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sharedStrings.xml" ContentType="application/vnd.openxmlformats-officedocument.spreadsheetml.sharedStrings+xml"/>
  <Override PartName="/xl/worksheets/sheet7.xml" ContentType="application/vnd.openxmlformats-officedocument.spreadsheetml.worksheet+xml"/>
  <Override PartName="/xl/worksheets/_rels/sheet4.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716" firstSheet="0" activeTab="3"/>
  </bookViews>
  <sheets>
    <sheet name="BASE APLICATIVO" sheetId="1" state="visible" r:id="rId2"/>
    <sheet name="FE DISTRIBUCIÓN" sheetId="2" state="visible" r:id="rId3"/>
    <sheet name="Dist Horaria" sheetId="3" state="visible" r:id="rId4"/>
    <sheet name="Incert" sheetId="4" state="visible" r:id="rId5"/>
    <sheet name="Hoja3" sheetId="5" state="visible" r:id="rId6"/>
    <sheet name="Hoja4" sheetId="6" state="visible" r:id="rId7"/>
    <sheet name="Escenario" sheetId="7" state="visible" r:id="rId8"/>
  </sheets>
  <definedNames>
    <definedName function="false" hidden="true" localSheetId="3" name="_xlnm._FilterDatabase" vbProcedure="false">Incert!$A$1:$AO$1533</definedName>
    <definedName function="false" hidden="false" localSheetId="3" name="_xlnm._FilterDatabase" vbProcedure="false">Incert!$A$1:$AO$1533</definedName>
    <definedName function="false" hidden="false" localSheetId="3" name="_xlnm._FilterDatabase_0" vbProcedure="false">Incert!$A$1:$AO$1533</definedName>
  </definedNames>
  <calcPr iterateCount="100" refMode="A1" iterate="false" iterateDelta="0.0001"/>
</workbook>
</file>

<file path=xl/sharedStrings.xml><?xml version="1.0" encoding="utf-8"?>
<sst xmlns="http://schemas.openxmlformats.org/spreadsheetml/2006/main" count="7843" uniqueCount="2189">
  <si>
    <t>DATOS PROYECCIÓN</t>
  </si>
  <si>
    <t>EMISIONES POR LLENADO DE TANQUES DE VEHÍCULOS</t>
  </si>
  <si>
    <t>EMISIONES POR LLENADO DE TANQUES SUBTERRÁNEOS</t>
  </si>
  <si>
    <t>EMISIONES POR DERRAMES EN DISTRIBUCIÓN</t>
  </si>
  <si>
    <t>DISTRIBUCIÓN HORARIA EMISIONES ALMACENAMIENTO (G/HORA)</t>
  </si>
  <si>
    <t>EMISIONES HORARIAS POR LLENADO DE VEHÍCULOS (G/HORA)</t>
  </si>
  <si>
    <t>EMISIONES HORARIAS POR LLENADO DE TANQUES SUBTERRÁNEOS (G/HORA)</t>
  </si>
  <si>
    <t>EMISIONES HORARIAS POR DERRAMES (G/HORA)</t>
  </si>
  <si>
    <t>VOC TOTAL HORA  (GR/HORA)</t>
  </si>
  <si>
    <t>EMISIONES MENSUALES POR DISTRIBUCIÓN (TON/MES)</t>
  </si>
  <si>
    <t>EMISIONES MENSUALES POR LLENADO DE TANQUES SUBTERRÁNEOS (TON/MES)</t>
  </si>
  <si>
    <t>EMISIONES MENSUALES POR DERRAMES (TON/MES)</t>
  </si>
  <si>
    <t>LATITUD</t>
  </si>
  <si>
    <t>LONGITUD</t>
  </si>
  <si>
    <t>X</t>
  </si>
  <si>
    <t>Y</t>
  </si>
  <si>
    <t>CELDA</t>
  </si>
  <si>
    <t>N°</t>
  </si>
  <si>
    <t>LOCALIDAD</t>
  </si>
  <si>
    <t>Fecha</t>
  </si>
  <si>
    <t>Nombre</t>
  </si>
  <si>
    <t>Expediente</t>
  </si>
  <si>
    <t>NIT</t>
  </si>
  <si>
    <t>Dirección</t>
  </si>
  <si>
    <t>Barrio</t>
  </si>
  <si>
    <t>N° empleados</t>
  </si>
  <si>
    <t>Tamaño</t>
  </si>
  <si>
    <t>Días/mes</t>
  </si>
  <si>
    <t>Dias por semana</t>
  </si>
  <si>
    <t>Dias por mes</t>
  </si>
  <si>
    <t>Dias por año</t>
  </si>
  <si>
    <t>Horas/día</t>
  </si>
  <si>
    <t>Turnos</t>
  </si>
  <si>
    <t>Venta (gal/mes) utilizado</t>
  </si>
  <si>
    <t>Venta (gal/año)</t>
  </si>
  <si>
    <t>material</t>
  </si>
  <si>
    <t>Total almacenado (gal)</t>
  </si>
  <si>
    <t>Subterraneo</t>
  </si>
  <si>
    <t>TASA</t>
  </si>
  <si>
    <t>N</t>
  </si>
  <si>
    <t>VOC EDS (LB/AÑO)</t>
  </si>
  <si>
    <t>VOC (TON/AÑO)</t>
  </si>
  <si>
    <t>VOC (TON/DIA)</t>
  </si>
  <si>
    <t>VOC ALMACENAMIENTO (TON/AÑO) 2012</t>
  </si>
  <si>
    <t>VOC ALMACENAMIENTO (TON/DÍA) 2012</t>
  </si>
  <si>
    <t>REDUCCIÓN</t>
  </si>
  <si>
    <t>FE DISTRIBUCIÓN</t>
  </si>
  <si>
    <t>VOC DISTRIBUCION (TON/AÑO)</t>
  </si>
  <si>
    <t>VOC DISTRIBUCION (TON/DIA)</t>
  </si>
  <si>
    <t>VOC DISTRIBUCION (TON/AÑO) 2012</t>
  </si>
  <si>
    <t>VOC DISTRIBUCION (TON/DÍA) 2012</t>
  </si>
  <si>
    <t>FE LLENADO (TON/GAL)</t>
  </si>
  <si>
    <t>VOC LLENADO (TON/AÑO)</t>
  </si>
  <si>
    <t>VOC LLENADO (TON/DIA)</t>
  </si>
  <si>
    <t>VOC LLENADO  (TON/AÑO) 2012</t>
  </si>
  <si>
    <t>VOC LLENADO  (TON/DÍA) 2012</t>
  </si>
  <si>
    <t>FE DERRAMES (TON/GAL)</t>
  </si>
  <si>
    <t>VOC DERRAMES (TON/AÑO)</t>
  </si>
  <si>
    <t>VOC DERRAMES (TON/DIA)</t>
  </si>
  <si>
    <t>VOC DERRAMES  (TON/AÑO) 2012</t>
  </si>
  <si>
    <t>VOC DERRAMES (TON/DÍA) 2012</t>
  </si>
  <si>
    <t>TOTAL (TON/AÑO)</t>
  </si>
  <si>
    <t>TOTAL (TON/DÍA)</t>
  </si>
  <si>
    <t>VOC ALMACENAMIENTO (G/DÍA) 2012</t>
  </si>
  <si>
    <t>VOC DISTRIBUCION (G/DÍA) 2012</t>
  </si>
  <si>
    <t>VOC LLENADO (G/DÍA) 2012</t>
  </si>
  <si>
    <t>VOC DERRAMES (G/DÍA) 2012</t>
  </si>
  <si>
    <t>Enero</t>
  </si>
  <si>
    <t>Febrero</t>
  </si>
  <si>
    <t>Marzo</t>
  </si>
  <si>
    <t>Abril</t>
  </si>
  <si>
    <t>Mayo</t>
  </si>
  <si>
    <t>Junio</t>
  </si>
  <si>
    <t>Julio</t>
  </si>
  <si>
    <t>Agosto</t>
  </si>
  <si>
    <t>Septiembre</t>
  </si>
  <si>
    <t>Octubre</t>
  </si>
  <si>
    <t>Noviembre</t>
  </si>
  <si>
    <t>Diciembre</t>
  </si>
  <si>
    <t>Antonio Nariño</t>
  </si>
  <si>
    <t>EDS Bimhells - autocentro jev - buenavista je</t>
  </si>
  <si>
    <t>DM-05-98-45U</t>
  </si>
  <si>
    <t>Crr 13 # 2 - 90 sur</t>
  </si>
  <si>
    <t>sevilla (651)</t>
  </si>
  <si>
    <t>micro</t>
  </si>
  <si>
    <t>7 30</t>
  </si>
  <si>
    <t>7</t>
  </si>
  <si>
    <t>30</t>
  </si>
  <si>
    <t>hierro revestido en fibra de vidrio</t>
  </si>
  <si>
    <t>si</t>
  </si>
  <si>
    <t>A</t>
  </si>
  <si>
    <t>Esso Buses amarillos y rojos- esso roosvelt/ petrocomercializadora sa</t>
  </si>
  <si>
    <t>DM-05-99-124</t>
  </si>
  <si>
    <t>av caracas N° 15 - 47 sur</t>
  </si>
  <si>
    <t>restrepo</t>
  </si>
  <si>
    <t>lamina de acero ( pared sencilla)</t>
  </si>
  <si>
    <t>26/03/2013</t>
  </si>
  <si>
    <t>Cia de transportadores la nacional S.A. / Brio la nacional (antes mobil guayuriba)</t>
  </si>
  <si>
    <t>DM-05-98-168</t>
  </si>
  <si>
    <t>900.049.998-1</t>
  </si>
  <si>
    <t>Av caracas N° 3-08 sur/ kr 13 N° 3 -08 sur</t>
  </si>
  <si>
    <t>651-sevilla</t>
  </si>
  <si>
    <t>3 DE 8 HORAS</t>
  </si>
  <si>
    <t>acero - fibra de vidrio</t>
  </si>
  <si>
    <t>15/12/2012</t>
  </si>
  <si>
    <t>Winston José Kappaz / EDS texaco 25</t>
  </si>
  <si>
    <t>DM-05-98-272</t>
  </si>
  <si>
    <t>905344-5</t>
  </si>
  <si>
    <t>Dg 12 sur N° 14 b - 61</t>
  </si>
  <si>
    <t>464 - san antonio</t>
  </si>
  <si>
    <t>pequeña</t>
  </si>
  <si>
    <t>26/09/2006</t>
  </si>
  <si>
    <t>Estación de servicio suincol LTDA / terpel suincol</t>
  </si>
  <si>
    <t>DM-05-98-138</t>
  </si>
  <si>
    <t>860600151-9</t>
  </si>
  <si>
    <t>Cra 22 N° 6-33</t>
  </si>
  <si>
    <t>6.5 30</t>
  </si>
  <si>
    <t>6.5</t>
  </si>
  <si>
    <t>metal</t>
  </si>
  <si>
    <t>29/11/2012</t>
  </si>
  <si>
    <t>Inversiones NESCON S.A. / Mobil tequendama</t>
  </si>
  <si>
    <t>DM-05-97-127</t>
  </si>
  <si>
    <t>800101575-9</t>
  </si>
  <si>
    <t>Ac 1 N° 14B 27</t>
  </si>
  <si>
    <t>464-San Antonio</t>
  </si>
  <si>
    <t>Pequeña</t>
  </si>
  <si>
    <t>EDS texaco N° 29. Única</t>
  </si>
  <si>
    <t>DM-05-98-273</t>
  </si>
  <si>
    <t>Crr 10 # 10 -67 sur</t>
  </si>
  <si>
    <t>ciudad berna 666</t>
  </si>
  <si>
    <t>p</t>
  </si>
  <si>
    <t>pared sencilla fibra de vidrio</t>
  </si>
  <si>
    <t>Texaco 19 - distribucom</t>
  </si>
  <si>
    <t>DM-05-98-275</t>
  </si>
  <si>
    <t>CLL19 bis SUR # 32 - 79.</t>
  </si>
  <si>
    <t>santander</t>
  </si>
  <si>
    <t>1 bicompartido</t>
  </si>
  <si>
    <t>doble pared fibra de vidrio (DWF)</t>
  </si>
  <si>
    <t>Terpel El carmen FP lta</t>
  </si>
  <si>
    <t>dm-05-98-125</t>
  </si>
  <si>
    <t>AK21 N° 7 sur - 95        crr 22 # 9 - 05 sur</t>
  </si>
  <si>
    <t>la faguita 633</t>
  </si>
  <si>
    <t>metálico</t>
  </si>
  <si>
    <t>DISTRACOM S.A. / EDS PETROBRAS 1 DE MAYO II</t>
  </si>
  <si>
    <t>DM-07-02-1495</t>
  </si>
  <si>
    <t>811.009.788-8</t>
  </si>
  <si>
    <t>AV primero de mayo N° 27 - 75</t>
  </si>
  <si>
    <t>635-santander sur</t>
  </si>
  <si>
    <t>fibra vidrio</t>
  </si>
  <si>
    <t>Barrios Unidos</t>
  </si>
  <si>
    <t>texaco 27 ( sociedad distribuidora de energéticos sas SODEN sas</t>
  </si>
  <si>
    <t>dm-05-98-284</t>
  </si>
  <si>
    <t>830.230.229-1</t>
  </si>
  <si>
    <t>AK 68  # 67 g - 36</t>
  </si>
  <si>
    <t>jose joaquin vargas 268</t>
  </si>
  <si>
    <t>Fibra de vidrio</t>
  </si>
  <si>
    <t>eds esso san fernando / petrocom sa</t>
  </si>
  <si>
    <t>dm-05-98-219</t>
  </si>
  <si>
    <t>830.017.822-3</t>
  </si>
  <si>
    <t>crr 57 # 68 - 27 (nueva)  av cll 68 # 45 - 36 (ant)</t>
  </si>
  <si>
    <t>san fernando 274</t>
  </si>
  <si>
    <t>25/09/2011</t>
  </si>
  <si>
    <t>Poveda en CIA S en C / Brio NQS Cl 72</t>
  </si>
  <si>
    <t>DM-05-07-33</t>
  </si>
  <si>
    <t>900.013.837-9</t>
  </si>
  <si>
    <t>AK 30 No 72-38</t>
  </si>
  <si>
    <t>288-Once de noviembre</t>
  </si>
  <si>
    <t>2 ( 1 solo y uno bicompartido)</t>
  </si>
  <si>
    <t>doble pared fibra de vidio</t>
  </si>
  <si>
    <t>19/07/2013</t>
  </si>
  <si>
    <t>DISTRILUB / Texaco 23 7 de agosto</t>
  </si>
  <si>
    <t>DM-05-98-274</t>
  </si>
  <si>
    <t>830.078.162-1</t>
  </si>
  <si>
    <t>KR 15 N°67-49</t>
  </si>
  <si>
    <t>304-la esperanza norte</t>
  </si>
  <si>
    <t>2 (1 solo y 1 bicompartido)</t>
  </si>
  <si>
    <t>fibra de vidrio</t>
  </si>
  <si>
    <t>texaco NQS - eds operando bajo bander texaco emecego</t>
  </si>
  <si>
    <t>DM-07-00-1739</t>
  </si>
  <si>
    <t>900250321-6</t>
  </si>
  <si>
    <t>crr 30 # 75 . 56</t>
  </si>
  <si>
    <t>sta monica</t>
  </si>
  <si>
    <t>fibra de vidri de doble pared</t>
  </si>
  <si>
    <t>Dampa SA grupo empresarial eds terpel san jose de quito</t>
  </si>
  <si>
    <t>DM-05-08-43</t>
  </si>
  <si>
    <t>90.-075.885-8</t>
  </si>
  <si>
    <t>ak 30 # 71 - 26</t>
  </si>
  <si>
    <t>la merced norte 299</t>
  </si>
  <si>
    <t>EDS San Luis</t>
  </si>
  <si>
    <t>DM-05-98-132</t>
  </si>
  <si>
    <t>800.137.292-5</t>
  </si>
  <si>
    <t>cll 63 # 20 - 10</t>
  </si>
  <si>
    <t>muequeta 337</t>
  </si>
  <si>
    <t>metalico pared sencilla</t>
  </si>
  <si>
    <t>13/12/2010</t>
  </si>
  <si>
    <t>eds el polo limitada</t>
  </si>
  <si>
    <t>DM-05-98-109</t>
  </si>
  <si>
    <t>860.522.611-0</t>
  </si>
  <si>
    <t>ak 30 3 80-55</t>
  </si>
  <si>
    <t>POLO CLUB 264</t>
  </si>
  <si>
    <t>P</t>
  </si>
  <si>
    <t>espesor 1000/4000</t>
  </si>
  <si>
    <t>Bosa</t>
  </si>
  <si>
    <t>18/08/2012</t>
  </si>
  <si>
    <t>COMBUSTIBLES LA INDEPENDENCIA LTDA</t>
  </si>
  <si>
    <t>DM-08-2004-1238</t>
  </si>
  <si>
    <t>900018325-2</t>
  </si>
  <si>
    <t>dg 59 B sur # 84 G-05</t>
  </si>
  <si>
    <t>520 - la paz bosa</t>
  </si>
  <si>
    <t>EDS BIOMAX TINTAL</t>
  </si>
  <si>
    <t>SDA-05-08-3790</t>
  </si>
  <si>
    <t>900.072.852-1</t>
  </si>
  <si>
    <t>cll 54 N° 89 A-55</t>
  </si>
  <si>
    <t>x</t>
  </si>
  <si>
    <t>GNE SOKUCIONES S.A. / BIOMAX BOSA LA ESPERANZa</t>
  </si>
  <si>
    <t>DM-05-06-06</t>
  </si>
  <si>
    <t>900.072.847-4</t>
  </si>
  <si>
    <t>CRA 79 N° 74 D 11 sur</t>
  </si>
  <si>
    <t>la esperanza</t>
  </si>
  <si>
    <t>20/08/2004</t>
  </si>
  <si>
    <t>EDS LAS PALMAS</t>
  </si>
  <si>
    <t>DM-08-2007-2040</t>
  </si>
  <si>
    <t>cra 80 I N° 65 B 23 sur</t>
  </si>
  <si>
    <t>14/01/2004</t>
  </si>
  <si>
    <t>EDS BrIO TRANSMODELO</t>
  </si>
  <si>
    <t>DM-05-07-355</t>
  </si>
  <si>
    <t>cll 61 A sur con av tintal (cra 89 B)</t>
  </si>
  <si>
    <t>Chevron texaco petroleum company</t>
  </si>
  <si>
    <t>DM-05-05-130 - DM-05-01-35</t>
  </si>
  <si>
    <t>cll 71 A-sur No 78B-86</t>
  </si>
  <si>
    <t>Bosa- Jose Maria carbonel</t>
  </si>
  <si>
    <t>m</t>
  </si>
  <si>
    <t>doble pared en fibra de vidrio</t>
  </si>
  <si>
    <t>DISERTAN S.A</t>
  </si>
  <si>
    <t>DM-05-04-1487</t>
  </si>
  <si>
    <t>carrera 91 N-62 a-o1 sur</t>
  </si>
  <si>
    <t>7 a 30</t>
  </si>
  <si>
    <t>establecimiento estacion de servicio primavera sur</t>
  </si>
  <si>
    <t>DM-05-07-677</t>
  </si>
  <si>
    <t>diagonal 74a n-78-a19 sur kenedy</t>
  </si>
  <si>
    <t>conexión movil</t>
  </si>
  <si>
    <t>DM-05-07-2102</t>
  </si>
  <si>
    <t>cra 87 b N 72d 00 sur</t>
  </si>
  <si>
    <t>G</t>
  </si>
  <si>
    <t>EDS CARREFOUR BOSA</t>
  </si>
  <si>
    <t>SDA-05-08-3518</t>
  </si>
  <si>
    <t>cra 92 n 60-90</t>
  </si>
  <si>
    <t>Micro</t>
  </si>
  <si>
    <t>7a 30</t>
  </si>
  <si>
    <t>EDS AUTO-SUR</t>
  </si>
  <si>
    <t>SDA-05-08-1060</t>
  </si>
  <si>
    <t>auto sur 77 a 18</t>
  </si>
  <si>
    <t>BOSA</t>
  </si>
  <si>
    <t>comnalt micros S.A</t>
  </si>
  <si>
    <t>DM-05-05-168</t>
  </si>
  <si>
    <t>carrera 88 N-85-20  sur</t>
  </si>
  <si>
    <t>Candelaria</t>
  </si>
  <si>
    <t>EDS PRESIDENCIA DE LA REPUBLICA</t>
  </si>
  <si>
    <t>SDA-08-09-3252</t>
  </si>
  <si>
    <t>KR 8 N° 6-25</t>
  </si>
  <si>
    <t>632-STA BARBARA</t>
  </si>
  <si>
    <t>Ciudad Bolívar</t>
  </si>
  <si>
    <t>EDS ESSO San Francisco</t>
  </si>
  <si>
    <t>DM-08-02-1363</t>
  </si>
  <si>
    <t>KR 19D # 64b-36 sur</t>
  </si>
  <si>
    <t>Milan</t>
  </si>
  <si>
    <t>ALV Servicios y Suministros</t>
  </si>
  <si>
    <t>DM-07-02-1497</t>
  </si>
  <si>
    <t>DG 62 sur # 22 -4</t>
  </si>
  <si>
    <t>San Francisco</t>
  </si>
  <si>
    <t>29/11/2013</t>
  </si>
  <si>
    <t>COMERCIALIZADORA ZUGI LTDA / EDS BRIO CIUDAD BOLIVAR</t>
  </si>
  <si>
    <t>DM-05-1998-247</t>
  </si>
  <si>
    <t>900223526-4</t>
  </si>
  <si>
    <t>cll 68 sur N° 45-C 25</t>
  </si>
  <si>
    <t>694 verona</t>
  </si>
  <si>
    <t>lamina metal revestido</t>
  </si>
  <si>
    <t>20/06/2006</t>
  </si>
  <si>
    <t>EDS SANTA MARIA / REPRESENTACIONES STA MARIA S EN C</t>
  </si>
  <si>
    <t>DM-05-98-261</t>
  </si>
  <si>
    <t>Av boyaca N° 69 B _ 69 sur</t>
  </si>
  <si>
    <t>lamina acero</t>
  </si>
  <si>
    <t>COMBUSTIBLES EL CESAR Y CIA LTDA CODELCE - See: Móbil la coruña</t>
  </si>
  <si>
    <t>DM-05-04-1737</t>
  </si>
  <si>
    <t>AK 51 No. 58A-35 sur</t>
  </si>
  <si>
    <t>653 - ALTLANTA</t>
  </si>
  <si>
    <t>Metálico</t>
  </si>
  <si>
    <t>ESTACIÓN CARACOLI JASA E.U.</t>
  </si>
  <si>
    <t>SDA-05-2012-202</t>
  </si>
  <si>
    <t>CL 76A SUR No. 65 - 12</t>
  </si>
  <si>
    <t>646- ISMAEL PERDOMO</t>
  </si>
  <si>
    <t>ALV. SERVICIOS Y SUMINISTROS - TEXACO CIUDAD BOLIVAR</t>
  </si>
  <si>
    <t>DM-05-98-06A - DM-06-99-131</t>
  </si>
  <si>
    <t>DG 62 SUR No. 21A - 36</t>
  </si>
  <si>
    <t>751 - SAN FRANCISCO</t>
  </si>
  <si>
    <t>FIBRA</t>
  </si>
  <si>
    <t>GRANDES SUPERFICIES DE COLOMBIA S.A. - EDS EL TREBOL</t>
  </si>
  <si>
    <t>DM-05-10-16</t>
  </si>
  <si>
    <t>AV. 57R No. 76 A - 77 SUR</t>
  </si>
  <si>
    <t>621 - PRIMAVERA II</t>
  </si>
  <si>
    <t>pavimentos colombia SAS</t>
  </si>
  <si>
    <t>DM-05-CAR-8111</t>
  </si>
  <si>
    <t>cll 59 a sur No 76A-80</t>
  </si>
  <si>
    <t>ciudad bolivar-primavera II</t>
  </si>
  <si>
    <t>6 30</t>
  </si>
  <si>
    <t>6</t>
  </si>
  <si>
    <t>acero almacenamiento elevado</t>
  </si>
  <si>
    <t>Chapinero</t>
  </si>
  <si>
    <t>Texaco #8</t>
  </si>
  <si>
    <t>DM-05-98-263</t>
  </si>
  <si>
    <t>KR 7 # 51-28</t>
  </si>
  <si>
    <t>Chapinero Norte</t>
  </si>
  <si>
    <t>Acero enchapado con polipropileno de doble pared</t>
  </si>
  <si>
    <t>28/12/2012</t>
  </si>
  <si>
    <t>TERPEL  JAVERIANA(EDS PETROBRAS JAVERIANA)</t>
  </si>
  <si>
    <t>DM-07-2002-385</t>
  </si>
  <si>
    <t>cra 7 no 46-05</t>
  </si>
  <si>
    <t>410-marly</t>
  </si>
  <si>
    <t>eds texaco el pino 73 LTDA</t>
  </si>
  <si>
    <t>DM-05-99-118</t>
  </si>
  <si>
    <t>830051180-7</t>
  </si>
  <si>
    <t>CLL 73 n 11 -88</t>
  </si>
  <si>
    <t>20/05/2011</t>
  </si>
  <si>
    <t>texaco# 1</t>
  </si>
  <si>
    <t>DM-05-98-245</t>
  </si>
  <si>
    <t>3228120-7</t>
  </si>
  <si>
    <t>ak 7 n 69-26</t>
  </si>
  <si>
    <t>chaínero alto</t>
  </si>
  <si>
    <t>27/07/2011</t>
  </si>
  <si>
    <t>AUTOMARLETLIMITED / ASESORES DE ESTACIONES OSORIO LTDA ADEOSOR / EDS MOBIL NUEVA GRAADA</t>
  </si>
  <si>
    <t>DM-05-98-106</t>
  </si>
  <si>
    <t>890200928-7</t>
  </si>
  <si>
    <t>ac 63 7 44</t>
  </si>
  <si>
    <t>344 chapinero norte</t>
  </si>
  <si>
    <t>EDS ESSO LIBERTADORES</t>
  </si>
  <si>
    <t>DM-05-1998-229</t>
  </si>
  <si>
    <t>830.020.767-7</t>
  </si>
  <si>
    <t>AK 20 # 75-18</t>
  </si>
  <si>
    <t>314 porcuincula</t>
  </si>
  <si>
    <t>15/10/2008</t>
  </si>
  <si>
    <t>EDS MOBIL PEGASO / INVERSIONES RISAL LTDA</t>
  </si>
  <si>
    <t>DM-05-98-107</t>
  </si>
  <si>
    <t>830.076.228-1</t>
  </si>
  <si>
    <t>CRA 7 N° 70-39</t>
  </si>
  <si>
    <t>acero</t>
  </si>
  <si>
    <t>27/04/2011</t>
  </si>
  <si>
    <t>EDS JAIR / EDS MOBIL CHICO</t>
  </si>
  <si>
    <t>DM-05-2001-399</t>
  </si>
  <si>
    <t>5463540-9</t>
  </si>
  <si>
    <t>CLL 100 N° 11-79</t>
  </si>
  <si>
    <t>2333-chico norte II sector</t>
  </si>
  <si>
    <t>Engativá</t>
  </si>
  <si>
    <t>Consorcio DISCOM- EDS las orquideas/ antes EDS biomax laurel</t>
  </si>
  <si>
    <t>DM-05-02-1732</t>
  </si>
  <si>
    <t>cll 64 N°113a-95</t>
  </si>
  <si>
    <t>los laureles 518</t>
  </si>
  <si>
    <t>fibra de vidrio - doble pared</t>
  </si>
  <si>
    <t>servicentro estación de occidente ltda</t>
  </si>
  <si>
    <t>DM-05-05-1612</t>
  </si>
  <si>
    <t>cll 64 N°113c-30</t>
  </si>
  <si>
    <t>metálicos</t>
  </si>
  <si>
    <t>SEDETRANS SA: (servicios especializados de transporte) cooperativa de transportes buses vertes (antes)</t>
  </si>
  <si>
    <t>DM-05-98-252</t>
  </si>
  <si>
    <t>Kr110 N°79 - 21</t>
  </si>
  <si>
    <t>garces navas 150</t>
  </si>
  <si>
    <t>combustibles del cesar y cia ltda</t>
  </si>
  <si>
    <t>DM-05-98-160</t>
  </si>
  <si>
    <t>kr 76 N°77 a - 25</t>
  </si>
  <si>
    <t>la granja 191</t>
  </si>
  <si>
    <t>metales, llenado remoto</t>
  </si>
  <si>
    <t>almacenes éxito sa - eds terpel calle 80</t>
  </si>
  <si>
    <t>DM-07-02-406</t>
  </si>
  <si>
    <t>890.900.608-9</t>
  </si>
  <si>
    <t>Kr 69A # 79 - 30 (nueva)    Kr59 #79-30(antigua)</t>
  </si>
  <si>
    <t>las ferias 230</t>
  </si>
  <si>
    <t>fibra de vidrio doble pared</t>
  </si>
  <si>
    <t>Grupo eds auto gas sas - automarket limited- eds mobil la española</t>
  </si>
  <si>
    <t>DM-05-98-164</t>
  </si>
  <si>
    <t>tv 89 N° 79 - 70</t>
  </si>
  <si>
    <t>paris 175</t>
  </si>
  <si>
    <t>INVERSIONES QUIRIGUA LTDA- MOBIL BACHUE</t>
  </si>
  <si>
    <t>DM-05-98-150     SDA-05-09-1851</t>
  </si>
  <si>
    <t>KR 91 No. 90 - 75</t>
  </si>
  <si>
    <t>131 - CIUDAD BACHUE</t>
  </si>
  <si>
    <t>Fibra de vidrio de doble pared, con sistema de llenado directo</t>
  </si>
  <si>
    <t>JUANCAMAR Y CIA S.EN C. - ESTACIÓN DE SERIVICIO MOBIL LAS FERIAS</t>
  </si>
  <si>
    <t>DM-05-98-165</t>
  </si>
  <si>
    <t>AV. Calle 72 No. 68H - 56</t>
  </si>
  <si>
    <t>5404 - LAS FERIAS</t>
  </si>
  <si>
    <t>Acero, sin doble pared</t>
  </si>
  <si>
    <t>SERVICIOS CONTINENTAL LTDA. - CONTINENTAL</t>
  </si>
  <si>
    <t>DM-05-98-288</t>
  </si>
  <si>
    <t>AC 80 No. 91 - 57</t>
  </si>
  <si>
    <t>200 - SANTA ROSA</t>
  </si>
  <si>
    <t>INVERSIONES BELTRAN AWO LTDA. - EDS BRIO PORTAL ALAMOS</t>
  </si>
  <si>
    <t>DM-05-05-206 - DM-05-07-312</t>
  </si>
  <si>
    <t>KR 98 No. 63 - 39</t>
  </si>
  <si>
    <t>174 - ALAMOS</t>
  </si>
  <si>
    <t>JUANCAMAR Y CIA. S.EN C. - EDS MOBIL SANTA MARIA EL LAGO</t>
  </si>
  <si>
    <t>DM-05-98-123</t>
  </si>
  <si>
    <t>AV CALLE 72 No. 71A - 83</t>
  </si>
  <si>
    <t>30 - BOYACA REAL</t>
  </si>
  <si>
    <t>Mediana</t>
  </si>
  <si>
    <t>-</t>
  </si>
  <si>
    <t>TRANSPORTES ESPCIALES COLEGIOS Y DE TURISMO - ESTACION DE SERVICIO TESCOTUR LTDA.</t>
  </si>
  <si>
    <t>DM-05-98-64U</t>
  </si>
  <si>
    <t>KR 68 C No. 74B - 15</t>
  </si>
  <si>
    <t>230 - LAS FERIAS</t>
  </si>
  <si>
    <t>6 26</t>
  </si>
  <si>
    <t>26</t>
  </si>
  <si>
    <t>Metálico con sistema de llenado directo.</t>
  </si>
  <si>
    <t>expendio de ACPM luis alberto muñoz</t>
  </si>
  <si>
    <t>DM-08-06-58</t>
  </si>
  <si>
    <t>cll 63 L No 123-39</t>
  </si>
  <si>
    <t>engativa</t>
  </si>
  <si>
    <t>Texaco #30 COMBUSCOL SA</t>
  </si>
  <si>
    <t>DM-05-98-270</t>
  </si>
  <si>
    <t>KR 70 # 47-15</t>
  </si>
  <si>
    <t>Normandia</t>
  </si>
  <si>
    <t>Doble pared fibra de vidrio</t>
  </si>
  <si>
    <t>Movil Puente Aereo</t>
  </si>
  <si>
    <t>DM-05-98-011</t>
  </si>
  <si>
    <t>Av Doraro # 97-60</t>
  </si>
  <si>
    <t>Los Alamos</t>
  </si>
  <si>
    <t>EDS prao dicacol SAS</t>
  </si>
  <si>
    <t>DM-05-98-73</t>
  </si>
  <si>
    <t>Cll 26 no 78-20</t>
  </si>
  <si>
    <t>engativa- San ignacio</t>
  </si>
  <si>
    <t>g</t>
  </si>
  <si>
    <t>metalico</t>
  </si>
  <si>
    <t>makro supermayorista s.a. av boyaca</t>
  </si>
  <si>
    <t>SDA-05-2012-796</t>
  </si>
  <si>
    <t>900.059.238-5</t>
  </si>
  <si>
    <t>AK 72 # 81 B 13</t>
  </si>
  <si>
    <t>180 MINUTO DE DIOS</t>
  </si>
  <si>
    <t>mediana</t>
  </si>
  <si>
    <t>Organización terpel S.A. / terpel engativa</t>
  </si>
  <si>
    <t>DM-05-06-1731</t>
  </si>
  <si>
    <t>830.095.213-0</t>
  </si>
  <si>
    <t>AC 63 N° 97 -  10</t>
  </si>
  <si>
    <t>174 ALAMOS</t>
  </si>
  <si>
    <t>Fontibón</t>
  </si>
  <si>
    <t>super estación de colombia -buses azules</t>
  </si>
  <si>
    <t>DM-08-06-170</t>
  </si>
  <si>
    <t>KR 100A # 71A-14 (crr 100 a No 14 antigua)</t>
  </si>
  <si>
    <t>JJNR y cia ltda - texaco 35</t>
  </si>
  <si>
    <t>DM-05-98-278</t>
  </si>
  <si>
    <t>cll17 N°96B - 46</t>
  </si>
  <si>
    <t>fibra de vidrio de doble pared</t>
  </si>
  <si>
    <t>Organización terpel SA - eds terpel centenario</t>
  </si>
  <si>
    <t>DM-05-99-113</t>
  </si>
  <si>
    <t>av centenario N° 112 - 15</t>
  </si>
  <si>
    <t>san pablo de jerico 216</t>
  </si>
  <si>
    <t>Comercializadora de combustibles santa ana - esso el tesoro</t>
  </si>
  <si>
    <t>DM-05-99-156</t>
  </si>
  <si>
    <t>cl 17 N° 115-55/81</t>
  </si>
  <si>
    <t>Grupo magra sa - eds esso magra</t>
  </si>
  <si>
    <t>DM-05-98-169</t>
  </si>
  <si>
    <t>Cl 17 N° 110 - 54</t>
  </si>
  <si>
    <t>villa carmenza 243</t>
  </si>
  <si>
    <t>21/02/2012</t>
  </si>
  <si>
    <t>Aerolíneas del continente americano / Avianca Puente Aéreo</t>
  </si>
  <si>
    <t>DM-05-98-297</t>
  </si>
  <si>
    <t>890100577-6</t>
  </si>
  <si>
    <t>Calle 26 N° 103-08 Terminal pte aereo</t>
  </si>
  <si>
    <t>San josé de las pistas</t>
  </si>
  <si>
    <t>13/02/2012</t>
  </si>
  <si>
    <t>Coltanques S.A.S / EDS COLTANQUES</t>
  </si>
  <si>
    <t>DM-05-99-146</t>
  </si>
  <si>
    <t>860040576-1</t>
  </si>
  <si>
    <t>Cra 88 17 B-40</t>
  </si>
  <si>
    <t>471 florida</t>
  </si>
  <si>
    <t>(7) 1024</t>
  </si>
  <si>
    <t>GRANDE</t>
  </si>
  <si>
    <t>28/12/2008</t>
  </si>
  <si>
    <t>EDS mobil buenos aires / sociedad administradora hyntiba S.A.</t>
  </si>
  <si>
    <t>DM-05-98-241</t>
  </si>
  <si>
    <t>830097852-6</t>
  </si>
  <si>
    <t>Calle 17 N° 97 - 35</t>
  </si>
  <si>
    <t>el carmen fontibon</t>
  </si>
  <si>
    <t>Lamina acero</t>
  </si>
  <si>
    <t>Otalora Sandoval LTDA / ESSo sta fe</t>
  </si>
  <si>
    <t>DM-05-1998-260</t>
  </si>
  <si>
    <t>830055635-4</t>
  </si>
  <si>
    <t>Cl 17 N° 107 A</t>
  </si>
  <si>
    <t>30/04/2012</t>
  </si>
  <si>
    <t>Compañía productora de concreto / --- sede planta oeste</t>
  </si>
  <si>
    <t>DM-07-02-157</t>
  </si>
  <si>
    <t>830073076-3</t>
  </si>
  <si>
    <t>Cl 11 # 119 49</t>
  </si>
  <si>
    <t>208-el charco</t>
  </si>
  <si>
    <t>5 22</t>
  </si>
  <si>
    <t>5</t>
  </si>
  <si>
    <t>22</t>
  </si>
  <si>
    <t>superficial</t>
  </si>
  <si>
    <t>Gne soluciones s.a. / Biomax calle 13</t>
  </si>
  <si>
    <t>SDA-05-2012-941</t>
  </si>
  <si>
    <t>830.129.674-0</t>
  </si>
  <si>
    <t>Cr 88 N° 17 - 9</t>
  </si>
  <si>
    <t>312-vereda el tintal II</t>
  </si>
  <si>
    <t>Tractocarga LTDA</t>
  </si>
  <si>
    <t>DM-05-04-1536</t>
  </si>
  <si>
    <t>800.105.213-6</t>
  </si>
  <si>
    <t>AC 13 N° 80 A 45</t>
  </si>
  <si>
    <t>372 GRANJAS DE TECHO</t>
  </si>
  <si>
    <t>grande</t>
  </si>
  <si>
    <t>lamina metalica</t>
  </si>
  <si>
    <t>aereo</t>
  </si>
  <si>
    <t>GAS NATURAL COMPRIMIDO S.A. / EDS GAZEL LAS PALMAS</t>
  </si>
  <si>
    <t>SDA-05-2010-382</t>
  </si>
  <si>
    <t>802.011.190-8</t>
  </si>
  <si>
    <t>AK 68 N° 17 - 65</t>
  </si>
  <si>
    <t>eds cooperativa de transportes la nacional s.a.</t>
  </si>
  <si>
    <t>SDA-08-2008-1618</t>
  </si>
  <si>
    <t>860.025.858-0</t>
  </si>
  <si>
    <t>CL 15 A N° 123-68</t>
  </si>
  <si>
    <t>Chango II</t>
  </si>
  <si>
    <t>Juan barreto transportes JBT S.A.S.</t>
  </si>
  <si>
    <t>DM-05-2001-38</t>
  </si>
  <si>
    <t>800.243.284-1</t>
  </si>
  <si>
    <t>AC 17 N° 132-18 INT 6</t>
  </si>
  <si>
    <t>201 puente grande3</t>
  </si>
  <si>
    <t>Compañía metropolitana de Transportes / EDS metropolitana</t>
  </si>
  <si>
    <t>DM-05-98-174</t>
  </si>
  <si>
    <t>860.006.119-5</t>
  </si>
  <si>
    <t>Kr 120 N° 17 - 47</t>
  </si>
  <si>
    <t>216 san pablo jerico</t>
  </si>
  <si>
    <t>EDS TERPEL CENTENARIO</t>
  </si>
  <si>
    <t>DM-01-02-818</t>
  </si>
  <si>
    <t>Av Centenario N° 112 -15</t>
  </si>
  <si>
    <t>fibra acero</t>
  </si>
  <si>
    <t>ASEO TECNICO DE L sabana sa eps atesa</t>
  </si>
  <si>
    <t>DM-08-04-1309</t>
  </si>
  <si>
    <t>830.123.625-2</t>
  </si>
  <si>
    <t>Cll 17 N° 124 -  81</t>
  </si>
  <si>
    <t>san pablo jerico</t>
  </si>
  <si>
    <t>EDS LA ALAMEDA ACEVEDO RODRIGUEZ YEISSON ANTONIO</t>
  </si>
  <si>
    <t>SDA-08-09-14</t>
  </si>
  <si>
    <t>Cll 17 B N° 135 -  29</t>
  </si>
  <si>
    <t>Puente Grande</t>
  </si>
  <si>
    <t>COMBUSTIBLES DJ</t>
  </si>
  <si>
    <t>DM 08-06-1840</t>
  </si>
  <si>
    <t>800.040.22-1</t>
  </si>
  <si>
    <t>KR 123 N° B 22 -  92</t>
  </si>
  <si>
    <t>Kennedy</t>
  </si>
  <si>
    <t>lópez cortés luis alfonso - esso las delicias</t>
  </si>
  <si>
    <t>DM-05-98-223</t>
  </si>
  <si>
    <t>AC 45 a sur N° 59A - 50</t>
  </si>
  <si>
    <t>Delicias 599</t>
  </si>
  <si>
    <t>Fibra de vidrio pared sencilla</t>
  </si>
  <si>
    <t>C.I. Inversiones Daluma - Petrobras patio bonito</t>
  </si>
  <si>
    <t>DM-05-06-2166</t>
  </si>
  <si>
    <t>830.065.871-9</t>
  </si>
  <si>
    <t>Cl 42a sur N°89A - 95</t>
  </si>
  <si>
    <t>Dindalito (390)</t>
  </si>
  <si>
    <t>metálicos recubrmiento fibra de vidrio</t>
  </si>
  <si>
    <t>comercializadora de bienes y servicios CB y S - inversiones BETCO SA - EDS mobil autoboyaca - EDS esso autoboyaca</t>
  </si>
  <si>
    <t>DM-05-98-145</t>
  </si>
  <si>
    <t>av boyacá N° 15- 69</t>
  </si>
  <si>
    <t>nuevo techo 6507</t>
  </si>
  <si>
    <t>Fibra de vidrio pared doble</t>
  </si>
  <si>
    <t>EDS petrodiesel roma - eds terpel petrodisel roma - eds brio roma</t>
  </si>
  <si>
    <t>DM-05-06-1196</t>
  </si>
  <si>
    <t>Kr78 N Bis B N° 53 - 39 sur</t>
  </si>
  <si>
    <t>catalina</t>
  </si>
  <si>
    <t>MZ autoservicios SA- texaco compo alegre- única</t>
  </si>
  <si>
    <t>DM-05-98-216</t>
  </si>
  <si>
    <t>Ak86 N°6 -37</t>
  </si>
  <si>
    <t>el tintal 249</t>
  </si>
  <si>
    <t>doble pared</t>
  </si>
  <si>
    <t>Inversiones mejia mejia ltda- texaco hayuelos</t>
  </si>
  <si>
    <t>DM-05-08-2681</t>
  </si>
  <si>
    <t>kr 83 N° 13 a - 05</t>
  </si>
  <si>
    <t>vergel occidental</t>
  </si>
  <si>
    <t>fibra de vidrio doble pared, llenado directo</t>
  </si>
  <si>
    <t>grupo autogas sas - estación de servivio kennedy</t>
  </si>
  <si>
    <t>DM-05-98-170</t>
  </si>
  <si>
    <t>Tv 82 a N 41 F 24 sur</t>
  </si>
  <si>
    <t>kennedy centra 47</t>
  </si>
  <si>
    <t>fibra de vidrio, doble pared</t>
  </si>
  <si>
    <t>EDS palmitas - expreso imperial SDA</t>
  </si>
  <si>
    <t>DM-08-05-1261</t>
  </si>
  <si>
    <t>cll 38 sur N 115 - 15</t>
  </si>
  <si>
    <t>aéreos de lámina metálica de pared sencilla</t>
  </si>
  <si>
    <t>copañia transportadora y comercializadora de productos edrivados de petroles sa - cotranscopetrol sas - ctc sas- codelse sa</t>
  </si>
  <si>
    <t>DM-08-09-1071</t>
  </si>
  <si>
    <t>ak 86 N 10 a - 42 int 3</t>
  </si>
  <si>
    <t>el vergel oriental 336</t>
  </si>
  <si>
    <t>EDS terpel insetransa</t>
  </si>
  <si>
    <t>DM-05-07-97</t>
  </si>
  <si>
    <t>av ciudad de cali N 13 C - 51</t>
  </si>
  <si>
    <t>EDS Argelia</t>
  </si>
  <si>
    <t>DM-05-07-7</t>
  </si>
  <si>
    <t>Kr 72 N 39 - 7 sur</t>
  </si>
  <si>
    <t>provivienda occidental 411</t>
  </si>
  <si>
    <t>lámina metalica</t>
  </si>
  <si>
    <t>transporte 3 t sa</t>
  </si>
  <si>
    <t>DM-05-10-430</t>
  </si>
  <si>
    <t>cll 11 N 88 D - 10</t>
  </si>
  <si>
    <t>vereda el tintal urbano 205101</t>
  </si>
  <si>
    <t>fibra de vidrio blancos</t>
  </si>
  <si>
    <t>EDS mobil llanta baja - EDS terpel carvajal - antes GC inversiones S en C</t>
  </si>
  <si>
    <t>DM-05-05-1161</t>
  </si>
  <si>
    <t>Ak 72 N 37 D - 24 sur</t>
  </si>
  <si>
    <t>provivienda 522</t>
  </si>
  <si>
    <t>MANURL GAITAN E HIJOS CIA S EN C. / SERVICENTRO ESSO CORABASTOS</t>
  </si>
  <si>
    <t>DM-05-98-236</t>
  </si>
  <si>
    <t>800045250-0</t>
  </si>
  <si>
    <t>kr 80 N° 2-51 sur</t>
  </si>
  <si>
    <t>430 - corabastos</t>
  </si>
  <si>
    <t>metal con recubrimiento en fibra de vidrio</t>
  </si>
  <si>
    <t>Inversiones Cómbita S.A.S/ EDS brio techo</t>
  </si>
  <si>
    <t>DM-05-00-576</t>
  </si>
  <si>
    <t>830109503-4</t>
  </si>
  <si>
    <t>Cra 70 B N° 24-08 sur</t>
  </si>
  <si>
    <t>Provivienda oriental</t>
  </si>
  <si>
    <t>lamina al recubierto FV</t>
  </si>
  <si>
    <t>REPRESENTACIONES STA MARIA SAS / EDS INCOCENTRO</t>
  </si>
  <si>
    <t>DM-07-97-543</t>
  </si>
  <si>
    <t>830.076.635-4</t>
  </si>
  <si>
    <t>AC 57 R sur N° 64-46</t>
  </si>
  <si>
    <t>4563 guadalupe</t>
  </si>
  <si>
    <t>ORG TERPEL SA / EDS TERPEL VILLA ALSACIA (PUENTE ARANDA)</t>
  </si>
  <si>
    <t>DM-05-04-1793</t>
  </si>
  <si>
    <t>AK 72 N° 12A - 80</t>
  </si>
  <si>
    <t>368 villa alsacia</t>
  </si>
  <si>
    <t>TRANSPORTES JOALCO</t>
  </si>
  <si>
    <t>DM-05-2006-2027</t>
  </si>
  <si>
    <t>860.450.987-4</t>
  </si>
  <si>
    <t>AK 86 N° 10 A -  42 lote 5b</t>
  </si>
  <si>
    <t>ORG TERPEL SA / EDS VILLA CLAUDIA</t>
  </si>
  <si>
    <t>DM-05-2005-600</t>
  </si>
  <si>
    <t>830095213-0 (811009788-8)</t>
  </si>
  <si>
    <t>AK 68 N° 14 -  21</t>
  </si>
  <si>
    <t>527-provivenda oriental</t>
  </si>
  <si>
    <t>ORG TERPEL SA / EDS TEREL MARIANA</t>
  </si>
  <si>
    <t>SDA-05-2012-520</t>
  </si>
  <si>
    <t>Dg 2B N° 85 -  10</t>
  </si>
  <si>
    <t>La Mariana</t>
  </si>
  <si>
    <t>eds aleli ltda / eds aleli (carvajal)</t>
  </si>
  <si>
    <t>DM-07-2000-2004</t>
  </si>
  <si>
    <t>900.257.482-5</t>
  </si>
  <si>
    <t>AK 72 N° 37 D -  21 SUR</t>
  </si>
  <si>
    <t>411 PROVIVIENDA OCCIDENTAL</t>
  </si>
  <si>
    <t>GNE soluciones SA / biomax maria paz</t>
  </si>
  <si>
    <t>DM-05-05-287</t>
  </si>
  <si>
    <t>900072847-4</t>
  </si>
  <si>
    <t>Av ciudad de cali (kr 86) N° 33-14/08 sur</t>
  </si>
  <si>
    <t>106 maria paz</t>
  </si>
  <si>
    <t>metal con recubrimieno FV</t>
  </si>
  <si>
    <t>Puente Aranda</t>
  </si>
  <si>
    <t>grupo eds auto gas ss - automarket de colombia limited - esso muzu</t>
  </si>
  <si>
    <t>DM-05-98-227</t>
  </si>
  <si>
    <t>ac 45 a N 50 b 60</t>
  </si>
  <si>
    <t>autopista muzu  603</t>
  </si>
  <si>
    <t>Rafael Uribe Uribe</t>
  </si>
  <si>
    <t>Grupo éxito  - EDS Villa Mayor</t>
  </si>
  <si>
    <t>DM-07-2002-407</t>
  </si>
  <si>
    <t>Cll 38 A sur N° 34D-23</t>
  </si>
  <si>
    <t>Villa Mayor Oriental (634)</t>
  </si>
  <si>
    <t>1 tanque tricompartido</t>
  </si>
  <si>
    <t>Santa Fe</t>
  </si>
  <si>
    <t>Jorge cortés y CIA LTDA/ Petrobras suba 100</t>
  </si>
  <si>
    <t>SDA-07-2002-633</t>
  </si>
  <si>
    <t>860.503.459-6</t>
  </si>
  <si>
    <t>TV 55(Av suba) N° 97-28</t>
  </si>
  <si>
    <t>228-la castellana</t>
  </si>
  <si>
    <t>4 de los cuales uno es bicompartido</t>
  </si>
  <si>
    <t>Camilo guido de luca / texaco 18</t>
  </si>
  <si>
    <t>DM-05-98-267</t>
  </si>
  <si>
    <t>159508-3</t>
  </si>
  <si>
    <t>AC 80 N° 24-30</t>
  </si>
  <si>
    <t>264-POLO CLUB</t>
  </si>
  <si>
    <t>3 tanques de los cuales 1 es bicompartido</t>
  </si>
  <si>
    <t>fibra de vidrio y acero</t>
  </si>
  <si>
    <t>SI</t>
  </si>
  <si>
    <t>ARABAR LTDA antes TEXACO N° 13 / EDS ARABAR Av chile</t>
  </si>
  <si>
    <t>DM-05-00-509</t>
  </si>
  <si>
    <t>809.008.281-4</t>
  </si>
  <si>
    <t>Calle 72 N° 22-67</t>
  </si>
  <si>
    <t>alcazares</t>
  </si>
  <si>
    <t>3 DE LOS CUAles uno es bicompartido</t>
  </si>
  <si>
    <t>Suba</t>
  </si>
  <si>
    <t>Juancamar y CIA en C - terpel av Iberia</t>
  </si>
  <si>
    <t>DM-07-02-02</t>
  </si>
  <si>
    <t>crr 39 N 132 - 40</t>
  </si>
  <si>
    <t>prado veraniego norte 126</t>
  </si>
  <si>
    <t>Teusaquillo</t>
  </si>
  <si>
    <t>EDS texaco No38- jairo augusto quijano</t>
  </si>
  <si>
    <t>DM-05-98-250</t>
  </si>
  <si>
    <t>crr 17 No 50 - 42</t>
  </si>
  <si>
    <t>galerias</t>
  </si>
  <si>
    <t>Usme</t>
  </si>
  <si>
    <t>EDS combustibles el diamante  mora LTDA</t>
  </si>
  <si>
    <t>SDA-08-2008-3613</t>
  </si>
  <si>
    <t>diagonal 97B sur No 5i este 94</t>
  </si>
  <si>
    <t>Usme- Alfonso Lopez</t>
  </si>
  <si>
    <t>Acero</t>
  </si>
  <si>
    <t>cesar abadia s - servicentro esso la floresta</t>
  </si>
  <si>
    <t>DM-05-98-232</t>
  </si>
  <si>
    <t>crr 68 N° 94 a - 36</t>
  </si>
  <si>
    <t>andes norte 210</t>
  </si>
  <si>
    <t>fv</t>
  </si>
  <si>
    <t>EDS SHELL LA NACIONAL SA / EDS NACIONAL</t>
  </si>
  <si>
    <t>DM-07-02-1594</t>
  </si>
  <si>
    <t>KR 93 A 51 A 45 SUR</t>
  </si>
  <si>
    <t>841 PORVENIR</t>
  </si>
  <si>
    <t>ssuperficiales</t>
  </si>
  <si>
    <t>ESSO Venecia</t>
  </si>
  <si>
    <t>DM-05-01-528</t>
  </si>
  <si>
    <t>DG 52B sur 51-03</t>
  </si>
  <si>
    <t>Venecia</t>
  </si>
  <si>
    <t>petrobras colombia combustibles sa / toxo sas / eds petrobras la cabrera</t>
  </si>
  <si>
    <t>DM-07-02-769</t>
  </si>
  <si>
    <t>830111496-7 (TOXO)</t>
  </si>
  <si>
    <t>kr 7 N° 83-33</t>
  </si>
  <si>
    <t>213 - EL REFUGIO</t>
  </si>
  <si>
    <t>distribuidora comercia dio rey - eds hato grande</t>
  </si>
  <si>
    <t>SDA-05-12-740</t>
  </si>
  <si>
    <t>ac 71 sur N 3 H - 39</t>
  </si>
  <si>
    <t>olaya 683</t>
  </si>
  <si>
    <t>ESSO # 26</t>
  </si>
  <si>
    <t>DM-05-99-121</t>
  </si>
  <si>
    <t>Calle 26 #29-62</t>
  </si>
  <si>
    <t>La Soledad</t>
  </si>
  <si>
    <t>inversiones y representaciones rincon pedraza ltda / eds inverepe ltda</t>
  </si>
  <si>
    <t>SDA-05-11-2874</t>
  </si>
  <si>
    <t>900256846-8</t>
  </si>
  <si>
    <t>KR 121 66 98</t>
  </si>
  <si>
    <t>146 centro engativa</t>
  </si>
  <si>
    <t>GNE SOLUCIONES SAS / EDS BIOMAX PRIMAVERA</t>
  </si>
  <si>
    <t>SDA-05-10-2189</t>
  </si>
  <si>
    <t>kr 69 n 75 - 65</t>
  </si>
  <si>
    <t>218 las ferias occidental</t>
  </si>
  <si>
    <t>GRUPO LOMAS LTDA - EDS BRIO LA EUROPA</t>
  </si>
  <si>
    <t>DM-05-07-34</t>
  </si>
  <si>
    <t>900031259-8</t>
  </si>
  <si>
    <t>AK 72 N° 68 B 72</t>
  </si>
  <si>
    <t>EL LAUrel</t>
  </si>
  <si>
    <t>NEW LIFE IINVERSIONES SA / EDS SOTRANDES SA</t>
  </si>
  <si>
    <t>DM-05-06-2164</t>
  </si>
  <si>
    <t>830094448-1</t>
  </si>
  <si>
    <t>KR 113 B N° 63 I 39</t>
  </si>
  <si>
    <t>518 LOS LAURELES</t>
  </si>
  <si>
    <t>GEMASA LTDA / EDS PETROBRAS CIUDAD DE CALI</t>
  </si>
  <si>
    <t>DM-07-00-1341</t>
  </si>
  <si>
    <t>830078352-4</t>
  </si>
  <si>
    <t>Tv 85 N° 65-43</t>
  </si>
  <si>
    <t>195 los alamos</t>
  </si>
  <si>
    <t>OPERACIONES Y SERVICIOS COMBUSTIBLES SAS / ESD TERPEL CRUZ ROJA</t>
  </si>
  <si>
    <t>DM-07-02-722</t>
  </si>
  <si>
    <t>830095213-0</t>
  </si>
  <si>
    <t>ak 68 n° 67 B 05</t>
  </si>
  <si>
    <t>257 bellavista occidental</t>
  </si>
  <si>
    <t>inversiones powerfuel</t>
  </si>
  <si>
    <t>DM-05-08-1612</t>
  </si>
  <si>
    <t>kr 91 a N 72 26</t>
  </si>
  <si>
    <t>florencia 185</t>
  </si>
  <si>
    <t>fv doble pared</t>
  </si>
  <si>
    <t>EDS Brio CLL 53</t>
  </si>
  <si>
    <t>DM-05-99-98</t>
  </si>
  <si>
    <t>Cra 21# 53-15</t>
  </si>
  <si>
    <t>Galerias</t>
  </si>
  <si>
    <t>Inversiones auto celeste Ltda - EDS texaco 17</t>
  </si>
  <si>
    <t>DM-05-98-268</t>
  </si>
  <si>
    <t>AC 1 A N ° 26 - 08</t>
  </si>
  <si>
    <t>Santa Isabel</t>
  </si>
  <si>
    <t>FV</t>
  </si>
  <si>
    <t>JCMILENIO LTDA / ESSO MOBIL CIUDAD SALITRE</t>
  </si>
  <si>
    <t>DM-16-03-996</t>
  </si>
  <si>
    <t>830.062.167-8</t>
  </si>
  <si>
    <t>Cll 22 C N° 68 D 20</t>
  </si>
  <si>
    <t>346 ciudad salitre</t>
  </si>
  <si>
    <t>EDS TERPEL INSETRANSA SA / INVERSIONES Y ASESORIAS DE TRANSPORTE ANDINO S.A./ ed TERPEL SANCHEZ POLO</t>
  </si>
  <si>
    <t>DM-07-00-2024</t>
  </si>
  <si>
    <t>830.073.087-4</t>
  </si>
  <si>
    <t>AV ciudad de cali N° 13C - 51</t>
  </si>
  <si>
    <t>EDS Ciudad Limpia</t>
  </si>
  <si>
    <t>DM-08-02-823</t>
  </si>
  <si>
    <t>cll 13 No 79A-86 int 4</t>
  </si>
  <si>
    <t>fontibon</t>
  </si>
  <si>
    <t>EDS TERPEL AV CIUDAD DE CALI / IMPORTACIONES DOBERMAN SA</t>
  </si>
  <si>
    <t>DM-07-99-10</t>
  </si>
  <si>
    <t>800205243-6</t>
  </si>
  <si>
    <t>AV ciudad de cali (kr 86) N° 15 A - 80</t>
  </si>
  <si>
    <t>PROMOTORA APOTEMA / EDS PETROBRAS VERGEL</t>
  </si>
  <si>
    <t>SDA-18-09-2301</t>
  </si>
  <si>
    <t>800.037.199-9</t>
  </si>
  <si>
    <t>Cll 13 AV 83-65</t>
  </si>
  <si>
    <t>630 santander</t>
  </si>
  <si>
    <t>fibra vidrio fibratank (2011)</t>
  </si>
  <si>
    <t>Jose libardo balaguera daza / terpel abastos</t>
  </si>
  <si>
    <t>DM-05-06-2413</t>
  </si>
  <si>
    <t>5683255-</t>
  </si>
  <si>
    <t>Kr 85 A N° 42 H - 53 sur</t>
  </si>
  <si>
    <t>villa loma</t>
  </si>
  <si>
    <t>CARREFOUR TINTALITO / GRADES SUPERFICIES DE COLOMBIA</t>
  </si>
  <si>
    <t>SDA-05-10-20</t>
  </si>
  <si>
    <t>830.025.638-8</t>
  </si>
  <si>
    <t>AV Ciudad de cali N° 40 B - 69 sur</t>
  </si>
  <si>
    <t>519 provivienda occidental</t>
  </si>
  <si>
    <t>almacenes éxito sa - eds éxito americas</t>
  </si>
  <si>
    <t>SDA-05-12-390</t>
  </si>
  <si>
    <t>ac 6 N°68 - 78</t>
  </si>
  <si>
    <t>lusitania 406</t>
  </si>
  <si>
    <t>1 tricompartido subterraneo</t>
  </si>
  <si>
    <t>centro logístico internacional de transporte SA - centrans SA</t>
  </si>
  <si>
    <t>DM-05-06-2309</t>
  </si>
  <si>
    <t>kr 93B N° 33 BIS -07 sur</t>
  </si>
  <si>
    <t>santa fe 373</t>
  </si>
  <si>
    <t>metálico recubierto en FV</t>
  </si>
  <si>
    <t>eds esso av 68</t>
  </si>
  <si>
    <t>DM-06-01-1216</t>
  </si>
  <si>
    <t>av 68 N 23 - 15 sur</t>
  </si>
  <si>
    <t>2001 se planea remodelación ( 3 tanques idividuales y 1 bicompartido)</t>
  </si>
  <si>
    <t>1. fv doble pared</t>
  </si>
  <si>
    <t>Los Mártires</t>
  </si>
  <si>
    <t>Servicentro santa isabel JAIRO GANDUR ABUABARA</t>
  </si>
  <si>
    <t>DM-05-06-1940</t>
  </si>
  <si>
    <t>5463640-9</t>
  </si>
  <si>
    <t>AK 30 N° 2 - 38</t>
  </si>
  <si>
    <t>598-Santa isabel</t>
  </si>
  <si>
    <t>Gases del llano S.a. / Gas vehicular paloquemao</t>
  </si>
  <si>
    <t>SDA-05-09-566</t>
  </si>
  <si>
    <t>0800021272-9</t>
  </si>
  <si>
    <t>TV 22 N° 19 - 14</t>
  </si>
  <si>
    <t>513 PALOQUEMAO</t>
  </si>
  <si>
    <t>EDS MOBIL GRAN AVENIDA</t>
  </si>
  <si>
    <t>DM-18-04-1602</t>
  </si>
  <si>
    <t>14947228-8</t>
  </si>
  <si>
    <t>Cll 22 N° 14 - 07</t>
  </si>
  <si>
    <t>507 santa fe</t>
  </si>
  <si>
    <t>lamina metal</t>
  </si>
  <si>
    <t>distribuidora de combustibles y lubricantes sas dicol - eds la trinidad- eds esso el sur</t>
  </si>
  <si>
    <t>DM-05-99-104</t>
  </si>
  <si>
    <t>ac 1 N°13 - 40</t>
  </si>
  <si>
    <t>san bernardo 619</t>
  </si>
  <si>
    <t>FV y acero</t>
  </si>
  <si>
    <t>INVERSIONES LA PELUZA SAS / EDS LA PELUZA (TERPEL CALLE 7)</t>
  </si>
  <si>
    <t>SDA-05-08-1611</t>
  </si>
  <si>
    <t>90047637-1</t>
  </si>
  <si>
    <t>Cll 7 N° 16-25</t>
  </si>
  <si>
    <t>571 la pepita</t>
  </si>
  <si>
    <t>metal recubierto fv</t>
  </si>
  <si>
    <t>agronegocios de la sabana sas / eds bochica</t>
  </si>
  <si>
    <t>DM-05-07-1901</t>
  </si>
  <si>
    <t>900399954-9</t>
  </si>
  <si>
    <t>kr 25 N° 24-25</t>
  </si>
  <si>
    <t>501 samper mendoza</t>
  </si>
  <si>
    <t>EDS TERPEL REAL TRANSPORTADORA</t>
  </si>
  <si>
    <t>DM-18-02-1841</t>
  </si>
  <si>
    <t>860.005.066-9</t>
  </si>
  <si>
    <t>Cll 1C bis 18-34</t>
  </si>
  <si>
    <t>618 eduardo santos</t>
  </si>
  <si>
    <t>EDS SEXTA ANTIGUa</t>
  </si>
  <si>
    <t>DM-05-99-125</t>
  </si>
  <si>
    <t>53.063.397-1</t>
  </si>
  <si>
    <t>Dg 4 A N° 16 A 14</t>
  </si>
  <si>
    <t>593 la estanzuela</t>
  </si>
  <si>
    <t>cubiertos con poliester reforzado</t>
  </si>
  <si>
    <t>grandes superficies de colombia / eds carrefour la 24</t>
  </si>
  <si>
    <t>DM-05-99-114</t>
  </si>
  <si>
    <t>830025638-8</t>
  </si>
  <si>
    <t>KR 24 N° 5B 40</t>
  </si>
  <si>
    <t>594 el progreso</t>
  </si>
  <si>
    <t>MICRO</t>
  </si>
  <si>
    <t>españa torres carlos/ mobil roxi</t>
  </si>
  <si>
    <t>DM-05-98-117</t>
  </si>
  <si>
    <t>29400294-9</t>
  </si>
  <si>
    <t>kr 24 # 7 11</t>
  </si>
  <si>
    <t>Inversones y petroleos S en C - EDS texaco N° 9</t>
  </si>
  <si>
    <t>DM-05-98-289</t>
  </si>
  <si>
    <t>AC 6 N° 27 - 80</t>
  </si>
  <si>
    <t>Ricaurte</t>
  </si>
  <si>
    <t>FV doble pared - fibratank</t>
  </si>
  <si>
    <t>TEXACO 4 AV TERCERA UNICA</t>
  </si>
  <si>
    <t>DM-05-00-483</t>
  </si>
  <si>
    <t>Kr 30 N° 3 - 51</t>
  </si>
  <si>
    <t>557 comuneros</t>
  </si>
  <si>
    <t>Invameli LTDA / texaco americas</t>
  </si>
  <si>
    <t>DM-05-05-1586</t>
  </si>
  <si>
    <t>830126819-8</t>
  </si>
  <si>
    <t>AC 20 N° 36 99</t>
  </si>
  <si>
    <t>485 cundinamarca</t>
  </si>
  <si>
    <t>acero recubiertos fibra vidrio</t>
  </si>
  <si>
    <t>Grupo EDS Autogas / EDS esso brasil</t>
  </si>
  <si>
    <t>DM-05-98-158</t>
  </si>
  <si>
    <t>0900459737-5</t>
  </si>
  <si>
    <t>AC 6 34 90</t>
  </si>
  <si>
    <t>524 PENSILVANIA</t>
  </si>
  <si>
    <t>1a</t>
  </si>
  <si>
    <t>Arboservice eduardo arboleda y en sucesion / arboservice texaco 3</t>
  </si>
  <si>
    <t>DM-05-00-510</t>
  </si>
  <si>
    <t>1296363-2</t>
  </si>
  <si>
    <t>Cll 13 N° 65-18</t>
  </si>
  <si>
    <t>384 centro industrial</t>
  </si>
  <si>
    <t>EDS WILFER / BRIO CORFERIAS</t>
  </si>
  <si>
    <t>SDA-08-02-940</t>
  </si>
  <si>
    <t>79128721-0</t>
  </si>
  <si>
    <t>TV 39 N° 20 A -  80</t>
  </si>
  <si>
    <t>419 ortezal</t>
  </si>
  <si>
    <t>planta ecopetrol (cdc)</t>
  </si>
  <si>
    <t>DM-05-CAR-10457</t>
  </si>
  <si>
    <t>89999968-1</t>
  </si>
  <si>
    <t>Kr 56 N° 19 - 78</t>
  </si>
  <si>
    <t>417 puente aranda</t>
  </si>
  <si>
    <t>7 13</t>
  </si>
  <si>
    <t>13</t>
  </si>
  <si>
    <t>transportes de crudo del llano sa</t>
  </si>
  <si>
    <t>DM-07-01-228</t>
  </si>
  <si>
    <t>kr 36 N° 9 - 05 (oficinas) - kr 34 N° 7 - 92 (alm y distr)</t>
  </si>
  <si>
    <t>los ejidos 510</t>
  </si>
  <si>
    <t>superficial pared sencill</t>
  </si>
  <si>
    <t>Standard energy company sa - eds petrobras americas I</t>
  </si>
  <si>
    <t>DM-07-00-2197</t>
  </si>
  <si>
    <t>av americas N° 55 - 80</t>
  </si>
  <si>
    <t>slazar gomez 421</t>
  </si>
  <si>
    <t>fibra de vidrio, doble pared, llenado sistema remoto</t>
  </si>
  <si>
    <t>Limpieza metropolitana lime sa - lime sa esp - antes eds texaco lime</t>
  </si>
  <si>
    <t>DM-07-02-257 (aparece exp SDA-05-2013-112 pero no se pidió al no estar en el inventario)</t>
  </si>
  <si>
    <t>kr 62 N° 19 -04 interior 1</t>
  </si>
  <si>
    <t>puente aranda 417</t>
  </si>
  <si>
    <t>acero recubiertos en fibra de vidrio</t>
  </si>
  <si>
    <t>Investam y cia sa - eds petrobras americas II</t>
  </si>
  <si>
    <t>DM-07-02-1520</t>
  </si>
  <si>
    <t>Kr54 N° 5 c - 91</t>
  </si>
  <si>
    <t>san rafael industrial 463</t>
  </si>
  <si>
    <t>fibra de vidrio doble cotención</t>
  </si>
  <si>
    <t>juan carlos baene ferez y cia ltda - eds texaco 11</t>
  </si>
  <si>
    <t>DM-05-98-262</t>
  </si>
  <si>
    <t>cl 13 N°38 - 25</t>
  </si>
  <si>
    <t>los ejidos</t>
  </si>
  <si>
    <t>colombiana de combustibles - esso calle 14</t>
  </si>
  <si>
    <t>DM-05-98-153</t>
  </si>
  <si>
    <t>cl 14 N° 43 - 82</t>
  </si>
  <si>
    <t>el ejido</t>
  </si>
  <si>
    <t>13 (2011)</t>
  </si>
  <si>
    <t>enchaquetados</t>
  </si>
  <si>
    <t>eds mobil crr 50 sas</t>
  </si>
  <si>
    <t>DM-05-98-156</t>
  </si>
  <si>
    <t>ak 50 N°18 a - 15</t>
  </si>
  <si>
    <t>puente aranda 6215</t>
  </si>
  <si>
    <t>grandes superficies de colombia sa - eds carrefour cra 30</t>
  </si>
  <si>
    <t>DM-05-06-772</t>
  </si>
  <si>
    <t>crr 32 N° 18-10</t>
  </si>
  <si>
    <t>estación central 300</t>
  </si>
  <si>
    <t>urdaneta wiesner juana margarita isabel (juanita)- EDS texaco 40</t>
  </si>
  <si>
    <t>DM-05-00-74</t>
  </si>
  <si>
    <t>cl 26 sur (av 1 mayo) N° 52 - 57</t>
  </si>
  <si>
    <t>alcalá 582</t>
  </si>
  <si>
    <t>fibra de vidrio/ llenado directo</t>
  </si>
  <si>
    <t>grupo eds autogas sas - automarket de colombia limited- eds esso americana</t>
  </si>
  <si>
    <t>DM-05-98-112</t>
  </si>
  <si>
    <t>cll 13 N° 57 - 24</t>
  </si>
  <si>
    <t>puente aranda</t>
  </si>
  <si>
    <t>organización terpel sa- eds terprl colon</t>
  </si>
  <si>
    <t>SDA-05-12-125</t>
  </si>
  <si>
    <t>cll 13 N° 55 - 14</t>
  </si>
  <si>
    <t>exxon mobil de colombia - planta de abasto puente aranda</t>
  </si>
  <si>
    <t>dm-06-99-72</t>
  </si>
  <si>
    <t>av crr 50 N 21 - 50</t>
  </si>
  <si>
    <t>tanques superficiales en acero a 36</t>
  </si>
  <si>
    <t>Complejo chevron texaco Puente Aranda - texas petroleum company</t>
  </si>
  <si>
    <t>DM-02-1995-460</t>
  </si>
  <si>
    <t>crr 56 # 21-05</t>
  </si>
  <si>
    <t>Grandes superficies de colomba SA - carrefour alqueria</t>
  </si>
  <si>
    <t>DM-05-09-1356</t>
  </si>
  <si>
    <t>AK 68 N° 38B - 18 sur</t>
  </si>
  <si>
    <t>Alqueria</t>
  </si>
  <si>
    <t>Combustibles capital SA - Texaco 2 / calle 13</t>
  </si>
  <si>
    <t>DM-05-98-27</t>
  </si>
  <si>
    <t>Ac 13 N° 32 - 8</t>
  </si>
  <si>
    <t>Acero recubierto en FV</t>
  </si>
  <si>
    <t>EDS BRIO SAMORE - INVERSIONES SAMORE LTDA</t>
  </si>
  <si>
    <t>DM-05-06-2648</t>
  </si>
  <si>
    <t>830.509.551-4</t>
  </si>
  <si>
    <t>CRA 31 # 38A - 51</t>
  </si>
  <si>
    <t>662 - inglés</t>
  </si>
  <si>
    <t>inversiones ligol / mobil nuevo centenario</t>
  </si>
  <si>
    <t>SDA-05-2010-423</t>
  </si>
  <si>
    <t>900055635-8</t>
  </si>
  <si>
    <t>AV 27 N° 26  56 sur</t>
  </si>
  <si>
    <t>santiago perez</t>
  </si>
  <si>
    <t>metalicos enchaquetados</t>
  </si>
  <si>
    <t>grandes superficies de colombia / eds carrefour marruecos</t>
  </si>
  <si>
    <t>sda-05-10-275</t>
  </si>
  <si>
    <t>av caracas 49 A 28 sur</t>
  </si>
  <si>
    <t>740 marco fidel suarez</t>
  </si>
  <si>
    <t>estacion bochica o universal de acpm</t>
  </si>
  <si>
    <t>DM-08-06-714</t>
  </si>
  <si>
    <t>80809014-8</t>
  </si>
  <si>
    <t>cll 48 L sur 5 25 interior 9</t>
  </si>
  <si>
    <t>572 bochica</t>
  </si>
  <si>
    <t>comustibles mora / combustibles la garantia (2010)</t>
  </si>
  <si>
    <t>DM-08-05-1653</t>
  </si>
  <si>
    <t>79373021-2</t>
  </si>
  <si>
    <t>cll 49 bis 5d 70 sur</t>
  </si>
  <si>
    <t>san agustin</t>
  </si>
  <si>
    <t>fibra</t>
  </si>
  <si>
    <t>torres y cardozo ltda / servicentro el sociego</t>
  </si>
  <si>
    <t>DM-05-99-96</t>
  </si>
  <si>
    <t>860033891-8</t>
  </si>
  <si>
    <t>kr 10 27 05 sur</t>
  </si>
  <si>
    <t>695 el sociego</t>
  </si>
  <si>
    <t>combustibles de colombia / eds combuscol 27 sur</t>
  </si>
  <si>
    <t>SDA 05-2013-103  ANTES  /  DM-05-00-484</t>
  </si>
  <si>
    <t>830513729-3</t>
  </si>
  <si>
    <t>ak 14 27 24 sur</t>
  </si>
  <si>
    <t>706 gstavi restrepo</t>
  </si>
  <si>
    <t>estacion de servicio esso lubricantes claret - esso claret</t>
  </si>
  <si>
    <t>DM-05-98-104</t>
  </si>
  <si>
    <t>tv 25 N° 44 a - 8 sur</t>
  </si>
  <si>
    <t>claret 673</t>
  </si>
  <si>
    <t>copec sas- texaco matatigres</t>
  </si>
  <si>
    <t>DM-05-98-39</t>
  </si>
  <si>
    <t>ak 27 N° 30-06 sur</t>
  </si>
  <si>
    <t>libertador</t>
  </si>
  <si>
    <t>inversiones de colombia s y m ltda - eds brio andalucia</t>
  </si>
  <si>
    <t>DM-05-06-780</t>
  </si>
  <si>
    <t>cll 44 sur N° 24 - 10</t>
  </si>
  <si>
    <t>santa lucia 699</t>
  </si>
  <si>
    <t>automarket limited / esso la ermita</t>
  </si>
  <si>
    <t>DM-05-98-163</t>
  </si>
  <si>
    <t>830020767-7</t>
  </si>
  <si>
    <t>ak 14 45 A 25 sur</t>
  </si>
  <si>
    <t>699 santa lucia</t>
  </si>
  <si>
    <t>peueña</t>
  </si>
  <si>
    <t>San Cristobal</t>
  </si>
  <si>
    <t>eds esso sta ana esso santana petrpcom sa</t>
  </si>
  <si>
    <t>DM-05-98-258</t>
  </si>
  <si>
    <t>830017822-3</t>
  </si>
  <si>
    <t>CRA 7 10 06 SUR</t>
  </si>
  <si>
    <t>petrocomerciañizadora sa mobil sta ana sur / eds santana</t>
  </si>
  <si>
    <t>DM-05-98-114</t>
  </si>
  <si>
    <t>cll 11 sur 7 13</t>
  </si>
  <si>
    <t>inversiones beltran / eds terpel la victoria</t>
  </si>
  <si>
    <t>DM-07-01-1344</t>
  </si>
  <si>
    <t>830111047-3</t>
  </si>
  <si>
    <t>tv 6b este 40 a 55 sur</t>
  </si>
  <si>
    <t>705 la victoria</t>
  </si>
  <si>
    <t>fibra v</t>
  </si>
  <si>
    <t>EDS lievano</t>
  </si>
  <si>
    <t>DM-05-99-15</t>
  </si>
  <si>
    <t>cl 4 N° 11 B - 35</t>
  </si>
  <si>
    <t>San bernardo 619</t>
  </si>
  <si>
    <t>no informa</t>
  </si>
  <si>
    <t>servicentro esso avenida tercera</t>
  </si>
  <si>
    <t>DM-05-98-234</t>
  </si>
  <si>
    <t>crr 3 N° 20 - 34</t>
  </si>
  <si>
    <t>germania las aguas</t>
  </si>
  <si>
    <t>firba de vidrio doble pared</t>
  </si>
  <si>
    <t>EDS texaco tibabuyes</t>
  </si>
  <si>
    <t>DM 05-00-75</t>
  </si>
  <si>
    <t>Cll 139 No 106-40</t>
  </si>
  <si>
    <t>suba Urbano</t>
  </si>
  <si>
    <t>pared sencilla lamina acero</t>
  </si>
  <si>
    <t>eds los lagartos Sa</t>
  </si>
  <si>
    <t>DM-05-98-171</t>
  </si>
  <si>
    <t>800244319-3</t>
  </si>
  <si>
    <t>AK 72 (AV BOYACA) 95 31</t>
  </si>
  <si>
    <t>143 CLUB De Los LAGARTOS</t>
  </si>
  <si>
    <t>estacion sta cecilia</t>
  </si>
  <si>
    <t>DM-05-06-2043</t>
  </si>
  <si>
    <t>52357005-9</t>
  </si>
  <si>
    <t>cll 132  kr 160 esquina</t>
  </si>
  <si>
    <t>villa cindy</t>
  </si>
  <si>
    <t>PARQUEADERO DE LA EMPRESA OOPERATIVA INTEGRL DE TRANSPORTES LA FLORIDA LTDA E INVERSIONES GACELIA SA</t>
  </si>
  <si>
    <t>SDA-08-11-2712</t>
  </si>
  <si>
    <t>800087573-4</t>
  </si>
  <si>
    <t>KR 160 A 136 35</t>
  </si>
  <si>
    <t>74 SANTA CECILIA</t>
  </si>
  <si>
    <t>ISOTANQUES</t>
  </si>
  <si>
    <t>SUPRFICIAL</t>
  </si>
  <si>
    <t>PETROBRAS JUAN AMARILLO</t>
  </si>
  <si>
    <t>DM-05-07-2034</t>
  </si>
  <si>
    <t>900049741-6</t>
  </si>
  <si>
    <t>cr 91 99 A</t>
  </si>
  <si>
    <t>57 santa teresa</t>
  </si>
  <si>
    <t>inversiones judi  sa/ terpel pontevedra</t>
  </si>
  <si>
    <t>DM-05-05-414</t>
  </si>
  <si>
    <t>805017576-5</t>
  </si>
  <si>
    <t>ak 72 83 50</t>
  </si>
  <si>
    <t>pontevedra</t>
  </si>
  <si>
    <t>eds corpaez</t>
  </si>
  <si>
    <t>DM-08-07-455</t>
  </si>
  <si>
    <t>cll 159 cra 111 espuina</t>
  </si>
  <si>
    <t>ESD EXXONMOBIL ANTES COMBUSTIBLES SHI</t>
  </si>
  <si>
    <t>DM-08-09-1395</t>
  </si>
  <si>
    <t>79399714-4</t>
  </si>
  <si>
    <t>CL 143 152 A 14</t>
  </si>
  <si>
    <t>48 BILBAO</t>
  </si>
  <si>
    <t>EDS TERPEL SERVIRUEDAS</t>
  </si>
  <si>
    <t>DM-05-09-3338</t>
  </si>
  <si>
    <t>860523018-7</t>
  </si>
  <si>
    <t>tv 60 108 09</t>
  </si>
  <si>
    <t>193 puente largo</t>
  </si>
  <si>
    <t>GRANDES SUPERFICIES DE COLOMBIA / EDS CARREFOUR CALLE 170</t>
  </si>
  <si>
    <t>DM-05-06-775</t>
  </si>
  <si>
    <t>Ac 170 N° 69 - 47</t>
  </si>
  <si>
    <t>8 san jose de bavaria</t>
  </si>
  <si>
    <t>alemajar ltda / eds petrobras iberia</t>
  </si>
  <si>
    <t>DM-07-02-14</t>
  </si>
  <si>
    <t>830114244-1</t>
  </si>
  <si>
    <t>Cll 134 N° 53 - 51</t>
  </si>
  <si>
    <t>9116 prado veraniego</t>
  </si>
  <si>
    <t>EDS automotriz estación san nicolas- comercializadora la gran estación sas</t>
  </si>
  <si>
    <t>SDA-05-12-659</t>
  </si>
  <si>
    <t>ac 116 N° 60 - 97</t>
  </si>
  <si>
    <t>puente largo 193</t>
  </si>
  <si>
    <t>corporación club campestre guaymaral - cub guaymaral</t>
  </si>
  <si>
    <t>SDA-05-2012-1279</t>
  </si>
  <si>
    <t>ak 45 N° 245-01</t>
  </si>
  <si>
    <t>casablanca suba 2</t>
  </si>
  <si>
    <t>metál</t>
  </si>
  <si>
    <t>almacenes éxito sa - eds éxito colina</t>
  </si>
  <si>
    <t>DM-05-10-340</t>
  </si>
  <si>
    <t>ak 72 N° 146 B -25</t>
  </si>
  <si>
    <t>santa helena 92</t>
  </si>
  <si>
    <t>FV doble pared</t>
  </si>
  <si>
    <t>combustibles de colombia combuscol - eds texaco san rafael</t>
  </si>
  <si>
    <t>DM-05-10-1321</t>
  </si>
  <si>
    <t>cl 134 N° 54 - 11</t>
  </si>
  <si>
    <t>2011 ( 22)</t>
  </si>
  <si>
    <t>almacenes éxito sa - eds éxito suba</t>
  </si>
  <si>
    <t>DM-05-05-1673</t>
  </si>
  <si>
    <t>cll 145 N° 105 B - 58</t>
  </si>
  <si>
    <t>tibabuyes 73</t>
  </si>
  <si>
    <t>organización terpel sa - eds la conejera sede suba</t>
  </si>
  <si>
    <t>DM-05-06-2435</t>
  </si>
  <si>
    <t>kr 98a N° 140B - 60</t>
  </si>
  <si>
    <t>las flores 63</t>
  </si>
  <si>
    <t>transmasivo sa - operador patio suba del sistema transmilenio</t>
  </si>
  <si>
    <t>DM-05-08-3531</t>
  </si>
  <si>
    <t>ac 145 N° 103 B - 8</t>
  </si>
  <si>
    <t>el pino 41</t>
  </si>
  <si>
    <t>FV doble pared llenado remoto</t>
  </si>
  <si>
    <t>IBM de colombia y CIA s CA</t>
  </si>
  <si>
    <t>DM-05-00-1171</t>
  </si>
  <si>
    <t>Kr 53 N° 100 - 25</t>
  </si>
  <si>
    <t>Pasadena 205</t>
  </si>
  <si>
    <t>metalico doble pared</t>
  </si>
  <si>
    <t>no</t>
  </si>
  <si>
    <t>romero dueñas y cia - terpel serviruedas - terpel serviruedas</t>
  </si>
  <si>
    <t>DM-07-1997-722</t>
  </si>
  <si>
    <t>tv 60 N° 108 - 9</t>
  </si>
  <si>
    <t>puente largo - 193</t>
  </si>
  <si>
    <t>estación antares - eds texaco antares</t>
  </si>
  <si>
    <t>DM-05-09-318</t>
  </si>
  <si>
    <t>ak 45 N° 222 - 79</t>
  </si>
  <si>
    <t>torca - 3</t>
  </si>
  <si>
    <t>servicentro ltda - brio el portal norte</t>
  </si>
  <si>
    <t>DM-05-05-1360</t>
  </si>
  <si>
    <t>cr 72 N° 163 - 10</t>
  </si>
  <si>
    <t>gilmar</t>
  </si>
  <si>
    <t>fv doble pared y llenado directo</t>
  </si>
  <si>
    <t>inversiones la glorieta ltda, esso 170,</t>
  </si>
  <si>
    <t>DM-05-00-574</t>
  </si>
  <si>
    <t>kr 55 a N° 169 a - 39</t>
  </si>
  <si>
    <t>britlia 44</t>
  </si>
  <si>
    <t>lámina de acero doble pared</t>
  </si>
  <si>
    <t>grupo empresarial riv sa / eds mobil el eden</t>
  </si>
  <si>
    <t>DM-05-06-1462</t>
  </si>
  <si>
    <t>tv 76 N ° 131 - 41</t>
  </si>
  <si>
    <t>FV doble pared llenado directo</t>
  </si>
  <si>
    <t>mikael de jelel, eds brio an miguel del norte</t>
  </si>
  <si>
    <t>DM-05-08-3655</t>
  </si>
  <si>
    <t>cl 130 N 45 - 34</t>
  </si>
  <si>
    <t>empresa administradora de servicios sa - terpel ures</t>
  </si>
  <si>
    <t>DM-06-99-328</t>
  </si>
  <si>
    <t>ac 132 N 109 a - 65</t>
  </si>
  <si>
    <t>aures II 90</t>
  </si>
  <si>
    <t>claudia pareja - texaco shaio única - ahora se llama san nicolas, comercializadora la gran estación sa</t>
  </si>
  <si>
    <t>DM-07-98-223</t>
  </si>
  <si>
    <t>ac 116 N 60 97</t>
  </si>
  <si>
    <t>conama sas - petrobras el llano</t>
  </si>
  <si>
    <t>DM-06-03-365</t>
  </si>
  <si>
    <t>ak 72 N 163 - 31</t>
  </si>
  <si>
    <t>portales del norte 38</t>
  </si>
  <si>
    <t>empresa vecinal de suba - eds esso la estrella</t>
  </si>
  <si>
    <t>DM-07-98-12</t>
  </si>
  <si>
    <t>kr 127 N 132 a - 88</t>
  </si>
  <si>
    <t>la gaitana 71</t>
  </si>
  <si>
    <t>alejamar ltda</t>
  </si>
  <si>
    <t>DM-07-02-1496</t>
  </si>
  <si>
    <t>cl 134 N 46 - 76</t>
  </si>
  <si>
    <t>Servicentro ESSO Av Suba</t>
  </si>
  <si>
    <t>DM-05-08-476   DM 05 98 249</t>
  </si>
  <si>
    <t>Trav 60 # 104-06</t>
  </si>
  <si>
    <t>Los andes</t>
  </si>
  <si>
    <t>EDS ESSO la victoria</t>
  </si>
  <si>
    <t>DM-05-2000-2426</t>
  </si>
  <si>
    <t>Tv 84 No 136-94</t>
  </si>
  <si>
    <t>metalica pared sencilla</t>
  </si>
  <si>
    <t>EDS jardines Norte</t>
  </si>
  <si>
    <t>DM-08-2006-1841</t>
  </si>
  <si>
    <t>Via los arrayanes-finca villa beatriz</t>
  </si>
  <si>
    <t>parte rural de suba</t>
  </si>
  <si>
    <t>estacion de servicio petrobras calle 45 / inversiones rumar</t>
  </si>
  <si>
    <t>DM-07-99-26</t>
  </si>
  <si>
    <t>Cll 45 N° 16 -30</t>
  </si>
  <si>
    <t>PETROBRAS COLOMBIA COMBUSTIBLES / promotora apotema / eds petrobras salitre</t>
  </si>
  <si>
    <t>DM-07-01-956</t>
  </si>
  <si>
    <t>800037199-9</t>
  </si>
  <si>
    <t>AC 24 (Av esperanza) N° 59 - 60</t>
  </si>
  <si>
    <t>346 ciudad salite nororiental</t>
  </si>
  <si>
    <t>Usaquén</t>
  </si>
  <si>
    <t>Estación de servicio Brio  Bima</t>
  </si>
  <si>
    <t>SDA-05-09-1495</t>
  </si>
  <si>
    <t>carrera  45 232 -35</t>
  </si>
  <si>
    <t>estacion de servicio texaco salitre</t>
  </si>
  <si>
    <t>DM-05-2001-1388</t>
  </si>
  <si>
    <t>diagonal 22B (av esperanza) No 51-38</t>
  </si>
  <si>
    <t>Ciudad Salitre</t>
  </si>
  <si>
    <t>Shell Colombia SA calle 26</t>
  </si>
  <si>
    <t>DM-05-04-1360</t>
  </si>
  <si>
    <t>carrera 50 # 21-42</t>
  </si>
  <si>
    <t>Tunjuelito</t>
  </si>
  <si>
    <t>grandes superficies de colombia / eds carrefour sevillana</t>
  </si>
  <si>
    <t>SDA-08-2008-2326</t>
  </si>
  <si>
    <t>AC 45 sur (Autosur) N° 59 A - 35</t>
  </si>
  <si>
    <t>625 isla del sol</t>
  </si>
  <si>
    <t>inversiones combuscol / mobil los castillos</t>
  </si>
  <si>
    <t>DM-05-06-2068</t>
  </si>
  <si>
    <t>900098830-2</t>
  </si>
  <si>
    <t>Ak 14 N° 48 - 11 sur</t>
  </si>
  <si>
    <t>761 tunjuelito</t>
  </si>
  <si>
    <t>metrobus S.A. operador patio garajee tunal transmilenio)</t>
  </si>
  <si>
    <t>DM-07-99-023</t>
  </si>
  <si>
    <t>830073622-5</t>
  </si>
  <si>
    <t>Cll 48 sur N° 23-35</t>
  </si>
  <si>
    <t>FIBRA ViDRIO</t>
  </si>
  <si>
    <t>Petrocomercializadora sa- petrocom sa - eds tunjueito</t>
  </si>
  <si>
    <t>DM-07-01-1249</t>
  </si>
  <si>
    <t>Kr 10 N° 51 - 11 sur</t>
  </si>
  <si>
    <t>abraham lincon 777</t>
  </si>
  <si>
    <t>se desconoce</t>
  </si>
  <si>
    <t>generalmotors colotores sa</t>
  </si>
  <si>
    <t>DM-06-98-16</t>
  </si>
  <si>
    <t>cl 56 (av boyaca) sur N 33 - 53</t>
  </si>
  <si>
    <t>fatima 649</t>
  </si>
  <si>
    <t>11 tanques ( 2 últimos eds - 9 primeros comercial)</t>
  </si>
  <si>
    <t>metálicos superficiales</t>
  </si>
  <si>
    <t>EDS Brio Venecia</t>
  </si>
  <si>
    <t>DM-08-07-175 DM-08-09-1695</t>
  </si>
  <si>
    <t>CARRERA 68 No.43-67 sur</t>
  </si>
  <si>
    <t>superestacion texaco 10 / julio borda gonzales</t>
  </si>
  <si>
    <t>DM-16-2003-820</t>
  </si>
  <si>
    <t>Av 123 A N° 48</t>
  </si>
  <si>
    <t>infasa ltda / eds petrobras prado</t>
  </si>
  <si>
    <t>DM-07-01-445</t>
  </si>
  <si>
    <t>830.093.963-7</t>
  </si>
  <si>
    <t>Kr 54 N° 127 D - 25</t>
  </si>
  <si>
    <t>126 Prado veraniego</t>
  </si>
  <si>
    <t>fibrea vidrio</t>
  </si>
  <si>
    <t>sunset operator sas - petrobras contador</t>
  </si>
  <si>
    <t>dm-07-03-1555</t>
  </si>
  <si>
    <t>ak 19 N° 134 -a - 54</t>
  </si>
  <si>
    <t>el contador 125</t>
  </si>
  <si>
    <t>Organización terpel sa - eds motomart única</t>
  </si>
  <si>
    <t>SDA-05-10-1271   DM-05-06-1908</t>
  </si>
  <si>
    <t>crr 45 N° 242 - 34</t>
  </si>
  <si>
    <t>FV y doble contención</t>
  </si>
  <si>
    <t>grandes superficies de colombia - eds carrefour calle 190</t>
  </si>
  <si>
    <t>SDA-05-12-966</t>
  </si>
  <si>
    <t>AK 7 N 190 - 50</t>
  </si>
  <si>
    <t>buenavista</t>
  </si>
  <si>
    <t>eds bella suiza</t>
  </si>
  <si>
    <t>DM-07-01-091</t>
  </si>
  <si>
    <t>ak 9 N 123 - 46</t>
  </si>
  <si>
    <t>santa bárbara oriental 188</t>
  </si>
  <si>
    <t>unión panamericana de transporte de inversiones sas - esso san antonio</t>
  </si>
  <si>
    <t>DM-07-00-1742</t>
  </si>
  <si>
    <t>kr 16 N 183 - 44</t>
  </si>
  <si>
    <t>verbenal san antonio 14</t>
  </si>
  <si>
    <t>2011 ( 6)</t>
  </si>
  <si>
    <t>Brio Colombia SA Brio Mochuelo</t>
  </si>
  <si>
    <t>DM-05-05-135</t>
  </si>
  <si>
    <t>calle 104 # 13-19</t>
  </si>
  <si>
    <t>Rincon del Chico</t>
  </si>
  <si>
    <t>Organización Terpel SA EDS Paseo de la 15</t>
  </si>
  <si>
    <t>SDA 05.10.1273 DM 07 98 06</t>
  </si>
  <si>
    <t>AK 15 #103-71</t>
  </si>
  <si>
    <t>Santa Bibiana</t>
  </si>
  <si>
    <t>EDS terpel de la 122</t>
  </si>
  <si>
    <t>DM-05-01-421</t>
  </si>
  <si>
    <t>crr 19 No 122-33 Actual</t>
  </si>
  <si>
    <t>Santa Barbara</t>
  </si>
  <si>
    <t>EDS socombustibles</t>
  </si>
  <si>
    <t>DM-05-04-1645</t>
  </si>
  <si>
    <t>crr 2 No 192-54</t>
  </si>
  <si>
    <t>Bellavista Occidental</t>
  </si>
  <si>
    <t>doble apred en fibra de vidrio</t>
  </si>
  <si>
    <t>EDS parqueadero sur oriente</t>
  </si>
  <si>
    <t>DM-08-07-01</t>
  </si>
  <si>
    <t>crr 17 No 181C-75 actual</t>
  </si>
  <si>
    <t>Verbenal San antonio</t>
  </si>
  <si>
    <t>lamina metalica de pared sencilla</t>
  </si>
  <si>
    <t>EDS biomax rocamar</t>
  </si>
  <si>
    <t>SDA-05-2010-222</t>
  </si>
  <si>
    <t>crr 7 No 169-65</t>
  </si>
  <si>
    <t>Santa Teresa</t>
  </si>
  <si>
    <t>EDS los Abuelos</t>
  </si>
  <si>
    <t>SDA-05-2010-1650</t>
  </si>
  <si>
    <t>cll 170 No 20A-08 Actual</t>
  </si>
  <si>
    <t>La uribe</t>
  </si>
  <si>
    <t>Estación de servicio Verbenal</t>
  </si>
  <si>
    <t>DM-05-04-1605</t>
  </si>
  <si>
    <t>carrera 34 N-187</t>
  </si>
  <si>
    <t>Verbenal San Antonio</t>
  </si>
  <si>
    <t>eds terpel usme</t>
  </si>
  <si>
    <t>DM-05-02-180 (CONCEPTO)</t>
  </si>
  <si>
    <t>80352097-5</t>
  </si>
  <si>
    <t>Kr 3 N° 138 F - 48 sur</t>
  </si>
  <si>
    <t>935 centro usme</t>
  </si>
  <si>
    <t>lamina</t>
  </si>
  <si>
    <t>EDS el éxito via al llano</t>
  </si>
  <si>
    <t>SDA-05-09-1843</t>
  </si>
  <si>
    <t>KM 0 via al llano</t>
  </si>
  <si>
    <t>el uval 932</t>
  </si>
  <si>
    <t>EDS texaco santa marta</t>
  </si>
  <si>
    <t>SDA-05-08-3516</t>
  </si>
  <si>
    <t>av calle 81 sur N 6 - 40 este</t>
  </si>
  <si>
    <t>no reporta</t>
  </si>
  <si>
    <t>metalicos doble pared y llenado directo</t>
  </si>
  <si>
    <t>eds la orquidea ltda</t>
  </si>
  <si>
    <t>SDA-05-08-3661</t>
  </si>
  <si>
    <t>av cll 91 sur N 5 b - 37 este</t>
  </si>
  <si>
    <t>EDS herpen distribuidora</t>
  </si>
  <si>
    <t>DM-07-2000-317</t>
  </si>
  <si>
    <t>crr 55 N° 2 B - 20</t>
  </si>
  <si>
    <t>TERPEL GANADERO</t>
  </si>
  <si>
    <t>DM-05-98-129</t>
  </si>
  <si>
    <t>900491889-0</t>
  </si>
  <si>
    <t>AV BOYACÁ No. 70-53 SUR</t>
  </si>
  <si>
    <t>EDS GALICIA</t>
  </si>
  <si>
    <t>DM-05-06-761</t>
  </si>
  <si>
    <t>53016890-3</t>
  </si>
  <si>
    <t>KR 73 No. 57R – 24 SUR</t>
  </si>
  <si>
    <t>DERIVADOS DEL PETROLEO antes EDS LAS MALVINAS</t>
  </si>
  <si>
    <t>SDA-08-2012-1067</t>
  </si>
  <si>
    <t>CARRERA 17 B N. 81 -  32 SUR</t>
  </si>
  <si>
    <t>TERPEL LAS VEGAS</t>
  </si>
  <si>
    <t>DM-05-05-366</t>
  </si>
  <si>
    <t>KR 51 No. 58 D-17 SUR</t>
  </si>
  <si>
    <t>EDS PARADERO DE BUSES DE SERVICIO PUBLICO COOINTRACONDOR</t>
  </si>
  <si>
    <t>DM-08-10-775</t>
  </si>
  <si>
    <t>cr 27 B No. 70 U-31 SUR</t>
  </si>
  <si>
    <t>ESSO MONTEVIDEO</t>
  </si>
  <si>
    <t>DM-05-98-110</t>
  </si>
  <si>
    <t>800241578-0</t>
  </si>
  <si>
    <t>AV CL 13 No 68 D-90</t>
  </si>
  <si>
    <t>VICON S.A</t>
  </si>
  <si>
    <t>DM-01-97-428
DM-05-CAR-8792</t>
  </si>
  <si>
    <t>KR 115 B    No. 18   51</t>
  </si>
  <si>
    <t>MOBIL TERMINAL</t>
  </si>
  <si>
    <t>DM-05-99-108</t>
  </si>
  <si>
    <t>83009789
811009788-8</t>
  </si>
  <si>
    <t>KR 69 D No 31-10</t>
  </si>
  <si>
    <t>ESSO INDUSTRIAL</t>
  </si>
  <si>
    <t>DM-05-98-243</t>
  </si>
  <si>
    <t>KR 71 No 21-91</t>
  </si>
  <si>
    <t>PETROBRAS CENTENARIO/CALLE 13</t>
  </si>
  <si>
    <t>DM-07-00-1339</t>
  </si>
  <si>
    <t>CL 13 No. 69 B-88</t>
  </si>
  <si>
    <t>TERPEL ÉXITO FONTIBON</t>
  </si>
  <si>
    <t>DM-05-05-1672</t>
  </si>
  <si>
    <t>AV Centenario No. 104 – 55</t>
  </si>
  <si>
    <t>EDS COMBUSTIBLES Y TRANSPORTES HERNANDEZ</t>
  </si>
  <si>
    <t>SIN EXPEDIENTE</t>
  </si>
  <si>
    <t>CL 14 C No 123 – 31</t>
  </si>
  <si>
    <t>MOBIL OCCIDENTE</t>
  </si>
  <si>
    <t>DM-05-98-240</t>
  </si>
  <si>
    <t>5946894-6</t>
  </si>
  <si>
    <t>KRA 96 H No. 17-25</t>
  </si>
  <si>
    <t>EDS CARREFOUR HAYUELOS</t>
  </si>
  <si>
    <t>DM-05-08-733</t>
  </si>
  <si>
    <t>AK 86     No. 19 A  50</t>
  </si>
  <si>
    <t>MOBIL LA MACARENA</t>
  </si>
  <si>
    <t>DM-06-98-118
DM-01-97-548</t>
  </si>
  <si>
    <t>CL 22     No. 113 A  26</t>
  </si>
  <si>
    <t>PETROBRAS FERROCARRIL</t>
  </si>
  <si>
    <t>DM-07-02-408</t>
  </si>
  <si>
    <t>830132476-1</t>
  </si>
  <si>
    <t>KR 72  No. 23 A  51</t>
  </si>
  <si>
    <t>ESSO VERSALLES</t>
  </si>
  <si>
    <t>SDA-08-13-1041</t>
  </si>
  <si>
    <t>900468152-5</t>
  </si>
  <si>
    <t>KR 107     No. 23   46</t>
  </si>
  <si>
    <t>SHELL COLOMBIA S.A.</t>
  </si>
  <si>
    <t>DM-05-03-1110</t>
  </si>
  <si>
    <t>Carrera 128 No. 22 - 45</t>
  </si>
  <si>
    <t>TERPEL CARRERA 68 CON CALLE 21</t>
  </si>
  <si>
    <t>DM-07-02-721</t>
  </si>
  <si>
    <t>KR 68 con CL 21 Esquina</t>
  </si>
  <si>
    <t>TERPEL FONTIBON AV. FERROCARRIL</t>
  </si>
  <si>
    <t>DM-05-98-128</t>
  </si>
  <si>
    <t>830095213-0
900.348.657-8</t>
  </si>
  <si>
    <t>Av Calle 22 (Av. Ferrocarril) No. 98 A – 03</t>
  </si>
  <si>
    <t>ESTACIÓN DE SERVICIO AUTOMOTRÍZ SANTA FE</t>
  </si>
  <si>
    <t>SE</t>
  </si>
  <si>
    <t>Calle 22 No. 107 A  - 03</t>
  </si>
  <si>
    <t>INVERSIONES EN COMBUSTIBLES Y TRANSPORTES PULIDO LTDA.
EDS TERPEL CATAM</t>
  </si>
  <si>
    <t>DM-07-00-2390</t>
  </si>
  <si>
    <t>830.068.634-3</t>
  </si>
  <si>
    <t>CL 23 B    No. 123 A  1</t>
  </si>
  <si>
    <t>AEROPUERTO EL DORADO</t>
  </si>
  <si>
    <t>EDS MOVI AUTOCENTRO</t>
  </si>
  <si>
    <t>DM-01-97-463</t>
  </si>
  <si>
    <t>Cll 22No. 90-03</t>
  </si>
  <si>
    <t>EDS ADISPETROL</t>
  </si>
  <si>
    <t>DM-02-07-1514</t>
  </si>
  <si>
    <t>AV. CENTENARIO     No. 101   30</t>
  </si>
  <si>
    <t>BRIO VILLA ALSACIA
LUBRICANTES CIA S EN CE</t>
  </si>
  <si>
    <t>DM-05-05-595
DM-07-02-1735</t>
  </si>
  <si>
    <t>CL 12  BIS   No. 71 G  53</t>
  </si>
  <si>
    <t>MILENIUM GAS KENNEDYANTES TEXACO KENNEDY</t>
  </si>
  <si>
    <t>DM-05-06-957</t>
  </si>
  <si>
    <t>8305017261
9000453289</t>
  </si>
  <si>
    <t>AC 43   S  No. 78 N  5</t>
  </si>
  <si>
    <t>PETROBRAS LA PALMA</t>
  </si>
  <si>
    <t>DM-07-02-01</t>
  </si>
  <si>
    <t>AK 68     No. 13  87</t>
  </si>
  <si>
    <t>ESTACION DE SERVICIO BIOMAX PRIMERA DE MAYO</t>
  </si>
  <si>
    <t>Av Primera de Mayo No. 68 H-85</t>
  </si>
  <si>
    <t>ESSO TIMIZA</t>
  </si>
  <si>
    <t>DM-05-CAR-6173
DM-05-09-2383</t>
  </si>
  <si>
    <t>800244283-7</t>
  </si>
  <si>
    <t>KR 73     No. 36 A  55   S</t>
  </si>
  <si>
    <t>ESSO LOS FUNDADORES</t>
  </si>
  <si>
    <t>DM-05-98-230</t>
  </si>
  <si>
    <t>860353177-1</t>
  </si>
  <si>
    <t>av. PRIMERO DE MAYONO. 68 I – 46 (NUEVA) sur</t>
  </si>
  <si>
    <t>EDS COORDINADORA MERCANTIL S.A.</t>
  </si>
  <si>
    <t>DM-05-10-782</t>
  </si>
  <si>
    <t>890904713-2</t>
  </si>
  <si>
    <t>AC 13     No. 68 D  31</t>
  </si>
  <si>
    <t>TERPEL LA 68</t>
  </si>
  <si>
    <t>DM-18-06-812</t>
  </si>
  <si>
    <t>AK 68 No 33-25 SUR</t>
  </si>
  <si>
    <t>ESSO PASTRANITA</t>
  </si>
  <si>
    <t>DM-08-04-1291</t>
  </si>
  <si>
    <t>AV 1DE MAYO No 79-25</t>
  </si>
  <si>
    <t>EDS PATIO AMERICAS TRANSMILENIO</t>
  </si>
  <si>
    <t>DM-05-06-2257</t>
  </si>
  <si>
    <t>830111317 – 7</t>
  </si>
  <si>
    <t>KR 86  BIS   No. 45   57 SUR</t>
  </si>
  <si>
    <t>TEXACO EL DARIEN</t>
  </si>
  <si>
    <t>DM-05-CAR-6171</t>
  </si>
  <si>
    <t>800066365-9</t>
  </si>
  <si>
    <t>KR 69 B    No. 26   25 SUR</t>
  </si>
  <si>
    <t>GNV SAN BUENAVENTURA</t>
  </si>
  <si>
    <t>900043796-3</t>
  </si>
  <si>
    <t>Av . Boyaca No. 35-30 sur</t>
  </si>
  <si>
    <t>ESSO MOBIL LAS FLORES</t>
  </si>
  <si>
    <t>DM-05-98-166</t>
  </si>
  <si>
    <t>CL 25 SUR No. 86-50</t>
  </si>
  <si>
    <t>EDS DONDE ALEJO</t>
  </si>
  <si>
    <t>CL 49 SUR No. 89 B-83</t>
  </si>
  <si>
    <t>CONTINAUTOS S A</t>
  </si>
  <si>
    <t>DM-05-2009-2498</t>
  </si>
  <si>
    <t>AK 68 # 20 - 71</t>
  </si>
  <si>
    <t>Inversiones romarti LTDA / EDS terpel la estrellita</t>
  </si>
  <si>
    <t>DM-05-02-854</t>
  </si>
  <si>
    <t>830.119.502-1</t>
  </si>
  <si>
    <t>Cl 40 sur N° 73-12</t>
  </si>
  <si>
    <t>Grandes superficies de colombia carrefour sa - petrobras primera de mayo - pretrobras baluarte</t>
  </si>
  <si>
    <t>SDA-05-10-2030</t>
  </si>
  <si>
    <t>TV 72 N 35 . 09 sur</t>
  </si>
  <si>
    <t>ESSO QUIROGA</t>
  </si>
  <si>
    <t>DM-06-97-149</t>
  </si>
  <si>
    <t>900459737-5
830020767</t>
  </si>
  <si>
    <t>AV. CARACAS N. 27 05 SUR</t>
  </si>
  <si>
    <t>TEXACO EL TUNAL</t>
  </si>
  <si>
    <t>DM-05-97-611</t>
  </si>
  <si>
    <t>830065666-5</t>
  </si>
  <si>
    <t>CL 46    SUR No. 24 A  3</t>
  </si>
  <si>
    <t>TEXACO TUNJUELITO</t>
  </si>
  <si>
    <t>DM-05-00-2026</t>
  </si>
  <si>
    <t>860005446-4</t>
  </si>
  <si>
    <t>AC 51    SUR No. 16   54</t>
  </si>
  <si>
    <t>ESTACION DE SERVICIO ESSO PANAMERICANOS</t>
  </si>
  <si>
    <t>DM-08-09-3295</t>
  </si>
  <si>
    <t>800142631-9</t>
  </si>
  <si>
    <t>TV 23 No. 29   34 sur</t>
  </si>
  <si>
    <t>TRANZIT S.A.S.</t>
  </si>
  <si>
    <t>900394177-1</t>
  </si>
  <si>
    <t>Calle 6ta Sur No 15A -24</t>
  </si>
  <si>
    <t>PATIO 20 DE JULIO</t>
  </si>
  <si>
    <t>900365740-3</t>
  </si>
  <si>
    <t>Calle 32 Sur No. 3C-08</t>
  </si>
  <si>
    <t>BRIO IMPORGAS
 (ANTES SERVICENTRO S&amp;S-ESSO BLANBERT)</t>
  </si>
  <si>
    <t>DM-05-08-3612
DM-05-99-105</t>
  </si>
  <si>
    <t>AK 14  No. 50   73 S</t>
  </si>
  <si>
    <t>TERPEL AUTOMOVIL CLUB</t>
  </si>
  <si>
    <t>DM-05-98-148</t>
  </si>
  <si>
    <t>KR 13  16-77</t>
  </si>
  <si>
    <t>EDS TORO GAS</t>
  </si>
  <si>
    <t>DM-16-00-2154</t>
  </si>
  <si>
    <t>900041883-7</t>
  </si>
  <si>
    <t>AK 14 No. 2-34</t>
  </si>
  <si>
    <t>TERPEL SAN BERNARDO</t>
  </si>
  <si>
    <t>DM-05-00-2306
DM-05-98-135</t>
  </si>
  <si>
    <t>51652127-1
830116398-6</t>
  </si>
  <si>
    <t>AV Caracas No. 1 C-50</t>
  </si>
  <si>
    <t>BIOMAX SUBA ANTES BRIO SUBA</t>
  </si>
  <si>
    <t>DM-05-03-1810</t>
  </si>
  <si>
    <t>900.035.396–7</t>
  </si>
  <si>
    <t>CL 145 No. 94 D-60</t>
  </si>
  <si>
    <t>Manuel octavio jaramillo naranjo, coenvases única</t>
  </si>
  <si>
    <t>SDA-05-10-1143</t>
  </si>
  <si>
    <t>kr 72 N 39 - 46 sur</t>
  </si>
  <si>
    <t>Suba - 11</t>
  </si>
  <si>
    <t>inversiones viacar ltda - mobil suba</t>
  </si>
  <si>
    <t>DM-05-98-111                  DM-01-97-292</t>
  </si>
  <si>
    <t>kr 91 N° 139- 34</t>
  </si>
  <si>
    <t>suba urbano 54</t>
  </si>
  <si>
    <t>suba</t>
  </si>
  <si>
    <t>NO PRESENTA INFO ALMACENAMIENTO</t>
  </si>
  <si>
    <t>DM-18-06-1732</t>
  </si>
  <si>
    <t>AK 70   No. 96   95</t>
  </si>
  <si>
    <t>EDS DISTRACOM SUBA LAUREL - PETROBRAS LAUREL</t>
  </si>
  <si>
    <t>DM-07-01-331</t>
  </si>
  <si>
    <t>cll 142 # 95 - 67</t>
  </si>
  <si>
    <t>AGROPECUARIA DALI S.A.S. / ANTES TEXACO CIUDAD JARDIN</t>
  </si>
  <si>
    <t>DM-07-01-1706</t>
  </si>
  <si>
    <t>830115439  / 900139898-1</t>
  </si>
  <si>
    <t>KR 59 D No. 131-79
AV. BOYACA No. 131-98</t>
  </si>
  <si>
    <t>EDS HYUNDAI COLOMBIA AUTOMOTRIZ S.A.</t>
  </si>
  <si>
    <t>DM-05-02-219
DM-01-97-460
DM-08-07-805</t>
  </si>
  <si>
    <t>800.173.557 – 4</t>
  </si>
  <si>
    <t>AUTOPISTA Norte CL 235-31 (COSTADO OCCIDENTAL)</t>
  </si>
  <si>
    <t>ESTACION DE SERVICIO BRIO ALTAMAR</t>
  </si>
  <si>
    <t>DM-05-04-1244
DM-05-04-1644</t>
  </si>
  <si>
    <t>Av. CIUDAD DE CALINo. 99   10</t>
  </si>
  <si>
    <t>EDS BIOMAX IBERIA ANTES BRIO IBERIA</t>
  </si>
  <si>
    <t>DM-05-04-1508</t>
  </si>
  <si>
    <t>900072847-4 antes 860509862-9 
8001485902</t>
  </si>
  <si>
    <t>CL 134 A No. 53 – 85</t>
  </si>
  <si>
    <t>TERPEL ACAPULCO</t>
  </si>
  <si>
    <t>DM-07-98-7</t>
  </si>
  <si>
    <t>KR 92     No. 158   65</t>
  </si>
  <si>
    <t>TEXACO PRADERA DE SUBA</t>
  </si>
  <si>
    <t>DM-05-09-1789</t>
  </si>
  <si>
    <t>KR 104     No. 151 C  84</t>
  </si>
  <si>
    <t>TERPEL COMPOSTELA</t>
  </si>
  <si>
    <t>DM-05-05-289</t>
  </si>
  <si>
    <t>AV BOYACÁ No. 148-32</t>
  </si>
  <si>
    <t>MOBIL ILARCO</t>
  </si>
  <si>
    <t>DM-07-97-370</t>
  </si>
  <si>
    <t>AV SUBA No. 114A-10</t>
  </si>
  <si>
    <t>ESTACION DE SERVICIO SANTA SOFIA DE SUBA</t>
  </si>
  <si>
    <t>AV CL 132 No. 94 F-52</t>
  </si>
  <si>
    <t>EDS MOBIL PATIO NORTE TRANSMILENIO</t>
  </si>
  <si>
    <t>DM-07-99-23</t>
  </si>
  <si>
    <t>830.070.577-8</t>
  </si>
  <si>
    <t>CL 183     No. 51   65</t>
  </si>
  <si>
    <t>ESTACION DE SERVICIO TEXACO SUBA DOÑA JUANA</t>
  </si>
  <si>
    <t>DM-05-09-1789
DM-05-07-672</t>
  </si>
  <si>
    <t>800148590-2</t>
  </si>
  <si>
    <t>Av. Cll 145 No. 94 D- 95</t>
  </si>
  <si>
    <t>ESTACION DE SERVICIO EL TOPACIO S.A.S.</t>
  </si>
  <si>
    <t>DM-05-98-119</t>
  </si>
  <si>
    <t>Carrera 71 No. 116 - 04</t>
  </si>
  <si>
    <t>TEXACO ORION</t>
  </si>
  <si>
    <t>DM-05-00-518</t>
  </si>
  <si>
    <t>860005223-9</t>
  </si>
  <si>
    <t>AUTO NORTE No. 166-73</t>
  </si>
  <si>
    <t>MOBIL 138</t>
  </si>
  <si>
    <t>DM-05-98-159</t>
  </si>
  <si>
    <t>830.012.849 – 9</t>
  </si>
  <si>
    <t>CL 138     No. 53 A    01</t>
  </si>
  <si>
    <t>ESSO EXPRESO DEL PAIS</t>
  </si>
  <si>
    <t>DM-05-98-37</t>
  </si>
  <si>
    <t>Kra 57 No 45A-54 sur</t>
  </si>
  <si>
    <t>TERPEL LA ESTANCIA</t>
  </si>
  <si>
    <t>DM-05-98-126</t>
  </si>
  <si>
    <t>830055829-6</t>
  </si>
  <si>
    <t>AUTOPISTA SUR 75  21 / 72 21</t>
  </si>
  <si>
    <t>MOBIL COLMOTORES</t>
  </si>
  <si>
    <t>DM-05-98-26
DM-06-01-217</t>
  </si>
  <si>
    <t>AV BOYACÁ No 51A-24 SUR</t>
  </si>
  <si>
    <t>TERPEL SANTA LUCIA</t>
  </si>
  <si>
    <t>DM-05-98-134</t>
  </si>
  <si>
    <t>860005088-
900.334.973-1</t>
  </si>
  <si>
    <t>KR 16B  55A  59  SUR</t>
  </si>
  <si>
    <t>ESSO EXPRESO BOGOTANO NO. 2</t>
  </si>
  <si>
    <t>DM-05-98-99U</t>
  </si>
  <si>
    <t>900.258.502-9
900375777-8</t>
  </si>
  <si>
    <t>DG 52 B   S No. 55 A  27</t>
  </si>
  <si>
    <t>TERPEL ÉXITO NORTE</t>
  </si>
  <si>
    <t>DM-07-02-386</t>
  </si>
  <si>
    <t>890900608-9</t>
  </si>
  <si>
    <t>AUTOPISTA Norte No. 173-98</t>
  </si>
  <si>
    <t>Usaquen</t>
  </si>
  <si>
    <t>Tecnicentro las Orquideas</t>
  </si>
  <si>
    <t>DM-02-1800-2514</t>
  </si>
  <si>
    <t>calle 161 # 15-60</t>
  </si>
  <si>
    <t>usaquen</t>
  </si>
  <si>
    <t>eds biomax colina</t>
  </si>
  <si>
    <t>SDA-05-13-488</t>
  </si>
  <si>
    <t>crr 72 # 132 a - 27</t>
  </si>
  <si>
    <t>opera formalmente desde el 15 nov 2012</t>
  </si>
  <si>
    <t>TEXACO No. 32 / TEXACO CALLE 153</t>
  </si>
  <si>
    <t>AK 7  No. 153  04</t>
  </si>
  <si>
    <t>BRIO SANTA SOFIA</t>
  </si>
  <si>
    <t>DM-05-99-192</t>
  </si>
  <si>
    <t>900020970-1
830134667-9</t>
  </si>
  <si>
    <t>Av. Cll 127 No. 20-85</t>
  </si>
  <si>
    <t>ESSO REPUBLICANA DE TRANSPORTES</t>
  </si>
  <si>
    <t>DM-05-97-566</t>
  </si>
  <si>
    <t>860006170-1</t>
  </si>
  <si>
    <t>av. 7 No 155-61</t>
  </si>
  <si>
    <t>ESSO LA TEXANA</t>
  </si>
  <si>
    <t>DM-05-98-120</t>
  </si>
  <si>
    <t>900459737-5
830020767-7</t>
  </si>
  <si>
    <t>Autopista Norte No. 193-78</t>
  </si>
  <si>
    <t>PETROBRAS NAVARRA</t>
  </si>
  <si>
    <t>DM-07-00-1425</t>
  </si>
  <si>
    <t>830.060.549-9</t>
  </si>
  <si>
    <t>AUTOPISTA Norte (AV 13) No. 104-40</t>
  </si>
  <si>
    <t>MOBIL LAS VEGAS</t>
  </si>
  <si>
    <t>DM-05-05-1565</t>
  </si>
  <si>
    <t>Autopista Norte No. 165-44</t>
  </si>
  <si>
    <t>ESSO LAS MARGARITAS</t>
  </si>
  <si>
    <t>DM-07-97-1005</t>
  </si>
  <si>
    <t>900459737-5
830070767-7</t>
  </si>
  <si>
    <t>DG 145 35 93</t>
  </si>
  <si>
    <t>MOBIL UNO</t>
  </si>
  <si>
    <t>DM-05-98-237</t>
  </si>
  <si>
    <t>CL 142     No. 16   4</t>
  </si>
  <si>
    <t>TERPEL LA JUANA</t>
  </si>
  <si>
    <t>DM-05-98-130</t>
  </si>
  <si>
    <t>AV. cr 7 No 155 – 99</t>
  </si>
  <si>
    <t>EDS TREMIX</t>
  </si>
  <si>
    <t>DM-06-03-75</t>
  </si>
  <si>
    <t>KR 7     No. 171   88</t>
  </si>
  <si>
    <t>ESSO ANTES MOBIL SAN CRISTOBAL NORTE</t>
  </si>
  <si>
    <t>DM-05-98-242</t>
  </si>
  <si>
    <t>830.041.766-1</t>
  </si>
  <si>
    <t>AV 7 No.164-50</t>
  </si>
  <si>
    <t>ESSO COUNTRY  (mobil country)</t>
  </si>
  <si>
    <t>DM-05-98-162</t>
  </si>
  <si>
    <t>AV. 19     No. 127 C  50</t>
  </si>
  <si>
    <t>COOTRANSNORTE</t>
  </si>
  <si>
    <t>DM-05-02-833</t>
  </si>
  <si>
    <t>800.087.246-0</t>
  </si>
  <si>
    <t>KR. 32 Nº 190 – 58</t>
  </si>
  <si>
    <t>ESTACION DE SERVICIO BOGOTA NORTE</t>
  </si>
  <si>
    <t>SDA-05-2010-1095</t>
  </si>
  <si>
    <t>805029025-0</t>
  </si>
  <si>
    <t>Cra 23 No. 166-43</t>
  </si>
  <si>
    <t>PETROBRAS ABADIA</t>
  </si>
  <si>
    <t>DM-06-03-755</t>
  </si>
  <si>
    <t>AK 7     No. 133   31</t>
  </si>
  <si>
    <t>TERPEL TECNICENTRO 127</t>
  </si>
  <si>
    <t>DM-05-98-137</t>
  </si>
  <si>
    <t>830056145-1</t>
  </si>
  <si>
    <t>KR 7     No. 126   58</t>
  </si>
  <si>
    <t>ESTACION DE SERVICIO COUNTRY CLUB DE BOGOTA ANTES TEXACO COUNTRY CLUB</t>
  </si>
  <si>
    <t>DM-05-98-62U</t>
  </si>
  <si>
    <t>CL 127 C    No. 15   2</t>
  </si>
  <si>
    <t>MOBIL SANTANA NORTE</t>
  </si>
  <si>
    <t>DM-05-98-147</t>
  </si>
  <si>
    <t>860519967-6</t>
  </si>
  <si>
    <t>KR 7     No. 108 A  23</t>
  </si>
  <si>
    <t>ESSO TERCER PUENTE</t>
  </si>
  <si>
    <t>DM-05-98-222</t>
  </si>
  <si>
    <t>AK 45     No. 183 A  32</t>
  </si>
  <si>
    <t>ESSO AVENIDA SEPTIMA</t>
  </si>
  <si>
    <t>DM-05-98-142</t>
  </si>
  <si>
    <t>800037878-1
900078103-0</t>
  </si>
  <si>
    <t>AVENIDA 7 No. 121 – 09</t>
  </si>
  <si>
    <t>EDS CODITO</t>
  </si>
  <si>
    <t>CRA 7 No. 181 A-16</t>
  </si>
  <si>
    <t>EDS PRIVADO "ENTRADA A PITS"</t>
  </si>
  <si>
    <t>CL 222 No 52-61</t>
  </si>
  <si>
    <t>ESSO SANTA BARBARA  NORTE</t>
  </si>
  <si>
    <t>DM-05-98-282
DM-05-02-275</t>
  </si>
  <si>
    <t>900.459.737-5</t>
  </si>
  <si>
    <t>AK 19 129 43</t>
  </si>
  <si>
    <t>EDS BIOMAX SANTA SOFIA DE USME</t>
  </si>
  <si>
    <t>900330073-8
9003634535</t>
  </si>
  <si>
    <t>TRV1 BIS N° 68B-33 SUR</t>
  </si>
  <si>
    <t>BIOMAX VIA AL LLANO</t>
  </si>
  <si>
    <t>DM-05-97-665</t>
  </si>
  <si>
    <t>CL 84    S No. 3 A  41 E</t>
  </si>
  <si>
    <t>EDS COMBUSTIBLES MOGUE</t>
  </si>
  <si>
    <t>DM-08-09-36</t>
  </si>
  <si>
    <t>900.159.131-5</t>
  </si>
  <si>
    <t>Calle  63 Sur Nº 4C – 52 Este</t>
  </si>
  <si>
    <t>TERPEL SANTA MARTHA</t>
  </si>
  <si>
    <t>DM-05-05-111</t>
  </si>
  <si>
    <t>830.086.199-7</t>
  </si>
  <si>
    <t>AK 1     No. 69 A  10 SUR</t>
  </si>
  <si>
    <t>CONCRETERA TREMIX S.A. USME</t>
  </si>
  <si>
    <t>DM-06-03-075</t>
  </si>
  <si>
    <t>830.106.474-5</t>
  </si>
  <si>
    <t>KM 1.5+600 VIA AL LLANO USME</t>
  </si>
  <si>
    <t>PETROBRAS YOMASA</t>
  </si>
  <si>
    <t>DM-05-09-3125</t>
  </si>
  <si>
    <t>900026179-0</t>
  </si>
  <si>
    <t>KR 3 D No. 91 A 4 Sur</t>
  </si>
  <si>
    <t>ESSO LAS QUINTAS</t>
  </si>
  <si>
    <t>DM-05-08-3643</t>
  </si>
  <si>
    <t>AV CL 71    S No. 3 A  7</t>
  </si>
  <si>
    <t>ESSO EL UVAL</t>
  </si>
  <si>
    <t>DM-05-09-3354</t>
  </si>
  <si>
    <t>KILOMETRO CERO VIA AL LLANO     No.</t>
  </si>
  <si>
    <t>LADRILLERA SANTAFE S.A.</t>
  </si>
  <si>
    <t>DM-06-97-09</t>
  </si>
  <si>
    <t>AK 1 No. 65 D-58 Sur</t>
  </si>
  <si>
    <t>ESTACIÓN DE SERVICIO BRAZUELOS</t>
  </si>
  <si>
    <t>SIN</t>
  </si>
  <si>
    <t>19322113-5</t>
  </si>
  <si>
    <t>CARRERA 14 A No. 101 A - 44 SUR</t>
  </si>
  <si>
    <t>SUPER BRIO USME (ANTES ESTACION DE SERVICIO SUPERMOBIL LTDA)</t>
  </si>
  <si>
    <t>DM-05-CAR-4803
SDA-05-10-237</t>
  </si>
  <si>
    <t>860450190-1
830066134-3</t>
  </si>
  <si>
    <t>AC 51 SUR No. 5 D  70</t>
  </si>
  <si>
    <t>EDS TRANSMETA</t>
  </si>
  <si>
    <t>DM-08-02-740</t>
  </si>
  <si>
    <t>TV 3 H    No. 70 B  47 SUR</t>
  </si>
  <si>
    <t>EDS AUTOCENTRO J.E.V LTDA</t>
  </si>
  <si>
    <t>DM-18-02-2093
DM-05-01-449</t>
  </si>
  <si>
    <t>KR 13 No. 2-90 SUR</t>
  </si>
  <si>
    <t>CIUDAD LIMPIA E.S.P._Ciudad Bolivar</t>
  </si>
  <si>
    <t>DM-05-05-2008</t>
  </si>
  <si>
    <t>CL 59 C N. 51-50</t>
  </si>
  <si>
    <t>TERPEL GRANTAX</t>
  </si>
  <si>
    <t>DM-05-97-572</t>
  </si>
  <si>
    <t>AV CARACAS No 4-08 SUR</t>
  </si>
  <si>
    <t>TERPEL MATATIGRES</t>
  </si>
  <si>
    <t>DM-05-09-1205</t>
  </si>
  <si>
    <t>DG 39A  SUR  39  10</t>
  </si>
  <si>
    <t>EDS  ÉXITO VILLAMAYOR</t>
  </si>
  <si>
    <t>SDA-05-12-2268</t>
  </si>
  <si>
    <t>CALLE 38 A SUR N°34D-23</t>
  </si>
  <si>
    <t>TEXACO NO. 20 / PETROBRAS LA 17 (ABRIL 2010)</t>
  </si>
  <si>
    <t>DM-05-02-603</t>
  </si>
  <si>
    <t>KR 27 No. 16 A-31 SUR</t>
  </si>
  <si>
    <t>TERPEL PASADENA</t>
  </si>
  <si>
    <t>DM-07-00-1743</t>
  </si>
  <si>
    <t>CL  100  50  38</t>
  </si>
  <si>
    <t>PETROBRAS EL MOCHUELO</t>
  </si>
  <si>
    <t>DM-07-97-1008</t>
  </si>
  <si>
    <t>830.064.447-4</t>
  </si>
  <si>
    <t>TV 10 No. 106- 35</t>
  </si>
  <si>
    <t>COMBUSCOL TEXACO LA FLORESTA - ANTES TEXACO 39</t>
  </si>
  <si>
    <t>DM-05-98-276</t>
  </si>
  <si>
    <t>AK 68     No. 97   55</t>
  </si>
  <si>
    <t>TERPEL JUAN MARTIN</t>
  </si>
  <si>
    <t>DM-05-98-131</t>
  </si>
  <si>
    <t>800162078-0</t>
  </si>
  <si>
    <t>KR 28 A    No. 67   83</t>
  </si>
  <si>
    <t>BRIO CARACAS 71</t>
  </si>
  <si>
    <t>DM-05-98-116</t>
  </si>
  <si>
    <t>830041084-5</t>
  </si>
  <si>
    <t>KR 14 No. 71-51</t>
  </si>
  <si>
    <t>EDS CINASCAR MORATO</t>
  </si>
  <si>
    <t>DM-08-07-0805</t>
  </si>
  <si>
    <t>890108527-4</t>
  </si>
  <si>
    <t>TRANSV 49 No 99A esquina</t>
  </si>
  <si>
    <t>TERPEL CALAZANS</t>
  </si>
  <si>
    <t>DM-07-01-976</t>
  </si>
  <si>
    <t>832004129-8</t>
  </si>
  <si>
    <t>AV KR 13 No. 95-69</t>
  </si>
  <si>
    <t>BRIO CALLE 100</t>
  </si>
  <si>
    <t>DM-05-04-600
DM-05-05-141</t>
  </si>
  <si>
    <t>CL 100 No. 33-43</t>
  </si>
  <si>
    <t>EDS BRIO GAITAN ANTES LUBRIGER GAITAN</t>
  </si>
  <si>
    <t>TV 56 A    No. 78   70</t>
  </si>
  <si>
    <t>ESSO HEROES</t>
  </si>
  <si>
    <t>DM-05-98-231</t>
  </si>
  <si>
    <t>860002554-8
8300207677</t>
  </si>
  <si>
    <t>AK 20 No. 80-45</t>
  </si>
  <si>
    <t>EDS MOBIL METROPOLIS</t>
  </si>
  <si>
    <t>DM-05-98-173</t>
  </si>
  <si>
    <t>800045250 – 0</t>
  </si>
  <si>
    <t>AC 68 No.63-30</t>
  </si>
  <si>
    <t>BRIO COLOMBIA</t>
  </si>
  <si>
    <t>830.066.134-3 / 900,009,507-8</t>
  </si>
  <si>
    <t>KR 24 No. 71A-68</t>
  </si>
  <si>
    <t>TEXACO NQS 2</t>
  </si>
  <si>
    <t>Av. NQS No 75-56</t>
  </si>
  <si>
    <t>EDS LA NACIONAL BOSA</t>
  </si>
  <si>
    <t>CL 73    S No. 94 A  1</t>
  </si>
  <si>
    <t>DISTRIBUIDOR DIESEL MARTI SOTE E.U</t>
  </si>
  <si>
    <t>CRA 105 No 73 Sur -04</t>
  </si>
  <si>
    <t>ESSO LOS ANDES (ESTACION DE SERVICIO MOBIL LOS ANDES / HERSUCO S.A)</t>
  </si>
  <si>
    <t>DM-05-98-144</t>
  </si>
  <si>
    <t>900459737-5
8040002486</t>
  </si>
  <si>
    <t>AV KR 80 No. 57 L-15 SUR</t>
  </si>
  <si>
    <t>UNION PANAMERICANA DE INVERSIONES S.A.S</t>
  </si>
  <si>
    <t>DM-05-03-166
DM-05-08-1248</t>
  </si>
  <si>
    <t>Cr19 D 64-80 S</t>
  </si>
  <si>
    <t>TERPEL BETANIA</t>
  </si>
  <si>
    <t>DM-05-08-223</t>
  </si>
  <si>
    <t>860503459-6</t>
  </si>
  <si>
    <t>AV CIUDAD DE CALI (Cra 86) 52-19  SUR</t>
  </si>
  <si>
    <t>ESSO MOBIL CALLE 49</t>
  </si>
  <si>
    <t>DM-05-98-154</t>
  </si>
  <si>
    <t>AV Caracas No 48-74</t>
  </si>
  <si>
    <t>EDS K.L. LTDA</t>
  </si>
  <si>
    <t>KR 7     No. 84   91</t>
  </si>
  <si>
    <t>EDS COMBUSCOL HEROES</t>
  </si>
  <si>
    <t>DM-05-00-508</t>
  </si>
  <si>
    <t>Av Caracas 76-44</t>
  </si>
  <si>
    <t>TERPEL JAVERIANA</t>
  </si>
  <si>
    <t>DM-05-08-3530</t>
  </si>
  <si>
    <t>KR 7 39 41 / 45</t>
  </si>
  <si>
    <t>ESSO TRIANGULO</t>
  </si>
  <si>
    <t>DM-05-98-224</t>
  </si>
  <si>
    <t>Av cra 7 No 59-49</t>
  </si>
  <si>
    <t>TERPEL FLORENCIA</t>
  </si>
  <si>
    <t>DM-05-07-307</t>
  </si>
  <si>
    <t>CL 73 86 08</t>
  </si>
  <si>
    <t>BRIO AVENIDA BOYACA</t>
  </si>
  <si>
    <t>DM-05-05-874</t>
  </si>
  <si>
    <t>AV BOYACÁ 55  41</t>
  </si>
  <si>
    <t>EDS CARREFOUR CALLE 80</t>
  </si>
  <si>
    <t>DM-05-06-781</t>
  </si>
  <si>
    <t>AC 80     No. 69 Q  50</t>
  </si>
  <si>
    <t>CARREFOUR ALAMOS (ANTES TERPEL SANTA ANA)</t>
  </si>
  <si>
    <t>SDA – 05 – 2009 – 3638</t>
  </si>
  <si>
    <t>AV CLL 72 No. 91 A-45</t>
  </si>
  <si>
    <t>TERPEL LA 49</t>
  </si>
  <si>
    <t>DM-05-07-1711</t>
  </si>
  <si>
    <t>AV BOYACÁ No. 48-49</t>
  </si>
  <si>
    <t>PETROBRAS AVENIDA BOYACA (Texaco)</t>
  </si>
  <si>
    <t>DM-07-99-25
DM-05-10-2031</t>
  </si>
  <si>
    <t>830.055.479 – 1</t>
  </si>
  <si>
    <t>KR 72     No. 54 A  24</t>
  </si>
  <si>
    <t>TERPEL AVENIDA BOYACA</t>
  </si>
  <si>
    <t>DM-05-98-124</t>
  </si>
  <si>
    <t>AK 72     No. 77 A  15</t>
  </si>
  <si>
    <t>EDS PARQUEADERO EL CORTIJO</t>
  </si>
  <si>
    <t>SDA-08-11-2746</t>
  </si>
  <si>
    <t>KR 119     No. 80   53</t>
  </si>
  <si>
    <t>MOBIL COOTRANSNIZA LTDA</t>
  </si>
  <si>
    <t>DM-05-99-20</t>
  </si>
  <si>
    <t>860.016.499-1</t>
  </si>
  <si>
    <t>TRANSVERSAL  73 A NO. 82 H – 55</t>
  </si>
  <si>
    <t>BRIO PROTURISMO</t>
  </si>
  <si>
    <t>DM-05-98-226
DM-18-02-2045</t>
  </si>
  <si>
    <t>DG 70 No. 70-75</t>
  </si>
  <si>
    <t>BIOMAX  LA ISABELA</t>
  </si>
  <si>
    <t>DM-05-09-2497</t>
  </si>
  <si>
    <t>900072847-4
79836179-5</t>
  </si>
  <si>
    <t> DAG 63F N0.86 - 34</t>
  </si>
  <si>
    <t>BRIO COMNALMICROS ENGATIVA</t>
  </si>
  <si>
    <t>DM-05-08-1329</t>
  </si>
  <si>
    <t>830.115.901-7</t>
  </si>
  <si>
    <t>CL 62     No. 114 A  62</t>
  </si>
  <si>
    <t>MOBIL AUTOCENTRO INTERNACIONAL EL DORADO</t>
  </si>
  <si>
    <t>DM-05-98-146</t>
  </si>
  <si>
    <t>800069587-0</t>
  </si>
  <si>
    <t>AV EL DORADO     No. 75   28</t>
  </si>
  <si>
    <t>EDS CARREFOUR SAN CAYETANO</t>
  </si>
  <si>
    <t>DM-05-09-176</t>
  </si>
  <si>
    <t>CL 46 A    No. 85 A  71</t>
  </si>
  <si>
    <t>TERPEL TERMINAL DE TRANSPORTES</t>
  </si>
  <si>
    <t>DM-05-CAR-7149</t>
  </si>
  <si>
    <t>830.095.213-6</t>
  </si>
  <si>
    <t>Cll 22A No 69B-98
KR 69 D No 32 A 66</t>
  </si>
  <si>
    <t>BIOMAX FUNDACION</t>
  </si>
  <si>
    <t>DM-08-10-1219</t>
  </si>
  <si>
    <t>KR 70     No. 64   39</t>
  </si>
  <si>
    <t>TERPEL BRASILIA - AUTOSERVICIO BRASILIA AVENIDA CIUDAD DE CALI</t>
  </si>
  <si>
    <t>DM-05-08-1723</t>
  </si>
  <si>
    <t>830.029.357 – 1</t>
  </si>
  <si>
    <t>CL 87  BIS   No. 85   70</t>
  </si>
  <si>
    <t>EDS CALLE 80  ANTES TEXACO FLOTA BLANCA - TEXACO CALLE 80</t>
  </si>
  <si>
    <t>DM-06-98-180</t>
  </si>
  <si>
    <t>830065925-8</t>
  </si>
  <si>
    <t>AC 80 90  29</t>
  </si>
  <si>
    <t>EDS TERPEL AVENIDA CALLE 80</t>
  </si>
  <si>
    <t>SDA-05-10-2193</t>
  </si>
  <si>
    <t>900126863-6</t>
  </si>
  <si>
    <t>AV CALLE 80 No. 68H-39</t>
  </si>
  <si>
    <t>EDS AVENIDA BOYACA</t>
  </si>
  <si>
    <t>Av. Boyaca No. 77A-15</t>
  </si>
  <si>
    <t>Express del futuro</t>
  </si>
  <si>
    <t>DM-18-02-2597</t>
  </si>
  <si>
    <t>cl 80 carrera 96</t>
  </si>
  <si>
    <t>CORTES CAÑON INGENIEROS CIVILES SAS</t>
  </si>
  <si>
    <t>SDA-18-09-2294</t>
  </si>
  <si>
    <t>830024221-6</t>
  </si>
  <si>
    <t>AK 70 n° 74 C 48</t>
  </si>
  <si>
    <t>COOTRANSPENSILVANIA ESTACION MOBIL NORTE LAS GRANJAS</t>
  </si>
  <si>
    <t>DM-05-00-2387</t>
  </si>
  <si>
    <t>KR 76 N° 77 A - 25 B</t>
  </si>
  <si>
    <t>SERVIMOBIL TEUSAQUILLO</t>
  </si>
  <si>
    <t>DM-05-98-121 
DM-01-97-397</t>
  </si>
  <si>
    <t>860400389-6</t>
  </si>
  <si>
    <t>AC 34     No. 24   5</t>
  </si>
  <si>
    <t>TEXACO NO. 6</t>
  </si>
  <si>
    <t>DM-05-98-265</t>
  </si>
  <si>
    <t>860.530.110 – 6.</t>
  </si>
  <si>
    <t>KR 19 No. 33-65</t>
  </si>
  <si>
    <t>MOBIL LA SOLEDAD</t>
  </si>
  <si>
    <t>DM-05-98-122</t>
  </si>
  <si>
    <t>KR 19     No. 40   89</t>
  </si>
  <si>
    <t>TEXACO NO. 16</t>
  </si>
  <si>
    <t>DM-05-98-269</t>
  </si>
  <si>
    <t>AK 30     No. 41   25</t>
  </si>
  <si>
    <t>WAS S.A</t>
  </si>
  <si>
    <t>DM-05-98-259</t>
  </si>
  <si>
    <t>CR 30  53 A  82</t>
  </si>
  <si>
    <t>MOBIL SAN DIEGO</t>
  </si>
  <si>
    <t>DM-05-98-115</t>
  </si>
  <si>
    <t>KR 19  29  41</t>
  </si>
  <si>
    <t>EDS UNION COMERCIAL DE TRANSPORTADORES</t>
  </si>
  <si>
    <t>DM-06-97-133</t>
  </si>
  <si>
    <t>TV  20 No. 59 – 70 Piso  36</t>
  </si>
  <si>
    <t>TEXACO NO 15</t>
  </si>
  <si>
    <t>DM-05-97-547</t>
  </si>
  <si>
    <t>KR 24     No. 62   39</t>
  </si>
  <si>
    <t>EDS ICA</t>
  </si>
  <si>
    <t>CL 26     No. 42  42</t>
  </si>
  <si>
    <t>TEXACO NO. 34</t>
  </si>
  <si>
    <t>DM-05-98-244</t>
  </si>
  <si>
    <t>79148292-8</t>
  </si>
  <si>
    <t>CL 26     No. 32   61</t>
  </si>
  <si>
    <t>ESSO AVENIDA 28 ANTES MOBIL AVDA 28</t>
  </si>
  <si>
    <t>DM-05-98-149</t>
  </si>
  <si>
    <t>AV 28 No. 39 B-67</t>
  </si>
  <si>
    <t>BRIO CALLE 53</t>
  </si>
  <si>
    <t>DM-05-07-1663</t>
  </si>
  <si>
    <t>800193067-2</t>
  </si>
  <si>
    <t>KR 21     No. 53   15</t>
  </si>
  <si>
    <t>TEXACO NO 28</t>
  </si>
  <si>
    <t>DM-05-98-271</t>
  </si>
  <si>
    <t>3.702.642-2
900317595-7</t>
  </si>
  <si>
    <t>AK 14     No. 26   5</t>
  </si>
  <si>
    <t>Los mártires</t>
  </si>
  <si>
    <t>TERPEL GARROLLANTAS</t>
  </si>
  <si>
    <t>DM-07-96-228</t>
  </si>
  <si>
    <t>AC 1     No. 24   8</t>
  </si>
  <si>
    <t>EDS AGUILA 25</t>
  </si>
  <si>
    <t>DM-05-98-143</t>
  </si>
  <si>
    <t>TV 17 No 24-95</t>
  </si>
  <si>
    <t>TEXACO NO. 31</t>
  </si>
  <si>
    <t>DM-05-98-280</t>
  </si>
  <si>
    <t>814001966-7</t>
  </si>
  <si>
    <t>AK 30     No. 18 A  56</t>
  </si>
  <si>
    <t>ESSO COMUNEROS</t>
  </si>
  <si>
    <t>DM-05-98-235</t>
  </si>
  <si>
    <t>AV 6     No. 19   49</t>
  </si>
  <si>
    <t>ESSO CRA 30</t>
  </si>
  <si>
    <t>DM-05-98-233</t>
  </si>
  <si>
    <t>900415269-0
5463730 – 3</t>
  </si>
  <si>
    <t>KR 30 No. 9 67</t>
  </si>
  <si>
    <t>11.06.2012</t>
  </si>
  <si>
    <t>gas natural andino / eds dual II</t>
  </si>
  <si>
    <t>SDA 05-09-3238</t>
  </si>
  <si>
    <t>830106169-3</t>
  </si>
  <si>
    <t>av caracas 20 58</t>
  </si>
  <si>
    <t>537 la alameda</t>
  </si>
  <si>
    <t>23.05.2013</t>
  </si>
  <si>
    <t>SERVICIOS para vehiculos de transporte sa - seveter sa / esso el porvenir</t>
  </si>
  <si>
    <t>DM-07-CAR-11951</t>
  </si>
  <si>
    <t>830088577-7</t>
  </si>
  <si>
    <t>Cll 63 sur N° 70 C 25</t>
  </si>
  <si>
    <t>654 el peñon de cortijo</t>
  </si>
  <si>
    <t>EDS BIOMAX SAN RAFAEL</t>
  </si>
  <si>
    <t>DM-05-10-381</t>
  </si>
  <si>
    <t>900.153.527-0</t>
  </si>
  <si>
    <t>TV 46     No. 5 C  23</t>
  </si>
  <si>
    <t>MOBIL ESSO EL PROVEEDOR</t>
  </si>
  <si>
    <t>DM-05-98-225</t>
  </si>
  <si>
    <t>830135898-8</t>
  </si>
  <si>
    <t>CL 13     No. 33   10</t>
  </si>
  <si>
    <t>EDS TRANSPORTE TÉCNICO DE LIQUIDOS</t>
  </si>
  <si>
    <t>DM-08-05-1558</t>
  </si>
  <si>
    <t>800210426-7</t>
  </si>
  <si>
    <t>TERPEL PRIMERA DE MAYO ANTES ESTACION DE SERVICIO VATICANO</t>
  </si>
  <si>
    <t>830095213-0
805029025</t>
  </si>
  <si>
    <t>Calle 26 Sur No. 51 B-65</t>
  </si>
  <si>
    <t>COMPAÑÍA COLOMBIANA AUTOMOTRIZ CCA MAZDA</t>
  </si>
  <si>
    <t>DM-05-97-439</t>
  </si>
  <si>
    <t>CL 13 No 38-54</t>
  </si>
  <si>
    <t>ESSO PUENTE ARANDA</t>
  </si>
  <si>
    <t>DM-07-97-542</t>
  </si>
  <si>
    <t>KR 50     No. 19 -15</t>
  </si>
  <si>
    <t>CARREFOUR VERAGUAS</t>
  </si>
  <si>
    <t>DM-05-06-337</t>
  </si>
  <si>
    <t>830025638-8
860003211-1</t>
  </si>
  <si>
    <t>AC 3  34A  82</t>
  </si>
  <si>
    <t>TERPEL PALOQUEMAO</t>
  </si>
  <si>
    <t>DM-05-07-466</t>
  </si>
  <si>
    <t>830141437-0</t>
  </si>
  <si>
    <t>CALLE 19 N° 33 - 68</t>
  </si>
  <si>
    <t>EDS COLORTEX</t>
  </si>
  <si>
    <t>DM-05-95-563</t>
  </si>
  <si>
    <t>KR 54     No. 5 C  72</t>
  </si>
  <si>
    <t>BRIO AVENIDA 19</t>
  </si>
  <si>
    <t>DM-05-08-3561</t>
  </si>
  <si>
    <t>900175676-4</t>
  </si>
  <si>
    <t>TV 38     No. 19   16</t>
  </si>
  <si>
    <t>PETROBRAS NQS 8</t>
  </si>
  <si>
    <t>DM-07-02-1566</t>
  </si>
  <si>
    <t>CRA. 30 # 8-11 </t>
  </si>
  <si>
    <t>ESSO 37/ANTES TEXACO NO. 37</t>
  </si>
  <si>
    <t>DM-05-98-285
DM-05-98-54
DM-16-03-3762</t>
  </si>
  <si>
    <t>900,069,170</t>
  </si>
  <si>
    <t>CL 12 No 35 61</t>
  </si>
  <si>
    <t>TERPEL TRINIDAD</t>
  </si>
  <si>
    <t>DM-05-06-2704</t>
  </si>
  <si>
    <t>AV KR 68 No.1 A-24</t>
  </si>
  <si>
    <t>PETROBRAS PUENTE ARANDA (SHELL COLOMBIA)</t>
  </si>
  <si>
    <t>DM-07-00-1343
DM-05-CAR-7224</t>
  </si>
  <si>
    <t>900121836-4</t>
  </si>
  <si>
    <t>KR 50 No. 21-12</t>
  </si>
  <si>
    <t>DISTRIBUIDORA L.H. TERPEL CARRERA LTDA.</t>
  </si>
  <si>
    <t>DM-07-98-11</t>
  </si>
  <si>
    <t>AV AMÉRICAS 51 39</t>
  </si>
  <si>
    <t>EDS  TRANSPORTADORA TCC</t>
  </si>
  <si>
    <t>SDA-05-13-988</t>
  </si>
  <si>
    <t>860016640-4</t>
  </si>
  <si>
    <t>Calle 13 # 59 - 04</t>
  </si>
  <si>
    <t>ENERPETROL S.A.</t>
  </si>
  <si>
    <t>DM-02-07-1908</t>
  </si>
  <si>
    <t>800121921-1</t>
  </si>
  <si>
    <t>Kra 64A No 4D - 27</t>
  </si>
  <si>
    <t>Lubribus</t>
  </si>
  <si>
    <t>DM-08-02-065</t>
  </si>
  <si>
    <t>KR 80 A N° 17 95</t>
  </si>
  <si>
    <t>EDS terpel éxito americas</t>
  </si>
  <si>
    <t>DM-07-02-768</t>
  </si>
  <si>
    <t>av americas N° 68 A 94</t>
  </si>
  <si>
    <t>EDS COLINA EXPRESS</t>
  </si>
  <si>
    <t>DM-08-03-1304</t>
  </si>
  <si>
    <t>800088066-6</t>
  </si>
  <si>
    <t>KR 12 Este (Carretera Oriente) No. 32 A-12 SUR</t>
  </si>
  <si>
    <t>20.02.2013</t>
  </si>
  <si>
    <t>holcim colombia sa</t>
  </si>
  <si>
    <t>SDA-01-10-2321</t>
  </si>
  <si>
    <t>ac 71 sur 12-20</t>
  </si>
  <si>
    <t>TERPEL ALTAMIRA</t>
  </si>
  <si>
    <t>DM-08-03-1305</t>
  </si>
  <si>
    <t>830115076-5</t>
  </si>
  <si>
    <t>KR 11 ESTE  42  35  SUR</t>
  </si>
  <si>
    <t>EDS SAN MARTIN</t>
  </si>
  <si>
    <t>DM-08-05-750</t>
  </si>
  <si>
    <t>CLL 42 SUR N. 00 – 28 ESTE</t>
  </si>
  <si>
    <t>TERPEL ESTRELLA DEL ORIENTE</t>
  </si>
  <si>
    <t>DM-07-00-2154
DM-05-08-3667</t>
  </si>
  <si>
    <t>TV 14    E No. 73   29 S</t>
  </si>
  <si>
    <t>TEXACO SAN BLAS (ANTERIOR)/ LURIGER SAN BLAS</t>
  </si>
  <si>
    <t>DM-05-02-829</t>
  </si>
  <si>
    <t>KR 3    E No. 22   98 S 
KR 3    E No. 20   18 S</t>
  </si>
  <si>
    <t>COMBUSTIBLES DEL ORIENTE</t>
  </si>
  <si>
    <t>DM-08-01-0202</t>
  </si>
  <si>
    <t>Carretera del oriente (KR 12 E)No 45-50 sur</t>
  </si>
  <si>
    <t>TERMINAL DE BUSETAS COPENAL</t>
  </si>
  <si>
    <t>SDA-08-08-2604</t>
  </si>
  <si>
    <t>calle 61 sur No 15-25 este</t>
  </si>
  <si>
    <t>ESTACIÓN DE SERVICIO LOS ALPES</t>
  </si>
  <si>
    <t>900428531-2</t>
  </si>
  <si>
    <t>CALLE 33 F BIS SUR No. 9 -35 ESTE</t>
  </si>
  <si>
    <t>LETRA</t>
  </si>
  <si>
    <t>FE</t>
  </si>
  <si>
    <t>UNIDAD</t>
  </si>
  <si>
    <t>SIN REDUCCIÓN</t>
  </si>
  <si>
    <t>Ton/gal</t>
  </si>
  <si>
    <t>B</t>
  </si>
  <si>
    <t>CON REDUCCIÓN</t>
  </si>
  <si>
    <t>ALMACENAMIENTO</t>
  </si>
  <si>
    <t>1am</t>
  </si>
  <si>
    <t>2am</t>
  </si>
  <si>
    <t>3am</t>
  </si>
  <si>
    <t>4am</t>
  </si>
  <si>
    <t>5am</t>
  </si>
  <si>
    <t>6am</t>
  </si>
  <si>
    <t>7am</t>
  </si>
  <si>
    <t>8am</t>
  </si>
  <si>
    <t>9am</t>
  </si>
  <si>
    <t>10am</t>
  </si>
  <si>
    <t>11am</t>
  </si>
  <si>
    <t>12am</t>
  </si>
  <si>
    <t>1pm</t>
  </si>
  <si>
    <t>2pm</t>
  </si>
  <si>
    <t>3pm</t>
  </si>
  <si>
    <t>4pm</t>
  </si>
  <si>
    <t>5pm</t>
  </si>
  <si>
    <t>6pm</t>
  </si>
  <si>
    <t>7pm</t>
  </si>
  <si>
    <t>8pm</t>
  </si>
  <si>
    <t>9pm</t>
  </si>
  <si>
    <t>10pm</t>
  </si>
  <si>
    <t>11pm</t>
  </si>
  <si>
    <t>12pm</t>
  </si>
  <si>
    <t>CUENTAS DEPARTAMENTALES AÑO 2012 - 43. COMERCIALES</t>
  </si>
  <si>
    <t>PIB</t>
  </si>
  <si>
    <t>MILES DE MILLONES DE PESOS</t>
  </si>
  <si>
    <t>DISTRIBUCIÓN</t>
  </si>
  <si>
    <t>VENTA MENSUAL</t>
  </si>
  <si>
    <t>Combustibles</t>
  </si>
  <si>
    <t>Capacidad (gal)</t>
  </si>
  <si>
    <t>Vol trabajo (gal)</t>
  </si>
  <si>
    <t>Altura máxima del líquido (ft)</t>
  </si>
  <si>
    <t>Diámetro tanque (ft)</t>
  </si>
  <si>
    <t>N° de llenados/año</t>
  </si>
  <si>
    <t>Peso Mol Vapor (lb/lb-mol)</t>
  </si>
  <si>
    <t>Presion (psia)</t>
  </si>
  <si>
    <t>VOC TANQUE (LB/AÑO)</t>
  </si>
  <si>
    <t>ERROR DS 1</t>
  </si>
  <si>
    <t>ERROR DS 2</t>
  </si>
  <si>
    <t>ERROR DS 3</t>
  </si>
  <si>
    <t>ERROR DS 4</t>
  </si>
  <si>
    <t>ERROR DS 5</t>
  </si>
  <si>
    <t>INCERTIDUMBRE ALMACENAMIENTO</t>
  </si>
  <si>
    <t>Distribución/año (gal/año)</t>
  </si>
  <si>
    <t>Factor emisión</t>
  </si>
  <si>
    <t>DS VENTAS</t>
  </si>
  <si>
    <t>Error ventas</t>
  </si>
  <si>
    <t>Error FE</t>
  </si>
  <si>
    <t>INCERTIDUMBRE VENTAS</t>
  </si>
  <si>
    <t>VOC LLENADO (TON/AÑO) 2012</t>
  </si>
  <si>
    <t>INCERTIDUMBRE LLENADO</t>
  </si>
  <si>
    <t>VOC DERRAMES (TON/AÑO) 2012</t>
  </si>
  <si>
    <t>INCERTIDUMBRE DERRAMES</t>
  </si>
  <si>
    <t>Gasolina Corriente</t>
  </si>
  <si>
    <t>ACPM</t>
  </si>
  <si>
    <t>Diesel</t>
  </si>
  <si>
    <t>Extra</t>
  </si>
  <si>
    <t>fuera de servicio</t>
  </si>
  <si>
    <t>Gasolina Premium</t>
  </si>
  <si>
    <t>Diesel Ecológico</t>
  </si>
  <si>
    <t>ACEM</t>
  </si>
  <si>
    <t>SDA-01-08-3238</t>
  </si>
  <si>
    <t>DM-05-99-25A</t>
  </si>
  <si>
    <t>DM-05-99-122</t>
  </si>
  <si>
    <t>DM-05-07-2833</t>
  </si>
  <si>
    <t>DM-08-02-067</t>
  </si>
  <si>
    <t>DM-05-98-281</t>
  </si>
  <si>
    <t>DM-18-02-1967</t>
  </si>
  <si>
    <t>DM-05-99-119</t>
  </si>
  <si>
    <t>agua</t>
  </si>
  <si>
    <t>Gasolina Motor</t>
  </si>
  <si>
    <t>bencina</t>
  </si>
  <si>
    <t>varsol</t>
  </si>
  <si>
    <t>keroseno</t>
  </si>
  <si>
    <t>jet-a1</t>
  </si>
  <si>
    <t>aujet</t>
  </si>
  <si>
    <t>Diesel Premium</t>
  </si>
  <si>
    <t>DM-08-98-253</t>
  </si>
  <si>
    <t>sda-05-08-3627</t>
  </si>
  <si>
    <t>inactivo</t>
  </si>
  <si>
    <t>DM-07-97-722</t>
  </si>
  <si>
    <t>DM-05-05-1172</t>
  </si>
  <si>
    <t>Super</t>
  </si>
  <si>
    <t>DM-05-02-180 ( CARPETA)</t>
  </si>
  <si>
    <t>acpm</t>
  </si>
  <si>
    <t>extra</t>
  </si>
  <si>
    <t>PRESIÓN DE VAPOR</t>
  </si>
  <si>
    <t>PESOMOLECULAR</t>
  </si>
  <si>
    <t>TEMPERTURA</t>
  </si>
  <si>
    <t>CTE</t>
  </si>
  <si>
    <t>densidad vapor</t>
  </si>
  <si>
    <t>mw</t>
  </si>
  <si>
    <t>diesel</t>
  </si>
  <si>
    <t>corriente</t>
  </si>
  <si>
    <t>super</t>
  </si>
  <si>
    <t>Capacidades</t>
  </si>
  <si>
    <t>DS Altura</t>
  </si>
  <si>
    <t>DS DIÁMETRO</t>
  </si>
  <si>
    <t>DS LLENADOS</t>
  </si>
  <si>
    <t>DS Peso Mol</t>
  </si>
  <si>
    <t>DS Presion</t>
  </si>
  <si>
    <t>PESO MOLECULAR VAPOR</t>
  </si>
  <si>
    <t>PROMEDIO</t>
  </si>
  <si>
    <t>DESVEST</t>
  </si>
  <si>
    <t>12000 +</t>
  </si>
  <si>
    <t>CAC</t>
  </si>
  <si>
    <t>resto 5000</t>
  </si>
  <si>
    <t>resto</t>
  </si>
  <si>
    <t>7000-7300</t>
  </si>
  <si>
    <t>7500-7700</t>
  </si>
  <si>
    <t>CORR</t>
  </si>
  <si>
    <t>DIAM 8</t>
  </si>
  <si>
    <t>DIAM 8.005249356</t>
  </si>
  <si>
    <t>DIAM 8.2</t>
  </si>
  <si>
    <t>EXTRA</t>
  </si>
  <si>
    <t>RESTO</t>
  </si>
  <si>
    <t>&gt;12000</t>
  </si>
  <si>
    <t>1. Implementación de sistema pasivo de recolección de vapores</t>
  </si>
  <si>
    <t>Esta estrategia reduce el 60% de las emisiones provenientes de la actividad de distribución, por tal motivo en la hoja FE DISTRIBUCIÓN el factor de emisión de esta actividad (A) ya está multiplicado por 0.4 (B). Dentro de la hoja BASE COMPLETA el FE de Distribución está en la columna AU, y en la columna AT "REDUCCIÓN" está la letra A.</t>
  </si>
  <si>
    <t>La columna AU ya está sujeta a la columna AT, si la letra es A pone el factor de emisión sin reducción y si la letra es B pone el facto de emsión con reducción (éstos factores de emisión están en la hoja FE DISTRIBUCIÓN, que es la matriz dentro de la que el FE es buscado).</t>
  </si>
</sst>
</file>

<file path=xl/styles.xml><?xml version="1.0" encoding="utf-8"?>
<styleSheet xmlns="http://schemas.openxmlformats.org/spreadsheetml/2006/main">
  <numFmts count="5">
    <numFmt numFmtId="164" formatCode="GENERAL"/>
    <numFmt numFmtId="165" formatCode="MM/DD/YYYY"/>
    <numFmt numFmtId="166" formatCode="HH:MM\ AM/PM"/>
    <numFmt numFmtId="167" formatCode="#,##0"/>
    <numFmt numFmtId="168" formatCode="#,##0.00"/>
  </numFmts>
  <fonts count="10">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b val="true"/>
      <sz val="11"/>
      <name val="Calibri"/>
      <family val="2"/>
      <charset val="1"/>
    </font>
    <font>
      <sz val="9"/>
      <color rgb="FF000000"/>
      <name val="Arial"/>
      <family val="2"/>
      <charset val="1"/>
    </font>
    <font>
      <sz val="8"/>
      <color rgb="FF808080"/>
      <name val="Tahoma"/>
      <family val="2"/>
      <charset val="1"/>
    </font>
    <font>
      <sz val="11"/>
      <color rgb="FF00B0F0"/>
      <name val="Calibri"/>
      <family val="2"/>
      <charset val="1"/>
    </font>
    <font>
      <sz val="11"/>
      <color rgb="FFFF0000"/>
      <name val="Calibri"/>
      <family val="2"/>
      <charset val="1"/>
    </font>
  </fonts>
  <fills count="12">
    <fill>
      <patternFill patternType="none"/>
    </fill>
    <fill>
      <patternFill patternType="gray125"/>
    </fill>
    <fill>
      <patternFill patternType="solid">
        <fgColor rgb="FF00B0F0"/>
        <bgColor rgb="FF33CCCC"/>
      </patternFill>
    </fill>
    <fill>
      <patternFill patternType="solid">
        <fgColor rgb="FF7030A0"/>
        <bgColor rgb="FF993366"/>
      </patternFill>
    </fill>
    <fill>
      <patternFill patternType="solid">
        <fgColor rgb="FF00B050"/>
        <bgColor rgb="FF008080"/>
      </patternFill>
    </fill>
    <fill>
      <patternFill patternType="solid">
        <fgColor rgb="FFC3D69B"/>
        <bgColor rgb="FFB7DEE8"/>
      </patternFill>
    </fill>
    <fill>
      <patternFill patternType="solid">
        <fgColor rgb="FF31859C"/>
        <bgColor rgb="FF008080"/>
      </patternFill>
    </fill>
    <fill>
      <patternFill patternType="solid">
        <fgColor rgb="FF00EE6C"/>
        <bgColor rgb="FF00B050"/>
      </patternFill>
    </fill>
    <fill>
      <patternFill patternType="solid">
        <fgColor rgb="FFFFFF00"/>
        <bgColor rgb="FFFFFF00"/>
      </patternFill>
    </fill>
    <fill>
      <patternFill patternType="solid">
        <fgColor rgb="FFB3A2C7"/>
        <bgColor rgb="FF9999FF"/>
      </patternFill>
    </fill>
    <fill>
      <patternFill patternType="solid">
        <fgColor rgb="FFFAC090"/>
        <bgColor rgb="FFC3D69B"/>
      </patternFill>
    </fill>
    <fill>
      <patternFill patternType="solid">
        <fgColor rgb="FFB7DEE8"/>
        <bgColor rgb="FF99CCFF"/>
      </patternFill>
    </fill>
  </fills>
  <borders count="12">
    <border diagonalUp="false" diagonalDown="false">
      <left/>
      <right/>
      <top/>
      <bottom/>
      <diagonal/>
    </border>
    <border diagonalUp="false" diagonalDown="false">
      <left/>
      <right/>
      <top/>
      <bottom style="thin"/>
      <diagonal/>
    </border>
    <border diagonalUp="false" diagonalDown="false">
      <left style="thin"/>
      <right style="thin"/>
      <top style="thin"/>
      <bottom style="thin"/>
      <diagonal/>
    </border>
    <border diagonalUp="false" diagonalDown="false">
      <left style="thin"/>
      <right/>
      <top/>
      <bottom/>
      <diagonal/>
    </border>
    <border diagonalUp="false" diagonalDown="false">
      <left/>
      <right/>
      <top/>
      <bottom style="medium"/>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medium"/>
      <right style="medium"/>
      <top style="medium"/>
      <bottom style="medium"/>
      <diagonal/>
    </border>
    <border diagonalUp="false" diagonalDown="false">
      <left/>
      <right/>
      <top style="thin"/>
      <bottom/>
      <diagonal/>
    </border>
    <border diagonalUp="false" diagonalDown="false">
      <left/>
      <right/>
      <top style="thin"/>
      <bottom style="thin"/>
      <diagonal/>
    </border>
    <border diagonalUp="false" diagonalDown="false">
      <left/>
      <right style="thin"/>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8">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center"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0" fillId="0" borderId="3" xfId="0" applyFont="true" applyBorder="true" applyAlignment="true" applyProtection="false">
      <alignment horizontal="center" vertical="bottom" textRotation="0" wrapText="false" indent="0" shrinkToFit="false"/>
      <protection locked="true" hidden="false"/>
    </xf>
    <xf numFmtId="164" fontId="0" fillId="0" borderId="4" xfId="0" applyFont="tru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false" applyProtection="false">
      <alignment horizontal="general" vertical="bottom" textRotation="0" wrapText="false" indent="0" shrinkToFit="false"/>
      <protection locked="true" hidden="false"/>
    </xf>
    <xf numFmtId="164" fontId="5" fillId="0" borderId="2" xfId="0" applyFont="true" applyBorder="true" applyAlignment="false" applyProtection="false">
      <alignment horizontal="general" vertical="bottom" textRotation="0" wrapText="false" indent="0" shrinkToFit="false"/>
      <protection locked="true" hidden="false"/>
    </xf>
    <xf numFmtId="165" fontId="4" fillId="0" borderId="2" xfId="0" applyFont="true" applyBorder="true" applyAlignment="false" applyProtection="false">
      <alignment horizontal="general" vertical="bottom" textRotation="0" wrapText="false" indent="0" shrinkToFit="false"/>
      <protection locked="true" hidden="false"/>
    </xf>
    <xf numFmtId="164" fontId="4" fillId="2" borderId="1" xfId="0" applyFont="true" applyBorder="true" applyAlignment="false" applyProtection="false">
      <alignment horizontal="general" vertical="bottom" textRotation="0" wrapText="false" indent="0" shrinkToFit="false"/>
      <protection locked="true" hidden="false"/>
    </xf>
    <xf numFmtId="164" fontId="4" fillId="3" borderId="1" xfId="0" applyFont="true" applyBorder="true" applyAlignment="false" applyProtection="false">
      <alignment horizontal="general" vertical="bottom" textRotation="0" wrapText="false" indent="0" shrinkToFit="false"/>
      <protection locked="true" hidden="false"/>
    </xf>
    <xf numFmtId="164" fontId="4" fillId="4" borderId="1" xfId="0" applyFont="true" applyBorder="true" applyAlignment="false" applyProtection="false">
      <alignment horizontal="general" vertical="bottom" textRotation="0" wrapText="false" indent="0" shrinkToFit="false"/>
      <protection locked="true" hidden="false"/>
    </xf>
    <xf numFmtId="164" fontId="4" fillId="5" borderId="1" xfId="0" applyFont="true" applyBorder="true" applyAlignment="false" applyProtection="false">
      <alignment horizontal="general" vertical="bottom" textRotation="0" wrapText="false" indent="0" shrinkToFit="false"/>
      <protection locked="true" hidden="false"/>
    </xf>
    <xf numFmtId="164" fontId="4" fillId="6" borderId="1" xfId="0" applyFont="true" applyBorder="true" applyAlignment="false" applyProtection="false">
      <alignment horizontal="general" vertical="bottom" textRotation="0" wrapText="false" indent="0" shrinkToFit="false"/>
      <protection locked="true" hidden="false"/>
    </xf>
    <xf numFmtId="164" fontId="4" fillId="7" borderId="1" xfId="0" applyFont="true" applyBorder="true" applyAlignment="false" applyProtection="false">
      <alignment horizontal="general" vertical="bottom" textRotation="0" wrapText="false" indent="0" shrinkToFit="false"/>
      <protection locked="true" hidden="false"/>
    </xf>
    <xf numFmtId="166" fontId="4" fillId="2" borderId="1" xfId="0" applyFont="true" applyBorder="true" applyAlignment="false" applyProtection="false">
      <alignment horizontal="general" vertical="bottom" textRotation="0" wrapText="false" indent="0" shrinkToFit="false"/>
      <protection locked="true" hidden="false"/>
    </xf>
    <xf numFmtId="166" fontId="4" fillId="4" borderId="1" xfId="0" applyFont="true" applyBorder="true" applyAlignment="false" applyProtection="false">
      <alignment horizontal="general" vertical="bottom" textRotation="0" wrapText="false" indent="0" shrinkToFit="false"/>
      <protection locked="true" hidden="false"/>
    </xf>
    <xf numFmtId="166" fontId="4" fillId="5" borderId="1" xfId="0" applyFont="true" applyBorder="true" applyAlignment="false" applyProtection="false">
      <alignment horizontal="general" vertical="bottom" textRotation="0" wrapText="false" indent="0" shrinkToFit="false"/>
      <protection locked="true" hidden="false"/>
    </xf>
    <xf numFmtId="166" fontId="4" fillId="6" borderId="1" xfId="0" applyFont="true" applyBorder="true" applyAlignment="false" applyProtection="false">
      <alignment horizontal="general" vertical="bottom" textRotation="0" wrapText="false" indent="0" shrinkToFit="false"/>
      <protection locked="true" hidden="false"/>
    </xf>
    <xf numFmtId="166" fontId="4" fillId="7" borderId="0" xfId="0" applyFont="true" applyBorder="true" applyAlignment="false" applyProtection="false">
      <alignment horizontal="general" vertical="bottom" textRotation="0" wrapText="false" indent="0" shrinkToFit="false"/>
      <protection locked="true" hidden="false"/>
    </xf>
    <xf numFmtId="164" fontId="0" fillId="4" borderId="5" xfId="0" applyFont="true" applyBorder="true" applyAlignment="false" applyProtection="false">
      <alignment horizontal="general" vertical="bottom" textRotation="0" wrapText="false" indent="0" shrinkToFit="false"/>
      <protection locked="true" hidden="false"/>
    </xf>
    <xf numFmtId="164" fontId="0" fillId="4" borderId="6" xfId="0" applyFont="true" applyBorder="true" applyAlignment="false" applyProtection="false">
      <alignment horizontal="general" vertical="bottom" textRotation="0" wrapText="false" indent="0" shrinkToFit="false"/>
      <protection locked="true" hidden="false"/>
    </xf>
    <xf numFmtId="164" fontId="0" fillId="4" borderId="7"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7" fontId="6" fillId="8" borderId="0" xfId="0" applyFont="true" applyBorder="true" applyAlignment="false" applyProtection="false">
      <alignment horizontal="general" vertical="bottom" textRotation="0" wrapText="false" indent="0" shrinkToFit="false"/>
      <protection locked="true" hidden="false"/>
    </xf>
    <xf numFmtId="164" fontId="0" fillId="4" borderId="0" xfId="0" applyFont="true" applyBorder="false" applyAlignment="false" applyProtection="false">
      <alignment horizontal="general" vertical="bottom" textRotation="0" wrapText="false" indent="0" shrinkToFit="false"/>
      <protection locked="true" hidden="false"/>
    </xf>
    <xf numFmtId="168" fontId="7" fillId="0" borderId="8" xfId="0" applyFont="true" applyBorder="true" applyAlignment="true" applyProtection="false">
      <alignment horizontal="right" vertical="bottom" textRotation="0" wrapText="tru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4" fillId="9" borderId="0" xfId="0" applyFont="true" applyBorder="false" applyAlignment="false" applyProtection="false">
      <alignment horizontal="general" vertical="bottom" textRotation="0" wrapText="false" indent="0" shrinkToFit="false"/>
      <protection locked="true" hidden="false"/>
    </xf>
    <xf numFmtId="164" fontId="4" fillId="1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8" fillId="0" borderId="9" xfId="0" applyFont="true" applyBorder="true" applyAlignment="false" applyProtection="false">
      <alignment horizontal="general" vertical="bottom" textRotation="0" wrapText="false" indent="0" shrinkToFit="false"/>
      <protection locked="true" hidden="false"/>
    </xf>
    <xf numFmtId="165" fontId="0" fillId="0" borderId="9" xfId="0" applyFont="false" applyBorder="true" applyAlignment="false" applyProtection="false">
      <alignment horizontal="general"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8" fillId="0" borderId="10" xfId="0" applyFont="true" applyBorder="true" applyAlignment="false" applyProtection="false">
      <alignment horizontal="general" vertical="bottom" textRotation="0" wrapText="false" indent="0" shrinkToFit="false"/>
      <protection locked="true" hidden="false"/>
    </xf>
    <xf numFmtId="165" fontId="0" fillId="0" borderId="10" xfId="0" applyFont="false" applyBorder="true" applyAlignment="false" applyProtection="false">
      <alignment horizontal="general" vertical="bottom" textRotation="0" wrapText="false" indent="0" shrinkToFit="false"/>
      <protection locked="true" hidden="false"/>
    </xf>
    <xf numFmtId="165" fontId="0" fillId="0" borderId="9" xfId="0" applyFont="true" applyBorder="true" applyAlignment="fals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4" fontId="8" fillId="0" borderId="0"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true" applyAlignment="false" applyProtection="false">
      <alignment horizontal="general" vertical="bottom" textRotation="0" wrapText="false" indent="0" shrinkToFit="false"/>
      <protection locked="true" hidden="false"/>
    </xf>
    <xf numFmtId="164" fontId="8" fillId="0" borderId="9" xfId="0" applyFont="true" applyBorder="true" applyAlignment="true" applyProtection="false">
      <alignment horizontal="general" vertical="bottom" textRotation="0" wrapText="true" indent="0" shrinkToFit="false"/>
      <protection locked="true" hidden="false"/>
    </xf>
    <xf numFmtId="164" fontId="0" fillId="8" borderId="0" xfId="0" applyFont="false" applyBorder="false" applyAlignment="false" applyProtection="false">
      <alignment horizontal="general" vertical="bottom"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0" fillId="11" borderId="0" xfId="0" applyFont="false" applyBorder="false" applyAlignment="false" applyProtection="false">
      <alignment horizontal="general" vertical="bottom" textRotation="0" wrapText="false" indent="0" shrinkToFit="false"/>
      <protection locked="true" hidden="false"/>
    </xf>
    <xf numFmtId="164" fontId="0" fillId="11" borderId="3" xfId="0" applyFont="false" applyBorder="true" applyAlignment="false" applyProtection="false">
      <alignment horizontal="general" vertical="bottom" textRotation="0" wrapText="false" indent="0" shrinkToFit="false"/>
      <protection locked="true" hidden="false"/>
    </xf>
    <xf numFmtId="164" fontId="0" fillId="11" borderId="0" xfId="0" applyFont="false" applyBorder="true" applyAlignment="false" applyProtection="false">
      <alignment horizontal="general" vertical="bottom" textRotation="0" wrapText="false" indent="0" shrinkToFit="false"/>
      <protection locked="true" hidden="false"/>
    </xf>
    <xf numFmtId="164" fontId="0" fillId="0" borderId="11" xfId="0" applyFont="fals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center"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EE6C"/>
      <rgbColor rgb="FF0000FF"/>
      <rgbColor rgb="FFFFFF00"/>
      <rgbColor rgb="FFFF00FF"/>
      <rgbColor rgb="FF00FFFF"/>
      <rgbColor rgb="FF800000"/>
      <rgbColor rgb="FF008000"/>
      <rgbColor rgb="FF000080"/>
      <rgbColor rgb="FF808000"/>
      <rgbColor rgb="FF800080"/>
      <rgbColor rgb="FF00B050"/>
      <rgbColor rgb="FFC3D69B"/>
      <rgbColor rgb="FF808080"/>
      <rgbColor rgb="FF9999FF"/>
      <rgbColor rgb="FF7030A0"/>
      <rgbColor rgb="FFFFFFCC"/>
      <rgbColor rgb="FFCCFFFF"/>
      <rgbColor rgb="FF660066"/>
      <rgbColor rgb="FFFF8080"/>
      <rgbColor rgb="FF0066CC"/>
      <rgbColor rgb="FFB7DEE8"/>
      <rgbColor rgb="FF000080"/>
      <rgbColor rgb="FFFF00FF"/>
      <rgbColor rgb="FFFFFF00"/>
      <rgbColor rgb="FF00FFFF"/>
      <rgbColor rgb="FF800080"/>
      <rgbColor rgb="FF800000"/>
      <rgbColor rgb="FF008080"/>
      <rgbColor rgb="FF0000FF"/>
      <rgbColor rgb="FF00B0F0"/>
      <rgbColor rgb="FFCCFFFF"/>
      <rgbColor rgb="FFCCFFCC"/>
      <rgbColor rgb="FFFFFF99"/>
      <rgbColor rgb="FF99CCFF"/>
      <rgbColor rgb="FFFF99CC"/>
      <rgbColor rgb="FFB3A2C7"/>
      <rgbColor rgb="FFFAC090"/>
      <rgbColor rgb="FF3366FF"/>
      <rgbColor rgb="FF33CCCC"/>
      <rgbColor rgb="FF99CC00"/>
      <rgbColor rgb="FFFFCC00"/>
      <rgbColor rgb="FFFF9900"/>
      <rgbColor rgb="FFFF6600"/>
      <rgbColor rgb="FF666699"/>
      <rgbColor rgb="FF969696"/>
      <rgbColor rgb="FF003366"/>
      <rgbColor rgb="FF31859C"/>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tabColor rgb="FFFFFFFF"/>
    <pageSetUpPr fitToPage="false"/>
  </sheetPr>
  <dimension ref="A1:HD470"/>
  <sheetViews>
    <sheetView windowProtection="false" showFormulas="false" showGridLines="true" showRowColHeaders="true" showZeros="true" rightToLeft="false" tabSelected="false" showOutlineSymbols="true" defaultGridColor="true" view="normal" topLeftCell="HB1" colorId="64" zoomScale="80" zoomScaleNormal="80" zoomScalePageLayoutView="100" workbookViewId="0">
      <pane xSplit="0" ySplit="467" topLeftCell="A1" activePane="bottomLeft" state="split"/>
      <selection pane="topLeft" activeCell="HB1" activeCellId="0" sqref="HB1"/>
      <selection pane="bottomLeft" activeCell="BE67" activeCellId="0" sqref="BE67"/>
    </sheetView>
  </sheetViews>
  <sheetFormatPr defaultRowHeight="15"/>
  <cols>
    <col collapsed="false" hidden="false" max="6" min="1" style="0" width="10.7295918367347"/>
    <col collapsed="false" hidden="false" max="7" min="7" style="0" width="22.4285714285714"/>
    <col collapsed="false" hidden="false" max="8" min="8" style="0" width="11.5714285714286"/>
    <col collapsed="false" hidden="false" max="9" min="9" style="0" width="57.280612244898"/>
    <col collapsed="false" hidden="false" max="10" min="10" style="0" width="17"/>
    <col collapsed="false" hidden="false" max="11" min="11" style="0" width="10.7295918367347"/>
    <col collapsed="false" hidden="false" max="12" min="12" style="0" width="33.5663265306122"/>
    <col collapsed="false" hidden="false" max="13" min="13" style="0" width="23.7142857142857"/>
    <col collapsed="false" hidden="false" max="14" min="14" style="0" width="13.0051020408163"/>
    <col collapsed="false" hidden="false" max="21" min="15" style="0" width="10.7295918367347"/>
    <col collapsed="false" hidden="false" max="22" min="22" style="0" width="24.1479591836735"/>
    <col collapsed="false" hidden="false" max="23" min="23" style="0" width="14.5714285714286"/>
    <col collapsed="false" hidden="false" max="25" min="24" style="0" width="10.7295918367347"/>
    <col collapsed="false" hidden="false" max="26" min="26" style="0" width="21.5714285714286"/>
    <col collapsed="false" hidden="false" max="29" min="27" style="0" width="10.7295918367347"/>
    <col collapsed="false" hidden="false" max="30" min="30" style="0" width="14.1479591836735"/>
    <col collapsed="false" hidden="false" max="31" min="31" style="0" width="16"/>
    <col collapsed="false" hidden="false" max="32" min="32" style="0" width="15.7142857142857"/>
    <col collapsed="false" hidden="false" max="33" min="33" style="0" width="37.9948979591837"/>
    <col collapsed="false" hidden="false" max="34" min="34" style="0" width="37.1428571428571"/>
    <col collapsed="false" hidden="false" max="35" min="35" style="0" width="14.8571428571429"/>
    <col collapsed="false" hidden="false" max="36" min="36" style="0" width="16.4234693877551"/>
    <col collapsed="false" hidden="false" max="37" min="37" style="0" width="27.7091836734694"/>
    <col collapsed="false" hidden="false" max="38" min="38" style="0" width="27.9948979591837"/>
    <col collapsed="false" hidden="false" max="39" min="39" style="0" width="33.4234693877551"/>
    <col collapsed="false" hidden="false" max="40" min="40" style="0" width="32.2908163265306"/>
    <col collapsed="false" hidden="false" max="41" min="41" style="0" width="22.0051020408163"/>
    <col collapsed="false" hidden="false" max="42" min="42" style="0" width="24.4234693877551"/>
    <col collapsed="false" hidden="false" max="43" min="43" style="0" width="23.4234693877551"/>
    <col collapsed="false" hidden="false" max="44" min="44" style="0" width="29.4183673469388"/>
    <col collapsed="false" hidden="false" max="45" min="45" style="0" width="28.4183673469388"/>
    <col collapsed="false" hidden="false" max="46" min="46" style="0" width="23.5714285714286"/>
    <col collapsed="false" hidden="false" max="47" min="47" style="0" width="26"/>
    <col collapsed="false" hidden="false" max="48" min="48" style="0" width="25"/>
    <col collapsed="false" hidden="false" max="49" min="49" style="0" width="31.0051020408163"/>
    <col collapsed="false" hidden="false" max="50" min="50" style="0" width="29.5714285714286"/>
    <col collapsed="false" hidden="false" max="52" min="51" style="0" width="17.4234693877551"/>
    <col collapsed="false" hidden="false" max="53" min="53" style="0" width="35"/>
    <col collapsed="false" hidden="false" max="77" min="54" style="0" width="10.7295918367347"/>
    <col collapsed="false" hidden="false" max="78" min="78" style="0" width="30.1377551020408"/>
    <col collapsed="false" hidden="false" max="102" min="79" style="0" width="10.7295918367347"/>
    <col collapsed="false" hidden="false" max="103" min="103" style="0" width="25.4234693877551"/>
    <col collapsed="false" hidden="false" max="127" min="104" style="0" width="10.7295918367347"/>
    <col collapsed="false" hidden="false" max="128" min="128" style="0" width="27.1428571428571"/>
    <col collapsed="false" hidden="false" max="1025" min="129" style="0" width="10.7295918367347"/>
  </cols>
  <sheetData>
    <row r="1" customFormat="false" ht="15.75" hidden="false" customHeight="false" outlineLevel="0" collapsed="false">
      <c r="H1" s="1"/>
      <c r="AB1" s="2" t="s">
        <v>0</v>
      </c>
      <c r="AC1" s="2"/>
      <c r="AD1" s="3"/>
      <c r="AE1" s="3"/>
      <c r="AF1" s="3"/>
      <c r="AG1" s="3"/>
      <c r="AH1" s="3"/>
      <c r="AI1" s="3"/>
      <c r="AJ1" s="4" t="s">
        <v>1</v>
      </c>
      <c r="AK1" s="4"/>
      <c r="AL1" s="4"/>
      <c r="AM1" s="4"/>
      <c r="AN1" s="4"/>
      <c r="AO1" s="4" t="s">
        <v>2</v>
      </c>
      <c r="AP1" s="4"/>
      <c r="AQ1" s="4"/>
      <c r="AR1" s="4"/>
      <c r="AS1" s="4"/>
      <c r="AT1" s="4" t="s">
        <v>3</v>
      </c>
      <c r="AU1" s="4"/>
      <c r="AV1" s="4"/>
      <c r="AW1" s="4"/>
      <c r="AX1" s="4"/>
      <c r="BA1" s="5" t="s">
        <v>4</v>
      </c>
      <c r="BB1" s="5"/>
      <c r="BC1" s="5"/>
      <c r="BD1" s="5"/>
      <c r="BE1" s="5"/>
      <c r="BF1" s="5"/>
      <c r="BG1" s="5"/>
      <c r="BH1" s="5"/>
      <c r="BI1" s="5"/>
      <c r="BJ1" s="5"/>
      <c r="BK1" s="5"/>
      <c r="BL1" s="5"/>
      <c r="BM1" s="5"/>
      <c r="BN1" s="5"/>
      <c r="BO1" s="5"/>
      <c r="BP1" s="5"/>
      <c r="BQ1" s="5"/>
      <c r="BR1" s="5"/>
      <c r="BS1" s="5"/>
      <c r="BT1" s="5"/>
      <c r="BU1" s="5"/>
      <c r="BV1" s="5"/>
      <c r="BW1" s="5"/>
      <c r="BX1" s="5"/>
      <c r="BY1" s="5"/>
      <c r="BZ1" s="6" t="s">
        <v>5</v>
      </c>
      <c r="CA1" s="6"/>
      <c r="CB1" s="6"/>
      <c r="CC1" s="6"/>
      <c r="CD1" s="6"/>
      <c r="CE1" s="6"/>
      <c r="CF1" s="6"/>
      <c r="CG1" s="6"/>
      <c r="CH1" s="6"/>
      <c r="CI1" s="6"/>
      <c r="CJ1" s="6"/>
      <c r="CK1" s="6"/>
      <c r="CL1" s="6"/>
      <c r="CM1" s="6"/>
      <c r="CN1" s="6"/>
      <c r="CO1" s="6"/>
      <c r="CP1" s="6"/>
      <c r="CQ1" s="6"/>
      <c r="CR1" s="6"/>
      <c r="CS1" s="6"/>
      <c r="CT1" s="6"/>
      <c r="CU1" s="6"/>
      <c r="CV1" s="6"/>
      <c r="CW1" s="6"/>
      <c r="CX1" s="6"/>
      <c r="CY1" s="4" t="s">
        <v>6</v>
      </c>
      <c r="CZ1" s="4"/>
      <c r="DA1" s="4"/>
      <c r="DB1" s="4"/>
      <c r="DC1" s="4"/>
      <c r="DD1" s="4"/>
      <c r="DE1" s="4"/>
      <c r="DF1" s="4"/>
      <c r="DG1" s="4"/>
      <c r="DH1" s="4"/>
      <c r="DI1" s="4"/>
      <c r="DJ1" s="4"/>
      <c r="DK1" s="4"/>
      <c r="DL1" s="4"/>
      <c r="DM1" s="4"/>
      <c r="DN1" s="4"/>
      <c r="DO1" s="4"/>
      <c r="DP1" s="4"/>
      <c r="DQ1" s="4"/>
      <c r="DR1" s="4"/>
      <c r="DS1" s="4"/>
      <c r="DT1" s="4"/>
      <c r="DU1" s="4"/>
      <c r="DV1" s="4"/>
      <c r="DW1" s="4"/>
      <c r="DX1" s="4" t="s">
        <v>7</v>
      </c>
      <c r="DY1" s="4"/>
      <c r="DZ1" s="4"/>
      <c r="EA1" s="4"/>
      <c r="EB1" s="4"/>
      <c r="EC1" s="4"/>
      <c r="ED1" s="4"/>
      <c r="EE1" s="4"/>
      <c r="EF1" s="4"/>
      <c r="EG1" s="4"/>
      <c r="EH1" s="4"/>
      <c r="EI1" s="4"/>
      <c r="EJ1" s="4"/>
      <c r="EK1" s="4"/>
      <c r="EL1" s="4"/>
      <c r="EM1" s="4"/>
      <c r="EN1" s="4"/>
      <c r="EO1" s="4"/>
      <c r="EP1" s="4"/>
      <c r="EQ1" s="4"/>
      <c r="ER1" s="4"/>
      <c r="ES1" s="4"/>
      <c r="ET1" s="4"/>
      <c r="EU1" s="4"/>
      <c r="EV1" s="4"/>
      <c r="EW1" s="4" t="s">
        <v>8</v>
      </c>
      <c r="EX1" s="4"/>
      <c r="EY1" s="4"/>
      <c r="EZ1" s="4"/>
      <c r="FA1" s="4"/>
      <c r="FB1" s="4"/>
      <c r="FC1" s="4"/>
      <c r="FD1" s="4"/>
      <c r="FE1" s="4"/>
      <c r="FF1" s="4"/>
      <c r="FG1" s="4"/>
      <c r="FH1" s="4"/>
      <c r="FI1" s="4"/>
      <c r="FJ1" s="4"/>
      <c r="FK1" s="4"/>
      <c r="FL1" s="4"/>
      <c r="FM1" s="4"/>
      <c r="FN1" s="4"/>
      <c r="FO1" s="4"/>
      <c r="FP1" s="4"/>
      <c r="FQ1" s="4"/>
      <c r="FR1" s="4"/>
      <c r="FS1" s="4"/>
      <c r="FT1" s="4"/>
      <c r="FU1" s="7" t="s">
        <v>9</v>
      </c>
      <c r="FV1" s="7"/>
      <c r="FW1" s="7"/>
      <c r="FX1" s="7"/>
      <c r="FY1" s="7"/>
      <c r="FZ1" s="7"/>
      <c r="GA1" s="7"/>
      <c r="GB1" s="7"/>
      <c r="GC1" s="7"/>
      <c r="GD1" s="7"/>
      <c r="GE1" s="7"/>
      <c r="GF1" s="7"/>
      <c r="GG1" s="4" t="s">
        <v>10</v>
      </c>
      <c r="GH1" s="4"/>
      <c r="GI1" s="4"/>
      <c r="GJ1" s="4"/>
      <c r="GK1" s="4"/>
      <c r="GL1" s="4"/>
      <c r="GM1" s="4"/>
      <c r="GN1" s="4"/>
      <c r="GO1" s="4"/>
      <c r="GP1" s="4"/>
      <c r="GQ1" s="4"/>
      <c r="GR1" s="4"/>
      <c r="GS1" s="4" t="s">
        <v>11</v>
      </c>
      <c r="GT1" s="4"/>
      <c r="GU1" s="4"/>
      <c r="GV1" s="4"/>
      <c r="GW1" s="4"/>
      <c r="GX1" s="4"/>
      <c r="GY1" s="4"/>
      <c r="GZ1" s="4"/>
      <c r="HA1" s="4"/>
      <c r="HB1" s="4"/>
      <c r="HC1" s="4"/>
      <c r="HD1" s="4"/>
    </row>
    <row r="2" customFormat="false" ht="15.75" hidden="false" customHeight="false" outlineLevel="0" collapsed="false">
      <c r="A2" s="8" t="s">
        <v>12</v>
      </c>
      <c r="B2" s="8" t="s">
        <v>13</v>
      </c>
      <c r="C2" s="9" t="s">
        <v>14</v>
      </c>
      <c r="D2" s="9" t="s">
        <v>15</v>
      </c>
      <c r="E2" s="9" t="s">
        <v>16</v>
      </c>
      <c r="F2" s="8" t="s">
        <v>17</v>
      </c>
      <c r="G2" s="8" t="s">
        <v>18</v>
      </c>
      <c r="H2" s="10" t="s">
        <v>19</v>
      </c>
      <c r="I2" s="8" t="s">
        <v>20</v>
      </c>
      <c r="J2" s="8" t="s">
        <v>21</v>
      </c>
      <c r="K2" s="8" t="s">
        <v>22</v>
      </c>
      <c r="L2" s="8" t="s">
        <v>23</v>
      </c>
      <c r="M2" s="8" t="s">
        <v>24</v>
      </c>
      <c r="N2" s="8" t="s">
        <v>25</v>
      </c>
      <c r="O2" s="8" t="s">
        <v>26</v>
      </c>
      <c r="P2" s="8" t="s">
        <v>27</v>
      </c>
      <c r="Q2" s="8" t="s">
        <v>28</v>
      </c>
      <c r="R2" s="8" t="s">
        <v>29</v>
      </c>
      <c r="S2" s="8" t="s">
        <v>30</v>
      </c>
      <c r="T2" s="8" t="s">
        <v>31</v>
      </c>
      <c r="U2" s="8" t="s">
        <v>32</v>
      </c>
      <c r="V2" s="8" t="s">
        <v>33</v>
      </c>
      <c r="W2" s="8" t="s">
        <v>34</v>
      </c>
      <c r="X2" s="8" t="s">
        <v>17</v>
      </c>
      <c r="Y2" s="8" t="s">
        <v>35</v>
      </c>
      <c r="Z2" s="8" t="s">
        <v>36</v>
      </c>
      <c r="AA2" s="8" t="s">
        <v>37</v>
      </c>
      <c r="AB2" s="8" t="s">
        <v>38</v>
      </c>
      <c r="AC2" s="8" t="s">
        <v>39</v>
      </c>
      <c r="AD2" s="11" t="s">
        <v>40</v>
      </c>
      <c r="AE2" s="11" t="s">
        <v>41</v>
      </c>
      <c r="AF2" s="11" t="s">
        <v>42</v>
      </c>
      <c r="AG2" s="11" t="s">
        <v>43</v>
      </c>
      <c r="AH2" s="11" t="s">
        <v>44</v>
      </c>
      <c r="AI2" s="12" t="s">
        <v>45</v>
      </c>
      <c r="AJ2" s="13" t="s">
        <v>46</v>
      </c>
      <c r="AK2" s="13" t="s">
        <v>47</v>
      </c>
      <c r="AL2" s="13" t="s">
        <v>48</v>
      </c>
      <c r="AM2" s="13" t="s">
        <v>49</v>
      </c>
      <c r="AN2" s="13" t="s">
        <v>50</v>
      </c>
      <c r="AO2" s="14" t="s">
        <v>51</v>
      </c>
      <c r="AP2" s="14" t="s">
        <v>52</v>
      </c>
      <c r="AQ2" s="14" t="s">
        <v>53</v>
      </c>
      <c r="AR2" s="14" t="s">
        <v>54</v>
      </c>
      <c r="AS2" s="14" t="s">
        <v>55</v>
      </c>
      <c r="AT2" s="15" t="s">
        <v>56</v>
      </c>
      <c r="AU2" s="15" t="s">
        <v>57</v>
      </c>
      <c r="AV2" s="15" t="s">
        <v>58</v>
      </c>
      <c r="AW2" s="15" t="s">
        <v>59</v>
      </c>
      <c r="AX2" s="15" t="s">
        <v>60</v>
      </c>
      <c r="AY2" s="16" t="s">
        <v>61</v>
      </c>
      <c r="AZ2" s="16" t="s">
        <v>62</v>
      </c>
      <c r="BA2" s="11" t="s">
        <v>63</v>
      </c>
      <c r="BB2" s="17" t="n">
        <v>0.0416666666666667</v>
      </c>
      <c r="BC2" s="17" t="n">
        <v>0.0833333333333333</v>
      </c>
      <c r="BD2" s="17" t="n">
        <v>0.125</v>
      </c>
      <c r="BE2" s="17" t="n">
        <v>0.166666666666667</v>
      </c>
      <c r="BF2" s="17" t="n">
        <v>0.208333333333333</v>
      </c>
      <c r="BG2" s="17" t="n">
        <v>0.25</v>
      </c>
      <c r="BH2" s="17" t="n">
        <v>0.291666666666667</v>
      </c>
      <c r="BI2" s="17" t="n">
        <v>0.333333333333333</v>
      </c>
      <c r="BJ2" s="17" t="n">
        <v>0.375</v>
      </c>
      <c r="BK2" s="17" t="n">
        <v>0.416666666666667</v>
      </c>
      <c r="BL2" s="17" t="n">
        <v>0.458333333333333</v>
      </c>
      <c r="BM2" s="17" t="n">
        <v>0.5</v>
      </c>
      <c r="BN2" s="17" t="n">
        <v>0.541666666666667</v>
      </c>
      <c r="BO2" s="17" t="n">
        <v>0.583333333333333</v>
      </c>
      <c r="BP2" s="17" t="n">
        <v>0.625</v>
      </c>
      <c r="BQ2" s="17" t="n">
        <v>0.666666666666667</v>
      </c>
      <c r="BR2" s="17" t="n">
        <v>0.708333333333333</v>
      </c>
      <c r="BS2" s="17" t="n">
        <v>0.75</v>
      </c>
      <c r="BT2" s="17" t="n">
        <v>0.791666666666667</v>
      </c>
      <c r="BU2" s="17" t="n">
        <v>0.833333333333333</v>
      </c>
      <c r="BV2" s="17" t="n">
        <v>0.875</v>
      </c>
      <c r="BW2" s="17" t="n">
        <v>0.916666666666667</v>
      </c>
      <c r="BX2" s="17" t="n">
        <v>0.958333333333333</v>
      </c>
      <c r="BY2" s="17" t="n">
        <v>1</v>
      </c>
      <c r="BZ2" s="13" t="s">
        <v>64</v>
      </c>
      <c r="CA2" s="18" t="n">
        <v>0.0416666666666667</v>
      </c>
      <c r="CB2" s="18" t="n">
        <v>0.0833333333333333</v>
      </c>
      <c r="CC2" s="18" t="n">
        <v>0.125</v>
      </c>
      <c r="CD2" s="18" t="n">
        <v>0.166666666666667</v>
      </c>
      <c r="CE2" s="18" t="n">
        <v>0.208333333333333</v>
      </c>
      <c r="CF2" s="18" t="n">
        <v>0.25</v>
      </c>
      <c r="CG2" s="18" t="n">
        <v>0.291666666666667</v>
      </c>
      <c r="CH2" s="18" t="n">
        <v>0.333333333333333</v>
      </c>
      <c r="CI2" s="18" t="n">
        <v>0.375</v>
      </c>
      <c r="CJ2" s="18" t="n">
        <v>0.416666666666667</v>
      </c>
      <c r="CK2" s="18" t="n">
        <v>0.458333333333333</v>
      </c>
      <c r="CL2" s="18" t="n">
        <v>0.5</v>
      </c>
      <c r="CM2" s="18" t="n">
        <v>0.541666666666667</v>
      </c>
      <c r="CN2" s="18" t="n">
        <v>0.583333333333333</v>
      </c>
      <c r="CO2" s="18" t="n">
        <v>0.625</v>
      </c>
      <c r="CP2" s="18" t="n">
        <v>0.666666666666667</v>
      </c>
      <c r="CQ2" s="18" t="n">
        <v>0.708333333333333</v>
      </c>
      <c r="CR2" s="18" t="n">
        <v>0.75</v>
      </c>
      <c r="CS2" s="18" t="n">
        <v>0.791666666666667</v>
      </c>
      <c r="CT2" s="18" t="n">
        <v>0.833333333333333</v>
      </c>
      <c r="CU2" s="18" t="n">
        <v>0.875</v>
      </c>
      <c r="CV2" s="18" t="n">
        <v>0.916666666666667</v>
      </c>
      <c r="CW2" s="18" t="n">
        <v>0.958333333333333</v>
      </c>
      <c r="CX2" s="18" t="n">
        <v>1</v>
      </c>
      <c r="CY2" s="14" t="s">
        <v>65</v>
      </c>
      <c r="CZ2" s="19" t="n">
        <v>0.0416666666666667</v>
      </c>
      <c r="DA2" s="19" t="n">
        <v>0.0833333333333333</v>
      </c>
      <c r="DB2" s="19" t="n">
        <v>0.125</v>
      </c>
      <c r="DC2" s="19" t="n">
        <v>0.166666666666667</v>
      </c>
      <c r="DD2" s="19" t="n">
        <v>0.208333333333334</v>
      </c>
      <c r="DE2" s="19" t="n">
        <v>0.25</v>
      </c>
      <c r="DF2" s="19" t="n">
        <v>0.291666666666667</v>
      </c>
      <c r="DG2" s="19" t="n">
        <v>0.333333333333334</v>
      </c>
      <c r="DH2" s="19" t="n">
        <v>0.375</v>
      </c>
      <c r="DI2" s="19" t="n">
        <v>0.416666666666667</v>
      </c>
      <c r="DJ2" s="19" t="n">
        <v>0.458333333333334</v>
      </c>
      <c r="DK2" s="19" t="n">
        <v>0.5</v>
      </c>
      <c r="DL2" s="19" t="n">
        <v>0.541666666666667</v>
      </c>
      <c r="DM2" s="19" t="n">
        <v>0.583333333333334</v>
      </c>
      <c r="DN2" s="19" t="n">
        <v>0.625</v>
      </c>
      <c r="DO2" s="19" t="n">
        <v>0.666666666666667</v>
      </c>
      <c r="DP2" s="19" t="n">
        <v>0.708333333333334</v>
      </c>
      <c r="DQ2" s="19" t="n">
        <v>0.75</v>
      </c>
      <c r="DR2" s="19" t="n">
        <v>0.791666666666667</v>
      </c>
      <c r="DS2" s="19" t="n">
        <v>0.833333333333334</v>
      </c>
      <c r="DT2" s="19" t="n">
        <v>0.875</v>
      </c>
      <c r="DU2" s="19" t="n">
        <v>0.916666666666667</v>
      </c>
      <c r="DV2" s="19" t="n">
        <v>0.958333333333334</v>
      </c>
      <c r="DW2" s="19" t="n">
        <v>1</v>
      </c>
      <c r="DX2" s="15" t="s">
        <v>66</v>
      </c>
      <c r="DY2" s="20" t="n">
        <v>0.0416666666666667</v>
      </c>
      <c r="DZ2" s="20" t="n">
        <v>0.0833333333333333</v>
      </c>
      <c r="EA2" s="20" t="n">
        <v>0.125</v>
      </c>
      <c r="EB2" s="20" t="n">
        <v>0.166666666666667</v>
      </c>
      <c r="EC2" s="20" t="n">
        <v>0.208333333333334</v>
      </c>
      <c r="ED2" s="20" t="n">
        <v>0.25</v>
      </c>
      <c r="EE2" s="20" t="n">
        <v>0.291666666666667</v>
      </c>
      <c r="EF2" s="20" t="n">
        <v>0.333333333333334</v>
      </c>
      <c r="EG2" s="20" t="n">
        <v>0.375</v>
      </c>
      <c r="EH2" s="20" t="n">
        <v>0.416666666666667</v>
      </c>
      <c r="EI2" s="20" t="n">
        <v>0.458333333333334</v>
      </c>
      <c r="EJ2" s="20" t="n">
        <v>0.5</v>
      </c>
      <c r="EK2" s="20" t="n">
        <v>0.541666666666667</v>
      </c>
      <c r="EL2" s="20" t="n">
        <v>0.583333333333334</v>
      </c>
      <c r="EM2" s="20" t="n">
        <v>0.625</v>
      </c>
      <c r="EN2" s="20" t="n">
        <v>0.666666666666667</v>
      </c>
      <c r="EO2" s="20" t="n">
        <v>0.708333333333334</v>
      </c>
      <c r="EP2" s="20" t="n">
        <v>0.75</v>
      </c>
      <c r="EQ2" s="20" t="n">
        <v>0.791666666666667</v>
      </c>
      <c r="ER2" s="20" t="n">
        <v>0.833333333333334</v>
      </c>
      <c r="ES2" s="20" t="n">
        <v>0.875</v>
      </c>
      <c r="ET2" s="20" t="n">
        <v>0.916666666666667</v>
      </c>
      <c r="EU2" s="20" t="n">
        <v>0.958333333333334</v>
      </c>
      <c r="EV2" s="20" t="n">
        <v>1</v>
      </c>
      <c r="EW2" s="21" t="n">
        <v>0.0416666666666667</v>
      </c>
      <c r="EX2" s="21" t="n">
        <v>0.0833333333333333</v>
      </c>
      <c r="EY2" s="21" t="n">
        <v>0.125</v>
      </c>
      <c r="EZ2" s="21" t="n">
        <v>0.166666666666667</v>
      </c>
      <c r="FA2" s="21" t="n">
        <v>0.208333333333334</v>
      </c>
      <c r="FB2" s="21" t="n">
        <v>0.25</v>
      </c>
      <c r="FC2" s="21" t="n">
        <v>0.291666666666667</v>
      </c>
      <c r="FD2" s="21" t="n">
        <v>0.333333333333334</v>
      </c>
      <c r="FE2" s="21" t="n">
        <v>0.375</v>
      </c>
      <c r="FF2" s="21" t="n">
        <v>0.416666666666667</v>
      </c>
      <c r="FG2" s="21" t="n">
        <v>0.458333333333334</v>
      </c>
      <c r="FH2" s="21" t="n">
        <v>0.5</v>
      </c>
      <c r="FI2" s="21" t="n">
        <v>0.541666666666667</v>
      </c>
      <c r="FJ2" s="21" t="n">
        <v>0.583333333333334</v>
      </c>
      <c r="FK2" s="21" t="n">
        <v>0.625</v>
      </c>
      <c r="FL2" s="21" t="n">
        <v>0.666666666666667</v>
      </c>
      <c r="FM2" s="21" t="n">
        <v>0.708333333333334</v>
      </c>
      <c r="FN2" s="21" t="n">
        <v>0.75</v>
      </c>
      <c r="FO2" s="21" t="n">
        <v>0.791666666666667</v>
      </c>
      <c r="FP2" s="21" t="n">
        <v>0.833333333333334</v>
      </c>
      <c r="FQ2" s="21" t="n">
        <v>0.875000000000001</v>
      </c>
      <c r="FR2" s="21" t="n">
        <v>0.916666666666668</v>
      </c>
      <c r="FS2" s="21" t="n">
        <v>0.958333333333335</v>
      </c>
      <c r="FT2" s="21" t="n">
        <v>1</v>
      </c>
      <c r="FU2" s="22" t="s">
        <v>67</v>
      </c>
      <c r="FV2" s="23" t="s">
        <v>68</v>
      </c>
      <c r="FW2" s="23" t="s">
        <v>69</v>
      </c>
      <c r="FX2" s="23" t="s">
        <v>70</v>
      </c>
      <c r="FY2" s="23" t="s">
        <v>71</v>
      </c>
      <c r="FZ2" s="23" t="s">
        <v>72</v>
      </c>
      <c r="GA2" s="23" t="s">
        <v>73</v>
      </c>
      <c r="GB2" s="23" t="s">
        <v>74</v>
      </c>
      <c r="GC2" s="23" t="s">
        <v>75</v>
      </c>
      <c r="GD2" s="23" t="s">
        <v>76</v>
      </c>
      <c r="GE2" s="23" t="s">
        <v>77</v>
      </c>
      <c r="GF2" s="24" t="s">
        <v>78</v>
      </c>
      <c r="GG2" s="14" t="s">
        <v>67</v>
      </c>
      <c r="GH2" s="14" t="s">
        <v>68</v>
      </c>
      <c r="GI2" s="14" t="s">
        <v>69</v>
      </c>
      <c r="GJ2" s="14" t="s">
        <v>70</v>
      </c>
      <c r="GK2" s="14" t="s">
        <v>71</v>
      </c>
      <c r="GL2" s="14" t="s">
        <v>72</v>
      </c>
      <c r="GM2" s="14" t="s">
        <v>73</v>
      </c>
      <c r="GN2" s="14" t="s">
        <v>74</v>
      </c>
      <c r="GO2" s="14" t="s">
        <v>75</v>
      </c>
      <c r="GP2" s="14" t="s">
        <v>76</v>
      </c>
      <c r="GQ2" s="14" t="s">
        <v>77</v>
      </c>
      <c r="GR2" s="14" t="s">
        <v>78</v>
      </c>
      <c r="GS2" s="15" t="s">
        <v>67</v>
      </c>
      <c r="GT2" s="15" t="s">
        <v>68</v>
      </c>
      <c r="GU2" s="15" t="s">
        <v>69</v>
      </c>
      <c r="GV2" s="15" t="s">
        <v>70</v>
      </c>
      <c r="GW2" s="15" t="s">
        <v>71</v>
      </c>
      <c r="GX2" s="15" t="s">
        <v>72</v>
      </c>
      <c r="GY2" s="15" t="s">
        <v>73</v>
      </c>
      <c r="GZ2" s="15" t="s">
        <v>74</v>
      </c>
      <c r="HA2" s="15" t="s">
        <v>75</v>
      </c>
      <c r="HB2" s="15" t="s">
        <v>76</v>
      </c>
      <c r="HC2" s="15" t="s">
        <v>77</v>
      </c>
      <c r="HD2" s="15" t="s">
        <v>78</v>
      </c>
    </row>
    <row r="3" customFormat="false" ht="13.8" hidden="false" customHeight="false" outlineLevel="0" collapsed="false">
      <c r="A3" s="0" t="n">
        <v>4.58894260360079</v>
      </c>
      <c r="B3" s="0" t="n">
        <v>-74.0903259824801</v>
      </c>
      <c r="C3" s="0" t="n">
        <v>30</v>
      </c>
      <c r="D3" s="0" t="n">
        <v>23</v>
      </c>
      <c r="E3" s="0" t="n">
        <v>2293</v>
      </c>
      <c r="F3" s="0" t="n">
        <v>1</v>
      </c>
      <c r="G3" s="0" t="s">
        <v>79</v>
      </c>
      <c r="H3" s="1" t="n">
        <v>40717</v>
      </c>
      <c r="I3" s="0" t="s">
        <v>80</v>
      </c>
      <c r="J3" s="0" t="s">
        <v>81</v>
      </c>
      <c r="L3" s="0" t="s">
        <v>82</v>
      </c>
      <c r="M3" s="0" t="s">
        <v>83</v>
      </c>
      <c r="N3" s="0" t="n">
        <v>6</v>
      </c>
      <c r="O3" s="0" t="s">
        <v>84</v>
      </c>
      <c r="P3" s="0" t="s">
        <v>85</v>
      </c>
      <c r="Q3" s="0" t="s">
        <v>86</v>
      </c>
      <c r="R3" s="0" t="s">
        <v>87</v>
      </c>
      <c r="S3" s="0" t="n">
        <v>365</v>
      </c>
      <c r="T3" s="0" t="n">
        <v>24</v>
      </c>
      <c r="U3" s="0" t="n">
        <v>3</v>
      </c>
      <c r="V3" s="0" t="n">
        <v>60000</v>
      </c>
      <c r="W3" s="0" t="n">
        <f aca="false">V3*12</f>
        <v>720000</v>
      </c>
      <c r="X3" s="0" t="n">
        <v>2</v>
      </c>
      <c r="Y3" s="0" t="s">
        <v>88</v>
      </c>
      <c r="Z3" s="0" t="n">
        <v>12569.02</v>
      </c>
      <c r="AA3" s="0" t="s">
        <v>89</v>
      </c>
      <c r="AB3" s="0" t="n">
        <v>0.005</v>
      </c>
      <c r="AC3" s="0" t="n">
        <v>1</v>
      </c>
      <c r="AD3" s="0" t="n">
        <v>2295.21562209738</v>
      </c>
      <c r="AE3" s="0" t="n">
        <f aca="false">AD3/2204.59</f>
        <v>1.04110769898139</v>
      </c>
      <c r="AF3" s="0" t="n">
        <f aca="false">AE3/S3</f>
        <v>0.00285234986022299</v>
      </c>
      <c r="AG3" s="0" t="n">
        <f aca="false">AE3*EXP(AB3*AC3)</f>
        <v>1.04632627303942</v>
      </c>
      <c r="AH3" s="0" t="n">
        <f aca="false">AG3/S3</f>
        <v>0.00286664732339566</v>
      </c>
      <c r="AI3" s="0" t="s">
        <v>90</v>
      </c>
      <c r="AJ3" s="0" t="n">
        <f aca="false">IF(AI3="A",'FE DISTRIBUCIÓN'!$C$2,'FE DISTRIBUCIÓN'!$C$3)</f>
        <v>4.994E-006</v>
      </c>
      <c r="AK3" s="0" t="n">
        <f aca="false">W3*AJ3</f>
        <v>3.59568</v>
      </c>
      <c r="AL3" s="0" t="n">
        <f aca="false">AK3/365</f>
        <v>0.00985117808219178</v>
      </c>
      <c r="AM3" s="0" t="n">
        <f aca="false">AK3*EXP(AB3*AC3)</f>
        <v>3.61370342100373</v>
      </c>
      <c r="AN3" s="0" t="n">
        <f aca="false">AM3/365</f>
        <v>0.00990055731781844</v>
      </c>
      <c r="AO3" s="0" t="n">
        <v>5.223868284E-006</v>
      </c>
      <c r="AP3" s="0" t="n">
        <f aca="false">AO3*W3</f>
        <v>3.76118516448</v>
      </c>
      <c r="AQ3" s="0" t="n">
        <f aca="false">AP3/365</f>
        <v>0.0103046168889863</v>
      </c>
      <c r="AR3" s="0" t="n">
        <f aca="false">AP3*EXP(AB3*AC3)</f>
        <v>3.78003818357303</v>
      </c>
      <c r="AS3" s="0" t="n">
        <f aca="false">AR3/365</f>
        <v>0.0103562689960905</v>
      </c>
      <c r="AT3" s="0" t="n">
        <v>3.02832944E-007</v>
      </c>
      <c r="AU3" s="0" t="n">
        <f aca="false">AT3*W3</f>
        <v>0.21803971968</v>
      </c>
      <c r="AV3" s="0" t="n">
        <f aca="false">AU3/365</f>
        <v>0.000597369095013699</v>
      </c>
      <c r="AW3" s="0" t="n">
        <f aca="false">AU3*EXP(AB3*AC3)</f>
        <v>0.219132648323074</v>
      </c>
      <c r="AX3" s="0" t="n">
        <f aca="false">AW3/365</f>
        <v>0.000600363420063216</v>
      </c>
      <c r="AY3" s="0" t="n">
        <f aca="false">AW3+AR3+AM3+AG3</f>
        <v>8.65920052593925</v>
      </c>
      <c r="AZ3" s="0" t="n">
        <f aca="false">AH3+AN3+AS3+AX3</f>
        <v>0.0237238370573678</v>
      </c>
      <c r="BA3" s="0" t="n">
        <f aca="false">AH3*1000000</f>
        <v>2866.64732339566</v>
      </c>
      <c r="BB3" s="0" t="n">
        <f aca="false">BA3*'Dist Horaria'!$H$3</f>
        <v>99.8870115466033</v>
      </c>
      <c r="BC3" s="0" t="n">
        <f aca="false">BA3*'Dist Horaria'!$I$3</f>
        <v>97.2149404735227</v>
      </c>
      <c r="BD3" s="0" t="n">
        <f aca="false">BA3*'Dist Horaria'!$J$3</f>
        <v>94.6928337926966</v>
      </c>
      <c r="BE3" s="0" t="n">
        <f aca="false">BA3*'Dist Horaria'!$K$3</f>
        <v>92.5440974048812</v>
      </c>
      <c r="BF3" s="0" t="n">
        <f aca="false">BA3*'Dist Horaria'!$L$3</f>
        <v>90.9738842762612</v>
      </c>
      <c r="BG3" s="0" t="n">
        <f aca="false">BA3*'Dist Horaria'!$M$3</f>
        <v>89.9853330641204</v>
      </c>
      <c r="BH3" s="0" t="n">
        <f aca="false">BA3*'Dist Horaria'!$N$3</f>
        <v>94.0465701446972</v>
      </c>
      <c r="BI3" s="0" t="n">
        <f aca="false">BA3*'Dist Horaria'!$O$3</f>
        <v>94.0465701446972</v>
      </c>
      <c r="BJ3" s="0" t="n">
        <f aca="false">BA3*'Dist Horaria'!$P$3</f>
        <v>124.426785721741</v>
      </c>
      <c r="BK3" s="0" t="n">
        <f aca="false">BA3*'Dist Horaria'!$Q$3</f>
        <v>137.587311134617</v>
      </c>
      <c r="BL3" s="0" t="n">
        <f aca="false">BA3*'Dist Horaria'!$R$3</f>
        <v>147.158602343982</v>
      </c>
      <c r="BM3" s="0" t="n">
        <f aca="false">BA3*'Dist Horaria'!$S$3</f>
        <v>151.944247948664</v>
      </c>
      <c r="BN3" s="0" t="n">
        <f aca="false">BA3*'Dist Horaria'!$T$3</f>
        <v>153.140659349835</v>
      </c>
      <c r="BO3" s="0" t="n">
        <f aca="false">BA3*'Dist Horaria'!$U$3</f>
        <v>151.944247948664</v>
      </c>
      <c r="BP3" s="0" t="n">
        <f aca="false">BA3*'Dist Horaria'!$V$3</f>
        <v>149.551425146323</v>
      </c>
      <c r="BQ3" s="0" t="n">
        <f aca="false">BA3*'Dist Horaria'!$W$3</f>
        <v>145.962190942811</v>
      </c>
      <c r="BR3" s="0" t="n">
        <f aca="false">BA3*'Dist Horaria'!$X$3</f>
        <v>143.133445992694</v>
      </c>
      <c r="BS3" s="0" t="n">
        <f aca="false">BA3*'Dist Horaria'!$Y$3</f>
        <v>139.868778894799</v>
      </c>
      <c r="BT3" s="0" t="n">
        <f aca="false">BA3*'Dist Horaria'!$Z$3</f>
        <v>122.098876340523</v>
      </c>
      <c r="BU3" s="0" t="n">
        <f aca="false">BA3*'Dist Horaria'!$AA$3</f>
        <v>116.109057734029</v>
      </c>
      <c r="BV3" s="0" t="n">
        <f aca="false">BA3*'Dist Horaria'!$AB$3</f>
        <v>103.344820323917</v>
      </c>
      <c r="BW3" s="0" t="n">
        <f aca="false">BA3*'Dist Horaria'!$AC$3</f>
        <v>112.007742359081</v>
      </c>
      <c r="BX3" s="0" t="n">
        <f aca="false">BA3*'Dist Horaria'!$AD$3</f>
        <v>109.051905632879</v>
      </c>
      <c r="BY3" s="0" t="n">
        <f aca="false">BA3*'Dist Horaria'!$AE$3</f>
        <v>105.924802914974</v>
      </c>
      <c r="BZ3" s="0" t="n">
        <f aca="false">AN3*1000000</f>
        <v>9900.55731781844</v>
      </c>
      <c r="CA3" s="0" t="n">
        <f aca="false">BZ3*'Dist Horaria'!$H$6</f>
        <v>247.513932945461</v>
      </c>
      <c r="CB3" s="0" t="n">
        <f aca="false">BZ3*'Dist Horaria'!$I$6</f>
        <v>247.513932945461</v>
      </c>
      <c r="CC3" s="0" t="n">
        <f aca="false">BZ3*'Dist Horaria'!$J$6</f>
        <v>247.513932945461</v>
      </c>
      <c r="CD3" s="0" t="n">
        <f aca="false">BZ3*'Dist Horaria'!$K$6</f>
        <v>247.513932945461</v>
      </c>
      <c r="CE3" s="0" t="n">
        <f aca="false">BZ3*'Dist Horaria'!$L$6</f>
        <v>247.513932945461</v>
      </c>
      <c r="CF3" s="0" t="n">
        <f aca="false">BZ3*'Dist Horaria'!$M$6</f>
        <v>660.037154521229</v>
      </c>
      <c r="CG3" s="0" t="n">
        <f aca="false">BZ3*'Dist Horaria'!$N$6</f>
        <v>660.037154521229</v>
      </c>
      <c r="CH3" s="0" t="n">
        <f aca="false">BZ3*'Dist Horaria'!$O$6</f>
        <v>660.037154521229</v>
      </c>
      <c r="CI3" s="0" t="n">
        <f aca="false">BZ3*'Dist Horaria'!$P$6</f>
        <v>433.149382654557</v>
      </c>
      <c r="CJ3" s="0" t="n">
        <f aca="false">BZ3*'Dist Horaria'!$Q$6</f>
        <v>433.149382654557</v>
      </c>
      <c r="CK3" s="0" t="n">
        <f aca="false">BZ3*'Dist Horaria'!$R$6</f>
        <v>433.149382654557</v>
      </c>
      <c r="CL3" s="0" t="n">
        <f aca="false">BZ3*'Dist Horaria'!$S$6</f>
        <v>433.149382654557</v>
      </c>
      <c r="CM3" s="0" t="n">
        <f aca="false">BZ3*'Dist Horaria'!$T$6</f>
        <v>433.149382654557</v>
      </c>
      <c r="CN3" s="0" t="n">
        <f aca="false">BZ3*'Dist Horaria'!$U$6</f>
        <v>433.149382654557</v>
      </c>
      <c r="CO3" s="0" t="n">
        <f aca="false">BZ3*'Dist Horaria'!$V$6</f>
        <v>433.149382654557</v>
      </c>
      <c r="CP3" s="0" t="n">
        <f aca="false">BZ3*'Dist Horaria'!$W$6</f>
        <v>433.149382654557</v>
      </c>
      <c r="CQ3" s="0" t="n">
        <f aca="false">BZ3*'Dist Horaria'!$X$6</f>
        <v>660.037154521229</v>
      </c>
      <c r="CR3" s="0" t="n">
        <f aca="false">BZ3*'Dist Horaria'!$Y$6</f>
        <v>660.037154521229</v>
      </c>
      <c r="CS3" s="0" t="n">
        <f aca="false">BZ3*'Dist Horaria'!$Z$6</f>
        <v>660.037154521229</v>
      </c>
      <c r="CT3" s="0" t="n">
        <f aca="false">BZ3*'Dist Horaria'!$AA$6</f>
        <v>247.513932945461</v>
      </c>
      <c r="CU3" s="0" t="n">
        <f aca="false">BZ3*'Dist Horaria'!$AB$6</f>
        <v>247.513932945461</v>
      </c>
      <c r="CV3" s="0" t="n">
        <f aca="false">BZ3*'Dist Horaria'!$AC$6</f>
        <v>247.513932945461</v>
      </c>
      <c r="CW3" s="0" t="n">
        <f aca="false">BZ3*'Dist Horaria'!$AD$6</f>
        <v>247.513932945461</v>
      </c>
      <c r="CX3" s="0" t="n">
        <f aca="false">BZ3*'Dist Horaria'!$AE$6</f>
        <v>247.513932945461</v>
      </c>
      <c r="CY3" s="0" t="n">
        <f aca="false">AS3*1000000</f>
        <v>10356.2689960905</v>
      </c>
      <c r="CZ3" s="0" t="n">
        <f aca="false">CY3*'Dist Horaria'!$H$6</f>
        <v>258.906724902262</v>
      </c>
      <c r="DA3" s="0" t="n">
        <f aca="false">CY3*'Dist Horaria'!$I$6</f>
        <v>258.906724902262</v>
      </c>
      <c r="DB3" s="0" t="n">
        <f aca="false">CY3*'Dist Horaria'!$J$6</f>
        <v>258.906724902262</v>
      </c>
      <c r="DC3" s="0" t="n">
        <f aca="false">CY3*'Dist Horaria'!$K$6</f>
        <v>258.906724902262</v>
      </c>
      <c r="DD3" s="0" t="n">
        <f aca="false">CY3*'Dist Horaria'!$L$6</f>
        <v>258.906724902262</v>
      </c>
      <c r="DE3" s="0" t="n">
        <f aca="false">CY3*'Dist Horaria'!$M$6</f>
        <v>690.417933072699</v>
      </c>
      <c r="DF3" s="0" t="n">
        <f aca="false">CY3*'Dist Horaria'!$N$6</f>
        <v>690.417933072699</v>
      </c>
      <c r="DG3" s="0" t="n">
        <f aca="false">CY3*'Dist Horaria'!$O$6</f>
        <v>690.417933072699</v>
      </c>
      <c r="DH3" s="0" t="n">
        <f aca="false">CY3*'Dist Horaria'!$P$6</f>
        <v>453.086768578959</v>
      </c>
      <c r="DI3" s="0" t="n">
        <f aca="false">CY3*'Dist Horaria'!$Q$6</f>
        <v>453.086768578959</v>
      </c>
      <c r="DJ3" s="0" t="n">
        <f aca="false">CY3*'Dist Horaria'!$R$6</f>
        <v>453.086768578959</v>
      </c>
      <c r="DK3" s="0" t="n">
        <f aca="false">CY3*'Dist Horaria'!$S$6</f>
        <v>453.086768578959</v>
      </c>
      <c r="DL3" s="0" t="n">
        <f aca="false">CY3*'Dist Horaria'!$T$6</f>
        <v>453.086768578959</v>
      </c>
      <c r="DM3" s="0" t="n">
        <f aca="false">CY3*'Dist Horaria'!$U$6</f>
        <v>453.086768578959</v>
      </c>
      <c r="DN3" s="0" t="n">
        <f aca="false">CY3*'Dist Horaria'!$V$6</f>
        <v>453.086768578959</v>
      </c>
      <c r="DO3" s="0" t="n">
        <f aca="false">CY3*'Dist Horaria'!$W$6</f>
        <v>453.086768578959</v>
      </c>
      <c r="DP3" s="0" t="n">
        <f aca="false">CY3*'Dist Horaria'!$X$6</f>
        <v>690.417933072699</v>
      </c>
      <c r="DQ3" s="0" t="n">
        <f aca="false">CY3*'Dist Horaria'!$Y$6</f>
        <v>690.417933072699</v>
      </c>
      <c r="DR3" s="0" t="n">
        <f aca="false">CY3*'Dist Horaria'!$Z$6</f>
        <v>690.417933072699</v>
      </c>
      <c r="DS3" s="0" t="n">
        <f aca="false">CY3*'Dist Horaria'!$AA$6</f>
        <v>258.906724902262</v>
      </c>
      <c r="DT3" s="0" t="n">
        <f aca="false">CY3*'Dist Horaria'!$AB$6</f>
        <v>258.906724902262</v>
      </c>
      <c r="DU3" s="0" t="n">
        <f aca="false">CY3*'Dist Horaria'!$AC$6</f>
        <v>258.906724902262</v>
      </c>
      <c r="DV3" s="0" t="n">
        <f aca="false">CY3*'Dist Horaria'!$AD$6</f>
        <v>258.906724902262</v>
      </c>
      <c r="DW3" s="0" t="n">
        <f aca="false">CY3*'Dist Horaria'!$AE$6</f>
        <v>258.906724902262</v>
      </c>
      <c r="DX3" s="0" t="n">
        <f aca="false">AX3*1000000</f>
        <v>600.363420063216</v>
      </c>
      <c r="DY3" s="0" t="n">
        <f aca="false">DX3*'Dist Horaria'!$H$6</f>
        <v>15.0090855015804</v>
      </c>
      <c r="DZ3" s="0" t="n">
        <f aca="false">DX3*'Dist Horaria'!$I$6</f>
        <v>15.0090855015804</v>
      </c>
      <c r="EA3" s="0" t="n">
        <f aca="false">DX3*'Dist Horaria'!$J$6</f>
        <v>15.0090855015804</v>
      </c>
      <c r="EB3" s="0" t="n">
        <f aca="false">DX3*'Dist Horaria'!$K$6</f>
        <v>15.0090855015804</v>
      </c>
      <c r="EC3" s="0" t="n">
        <f aca="false">DX3*'Dist Horaria'!$L$6</f>
        <v>15.0090855015804</v>
      </c>
      <c r="ED3" s="0" t="n">
        <f aca="false">DX3*'Dist Horaria'!$M$6</f>
        <v>40.0242280042144</v>
      </c>
      <c r="EE3" s="0" t="n">
        <f aca="false">DX3*'Dist Horaria'!$N$6</f>
        <v>40.0242280042144</v>
      </c>
      <c r="EF3" s="0" t="n">
        <f aca="false">DX3*'Dist Horaria'!$O$6</f>
        <v>40.0242280042144</v>
      </c>
      <c r="EG3" s="0" t="n">
        <f aca="false">DX3*'Dist Horaria'!$P$6</f>
        <v>26.2658996277657</v>
      </c>
      <c r="EH3" s="0" t="n">
        <f aca="false">DX3*'Dist Horaria'!$Q$6</f>
        <v>26.2658996277657</v>
      </c>
      <c r="EI3" s="0" t="n">
        <f aca="false">DX3*'Dist Horaria'!$R$6</f>
        <v>26.2658996277657</v>
      </c>
      <c r="EJ3" s="0" t="n">
        <f aca="false">DX3*'Dist Horaria'!$S$6</f>
        <v>26.2658996277657</v>
      </c>
      <c r="EK3" s="0" t="n">
        <f aca="false">DX3*'Dist Horaria'!$T$6</f>
        <v>26.2658996277657</v>
      </c>
      <c r="EL3" s="0" t="n">
        <f aca="false">DX3*'Dist Horaria'!$U$6</f>
        <v>26.2658996277657</v>
      </c>
      <c r="EM3" s="0" t="n">
        <f aca="false">DX3*'Dist Horaria'!$V$6</f>
        <v>26.2658996277657</v>
      </c>
      <c r="EN3" s="0" t="n">
        <f aca="false">DX3*'Dist Horaria'!$W$6</f>
        <v>26.2658996277657</v>
      </c>
      <c r="EO3" s="0" t="n">
        <f aca="false">DX3*'Dist Horaria'!$X$6</f>
        <v>40.0242280042144</v>
      </c>
      <c r="EP3" s="0" t="n">
        <f aca="false">DX3*'Dist Horaria'!$Y$6</f>
        <v>40.0242280042144</v>
      </c>
      <c r="EQ3" s="0" t="n">
        <f aca="false">DX3*'Dist Horaria'!$Z$6</f>
        <v>40.0242280042144</v>
      </c>
      <c r="ER3" s="0" t="n">
        <f aca="false">DX3*'Dist Horaria'!$AA$6</f>
        <v>15.0090855015804</v>
      </c>
      <c r="ES3" s="0" t="n">
        <f aca="false">DX3*'Dist Horaria'!$AB$6</f>
        <v>15.0090855015804</v>
      </c>
      <c r="ET3" s="0" t="n">
        <f aca="false">DX3*'Dist Horaria'!$AC$6</f>
        <v>15.0090855015804</v>
      </c>
      <c r="EU3" s="0" t="n">
        <f aca="false">DX3*'Dist Horaria'!$AD$6</f>
        <v>15.0090855015804</v>
      </c>
      <c r="EV3" s="0" t="n">
        <f aca="false">DX3*'Dist Horaria'!$AE$6</f>
        <v>15.0090855015804</v>
      </c>
      <c r="EW3" s="0" t="n">
        <f aca="false">BB3+CA3+CZ3+DY3</f>
        <v>621.316754895907</v>
      </c>
      <c r="EX3" s="0" t="n">
        <f aca="false">BC3+CB3+DA3+DZ3</f>
        <v>618.644683822826</v>
      </c>
      <c r="EY3" s="0" t="n">
        <f aca="false">BD3+CC3+DB3+EA3</f>
        <v>616.122577142</v>
      </c>
      <c r="EZ3" s="0" t="n">
        <f aca="false">BE3+CD3+DC3+EB3</f>
        <v>613.973840754185</v>
      </c>
      <c r="FA3" s="0" t="n">
        <f aca="false">BF3+CE3+DD3+EC3</f>
        <v>612.403627625565</v>
      </c>
      <c r="FB3" s="0" t="n">
        <f aca="false">BG3+CF3+DE3+ED3</f>
        <v>1480.46464866226</v>
      </c>
      <c r="FC3" s="0" t="n">
        <f aca="false">BH3+CG3+DF3+EE3</f>
        <v>1484.52588574284</v>
      </c>
      <c r="FD3" s="0" t="n">
        <f aca="false">BI3+CH3+DG3+EF3</f>
        <v>1484.52588574284</v>
      </c>
      <c r="FE3" s="0" t="n">
        <f aca="false">BJ3+CI3+DH3+EG3</f>
        <v>1036.92883658302</v>
      </c>
      <c r="FF3" s="0" t="n">
        <f aca="false">BK3+CJ3+DI3+EH3</f>
        <v>1050.0893619959</v>
      </c>
      <c r="FG3" s="0" t="n">
        <f aca="false">BL3+CK3+DJ3+EI3</f>
        <v>1059.66065320526</v>
      </c>
      <c r="FH3" s="0" t="n">
        <f aca="false">BM3+CL3+DK3+EJ3</f>
        <v>1064.44629880995</v>
      </c>
      <c r="FI3" s="0" t="n">
        <f aca="false">BN3+CM3+DL3+EK3</f>
        <v>1065.64271021112</v>
      </c>
      <c r="FJ3" s="0" t="n">
        <f aca="false">BO3+CN3+DM3+EL3</f>
        <v>1064.44629880995</v>
      </c>
      <c r="FK3" s="0" t="n">
        <f aca="false">BP3+CO3+DN3+EM3</f>
        <v>1062.0534760076</v>
      </c>
      <c r="FL3" s="0" t="n">
        <f aca="false">BQ3+CP3+DO3+EN3</f>
        <v>1058.46424180409</v>
      </c>
      <c r="FM3" s="0" t="n">
        <f aca="false">BR3+CQ3+DP3+EO3</f>
        <v>1533.61276159084</v>
      </c>
      <c r="FN3" s="0" t="n">
        <f aca="false">BS3+CR3+DQ3+EP3</f>
        <v>1530.34809449294</v>
      </c>
      <c r="FO3" s="0" t="n">
        <f aca="false">BT3+CS3+DR3+EQ3</f>
        <v>1512.57819193867</v>
      </c>
      <c r="FP3" s="0" t="n">
        <f aca="false">BU3+CT3+DS3+ER3</f>
        <v>637.538801083333</v>
      </c>
      <c r="FQ3" s="0" t="n">
        <f aca="false">BV3+CU3+DT3+ES3</f>
        <v>624.774563673221</v>
      </c>
      <c r="FR3" s="0" t="n">
        <f aca="false">BW3+CV3+DU3+ET3</f>
        <v>633.437485708384</v>
      </c>
      <c r="FS3" s="0" t="n">
        <f aca="false">BX3+CW3+DV3+EU3</f>
        <v>630.481648982182</v>
      </c>
      <c r="FT3" s="0" t="n">
        <f aca="false">BY3+CX3+DW3+EV3</f>
        <v>627.354546264277</v>
      </c>
      <c r="FU3" s="0" t="n">
        <f aca="false">AM3*'Dist Horaria'!$H$10</f>
        <v>0.326141146979144</v>
      </c>
      <c r="FV3" s="0" t="n">
        <f aca="false">AM3*'Dist Horaria'!$I$10</f>
        <v>0.305232119650803</v>
      </c>
      <c r="FW3" s="0" t="n">
        <f aca="false">AM3*'Dist Horaria'!$J$10</f>
        <v>0.303910741942685</v>
      </c>
      <c r="FX3" s="0" t="n">
        <f aca="false">AM3*'Dist Horaria'!$K$10</f>
        <v>0.295170373442668</v>
      </c>
      <c r="FY3" s="0" t="n">
        <f aca="false">AM3*'Dist Horaria'!$L$10</f>
        <v>0.29528849592021</v>
      </c>
      <c r="FZ3" s="0" t="n">
        <f aca="false">AM3*'Dist Horaria'!$M$10</f>
        <v>0.315970842535593</v>
      </c>
      <c r="GA3" s="0" t="n">
        <f aca="false">AM3*'Dist Horaria'!$N$10</f>
        <v>0.29892147737915</v>
      </c>
      <c r="GB3" s="0" t="n">
        <f aca="false">AM3*'Dist Horaria'!$O$10</f>
        <v>0.29381944467875</v>
      </c>
      <c r="GC3" s="0" t="n">
        <f aca="false">AM3*'Dist Horaria'!$P$10</f>
        <v>0.298378849693389</v>
      </c>
      <c r="GD3" s="0" t="n">
        <f aca="false">AM3*'Dist Horaria'!$Q$10</f>
        <v>0.270022792812043</v>
      </c>
      <c r="GE3" s="0" t="n">
        <f aca="false">AM3*'Dist Horaria'!$R$10</f>
        <v>0.329468358799851</v>
      </c>
      <c r="GF3" s="0" t="n">
        <f aca="false">AM3*'Dist Horaria'!$S$10</f>
        <v>0.281378777169442</v>
      </c>
      <c r="GG3" s="0" t="n">
        <f aca="false">AR3*'Dist Horaria'!$H$10</f>
        <v>0.341153062437272</v>
      </c>
      <c r="GH3" s="0" t="n">
        <f aca="false">AR3*'Dist Horaria'!$I$10</f>
        <v>0.319281615759296</v>
      </c>
      <c r="GI3" s="0" t="n">
        <f aca="false">AR3*'Dist Horaria'!$J$10</f>
        <v>0.317899416500061</v>
      </c>
      <c r="GJ3" s="0" t="n">
        <f aca="false">AR3*'Dist Horaria'!$K$10</f>
        <v>0.30875673852695</v>
      </c>
      <c r="GK3" s="0" t="n">
        <f aca="false">AR3*'Dist Horaria'!$L$10</f>
        <v>0.308880298051191</v>
      </c>
      <c r="GL3" s="0" t="n">
        <f aca="false">AR3*'Dist Horaria'!$M$10</f>
        <v>0.330514630154274</v>
      </c>
      <c r="GM3" s="0" t="n">
        <f aca="false">AR3*'Dist Horaria'!$N$10</f>
        <v>0.312680501619416</v>
      </c>
      <c r="GN3" s="0" t="n">
        <f aca="false">AR3*'Dist Horaria'!$O$10</f>
        <v>0.307343628009574</v>
      </c>
      <c r="GO3" s="0" t="n">
        <f aca="false">AR3*'Dist Horaria'!$P$10</f>
        <v>0.312112897382799</v>
      </c>
      <c r="GP3" s="0" t="n">
        <f aca="false">AR3*'Dist Horaria'!$Q$10</f>
        <v>0.282451642636751</v>
      </c>
      <c r="GQ3" s="0" t="n">
        <f aca="false">AR3*'Dist Horaria'!$R$10</f>
        <v>0.344633422129771</v>
      </c>
      <c r="GR3" s="0" t="n">
        <f aca="false">AR3*'Dist Horaria'!$S$10</f>
        <v>0.29433033036567</v>
      </c>
      <c r="GS3" s="0" t="n">
        <f aca="false">AW3*'Dist Horaria'!$H$10</f>
        <v>0.0197769891267984</v>
      </c>
      <c r="GT3" s="0" t="n">
        <f aca="false">AW3*'Dist Horaria'!$I$10</f>
        <v>0.018509079174452</v>
      </c>
      <c r="GU3" s="0" t="n">
        <f aca="false">AW3*'Dist Horaria'!$J$10</f>
        <v>0.0184289516811629</v>
      </c>
      <c r="GV3" s="0" t="n">
        <f aca="false">AW3*'Dist Horaria'!$K$10</f>
        <v>0.0178989413638812</v>
      </c>
      <c r="GW3" s="0" t="n">
        <f aca="false">AW3*'Dist Horaria'!$L$10</f>
        <v>0.0179061042348517</v>
      </c>
      <c r="GX3" s="0" t="n">
        <f aca="false">AW3*'Dist Horaria'!$M$10</f>
        <v>0.0191602684147405</v>
      </c>
      <c r="GY3" s="0" t="n">
        <f aca="false">AW3*'Dist Horaria'!$N$10</f>
        <v>0.0181264058909807</v>
      </c>
      <c r="GZ3" s="0" t="n">
        <f aca="false">AW3*'Dist Horaria'!$O$10</f>
        <v>0.0178170219135985</v>
      </c>
      <c r="HA3" s="0" t="n">
        <f aca="false">AW3*'Dist Horaria'!$P$10</f>
        <v>0.0180935012975535</v>
      </c>
      <c r="HB3" s="0" t="n">
        <f aca="false">AW3*'Dist Horaria'!$Q$10</f>
        <v>0.0163740082687972</v>
      </c>
      <c r="HC3" s="0" t="n">
        <f aca="false">AW3*'Dist Horaria'!$R$10</f>
        <v>0.0199787491089722</v>
      </c>
      <c r="HD3" s="0" t="n">
        <f aca="false">AW3*'Dist Horaria'!$S$10</f>
        <v>0.0170626278472852</v>
      </c>
    </row>
    <row r="4" customFormat="false" ht="13.8" hidden="false" customHeight="false" outlineLevel="0" collapsed="false">
      <c r="A4" s="0" t="n">
        <v>4.5842400179528</v>
      </c>
      <c r="B4" s="0" t="n">
        <v>-74.0979533844449</v>
      </c>
      <c r="C4" s="0" t="n">
        <v>29</v>
      </c>
      <c r="D4" s="0" t="n">
        <v>22</v>
      </c>
      <c r="E4" s="0" t="n">
        <v>2279</v>
      </c>
      <c r="F4" s="0" t="n">
        <v>2</v>
      </c>
      <c r="G4" s="0" t="s">
        <v>79</v>
      </c>
      <c r="H4" s="1" t="n">
        <v>39468</v>
      </c>
      <c r="I4" s="0" t="s">
        <v>91</v>
      </c>
      <c r="J4" s="0" t="s">
        <v>92</v>
      </c>
      <c r="L4" s="0" t="s">
        <v>93</v>
      </c>
      <c r="M4" s="0" t="s">
        <v>94</v>
      </c>
      <c r="N4" s="0" t="n">
        <v>5</v>
      </c>
      <c r="O4" s="0" t="s">
        <v>84</v>
      </c>
      <c r="P4" s="0" t="s">
        <v>85</v>
      </c>
      <c r="Q4" s="0" t="s">
        <v>86</v>
      </c>
      <c r="R4" s="0" t="s">
        <v>87</v>
      </c>
      <c r="S4" s="0" t="n">
        <v>365</v>
      </c>
      <c r="T4" s="0" t="n">
        <v>24</v>
      </c>
      <c r="U4" s="0" t="n">
        <v>3</v>
      </c>
      <c r="V4" s="0" t="n">
        <v>14000</v>
      </c>
      <c r="W4" s="0" t="n">
        <f aca="false">V4*12</f>
        <v>168000</v>
      </c>
      <c r="X4" s="0" t="n">
        <v>2</v>
      </c>
      <c r="Y4" s="0" t="s">
        <v>95</v>
      </c>
      <c r="Z4" s="0" t="n">
        <v>10054</v>
      </c>
      <c r="AA4" s="0" t="s">
        <v>89</v>
      </c>
      <c r="AB4" s="0" t="n">
        <v>0.005</v>
      </c>
      <c r="AC4" s="0" t="n">
        <v>4</v>
      </c>
      <c r="AD4" s="0" t="n">
        <v>77.1315210974963</v>
      </c>
      <c r="AE4" s="0" t="n">
        <f aca="false">AD4/2204.59</f>
        <v>0.0349867871565671</v>
      </c>
      <c r="AF4" s="0" t="n">
        <f aca="false">AE4/S4</f>
        <v>9.58542113878551E-005</v>
      </c>
      <c r="AG4" s="0" t="n">
        <f aca="false">AE4*EXP(AB4*AC4)</f>
        <v>0.0356935671403606</v>
      </c>
      <c r="AH4" s="0" t="n">
        <f aca="false">AG4/S4</f>
        <v>9.77905949050976E-005</v>
      </c>
      <c r="AI4" s="0" t="s">
        <v>90</v>
      </c>
      <c r="AJ4" s="0" t="n">
        <f aca="false">IF(AI4="A",'FE DISTRIBUCIÓN'!$C$2,'FE DISTRIBUCIÓN'!$C$3)</f>
        <v>4.994E-006</v>
      </c>
      <c r="AK4" s="0" t="n">
        <f aca="false">W4*AJ4</f>
        <v>0.838992</v>
      </c>
      <c r="AL4" s="0" t="n">
        <f aca="false">AK4/365</f>
        <v>0.00229860821917808</v>
      </c>
      <c r="AM4" s="0" t="n">
        <f aca="false">AK4*EXP(AB4*AC4)</f>
        <v>0.855940762671728</v>
      </c>
      <c r="AN4" s="0" t="n">
        <f aca="false">AM4/365</f>
        <v>0.00234504318540199</v>
      </c>
      <c r="AO4" s="0" t="n">
        <v>5.223868284E-006</v>
      </c>
      <c r="AP4" s="0" t="n">
        <f aca="false">AO4*W4</f>
        <v>0.877609871712</v>
      </c>
      <c r="AQ4" s="0" t="n">
        <f aca="false">AP4/365</f>
        <v>0.00240441060743014</v>
      </c>
      <c r="AR4" s="0" t="n">
        <f aca="false">AP4*EXP(AB4*AC4)</f>
        <v>0.895338767141292</v>
      </c>
      <c r="AS4" s="0" t="n">
        <f aca="false">AR4/365</f>
        <v>0.00245298292367477</v>
      </c>
      <c r="AT4" s="0" t="n">
        <v>3.02832944E-007</v>
      </c>
      <c r="AU4" s="0" t="n">
        <f aca="false">AT4*W4</f>
        <v>0.050875934592</v>
      </c>
      <c r="AV4" s="0" t="n">
        <f aca="false">AU4/365</f>
        <v>0.000139386122169863</v>
      </c>
      <c r="AW4" s="0" t="n">
        <f aca="false">AU4*EXP(AB4*AC4)</f>
        <v>0.051903696645872</v>
      </c>
      <c r="AX4" s="0" t="n">
        <f aca="false">AW4/365</f>
        <v>0.000142201908618827</v>
      </c>
      <c r="AY4" s="0" t="n">
        <f aca="false">AW4+AR4+AM4+AG4</f>
        <v>1.83887679359925</v>
      </c>
      <c r="AZ4" s="0" t="n">
        <f aca="false">AH4+AN4+AS4+AX4</f>
        <v>0.00503801861260069</v>
      </c>
      <c r="BA4" s="0" t="n">
        <f aca="false">AH4*1000000</f>
        <v>97.7905949050976</v>
      </c>
      <c r="BB4" s="0" t="n">
        <f aca="false">BA4*'Dist Horaria'!$H$3</f>
        <v>3.40746843977447</v>
      </c>
      <c r="BC4" s="0" t="n">
        <f aca="false">BA4*'Dist Horaria'!$I$3</f>
        <v>3.31631546893894</v>
      </c>
      <c r="BD4" s="0" t="n">
        <f aca="false">BA4*'Dist Horaria'!$J$3</f>
        <v>3.23027826766928</v>
      </c>
      <c r="BE4" s="0" t="n">
        <f aca="false">BA4*'Dist Horaria'!$K$3</f>
        <v>3.15697793248546</v>
      </c>
      <c r="BF4" s="0" t="n">
        <f aca="false">BA4*'Dist Horaria'!$L$3</f>
        <v>3.1034128933813</v>
      </c>
      <c r="BG4" s="0" t="n">
        <f aca="false">BA4*'Dist Horaria'!$M$3</f>
        <v>3.06969022008959</v>
      </c>
      <c r="BH4" s="0" t="n">
        <f aca="false">BA4*'Dist Horaria'!$N$3</f>
        <v>3.20823212823399</v>
      </c>
      <c r="BI4" s="0" t="n">
        <f aca="false">BA4*'Dist Horaria'!$O$3</f>
        <v>3.20823212823399</v>
      </c>
      <c r="BJ4" s="0" t="n">
        <f aca="false">BA4*'Dist Horaria'!$P$3</f>
        <v>4.24459936126531</v>
      </c>
      <c r="BK4" s="0" t="n">
        <f aca="false">BA4*'Dist Horaria'!$Q$3</f>
        <v>4.69354737062991</v>
      </c>
      <c r="BL4" s="0" t="n">
        <f aca="false">BA4*'Dist Horaria'!$R$3</f>
        <v>5.02005501380416</v>
      </c>
      <c r="BM4" s="0" t="n">
        <f aca="false">BA4*'Dist Horaria'!$S$3</f>
        <v>5.18330883539129</v>
      </c>
      <c r="BN4" s="0" t="n">
        <f aca="false">BA4*'Dist Horaria'!$T$3</f>
        <v>5.22412229078807</v>
      </c>
      <c r="BO4" s="0" t="n">
        <f aca="false">BA4*'Dist Horaria'!$U$3</f>
        <v>5.18330883539129</v>
      </c>
      <c r="BP4" s="0" t="n">
        <f aca="false">BA4*'Dist Horaria'!$V$3</f>
        <v>5.10168192459773</v>
      </c>
      <c r="BQ4" s="0" t="n">
        <f aca="false">BA4*'Dist Horaria'!$W$3</f>
        <v>4.97924155840738</v>
      </c>
      <c r="BR4" s="0" t="n">
        <f aca="false">BA4*'Dist Horaria'!$X$3</f>
        <v>4.88274393581907</v>
      </c>
      <c r="BS4" s="0" t="n">
        <f aca="false">BA4*'Dist Horaria'!$Y$3</f>
        <v>4.77137560143604</v>
      </c>
      <c r="BT4" s="0" t="n">
        <f aca="false">BA4*'Dist Horaria'!$Z$3</f>
        <v>4.1651868568332</v>
      </c>
      <c r="BU4" s="0" t="n">
        <f aca="false">BA4*'Dist Horaria'!$AA$3</f>
        <v>3.96085480659383</v>
      </c>
      <c r="BV4" s="0" t="n">
        <f aca="false">BA4*'Dist Horaria'!$AB$3</f>
        <v>3.52542546038246</v>
      </c>
      <c r="BW4" s="0" t="n">
        <f aca="false">BA4*'Dist Horaria'!$AC$3</f>
        <v>3.82094569843937</v>
      </c>
      <c r="BX4" s="0" t="n">
        <f aca="false">BA4*'Dist Horaria'!$AD$3</f>
        <v>3.72011256506488</v>
      </c>
      <c r="BY4" s="0" t="n">
        <f aca="false">BA4*'Dist Horaria'!$AE$3</f>
        <v>3.61343699579705</v>
      </c>
      <c r="BZ4" s="0" t="n">
        <f aca="false">AN4*1000000</f>
        <v>2345.04318540199</v>
      </c>
      <c r="CA4" s="0" t="n">
        <f aca="false">BZ4*'Dist Horaria'!$H$6</f>
        <v>58.6260796350499</v>
      </c>
      <c r="CB4" s="0" t="n">
        <f aca="false">BZ4*'Dist Horaria'!$I$6</f>
        <v>58.6260796350499</v>
      </c>
      <c r="CC4" s="0" t="n">
        <f aca="false">BZ4*'Dist Horaria'!$J$6</f>
        <v>58.6260796350499</v>
      </c>
      <c r="CD4" s="0" t="n">
        <f aca="false">BZ4*'Dist Horaria'!$K$6</f>
        <v>58.6260796350499</v>
      </c>
      <c r="CE4" s="0" t="n">
        <f aca="false">BZ4*'Dist Horaria'!$L$6</f>
        <v>58.6260796350499</v>
      </c>
      <c r="CF4" s="0" t="n">
        <f aca="false">BZ4*'Dist Horaria'!$M$6</f>
        <v>156.336212360133</v>
      </c>
      <c r="CG4" s="0" t="n">
        <f aca="false">BZ4*'Dist Horaria'!$N$6</f>
        <v>156.336212360133</v>
      </c>
      <c r="CH4" s="0" t="n">
        <f aca="false">BZ4*'Dist Horaria'!$O$6</f>
        <v>156.336212360133</v>
      </c>
      <c r="CI4" s="0" t="n">
        <f aca="false">BZ4*'Dist Horaria'!$P$6</f>
        <v>102.595639361337</v>
      </c>
      <c r="CJ4" s="0" t="n">
        <f aca="false">BZ4*'Dist Horaria'!$Q$6</f>
        <v>102.595639361337</v>
      </c>
      <c r="CK4" s="0" t="n">
        <f aca="false">BZ4*'Dist Horaria'!$R$6</f>
        <v>102.595639361337</v>
      </c>
      <c r="CL4" s="0" t="n">
        <f aca="false">BZ4*'Dist Horaria'!$S$6</f>
        <v>102.595639361337</v>
      </c>
      <c r="CM4" s="0" t="n">
        <f aca="false">BZ4*'Dist Horaria'!$T$6</f>
        <v>102.595639361337</v>
      </c>
      <c r="CN4" s="0" t="n">
        <f aca="false">BZ4*'Dist Horaria'!$U$6</f>
        <v>102.595639361337</v>
      </c>
      <c r="CO4" s="0" t="n">
        <f aca="false">BZ4*'Dist Horaria'!$V$6</f>
        <v>102.595639361337</v>
      </c>
      <c r="CP4" s="0" t="n">
        <f aca="false">BZ4*'Dist Horaria'!$W$6</f>
        <v>102.595639361337</v>
      </c>
      <c r="CQ4" s="0" t="n">
        <f aca="false">BZ4*'Dist Horaria'!$X$6</f>
        <v>156.336212360133</v>
      </c>
      <c r="CR4" s="0" t="n">
        <f aca="false">BZ4*'Dist Horaria'!$Y$6</f>
        <v>156.336212360133</v>
      </c>
      <c r="CS4" s="0" t="n">
        <f aca="false">BZ4*'Dist Horaria'!$Z$6</f>
        <v>156.336212360133</v>
      </c>
      <c r="CT4" s="0" t="n">
        <f aca="false">BZ4*'Dist Horaria'!$AA$6</f>
        <v>58.6260796350499</v>
      </c>
      <c r="CU4" s="0" t="n">
        <f aca="false">BZ4*'Dist Horaria'!$AB$6</f>
        <v>58.6260796350499</v>
      </c>
      <c r="CV4" s="0" t="n">
        <f aca="false">BZ4*'Dist Horaria'!$AC$6</f>
        <v>58.6260796350499</v>
      </c>
      <c r="CW4" s="0" t="n">
        <f aca="false">BZ4*'Dist Horaria'!$AD$6</f>
        <v>58.6260796350499</v>
      </c>
      <c r="CX4" s="0" t="n">
        <f aca="false">BZ4*'Dist Horaria'!$AE$6</f>
        <v>58.6260796350499</v>
      </c>
      <c r="CY4" s="0" t="n">
        <f aca="false">AS4*1000000</f>
        <v>2452.98292367477</v>
      </c>
      <c r="CZ4" s="0" t="n">
        <f aca="false">CY4*'Dist Horaria'!$H$6</f>
        <v>61.3245730918693</v>
      </c>
      <c r="DA4" s="0" t="n">
        <f aca="false">CY4*'Dist Horaria'!$I$6</f>
        <v>61.3245730918693</v>
      </c>
      <c r="DB4" s="0" t="n">
        <f aca="false">CY4*'Dist Horaria'!$J$6</f>
        <v>61.3245730918693</v>
      </c>
      <c r="DC4" s="0" t="n">
        <f aca="false">CY4*'Dist Horaria'!$K$6</f>
        <v>61.3245730918693</v>
      </c>
      <c r="DD4" s="0" t="n">
        <f aca="false">CY4*'Dist Horaria'!$L$6</f>
        <v>61.3245730918693</v>
      </c>
      <c r="DE4" s="0" t="n">
        <f aca="false">CY4*'Dist Horaria'!$M$6</f>
        <v>163.532194911652</v>
      </c>
      <c r="DF4" s="0" t="n">
        <f aca="false">CY4*'Dist Horaria'!$N$6</f>
        <v>163.532194911652</v>
      </c>
      <c r="DG4" s="0" t="n">
        <f aca="false">CY4*'Dist Horaria'!$O$6</f>
        <v>163.532194911652</v>
      </c>
      <c r="DH4" s="0" t="n">
        <f aca="false">CY4*'Dist Horaria'!$P$6</f>
        <v>107.318002910771</v>
      </c>
      <c r="DI4" s="0" t="n">
        <f aca="false">CY4*'Dist Horaria'!$Q$6</f>
        <v>107.318002910771</v>
      </c>
      <c r="DJ4" s="0" t="n">
        <f aca="false">CY4*'Dist Horaria'!$R$6</f>
        <v>107.318002910771</v>
      </c>
      <c r="DK4" s="0" t="n">
        <f aca="false">CY4*'Dist Horaria'!$S$6</f>
        <v>107.318002910771</v>
      </c>
      <c r="DL4" s="0" t="n">
        <f aca="false">CY4*'Dist Horaria'!$T$6</f>
        <v>107.318002910771</v>
      </c>
      <c r="DM4" s="0" t="n">
        <f aca="false">CY4*'Dist Horaria'!$U$6</f>
        <v>107.318002910771</v>
      </c>
      <c r="DN4" s="0" t="n">
        <f aca="false">CY4*'Dist Horaria'!$V$6</f>
        <v>107.318002910771</v>
      </c>
      <c r="DO4" s="0" t="n">
        <f aca="false">CY4*'Dist Horaria'!$W$6</f>
        <v>107.318002910771</v>
      </c>
      <c r="DP4" s="0" t="n">
        <f aca="false">CY4*'Dist Horaria'!$X$6</f>
        <v>163.532194911652</v>
      </c>
      <c r="DQ4" s="0" t="n">
        <f aca="false">CY4*'Dist Horaria'!$Y$6</f>
        <v>163.532194911652</v>
      </c>
      <c r="DR4" s="0" t="n">
        <f aca="false">CY4*'Dist Horaria'!$Z$6</f>
        <v>163.532194911652</v>
      </c>
      <c r="DS4" s="0" t="n">
        <f aca="false">CY4*'Dist Horaria'!$AA$6</f>
        <v>61.3245730918693</v>
      </c>
      <c r="DT4" s="0" t="n">
        <f aca="false">CY4*'Dist Horaria'!$AB$6</f>
        <v>61.3245730918693</v>
      </c>
      <c r="DU4" s="0" t="n">
        <f aca="false">CY4*'Dist Horaria'!$AC$6</f>
        <v>61.3245730918693</v>
      </c>
      <c r="DV4" s="0" t="n">
        <f aca="false">CY4*'Dist Horaria'!$AD$6</f>
        <v>61.3245730918693</v>
      </c>
      <c r="DW4" s="0" t="n">
        <f aca="false">CY4*'Dist Horaria'!$AE$6</f>
        <v>61.3245730918693</v>
      </c>
      <c r="DX4" s="0" t="n">
        <f aca="false">AX4*1000000</f>
        <v>142.201908618827</v>
      </c>
      <c r="DY4" s="0" t="n">
        <f aca="false">DX4*'Dist Horaria'!$H$6</f>
        <v>3.55504771547068</v>
      </c>
      <c r="DZ4" s="0" t="n">
        <f aca="false">DX4*'Dist Horaria'!$I$6</f>
        <v>3.55504771547068</v>
      </c>
      <c r="EA4" s="0" t="n">
        <f aca="false">DX4*'Dist Horaria'!$J$6</f>
        <v>3.55504771547068</v>
      </c>
      <c r="EB4" s="0" t="n">
        <f aca="false">DX4*'Dist Horaria'!$K$6</f>
        <v>3.55504771547068</v>
      </c>
      <c r="EC4" s="0" t="n">
        <f aca="false">DX4*'Dist Horaria'!$L$6</f>
        <v>3.55504771547068</v>
      </c>
      <c r="ED4" s="0" t="n">
        <f aca="false">DX4*'Dist Horaria'!$M$6</f>
        <v>9.48012724125516</v>
      </c>
      <c r="EE4" s="0" t="n">
        <f aca="false">DX4*'Dist Horaria'!$N$6</f>
        <v>9.48012724125516</v>
      </c>
      <c r="EF4" s="0" t="n">
        <f aca="false">DX4*'Dist Horaria'!$O$6</f>
        <v>9.48012724125516</v>
      </c>
      <c r="EG4" s="0" t="n">
        <f aca="false">DX4*'Dist Horaria'!$P$6</f>
        <v>6.2213335020737</v>
      </c>
      <c r="EH4" s="0" t="n">
        <f aca="false">DX4*'Dist Horaria'!$Q$6</f>
        <v>6.2213335020737</v>
      </c>
      <c r="EI4" s="0" t="n">
        <f aca="false">DX4*'Dist Horaria'!$R$6</f>
        <v>6.2213335020737</v>
      </c>
      <c r="EJ4" s="0" t="n">
        <f aca="false">DX4*'Dist Horaria'!$S$6</f>
        <v>6.2213335020737</v>
      </c>
      <c r="EK4" s="0" t="n">
        <f aca="false">DX4*'Dist Horaria'!$T$6</f>
        <v>6.2213335020737</v>
      </c>
      <c r="EL4" s="0" t="n">
        <f aca="false">DX4*'Dist Horaria'!$U$6</f>
        <v>6.2213335020737</v>
      </c>
      <c r="EM4" s="0" t="n">
        <f aca="false">DX4*'Dist Horaria'!$V$6</f>
        <v>6.2213335020737</v>
      </c>
      <c r="EN4" s="0" t="n">
        <f aca="false">DX4*'Dist Horaria'!$W$6</f>
        <v>6.2213335020737</v>
      </c>
      <c r="EO4" s="0" t="n">
        <f aca="false">DX4*'Dist Horaria'!$X$6</f>
        <v>9.48012724125516</v>
      </c>
      <c r="EP4" s="0" t="n">
        <f aca="false">DX4*'Dist Horaria'!$Y$6</f>
        <v>9.48012724125516</v>
      </c>
      <c r="EQ4" s="0" t="n">
        <f aca="false">DX4*'Dist Horaria'!$Z$6</f>
        <v>9.48012724125516</v>
      </c>
      <c r="ER4" s="0" t="n">
        <f aca="false">DX4*'Dist Horaria'!$AA$6</f>
        <v>3.55504771547068</v>
      </c>
      <c r="ES4" s="0" t="n">
        <f aca="false">DX4*'Dist Horaria'!$AB$6</f>
        <v>3.55504771547068</v>
      </c>
      <c r="ET4" s="0" t="n">
        <f aca="false">DX4*'Dist Horaria'!$AC$6</f>
        <v>3.55504771547068</v>
      </c>
      <c r="EU4" s="0" t="n">
        <f aca="false">DX4*'Dist Horaria'!$AD$6</f>
        <v>3.55504771547068</v>
      </c>
      <c r="EV4" s="0" t="n">
        <f aca="false">DX4*'Dist Horaria'!$AE$6</f>
        <v>3.55504771547068</v>
      </c>
      <c r="EW4" s="0" t="n">
        <f aca="false">BB4+CA4+CZ4+DY4</f>
        <v>126.913168882164</v>
      </c>
      <c r="EX4" s="0" t="n">
        <f aca="false">BC4+CB4+DA4+DZ4</f>
        <v>126.822015911329</v>
      </c>
      <c r="EY4" s="0" t="n">
        <f aca="false">BD4+CC4+DB4+EA4</f>
        <v>126.735978710059</v>
      </c>
      <c r="EZ4" s="0" t="n">
        <f aca="false">BE4+CD4+DC4+EB4</f>
        <v>126.662678374875</v>
      </c>
      <c r="FA4" s="0" t="n">
        <f aca="false">BF4+CE4+DD4+EC4</f>
        <v>126.609113335771</v>
      </c>
      <c r="FB4" s="0" t="n">
        <f aca="false">BG4+CF4+DE4+ED4</f>
        <v>332.418224733129</v>
      </c>
      <c r="FC4" s="0" t="n">
        <f aca="false">BH4+CG4+DF4+EE4</f>
        <v>332.556766641274</v>
      </c>
      <c r="FD4" s="0" t="n">
        <f aca="false">BI4+CH4+DG4+EF4</f>
        <v>332.556766641274</v>
      </c>
      <c r="FE4" s="0" t="n">
        <f aca="false">BJ4+CI4+DH4+EG4</f>
        <v>220.379575135447</v>
      </c>
      <c r="FF4" s="0" t="n">
        <f aca="false">BK4+CJ4+DI4+EH4</f>
        <v>220.828523144812</v>
      </c>
      <c r="FG4" s="0" t="n">
        <f aca="false">BL4+CK4+DJ4+EI4</f>
        <v>221.155030787986</v>
      </c>
      <c r="FH4" s="0" t="n">
        <f aca="false">BM4+CL4+DK4+EJ4</f>
        <v>221.318284609573</v>
      </c>
      <c r="FI4" s="0" t="n">
        <f aca="false">BN4+CM4+DL4+EK4</f>
        <v>221.35909806497</v>
      </c>
      <c r="FJ4" s="0" t="n">
        <f aca="false">BO4+CN4+DM4+EL4</f>
        <v>221.318284609573</v>
      </c>
      <c r="FK4" s="0" t="n">
        <f aca="false">BP4+CO4+DN4+EM4</f>
        <v>221.23665769878</v>
      </c>
      <c r="FL4" s="0" t="n">
        <f aca="false">BQ4+CP4+DO4+EN4</f>
        <v>221.11421733259</v>
      </c>
      <c r="FM4" s="0" t="n">
        <f aca="false">BR4+CQ4+DP4+EO4</f>
        <v>334.231278448859</v>
      </c>
      <c r="FN4" s="0" t="n">
        <f aca="false">BS4+CR4+DQ4+EP4</f>
        <v>334.119910114476</v>
      </c>
      <c r="FO4" s="0" t="n">
        <f aca="false">BT4+CS4+DR4+EQ4</f>
        <v>333.513721369873</v>
      </c>
      <c r="FP4" s="0" t="n">
        <f aca="false">BU4+CT4+DS4+ER4</f>
        <v>127.466555248984</v>
      </c>
      <c r="FQ4" s="0" t="n">
        <f aca="false">BV4+CU4+DT4+ES4</f>
        <v>127.031125902772</v>
      </c>
      <c r="FR4" s="0" t="n">
        <f aca="false">BW4+CV4+DU4+ET4</f>
        <v>127.326646140829</v>
      </c>
      <c r="FS4" s="0" t="n">
        <f aca="false">BX4+CW4+DV4+EU4</f>
        <v>127.225813007455</v>
      </c>
      <c r="FT4" s="0" t="n">
        <f aca="false">BY4+CX4+DW4+EV4</f>
        <v>127.119137438187</v>
      </c>
      <c r="FU4" s="0" t="n">
        <f aca="false">AM4*'Dist Horaria'!$H$10</f>
        <v>0.0772496991483665</v>
      </c>
      <c r="FV4" s="0" t="n">
        <f aca="false">AM4*'Dist Horaria'!$I$10</f>
        <v>0.0722971928928384</v>
      </c>
      <c r="FW4" s="0" t="n">
        <f aca="false">AM4*'Dist Horaria'!$J$10</f>
        <v>0.0719842117453845</v>
      </c>
      <c r="FX4" s="0" t="n">
        <f aca="false">AM4*'Dist Horaria'!$K$10</f>
        <v>0.0699139705528024</v>
      </c>
      <c r="FY4" s="0" t="n">
        <f aca="false">AM4*'Dist Horaria'!$L$10</f>
        <v>0.0699419490091772</v>
      </c>
      <c r="FZ4" s="0" t="n">
        <f aca="false">AM4*'Dist Horaria'!$M$10</f>
        <v>0.0748407637356206</v>
      </c>
      <c r="GA4" s="0" t="n">
        <f aca="false">AM4*'Dist Horaria'!$N$10</f>
        <v>0.0708024559624217</v>
      </c>
      <c r="GB4" s="0" t="n">
        <f aca="false">AM4*'Dist Horaria'!$O$10</f>
        <v>0.0695939899506914</v>
      </c>
      <c r="GC4" s="0" t="n">
        <f aca="false">AM4*'Dist Horaria'!$P$10</f>
        <v>0.0706739293233794</v>
      </c>
      <c r="GD4" s="0" t="n">
        <f aca="false">AM4*'Dist Horaria'!$Q$10</f>
        <v>0.0639575217697567</v>
      </c>
      <c r="GE4" s="0" t="n">
        <f aca="false">AM4*'Dist Horaria'!$R$10</f>
        <v>0.07803778159222</v>
      </c>
      <c r="GF4" s="0" t="n">
        <f aca="false">AM4*'Dist Horaria'!$S$10</f>
        <v>0.0666472969890691</v>
      </c>
      <c r="GG4" s="0" t="n">
        <f aca="false">AR4*'Dist Horaria'!$H$10</f>
        <v>0.0808054171665386</v>
      </c>
      <c r="GH4" s="0" t="n">
        <f aca="false">AR4*'Dist Horaria'!$I$10</f>
        <v>0.0756249525380715</v>
      </c>
      <c r="GI4" s="0" t="n">
        <f aca="false">AR4*'Dist Horaria'!$J$10</f>
        <v>0.0752975652153493</v>
      </c>
      <c r="GJ4" s="0" t="n">
        <f aca="false">AR4*'Dist Horaria'!$K$10</f>
        <v>0.0731320331155976</v>
      </c>
      <c r="GK4" s="0" t="n">
        <f aca="false">AR4*'Dist Horaria'!$L$10</f>
        <v>0.0731612993893044</v>
      </c>
      <c r="GL4" s="0" t="n">
        <f aca="false">AR4*'Dist Horaria'!$M$10</f>
        <v>0.0782856011271217</v>
      </c>
      <c r="GM4" s="0" t="n">
        <f aca="false">AR4*'Dist Horaria'!$N$10</f>
        <v>0.0740614145237088</v>
      </c>
      <c r="GN4" s="0" t="n">
        <f aca="false">AR4*'Dist Horaria'!$O$10</f>
        <v>0.0727973241610796</v>
      </c>
      <c r="GO4" s="0" t="n">
        <f aca="false">AR4*'Dist Horaria'!$P$10</f>
        <v>0.073926971945947</v>
      </c>
      <c r="GP4" s="0" t="n">
        <f aca="false">AR4*'Dist Horaria'!$Q$10</f>
        <v>0.0669014155979718</v>
      </c>
      <c r="GQ4" s="0" t="n">
        <f aca="false">AR4*'Dist Horaria'!$R$10</f>
        <v>0.0816297741716694</v>
      </c>
      <c r="GR4" s="0" t="n">
        <f aca="false">AR4*'Dist Horaria'!$S$10</f>
        <v>0.0697149981889321</v>
      </c>
      <c r="GS4" s="0" t="n">
        <f aca="false">AW4*'Dist Horaria'!$H$10</f>
        <v>0.00468437200965441</v>
      </c>
      <c r="GT4" s="0" t="n">
        <f aca="false">AW4*'Dist Horaria'!$I$10</f>
        <v>0.00438405521959835</v>
      </c>
      <c r="GU4" s="0" t="n">
        <f aca="false">AW4*'Dist Horaria'!$J$10</f>
        <v>0.00436507624436808</v>
      </c>
      <c r="GV4" s="0" t="n">
        <f aca="false">AW4*'Dist Horaria'!$K$10</f>
        <v>0.00423953815162885</v>
      </c>
      <c r="GW4" s="0" t="n">
        <f aca="false">AW4*'Dist Horaria'!$L$10</f>
        <v>0.00424123474720605</v>
      </c>
      <c r="GX4" s="0" t="n">
        <f aca="false">AW4*'Dist Horaria'!$M$10</f>
        <v>0.0045382957175143</v>
      </c>
      <c r="GY4" s="0" t="n">
        <f aca="false">AW4*'Dist Horaria'!$N$10</f>
        <v>0.00429341533470775</v>
      </c>
      <c r="GZ4" s="0" t="n">
        <f aca="false">AW4*'Dist Horaria'!$O$10</f>
        <v>0.00422013473397563</v>
      </c>
      <c r="HA4" s="0" t="n">
        <f aca="false">AW4*'Dist Horaria'!$P$10</f>
        <v>0.00428562156208388</v>
      </c>
      <c r="HB4" s="0" t="n">
        <f aca="false">AW4*'Dist Horaria'!$Q$10</f>
        <v>0.00387834293321576</v>
      </c>
      <c r="HC4" s="0" t="n">
        <f aca="false">AW4*'Dist Horaria'!$R$10</f>
        <v>0.00473216082154605</v>
      </c>
      <c r="HD4" s="0" t="n">
        <f aca="false">AW4*'Dist Horaria'!$S$10</f>
        <v>0.00404144917037288</v>
      </c>
    </row>
    <row r="5" customFormat="false" ht="13.8" hidden="false" customHeight="false" outlineLevel="0" collapsed="false">
      <c r="A5" s="0" t="n">
        <v>4.5891819435008</v>
      </c>
      <c r="B5" s="0" t="n">
        <v>-74.0911845442221</v>
      </c>
      <c r="C5" s="0" t="n">
        <v>30</v>
      </c>
      <c r="D5" s="0" t="n">
        <v>23</v>
      </c>
      <c r="E5" s="0" t="n">
        <v>2293</v>
      </c>
      <c r="F5" s="0" t="n">
        <v>3</v>
      </c>
      <c r="G5" s="0" t="s">
        <v>79</v>
      </c>
      <c r="H5" s="1" t="s">
        <v>96</v>
      </c>
      <c r="I5" s="0" t="s">
        <v>97</v>
      </c>
      <c r="J5" s="0" t="s">
        <v>98</v>
      </c>
      <c r="K5" s="0" t="s">
        <v>99</v>
      </c>
      <c r="L5" s="0" t="s">
        <v>100</v>
      </c>
      <c r="M5" s="0" t="s">
        <v>101</v>
      </c>
      <c r="N5" s="0" t="n">
        <v>9</v>
      </c>
      <c r="O5" s="0" t="s">
        <v>84</v>
      </c>
      <c r="P5" s="0" t="s">
        <v>85</v>
      </c>
      <c r="Q5" s="0" t="s">
        <v>86</v>
      </c>
      <c r="R5" s="0" t="s">
        <v>87</v>
      </c>
      <c r="S5" s="0" t="n">
        <v>365</v>
      </c>
      <c r="T5" s="0" t="n">
        <v>24</v>
      </c>
      <c r="U5" s="0" t="s">
        <v>102</v>
      </c>
      <c r="V5" s="0" t="n">
        <v>90000</v>
      </c>
      <c r="W5" s="0" t="n">
        <f aca="false">V5*12</f>
        <v>1080000</v>
      </c>
      <c r="X5" s="0" t="n">
        <v>4</v>
      </c>
      <c r="Y5" s="0" t="s">
        <v>103</v>
      </c>
      <c r="Z5" s="0" t="n">
        <v>24456.76</v>
      </c>
      <c r="AA5" s="0" t="s">
        <v>89</v>
      </c>
      <c r="AB5" s="0" t="n">
        <v>0.005</v>
      </c>
      <c r="AC5" s="0" t="n">
        <v>-1</v>
      </c>
      <c r="AD5" s="0" t="n">
        <v>4854.34424554663</v>
      </c>
      <c r="AE5" s="0" t="n">
        <f aca="false">AD5/2204.59</f>
        <v>2.20192609308154</v>
      </c>
      <c r="AF5" s="0" t="n">
        <f aca="false">AE5/S5</f>
        <v>0.00603267422762065</v>
      </c>
      <c r="AG5" s="0" t="n">
        <f aca="false">AE5*EXP(AB5*AC5)</f>
        <v>2.19094394087612</v>
      </c>
      <c r="AH5" s="0" t="n">
        <f aca="false">AG5/S5</f>
        <v>0.00600258613938662</v>
      </c>
      <c r="AI5" s="0" t="s">
        <v>90</v>
      </c>
      <c r="AJ5" s="0" t="n">
        <f aca="false">IF(AI5="A",'FE DISTRIBUCIÓN'!$C$2,'FE DISTRIBUCIÓN'!$C$3)</f>
        <v>4.994E-006</v>
      </c>
      <c r="AK5" s="0" t="n">
        <f aca="false">W5*AJ5</f>
        <v>5.39352</v>
      </c>
      <c r="AL5" s="0" t="n">
        <f aca="false">AK5/365</f>
        <v>0.0147767671232877</v>
      </c>
      <c r="AM5" s="0" t="n">
        <f aca="false">AK5*EXP(AB5*AC5)</f>
        <v>5.36661970677532</v>
      </c>
      <c r="AN5" s="0" t="n">
        <f aca="false">AM5/365</f>
        <v>0.0147030676897954</v>
      </c>
      <c r="AO5" s="0" t="n">
        <v>5.223868284E-006</v>
      </c>
      <c r="AP5" s="0" t="n">
        <f aca="false">AO5*W5</f>
        <v>5.64177774672</v>
      </c>
      <c r="AQ5" s="0" t="n">
        <f aca="false">AP5/365</f>
        <v>0.0154569253334795</v>
      </c>
      <c r="AR5" s="0" t="n">
        <f aca="false">AP5*EXP(AB5*AC5)</f>
        <v>5.61363926281797</v>
      </c>
      <c r="AS5" s="0" t="n">
        <f aca="false">AR5/365</f>
        <v>0.0153798335967616</v>
      </c>
      <c r="AT5" s="0" t="n">
        <v>3.02832944E-007</v>
      </c>
      <c r="AU5" s="0" t="n">
        <f aca="false">AT5*W5</f>
        <v>0.32705957952</v>
      </c>
      <c r="AV5" s="0" t="n">
        <f aca="false">AU5/365</f>
        <v>0.000896053642520548</v>
      </c>
      <c r="AW5" s="0" t="n">
        <f aca="false">AU5*EXP(AB5*AC5)</f>
        <v>0.325428363061911</v>
      </c>
      <c r="AX5" s="0" t="n">
        <f aca="false">AW5/365</f>
        <v>0.000891584556334004</v>
      </c>
      <c r="AY5" s="0" t="n">
        <f aca="false">AW5+AR5+AM5+AG5</f>
        <v>13.4966312735313</v>
      </c>
      <c r="AZ5" s="0" t="n">
        <f aca="false">AH5+AN5+AS5+AX5</f>
        <v>0.0369770719822776</v>
      </c>
      <c r="BA5" s="0" t="n">
        <f aca="false">AH5*1000000</f>
        <v>6002.58613938662</v>
      </c>
      <c r="BB5" s="0" t="n">
        <f aca="false">BA5*'Dist Horaria'!$H$3</f>
        <v>209.157361675089</v>
      </c>
      <c r="BC5" s="0" t="n">
        <f aca="false">BA5*'Dist Horaria'!$I$3</f>
        <v>203.562206437182</v>
      </c>
      <c r="BD5" s="0" t="n">
        <f aca="false">BA5*'Dist Horaria'!$J$3</f>
        <v>198.281067567804</v>
      </c>
      <c r="BE5" s="0" t="n">
        <f aca="false">BA5*'Dist Horaria'!$K$3</f>
        <v>193.781743513034</v>
      </c>
      <c r="BF5" s="0" t="n">
        <f aca="false">BA5*'Dist Horaria'!$L$3</f>
        <v>190.493812177772</v>
      </c>
      <c r="BG5" s="0" t="n">
        <f aca="false">BA5*'Dist Horaria'!$M$3</f>
        <v>188.423845720566</v>
      </c>
      <c r="BH5" s="0" t="n">
        <f aca="false">BA5*'Dist Horaria'!$N$3</f>
        <v>196.92783057063</v>
      </c>
      <c r="BI5" s="0" t="n">
        <f aca="false">BA5*'Dist Horaria'!$O$3</f>
        <v>196.92783057063</v>
      </c>
      <c r="BJ5" s="0" t="n">
        <f aca="false">BA5*'Dist Horaria'!$P$3</f>
        <v>260.542164795158</v>
      </c>
      <c r="BK5" s="0" t="n">
        <f aca="false">BA5*'Dist Horaria'!$Q$3</f>
        <v>288.099509148491</v>
      </c>
      <c r="BL5" s="0" t="n">
        <f aca="false">BA5*'Dist Horaria'!$R$3</f>
        <v>308.141214132734</v>
      </c>
      <c r="BM5" s="0" t="n">
        <f aca="false">BA5*'Dist Horaria'!$S$3</f>
        <v>318.162066624856</v>
      </c>
      <c r="BN5" s="0" t="n">
        <f aca="false">BA5*'Dist Horaria'!$T$3</f>
        <v>320.667279747886</v>
      </c>
      <c r="BO5" s="0" t="n">
        <f aca="false">BA5*'Dist Horaria'!$U$3</f>
        <v>318.162066624856</v>
      </c>
      <c r="BP5" s="0" t="n">
        <f aca="false">BA5*'Dist Horaria'!$V$3</f>
        <v>313.151640378795</v>
      </c>
      <c r="BQ5" s="0" t="n">
        <f aca="false">BA5*'Dist Horaria'!$W$3</f>
        <v>305.636001009704</v>
      </c>
      <c r="BR5" s="0" t="n">
        <f aca="false">BA5*'Dist Horaria'!$X$3</f>
        <v>299.712780147877</v>
      </c>
      <c r="BS5" s="0" t="n">
        <f aca="false">BA5*'Dist Horaria'!$Y$3</f>
        <v>292.876764670285</v>
      </c>
      <c r="BT5" s="0" t="n">
        <f aca="false">BA5*'Dist Horaria'!$Z$3</f>
        <v>255.667663327396</v>
      </c>
      <c r="BU5" s="0" t="n">
        <f aca="false">BA5*'Dist Horaria'!$AA$3</f>
        <v>243.125345389873</v>
      </c>
      <c r="BV5" s="0" t="n">
        <f aca="false">BA5*'Dist Horaria'!$AB$3</f>
        <v>216.39780414946</v>
      </c>
      <c r="BW5" s="0" t="n">
        <f aca="false">BA5*'Dist Horaria'!$AC$3</f>
        <v>234.537439015063</v>
      </c>
      <c r="BX5" s="0" t="n">
        <f aca="false">BA5*'Dist Horaria'!$AD$3</f>
        <v>228.348095659784</v>
      </c>
      <c r="BY5" s="0" t="n">
        <f aca="false">BA5*'Dist Horaria'!$AE$3</f>
        <v>221.800131674908</v>
      </c>
      <c r="BZ5" s="0" t="n">
        <f aca="false">AN5*1000000</f>
        <v>14703.0676897954</v>
      </c>
      <c r="CA5" s="0" t="n">
        <f aca="false">BZ5*'Dist Horaria'!$H$6</f>
        <v>367.576692244885</v>
      </c>
      <c r="CB5" s="0" t="n">
        <f aca="false">BZ5*'Dist Horaria'!$I$6</f>
        <v>367.576692244885</v>
      </c>
      <c r="CC5" s="0" t="n">
        <f aca="false">BZ5*'Dist Horaria'!$J$6</f>
        <v>367.576692244885</v>
      </c>
      <c r="CD5" s="0" t="n">
        <f aca="false">BZ5*'Dist Horaria'!$K$6</f>
        <v>367.576692244885</v>
      </c>
      <c r="CE5" s="0" t="n">
        <f aca="false">BZ5*'Dist Horaria'!$L$6</f>
        <v>367.576692244885</v>
      </c>
      <c r="CF5" s="0" t="n">
        <f aca="false">BZ5*'Dist Horaria'!$M$6</f>
        <v>980.204512653026</v>
      </c>
      <c r="CG5" s="0" t="n">
        <f aca="false">BZ5*'Dist Horaria'!$N$6</f>
        <v>980.204512653026</v>
      </c>
      <c r="CH5" s="0" t="n">
        <f aca="false">BZ5*'Dist Horaria'!$O$6</f>
        <v>980.204512653026</v>
      </c>
      <c r="CI5" s="0" t="n">
        <f aca="false">BZ5*'Dist Horaria'!$P$6</f>
        <v>643.259211428548</v>
      </c>
      <c r="CJ5" s="0" t="n">
        <f aca="false">BZ5*'Dist Horaria'!$Q$6</f>
        <v>643.259211428548</v>
      </c>
      <c r="CK5" s="0" t="n">
        <f aca="false">BZ5*'Dist Horaria'!$R$6</f>
        <v>643.259211428548</v>
      </c>
      <c r="CL5" s="0" t="n">
        <f aca="false">BZ5*'Dist Horaria'!$S$6</f>
        <v>643.259211428548</v>
      </c>
      <c r="CM5" s="0" t="n">
        <f aca="false">BZ5*'Dist Horaria'!$T$6</f>
        <v>643.259211428548</v>
      </c>
      <c r="CN5" s="0" t="n">
        <f aca="false">BZ5*'Dist Horaria'!$U$6</f>
        <v>643.259211428548</v>
      </c>
      <c r="CO5" s="0" t="n">
        <f aca="false">BZ5*'Dist Horaria'!$V$6</f>
        <v>643.259211428548</v>
      </c>
      <c r="CP5" s="0" t="n">
        <f aca="false">BZ5*'Dist Horaria'!$W$6</f>
        <v>643.259211428548</v>
      </c>
      <c r="CQ5" s="0" t="n">
        <f aca="false">BZ5*'Dist Horaria'!$X$6</f>
        <v>980.204512653026</v>
      </c>
      <c r="CR5" s="0" t="n">
        <f aca="false">BZ5*'Dist Horaria'!$Y$6</f>
        <v>980.204512653026</v>
      </c>
      <c r="CS5" s="0" t="n">
        <f aca="false">BZ5*'Dist Horaria'!$Z$6</f>
        <v>980.204512653026</v>
      </c>
      <c r="CT5" s="0" t="n">
        <f aca="false">BZ5*'Dist Horaria'!$AA$6</f>
        <v>367.576692244885</v>
      </c>
      <c r="CU5" s="0" t="n">
        <f aca="false">BZ5*'Dist Horaria'!$AB$6</f>
        <v>367.576692244885</v>
      </c>
      <c r="CV5" s="0" t="n">
        <f aca="false">BZ5*'Dist Horaria'!$AC$6</f>
        <v>367.576692244885</v>
      </c>
      <c r="CW5" s="0" t="n">
        <f aca="false">BZ5*'Dist Horaria'!$AD$6</f>
        <v>367.576692244885</v>
      </c>
      <c r="CX5" s="0" t="n">
        <f aca="false">BZ5*'Dist Horaria'!$AE$6</f>
        <v>367.576692244885</v>
      </c>
      <c r="CY5" s="0" t="n">
        <f aca="false">AS5*1000000</f>
        <v>15379.8335967616</v>
      </c>
      <c r="CZ5" s="0" t="n">
        <f aca="false">CY5*'Dist Horaria'!$H$6</f>
        <v>384.495839919039</v>
      </c>
      <c r="DA5" s="0" t="n">
        <f aca="false">CY5*'Dist Horaria'!$I$6</f>
        <v>384.495839919039</v>
      </c>
      <c r="DB5" s="0" t="n">
        <f aca="false">CY5*'Dist Horaria'!$J$6</f>
        <v>384.495839919039</v>
      </c>
      <c r="DC5" s="0" t="n">
        <f aca="false">CY5*'Dist Horaria'!$K$6</f>
        <v>384.495839919039</v>
      </c>
      <c r="DD5" s="0" t="n">
        <f aca="false">CY5*'Dist Horaria'!$L$6</f>
        <v>384.495839919039</v>
      </c>
      <c r="DE5" s="0" t="n">
        <f aca="false">CY5*'Dist Horaria'!$M$6</f>
        <v>1025.3222397841</v>
      </c>
      <c r="DF5" s="0" t="n">
        <f aca="false">CY5*'Dist Horaria'!$N$6</f>
        <v>1025.3222397841</v>
      </c>
      <c r="DG5" s="0" t="n">
        <f aca="false">CY5*'Dist Horaria'!$O$6</f>
        <v>1025.3222397841</v>
      </c>
      <c r="DH5" s="0" t="n">
        <f aca="false">CY5*'Dist Horaria'!$P$6</f>
        <v>672.867719858319</v>
      </c>
      <c r="DI5" s="0" t="n">
        <f aca="false">CY5*'Dist Horaria'!$Q$6</f>
        <v>672.867719858319</v>
      </c>
      <c r="DJ5" s="0" t="n">
        <f aca="false">CY5*'Dist Horaria'!$R$6</f>
        <v>672.867719858319</v>
      </c>
      <c r="DK5" s="0" t="n">
        <f aca="false">CY5*'Dist Horaria'!$S$6</f>
        <v>672.867719858319</v>
      </c>
      <c r="DL5" s="0" t="n">
        <f aca="false">CY5*'Dist Horaria'!$T$6</f>
        <v>672.867719858319</v>
      </c>
      <c r="DM5" s="0" t="n">
        <f aca="false">CY5*'Dist Horaria'!$U$6</f>
        <v>672.867719858319</v>
      </c>
      <c r="DN5" s="0" t="n">
        <f aca="false">CY5*'Dist Horaria'!$V$6</f>
        <v>672.867719858319</v>
      </c>
      <c r="DO5" s="0" t="n">
        <f aca="false">CY5*'Dist Horaria'!$W$6</f>
        <v>672.867719858319</v>
      </c>
      <c r="DP5" s="0" t="n">
        <f aca="false">CY5*'Dist Horaria'!$X$6</f>
        <v>1025.3222397841</v>
      </c>
      <c r="DQ5" s="0" t="n">
        <f aca="false">CY5*'Dist Horaria'!$Y$6</f>
        <v>1025.3222397841</v>
      </c>
      <c r="DR5" s="0" t="n">
        <f aca="false">CY5*'Dist Horaria'!$Z$6</f>
        <v>1025.3222397841</v>
      </c>
      <c r="DS5" s="0" t="n">
        <f aca="false">CY5*'Dist Horaria'!$AA$6</f>
        <v>384.495839919039</v>
      </c>
      <c r="DT5" s="0" t="n">
        <f aca="false">CY5*'Dist Horaria'!$AB$6</f>
        <v>384.495839919039</v>
      </c>
      <c r="DU5" s="0" t="n">
        <f aca="false">CY5*'Dist Horaria'!$AC$6</f>
        <v>384.495839919039</v>
      </c>
      <c r="DV5" s="0" t="n">
        <f aca="false">CY5*'Dist Horaria'!$AD$6</f>
        <v>384.495839919039</v>
      </c>
      <c r="DW5" s="0" t="n">
        <f aca="false">CY5*'Dist Horaria'!$AE$6</f>
        <v>384.495839919039</v>
      </c>
      <c r="DX5" s="0" t="n">
        <f aca="false">AX5*1000000</f>
        <v>891.584556334004</v>
      </c>
      <c r="DY5" s="0" t="n">
        <f aca="false">DX5*'Dist Horaria'!$H$6</f>
        <v>22.2896139083501</v>
      </c>
      <c r="DZ5" s="0" t="n">
        <f aca="false">DX5*'Dist Horaria'!$I$6</f>
        <v>22.2896139083501</v>
      </c>
      <c r="EA5" s="0" t="n">
        <f aca="false">DX5*'Dist Horaria'!$J$6</f>
        <v>22.2896139083501</v>
      </c>
      <c r="EB5" s="0" t="n">
        <f aca="false">DX5*'Dist Horaria'!$K$6</f>
        <v>22.2896139083501</v>
      </c>
      <c r="EC5" s="0" t="n">
        <f aca="false">DX5*'Dist Horaria'!$L$6</f>
        <v>22.2896139083501</v>
      </c>
      <c r="ED5" s="0" t="n">
        <f aca="false">DX5*'Dist Horaria'!$M$6</f>
        <v>59.4389704222669</v>
      </c>
      <c r="EE5" s="0" t="n">
        <f aca="false">DX5*'Dist Horaria'!$N$6</f>
        <v>59.4389704222669</v>
      </c>
      <c r="EF5" s="0" t="n">
        <f aca="false">DX5*'Dist Horaria'!$O$6</f>
        <v>59.4389704222669</v>
      </c>
      <c r="EG5" s="0" t="n">
        <f aca="false">DX5*'Dist Horaria'!$P$6</f>
        <v>39.0068243396127</v>
      </c>
      <c r="EH5" s="0" t="n">
        <f aca="false">DX5*'Dist Horaria'!$Q$6</f>
        <v>39.0068243396127</v>
      </c>
      <c r="EI5" s="0" t="n">
        <f aca="false">DX5*'Dist Horaria'!$R$6</f>
        <v>39.0068243396127</v>
      </c>
      <c r="EJ5" s="0" t="n">
        <f aca="false">DX5*'Dist Horaria'!$S$6</f>
        <v>39.0068243396127</v>
      </c>
      <c r="EK5" s="0" t="n">
        <f aca="false">DX5*'Dist Horaria'!$T$6</f>
        <v>39.0068243396127</v>
      </c>
      <c r="EL5" s="0" t="n">
        <f aca="false">DX5*'Dist Horaria'!$U$6</f>
        <v>39.0068243396127</v>
      </c>
      <c r="EM5" s="0" t="n">
        <f aca="false">DX5*'Dist Horaria'!$V$6</f>
        <v>39.0068243396127</v>
      </c>
      <c r="EN5" s="0" t="n">
        <f aca="false">DX5*'Dist Horaria'!$W$6</f>
        <v>39.0068243396127</v>
      </c>
      <c r="EO5" s="0" t="n">
        <f aca="false">DX5*'Dist Horaria'!$X$6</f>
        <v>59.4389704222669</v>
      </c>
      <c r="EP5" s="0" t="n">
        <f aca="false">DX5*'Dist Horaria'!$Y$6</f>
        <v>59.4389704222669</v>
      </c>
      <c r="EQ5" s="0" t="n">
        <f aca="false">DX5*'Dist Horaria'!$Z$6</f>
        <v>59.4389704222669</v>
      </c>
      <c r="ER5" s="0" t="n">
        <f aca="false">DX5*'Dist Horaria'!$AA$6</f>
        <v>22.2896139083501</v>
      </c>
      <c r="ES5" s="0" t="n">
        <f aca="false">DX5*'Dist Horaria'!$AB$6</f>
        <v>22.2896139083501</v>
      </c>
      <c r="ET5" s="0" t="n">
        <f aca="false">DX5*'Dist Horaria'!$AC$6</f>
        <v>22.2896139083501</v>
      </c>
      <c r="EU5" s="0" t="n">
        <f aca="false">DX5*'Dist Horaria'!$AD$6</f>
        <v>22.2896139083501</v>
      </c>
      <c r="EV5" s="0" t="n">
        <f aca="false">DX5*'Dist Horaria'!$AE$6</f>
        <v>22.2896139083501</v>
      </c>
      <c r="EW5" s="0" t="n">
        <f aca="false">BB5+CA5+CZ5+DY5</f>
        <v>983.519507747363</v>
      </c>
      <c r="EX5" s="0" t="n">
        <f aca="false">BC5+CB5+DA5+DZ5</f>
        <v>977.924352509456</v>
      </c>
      <c r="EY5" s="0" t="n">
        <f aca="false">BD5+CC5+DB5+EA5</f>
        <v>972.643213640079</v>
      </c>
      <c r="EZ5" s="0" t="n">
        <f aca="false">BE5+CD5+DC5+EB5</f>
        <v>968.143889585308</v>
      </c>
      <c r="FA5" s="0" t="n">
        <f aca="false">BF5+CE5+DD5+EC5</f>
        <v>964.855958250046</v>
      </c>
      <c r="FB5" s="0" t="n">
        <f aca="false">BG5+CF5+DE5+ED5</f>
        <v>2253.38956857996</v>
      </c>
      <c r="FC5" s="0" t="n">
        <f aca="false">BH5+CG5+DF5+EE5</f>
        <v>2261.89355343003</v>
      </c>
      <c r="FD5" s="0" t="n">
        <f aca="false">BI5+CH5+DG5+EF5</f>
        <v>2261.89355343003</v>
      </c>
      <c r="FE5" s="0" t="n">
        <f aca="false">BJ5+CI5+DH5+EG5</f>
        <v>1615.67592042164</v>
      </c>
      <c r="FF5" s="0" t="n">
        <f aca="false">BK5+CJ5+DI5+EH5</f>
        <v>1643.23326477497</v>
      </c>
      <c r="FG5" s="0" t="n">
        <f aca="false">BL5+CK5+DJ5+EI5</f>
        <v>1663.27496975921</v>
      </c>
      <c r="FH5" s="0" t="n">
        <f aca="false">BM5+CL5+DK5+EJ5</f>
        <v>1673.29582225134</v>
      </c>
      <c r="FI5" s="0" t="n">
        <f aca="false">BN5+CM5+DL5+EK5</f>
        <v>1675.80103537437</v>
      </c>
      <c r="FJ5" s="0" t="n">
        <f aca="false">BO5+CN5+DM5+EL5</f>
        <v>1673.29582225134</v>
      </c>
      <c r="FK5" s="0" t="n">
        <f aca="false">BP5+CO5+DN5+EM5</f>
        <v>1668.28539600527</v>
      </c>
      <c r="FL5" s="0" t="n">
        <f aca="false">BQ5+CP5+DO5+EN5</f>
        <v>1660.76975663618</v>
      </c>
      <c r="FM5" s="0" t="n">
        <f aca="false">BR5+CQ5+DP5+EO5</f>
        <v>2364.67850300727</v>
      </c>
      <c r="FN5" s="0" t="n">
        <f aca="false">BS5+CR5+DQ5+EP5</f>
        <v>2357.84248752968</v>
      </c>
      <c r="FO5" s="0" t="n">
        <f aca="false">BT5+CS5+DR5+EQ5</f>
        <v>2320.63338618679</v>
      </c>
      <c r="FP5" s="0" t="n">
        <f aca="false">BU5+CT5+DS5+ER5</f>
        <v>1017.48749146215</v>
      </c>
      <c r="FQ5" s="0" t="n">
        <f aca="false">BV5+CU5+DT5+ES5</f>
        <v>990.759950221734</v>
      </c>
      <c r="FR5" s="0" t="n">
        <f aca="false">BW5+CV5+DU5+ET5</f>
        <v>1008.89958508734</v>
      </c>
      <c r="FS5" s="0" t="n">
        <f aca="false">BX5+CW5+DV5+EU5</f>
        <v>1002.71024173206</v>
      </c>
      <c r="FT5" s="0" t="n">
        <f aca="false">BY5+CX5+DW5+EV5</f>
        <v>996.162277747182</v>
      </c>
      <c r="FU5" s="0" t="n">
        <f aca="false">AM5*'Dist Horaria'!$H$10</f>
        <v>0.484343982518198</v>
      </c>
      <c r="FV5" s="0" t="n">
        <f aca="false">AM5*'Dist Horaria'!$I$10</f>
        <v>0.453292513972776</v>
      </c>
      <c r="FW5" s="0" t="n">
        <f aca="false">AM5*'Dist Horaria'!$J$10</f>
        <v>0.451330169302413</v>
      </c>
      <c r="FX5" s="0" t="n">
        <f aca="false">AM5*'Dist Horaria'!$K$10</f>
        <v>0.43835006873189</v>
      </c>
      <c r="FY5" s="0" t="n">
        <f aca="false">AM5*'Dist Horaria'!$L$10</f>
        <v>0.438525489440769</v>
      </c>
      <c r="FZ5" s="0" t="n">
        <f aca="false">AM5*'Dist Horaria'!$M$10</f>
        <v>0.469240320182923</v>
      </c>
      <c r="GA5" s="0" t="n">
        <f aca="false">AM5*'Dist Horaria'!$N$10</f>
        <v>0.443920738474925</v>
      </c>
      <c r="GB5" s="0" t="n">
        <f aca="false">AM5*'Dist Horaria'!$O$10</f>
        <v>0.436343838534704</v>
      </c>
      <c r="GC5" s="0" t="n">
        <f aca="false">AM5*'Dist Horaria'!$P$10</f>
        <v>0.443114895799811</v>
      </c>
      <c r="GD5" s="0" t="n">
        <f aca="false">AM5*'Dist Horaria'!$Q$10</f>
        <v>0.401004031698074</v>
      </c>
      <c r="GE5" s="0" t="n">
        <f aca="false">AM5*'Dist Horaria'!$R$10</f>
        <v>0.489285140783106</v>
      </c>
      <c r="GF5" s="0" t="n">
        <f aca="false">AM5*'Dist Horaria'!$S$10</f>
        <v>0.417868517335726</v>
      </c>
      <c r="GG5" s="0" t="n">
        <f aca="false">AR5*'Dist Horaria'!$H$10</f>
        <v>0.506637799123561</v>
      </c>
      <c r="GH5" s="0" t="n">
        <f aca="false">AR5*'Dist Horaria'!$I$10</f>
        <v>0.474157065902486</v>
      </c>
      <c r="GI5" s="0" t="n">
        <f aca="false">AR5*'Dist Horaria'!$J$10</f>
        <v>0.472104396682264</v>
      </c>
      <c r="GJ5" s="0" t="n">
        <f aca="false">AR5*'Dist Horaria'!$K$10</f>
        <v>0.458526836471314</v>
      </c>
      <c r="GK5" s="0" t="n">
        <f aca="false">AR5*'Dist Horaria'!$L$10</f>
        <v>0.458710331600963</v>
      </c>
      <c r="GL5" s="0" t="n">
        <f aca="false">AR5*'Dist Horaria'!$M$10</f>
        <v>0.49083893195386</v>
      </c>
      <c r="GM5" s="0" t="n">
        <f aca="false">AR5*'Dist Horaria'!$N$10</f>
        <v>0.464353917967365</v>
      </c>
      <c r="GN5" s="0" t="n">
        <f aca="false">AR5*'Dist Horaria'!$O$10</f>
        <v>0.456428261722118</v>
      </c>
      <c r="GO5" s="0" t="n">
        <f aca="false">AR5*'Dist Horaria'!$P$10</f>
        <v>0.463510983247217</v>
      </c>
      <c r="GP5" s="0" t="n">
        <f aca="false">AR5*'Dist Horaria'!$Q$10</f>
        <v>0.419461802752043</v>
      </c>
      <c r="GQ5" s="0" t="n">
        <f aca="false">AR5*'Dist Horaria'!$R$10</f>
        <v>0.51180639342598</v>
      </c>
      <c r="GR5" s="0" t="n">
        <f aca="false">AR5*'Dist Horaria'!$S$10</f>
        <v>0.437102541968803</v>
      </c>
      <c r="GS5" s="0" t="n">
        <f aca="false">AW5*'Dist Horaria'!$H$10</f>
        <v>0.0293703071955687</v>
      </c>
      <c r="GT5" s="0" t="n">
        <f aca="false">AW5*'Dist Horaria'!$I$10</f>
        <v>0.0274873661392745</v>
      </c>
      <c r="GU5" s="0" t="n">
        <f aca="false">AW5*'Dist Horaria'!$J$10</f>
        <v>0.0273683708221602</v>
      </c>
      <c r="GV5" s="0" t="n">
        <f aca="false">AW5*'Dist Horaria'!$K$10</f>
        <v>0.026581265882395</v>
      </c>
      <c r="GW5" s="0" t="n">
        <f aca="false">AW5*'Dist Horaria'!$L$10</f>
        <v>0.0265919032812153</v>
      </c>
      <c r="GX5" s="0" t="n">
        <f aca="false">AW5*'Dist Horaria'!$M$10</f>
        <v>0.0284544308379049</v>
      </c>
      <c r="GY5" s="0" t="n">
        <f aca="false">AW5*'Dist Horaria'!$N$10</f>
        <v>0.026919067708253</v>
      </c>
      <c r="GZ5" s="0" t="n">
        <f aca="false">AW5*'Dist Horaria'!$O$10</f>
        <v>0.0264596093751952</v>
      </c>
      <c r="HA5" s="0" t="n">
        <f aca="false">AW5*'Dist Horaria'!$P$10</f>
        <v>0.0268702019273749</v>
      </c>
      <c r="HB5" s="0" t="n">
        <f aca="false">AW5*'Dist Horaria'!$Q$10</f>
        <v>0.0243166262464952</v>
      </c>
      <c r="HC5" s="0" t="n">
        <f aca="false">AW5*'Dist Horaria'!$R$10</f>
        <v>0.0296699358507814</v>
      </c>
      <c r="HD5" s="0" t="n">
        <f aca="false">AW5*'Dist Horaria'!$S$10</f>
        <v>0.025339277795293</v>
      </c>
    </row>
    <row r="6" customFormat="false" ht="13.8" hidden="false" customHeight="false" outlineLevel="0" collapsed="false">
      <c r="A6" s="0" t="n">
        <v>4.58638886454269</v>
      </c>
      <c r="B6" s="0" t="n">
        <v>-74.0963337273715</v>
      </c>
      <c r="C6" s="0" t="n">
        <v>29</v>
      </c>
      <c r="D6" s="0" t="n">
        <v>22</v>
      </c>
      <c r="E6" s="0" t="n">
        <v>2279</v>
      </c>
      <c r="F6" s="0" t="n">
        <v>4</v>
      </c>
      <c r="G6" s="0" t="s">
        <v>79</v>
      </c>
      <c r="H6" s="1" t="s">
        <v>104</v>
      </c>
      <c r="I6" s="0" t="s">
        <v>105</v>
      </c>
      <c r="J6" s="0" t="s">
        <v>106</v>
      </c>
      <c r="K6" s="0" t="s">
        <v>107</v>
      </c>
      <c r="L6" s="0" t="s">
        <v>108</v>
      </c>
      <c r="M6" s="0" t="s">
        <v>109</v>
      </c>
      <c r="N6" s="0" t="n">
        <v>9</v>
      </c>
      <c r="O6" s="0" t="s">
        <v>110</v>
      </c>
      <c r="P6" s="0" t="s">
        <v>85</v>
      </c>
      <c r="Q6" s="0" t="s">
        <v>86</v>
      </c>
      <c r="R6" s="0" t="s">
        <v>87</v>
      </c>
      <c r="S6" s="0" t="n">
        <v>365</v>
      </c>
      <c r="T6" s="0" t="n">
        <v>24</v>
      </c>
      <c r="U6" s="0" t="n">
        <v>3</v>
      </c>
      <c r="V6" s="0" t="n">
        <v>40000</v>
      </c>
      <c r="W6" s="0" t="n">
        <f aca="false">V6*12</f>
        <v>480000</v>
      </c>
      <c r="X6" s="0" t="n">
        <v>4</v>
      </c>
      <c r="Y6" s="0" t="s">
        <v>103</v>
      </c>
      <c r="Z6" s="0" t="n">
        <v>31700.64</v>
      </c>
      <c r="AA6" s="0" t="s">
        <v>89</v>
      </c>
      <c r="AB6" s="0" t="n">
        <v>0.005</v>
      </c>
      <c r="AC6" s="0" t="n">
        <v>0</v>
      </c>
      <c r="AD6" s="0" t="n">
        <v>1859.89627870523</v>
      </c>
      <c r="AE6" s="0" t="n">
        <f aca="false">AD6/2204.59</f>
        <v>0.843647244478669</v>
      </c>
      <c r="AF6" s="0" t="n">
        <f aca="false">AE6/S6</f>
        <v>0.00231136231364019</v>
      </c>
      <c r="AG6" s="0" t="n">
        <f aca="false">AE6*EXP(AB6*AC6)</f>
        <v>0.843647244478669</v>
      </c>
      <c r="AH6" s="0" t="n">
        <f aca="false">AG6/S6</f>
        <v>0.00231136231364019</v>
      </c>
      <c r="AI6" s="0" t="s">
        <v>90</v>
      </c>
      <c r="AJ6" s="0" t="n">
        <f aca="false">IF(AI6="A",'FE DISTRIBUCIÓN'!$C$2,'FE DISTRIBUCIÓN'!$C$3)</f>
        <v>4.994E-006</v>
      </c>
      <c r="AK6" s="0" t="n">
        <f aca="false">W6*AJ6</f>
        <v>2.39712</v>
      </c>
      <c r="AL6" s="0" t="n">
        <f aca="false">AK6/365</f>
        <v>0.00656745205479452</v>
      </c>
      <c r="AM6" s="0" t="n">
        <f aca="false">AK6*EXP(AB6*AC6)</f>
        <v>2.39712</v>
      </c>
      <c r="AN6" s="0" t="n">
        <f aca="false">AM6/365</f>
        <v>0.00656745205479452</v>
      </c>
      <c r="AO6" s="0" t="n">
        <v>5.223868284E-006</v>
      </c>
      <c r="AP6" s="0" t="n">
        <f aca="false">AO6*W6</f>
        <v>2.50745677632</v>
      </c>
      <c r="AQ6" s="0" t="n">
        <f aca="false">AP6/365</f>
        <v>0.00686974459265753</v>
      </c>
      <c r="AR6" s="0" t="n">
        <f aca="false">AP6*EXP(AB6*AC6)</f>
        <v>2.50745677632</v>
      </c>
      <c r="AS6" s="0" t="n">
        <f aca="false">AR6/365</f>
        <v>0.00686974459265753</v>
      </c>
      <c r="AT6" s="0" t="n">
        <v>3.02832944E-007</v>
      </c>
      <c r="AU6" s="0" t="n">
        <f aca="false">AT6*W6</f>
        <v>0.14535981312</v>
      </c>
      <c r="AV6" s="0" t="n">
        <f aca="false">AU6/365</f>
        <v>0.000398246063342466</v>
      </c>
      <c r="AW6" s="0" t="n">
        <f aca="false">AU6*EXP(AB6*AC6)</f>
        <v>0.14535981312</v>
      </c>
      <c r="AX6" s="0" t="n">
        <f aca="false">AW6/365</f>
        <v>0.000398246063342466</v>
      </c>
      <c r="AY6" s="0" t="n">
        <f aca="false">AW6+AR6+AM6+AG6</f>
        <v>5.89358383391867</v>
      </c>
      <c r="AZ6" s="0" t="n">
        <f aca="false">AH6+AN6+AS6+AX6</f>
        <v>0.0161468050244347</v>
      </c>
      <c r="BA6" s="0" t="n">
        <f aca="false">AH6*1000000</f>
        <v>2311.36231364019</v>
      </c>
      <c r="BB6" s="0" t="n">
        <f aca="false">BA6*'Dist Horaria'!$H$3</f>
        <v>80.5383599952156</v>
      </c>
      <c r="BC6" s="0" t="n">
        <f aca="false">BA6*'Dist Horaria'!$I$3</f>
        <v>78.38388346534</v>
      </c>
      <c r="BD6" s="0" t="n">
        <f aca="false">BA6*'Dist Horaria'!$J$3</f>
        <v>76.3503224180967</v>
      </c>
      <c r="BE6" s="0" t="n">
        <f aca="false">BA6*'Dist Horaria'!$K$3</f>
        <v>74.617807829291</v>
      </c>
      <c r="BF6" s="0" t="n">
        <f aca="false">BA6*'Dist Horaria'!$L$3</f>
        <v>73.351753431788</v>
      </c>
      <c r="BG6" s="0" t="n">
        <f aca="false">BA6*'Dist Horaria'!$M$3</f>
        <v>72.5546899080689</v>
      </c>
      <c r="BH6" s="0" t="n">
        <f aca="false">BA6*'Dist Horaria'!$N$3</f>
        <v>75.8292435157601</v>
      </c>
      <c r="BI6" s="0" t="n">
        <f aca="false">BA6*'Dist Horaria'!$O$3</f>
        <v>75.8292435157601</v>
      </c>
      <c r="BJ6" s="0" t="n">
        <f aca="false">BA6*'Dist Horaria'!$P$3</f>
        <v>100.32464788307</v>
      </c>
      <c r="BK6" s="0" t="n">
        <f aca="false">BA6*'Dist Horaria'!$Q$3</f>
        <v>110.935908716856</v>
      </c>
      <c r="BL6" s="0" t="n">
        <f aca="false">BA6*'Dist Horaria'!$R$3</f>
        <v>118.653189323246</v>
      </c>
      <c r="BM6" s="0" t="n">
        <f aca="false">BA6*'Dist Horaria'!$S$3</f>
        <v>122.511829626441</v>
      </c>
      <c r="BN6" s="0" t="n">
        <f aca="false">BA6*'Dist Horaria'!$T$3</f>
        <v>123.47648970224</v>
      </c>
      <c r="BO6" s="0" t="n">
        <f aca="false">BA6*'Dist Horaria'!$U$3</f>
        <v>122.511829626441</v>
      </c>
      <c r="BP6" s="0" t="n">
        <f aca="false">BA6*'Dist Horaria'!$V$3</f>
        <v>120.582509474844</v>
      </c>
      <c r="BQ6" s="0" t="n">
        <f aca="false">BA6*'Dist Horaria'!$W$3</f>
        <v>117.688529247447</v>
      </c>
      <c r="BR6" s="0" t="n">
        <f aca="false">BA6*'Dist Horaria'!$X$3</f>
        <v>115.407727413458</v>
      </c>
      <c r="BS6" s="0" t="n">
        <f aca="false">BA6*'Dist Horaria'!$Y$3</f>
        <v>112.775443897076</v>
      </c>
      <c r="BT6" s="0" t="n">
        <f aca="false">BA6*'Dist Horaria'!$Z$3</f>
        <v>98.4476670736752</v>
      </c>
      <c r="BU6" s="0" t="n">
        <f aca="false">BA6*'Dist Horaria'!$AA$3</f>
        <v>93.6181085578441</v>
      </c>
      <c r="BV6" s="0" t="n">
        <f aca="false">BA6*'Dist Horaria'!$AB$3</f>
        <v>83.3263726085673</v>
      </c>
      <c r="BW6" s="0" t="n">
        <f aca="false">BA6*'Dist Horaria'!$AC$3</f>
        <v>90.3112400370312</v>
      </c>
      <c r="BX6" s="0" t="n">
        <f aca="false">BA6*'Dist Horaria'!$AD$3</f>
        <v>87.9279647877678</v>
      </c>
      <c r="BY6" s="0" t="n">
        <f aca="false">BA6*'Dist Horaria'!$AE$3</f>
        <v>85.4065986908435</v>
      </c>
      <c r="BZ6" s="0" t="n">
        <f aca="false">AN6*1000000</f>
        <v>6567.45205479452</v>
      </c>
      <c r="CA6" s="0" t="n">
        <f aca="false">BZ6*'Dist Horaria'!$H$6</f>
        <v>164.186301369863</v>
      </c>
      <c r="CB6" s="0" t="n">
        <f aca="false">BZ6*'Dist Horaria'!$I$6</f>
        <v>164.186301369863</v>
      </c>
      <c r="CC6" s="0" t="n">
        <f aca="false">BZ6*'Dist Horaria'!$J$6</f>
        <v>164.186301369863</v>
      </c>
      <c r="CD6" s="0" t="n">
        <f aca="false">BZ6*'Dist Horaria'!$K$6</f>
        <v>164.186301369863</v>
      </c>
      <c r="CE6" s="0" t="n">
        <f aca="false">BZ6*'Dist Horaria'!$L$6</f>
        <v>164.186301369863</v>
      </c>
      <c r="CF6" s="0" t="n">
        <f aca="false">BZ6*'Dist Horaria'!$M$6</f>
        <v>437.830136986302</v>
      </c>
      <c r="CG6" s="0" t="n">
        <f aca="false">BZ6*'Dist Horaria'!$N$6</f>
        <v>437.830136986302</v>
      </c>
      <c r="CH6" s="0" t="n">
        <f aca="false">BZ6*'Dist Horaria'!$O$6</f>
        <v>437.830136986302</v>
      </c>
      <c r="CI6" s="0" t="n">
        <f aca="false">BZ6*'Dist Horaria'!$P$6</f>
        <v>287.32602739726</v>
      </c>
      <c r="CJ6" s="0" t="n">
        <f aca="false">BZ6*'Dist Horaria'!$Q$6</f>
        <v>287.32602739726</v>
      </c>
      <c r="CK6" s="0" t="n">
        <f aca="false">BZ6*'Dist Horaria'!$R$6</f>
        <v>287.32602739726</v>
      </c>
      <c r="CL6" s="0" t="n">
        <f aca="false">BZ6*'Dist Horaria'!$S$6</f>
        <v>287.32602739726</v>
      </c>
      <c r="CM6" s="0" t="n">
        <f aca="false">BZ6*'Dist Horaria'!$T$6</f>
        <v>287.32602739726</v>
      </c>
      <c r="CN6" s="0" t="n">
        <f aca="false">BZ6*'Dist Horaria'!$U$6</f>
        <v>287.32602739726</v>
      </c>
      <c r="CO6" s="0" t="n">
        <f aca="false">BZ6*'Dist Horaria'!$V$6</f>
        <v>287.32602739726</v>
      </c>
      <c r="CP6" s="0" t="n">
        <f aca="false">BZ6*'Dist Horaria'!$W$6</f>
        <v>287.32602739726</v>
      </c>
      <c r="CQ6" s="0" t="n">
        <f aca="false">BZ6*'Dist Horaria'!$X$6</f>
        <v>437.830136986302</v>
      </c>
      <c r="CR6" s="0" t="n">
        <f aca="false">BZ6*'Dist Horaria'!$Y$6</f>
        <v>437.830136986302</v>
      </c>
      <c r="CS6" s="0" t="n">
        <f aca="false">BZ6*'Dist Horaria'!$Z$6</f>
        <v>437.830136986302</v>
      </c>
      <c r="CT6" s="0" t="n">
        <f aca="false">BZ6*'Dist Horaria'!$AA$6</f>
        <v>164.186301369863</v>
      </c>
      <c r="CU6" s="0" t="n">
        <f aca="false">BZ6*'Dist Horaria'!$AB$6</f>
        <v>164.186301369863</v>
      </c>
      <c r="CV6" s="0" t="n">
        <f aca="false">BZ6*'Dist Horaria'!$AC$6</f>
        <v>164.186301369863</v>
      </c>
      <c r="CW6" s="0" t="n">
        <f aca="false">BZ6*'Dist Horaria'!$AD$6</f>
        <v>164.186301369863</v>
      </c>
      <c r="CX6" s="0" t="n">
        <f aca="false">BZ6*'Dist Horaria'!$AE$6</f>
        <v>164.186301369863</v>
      </c>
      <c r="CY6" s="0" t="n">
        <f aca="false">AS6*1000000</f>
        <v>6869.74459265753</v>
      </c>
      <c r="CZ6" s="0" t="n">
        <f aca="false">CY6*'Dist Horaria'!$H$6</f>
        <v>171.743614816438</v>
      </c>
      <c r="DA6" s="0" t="n">
        <f aca="false">CY6*'Dist Horaria'!$I$6</f>
        <v>171.743614816438</v>
      </c>
      <c r="DB6" s="0" t="n">
        <f aca="false">CY6*'Dist Horaria'!$J$6</f>
        <v>171.743614816438</v>
      </c>
      <c r="DC6" s="0" t="n">
        <f aca="false">CY6*'Dist Horaria'!$K$6</f>
        <v>171.743614816438</v>
      </c>
      <c r="DD6" s="0" t="n">
        <f aca="false">CY6*'Dist Horaria'!$L$6</f>
        <v>171.743614816438</v>
      </c>
      <c r="DE6" s="0" t="n">
        <f aca="false">CY6*'Dist Horaria'!$M$6</f>
        <v>457.982972843836</v>
      </c>
      <c r="DF6" s="0" t="n">
        <f aca="false">CY6*'Dist Horaria'!$N$6</f>
        <v>457.982972843836</v>
      </c>
      <c r="DG6" s="0" t="n">
        <f aca="false">CY6*'Dist Horaria'!$O$6</f>
        <v>457.982972843836</v>
      </c>
      <c r="DH6" s="0" t="n">
        <f aca="false">CY6*'Dist Horaria'!$P$6</f>
        <v>300.551325928767</v>
      </c>
      <c r="DI6" s="0" t="n">
        <f aca="false">CY6*'Dist Horaria'!$Q$6</f>
        <v>300.551325928767</v>
      </c>
      <c r="DJ6" s="0" t="n">
        <f aca="false">CY6*'Dist Horaria'!$R$6</f>
        <v>300.551325928767</v>
      </c>
      <c r="DK6" s="0" t="n">
        <f aca="false">CY6*'Dist Horaria'!$S$6</f>
        <v>300.551325928767</v>
      </c>
      <c r="DL6" s="0" t="n">
        <f aca="false">CY6*'Dist Horaria'!$T$6</f>
        <v>300.551325928767</v>
      </c>
      <c r="DM6" s="0" t="n">
        <f aca="false">CY6*'Dist Horaria'!$U$6</f>
        <v>300.551325928767</v>
      </c>
      <c r="DN6" s="0" t="n">
        <f aca="false">CY6*'Dist Horaria'!$V$6</f>
        <v>300.551325928767</v>
      </c>
      <c r="DO6" s="0" t="n">
        <f aca="false">CY6*'Dist Horaria'!$W$6</f>
        <v>300.551325928767</v>
      </c>
      <c r="DP6" s="0" t="n">
        <f aca="false">CY6*'Dist Horaria'!$X$6</f>
        <v>457.982972843836</v>
      </c>
      <c r="DQ6" s="0" t="n">
        <f aca="false">CY6*'Dist Horaria'!$Y$6</f>
        <v>457.982972843836</v>
      </c>
      <c r="DR6" s="0" t="n">
        <f aca="false">CY6*'Dist Horaria'!$Z$6</f>
        <v>457.982972843836</v>
      </c>
      <c r="DS6" s="0" t="n">
        <f aca="false">CY6*'Dist Horaria'!$AA$6</f>
        <v>171.743614816438</v>
      </c>
      <c r="DT6" s="0" t="n">
        <f aca="false">CY6*'Dist Horaria'!$AB$6</f>
        <v>171.743614816438</v>
      </c>
      <c r="DU6" s="0" t="n">
        <f aca="false">CY6*'Dist Horaria'!$AC$6</f>
        <v>171.743614816438</v>
      </c>
      <c r="DV6" s="0" t="n">
        <f aca="false">CY6*'Dist Horaria'!$AD$6</f>
        <v>171.743614816438</v>
      </c>
      <c r="DW6" s="0" t="n">
        <f aca="false">CY6*'Dist Horaria'!$AE$6</f>
        <v>171.743614816438</v>
      </c>
      <c r="DX6" s="0" t="n">
        <f aca="false">AX6*1000000</f>
        <v>398.246063342466</v>
      </c>
      <c r="DY6" s="0" t="n">
        <f aca="false">DX6*'Dist Horaria'!$H$6</f>
        <v>9.95615158356165</v>
      </c>
      <c r="DZ6" s="0" t="n">
        <f aca="false">DX6*'Dist Horaria'!$I$6</f>
        <v>9.95615158356165</v>
      </c>
      <c r="EA6" s="0" t="n">
        <f aca="false">DX6*'Dist Horaria'!$J$6</f>
        <v>9.95615158356165</v>
      </c>
      <c r="EB6" s="0" t="n">
        <f aca="false">DX6*'Dist Horaria'!$K$6</f>
        <v>9.95615158356165</v>
      </c>
      <c r="EC6" s="0" t="n">
        <f aca="false">DX6*'Dist Horaria'!$L$6</f>
        <v>9.95615158356165</v>
      </c>
      <c r="ED6" s="0" t="n">
        <f aca="false">DX6*'Dist Horaria'!$M$6</f>
        <v>26.5497375561644</v>
      </c>
      <c r="EE6" s="0" t="n">
        <f aca="false">DX6*'Dist Horaria'!$N$6</f>
        <v>26.5497375561644</v>
      </c>
      <c r="EF6" s="0" t="n">
        <f aca="false">DX6*'Dist Horaria'!$O$6</f>
        <v>26.5497375561644</v>
      </c>
      <c r="EG6" s="0" t="n">
        <f aca="false">DX6*'Dist Horaria'!$P$6</f>
        <v>17.4232652712329</v>
      </c>
      <c r="EH6" s="0" t="n">
        <f aca="false">DX6*'Dist Horaria'!$Q$6</f>
        <v>17.4232652712329</v>
      </c>
      <c r="EI6" s="0" t="n">
        <f aca="false">DX6*'Dist Horaria'!$R$6</f>
        <v>17.4232652712329</v>
      </c>
      <c r="EJ6" s="0" t="n">
        <f aca="false">DX6*'Dist Horaria'!$S$6</f>
        <v>17.4232652712329</v>
      </c>
      <c r="EK6" s="0" t="n">
        <f aca="false">DX6*'Dist Horaria'!$T$6</f>
        <v>17.4232652712329</v>
      </c>
      <c r="EL6" s="0" t="n">
        <f aca="false">DX6*'Dist Horaria'!$U$6</f>
        <v>17.4232652712329</v>
      </c>
      <c r="EM6" s="0" t="n">
        <f aca="false">DX6*'Dist Horaria'!$V$6</f>
        <v>17.4232652712329</v>
      </c>
      <c r="EN6" s="0" t="n">
        <f aca="false">DX6*'Dist Horaria'!$W$6</f>
        <v>17.4232652712329</v>
      </c>
      <c r="EO6" s="0" t="n">
        <f aca="false">DX6*'Dist Horaria'!$X$6</f>
        <v>26.5497375561644</v>
      </c>
      <c r="EP6" s="0" t="n">
        <f aca="false">DX6*'Dist Horaria'!$Y$6</f>
        <v>26.5497375561644</v>
      </c>
      <c r="EQ6" s="0" t="n">
        <f aca="false">DX6*'Dist Horaria'!$Z$6</f>
        <v>26.5497375561644</v>
      </c>
      <c r="ER6" s="0" t="n">
        <f aca="false">DX6*'Dist Horaria'!$AA$6</f>
        <v>9.95615158356165</v>
      </c>
      <c r="ES6" s="0" t="n">
        <f aca="false">DX6*'Dist Horaria'!$AB$6</f>
        <v>9.95615158356165</v>
      </c>
      <c r="ET6" s="0" t="n">
        <f aca="false">DX6*'Dist Horaria'!$AC$6</f>
        <v>9.95615158356165</v>
      </c>
      <c r="EU6" s="0" t="n">
        <f aca="false">DX6*'Dist Horaria'!$AD$6</f>
        <v>9.95615158356165</v>
      </c>
      <c r="EV6" s="0" t="n">
        <f aca="false">DX6*'Dist Horaria'!$AE$6</f>
        <v>9.95615158356165</v>
      </c>
      <c r="EW6" s="0" t="n">
        <f aca="false">BB6+CA6+CZ6+DY6</f>
        <v>426.424427765079</v>
      </c>
      <c r="EX6" s="0" t="n">
        <f aca="false">BC6+CB6+DA6+DZ6</f>
        <v>424.269951235203</v>
      </c>
      <c r="EY6" s="0" t="n">
        <f aca="false">BD6+CC6+DB6+EA6</f>
        <v>422.23639018796</v>
      </c>
      <c r="EZ6" s="0" t="n">
        <f aca="false">BE6+CD6+DC6+EB6</f>
        <v>420.503875599154</v>
      </c>
      <c r="FA6" s="0" t="n">
        <f aca="false">BF6+CE6+DD6+EC6</f>
        <v>419.237821201651</v>
      </c>
      <c r="FB6" s="0" t="n">
        <f aca="false">BG6+CF6+DE6+ED6</f>
        <v>994.917537294371</v>
      </c>
      <c r="FC6" s="0" t="n">
        <f aca="false">BH6+CG6+DF6+EE6</f>
        <v>998.192090902062</v>
      </c>
      <c r="FD6" s="0" t="n">
        <f aca="false">BI6+CH6+DG6+EF6</f>
        <v>998.192090902062</v>
      </c>
      <c r="FE6" s="0" t="n">
        <f aca="false">BJ6+CI6+DH6+EG6</f>
        <v>705.62526648033</v>
      </c>
      <c r="FF6" s="0" t="n">
        <f aca="false">BK6+CJ6+DI6+EH6</f>
        <v>716.236527314116</v>
      </c>
      <c r="FG6" s="0" t="n">
        <f aca="false">BL6+CK6+DJ6+EI6</f>
        <v>723.953807920507</v>
      </c>
      <c r="FH6" s="0" t="n">
        <f aca="false">BM6+CL6+DK6+EJ6</f>
        <v>727.812448223702</v>
      </c>
      <c r="FI6" s="0" t="n">
        <f aca="false">BN6+CM6+DL6+EK6</f>
        <v>728.7771082995</v>
      </c>
      <c r="FJ6" s="0" t="n">
        <f aca="false">BO6+CN6+DM6+EL6</f>
        <v>727.812448223702</v>
      </c>
      <c r="FK6" s="0" t="n">
        <f aca="false">BP6+CO6+DN6+EM6</f>
        <v>725.883128072104</v>
      </c>
      <c r="FL6" s="0" t="n">
        <f aca="false">BQ6+CP6+DO6+EN6</f>
        <v>722.989147844708</v>
      </c>
      <c r="FM6" s="0" t="n">
        <f aca="false">BR6+CQ6+DP6+EO6</f>
        <v>1037.77057479976</v>
      </c>
      <c r="FN6" s="0" t="n">
        <f aca="false">BS6+CR6+DQ6+EP6</f>
        <v>1035.13829128338</v>
      </c>
      <c r="FO6" s="0" t="n">
        <f aca="false">BT6+CS6+DR6+EQ6</f>
        <v>1020.81051445998</v>
      </c>
      <c r="FP6" s="0" t="n">
        <f aca="false">BU6+CT6+DS6+ER6</f>
        <v>439.504176327707</v>
      </c>
      <c r="FQ6" s="0" t="n">
        <f aca="false">BV6+CU6+DT6+ES6</f>
        <v>429.21244037843</v>
      </c>
      <c r="FR6" s="0" t="n">
        <f aca="false">BW6+CV6+DU6+ET6</f>
        <v>436.197307806894</v>
      </c>
      <c r="FS6" s="0" t="n">
        <f aca="false">BX6+CW6+DV6+EU6</f>
        <v>433.814032557631</v>
      </c>
      <c r="FT6" s="0" t="n">
        <f aca="false">BY6+CX6+DW6+EV6</f>
        <v>431.292666460707</v>
      </c>
      <c r="FU6" s="0" t="n">
        <f aca="false">AM6*'Dist Horaria'!$H$10</f>
        <v>0.216343007481642</v>
      </c>
      <c r="FV6" s="0" t="n">
        <f aca="false">AM6*'Dist Horaria'!$I$10</f>
        <v>0.202473178735322</v>
      </c>
      <c r="FW6" s="0" t="n">
        <f aca="false">AM6*'Dist Horaria'!$J$10</f>
        <v>0.201596653862453</v>
      </c>
      <c r="FX6" s="0" t="n">
        <f aca="false">AM6*'Dist Horaria'!$K$10</f>
        <v>0.195798803375613</v>
      </c>
      <c r="FY6" s="0" t="n">
        <f aca="false">AM6*'Dist Horaria'!$L$10</f>
        <v>0.195877158935098</v>
      </c>
      <c r="FZ6" s="0" t="n">
        <f aca="false">AM6*'Dist Horaria'!$M$10</f>
        <v>0.209596620922627</v>
      </c>
      <c r="GA6" s="0" t="n">
        <f aca="false">AM6*'Dist Horaria'!$N$10</f>
        <v>0.198287066860645</v>
      </c>
      <c r="GB6" s="0" t="n">
        <f aca="false">AM6*'Dist Horaria'!$O$10</f>
        <v>0.194902676056547</v>
      </c>
      <c r="GC6" s="0" t="n">
        <f aca="false">AM6*'Dist Horaria'!$P$10</f>
        <v>0.19792711931472</v>
      </c>
      <c r="GD6" s="0" t="n">
        <f aca="false">AM6*'Dist Horaria'!$Q$10</f>
        <v>0.179117365676295</v>
      </c>
      <c r="GE6" s="0" t="n">
        <f aca="false">AM6*'Dist Horaria'!$R$10</f>
        <v>0.21855008566999</v>
      </c>
      <c r="GF6" s="0" t="n">
        <f aca="false">AM6*'Dist Horaria'!$S$10</f>
        <v>0.186650263109048</v>
      </c>
      <c r="GG6" s="0" t="n">
        <f aca="false">AR6*'Dist Horaria'!$H$10</f>
        <v>0.226301036293257</v>
      </c>
      <c r="GH6" s="0" t="n">
        <f aca="false">AR6*'Dist Horaria'!$I$10</f>
        <v>0.211792794704869</v>
      </c>
      <c r="GI6" s="0" t="n">
        <f aca="false">AR6*'Dist Horaria'!$J$10</f>
        <v>0.210875924363755</v>
      </c>
      <c r="GJ6" s="0" t="n">
        <f aca="false">AR6*'Dist Horaria'!$K$10</f>
        <v>0.204811205246098</v>
      </c>
      <c r="GK6" s="0" t="n">
        <f aca="false">AR6*'Dist Horaria'!$L$10</f>
        <v>0.204893167425127</v>
      </c>
      <c r="GL6" s="0" t="n">
        <f aca="false">AR6*'Dist Horaria'!$M$10</f>
        <v>0.219244121039504</v>
      </c>
      <c r="GM6" s="0" t="n">
        <f aca="false">AR6*'Dist Horaria'!$N$10</f>
        <v>0.207414000741031</v>
      </c>
      <c r="GN6" s="0" t="n">
        <f aca="false">AR6*'Dist Horaria'!$O$10</f>
        <v>0.20387383017992</v>
      </c>
      <c r="GO6" s="0" t="n">
        <f aca="false">AR6*'Dist Horaria'!$P$10</f>
        <v>0.20703748520858</v>
      </c>
      <c r="GP6" s="0" t="n">
        <f aca="false">AR6*'Dist Horaria'!$Q$10</f>
        <v>0.18736193946136</v>
      </c>
      <c r="GQ6" s="0" t="n">
        <f aca="false">AR6*'Dist Horaria'!$R$10</f>
        <v>0.228609703844001</v>
      </c>
      <c r="GR6" s="0" t="n">
        <f aca="false">AR6*'Dist Horaria'!$S$10</f>
        <v>0.195241567812497</v>
      </c>
      <c r="GS6" s="0" t="n">
        <f aca="false">AW6*'Dist Horaria'!$H$10</f>
        <v>0.0131189006546816</v>
      </c>
      <c r="GT6" s="0" t="n">
        <f aca="false">AW6*'Dist Horaria'!$I$10</f>
        <v>0.0122778431712967</v>
      </c>
      <c r="GU6" s="0" t="n">
        <f aca="false">AW6*'Dist Horaria'!$J$10</f>
        <v>0.0122246912674641</v>
      </c>
      <c r="GV6" s="0" t="n">
        <f aca="false">AW6*'Dist Horaria'!$K$10</f>
        <v>0.0118731133475999</v>
      </c>
      <c r="GW6" s="0" t="n">
        <f aca="false">AW6*'Dist Horaria'!$L$10</f>
        <v>0.0118778647782682</v>
      </c>
      <c r="GX6" s="0" t="n">
        <f aca="false">AW6*'Dist Horaria'!$M$10</f>
        <v>0.0127098041182321</v>
      </c>
      <c r="GY6" s="0" t="n">
        <f aca="false">AW6*'Dist Horaria'!$N$10</f>
        <v>0.0120240000429583</v>
      </c>
      <c r="GZ6" s="0" t="n">
        <f aca="false">AW6*'Dist Horaria'!$O$10</f>
        <v>0.0118187727640533</v>
      </c>
      <c r="HA6" s="0" t="n">
        <f aca="false">AW6*'Dist Horaria'!$P$10</f>
        <v>0.0120021730555699</v>
      </c>
      <c r="HB6" s="0" t="n">
        <f aca="false">AW6*'Dist Horaria'!$Q$10</f>
        <v>0.0108615617079049</v>
      </c>
      <c r="HC6" s="0" t="n">
        <f aca="false">AW6*'Dist Horaria'!$R$10</f>
        <v>0.0132527364547247</v>
      </c>
      <c r="HD6" s="0" t="n">
        <f aca="false">AW6*'Dist Horaria'!$S$10</f>
        <v>0.0113183517572462</v>
      </c>
    </row>
    <row r="7" customFormat="false" ht="13.8" hidden="false" customHeight="false" outlineLevel="0" collapsed="false">
      <c r="A7" s="0" t="n">
        <v>4.60200934201205</v>
      </c>
      <c r="B7" s="0" t="n">
        <v>-74.0920277965037</v>
      </c>
      <c r="C7" s="0" t="n">
        <v>30</v>
      </c>
      <c r="D7" s="0" t="n">
        <v>24</v>
      </c>
      <c r="E7" s="0" t="n">
        <v>2306</v>
      </c>
      <c r="F7" s="0" t="n">
        <v>5</v>
      </c>
      <c r="G7" s="0" t="s">
        <v>79</v>
      </c>
      <c r="H7" s="1" t="s">
        <v>111</v>
      </c>
      <c r="I7" s="0" t="s">
        <v>112</v>
      </c>
      <c r="J7" s="0" t="s">
        <v>113</v>
      </c>
      <c r="K7" s="0" t="s">
        <v>114</v>
      </c>
      <c r="L7" s="0" t="s">
        <v>115</v>
      </c>
      <c r="N7" s="0" t="n">
        <v>5</v>
      </c>
      <c r="P7" s="0" t="s">
        <v>116</v>
      </c>
      <c r="Q7" s="0" t="s">
        <v>117</v>
      </c>
      <c r="R7" s="0" t="s">
        <v>87</v>
      </c>
      <c r="S7" s="0" t="n">
        <v>339</v>
      </c>
      <c r="T7" s="0" t="n">
        <v>24</v>
      </c>
      <c r="U7" s="0" t="n">
        <v>2</v>
      </c>
      <c r="V7" s="0" t="n">
        <v>46800</v>
      </c>
      <c r="W7" s="0" t="n">
        <f aca="false">V7*12</f>
        <v>561600</v>
      </c>
      <c r="X7" s="0" t="n">
        <v>3</v>
      </c>
      <c r="Y7" s="0" t="s">
        <v>118</v>
      </c>
      <c r="Z7" s="0" t="n">
        <v>29055</v>
      </c>
      <c r="AB7" s="0" t="n">
        <v>0.005</v>
      </c>
      <c r="AC7" s="0" t="n">
        <v>6</v>
      </c>
      <c r="AD7" s="0" t="n">
        <v>2272.24634687819</v>
      </c>
      <c r="AE7" s="0" t="n">
        <f aca="false">AD7/2204.59</f>
        <v>1.0306888568297</v>
      </c>
      <c r="AF7" s="0" t="n">
        <f aca="false">AE7/S7</f>
        <v>0.00304038010864219</v>
      </c>
      <c r="AG7" s="0" t="n">
        <f aca="false">AE7*EXP(AB7*AC7)</f>
        <v>1.06207800561553</v>
      </c>
      <c r="AH7" s="0" t="n">
        <f aca="false">AG7/S7</f>
        <v>0.00313297346789243</v>
      </c>
      <c r="AI7" s="0" t="s">
        <v>90</v>
      </c>
      <c r="AJ7" s="0" t="n">
        <f aca="false">IF(AI7="A",'FE DISTRIBUCIÓN'!$C$2,'FE DISTRIBUCIÓN'!$C$3)</f>
        <v>4.994E-006</v>
      </c>
      <c r="AK7" s="0" t="n">
        <f aca="false">W7*AJ7</f>
        <v>2.8046304</v>
      </c>
      <c r="AL7" s="0" t="n">
        <f aca="false">AK7/365</f>
        <v>0.00768391890410959</v>
      </c>
      <c r="AM7" s="0" t="n">
        <f aca="false">AK7*EXP(AB7*AC7)</f>
        <v>2.89004411174386</v>
      </c>
      <c r="AN7" s="0" t="n">
        <f aca="false">AM7/365</f>
        <v>0.00791792907327086</v>
      </c>
      <c r="AO7" s="0" t="n">
        <v>5.223868284E-006</v>
      </c>
      <c r="AP7" s="0" t="n">
        <f aca="false">AO7*W7</f>
        <v>2.9337244282944</v>
      </c>
      <c r="AQ7" s="0" t="n">
        <f aca="false">AP7/365</f>
        <v>0.00803760117340931</v>
      </c>
      <c r="AR7" s="0" t="n">
        <f aca="false">AP7*EXP(AB7*AC7)</f>
        <v>3.02306963850615</v>
      </c>
      <c r="AS7" s="0" t="n">
        <f aca="false">AR7/365</f>
        <v>0.00828238257124974</v>
      </c>
      <c r="AT7" s="0" t="n">
        <v>3.02832944E-007</v>
      </c>
      <c r="AU7" s="0" t="n">
        <f aca="false">AT7*W7</f>
        <v>0.1700709813504</v>
      </c>
      <c r="AV7" s="0" t="n">
        <f aca="false">AU7/365</f>
        <v>0.000465947894110685</v>
      </c>
      <c r="AW7" s="0" t="n">
        <f aca="false">AU7*EXP(AB7*AC7)</f>
        <v>0.175250413826444</v>
      </c>
      <c r="AX7" s="0" t="n">
        <f aca="false">AW7/365</f>
        <v>0.000480138120072448</v>
      </c>
      <c r="AY7" s="0" t="n">
        <f aca="false">AW7+AR7+AM7+AG7</f>
        <v>7.150442169692</v>
      </c>
      <c r="AZ7" s="0" t="n">
        <f aca="false">AH7+AN7+AS7+AX7</f>
        <v>0.0198134232324855</v>
      </c>
      <c r="BA7" s="0" t="n">
        <f aca="false">AH7*1000000</f>
        <v>3132.97346789243</v>
      </c>
      <c r="BB7" s="0" t="n">
        <f aca="false">BA7*'Dist Horaria'!$H$3</f>
        <v>109.167023933686</v>
      </c>
      <c r="BC7" s="0" t="n">
        <f aca="false">BA7*'Dist Horaria'!$I$3</f>
        <v>106.246703841305</v>
      </c>
      <c r="BD7" s="0" t="n">
        <f aca="false">BA7*'Dist Horaria'!$J$3</f>
        <v>103.490280597422</v>
      </c>
      <c r="BE7" s="0" t="n">
        <f aca="false">BA7*'Dist Horaria'!$K$3</f>
        <v>101.141915649429</v>
      </c>
      <c r="BF7" s="0" t="n">
        <f aca="false">BA7*'Dist Horaria'!$L$3</f>
        <v>99.4258217195081</v>
      </c>
      <c r="BG7" s="0" t="n">
        <f aca="false">BA7*'Dist Horaria'!$M$3</f>
        <v>98.3454290621995</v>
      </c>
      <c r="BH7" s="0" t="n">
        <f aca="false">BA7*'Dist Horaria'!$N$3</f>
        <v>102.783975763227</v>
      </c>
      <c r="BI7" s="0" t="n">
        <f aca="false">BA7*'Dist Horaria'!$O$3</f>
        <v>102.783975763227</v>
      </c>
      <c r="BJ7" s="0" t="n">
        <f aca="false">BA7*'Dist Horaria'!$P$3</f>
        <v>135.986668181974</v>
      </c>
      <c r="BK7" s="0" t="n">
        <f aca="false">BA7*'Dist Horaria'!$Q$3</f>
        <v>150.369873470452</v>
      </c>
      <c r="BL7" s="0" t="n">
        <f aca="false">BA7*'Dist Horaria'!$R$3</f>
        <v>160.830386407527</v>
      </c>
      <c r="BM7" s="0" t="n">
        <f aca="false">BA7*'Dist Horaria'!$S$3</f>
        <v>166.060642876065</v>
      </c>
      <c r="BN7" s="0" t="n">
        <f aca="false">BA7*'Dist Horaria'!$T$3</f>
        <v>167.368206993199</v>
      </c>
      <c r="BO7" s="0" t="n">
        <f aca="false">BA7*'Dist Horaria'!$U$3</f>
        <v>166.060642876065</v>
      </c>
      <c r="BP7" s="0" t="n">
        <f aca="false">BA7*'Dist Horaria'!$V$3</f>
        <v>163.445514641796</v>
      </c>
      <c r="BQ7" s="0" t="n">
        <f aca="false">BA7*'Dist Horaria'!$W$3</f>
        <v>159.522822290393</v>
      </c>
      <c r="BR7" s="0" t="n">
        <f aca="false">BA7*'Dist Horaria'!$X$3</f>
        <v>156.431272519402</v>
      </c>
      <c r="BS7" s="0" t="n">
        <f aca="false">BA7*'Dist Horaria'!$Y$3</f>
        <v>152.863301211691</v>
      </c>
      <c r="BT7" s="0" t="n">
        <f aca="false">BA7*'Dist Horaria'!$Z$3</f>
        <v>133.442484156444</v>
      </c>
      <c r="BU7" s="0" t="n">
        <f aca="false">BA7*'Dist Horaria'!$AA$3</f>
        <v>126.896180877879</v>
      </c>
      <c r="BV7" s="0" t="n">
        <f aca="false">BA7*'Dist Horaria'!$AB$3</f>
        <v>112.946080767067</v>
      </c>
      <c r="BW7" s="0" t="n">
        <f aca="false">BA7*'Dist Horaria'!$AC$3</f>
        <v>122.413832404697</v>
      </c>
      <c r="BX7" s="0" t="n">
        <f aca="false">BA7*'Dist Horaria'!$AD$3</f>
        <v>119.183383383978</v>
      </c>
      <c r="BY7" s="0" t="n">
        <f aca="false">BA7*'Dist Horaria'!$AE$3</f>
        <v>115.76575688817</v>
      </c>
      <c r="BZ7" s="0" t="n">
        <f aca="false">AN7*1000000</f>
        <v>7917.92907327086</v>
      </c>
      <c r="CA7" s="0" t="n">
        <f aca="false">BZ7*'Dist Horaria'!$H$6</f>
        <v>197.948226831772</v>
      </c>
      <c r="CB7" s="0" t="n">
        <f aca="false">BZ7*'Dist Horaria'!$I$6</f>
        <v>197.948226831772</v>
      </c>
      <c r="CC7" s="0" t="n">
        <f aca="false">BZ7*'Dist Horaria'!$J$6</f>
        <v>197.948226831772</v>
      </c>
      <c r="CD7" s="0" t="n">
        <f aca="false">BZ7*'Dist Horaria'!$K$6</f>
        <v>197.948226831772</v>
      </c>
      <c r="CE7" s="0" t="n">
        <f aca="false">BZ7*'Dist Horaria'!$L$6</f>
        <v>197.948226831772</v>
      </c>
      <c r="CF7" s="0" t="n">
        <f aca="false">BZ7*'Dist Horaria'!$M$6</f>
        <v>527.861938218058</v>
      </c>
      <c r="CG7" s="0" t="n">
        <f aca="false">BZ7*'Dist Horaria'!$N$6</f>
        <v>527.861938218058</v>
      </c>
      <c r="CH7" s="0" t="n">
        <f aca="false">BZ7*'Dist Horaria'!$O$6</f>
        <v>527.861938218058</v>
      </c>
      <c r="CI7" s="0" t="n">
        <f aca="false">BZ7*'Dist Horaria'!$P$6</f>
        <v>346.4093969556</v>
      </c>
      <c r="CJ7" s="0" t="n">
        <f aca="false">BZ7*'Dist Horaria'!$Q$6</f>
        <v>346.4093969556</v>
      </c>
      <c r="CK7" s="0" t="n">
        <f aca="false">BZ7*'Dist Horaria'!$R$6</f>
        <v>346.4093969556</v>
      </c>
      <c r="CL7" s="0" t="n">
        <f aca="false">BZ7*'Dist Horaria'!$S$6</f>
        <v>346.4093969556</v>
      </c>
      <c r="CM7" s="0" t="n">
        <f aca="false">BZ7*'Dist Horaria'!$T$6</f>
        <v>346.4093969556</v>
      </c>
      <c r="CN7" s="0" t="n">
        <f aca="false">BZ7*'Dist Horaria'!$U$6</f>
        <v>346.4093969556</v>
      </c>
      <c r="CO7" s="0" t="n">
        <f aca="false">BZ7*'Dist Horaria'!$V$6</f>
        <v>346.4093969556</v>
      </c>
      <c r="CP7" s="0" t="n">
        <f aca="false">BZ7*'Dist Horaria'!$W$6</f>
        <v>346.4093969556</v>
      </c>
      <c r="CQ7" s="0" t="n">
        <f aca="false">BZ7*'Dist Horaria'!$X$6</f>
        <v>527.861938218058</v>
      </c>
      <c r="CR7" s="0" t="n">
        <f aca="false">BZ7*'Dist Horaria'!$Y$6</f>
        <v>527.861938218058</v>
      </c>
      <c r="CS7" s="0" t="n">
        <f aca="false">BZ7*'Dist Horaria'!$Z$6</f>
        <v>527.861938218058</v>
      </c>
      <c r="CT7" s="0" t="n">
        <f aca="false">BZ7*'Dist Horaria'!$AA$6</f>
        <v>197.948226831772</v>
      </c>
      <c r="CU7" s="0" t="n">
        <f aca="false">BZ7*'Dist Horaria'!$AB$6</f>
        <v>197.948226831772</v>
      </c>
      <c r="CV7" s="0" t="n">
        <f aca="false">BZ7*'Dist Horaria'!$AC$6</f>
        <v>197.948226831772</v>
      </c>
      <c r="CW7" s="0" t="n">
        <f aca="false">BZ7*'Dist Horaria'!$AD$6</f>
        <v>197.948226831772</v>
      </c>
      <c r="CX7" s="0" t="n">
        <f aca="false">BZ7*'Dist Horaria'!$AE$6</f>
        <v>197.948226831772</v>
      </c>
      <c r="CY7" s="0" t="n">
        <f aca="false">AS7*1000000</f>
        <v>8282.38257124974</v>
      </c>
      <c r="CZ7" s="0" t="n">
        <f aca="false">CY7*'Dist Horaria'!$H$6</f>
        <v>207.059564281243</v>
      </c>
      <c r="DA7" s="0" t="n">
        <f aca="false">CY7*'Dist Horaria'!$I$6</f>
        <v>207.059564281243</v>
      </c>
      <c r="DB7" s="0" t="n">
        <f aca="false">CY7*'Dist Horaria'!$J$6</f>
        <v>207.059564281243</v>
      </c>
      <c r="DC7" s="0" t="n">
        <f aca="false">CY7*'Dist Horaria'!$K$6</f>
        <v>207.059564281243</v>
      </c>
      <c r="DD7" s="0" t="n">
        <f aca="false">CY7*'Dist Horaria'!$L$6</f>
        <v>207.059564281243</v>
      </c>
      <c r="DE7" s="0" t="n">
        <f aca="false">CY7*'Dist Horaria'!$M$6</f>
        <v>552.158838083316</v>
      </c>
      <c r="DF7" s="0" t="n">
        <f aca="false">CY7*'Dist Horaria'!$N$6</f>
        <v>552.158838083316</v>
      </c>
      <c r="DG7" s="0" t="n">
        <f aca="false">CY7*'Dist Horaria'!$O$6</f>
        <v>552.158838083316</v>
      </c>
      <c r="DH7" s="0" t="n">
        <f aca="false">CY7*'Dist Horaria'!$P$6</f>
        <v>362.354237492176</v>
      </c>
      <c r="DI7" s="0" t="n">
        <f aca="false">CY7*'Dist Horaria'!$Q$6</f>
        <v>362.354237492176</v>
      </c>
      <c r="DJ7" s="0" t="n">
        <f aca="false">CY7*'Dist Horaria'!$R$6</f>
        <v>362.354237492176</v>
      </c>
      <c r="DK7" s="0" t="n">
        <f aca="false">CY7*'Dist Horaria'!$S$6</f>
        <v>362.354237492176</v>
      </c>
      <c r="DL7" s="0" t="n">
        <f aca="false">CY7*'Dist Horaria'!$T$6</f>
        <v>362.354237492176</v>
      </c>
      <c r="DM7" s="0" t="n">
        <f aca="false">CY7*'Dist Horaria'!$U$6</f>
        <v>362.354237492176</v>
      </c>
      <c r="DN7" s="0" t="n">
        <f aca="false">CY7*'Dist Horaria'!$V$6</f>
        <v>362.354237492176</v>
      </c>
      <c r="DO7" s="0" t="n">
        <f aca="false">CY7*'Dist Horaria'!$W$6</f>
        <v>362.354237492176</v>
      </c>
      <c r="DP7" s="0" t="n">
        <f aca="false">CY7*'Dist Horaria'!$X$6</f>
        <v>552.158838083316</v>
      </c>
      <c r="DQ7" s="0" t="n">
        <f aca="false">CY7*'Dist Horaria'!$Y$6</f>
        <v>552.158838083316</v>
      </c>
      <c r="DR7" s="0" t="n">
        <f aca="false">CY7*'Dist Horaria'!$Z$6</f>
        <v>552.158838083316</v>
      </c>
      <c r="DS7" s="0" t="n">
        <f aca="false">CY7*'Dist Horaria'!$AA$6</f>
        <v>207.059564281243</v>
      </c>
      <c r="DT7" s="0" t="n">
        <f aca="false">CY7*'Dist Horaria'!$AB$6</f>
        <v>207.059564281243</v>
      </c>
      <c r="DU7" s="0" t="n">
        <f aca="false">CY7*'Dist Horaria'!$AC$6</f>
        <v>207.059564281243</v>
      </c>
      <c r="DV7" s="0" t="n">
        <f aca="false">CY7*'Dist Horaria'!$AD$6</f>
        <v>207.059564281243</v>
      </c>
      <c r="DW7" s="0" t="n">
        <f aca="false">CY7*'Dist Horaria'!$AE$6</f>
        <v>207.059564281243</v>
      </c>
      <c r="DX7" s="0" t="n">
        <f aca="false">AX7*1000000</f>
        <v>480.138120072448</v>
      </c>
      <c r="DY7" s="0" t="n">
        <f aca="false">DX7*'Dist Horaria'!$H$6</f>
        <v>12.0034530018112</v>
      </c>
      <c r="DZ7" s="0" t="n">
        <f aca="false">DX7*'Dist Horaria'!$I$6</f>
        <v>12.0034530018112</v>
      </c>
      <c r="EA7" s="0" t="n">
        <f aca="false">DX7*'Dist Horaria'!$J$6</f>
        <v>12.0034530018112</v>
      </c>
      <c r="EB7" s="0" t="n">
        <f aca="false">DX7*'Dist Horaria'!$K$6</f>
        <v>12.0034530018112</v>
      </c>
      <c r="EC7" s="0" t="n">
        <f aca="false">DX7*'Dist Horaria'!$L$6</f>
        <v>12.0034530018112</v>
      </c>
      <c r="ED7" s="0" t="n">
        <f aca="false">DX7*'Dist Horaria'!$M$6</f>
        <v>32.0092080048299</v>
      </c>
      <c r="EE7" s="0" t="n">
        <f aca="false">DX7*'Dist Horaria'!$N$6</f>
        <v>32.0092080048299</v>
      </c>
      <c r="EF7" s="0" t="n">
        <f aca="false">DX7*'Dist Horaria'!$O$6</f>
        <v>32.0092080048299</v>
      </c>
      <c r="EG7" s="0" t="n">
        <f aca="false">DX7*'Dist Horaria'!$P$6</f>
        <v>21.0060427531696</v>
      </c>
      <c r="EH7" s="0" t="n">
        <f aca="false">DX7*'Dist Horaria'!$Q$6</f>
        <v>21.0060427531696</v>
      </c>
      <c r="EI7" s="0" t="n">
        <f aca="false">DX7*'Dist Horaria'!$R$6</f>
        <v>21.0060427531696</v>
      </c>
      <c r="EJ7" s="0" t="n">
        <f aca="false">DX7*'Dist Horaria'!$S$6</f>
        <v>21.0060427531696</v>
      </c>
      <c r="EK7" s="0" t="n">
        <f aca="false">DX7*'Dist Horaria'!$T$6</f>
        <v>21.0060427531696</v>
      </c>
      <c r="EL7" s="0" t="n">
        <f aca="false">DX7*'Dist Horaria'!$U$6</f>
        <v>21.0060427531696</v>
      </c>
      <c r="EM7" s="0" t="n">
        <f aca="false">DX7*'Dist Horaria'!$V$6</f>
        <v>21.0060427531696</v>
      </c>
      <c r="EN7" s="0" t="n">
        <f aca="false">DX7*'Dist Horaria'!$W$6</f>
        <v>21.0060427531696</v>
      </c>
      <c r="EO7" s="0" t="n">
        <f aca="false">DX7*'Dist Horaria'!$X$6</f>
        <v>32.0092080048299</v>
      </c>
      <c r="EP7" s="0" t="n">
        <f aca="false">DX7*'Dist Horaria'!$Y$6</f>
        <v>32.0092080048299</v>
      </c>
      <c r="EQ7" s="0" t="n">
        <f aca="false">DX7*'Dist Horaria'!$Z$6</f>
        <v>32.0092080048299</v>
      </c>
      <c r="ER7" s="0" t="n">
        <f aca="false">DX7*'Dist Horaria'!$AA$6</f>
        <v>12.0034530018112</v>
      </c>
      <c r="ES7" s="0" t="n">
        <f aca="false">DX7*'Dist Horaria'!$AB$6</f>
        <v>12.0034530018112</v>
      </c>
      <c r="ET7" s="0" t="n">
        <f aca="false">DX7*'Dist Horaria'!$AC$6</f>
        <v>12.0034530018112</v>
      </c>
      <c r="EU7" s="0" t="n">
        <f aca="false">DX7*'Dist Horaria'!$AD$6</f>
        <v>12.0034530018112</v>
      </c>
      <c r="EV7" s="0" t="n">
        <f aca="false">DX7*'Dist Horaria'!$AE$6</f>
        <v>12.0034530018112</v>
      </c>
      <c r="EW7" s="0" t="n">
        <f aca="false">BB7+CA7+CZ7+DY7</f>
        <v>526.178268048513</v>
      </c>
      <c r="EX7" s="0" t="n">
        <f aca="false">BC7+CB7+DA7+DZ7</f>
        <v>523.257947956131</v>
      </c>
      <c r="EY7" s="0" t="n">
        <f aca="false">BD7+CC7+DB7+EA7</f>
        <v>520.501524712248</v>
      </c>
      <c r="EZ7" s="0" t="n">
        <f aca="false">BE7+CD7+DC7+EB7</f>
        <v>518.153159764255</v>
      </c>
      <c r="FA7" s="0" t="n">
        <f aca="false">BF7+CE7+DD7+EC7</f>
        <v>516.437065834334</v>
      </c>
      <c r="FB7" s="0" t="n">
        <f aca="false">BG7+CF7+DE7+ED7</f>
        <v>1210.3754133684</v>
      </c>
      <c r="FC7" s="0" t="n">
        <f aca="false">BH7+CG7+DF7+EE7</f>
        <v>1214.81396006943</v>
      </c>
      <c r="FD7" s="0" t="n">
        <f aca="false">BI7+CH7+DG7+EF7</f>
        <v>1214.81396006943</v>
      </c>
      <c r="FE7" s="0" t="n">
        <f aca="false">BJ7+CI7+DH7+EG7</f>
        <v>865.75634538292</v>
      </c>
      <c r="FF7" s="0" t="n">
        <f aca="false">BK7+CJ7+DI7+EH7</f>
        <v>880.139550671398</v>
      </c>
      <c r="FG7" s="0" t="n">
        <f aca="false">BL7+CK7+DJ7+EI7</f>
        <v>890.600063608473</v>
      </c>
      <c r="FH7" s="0" t="n">
        <f aca="false">BM7+CL7+DK7+EJ7</f>
        <v>895.83032007701</v>
      </c>
      <c r="FI7" s="0" t="n">
        <f aca="false">BN7+CM7+DL7+EK7</f>
        <v>897.137884194145</v>
      </c>
      <c r="FJ7" s="0" t="n">
        <f aca="false">BO7+CN7+DM7+EL7</f>
        <v>895.83032007701</v>
      </c>
      <c r="FK7" s="0" t="n">
        <f aca="false">BP7+CO7+DN7+EM7</f>
        <v>893.215191842742</v>
      </c>
      <c r="FL7" s="0" t="n">
        <f aca="false">BQ7+CP7+DO7+EN7</f>
        <v>889.292499491338</v>
      </c>
      <c r="FM7" s="0" t="n">
        <f aca="false">BR7+CQ7+DP7+EO7</f>
        <v>1268.46125682561</v>
      </c>
      <c r="FN7" s="0" t="n">
        <f aca="false">BS7+CR7+DQ7+EP7</f>
        <v>1264.89328551789</v>
      </c>
      <c r="FO7" s="0" t="n">
        <f aca="false">BT7+CS7+DR7+EQ7</f>
        <v>1245.47246846265</v>
      </c>
      <c r="FP7" s="0" t="n">
        <f aca="false">BU7+CT7+DS7+ER7</f>
        <v>543.907424992705</v>
      </c>
      <c r="FQ7" s="0" t="n">
        <f aca="false">BV7+CU7+DT7+ES7</f>
        <v>529.957324881893</v>
      </c>
      <c r="FR7" s="0" t="n">
        <f aca="false">BW7+CV7+DU7+ET7</f>
        <v>539.425076519523</v>
      </c>
      <c r="FS7" s="0" t="n">
        <f aca="false">BX7+CW7+DV7+EU7</f>
        <v>536.194627498804</v>
      </c>
      <c r="FT7" s="0" t="n">
        <f aca="false">BY7+CX7+DW7+EV7</f>
        <v>532.777001002996</v>
      </c>
      <c r="FU7" s="0" t="n">
        <f aca="false">AM7*'Dist Horaria'!$H$10</f>
        <v>0.26083001054986</v>
      </c>
      <c r="FV7" s="0" t="n">
        <f aca="false">AM7*'Dist Horaria'!$I$10</f>
        <v>0.244108103887199</v>
      </c>
      <c r="FW7" s="0" t="n">
        <f aca="false">AM7*'Dist Horaria'!$J$10</f>
        <v>0.243051337622834</v>
      </c>
      <c r="FX7" s="0" t="n">
        <f aca="false">AM7*'Dist Horaria'!$K$10</f>
        <v>0.236061264676856</v>
      </c>
      <c r="FY7" s="0" t="n">
        <f aca="false">AM7*'Dist Horaria'!$L$10</f>
        <v>0.236155732631448</v>
      </c>
      <c r="FZ7" s="0" t="n">
        <f aca="false">AM7*'Dist Horaria'!$M$10</f>
        <v>0.252696352347338</v>
      </c>
      <c r="GA7" s="0" t="n">
        <f aca="false">AM7*'Dist Horaria'!$N$10</f>
        <v>0.239061194272948</v>
      </c>
      <c r="GB7" s="0" t="n">
        <f aca="false">AM7*'Dist Horaria'!$O$10</f>
        <v>0.234980865079906</v>
      </c>
      <c r="GC7" s="0" t="n">
        <f aca="false">AM7*'Dist Horaria'!$P$10</f>
        <v>0.238627230063547</v>
      </c>
      <c r="GD7" s="0" t="n">
        <f aca="false">AM7*'Dist Horaria'!$Q$10</f>
        <v>0.21594959283801</v>
      </c>
      <c r="GE7" s="0" t="n">
        <f aca="false">AM7*'Dist Horaria'!$R$10</f>
        <v>0.263490934209247</v>
      </c>
      <c r="GF7" s="0" t="n">
        <f aca="false">AM7*'Dist Horaria'!$S$10</f>
        <v>0.225031493564673</v>
      </c>
      <c r="GG7" s="0" t="n">
        <f aca="false">AR7*'Dist Horaria'!$H$10</f>
        <v>0.272835726797516</v>
      </c>
      <c r="GH7" s="0" t="n">
        <f aca="false">AR7*'Dist Horaria'!$I$10</f>
        <v>0.255344129307912</v>
      </c>
      <c r="GI7" s="0" t="n">
        <f aca="false">AR7*'Dist Horaria'!$J$10</f>
        <v>0.254238721263856</v>
      </c>
      <c r="GJ7" s="0" t="n">
        <f aca="false">AR7*'Dist Horaria'!$K$10</f>
        <v>0.246926903008882</v>
      </c>
      <c r="GK7" s="0" t="n">
        <f aca="false">AR7*'Dist Horaria'!$L$10</f>
        <v>0.247025719218703</v>
      </c>
      <c r="GL7" s="0" t="n">
        <f aca="false">AR7*'Dist Horaria'!$M$10</f>
        <v>0.264327685324339</v>
      </c>
      <c r="GM7" s="0" t="n">
        <f aca="false">AR7*'Dist Horaria'!$N$10</f>
        <v>0.25006491603877</v>
      </c>
      <c r="GN7" s="0" t="n">
        <f aca="false">AR7*'Dist Horaria'!$O$10</f>
        <v>0.24579677381614</v>
      </c>
      <c r="GO7" s="0" t="n">
        <f aca="false">AR7*'Dist Horaria'!$P$10</f>
        <v>0.249610976937873</v>
      </c>
      <c r="GP7" s="0" t="n">
        <f aca="false">AR7*'Dist Horaria'!$Q$10</f>
        <v>0.22588951320969</v>
      </c>
      <c r="GQ7" s="0" t="n">
        <f aca="false">AR7*'Dist Horaria'!$R$10</f>
        <v>0.275619129823231</v>
      </c>
      <c r="GR7" s="0" t="n">
        <f aca="false">AR7*'Dist Horaria'!$S$10</f>
        <v>0.23538944375924</v>
      </c>
      <c r="GS7" s="0" t="n">
        <f aca="false">AW7*'Dist Horaria'!$H$10</f>
        <v>0.0158165638723198</v>
      </c>
      <c r="GT7" s="0" t="n">
        <f aca="false">AW7*'Dist Horaria'!$I$10</f>
        <v>0.0148025582207485</v>
      </c>
      <c r="GU7" s="0" t="n">
        <f aca="false">AW7*'Dist Horaria'!$J$10</f>
        <v>0.0147384765950062</v>
      </c>
      <c r="GV7" s="0" t="n">
        <f aca="false">AW7*'Dist Horaria'!$K$10</f>
        <v>0.0143146030729787</v>
      </c>
      <c r="GW7" s="0" t="n">
        <f aca="false">AW7*'Dist Horaria'!$L$10</f>
        <v>0.0143203315489103</v>
      </c>
      <c r="GX7" s="0" t="n">
        <f aca="false">AW7*'Dist Horaria'!$M$10</f>
        <v>0.0153233440767733</v>
      </c>
      <c r="GY7" s="0" t="n">
        <f aca="false">AW7*'Dist Horaria'!$N$10</f>
        <v>0.0144965168718127</v>
      </c>
      <c r="GZ7" s="0" t="n">
        <f aca="false">AW7*'Dist Horaria'!$O$10</f>
        <v>0.0142490883371676</v>
      </c>
      <c r="HA7" s="0" t="n">
        <f aca="false">AW7*'Dist Horaria'!$P$10</f>
        <v>0.0144702015616158</v>
      </c>
      <c r="HB7" s="0" t="n">
        <f aca="false">AW7*'Dist Horaria'!$Q$10</f>
        <v>0.01309504424404</v>
      </c>
      <c r="HC7" s="0" t="n">
        <f aca="false">AW7*'Dist Horaria'!$R$10</f>
        <v>0.0159779205694627</v>
      </c>
      <c r="HD7" s="0" t="n">
        <f aca="false">AW7*'Dist Horaria'!$S$10</f>
        <v>0.0136457648556081</v>
      </c>
    </row>
    <row r="8" customFormat="false" ht="13.8" hidden="false" customHeight="false" outlineLevel="0" collapsed="false">
      <c r="A8" s="0" t="n">
        <v>4.59195555555556</v>
      </c>
      <c r="B8" s="0" t="n">
        <v>-74.0900083333333</v>
      </c>
      <c r="C8" s="0" t="n">
        <v>30</v>
      </c>
      <c r="D8" s="0" t="n">
        <v>23</v>
      </c>
      <c r="E8" s="0" t="n">
        <v>2293</v>
      </c>
      <c r="F8" s="0" t="n">
        <v>6</v>
      </c>
      <c r="G8" s="0" t="s">
        <v>79</v>
      </c>
      <c r="H8" s="1" t="s">
        <v>119</v>
      </c>
      <c r="I8" s="0" t="s">
        <v>120</v>
      </c>
      <c r="J8" s="0" t="s">
        <v>121</v>
      </c>
      <c r="K8" s="0" t="s">
        <v>122</v>
      </c>
      <c r="L8" s="0" t="s">
        <v>123</v>
      </c>
      <c r="M8" s="0" t="s">
        <v>124</v>
      </c>
      <c r="N8" s="0" t="n">
        <v>12</v>
      </c>
      <c r="O8" s="0" t="s">
        <v>125</v>
      </c>
      <c r="P8" s="0" t="s">
        <v>85</v>
      </c>
      <c r="Q8" s="0" t="s">
        <v>86</v>
      </c>
      <c r="R8" s="0" t="s">
        <v>87</v>
      </c>
      <c r="S8" s="0" t="n">
        <v>365</v>
      </c>
      <c r="T8" s="0" t="n">
        <v>24</v>
      </c>
      <c r="U8" s="0" t="n">
        <v>3</v>
      </c>
      <c r="V8" s="0" t="n">
        <v>86000</v>
      </c>
      <c r="W8" s="0" t="n">
        <f aca="false">V8*12</f>
        <v>1032000</v>
      </c>
      <c r="X8" s="0" t="n">
        <v>4</v>
      </c>
      <c r="Y8" s="0" t="s">
        <v>118</v>
      </c>
      <c r="Z8" s="0" t="n">
        <v>18660.44</v>
      </c>
      <c r="AA8" s="0" t="s">
        <v>89</v>
      </c>
      <c r="AB8" s="0" t="n">
        <v>0.005</v>
      </c>
      <c r="AC8" s="0" t="n">
        <v>0</v>
      </c>
      <c r="AD8" s="0" t="n">
        <v>3426.43336492159</v>
      </c>
      <c r="AE8" s="0" t="n">
        <f aca="false">AD8/2204.59</f>
        <v>1.55422702857293</v>
      </c>
      <c r="AF8" s="0" t="n">
        <f aca="false">AE8/S8</f>
        <v>0.00425815624266555</v>
      </c>
      <c r="AG8" s="0" t="n">
        <f aca="false">AE8*EXP(AB8*AC8)</f>
        <v>1.55422702857293</v>
      </c>
      <c r="AH8" s="0" t="n">
        <f aca="false">AG8/S8</f>
        <v>0.00425815624266555</v>
      </c>
      <c r="AI8" s="0" t="s">
        <v>90</v>
      </c>
      <c r="AJ8" s="0" t="n">
        <f aca="false">IF(AI8="A",'FE DISTRIBUCIÓN'!$C$2,'FE DISTRIBUCIÓN'!$C$3)</f>
        <v>4.994E-006</v>
      </c>
      <c r="AK8" s="0" t="n">
        <f aca="false">W8*AJ8</f>
        <v>5.153808</v>
      </c>
      <c r="AL8" s="0" t="n">
        <f aca="false">AK8/365</f>
        <v>0.0141200219178082</v>
      </c>
      <c r="AM8" s="0" t="n">
        <f aca="false">AK8*EXP(AB8*AC8)</f>
        <v>5.153808</v>
      </c>
      <c r="AN8" s="0" t="n">
        <f aca="false">AM8/365</f>
        <v>0.0141200219178082</v>
      </c>
      <c r="AO8" s="0" t="n">
        <v>5.223868284E-006</v>
      </c>
      <c r="AP8" s="0" t="n">
        <f aca="false">AO8*W8</f>
        <v>5.391032069088</v>
      </c>
      <c r="AQ8" s="0" t="n">
        <f aca="false">AP8/365</f>
        <v>0.0147699508742137</v>
      </c>
      <c r="AR8" s="0" t="n">
        <f aca="false">AP8*EXP(AB8*AC8)</f>
        <v>5.391032069088</v>
      </c>
      <c r="AS8" s="0" t="n">
        <f aca="false">AR8/365</f>
        <v>0.0147699508742137</v>
      </c>
      <c r="AT8" s="0" t="n">
        <v>3.02832944E-007</v>
      </c>
      <c r="AU8" s="0" t="n">
        <f aca="false">AT8*W8</f>
        <v>0.312523598208</v>
      </c>
      <c r="AV8" s="0" t="n">
        <f aca="false">AU8/365</f>
        <v>0.000856229036186301</v>
      </c>
      <c r="AW8" s="0" t="n">
        <f aca="false">AU8*EXP(AB8*AC8)</f>
        <v>0.312523598208</v>
      </c>
      <c r="AX8" s="0" t="n">
        <f aca="false">AW8/365</f>
        <v>0.000856229036186301</v>
      </c>
      <c r="AY8" s="0" t="n">
        <f aca="false">AW8+AR8+AM8+AG8</f>
        <v>12.4115906958689</v>
      </c>
      <c r="AZ8" s="0" t="n">
        <f aca="false">AH8+AN8+AS8+AX8</f>
        <v>0.0340043580708738</v>
      </c>
      <c r="BA8" s="0" t="n">
        <f aca="false">AH8*1000000</f>
        <v>4258.15624266555</v>
      </c>
      <c r="BB8" s="0" t="n">
        <f aca="false">BA8*'Dist Horaria'!$H$3</f>
        <v>148.37350179322</v>
      </c>
      <c r="BC8" s="0" t="n">
        <f aca="false">BA8*'Dist Horaria'!$I$3</f>
        <v>144.404371712995</v>
      </c>
      <c r="BD8" s="0" t="n">
        <f aca="false">BA8*'Dist Horaria'!$J$3</f>
        <v>140.658000745078</v>
      </c>
      <c r="BE8" s="0" t="n">
        <f aca="false">BA8*'Dist Horaria'!$K$3</f>
        <v>137.466238999939</v>
      </c>
      <c r="BF8" s="0" t="n">
        <f aca="false">BA8*'Dist Horaria'!$L$3</f>
        <v>135.133823435115</v>
      </c>
      <c r="BG8" s="0" t="n">
        <f aca="false">BA8*'Dist Horaria'!$M$3</f>
        <v>133.665416254079</v>
      </c>
      <c r="BH8" s="0" t="n">
        <f aca="false">BA8*'Dist Horaria'!$N$3</f>
        <v>139.698032085984</v>
      </c>
      <c r="BI8" s="0" t="n">
        <f aca="false">BA8*'Dist Horaria'!$O$3</f>
        <v>139.698032085984</v>
      </c>
      <c r="BJ8" s="0" t="n">
        <f aca="false">BA8*'Dist Horaria'!$P$3</f>
        <v>184.825210290687</v>
      </c>
      <c r="BK8" s="0" t="n">
        <f aca="false">BA8*'Dist Horaria'!$Q$3</f>
        <v>204.374030609895</v>
      </c>
      <c r="BL8" s="0" t="n">
        <f aca="false">BA8*'Dist Horaria'!$R$3</f>
        <v>218.591354478409</v>
      </c>
      <c r="BM8" s="0" t="n">
        <f aca="false">BA8*'Dist Horaria'!$S$3</f>
        <v>225.700016412666</v>
      </c>
      <c r="BN8" s="0" t="n">
        <f aca="false">BA8*'Dist Horaria'!$T$3</f>
        <v>227.47718189623</v>
      </c>
      <c r="BO8" s="0" t="n">
        <f aca="false">BA8*'Dist Horaria'!$U$3</f>
        <v>225.700016412666</v>
      </c>
      <c r="BP8" s="0" t="n">
        <f aca="false">BA8*'Dist Horaria'!$V$3</f>
        <v>222.145685445538</v>
      </c>
      <c r="BQ8" s="0" t="n">
        <f aca="false">BA8*'Dist Horaria'!$W$3</f>
        <v>216.814188994845</v>
      </c>
      <c r="BR8" s="0" t="n">
        <f aca="false">BA8*'Dist Horaria'!$X$3</f>
        <v>212.612333443955</v>
      </c>
      <c r="BS8" s="0" t="n">
        <f aca="false">BA8*'Dist Horaria'!$Y$3</f>
        <v>207.762953309305</v>
      </c>
      <c r="BT8" s="0" t="n">
        <f aca="false">BA8*'Dist Horaria'!$Z$3</f>
        <v>181.367302586767</v>
      </c>
      <c r="BU8" s="0" t="n">
        <f aca="false">BA8*'Dist Horaria'!$AA$3</f>
        <v>172.469945983632</v>
      </c>
      <c r="BV8" s="0" t="n">
        <f aca="false">BA8*'Dist Horaria'!$AB$3</f>
        <v>153.509777159533</v>
      </c>
      <c r="BW8" s="0" t="n">
        <f aca="false">BA8*'Dist Horaria'!$AC$3</f>
        <v>166.37779731768</v>
      </c>
      <c r="BX8" s="0" t="n">
        <f aca="false">BA8*'Dist Horaria'!$AD$3</f>
        <v>161.987157944202</v>
      </c>
      <c r="BY8" s="0" t="n">
        <f aca="false">BA8*'Dist Horaria'!$AE$3</f>
        <v>157.342117777932</v>
      </c>
      <c r="BZ8" s="0" t="n">
        <f aca="false">AN8*1000000</f>
        <v>14120.0219178082</v>
      </c>
      <c r="CA8" s="0" t="n">
        <f aca="false">BZ8*'Dist Horaria'!$H$6</f>
        <v>353.000547945205</v>
      </c>
      <c r="CB8" s="0" t="n">
        <f aca="false">BZ8*'Dist Horaria'!$I$6</f>
        <v>353.000547945205</v>
      </c>
      <c r="CC8" s="0" t="n">
        <f aca="false">BZ8*'Dist Horaria'!$J$6</f>
        <v>353.000547945205</v>
      </c>
      <c r="CD8" s="0" t="n">
        <f aca="false">BZ8*'Dist Horaria'!$K$6</f>
        <v>353.000547945205</v>
      </c>
      <c r="CE8" s="0" t="n">
        <f aca="false">BZ8*'Dist Horaria'!$L$6</f>
        <v>353.000547945205</v>
      </c>
      <c r="CF8" s="0" t="n">
        <f aca="false">BZ8*'Dist Horaria'!$M$6</f>
        <v>941.334794520548</v>
      </c>
      <c r="CG8" s="0" t="n">
        <f aca="false">BZ8*'Dist Horaria'!$N$6</f>
        <v>941.334794520548</v>
      </c>
      <c r="CH8" s="0" t="n">
        <f aca="false">BZ8*'Dist Horaria'!$O$6</f>
        <v>941.334794520548</v>
      </c>
      <c r="CI8" s="0" t="n">
        <f aca="false">BZ8*'Dist Horaria'!$P$6</f>
        <v>617.75095890411</v>
      </c>
      <c r="CJ8" s="0" t="n">
        <f aca="false">BZ8*'Dist Horaria'!$Q$6</f>
        <v>617.75095890411</v>
      </c>
      <c r="CK8" s="0" t="n">
        <f aca="false">BZ8*'Dist Horaria'!$R$6</f>
        <v>617.75095890411</v>
      </c>
      <c r="CL8" s="0" t="n">
        <f aca="false">BZ8*'Dist Horaria'!$S$6</f>
        <v>617.75095890411</v>
      </c>
      <c r="CM8" s="0" t="n">
        <f aca="false">BZ8*'Dist Horaria'!$T$6</f>
        <v>617.75095890411</v>
      </c>
      <c r="CN8" s="0" t="n">
        <f aca="false">BZ8*'Dist Horaria'!$U$6</f>
        <v>617.75095890411</v>
      </c>
      <c r="CO8" s="0" t="n">
        <f aca="false">BZ8*'Dist Horaria'!$V$6</f>
        <v>617.75095890411</v>
      </c>
      <c r="CP8" s="0" t="n">
        <f aca="false">BZ8*'Dist Horaria'!$W$6</f>
        <v>617.75095890411</v>
      </c>
      <c r="CQ8" s="0" t="n">
        <f aca="false">BZ8*'Dist Horaria'!$X$6</f>
        <v>941.334794520548</v>
      </c>
      <c r="CR8" s="0" t="n">
        <f aca="false">BZ8*'Dist Horaria'!$Y$6</f>
        <v>941.334794520548</v>
      </c>
      <c r="CS8" s="0" t="n">
        <f aca="false">BZ8*'Dist Horaria'!$Z$6</f>
        <v>941.334794520548</v>
      </c>
      <c r="CT8" s="0" t="n">
        <f aca="false">BZ8*'Dist Horaria'!$AA$6</f>
        <v>353.000547945205</v>
      </c>
      <c r="CU8" s="0" t="n">
        <f aca="false">BZ8*'Dist Horaria'!$AB$6</f>
        <v>353.000547945205</v>
      </c>
      <c r="CV8" s="0" t="n">
        <f aca="false">BZ8*'Dist Horaria'!$AC$6</f>
        <v>353.000547945205</v>
      </c>
      <c r="CW8" s="0" t="n">
        <f aca="false">BZ8*'Dist Horaria'!$AD$6</f>
        <v>353.000547945205</v>
      </c>
      <c r="CX8" s="0" t="n">
        <f aca="false">BZ8*'Dist Horaria'!$AE$6</f>
        <v>353.000547945205</v>
      </c>
      <c r="CY8" s="0" t="n">
        <f aca="false">AS8*1000000</f>
        <v>14769.9508742137</v>
      </c>
      <c r="CZ8" s="0" t="n">
        <f aca="false">CY8*'Dist Horaria'!$H$6</f>
        <v>369.248771855342</v>
      </c>
      <c r="DA8" s="0" t="n">
        <f aca="false">CY8*'Dist Horaria'!$I$6</f>
        <v>369.248771855342</v>
      </c>
      <c r="DB8" s="0" t="n">
        <f aca="false">CY8*'Dist Horaria'!$J$6</f>
        <v>369.248771855342</v>
      </c>
      <c r="DC8" s="0" t="n">
        <f aca="false">CY8*'Dist Horaria'!$K$6</f>
        <v>369.248771855342</v>
      </c>
      <c r="DD8" s="0" t="n">
        <f aca="false">CY8*'Dist Horaria'!$L$6</f>
        <v>369.248771855342</v>
      </c>
      <c r="DE8" s="0" t="n">
        <f aca="false">CY8*'Dist Horaria'!$M$6</f>
        <v>984.663391614247</v>
      </c>
      <c r="DF8" s="0" t="n">
        <f aca="false">CY8*'Dist Horaria'!$N$6</f>
        <v>984.663391614247</v>
      </c>
      <c r="DG8" s="0" t="n">
        <f aca="false">CY8*'Dist Horaria'!$O$6</f>
        <v>984.663391614247</v>
      </c>
      <c r="DH8" s="0" t="n">
        <f aca="false">CY8*'Dist Horaria'!$P$6</f>
        <v>646.185350746849</v>
      </c>
      <c r="DI8" s="0" t="n">
        <f aca="false">CY8*'Dist Horaria'!$Q$6</f>
        <v>646.185350746849</v>
      </c>
      <c r="DJ8" s="0" t="n">
        <f aca="false">CY8*'Dist Horaria'!$R$6</f>
        <v>646.185350746849</v>
      </c>
      <c r="DK8" s="0" t="n">
        <f aca="false">CY8*'Dist Horaria'!$S$6</f>
        <v>646.185350746849</v>
      </c>
      <c r="DL8" s="0" t="n">
        <f aca="false">CY8*'Dist Horaria'!$T$6</f>
        <v>646.185350746849</v>
      </c>
      <c r="DM8" s="0" t="n">
        <f aca="false">CY8*'Dist Horaria'!$U$6</f>
        <v>646.185350746849</v>
      </c>
      <c r="DN8" s="0" t="n">
        <f aca="false">CY8*'Dist Horaria'!$V$6</f>
        <v>646.185350746849</v>
      </c>
      <c r="DO8" s="0" t="n">
        <f aca="false">CY8*'Dist Horaria'!$W$6</f>
        <v>646.185350746849</v>
      </c>
      <c r="DP8" s="0" t="n">
        <f aca="false">CY8*'Dist Horaria'!$X$6</f>
        <v>984.663391614247</v>
      </c>
      <c r="DQ8" s="0" t="n">
        <f aca="false">CY8*'Dist Horaria'!$Y$6</f>
        <v>984.663391614247</v>
      </c>
      <c r="DR8" s="0" t="n">
        <f aca="false">CY8*'Dist Horaria'!$Z$6</f>
        <v>984.663391614247</v>
      </c>
      <c r="DS8" s="0" t="n">
        <f aca="false">CY8*'Dist Horaria'!$AA$6</f>
        <v>369.248771855342</v>
      </c>
      <c r="DT8" s="0" t="n">
        <f aca="false">CY8*'Dist Horaria'!$AB$6</f>
        <v>369.248771855342</v>
      </c>
      <c r="DU8" s="0" t="n">
        <f aca="false">CY8*'Dist Horaria'!$AC$6</f>
        <v>369.248771855342</v>
      </c>
      <c r="DV8" s="0" t="n">
        <f aca="false">CY8*'Dist Horaria'!$AD$6</f>
        <v>369.248771855342</v>
      </c>
      <c r="DW8" s="0" t="n">
        <f aca="false">CY8*'Dist Horaria'!$AE$6</f>
        <v>369.248771855342</v>
      </c>
      <c r="DX8" s="0" t="n">
        <f aca="false">AX8*1000000</f>
        <v>856.229036186301</v>
      </c>
      <c r="DY8" s="0" t="n">
        <f aca="false">DX8*'Dist Horaria'!$H$6</f>
        <v>21.4057259046575</v>
      </c>
      <c r="DZ8" s="0" t="n">
        <f aca="false">DX8*'Dist Horaria'!$I$6</f>
        <v>21.4057259046575</v>
      </c>
      <c r="EA8" s="0" t="n">
        <f aca="false">DX8*'Dist Horaria'!$J$6</f>
        <v>21.4057259046575</v>
      </c>
      <c r="EB8" s="0" t="n">
        <f aca="false">DX8*'Dist Horaria'!$K$6</f>
        <v>21.4057259046575</v>
      </c>
      <c r="EC8" s="0" t="n">
        <f aca="false">DX8*'Dist Horaria'!$L$6</f>
        <v>21.4057259046575</v>
      </c>
      <c r="ED8" s="0" t="n">
        <f aca="false">DX8*'Dist Horaria'!$M$6</f>
        <v>57.0819357457535</v>
      </c>
      <c r="EE8" s="0" t="n">
        <f aca="false">DX8*'Dist Horaria'!$N$6</f>
        <v>57.0819357457535</v>
      </c>
      <c r="EF8" s="0" t="n">
        <f aca="false">DX8*'Dist Horaria'!$O$6</f>
        <v>57.0819357457535</v>
      </c>
      <c r="EG8" s="0" t="n">
        <f aca="false">DX8*'Dist Horaria'!$P$6</f>
        <v>37.4600203331507</v>
      </c>
      <c r="EH8" s="0" t="n">
        <f aca="false">DX8*'Dist Horaria'!$Q$6</f>
        <v>37.4600203331507</v>
      </c>
      <c r="EI8" s="0" t="n">
        <f aca="false">DX8*'Dist Horaria'!$R$6</f>
        <v>37.4600203331507</v>
      </c>
      <c r="EJ8" s="0" t="n">
        <f aca="false">DX8*'Dist Horaria'!$S$6</f>
        <v>37.4600203331507</v>
      </c>
      <c r="EK8" s="0" t="n">
        <f aca="false">DX8*'Dist Horaria'!$T$6</f>
        <v>37.4600203331507</v>
      </c>
      <c r="EL8" s="0" t="n">
        <f aca="false">DX8*'Dist Horaria'!$U$6</f>
        <v>37.4600203331507</v>
      </c>
      <c r="EM8" s="0" t="n">
        <f aca="false">DX8*'Dist Horaria'!$V$6</f>
        <v>37.4600203331507</v>
      </c>
      <c r="EN8" s="0" t="n">
        <f aca="false">DX8*'Dist Horaria'!$W$6</f>
        <v>37.4600203331507</v>
      </c>
      <c r="EO8" s="0" t="n">
        <f aca="false">DX8*'Dist Horaria'!$X$6</f>
        <v>57.0819357457535</v>
      </c>
      <c r="EP8" s="0" t="n">
        <f aca="false">DX8*'Dist Horaria'!$Y$6</f>
        <v>57.0819357457535</v>
      </c>
      <c r="EQ8" s="0" t="n">
        <f aca="false">DX8*'Dist Horaria'!$Z$6</f>
        <v>57.0819357457535</v>
      </c>
      <c r="ER8" s="0" t="n">
        <f aca="false">DX8*'Dist Horaria'!$AA$6</f>
        <v>21.4057259046575</v>
      </c>
      <c r="ES8" s="0" t="n">
        <f aca="false">DX8*'Dist Horaria'!$AB$6</f>
        <v>21.4057259046575</v>
      </c>
      <c r="ET8" s="0" t="n">
        <f aca="false">DX8*'Dist Horaria'!$AC$6</f>
        <v>21.4057259046575</v>
      </c>
      <c r="EU8" s="0" t="n">
        <f aca="false">DX8*'Dist Horaria'!$AD$6</f>
        <v>21.4057259046575</v>
      </c>
      <c r="EV8" s="0" t="n">
        <f aca="false">DX8*'Dist Horaria'!$AE$6</f>
        <v>21.4057259046575</v>
      </c>
      <c r="EW8" s="0" t="n">
        <f aca="false">BB8+CA8+CZ8+DY8</f>
        <v>892.028547498425</v>
      </c>
      <c r="EX8" s="0" t="n">
        <f aca="false">BC8+CB8+DA8+DZ8</f>
        <v>888.059417418201</v>
      </c>
      <c r="EY8" s="0" t="n">
        <f aca="false">BD8+CC8+DB8+EA8</f>
        <v>884.313046450283</v>
      </c>
      <c r="EZ8" s="0" t="n">
        <f aca="false">BE8+CD8+DC8+EB8</f>
        <v>881.121284705144</v>
      </c>
      <c r="FA8" s="0" t="n">
        <f aca="false">BF8+CE8+DD8+EC8</f>
        <v>878.788869140321</v>
      </c>
      <c r="FB8" s="0" t="n">
        <f aca="false">BG8+CF8+DE8+ED8</f>
        <v>2116.74553813463</v>
      </c>
      <c r="FC8" s="0" t="n">
        <f aca="false">BH8+CG8+DF8+EE8</f>
        <v>2122.77815396653</v>
      </c>
      <c r="FD8" s="0" t="n">
        <f aca="false">BI8+CH8+DG8+EF8</f>
        <v>2122.77815396653</v>
      </c>
      <c r="FE8" s="0" t="n">
        <f aca="false">BJ8+CI8+DH8+EG8</f>
        <v>1486.2215402748</v>
      </c>
      <c r="FF8" s="0" t="n">
        <f aca="false">BK8+CJ8+DI8+EH8</f>
        <v>1505.770360594</v>
      </c>
      <c r="FG8" s="0" t="n">
        <f aca="false">BL8+CK8+DJ8+EI8</f>
        <v>1519.98768446252</v>
      </c>
      <c r="FH8" s="0" t="n">
        <f aca="false">BM8+CL8+DK8+EJ8</f>
        <v>1527.09634639678</v>
      </c>
      <c r="FI8" s="0" t="n">
        <f aca="false">BN8+CM8+DL8+EK8</f>
        <v>1528.87351188034</v>
      </c>
      <c r="FJ8" s="0" t="n">
        <f aca="false">BO8+CN8+DM8+EL8</f>
        <v>1527.09634639678</v>
      </c>
      <c r="FK8" s="0" t="n">
        <f aca="false">BP8+CO8+DN8+EM8</f>
        <v>1523.54201542965</v>
      </c>
      <c r="FL8" s="0" t="n">
        <f aca="false">BQ8+CP8+DO8+EN8</f>
        <v>1518.21051897895</v>
      </c>
      <c r="FM8" s="0" t="n">
        <f aca="false">BR8+CQ8+DP8+EO8</f>
        <v>2195.6924553245</v>
      </c>
      <c r="FN8" s="0" t="n">
        <f aca="false">BS8+CR8+DQ8+EP8</f>
        <v>2190.84307518985</v>
      </c>
      <c r="FO8" s="0" t="n">
        <f aca="false">BT8+CS8+DR8+EQ8</f>
        <v>2164.44742446732</v>
      </c>
      <c r="FP8" s="0" t="n">
        <f aca="false">BU8+CT8+DS8+ER8</f>
        <v>916.124991688837</v>
      </c>
      <c r="FQ8" s="0" t="n">
        <f aca="false">BV8+CU8+DT8+ES8</f>
        <v>897.164822864738</v>
      </c>
      <c r="FR8" s="0" t="n">
        <f aca="false">BW8+CV8+DU8+ET8</f>
        <v>910.032843022886</v>
      </c>
      <c r="FS8" s="0" t="n">
        <f aca="false">BX8+CW8+DV8+EU8</f>
        <v>905.642203649408</v>
      </c>
      <c r="FT8" s="0" t="n">
        <f aca="false">BY8+CX8+DW8+EV8</f>
        <v>900.997163483137</v>
      </c>
      <c r="FU8" s="0" t="n">
        <f aca="false">AM8*'Dist Horaria'!$H$10</f>
        <v>0.465137466085531</v>
      </c>
      <c r="FV8" s="0" t="n">
        <f aca="false">AM8*'Dist Horaria'!$I$10</f>
        <v>0.435317334280943</v>
      </c>
      <c r="FW8" s="0" t="n">
        <f aca="false">AM8*'Dist Horaria'!$J$10</f>
        <v>0.433432805804273</v>
      </c>
      <c r="FX8" s="0" t="n">
        <f aca="false">AM8*'Dist Horaria'!$K$10</f>
        <v>0.420967427257567</v>
      </c>
      <c r="FY8" s="0" t="n">
        <f aca="false">AM8*'Dist Horaria'!$L$10</f>
        <v>0.42113589171046</v>
      </c>
      <c r="FZ8" s="0" t="n">
        <f aca="false">AM8*'Dist Horaria'!$M$10</f>
        <v>0.450632734983649</v>
      </c>
      <c r="GA8" s="0" t="n">
        <f aca="false">AM8*'Dist Horaria'!$N$10</f>
        <v>0.426317193750387</v>
      </c>
      <c r="GB8" s="0" t="n">
        <f aca="false">AM8*'Dist Horaria'!$O$10</f>
        <v>0.419040753521575</v>
      </c>
      <c r="GC8" s="0" t="n">
        <f aca="false">AM8*'Dist Horaria'!$P$10</f>
        <v>0.425543306526647</v>
      </c>
      <c r="GD8" s="0" t="n">
        <f aca="false">AM8*'Dist Horaria'!$Q$10</f>
        <v>0.385102336204035</v>
      </c>
      <c r="GE8" s="0" t="n">
        <f aca="false">AM8*'Dist Horaria'!$R$10</f>
        <v>0.469882684190478</v>
      </c>
      <c r="GF8" s="0" t="n">
        <f aca="false">AM8*'Dist Horaria'!$S$10</f>
        <v>0.401298065684454</v>
      </c>
      <c r="GG8" s="0" t="n">
        <f aca="false">AR8*'Dist Horaria'!$H$10</f>
        <v>0.486547228030503</v>
      </c>
      <c r="GH8" s="0" t="n">
        <f aca="false">AR8*'Dist Horaria'!$I$10</f>
        <v>0.455354508615467</v>
      </c>
      <c r="GI8" s="0" t="n">
        <f aca="false">AR8*'Dist Horaria'!$J$10</f>
        <v>0.453383237382074</v>
      </c>
      <c r="GJ8" s="0" t="n">
        <f aca="false">AR8*'Dist Horaria'!$K$10</f>
        <v>0.440344091279112</v>
      </c>
      <c r="GK8" s="0" t="n">
        <f aca="false">AR8*'Dist Horaria'!$L$10</f>
        <v>0.440520309964023</v>
      </c>
      <c r="GL8" s="0" t="n">
        <f aca="false">AR8*'Dist Horaria'!$M$10</f>
        <v>0.471374860234934</v>
      </c>
      <c r="GM8" s="0" t="n">
        <f aca="false">AR8*'Dist Horaria'!$N$10</f>
        <v>0.445940101593218</v>
      </c>
      <c r="GN8" s="0" t="n">
        <f aca="false">AR8*'Dist Horaria'!$O$10</f>
        <v>0.438328734886828</v>
      </c>
      <c r="GO8" s="0" t="n">
        <f aca="false">AR8*'Dist Horaria'!$P$10</f>
        <v>0.445130593198447</v>
      </c>
      <c r="GP8" s="0" t="n">
        <f aca="false">AR8*'Dist Horaria'!$Q$10</f>
        <v>0.402828169841923</v>
      </c>
      <c r="GQ8" s="0" t="n">
        <f aca="false">AR8*'Dist Horaria'!$R$10</f>
        <v>0.491510863264602</v>
      </c>
      <c r="GR8" s="0" t="n">
        <f aca="false">AR8*'Dist Horaria'!$S$10</f>
        <v>0.41976937079687</v>
      </c>
      <c r="GS8" s="0" t="n">
        <f aca="false">AW8*'Dist Horaria'!$H$10</f>
        <v>0.0282056364075654</v>
      </c>
      <c r="GT8" s="0" t="n">
        <f aca="false">AW8*'Dist Horaria'!$I$10</f>
        <v>0.026397362818288</v>
      </c>
      <c r="GU8" s="0" t="n">
        <f aca="false">AW8*'Dist Horaria'!$J$10</f>
        <v>0.0262830862250477</v>
      </c>
      <c r="GV8" s="0" t="n">
        <f aca="false">AW8*'Dist Horaria'!$K$10</f>
        <v>0.0255271936973398</v>
      </c>
      <c r="GW8" s="0" t="n">
        <f aca="false">AW8*'Dist Horaria'!$L$10</f>
        <v>0.0255374092732767</v>
      </c>
      <c r="GX8" s="0" t="n">
        <f aca="false">AW8*'Dist Horaria'!$M$10</f>
        <v>0.0273260788541991</v>
      </c>
      <c r="GY8" s="0" t="n">
        <f aca="false">AW8*'Dist Horaria'!$N$10</f>
        <v>0.0258516000923604</v>
      </c>
      <c r="GZ8" s="0" t="n">
        <f aca="false">AW8*'Dist Horaria'!$O$10</f>
        <v>0.0254103614427147</v>
      </c>
      <c r="HA8" s="0" t="n">
        <f aca="false">AW8*'Dist Horaria'!$P$10</f>
        <v>0.0258046720694752</v>
      </c>
      <c r="HB8" s="0" t="n">
        <f aca="false">AW8*'Dist Horaria'!$Q$10</f>
        <v>0.0233523576719955</v>
      </c>
      <c r="HC8" s="0" t="n">
        <f aca="false">AW8*'Dist Horaria'!$R$10</f>
        <v>0.0284933833776581</v>
      </c>
      <c r="HD8" s="0" t="n">
        <f aca="false">AW8*'Dist Horaria'!$S$10</f>
        <v>0.0243344562780794</v>
      </c>
    </row>
    <row r="9" customFormat="false" ht="13.8" hidden="false" customHeight="false" outlineLevel="0" collapsed="false">
      <c r="A9" s="0" t="n">
        <v>4.58286882717034</v>
      </c>
      <c r="B9" s="0" t="n">
        <v>-74.0897784458572</v>
      </c>
      <c r="C9" s="0" t="n">
        <v>37</v>
      </c>
      <c r="D9" s="0" t="n">
        <v>38</v>
      </c>
      <c r="E9" s="0" t="n">
        <v>2495</v>
      </c>
      <c r="F9" s="0" t="n">
        <v>7</v>
      </c>
      <c r="G9" s="0" t="s">
        <v>79</v>
      </c>
      <c r="H9" s="1" t="n">
        <v>40683</v>
      </c>
      <c r="I9" s="0" t="s">
        <v>126</v>
      </c>
      <c r="J9" s="0" t="s">
        <v>127</v>
      </c>
      <c r="L9" s="0" t="s">
        <v>128</v>
      </c>
      <c r="M9" s="0" t="s">
        <v>129</v>
      </c>
      <c r="N9" s="0" t="n">
        <v>12</v>
      </c>
      <c r="O9" s="0" t="s">
        <v>130</v>
      </c>
      <c r="P9" s="0" t="s">
        <v>85</v>
      </c>
      <c r="Q9" s="0" t="s">
        <v>86</v>
      </c>
      <c r="R9" s="0" t="s">
        <v>87</v>
      </c>
      <c r="S9" s="0" t="n">
        <v>365</v>
      </c>
      <c r="T9" s="0" t="n">
        <v>24</v>
      </c>
      <c r="U9" s="0" t="n">
        <v>3</v>
      </c>
      <c r="V9" s="0" t="n">
        <v>143000</v>
      </c>
      <c r="W9" s="0" t="n">
        <f aca="false">V9*12</f>
        <v>1716000</v>
      </c>
      <c r="X9" s="0" t="n">
        <v>4</v>
      </c>
      <c r="Y9" s="0" t="s">
        <v>131</v>
      </c>
      <c r="Z9" s="0" t="n">
        <v>51513.54</v>
      </c>
      <c r="AA9" s="0" t="s">
        <v>89</v>
      </c>
      <c r="AB9" s="0" t="n">
        <v>0.005</v>
      </c>
      <c r="AC9" s="0" t="n">
        <v>1</v>
      </c>
      <c r="AD9" s="0" t="n">
        <v>7364.2368628895</v>
      </c>
      <c r="AE9" s="0" t="n">
        <f aca="false">AD9/2204.59</f>
        <v>3.34041108001465</v>
      </c>
      <c r="AF9" s="0" t="n">
        <f aca="false">AE9/S9</f>
        <v>0.00915181117812233</v>
      </c>
      <c r="AG9" s="0" t="n">
        <f aca="false">AE9*EXP(AB9*AC9)</f>
        <v>3.3571549602322</v>
      </c>
      <c r="AH9" s="0" t="n">
        <f aca="false">AG9/S9</f>
        <v>0.00919768482255396</v>
      </c>
      <c r="AI9" s="0" t="s">
        <v>90</v>
      </c>
      <c r="AJ9" s="0" t="n">
        <f aca="false">IF(AI9="A",'FE DISTRIBUCIÓN'!$C$2,'FE DISTRIBUCIÓN'!$C$3)</f>
        <v>4.994E-006</v>
      </c>
      <c r="AK9" s="0" t="n">
        <f aca="false">W9*AJ9</f>
        <v>8.569704</v>
      </c>
      <c r="AL9" s="0" t="n">
        <f aca="false">AK9/365</f>
        <v>0.0234786410958904</v>
      </c>
      <c r="AM9" s="0" t="n">
        <f aca="false">AK9*EXP(AB9*AC9)</f>
        <v>8.61265982005889</v>
      </c>
      <c r="AN9" s="0" t="n">
        <f aca="false">AM9/365</f>
        <v>0.0235963282741339</v>
      </c>
      <c r="AO9" s="0" t="n">
        <v>5.223868284E-006</v>
      </c>
      <c r="AP9" s="0" t="n">
        <f aca="false">AO9*W9</f>
        <v>8.964157975344</v>
      </c>
      <c r="AQ9" s="0" t="n">
        <f aca="false">AP9/365</f>
        <v>0.0245593369187507</v>
      </c>
      <c r="AR9" s="0" t="n">
        <f aca="false">AP9*EXP(AB9*AC9)</f>
        <v>9.00909100418238</v>
      </c>
      <c r="AS9" s="0" t="n">
        <f aca="false">AR9/365</f>
        <v>0.024682441107349</v>
      </c>
      <c r="AT9" s="0" t="n">
        <v>3.02832944E-007</v>
      </c>
      <c r="AU9" s="0" t="n">
        <f aca="false">AT9*W9</f>
        <v>0.519661331904</v>
      </c>
      <c r="AV9" s="0" t="n">
        <f aca="false">AU9/365</f>
        <v>0.00142372967644931</v>
      </c>
      <c r="AW9" s="0" t="n">
        <f aca="false">AU9*EXP(AB9*AC9)</f>
        <v>0.522266145169993</v>
      </c>
      <c r="AX9" s="0" t="n">
        <f aca="false">AW9/365</f>
        <v>0.00143086615115067</v>
      </c>
      <c r="AY9" s="0" t="n">
        <f aca="false">AW9+AR9+AM9+AG9</f>
        <v>21.5011719296435</v>
      </c>
      <c r="AZ9" s="0" t="n">
        <f aca="false">AH9+AN9+AS9+AX9</f>
        <v>0.0589073203551876</v>
      </c>
      <c r="BA9" s="0" t="n">
        <f aca="false">AH9*1000000</f>
        <v>9197.68482255396</v>
      </c>
      <c r="BB9" s="0" t="n">
        <f aca="false">BA9*'Dist Horaria'!$H$3</f>
        <v>320.489110248899</v>
      </c>
      <c r="BC9" s="0" t="n">
        <f aca="false">BA9*'Dist Horaria'!$I$3</f>
        <v>311.915726507873</v>
      </c>
      <c r="BD9" s="0" t="n">
        <f aca="false">BA9*'Dist Horaria'!$J$3</f>
        <v>303.823505972136</v>
      </c>
      <c r="BE9" s="0" t="n">
        <f aca="false">BA9*'Dist Horaria'!$K$3</f>
        <v>296.929250128181</v>
      </c>
      <c r="BF9" s="0" t="n">
        <f aca="false">BA9*'Dist Horaria'!$L$3</f>
        <v>291.891195623389</v>
      </c>
      <c r="BG9" s="0" t="n">
        <f aca="false">BA9*'Dist Horaria'!$M$3</f>
        <v>288.71941289099</v>
      </c>
      <c r="BH9" s="0" t="n">
        <f aca="false">BA9*'Dist Horaria'!$N$3</f>
        <v>301.749958487568</v>
      </c>
      <c r="BI9" s="0" t="n">
        <f aca="false">BA9*'Dist Horaria'!$O$3</f>
        <v>301.749958487568</v>
      </c>
      <c r="BJ9" s="0" t="n">
        <f aca="false">BA9*'Dist Horaria'!$P$3</f>
        <v>399.225377050008</v>
      </c>
      <c r="BK9" s="0" t="n">
        <f aca="false">BA9*'Dist Horaria'!$Q$3</f>
        <v>441.451138084143</v>
      </c>
      <c r="BL9" s="0" t="n">
        <f aca="false">BA9*'Dist Horaria'!$R$3</f>
        <v>472.160782472605</v>
      </c>
      <c r="BM9" s="0" t="n">
        <f aca="false">BA9*'Dist Horaria'!$S$3</f>
        <v>487.515604666836</v>
      </c>
      <c r="BN9" s="0" t="n">
        <f aca="false">BA9*'Dist Horaria'!$T$3</f>
        <v>491.354310215394</v>
      </c>
      <c r="BO9" s="0" t="n">
        <f aca="false">BA9*'Dist Horaria'!$U$3</f>
        <v>487.515604666836</v>
      </c>
      <c r="BP9" s="0" t="n">
        <f aca="false">BA9*'Dist Horaria'!$V$3</f>
        <v>479.838193569721</v>
      </c>
      <c r="BQ9" s="0" t="n">
        <f aca="false">BA9*'Dist Horaria'!$W$3</f>
        <v>468.322076924047</v>
      </c>
      <c r="BR9" s="0" t="n">
        <f aca="false">BA9*'Dist Horaria'!$X$3</f>
        <v>459.246002486068</v>
      </c>
      <c r="BS9" s="0" t="n">
        <f aca="false">BA9*'Dist Horaria'!$Y$3</f>
        <v>448.771264707225</v>
      </c>
      <c r="BT9" s="0" t="n">
        <f aca="false">BA9*'Dist Horaria'!$Z$3</f>
        <v>391.756241726258</v>
      </c>
      <c r="BU9" s="0" t="n">
        <f aca="false">BA9*'Dist Horaria'!$AA$3</f>
        <v>372.537810760868</v>
      </c>
      <c r="BV9" s="0" t="n">
        <f aca="false">BA9*'Dist Horaria'!$AB$3</f>
        <v>331.58354626509</v>
      </c>
      <c r="BW9" s="0" t="n">
        <f aca="false">BA9*'Dist Horaria'!$AC$3</f>
        <v>359.378673301298</v>
      </c>
      <c r="BX9" s="0" t="n">
        <f aca="false">BA9*'Dist Horaria'!$AD$3</f>
        <v>349.894822821104</v>
      </c>
      <c r="BY9" s="0" t="n">
        <f aca="false">BA9*'Dist Horaria'!$AE$3</f>
        <v>339.861462605388</v>
      </c>
      <c r="BZ9" s="0" t="n">
        <f aca="false">AN9*1000000</f>
        <v>23596.3282741339</v>
      </c>
      <c r="CA9" s="0" t="n">
        <f aca="false">BZ9*'Dist Horaria'!$H$6</f>
        <v>589.908206853349</v>
      </c>
      <c r="CB9" s="0" t="n">
        <f aca="false">BZ9*'Dist Horaria'!$I$6</f>
        <v>589.908206853349</v>
      </c>
      <c r="CC9" s="0" t="n">
        <f aca="false">BZ9*'Dist Horaria'!$J$6</f>
        <v>589.908206853349</v>
      </c>
      <c r="CD9" s="0" t="n">
        <f aca="false">BZ9*'Dist Horaria'!$K$6</f>
        <v>589.908206853349</v>
      </c>
      <c r="CE9" s="0" t="n">
        <f aca="false">BZ9*'Dist Horaria'!$L$6</f>
        <v>589.908206853349</v>
      </c>
      <c r="CF9" s="0" t="n">
        <f aca="false">BZ9*'Dist Horaria'!$M$6</f>
        <v>1573.08855160893</v>
      </c>
      <c r="CG9" s="0" t="n">
        <f aca="false">BZ9*'Dist Horaria'!$N$6</f>
        <v>1573.08855160893</v>
      </c>
      <c r="CH9" s="0" t="n">
        <f aca="false">BZ9*'Dist Horaria'!$O$6</f>
        <v>1573.08855160893</v>
      </c>
      <c r="CI9" s="0" t="n">
        <f aca="false">BZ9*'Dist Horaria'!$P$6</f>
        <v>1032.33936199336</v>
      </c>
      <c r="CJ9" s="0" t="n">
        <f aca="false">BZ9*'Dist Horaria'!$Q$6</f>
        <v>1032.33936199336</v>
      </c>
      <c r="CK9" s="0" t="n">
        <f aca="false">BZ9*'Dist Horaria'!$R$6</f>
        <v>1032.33936199336</v>
      </c>
      <c r="CL9" s="0" t="n">
        <f aca="false">BZ9*'Dist Horaria'!$S$6</f>
        <v>1032.33936199336</v>
      </c>
      <c r="CM9" s="0" t="n">
        <f aca="false">BZ9*'Dist Horaria'!$T$6</f>
        <v>1032.33936199336</v>
      </c>
      <c r="CN9" s="0" t="n">
        <f aca="false">BZ9*'Dist Horaria'!$U$6</f>
        <v>1032.33936199336</v>
      </c>
      <c r="CO9" s="0" t="n">
        <f aca="false">BZ9*'Dist Horaria'!$V$6</f>
        <v>1032.33936199336</v>
      </c>
      <c r="CP9" s="0" t="n">
        <f aca="false">BZ9*'Dist Horaria'!$W$6</f>
        <v>1032.33936199336</v>
      </c>
      <c r="CQ9" s="0" t="n">
        <f aca="false">BZ9*'Dist Horaria'!$X$6</f>
        <v>1573.08855160893</v>
      </c>
      <c r="CR9" s="0" t="n">
        <f aca="false">BZ9*'Dist Horaria'!$Y$6</f>
        <v>1573.08855160893</v>
      </c>
      <c r="CS9" s="0" t="n">
        <f aca="false">BZ9*'Dist Horaria'!$Z$6</f>
        <v>1573.08855160893</v>
      </c>
      <c r="CT9" s="0" t="n">
        <f aca="false">BZ9*'Dist Horaria'!$AA$6</f>
        <v>589.908206853349</v>
      </c>
      <c r="CU9" s="0" t="n">
        <f aca="false">BZ9*'Dist Horaria'!$AB$6</f>
        <v>589.908206853349</v>
      </c>
      <c r="CV9" s="0" t="n">
        <f aca="false">BZ9*'Dist Horaria'!$AC$6</f>
        <v>589.908206853349</v>
      </c>
      <c r="CW9" s="0" t="n">
        <f aca="false">BZ9*'Dist Horaria'!$AD$6</f>
        <v>589.908206853349</v>
      </c>
      <c r="CX9" s="0" t="n">
        <f aca="false">BZ9*'Dist Horaria'!$AE$6</f>
        <v>589.908206853349</v>
      </c>
      <c r="CY9" s="0" t="n">
        <f aca="false">AS9*1000000</f>
        <v>24682.441107349</v>
      </c>
      <c r="CZ9" s="0" t="n">
        <f aca="false">CY9*'Dist Horaria'!$H$6</f>
        <v>617.061027683725</v>
      </c>
      <c r="DA9" s="0" t="n">
        <f aca="false">CY9*'Dist Horaria'!$I$6</f>
        <v>617.061027683725</v>
      </c>
      <c r="DB9" s="0" t="n">
        <f aca="false">CY9*'Dist Horaria'!$J$6</f>
        <v>617.061027683725</v>
      </c>
      <c r="DC9" s="0" t="n">
        <f aca="false">CY9*'Dist Horaria'!$K$6</f>
        <v>617.061027683725</v>
      </c>
      <c r="DD9" s="0" t="n">
        <f aca="false">CY9*'Dist Horaria'!$L$6</f>
        <v>617.061027683725</v>
      </c>
      <c r="DE9" s="0" t="n">
        <f aca="false">CY9*'Dist Horaria'!$M$6</f>
        <v>1645.49607382327</v>
      </c>
      <c r="DF9" s="0" t="n">
        <f aca="false">CY9*'Dist Horaria'!$N$6</f>
        <v>1645.49607382327</v>
      </c>
      <c r="DG9" s="0" t="n">
        <f aca="false">CY9*'Dist Horaria'!$O$6</f>
        <v>1645.49607382327</v>
      </c>
      <c r="DH9" s="0" t="n">
        <f aca="false">CY9*'Dist Horaria'!$P$6</f>
        <v>1079.85679844652</v>
      </c>
      <c r="DI9" s="0" t="n">
        <f aca="false">CY9*'Dist Horaria'!$Q$6</f>
        <v>1079.85679844652</v>
      </c>
      <c r="DJ9" s="0" t="n">
        <f aca="false">CY9*'Dist Horaria'!$R$6</f>
        <v>1079.85679844652</v>
      </c>
      <c r="DK9" s="0" t="n">
        <f aca="false">CY9*'Dist Horaria'!$S$6</f>
        <v>1079.85679844652</v>
      </c>
      <c r="DL9" s="0" t="n">
        <f aca="false">CY9*'Dist Horaria'!$T$6</f>
        <v>1079.85679844652</v>
      </c>
      <c r="DM9" s="0" t="n">
        <f aca="false">CY9*'Dist Horaria'!$U$6</f>
        <v>1079.85679844652</v>
      </c>
      <c r="DN9" s="0" t="n">
        <f aca="false">CY9*'Dist Horaria'!$V$6</f>
        <v>1079.85679844652</v>
      </c>
      <c r="DO9" s="0" t="n">
        <f aca="false">CY9*'Dist Horaria'!$W$6</f>
        <v>1079.85679844652</v>
      </c>
      <c r="DP9" s="0" t="n">
        <f aca="false">CY9*'Dist Horaria'!$X$6</f>
        <v>1645.49607382327</v>
      </c>
      <c r="DQ9" s="0" t="n">
        <f aca="false">CY9*'Dist Horaria'!$Y$6</f>
        <v>1645.49607382327</v>
      </c>
      <c r="DR9" s="0" t="n">
        <f aca="false">CY9*'Dist Horaria'!$Z$6</f>
        <v>1645.49607382327</v>
      </c>
      <c r="DS9" s="0" t="n">
        <f aca="false">CY9*'Dist Horaria'!$AA$6</f>
        <v>617.061027683725</v>
      </c>
      <c r="DT9" s="0" t="n">
        <f aca="false">CY9*'Dist Horaria'!$AB$6</f>
        <v>617.061027683725</v>
      </c>
      <c r="DU9" s="0" t="n">
        <f aca="false">CY9*'Dist Horaria'!$AC$6</f>
        <v>617.061027683725</v>
      </c>
      <c r="DV9" s="0" t="n">
        <f aca="false">CY9*'Dist Horaria'!$AD$6</f>
        <v>617.061027683725</v>
      </c>
      <c r="DW9" s="0" t="n">
        <f aca="false">CY9*'Dist Horaria'!$AE$6</f>
        <v>617.061027683725</v>
      </c>
      <c r="DX9" s="0" t="n">
        <f aca="false">AX9*1000000</f>
        <v>1430.86615115067</v>
      </c>
      <c r="DY9" s="0" t="n">
        <f aca="false">DX9*'Dist Horaria'!$H$6</f>
        <v>35.7716537787666</v>
      </c>
      <c r="DZ9" s="0" t="n">
        <f aca="false">DX9*'Dist Horaria'!$I$6</f>
        <v>35.7716537787666</v>
      </c>
      <c r="EA9" s="0" t="n">
        <f aca="false">DX9*'Dist Horaria'!$J$6</f>
        <v>35.7716537787666</v>
      </c>
      <c r="EB9" s="0" t="n">
        <f aca="false">DX9*'Dist Horaria'!$K$6</f>
        <v>35.7716537787666</v>
      </c>
      <c r="EC9" s="0" t="n">
        <f aca="false">DX9*'Dist Horaria'!$L$6</f>
        <v>35.7716537787666</v>
      </c>
      <c r="ED9" s="0" t="n">
        <f aca="false">DX9*'Dist Horaria'!$M$6</f>
        <v>95.3910767433777</v>
      </c>
      <c r="EE9" s="0" t="n">
        <f aca="false">DX9*'Dist Horaria'!$N$6</f>
        <v>95.3910767433777</v>
      </c>
      <c r="EF9" s="0" t="n">
        <f aca="false">DX9*'Dist Horaria'!$O$6</f>
        <v>95.3910767433777</v>
      </c>
      <c r="EG9" s="0" t="n">
        <f aca="false">DX9*'Dist Horaria'!$P$6</f>
        <v>62.6003941128416</v>
      </c>
      <c r="EH9" s="0" t="n">
        <f aca="false">DX9*'Dist Horaria'!$Q$6</f>
        <v>62.6003941128416</v>
      </c>
      <c r="EI9" s="0" t="n">
        <f aca="false">DX9*'Dist Horaria'!$R$6</f>
        <v>62.6003941128416</v>
      </c>
      <c r="EJ9" s="0" t="n">
        <f aca="false">DX9*'Dist Horaria'!$S$6</f>
        <v>62.6003941128416</v>
      </c>
      <c r="EK9" s="0" t="n">
        <f aca="false">DX9*'Dist Horaria'!$T$6</f>
        <v>62.6003941128416</v>
      </c>
      <c r="EL9" s="0" t="n">
        <f aca="false">DX9*'Dist Horaria'!$U$6</f>
        <v>62.6003941128416</v>
      </c>
      <c r="EM9" s="0" t="n">
        <f aca="false">DX9*'Dist Horaria'!$V$6</f>
        <v>62.6003941128416</v>
      </c>
      <c r="EN9" s="0" t="n">
        <f aca="false">DX9*'Dist Horaria'!$W$6</f>
        <v>62.6003941128416</v>
      </c>
      <c r="EO9" s="0" t="n">
        <f aca="false">DX9*'Dist Horaria'!$X$6</f>
        <v>95.3910767433777</v>
      </c>
      <c r="EP9" s="0" t="n">
        <f aca="false">DX9*'Dist Horaria'!$Y$6</f>
        <v>95.3910767433777</v>
      </c>
      <c r="EQ9" s="0" t="n">
        <f aca="false">DX9*'Dist Horaria'!$Z$6</f>
        <v>95.3910767433777</v>
      </c>
      <c r="ER9" s="0" t="n">
        <f aca="false">DX9*'Dist Horaria'!$AA$6</f>
        <v>35.7716537787666</v>
      </c>
      <c r="ES9" s="0" t="n">
        <f aca="false">DX9*'Dist Horaria'!$AB$6</f>
        <v>35.7716537787666</v>
      </c>
      <c r="ET9" s="0" t="n">
        <f aca="false">DX9*'Dist Horaria'!$AC$6</f>
        <v>35.7716537787666</v>
      </c>
      <c r="EU9" s="0" t="n">
        <f aca="false">DX9*'Dist Horaria'!$AD$6</f>
        <v>35.7716537787666</v>
      </c>
      <c r="EV9" s="0" t="n">
        <f aca="false">DX9*'Dist Horaria'!$AE$6</f>
        <v>35.7716537787666</v>
      </c>
      <c r="EW9" s="0" t="n">
        <f aca="false">BB9+CA9+CZ9+DY9</f>
        <v>1563.22999856474</v>
      </c>
      <c r="EX9" s="0" t="n">
        <f aca="false">BC9+CB9+DA9+DZ9</f>
        <v>1554.65661482371</v>
      </c>
      <c r="EY9" s="0" t="n">
        <f aca="false">BD9+CC9+DB9+EA9</f>
        <v>1546.56439428798</v>
      </c>
      <c r="EZ9" s="0" t="n">
        <f aca="false">BE9+CD9+DC9+EB9</f>
        <v>1539.67013844402</v>
      </c>
      <c r="FA9" s="0" t="n">
        <f aca="false">BF9+CE9+DD9+EC9</f>
        <v>1534.63208393923</v>
      </c>
      <c r="FB9" s="0" t="n">
        <f aca="false">BG9+CF9+DE9+ED9</f>
        <v>3602.69511506656</v>
      </c>
      <c r="FC9" s="0" t="n">
        <f aca="false">BH9+CG9+DF9+EE9</f>
        <v>3615.72566066314</v>
      </c>
      <c r="FD9" s="0" t="n">
        <f aca="false">BI9+CH9+DG9+EF9</f>
        <v>3615.72566066314</v>
      </c>
      <c r="FE9" s="0" t="n">
        <f aca="false">BJ9+CI9+DH9+EG9</f>
        <v>2574.02193160273</v>
      </c>
      <c r="FF9" s="0" t="n">
        <f aca="false">BK9+CJ9+DI9+EH9</f>
        <v>2616.24769263686</v>
      </c>
      <c r="FG9" s="0" t="n">
        <f aca="false">BL9+CK9+DJ9+EI9</f>
        <v>2646.95733702532</v>
      </c>
      <c r="FH9" s="0" t="n">
        <f aca="false">BM9+CL9+DK9+EJ9</f>
        <v>2662.31215921956</v>
      </c>
      <c r="FI9" s="0" t="n">
        <f aca="false">BN9+CM9+DL9+EK9</f>
        <v>2666.15086476811</v>
      </c>
      <c r="FJ9" s="0" t="n">
        <f aca="false">BO9+CN9+DM9+EL9</f>
        <v>2662.31215921956</v>
      </c>
      <c r="FK9" s="0" t="n">
        <f aca="false">BP9+CO9+DN9+EM9</f>
        <v>2654.63474812244</v>
      </c>
      <c r="FL9" s="0" t="n">
        <f aca="false">BQ9+CP9+DO9+EN9</f>
        <v>2643.11863147677</v>
      </c>
      <c r="FM9" s="0" t="n">
        <f aca="false">BR9+CQ9+DP9+EO9</f>
        <v>3773.22170466164</v>
      </c>
      <c r="FN9" s="0" t="n">
        <f aca="false">BS9+CR9+DQ9+EP9</f>
        <v>3762.7469668828</v>
      </c>
      <c r="FO9" s="0" t="n">
        <f aca="false">BT9+CS9+DR9+EQ9</f>
        <v>3705.73194390183</v>
      </c>
      <c r="FP9" s="0" t="n">
        <f aca="false">BU9+CT9+DS9+ER9</f>
        <v>1615.27869907671</v>
      </c>
      <c r="FQ9" s="0" t="n">
        <f aca="false">BV9+CU9+DT9+ES9</f>
        <v>1574.32443458093</v>
      </c>
      <c r="FR9" s="0" t="n">
        <f aca="false">BW9+CV9+DU9+ET9</f>
        <v>1602.11956161714</v>
      </c>
      <c r="FS9" s="0" t="n">
        <f aca="false">BX9+CW9+DV9+EU9</f>
        <v>1592.63571113694</v>
      </c>
      <c r="FT9" s="0" t="n">
        <f aca="false">BY9+CX9+DW9+EV9</f>
        <v>1582.60235092123</v>
      </c>
      <c r="FU9" s="0" t="n">
        <f aca="false">AM9*'Dist Horaria'!$H$10</f>
        <v>0.777303066966961</v>
      </c>
      <c r="FV9" s="0" t="n">
        <f aca="false">AM9*'Dist Horaria'!$I$10</f>
        <v>0.727469885167748</v>
      </c>
      <c r="FW9" s="0" t="n">
        <f aca="false">AM9*'Dist Horaria'!$J$10</f>
        <v>0.724320601630067</v>
      </c>
      <c r="FX9" s="0" t="n">
        <f aca="false">AM9*'Dist Horaria'!$K$10</f>
        <v>0.703489390038359</v>
      </c>
      <c r="FY9" s="0" t="n">
        <f aca="false">AM9*'Dist Horaria'!$L$10</f>
        <v>0.703770915276501</v>
      </c>
      <c r="FZ9" s="0" t="n">
        <f aca="false">AM9*'Dist Horaria'!$M$10</f>
        <v>0.753063841376497</v>
      </c>
      <c r="GA9" s="0" t="n">
        <f aca="false">AM9*'Dist Horaria'!$N$10</f>
        <v>0.712429521086974</v>
      </c>
      <c r="GB9" s="0" t="n">
        <f aca="false">AM9*'Dist Horaria'!$O$10</f>
        <v>0.700269676484354</v>
      </c>
      <c r="GC9" s="0" t="n">
        <f aca="false">AM9*'Dist Horaria'!$P$10</f>
        <v>0.71113625843591</v>
      </c>
      <c r="GD9" s="0" t="n">
        <f aca="false">AM9*'Dist Horaria'!$Q$10</f>
        <v>0.643554322868703</v>
      </c>
      <c r="GE9" s="0" t="n">
        <f aca="false">AM9*'Dist Horaria'!$R$10</f>
        <v>0.785232921806312</v>
      </c>
      <c r="GF9" s="0" t="n">
        <f aca="false">AM9*'Dist Horaria'!$S$10</f>
        <v>0.670619418920505</v>
      </c>
      <c r="GG9" s="0" t="n">
        <f aca="false">AR9*'Dist Horaria'!$H$10</f>
        <v>0.813081465475498</v>
      </c>
      <c r="GH9" s="0" t="n">
        <f aca="false">AR9*'Dist Horaria'!$I$10</f>
        <v>0.760954517559656</v>
      </c>
      <c r="GI9" s="0" t="n">
        <f aca="false">AR9*'Dist Horaria'!$J$10</f>
        <v>0.757660275991812</v>
      </c>
      <c r="GJ9" s="0" t="n">
        <f aca="false">AR9*'Dist Horaria'!$K$10</f>
        <v>0.735870226822565</v>
      </c>
      <c r="GK9" s="0" t="n">
        <f aca="false">AR9*'Dist Horaria'!$L$10</f>
        <v>0.73616471035534</v>
      </c>
      <c r="GL9" s="0" t="n">
        <f aca="false">AR9*'Dist Horaria'!$M$10</f>
        <v>0.787726535201019</v>
      </c>
      <c r="GM9" s="0" t="n">
        <f aca="false">AR9*'Dist Horaria'!$N$10</f>
        <v>0.745221862192943</v>
      </c>
      <c r="GN9" s="0" t="n">
        <f aca="false">AR9*'Dist Horaria'!$O$10</f>
        <v>0.732502313422819</v>
      </c>
      <c r="GO9" s="0" t="n">
        <f aca="false">AR9*'Dist Horaria'!$P$10</f>
        <v>0.74386907209567</v>
      </c>
      <c r="GP9" s="0" t="n">
        <f aca="false">AR9*'Dist Horaria'!$Q$10</f>
        <v>0.673176414950924</v>
      </c>
      <c r="GQ9" s="0" t="n">
        <f aca="false">AR9*'Dist Horaria'!$R$10</f>
        <v>0.821376322742621</v>
      </c>
      <c r="GR9" s="0" t="n">
        <f aca="false">AR9*'Dist Horaria'!$S$10</f>
        <v>0.701487287371513</v>
      </c>
      <c r="GS9" s="0" t="n">
        <f aca="false">AW9*'Dist Horaria'!$H$10</f>
        <v>0.0471351574188694</v>
      </c>
      <c r="GT9" s="0" t="n">
        <f aca="false">AW9*'Dist Horaria'!$I$10</f>
        <v>0.0441133053657772</v>
      </c>
      <c r="GU9" s="0" t="n">
        <f aca="false">AW9*'Dist Horaria'!$J$10</f>
        <v>0.043922334840105</v>
      </c>
      <c r="GV9" s="0" t="n">
        <f aca="false">AW9*'Dist Horaria'!$K$10</f>
        <v>0.0426591435839168</v>
      </c>
      <c r="GW9" s="0" t="n">
        <f aca="false">AW9*'Dist Horaria'!$L$10</f>
        <v>0.0426762150930632</v>
      </c>
      <c r="GX9" s="0" t="n">
        <f aca="false">AW9*'Dist Horaria'!$M$10</f>
        <v>0.0456653063884649</v>
      </c>
      <c r="GY9" s="0" t="n">
        <f aca="false">AW9*'Dist Horaria'!$N$10</f>
        <v>0.0432012673735039</v>
      </c>
      <c r="GZ9" s="0" t="n">
        <f aca="false">AW9*'Dist Horaria'!$O$10</f>
        <v>0.0424639022274098</v>
      </c>
      <c r="HA9" s="0" t="n">
        <f aca="false">AW9*'Dist Horaria'!$P$10</f>
        <v>0.0431228447591693</v>
      </c>
      <c r="HB9" s="0" t="n">
        <f aca="false">AW9*'Dist Horaria'!$Q$10</f>
        <v>0.0390247197072999</v>
      </c>
      <c r="HC9" s="0" t="n">
        <f aca="false">AW9*'Dist Horaria'!$R$10</f>
        <v>0.0476160187097171</v>
      </c>
      <c r="HD9" s="0" t="n">
        <f aca="false">AW9*'Dist Horaria'!$S$10</f>
        <v>0.0406659297026964</v>
      </c>
    </row>
    <row r="10" customFormat="false" ht="13.8" hidden="false" customHeight="false" outlineLevel="0" collapsed="false">
      <c r="A10" s="0" t="n">
        <v>4.59441538612271</v>
      </c>
      <c r="B10" s="0" t="n">
        <v>-74.1120648448337</v>
      </c>
      <c r="C10" s="0" t="n">
        <v>28</v>
      </c>
      <c r="D10" s="0" t="n">
        <v>23</v>
      </c>
      <c r="E10" s="0" t="n">
        <v>1798</v>
      </c>
      <c r="F10" s="0" t="n">
        <v>8</v>
      </c>
      <c r="G10" s="0" t="s">
        <v>79</v>
      </c>
      <c r="H10" s="1" t="n">
        <v>40913</v>
      </c>
      <c r="I10" s="0" t="s">
        <v>132</v>
      </c>
      <c r="J10" s="0" t="s">
        <v>133</v>
      </c>
      <c r="L10" s="0" t="s">
        <v>134</v>
      </c>
      <c r="M10" s="0" t="s">
        <v>135</v>
      </c>
      <c r="N10" s="0" t="n">
        <v>8</v>
      </c>
      <c r="O10" s="0" t="s">
        <v>130</v>
      </c>
      <c r="P10" s="0" t="s">
        <v>85</v>
      </c>
      <c r="Q10" s="0" t="s">
        <v>86</v>
      </c>
      <c r="R10" s="0" t="s">
        <v>87</v>
      </c>
      <c r="S10" s="0" t="n">
        <v>365</v>
      </c>
      <c r="T10" s="0" t="n">
        <v>24</v>
      </c>
      <c r="U10" s="0" t="n">
        <v>3</v>
      </c>
      <c r="V10" s="0" t="n">
        <v>90000</v>
      </c>
      <c r="W10" s="0" t="n">
        <f aca="false">V10*12</f>
        <v>1080000</v>
      </c>
      <c r="X10" s="0" t="s">
        <v>136</v>
      </c>
      <c r="Y10" s="0" t="s">
        <v>137</v>
      </c>
      <c r="Z10" s="0" t="n">
        <v>18175</v>
      </c>
      <c r="AA10" s="0" t="s">
        <v>89</v>
      </c>
      <c r="AB10" s="0" t="n">
        <v>0.005</v>
      </c>
      <c r="AC10" s="0" t="n">
        <v>0</v>
      </c>
      <c r="AD10" s="0" t="n">
        <v>3048.75339433495</v>
      </c>
      <c r="AE10" s="0" t="n">
        <f aca="false">AD10/2204.59</f>
        <v>1.38291174065697</v>
      </c>
      <c r="AF10" s="0" t="n">
        <f aca="false">AE10/S10</f>
        <v>0.00378879928947115</v>
      </c>
      <c r="AG10" s="0" t="n">
        <f aca="false">AE10*EXP(AB10*AC10)</f>
        <v>1.38291174065697</v>
      </c>
      <c r="AH10" s="0" t="n">
        <f aca="false">AG10/S10</f>
        <v>0.00378879928947115</v>
      </c>
      <c r="AI10" s="0" t="s">
        <v>90</v>
      </c>
      <c r="AJ10" s="0" t="n">
        <f aca="false">IF(AI10="A",'FE DISTRIBUCIÓN'!$C$2,'FE DISTRIBUCIÓN'!$C$3)</f>
        <v>4.994E-006</v>
      </c>
      <c r="AK10" s="0" t="n">
        <f aca="false">W10*AJ10</f>
        <v>5.39352</v>
      </c>
      <c r="AL10" s="0" t="n">
        <f aca="false">AK10/365</f>
        <v>0.0147767671232877</v>
      </c>
      <c r="AM10" s="0" t="n">
        <f aca="false">AK10*EXP(AB10*AC10)</f>
        <v>5.39352</v>
      </c>
      <c r="AN10" s="0" t="n">
        <f aca="false">AM10/365</f>
        <v>0.0147767671232877</v>
      </c>
      <c r="AO10" s="0" t="n">
        <v>5.223868284E-006</v>
      </c>
      <c r="AP10" s="0" t="n">
        <f aca="false">AO10*W10</f>
        <v>5.64177774672</v>
      </c>
      <c r="AQ10" s="0" t="n">
        <f aca="false">AP10/365</f>
        <v>0.0154569253334795</v>
      </c>
      <c r="AR10" s="0" t="n">
        <f aca="false">AP10*EXP(AB10*AC10)</f>
        <v>5.64177774672</v>
      </c>
      <c r="AS10" s="0" t="n">
        <f aca="false">AR10/365</f>
        <v>0.0154569253334795</v>
      </c>
      <c r="AT10" s="0" t="n">
        <v>3.02832944E-007</v>
      </c>
      <c r="AU10" s="0" t="n">
        <f aca="false">AT10*W10</f>
        <v>0.32705957952</v>
      </c>
      <c r="AV10" s="0" t="n">
        <f aca="false">AU10/365</f>
        <v>0.000896053642520548</v>
      </c>
      <c r="AW10" s="0" t="n">
        <f aca="false">AU10*EXP(AB10*AC10)</f>
        <v>0.32705957952</v>
      </c>
      <c r="AX10" s="0" t="n">
        <f aca="false">AW10/365</f>
        <v>0.000896053642520548</v>
      </c>
      <c r="AY10" s="0" t="n">
        <f aca="false">AW10+AR10+AM10+AG10</f>
        <v>12.745269066897</v>
      </c>
      <c r="AZ10" s="0" t="n">
        <f aca="false">AH10+AN10+AS10+AX10</f>
        <v>0.0349185453887588</v>
      </c>
      <c r="BA10" s="0" t="n">
        <f aca="false">AH10*1000000</f>
        <v>3788.79928947115</v>
      </c>
      <c r="BB10" s="0" t="n">
        <f aca="false">BA10*'Dist Horaria'!$H$3</f>
        <v>132.018973972311</v>
      </c>
      <c r="BC10" s="0" t="n">
        <f aca="false">BA10*'Dist Horaria'!$I$3</f>
        <v>128.487342822403</v>
      </c>
      <c r="BD10" s="0" t="n">
        <f aca="false">BA10*'Dist Horaria'!$J$3</f>
        <v>125.153917073691</v>
      </c>
      <c r="BE10" s="0" t="n">
        <f aca="false">BA10*'Dist Horaria'!$K$3</f>
        <v>122.313968527187</v>
      </c>
      <c r="BF10" s="0" t="n">
        <f aca="false">BA10*'Dist Horaria'!$L$3</f>
        <v>120.238644388958</v>
      </c>
      <c r="BG10" s="0" t="n">
        <f aca="false">BA10*'Dist Horaria'!$M$3</f>
        <v>118.932092969257</v>
      </c>
      <c r="BH10" s="0" t="n">
        <f aca="false">BA10*'Dist Horaria'!$N$3</f>
        <v>124.299761339092</v>
      </c>
      <c r="BI10" s="0" t="n">
        <f aca="false">BA10*'Dist Horaria'!$O$3</f>
        <v>124.299761339092</v>
      </c>
      <c r="BJ10" s="0" t="n">
        <f aca="false">BA10*'Dist Horaria'!$P$3</f>
        <v>164.452778507572</v>
      </c>
      <c r="BK10" s="0" t="n">
        <f aca="false">BA10*'Dist Horaria'!$Q$3</f>
        <v>181.84682238818</v>
      </c>
      <c r="BL10" s="0" t="n">
        <f aca="false">BA10*'Dist Horaria'!$R$3</f>
        <v>194.497036119532</v>
      </c>
      <c r="BM10" s="0" t="n">
        <f aca="false">BA10*'Dist Horaria'!$S$3</f>
        <v>200.822142985208</v>
      </c>
      <c r="BN10" s="0" t="n">
        <f aca="false">BA10*'Dist Horaria'!$T$3</f>
        <v>202.403419701627</v>
      </c>
      <c r="BO10" s="0" t="n">
        <f aca="false">BA10*'Dist Horaria'!$U$3</f>
        <v>200.822142985208</v>
      </c>
      <c r="BP10" s="0" t="n">
        <f aca="false">BA10*'Dist Horaria'!$V$3</f>
        <v>197.65958955237</v>
      </c>
      <c r="BQ10" s="0" t="n">
        <f aca="false">BA10*'Dist Horaria'!$W$3</f>
        <v>192.915759403113</v>
      </c>
      <c r="BR10" s="0" t="n">
        <f aca="false">BA10*'Dist Horaria'!$X$3</f>
        <v>189.177055039436</v>
      </c>
      <c r="BS10" s="0" t="n">
        <f aca="false">BA10*'Dist Horaria'!$Y$3</f>
        <v>184.862199744921</v>
      </c>
      <c r="BT10" s="0" t="n">
        <f aca="false">BA10*'Dist Horaria'!$Z$3</f>
        <v>161.376020045682</v>
      </c>
      <c r="BU10" s="0" t="n">
        <f aca="false">BA10*'Dist Horaria'!$AA$3</f>
        <v>153.459378087277</v>
      </c>
      <c r="BV10" s="0" t="n">
        <f aca="false">BA10*'Dist Horaria'!$AB$3</f>
        <v>136.589101358297</v>
      </c>
      <c r="BW10" s="0" t="n">
        <f aca="false">BA10*'Dist Horaria'!$AC$3</f>
        <v>148.038738913534</v>
      </c>
      <c r="BX10" s="0" t="n">
        <f aca="false">BA10*'Dist Horaria'!$AD$3</f>
        <v>144.132059498656</v>
      </c>
      <c r="BY10" s="0" t="n">
        <f aca="false">BA10*'Dist Horaria'!$AE$3</f>
        <v>139.999020718821</v>
      </c>
      <c r="BZ10" s="0" t="n">
        <f aca="false">AN10*1000000</f>
        <v>14776.7671232877</v>
      </c>
      <c r="CA10" s="0" t="n">
        <f aca="false">BZ10*'Dist Horaria'!$H$6</f>
        <v>369.419178082192</v>
      </c>
      <c r="CB10" s="0" t="n">
        <f aca="false">BZ10*'Dist Horaria'!$I$6</f>
        <v>369.419178082192</v>
      </c>
      <c r="CC10" s="0" t="n">
        <f aca="false">BZ10*'Dist Horaria'!$J$6</f>
        <v>369.419178082192</v>
      </c>
      <c r="CD10" s="0" t="n">
        <f aca="false">BZ10*'Dist Horaria'!$K$6</f>
        <v>369.419178082192</v>
      </c>
      <c r="CE10" s="0" t="n">
        <f aca="false">BZ10*'Dist Horaria'!$L$6</f>
        <v>369.419178082192</v>
      </c>
      <c r="CF10" s="0" t="n">
        <f aca="false">BZ10*'Dist Horaria'!$M$6</f>
        <v>985.117808219178</v>
      </c>
      <c r="CG10" s="0" t="n">
        <f aca="false">BZ10*'Dist Horaria'!$N$6</f>
        <v>985.117808219178</v>
      </c>
      <c r="CH10" s="0" t="n">
        <f aca="false">BZ10*'Dist Horaria'!$O$6</f>
        <v>985.117808219178</v>
      </c>
      <c r="CI10" s="0" t="n">
        <f aca="false">BZ10*'Dist Horaria'!$P$6</f>
        <v>646.483561643835</v>
      </c>
      <c r="CJ10" s="0" t="n">
        <f aca="false">BZ10*'Dist Horaria'!$Q$6</f>
        <v>646.483561643835</v>
      </c>
      <c r="CK10" s="0" t="n">
        <f aca="false">BZ10*'Dist Horaria'!$R$6</f>
        <v>646.483561643835</v>
      </c>
      <c r="CL10" s="0" t="n">
        <f aca="false">BZ10*'Dist Horaria'!$S$6</f>
        <v>646.483561643835</v>
      </c>
      <c r="CM10" s="0" t="n">
        <f aca="false">BZ10*'Dist Horaria'!$T$6</f>
        <v>646.483561643835</v>
      </c>
      <c r="CN10" s="0" t="n">
        <f aca="false">BZ10*'Dist Horaria'!$U$6</f>
        <v>646.483561643835</v>
      </c>
      <c r="CO10" s="0" t="n">
        <f aca="false">BZ10*'Dist Horaria'!$V$6</f>
        <v>646.483561643835</v>
      </c>
      <c r="CP10" s="0" t="n">
        <f aca="false">BZ10*'Dist Horaria'!$W$6</f>
        <v>646.483561643835</v>
      </c>
      <c r="CQ10" s="0" t="n">
        <f aca="false">BZ10*'Dist Horaria'!$X$6</f>
        <v>985.117808219178</v>
      </c>
      <c r="CR10" s="0" t="n">
        <f aca="false">BZ10*'Dist Horaria'!$Y$6</f>
        <v>985.117808219178</v>
      </c>
      <c r="CS10" s="0" t="n">
        <f aca="false">BZ10*'Dist Horaria'!$Z$6</f>
        <v>985.117808219178</v>
      </c>
      <c r="CT10" s="0" t="n">
        <f aca="false">BZ10*'Dist Horaria'!$AA$6</f>
        <v>369.419178082192</v>
      </c>
      <c r="CU10" s="0" t="n">
        <f aca="false">BZ10*'Dist Horaria'!$AB$6</f>
        <v>369.419178082192</v>
      </c>
      <c r="CV10" s="0" t="n">
        <f aca="false">BZ10*'Dist Horaria'!$AC$6</f>
        <v>369.419178082192</v>
      </c>
      <c r="CW10" s="0" t="n">
        <f aca="false">BZ10*'Dist Horaria'!$AD$6</f>
        <v>369.419178082192</v>
      </c>
      <c r="CX10" s="0" t="n">
        <f aca="false">BZ10*'Dist Horaria'!$AE$6</f>
        <v>369.419178082192</v>
      </c>
      <c r="CY10" s="0" t="n">
        <f aca="false">AS10*1000000</f>
        <v>15456.9253334795</v>
      </c>
      <c r="CZ10" s="0" t="n">
        <f aca="false">CY10*'Dist Horaria'!$H$6</f>
        <v>386.423133336986</v>
      </c>
      <c r="DA10" s="0" t="n">
        <f aca="false">CY10*'Dist Horaria'!$I$6</f>
        <v>386.423133336986</v>
      </c>
      <c r="DB10" s="0" t="n">
        <f aca="false">CY10*'Dist Horaria'!$J$6</f>
        <v>386.423133336986</v>
      </c>
      <c r="DC10" s="0" t="n">
        <f aca="false">CY10*'Dist Horaria'!$K$6</f>
        <v>386.423133336986</v>
      </c>
      <c r="DD10" s="0" t="n">
        <f aca="false">CY10*'Dist Horaria'!$L$6</f>
        <v>386.423133336986</v>
      </c>
      <c r="DE10" s="0" t="n">
        <f aca="false">CY10*'Dist Horaria'!$M$6</f>
        <v>1030.46168889863</v>
      </c>
      <c r="DF10" s="0" t="n">
        <f aca="false">CY10*'Dist Horaria'!$N$6</f>
        <v>1030.46168889863</v>
      </c>
      <c r="DG10" s="0" t="n">
        <f aca="false">CY10*'Dist Horaria'!$O$6</f>
        <v>1030.46168889863</v>
      </c>
      <c r="DH10" s="0" t="n">
        <f aca="false">CY10*'Dist Horaria'!$P$6</f>
        <v>676.240483339726</v>
      </c>
      <c r="DI10" s="0" t="n">
        <f aca="false">CY10*'Dist Horaria'!$Q$6</f>
        <v>676.240483339726</v>
      </c>
      <c r="DJ10" s="0" t="n">
        <f aca="false">CY10*'Dist Horaria'!$R$6</f>
        <v>676.240483339726</v>
      </c>
      <c r="DK10" s="0" t="n">
        <f aca="false">CY10*'Dist Horaria'!$S$6</f>
        <v>676.240483339726</v>
      </c>
      <c r="DL10" s="0" t="n">
        <f aca="false">CY10*'Dist Horaria'!$T$6</f>
        <v>676.240483339726</v>
      </c>
      <c r="DM10" s="0" t="n">
        <f aca="false">CY10*'Dist Horaria'!$U$6</f>
        <v>676.240483339726</v>
      </c>
      <c r="DN10" s="0" t="n">
        <f aca="false">CY10*'Dist Horaria'!$V$6</f>
        <v>676.240483339726</v>
      </c>
      <c r="DO10" s="0" t="n">
        <f aca="false">CY10*'Dist Horaria'!$W$6</f>
        <v>676.240483339726</v>
      </c>
      <c r="DP10" s="0" t="n">
        <f aca="false">CY10*'Dist Horaria'!$X$6</f>
        <v>1030.46168889863</v>
      </c>
      <c r="DQ10" s="0" t="n">
        <f aca="false">CY10*'Dist Horaria'!$Y$6</f>
        <v>1030.46168889863</v>
      </c>
      <c r="DR10" s="0" t="n">
        <f aca="false">CY10*'Dist Horaria'!$Z$6</f>
        <v>1030.46168889863</v>
      </c>
      <c r="DS10" s="0" t="n">
        <f aca="false">CY10*'Dist Horaria'!$AA$6</f>
        <v>386.423133336986</v>
      </c>
      <c r="DT10" s="0" t="n">
        <f aca="false">CY10*'Dist Horaria'!$AB$6</f>
        <v>386.423133336986</v>
      </c>
      <c r="DU10" s="0" t="n">
        <f aca="false">CY10*'Dist Horaria'!$AC$6</f>
        <v>386.423133336986</v>
      </c>
      <c r="DV10" s="0" t="n">
        <f aca="false">CY10*'Dist Horaria'!$AD$6</f>
        <v>386.423133336986</v>
      </c>
      <c r="DW10" s="0" t="n">
        <f aca="false">CY10*'Dist Horaria'!$AE$6</f>
        <v>386.423133336986</v>
      </c>
      <c r="DX10" s="0" t="n">
        <f aca="false">AX10*1000000</f>
        <v>896.053642520548</v>
      </c>
      <c r="DY10" s="0" t="n">
        <f aca="false">DX10*'Dist Horaria'!$H$6</f>
        <v>22.4013410630137</v>
      </c>
      <c r="DZ10" s="0" t="n">
        <f aca="false">DX10*'Dist Horaria'!$I$6</f>
        <v>22.4013410630137</v>
      </c>
      <c r="EA10" s="0" t="n">
        <f aca="false">DX10*'Dist Horaria'!$J$6</f>
        <v>22.4013410630137</v>
      </c>
      <c r="EB10" s="0" t="n">
        <f aca="false">DX10*'Dist Horaria'!$K$6</f>
        <v>22.4013410630137</v>
      </c>
      <c r="EC10" s="0" t="n">
        <f aca="false">DX10*'Dist Horaria'!$L$6</f>
        <v>22.4013410630137</v>
      </c>
      <c r="ED10" s="0" t="n">
        <f aca="false">DX10*'Dist Horaria'!$M$6</f>
        <v>59.7369095013699</v>
      </c>
      <c r="EE10" s="0" t="n">
        <f aca="false">DX10*'Dist Horaria'!$N$6</f>
        <v>59.7369095013699</v>
      </c>
      <c r="EF10" s="0" t="n">
        <f aca="false">DX10*'Dist Horaria'!$O$6</f>
        <v>59.7369095013699</v>
      </c>
      <c r="EG10" s="0" t="n">
        <f aca="false">DX10*'Dist Horaria'!$P$6</f>
        <v>39.202346860274</v>
      </c>
      <c r="EH10" s="0" t="n">
        <f aca="false">DX10*'Dist Horaria'!$Q$6</f>
        <v>39.202346860274</v>
      </c>
      <c r="EI10" s="0" t="n">
        <f aca="false">DX10*'Dist Horaria'!$R$6</f>
        <v>39.202346860274</v>
      </c>
      <c r="EJ10" s="0" t="n">
        <f aca="false">DX10*'Dist Horaria'!$S$6</f>
        <v>39.202346860274</v>
      </c>
      <c r="EK10" s="0" t="n">
        <f aca="false">DX10*'Dist Horaria'!$T$6</f>
        <v>39.202346860274</v>
      </c>
      <c r="EL10" s="0" t="n">
        <f aca="false">DX10*'Dist Horaria'!$U$6</f>
        <v>39.202346860274</v>
      </c>
      <c r="EM10" s="0" t="n">
        <f aca="false">DX10*'Dist Horaria'!$V$6</f>
        <v>39.202346860274</v>
      </c>
      <c r="EN10" s="0" t="n">
        <f aca="false">DX10*'Dist Horaria'!$W$6</f>
        <v>39.202346860274</v>
      </c>
      <c r="EO10" s="0" t="n">
        <f aca="false">DX10*'Dist Horaria'!$X$6</f>
        <v>59.7369095013699</v>
      </c>
      <c r="EP10" s="0" t="n">
        <f aca="false">DX10*'Dist Horaria'!$Y$6</f>
        <v>59.7369095013699</v>
      </c>
      <c r="EQ10" s="0" t="n">
        <f aca="false">DX10*'Dist Horaria'!$Z$6</f>
        <v>59.7369095013699</v>
      </c>
      <c r="ER10" s="0" t="n">
        <f aca="false">DX10*'Dist Horaria'!$AA$6</f>
        <v>22.4013410630137</v>
      </c>
      <c r="ES10" s="0" t="n">
        <f aca="false">DX10*'Dist Horaria'!$AB$6</f>
        <v>22.4013410630137</v>
      </c>
      <c r="ET10" s="0" t="n">
        <f aca="false">DX10*'Dist Horaria'!$AC$6</f>
        <v>22.4013410630137</v>
      </c>
      <c r="EU10" s="0" t="n">
        <f aca="false">DX10*'Dist Horaria'!$AD$6</f>
        <v>22.4013410630137</v>
      </c>
      <c r="EV10" s="0" t="n">
        <f aca="false">DX10*'Dist Horaria'!$AE$6</f>
        <v>22.4013410630137</v>
      </c>
      <c r="EW10" s="0" t="n">
        <f aca="false">BB10+CA10+CZ10+DY10</f>
        <v>910.262626454503</v>
      </c>
      <c r="EX10" s="0" t="n">
        <f aca="false">BC10+CB10+DA10+DZ10</f>
        <v>906.730995304595</v>
      </c>
      <c r="EY10" s="0" t="n">
        <f aca="false">BD10+CC10+DB10+EA10</f>
        <v>903.397569555882</v>
      </c>
      <c r="EZ10" s="0" t="n">
        <f aca="false">BE10+CD10+DC10+EB10</f>
        <v>900.557621009379</v>
      </c>
      <c r="FA10" s="0" t="n">
        <f aca="false">BF10+CE10+DD10+EC10</f>
        <v>898.482296871149</v>
      </c>
      <c r="FB10" s="0" t="n">
        <f aca="false">BG10+CF10+DE10+ED10</f>
        <v>2194.24849958843</v>
      </c>
      <c r="FC10" s="0" t="n">
        <f aca="false">BH10+CG10+DF10+EE10</f>
        <v>2199.61616795827</v>
      </c>
      <c r="FD10" s="0" t="n">
        <f aca="false">BI10+CH10+DG10+EF10</f>
        <v>2199.61616795827</v>
      </c>
      <c r="FE10" s="0" t="n">
        <f aca="false">BJ10+CI10+DH10+EG10</f>
        <v>1526.37917035141</v>
      </c>
      <c r="FF10" s="0" t="n">
        <f aca="false">BK10+CJ10+DI10+EH10</f>
        <v>1543.77321423202</v>
      </c>
      <c r="FG10" s="0" t="n">
        <f aca="false">BL10+CK10+DJ10+EI10</f>
        <v>1556.42342796337</v>
      </c>
      <c r="FH10" s="0" t="n">
        <f aca="false">BM10+CL10+DK10+EJ10</f>
        <v>1562.74853482904</v>
      </c>
      <c r="FI10" s="0" t="n">
        <f aca="false">BN10+CM10+DL10+EK10</f>
        <v>1564.32981154546</v>
      </c>
      <c r="FJ10" s="0" t="n">
        <f aca="false">BO10+CN10+DM10+EL10</f>
        <v>1562.74853482904</v>
      </c>
      <c r="FK10" s="0" t="n">
        <f aca="false">BP10+CO10+DN10+EM10</f>
        <v>1559.58598139621</v>
      </c>
      <c r="FL10" s="0" t="n">
        <f aca="false">BQ10+CP10+DO10+EN10</f>
        <v>1554.84215124695</v>
      </c>
      <c r="FM10" s="0" t="n">
        <f aca="false">BR10+CQ10+DP10+EO10</f>
        <v>2264.49346165861</v>
      </c>
      <c r="FN10" s="0" t="n">
        <f aca="false">BS10+CR10+DQ10+EP10</f>
        <v>2260.1786063641</v>
      </c>
      <c r="FO10" s="0" t="n">
        <f aca="false">BT10+CS10+DR10+EQ10</f>
        <v>2236.69242666486</v>
      </c>
      <c r="FP10" s="0" t="n">
        <f aca="false">BU10+CT10+DS10+ER10</f>
        <v>931.703030569468</v>
      </c>
      <c r="FQ10" s="0" t="n">
        <f aca="false">BV10+CU10+DT10+ES10</f>
        <v>914.832753840489</v>
      </c>
      <c r="FR10" s="0" t="n">
        <f aca="false">BW10+CV10+DU10+ET10</f>
        <v>926.282391395726</v>
      </c>
      <c r="FS10" s="0" t="n">
        <f aca="false">BX10+CW10+DV10+EU10</f>
        <v>922.375711980848</v>
      </c>
      <c r="FT10" s="0" t="n">
        <f aca="false">BY10+CX10+DW10+EV10</f>
        <v>918.242673201013</v>
      </c>
      <c r="FU10" s="0" t="n">
        <f aca="false">AM10*'Dist Horaria'!$H$10</f>
        <v>0.486771766833695</v>
      </c>
      <c r="FV10" s="0" t="n">
        <f aca="false">AM10*'Dist Horaria'!$I$10</f>
        <v>0.455564652154475</v>
      </c>
      <c r="FW10" s="0" t="n">
        <f aca="false">AM10*'Dist Horaria'!$J$10</f>
        <v>0.453592471190518</v>
      </c>
      <c r="FX10" s="0" t="n">
        <f aca="false">AM10*'Dist Horaria'!$K$10</f>
        <v>0.440547307595129</v>
      </c>
      <c r="FY10" s="0" t="n">
        <f aca="false">AM10*'Dist Horaria'!$L$10</f>
        <v>0.44072360760397</v>
      </c>
      <c r="FZ10" s="0" t="n">
        <f aca="false">AM10*'Dist Horaria'!$M$10</f>
        <v>0.471592397075912</v>
      </c>
      <c r="GA10" s="0" t="n">
        <f aca="false">AM10*'Dist Horaria'!$N$10</f>
        <v>0.446145900436451</v>
      </c>
      <c r="GB10" s="0" t="n">
        <f aca="false">AM10*'Dist Horaria'!$O$10</f>
        <v>0.43853102112723</v>
      </c>
      <c r="GC10" s="0" t="n">
        <f aca="false">AM10*'Dist Horaria'!$P$10</f>
        <v>0.445336018458119</v>
      </c>
      <c r="GD10" s="0" t="n">
        <f aca="false">AM10*'Dist Horaria'!$Q$10</f>
        <v>0.403014072771665</v>
      </c>
      <c r="GE10" s="0" t="n">
        <f aca="false">AM10*'Dist Horaria'!$R$10</f>
        <v>0.491737692757476</v>
      </c>
      <c r="GF10" s="0" t="n">
        <f aca="false">AM10*'Dist Horaria'!$S$10</f>
        <v>0.419963091995358</v>
      </c>
      <c r="GG10" s="0" t="n">
        <f aca="false">AR10*'Dist Horaria'!$H$10</f>
        <v>0.509177331659829</v>
      </c>
      <c r="GH10" s="0" t="n">
        <f aca="false">AR10*'Dist Horaria'!$I$10</f>
        <v>0.476533788085954</v>
      </c>
      <c r="GI10" s="0" t="n">
        <f aca="false">AR10*'Dist Horaria'!$J$10</f>
        <v>0.474470829818449</v>
      </c>
      <c r="GJ10" s="0" t="n">
        <f aca="false">AR10*'Dist Horaria'!$K$10</f>
        <v>0.460825211803722</v>
      </c>
      <c r="GK10" s="0" t="n">
        <f aca="false">AR10*'Dist Horaria'!$L$10</f>
        <v>0.461009626706536</v>
      </c>
      <c r="GL10" s="0" t="n">
        <f aca="false">AR10*'Dist Horaria'!$M$10</f>
        <v>0.493299272338885</v>
      </c>
      <c r="GM10" s="0" t="n">
        <f aca="false">AR10*'Dist Horaria'!$N$10</f>
        <v>0.466681501667321</v>
      </c>
      <c r="GN10" s="0" t="n">
        <f aca="false">AR10*'Dist Horaria'!$O$10</f>
        <v>0.45871611790482</v>
      </c>
      <c r="GO10" s="0" t="n">
        <f aca="false">AR10*'Dist Horaria'!$P$10</f>
        <v>0.465834341719305</v>
      </c>
      <c r="GP10" s="0" t="n">
        <f aca="false">AR10*'Dist Horaria'!$Q$10</f>
        <v>0.421564363788059</v>
      </c>
      <c r="GQ10" s="0" t="n">
        <f aca="false">AR10*'Dist Horaria'!$R$10</f>
        <v>0.514371833649002</v>
      </c>
      <c r="GR10" s="0" t="n">
        <f aca="false">AR10*'Dist Horaria'!$S$10</f>
        <v>0.439293527578119</v>
      </c>
      <c r="GS10" s="0" t="n">
        <f aca="false">AW10*'Dist Horaria'!$H$10</f>
        <v>0.0295175264730335</v>
      </c>
      <c r="GT10" s="0" t="n">
        <f aca="false">AW10*'Dist Horaria'!$I$10</f>
        <v>0.0276251471354176</v>
      </c>
      <c r="GU10" s="0" t="n">
        <f aca="false">AW10*'Dist Horaria'!$J$10</f>
        <v>0.0275055553517941</v>
      </c>
      <c r="GV10" s="0" t="n">
        <f aca="false">AW10*'Dist Horaria'!$K$10</f>
        <v>0.0267145050320998</v>
      </c>
      <c r="GW10" s="0" t="n">
        <f aca="false">AW10*'Dist Horaria'!$L$10</f>
        <v>0.0267251957511035</v>
      </c>
      <c r="GX10" s="0" t="n">
        <f aca="false">AW10*'Dist Horaria'!$M$10</f>
        <v>0.0285970592660223</v>
      </c>
      <c r="GY10" s="0" t="n">
        <f aca="false">AW10*'Dist Horaria'!$N$10</f>
        <v>0.0270540000966563</v>
      </c>
      <c r="GZ10" s="0" t="n">
        <f aca="false">AW10*'Dist Horaria'!$O$10</f>
        <v>0.02659223871912</v>
      </c>
      <c r="HA10" s="0" t="n">
        <f aca="false">AW10*'Dist Horaria'!$P$10</f>
        <v>0.0270048893750321</v>
      </c>
      <c r="HB10" s="0" t="n">
        <f aca="false">AW10*'Dist Horaria'!$Q$10</f>
        <v>0.024438513842786</v>
      </c>
      <c r="HC10" s="0" t="n">
        <f aca="false">AW10*'Dist Horaria'!$R$10</f>
        <v>0.0298186570231306</v>
      </c>
      <c r="HD10" s="0" t="n">
        <f aca="false">AW10*'Dist Horaria'!$S$10</f>
        <v>0.025466291453804</v>
      </c>
    </row>
    <row r="11" customFormat="false" ht="13.8" hidden="false" customHeight="false" outlineLevel="0" collapsed="false">
      <c r="A11" s="0" t="n">
        <v>4.591195332387</v>
      </c>
      <c r="B11" s="0" t="n">
        <v>-74.0989096392372</v>
      </c>
      <c r="C11" s="0" t="n">
        <v>29</v>
      </c>
      <c r="D11" s="0" t="n">
        <v>23</v>
      </c>
      <c r="E11" s="0" t="n">
        <v>2292</v>
      </c>
      <c r="F11" s="0" t="n">
        <v>9</v>
      </c>
      <c r="G11" s="0" t="s">
        <v>79</v>
      </c>
      <c r="H11" s="1" t="n">
        <v>40781</v>
      </c>
      <c r="I11" s="0" t="s">
        <v>138</v>
      </c>
      <c r="J11" s="0" t="s">
        <v>139</v>
      </c>
      <c r="L11" s="0" t="s">
        <v>140</v>
      </c>
      <c r="M11" s="0" t="s">
        <v>141</v>
      </c>
      <c r="N11" s="0" t="n">
        <v>3</v>
      </c>
      <c r="O11" s="0" t="s">
        <v>84</v>
      </c>
      <c r="P11" s="0" t="s">
        <v>85</v>
      </c>
      <c r="Q11" s="0" t="s">
        <v>86</v>
      </c>
      <c r="R11" s="0" t="s">
        <v>87</v>
      </c>
      <c r="S11" s="0" t="n">
        <v>365</v>
      </c>
      <c r="T11" s="0" t="n">
        <v>24</v>
      </c>
      <c r="U11" s="0" t="n">
        <v>3</v>
      </c>
      <c r="V11" s="0" t="n">
        <v>20000</v>
      </c>
      <c r="W11" s="0" t="n">
        <f aca="false">V11*12</f>
        <v>240000</v>
      </c>
      <c r="X11" s="0" t="n">
        <v>3</v>
      </c>
      <c r="Y11" s="0" t="s">
        <v>142</v>
      </c>
      <c r="Z11" s="0" t="n">
        <v>20251.88</v>
      </c>
      <c r="AA11" s="0" t="s">
        <v>89</v>
      </c>
      <c r="AB11" s="0" t="n">
        <v>0.005</v>
      </c>
      <c r="AC11" s="0" t="n">
        <v>1</v>
      </c>
      <c r="AD11" s="0" t="n">
        <v>1263.14101646311</v>
      </c>
      <c r="AE11" s="0" t="n">
        <f aca="false">AD11/2204.59</f>
        <v>0.572959605397424</v>
      </c>
      <c r="AF11" s="0" t="n">
        <f aca="false">AE11/S11</f>
        <v>0.00156975234355458</v>
      </c>
      <c r="AG11" s="0" t="n">
        <f aca="false">AE11*EXP(AB11*AC11)</f>
        <v>0.575831577371072</v>
      </c>
      <c r="AH11" s="0" t="n">
        <f aca="false">AG11/S11</f>
        <v>0.00157762075992075</v>
      </c>
      <c r="AI11" s="0" t="s">
        <v>90</v>
      </c>
      <c r="AJ11" s="0" t="n">
        <f aca="false">IF(AI11="A",'FE DISTRIBUCIÓN'!$C$2,'FE DISTRIBUCIÓN'!$C$3)</f>
        <v>4.994E-006</v>
      </c>
      <c r="AK11" s="0" t="n">
        <f aca="false">W11*AJ11</f>
        <v>1.19856</v>
      </c>
      <c r="AL11" s="0" t="n">
        <f aca="false">AK11/365</f>
        <v>0.00328372602739726</v>
      </c>
      <c r="AM11" s="0" t="n">
        <f aca="false">AK11*EXP(AB11*AC11)</f>
        <v>1.20456780700124</v>
      </c>
      <c r="AN11" s="0" t="n">
        <f aca="false">AM11/365</f>
        <v>0.00330018577260615</v>
      </c>
      <c r="AO11" s="0" t="n">
        <v>5.223868284E-006</v>
      </c>
      <c r="AP11" s="0" t="n">
        <f aca="false">AO11*W11</f>
        <v>1.25372838816</v>
      </c>
      <c r="AQ11" s="0" t="n">
        <f aca="false">AP11/365</f>
        <v>0.00343487229632877</v>
      </c>
      <c r="AR11" s="0" t="n">
        <f aca="false">AP11*EXP(AB11*AC11)</f>
        <v>1.26001272785768</v>
      </c>
      <c r="AS11" s="0" t="n">
        <f aca="false">AR11/365</f>
        <v>0.00345208966536349</v>
      </c>
      <c r="AT11" s="0" t="n">
        <v>3.02832944E-007</v>
      </c>
      <c r="AU11" s="0" t="n">
        <f aca="false">AT11*W11</f>
        <v>0.07267990656</v>
      </c>
      <c r="AV11" s="0" t="n">
        <f aca="false">AU11/365</f>
        <v>0.000199123031671233</v>
      </c>
      <c r="AW11" s="0" t="n">
        <f aca="false">AU11*EXP(AB11*AC11)</f>
        <v>0.0730442161076913</v>
      </c>
      <c r="AX11" s="0" t="n">
        <f aca="false">AW11/365</f>
        <v>0.000200121140021072</v>
      </c>
      <c r="AY11" s="0" t="n">
        <f aca="false">AW11+AR11+AM11+AG11</f>
        <v>3.11345632833768</v>
      </c>
      <c r="AZ11" s="0" t="n">
        <f aca="false">AH11+AN11+AS11+AX11</f>
        <v>0.00853001733791146</v>
      </c>
      <c r="BA11" s="0" t="n">
        <f aca="false">AH11*1000000</f>
        <v>1577.62075992075</v>
      </c>
      <c r="BB11" s="0" t="n">
        <f aca="false">BA11*'Dist Horaria'!$H$3</f>
        <v>54.9714719966668</v>
      </c>
      <c r="BC11" s="0" t="n">
        <f aca="false">BA11*'Dist Horaria'!$I$3</f>
        <v>53.5009336564701</v>
      </c>
      <c r="BD11" s="0" t="n">
        <f aca="false">BA11*'Dist Horaria'!$J$3</f>
        <v>52.1129262005362</v>
      </c>
      <c r="BE11" s="0" t="n">
        <f aca="false">BA11*'Dist Horaria'!$K$3</f>
        <v>50.9303980585675</v>
      </c>
      <c r="BF11" s="0" t="n">
        <f aca="false">BA11*'Dist Horaria'!$L$3</f>
        <v>50.0662524034693</v>
      </c>
      <c r="BG11" s="0" t="n">
        <f aca="false">BA11*'Dist Horaria'!$M$3</f>
        <v>49.5222165530213</v>
      </c>
      <c r="BH11" s="0" t="n">
        <f aca="false">BA11*'Dist Horaria'!$N$3</f>
        <v>51.757263702696</v>
      </c>
      <c r="BI11" s="0" t="n">
        <f aca="false">BA11*'Dist Horaria'!$O$3</f>
        <v>51.757263702696</v>
      </c>
      <c r="BJ11" s="0" t="n">
        <f aca="false">BA11*'Dist Horaria'!$P$3</f>
        <v>68.4766063278077</v>
      </c>
      <c r="BK11" s="0" t="n">
        <f aca="false">BA11*'Dist Horaria'!$Q$3</f>
        <v>75.7193243047873</v>
      </c>
      <c r="BL11" s="0" t="n">
        <f aca="false">BA11*'Dist Horaria'!$R$3</f>
        <v>80.9867555607726</v>
      </c>
      <c r="BM11" s="0" t="n">
        <f aca="false">BA11*'Dist Horaria'!$S$3</f>
        <v>83.6204711887651</v>
      </c>
      <c r="BN11" s="0" t="n">
        <f aca="false">BA11*'Dist Horaria'!$T$3</f>
        <v>84.2789000957633</v>
      </c>
      <c r="BO11" s="0" t="n">
        <f aca="false">BA11*'Dist Horaria'!$U$3</f>
        <v>83.6204711887651</v>
      </c>
      <c r="BP11" s="0" t="n">
        <f aca="false">BA11*'Dist Horaria'!$V$3</f>
        <v>82.3036133747689</v>
      </c>
      <c r="BQ11" s="0" t="n">
        <f aca="false">BA11*'Dist Horaria'!$W$3</f>
        <v>80.3283266537744</v>
      </c>
      <c r="BR11" s="0" t="n">
        <f aca="false">BA11*'Dist Horaria'!$X$3</f>
        <v>78.7715649546964</v>
      </c>
      <c r="BS11" s="0" t="n">
        <f aca="false">BA11*'Dist Horaria'!$Y$3</f>
        <v>76.9748993705369</v>
      </c>
      <c r="BT11" s="0" t="n">
        <f aca="false">BA11*'Dist Horaria'!$Z$3</f>
        <v>67.1954727411783</v>
      </c>
      <c r="BU11" s="0" t="n">
        <f aca="false">BA11*'Dist Horaria'!$AA$3</f>
        <v>63.8990567137716</v>
      </c>
      <c r="BV11" s="0" t="n">
        <f aca="false">BA11*'Dist Horaria'!$AB$3</f>
        <v>56.8744305037723</v>
      </c>
      <c r="BW11" s="0" t="n">
        <f aca="false">BA11*'Dist Horaria'!$AC$3</f>
        <v>61.6419530143752</v>
      </c>
      <c r="BX11" s="0" t="n">
        <f aca="false">BA11*'Dist Horaria'!$AD$3</f>
        <v>60.0152480674031</v>
      </c>
      <c r="BY11" s="0" t="n">
        <f aca="false">BA11*'Dist Horaria'!$AE$3</f>
        <v>58.294289187701</v>
      </c>
      <c r="BZ11" s="0" t="n">
        <f aca="false">AN11*1000000</f>
        <v>3300.18577260615</v>
      </c>
      <c r="CA11" s="0" t="n">
        <f aca="false">BZ11*'Dist Horaria'!$H$6</f>
        <v>82.5046443151537</v>
      </c>
      <c r="CB11" s="0" t="n">
        <f aca="false">BZ11*'Dist Horaria'!$I$6</f>
        <v>82.5046443151537</v>
      </c>
      <c r="CC11" s="0" t="n">
        <f aca="false">BZ11*'Dist Horaria'!$J$6</f>
        <v>82.5046443151537</v>
      </c>
      <c r="CD11" s="0" t="n">
        <f aca="false">BZ11*'Dist Horaria'!$K$6</f>
        <v>82.5046443151537</v>
      </c>
      <c r="CE11" s="0" t="n">
        <f aca="false">BZ11*'Dist Horaria'!$L$6</f>
        <v>82.5046443151537</v>
      </c>
      <c r="CF11" s="0" t="n">
        <f aca="false">BZ11*'Dist Horaria'!$M$6</f>
        <v>220.01238484041</v>
      </c>
      <c r="CG11" s="0" t="n">
        <f aca="false">BZ11*'Dist Horaria'!$N$6</f>
        <v>220.01238484041</v>
      </c>
      <c r="CH11" s="0" t="n">
        <f aca="false">BZ11*'Dist Horaria'!$O$6</f>
        <v>220.01238484041</v>
      </c>
      <c r="CI11" s="0" t="n">
        <f aca="false">BZ11*'Dist Horaria'!$P$6</f>
        <v>144.383127551519</v>
      </c>
      <c r="CJ11" s="0" t="n">
        <f aca="false">BZ11*'Dist Horaria'!$Q$6</f>
        <v>144.383127551519</v>
      </c>
      <c r="CK11" s="0" t="n">
        <f aca="false">BZ11*'Dist Horaria'!$R$6</f>
        <v>144.383127551519</v>
      </c>
      <c r="CL11" s="0" t="n">
        <f aca="false">BZ11*'Dist Horaria'!$S$6</f>
        <v>144.383127551519</v>
      </c>
      <c r="CM11" s="0" t="n">
        <f aca="false">BZ11*'Dist Horaria'!$T$6</f>
        <v>144.383127551519</v>
      </c>
      <c r="CN11" s="0" t="n">
        <f aca="false">BZ11*'Dist Horaria'!$U$6</f>
        <v>144.383127551519</v>
      </c>
      <c r="CO11" s="0" t="n">
        <f aca="false">BZ11*'Dist Horaria'!$V$6</f>
        <v>144.383127551519</v>
      </c>
      <c r="CP11" s="0" t="n">
        <f aca="false">BZ11*'Dist Horaria'!$W$6</f>
        <v>144.383127551519</v>
      </c>
      <c r="CQ11" s="0" t="n">
        <f aca="false">BZ11*'Dist Horaria'!$X$6</f>
        <v>220.01238484041</v>
      </c>
      <c r="CR11" s="0" t="n">
        <f aca="false">BZ11*'Dist Horaria'!$Y$6</f>
        <v>220.01238484041</v>
      </c>
      <c r="CS11" s="0" t="n">
        <f aca="false">BZ11*'Dist Horaria'!$Z$6</f>
        <v>220.01238484041</v>
      </c>
      <c r="CT11" s="0" t="n">
        <f aca="false">BZ11*'Dist Horaria'!$AA$6</f>
        <v>82.5046443151537</v>
      </c>
      <c r="CU11" s="0" t="n">
        <f aca="false">BZ11*'Dist Horaria'!$AB$6</f>
        <v>82.5046443151537</v>
      </c>
      <c r="CV11" s="0" t="n">
        <f aca="false">BZ11*'Dist Horaria'!$AC$6</f>
        <v>82.5046443151537</v>
      </c>
      <c r="CW11" s="0" t="n">
        <f aca="false">BZ11*'Dist Horaria'!$AD$6</f>
        <v>82.5046443151537</v>
      </c>
      <c r="CX11" s="0" t="n">
        <f aca="false">BZ11*'Dist Horaria'!$AE$6</f>
        <v>82.5046443151537</v>
      </c>
      <c r="CY11" s="0" t="n">
        <f aca="false">AS11*1000000</f>
        <v>3452.08966536349</v>
      </c>
      <c r="CZ11" s="0" t="n">
        <f aca="false">CY11*'Dist Horaria'!$H$6</f>
        <v>86.3022416340874</v>
      </c>
      <c r="DA11" s="0" t="n">
        <f aca="false">CY11*'Dist Horaria'!$I$6</f>
        <v>86.3022416340874</v>
      </c>
      <c r="DB11" s="0" t="n">
        <f aca="false">CY11*'Dist Horaria'!$J$6</f>
        <v>86.3022416340874</v>
      </c>
      <c r="DC11" s="0" t="n">
        <f aca="false">CY11*'Dist Horaria'!$K$6</f>
        <v>86.3022416340874</v>
      </c>
      <c r="DD11" s="0" t="n">
        <f aca="false">CY11*'Dist Horaria'!$L$6</f>
        <v>86.3022416340874</v>
      </c>
      <c r="DE11" s="0" t="n">
        <f aca="false">CY11*'Dist Horaria'!$M$6</f>
        <v>230.139311024233</v>
      </c>
      <c r="DF11" s="0" t="n">
        <f aca="false">CY11*'Dist Horaria'!$N$6</f>
        <v>230.139311024233</v>
      </c>
      <c r="DG11" s="0" t="n">
        <f aca="false">CY11*'Dist Horaria'!$O$6</f>
        <v>230.139311024233</v>
      </c>
      <c r="DH11" s="0" t="n">
        <f aca="false">CY11*'Dist Horaria'!$P$6</f>
        <v>151.028922859653</v>
      </c>
      <c r="DI11" s="0" t="n">
        <f aca="false">CY11*'Dist Horaria'!$Q$6</f>
        <v>151.028922859653</v>
      </c>
      <c r="DJ11" s="0" t="n">
        <f aca="false">CY11*'Dist Horaria'!$R$6</f>
        <v>151.028922859653</v>
      </c>
      <c r="DK11" s="0" t="n">
        <f aca="false">CY11*'Dist Horaria'!$S$6</f>
        <v>151.028922859653</v>
      </c>
      <c r="DL11" s="0" t="n">
        <f aca="false">CY11*'Dist Horaria'!$T$6</f>
        <v>151.028922859653</v>
      </c>
      <c r="DM11" s="0" t="n">
        <f aca="false">CY11*'Dist Horaria'!$U$6</f>
        <v>151.028922859653</v>
      </c>
      <c r="DN11" s="0" t="n">
        <f aca="false">CY11*'Dist Horaria'!$V$6</f>
        <v>151.028922859653</v>
      </c>
      <c r="DO11" s="0" t="n">
        <f aca="false">CY11*'Dist Horaria'!$W$6</f>
        <v>151.028922859653</v>
      </c>
      <c r="DP11" s="0" t="n">
        <f aca="false">CY11*'Dist Horaria'!$X$6</f>
        <v>230.139311024233</v>
      </c>
      <c r="DQ11" s="0" t="n">
        <f aca="false">CY11*'Dist Horaria'!$Y$6</f>
        <v>230.139311024233</v>
      </c>
      <c r="DR11" s="0" t="n">
        <f aca="false">CY11*'Dist Horaria'!$Z$6</f>
        <v>230.139311024233</v>
      </c>
      <c r="DS11" s="0" t="n">
        <f aca="false">CY11*'Dist Horaria'!$AA$6</f>
        <v>86.3022416340874</v>
      </c>
      <c r="DT11" s="0" t="n">
        <f aca="false">CY11*'Dist Horaria'!$AB$6</f>
        <v>86.3022416340874</v>
      </c>
      <c r="DU11" s="0" t="n">
        <f aca="false">CY11*'Dist Horaria'!$AC$6</f>
        <v>86.3022416340874</v>
      </c>
      <c r="DV11" s="0" t="n">
        <f aca="false">CY11*'Dist Horaria'!$AD$6</f>
        <v>86.3022416340874</v>
      </c>
      <c r="DW11" s="0" t="n">
        <f aca="false">CY11*'Dist Horaria'!$AE$6</f>
        <v>86.3022416340874</v>
      </c>
      <c r="DX11" s="0" t="n">
        <f aca="false">AX11*1000000</f>
        <v>200.121140021072</v>
      </c>
      <c r="DY11" s="0" t="n">
        <f aca="false">DX11*'Dist Horaria'!$H$6</f>
        <v>5.0030285005268</v>
      </c>
      <c r="DZ11" s="0" t="n">
        <f aca="false">DX11*'Dist Horaria'!$I$6</f>
        <v>5.0030285005268</v>
      </c>
      <c r="EA11" s="0" t="n">
        <f aca="false">DX11*'Dist Horaria'!$J$6</f>
        <v>5.0030285005268</v>
      </c>
      <c r="EB11" s="0" t="n">
        <f aca="false">DX11*'Dist Horaria'!$K$6</f>
        <v>5.0030285005268</v>
      </c>
      <c r="EC11" s="0" t="n">
        <f aca="false">DX11*'Dist Horaria'!$L$6</f>
        <v>5.0030285005268</v>
      </c>
      <c r="ED11" s="0" t="n">
        <f aca="false">DX11*'Dist Horaria'!$M$6</f>
        <v>13.3414093347381</v>
      </c>
      <c r="EE11" s="0" t="n">
        <f aca="false">DX11*'Dist Horaria'!$N$6</f>
        <v>13.3414093347381</v>
      </c>
      <c r="EF11" s="0" t="n">
        <f aca="false">DX11*'Dist Horaria'!$O$6</f>
        <v>13.3414093347381</v>
      </c>
      <c r="EG11" s="0" t="n">
        <f aca="false">DX11*'Dist Horaria'!$P$6</f>
        <v>8.75529987592191</v>
      </c>
      <c r="EH11" s="0" t="n">
        <f aca="false">DX11*'Dist Horaria'!$Q$6</f>
        <v>8.75529987592191</v>
      </c>
      <c r="EI11" s="0" t="n">
        <f aca="false">DX11*'Dist Horaria'!$R$6</f>
        <v>8.75529987592191</v>
      </c>
      <c r="EJ11" s="0" t="n">
        <f aca="false">DX11*'Dist Horaria'!$S$6</f>
        <v>8.75529987592191</v>
      </c>
      <c r="EK11" s="0" t="n">
        <f aca="false">DX11*'Dist Horaria'!$T$6</f>
        <v>8.75529987592191</v>
      </c>
      <c r="EL11" s="0" t="n">
        <f aca="false">DX11*'Dist Horaria'!$U$6</f>
        <v>8.75529987592191</v>
      </c>
      <c r="EM11" s="0" t="n">
        <f aca="false">DX11*'Dist Horaria'!$V$6</f>
        <v>8.75529987592191</v>
      </c>
      <c r="EN11" s="0" t="n">
        <f aca="false">DX11*'Dist Horaria'!$W$6</f>
        <v>8.75529987592191</v>
      </c>
      <c r="EO11" s="0" t="n">
        <f aca="false">DX11*'Dist Horaria'!$X$6</f>
        <v>13.3414093347381</v>
      </c>
      <c r="EP11" s="0" t="n">
        <f aca="false">DX11*'Dist Horaria'!$Y$6</f>
        <v>13.3414093347381</v>
      </c>
      <c r="EQ11" s="0" t="n">
        <f aca="false">DX11*'Dist Horaria'!$Z$6</f>
        <v>13.3414093347381</v>
      </c>
      <c r="ER11" s="0" t="n">
        <f aca="false">DX11*'Dist Horaria'!$AA$6</f>
        <v>5.0030285005268</v>
      </c>
      <c r="ES11" s="0" t="n">
        <f aca="false">DX11*'Dist Horaria'!$AB$6</f>
        <v>5.0030285005268</v>
      </c>
      <c r="ET11" s="0" t="n">
        <f aca="false">DX11*'Dist Horaria'!$AC$6</f>
        <v>5.0030285005268</v>
      </c>
      <c r="EU11" s="0" t="n">
        <f aca="false">DX11*'Dist Horaria'!$AD$6</f>
        <v>5.0030285005268</v>
      </c>
      <c r="EV11" s="0" t="n">
        <f aca="false">DX11*'Dist Horaria'!$AE$6</f>
        <v>5.0030285005268</v>
      </c>
      <c r="EW11" s="0" t="n">
        <f aca="false">BB11+CA11+CZ11+DY11</f>
        <v>228.781386446435</v>
      </c>
      <c r="EX11" s="0" t="n">
        <f aca="false">BC11+CB11+DA11+DZ11</f>
        <v>227.310848106238</v>
      </c>
      <c r="EY11" s="0" t="n">
        <f aca="false">BD11+CC11+DB11+EA11</f>
        <v>225.922840650304</v>
      </c>
      <c r="EZ11" s="0" t="n">
        <f aca="false">BE11+CD11+DC11+EB11</f>
        <v>224.740312508335</v>
      </c>
      <c r="FA11" s="0" t="n">
        <f aca="false">BF11+CE11+DD11+EC11</f>
        <v>223.876166853237</v>
      </c>
      <c r="FB11" s="0" t="n">
        <f aca="false">BG11+CF11+DE11+ED11</f>
        <v>513.015321752402</v>
      </c>
      <c r="FC11" s="0" t="n">
        <f aca="false">BH11+CG11+DF11+EE11</f>
        <v>515.250368902077</v>
      </c>
      <c r="FD11" s="0" t="n">
        <f aca="false">BI11+CH11+DG11+EF11</f>
        <v>515.250368902077</v>
      </c>
      <c r="FE11" s="0" t="n">
        <f aca="false">BJ11+CI11+DH11+EG11</f>
        <v>372.643956614901</v>
      </c>
      <c r="FF11" s="0" t="n">
        <f aca="false">BK11+CJ11+DI11+EH11</f>
        <v>379.886674591881</v>
      </c>
      <c r="FG11" s="0" t="n">
        <f aca="false">BL11+CK11+DJ11+EI11</f>
        <v>385.154105847866</v>
      </c>
      <c r="FH11" s="0" t="n">
        <f aca="false">BM11+CL11+DK11+EJ11</f>
        <v>387.787821475859</v>
      </c>
      <c r="FI11" s="0" t="n">
        <f aca="false">BN11+CM11+DL11+EK11</f>
        <v>388.446250382857</v>
      </c>
      <c r="FJ11" s="0" t="n">
        <f aca="false">BO11+CN11+DM11+EL11</f>
        <v>387.787821475859</v>
      </c>
      <c r="FK11" s="0" t="n">
        <f aca="false">BP11+CO11+DN11+EM11</f>
        <v>386.470963661862</v>
      </c>
      <c r="FL11" s="0" t="n">
        <f aca="false">BQ11+CP11+DO11+EN11</f>
        <v>384.495676940868</v>
      </c>
      <c r="FM11" s="0" t="n">
        <f aca="false">BR11+CQ11+DP11+EO11</f>
        <v>542.264670154077</v>
      </c>
      <c r="FN11" s="0" t="n">
        <f aca="false">BS11+CR11+DQ11+EP11</f>
        <v>540.468004569918</v>
      </c>
      <c r="FO11" s="0" t="n">
        <f aca="false">BT11+CS11+DR11+EQ11</f>
        <v>530.688577940559</v>
      </c>
      <c r="FP11" s="0" t="n">
        <f aca="false">BU11+CT11+DS11+ER11</f>
        <v>237.708971163539</v>
      </c>
      <c r="FQ11" s="0" t="n">
        <f aca="false">BV11+CU11+DT11+ES11</f>
        <v>230.68434495354</v>
      </c>
      <c r="FR11" s="0" t="n">
        <f aca="false">BW11+CV11+DU11+ET11</f>
        <v>235.451867464143</v>
      </c>
      <c r="FS11" s="0" t="n">
        <f aca="false">BX11+CW11+DV11+EU11</f>
        <v>233.825162517171</v>
      </c>
      <c r="FT11" s="0" t="n">
        <f aca="false">BY11+CX11+DW11+EV11</f>
        <v>232.104203637469</v>
      </c>
      <c r="FU11" s="0" t="n">
        <f aca="false">AM11*'Dist Horaria'!$H$10</f>
        <v>0.108713715659715</v>
      </c>
      <c r="FV11" s="0" t="n">
        <f aca="false">AM11*'Dist Horaria'!$I$10</f>
        <v>0.101744039883601</v>
      </c>
      <c r="FW11" s="0" t="n">
        <f aca="false">AM11*'Dist Horaria'!$J$10</f>
        <v>0.101303580647562</v>
      </c>
      <c r="FX11" s="0" t="n">
        <f aca="false">AM11*'Dist Horaria'!$K$10</f>
        <v>0.0983901244808894</v>
      </c>
      <c r="FY11" s="0" t="n">
        <f aca="false">AM11*'Dist Horaria'!$L$10</f>
        <v>0.0984294986400701</v>
      </c>
      <c r="FZ11" s="0" t="n">
        <f aca="false">AM11*'Dist Horaria'!$M$10</f>
        <v>0.105323614178531</v>
      </c>
      <c r="GA11" s="0" t="n">
        <f aca="false">AM11*'Dist Horaria'!$N$10</f>
        <v>0.0996404924597167</v>
      </c>
      <c r="GB11" s="0" t="n">
        <f aca="false">AM11*'Dist Horaria'!$O$10</f>
        <v>0.0979398148929166</v>
      </c>
      <c r="GC11" s="0" t="n">
        <f aca="false">AM11*'Dist Horaria'!$P$10</f>
        <v>0.0994596165644629</v>
      </c>
      <c r="GD11" s="0" t="n">
        <f aca="false">AM11*'Dist Horaria'!$Q$10</f>
        <v>0.0900075976040144</v>
      </c>
      <c r="GE11" s="0" t="n">
        <f aca="false">AM11*'Dist Horaria'!$R$10</f>
        <v>0.109822786266617</v>
      </c>
      <c r="GF11" s="0" t="n">
        <f aca="false">AM11*'Dist Horaria'!$S$10</f>
        <v>0.0937929257231475</v>
      </c>
      <c r="GG11" s="0" t="n">
        <f aca="false">AR11*'Dist Horaria'!$H$10</f>
        <v>0.113717687479091</v>
      </c>
      <c r="GH11" s="0" t="n">
        <f aca="false">AR11*'Dist Horaria'!$I$10</f>
        <v>0.106427205253099</v>
      </c>
      <c r="GI11" s="0" t="n">
        <f aca="false">AR11*'Dist Horaria'!$J$10</f>
        <v>0.105966472166687</v>
      </c>
      <c r="GJ11" s="0" t="n">
        <f aca="false">AR11*'Dist Horaria'!$K$10</f>
        <v>0.102918912842317</v>
      </c>
      <c r="GK11" s="0" t="n">
        <f aca="false">AR11*'Dist Horaria'!$L$10</f>
        <v>0.102960099350397</v>
      </c>
      <c r="GL11" s="0" t="n">
        <f aca="false">AR11*'Dist Horaria'!$M$10</f>
        <v>0.110171543384758</v>
      </c>
      <c r="GM11" s="0" t="n">
        <f aca="false">AR11*'Dist Horaria'!$N$10</f>
        <v>0.104226833873139</v>
      </c>
      <c r="GN11" s="0" t="n">
        <f aca="false">AR11*'Dist Horaria'!$O$10</f>
        <v>0.102447876003191</v>
      </c>
      <c r="GO11" s="0" t="n">
        <f aca="false">AR11*'Dist Horaria'!$P$10</f>
        <v>0.104037632460933</v>
      </c>
      <c r="GP11" s="0" t="n">
        <f aca="false">AR11*'Dist Horaria'!$Q$10</f>
        <v>0.0941505475455837</v>
      </c>
      <c r="GQ11" s="0" t="n">
        <f aca="false">AR11*'Dist Horaria'!$R$10</f>
        <v>0.11487780737659</v>
      </c>
      <c r="GR11" s="0" t="n">
        <f aca="false">AR11*'Dist Horaria'!$S$10</f>
        <v>0.0981101101218899</v>
      </c>
      <c r="GS11" s="0" t="n">
        <f aca="false">AW11*'Dist Horaria'!$H$10</f>
        <v>0.00659232970893279</v>
      </c>
      <c r="GT11" s="0" t="n">
        <f aca="false">AW11*'Dist Horaria'!$I$10</f>
        <v>0.00616969305815065</v>
      </c>
      <c r="GU11" s="0" t="n">
        <f aca="false">AW11*'Dist Horaria'!$J$10</f>
        <v>0.00614298389372098</v>
      </c>
      <c r="GV11" s="0" t="n">
        <f aca="false">AW11*'Dist Horaria'!$K$10</f>
        <v>0.00596631378796039</v>
      </c>
      <c r="GW11" s="0" t="n">
        <f aca="false">AW11*'Dist Horaria'!$L$10</f>
        <v>0.00596870141161723</v>
      </c>
      <c r="GX11" s="0" t="n">
        <f aca="false">AW11*'Dist Horaria'!$M$10</f>
        <v>0.00638675613824684</v>
      </c>
      <c r="GY11" s="0" t="n">
        <f aca="false">AW11*'Dist Horaria'!$N$10</f>
        <v>0.00604213529699355</v>
      </c>
      <c r="GZ11" s="0" t="n">
        <f aca="false">AW11*'Dist Horaria'!$O$10</f>
        <v>0.00593900730453284</v>
      </c>
      <c r="HA11" s="0" t="n">
        <f aca="false">AW11*'Dist Horaria'!$P$10</f>
        <v>0.00603116709918452</v>
      </c>
      <c r="HB11" s="0" t="n">
        <f aca="false">AW11*'Dist Horaria'!$Q$10</f>
        <v>0.00545800275626572</v>
      </c>
      <c r="HC11" s="0" t="n">
        <f aca="false">AW11*'Dist Horaria'!$R$10</f>
        <v>0.00665958303632408</v>
      </c>
      <c r="HD11" s="0" t="n">
        <f aca="false">AW11*'Dist Horaria'!$S$10</f>
        <v>0.00568754261576173</v>
      </c>
    </row>
    <row r="12" customFormat="false" ht="13.8" hidden="false" customHeight="false" outlineLevel="0" collapsed="false">
      <c r="A12" s="0" t="n">
        <v>4.58966388888889</v>
      </c>
      <c r="B12" s="0" t="n">
        <v>-74.1096805555556</v>
      </c>
      <c r="C12" s="0" t="n">
        <v>28</v>
      </c>
      <c r="D12" s="0" t="n">
        <v>23</v>
      </c>
      <c r="E12" s="0" t="n">
        <v>1798</v>
      </c>
      <c r="F12" s="0" t="n">
        <v>11</v>
      </c>
      <c r="G12" s="0" t="s">
        <v>79</v>
      </c>
      <c r="H12" s="1" t="n">
        <v>41451</v>
      </c>
      <c r="I12" s="0" t="s">
        <v>143</v>
      </c>
      <c r="J12" s="0" t="s">
        <v>144</v>
      </c>
      <c r="K12" s="0" t="s">
        <v>145</v>
      </c>
      <c r="L12" s="0" t="s">
        <v>146</v>
      </c>
      <c r="M12" s="0" t="s">
        <v>147</v>
      </c>
      <c r="N12" s="0" t="n">
        <v>8</v>
      </c>
      <c r="O12" s="0" t="s">
        <v>84</v>
      </c>
      <c r="P12" s="0" t="s">
        <v>85</v>
      </c>
      <c r="Q12" s="0" t="s">
        <v>86</v>
      </c>
      <c r="R12" s="0" t="s">
        <v>87</v>
      </c>
      <c r="S12" s="0" t="n">
        <v>365</v>
      </c>
      <c r="T12" s="0" t="n">
        <v>24</v>
      </c>
      <c r="U12" s="0" t="n">
        <v>3</v>
      </c>
      <c r="V12" s="0" t="n">
        <v>50000.00003</v>
      </c>
      <c r="W12" s="0" t="n">
        <f aca="false">V12*12</f>
        <v>600000.00036</v>
      </c>
      <c r="X12" s="0" t="n">
        <v>3</v>
      </c>
      <c r="Y12" s="0" t="s">
        <v>148</v>
      </c>
      <c r="Z12" s="0" t="n">
        <v>25535.32</v>
      </c>
      <c r="AA12" s="0" t="s">
        <v>89</v>
      </c>
      <c r="AB12" s="0" t="n">
        <v>0.005</v>
      </c>
      <c r="AC12" s="0" t="n">
        <v>-1</v>
      </c>
      <c r="AD12" s="0" t="n">
        <v>2059.67465349653</v>
      </c>
      <c r="AE12" s="0" t="n">
        <f aca="false">AD12/2204.59</f>
        <v>0.934266531870566</v>
      </c>
      <c r="AF12" s="0" t="n">
        <f aca="false">AE12/S12</f>
        <v>0.00255963433389196</v>
      </c>
      <c r="AG12" s="0" t="n">
        <f aca="false">AE12*EXP(AB12*AC12)</f>
        <v>0.929606858103281</v>
      </c>
      <c r="AH12" s="0" t="n">
        <f aca="false">AG12/S12</f>
        <v>0.00254686810439255</v>
      </c>
      <c r="AI12" s="0" t="s">
        <v>90</v>
      </c>
      <c r="AJ12" s="0" t="n">
        <f aca="false">IF(AI12="A",'FE DISTRIBUCIÓN'!$C$2,'FE DISTRIBUCIÓN'!$C$3)</f>
        <v>4.994E-006</v>
      </c>
      <c r="AK12" s="0" t="n">
        <f aca="false">W12*AJ12</f>
        <v>2.99640000179784</v>
      </c>
      <c r="AL12" s="0" t="n">
        <f aca="false">AK12/365</f>
        <v>0.00820931507341874</v>
      </c>
      <c r="AM12" s="0" t="n">
        <f aca="false">AK12*EXP(AB12*AC12)</f>
        <v>2.98145539444183</v>
      </c>
      <c r="AN12" s="0" t="n">
        <f aca="false">AM12/365</f>
        <v>0.00816837094367624</v>
      </c>
      <c r="AO12" s="0" t="n">
        <v>5.223868284E-006</v>
      </c>
      <c r="AP12" s="0" t="n">
        <f aca="false">AO12*W12</f>
        <v>3.13432097228059</v>
      </c>
      <c r="AQ12" s="0" t="n">
        <f aca="false">AP12/365</f>
        <v>0.00858718074597423</v>
      </c>
      <c r="AR12" s="0" t="n">
        <f aca="false">AP12*EXP(AB12*AC12)</f>
        <v>3.11868848121453</v>
      </c>
      <c r="AS12" s="0" t="n">
        <f aca="false">AR12/365</f>
        <v>0.00854435200332748</v>
      </c>
      <c r="AT12" s="0" t="n">
        <v>3.02832944E-007</v>
      </c>
      <c r="AU12" s="0" t="n">
        <f aca="false">AT12*W12</f>
        <v>0.18169976650902</v>
      </c>
      <c r="AV12" s="0" t="n">
        <f aca="false">AU12/365</f>
        <v>0.000497807579476767</v>
      </c>
      <c r="AW12" s="0" t="n">
        <f aca="false">AU12*EXP(AB12*AC12)</f>
        <v>0.180793535142871</v>
      </c>
      <c r="AX12" s="0" t="n">
        <f aca="false">AW12/365</f>
        <v>0.000495324753816086</v>
      </c>
      <c r="AY12" s="0" t="n">
        <f aca="false">AW12+AR12+AM12+AG12</f>
        <v>7.21054426890251</v>
      </c>
      <c r="AZ12" s="0" t="n">
        <f aca="false">AH12+AN12+AS12+AX12</f>
        <v>0.0197549158052124</v>
      </c>
      <c r="BA12" s="0" t="n">
        <f aca="false">AH12*1000000</f>
        <v>2546.86810439255</v>
      </c>
      <c r="BB12" s="0" t="n">
        <f aca="false">BA12*'Dist Horaria'!$H$3</f>
        <v>88.74445128806</v>
      </c>
      <c r="BC12" s="0" t="n">
        <f aca="false">BA12*'Dist Horaria'!$I$3</f>
        <v>86.3704541335592</v>
      </c>
      <c r="BD12" s="0" t="n">
        <f aca="false">BA12*'Dist Horaria'!$J$3</f>
        <v>84.129692596956</v>
      </c>
      <c r="BE12" s="0" t="n">
        <f aca="false">BA12*'Dist Horaria'!$K$3</f>
        <v>82.2206512837078</v>
      </c>
      <c r="BF12" s="0" t="n">
        <f aca="false">BA12*'Dist Horaria'!$L$3</f>
        <v>80.8255980095423</v>
      </c>
      <c r="BG12" s="0" t="n">
        <f aca="false">BA12*'Dist Horaria'!$M$3</f>
        <v>79.9473213093665</v>
      </c>
      <c r="BH12" s="0" t="n">
        <f aca="false">BA12*'Dist Horaria'!$N$3</f>
        <v>83.555520720742</v>
      </c>
      <c r="BI12" s="0" t="n">
        <f aca="false">BA12*'Dist Horaria'!$O$3</f>
        <v>83.555520720742</v>
      </c>
      <c r="BJ12" s="0" t="n">
        <f aca="false">BA12*'Dist Horaria'!$P$3</f>
        <v>110.546773333599</v>
      </c>
      <c r="BK12" s="0" t="n">
        <f aca="false">BA12*'Dist Horaria'!$Q$3</f>
        <v>122.239220513114</v>
      </c>
      <c r="BL12" s="0" t="n">
        <f aca="false">BA12*'Dist Horaria'!$R$3</f>
        <v>130.742818461852</v>
      </c>
      <c r="BM12" s="0" t="n">
        <f aca="false">BA12*'Dist Horaria'!$S$3</f>
        <v>134.994617436222</v>
      </c>
      <c r="BN12" s="0" t="n">
        <f aca="false">BA12*'Dist Horaria'!$T$3</f>
        <v>136.057567179814</v>
      </c>
      <c r="BO12" s="0" t="n">
        <f aca="false">BA12*'Dist Horaria'!$U$3</f>
        <v>134.994617436222</v>
      </c>
      <c r="BP12" s="0" t="n">
        <f aca="false">BA12*'Dist Horaria'!$V$3</f>
        <v>132.868717949037</v>
      </c>
      <c r="BQ12" s="0" t="n">
        <f aca="false">BA12*'Dist Horaria'!$W$3</f>
        <v>129.67986871826</v>
      </c>
      <c r="BR12" s="0" t="n">
        <f aca="false">BA12*'Dist Horaria'!$X$3</f>
        <v>127.16667491513</v>
      </c>
      <c r="BS12" s="0" t="n">
        <f aca="false">BA12*'Dist Horaria'!$Y$3</f>
        <v>124.266186796056</v>
      </c>
      <c r="BT12" s="0" t="n">
        <f aca="false">BA12*'Dist Horaria'!$Z$3</f>
        <v>108.478546068754</v>
      </c>
      <c r="BU12" s="0" t="n">
        <f aca="false">BA12*'Dist Horaria'!$AA$3</f>
        <v>103.156901569457</v>
      </c>
      <c r="BV12" s="0" t="n">
        <f aca="false">BA12*'Dist Horaria'!$AB$3</f>
        <v>91.8165358148717</v>
      </c>
      <c r="BW12" s="0" t="n">
        <f aca="false">BA12*'Dist Horaria'!$AC$3</f>
        <v>99.5130946632974</v>
      </c>
      <c r="BX12" s="0" t="n">
        <f aca="false">BA12*'Dist Horaria'!$AD$3</f>
        <v>96.8869863805256</v>
      </c>
      <c r="BY12" s="0" t="n">
        <f aca="false">BA12*'Dist Horaria'!$AE$3</f>
        <v>94.1087171088251</v>
      </c>
      <c r="BZ12" s="0" t="n">
        <f aca="false">AN12*1000000</f>
        <v>8168.37094367624</v>
      </c>
      <c r="CA12" s="0" t="n">
        <f aca="false">BZ12*'Dist Horaria'!$H$6</f>
        <v>204.209273591906</v>
      </c>
      <c r="CB12" s="0" t="n">
        <f aca="false">BZ12*'Dist Horaria'!$I$6</f>
        <v>204.209273591906</v>
      </c>
      <c r="CC12" s="0" t="n">
        <f aca="false">BZ12*'Dist Horaria'!$J$6</f>
        <v>204.209273591906</v>
      </c>
      <c r="CD12" s="0" t="n">
        <f aca="false">BZ12*'Dist Horaria'!$K$6</f>
        <v>204.209273591906</v>
      </c>
      <c r="CE12" s="0" t="n">
        <f aca="false">BZ12*'Dist Horaria'!$L$6</f>
        <v>204.209273591906</v>
      </c>
      <c r="CF12" s="0" t="n">
        <f aca="false">BZ12*'Dist Horaria'!$M$6</f>
        <v>544.558062911749</v>
      </c>
      <c r="CG12" s="0" t="n">
        <f aca="false">BZ12*'Dist Horaria'!$N$6</f>
        <v>544.558062911749</v>
      </c>
      <c r="CH12" s="0" t="n">
        <f aca="false">BZ12*'Dist Horaria'!$O$6</f>
        <v>544.558062911749</v>
      </c>
      <c r="CI12" s="0" t="n">
        <f aca="false">BZ12*'Dist Horaria'!$P$6</f>
        <v>357.366228785835</v>
      </c>
      <c r="CJ12" s="0" t="n">
        <f aca="false">BZ12*'Dist Horaria'!$Q$6</f>
        <v>357.366228785835</v>
      </c>
      <c r="CK12" s="0" t="n">
        <f aca="false">BZ12*'Dist Horaria'!$R$6</f>
        <v>357.366228785835</v>
      </c>
      <c r="CL12" s="0" t="n">
        <f aca="false">BZ12*'Dist Horaria'!$S$6</f>
        <v>357.366228785835</v>
      </c>
      <c r="CM12" s="0" t="n">
        <f aca="false">BZ12*'Dist Horaria'!$T$6</f>
        <v>357.366228785835</v>
      </c>
      <c r="CN12" s="0" t="n">
        <f aca="false">BZ12*'Dist Horaria'!$U$6</f>
        <v>357.366228785835</v>
      </c>
      <c r="CO12" s="0" t="n">
        <f aca="false">BZ12*'Dist Horaria'!$V$6</f>
        <v>357.366228785835</v>
      </c>
      <c r="CP12" s="0" t="n">
        <f aca="false">BZ12*'Dist Horaria'!$W$6</f>
        <v>357.366228785835</v>
      </c>
      <c r="CQ12" s="0" t="n">
        <f aca="false">BZ12*'Dist Horaria'!$X$6</f>
        <v>544.558062911749</v>
      </c>
      <c r="CR12" s="0" t="n">
        <f aca="false">BZ12*'Dist Horaria'!$Y$6</f>
        <v>544.558062911749</v>
      </c>
      <c r="CS12" s="0" t="n">
        <f aca="false">BZ12*'Dist Horaria'!$Z$6</f>
        <v>544.558062911749</v>
      </c>
      <c r="CT12" s="0" t="n">
        <f aca="false">BZ12*'Dist Horaria'!$AA$6</f>
        <v>204.209273591906</v>
      </c>
      <c r="CU12" s="0" t="n">
        <f aca="false">BZ12*'Dist Horaria'!$AB$6</f>
        <v>204.209273591906</v>
      </c>
      <c r="CV12" s="0" t="n">
        <f aca="false">BZ12*'Dist Horaria'!$AC$6</f>
        <v>204.209273591906</v>
      </c>
      <c r="CW12" s="0" t="n">
        <f aca="false">BZ12*'Dist Horaria'!$AD$6</f>
        <v>204.209273591906</v>
      </c>
      <c r="CX12" s="0" t="n">
        <f aca="false">BZ12*'Dist Horaria'!$AE$6</f>
        <v>204.209273591906</v>
      </c>
      <c r="CY12" s="0" t="n">
        <f aca="false">AS12*1000000</f>
        <v>8544.35200332748</v>
      </c>
      <c r="CZ12" s="0" t="n">
        <f aca="false">CY12*'Dist Horaria'!$H$6</f>
        <v>213.608800083187</v>
      </c>
      <c r="DA12" s="0" t="n">
        <f aca="false">CY12*'Dist Horaria'!$I$6</f>
        <v>213.608800083187</v>
      </c>
      <c r="DB12" s="0" t="n">
        <f aca="false">CY12*'Dist Horaria'!$J$6</f>
        <v>213.608800083187</v>
      </c>
      <c r="DC12" s="0" t="n">
        <f aca="false">CY12*'Dist Horaria'!$K$6</f>
        <v>213.608800083187</v>
      </c>
      <c r="DD12" s="0" t="n">
        <f aca="false">CY12*'Dist Horaria'!$L$6</f>
        <v>213.608800083187</v>
      </c>
      <c r="DE12" s="0" t="n">
        <f aca="false">CY12*'Dist Horaria'!$M$6</f>
        <v>569.623466888499</v>
      </c>
      <c r="DF12" s="0" t="n">
        <f aca="false">CY12*'Dist Horaria'!$N$6</f>
        <v>569.623466888499</v>
      </c>
      <c r="DG12" s="0" t="n">
        <f aca="false">CY12*'Dist Horaria'!$O$6</f>
        <v>569.623466888499</v>
      </c>
      <c r="DH12" s="0" t="n">
        <f aca="false">CY12*'Dist Horaria'!$P$6</f>
        <v>373.815400145577</v>
      </c>
      <c r="DI12" s="0" t="n">
        <f aca="false">CY12*'Dist Horaria'!$Q$6</f>
        <v>373.815400145577</v>
      </c>
      <c r="DJ12" s="0" t="n">
        <f aca="false">CY12*'Dist Horaria'!$R$6</f>
        <v>373.815400145577</v>
      </c>
      <c r="DK12" s="0" t="n">
        <f aca="false">CY12*'Dist Horaria'!$S$6</f>
        <v>373.815400145577</v>
      </c>
      <c r="DL12" s="0" t="n">
        <f aca="false">CY12*'Dist Horaria'!$T$6</f>
        <v>373.815400145577</v>
      </c>
      <c r="DM12" s="0" t="n">
        <f aca="false">CY12*'Dist Horaria'!$U$6</f>
        <v>373.815400145577</v>
      </c>
      <c r="DN12" s="0" t="n">
        <f aca="false">CY12*'Dist Horaria'!$V$6</f>
        <v>373.815400145577</v>
      </c>
      <c r="DO12" s="0" t="n">
        <f aca="false">CY12*'Dist Horaria'!$W$6</f>
        <v>373.815400145577</v>
      </c>
      <c r="DP12" s="0" t="n">
        <f aca="false">CY12*'Dist Horaria'!$X$6</f>
        <v>569.623466888499</v>
      </c>
      <c r="DQ12" s="0" t="n">
        <f aca="false">CY12*'Dist Horaria'!$Y$6</f>
        <v>569.623466888499</v>
      </c>
      <c r="DR12" s="0" t="n">
        <f aca="false">CY12*'Dist Horaria'!$Z$6</f>
        <v>569.623466888499</v>
      </c>
      <c r="DS12" s="0" t="n">
        <f aca="false">CY12*'Dist Horaria'!$AA$6</f>
        <v>213.608800083187</v>
      </c>
      <c r="DT12" s="0" t="n">
        <f aca="false">CY12*'Dist Horaria'!$AB$6</f>
        <v>213.608800083187</v>
      </c>
      <c r="DU12" s="0" t="n">
        <f aca="false">CY12*'Dist Horaria'!$AC$6</f>
        <v>213.608800083187</v>
      </c>
      <c r="DV12" s="0" t="n">
        <f aca="false">CY12*'Dist Horaria'!$AD$6</f>
        <v>213.608800083187</v>
      </c>
      <c r="DW12" s="0" t="n">
        <f aca="false">CY12*'Dist Horaria'!$AE$6</f>
        <v>213.608800083187</v>
      </c>
      <c r="DX12" s="0" t="n">
        <f aca="false">AX12*1000000</f>
        <v>495.324753816086</v>
      </c>
      <c r="DY12" s="0" t="n">
        <f aca="false">DX12*'Dist Horaria'!$H$6</f>
        <v>12.3831188454022</v>
      </c>
      <c r="DZ12" s="0" t="n">
        <f aca="false">DX12*'Dist Horaria'!$I$6</f>
        <v>12.3831188454022</v>
      </c>
      <c r="EA12" s="0" t="n">
        <f aca="false">DX12*'Dist Horaria'!$J$6</f>
        <v>12.3831188454022</v>
      </c>
      <c r="EB12" s="0" t="n">
        <f aca="false">DX12*'Dist Horaria'!$K$6</f>
        <v>12.3831188454022</v>
      </c>
      <c r="EC12" s="0" t="n">
        <f aca="false">DX12*'Dist Horaria'!$L$6</f>
        <v>12.3831188454022</v>
      </c>
      <c r="ED12" s="0" t="n">
        <f aca="false">DX12*'Dist Horaria'!$M$6</f>
        <v>33.0216502544057</v>
      </c>
      <c r="EE12" s="0" t="n">
        <f aca="false">DX12*'Dist Horaria'!$N$6</f>
        <v>33.0216502544057</v>
      </c>
      <c r="EF12" s="0" t="n">
        <f aca="false">DX12*'Dist Horaria'!$O$6</f>
        <v>33.0216502544057</v>
      </c>
      <c r="EG12" s="0" t="n">
        <f aca="false">DX12*'Dist Horaria'!$P$6</f>
        <v>21.6704579794538</v>
      </c>
      <c r="EH12" s="0" t="n">
        <f aca="false">DX12*'Dist Horaria'!$Q$6</f>
        <v>21.6704579794538</v>
      </c>
      <c r="EI12" s="0" t="n">
        <f aca="false">DX12*'Dist Horaria'!$R$6</f>
        <v>21.6704579794538</v>
      </c>
      <c r="EJ12" s="0" t="n">
        <f aca="false">DX12*'Dist Horaria'!$S$6</f>
        <v>21.6704579794538</v>
      </c>
      <c r="EK12" s="0" t="n">
        <f aca="false">DX12*'Dist Horaria'!$T$6</f>
        <v>21.6704579794538</v>
      </c>
      <c r="EL12" s="0" t="n">
        <f aca="false">DX12*'Dist Horaria'!$U$6</f>
        <v>21.6704579794538</v>
      </c>
      <c r="EM12" s="0" t="n">
        <f aca="false">DX12*'Dist Horaria'!$V$6</f>
        <v>21.6704579794538</v>
      </c>
      <c r="EN12" s="0" t="n">
        <f aca="false">DX12*'Dist Horaria'!$W$6</f>
        <v>21.6704579794538</v>
      </c>
      <c r="EO12" s="0" t="n">
        <f aca="false">DX12*'Dist Horaria'!$X$6</f>
        <v>33.0216502544057</v>
      </c>
      <c r="EP12" s="0" t="n">
        <f aca="false">DX12*'Dist Horaria'!$Y$6</f>
        <v>33.0216502544057</v>
      </c>
      <c r="EQ12" s="0" t="n">
        <f aca="false">DX12*'Dist Horaria'!$Z$6</f>
        <v>33.0216502544057</v>
      </c>
      <c r="ER12" s="0" t="n">
        <f aca="false">DX12*'Dist Horaria'!$AA$6</f>
        <v>12.3831188454022</v>
      </c>
      <c r="ES12" s="0" t="n">
        <f aca="false">DX12*'Dist Horaria'!$AB$6</f>
        <v>12.3831188454022</v>
      </c>
      <c r="ET12" s="0" t="n">
        <f aca="false">DX12*'Dist Horaria'!$AC$6</f>
        <v>12.3831188454022</v>
      </c>
      <c r="EU12" s="0" t="n">
        <f aca="false">DX12*'Dist Horaria'!$AD$6</f>
        <v>12.3831188454022</v>
      </c>
      <c r="EV12" s="0" t="n">
        <f aca="false">DX12*'Dist Horaria'!$AE$6</f>
        <v>12.3831188454022</v>
      </c>
      <c r="EW12" s="0" t="n">
        <f aca="false">BB12+CA12+CZ12+DY12</f>
        <v>518.945643808555</v>
      </c>
      <c r="EX12" s="0" t="n">
        <f aca="false">BC12+CB12+DA12+DZ12</f>
        <v>516.571646654054</v>
      </c>
      <c r="EY12" s="0" t="n">
        <f aca="false">BD12+CC12+DB12+EA12</f>
        <v>514.330885117451</v>
      </c>
      <c r="EZ12" s="0" t="n">
        <f aca="false">BE12+CD12+DC12+EB12</f>
        <v>512.421843804203</v>
      </c>
      <c r="FA12" s="0" t="n">
        <f aca="false">BF12+CE12+DD12+EC12</f>
        <v>511.026790530038</v>
      </c>
      <c r="FB12" s="0" t="n">
        <f aca="false">BG12+CF12+DE12+ED12</f>
        <v>1227.15050136402</v>
      </c>
      <c r="FC12" s="0" t="n">
        <f aca="false">BH12+CG12+DF12+EE12</f>
        <v>1230.7587007754</v>
      </c>
      <c r="FD12" s="0" t="n">
        <f aca="false">BI12+CH12+DG12+EF12</f>
        <v>1230.7587007754</v>
      </c>
      <c r="FE12" s="0" t="n">
        <f aca="false">BJ12+CI12+DH12+EG12</f>
        <v>863.398860244465</v>
      </c>
      <c r="FF12" s="0" t="n">
        <f aca="false">BK12+CJ12+DI12+EH12</f>
        <v>875.091307423981</v>
      </c>
      <c r="FG12" s="0" t="n">
        <f aca="false">BL12+CK12+DJ12+EI12</f>
        <v>883.594905372719</v>
      </c>
      <c r="FH12" s="0" t="n">
        <f aca="false">BM12+CL12+DK12+EJ12</f>
        <v>887.846704347088</v>
      </c>
      <c r="FI12" s="0" t="n">
        <f aca="false">BN12+CM12+DL12+EK12</f>
        <v>888.90965409068</v>
      </c>
      <c r="FJ12" s="0" t="n">
        <f aca="false">BO12+CN12+DM12+EL12</f>
        <v>887.846704347088</v>
      </c>
      <c r="FK12" s="0" t="n">
        <f aca="false">BP12+CO12+DN12+EM12</f>
        <v>885.720804859904</v>
      </c>
      <c r="FL12" s="0" t="n">
        <f aca="false">BQ12+CP12+DO12+EN12</f>
        <v>882.531955629127</v>
      </c>
      <c r="FM12" s="0" t="n">
        <f aca="false">BR12+CQ12+DP12+EO12</f>
        <v>1274.36985496978</v>
      </c>
      <c r="FN12" s="0" t="n">
        <f aca="false">BS12+CR12+DQ12+EP12</f>
        <v>1271.46936685071</v>
      </c>
      <c r="FO12" s="0" t="n">
        <f aca="false">BT12+CS12+DR12+EQ12</f>
        <v>1255.68172612341</v>
      </c>
      <c r="FP12" s="0" t="n">
        <f aca="false">BU12+CT12+DS12+ER12</f>
        <v>533.358094089952</v>
      </c>
      <c r="FQ12" s="0" t="n">
        <f aca="false">BV12+CU12+DT12+ES12</f>
        <v>522.017728335367</v>
      </c>
      <c r="FR12" s="0" t="n">
        <f aca="false">BW12+CV12+DU12+ET12</f>
        <v>529.714287183793</v>
      </c>
      <c r="FS12" s="0" t="n">
        <f aca="false">BX12+CW12+DV12+EU12</f>
        <v>527.088178901021</v>
      </c>
      <c r="FT12" s="0" t="n">
        <f aca="false">BY12+CX12+DW12+EV12</f>
        <v>524.30990962932</v>
      </c>
      <c r="FU12" s="0" t="n">
        <f aca="false">AM12*'Dist Horaria'!$H$10</f>
        <v>0.269079990449336</v>
      </c>
      <c r="FV12" s="0" t="n">
        <f aca="false">AM12*'Dist Horaria'!$I$10</f>
        <v>0.251829174580418</v>
      </c>
      <c r="FW12" s="0" t="n">
        <f aca="false">AM12*'Dist Horaria'!$J$10</f>
        <v>0.250738983096229</v>
      </c>
      <c r="FX12" s="0" t="n">
        <f aca="false">AM12*'Dist Horaria'!$K$10</f>
        <v>0.243527816108278</v>
      </c>
      <c r="FY12" s="0" t="n">
        <f aca="false">AM12*'Dist Horaria'!$L$10</f>
        <v>0.243625272057714</v>
      </c>
      <c r="FZ12" s="0" t="n">
        <f aca="false">AM12*'Dist Horaria'!$M$10</f>
        <v>0.260689066924704</v>
      </c>
      <c r="GA12" s="0" t="n">
        <f aca="false">AM12*'Dist Horaria'!$N$10</f>
        <v>0.246622632634043</v>
      </c>
      <c r="GB12" s="0" t="n">
        <f aca="false">AM12*'Dist Horaria'!$O$10</f>
        <v>0.242413243775839</v>
      </c>
      <c r="GC12" s="0" t="n">
        <f aca="false">AM12*'Dist Horaria'!$P$10</f>
        <v>0.246174942258711</v>
      </c>
      <c r="GD12" s="0" t="n">
        <f aca="false">AM12*'Dist Horaria'!$Q$10</f>
        <v>0.222780017743709</v>
      </c>
      <c r="GE12" s="0" t="n">
        <f aca="false">AM12*'Dist Horaria'!$R$10</f>
        <v>0.271825078375932</v>
      </c>
      <c r="GF12" s="0" t="n">
        <f aca="false">AM12*'Dist Horaria'!$S$10</f>
        <v>0.232149176436915</v>
      </c>
      <c r="GG12" s="0" t="n">
        <f aca="false">AR12*'Dist Horaria'!$H$10</f>
        <v>0.281465444126413</v>
      </c>
      <c r="GH12" s="0" t="n">
        <f aca="false">AR12*'Dist Horaria'!$I$10</f>
        <v>0.2634205923261</v>
      </c>
      <c r="GI12" s="0" t="n">
        <f aca="false">AR12*'Dist Horaria'!$J$10</f>
        <v>0.262280220536404</v>
      </c>
      <c r="GJ12" s="0" t="n">
        <f aca="false">AR12*'Dist Horaria'!$K$10</f>
        <v>0.254737131525795</v>
      </c>
      <c r="GK12" s="0" t="n">
        <f aca="false">AR12*'Dist Horaria'!$L$10</f>
        <v>0.25483907326455</v>
      </c>
      <c r="GL12" s="0" t="n">
        <f aca="false">AR12*'Dist Horaria'!$M$10</f>
        <v>0.272688295693535</v>
      </c>
      <c r="GM12" s="0" t="n">
        <f aca="false">AR12*'Dist Horaria'!$N$10</f>
        <v>0.257974399025543</v>
      </c>
      <c r="GN12" s="0" t="n">
        <f aca="false">AR12*'Dist Horaria'!$O$10</f>
        <v>0.25357125666443</v>
      </c>
      <c r="GO12" s="0" t="n">
        <f aca="false">AR12*'Dist Horaria'!$P$10</f>
        <v>0.257506101958513</v>
      </c>
      <c r="GP12" s="0" t="n">
        <f aca="false">AR12*'Dist Horaria'!$Q$10</f>
        <v>0.233034335002066</v>
      </c>
      <c r="GQ12" s="0" t="n">
        <f aca="false">AR12*'Dist Horaria'!$R$10</f>
        <v>0.284336885407258</v>
      </c>
      <c r="GR12" s="0" t="n">
        <f aca="false">AR12*'Dist Horaria'!$S$10</f>
        <v>0.242834745683925</v>
      </c>
      <c r="GS12" s="0" t="n">
        <f aca="false">AW12*'Dist Horaria'!$H$10</f>
        <v>0.0163168373406616</v>
      </c>
      <c r="GT12" s="0" t="n">
        <f aca="false">AW12*'Dist Horaria'!$I$10</f>
        <v>0.0152707589754261</v>
      </c>
      <c r="GU12" s="0" t="n">
        <f aca="false">AW12*'Dist Horaria'!$J$10</f>
        <v>0.0152046504658785</v>
      </c>
      <c r="GV12" s="0" t="n">
        <f aca="false">AW12*'Dist Horaria'!$K$10</f>
        <v>0.0147673699435243</v>
      </c>
      <c r="GW12" s="0" t="n">
        <f aca="false">AW12*'Dist Horaria'!$L$10</f>
        <v>0.0147732796095391</v>
      </c>
      <c r="GX12" s="0" t="n">
        <f aca="false">AW12*'Dist Horaria'!$M$10</f>
        <v>0.0158080171416542</v>
      </c>
      <c r="GY12" s="0" t="n">
        <f aca="false">AW12*'Dist Horaria'!$N$10</f>
        <v>0.0149550376246691</v>
      </c>
      <c r="GZ12" s="0" t="n">
        <f aca="false">AW12*'Dist Horaria'!$O$10</f>
        <v>0.0146997829950394</v>
      </c>
      <c r="HA12" s="0" t="n">
        <f aca="false">AW12*'Dist Horaria'!$P$10</f>
        <v>0.0149278899686094</v>
      </c>
      <c r="HB12" s="0" t="n">
        <f aca="false">AW12*'Dist Horaria'!$Q$10</f>
        <v>0.013509236811714</v>
      </c>
      <c r="HC12" s="0" t="n">
        <f aca="false">AW12*'Dist Horaria'!$R$10</f>
        <v>0.0164832977047686</v>
      </c>
      <c r="HD12" s="0" t="n">
        <f aca="false">AW12*'Dist Horaria'!$S$10</f>
        <v>0.014077376561387</v>
      </c>
    </row>
    <row r="13" customFormat="false" ht="13.8" hidden="false" customHeight="false" outlineLevel="0" collapsed="false">
      <c r="A13" s="0" t="n">
        <v>4.67693888888889</v>
      </c>
      <c r="B13" s="0" t="n">
        <v>-74.0859444444444</v>
      </c>
      <c r="C13" s="0" t="n">
        <v>31</v>
      </c>
      <c r="D13" s="0" t="n">
        <v>32</v>
      </c>
      <c r="E13" s="0" t="n">
        <v>2411</v>
      </c>
      <c r="F13" s="0" t="n">
        <v>12</v>
      </c>
      <c r="G13" s="0" t="s">
        <v>149</v>
      </c>
      <c r="H13" s="1" t="n">
        <v>41197</v>
      </c>
      <c r="I13" s="0" t="s">
        <v>150</v>
      </c>
      <c r="J13" s="0" t="s">
        <v>151</v>
      </c>
      <c r="K13" s="0" t="s">
        <v>152</v>
      </c>
      <c r="L13" s="0" t="s">
        <v>153</v>
      </c>
      <c r="M13" s="0" t="s">
        <v>154</v>
      </c>
      <c r="N13" s="0" t="n">
        <v>20</v>
      </c>
      <c r="O13" s="0" t="s">
        <v>130</v>
      </c>
      <c r="P13" s="0" t="s">
        <v>85</v>
      </c>
      <c r="Q13" s="0" t="s">
        <v>86</v>
      </c>
      <c r="R13" s="0" t="s">
        <v>87</v>
      </c>
      <c r="S13" s="0" t="n">
        <v>365</v>
      </c>
      <c r="T13" s="0" t="n">
        <v>24</v>
      </c>
      <c r="U13" s="0" t="n">
        <v>3</v>
      </c>
      <c r="V13" s="0" t="n">
        <v>148000</v>
      </c>
      <c r="W13" s="0" t="n">
        <f aca="false">V13*12</f>
        <v>1776000</v>
      </c>
      <c r="X13" s="0" t="n">
        <v>4</v>
      </c>
      <c r="Y13" s="0" t="s">
        <v>155</v>
      </c>
      <c r="Z13" s="0" t="n">
        <v>34338.44</v>
      </c>
      <c r="AA13" s="0" t="s">
        <v>89</v>
      </c>
      <c r="AB13" s="0" t="n">
        <v>0.005</v>
      </c>
      <c r="AC13" s="0" t="n">
        <v>0</v>
      </c>
      <c r="AD13" s="0" t="n">
        <v>5645.6750118026</v>
      </c>
      <c r="AE13" s="0" t="n">
        <f aca="false">AD13/2204.59</f>
        <v>2.5608730021467</v>
      </c>
      <c r="AF13" s="0" t="n">
        <f aca="false">AE13/S13</f>
        <v>0.00701609041684028</v>
      </c>
      <c r="AG13" s="0" t="n">
        <f aca="false">AE13*EXP(AB13*AC13)</f>
        <v>2.5608730021467</v>
      </c>
      <c r="AH13" s="0" t="n">
        <f aca="false">AG13/S13</f>
        <v>0.00701609041684028</v>
      </c>
      <c r="AI13" s="0" t="s">
        <v>90</v>
      </c>
      <c r="AJ13" s="0" t="n">
        <f aca="false">IF(AI13="A",'FE DISTRIBUCIÓN'!$C$2,'FE DISTRIBUCIÓN'!$C$3)</f>
        <v>4.994E-006</v>
      </c>
      <c r="AK13" s="0" t="n">
        <f aca="false">W13*AJ13</f>
        <v>8.869344</v>
      </c>
      <c r="AL13" s="0" t="n">
        <f aca="false">AK13/365</f>
        <v>0.0242995726027397</v>
      </c>
      <c r="AM13" s="0" t="n">
        <f aca="false">AK13*EXP(AB13*AC13)</f>
        <v>8.869344</v>
      </c>
      <c r="AN13" s="0" t="n">
        <f aca="false">AM13/365</f>
        <v>0.0242995726027397</v>
      </c>
      <c r="AO13" s="0" t="n">
        <v>5.223868284E-006</v>
      </c>
      <c r="AP13" s="0" t="n">
        <f aca="false">AO13*W13</f>
        <v>9.277590072384</v>
      </c>
      <c r="AQ13" s="0" t="n">
        <f aca="false">AP13/365</f>
        <v>0.0254180549928329</v>
      </c>
      <c r="AR13" s="0" t="n">
        <f aca="false">AP13*EXP(AB13*AC13)</f>
        <v>9.277590072384</v>
      </c>
      <c r="AS13" s="0" t="n">
        <f aca="false">AR13/365</f>
        <v>0.0254180549928329</v>
      </c>
      <c r="AT13" s="0" t="n">
        <v>3.02832944E-007</v>
      </c>
      <c r="AU13" s="0" t="n">
        <f aca="false">AT13*W13</f>
        <v>0.537831308544</v>
      </c>
      <c r="AV13" s="0" t="n">
        <f aca="false">AU13/365</f>
        <v>0.00147351043436712</v>
      </c>
      <c r="AW13" s="0" t="n">
        <f aca="false">AU13*EXP(AB13*AC13)</f>
        <v>0.537831308544</v>
      </c>
      <c r="AX13" s="0" t="n">
        <f aca="false">AW13/365</f>
        <v>0.00147351043436712</v>
      </c>
      <c r="AY13" s="0" t="n">
        <f aca="false">AW13+AR13+AM13+AG13</f>
        <v>21.2456383830747</v>
      </c>
      <c r="AZ13" s="0" t="n">
        <f aca="false">AH13+AN13+AS13+AX13</f>
        <v>0.05820722844678</v>
      </c>
      <c r="BA13" s="0" t="n">
        <f aca="false">AH13*1000000</f>
        <v>7016.09041684028</v>
      </c>
      <c r="BB13" s="0" t="n">
        <f aca="false">BA13*'Dist Horaria'!$H$3</f>
        <v>244.472453503206</v>
      </c>
      <c r="BC13" s="0" t="n">
        <f aca="false">BA13*'Dist Horaria'!$I$3</f>
        <v>237.932586496912</v>
      </c>
      <c r="BD13" s="0" t="n">
        <f aca="false">BA13*'Dist Horaria'!$J$3</f>
        <v>231.759755828425</v>
      </c>
      <c r="BE13" s="0" t="n">
        <f aca="false">BA13*'Dist Horaria'!$K$3</f>
        <v>226.500745187029</v>
      </c>
      <c r="BF13" s="0" t="n">
        <f aca="false">BA13*'Dist Horaria'!$L$3</f>
        <v>222.657664388706</v>
      </c>
      <c r="BG13" s="0" t="n">
        <f aca="false">BA13*'Dist Horaria'!$M$3</f>
        <v>220.238195265507</v>
      </c>
      <c r="BH13" s="0" t="n">
        <f aca="false">BA13*'Dist Horaria'!$N$3</f>
        <v>230.178032066847</v>
      </c>
      <c r="BI13" s="0" t="n">
        <f aca="false">BA13*'Dist Horaria'!$O$3</f>
        <v>230.178032066847</v>
      </c>
      <c r="BJ13" s="0" t="n">
        <f aca="false">BA13*'Dist Horaria'!$P$3</f>
        <v>304.533303338637</v>
      </c>
      <c r="BK13" s="0" t="n">
        <f aca="false">BA13*'Dist Horaria'!$Q$3</f>
        <v>336.743556576378</v>
      </c>
      <c r="BL13" s="0" t="n">
        <f aca="false">BA13*'Dist Horaria'!$R$3</f>
        <v>360.169195294735</v>
      </c>
      <c r="BM13" s="0" t="n">
        <f aca="false">BA13*'Dist Horaria'!$S$3</f>
        <v>371.882014653913</v>
      </c>
      <c r="BN13" s="0" t="n">
        <f aca="false">BA13*'Dist Horaria'!$T$3</f>
        <v>374.810219493708</v>
      </c>
      <c r="BO13" s="0" t="n">
        <f aca="false">BA13*'Dist Horaria'!$U$3</f>
        <v>371.882014653913</v>
      </c>
      <c r="BP13" s="0" t="n">
        <f aca="false">BA13*'Dist Horaria'!$V$3</f>
        <v>366.025604974324</v>
      </c>
      <c r="BQ13" s="0" t="n">
        <f aca="false">BA13*'Dist Horaria'!$W$3</f>
        <v>357.24099045494</v>
      </c>
      <c r="BR13" s="0" t="n">
        <f aca="false">BA13*'Dist Horaria'!$X$3</f>
        <v>350.317665714491</v>
      </c>
      <c r="BS13" s="0" t="n">
        <f aca="false">BA13*'Dist Horaria'!$Y$3</f>
        <v>342.327425913183</v>
      </c>
      <c r="BT13" s="0" t="n">
        <f aca="false">BA13*'Dist Horaria'!$Z$3</f>
        <v>298.835768602663</v>
      </c>
      <c r="BU13" s="0" t="n">
        <f aca="false">BA13*'Dist Horaria'!$AA$3</f>
        <v>284.17574796439</v>
      </c>
      <c r="BV13" s="0" t="n">
        <f aca="false">BA13*'Dist Horaria'!$AB$3</f>
        <v>252.935405617261</v>
      </c>
      <c r="BW13" s="0" t="n">
        <f aca="false">BA13*'Dist Horaria'!$AC$3</f>
        <v>274.137819941722</v>
      </c>
      <c r="BX13" s="0" t="n">
        <f aca="false">BA13*'Dist Horaria'!$AD$3</f>
        <v>266.903439360897</v>
      </c>
      <c r="BY13" s="0" t="n">
        <f aca="false">BA13*'Dist Horaria'!$AE$3</f>
        <v>259.249886992417</v>
      </c>
      <c r="BZ13" s="0" t="n">
        <f aca="false">AN13*1000000</f>
        <v>24299.5726027397</v>
      </c>
      <c r="CA13" s="0" t="n">
        <f aca="false">BZ13*'Dist Horaria'!$H$6</f>
        <v>607.489315068493</v>
      </c>
      <c r="CB13" s="0" t="n">
        <f aca="false">BZ13*'Dist Horaria'!$I$6</f>
        <v>607.489315068493</v>
      </c>
      <c r="CC13" s="0" t="n">
        <f aca="false">BZ13*'Dist Horaria'!$J$6</f>
        <v>607.489315068493</v>
      </c>
      <c r="CD13" s="0" t="n">
        <f aca="false">BZ13*'Dist Horaria'!$K$6</f>
        <v>607.489315068493</v>
      </c>
      <c r="CE13" s="0" t="n">
        <f aca="false">BZ13*'Dist Horaria'!$L$6</f>
        <v>607.489315068493</v>
      </c>
      <c r="CF13" s="0" t="n">
        <f aca="false">BZ13*'Dist Horaria'!$M$6</f>
        <v>1619.97150684932</v>
      </c>
      <c r="CG13" s="0" t="n">
        <f aca="false">BZ13*'Dist Horaria'!$N$6</f>
        <v>1619.97150684932</v>
      </c>
      <c r="CH13" s="0" t="n">
        <f aca="false">BZ13*'Dist Horaria'!$O$6</f>
        <v>1619.97150684932</v>
      </c>
      <c r="CI13" s="0" t="n">
        <f aca="false">BZ13*'Dist Horaria'!$P$6</f>
        <v>1063.10630136986</v>
      </c>
      <c r="CJ13" s="0" t="n">
        <f aca="false">BZ13*'Dist Horaria'!$Q$6</f>
        <v>1063.10630136986</v>
      </c>
      <c r="CK13" s="0" t="n">
        <f aca="false">BZ13*'Dist Horaria'!$R$6</f>
        <v>1063.10630136986</v>
      </c>
      <c r="CL13" s="0" t="n">
        <f aca="false">BZ13*'Dist Horaria'!$S$6</f>
        <v>1063.10630136986</v>
      </c>
      <c r="CM13" s="0" t="n">
        <f aca="false">BZ13*'Dist Horaria'!$T$6</f>
        <v>1063.10630136986</v>
      </c>
      <c r="CN13" s="0" t="n">
        <f aca="false">BZ13*'Dist Horaria'!$U$6</f>
        <v>1063.10630136986</v>
      </c>
      <c r="CO13" s="0" t="n">
        <f aca="false">BZ13*'Dist Horaria'!$V$6</f>
        <v>1063.10630136986</v>
      </c>
      <c r="CP13" s="0" t="n">
        <f aca="false">BZ13*'Dist Horaria'!$W$6</f>
        <v>1063.10630136986</v>
      </c>
      <c r="CQ13" s="0" t="n">
        <f aca="false">BZ13*'Dist Horaria'!$X$6</f>
        <v>1619.97150684932</v>
      </c>
      <c r="CR13" s="0" t="n">
        <f aca="false">BZ13*'Dist Horaria'!$Y$6</f>
        <v>1619.97150684932</v>
      </c>
      <c r="CS13" s="0" t="n">
        <f aca="false">BZ13*'Dist Horaria'!$Z$6</f>
        <v>1619.97150684932</v>
      </c>
      <c r="CT13" s="0" t="n">
        <f aca="false">BZ13*'Dist Horaria'!$AA$6</f>
        <v>607.489315068493</v>
      </c>
      <c r="CU13" s="0" t="n">
        <f aca="false">BZ13*'Dist Horaria'!$AB$6</f>
        <v>607.489315068493</v>
      </c>
      <c r="CV13" s="0" t="n">
        <f aca="false">BZ13*'Dist Horaria'!$AC$6</f>
        <v>607.489315068493</v>
      </c>
      <c r="CW13" s="0" t="n">
        <f aca="false">BZ13*'Dist Horaria'!$AD$6</f>
        <v>607.489315068493</v>
      </c>
      <c r="CX13" s="0" t="n">
        <f aca="false">BZ13*'Dist Horaria'!$AE$6</f>
        <v>607.489315068493</v>
      </c>
      <c r="CY13" s="0" t="n">
        <f aca="false">AS13*1000000</f>
        <v>25418.0549928329</v>
      </c>
      <c r="CZ13" s="0" t="n">
        <f aca="false">CY13*'Dist Horaria'!$H$6</f>
        <v>635.451374820822</v>
      </c>
      <c r="DA13" s="0" t="n">
        <f aca="false">CY13*'Dist Horaria'!$I$6</f>
        <v>635.451374820822</v>
      </c>
      <c r="DB13" s="0" t="n">
        <f aca="false">CY13*'Dist Horaria'!$J$6</f>
        <v>635.451374820822</v>
      </c>
      <c r="DC13" s="0" t="n">
        <f aca="false">CY13*'Dist Horaria'!$K$6</f>
        <v>635.451374820822</v>
      </c>
      <c r="DD13" s="0" t="n">
        <f aca="false">CY13*'Dist Horaria'!$L$6</f>
        <v>635.451374820822</v>
      </c>
      <c r="DE13" s="0" t="n">
        <f aca="false">CY13*'Dist Horaria'!$M$6</f>
        <v>1694.53699952219</v>
      </c>
      <c r="DF13" s="0" t="n">
        <f aca="false">CY13*'Dist Horaria'!$N$6</f>
        <v>1694.53699952219</v>
      </c>
      <c r="DG13" s="0" t="n">
        <f aca="false">CY13*'Dist Horaria'!$O$6</f>
        <v>1694.53699952219</v>
      </c>
      <c r="DH13" s="0" t="n">
        <f aca="false">CY13*'Dist Horaria'!$P$6</f>
        <v>1112.03990593644</v>
      </c>
      <c r="DI13" s="0" t="n">
        <f aca="false">CY13*'Dist Horaria'!$Q$6</f>
        <v>1112.03990593644</v>
      </c>
      <c r="DJ13" s="0" t="n">
        <f aca="false">CY13*'Dist Horaria'!$R$6</f>
        <v>1112.03990593644</v>
      </c>
      <c r="DK13" s="0" t="n">
        <f aca="false">CY13*'Dist Horaria'!$S$6</f>
        <v>1112.03990593644</v>
      </c>
      <c r="DL13" s="0" t="n">
        <f aca="false">CY13*'Dist Horaria'!$T$6</f>
        <v>1112.03990593644</v>
      </c>
      <c r="DM13" s="0" t="n">
        <f aca="false">CY13*'Dist Horaria'!$U$6</f>
        <v>1112.03990593644</v>
      </c>
      <c r="DN13" s="0" t="n">
        <f aca="false">CY13*'Dist Horaria'!$V$6</f>
        <v>1112.03990593644</v>
      </c>
      <c r="DO13" s="0" t="n">
        <f aca="false">CY13*'Dist Horaria'!$W$6</f>
        <v>1112.03990593644</v>
      </c>
      <c r="DP13" s="0" t="n">
        <f aca="false">CY13*'Dist Horaria'!$X$6</f>
        <v>1694.53699952219</v>
      </c>
      <c r="DQ13" s="0" t="n">
        <f aca="false">CY13*'Dist Horaria'!$Y$6</f>
        <v>1694.53699952219</v>
      </c>
      <c r="DR13" s="0" t="n">
        <f aca="false">CY13*'Dist Horaria'!$Z$6</f>
        <v>1694.53699952219</v>
      </c>
      <c r="DS13" s="0" t="n">
        <f aca="false">CY13*'Dist Horaria'!$AA$6</f>
        <v>635.451374820822</v>
      </c>
      <c r="DT13" s="0" t="n">
        <f aca="false">CY13*'Dist Horaria'!$AB$6</f>
        <v>635.451374820822</v>
      </c>
      <c r="DU13" s="0" t="n">
        <f aca="false">CY13*'Dist Horaria'!$AC$6</f>
        <v>635.451374820822</v>
      </c>
      <c r="DV13" s="0" t="n">
        <f aca="false">CY13*'Dist Horaria'!$AD$6</f>
        <v>635.451374820822</v>
      </c>
      <c r="DW13" s="0" t="n">
        <f aca="false">CY13*'Dist Horaria'!$AE$6</f>
        <v>635.451374820822</v>
      </c>
      <c r="DX13" s="0" t="n">
        <f aca="false">AX13*1000000</f>
        <v>1473.51043436712</v>
      </c>
      <c r="DY13" s="0" t="n">
        <f aca="false">DX13*'Dist Horaria'!$H$6</f>
        <v>36.8377608591781</v>
      </c>
      <c r="DZ13" s="0" t="n">
        <f aca="false">DX13*'Dist Horaria'!$I$6</f>
        <v>36.8377608591781</v>
      </c>
      <c r="EA13" s="0" t="n">
        <f aca="false">DX13*'Dist Horaria'!$J$6</f>
        <v>36.8377608591781</v>
      </c>
      <c r="EB13" s="0" t="n">
        <f aca="false">DX13*'Dist Horaria'!$K$6</f>
        <v>36.8377608591781</v>
      </c>
      <c r="EC13" s="0" t="n">
        <f aca="false">DX13*'Dist Horaria'!$L$6</f>
        <v>36.8377608591781</v>
      </c>
      <c r="ED13" s="0" t="n">
        <f aca="false">DX13*'Dist Horaria'!$M$6</f>
        <v>98.2340289578082</v>
      </c>
      <c r="EE13" s="0" t="n">
        <f aca="false">DX13*'Dist Horaria'!$N$6</f>
        <v>98.2340289578082</v>
      </c>
      <c r="EF13" s="0" t="n">
        <f aca="false">DX13*'Dist Horaria'!$O$6</f>
        <v>98.2340289578082</v>
      </c>
      <c r="EG13" s="0" t="n">
        <f aca="false">DX13*'Dist Horaria'!$P$6</f>
        <v>64.4660815035616</v>
      </c>
      <c r="EH13" s="0" t="n">
        <f aca="false">DX13*'Dist Horaria'!$Q$6</f>
        <v>64.4660815035616</v>
      </c>
      <c r="EI13" s="0" t="n">
        <f aca="false">DX13*'Dist Horaria'!$R$6</f>
        <v>64.4660815035616</v>
      </c>
      <c r="EJ13" s="0" t="n">
        <f aca="false">DX13*'Dist Horaria'!$S$6</f>
        <v>64.4660815035616</v>
      </c>
      <c r="EK13" s="0" t="n">
        <f aca="false">DX13*'Dist Horaria'!$T$6</f>
        <v>64.4660815035616</v>
      </c>
      <c r="EL13" s="0" t="n">
        <f aca="false">DX13*'Dist Horaria'!$U$6</f>
        <v>64.4660815035616</v>
      </c>
      <c r="EM13" s="0" t="n">
        <f aca="false">DX13*'Dist Horaria'!$V$6</f>
        <v>64.4660815035616</v>
      </c>
      <c r="EN13" s="0" t="n">
        <f aca="false">DX13*'Dist Horaria'!$W$6</f>
        <v>64.4660815035616</v>
      </c>
      <c r="EO13" s="0" t="n">
        <f aca="false">DX13*'Dist Horaria'!$X$6</f>
        <v>98.2340289578082</v>
      </c>
      <c r="EP13" s="0" t="n">
        <f aca="false">DX13*'Dist Horaria'!$Y$6</f>
        <v>98.2340289578082</v>
      </c>
      <c r="EQ13" s="0" t="n">
        <f aca="false">DX13*'Dist Horaria'!$Z$6</f>
        <v>98.2340289578082</v>
      </c>
      <c r="ER13" s="0" t="n">
        <f aca="false">DX13*'Dist Horaria'!$AA$6</f>
        <v>36.8377608591781</v>
      </c>
      <c r="ES13" s="0" t="n">
        <f aca="false">DX13*'Dist Horaria'!$AB$6</f>
        <v>36.8377608591781</v>
      </c>
      <c r="ET13" s="0" t="n">
        <f aca="false">DX13*'Dist Horaria'!$AC$6</f>
        <v>36.8377608591781</v>
      </c>
      <c r="EU13" s="0" t="n">
        <f aca="false">DX13*'Dist Horaria'!$AD$6</f>
        <v>36.8377608591781</v>
      </c>
      <c r="EV13" s="0" t="n">
        <f aca="false">DX13*'Dist Horaria'!$AE$6</f>
        <v>36.8377608591781</v>
      </c>
      <c r="EW13" s="0" t="n">
        <f aca="false">BB13+CA13+CZ13+DY13</f>
        <v>1524.2509042517</v>
      </c>
      <c r="EX13" s="0" t="n">
        <f aca="false">BC13+CB13+DA13+DZ13</f>
        <v>1517.71103724541</v>
      </c>
      <c r="EY13" s="0" t="n">
        <f aca="false">BD13+CC13+DB13+EA13</f>
        <v>1511.53820657692</v>
      </c>
      <c r="EZ13" s="0" t="n">
        <f aca="false">BE13+CD13+DC13+EB13</f>
        <v>1506.27919593552</v>
      </c>
      <c r="FA13" s="0" t="n">
        <f aca="false">BF13+CE13+DD13+EC13</f>
        <v>1502.4361151372</v>
      </c>
      <c r="FB13" s="0" t="n">
        <f aca="false">BG13+CF13+DE13+ED13</f>
        <v>3632.98073059482</v>
      </c>
      <c r="FC13" s="0" t="n">
        <f aca="false">BH13+CG13+DF13+EE13</f>
        <v>3642.92056739616</v>
      </c>
      <c r="FD13" s="0" t="n">
        <f aca="false">BI13+CH13+DG13+EF13</f>
        <v>3642.92056739616</v>
      </c>
      <c r="FE13" s="0" t="n">
        <f aca="false">BJ13+CI13+DH13+EG13</f>
        <v>2544.1455921485</v>
      </c>
      <c r="FF13" s="0" t="n">
        <f aca="false">BK13+CJ13+DI13+EH13</f>
        <v>2576.35584538624</v>
      </c>
      <c r="FG13" s="0" t="n">
        <f aca="false">BL13+CK13+DJ13+EI13</f>
        <v>2599.7814841046</v>
      </c>
      <c r="FH13" s="0" t="n">
        <f aca="false">BM13+CL13+DK13+EJ13</f>
        <v>2611.49430346378</v>
      </c>
      <c r="FI13" s="0" t="n">
        <f aca="false">BN13+CM13+DL13+EK13</f>
        <v>2614.42250830357</v>
      </c>
      <c r="FJ13" s="0" t="n">
        <f aca="false">BO13+CN13+DM13+EL13</f>
        <v>2611.49430346378</v>
      </c>
      <c r="FK13" s="0" t="n">
        <f aca="false">BP13+CO13+DN13+EM13</f>
        <v>2605.63789378419</v>
      </c>
      <c r="FL13" s="0" t="n">
        <f aca="false">BQ13+CP13+DO13+EN13</f>
        <v>2596.8532792648</v>
      </c>
      <c r="FM13" s="0" t="n">
        <f aca="false">BR13+CQ13+DP13+EO13</f>
        <v>3763.06020104381</v>
      </c>
      <c r="FN13" s="0" t="n">
        <f aca="false">BS13+CR13+DQ13+EP13</f>
        <v>3755.0699612425</v>
      </c>
      <c r="FO13" s="0" t="n">
        <f aca="false">BT13+CS13+DR13+EQ13</f>
        <v>3711.57830393198</v>
      </c>
      <c r="FP13" s="0" t="n">
        <f aca="false">BU13+CT13+DS13+ER13</f>
        <v>1563.95419871288</v>
      </c>
      <c r="FQ13" s="0" t="n">
        <f aca="false">BV13+CU13+DT13+ES13</f>
        <v>1532.71385636575</v>
      </c>
      <c r="FR13" s="0" t="n">
        <f aca="false">BW13+CV13+DU13+ET13</f>
        <v>1553.91627069022</v>
      </c>
      <c r="FS13" s="0" t="n">
        <f aca="false">BX13+CW13+DV13+EU13</f>
        <v>1546.68189010939</v>
      </c>
      <c r="FT13" s="0" t="n">
        <f aca="false">BY13+CX13+DW13+EV13</f>
        <v>1539.02833774091</v>
      </c>
      <c r="FU13" s="0" t="n">
        <f aca="false">AM13*'Dist Horaria'!$H$10</f>
        <v>0.800469127682077</v>
      </c>
      <c r="FV13" s="0" t="n">
        <f aca="false">AM13*'Dist Horaria'!$I$10</f>
        <v>0.749150761320693</v>
      </c>
      <c r="FW13" s="0" t="n">
        <f aca="false">AM13*'Dist Horaria'!$J$10</f>
        <v>0.745907619291075</v>
      </c>
      <c r="FX13" s="0" t="n">
        <f aca="false">AM13*'Dist Horaria'!$K$10</f>
        <v>0.724455572489767</v>
      </c>
      <c r="FY13" s="0" t="n">
        <f aca="false">AM13*'Dist Horaria'!$L$10</f>
        <v>0.724745488059862</v>
      </c>
      <c r="FZ13" s="0" t="n">
        <f aca="false">AM13*'Dist Horaria'!$M$10</f>
        <v>0.775507497413722</v>
      </c>
      <c r="GA13" s="0" t="n">
        <f aca="false">AM13*'Dist Horaria'!$N$10</f>
        <v>0.733662147384386</v>
      </c>
      <c r="GB13" s="0" t="n">
        <f aca="false">AM13*'Dist Horaria'!$O$10</f>
        <v>0.721139901409223</v>
      </c>
      <c r="GC13" s="0" t="n">
        <f aca="false">AM13*'Dist Horaria'!$P$10</f>
        <v>0.732330341464463</v>
      </c>
      <c r="GD13" s="0" t="n">
        <f aca="false">AM13*'Dist Horaria'!$Q$10</f>
        <v>0.662734253002293</v>
      </c>
      <c r="GE13" s="0" t="n">
        <f aca="false">AM13*'Dist Horaria'!$R$10</f>
        <v>0.808635316978961</v>
      </c>
      <c r="GF13" s="0" t="n">
        <f aca="false">AM13*'Dist Horaria'!$S$10</f>
        <v>0.690605973503478</v>
      </c>
      <c r="GG13" s="0" t="n">
        <f aca="false">AR13*'Dist Horaria'!$H$10</f>
        <v>0.837313834285052</v>
      </c>
      <c r="GH13" s="0" t="n">
        <f aca="false">AR13*'Dist Horaria'!$I$10</f>
        <v>0.783633340408014</v>
      </c>
      <c r="GI13" s="0" t="n">
        <f aca="false">AR13*'Dist Horaria'!$J$10</f>
        <v>0.780240920145894</v>
      </c>
      <c r="GJ13" s="0" t="n">
        <f aca="false">AR13*'Dist Horaria'!$K$10</f>
        <v>0.757801459410564</v>
      </c>
      <c r="GK13" s="0" t="n">
        <f aca="false">AR13*'Dist Horaria'!$L$10</f>
        <v>0.75810471947297</v>
      </c>
      <c r="GL13" s="0" t="n">
        <f aca="false">AR13*'Dist Horaria'!$M$10</f>
        <v>0.811203247846166</v>
      </c>
      <c r="GM13" s="0" t="n">
        <f aca="false">AR13*'Dist Horaria'!$N$10</f>
        <v>0.767431802741816</v>
      </c>
      <c r="GN13" s="0" t="n">
        <f aca="false">AR13*'Dist Horaria'!$O$10</f>
        <v>0.754333171665704</v>
      </c>
      <c r="GO13" s="0" t="n">
        <f aca="false">AR13*'Dist Horaria'!$P$10</f>
        <v>0.766038695271746</v>
      </c>
      <c r="GP13" s="0" t="n">
        <f aca="false">AR13*'Dist Horaria'!$Q$10</f>
        <v>0.693239176007031</v>
      </c>
      <c r="GQ13" s="0" t="n">
        <f aca="false">AR13*'Dist Horaria'!$R$10</f>
        <v>0.845855904222804</v>
      </c>
      <c r="GR13" s="0" t="n">
        <f aca="false">AR13*'Dist Horaria'!$S$10</f>
        <v>0.722393800906241</v>
      </c>
      <c r="GS13" s="0" t="n">
        <f aca="false">AW13*'Dist Horaria'!$H$10</f>
        <v>0.0485399324223218</v>
      </c>
      <c r="GT13" s="0" t="n">
        <f aca="false">AW13*'Dist Horaria'!$I$10</f>
        <v>0.0454280197337979</v>
      </c>
      <c r="GU13" s="0" t="n">
        <f aca="false">AW13*'Dist Horaria'!$J$10</f>
        <v>0.045231357689617</v>
      </c>
      <c r="GV13" s="0" t="n">
        <f aca="false">AW13*'Dist Horaria'!$K$10</f>
        <v>0.0439305193861197</v>
      </c>
      <c r="GW13" s="0" t="n">
        <f aca="false">AW13*'Dist Horaria'!$L$10</f>
        <v>0.0439480996795925</v>
      </c>
      <c r="GX13" s="0" t="n">
        <f aca="false">AW13*'Dist Horaria'!$M$10</f>
        <v>0.0470262752374589</v>
      </c>
      <c r="GY13" s="0" t="n">
        <f aca="false">AW13*'Dist Horaria'!$N$10</f>
        <v>0.0444888001589459</v>
      </c>
      <c r="GZ13" s="0" t="n">
        <f aca="false">AW13*'Dist Horaria'!$O$10</f>
        <v>0.0437294592269973</v>
      </c>
      <c r="HA13" s="0" t="n">
        <f aca="false">AW13*'Dist Horaria'!$P$10</f>
        <v>0.0444080403056084</v>
      </c>
      <c r="HB13" s="0" t="n">
        <f aca="false">AW13*'Dist Horaria'!$Q$10</f>
        <v>0.0401877783192481</v>
      </c>
      <c r="HC13" s="0" t="n">
        <f aca="false">AW13*'Dist Horaria'!$R$10</f>
        <v>0.0490351248824814</v>
      </c>
      <c r="HD13" s="0" t="n">
        <f aca="false">AW13*'Dist Horaria'!$S$10</f>
        <v>0.041877901501811</v>
      </c>
    </row>
    <row r="14" customFormat="false" ht="13.8" hidden="false" customHeight="false" outlineLevel="0" collapsed="false">
      <c r="A14" s="0" t="n">
        <v>4.66883822652725</v>
      </c>
      <c r="B14" s="0" t="n">
        <v>-74.0796064124362</v>
      </c>
      <c r="C14" s="0" t="n">
        <v>31</v>
      </c>
      <c r="D14" s="0" t="n">
        <v>32</v>
      </c>
      <c r="E14" s="0" t="n">
        <v>2411</v>
      </c>
      <c r="F14" s="0" t="n">
        <v>13</v>
      </c>
      <c r="G14" s="0" t="s">
        <v>149</v>
      </c>
      <c r="H14" s="1" t="n">
        <v>40811</v>
      </c>
      <c r="I14" s="0" t="s">
        <v>156</v>
      </c>
      <c r="J14" s="0" t="s">
        <v>157</v>
      </c>
      <c r="K14" s="0" t="s">
        <v>158</v>
      </c>
      <c r="L14" s="0" t="s">
        <v>159</v>
      </c>
      <c r="M14" s="0" t="s">
        <v>160</v>
      </c>
      <c r="R14" s="0" t="n">
        <v>30</v>
      </c>
      <c r="S14" s="0" t="n">
        <v>365</v>
      </c>
      <c r="T14" s="0" t="n">
        <v>24</v>
      </c>
      <c r="V14" s="0" t="n">
        <v>56766.6666666667</v>
      </c>
      <c r="W14" s="0" t="n">
        <f aca="false">V14*12</f>
        <v>681200</v>
      </c>
      <c r="X14" s="0" t="n">
        <v>2</v>
      </c>
      <c r="Y14" s="0" t="s">
        <v>95</v>
      </c>
      <c r="Z14" s="0" t="n">
        <v>14968.44</v>
      </c>
      <c r="AB14" s="0" t="n">
        <v>0.005</v>
      </c>
      <c r="AC14" s="0" t="n">
        <v>1</v>
      </c>
      <c r="AD14" s="0" t="n">
        <v>2423.62081510326</v>
      </c>
      <c r="AE14" s="0" t="n">
        <f aca="false">AD14/2204.59</f>
        <v>1.09935217664203</v>
      </c>
      <c r="AF14" s="0" t="n">
        <f aca="false">AE14/S14</f>
        <v>0.00301192377162201</v>
      </c>
      <c r="AG14" s="0" t="n">
        <f aca="false">AE14*EXP(AB14*AC14)</f>
        <v>1.10486270235928</v>
      </c>
      <c r="AH14" s="0" t="n">
        <f aca="false">AG14/S14</f>
        <v>0.00302702110235419</v>
      </c>
      <c r="AI14" s="0" t="s">
        <v>90</v>
      </c>
      <c r="AJ14" s="0" t="n">
        <f aca="false">IF(AI14="A",'FE DISTRIBUCIÓN'!$C$2,'FE DISTRIBUCIÓN'!$C$3)</f>
        <v>4.994E-006</v>
      </c>
      <c r="AK14" s="0" t="n">
        <f aca="false">W14*AJ14</f>
        <v>3.4019128</v>
      </c>
      <c r="AL14" s="0" t="n">
        <f aca="false">AK14/365</f>
        <v>0.00932030904109589</v>
      </c>
      <c r="AM14" s="0" t="n">
        <f aca="false">AK14*EXP(AB14*AC14)</f>
        <v>3.41896495887186</v>
      </c>
      <c r="AN14" s="0" t="n">
        <f aca="false">AM14/365</f>
        <v>0.00936702728458045</v>
      </c>
      <c r="AO14" s="0" t="n">
        <v>5.223868284E-006</v>
      </c>
      <c r="AP14" s="0" t="n">
        <f aca="false">AO14*W14</f>
        <v>3.5584990750608</v>
      </c>
      <c r="AQ14" s="0" t="n">
        <f aca="false">AP14/365</f>
        <v>0.00974931253441315</v>
      </c>
      <c r="AR14" s="0" t="n">
        <f aca="false">AP14*EXP(AB14*AC14)</f>
        <v>3.5763361259027</v>
      </c>
      <c r="AS14" s="0" t="n">
        <f aca="false">AR14/365</f>
        <v>0.00979818116685672</v>
      </c>
      <c r="AT14" s="0" t="n">
        <v>3.02832944E-007</v>
      </c>
      <c r="AU14" s="0" t="n">
        <f aca="false">AT14*W14</f>
        <v>0.2062898014528</v>
      </c>
      <c r="AV14" s="0" t="n">
        <f aca="false">AU14/365</f>
        <v>0.000565177538226849</v>
      </c>
      <c r="AW14" s="0" t="n">
        <f aca="false">AU14*EXP(AB14*AC14)</f>
        <v>0.207323833385664</v>
      </c>
      <c r="AX14" s="0" t="n">
        <f aca="false">AW14/365</f>
        <v>0.000568010502426476</v>
      </c>
      <c r="AY14" s="0" t="n">
        <f aca="false">AW14+AR14+AM14+AG14</f>
        <v>8.30748762051951</v>
      </c>
      <c r="AZ14" s="0" t="n">
        <f aca="false">AH14+AN14+AS14+AX14</f>
        <v>0.0227602400562178</v>
      </c>
      <c r="BA14" s="0" t="n">
        <f aca="false">AH14*1000000</f>
        <v>3027.02110235419</v>
      </c>
      <c r="BB14" s="0" t="n">
        <f aca="false">BA14*'Dist Horaria'!$H$3</f>
        <v>105.475162338598</v>
      </c>
      <c r="BC14" s="0" t="n">
        <f aca="false">BA14*'Dist Horaria'!$I$3</f>
        <v>102.653603000205</v>
      </c>
      <c r="BD14" s="0" t="n">
        <f aca="false">BA14*'Dist Horaria'!$J$3</f>
        <v>99.9903977698506</v>
      </c>
      <c r="BE14" s="0" t="n">
        <f aca="false">BA14*'Dist Horaria'!$K$3</f>
        <v>97.7214509286295</v>
      </c>
      <c r="BF14" s="0" t="n">
        <f aca="false">BA14*'Dist Horaria'!$L$3</f>
        <v>96.0633926677702</v>
      </c>
      <c r="BG14" s="0" t="n">
        <f aca="false">BA14*'Dist Horaria'!$M$3</f>
        <v>95.0195372358563</v>
      </c>
      <c r="BH14" s="0" t="n">
        <f aca="false">BA14*'Dist Horaria'!$N$3</f>
        <v>99.3079790836688</v>
      </c>
      <c r="BI14" s="0" t="n">
        <f aca="false">BA14*'Dist Horaria'!$O$3</f>
        <v>99.3079790836688</v>
      </c>
      <c r="BJ14" s="0" t="n">
        <f aca="false">BA14*'Dist Horaria'!$P$3</f>
        <v>131.387807284107</v>
      </c>
      <c r="BK14" s="0" t="n">
        <f aca="false">BA14*'Dist Horaria'!$Q$3</f>
        <v>145.284594593003</v>
      </c>
      <c r="BL14" s="0" t="n">
        <f aca="false">BA14*'Dist Horaria'!$R$3</f>
        <v>155.391348999473</v>
      </c>
      <c r="BM14" s="0" t="n">
        <f aca="false">BA14*'Dist Horaria'!$S$3</f>
        <v>160.444726202708</v>
      </c>
      <c r="BN14" s="0" t="n">
        <f aca="false">BA14*'Dist Horaria'!$T$3</f>
        <v>161.708070503517</v>
      </c>
      <c r="BO14" s="0" t="n">
        <f aca="false">BA14*'Dist Horaria'!$U$3</f>
        <v>160.444726202708</v>
      </c>
      <c r="BP14" s="0" t="n">
        <f aca="false">BA14*'Dist Horaria'!$V$3</f>
        <v>157.918037601091</v>
      </c>
      <c r="BQ14" s="0" t="n">
        <f aca="false">BA14*'Dist Horaria'!$W$3</f>
        <v>154.128004698664</v>
      </c>
      <c r="BR14" s="0" t="n">
        <f aca="false">BA14*'Dist Horaria'!$X$3</f>
        <v>151.14100640721</v>
      </c>
      <c r="BS14" s="0" t="n">
        <f aca="false">BA14*'Dist Horaria'!$Y$3</f>
        <v>147.69369842592</v>
      </c>
      <c r="BT14" s="0" t="n">
        <f aca="false">BA14*'Dist Horaria'!$Z$3</f>
        <v>128.929663666717</v>
      </c>
      <c r="BU14" s="0" t="n">
        <f aca="false">BA14*'Dist Horaria'!$AA$3</f>
        <v>122.604746341466</v>
      </c>
      <c r="BV14" s="0" t="n">
        <f aca="false">BA14*'Dist Horaria'!$AB$3</f>
        <v>109.126417256289</v>
      </c>
      <c r="BW14" s="0" t="n">
        <f aca="false">BA14*'Dist Horaria'!$AC$3</f>
        <v>118.273984030365</v>
      </c>
      <c r="BX14" s="0" t="n">
        <f aca="false">BA14*'Dist Horaria'!$AD$3</f>
        <v>115.152783849128</v>
      </c>
      <c r="BY14" s="0" t="n">
        <f aca="false">BA14*'Dist Horaria'!$AE$3</f>
        <v>111.850736248408</v>
      </c>
      <c r="BZ14" s="0" t="n">
        <f aca="false">AN14*1000000</f>
        <v>9367.02728458045</v>
      </c>
      <c r="CA14" s="0" t="n">
        <f aca="false">BZ14*'Dist Horaria'!$H$6</f>
        <v>234.175682114511</v>
      </c>
      <c r="CB14" s="0" t="n">
        <f aca="false">BZ14*'Dist Horaria'!$I$6</f>
        <v>234.175682114511</v>
      </c>
      <c r="CC14" s="0" t="n">
        <f aca="false">BZ14*'Dist Horaria'!$J$6</f>
        <v>234.175682114511</v>
      </c>
      <c r="CD14" s="0" t="n">
        <f aca="false">BZ14*'Dist Horaria'!$K$6</f>
        <v>234.175682114511</v>
      </c>
      <c r="CE14" s="0" t="n">
        <f aca="false">BZ14*'Dist Horaria'!$L$6</f>
        <v>234.175682114511</v>
      </c>
      <c r="CF14" s="0" t="n">
        <f aca="false">BZ14*'Dist Horaria'!$M$6</f>
        <v>624.468485638697</v>
      </c>
      <c r="CG14" s="0" t="n">
        <f aca="false">BZ14*'Dist Horaria'!$N$6</f>
        <v>624.468485638697</v>
      </c>
      <c r="CH14" s="0" t="n">
        <f aca="false">BZ14*'Dist Horaria'!$O$6</f>
        <v>624.468485638697</v>
      </c>
      <c r="CI14" s="0" t="n">
        <f aca="false">BZ14*'Dist Horaria'!$P$6</f>
        <v>409.807443700395</v>
      </c>
      <c r="CJ14" s="0" t="n">
        <f aca="false">BZ14*'Dist Horaria'!$Q$6</f>
        <v>409.807443700395</v>
      </c>
      <c r="CK14" s="0" t="n">
        <f aca="false">BZ14*'Dist Horaria'!$R$6</f>
        <v>409.807443700395</v>
      </c>
      <c r="CL14" s="0" t="n">
        <f aca="false">BZ14*'Dist Horaria'!$S$6</f>
        <v>409.807443700395</v>
      </c>
      <c r="CM14" s="0" t="n">
        <f aca="false">BZ14*'Dist Horaria'!$T$6</f>
        <v>409.807443700395</v>
      </c>
      <c r="CN14" s="0" t="n">
        <f aca="false">BZ14*'Dist Horaria'!$U$6</f>
        <v>409.807443700395</v>
      </c>
      <c r="CO14" s="0" t="n">
        <f aca="false">BZ14*'Dist Horaria'!$V$6</f>
        <v>409.807443700395</v>
      </c>
      <c r="CP14" s="0" t="n">
        <f aca="false">BZ14*'Dist Horaria'!$W$6</f>
        <v>409.807443700395</v>
      </c>
      <c r="CQ14" s="0" t="n">
        <f aca="false">BZ14*'Dist Horaria'!$X$6</f>
        <v>624.468485638697</v>
      </c>
      <c r="CR14" s="0" t="n">
        <f aca="false">BZ14*'Dist Horaria'!$Y$6</f>
        <v>624.468485638697</v>
      </c>
      <c r="CS14" s="0" t="n">
        <f aca="false">BZ14*'Dist Horaria'!$Z$6</f>
        <v>624.468485638697</v>
      </c>
      <c r="CT14" s="0" t="n">
        <f aca="false">BZ14*'Dist Horaria'!$AA$6</f>
        <v>234.175682114511</v>
      </c>
      <c r="CU14" s="0" t="n">
        <f aca="false">BZ14*'Dist Horaria'!$AB$6</f>
        <v>234.175682114511</v>
      </c>
      <c r="CV14" s="0" t="n">
        <f aca="false">BZ14*'Dist Horaria'!$AC$6</f>
        <v>234.175682114511</v>
      </c>
      <c r="CW14" s="0" t="n">
        <f aca="false">BZ14*'Dist Horaria'!$AD$6</f>
        <v>234.175682114511</v>
      </c>
      <c r="CX14" s="0" t="n">
        <f aca="false">BZ14*'Dist Horaria'!$AE$6</f>
        <v>234.175682114511</v>
      </c>
      <c r="CY14" s="0" t="n">
        <f aca="false">AS14*1000000</f>
        <v>9798.18116685672</v>
      </c>
      <c r="CZ14" s="0" t="n">
        <f aca="false">CY14*'Dist Horaria'!$H$6</f>
        <v>244.954529171418</v>
      </c>
      <c r="DA14" s="0" t="n">
        <f aca="false">CY14*'Dist Horaria'!$I$6</f>
        <v>244.954529171418</v>
      </c>
      <c r="DB14" s="0" t="n">
        <f aca="false">CY14*'Dist Horaria'!$J$6</f>
        <v>244.954529171418</v>
      </c>
      <c r="DC14" s="0" t="n">
        <f aca="false">CY14*'Dist Horaria'!$K$6</f>
        <v>244.954529171418</v>
      </c>
      <c r="DD14" s="0" t="n">
        <f aca="false">CY14*'Dist Horaria'!$L$6</f>
        <v>244.954529171418</v>
      </c>
      <c r="DE14" s="0" t="n">
        <f aca="false">CY14*'Dist Horaria'!$M$6</f>
        <v>653.212077790448</v>
      </c>
      <c r="DF14" s="0" t="n">
        <f aca="false">CY14*'Dist Horaria'!$N$6</f>
        <v>653.212077790448</v>
      </c>
      <c r="DG14" s="0" t="n">
        <f aca="false">CY14*'Dist Horaria'!$O$6</f>
        <v>653.212077790448</v>
      </c>
      <c r="DH14" s="0" t="n">
        <f aca="false">CY14*'Dist Horaria'!$P$6</f>
        <v>428.670426049981</v>
      </c>
      <c r="DI14" s="0" t="n">
        <f aca="false">CY14*'Dist Horaria'!$Q$6</f>
        <v>428.670426049981</v>
      </c>
      <c r="DJ14" s="0" t="n">
        <f aca="false">CY14*'Dist Horaria'!$R$6</f>
        <v>428.670426049981</v>
      </c>
      <c r="DK14" s="0" t="n">
        <f aca="false">CY14*'Dist Horaria'!$S$6</f>
        <v>428.670426049981</v>
      </c>
      <c r="DL14" s="0" t="n">
        <f aca="false">CY14*'Dist Horaria'!$T$6</f>
        <v>428.670426049981</v>
      </c>
      <c r="DM14" s="0" t="n">
        <f aca="false">CY14*'Dist Horaria'!$U$6</f>
        <v>428.670426049981</v>
      </c>
      <c r="DN14" s="0" t="n">
        <f aca="false">CY14*'Dist Horaria'!$V$6</f>
        <v>428.670426049981</v>
      </c>
      <c r="DO14" s="0" t="n">
        <f aca="false">CY14*'Dist Horaria'!$W$6</f>
        <v>428.670426049981</v>
      </c>
      <c r="DP14" s="0" t="n">
        <f aca="false">CY14*'Dist Horaria'!$X$6</f>
        <v>653.212077790448</v>
      </c>
      <c r="DQ14" s="0" t="n">
        <f aca="false">CY14*'Dist Horaria'!$Y$6</f>
        <v>653.212077790448</v>
      </c>
      <c r="DR14" s="0" t="n">
        <f aca="false">CY14*'Dist Horaria'!$Z$6</f>
        <v>653.212077790448</v>
      </c>
      <c r="DS14" s="0" t="n">
        <f aca="false">CY14*'Dist Horaria'!$AA$6</f>
        <v>244.954529171418</v>
      </c>
      <c r="DT14" s="0" t="n">
        <f aca="false">CY14*'Dist Horaria'!$AB$6</f>
        <v>244.954529171418</v>
      </c>
      <c r="DU14" s="0" t="n">
        <f aca="false">CY14*'Dist Horaria'!$AC$6</f>
        <v>244.954529171418</v>
      </c>
      <c r="DV14" s="0" t="n">
        <f aca="false">CY14*'Dist Horaria'!$AD$6</f>
        <v>244.954529171418</v>
      </c>
      <c r="DW14" s="0" t="n">
        <f aca="false">CY14*'Dist Horaria'!$AE$6</f>
        <v>244.954529171418</v>
      </c>
      <c r="DX14" s="0" t="n">
        <f aca="false">AX14*1000000</f>
        <v>568.010502426476</v>
      </c>
      <c r="DY14" s="0" t="n">
        <f aca="false">DX14*'Dist Horaria'!$H$6</f>
        <v>14.2002625606619</v>
      </c>
      <c r="DZ14" s="0" t="n">
        <f aca="false">DX14*'Dist Horaria'!$I$6</f>
        <v>14.2002625606619</v>
      </c>
      <c r="EA14" s="0" t="n">
        <f aca="false">DX14*'Dist Horaria'!$J$6</f>
        <v>14.2002625606619</v>
      </c>
      <c r="EB14" s="0" t="n">
        <f aca="false">DX14*'Dist Horaria'!$K$6</f>
        <v>14.2002625606619</v>
      </c>
      <c r="EC14" s="0" t="n">
        <f aca="false">DX14*'Dist Horaria'!$L$6</f>
        <v>14.2002625606619</v>
      </c>
      <c r="ED14" s="0" t="n">
        <f aca="false">DX14*'Dist Horaria'!$M$6</f>
        <v>37.8673668284318</v>
      </c>
      <c r="EE14" s="0" t="n">
        <f aca="false">DX14*'Dist Horaria'!$N$6</f>
        <v>37.8673668284318</v>
      </c>
      <c r="EF14" s="0" t="n">
        <f aca="false">DX14*'Dist Horaria'!$O$6</f>
        <v>37.8673668284318</v>
      </c>
      <c r="EG14" s="0" t="n">
        <f aca="false">DX14*'Dist Horaria'!$P$6</f>
        <v>24.8504594811583</v>
      </c>
      <c r="EH14" s="0" t="n">
        <f aca="false">DX14*'Dist Horaria'!$Q$6</f>
        <v>24.8504594811583</v>
      </c>
      <c r="EI14" s="0" t="n">
        <f aca="false">DX14*'Dist Horaria'!$R$6</f>
        <v>24.8504594811583</v>
      </c>
      <c r="EJ14" s="0" t="n">
        <f aca="false">DX14*'Dist Horaria'!$S$6</f>
        <v>24.8504594811583</v>
      </c>
      <c r="EK14" s="0" t="n">
        <f aca="false">DX14*'Dist Horaria'!$T$6</f>
        <v>24.8504594811583</v>
      </c>
      <c r="EL14" s="0" t="n">
        <f aca="false">DX14*'Dist Horaria'!$U$6</f>
        <v>24.8504594811583</v>
      </c>
      <c r="EM14" s="0" t="n">
        <f aca="false">DX14*'Dist Horaria'!$V$6</f>
        <v>24.8504594811583</v>
      </c>
      <c r="EN14" s="0" t="n">
        <f aca="false">DX14*'Dist Horaria'!$W$6</f>
        <v>24.8504594811583</v>
      </c>
      <c r="EO14" s="0" t="n">
        <f aca="false">DX14*'Dist Horaria'!$X$6</f>
        <v>37.8673668284318</v>
      </c>
      <c r="EP14" s="0" t="n">
        <f aca="false">DX14*'Dist Horaria'!$Y$6</f>
        <v>37.8673668284318</v>
      </c>
      <c r="EQ14" s="0" t="n">
        <f aca="false">DX14*'Dist Horaria'!$Z$6</f>
        <v>37.8673668284318</v>
      </c>
      <c r="ER14" s="0" t="n">
        <f aca="false">DX14*'Dist Horaria'!$AA$6</f>
        <v>14.2002625606619</v>
      </c>
      <c r="ES14" s="0" t="n">
        <f aca="false">DX14*'Dist Horaria'!$AB$6</f>
        <v>14.2002625606619</v>
      </c>
      <c r="ET14" s="0" t="n">
        <f aca="false">DX14*'Dist Horaria'!$AC$6</f>
        <v>14.2002625606619</v>
      </c>
      <c r="EU14" s="0" t="n">
        <f aca="false">DX14*'Dist Horaria'!$AD$6</f>
        <v>14.2002625606619</v>
      </c>
      <c r="EV14" s="0" t="n">
        <f aca="false">DX14*'Dist Horaria'!$AE$6</f>
        <v>14.2002625606619</v>
      </c>
      <c r="EW14" s="0" t="n">
        <f aca="false">BB14+CA14+CZ14+DY14</f>
        <v>598.805636185189</v>
      </c>
      <c r="EX14" s="0" t="n">
        <f aca="false">BC14+CB14+DA14+DZ14</f>
        <v>595.984076846796</v>
      </c>
      <c r="EY14" s="0" t="n">
        <f aca="false">BD14+CC14+DB14+EA14</f>
        <v>593.320871616442</v>
      </c>
      <c r="EZ14" s="0" t="n">
        <f aca="false">BE14+CD14+DC14+EB14</f>
        <v>591.051924775221</v>
      </c>
      <c r="FA14" s="0" t="n">
        <f aca="false">BF14+CE14+DD14+EC14</f>
        <v>589.393866514361</v>
      </c>
      <c r="FB14" s="0" t="n">
        <f aca="false">BG14+CF14+DE14+ED14</f>
        <v>1410.56746749343</v>
      </c>
      <c r="FC14" s="0" t="n">
        <f aca="false">BH14+CG14+DF14+EE14</f>
        <v>1414.85590934125</v>
      </c>
      <c r="FD14" s="0" t="n">
        <f aca="false">BI14+CH14+DG14+EF14</f>
        <v>1414.85590934125</v>
      </c>
      <c r="FE14" s="0" t="n">
        <f aca="false">BJ14+CI14+DH14+EG14</f>
        <v>994.716136515642</v>
      </c>
      <c r="FF14" s="0" t="n">
        <f aca="false">BK14+CJ14+DI14+EH14</f>
        <v>1008.61292382454</v>
      </c>
      <c r="FG14" s="0" t="n">
        <f aca="false">BL14+CK14+DJ14+EI14</f>
        <v>1018.71967823101</v>
      </c>
      <c r="FH14" s="0" t="n">
        <f aca="false">BM14+CL14+DK14+EJ14</f>
        <v>1023.77305543424</v>
      </c>
      <c r="FI14" s="0" t="n">
        <f aca="false">BN14+CM14+DL14+EK14</f>
        <v>1025.03639973505</v>
      </c>
      <c r="FJ14" s="0" t="n">
        <f aca="false">BO14+CN14+DM14+EL14</f>
        <v>1023.77305543424</v>
      </c>
      <c r="FK14" s="0" t="n">
        <f aca="false">BP14+CO14+DN14+EM14</f>
        <v>1021.24636683262</v>
      </c>
      <c r="FL14" s="0" t="n">
        <f aca="false">BQ14+CP14+DO14+EN14</f>
        <v>1017.4563339302</v>
      </c>
      <c r="FM14" s="0" t="n">
        <f aca="false">BR14+CQ14+DP14+EO14</f>
        <v>1466.68893666479</v>
      </c>
      <c r="FN14" s="0" t="n">
        <f aca="false">BS14+CR14+DQ14+EP14</f>
        <v>1463.2416286835</v>
      </c>
      <c r="FO14" s="0" t="n">
        <f aca="false">BT14+CS14+DR14+EQ14</f>
        <v>1444.47759392429</v>
      </c>
      <c r="FP14" s="0" t="n">
        <f aca="false">BU14+CT14+DS14+ER14</f>
        <v>615.935220188057</v>
      </c>
      <c r="FQ14" s="0" t="n">
        <f aca="false">BV14+CU14+DT14+ES14</f>
        <v>602.45689110288</v>
      </c>
      <c r="FR14" s="0" t="n">
        <f aca="false">BW14+CV14+DU14+ET14</f>
        <v>611.604457876956</v>
      </c>
      <c r="FS14" s="0" t="n">
        <f aca="false">BX14+CW14+DV14+EU14</f>
        <v>608.483257695719</v>
      </c>
      <c r="FT14" s="0" t="n">
        <f aca="false">BY14+CX14+DW14+EV14</f>
        <v>605.181210094999</v>
      </c>
      <c r="FU14" s="0" t="n">
        <f aca="false">AM14*'Dist Horaria'!$H$10</f>
        <v>0.308565762947491</v>
      </c>
      <c r="FV14" s="0" t="n">
        <f aca="false">AM14*'Dist Horaria'!$I$10</f>
        <v>0.288783499869621</v>
      </c>
      <c r="FW14" s="0" t="n">
        <f aca="false">AM14*'Dist Horaria'!$J$10</f>
        <v>0.287533329737996</v>
      </c>
      <c r="FX14" s="0" t="n">
        <f aca="false">AM14*'Dist Horaria'!$K$10</f>
        <v>0.279263969984924</v>
      </c>
      <c r="FY14" s="0" t="n">
        <f aca="false">AM14*'Dist Horaria'!$L$10</f>
        <v>0.279375726973399</v>
      </c>
      <c r="FZ14" s="0" t="n">
        <f aca="false">AM14*'Dist Horaria'!$M$10</f>
        <v>0.298943524910064</v>
      </c>
      <c r="GA14" s="0" t="n">
        <f aca="false">AM14*'Dist Horaria'!$N$10</f>
        <v>0.282812931098162</v>
      </c>
      <c r="GB14" s="0" t="n">
        <f aca="false">AM14*'Dist Horaria'!$O$10</f>
        <v>0.277985841271062</v>
      </c>
      <c r="GC14" s="0" t="n">
        <f aca="false">AM14*'Dist Horaria'!$P$10</f>
        <v>0.282299545015467</v>
      </c>
      <c r="GD14" s="0" t="n">
        <f aca="false">AM14*'Dist Horaria'!$Q$10</f>
        <v>0.255471564532727</v>
      </c>
      <c r="GE14" s="0" t="n">
        <f aca="false">AM14*'Dist Horaria'!$R$10</f>
        <v>0.311713675020082</v>
      </c>
      <c r="GF14" s="0" t="n">
        <f aca="false">AM14*'Dist Horaria'!$S$10</f>
        <v>0.266215587510867</v>
      </c>
      <c r="GG14" s="0" t="n">
        <f aca="false">AR14*'Dist Horaria'!$H$10</f>
        <v>0.322768702961485</v>
      </c>
      <c r="GH14" s="0" t="n">
        <f aca="false">AR14*'Dist Horaria'!$I$10</f>
        <v>0.302075884243379</v>
      </c>
      <c r="GI14" s="0" t="n">
        <f aca="false">AR14*'Dist Horaria'!$J$10</f>
        <v>0.300768170166446</v>
      </c>
      <c r="GJ14" s="0" t="n">
        <f aca="false">AR14*'Dist Horaria'!$K$10</f>
        <v>0.292118180950776</v>
      </c>
      <c r="GK14" s="0" t="n">
        <f aca="false">AR14*'Dist Horaria'!$L$10</f>
        <v>0.292235081989544</v>
      </c>
      <c r="GL14" s="0" t="n">
        <f aca="false">AR14*'Dist Horaria'!$M$10</f>
        <v>0.312703563973738</v>
      </c>
      <c r="GM14" s="0" t="n">
        <f aca="false">AR14*'Dist Horaria'!$N$10</f>
        <v>0.295830496809926</v>
      </c>
      <c r="GN14" s="0" t="n">
        <f aca="false">AR14*'Dist Horaria'!$O$10</f>
        <v>0.290781221389058</v>
      </c>
      <c r="GO14" s="0" t="n">
        <f aca="false">AR14*'Dist Horaria'!$P$10</f>
        <v>0.295293480134948</v>
      </c>
      <c r="GP14" s="0" t="n">
        <f aca="false">AR14*'Dist Horaria'!$Q$10</f>
        <v>0.267230637450215</v>
      </c>
      <c r="GQ14" s="0" t="n">
        <f aca="false">AR14*'Dist Horaria'!$R$10</f>
        <v>0.326061509937222</v>
      </c>
      <c r="GR14" s="0" t="n">
        <f aca="false">AR14*'Dist Horaria'!$S$10</f>
        <v>0.278469195895964</v>
      </c>
      <c r="GS14" s="0" t="n">
        <f aca="false">AW14*'Dist Horaria'!$H$10</f>
        <v>0.0187112291571876</v>
      </c>
      <c r="GT14" s="0" t="n">
        <f aca="false">AW14*'Dist Horaria'!$I$10</f>
        <v>0.0175116454633843</v>
      </c>
      <c r="GU14" s="0" t="n">
        <f aca="false">AW14*'Dist Horaria'!$J$10</f>
        <v>0.0174358359516781</v>
      </c>
      <c r="GV14" s="0" t="n">
        <f aca="false">AW14*'Dist Horaria'!$K$10</f>
        <v>0.0169343873014942</v>
      </c>
      <c r="GW14" s="0" t="n">
        <f aca="false">AW14*'Dist Horaria'!$L$10</f>
        <v>0.0169411641733069</v>
      </c>
      <c r="GX14" s="0" t="n">
        <f aca="false">AW14*'Dist Horaria'!$M$10</f>
        <v>0.0181277428390573</v>
      </c>
      <c r="GY14" s="0" t="n">
        <f aca="false">AW14*'Dist Horaria'!$N$10</f>
        <v>0.0171495940179667</v>
      </c>
      <c r="GZ14" s="0" t="n">
        <f aca="false">AW14*'Dist Horaria'!$O$10</f>
        <v>0.0168568823993657</v>
      </c>
      <c r="HA14" s="0" t="n">
        <f aca="false">AW14*'Dist Horaria'!$P$10</f>
        <v>0.0171184626165187</v>
      </c>
      <c r="HB14" s="0" t="n">
        <f aca="false">AW14*'Dist Horaria'!$Q$10</f>
        <v>0.0154916311565342</v>
      </c>
      <c r="HC14" s="0" t="n">
        <f aca="false">AW14*'Dist Horaria'!$R$10</f>
        <v>0.0189021165180998</v>
      </c>
      <c r="HD14" s="0" t="n">
        <f aca="false">AW14*'Dist Horaria'!$S$10</f>
        <v>0.0161431417910704</v>
      </c>
    </row>
    <row r="15" customFormat="false" ht="13.8" hidden="false" customHeight="false" outlineLevel="0" collapsed="false">
      <c r="A15" s="0" t="n">
        <v>4.6678486383356</v>
      </c>
      <c r="B15" s="0" t="n">
        <v>-74.0727595533043</v>
      </c>
      <c r="C15" s="0" t="n">
        <v>32</v>
      </c>
      <c r="D15" s="0" t="n">
        <v>31</v>
      </c>
      <c r="E15" s="0" t="n">
        <v>2399</v>
      </c>
      <c r="F15" s="0" t="n">
        <v>14</v>
      </c>
      <c r="G15" s="0" t="s">
        <v>149</v>
      </c>
      <c r="H15" s="1" t="s">
        <v>161</v>
      </c>
      <c r="I15" s="0" t="s">
        <v>162</v>
      </c>
      <c r="J15" s="0" t="s">
        <v>163</v>
      </c>
      <c r="K15" s="0" t="s">
        <v>164</v>
      </c>
      <c r="L15" s="0" t="s">
        <v>165</v>
      </c>
      <c r="M15" s="0" t="s">
        <v>166</v>
      </c>
      <c r="N15" s="0" t="n">
        <v>10</v>
      </c>
      <c r="O15" s="0" t="s">
        <v>84</v>
      </c>
      <c r="P15" s="0" t="s">
        <v>85</v>
      </c>
      <c r="Q15" s="0" t="s">
        <v>86</v>
      </c>
      <c r="R15" s="0" t="s">
        <v>87</v>
      </c>
      <c r="S15" s="0" t="n">
        <v>365</v>
      </c>
      <c r="T15" s="0" t="n">
        <v>24</v>
      </c>
      <c r="U15" s="0" t="n">
        <v>3</v>
      </c>
      <c r="V15" s="0" t="n">
        <v>54300</v>
      </c>
      <c r="W15" s="0" t="n">
        <f aca="false">V15*12</f>
        <v>651600</v>
      </c>
      <c r="X15" s="0" t="s">
        <v>167</v>
      </c>
      <c r="Y15" s="0" t="s">
        <v>168</v>
      </c>
      <c r="Z15" s="0" t="n">
        <v>20251.88</v>
      </c>
      <c r="AA15" s="0" t="s">
        <v>89</v>
      </c>
      <c r="AB15" s="0" t="n">
        <v>0.005</v>
      </c>
      <c r="AC15" s="0" t="n">
        <v>1</v>
      </c>
      <c r="AD15" s="0" t="n">
        <v>2467.91659662304</v>
      </c>
      <c r="AE15" s="0" t="n">
        <f aca="false">AD15/2204.59</f>
        <v>1.11944470247213</v>
      </c>
      <c r="AF15" s="0" t="n">
        <f aca="false">AE15/S15</f>
        <v>0.00306697178759489</v>
      </c>
      <c r="AG15" s="0" t="n">
        <f aca="false">AE15*EXP(AB15*AC15)</f>
        <v>1.12505594239422</v>
      </c>
      <c r="AH15" s="0" t="n">
        <f aca="false">AG15/S15</f>
        <v>0.0030823450476554</v>
      </c>
      <c r="AI15" s="0" t="s">
        <v>90</v>
      </c>
      <c r="AJ15" s="0" t="n">
        <f aca="false">IF(AI15="A",'FE DISTRIBUCIÓN'!$C$2,'FE DISTRIBUCIÓN'!$C$3)</f>
        <v>4.994E-006</v>
      </c>
      <c r="AK15" s="0" t="n">
        <f aca="false">W15*AJ15</f>
        <v>3.2540904</v>
      </c>
      <c r="AL15" s="0" t="n">
        <f aca="false">AK15/365</f>
        <v>0.00891531616438356</v>
      </c>
      <c r="AM15" s="0" t="n">
        <f aca="false">AK15*EXP(AB15*AC15)</f>
        <v>3.27040159600838</v>
      </c>
      <c r="AN15" s="0" t="n">
        <f aca="false">AM15/365</f>
        <v>0.00896000437262569</v>
      </c>
      <c r="AO15" s="0" t="n">
        <v>5.223868284E-006</v>
      </c>
      <c r="AP15" s="0" t="n">
        <f aca="false">AO15*W15</f>
        <v>3.4038725738544</v>
      </c>
      <c r="AQ15" s="0" t="n">
        <f aca="false">AP15/365</f>
        <v>0.0093256782845326</v>
      </c>
      <c r="AR15" s="0" t="n">
        <f aca="false">AP15*EXP(AB15*AC15)</f>
        <v>3.42093455613359</v>
      </c>
      <c r="AS15" s="0" t="n">
        <f aca="false">AR15/365</f>
        <v>0.00937242344146189</v>
      </c>
      <c r="AT15" s="0" t="n">
        <v>3.02832944E-007</v>
      </c>
      <c r="AU15" s="0" t="n">
        <f aca="false">AT15*W15</f>
        <v>0.1973259463104</v>
      </c>
      <c r="AV15" s="0" t="n">
        <f aca="false">AU15/365</f>
        <v>0.000540619030987397</v>
      </c>
      <c r="AW15" s="0" t="n">
        <f aca="false">AU15*EXP(AB15*AC15)</f>
        <v>0.198315046732382</v>
      </c>
      <c r="AX15" s="0" t="n">
        <f aca="false">AW15/365</f>
        <v>0.000543328895157211</v>
      </c>
      <c r="AY15" s="0" t="n">
        <f aca="false">AW15+AR15+AM15+AG15</f>
        <v>8.01470714126857</v>
      </c>
      <c r="AZ15" s="0" t="n">
        <f aca="false">AH15+AN15+AS15+AX15</f>
        <v>0.0219581017569002</v>
      </c>
      <c r="BA15" s="0" t="n">
        <f aca="false">AH15*1000000</f>
        <v>3082.3450476554</v>
      </c>
      <c r="BB15" s="0" t="n">
        <f aca="false">BA15*'Dist Horaria'!$H$3</f>
        <v>107.402899845059</v>
      </c>
      <c r="BC15" s="0" t="n">
        <f aca="false">BA15*'Dist Horaria'!$I$3</f>
        <v>104.529771723621</v>
      </c>
      <c r="BD15" s="0" t="n">
        <f aca="false">BA15*'Dist Horaria'!$J$3</f>
        <v>101.817891900157</v>
      </c>
      <c r="BE15" s="0" t="n">
        <f aca="false">BA15*'Dist Horaria'!$K$3</f>
        <v>99.5074762066583</v>
      </c>
      <c r="BF15" s="0" t="n">
        <f aca="false">BA15*'Dist Horaria'!$L$3</f>
        <v>97.8191141185615</v>
      </c>
      <c r="BG15" s="0" t="n">
        <f aca="false">BA15*'Dist Horaria'!$M$3</f>
        <v>96.7561804579651</v>
      </c>
      <c r="BH15" s="0" t="n">
        <f aca="false">BA15*'Dist Horaria'!$N$3</f>
        <v>101.123000854917</v>
      </c>
      <c r="BI15" s="0" t="n">
        <f aca="false">BA15*'Dist Horaria'!$O$3</f>
        <v>101.123000854917</v>
      </c>
      <c r="BJ15" s="0" t="n">
        <f aca="false">BA15*'Dist Horaria'!$P$3</f>
        <v>133.789142331881</v>
      </c>
      <c r="BK15" s="0" t="n">
        <f aca="false">BA15*'Dist Horaria'!$Q$3</f>
        <v>147.939917001599</v>
      </c>
      <c r="BL15" s="0" t="n">
        <f aca="false">BA15*'Dist Horaria'!$R$3</f>
        <v>158.231389488667</v>
      </c>
      <c r="BM15" s="0" t="n">
        <f aca="false">BA15*'Dist Horaria'!$S$3</f>
        <v>163.377125732201</v>
      </c>
      <c r="BN15" s="0" t="n">
        <f aca="false">BA15*'Dist Horaria'!$T$3</f>
        <v>164.663559793084</v>
      </c>
      <c r="BO15" s="0" t="n">
        <f aca="false">BA15*'Dist Horaria'!$U$3</f>
        <v>163.377125732201</v>
      </c>
      <c r="BP15" s="0" t="n">
        <f aca="false">BA15*'Dist Horaria'!$V$3</f>
        <v>160.804257610434</v>
      </c>
      <c r="BQ15" s="0" t="n">
        <f aca="false">BA15*'Dist Horaria'!$W$3</f>
        <v>156.944955427783</v>
      </c>
      <c r="BR15" s="0" t="n">
        <f aca="false">BA15*'Dist Horaria'!$X$3</f>
        <v>153.903364675787</v>
      </c>
      <c r="BS15" s="0" t="n">
        <f aca="false">BA15*'Dist Horaria'!$Y$3</f>
        <v>150.393051293561</v>
      </c>
      <c r="BT15" s="0" t="n">
        <f aca="false">BA15*'Dist Horaria'!$Z$3</f>
        <v>131.286071970199</v>
      </c>
      <c r="BU15" s="0" t="n">
        <f aca="false">BA15*'Dist Horaria'!$AA$3</f>
        <v>124.845556052039</v>
      </c>
      <c r="BV15" s="0" t="n">
        <f aca="false">BA15*'Dist Horaria'!$AB$3</f>
        <v>111.120887639898</v>
      </c>
      <c r="BW15" s="0" t="n">
        <f aca="false">BA15*'Dist Horaria'!$AC$3</f>
        <v>120.435641713546</v>
      </c>
      <c r="BX15" s="0" t="n">
        <f aca="false">BA15*'Dist Horaria'!$AD$3</f>
        <v>117.257396304587</v>
      </c>
      <c r="BY15" s="0" t="n">
        <f aca="false">BA15*'Dist Horaria'!$AE$3</f>
        <v>113.894998182788</v>
      </c>
      <c r="BZ15" s="0" t="n">
        <f aca="false">AN15*1000000</f>
        <v>8960.00437262569</v>
      </c>
      <c r="CA15" s="0" t="n">
        <f aca="false">BZ15*'Dist Horaria'!$H$6</f>
        <v>224.000109315642</v>
      </c>
      <c r="CB15" s="0" t="n">
        <f aca="false">BZ15*'Dist Horaria'!$I$6</f>
        <v>224.000109315642</v>
      </c>
      <c r="CC15" s="0" t="n">
        <f aca="false">BZ15*'Dist Horaria'!$J$6</f>
        <v>224.000109315642</v>
      </c>
      <c r="CD15" s="0" t="n">
        <f aca="false">BZ15*'Dist Horaria'!$K$6</f>
        <v>224.000109315642</v>
      </c>
      <c r="CE15" s="0" t="n">
        <f aca="false">BZ15*'Dist Horaria'!$L$6</f>
        <v>224.000109315642</v>
      </c>
      <c r="CF15" s="0" t="n">
        <f aca="false">BZ15*'Dist Horaria'!$M$6</f>
        <v>597.333624841713</v>
      </c>
      <c r="CG15" s="0" t="n">
        <f aca="false">BZ15*'Dist Horaria'!$N$6</f>
        <v>597.333624841713</v>
      </c>
      <c r="CH15" s="0" t="n">
        <f aca="false">BZ15*'Dist Horaria'!$O$6</f>
        <v>597.333624841713</v>
      </c>
      <c r="CI15" s="0" t="n">
        <f aca="false">BZ15*'Dist Horaria'!$P$6</f>
        <v>392.000191302374</v>
      </c>
      <c r="CJ15" s="0" t="n">
        <f aca="false">BZ15*'Dist Horaria'!$Q$6</f>
        <v>392.000191302374</v>
      </c>
      <c r="CK15" s="0" t="n">
        <f aca="false">BZ15*'Dist Horaria'!$R$6</f>
        <v>392.000191302374</v>
      </c>
      <c r="CL15" s="0" t="n">
        <f aca="false">BZ15*'Dist Horaria'!$S$6</f>
        <v>392.000191302374</v>
      </c>
      <c r="CM15" s="0" t="n">
        <f aca="false">BZ15*'Dist Horaria'!$T$6</f>
        <v>392.000191302374</v>
      </c>
      <c r="CN15" s="0" t="n">
        <f aca="false">BZ15*'Dist Horaria'!$U$6</f>
        <v>392.000191302374</v>
      </c>
      <c r="CO15" s="0" t="n">
        <f aca="false">BZ15*'Dist Horaria'!$V$6</f>
        <v>392.000191302374</v>
      </c>
      <c r="CP15" s="0" t="n">
        <f aca="false">BZ15*'Dist Horaria'!$W$6</f>
        <v>392.000191302374</v>
      </c>
      <c r="CQ15" s="0" t="n">
        <f aca="false">BZ15*'Dist Horaria'!$X$6</f>
        <v>597.333624841713</v>
      </c>
      <c r="CR15" s="0" t="n">
        <f aca="false">BZ15*'Dist Horaria'!$Y$6</f>
        <v>597.333624841713</v>
      </c>
      <c r="CS15" s="0" t="n">
        <f aca="false">BZ15*'Dist Horaria'!$Z$6</f>
        <v>597.333624841713</v>
      </c>
      <c r="CT15" s="0" t="n">
        <f aca="false">BZ15*'Dist Horaria'!$AA$6</f>
        <v>224.000109315642</v>
      </c>
      <c r="CU15" s="0" t="n">
        <f aca="false">BZ15*'Dist Horaria'!$AB$6</f>
        <v>224.000109315642</v>
      </c>
      <c r="CV15" s="0" t="n">
        <f aca="false">BZ15*'Dist Horaria'!$AC$6</f>
        <v>224.000109315642</v>
      </c>
      <c r="CW15" s="0" t="n">
        <f aca="false">BZ15*'Dist Horaria'!$AD$6</f>
        <v>224.000109315642</v>
      </c>
      <c r="CX15" s="0" t="n">
        <f aca="false">BZ15*'Dist Horaria'!$AE$6</f>
        <v>224.000109315642</v>
      </c>
      <c r="CY15" s="0" t="n">
        <f aca="false">AS15*1000000</f>
        <v>9372.42344146189</v>
      </c>
      <c r="CZ15" s="0" t="n">
        <f aca="false">CY15*'Dist Horaria'!$H$6</f>
        <v>234.310586036547</v>
      </c>
      <c r="DA15" s="0" t="n">
        <f aca="false">CY15*'Dist Horaria'!$I$6</f>
        <v>234.310586036547</v>
      </c>
      <c r="DB15" s="0" t="n">
        <f aca="false">CY15*'Dist Horaria'!$J$6</f>
        <v>234.310586036547</v>
      </c>
      <c r="DC15" s="0" t="n">
        <f aca="false">CY15*'Dist Horaria'!$K$6</f>
        <v>234.310586036547</v>
      </c>
      <c r="DD15" s="0" t="n">
        <f aca="false">CY15*'Dist Horaria'!$L$6</f>
        <v>234.310586036547</v>
      </c>
      <c r="DE15" s="0" t="n">
        <f aca="false">CY15*'Dist Horaria'!$M$6</f>
        <v>624.828229430792</v>
      </c>
      <c r="DF15" s="0" t="n">
        <f aca="false">CY15*'Dist Horaria'!$N$6</f>
        <v>624.828229430792</v>
      </c>
      <c r="DG15" s="0" t="n">
        <f aca="false">CY15*'Dist Horaria'!$O$6</f>
        <v>624.828229430792</v>
      </c>
      <c r="DH15" s="0" t="n">
        <f aca="false">CY15*'Dist Horaria'!$P$6</f>
        <v>410.043525563957</v>
      </c>
      <c r="DI15" s="0" t="n">
        <f aca="false">CY15*'Dist Horaria'!$Q$6</f>
        <v>410.043525563957</v>
      </c>
      <c r="DJ15" s="0" t="n">
        <f aca="false">CY15*'Dist Horaria'!$R$6</f>
        <v>410.043525563957</v>
      </c>
      <c r="DK15" s="0" t="n">
        <f aca="false">CY15*'Dist Horaria'!$S$6</f>
        <v>410.043525563957</v>
      </c>
      <c r="DL15" s="0" t="n">
        <f aca="false">CY15*'Dist Horaria'!$T$6</f>
        <v>410.043525563957</v>
      </c>
      <c r="DM15" s="0" t="n">
        <f aca="false">CY15*'Dist Horaria'!$U$6</f>
        <v>410.043525563957</v>
      </c>
      <c r="DN15" s="0" t="n">
        <f aca="false">CY15*'Dist Horaria'!$V$6</f>
        <v>410.043525563957</v>
      </c>
      <c r="DO15" s="0" t="n">
        <f aca="false">CY15*'Dist Horaria'!$W$6</f>
        <v>410.043525563957</v>
      </c>
      <c r="DP15" s="0" t="n">
        <f aca="false">CY15*'Dist Horaria'!$X$6</f>
        <v>624.828229430792</v>
      </c>
      <c r="DQ15" s="0" t="n">
        <f aca="false">CY15*'Dist Horaria'!$Y$6</f>
        <v>624.828229430792</v>
      </c>
      <c r="DR15" s="0" t="n">
        <f aca="false">CY15*'Dist Horaria'!$Z$6</f>
        <v>624.828229430792</v>
      </c>
      <c r="DS15" s="0" t="n">
        <f aca="false">CY15*'Dist Horaria'!$AA$6</f>
        <v>234.310586036547</v>
      </c>
      <c r="DT15" s="0" t="n">
        <f aca="false">CY15*'Dist Horaria'!$AB$6</f>
        <v>234.310586036547</v>
      </c>
      <c r="DU15" s="0" t="n">
        <f aca="false">CY15*'Dist Horaria'!$AC$6</f>
        <v>234.310586036547</v>
      </c>
      <c r="DV15" s="0" t="n">
        <f aca="false">CY15*'Dist Horaria'!$AD$6</f>
        <v>234.310586036547</v>
      </c>
      <c r="DW15" s="0" t="n">
        <f aca="false">CY15*'Dist Horaria'!$AE$6</f>
        <v>234.310586036547</v>
      </c>
      <c r="DX15" s="0" t="n">
        <f aca="false">AX15*1000000</f>
        <v>543.328895157211</v>
      </c>
      <c r="DY15" s="0" t="n">
        <f aca="false">DX15*'Dist Horaria'!$H$6</f>
        <v>13.5832223789303</v>
      </c>
      <c r="DZ15" s="0" t="n">
        <f aca="false">DX15*'Dist Horaria'!$I$6</f>
        <v>13.5832223789303</v>
      </c>
      <c r="EA15" s="0" t="n">
        <f aca="false">DX15*'Dist Horaria'!$J$6</f>
        <v>13.5832223789303</v>
      </c>
      <c r="EB15" s="0" t="n">
        <f aca="false">DX15*'Dist Horaria'!$K$6</f>
        <v>13.5832223789303</v>
      </c>
      <c r="EC15" s="0" t="n">
        <f aca="false">DX15*'Dist Horaria'!$L$6</f>
        <v>13.5832223789303</v>
      </c>
      <c r="ED15" s="0" t="n">
        <f aca="false">DX15*'Dist Horaria'!$M$6</f>
        <v>36.2219263438141</v>
      </c>
      <c r="EE15" s="0" t="n">
        <f aca="false">DX15*'Dist Horaria'!$N$6</f>
        <v>36.2219263438141</v>
      </c>
      <c r="EF15" s="0" t="n">
        <f aca="false">DX15*'Dist Horaria'!$O$6</f>
        <v>36.2219263438141</v>
      </c>
      <c r="EG15" s="0" t="n">
        <f aca="false">DX15*'Dist Horaria'!$P$6</f>
        <v>23.770639163128</v>
      </c>
      <c r="EH15" s="0" t="n">
        <f aca="false">DX15*'Dist Horaria'!$Q$6</f>
        <v>23.770639163128</v>
      </c>
      <c r="EI15" s="0" t="n">
        <f aca="false">DX15*'Dist Horaria'!$R$6</f>
        <v>23.770639163128</v>
      </c>
      <c r="EJ15" s="0" t="n">
        <f aca="false">DX15*'Dist Horaria'!$S$6</f>
        <v>23.770639163128</v>
      </c>
      <c r="EK15" s="0" t="n">
        <f aca="false">DX15*'Dist Horaria'!$T$6</f>
        <v>23.770639163128</v>
      </c>
      <c r="EL15" s="0" t="n">
        <f aca="false">DX15*'Dist Horaria'!$U$6</f>
        <v>23.770639163128</v>
      </c>
      <c r="EM15" s="0" t="n">
        <f aca="false">DX15*'Dist Horaria'!$V$6</f>
        <v>23.770639163128</v>
      </c>
      <c r="EN15" s="0" t="n">
        <f aca="false">DX15*'Dist Horaria'!$W$6</f>
        <v>23.770639163128</v>
      </c>
      <c r="EO15" s="0" t="n">
        <f aca="false">DX15*'Dist Horaria'!$X$6</f>
        <v>36.2219263438141</v>
      </c>
      <c r="EP15" s="0" t="n">
        <f aca="false">DX15*'Dist Horaria'!$Y$6</f>
        <v>36.2219263438141</v>
      </c>
      <c r="EQ15" s="0" t="n">
        <f aca="false">DX15*'Dist Horaria'!$Z$6</f>
        <v>36.2219263438141</v>
      </c>
      <c r="ER15" s="0" t="n">
        <f aca="false">DX15*'Dist Horaria'!$AA$6</f>
        <v>13.5832223789303</v>
      </c>
      <c r="ES15" s="0" t="n">
        <f aca="false">DX15*'Dist Horaria'!$AB$6</f>
        <v>13.5832223789303</v>
      </c>
      <c r="ET15" s="0" t="n">
        <f aca="false">DX15*'Dist Horaria'!$AC$6</f>
        <v>13.5832223789303</v>
      </c>
      <c r="EU15" s="0" t="n">
        <f aca="false">DX15*'Dist Horaria'!$AD$6</f>
        <v>13.5832223789303</v>
      </c>
      <c r="EV15" s="0" t="n">
        <f aca="false">DX15*'Dist Horaria'!$AE$6</f>
        <v>13.5832223789303</v>
      </c>
      <c r="EW15" s="0" t="n">
        <f aca="false">BB15+CA15+CZ15+DY15</f>
        <v>579.296817576179</v>
      </c>
      <c r="EX15" s="0" t="n">
        <f aca="false">BC15+CB15+DA15+DZ15</f>
        <v>576.423689454741</v>
      </c>
      <c r="EY15" s="0" t="n">
        <f aca="false">BD15+CC15+DB15+EA15</f>
        <v>573.711809631277</v>
      </c>
      <c r="EZ15" s="0" t="n">
        <f aca="false">BE15+CD15+DC15+EB15</f>
        <v>571.401393937778</v>
      </c>
      <c r="FA15" s="0" t="n">
        <f aca="false">BF15+CE15+DD15+EC15</f>
        <v>569.713031849681</v>
      </c>
      <c r="FB15" s="0" t="n">
        <f aca="false">BG15+CF15+DE15+ED15</f>
        <v>1355.13996107428</v>
      </c>
      <c r="FC15" s="0" t="n">
        <f aca="false">BH15+CG15+DF15+EE15</f>
        <v>1359.50678147124</v>
      </c>
      <c r="FD15" s="0" t="n">
        <f aca="false">BI15+CH15+DG15+EF15</f>
        <v>1359.50678147124</v>
      </c>
      <c r="FE15" s="0" t="n">
        <f aca="false">BJ15+CI15+DH15+EG15</f>
        <v>959.60349836134</v>
      </c>
      <c r="FF15" s="0" t="n">
        <f aca="false">BK15+CJ15+DI15+EH15</f>
        <v>973.754273031058</v>
      </c>
      <c r="FG15" s="0" t="n">
        <f aca="false">BL15+CK15+DJ15+EI15</f>
        <v>984.045745518126</v>
      </c>
      <c r="FH15" s="0" t="n">
        <f aca="false">BM15+CL15+DK15+EJ15</f>
        <v>989.19148176166</v>
      </c>
      <c r="FI15" s="0" t="n">
        <f aca="false">BN15+CM15+DL15+EK15</f>
        <v>990.477915822543</v>
      </c>
      <c r="FJ15" s="0" t="n">
        <f aca="false">BO15+CN15+DM15+EL15</f>
        <v>989.19148176166</v>
      </c>
      <c r="FK15" s="0" t="n">
        <f aca="false">BP15+CO15+DN15+EM15</f>
        <v>986.618613639893</v>
      </c>
      <c r="FL15" s="0" t="n">
        <f aca="false">BQ15+CP15+DO15+EN15</f>
        <v>982.759311457243</v>
      </c>
      <c r="FM15" s="0" t="n">
        <f aca="false">BR15+CQ15+DP15+EO15</f>
        <v>1412.28714529211</v>
      </c>
      <c r="FN15" s="0" t="n">
        <f aca="false">BS15+CR15+DQ15+EP15</f>
        <v>1408.77683190988</v>
      </c>
      <c r="FO15" s="0" t="n">
        <f aca="false">BT15+CS15+DR15+EQ15</f>
        <v>1389.66985258652</v>
      </c>
      <c r="FP15" s="0" t="n">
        <f aca="false">BU15+CT15+DS15+ER15</f>
        <v>596.739473783159</v>
      </c>
      <c r="FQ15" s="0" t="n">
        <f aca="false">BV15+CU15+DT15+ES15</f>
        <v>583.014805371018</v>
      </c>
      <c r="FR15" s="0" t="n">
        <f aca="false">BW15+CV15+DU15+ET15</f>
        <v>592.329559444665</v>
      </c>
      <c r="FS15" s="0" t="n">
        <f aca="false">BX15+CW15+DV15+EU15</f>
        <v>589.151314035707</v>
      </c>
      <c r="FT15" s="0" t="n">
        <f aca="false">BY15+CX15+DW15+EV15</f>
        <v>585.788915913908</v>
      </c>
      <c r="FU15" s="0" t="n">
        <f aca="false">AM15*'Dist Horaria'!$H$10</f>
        <v>0.295157738016126</v>
      </c>
      <c r="FV15" s="0" t="n">
        <f aca="false">AM15*'Dist Horaria'!$I$10</f>
        <v>0.276235068283977</v>
      </c>
      <c r="FW15" s="0" t="n">
        <f aca="false">AM15*'Dist Horaria'!$J$10</f>
        <v>0.27503922145813</v>
      </c>
      <c r="FX15" s="0" t="n">
        <f aca="false">AM15*'Dist Horaria'!$K$10</f>
        <v>0.267129187965615</v>
      </c>
      <c r="FY15" s="0" t="n">
        <f aca="false">AM15*'Dist Horaria'!$L$10</f>
        <v>0.26723608880779</v>
      </c>
      <c r="FZ15" s="0" t="n">
        <f aca="false">AM15*'Dist Horaria'!$M$10</f>
        <v>0.285953612494712</v>
      </c>
      <c r="GA15" s="0" t="n">
        <f aca="false">AM15*'Dist Horaria'!$N$10</f>
        <v>0.270523937028131</v>
      </c>
      <c r="GB15" s="0" t="n">
        <f aca="false">AM15*'Dist Horaria'!$O$10</f>
        <v>0.265906597434269</v>
      </c>
      <c r="GC15" s="0" t="n">
        <f aca="false">AM15*'Dist Horaria'!$P$10</f>
        <v>0.270032858972517</v>
      </c>
      <c r="GD15" s="0" t="n">
        <f aca="false">AM15*'Dist Horaria'!$Q$10</f>
        <v>0.244370627494899</v>
      </c>
      <c r="GE15" s="0" t="n">
        <f aca="false">AM15*'Dist Horaria'!$R$10</f>
        <v>0.298168864713865</v>
      </c>
      <c r="GF15" s="0" t="n">
        <f aca="false">AM15*'Dist Horaria'!$S$10</f>
        <v>0.254647793338345</v>
      </c>
      <c r="GG15" s="0" t="n">
        <f aca="false">AR15*'Dist Horaria'!$H$10</f>
        <v>0.308743521505731</v>
      </c>
      <c r="GH15" s="0" t="n">
        <f aca="false">AR15*'Dist Horaria'!$I$10</f>
        <v>0.288949862262163</v>
      </c>
      <c r="GI15" s="0" t="n">
        <f aca="false">AR15*'Dist Horaria'!$J$10</f>
        <v>0.287698971932555</v>
      </c>
      <c r="GJ15" s="0" t="n">
        <f aca="false">AR15*'Dist Horaria'!$K$10</f>
        <v>0.27942484836689</v>
      </c>
      <c r="GK15" s="0" t="n">
        <f aca="false">AR15*'Dist Horaria'!$L$10</f>
        <v>0.279536669736328</v>
      </c>
      <c r="GL15" s="0" t="n">
        <f aca="false">AR15*'Dist Horaria'!$M$10</f>
        <v>0.299115740289618</v>
      </c>
      <c r="GM15" s="0" t="n">
        <f aca="false">AR15*'Dist Horaria'!$N$10</f>
        <v>0.282975853965572</v>
      </c>
      <c r="GN15" s="0" t="n">
        <f aca="false">AR15*'Dist Horaria'!$O$10</f>
        <v>0.278145983348665</v>
      </c>
      <c r="GO15" s="0" t="n">
        <f aca="false">AR15*'Dist Horaria'!$P$10</f>
        <v>0.282462172131433</v>
      </c>
      <c r="GP15" s="0" t="n">
        <f aca="false">AR15*'Dist Horaria'!$Q$10</f>
        <v>0.25561873658626</v>
      </c>
      <c r="GQ15" s="0" t="n">
        <f aca="false">AR15*'Dist Horaria'!$R$10</f>
        <v>0.311893247027443</v>
      </c>
      <c r="GR15" s="0" t="n">
        <f aca="false">AR15*'Dist Horaria'!$S$10</f>
        <v>0.266368948980931</v>
      </c>
      <c r="GS15" s="0" t="n">
        <f aca="false">AW15*'Dist Horaria'!$H$10</f>
        <v>0.0178981751597525</v>
      </c>
      <c r="GT15" s="0" t="n">
        <f aca="false">AW15*'Dist Horaria'!$I$10</f>
        <v>0.016750716652879</v>
      </c>
      <c r="GU15" s="0" t="n">
        <f aca="false">AW15*'Dist Horaria'!$J$10</f>
        <v>0.0166782012714525</v>
      </c>
      <c r="GV15" s="0" t="n">
        <f aca="false">AW15*'Dist Horaria'!$K$10</f>
        <v>0.0161985419343125</v>
      </c>
      <c r="GW15" s="0" t="n">
        <f aca="false">AW15*'Dist Horaria'!$L$10</f>
        <v>0.0162050243325408</v>
      </c>
      <c r="GX15" s="0" t="n">
        <f aca="false">AW15*'Dist Horaria'!$M$10</f>
        <v>0.0173400429153402</v>
      </c>
      <c r="GY15" s="0" t="n">
        <f aca="false">AW15*'Dist Horaria'!$N$10</f>
        <v>0.0164043973313375</v>
      </c>
      <c r="GZ15" s="0" t="n">
        <f aca="false">AW15*'Dist Horaria'!$O$10</f>
        <v>0.0161244048318067</v>
      </c>
      <c r="HA15" s="0" t="n">
        <f aca="false">AW15*'Dist Horaria'!$P$10</f>
        <v>0.016374618674286</v>
      </c>
      <c r="HB15" s="0" t="n">
        <f aca="false">AW15*'Dist Horaria'!$Q$10</f>
        <v>0.0148184774832614</v>
      </c>
      <c r="HC15" s="0" t="n">
        <f aca="false">AW15*'Dist Horaria'!$R$10</f>
        <v>0.0180807679436199</v>
      </c>
      <c r="HD15" s="0" t="n">
        <f aca="false">AW15*'Dist Horaria'!$S$10</f>
        <v>0.0154416782017931</v>
      </c>
    </row>
    <row r="16" customFormat="false" ht="13.8" hidden="false" customHeight="false" outlineLevel="0" collapsed="false">
      <c r="A16" s="0" t="n">
        <v>4.65563421420408</v>
      </c>
      <c r="B16" s="0" t="n">
        <v>-74.0650549570226</v>
      </c>
      <c r="C16" s="0" t="n">
        <v>33</v>
      </c>
      <c r="D16" s="0" t="n">
        <v>30</v>
      </c>
      <c r="E16" s="0" t="n">
        <v>2387</v>
      </c>
      <c r="F16" s="0" t="n">
        <v>16</v>
      </c>
      <c r="G16" s="0" t="s">
        <v>149</v>
      </c>
      <c r="H16" s="1" t="s">
        <v>169</v>
      </c>
      <c r="I16" s="0" t="s">
        <v>170</v>
      </c>
      <c r="J16" s="0" t="s">
        <v>171</v>
      </c>
      <c r="K16" s="0" t="s">
        <v>172</v>
      </c>
      <c r="L16" s="0" t="s">
        <v>173</v>
      </c>
      <c r="M16" s="0" t="s">
        <v>174</v>
      </c>
      <c r="N16" s="0" t="n">
        <v>17</v>
      </c>
      <c r="O16" s="0" t="s">
        <v>110</v>
      </c>
      <c r="P16" s="0" t="s">
        <v>85</v>
      </c>
      <c r="Q16" s="0" t="s">
        <v>86</v>
      </c>
      <c r="R16" s="0" t="s">
        <v>87</v>
      </c>
      <c r="S16" s="0" t="n">
        <v>365</v>
      </c>
      <c r="T16" s="0" t="n">
        <v>24</v>
      </c>
      <c r="U16" s="0" t="n">
        <v>3</v>
      </c>
      <c r="V16" s="0" t="n">
        <v>100000</v>
      </c>
      <c r="W16" s="0" t="n">
        <f aca="false">V16*12</f>
        <v>1200000</v>
      </c>
      <c r="X16" s="0" t="s">
        <v>175</v>
      </c>
      <c r="Y16" s="0" t="s">
        <v>176</v>
      </c>
      <c r="Z16" s="0" t="n">
        <v>20251.88</v>
      </c>
      <c r="AB16" s="0" t="n">
        <v>0.005</v>
      </c>
      <c r="AC16" s="0" t="n">
        <v>-1</v>
      </c>
      <c r="AD16" s="0" t="n">
        <v>3063.74097391406</v>
      </c>
      <c r="AE16" s="0" t="n">
        <f aca="false">AD16/2204.59</f>
        <v>1.38971009299419</v>
      </c>
      <c r="AF16" s="0" t="n">
        <f aca="false">AE16/S16</f>
        <v>0.00380742491231285</v>
      </c>
      <c r="AG16" s="0" t="n">
        <f aca="false">AE16*EXP(AB16*AC16)</f>
        <v>1.38277888498924</v>
      </c>
      <c r="AH16" s="0" t="n">
        <f aca="false">AG16/S16</f>
        <v>0.00378843530134039</v>
      </c>
      <c r="AI16" s="0" t="s">
        <v>90</v>
      </c>
      <c r="AJ16" s="0" t="n">
        <f aca="false">IF(AI16="A",'FE DISTRIBUCIÓN'!$C$2,'FE DISTRIBUCIÓN'!$C$3)</f>
        <v>4.994E-006</v>
      </c>
      <c r="AK16" s="0" t="n">
        <f aca="false">W16*AJ16</f>
        <v>5.9928</v>
      </c>
      <c r="AL16" s="0" t="n">
        <f aca="false">AK16/365</f>
        <v>0.0164186301369863</v>
      </c>
      <c r="AM16" s="0" t="n">
        <f aca="false">AK16*EXP(AB16*AC16)</f>
        <v>5.96291078530591</v>
      </c>
      <c r="AN16" s="0" t="n">
        <f aca="false">AM16/365</f>
        <v>0.0163367418775504</v>
      </c>
      <c r="AO16" s="0" t="n">
        <v>5.223868284E-006</v>
      </c>
      <c r="AP16" s="0" t="n">
        <f aca="false">AO16*W16</f>
        <v>6.2686419408</v>
      </c>
      <c r="AQ16" s="0" t="n">
        <f aca="false">AP16/365</f>
        <v>0.0171743614816438</v>
      </c>
      <c r="AR16" s="0" t="n">
        <f aca="false">AP16*EXP(AB16*AC16)</f>
        <v>6.23737695868664</v>
      </c>
      <c r="AS16" s="0" t="n">
        <f aca="false">AR16/365</f>
        <v>0.0170887039964017</v>
      </c>
      <c r="AT16" s="0" t="n">
        <v>3.02832944E-007</v>
      </c>
      <c r="AU16" s="0" t="n">
        <f aca="false">AT16*W16</f>
        <v>0.3633995328</v>
      </c>
      <c r="AV16" s="0" t="n">
        <f aca="false">AU16/365</f>
        <v>0.000995615158356164</v>
      </c>
      <c r="AW16" s="0" t="n">
        <f aca="false">AU16*EXP(AB16*AC16)</f>
        <v>0.36158707006879</v>
      </c>
      <c r="AX16" s="0" t="n">
        <f aca="false">AW16/365</f>
        <v>0.000990649507037782</v>
      </c>
      <c r="AY16" s="0" t="n">
        <f aca="false">AW16+AR16+AM16+AG16</f>
        <v>13.9446536990506</v>
      </c>
      <c r="AZ16" s="0" t="n">
        <f aca="false">AH16+AN16+AS16+AX16</f>
        <v>0.0382045306823303</v>
      </c>
      <c r="BA16" s="0" t="n">
        <f aca="false">AH16*1000000</f>
        <v>3788.43530134039</v>
      </c>
      <c r="BB16" s="0" t="n">
        <f aca="false">BA16*'Dist Horaria'!$H$3</f>
        <v>132.006290972793</v>
      </c>
      <c r="BC16" s="0" t="n">
        <f aca="false">BA16*'Dist Horaria'!$I$3</f>
        <v>128.474999104996</v>
      </c>
      <c r="BD16" s="0" t="n">
        <f aca="false">BA16*'Dist Horaria'!$J$3</f>
        <v>125.141893596897</v>
      </c>
      <c r="BE16" s="0" t="n">
        <f aca="false">BA16*'Dist Horaria'!$K$3</f>
        <v>122.302217882888</v>
      </c>
      <c r="BF16" s="0" t="n">
        <f aca="false">BA16*'Dist Horaria'!$L$3</f>
        <v>120.227093120054</v>
      </c>
      <c r="BG16" s="0" t="n">
        <f aca="false">BA16*'Dist Horaria'!$M$3</f>
        <v>118.920667220121</v>
      </c>
      <c r="BH16" s="0" t="n">
        <f aca="false">BA16*'Dist Horaria'!$N$3</f>
        <v>124.28781992063</v>
      </c>
      <c r="BI16" s="0" t="n">
        <f aca="false">BA16*'Dist Horaria'!$O$3</f>
        <v>124.28781992063</v>
      </c>
      <c r="BJ16" s="0" t="n">
        <f aca="false">BA16*'Dist Horaria'!$P$3</f>
        <v>164.436979608006</v>
      </c>
      <c r="BK16" s="0" t="n">
        <f aca="false">BA16*'Dist Horaria'!$Q$3</f>
        <v>181.829352451161</v>
      </c>
      <c r="BL16" s="0" t="n">
        <f aca="false">BA16*'Dist Horaria'!$R$3</f>
        <v>194.478350882546</v>
      </c>
      <c r="BM16" s="0" t="n">
        <f aca="false">BA16*'Dist Horaria'!$S$3</f>
        <v>200.802850098239</v>
      </c>
      <c r="BN16" s="0" t="n">
        <f aca="false">BA16*'Dist Horaria'!$T$3</f>
        <v>202.383974902162</v>
      </c>
      <c r="BO16" s="0" t="n">
        <f aca="false">BA16*'Dist Horaria'!$U$3</f>
        <v>200.802850098239</v>
      </c>
      <c r="BP16" s="0" t="n">
        <f aca="false">BA16*'Dist Horaria'!$V$3</f>
        <v>197.640600490392</v>
      </c>
      <c r="BQ16" s="0" t="n">
        <f aca="false">BA16*'Dist Horaria'!$W$3</f>
        <v>192.897226078623</v>
      </c>
      <c r="BR16" s="0" t="n">
        <f aca="false">BA16*'Dist Horaria'!$X$3</f>
        <v>189.158880890482</v>
      </c>
      <c r="BS16" s="0" t="n">
        <f aca="false">BA16*'Dist Horaria'!$Y$3</f>
        <v>184.844440122046</v>
      </c>
      <c r="BT16" s="0" t="n">
        <f aca="false">BA16*'Dist Horaria'!$Z$3</f>
        <v>161.360516728827</v>
      </c>
      <c r="BU16" s="0" t="n">
        <f aca="false">BA16*'Dist Horaria'!$AA$3</f>
        <v>153.444635318418</v>
      </c>
      <c r="BV16" s="0" t="n">
        <f aca="false">BA16*'Dist Horaria'!$AB$3</f>
        <v>136.575979308833</v>
      </c>
      <c r="BW16" s="0" t="n">
        <f aca="false">BA16*'Dist Horaria'!$AC$3</f>
        <v>148.024516902881</v>
      </c>
      <c r="BX16" s="0" t="n">
        <f aca="false">BA16*'Dist Horaria'!$AD$3</f>
        <v>144.118212800821</v>
      </c>
      <c r="BY16" s="0" t="n">
        <f aca="false">BA16*'Dist Horaria'!$AE$3</f>
        <v>139.98557108004</v>
      </c>
      <c r="BZ16" s="0" t="n">
        <f aca="false">AN16*1000000</f>
        <v>16336.7418775504</v>
      </c>
      <c r="CA16" s="0" t="n">
        <f aca="false">BZ16*'Dist Horaria'!$H$6</f>
        <v>408.418546938761</v>
      </c>
      <c r="CB16" s="0" t="n">
        <f aca="false">BZ16*'Dist Horaria'!$I$6</f>
        <v>408.418546938761</v>
      </c>
      <c r="CC16" s="0" t="n">
        <f aca="false">BZ16*'Dist Horaria'!$J$6</f>
        <v>408.418546938761</v>
      </c>
      <c r="CD16" s="0" t="n">
        <f aca="false">BZ16*'Dist Horaria'!$K$6</f>
        <v>408.418546938761</v>
      </c>
      <c r="CE16" s="0" t="n">
        <f aca="false">BZ16*'Dist Horaria'!$L$6</f>
        <v>408.418546938761</v>
      </c>
      <c r="CF16" s="0" t="n">
        <f aca="false">BZ16*'Dist Horaria'!$M$6</f>
        <v>1089.11612517003</v>
      </c>
      <c r="CG16" s="0" t="n">
        <f aca="false">BZ16*'Dist Horaria'!$N$6</f>
        <v>1089.11612517003</v>
      </c>
      <c r="CH16" s="0" t="n">
        <f aca="false">BZ16*'Dist Horaria'!$O$6</f>
        <v>1089.11612517003</v>
      </c>
      <c r="CI16" s="0" t="n">
        <f aca="false">BZ16*'Dist Horaria'!$P$6</f>
        <v>714.732457142831</v>
      </c>
      <c r="CJ16" s="0" t="n">
        <f aca="false">BZ16*'Dist Horaria'!$Q$6</f>
        <v>714.732457142831</v>
      </c>
      <c r="CK16" s="0" t="n">
        <f aca="false">BZ16*'Dist Horaria'!$R$6</f>
        <v>714.732457142831</v>
      </c>
      <c r="CL16" s="0" t="n">
        <f aca="false">BZ16*'Dist Horaria'!$S$6</f>
        <v>714.732457142831</v>
      </c>
      <c r="CM16" s="0" t="n">
        <f aca="false">BZ16*'Dist Horaria'!$T$6</f>
        <v>714.732457142831</v>
      </c>
      <c r="CN16" s="0" t="n">
        <f aca="false">BZ16*'Dist Horaria'!$U$6</f>
        <v>714.732457142831</v>
      </c>
      <c r="CO16" s="0" t="n">
        <f aca="false">BZ16*'Dist Horaria'!$V$6</f>
        <v>714.732457142831</v>
      </c>
      <c r="CP16" s="0" t="n">
        <f aca="false">BZ16*'Dist Horaria'!$W$6</f>
        <v>714.732457142831</v>
      </c>
      <c r="CQ16" s="0" t="n">
        <f aca="false">BZ16*'Dist Horaria'!$X$6</f>
        <v>1089.11612517003</v>
      </c>
      <c r="CR16" s="0" t="n">
        <f aca="false">BZ16*'Dist Horaria'!$Y$6</f>
        <v>1089.11612517003</v>
      </c>
      <c r="CS16" s="0" t="n">
        <f aca="false">BZ16*'Dist Horaria'!$Z$6</f>
        <v>1089.11612517003</v>
      </c>
      <c r="CT16" s="0" t="n">
        <f aca="false">BZ16*'Dist Horaria'!$AA$6</f>
        <v>408.418546938761</v>
      </c>
      <c r="CU16" s="0" t="n">
        <f aca="false">BZ16*'Dist Horaria'!$AB$6</f>
        <v>408.418546938761</v>
      </c>
      <c r="CV16" s="0" t="n">
        <f aca="false">BZ16*'Dist Horaria'!$AC$6</f>
        <v>408.418546938761</v>
      </c>
      <c r="CW16" s="0" t="n">
        <f aca="false">BZ16*'Dist Horaria'!$AD$6</f>
        <v>408.418546938761</v>
      </c>
      <c r="CX16" s="0" t="n">
        <f aca="false">BZ16*'Dist Horaria'!$AE$6</f>
        <v>408.418546938761</v>
      </c>
      <c r="CY16" s="0" t="n">
        <f aca="false">AS16*1000000</f>
        <v>17088.7039964017</v>
      </c>
      <c r="CZ16" s="0" t="n">
        <f aca="false">CY16*'Dist Horaria'!$H$6</f>
        <v>427.217599910044</v>
      </c>
      <c r="DA16" s="0" t="n">
        <f aca="false">CY16*'Dist Horaria'!$I$6</f>
        <v>427.217599910044</v>
      </c>
      <c r="DB16" s="0" t="n">
        <f aca="false">CY16*'Dist Horaria'!$J$6</f>
        <v>427.217599910044</v>
      </c>
      <c r="DC16" s="0" t="n">
        <f aca="false">CY16*'Dist Horaria'!$K$6</f>
        <v>427.217599910044</v>
      </c>
      <c r="DD16" s="0" t="n">
        <f aca="false">CY16*'Dist Horaria'!$L$6</f>
        <v>427.217599910044</v>
      </c>
      <c r="DE16" s="0" t="n">
        <f aca="false">CY16*'Dist Horaria'!$M$6</f>
        <v>1139.24693309345</v>
      </c>
      <c r="DF16" s="0" t="n">
        <f aca="false">CY16*'Dist Horaria'!$N$6</f>
        <v>1139.24693309345</v>
      </c>
      <c r="DG16" s="0" t="n">
        <f aca="false">CY16*'Dist Horaria'!$O$6</f>
        <v>1139.24693309345</v>
      </c>
      <c r="DH16" s="0" t="n">
        <f aca="false">CY16*'Dist Horaria'!$P$6</f>
        <v>747.630799842576</v>
      </c>
      <c r="DI16" s="0" t="n">
        <f aca="false">CY16*'Dist Horaria'!$Q$6</f>
        <v>747.630799842576</v>
      </c>
      <c r="DJ16" s="0" t="n">
        <f aca="false">CY16*'Dist Horaria'!$R$6</f>
        <v>747.630799842576</v>
      </c>
      <c r="DK16" s="0" t="n">
        <f aca="false">CY16*'Dist Horaria'!$S$6</f>
        <v>747.630799842576</v>
      </c>
      <c r="DL16" s="0" t="n">
        <f aca="false">CY16*'Dist Horaria'!$T$6</f>
        <v>747.630799842576</v>
      </c>
      <c r="DM16" s="0" t="n">
        <f aca="false">CY16*'Dist Horaria'!$U$6</f>
        <v>747.630799842576</v>
      </c>
      <c r="DN16" s="0" t="n">
        <f aca="false">CY16*'Dist Horaria'!$V$6</f>
        <v>747.630799842576</v>
      </c>
      <c r="DO16" s="0" t="n">
        <f aca="false">CY16*'Dist Horaria'!$W$6</f>
        <v>747.630799842576</v>
      </c>
      <c r="DP16" s="0" t="n">
        <f aca="false">CY16*'Dist Horaria'!$X$6</f>
        <v>1139.24693309345</v>
      </c>
      <c r="DQ16" s="0" t="n">
        <f aca="false">CY16*'Dist Horaria'!$Y$6</f>
        <v>1139.24693309345</v>
      </c>
      <c r="DR16" s="0" t="n">
        <f aca="false">CY16*'Dist Horaria'!$Z$6</f>
        <v>1139.24693309345</v>
      </c>
      <c r="DS16" s="0" t="n">
        <f aca="false">CY16*'Dist Horaria'!$AA$6</f>
        <v>427.217599910044</v>
      </c>
      <c r="DT16" s="0" t="n">
        <f aca="false">CY16*'Dist Horaria'!$AB$6</f>
        <v>427.217599910044</v>
      </c>
      <c r="DU16" s="0" t="n">
        <f aca="false">CY16*'Dist Horaria'!$AC$6</f>
        <v>427.217599910044</v>
      </c>
      <c r="DV16" s="0" t="n">
        <f aca="false">CY16*'Dist Horaria'!$AD$6</f>
        <v>427.217599910044</v>
      </c>
      <c r="DW16" s="0" t="n">
        <f aca="false">CY16*'Dist Horaria'!$AE$6</f>
        <v>427.217599910044</v>
      </c>
      <c r="DX16" s="0" t="n">
        <f aca="false">AX16*1000000</f>
        <v>990.649507037782</v>
      </c>
      <c r="DY16" s="0" t="n">
        <f aca="false">DX16*'Dist Horaria'!$H$6</f>
        <v>24.7662376759446</v>
      </c>
      <c r="DZ16" s="0" t="n">
        <f aca="false">DX16*'Dist Horaria'!$I$6</f>
        <v>24.7662376759446</v>
      </c>
      <c r="EA16" s="0" t="n">
        <f aca="false">DX16*'Dist Horaria'!$J$6</f>
        <v>24.7662376759446</v>
      </c>
      <c r="EB16" s="0" t="n">
        <f aca="false">DX16*'Dist Horaria'!$K$6</f>
        <v>24.7662376759446</v>
      </c>
      <c r="EC16" s="0" t="n">
        <f aca="false">DX16*'Dist Horaria'!$L$6</f>
        <v>24.7662376759446</v>
      </c>
      <c r="ED16" s="0" t="n">
        <f aca="false">DX16*'Dist Horaria'!$M$6</f>
        <v>66.0433004691855</v>
      </c>
      <c r="EE16" s="0" t="n">
        <f aca="false">DX16*'Dist Horaria'!$N$6</f>
        <v>66.0433004691855</v>
      </c>
      <c r="EF16" s="0" t="n">
        <f aca="false">DX16*'Dist Horaria'!$O$6</f>
        <v>66.0433004691855</v>
      </c>
      <c r="EG16" s="0" t="n">
        <f aca="false">DX16*'Dist Horaria'!$P$6</f>
        <v>43.340915932903</v>
      </c>
      <c r="EH16" s="0" t="n">
        <f aca="false">DX16*'Dist Horaria'!$Q$6</f>
        <v>43.340915932903</v>
      </c>
      <c r="EI16" s="0" t="n">
        <f aca="false">DX16*'Dist Horaria'!$R$6</f>
        <v>43.340915932903</v>
      </c>
      <c r="EJ16" s="0" t="n">
        <f aca="false">DX16*'Dist Horaria'!$S$6</f>
        <v>43.340915932903</v>
      </c>
      <c r="EK16" s="0" t="n">
        <f aca="false">DX16*'Dist Horaria'!$T$6</f>
        <v>43.340915932903</v>
      </c>
      <c r="EL16" s="0" t="n">
        <f aca="false">DX16*'Dist Horaria'!$U$6</f>
        <v>43.340915932903</v>
      </c>
      <c r="EM16" s="0" t="n">
        <f aca="false">DX16*'Dist Horaria'!$V$6</f>
        <v>43.340915932903</v>
      </c>
      <c r="EN16" s="0" t="n">
        <f aca="false">DX16*'Dist Horaria'!$W$6</f>
        <v>43.340915932903</v>
      </c>
      <c r="EO16" s="0" t="n">
        <f aca="false">DX16*'Dist Horaria'!$X$6</f>
        <v>66.0433004691855</v>
      </c>
      <c r="EP16" s="0" t="n">
        <f aca="false">DX16*'Dist Horaria'!$Y$6</f>
        <v>66.0433004691855</v>
      </c>
      <c r="EQ16" s="0" t="n">
        <f aca="false">DX16*'Dist Horaria'!$Z$6</f>
        <v>66.0433004691855</v>
      </c>
      <c r="ER16" s="0" t="n">
        <f aca="false">DX16*'Dist Horaria'!$AA$6</f>
        <v>24.7662376759446</v>
      </c>
      <c r="ES16" s="0" t="n">
        <f aca="false">DX16*'Dist Horaria'!$AB$6</f>
        <v>24.7662376759446</v>
      </c>
      <c r="ET16" s="0" t="n">
        <f aca="false">DX16*'Dist Horaria'!$AC$6</f>
        <v>24.7662376759446</v>
      </c>
      <c r="EU16" s="0" t="n">
        <f aca="false">DX16*'Dist Horaria'!$AD$6</f>
        <v>24.7662376759446</v>
      </c>
      <c r="EV16" s="0" t="n">
        <f aca="false">DX16*'Dist Horaria'!$AE$6</f>
        <v>24.7662376759446</v>
      </c>
      <c r="EW16" s="0" t="n">
        <f aca="false">BB16+CA16+CZ16+DY16</f>
        <v>992.408675497542</v>
      </c>
      <c r="EX16" s="0" t="n">
        <f aca="false">BC16+CB16+DA16+DZ16</f>
        <v>988.877383629745</v>
      </c>
      <c r="EY16" s="0" t="n">
        <f aca="false">BD16+CC16+DB16+EA16</f>
        <v>985.544278121646</v>
      </c>
      <c r="EZ16" s="0" t="n">
        <f aca="false">BE16+CD16+DC16+EB16</f>
        <v>982.704602407637</v>
      </c>
      <c r="FA16" s="0" t="n">
        <f aca="false">BF16+CE16+DD16+EC16</f>
        <v>980.629477644803</v>
      </c>
      <c r="FB16" s="0" t="n">
        <f aca="false">BG16+CF16+DE16+ED16</f>
        <v>2413.32702595279</v>
      </c>
      <c r="FC16" s="0" t="n">
        <f aca="false">BH16+CG16+DF16+EE16</f>
        <v>2418.69417865329</v>
      </c>
      <c r="FD16" s="0" t="n">
        <f aca="false">BI16+CH16+DG16+EF16</f>
        <v>2418.69417865329</v>
      </c>
      <c r="FE16" s="0" t="n">
        <f aca="false">BJ16+CI16+DH16+EG16</f>
        <v>1670.14115252632</v>
      </c>
      <c r="FF16" s="0" t="n">
        <f aca="false">BK16+CJ16+DI16+EH16</f>
        <v>1687.53352536947</v>
      </c>
      <c r="FG16" s="0" t="n">
        <f aca="false">BL16+CK16+DJ16+EI16</f>
        <v>1700.18252380086</v>
      </c>
      <c r="FH16" s="0" t="n">
        <f aca="false">BM16+CL16+DK16+EJ16</f>
        <v>1706.50702301655</v>
      </c>
      <c r="FI16" s="0" t="n">
        <f aca="false">BN16+CM16+DL16+EK16</f>
        <v>1708.08814782047</v>
      </c>
      <c r="FJ16" s="0" t="n">
        <f aca="false">BO16+CN16+DM16+EL16</f>
        <v>1706.50702301655</v>
      </c>
      <c r="FK16" s="0" t="n">
        <f aca="false">BP16+CO16+DN16+EM16</f>
        <v>1703.3447734087</v>
      </c>
      <c r="FL16" s="0" t="n">
        <f aca="false">BQ16+CP16+DO16+EN16</f>
        <v>1698.60139899693</v>
      </c>
      <c r="FM16" s="0" t="n">
        <f aca="false">BR16+CQ16+DP16+EO16</f>
        <v>2483.56523962315</v>
      </c>
      <c r="FN16" s="0" t="n">
        <f aca="false">BS16+CR16+DQ16+EP16</f>
        <v>2479.25079885471</v>
      </c>
      <c r="FO16" s="0" t="n">
        <f aca="false">BT16+CS16+DR16+EQ16</f>
        <v>2455.76687546149</v>
      </c>
      <c r="FP16" s="0" t="n">
        <f aca="false">BU16+CT16+DS16+ER16</f>
        <v>1013.84701984317</v>
      </c>
      <c r="FQ16" s="0" t="n">
        <f aca="false">BV16+CU16+DT16+ES16</f>
        <v>996.978363833582</v>
      </c>
      <c r="FR16" s="0" t="n">
        <f aca="false">BW16+CV16+DU16+ET16</f>
        <v>1008.42690142763</v>
      </c>
      <c r="FS16" s="0" t="n">
        <f aca="false">BX16+CW16+DV16+EU16</f>
        <v>1004.52059732557</v>
      </c>
      <c r="FT16" s="0" t="n">
        <f aca="false">BY16+CX16+DW16+EV16</f>
        <v>1000.38795560479</v>
      </c>
      <c r="FU16" s="0" t="n">
        <f aca="false">AM16*'Dist Horaria'!$H$10</f>
        <v>0.538159980575775</v>
      </c>
      <c r="FV16" s="0" t="n">
        <f aca="false">AM16*'Dist Horaria'!$I$10</f>
        <v>0.50365834885864</v>
      </c>
      <c r="FW16" s="0" t="n">
        <f aca="false">AM16*'Dist Horaria'!$J$10</f>
        <v>0.50147796589157</v>
      </c>
      <c r="FX16" s="0" t="n">
        <f aca="false">AM16*'Dist Horaria'!$K$10</f>
        <v>0.487055631924322</v>
      </c>
      <c r="FY16" s="0" t="n">
        <f aca="false">AM16*'Dist Horaria'!$L$10</f>
        <v>0.487250543823077</v>
      </c>
      <c r="FZ16" s="0" t="n">
        <f aca="false">AM16*'Dist Horaria'!$M$10</f>
        <v>0.521378133536581</v>
      </c>
      <c r="GA16" s="0" t="n">
        <f aca="false">AM16*'Dist Horaria'!$N$10</f>
        <v>0.493245264972139</v>
      </c>
      <c r="GB16" s="0" t="n">
        <f aca="false">AM16*'Dist Horaria'!$O$10</f>
        <v>0.484826487260782</v>
      </c>
      <c r="GC16" s="0" t="n">
        <f aca="false">AM16*'Dist Horaria'!$P$10</f>
        <v>0.492349884222013</v>
      </c>
      <c r="GD16" s="0" t="n">
        <f aca="false">AM16*'Dist Horaria'!$Q$10</f>
        <v>0.445560035220082</v>
      </c>
      <c r="GE16" s="0" t="n">
        <f aca="false">AM16*'Dist Horaria'!$R$10</f>
        <v>0.543650156425674</v>
      </c>
      <c r="GF16" s="0" t="n">
        <f aca="false">AM16*'Dist Horaria'!$S$10</f>
        <v>0.464298352595251</v>
      </c>
      <c r="GG16" s="0" t="n">
        <f aca="false">AR16*'Dist Horaria'!$H$10</f>
        <v>0.562930887915068</v>
      </c>
      <c r="GH16" s="0" t="n">
        <f aca="false">AR16*'Dist Horaria'!$I$10</f>
        <v>0.526841184336095</v>
      </c>
      <c r="GI16" s="0" t="n">
        <f aca="false">AR16*'Dist Horaria'!$J$10</f>
        <v>0.524560440758071</v>
      </c>
      <c r="GJ16" s="0" t="n">
        <f aca="false">AR16*'Dist Horaria'!$K$10</f>
        <v>0.509474262745904</v>
      </c>
      <c r="GK16" s="0" t="n">
        <f aca="false">AR16*'Dist Horaria'!$L$10</f>
        <v>0.509678146223293</v>
      </c>
      <c r="GL16" s="0" t="n">
        <f aca="false">AR16*'Dist Horaria'!$M$10</f>
        <v>0.545376591059844</v>
      </c>
      <c r="GM16" s="0" t="n">
        <f aca="false">AR16*'Dist Horaria'!$N$10</f>
        <v>0.515948797741516</v>
      </c>
      <c r="GN16" s="0" t="n">
        <f aca="false">AR16*'Dist Horaria'!$O$10</f>
        <v>0.507142513024575</v>
      </c>
      <c r="GO16" s="0" t="n">
        <f aca="false">AR16*'Dist Horaria'!$P$10</f>
        <v>0.515012203608019</v>
      </c>
      <c r="GP16" s="0" t="n">
        <f aca="false">AR16*'Dist Horaria'!$Q$10</f>
        <v>0.466068669724492</v>
      </c>
      <c r="GQ16" s="0" t="n">
        <f aca="false">AR16*'Dist Horaria'!$R$10</f>
        <v>0.568673770473311</v>
      </c>
      <c r="GR16" s="0" t="n">
        <f aca="false">AR16*'Dist Horaria'!$S$10</f>
        <v>0.485669491076448</v>
      </c>
      <c r="GS16" s="0" t="n">
        <f aca="false">AW16*'Dist Horaria'!$H$10</f>
        <v>0.032633674661743</v>
      </c>
      <c r="GT16" s="0" t="n">
        <f aca="false">AW16*'Dist Horaria'!$I$10</f>
        <v>0.0305415179325273</v>
      </c>
      <c r="GU16" s="0" t="n">
        <f aca="false">AW16*'Dist Horaria'!$J$10</f>
        <v>0.0304093009135114</v>
      </c>
      <c r="GV16" s="0" t="n">
        <f aca="false">AW16*'Dist Horaria'!$K$10</f>
        <v>0.0295347398693278</v>
      </c>
      <c r="GW16" s="0" t="n">
        <f aca="false">AW16*'Dist Horaria'!$L$10</f>
        <v>0.0295465592013503</v>
      </c>
      <c r="GX16" s="0" t="n">
        <f aca="false">AW16*'Dist Horaria'!$M$10</f>
        <v>0.0316160342643388</v>
      </c>
      <c r="GY16" s="0" t="n">
        <f aca="false">AW16*'Dist Horaria'!$N$10</f>
        <v>0.0299100752313922</v>
      </c>
      <c r="GZ16" s="0" t="n">
        <f aca="false">AW16*'Dist Horaria'!$O$10</f>
        <v>0.0293995659724391</v>
      </c>
      <c r="HA16" s="0" t="n">
        <f aca="false">AW16*'Dist Horaria'!$P$10</f>
        <v>0.0298557799193054</v>
      </c>
      <c r="HB16" s="0" t="n">
        <f aca="false">AW16*'Dist Horaria'!$Q$10</f>
        <v>0.0270184736072169</v>
      </c>
      <c r="HC16" s="0" t="n">
        <f aca="false">AW16*'Dist Horaria'!$R$10</f>
        <v>0.0329665953897572</v>
      </c>
      <c r="HD16" s="0" t="n">
        <f aca="false">AW16*'Dist Horaria'!$S$10</f>
        <v>0.0281547531058811</v>
      </c>
    </row>
    <row r="17" customFormat="false" ht="13.8" hidden="false" customHeight="false" outlineLevel="0" collapsed="false">
      <c r="A17" s="0" t="n">
        <v>4.67015414987019</v>
      </c>
      <c r="B17" s="0" t="n">
        <v>-74.0708161313484</v>
      </c>
      <c r="C17" s="0" t="n">
        <v>32</v>
      </c>
      <c r="D17" s="0" t="n">
        <v>32</v>
      </c>
      <c r="E17" s="0" t="n">
        <v>2412</v>
      </c>
      <c r="F17" s="0" t="n">
        <v>17</v>
      </c>
      <c r="G17" s="0" t="s">
        <v>149</v>
      </c>
      <c r="H17" s="1" t="n">
        <v>41896</v>
      </c>
      <c r="I17" s="0" t="s">
        <v>177</v>
      </c>
      <c r="J17" s="0" t="s">
        <v>178</v>
      </c>
      <c r="K17" s="0" t="s">
        <v>179</v>
      </c>
      <c r="L17" s="0" t="s">
        <v>180</v>
      </c>
      <c r="M17" s="0" t="s">
        <v>181</v>
      </c>
      <c r="N17" s="0" t="n">
        <v>5</v>
      </c>
      <c r="O17" s="0" t="s">
        <v>84</v>
      </c>
      <c r="P17" s="0" t="s">
        <v>85</v>
      </c>
      <c r="Q17" s="0" t="s">
        <v>86</v>
      </c>
      <c r="R17" s="0" t="s">
        <v>87</v>
      </c>
      <c r="S17" s="0" t="n">
        <v>365</v>
      </c>
      <c r="T17" s="0" t="n">
        <v>24</v>
      </c>
      <c r="U17" s="0" t="n">
        <v>3</v>
      </c>
      <c r="V17" s="0" t="n">
        <v>56766.6666666667</v>
      </c>
      <c r="W17" s="0" t="n">
        <f aca="false">V17*12</f>
        <v>681200</v>
      </c>
      <c r="X17" s="0" t="n">
        <v>3</v>
      </c>
      <c r="Y17" s="0" t="s">
        <v>182</v>
      </c>
      <c r="Z17" s="0" t="n">
        <v>17212.88</v>
      </c>
      <c r="AB17" s="0" t="n">
        <v>0.005</v>
      </c>
      <c r="AC17" s="0" t="n">
        <v>-2</v>
      </c>
      <c r="AD17" s="0" t="n">
        <v>3693.74804495292</v>
      </c>
      <c r="AE17" s="0" t="n">
        <f aca="false">AD17/2204.59</f>
        <v>1.67548072201766</v>
      </c>
      <c r="AF17" s="0" t="n">
        <f aca="false">AE17/S17</f>
        <v>0.00459035814251415</v>
      </c>
      <c r="AG17" s="0" t="n">
        <f aca="false">AE17*EXP(AB17*AC17)</f>
        <v>1.65880941028352</v>
      </c>
      <c r="AH17" s="0" t="n">
        <f aca="false">AG17/S17</f>
        <v>0.00454468331584527</v>
      </c>
      <c r="AI17" s="0" t="s">
        <v>90</v>
      </c>
      <c r="AJ17" s="0" t="n">
        <f aca="false">IF(AI17="A",'FE DISTRIBUCIÓN'!$C$2,'FE DISTRIBUCIÓN'!$C$3)</f>
        <v>4.994E-006</v>
      </c>
      <c r="AK17" s="0" t="n">
        <f aca="false">W17*AJ17</f>
        <v>3.4019128</v>
      </c>
      <c r="AL17" s="0" t="n">
        <f aca="false">AK17/365</f>
        <v>0.00932030904109589</v>
      </c>
      <c r="AM17" s="0" t="n">
        <f aca="false">AK17*EXP(AB17*AC17)</f>
        <v>3.36806320206917</v>
      </c>
      <c r="AN17" s="0" t="n">
        <f aca="false">AM17/365</f>
        <v>0.00922757041662785</v>
      </c>
      <c r="AO17" s="0" t="n">
        <v>5.223868284E-006</v>
      </c>
      <c r="AP17" s="0" t="n">
        <f aca="false">AO17*W17</f>
        <v>3.5584990750608</v>
      </c>
      <c r="AQ17" s="0" t="n">
        <f aca="false">AP17/365</f>
        <v>0.00974931253441315</v>
      </c>
      <c r="AR17" s="0" t="n">
        <f aca="false">AP17*EXP(AB17*AC17)</f>
        <v>3.52309141766051</v>
      </c>
      <c r="AS17" s="0" t="n">
        <f aca="false">AR17/365</f>
        <v>0.00965230525386442</v>
      </c>
      <c r="AT17" s="0" t="n">
        <v>3.02832944E-007</v>
      </c>
      <c r="AU17" s="0" t="n">
        <f aca="false">AT17*W17</f>
        <v>0.2062898014528</v>
      </c>
      <c r="AV17" s="0" t="n">
        <f aca="false">AU17/365</f>
        <v>0.000565177538226849</v>
      </c>
      <c r="AW17" s="0" t="n">
        <f aca="false">AU17*EXP(AB17*AC17)</f>
        <v>0.204237183632493</v>
      </c>
      <c r="AX17" s="0" t="n">
        <f aca="false">AW17/365</f>
        <v>0.000559553927760256</v>
      </c>
      <c r="AY17" s="0" t="n">
        <f aca="false">AW17+AR17+AM17+AG17</f>
        <v>8.7542012136457</v>
      </c>
      <c r="AZ17" s="0" t="n">
        <f aca="false">AH17+AN17+AS17+AX17</f>
        <v>0.0239841129140978</v>
      </c>
      <c r="BA17" s="0" t="n">
        <f aca="false">AH17*1000000</f>
        <v>4544.68331584527</v>
      </c>
      <c r="BB17" s="0" t="n">
        <f aca="false">BA17*'Dist Horaria'!$H$3</f>
        <v>158.357406277576</v>
      </c>
      <c r="BC17" s="0" t="n">
        <f aca="false">BA17*'Dist Horaria'!$I$3</f>
        <v>154.121197405465</v>
      </c>
      <c r="BD17" s="0" t="n">
        <f aca="false">BA17*'Dist Horaria'!$J$3</f>
        <v>150.122736883451</v>
      </c>
      <c r="BE17" s="0" t="n">
        <f aca="false">BA17*'Dist Horaria'!$K$3</f>
        <v>146.716204683918</v>
      </c>
      <c r="BF17" s="0" t="n">
        <f aca="false">BA17*'Dist Horaria'!$L$3</f>
        <v>144.226843209376</v>
      </c>
      <c r="BG17" s="0" t="n">
        <f aca="false">BA17*'Dist Horaria'!$M$3</f>
        <v>142.659628378305</v>
      </c>
      <c r="BH17" s="0" t="n">
        <f aca="false">BA17*'Dist Horaria'!$N$3</f>
        <v>149.098172893759</v>
      </c>
      <c r="BI17" s="0" t="n">
        <f aca="false">BA17*'Dist Horaria'!$O$3</f>
        <v>149.098172893759</v>
      </c>
      <c r="BJ17" s="0" t="n">
        <f aca="false">BA17*'Dist Horaria'!$P$3</f>
        <v>197.261913769014</v>
      </c>
      <c r="BK17" s="0" t="n">
        <f aca="false">BA17*'Dist Horaria'!$Q$3</f>
        <v>218.126154648429</v>
      </c>
      <c r="BL17" s="0" t="n">
        <f aca="false">BA17*'Dist Horaria'!$R$3</f>
        <v>233.300148015276</v>
      </c>
      <c r="BM17" s="0" t="n">
        <f aca="false">BA17*'Dist Horaria'!$S$3</f>
        <v>240.8871446987</v>
      </c>
      <c r="BN17" s="0" t="n">
        <f aca="false">BA17*'Dist Horaria'!$T$3</f>
        <v>242.783893869556</v>
      </c>
      <c r="BO17" s="0" t="n">
        <f aca="false">BA17*'Dist Horaria'!$U$3</f>
        <v>240.8871446987</v>
      </c>
      <c r="BP17" s="0" t="n">
        <f aca="false">BA17*'Dist Horaria'!$V$3</f>
        <v>237.093646356988</v>
      </c>
      <c r="BQ17" s="0" t="n">
        <f aca="false">BA17*'Dist Horaria'!$W$3</f>
        <v>231.40339884442</v>
      </c>
      <c r="BR17" s="0" t="n">
        <f aca="false">BA17*'Dist Horaria'!$X$3</f>
        <v>226.91880463757</v>
      </c>
      <c r="BS17" s="0" t="n">
        <f aca="false">BA17*'Dist Horaria'!$Y$3</f>
        <v>221.743114565583</v>
      </c>
      <c r="BT17" s="0" t="n">
        <f aca="false">BA17*'Dist Horaria'!$Z$3</f>
        <v>193.571326915418</v>
      </c>
      <c r="BU17" s="0" t="n">
        <f aca="false">BA17*'Dist Horaria'!$AA$3</f>
        <v>184.07527608848</v>
      </c>
      <c r="BV17" s="0" t="n">
        <f aca="false">BA17*'Dist Horaria'!$AB$3</f>
        <v>163.839296474319</v>
      </c>
      <c r="BW17" s="0" t="n">
        <f aca="false">BA17*'Dist Horaria'!$AC$3</f>
        <v>177.57319283414</v>
      </c>
      <c r="BX17" s="0" t="n">
        <f aca="false">BA17*'Dist Horaria'!$AD$3</f>
        <v>172.887111730163</v>
      </c>
      <c r="BY17" s="0" t="n">
        <f aca="false">BA17*'Dist Horaria'!$AE$3</f>
        <v>167.92951145858</v>
      </c>
      <c r="BZ17" s="0" t="n">
        <f aca="false">AN17*1000000</f>
        <v>9227.57041662785</v>
      </c>
      <c r="CA17" s="0" t="n">
        <f aca="false">BZ17*'Dist Horaria'!$H$6</f>
        <v>230.689260415696</v>
      </c>
      <c r="CB17" s="0" t="n">
        <f aca="false">BZ17*'Dist Horaria'!$I$6</f>
        <v>230.689260415696</v>
      </c>
      <c r="CC17" s="0" t="n">
        <f aca="false">BZ17*'Dist Horaria'!$J$6</f>
        <v>230.689260415696</v>
      </c>
      <c r="CD17" s="0" t="n">
        <f aca="false">BZ17*'Dist Horaria'!$K$6</f>
        <v>230.689260415696</v>
      </c>
      <c r="CE17" s="0" t="n">
        <f aca="false">BZ17*'Dist Horaria'!$L$6</f>
        <v>230.689260415696</v>
      </c>
      <c r="CF17" s="0" t="n">
        <f aca="false">BZ17*'Dist Horaria'!$M$6</f>
        <v>615.171361108524</v>
      </c>
      <c r="CG17" s="0" t="n">
        <f aca="false">BZ17*'Dist Horaria'!$N$6</f>
        <v>615.171361108524</v>
      </c>
      <c r="CH17" s="0" t="n">
        <f aca="false">BZ17*'Dist Horaria'!$O$6</f>
        <v>615.171361108524</v>
      </c>
      <c r="CI17" s="0" t="n">
        <f aca="false">BZ17*'Dist Horaria'!$P$6</f>
        <v>403.706205727469</v>
      </c>
      <c r="CJ17" s="0" t="n">
        <f aca="false">BZ17*'Dist Horaria'!$Q$6</f>
        <v>403.706205727469</v>
      </c>
      <c r="CK17" s="0" t="n">
        <f aca="false">BZ17*'Dist Horaria'!$R$6</f>
        <v>403.706205727469</v>
      </c>
      <c r="CL17" s="0" t="n">
        <f aca="false">BZ17*'Dist Horaria'!$S$6</f>
        <v>403.706205727469</v>
      </c>
      <c r="CM17" s="0" t="n">
        <f aca="false">BZ17*'Dist Horaria'!$T$6</f>
        <v>403.706205727469</v>
      </c>
      <c r="CN17" s="0" t="n">
        <f aca="false">BZ17*'Dist Horaria'!$U$6</f>
        <v>403.706205727469</v>
      </c>
      <c r="CO17" s="0" t="n">
        <f aca="false">BZ17*'Dist Horaria'!$V$6</f>
        <v>403.706205727469</v>
      </c>
      <c r="CP17" s="0" t="n">
        <f aca="false">BZ17*'Dist Horaria'!$W$6</f>
        <v>403.706205727469</v>
      </c>
      <c r="CQ17" s="0" t="n">
        <f aca="false">BZ17*'Dist Horaria'!$X$6</f>
        <v>615.171361108524</v>
      </c>
      <c r="CR17" s="0" t="n">
        <f aca="false">BZ17*'Dist Horaria'!$Y$6</f>
        <v>615.171361108524</v>
      </c>
      <c r="CS17" s="0" t="n">
        <f aca="false">BZ17*'Dist Horaria'!$Z$6</f>
        <v>615.171361108524</v>
      </c>
      <c r="CT17" s="0" t="n">
        <f aca="false">BZ17*'Dist Horaria'!$AA$6</f>
        <v>230.689260415696</v>
      </c>
      <c r="CU17" s="0" t="n">
        <f aca="false">BZ17*'Dist Horaria'!$AB$6</f>
        <v>230.689260415696</v>
      </c>
      <c r="CV17" s="0" t="n">
        <f aca="false">BZ17*'Dist Horaria'!$AC$6</f>
        <v>230.689260415696</v>
      </c>
      <c r="CW17" s="0" t="n">
        <f aca="false">BZ17*'Dist Horaria'!$AD$6</f>
        <v>230.689260415696</v>
      </c>
      <c r="CX17" s="0" t="n">
        <f aca="false">BZ17*'Dist Horaria'!$AE$6</f>
        <v>230.689260415696</v>
      </c>
      <c r="CY17" s="0" t="n">
        <f aca="false">AS17*1000000</f>
        <v>9652.30525386442</v>
      </c>
      <c r="CZ17" s="0" t="n">
        <f aca="false">CY17*'Dist Horaria'!$H$6</f>
        <v>241.307631346611</v>
      </c>
      <c r="DA17" s="0" t="n">
        <f aca="false">CY17*'Dist Horaria'!$I$6</f>
        <v>241.307631346611</v>
      </c>
      <c r="DB17" s="0" t="n">
        <f aca="false">CY17*'Dist Horaria'!$J$6</f>
        <v>241.307631346611</v>
      </c>
      <c r="DC17" s="0" t="n">
        <f aca="false">CY17*'Dist Horaria'!$K$6</f>
        <v>241.307631346611</v>
      </c>
      <c r="DD17" s="0" t="n">
        <f aca="false">CY17*'Dist Horaria'!$L$6</f>
        <v>241.307631346611</v>
      </c>
      <c r="DE17" s="0" t="n">
        <f aca="false">CY17*'Dist Horaria'!$M$6</f>
        <v>643.487016924295</v>
      </c>
      <c r="DF17" s="0" t="n">
        <f aca="false">CY17*'Dist Horaria'!$N$6</f>
        <v>643.487016924295</v>
      </c>
      <c r="DG17" s="0" t="n">
        <f aca="false">CY17*'Dist Horaria'!$O$6</f>
        <v>643.487016924295</v>
      </c>
      <c r="DH17" s="0" t="n">
        <f aca="false">CY17*'Dist Horaria'!$P$6</f>
        <v>422.288354856569</v>
      </c>
      <c r="DI17" s="0" t="n">
        <f aca="false">CY17*'Dist Horaria'!$Q$6</f>
        <v>422.288354856569</v>
      </c>
      <c r="DJ17" s="0" t="n">
        <f aca="false">CY17*'Dist Horaria'!$R$6</f>
        <v>422.288354856569</v>
      </c>
      <c r="DK17" s="0" t="n">
        <f aca="false">CY17*'Dist Horaria'!$S$6</f>
        <v>422.288354856569</v>
      </c>
      <c r="DL17" s="0" t="n">
        <f aca="false">CY17*'Dist Horaria'!$T$6</f>
        <v>422.288354856569</v>
      </c>
      <c r="DM17" s="0" t="n">
        <f aca="false">CY17*'Dist Horaria'!$U$6</f>
        <v>422.288354856569</v>
      </c>
      <c r="DN17" s="0" t="n">
        <f aca="false">CY17*'Dist Horaria'!$V$6</f>
        <v>422.288354856569</v>
      </c>
      <c r="DO17" s="0" t="n">
        <f aca="false">CY17*'Dist Horaria'!$W$6</f>
        <v>422.288354856569</v>
      </c>
      <c r="DP17" s="0" t="n">
        <f aca="false">CY17*'Dist Horaria'!$X$6</f>
        <v>643.487016924295</v>
      </c>
      <c r="DQ17" s="0" t="n">
        <f aca="false">CY17*'Dist Horaria'!$Y$6</f>
        <v>643.487016924295</v>
      </c>
      <c r="DR17" s="0" t="n">
        <f aca="false">CY17*'Dist Horaria'!$Z$6</f>
        <v>643.487016924295</v>
      </c>
      <c r="DS17" s="0" t="n">
        <f aca="false">CY17*'Dist Horaria'!$AA$6</f>
        <v>241.307631346611</v>
      </c>
      <c r="DT17" s="0" t="n">
        <f aca="false">CY17*'Dist Horaria'!$AB$6</f>
        <v>241.307631346611</v>
      </c>
      <c r="DU17" s="0" t="n">
        <f aca="false">CY17*'Dist Horaria'!$AC$6</f>
        <v>241.307631346611</v>
      </c>
      <c r="DV17" s="0" t="n">
        <f aca="false">CY17*'Dist Horaria'!$AD$6</f>
        <v>241.307631346611</v>
      </c>
      <c r="DW17" s="0" t="n">
        <f aca="false">CY17*'Dist Horaria'!$AE$6</f>
        <v>241.307631346611</v>
      </c>
      <c r="DX17" s="0" t="n">
        <f aca="false">AX17*1000000</f>
        <v>559.553927760256</v>
      </c>
      <c r="DY17" s="0" t="n">
        <f aca="false">DX17*'Dist Horaria'!$H$6</f>
        <v>13.9888481940064</v>
      </c>
      <c r="DZ17" s="0" t="n">
        <f aca="false">DX17*'Dist Horaria'!$I$6</f>
        <v>13.9888481940064</v>
      </c>
      <c r="EA17" s="0" t="n">
        <f aca="false">DX17*'Dist Horaria'!$J$6</f>
        <v>13.9888481940064</v>
      </c>
      <c r="EB17" s="0" t="n">
        <f aca="false">DX17*'Dist Horaria'!$K$6</f>
        <v>13.9888481940064</v>
      </c>
      <c r="EC17" s="0" t="n">
        <f aca="false">DX17*'Dist Horaria'!$L$6</f>
        <v>13.9888481940064</v>
      </c>
      <c r="ED17" s="0" t="n">
        <f aca="false">DX17*'Dist Horaria'!$M$6</f>
        <v>37.3035951840171</v>
      </c>
      <c r="EE17" s="0" t="n">
        <f aca="false">DX17*'Dist Horaria'!$N$6</f>
        <v>37.3035951840171</v>
      </c>
      <c r="EF17" s="0" t="n">
        <f aca="false">DX17*'Dist Horaria'!$O$6</f>
        <v>37.3035951840171</v>
      </c>
      <c r="EG17" s="0" t="n">
        <f aca="false">DX17*'Dist Horaria'!$P$6</f>
        <v>24.4804843395112</v>
      </c>
      <c r="EH17" s="0" t="n">
        <f aca="false">DX17*'Dist Horaria'!$Q$6</f>
        <v>24.4804843395112</v>
      </c>
      <c r="EI17" s="0" t="n">
        <f aca="false">DX17*'Dist Horaria'!$R$6</f>
        <v>24.4804843395112</v>
      </c>
      <c r="EJ17" s="0" t="n">
        <f aca="false">DX17*'Dist Horaria'!$S$6</f>
        <v>24.4804843395112</v>
      </c>
      <c r="EK17" s="0" t="n">
        <f aca="false">DX17*'Dist Horaria'!$T$6</f>
        <v>24.4804843395112</v>
      </c>
      <c r="EL17" s="0" t="n">
        <f aca="false">DX17*'Dist Horaria'!$U$6</f>
        <v>24.4804843395112</v>
      </c>
      <c r="EM17" s="0" t="n">
        <f aca="false">DX17*'Dist Horaria'!$V$6</f>
        <v>24.4804843395112</v>
      </c>
      <c r="EN17" s="0" t="n">
        <f aca="false">DX17*'Dist Horaria'!$W$6</f>
        <v>24.4804843395112</v>
      </c>
      <c r="EO17" s="0" t="n">
        <f aca="false">DX17*'Dist Horaria'!$X$6</f>
        <v>37.3035951840171</v>
      </c>
      <c r="EP17" s="0" t="n">
        <f aca="false">DX17*'Dist Horaria'!$Y$6</f>
        <v>37.3035951840171</v>
      </c>
      <c r="EQ17" s="0" t="n">
        <f aca="false">DX17*'Dist Horaria'!$Z$6</f>
        <v>37.3035951840171</v>
      </c>
      <c r="ER17" s="0" t="n">
        <f aca="false">DX17*'Dist Horaria'!$AA$6</f>
        <v>13.9888481940064</v>
      </c>
      <c r="ES17" s="0" t="n">
        <f aca="false">DX17*'Dist Horaria'!$AB$6</f>
        <v>13.9888481940064</v>
      </c>
      <c r="ET17" s="0" t="n">
        <f aca="false">DX17*'Dist Horaria'!$AC$6</f>
        <v>13.9888481940064</v>
      </c>
      <c r="EU17" s="0" t="n">
        <f aca="false">DX17*'Dist Horaria'!$AD$6</f>
        <v>13.9888481940064</v>
      </c>
      <c r="EV17" s="0" t="n">
        <f aca="false">DX17*'Dist Horaria'!$AE$6</f>
        <v>13.9888481940064</v>
      </c>
      <c r="EW17" s="0" t="n">
        <f aca="false">BB17+CA17+CZ17+DY17</f>
        <v>644.343146233889</v>
      </c>
      <c r="EX17" s="0" t="n">
        <f aca="false">BC17+CB17+DA17+DZ17</f>
        <v>640.106937361778</v>
      </c>
      <c r="EY17" s="0" t="n">
        <f aca="false">BD17+CC17+DB17+EA17</f>
        <v>636.108476839765</v>
      </c>
      <c r="EZ17" s="0" t="n">
        <f aca="false">BE17+CD17+DC17+EB17</f>
        <v>632.701944640231</v>
      </c>
      <c r="FA17" s="0" t="n">
        <f aca="false">BF17+CE17+DD17+EC17</f>
        <v>630.212583165689</v>
      </c>
      <c r="FB17" s="0" t="n">
        <f aca="false">BG17+CF17+DE17+ED17</f>
        <v>1438.62160159514</v>
      </c>
      <c r="FC17" s="0" t="n">
        <f aca="false">BH17+CG17+DF17+EE17</f>
        <v>1445.06014611059</v>
      </c>
      <c r="FD17" s="0" t="n">
        <f aca="false">BI17+CH17+DG17+EF17</f>
        <v>1445.06014611059</v>
      </c>
      <c r="FE17" s="0" t="n">
        <f aca="false">BJ17+CI17+DH17+EG17</f>
        <v>1047.73695869256</v>
      </c>
      <c r="FF17" s="0" t="n">
        <f aca="false">BK17+CJ17+DI17+EH17</f>
        <v>1068.60119957198</v>
      </c>
      <c r="FG17" s="0" t="n">
        <f aca="false">BL17+CK17+DJ17+EI17</f>
        <v>1083.77519293882</v>
      </c>
      <c r="FH17" s="0" t="n">
        <f aca="false">BM17+CL17+DK17+EJ17</f>
        <v>1091.36218962225</v>
      </c>
      <c r="FI17" s="0" t="n">
        <f aca="false">BN17+CM17+DL17+EK17</f>
        <v>1093.2589387931</v>
      </c>
      <c r="FJ17" s="0" t="n">
        <f aca="false">BO17+CN17+DM17+EL17</f>
        <v>1091.36218962225</v>
      </c>
      <c r="FK17" s="0" t="n">
        <f aca="false">BP17+CO17+DN17+EM17</f>
        <v>1087.56869128054</v>
      </c>
      <c r="FL17" s="0" t="n">
        <f aca="false">BQ17+CP17+DO17+EN17</f>
        <v>1081.87844376797</v>
      </c>
      <c r="FM17" s="0" t="n">
        <f aca="false">BR17+CQ17+DP17+EO17</f>
        <v>1522.88077785441</v>
      </c>
      <c r="FN17" s="0" t="n">
        <f aca="false">BS17+CR17+DQ17+EP17</f>
        <v>1517.70508778242</v>
      </c>
      <c r="FO17" s="0" t="n">
        <f aca="false">BT17+CS17+DR17+EQ17</f>
        <v>1489.53330013225</v>
      </c>
      <c r="FP17" s="0" t="n">
        <f aca="false">BU17+CT17+DS17+ER17</f>
        <v>670.061016044793</v>
      </c>
      <c r="FQ17" s="0" t="n">
        <f aca="false">BV17+CU17+DT17+ES17</f>
        <v>649.825036430632</v>
      </c>
      <c r="FR17" s="0" t="n">
        <f aca="false">BW17+CV17+DU17+ET17</f>
        <v>663.558932790454</v>
      </c>
      <c r="FS17" s="0" t="n">
        <f aca="false">BX17+CW17+DV17+EU17</f>
        <v>658.872851686476</v>
      </c>
      <c r="FT17" s="0" t="n">
        <f aca="false">BY17+CX17+DW17+EV17</f>
        <v>653.915251414893</v>
      </c>
      <c r="FU17" s="0" t="n">
        <f aca="false">AM17*'Dist Horaria'!$H$10</f>
        <v>0.303971817232301</v>
      </c>
      <c r="FV17" s="0" t="n">
        <f aca="false">AM17*'Dist Horaria'!$I$10</f>
        <v>0.284484073681923</v>
      </c>
      <c r="FW17" s="0" t="n">
        <f aca="false">AM17*'Dist Horaria'!$J$10</f>
        <v>0.283252516158725</v>
      </c>
      <c r="FX17" s="0" t="n">
        <f aca="false">AM17*'Dist Horaria'!$K$10</f>
        <v>0.2751062711331</v>
      </c>
      <c r="FY17" s="0" t="n">
        <f aca="false">AM17*'Dist Horaria'!$L$10</f>
        <v>0.275216364276781</v>
      </c>
      <c r="FZ17" s="0" t="n">
        <f aca="false">AM17*'Dist Horaria'!$M$10</f>
        <v>0.29449283565593</v>
      </c>
      <c r="GA17" s="0" t="n">
        <f aca="false">AM17*'Dist Horaria'!$N$10</f>
        <v>0.278602395098938</v>
      </c>
      <c r="GB17" s="0" t="n">
        <f aca="false">AM17*'Dist Horaria'!$O$10</f>
        <v>0.273847171276725</v>
      </c>
      <c r="GC17" s="0" t="n">
        <f aca="false">AM17*'Dist Horaria'!$P$10</f>
        <v>0.278096652339249</v>
      </c>
      <c r="GD17" s="0" t="n">
        <f aca="false">AM17*'Dist Horaria'!$Q$10</f>
        <v>0.251668088450264</v>
      </c>
      <c r="GE17" s="0" t="n">
        <f aca="false">AM17*'Dist Horaria'!$R$10</f>
        <v>0.307072862999831</v>
      </c>
      <c r="GF17" s="0" t="n">
        <f aca="false">AM17*'Dist Horaria'!$S$10</f>
        <v>0.262252153765399</v>
      </c>
      <c r="GG17" s="0" t="n">
        <f aca="false">AR17*'Dist Horaria'!$H$10</f>
        <v>0.317963303017554</v>
      </c>
      <c r="GH17" s="0" t="n">
        <f aca="false">AR17*'Dist Horaria'!$I$10</f>
        <v>0.297578560234305</v>
      </c>
      <c r="GI17" s="0" t="n">
        <f aca="false">AR17*'Dist Horaria'!$J$10</f>
        <v>0.296290315483532</v>
      </c>
      <c r="GJ17" s="0" t="n">
        <f aca="false">AR17*'Dist Horaria'!$K$10</f>
        <v>0.287769107829737</v>
      </c>
      <c r="GK17" s="0" t="n">
        <f aca="false">AR17*'Dist Horaria'!$L$10</f>
        <v>0.28788426843878</v>
      </c>
      <c r="GL17" s="0" t="n">
        <f aca="false">AR17*'Dist Horaria'!$M$10</f>
        <v>0.308048014426959</v>
      </c>
      <c r="GM17" s="0" t="n">
        <f aca="false">AR17*'Dist Horaria'!$N$10</f>
        <v>0.291426154506164</v>
      </c>
      <c r="GN17" s="0" t="n">
        <f aca="false">AR17*'Dist Horaria'!$O$10</f>
        <v>0.286452053002723</v>
      </c>
      <c r="GO17" s="0" t="n">
        <f aca="false">AR17*'Dist Horaria'!$P$10</f>
        <v>0.290897132967877</v>
      </c>
      <c r="GP17" s="0" t="n">
        <f aca="false">AR17*'Dist Horaria'!$Q$10</f>
        <v>0.263252091579944</v>
      </c>
      <c r="GQ17" s="0" t="n">
        <f aca="false">AR17*'Dist Horaria'!$R$10</f>
        <v>0.32120708648416</v>
      </c>
      <c r="GR17" s="0" t="n">
        <f aca="false">AR17*'Dist Horaria'!$S$10</f>
        <v>0.274323329688778</v>
      </c>
      <c r="GS17" s="0" t="n">
        <f aca="false">AW17*'Dist Horaria'!$H$10</f>
        <v>0.0184326552473944</v>
      </c>
      <c r="GT17" s="0" t="n">
        <f aca="false">AW17*'Dist Horaria'!$I$10</f>
        <v>0.0172509310280757</v>
      </c>
      <c r="GU17" s="0" t="n">
        <f aca="false">AW17*'Dist Horaria'!$J$10</f>
        <v>0.0171762501729584</v>
      </c>
      <c r="GV17" s="0" t="n">
        <f aca="false">AW17*'Dist Horaria'!$K$10</f>
        <v>0.0166822671205645</v>
      </c>
      <c r="GW17" s="0" t="n">
        <f aca="false">AW17*'Dist Horaria'!$L$10</f>
        <v>0.0166889430979003</v>
      </c>
      <c r="GX17" s="0" t="n">
        <f aca="false">AW17*'Dist Horaria'!$M$10</f>
        <v>0.0178578559088092</v>
      </c>
      <c r="GY17" s="0" t="n">
        <f aca="false">AW17*'Dist Horaria'!$N$10</f>
        <v>0.0168942698264443</v>
      </c>
      <c r="GZ17" s="0" t="n">
        <f aca="false">AW17*'Dist Horaria'!$O$10</f>
        <v>0.0166059161160999</v>
      </c>
      <c r="HA17" s="0" t="n">
        <f aca="false">AW17*'Dist Horaria'!$P$10</f>
        <v>0.0168636019111813</v>
      </c>
      <c r="HB17" s="0" t="n">
        <f aca="false">AW17*'Dist Horaria'!$Q$10</f>
        <v>0.0152609908162287</v>
      </c>
      <c r="HC17" s="0" t="n">
        <f aca="false">AW17*'Dist Horaria'!$R$10</f>
        <v>0.0186207006657484</v>
      </c>
      <c r="HD17" s="0" t="n">
        <f aca="false">AW17*'Dist Horaria'!$S$10</f>
        <v>0.0159028017210886</v>
      </c>
    </row>
    <row r="18" customFormat="false" ht="13.8" hidden="false" customHeight="false" outlineLevel="0" collapsed="false">
      <c r="A18" s="0" t="n">
        <v>4.66582259968529</v>
      </c>
      <c r="B18" s="0" t="n">
        <v>-74.0744104437198</v>
      </c>
      <c r="C18" s="0" t="n">
        <v>32</v>
      </c>
      <c r="D18" s="0" t="n">
        <v>31</v>
      </c>
      <c r="E18" s="0" t="n">
        <v>2399</v>
      </c>
      <c r="F18" s="0" t="n">
        <v>18</v>
      </c>
      <c r="G18" s="0" t="s">
        <v>149</v>
      </c>
      <c r="H18" s="1" t="n">
        <v>41020</v>
      </c>
      <c r="I18" s="0" t="s">
        <v>183</v>
      </c>
      <c r="J18" s="0" t="s">
        <v>184</v>
      </c>
      <c r="K18" s="0" t="s">
        <v>185</v>
      </c>
      <c r="L18" s="0" t="s">
        <v>186</v>
      </c>
      <c r="M18" s="0" t="s">
        <v>187</v>
      </c>
      <c r="N18" s="0" t="n">
        <v>16</v>
      </c>
      <c r="O18" s="0" t="s">
        <v>130</v>
      </c>
      <c r="P18" s="0" t="s">
        <v>85</v>
      </c>
      <c r="Q18" s="0" t="s">
        <v>86</v>
      </c>
      <c r="R18" s="0" t="s">
        <v>87</v>
      </c>
      <c r="S18" s="0" t="n">
        <v>365</v>
      </c>
      <c r="T18" s="0" t="n">
        <v>24</v>
      </c>
      <c r="U18" s="0" t="n">
        <v>3</v>
      </c>
      <c r="V18" s="0" t="n">
        <v>105000</v>
      </c>
      <c r="W18" s="0" t="n">
        <f aca="false">V18*12</f>
        <v>1260000</v>
      </c>
      <c r="X18" s="0" t="n">
        <v>2</v>
      </c>
      <c r="Y18" s="0" t="s">
        <v>176</v>
      </c>
      <c r="Z18" s="0" t="n">
        <v>19739</v>
      </c>
      <c r="AB18" s="0" t="n">
        <v>0.005</v>
      </c>
      <c r="AC18" s="0" t="n">
        <v>0</v>
      </c>
      <c r="AD18" s="0" t="n">
        <v>3252.11753049682</v>
      </c>
      <c r="AE18" s="0" t="n">
        <f aca="false">AD18/2204.59</f>
        <v>1.47515752611452</v>
      </c>
      <c r="AF18" s="0" t="n">
        <f aca="false">AE18/S18</f>
        <v>0.00404152746880692</v>
      </c>
      <c r="AG18" s="0" t="n">
        <f aca="false">AE18*EXP(AB18*AC18)</f>
        <v>1.47515752611452</v>
      </c>
      <c r="AH18" s="0" t="n">
        <f aca="false">AG18/S18</f>
        <v>0.00404152746880692</v>
      </c>
      <c r="AI18" s="0" t="s">
        <v>90</v>
      </c>
      <c r="AJ18" s="0" t="n">
        <f aca="false">IF(AI18="A",'FE DISTRIBUCIÓN'!$C$2,'FE DISTRIBUCIÓN'!$C$3)</f>
        <v>4.994E-006</v>
      </c>
      <c r="AK18" s="0" t="n">
        <f aca="false">W18*AJ18</f>
        <v>6.29244</v>
      </c>
      <c r="AL18" s="0" t="n">
        <f aca="false">AK18/365</f>
        <v>0.0172395616438356</v>
      </c>
      <c r="AM18" s="0" t="n">
        <f aca="false">AK18*EXP(AB18*AC18)</f>
        <v>6.29244</v>
      </c>
      <c r="AN18" s="0" t="n">
        <f aca="false">AM18/365</f>
        <v>0.0172395616438356</v>
      </c>
      <c r="AO18" s="0" t="n">
        <v>5.223868284E-006</v>
      </c>
      <c r="AP18" s="0" t="n">
        <f aca="false">AO18*W18</f>
        <v>6.58207403784</v>
      </c>
      <c r="AQ18" s="0" t="n">
        <f aca="false">AP18/365</f>
        <v>0.018033079555726</v>
      </c>
      <c r="AR18" s="0" t="n">
        <f aca="false">AP18*EXP(AB18*AC18)</f>
        <v>6.58207403784</v>
      </c>
      <c r="AS18" s="0" t="n">
        <f aca="false">AR18/365</f>
        <v>0.018033079555726</v>
      </c>
      <c r="AT18" s="0" t="n">
        <v>3.02832944E-007</v>
      </c>
      <c r="AU18" s="0" t="n">
        <f aca="false">AT18*W18</f>
        <v>0.38156950944</v>
      </c>
      <c r="AV18" s="0" t="n">
        <f aca="false">AU18/365</f>
        <v>0.00104539591627397</v>
      </c>
      <c r="AW18" s="0" t="n">
        <f aca="false">AU18*EXP(AB18*AC18)</f>
        <v>0.38156950944</v>
      </c>
      <c r="AX18" s="0" t="n">
        <f aca="false">AW18/365</f>
        <v>0.00104539591627397</v>
      </c>
      <c r="AY18" s="0" t="n">
        <f aca="false">AW18+AR18+AM18+AG18</f>
        <v>14.7312410733945</v>
      </c>
      <c r="AZ18" s="0" t="n">
        <f aca="false">AH18+AN18+AS18+AX18</f>
        <v>0.0403595645846425</v>
      </c>
      <c r="BA18" s="0" t="n">
        <f aca="false">AH18*1000000</f>
        <v>4041.52746880692</v>
      </c>
      <c r="BB18" s="0" t="n">
        <f aca="false">BA18*'Dist Horaria'!$H$3</f>
        <v>140.825171498402</v>
      </c>
      <c r="BC18" s="0" t="n">
        <f aca="false">BA18*'Dist Horaria'!$I$3</f>
        <v>137.057966320311</v>
      </c>
      <c r="BD18" s="0" t="n">
        <f aca="false">BA18*'Dist Horaria'!$J$3</f>
        <v>133.50218764233</v>
      </c>
      <c r="BE18" s="0" t="n">
        <f aca="false">BA18*'Dist Horaria'!$K$3</f>
        <v>130.472803084381</v>
      </c>
      <c r="BF18" s="0" t="n">
        <f aca="false">BA18*'Dist Horaria'!$L$3</f>
        <v>128.259046463744</v>
      </c>
      <c r="BG18" s="0" t="n">
        <f aca="false">BA18*'Dist Horaria'!$M$3</f>
        <v>126.865342799682</v>
      </c>
      <c r="BH18" s="0" t="n">
        <f aca="false">BA18*'Dist Horaria'!$N$3</f>
        <v>132.591056278467</v>
      </c>
      <c r="BI18" s="0" t="n">
        <f aca="false">BA18*'Dist Horaria'!$O$3</f>
        <v>132.591056278467</v>
      </c>
      <c r="BJ18" s="0" t="n">
        <f aca="false">BA18*'Dist Horaria'!$P$3</f>
        <v>175.422441486137</v>
      </c>
      <c r="BK18" s="0" t="n">
        <f aca="false">BA18*'Dist Horaria'!$Q$3</f>
        <v>193.976738181786</v>
      </c>
      <c r="BL18" s="0" t="n">
        <f aca="false">BA18*'Dist Horaria'!$R$3</f>
        <v>207.470772142258</v>
      </c>
      <c r="BM18" s="0" t="n">
        <f aca="false">BA18*'Dist Horaria'!$S$3</f>
        <v>214.217789122494</v>
      </c>
      <c r="BN18" s="0" t="n">
        <f aca="false">BA18*'Dist Horaria'!$T$3</f>
        <v>215.904543367553</v>
      </c>
      <c r="BO18" s="0" t="n">
        <f aca="false">BA18*'Dist Horaria'!$U$3</f>
        <v>214.217789122494</v>
      </c>
      <c r="BP18" s="0" t="n">
        <f aca="false">BA18*'Dist Horaria'!$V$3</f>
        <v>210.844280632376</v>
      </c>
      <c r="BQ18" s="0" t="n">
        <f aca="false">BA18*'Dist Horaria'!$W$3</f>
        <v>205.784017897199</v>
      </c>
      <c r="BR18" s="0" t="n">
        <f aca="false">BA18*'Dist Horaria'!$X$3</f>
        <v>201.795926887592</v>
      </c>
      <c r="BS18" s="0" t="n">
        <f aca="false">BA18*'Dist Horaria'!$Y$3</f>
        <v>197.193253358495</v>
      </c>
      <c r="BT18" s="0" t="n">
        <f aca="false">BA18*'Dist Horaria'!$Z$3</f>
        <v>172.140450837235</v>
      </c>
      <c r="BU18" s="0" t="n">
        <f aca="false">BA18*'Dist Horaria'!$AA$3</f>
        <v>163.695736960594</v>
      </c>
      <c r="BV18" s="0" t="n">
        <f aca="false">BA18*'Dist Horaria'!$AB$3</f>
        <v>145.700144796074</v>
      </c>
      <c r="BW18" s="0" t="n">
        <f aca="false">BA18*'Dist Horaria'!$AC$3</f>
        <v>157.913519311839</v>
      </c>
      <c r="BX18" s="0" t="n">
        <f aca="false">BA18*'Dist Horaria'!$AD$3</f>
        <v>153.74624863827</v>
      </c>
      <c r="BY18" s="0" t="n">
        <f aca="false">BA18*'Dist Horaria'!$AE$3</f>
        <v>149.337519518001</v>
      </c>
      <c r="BZ18" s="0" t="n">
        <f aca="false">AN18*1000000</f>
        <v>17239.5616438356</v>
      </c>
      <c r="CA18" s="0" t="n">
        <f aca="false">BZ18*'Dist Horaria'!$H$6</f>
        <v>430.98904109589</v>
      </c>
      <c r="CB18" s="0" t="n">
        <f aca="false">BZ18*'Dist Horaria'!$I$6</f>
        <v>430.98904109589</v>
      </c>
      <c r="CC18" s="0" t="n">
        <f aca="false">BZ18*'Dist Horaria'!$J$6</f>
        <v>430.98904109589</v>
      </c>
      <c r="CD18" s="0" t="n">
        <f aca="false">BZ18*'Dist Horaria'!$K$6</f>
        <v>430.98904109589</v>
      </c>
      <c r="CE18" s="0" t="n">
        <f aca="false">BZ18*'Dist Horaria'!$L$6</f>
        <v>430.98904109589</v>
      </c>
      <c r="CF18" s="0" t="n">
        <f aca="false">BZ18*'Dist Horaria'!$M$6</f>
        <v>1149.30410958904</v>
      </c>
      <c r="CG18" s="0" t="n">
        <f aca="false">BZ18*'Dist Horaria'!$N$6</f>
        <v>1149.30410958904</v>
      </c>
      <c r="CH18" s="0" t="n">
        <f aca="false">BZ18*'Dist Horaria'!$O$6</f>
        <v>1149.30410958904</v>
      </c>
      <c r="CI18" s="0" t="n">
        <f aca="false">BZ18*'Dist Horaria'!$P$6</f>
        <v>754.230821917808</v>
      </c>
      <c r="CJ18" s="0" t="n">
        <f aca="false">BZ18*'Dist Horaria'!$Q$6</f>
        <v>754.230821917808</v>
      </c>
      <c r="CK18" s="0" t="n">
        <f aca="false">BZ18*'Dist Horaria'!$R$6</f>
        <v>754.230821917808</v>
      </c>
      <c r="CL18" s="0" t="n">
        <f aca="false">BZ18*'Dist Horaria'!$S$6</f>
        <v>754.230821917808</v>
      </c>
      <c r="CM18" s="0" t="n">
        <f aca="false">BZ18*'Dist Horaria'!$T$6</f>
        <v>754.230821917808</v>
      </c>
      <c r="CN18" s="0" t="n">
        <f aca="false">BZ18*'Dist Horaria'!$U$6</f>
        <v>754.230821917808</v>
      </c>
      <c r="CO18" s="0" t="n">
        <f aca="false">BZ18*'Dist Horaria'!$V$6</f>
        <v>754.230821917808</v>
      </c>
      <c r="CP18" s="0" t="n">
        <f aca="false">BZ18*'Dist Horaria'!$W$6</f>
        <v>754.230821917808</v>
      </c>
      <c r="CQ18" s="0" t="n">
        <f aca="false">BZ18*'Dist Horaria'!$X$6</f>
        <v>1149.30410958904</v>
      </c>
      <c r="CR18" s="0" t="n">
        <f aca="false">BZ18*'Dist Horaria'!$Y$6</f>
        <v>1149.30410958904</v>
      </c>
      <c r="CS18" s="0" t="n">
        <f aca="false">BZ18*'Dist Horaria'!$Z$6</f>
        <v>1149.30410958904</v>
      </c>
      <c r="CT18" s="0" t="n">
        <f aca="false">BZ18*'Dist Horaria'!$AA$6</f>
        <v>430.98904109589</v>
      </c>
      <c r="CU18" s="0" t="n">
        <f aca="false">BZ18*'Dist Horaria'!$AB$6</f>
        <v>430.98904109589</v>
      </c>
      <c r="CV18" s="0" t="n">
        <f aca="false">BZ18*'Dist Horaria'!$AC$6</f>
        <v>430.98904109589</v>
      </c>
      <c r="CW18" s="0" t="n">
        <f aca="false">BZ18*'Dist Horaria'!$AD$6</f>
        <v>430.98904109589</v>
      </c>
      <c r="CX18" s="0" t="n">
        <f aca="false">BZ18*'Dist Horaria'!$AE$6</f>
        <v>430.98904109589</v>
      </c>
      <c r="CY18" s="0" t="n">
        <f aca="false">AS18*1000000</f>
        <v>18033.079555726</v>
      </c>
      <c r="CZ18" s="0" t="n">
        <f aca="false">CY18*'Dist Horaria'!$H$6</f>
        <v>450.826988893151</v>
      </c>
      <c r="DA18" s="0" t="n">
        <f aca="false">CY18*'Dist Horaria'!$I$6</f>
        <v>450.826988893151</v>
      </c>
      <c r="DB18" s="0" t="n">
        <f aca="false">CY18*'Dist Horaria'!$J$6</f>
        <v>450.826988893151</v>
      </c>
      <c r="DC18" s="0" t="n">
        <f aca="false">CY18*'Dist Horaria'!$K$6</f>
        <v>450.826988893151</v>
      </c>
      <c r="DD18" s="0" t="n">
        <f aca="false">CY18*'Dist Horaria'!$L$6</f>
        <v>450.826988893151</v>
      </c>
      <c r="DE18" s="0" t="n">
        <f aca="false">CY18*'Dist Horaria'!$M$6</f>
        <v>1202.20530371507</v>
      </c>
      <c r="DF18" s="0" t="n">
        <f aca="false">CY18*'Dist Horaria'!$N$6</f>
        <v>1202.20530371507</v>
      </c>
      <c r="DG18" s="0" t="n">
        <f aca="false">CY18*'Dist Horaria'!$O$6</f>
        <v>1202.20530371507</v>
      </c>
      <c r="DH18" s="0" t="n">
        <f aca="false">CY18*'Dist Horaria'!$P$6</f>
        <v>788.947230563014</v>
      </c>
      <c r="DI18" s="0" t="n">
        <f aca="false">CY18*'Dist Horaria'!$Q$6</f>
        <v>788.947230563014</v>
      </c>
      <c r="DJ18" s="0" t="n">
        <f aca="false">CY18*'Dist Horaria'!$R$6</f>
        <v>788.947230563014</v>
      </c>
      <c r="DK18" s="0" t="n">
        <f aca="false">CY18*'Dist Horaria'!$S$6</f>
        <v>788.947230563014</v>
      </c>
      <c r="DL18" s="0" t="n">
        <f aca="false">CY18*'Dist Horaria'!$T$6</f>
        <v>788.947230563014</v>
      </c>
      <c r="DM18" s="0" t="n">
        <f aca="false">CY18*'Dist Horaria'!$U$6</f>
        <v>788.947230563014</v>
      </c>
      <c r="DN18" s="0" t="n">
        <f aca="false">CY18*'Dist Horaria'!$V$6</f>
        <v>788.947230563014</v>
      </c>
      <c r="DO18" s="0" t="n">
        <f aca="false">CY18*'Dist Horaria'!$W$6</f>
        <v>788.947230563014</v>
      </c>
      <c r="DP18" s="0" t="n">
        <f aca="false">CY18*'Dist Horaria'!$X$6</f>
        <v>1202.20530371507</v>
      </c>
      <c r="DQ18" s="0" t="n">
        <f aca="false">CY18*'Dist Horaria'!$Y$6</f>
        <v>1202.20530371507</v>
      </c>
      <c r="DR18" s="0" t="n">
        <f aca="false">CY18*'Dist Horaria'!$Z$6</f>
        <v>1202.20530371507</v>
      </c>
      <c r="DS18" s="0" t="n">
        <f aca="false">CY18*'Dist Horaria'!$AA$6</f>
        <v>450.826988893151</v>
      </c>
      <c r="DT18" s="0" t="n">
        <f aca="false">CY18*'Dist Horaria'!$AB$6</f>
        <v>450.826988893151</v>
      </c>
      <c r="DU18" s="0" t="n">
        <f aca="false">CY18*'Dist Horaria'!$AC$6</f>
        <v>450.826988893151</v>
      </c>
      <c r="DV18" s="0" t="n">
        <f aca="false">CY18*'Dist Horaria'!$AD$6</f>
        <v>450.826988893151</v>
      </c>
      <c r="DW18" s="0" t="n">
        <f aca="false">CY18*'Dist Horaria'!$AE$6</f>
        <v>450.826988893151</v>
      </c>
      <c r="DX18" s="0" t="n">
        <f aca="false">AX18*1000000</f>
        <v>1045.39591627397</v>
      </c>
      <c r="DY18" s="0" t="n">
        <f aca="false">DX18*'Dist Horaria'!$H$6</f>
        <v>26.1348979068493</v>
      </c>
      <c r="DZ18" s="0" t="n">
        <f aca="false">DX18*'Dist Horaria'!$I$6</f>
        <v>26.1348979068493</v>
      </c>
      <c r="EA18" s="0" t="n">
        <f aca="false">DX18*'Dist Horaria'!$J$6</f>
        <v>26.1348979068493</v>
      </c>
      <c r="EB18" s="0" t="n">
        <f aca="false">DX18*'Dist Horaria'!$K$6</f>
        <v>26.1348979068493</v>
      </c>
      <c r="EC18" s="0" t="n">
        <f aca="false">DX18*'Dist Horaria'!$L$6</f>
        <v>26.1348979068493</v>
      </c>
      <c r="ED18" s="0" t="n">
        <f aca="false">DX18*'Dist Horaria'!$M$6</f>
        <v>69.6930610849315</v>
      </c>
      <c r="EE18" s="0" t="n">
        <f aca="false">DX18*'Dist Horaria'!$N$6</f>
        <v>69.6930610849315</v>
      </c>
      <c r="EF18" s="0" t="n">
        <f aca="false">DX18*'Dist Horaria'!$O$6</f>
        <v>69.6930610849315</v>
      </c>
      <c r="EG18" s="0" t="n">
        <f aca="false">DX18*'Dist Horaria'!$P$6</f>
        <v>45.7360713369863</v>
      </c>
      <c r="EH18" s="0" t="n">
        <f aca="false">DX18*'Dist Horaria'!$Q$6</f>
        <v>45.7360713369863</v>
      </c>
      <c r="EI18" s="0" t="n">
        <f aca="false">DX18*'Dist Horaria'!$R$6</f>
        <v>45.7360713369863</v>
      </c>
      <c r="EJ18" s="0" t="n">
        <f aca="false">DX18*'Dist Horaria'!$S$6</f>
        <v>45.7360713369863</v>
      </c>
      <c r="EK18" s="0" t="n">
        <f aca="false">DX18*'Dist Horaria'!$T$6</f>
        <v>45.7360713369863</v>
      </c>
      <c r="EL18" s="0" t="n">
        <f aca="false">DX18*'Dist Horaria'!$U$6</f>
        <v>45.7360713369863</v>
      </c>
      <c r="EM18" s="0" t="n">
        <f aca="false">DX18*'Dist Horaria'!$V$6</f>
        <v>45.7360713369863</v>
      </c>
      <c r="EN18" s="0" t="n">
        <f aca="false">DX18*'Dist Horaria'!$W$6</f>
        <v>45.7360713369863</v>
      </c>
      <c r="EO18" s="0" t="n">
        <f aca="false">DX18*'Dist Horaria'!$X$6</f>
        <v>69.6930610849315</v>
      </c>
      <c r="EP18" s="0" t="n">
        <f aca="false">DX18*'Dist Horaria'!$Y$6</f>
        <v>69.6930610849315</v>
      </c>
      <c r="EQ18" s="0" t="n">
        <f aca="false">DX18*'Dist Horaria'!$Z$6</f>
        <v>69.6930610849315</v>
      </c>
      <c r="ER18" s="0" t="n">
        <f aca="false">DX18*'Dist Horaria'!$AA$6</f>
        <v>26.1348979068493</v>
      </c>
      <c r="ES18" s="0" t="n">
        <f aca="false">DX18*'Dist Horaria'!$AB$6</f>
        <v>26.1348979068493</v>
      </c>
      <c r="ET18" s="0" t="n">
        <f aca="false">DX18*'Dist Horaria'!$AC$6</f>
        <v>26.1348979068493</v>
      </c>
      <c r="EU18" s="0" t="n">
        <f aca="false">DX18*'Dist Horaria'!$AD$6</f>
        <v>26.1348979068493</v>
      </c>
      <c r="EV18" s="0" t="n">
        <f aca="false">DX18*'Dist Horaria'!$AE$6</f>
        <v>26.1348979068493</v>
      </c>
      <c r="EW18" s="0" t="n">
        <f aca="false">BB18+CA18+CZ18+DY18</f>
        <v>1048.77609939429</v>
      </c>
      <c r="EX18" s="0" t="n">
        <f aca="false">BC18+CB18+DA18+DZ18</f>
        <v>1045.0088942162</v>
      </c>
      <c r="EY18" s="0" t="n">
        <f aca="false">BD18+CC18+DB18+EA18</f>
        <v>1041.45311553822</v>
      </c>
      <c r="EZ18" s="0" t="n">
        <f aca="false">BE18+CD18+DC18+EB18</f>
        <v>1038.42373098027</v>
      </c>
      <c r="FA18" s="0" t="n">
        <f aca="false">BF18+CE18+DD18+EC18</f>
        <v>1036.20997435963</v>
      </c>
      <c r="FB18" s="0" t="n">
        <f aca="false">BG18+CF18+DE18+ED18</f>
        <v>2548.06781718872</v>
      </c>
      <c r="FC18" s="0" t="n">
        <f aca="false">BH18+CG18+DF18+EE18</f>
        <v>2553.79353066751</v>
      </c>
      <c r="FD18" s="0" t="n">
        <f aca="false">BI18+CH18+DG18+EF18</f>
        <v>2553.79353066751</v>
      </c>
      <c r="FE18" s="0" t="n">
        <f aca="false">BJ18+CI18+DH18+EG18</f>
        <v>1764.33656530395</v>
      </c>
      <c r="FF18" s="0" t="n">
        <f aca="false">BK18+CJ18+DI18+EH18</f>
        <v>1782.89086199959</v>
      </c>
      <c r="FG18" s="0" t="n">
        <f aca="false">BL18+CK18+DJ18+EI18</f>
        <v>1796.38489596007</v>
      </c>
      <c r="FH18" s="0" t="n">
        <f aca="false">BM18+CL18+DK18+EJ18</f>
        <v>1803.1319129403</v>
      </c>
      <c r="FI18" s="0" t="n">
        <f aca="false">BN18+CM18+DL18+EK18</f>
        <v>1804.81866718536</v>
      </c>
      <c r="FJ18" s="0" t="n">
        <f aca="false">BO18+CN18+DM18+EL18</f>
        <v>1803.1319129403</v>
      </c>
      <c r="FK18" s="0" t="n">
        <f aca="false">BP18+CO18+DN18+EM18</f>
        <v>1799.75840445018</v>
      </c>
      <c r="FL18" s="0" t="n">
        <f aca="false">BQ18+CP18+DO18+EN18</f>
        <v>1794.69814171501</v>
      </c>
      <c r="FM18" s="0" t="n">
        <f aca="false">BR18+CQ18+DP18+EO18</f>
        <v>2622.99840127663</v>
      </c>
      <c r="FN18" s="0" t="n">
        <f aca="false">BS18+CR18+DQ18+EP18</f>
        <v>2618.39572774754</v>
      </c>
      <c r="FO18" s="0" t="n">
        <f aca="false">BT18+CS18+DR18+EQ18</f>
        <v>2593.34292522628</v>
      </c>
      <c r="FP18" s="0" t="n">
        <f aca="false">BU18+CT18+DS18+ER18</f>
        <v>1071.64666485648</v>
      </c>
      <c r="FQ18" s="0" t="n">
        <f aca="false">BV18+CU18+DT18+ES18</f>
        <v>1053.65107269196</v>
      </c>
      <c r="FR18" s="0" t="n">
        <f aca="false">BW18+CV18+DU18+ET18</f>
        <v>1065.86444720773</v>
      </c>
      <c r="FS18" s="0" t="n">
        <f aca="false">BX18+CW18+DV18+EU18</f>
        <v>1061.69717653416</v>
      </c>
      <c r="FT18" s="0" t="n">
        <f aca="false">BY18+CX18+DW18+EV18</f>
        <v>1057.28844741389</v>
      </c>
      <c r="FU18" s="0" t="n">
        <f aca="false">AM18*'Dist Horaria'!$H$10</f>
        <v>0.567900394639311</v>
      </c>
      <c r="FV18" s="0" t="n">
        <f aca="false">AM18*'Dist Horaria'!$I$10</f>
        <v>0.531492094180221</v>
      </c>
      <c r="FW18" s="0" t="n">
        <f aca="false">AM18*'Dist Horaria'!$J$10</f>
        <v>0.529191216388938</v>
      </c>
      <c r="FX18" s="0" t="n">
        <f aca="false">AM18*'Dist Horaria'!$K$10</f>
        <v>0.513971858860983</v>
      </c>
      <c r="FY18" s="0" t="n">
        <f aca="false">AM18*'Dist Horaria'!$L$10</f>
        <v>0.514177542204632</v>
      </c>
      <c r="FZ18" s="0" t="n">
        <f aca="false">AM18*'Dist Horaria'!$M$10</f>
        <v>0.550191129921897</v>
      </c>
      <c r="GA18" s="0" t="n">
        <f aca="false">AM18*'Dist Horaria'!$N$10</f>
        <v>0.520503550509193</v>
      </c>
      <c r="GB18" s="0" t="n">
        <f aca="false">AM18*'Dist Horaria'!$O$10</f>
        <v>0.511619524648435</v>
      </c>
      <c r="GC18" s="0" t="n">
        <f aca="false">AM18*'Dist Horaria'!$P$10</f>
        <v>0.519558688201139</v>
      </c>
      <c r="GD18" s="0" t="n">
        <f aca="false">AM18*'Dist Horaria'!$Q$10</f>
        <v>0.470183084900275</v>
      </c>
      <c r="GE18" s="0" t="n">
        <f aca="false">AM18*'Dist Horaria'!$R$10</f>
        <v>0.573693974883723</v>
      </c>
      <c r="GF18" s="0" t="n">
        <f aca="false">AM18*'Dist Horaria'!$S$10</f>
        <v>0.489956940661252</v>
      </c>
      <c r="GG18" s="0" t="n">
        <f aca="false">AR18*'Dist Horaria'!$H$10</f>
        <v>0.5940402202698</v>
      </c>
      <c r="GH18" s="0" t="n">
        <f aca="false">AR18*'Dist Horaria'!$I$10</f>
        <v>0.55595608610028</v>
      </c>
      <c r="GI18" s="0" t="n">
        <f aca="false">AR18*'Dist Horaria'!$J$10</f>
        <v>0.553549301454857</v>
      </c>
      <c r="GJ18" s="0" t="n">
        <f aca="false">AR18*'Dist Horaria'!$K$10</f>
        <v>0.537629413771009</v>
      </c>
      <c r="GK18" s="0" t="n">
        <f aca="false">AR18*'Dist Horaria'!$L$10</f>
        <v>0.537844564490959</v>
      </c>
      <c r="GL18" s="0" t="n">
        <f aca="false">AR18*'Dist Horaria'!$M$10</f>
        <v>0.575515817728699</v>
      </c>
      <c r="GM18" s="0" t="n">
        <f aca="false">AR18*'Dist Horaria'!$N$10</f>
        <v>0.544461751945207</v>
      </c>
      <c r="GN18" s="0" t="n">
        <f aca="false">AR18*'Dist Horaria'!$O$10</f>
        <v>0.53516880422229</v>
      </c>
      <c r="GO18" s="0" t="n">
        <f aca="false">AR18*'Dist Horaria'!$P$10</f>
        <v>0.543473398672522</v>
      </c>
      <c r="GP18" s="0" t="n">
        <f aca="false">AR18*'Dist Horaria'!$Q$10</f>
        <v>0.491825091086069</v>
      </c>
      <c r="GQ18" s="0" t="n">
        <f aca="false">AR18*'Dist Horaria'!$R$10</f>
        <v>0.600100472590503</v>
      </c>
      <c r="GR18" s="0" t="n">
        <f aca="false">AR18*'Dist Horaria'!$S$10</f>
        <v>0.512509115507806</v>
      </c>
      <c r="GS18" s="0" t="n">
        <f aca="false">AW18*'Dist Horaria'!$H$10</f>
        <v>0.0344371142185391</v>
      </c>
      <c r="GT18" s="0" t="n">
        <f aca="false">AW18*'Dist Horaria'!$I$10</f>
        <v>0.0322293383246539</v>
      </c>
      <c r="GU18" s="0" t="n">
        <f aca="false">AW18*'Dist Horaria'!$J$10</f>
        <v>0.0320898145770932</v>
      </c>
      <c r="GV18" s="0" t="n">
        <f aca="false">AW18*'Dist Horaria'!$K$10</f>
        <v>0.0311669225374498</v>
      </c>
      <c r="GW18" s="0" t="n">
        <f aca="false">AW18*'Dist Horaria'!$L$10</f>
        <v>0.0311793950429541</v>
      </c>
      <c r="GX18" s="0" t="n">
        <f aca="false">AW18*'Dist Horaria'!$M$10</f>
        <v>0.0333632358103594</v>
      </c>
      <c r="GY18" s="0" t="n">
        <f aca="false">AW18*'Dist Horaria'!$N$10</f>
        <v>0.0315630001127656</v>
      </c>
      <c r="GZ18" s="0" t="n">
        <f aca="false">AW18*'Dist Horaria'!$O$10</f>
        <v>0.03102427850564</v>
      </c>
      <c r="HA18" s="0" t="n">
        <f aca="false">AW18*'Dist Horaria'!$P$10</f>
        <v>0.0315057042708709</v>
      </c>
      <c r="HB18" s="0" t="n">
        <f aca="false">AW18*'Dist Horaria'!$Q$10</f>
        <v>0.0285115994832504</v>
      </c>
      <c r="HC18" s="0" t="n">
        <f aca="false">AW18*'Dist Horaria'!$R$10</f>
        <v>0.0347884331936523</v>
      </c>
      <c r="HD18" s="0" t="n">
        <f aca="false">AW18*'Dist Horaria'!$S$10</f>
        <v>0.0297106733627714</v>
      </c>
    </row>
    <row r="19" customFormat="false" ht="13.8" hidden="false" customHeight="false" outlineLevel="0" collapsed="false">
      <c r="A19" s="0" t="n">
        <v>4.64936070193724</v>
      </c>
      <c r="B19" s="0" t="n">
        <v>-74.0701365241516</v>
      </c>
      <c r="C19" s="0" t="n">
        <v>32</v>
      </c>
      <c r="D19" s="0" t="n">
        <v>29</v>
      </c>
      <c r="E19" s="0" t="n">
        <v>2373</v>
      </c>
      <c r="F19" s="0" t="n">
        <v>19</v>
      </c>
      <c r="G19" s="0" t="s">
        <v>149</v>
      </c>
      <c r="H19" s="1" t="n">
        <v>40569</v>
      </c>
      <c r="I19" s="0" t="s">
        <v>188</v>
      </c>
      <c r="J19" s="0" t="s">
        <v>189</v>
      </c>
      <c r="K19" s="0" t="s">
        <v>190</v>
      </c>
      <c r="L19" s="0" t="s">
        <v>191</v>
      </c>
      <c r="M19" s="0" t="s">
        <v>192</v>
      </c>
      <c r="N19" s="0" t="n">
        <v>6</v>
      </c>
      <c r="O19" s="0" t="s">
        <v>84</v>
      </c>
      <c r="P19" s="0" t="s">
        <v>85</v>
      </c>
      <c r="Q19" s="0" t="s">
        <v>86</v>
      </c>
      <c r="R19" s="0" t="s">
        <v>87</v>
      </c>
      <c r="S19" s="0" t="n">
        <v>365</v>
      </c>
      <c r="T19" s="0" t="n">
        <v>24</v>
      </c>
      <c r="U19" s="0" t="n">
        <v>3</v>
      </c>
      <c r="V19" s="0" t="n">
        <v>52000</v>
      </c>
      <c r="W19" s="0" t="n">
        <f aca="false">V19*12</f>
        <v>624000</v>
      </c>
      <c r="X19" s="0" t="n">
        <v>4</v>
      </c>
      <c r="Y19" s="0" t="s">
        <v>193</v>
      </c>
      <c r="Z19" s="0" t="n">
        <v>29936.88</v>
      </c>
      <c r="AA19" s="0" t="s">
        <v>89</v>
      </c>
      <c r="AB19" s="0" t="n">
        <v>0.005</v>
      </c>
      <c r="AC19" s="0" t="n">
        <v>1</v>
      </c>
      <c r="AD19" s="0" t="n">
        <v>3648.96973865688</v>
      </c>
      <c r="AE19" s="0" t="n">
        <v>1.61318588842423</v>
      </c>
      <c r="AF19" s="0" t="n">
        <f aca="false">AE19/S19</f>
        <v>0.00441968736554585</v>
      </c>
      <c r="AG19" s="0" t="n">
        <f aca="false">AE19*EXP(AB19*AC19)</f>
        <v>1.62127201634005</v>
      </c>
      <c r="AH19" s="0" t="n">
        <f aca="false">AG19/S19</f>
        <v>0.00444184114065768</v>
      </c>
      <c r="AI19" s="0" t="s">
        <v>90</v>
      </c>
      <c r="AJ19" s="0" t="n">
        <f aca="false">IF(AI19="A",'FE DISTRIBUCIÓN'!$C$2,'FE DISTRIBUCIÓN'!$C$3)</f>
        <v>4.994E-006</v>
      </c>
      <c r="AK19" s="0" t="n">
        <f aca="false">W19*AJ19</f>
        <v>3.116256</v>
      </c>
      <c r="AL19" s="0" t="n">
        <f aca="false">AK19/365</f>
        <v>0.00853768767123288</v>
      </c>
      <c r="AM19" s="0" t="n">
        <f aca="false">AK19*EXP(AB19*AC19)</f>
        <v>3.13187629820323</v>
      </c>
      <c r="AN19" s="0" t="n">
        <f aca="false">AM19/365</f>
        <v>0.00858048300877598</v>
      </c>
      <c r="AO19" s="0" t="n">
        <v>5.223868284E-006</v>
      </c>
      <c r="AP19" s="0" t="n">
        <f aca="false">AO19*W19</f>
        <v>3.259693809216</v>
      </c>
      <c r="AQ19" s="0" t="n">
        <f aca="false">AP19/365</f>
        <v>0.0089306679704548</v>
      </c>
      <c r="AR19" s="0" t="n">
        <f aca="false">AP19*EXP(AB19*AC19)</f>
        <v>3.27603309242996</v>
      </c>
      <c r="AS19" s="0" t="n">
        <f aca="false">AR19/365</f>
        <v>0.00897543312994508</v>
      </c>
      <c r="AT19" s="0" t="n">
        <v>3.02832944E-007</v>
      </c>
      <c r="AU19" s="0" t="n">
        <f aca="false">AT19*W19</f>
        <v>0.188967757056</v>
      </c>
      <c r="AV19" s="0" t="n">
        <f aca="false">AU19/365</f>
        <v>0.000517719882345205</v>
      </c>
      <c r="AW19" s="0" t="n">
        <f aca="false">AU19*EXP(AB19*AC19)</f>
        <v>0.189914961879997</v>
      </c>
      <c r="AX19" s="0" t="n">
        <f aca="false">AW19/365</f>
        <v>0.000520314964054787</v>
      </c>
      <c r="AY19" s="0" t="n">
        <f aca="false">AW19+AR19+AM19+AG19</f>
        <v>8.21909636885324</v>
      </c>
      <c r="AZ19" s="0" t="n">
        <f aca="false">AH19+AN19+AS19+AX19</f>
        <v>0.0225180722434335</v>
      </c>
      <c r="BA19" s="0" t="n">
        <f aca="false">AH19*1000000</f>
        <v>4441.84114065768</v>
      </c>
      <c r="BB19" s="0" t="n">
        <f aca="false">BA19*'Dist Horaria'!$H$3</f>
        <v>154.773917839147</v>
      </c>
      <c r="BC19" s="0" t="n">
        <f aca="false">BA19*'Dist Horaria'!$I$3</f>
        <v>150.633570637625</v>
      </c>
      <c r="BD19" s="0" t="n">
        <f aca="false">BA19*'Dist Horaria'!$J$3</f>
        <v>146.725591750724</v>
      </c>
      <c r="BE19" s="0" t="n">
        <f aca="false">BA19*'Dist Horaria'!$K$3</f>
        <v>143.396146370425</v>
      </c>
      <c r="BF19" s="0" t="n">
        <f aca="false">BA19*'Dist Horaria'!$L$3</f>
        <v>140.963116950523</v>
      </c>
      <c r="BG19" s="0" t="n">
        <f aca="false">BA19*'Dist Horaria'!$M$3</f>
        <v>139.431366808852</v>
      </c>
      <c r="BH19" s="0" t="n">
        <f aca="false">BA19*'Dist Horaria'!$N$3</f>
        <v>145.724212740489</v>
      </c>
      <c r="BI19" s="0" t="n">
        <f aca="false">BA19*'Dist Horaria'!$O$3</f>
        <v>145.724212740489</v>
      </c>
      <c r="BJ19" s="0" t="n">
        <f aca="false">BA19*'Dist Horaria'!$P$3</f>
        <v>192.798050638454</v>
      </c>
      <c r="BK19" s="0" t="n">
        <f aca="false">BA19*'Dist Horaria'!$Q$3</f>
        <v>213.19015214829</v>
      </c>
      <c r="BL19" s="0" t="n">
        <f aca="false">BA19*'Dist Horaria'!$R$3</f>
        <v>228.020771428171</v>
      </c>
      <c r="BM19" s="0" t="n">
        <f aca="false">BA19*'Dist Horaria'!$S$3</f>
        <v>235.436081068112</v>
      </c>
      <c r="BN19" s="0" t="n">
        <f aca="false">BA19*'Dist Horaria'!$T$3</f>
        <v>237.289908478097</v>
      </c>
      <c r="BO19" s="0" t="n">
        <f aca="false">BA19*'Dist Horaria'!$U$3</f>
        <v>235.436081068112</v>
      </c>
      <c r="BP19" s="0" t="n">
        <f aca="false">BA19*'Dist Horaria'!$V$3</f>
        <v>231.728426248142</v>
      </c>
      <c r="BQ19" s="0" t="n">
        <f aca="false">BA19*'Dist Horaria'!$W$3</f>
        <v>226.166944018186</v>
      </c>
      <c r="BR19" s="0" t="n">
        <f aca="false">BA19*'Dist Horaria'!$X$3</f>
        <v>221.783832222984</v>
      </c>
      <c r="BS19" s="0" t="n">
        <f aca="false">BA19*'Dist Horaria'!$Y$3</f>
        <v>216.72526345255</v>
      </c>
      <c r="BT19" s="0" t="n">
        <f aca="false">BA19*'Dist Horaria'!$Z$3</f>
        <v>189.190978510388</v>
      </c>
      <c r="BU19" s="0" t="n">
        <f aca="false">BA19*'Dist Horaria'!$AA$3</f>
        <v>179.909814938482</v>
      </c>
      <c r="BV19" s="0" t="n">
        <f aca="false">BA19*'Dist Horaria'!$AB$3</f>
        <v>160.131757695571</v>
      </c>
      <c r="BW19" s="0" t="n">
        <f aca="false">BA19*'Dist Horaria'!$AC$3</f>
        <v>173.55486809358</v>
      </c>
      <c r="BX19" s="0" t="n">
        <f aca="false">BA19*'Dist Horaria'!$AD$3</f>
        <v>168.974828872028</v>
      </c>
      <c r="BY19" s="0" t="n">
        <f aca="false">BA19*'Dist Horaria'!$AE$3</f>
        <v>164.129414722163</v>
      </c>
      <c r="BZ19" s="0" t="n">
        <f aca="false">AN19*1000000</f>
        <v>8580.48300877598</v>
      </c>
      <c r="CA19" s="0" t="n">
        <f aca="false">BZ19*'Dist Horaria'!$H$6</f>
        <v>214.5120752194</v>
      </c>
      <c r="CB19" s="0" t="n">
        <f aca="false">BZ19*'Dist Horaria'!$I$6</f>
        <v>214.5120752194</v>
      </c>
      <c r="CC19" s="0" t="n">
        <f aca="false">BZ19*'Dist Horaria'!$J$6</f>
        <v>214.5120752194</v>
      </c>
      <c r="CD19" s="0" t="n">
        <f aca="false">BZ19*'Dist Horaria'!$K$6</f>
        <v>214.5120752194</v>
      </c>
      <c r="CE19" s="0" t="n">
        <f aca="false">BZ19*'Dist Horaria'!$L$6</f>
        <v>214.5120752194</v>
      </c>
      <c r="CF19" s="0" t="n">
        <f aca="false">BZ19*'Dist Horaria'!$M$6</f>
        <v>572.032200585066</v>
      </c>
      <c r="CG19" s="0" t="n">
        <f aca="false">BZ19*'Dist Horaria'!$N$6</f>
        <v>572.032200585066</v>
      </c>
      <c r="CH19" s="0" t="n">
        <f aca="false">BZ19*'Dist Horaria'!$O$6</f>
        <v>572.032200585066</v>
      </c>
      <c r="CI19" s="0" t="n">
        <f aca="false">BZ19*'Dist Horaria'!$P$6</f>
        <v>375.396131633949</v>
      </c>
      <c r="CJ19" s="0" t="n">
        <f aca="false">BZ19*'Dist Horaria'!$Q$6</f>
        <v>375.396131633949</v>
      </c>
      <c r="CK19" s="0" t="n">
        <f aca="false">BZ19*'Dist Horaria'!$R$6</f>
        <v>375.396131633949</v>
      </c>
      <c r="CL19" s="0" t="n">
        <f aca="false">BZ19*'Dist Horaria'!$S$6</f>
        <v>375.396131633949</v>
      </c>
      <c r="CM19" s="0" t="n">
        <f aca="false">BZ19*'Dist Horaria'!$T$6</f>
        <v>375.396131633949</v>
      </c>
      <c r="CN19" s="0" t="n">
        <f aca="false">BZ19*'Dist Horaria'!$U$6</f>
        <v>375.396131633949</v>
      </c>
      <c r="CO19" s="0" t="n">
        <f aca="false">BZ19*'Dist Horaria'!$V$6</f>
        <v>375.396131633949</v>
      </c>
      <c r="CP19" s="0" t="n">
        <f aca="false">BZ19*'Dist Horaria'!$W$6</f>
        <v>375.396131633949</v>
      </c>
      <c r="CQ19" s="0" t="n">
        <f aca="false">BZ19*'Dist Horaria'!$X$6</f>
        <v>572.032200585066</v>
      </c>
      <c r="CR19" s="0" t="n">
        <f aca="false">BZ19*'Dist Horaria'!$Y$6</f>
        <v>572.032200585066</v>
      </c>
      <c r="CS19" s="0" t="n">
        <f aca="false">BZ19*'Dist Horaria'!$Z$6</f>
        <v>572.032200585066</v>
      </c>
      <c r="CT19" s="0" t="n">
        <f aca="false">BZ19*'Dist Horaria'!$AA$6</f>
        <v>214.5120752194</v>
      </c>
      <c r="CU19" s="0" t="n">
        <f aca="false">BZ19*'Dist Horaria'!$AB$6</f>
        <v>214.5120752194</v>
      </c>
      <c r="CV19" s="0" t="n">
        <f aca="false">BZ19*'Dist Horaria'!$AC$6</f>
        <v>214.5120752194</v>
      </c>
      <c r="CW19" s="0" t="n">
        <f aca="false">BZ19*'Dist Horaria'!$AD$6</f>
        <v>214.5120752194</v>
      </c>
      <c r="CX19" s="0" t="n">
        <f aca="false">BZ19*'Dist Horaria'!$AE$6</f>
        <v>214.5120752194</v>
      </c>
      <c r="CY19" s="0" t="n">
        <f aca="false">AS19*1000000</f>
        <v>8975.43312994509</v>
      </c>
      <c r="CZ19" s="0" t="n">
        <f aca="false">CY19*'Dist Horaria'!$H$6</f>
        <v>224.385828248627</v>
      </c>
      <c r="DA19" s="0" t="n">
        <f aca="false">CY19*'Dist Horaria'!$I$6</f>
        <v>224.385828248627</v>
      </c>
      <c r="DB19" s="0" t="n">
        <f aca="false">CY19*'Dist Horaria'!$J$6</f>
        <v>224.385828248627</v>
      </c>
      <c r="DC19" s="0" t="n">
        <f aca="false">CY19*'Dist Horaria'!$K$6</f>
        <v>224.385828248627</v>
      </c>
      <c r="DD19" s="0" t="n">
        <f aca="false">CY19*'Dist Horaria'!$L$6</f>
        <v>224.385828248627</v>
      </c>
      <c r="DE19" s="0" t="n">
        <f aca="false">CY19*'Dist Horaria'!$M$6</f>
        <v>598.362208663006</v>
      </c>
      <c r="DF19" s="0" t="n">
        <f aca="false">CY19*'Dist Horaria'!$N$6</f>
        <v>598.362208663006</v>
      </c>
      <c r="DG19" s="0" t="n">
        <f aca="false">CY19*'Dist Horaria'!$O$6</f>
        <v>598.362208663006</v>
      </c>
      <c r="DH19" s="0" t="n">
        <f aca="false">CY19*'Dist Horaria'!$P$6</f>
        <v>392.675199435097</v>
      </c>
      <c r="DI19" s="0" t="n">
        <f aca="false">CY19*'Dist Horaria'!$Q$6</f>
        <v>392.675199435097</v>
      </c>
      <c r="DJ19" s="0" t="n">
        <f aca="false">CY19*'Dist Horaria'!$R$6</f>
        <v>392.675199435097</v>
      </c>
      <c r="DK19" s="0" t="n">
        <f aca="false">CY19*'Dist Horaria'!$S$6</f>
        <v>392.675199435097</v>
      </c>
      <c r="DL19" s="0" t="n">
        <f aca="false">CY19*'Dist Horaria'!$T$6</f>
        <v>392.675199435097</v>
      </c>
      <c r="DM19" s="0" t="n">
        <f aca="false">CY19*'Dist Horaria'!$U$6</f>
        <v>392.675199435097</v>
      </c>
      <c r="DN19" s="0" t="n">
        <f aca="false">CY19*'Dist Horaria'!$V$6</f>
        <v>392.675199435097</v>
      </c>
      <c r="DO19" s="0" t="n">
        <f aca="false">CY19*'Dist Horaria'!$W$6</f>
        <v>392.675199435097</v>
      </c>
      <c r="DP19" s="0" t="n">
        <f aca="false">CY19*'Dist Horaria'!$X$6</f>
        <v>598.362208663006</v>
      </c>
      <c r="DQ19" s="0" t="n">
        <f aca="false">CY19*'Dist Horaria'!$Y$6</f>
        <v>598.362208663006</v>
      </c>
      <c r="DR19" s="0" t="n">
        <f aca="false">CY19*'Dist Horaria'!$Z$6</f>
        <v>598.362208663006</v>
      </c>
      <c r="DS19" s="0" t="n">
        <f aca="false">CY19*'Dist Horaria'!$AA$6</f>
        <v>224.385828248627</v>
      </c>
      <c r="DT19" s="0" t="n">
        <f aca="false">CY19*'Dist Horaria'!$AB$6</f>
        <v>224.385828248627</v>
      </c>
      <c r="DU19" s="0" t="n">
        <f aca="false">CY19*'Dist Horaria'!$AC$6</f>
        <v>224.385828248627</v>
      </c>
      <c r="DV19" s="0" t="n">
        <f aca="false">CY19*'Dist Horaria'!$AD$6</f>
        <v>224.385828248627</v>
      </c>
      <c r="DW19" s="0" t="n">
        <f aca="false">CY19*'Dist Horaria'!$AE$6</f>
        <v>224.385828248627</v>
      </c>
      <c r="DX19" s="0" t="n">
        <f aca="false">AX19*1000000</f>
        <v>520.314964054787</v>
      </c>
      <c r="DY19" s="0" t="n">
        <f aca="false">DX19*'Dist Horaria'!$H$6</f>
        <v>13.0078741013697</v>
      </c>
      <c r="DZ19" s="0" t="n">
        <f aca="false">DX19*'Dist Horaria'!$I$6</f>
        <v>13.0078741013697</v>
      </c>
      <c r="EA19" s="0" t="n">
        <f aca="false">DX19*'Dist Horaria'!$J$6</f>
        <v>13.0078741013697</v>
      </c>
      <c r="EB19" s="0" t="n">
        <f aca="false">DX19*'Dist Horaria'!$K$6</f>
        <v>13.0078741013697</v>
      </c>
      <c r="EC19" s="0" t="n">
        <f aca="false">DX19*'Dist Horaria'!$L$6</f>
        <v>13.0078741013697</v>
      </c>
      <c r="ED19" s="0" t="n">
        <f aca="false">DX19*'Dist Horaria'!$M$6</f>
        <v>34.6876642703192</v>
      </c>
      <c r="EE19" s="0" t="n">
        <f aca="false">DX19*'Dist Horaria'!$N$6</f>
        <v>34.6876642703192</v>
      </c>
      <c r="EF19" s="0" t="n">
        <f aca="false">DX19*'Dist Horaria'!$O$6</f>
        <v>34.6876642703192</v>
      </c>
      <c r="EG19" s="0" t="n">
        <f aca="false">DX19*'Dist Horaria'!$P$6</f>
        <v>22.7637796773969</v>
      </c>
      <c r="EH19" s="0" t="n">
        <f aca="false">DX19*'Dist Horaria'!$Q$6</f>
        <v>22.7637796773969</v>
      </c>
      <c r="EI19" s="0" t="n">
        <f aca="false">DX19*'Dist Horaria'!$R$6</f>
        <v>22.7637796773969</v>
      </c>
      <c r="EJ19" s="0" t="n">
        <f aca="false">DX19*'Dist Horaria'!$S$6</f>
        <v>22.7637796773969</v>
      </c>
      <c r="EK19" s="0" t="n">
        <f aca="false">DX19*'Dist Horaria'!$T$6</f>
        <v>22.7637796773969</v>
      </c>
      <c r="EL19" s="0" t="n">
        <f aca="false">DX19*'Dist Horaria'!$U$6</f>
        <v>22.7637796773969</v>
      </c>
      <c r="EM19" s="0" t="n">
        <f aca="false">DX19*'Dist Horaria'!$V$6</f>
        <v>22.7637796773969</v>
      </c>
      <c r="EN19" s="0" t="n">
        <f aca="false">DX19*'Dist Horaria'!$W$6</f>
        <v>22.7637796773969</v>
      </c>
      <c r="EO19" s="0" t="n">
        <f aca="false">DX19*'Dist Horaria'!$X$6</f>
        <v>34.6876642703192</v>
      </c>
      <c r="EP19" s="0" t="n">
        <f aca="false">DX19*'Dist Horaria'!$Y$6</f>
        <v>34.6876642703192</v>
      </c>
      <c r="EQ19" s="0" t="n">
        <f aca="false">DX19*'Dist Horaria'!$Z$6</f>
        <v>34.6876642703192</v>
      </c>
      <c r="ER19" s="0" t="n">
        <f aca="false">DX19*'Dist Horaria'!$AA$6</f>
        <v>13.0078741013697</v>
      </c>
      <c r="ES19" s="0" t="n">
        <f aca="false">DX19*'Dist Horaria'!$AB$6</f>
        <v>13.0078741013697</v>
      </c>
      <c r="ET19" s="0" t="n">
        <f aca="false">DX19*'Dist Horaria'!$AC$6</f>
        <v>13.0078741013697</v>
      </c>
      <c r="EU19" s="0" t="n">
        <f aca="false">DX19*'Dist Horaria'!$AD$6</f>
        <v>13.0078741013697</v>
      </c>
      <c r="EV19" s="0" t="n">
        <f aca="false">DX19*'Dist Horaria'!$AE$6</f>
        <v>13.0078741013697</v>
      </c>
      <c r="EW19" s="0" t="n">
        <f aca="false">BB19+CA19+CZ19+DY19</f>
        <v>606.679695408543</v>
      </c>
      <c r="EX19" s="0" t="n">
        <f aca="false">BC19+CB19+DA19+DZ19</f>
        <v>602.539348207022</v>
      </c>
      <c r="EY19" s="0" t="n">
        <f aca="false">BD19+CC19+DB19+EA19</f>
        <v>598.631369320121</v>
      </c>
      <c r="EZ19" s="0" t="n">
        <f aca="false">BE19+CD19+DC19+EB19</f>
        <v>595.301923939822</v>
      </c>
      <c r="FA19" s="0" t="n">
        <f aca="false">BF19+CE19+DD19+EC19</f>
        <v>592.86889451992</v>
      </c>
      <c r="FB19" s="0" t="n">
        <f aca="false">BG19+CF19+DE19+ED19</f>
        <v>1344.51344032724</v>
      </c>
      <c r="FC19" s="0" t="n">
        <f aca="false">BH19+CG19+DF19+EE19</f>
        <v>1350.80628625888</v>
      </c>
      <c r="FD19" s="0" t="n">
        <f aca="false">BI19+CH19+DG19+EF19</f>
        <v>1350.80628625888</v>
      </c>
      <c r="FE19" s="0" t="n">
        <f aca="false">BJ19+CI19+DH19+EG19</f>
        <v>983.633161384897</v>
      </c>
      <c r="FF19" s="0" t="n">
        <f aca="false">BK19+CJ19+DI19+EH19</f>
        <v>1004.02526289473</v>
      </c>
      <c r="FG19" s="0" t="n">
        <f aca="false">BL19+CK19+DJ19+EI19</f>
        <v>1018.85588217462</v>
      </c>
      <c r="FH19" s="0" t="n">
        <f aca="false">BM19+CL19+DK19+EJ19</f>
        <v>1026.27119181456</v>
      </c>
      <c r="FI19" s="0" t="n">
        <f aca="false">BN19+CM19+DL19+EK19</f>
        <v>1028.12501922454</v>
      </c>
      <c r="FJ19" s="0" t="n">
        <f aca="false">BO19+CN19+DM19+EL19</f>
        <v>1026.27119181456</v>
      </c>
      <c r="FK19" s="0" t="n">
        <f aca="false">BP19+CO19+DN19+EM19</f>
        <v>1022.56353699459</v>
      </c>
      <c r="FL19" s="0" t="n">
        <f aca="false">BQ19+CP19+DO19+EN19</f>
        <v>1017.00205476463</v>
      </c>
      <c r="FM19" s="0" t="n">
        <f aca="false">BR19+CQ19+DP19+EO19</f>
        <v>1426.86590574137</v>
      </c>
      <c r="FN19" s="0" t="n">
        <f aca="false">BS19+CR19+DQ19+EP19</f>
        <v>1421.80733697094</v>
      </c>
      <c r="FO19" s="0" t="n">
        <f aca="false">BT19+CS19+DR19+EQ19</f>
        <v>1394.27305202878</v>
      </c>
      <c r="FP19" s="0" t="n">
        <f aca="false">BU19+CT19+DS19+ER19</f>
        <v>631.815592507879</v>
      </c>
      <c r="FQ19" s="0" t="n">
        <f aca="false">BV19+CU19+DT19+ES19</f>
        <v>612.037535264968</v>
      </c>
      <c r="FR19" s="0" t="n">
        <f aca="false">BW19+CV19+DU19+ET19</f>
        <v>625.460645662977</v>
      </c>
      <c r="FS19" s="0" t="n">
        <f aca="false">BX19+CW19+DV19+EU19</f>
        <v>620.880606441425</v>
      </c>
      <c r="FT19" s="0" t="n">
        <f aca="false">BY19+CX19+DW19+EV19</f>
        <v>616.035192291559</v>
      </c>
      <c r="FU19" s="0" t="n">
        <f aca="false">AM19*'Dist Horaria'!$H$10</f>
        <v>0.282655660715258</v>
      </c>
      <c r="FV19" s="0" t="n">
        <f aca="false">AM19*'Dist Horaria'!$I$10</f>
        <v>0.264534503697363</v>
      </c>
      <c r="FW19" s="0" t="n">
        <f aca="false">AM19*'Dist Horaria'!$J$10</f>
        <v>0.263389309683661</v>
      </c>
      <c r="FX19" s="0" t="n">
        <f aca="false">AM19*'Dist Horaria'!$K$10</f>
        <v>0.255814323650312</v>
      </c>
      <c r="FY19" s="0" t="n">
        <f aca="false">AM19*'Dist Horaria'!$L$10</f>
        <v>0.255916696464182</v>
      </c>
      <c r="FZ19" s="0" t="n">
        <f aca="false">AM19*'Dist Horaria'!$M$10</f>
        <v>0.273841396864181</v>
      </c>
      <c r="GA19" s="0" t="n">
        <f aca="false">AM19*'Dist Horaria'!$N$10</f>
        <v>0.259065280395263</v>
      </c>
      <c r="GB19" s="0" t="n">
        <f aca="false">AM19*'Dist Horaria'!$O$10</f>
        <v>0.254643518721583</v>
      </c>
      <c r="GC19" s="0" t="n">
        <f aca="false">AM19*'Dist Horaria'!$P$10</f>
        <v>0.258595003067604</v>
      </c>
      <c r="GD19" s="0" t="n">
        <f aca="false">AM19*'Dist Horaria'!$Q$10</f>
        <v>0.234019753770437</v>
      </c>
      <c r="GE19" s="0" t="n">
        <f aca="false">AM19*'Dist Horaria'!$R$10</f>
        <v>0.285539244293205</v>
      </c>
      <c r="GF19" s="0" t="n">
        <f aca="false">AM19*'Dist Horaria'!$S$10</f>
        <v>0.243861606880183</v>
      </c>
      <c r="GG19" s="0" t="n">
        <f aca="false">AR19*'Dist Horaria'!$H$10</f>
        <v>0.295665987445636</v>
      </c>
      <c r="GH19" s="0" t="n">
        <f aca="false">AR19*'Dist Horaria'!$I$10</f>
        <v>0.276710733658057</v>
      </c>
      <c r="GI19" s="0" t="n">
        <f aca="false">AR19*'Dist Horaria'!$J$10</f>
        <v>0.275512827633386</v>
      </c>
      <c r="GJ19" s="0" t="n">
        <f aca="false">AR19*'Dist Horaria'!$K$10</f>
        <v>0.267589173390024</v>
      </c>
      <c r="GK19" s="0" t="n">
        <f aca="false">AR19*'Dist Horaria'!$L$10</f>
        <v>0.267696258311033</v>
      </c>
      <c r="GL19" s="0" t="n">
        <f aca="false">AR19*'Dist Horaria'!$M$10</f>
        <v>0.286446012800371</v>
      </c>
      <c r="GM19" s="0" t="n">
        <f aca="false">AR19*'Dist Horaria'!$N$10</f>
        <v>0.270989768070161</v>
      </c>
      <c r="GN19" s="0" t="n">
        <f aca="false">AR19*'Dist Horaria'!$O$10</f>
        <v>0.266364477608298</v>
      </c>
      <c r="GO19" s="0" t="n">
        <f aca="false">AR19*'Dist Horaria'!$P$10</f>
        <v>0.270497844398426</v>
      </c>
      <c r="GP19" s="0" t="n">
        <f aca="false">AR19*'Dist Horaria'!$Q$10</f>
        <v>0.244791423618518</v>
      </c>
      <c r="GQ19" s="0" t="n">
        <f aca="false">AR19*'Dist Horaria'!$R$10</f>
        <v>0.298682299179135</v>
      </c>
      <c r="GR19" s="0" t="n">
        <f aca="false">AR19*'Dist Horaria'!$S$10</f>
        <v>0.255086286316914</v>
      </c>
      <c r="GS19" s="0" t="n">
        <f aca="false">AW19*'Dist Horaria'!$H$10</f>
        <v>0.0171400572432252</v>
      </c>
      <c r="GT19" s="0" t="n">
        <f aca="false">AW19*'Dist Horaria'!$I$10</f>
        <v>0.0160412019511917</v>
      </c>
      <c r="GU19" s="0" t="n">
        <f aca="false">AW19*'Dist Horaria'!$J$10</f>
        <v>0.0159717581236745</v>
      </c>
      <c r="GV19" s="0" t="n">
        <f aca="false">AW19*'Dist Horaria'!$K$10</f>
        <v>0.015512415848697</v>
      </c>
      <c r="GW19" s="0" t="n">
        <f aca="false">AW19*'Dist Horaria'!$L$10</f>
        <v>0.0155186236702048</v>
      </c>
      <c r="GX19" s="0" t="n">
        <f aca="false">AW19*'Dist Horaria'!$M$10</f>
        <v>0.0166055659594418</v>
      </c>
      <c r="GY19" s="0" t="n">
        <f aca="false">AW19*'Dist Horaria'!$N$10</f>
        <v>0.0157095517721832</v>
      </c>
      <c r="GZ19" s="0" t="n">
        <f aca="false">AW19*'Dist Horaria'!$O$10</f>
        <v>0.0154414189917854</v>
      </c>
      <c r="HA19" s="0" t="n">
        <f aca="false">AW19*'Dist Horaria'!$P$10</f>
        <v>0.0156810344578797</v>
      </c>
      <c r="HB19" s="0" t="n">
        <f aca="false">AW19*'Dist Horaria'!$Q$10</f>
        <v>0.0141908071662909</v>
      </c>
      <c r="HC19" s="0" t="n">
        <f aca="false">AW19*'Dist Horaria'!$R$10</f>
        <v>0.0173149158944426</v>
      </c>
      <c r="HD19" s="0" t="n">
        <f aca="false">AW19*'Dist Horaria'!$S$10</f>
        <v>0.0147876108009805</v>
      </c>
    </row>
    <row r="20" customFormat="false" ht="13.8" hidden="false" customHeight="false" outlineLevel="0" collapsed="false">
      <c r="A20" s="0" t="n">
        <v>4.60336847226344</v>
      </c>
      <c r="B20" s="0" t="n">
        <v>-74.1006420791187</v>
      </c>
      <c r="C20" s="0" t="n">
        <v>29</v>
      </c>
      <c r="D20" s="0" t="n">
        <v>24</v>
      </c>
      <c r="E20" s="0" t="n">
        <v>2305</v>
      </c>
      <c r="F20" s="0" t="n">
        <v>20</v>
      </c>
      <c r="G20" s="0" t="s">
        <v>149</v>
      </c>
      <c r="H20" s="1" t="s">
        <v>194</v>
      </c>
      <c r="I20" s="0" t="s">
        <v>195</v>
      </c>
      <c r="J20" s="0" t="s">
        <v>196</v>
      </c>
      <c r="K20" s="0" t="s">
        <v>197</v>
      </c>
      <c r="L20" s="0" t="s">
        <v>198</v>
      </c>
      <c r="M20" s="0" t="s">
        <v>199</v>
      </c>
      <c r="N20" s="0" t="n">
        <v>14</v>
      </c>
      <c r="O20" s="0" t="s">
        <v>200</v>
      </c>
      <c r="P20" s="0" t="s">
        <v>85</v>
      </c>
      <c r="Q20" s="0" t="s">
        <v>86</v>
      </c>
      <c r="R20" s="0" t="s">
        <v>87</v>
      </c>
      <c r="S20" s="0" t="n">
        <v>365</v>
      </c>
      <c r="T20" s="0" t="n">
        <v>24</v>
      </c>
      <c r="U20" s="0" t="n">
        <v>3</v>
      </c>
      <c r="V20" s="0" t="n">
        <v>109000</v>
      </c>
      <c r="W20" s="0" t="n">
        <f aca="false">V20*12</f>
        <v>1308000</v>
      </c>
      <c r="X20" s="0" t="n">
        <v>3</v>
      </c>
      <c r="Y20" s="0" t="s">
        <v>201</v>
      </c>
      <c r="Z20" s="0" t="n">
        <v>29712.58</v>
      </c>
      <c r="AA20" s="0" t="s">
        <v>89</v>
      </c>
      <c r="AB20" s="0" t="n">
        <v>0.005</v>
      </c>
      <c r="AC20" s="0" t="n">
        <v>2</v>
      </c>
      <c r="AD20" s="0" t="n">
        <v>5105.61304610006</v>
      </c>
      <c r="AE20" s="0" t="n">
        <f aca="false">AD20/2204.59</f>
        <v>2.31590139032657</v>
      </c>
      <c r="AF20" s="0" t="n">
        <f aca="false">AE20/S20</f>
        <v>0.00634493531596321</v>
      </c>
      <c r="AG20" s="0" t="n">
        <f aca="false">AE20*EXP(AB20*AC20)</f>
        <v>2.33917658624981</v>
      </c>
      <c r="AH20" s="0" t="n">
        <f aca="false">AG20/S20</f>
        <v>0.00640870297602688</v>
      </c>
      <c r="AI20" s="0" t="s">
        <v>90</v>
      </c>
      <c r="AJ20" s="0" t="n">
        <f aca="false">IF(AI20="A",'FE DISTRIBUCIÓN'!$C$2,'FE DISTRIBUCIÓN'!$C$3)</f>
        <v>4.994E-006</v>
      </c>
      <c r="AK20" s="0" t="n">
        <f aca="false">W20*AJ20</f>
        <v>6.532152</v>
      </c>
      <c r="AL20" s="0" t="n">
        <f aca="false">AK20/365</f>
        <v>0.0178963068493151</v>
      </c>
      <c r="AM20" s="0" t="n">
        <f aca="false">AK20*EXP(AB20*AC20)</f>
        <v>6.59780121901918</v>
      </c>
      <c r="AN20" s="0" t="n">
        <f aca="false">AM20/365</f>
        <v>0.0180761677233402</v>
      </c>
      <c r="AO20" s="0" t="n">
        <v>5.223868284E-006</v>
      </c>
      <c r="AP20" s="0" t="n">
        <f aca="false">AO20*W20</f>
        <v>6.832819715472</v>
      </c>
      <c r="AQ20" s="0" t="n">
        <f aca="false">AP20/365</f>
        <v>0.0187200540149918</v>
      </c>
      <c r="AR20" s="0" t="n">
        <f aca="false">AP20*EXP(AB20*AC20)</f>
        <v>6.90149069526849</v>
      </c>
      <c r="AS20" s="0" t="n">
        <f aca="false">AR20/365</f>
        <v>0.0189081936856671</v>
      </c>
      <c r="AT20" s="0" t="n">
        <v>3.02832944E-007</v>
      </c>
      <c r="AU20" s="0" t="n">
        <f aca="false">AT20*W20</f>
        <v>0.396105490752</v>
      </c>
      <c r="AV20" s="0" t="n">
        <f aca="false">AU20/365</f>
        <v>0.00108522052260822</v>
      </c>
      <c r="AW20" s="0" t="n">
        <f aca="false">AU20*EXP(AB20*AC20)</f>
        <v>0.400086417117014</v>
      </c>
      <c r="AX20" s="0" t="n">
        <f aca="false">AW20/365</f>
        <v>0.0010961271701836</v>
      </c>
      <c r="AY20" s="0" t="n">
        <f aca="false">AW20+AR20+AM20+AG20</f>
        <v>16.2385549176545</v>
      </c>
      <c r="AZ20" s="0" t="n">
        <f aca="false">AH20+AN20+AS20+AX20</f>
        <v>0.0444891915552178</v>
      </c>
      <c r="BA20" s="0" t="n">
        <f aca="false">AH20*1000000</f>
        <v>6408.70297602688</v>
      </c>
      <c r="BB20" s="0" t="n">
        <f aca="false">BA20*'Dist Horaria'!$H$3</f>
        <v>223.308316632012</v>
      </c>
      <c r="BC20" s="0" t="n">
        <f aca="false">BA20*'Dist Horaria'!$I$3</f>
        <v>217.334610100885</v>
      </c>
      <c r="BD20" s="0" t="n">
        <f aca="false">BA20*'Dist Horaria'!$J$3</f>
        <v>211.696165336734</v>
      </c>
      <c r="BE20" s="0" t="n">
        <f aca="false">BA20*'Dist Horaria'!$K$3</f>
        <v>206.892430614676</v>
      </c>
      <c r="BF20" s="0" t="n">
        <f aca="false">BA20*'Dist Horaria'!$L$3</f>
        <v>203.382047782349</v>
      </c>
      <c r="BG20" s="0" t="n">
        <f aca="false">BA20*'Dist Horaria'!$M$3</f>
        <v>201.172033650685</v>
      </c>
      <c r="BH20" s="0" t="n">
        <f aca="false">BA20*'Dist Horaria'!$N$3</f>
        <v>210.251372414204</v>
      </c>
      <c r="BI20" s="0" t="n">
        <f aca="false">BA20*'Dist Horaria'!$O$3</f>
        <v>210.251372414204</v>
      </c>
      <c r="BJ20" s="0" t="n">
        <f aca="false">BA20*'Dist Horaria'!$P$3</f>
        <v>278.169660231454</v>
      </c>
      <c r="BK20" s="0" t="n">
        <f aca="false">BA20*'Dist Horaria'!$Q$3</f>
        <v>307.591451217473</v>
      </c>
      <c r="BL20" s="0" t="n">
        <f aca="false">BA20*'Dist Horaria'!$R$3</f>
        <v>328.989117389124</v>
      </c>
      <c r="BM20" s="0" t="n">
        <f aca="false">BA20*'Dist Horaria'!$S$3</f>
        <v>339.687950474949</v>
      </c>
      <c r="BN20" s="0" t="n">
        <f aca="false">BA20*'Dist Horaria'!$T$3</f>
        <v>342.362658746405</v>
      </c>
      <c r="BO20" s="0" t="n">
        <f aca="false">BA20*'Dist Horaria'!$U$3</f>
        <v>339.687950474949</v>
      </c>
      <c r="BP20" s="0" t="n">
        <f aca="false">BA20*'Dist Horaria'!$V$3</f>
        <v>334.338533932036</v>
      </c>
      <c r="BQ20" s="0" t="n">
        <f aca="false">BA20*'Dist Horaria'!$W$3</f>
        <v>326.314409117667</v>
      </c>
      <c r="BR20" s="0" t="n">
        <f aca="false">BA20*'Dist Horaria'!$X$3</f>
        <v>319.990441034015</v>
      </c>
      <c r="BS20" s="0" t="n">
        <f aca="false">BA20*'Dist Horaria'!$Y$3</f>
        <v>312.691921409624</v>
      </c>
      <c r="BT20" s="0" t="n">
        <f aca="false">BA20*'Dist Horaria'!$Z$3</f>
        <v>272.965364726537</v>
      </c>
      <c r="BU20" s="0" t="n">
        <f aca="false">BA20*'Dist Horaria'!$AA$3</f>
        <v>259.574471463871</v>
      </c>
      <c r="BV20" s="0" t="n">
        <f aca="false">BA20*'Dist Horaria'!$AB$3</f>
        <v>231.038625561488</v>
      </c>
      <c r="BW20" s="0" t="n">
        <f aca="false">BA20*'Dist Horaria'!$AC$3</f>
        <v>250.405533298878</v>
      </c>
      <c r="BX20" s="0" t="n">
        <f aca="false">BA20*'Dist Horaria'!$AD$3</f>
        <v>243.797437678165</v>
      </c>
      <c r="BY20" s="0" t="n">
        <f aca="false">BA20*'Dist Horaria'!$AE$3</f>
        <v>236.806458239912</v>
      </c>
      <c r="BZ20" s="0" t="n">
        <f aca="false">AN20*1000000</f>
        <v>18076.1677233402</v>
      </c>
      <c r="CA20" s="0" t="n">
        <f aca="false">BZ20*'Dist Horaria'!$H$6</f>
        <v>451.904193083506</v>
      </c>
      <c r="CB20" s="0" t="n">
        <f aca="false">BZ20*'Dist Horaria'!$I$6</f>
        <v>451.904193083506</v>
      </c>
      <c r="CC20" s="0" t="n">
        <f aca="false">BZ20*'Dist Horaria'!$J$6</f>
        <v>451.904193083506</v>
      </c>
      <c r="CD20" s="0" t="n">
        <f aca="false">BZ20*'Dist Horaria'!$K$6</f>
        <v>451.904193083506</v>
      </c>
      <c r="CE20" s="0" t="n">
        <f aca="false">BZ20*'Dist Horaria'!$L$6</f>
        <v>451.904193083506</v>
      </c>
      <c r="CF20" s="0" t="n">
        <f aca="false">BZ20*'Dist Horaria'!$M$6</f>
        <v>1205.07784822268</v>
      </c>
      <c r="CG20" s="0" t="n">
        <f aca="false">BZ20*'Dist Horaria'!$N$6</f>
        <v>1205.07784822268</v>
      </c>
      <c r="CH20" s="0" t="n">
        <f aca="false">BZ20*'Dist Horaria'!$O$6</f>
        <v>1205.07784822268</v>
      </c>
      <c r="CI20" s="0" t="n">
        <f aca="false">BZ20*'Dist Horaria'!$P$6</f>
        <v>790.832337896135</v>
      </c>
      <c r="CJ20" s="0" t="n">
        <f aca="false">BZ20*'Dist Horaria'!$Q$6</f>
        <v>790.832337896135</v>
      </c>
      <c r="CK20" s="0" t="n">
        <f aca="false">BZ20*'Dist Horaria'!$R$6</f>
        <v>790.832337896135</v>
      </c>
      <c r="CL20" s="0" t="n">
        <f aca="false">BZ20*'Dist Horaria'!$S$6</f>
        <v>790.832337896135</v>
      </c>
      <c r="CM20" s="0" t="n">
        <f aca="false">BZ20*'Dist Horaria'!$T$6</f>
        <v>790.832337896135</v>
      </c>
      <c r="CN20" s="0" t="n">
        <f aca="false">BZ20*'Dist Horaria'!$U$6</f>
        <v>790.832337896135</v>
      </c>
      <c r="CO20" s="0" t="n">
        <f aca="false">BZ20*'Dist Horaria'!$V$6</f>
        <v>790.832337896135</v>
      </c>
      <c r="CP20" s="0" t="n">
        <f aca="false">BZ20*'Dist Horaria'!$W$6</f>
        <v>790.832337896135</v>
      </c>
      <c r="CQ20" s="0" t="n">
        <f aca="false">BZ20*'Dist Horaria'!$X$6</f>
        <v>1205.07784822268</v>
      </c>
      <c r="CR20" s="0" t="n">
        <f aca="false">BZ20*'Dist Horaria'!$Y$6</f>
        <v>1205.07784822268</v>
      </c>
      <c r="CS20" s="0" t="n">
        <f aca="false">BZ20*'Dist Horaria'!$Z$6</f>
        <v>1205.07784822268</v>
      </c>
      <c r="CT20" s="0" t="n">
        <f aca="false">BZ20*'Dist Horaria'!$AA$6</f>
        <v>451.904193083506</v>
      </c>
      <c r="CU20" s="0" t="n">
        <f aca="false">BZ20*'Dist Horaria'!$AB$6</f>
        <v>451.904193083506</v>
      </c>
      <c r="CV20" s="0" t="n">
        <f aca="false">BZ20*'Dist Horaria'!$AC$6</f>
        <v>451.904193083506</v>
      </c>
      <c r="CW20" s="0" t="n">
        <f aca="false">BZ20*'Dist Horaria'!$AD$6</f>
        <v>451.904193083506</v>
      </c>
      <c r="CX20" s="0" t="n">
        <f aca="false">BZ20*'Dist Horaria'!$AE$6</f>
        <v>451.904193083506</v>
      </c>
      <c r="CY20" s="0" t="n">
        <f aca="false">AS20*1000000</f>
        <v>18908.1936856671</v>
      </c>
      <c r="CZ20" s="0" t="n">
        <f aca="false">CY20*'Dist Horaria'!$H$6</f>
        <v>472.704842141677</v>
      </c>
      <c r="DA20" s="0" t="n">
        <f aca="false">CY20*'Dist Horaria'!$I$6</f>
        <v>472.704842141677</v>
      </c>
      <c r="DB20" s="0" t="n">
        <f aca="false">CY20*'Dist Horaria'!$J$6</f>
        <v>472.704842141677</v>
      </c>
      <c r="DC20" s="0" t="n">
        <f aca="false">CY20*'Dist Horaria'!$K$6</f>
        <v>472.704842141677</v>
      </c>
      <c r="DD20" s="0" t="n">
        <f aca="false">CY20*'Dist Horaria'!$L$6</f>
        <v>472.704842141677</v>
      </c>
      <c r="DE20" s="0" t="n">
        <f aca="false">CY20*'Dist Horaria'!$M$6</f>
        <v>1260.54624571114</v>
      </c>
      <c r="DF20" s="0" t="n">
        <f aca="false">CY20*'Dist Horaria'!$N$6</f>
        <v>1260.54624571114</v>
      </c>
      <c r="DG20" s="0" t="n">
        <f aca="false">CY20*'Dist Horaria'!$O$6</f>
        <v>1260.54624571114</v>
      </c>
      <c r="DH20" s="0" t="n">
        <f aca="false">CY20*'Dist Horaria'!$P$6</f>
        <v>827.233473747935</v>
      </c>
      <c r="DI20" s="0" t="n">
        <f aca="false">CY20*'Dist Horaria'!$Q$6</f>
        <v>827.233473747935</v>
      </c>
      <c r="DJ20" s="0" t="n">
        <f aca="false">CY20*'Dist Horaria'!$R$6</f>
        <v>827.233473747935</v>
      </c>
      <c r="DK20" s="0" t="n">
        <f aca="false">CY20*'Dist Horaria'!$S$6</f>
        <v>827.233473747935</v>
      </c>
      <c r="DL20" s="0" t="n">
        <f aca="false">CY20*'Dist Horaria'!$T$6</f>
        <v>827.233473747935</v>
      </c>
      <c r="DM20" s="0" t="n">
        <f aca="false">CY20*'Dist Horaria'!$U$6</f>
        <v>827.233473747935</v>
      </c>
      <c r="DN20" s="0" t="n">
        <f aca="false">CY20*'Dist Horaria'!$V$6</f>
        <v>827.233473747935</v>
      </c>
      <c r="DO20" s="0" t="n">
        <f aca="false">CY20*'Dist Horaria'!$W$6</f>
        <v>827.233473747935</v>
      </c>
      <c r="DP20" s="0" t="n">
        <f aca="false">CY20*'Dist Horaria'!$X$6</f>
        <v>1260.54624571114</v>
      </c>
      <c r="DQ20" s="0" t="n">
        <f aca="false">CY20*'Dist Horaria'!$Y$6</f>
        <v>1260.54624571114</v>
      </c>
      <c r="DR20" s="0" t="n">
        <f aca="false">CY20*'Dist Horaria'!$Z$6</f>
        <v>1260.54624571114</v>
      </c>
      <c r="DS20" s="0" t="n">
        <f aca="false">CY20*'Dist Horaria'!$AA$6</f>
        <v>472.704842141677</v>
      </c>
      <c r="DT20" s="0" t="n">
        <f aca="false">CY20*'Dist Horaria'!$AB$6</f>
        <v>472.704842141677</v>
      </c>
      <c r="DU20" s="0" t="n">
        <f aca="false">CY20*'Dist Horaria'!$AC$6</f>
        <v>472.704842141677</v>
      </c>
      <c r="DV20" s="0" t="n">
        <f aca="false">CY20*'Dist Horaria'!$AD$6</f>
        <v>472.704842141677</v>
      </c>
      <c r="DW20" s="0" t="n">
        <f aca="false">CY20*'Dist Horaria'!$AE$6</f>
        <v>472.704842141677</v>
      </c>
      <c r="DX20" s="0" t="n">
        <f aca="false">AX20*1000000</f>
        <v>1096.1271701836</v>
      </c>
      <c r="DY20" s="0" t="n">
        <f aca="false">DX20*'Dist Horaria'!$H$6</f>
        <v>27.40317925459</v>
      </c>
      <c r="DZ20" s="0" t="n">
        <f aca="false">DX20*'Dist Horaria'!$I$6</f>
        <v>27.40317925459</v>
      </c>
      <c r="EA20" s="0" t="n">
        <f aca="false">DX20*'Dist Horaria'!$J$6</f>
        <v>27.40317925459</v>
      </c>
      <c r="EB20" s="0" t="n">
        <f aca="false">DX20*'Dist Horaria'!$K$6</f>
        <v>27.40317925459</v>
      </c>
      <c r="EC20" s="0" t="n">
        <f aca="false">DX20*'Dist Horaria'!$L$6</f>
        <v>27.40317925459</v>
      </c>
      <c r="ED20" s="0" t="n">
        <f aca="false">DX20*'Dist Horaria'!$M$6</f>
        <v>73.0751446789066</v>
      </c>
      <c r="EE20" s="0" t="n">
        <f aca="false">DX20*'Dist Horaria'!$N$6</f>
        <v>73.0751446789066</v>
      </c>
      <c r="EF20" s="0" t="n">
        <f aca="false">DX20*'Dist Horaria'!$O$6</f>
        <v>73.0751446789066</v>
      </c>
      <c r="EG20" s="0" t="n">
        <f aca="false">DX20*'Dist Horaria'!$P$6</f>
        <v>47.9555636955325</v>
      </c>
      <c r="EH20" s="0" t="n">
        <f aca="false">DX20*'Dist Horaria'!$Q$6</f>
        <v>47.9555636955325</v>
      </c>
      <c r="EI20" s="0" t="n">
        <f aca="false">DX20*'Dist Horaria'!$R$6</f>
        <v>47.9555636955325</v>
      </c>
      <c r="EJ20" s="0" t="n">
        <f aca="false">DX20*'Dist Horaria'!$S$6</f>
        <v>47.9555636955325</v>
      </c>
      <c r="EK20" s="0" t="n">
        <f aca="false">DX20*'Dist Horaria'!$T$6</f>
        <v>47.9555636955325</v>
      </c>
      <c r="EL20" s="0" t="n">
        <f aca="false">DX20*'Dist Horaria'!$U$6</f>
        <v>47.9555636955325</v>
      </c>
      <c r="EM20" s="0" t="n">
        <f aca="false">DX20*'Dist Horaria'!$V$6</f>
        <v>47.9555636955325</v>
      </c>
      <c r="EN20" s="0" t="n">
        <f aca="false">DX20*'Dist Horaria'!$W$6</f>
        <v>47.9555636955325</v>
      </c>
      <c r="EO20" s="0" t="n">
        <f aca="false">DX20*'Dist Horaria'!$X$6</f>
        <v>73.0751446789066</v>
      </c>
      <c r="EP20" s="0" t="n">
        <f aca="false">DX20*'Dist Horaria'!$Y$6</f>
        <v>73.0751446789066</v>
      </c>
      <c r="EQ20" s="0" t="n">
        <f aca="false">DX20*'Dist Horaria'!$Z$6</f>
        <v>73.0751446789066</v>
      </c>
      <c r="ER20" s="0" t="n">
        <f aca="false">DX20*'Dist Horaria'!$AA$6</f>
        <v>27.40317925459</v>
      </c>
      <c r="ES20" s="0" t="n">
        <f aca="false">DX20*'Dist Horaria'!$AB$6</f>
        <v>27.40317925459</v>
      </c>
      <c r="ET20" s="0" t="n">
        <f aca="false">DX20*'Dist Horaria'!$AC$6</f>
        <v>27.40317925459</v>
      </c>
      <c r="EU20" s="0" t="n">
        <f aca="false">DX20*'Dist Horaria'!$AD$6</f>
        <v>27.40317925459</v>
      </c>
      <c r="EV20" s="0" t="n">
        <f aca="false">DX20*'Dist Horaria'!$AE$6</f>
        <v>27.40317925459</v>
      </c>
      <c r="EW20" s="0" t="n">
        <f aca="false">BB20+CA20+CZ20+DY20</f>
        <v>1175.32053111178</v>
      </c>
      <c r="EX20" s="0" t="n">
        <f aca="false">BC20+CB20+DA20+DZ20</f>
        <v>1169.34682458066</v>
      </c>
      <c r="EY20" s="0" t="n">
        <f aca="false">BD20+CC20+DB20+EA20</f>
        <v>1163.70837981651</v>
      </c>
      <c r="EZ20" s="0" t="n">
        <f aca="false">BE20+CD20+DC20+EB20</f>
        <v>1158.90464509445</v>
      </c>
      <c r="FA20" s="0" t="n">
        <f aca="false">BF20+CE20+DD20+EC20</f>
        <v>1155.39426226212</v>
      </c>
      <c r="FB20" s="0" t="n">
        <f aca="false">BG20+CF20+DE20+ED20</f>
        <v>2739.87127226341</v>
      </c>
      <c r="FC20" s="0" t="n">
        <f aca="false">BH20+CG20+DF20+EE20</f>
        <v>2748.95061102693</v>
      </c>
      <c r="FD20" s="0" t="n">
        <f aca="false">BI20+CH20+DG20+EF20</f>
        <v>2748.95061102693</v>
      </c>
      <c r="FE20" s="0" t="n">
        <f aca="false">BJ20+CI20+DH20+EG20</f>
        <v>1944.19103557106</v>
      </c>
      <c r="FF20" s="0" t="n">
        <f aca="false">BK20+CJ20+DI20+EH20</f>
        <v>1973.61282655708</v>
      </c>
      <c r="FG20" s="0" t="n">
        <f aca="false">BL20+CK20+DJ20+EI20</f>
        <v>1995.01049272873</v>
      </c>
      <c r="FH20" s="0" t="n">
        <f aca="false">BM20+CL20+DK20+EJ20</f>
        <v>2005.70932581455</v>
      </c>
      <c r="FI20" s="0" t="n">
        <f aca="false">BN20+CM20+DL20+EK20</f>
        <v>2008.38403408601</v>
      </c>
      <c r="FJ20" s="0" t="n">
        <f aca="false">BO20+CN20+DM20+EL20</f>
        <v>2005.70932581455</v>
      </c>
      <c r="FK20" s="0" t="n">
        <f aca="false">BP20+CO20+DN20+EM20</f>
        <v>2000.35990927164</v>
      </c>
      <c r="FL20" s="0" t="n">
        <f aca="false">BQ20+CP20+DO20+EN20</f>
        <v>1992.33578445727</v>
      </c>
      <c r="FM20" s="0" t="n">
        <f aca="false">BR20+CQ20+DP20+EO20</f>
        <v>2858.68967964674</v>
      </c>
      <c r="FN20" s="0" t="n">
        <f aca="false">BS20+CR20+DQ20+EP20</f>
        <v>2851.39116002235</v>
      </c>
      <c r="FO20" s="0" t="n">
        <f aca="false">BT20+CS20+DR20+EQ20</f>
        <v>2811.66460333927</v>
      </c>
      <c r="FP20" s="0" t="n">
        <f aca="false">BU20+CT20+DS20+ER20</f>
        <v>1211.58668594364</v>
      </c>
      <c r="FQ20" s="0" t="n">
        <f aca="false">BV20+CU20+DT20+ES20</f>
        <v>1183.05084004126</v>
      </c>
      <c r="FR20" s="0" t="n">
        <f aca="false">BW20+CV20+DU20+ET20</f>
        <v>1202.41774777865</v>
      </c>
      <c r="FS20" s="0" t="n">
        <f aca="false">BX20+CW20+DV20+EU20</f>
        <v>1195.80965215794</v>
      </c>
      <c r="FT20" s="0" t="n">
        <f aca="false">BY20+CX20+DW20+EV20</f>
        <v>1188.81867271969</v>
      </c>
      <c r="FU20" s="0" t="n">
        <f aca="false">AM20*'Dist Horaria'!$H$10</f>
        <v>0.595459617578034</v>
      </c>
      <c r="FV20" s="0" t="n">
        <f aca="false">AM20*'Dist Horaria'!$I$10</f>
        <v>0.557284485331814</v>
      </c>
      <c r="FW20" s="0" t="n">
        <f aca="false">AM20*'Dist Horaria'!$J$10</f>
        <v>0.554871949924859</v>
      </c>
      <c r="FX20" s="0" t="n">
        <f aca="false">AM20*'Dist Horaria'!$K$10</f>
        <v>0.538914023325538</v>
      </c>
      <c r="FY20" s="0" t="n">
        <f aca="false">AM20*'Dist Horaria'!$L$10</f>
        <v>0.539129688125752</v>
      </c>
      <c r="FZ20" s="0" t="n">
        <f aca="false">AM20*'Dist Horaria'!$M$10</f>
        <v>0.576890952904157</v>
      </c>
      <c r="GA20" s="0" t="n">
        <f aca="false">AM20*'Dist Horaria'!$N$10</f>
        <v>0.545762686661035</v>
      </c>
      <c r="GB20" s="0" t="n">
        <f aca="false">AM20*'Dist Horaria'!$O$10</f>
        <v>0.536447534406281</v>
      </c>
      <c r="GC20" s="0" t="n">
        <f aca="false">AM20*'Dist Horaria'!$P$10</f>
        <v>0.544771971821024</v>
      </c>
      <c r="GD20" s="0" t="n">
        <f aca="false">AM20*'Dist Horaria'!$Q$10</f>
        <v>0.493000255976575</v>
      </c>
      <c r="GE20" s="0" t="n">
        <f aca="false">AM20*'Dist Horaria'!$R$10</f>
        <v>0.601534350241208</v>
      </c>
      <c r="GF20" s="0" t="n">
        <f aca="false">AM20*'Dist Horaria'!$S$10</f>
        <v>0.513733702722905</v>
      </c>
      <c r="GG20" s="0" t="n">
        <f aca="false">AR20*'Dist Horaria'!$H$10</f>
        <v>0.62286796369016</v>
      </c>
      <c r="GH20" s="0" t="n">
        <f aca="false">AR20*'Dist Horaria'!$I$10</f>
        <v>0.582935672424935</v>
      </c>
      <c r="GI20" s="0" t="n">
        <f aca="false">AR20*'Dist Horaria'!$J$10</f>
        <v>0.580412090687567</v>
      </c>
      <c r="GJ20" s="0" t="n">
        <f aca="false">AR20*'Dist Horaria'!$K$10</f>
        <v>0.563719638416723</v>
      </c>
      <c r="GK20" s="0" t="n">
        <f aca="false">AR20*'Dist Horaria'!$L$10</f>
        <v>0.56394523002862</v>
      </c>
      <c r="GL20" s="0" t="n">
        <f aca="false">AR20*'Dist Horaria'!$M$10</f>
        <v>0.603444603965271</v>
      </c>
      <c r="GM20" s="0" t="n">
        <f aca="false">AR20*'Dist Horaria'!$N$10</f>
        <v>0.570883538133603</v>
      </c>
      <c r="GN20" s="0" t="n">
        <f aca="false">AR20*'Dist Horaria'!$O$10</f>
        <v>0.56113961974669</v>
      </c>
      <c r="GO20" s="0" t="n">
        <f aca="false">AR20*'Dist Horaria'!$P$10</f>
        <v>0.569847221787743</v>
      </c>
      <c r="GP20" s="0" t="n">
        <f aca="false">AR20*'Dist Horaria'!$Q$10</f>
        <v>0.515692511253486</v>
      </c>
      <c r="GQ20" s="0" t="n">
        <f aca="false">AR20*'Dist Horaria'!$R$10</f>
        <v>0.629222309563795</v>
      </c>
      <c r="GR20" s="0" t="n">
        <f aca="false">AR20*'Dist Horaria'!$S$10</f>
        <v>0.537380295569897</v>
      </c>
      <c r="GS20" s="0" t="n">
        <f aca="false">AW20*'Dist Horaria'!$H$10</f>
        <v>0.0361082877501542</v>
      </c>
      <c r="GT20" s="0" t="n">
        <f aca="false">AW20*'Dist Horaria'!$I$10</f>
        <v>0.033793372314489</v>
      </c>
      <c r="GU20" s="0" t="n">
        <f aca="false">AW20*'Dist Horaria'!$J$10</f>
        <v>0.0336470777210184</v>
      </c>
      <c r="GV20" s="0" t="n">
        <f aca="false">AW20*'Dist Horaria'!$K$10</f>
        <v>0.0326793993285057</v>
      </c>
      <c r="GW20" s="0" t="n">
        <f aca="false">AW20*'Dist Horaria'!$L$10</f>
        <v>0.0326924771031084</v>
      </c>
      <c r="GX20" s="0" t="n">
        <f aca="false">AW20*'Dist Horaria'!$M$10</f>
        <v>0.0349822958820447</v>
      </c>
      <c r="GY20" s="0" t="n">
        <f aca="false">AW20*'Dist Horaria'!$N$10</f>
        <v>0.0330946978628176</v>
      </c>
      <c r="GZ20" s="0" t="n">
        <f aca="false">AW20*'Dist Horaria'!$O$10</f>
        <v>0.0325298330287936</v>
      </c>
      <c r="HA20" s="0" t="n">
        <f aca="false">AW20*'Dist Horaria'!$P$10</f>
        <v>0.0330346215529126</v>
      </c>
      <c r="HB20" s="0" t="n">
        <f aca="false">AW20*'Dist Horaria'!$Q$10</f>
        <v>0.0298952180436803</v>
      </c>
      <c r="HC20" s="0" t="n">
        <f aca="false">AW20*'Dist Horaria'!$R$10</f>
        <v>0.0364766556268867</v>
      </c>
      <c r="HD20" s="0" t="n">
        <f aca="false">AW20*'Dist Horaria'!$S$10</f>
        <v>0.0311524809026027</v>
      </c>
    </row>
    <row r="21" customFormat="false" ht="13.8" hidden="false" customHeight="false" outlineLevel="0" collapsed="false">
      <c r="A21" s="0" t="n">
        <v>4.61828073539249</v>
      </c>
      <c r="B21" s="0" t="n">
        <v>-74.1863303079361</v>
      </c>
      <c r="C21" s="0" t="n">
        <v>19</v>
      </c>
      <c r="D21" s="0" t="n">
        <v>26</v>
      </c>
      <c r="E21" s="0" t="n">
        <v>1828</v>
      </c>
      <c r="F21" s="0" t="n">
        <v>26</v>
      </c>
      <c r="G21" s="0" t="s">
        <v>202</v>
      </c>
      <c r="H21" s="1" t="s">
        <v>203</v>
      </c>
      <c r="I21" s="0" t="s">
        <v>204</v>
      </c>
      <c r="J21" s="0" t="s">
        <v>205</v>
      </c>
      <c r="K21" s="0" t="s">
        <v>206</v>
      </c>
      <c r="L21" s="0" t="s">
        <v>207</v>
      </c>
      <c r="M21" s="0" t="s">
        <v>208</v>
      </c>
      <c r="N21" s="0" t="n">
        <v>2</v>
      </c>
      <c r="O21" s="0" t="s">
        <v>84</v>
      </c>
      <c r="P21" s="0" t="s">
        <v>85</v>
      </c>
      <c r="Q21" s="0" t="s">
        <v>86</v>
      </c>
      <c r="R21" s="0" t="s">
        <v>87</v>
      </c>
      <c r="S21" s="0" t="n">
        <v>365</v>
      </c>
      <c r="T21" s="0" t="n">
        <v>19</v>
      </c>
      <c r="U21" s="0" t="n">
        <v>1</v>
      </c>
      <c r="V21" s="0" t="n">
        <v>20000</v>
      </c>
      <c r="W21" s="0" t="n">
        <f aca="false">V21*12</f>
        <v>240000</v>
      </c>
      <c r="X21" s="0" t="n">
        <v>2</v>
      </c>
      <c r="Z21" s="0" t="n">
        <v>10518</v>
      </c>
      <c r="AB21" s="0" t="n">
        <v>0.005</v>
      </c>
      <c r="AC21" s="0" t="n">
        <v>0</v>
      </c>
      <c r="AD21" s="0" t="n">
        <v>527.405933162915</v>
      </c>
      <c r="AE21" s="0" t="n">
        <f aca="false">AD21/2204.59</f>
        <v>0.239230847079464</v>
      </c>
      <c r="AF21" s="0" t="n">
        <f aca="false">AE21/S21</f>
        <v>0.000655426978299901</v>
      </c>
      <c r="AG21" s="0" t="n">
        <f aca="false">AE21*EXP(AB21*AC21)</f>
        <v>0.239230847079464</v>
      </c>
      <c r="AH21" s="0" t="n">
        <f aca="false">AG21/S21</f>
        <v>0.000655426978299901</v>
      </c>
      <c r="AI21" s="0" t="s">
        <v>90</v>
      </c>
      <c r="AJ21" s="0" t="n">
        <f aca="false">IF(AI21="A",'FE DISTRIBUCIÓN'!$C$2,'FE DISTRIBUCIÓN'!$C$3)</f>
        <v>4.994E-006</v>
      </c>
      <c r="AK21" s="0" t="n">
        <f aca="false">W21*AJ21</f>
        <v>1.19856</v>
      </c>
      <c r="AL21" s="0" t="n">
        <f aca="false">AK21/365</f>
        <v>0.00328372602739726</v>
      </c>
      <c r="AM21" s="0" t="n">
        <f aca="false">AK21*EXP(AB21*AC21)</f>
        <v>1.19856</v>
      </c>
      <c r="AN21" s="0" t="n">
        <f aca="false">AM21/365</f>
        <v>0.00328372602739726</v>
      </c>
      <c r="AO21" s="0" t="n">
        <v>5.223868284E-006</v>
      </c>
      <c r="AP21" s="0" t="n">
        <f aca="false">AO21*W21</f>
        <v>1.25372838816</v>
      </c>
      <c r="AQ21" s="0" t="n">
        <f aca="false">AP21/365</f>
        <v>0.00343487229632877</v>
      </c>
      <c r="AR21" s="0" t="n">
        <f aca="false">AP21*EXP(AB21*AC21)</f>
        <v>1.25372838816</v>
      </c>
      <c r="AS21" s="0" t="n">
        <f aca="false">AR21/365</f>
        <v>0.00343487229632877</v>
      </c>
      <c r="AT21" s="0" t="n">
        <v>3.02832944E-007</v>
      </c>
      <c r="AU21" s="0" t="n">
        <f aca="false">AT21*W21</f>
        <v>0.07267990656</v>
      </c>
      <c r="AV21" s="0" t="n">
        <f aca="false">AU21/365</f>
        <v>0.000199123031671233</v>
      </c>
      <c r="AW21" s="0" t="n">
        <f aca="false">AU21*EXP(AB21*AC21)</f>
        <v>0.07267990656</v>
      </c>
      <c r="AX21" s="0" t="n">
        <f aca="false">AW21/365</f>
        <v>0.000199123031671233</v>
      </c>
      <c r="AY21" s="0" t="n">
        <f aca="false">AW21+AR21+AM21+AG21</f>
        <v>2.76419914179946</v>
      </c>
      <c r="AZ21" s="0" t="n">
        <f aca="false">AH21+AN21+AS21+AX21</f>
        <v>0.00757314833369716</v>
      </c>
      <c r="BA21" s="0" t="n">
        <f aca="false">AH21*1000000</f>
        <v>655.426978299901</v>
      </c>
      <c r="BB21" s="0" t="n">
        <f aca="false">BA21*'Dist Horaria'!$H$3</f>
        <v>22.8380525274546</v>
      </c>
      <c r="BC21" s="0" t="n">
        <f aca="false">BA21*'Dist Horaria'!$I$3</f>
        <v>22.227113241363</v>
      </c>
      <c r="BD21" s="0" t="n">
        <f aca="false">BA21*'Dist Horaria'!$J$3</f>
        <v>21.6504616430751</v>
      </c>
      <c r="BE21" s="0" t="n">
        <f aca="false">BA21*'Dist Horaria'!$K$3</f>
        <v>21.159177003233</v>
      </c>
      <c r="BF21" s="0" t="n">
        <f aca="false">BA21*'Dist Horaria'!$L$3</f>
        <v>20.8001652623122</v>
      </c>
      <c r="BG21" s="0" t="n">
        <f aca="false">BA21*'Dist Horaria'!$M$3</f>
        <v>20.5741440393385</v>
      </c>
      <c r="BH21" s="0" t="n">
        <f aca="false">BA21*'Dist Horaria'!$N$3</f>
        <v>21.5027006588284</v>
      </c>
      <c r="BI21" s="0" t="n">
        <f aca="false">BA21*'Dist Horaria'!$O$3</f>
        <v>21.5027006588284</v>
      </c>
      <c r="BJ21" s="0" t="n">
        <f aca="false">BA21*'Dist Horaria'!$P$3</f>
        <v>28.4487985388336</v>
      </c>
      <c r="BK21" s="0" t="n">
        <f aca="false">BA21*'Dist Horaria'!$Q$3</f>
        <v>31.4578060765948</v>
      </c>
      <c r="BL21" s="0" t="n">
        <f aca="false">BA21*'Dist Horaria'!$R$3</f>
        <v>33.6461751949666</v>
      </c>
      <c r="BM21" s="0" t="n">
        <f aca="false">BA21*'Dist Horaria'!$S$3</f>
        <v>34.7403597541526</v>
      </c>
      <c r="BN21" s="0" t="n">
        <f aca="false">BA21*'Dist Horaria'!$T$3</f>
        <v>35.013905893949</v>
      </c>
      <c r="BO21" s="0" t="n">
        <f aca="false">BA21*'Dist Horaria'!$U$3</f>
        <v>34.7403597541526</v>
      </c>
      <c r="BP21" s="0" t="n">
        <f aca="false">BA21*'Dist Horaria'!$V$3</f>
        <v>34.1932674745596</v>
      </c>
      <c r="BQ21" s="0" t="n">
        <f aca="false">BA21*'Dist Horaria'!$W$3</f>
        <v>33.3726290551702</v>
      </c>
      <c r="BR21" s="0" t="n">
        <f aca="false">BA21*'Dist Horaria'!$X$3</f>
        <v>32.7258680323176</v>
      </c>
      <c r="BS21" s="0" t="n">
        <f aca="false">BA21*'Dist Horaria'!$Y$3</f>
        <v>31.9794382662057</v>
      </c>
      <c r="BT21" s="0" t="n">
        <f aca="false">BA21*'Dist Horaria'!$Z$3</f>
        <v>27.9165479898961</v>
      </c>
      <c r="BU21" s="0" t="n">
        <f aca="false">BA21*'Dist Horaria'!$AA$3</f>
        <v>26.5470426873853</v>
      </c>
      <c r="BV21" s="0" t="n">
        <f aca="false">BA21*'Dist Horaria'!$AB$3</f>
        <v>23.6286419871198</v>
      </c>
      <c r="BW21" s="0" t="n">
        <f aca="false">BA21*'Dist Horaria'!$AC$3</f>
        <v>25.609322612328</v>
      </c>
      <c r="BX21" s="0" t="n">
        <f aca="false">BA21*'Dist Horaria'!$AD$3</f>
        <v>24.9335034705762</v>
      </c>
      <c r="BY21" s="0" t="n">
        <f aca="false">BA21*'Dist Horaria'!$AE$3</f>
        <v>24.2185262675897</v>
      </c>
      <c r="BZ21" s="0" t="n">
        <f aca="false">AN21*1000000</f>
        <v>3283.72602739726</v>
      </c>
      <c r="CA21" s="0" t="n">
        <f aca="false">BZ21*'Dist Horaria'!$H$6</f>
        <v>82.0931506849315</v>
      </c>
      <c r="CB21" s="0" t="n">
        <f aca="false">BZ21*'Dist Horaria'!$I$6</f>
        <v>82.0931506849315</v>
      </c>
      <c r="CC21" s="0" t="n">
        <f aca="false">BZ21*'Dist Horaria'!$J$6</f>
        <v>82.0931506849315</v>
      </c>
      <c r="CD21" s="0" t="n">
        <f aca="false">BZ21*'Dist Horaria'!$K$6</f>
        <v>82.0931506849315</v>
      </c>
      <c r="CE21" s="0" t="n">
        <f aca="false">BZ21*'Dist Horaria'!$L$6</f>
        <v>82.0931506849315</v>
      </c>
      <c r="CF21" s="0" t="n">
        <f aca="false">BZ21*'Dist Horaria'!$M$6</f>
        <v>218.915068493151</v>
      </c>
      <c r="CG21" s="0" t="n">
        <f aca="false">BZ21*'Dist Horaria'!$N$6</f>
        <v>218.915068493151</v>
      </c>
      <c r="CH21" s="0" t="n">
        <f aca="false">BZ21*'Dist Horaria'!$O$6</f>
        <v>218.915068493151</v>
      </c>
      <c r="CI21" s="0" t="n">
        <f aca="false">BZ21*'Dist Horaria'!$P$6</f>
        <v>143.66301369863</v>
      </c>
      <c r="CJ21" s="0" t="n">
        <f aca="false">BZ21*'Dist Horaria'!$Q$6</f>
        <v>143.66301369863</v>
      </c>
      <c r="CK21" s="0" t="n">
        <f aca="false">BZ21*'Dist Horaria'!$R$6</f>
        <v>143.66301369863</v>
      </c>
      <c r="CL21" s="0" t="n">
        <f aca="false">BZ21*'Dist Horaria'!$S$6</f>
        <v>143.66301369863</v>
      </c>
      <c r="CM21" s="0" t="n">
        <f aca="false">BZ21*'Dist Horaria'!$T$6</f>
        <v>143.66301369863</v>
      </c>
      <c r="CN21" s="0" t="n">
        <f aca="false">BZ21*'Dist Horaria'!$U$6</f>
        <v>143.66301369863</v>
      </c>
      <c r="CO21" s="0" t="n">
        <f aca="false">BZ21*'Dist Horaria'!$V$6</f>
        <v>143.66301369863</v>
      </c>
      <c r="CP21" s="0" t="n">
        <f aca="false">BZ21*'Dist Horaria'!$W$6</f>
        <v>143.66301369863</v>
      </c>
      <c r="CQ21" s="0" t="n">
        <f aca="false">BZ21*'Dist Horaria'!$X$6</f>
        <v>218.915068493151</v>
      </c>
      <c r="CR21" s="0" t="n">
        <f aca="false">BZ21*'Dist Horaria'!$Y$6</f>
        <v>218.915068493151</v>
      </c>
      <c r="CS21" s="0" t="n">
        <f aca="false">BZ21*'Dist Horaria'!$Z$6</f>
        <v>218.915068493151</v>
      </c>
      <c r="CT21" s="0" t="n">
        <f aca="false">BZ21*'Dist Horaria'!$AA$6</f>
        <v>82.0931506849315</v>
      </c>
      <c r="CU21" s="0" t="n">
        <f aca="false">BZ21*'Dist Horaria'!$AB$6</f>
        <v>82.0931506849315</v>
      </c>
      <c r="CV21" s="0" t="n">
        <f aca="false">BZ21*'Dist Horaria'!$AC$6</f>
        <v>82.0931506849315</v>
      </c>
      <c r="CW21" s="0" t="n">
        <f aca="false">BZ21*'Dist Horaria'!$AD$6</f>
        <v>82.0931506849315</v>
      </c>
      <c r="CX21" s="0" t="n">
        <f aca="false">BZ21*'Dist Horaria'!$AE$6</f>
        <v>82.0931506849315</v>
      </c>
      <c r="CY21" s="0" t="n">
        <f aca="false">AS21*1000000</f>
        <v>3434.87229632877</v>
      </c>
      <c r="CZ21" s="0" t="n">
        <f aca="false">CY21*'Dist Horaria'!$H$6</f>
        <v>85.8718074082192</v>
      </c>
      <c r="DA21" s="0" t="n">
        <f aca="false">CY21*'Dist Horaria'!$I$6</f>
        <v>85.8718074082192</v>
      </c>
      <c r="DB21" s="0" t="n">
        <f aca="false">CY21*'Dist Horaria'!$J$6</f>
        <v>85.8718074082192</v>
      </c>
      <c r="DC21" s="0" t="n">
        <f aca="false">CY21*'Dist Horaria'!$K$6</f>
        <v>85.8718074082192</v>
      </c>
      <c r="DD21" s="0" t="n">
        <f aca="false">CY21*'Dist Horaria'!$L$6</f>
        <v>85.8718074082192</v>
      </c>
      <c r="DE21" s="0" t="n">
        <f aca="false">CY21*'Dist Horaria'!$M$6</f>
        <v>228.991486421918</v>
      </c>
      <c r="DF21" s="0" t="n">
        <f aca="false">CY21*'Dist Horaria'!$N$6</f>
        <v>228.991486421918</v>
      </c>
      <c r="DG21" s="0" t="n">
        <f aca="false">CY21*'Dist Horaria'!$O$6</f>
        <v>228.991486421918</v>
      </c>
      <c r="DH21" s="0" t="n">
        <f aca="false">CY21*'Dist Horaria'!$P$6</f>
        <v>150.275662964384</v>
      </c>
      <c r="DI21" s="0" t="n">
        <f aca="false">CY21*'Dist Horaria'!$Q$6</f>
        <v>150.275662964384</v>
      </c>
      <c r="DJ21" s="0" t="n">
        <f aca="false">CY21*'Dist Horaria'!$R$6</f>
        <v>150.275662964384</v>
      </c>
      <c r="DK21" s="0" t="n">
        <f aca="false">CY21*'Dist Horaria'!$S$6</f>
        <v>150.275662964384</v>
      </c>
      <c r="DL21" s="0" t="n">
        <f aca="false">CY21*'Dist Horaria'!$T$6</f>
        <v>150.275662964384</v>
      </c>
      <c r="DM21" s="0" t="n">
        <f aca="false">CY21*'Dist Horaria'!$U$6</f>
        <v>150.275662964384</v>
      </c>
      <c r="DN21" s="0" t="n">
        <f aca="false">CY21*'Dist Horaria'!$V$6</f>
        <v>150.275662964384</v>
      </c>
      <c r="DO21" s="0" t="n">
        <f aca="false">CY21*'Dist Horaria'!$W$6</f>
        <v>150.275662964384</v>
      </c>
      <c r="DP21" s="0" t="n">
        <f aca="false">CY21*'Dist Horaria'!$X$6</f>
        <v>228.991486421918</v>
      </c>
      <c r="DQ21" s="0" t="n">
        <f aca="false">CY21*'Dist Horaria'!$Y$6</f>
        <v>228.991486421918</v>
      </c>
      <c r="DR21" s="0" t="n">
        <f aca="false">CY21*'Dist Horaria'!$Z$6</f>
        <v>228.991486421918</v>
      </c>
      <c r="DS21" s="0" t="n">
        <f aca="false">CY21*'Dist Horaria'!$AA$6</f>
        <v>85.8718074082192</v>
      </c>
      <c r="DT21" s="0" t="n">
        <f aca="false">CY21*'Dist Horaria'!$AB$6</f>
        <v>85.8718074082192</v>
      </c>
      <c r="DU21" s="0" t="n">
        <f aca="false">CY21*'Dist Horaria'!$AC$6</f>
        <v>85.8718074082192</v>
      </c>
      <c r="DV21" s="0" t="n">
        <f aca="false">CY21*'Dist Horaria'!$AD$6</f>
        <v>85.8718074082192</v>
      </c>
      <c r="DW21" s="0" t="n">
        <f aca="false">CY21*'Dist Horaria'!$AE$6</f>
        <v>85.8718074082192</v>
      </c>
      <c r="DX21" s="0" t="n">
        <f aca="false">AX21*1000000</f>
        <v>199.123031671233</v>
      </c>
      <c r="DY21" s="0" t="n">
        <f aca="false">DX21*'Dist Horaria'!$H$6</f>
        <v>4.97807579178082</v>
      </c>
      <c r="DZ21" s="0" t="n">
        <f aca="false">DX21*'Dist Horaria'!$I$6</f>
        <v>4.97807579178082</v>
      </c>
      <c r="EA21" s="0" t="n">
        <f aca="false">DX21*'Dist Horaria'!$J$6</f>
        <v>4.97807579178082</v>
      </c>
      <c r="EB21" s="0" t="n">
        <f aca="false">DX21*'Dist Horaria'!$K$6</f>
        <v>4.97807579178082</v>
      </c>
      <c r="EC21" s="0" t="n">
        <f aca="false">DX21*'Dist Horaria'!$L$6</f>
        <v>4.97807579178082</v>
      </c>
      <c r="ED21" s="0" t="n">
        <f aca="false">DX21*'Dist Horaria'!$M$6</f>
        <v>13.2748687780822</v>
      </c>
      <c r="EE21" s="0" t="n">
        <f aca="false">DX21*'Dist Horaria'!$N$6</f>
        <v>13.2748687780822</v>
      </c>
      <c r="EF21" s="0" t="n">
        <f aca="false">DX21*'Dist Horaria'!$O$6</f>
        <v>13.2748687780822</v>
      </c>
      <c r="EG21" s="0" t="n">
        <f aca="false">DX21*'Dist Horaria'!$P$6</f>
        <v>8.71163263561644</v>
      </c>
      <c r="EH21" s="0" t="n">
        <f aca="false">DX21*'Dist Horaria'!$Q$6</f>
        <v>8.71163263561644</v>
      </c>
      <c r="EI21" s="0" t="n">
        <f aca="false">DX21*'Dist Horaria'!$R$6</f>
        <v>8.71163263561644</v>
      </c>
      <c r="EJ21" s="0" t="n">
        <f aca="false">DX21*'Dist Horaria'!$S$6</f>
        <v>8.71163263561644</v>
      </c>
      <c r="EK21" s="0" t="n">
        <f aca="false">DX21*'Dist Horaria'!$T$6</f>
        <v>8.71163263561644</v>
      </c>
      <c r="EL21" s="0" t="n">
        <f aca="false">DX21*'Dist Horaria'!$U$6</f>
        <v>8.71163263561644</v>
      </c>
      <c r="EM21" s="0" t="n">
        <f aca="false">DX21*'Dist Horaria'!$V$6</f>
        <v>8.71163263561644</v>
      </c>
      <c r="EN21" s="0" t="n">
        <f aca="false">DX21*'Dist Horaria'!$W$6</f>
        <v>8.71163263561644</v>
      </c>
      <c r="EO21" s="0" t="n">
        <f aca="false">DX21*'Dist Horaria'!$X$6</f>
        <v>13.2748687780822</v>
      </c>
      <c r="EP21" s="0" t="n">
        <f aca="false">DX21*'Dist Horaria'!$Y$6</f>
        <v>13.2748687780822</v>
      </c>
      <c r="EQ21" s="0" t="n">
        <f aca="false">DX21*'Dist Horaria'!$Z$6</f>
        <v>13.2748687780822</v>
      </c>
      <c r="ER21" s="0" t="n">
        <f aca="false">DX21*'Dist Horaria'!$AA$6</f>
        <v>4.97807579178082</v>
      </c>
      <c r="ES21" s="0" t="n">
        <f aca="false">DX21*'Dist Horaria'!$AB$6</f>
        <v>4.97807579178082</v>
      </c>
      <c r="ET21" s="0" t="n">
        <f aca="false">DX21*'Dist Horaria'!$AC$6</f>
        <v>4.97807579178082</v>
      </c>
      <c r="EU21" s="0" t="n">
        <f aca="false">DX21*'Dist Horaria'!$AD$6</f>
        <v>4.97807579178082</v>
      </c>
      <c r="EV21" s="0" t="n">
        <f aca="false">DX21*'Dist Horaria'!$AE$6</f>
        <v>4.97807579178082</v>
      </c>
      <c r="EW21" s="0" t="n">
        <f aca="false">BB21+CA21+CZ21+DY21</f>
        <v>195.781086412386</v>
      </c>
      <c r="EX21" s="0" t="n">
        <f aca="false">BC21+CB21+DA21+DZ21</f>
        <v>195.170147126295</v>
      </c>
      <c r="EY21" s="0" t="n">
        <f aca="false">BD21+CC21+DB21+EA21</f>
        <v>194.593495528007</v>
      </c>
      <c r="EZ21" s="0" t="n">
        <f aca="false">BE21+CD21+DC21+EB21</f>
        <v>194.102210888164</v>
      </c>
      <c r="FA21" s="0" t="n">
        <f aca="false">BF21+CE21+DD21+EC21</f>
        <v>193.743199147244</v>
      </c>
      <c r="FB21" s="0" t="n">
        <f aca="false">BG21+CF21+DE21+ED21</f>
        <v>481.755567732489</v>
      </c>
      <c r="FC21" s="0" t="n">
        <f aca="false">BH21+CG21+DF21+EE21</f>
        <v>482.684124351979</v>
      </c>
      <c r="FD21" s="0" t="n">
        <f aca="false">BI21+CH21+DG21+EF21</f>
        <v>482.684124351979</v>
      </c>
      <c r="FE21" s="0" t="n">
        <f aca="false">BJ21+CI21+DH21+EG21</f>
        <v>331.099107837464</v>
      </c>
      <c r="FF21" s="0" t="n">
        <f aca="false">BK21+CJ21+DI21+EH21</f>
        <v>334.108115375225</v>
      </c>
      <c r="FG21" s="0" t="n">
        <f aca="false">BL21+CK21+DJ21+EI21</f>
        <v>336.296484493597</v>
      </c>
      <c r="FH21" s="0" t="n">
        <f aca="false">BM21+CL21+DK21+EJ21</f>
        <v>337.390669052783</v>
      </c>
      <c r="FI21" s="0" t="n">
        <f aca="false">BN21+CM21+DL21+EK21</f>
        <v>337.664215192579</v>
      </c>
      <c r="FJ21" s="0" t="n">
        <f aca="false">BO21+CN21+DM21+EL21</f>
        <v>337.390669052783</v>
      </c>
      <c r="FK21" s="0" t="n">
        <f aca="false">BP21+CO21+DN21+EM21</f>
        <v>336.84357677319</v>
      </c>
      <c r="FL21" s="0" t="n">
        <f aca="false">BQ21+CP21+DO21+EN21</f>
        <v>336.0229383538</v>
      </c>
      <c r="FM21" s="0" t="n">
        <f aca="false">BR21+CQ21+DP21+EO21</f>
        <v>493.907291725469</v>
      </c>
      <c r="FN21" s="0" t="n">
        <f aca="false">BS21+CR21+DQ21+EP21</f>
        <v>493.160861959356</v>
      </c>
      <c r="FO21" s="0" t="n">
        <f aca="false">BT21+CS21+DR21+EQ21</f>
        <v>489.097971683047</v>
      </c>
      <c r="FP21" s="0" t="n">
        <f aca="false">BU21+CT21+DS21+ER21</f>
        <v>199.490076572317</v>
      </c>
      <c r="FQ21" s="0" t="n">
        <f aca="false">BV21+CU21+DT21+ES21</f>
        <v>196.571675872051</v>
      </c>
      <c r="FR21" s="0" t="n">
        <f aca="false">BW21+CV21+DU21+ET21</f>
        <v>198.552356497259</v>
      </c>
      <c r="FS21" s="0" t="n">
        <f aca="false">BX21+CW21+DV21+EU21</f>
        <v>197.876537355508</v>
      </c>
      <c r="FT21" s="0" t="n">
        <f aca="false">BY21+CX21+DW21+EV21</f>
        <v>197.161560152521</v>
      </c>
      <c r="FU21" s="0" t="n">
        <f aca="false">AM21*'Dist Horaria'!$H$10</f>
        <v>0.108171503740821</v>
      </c>
      <c r="FV21" s="0" t="n">
        <f aca="false">AM21*'Dist Horaria'!$I$10</f>
        <v>0.101236589367661</v>
      </c>
      <c r="FW21" s="0" t="n">
        <f aca="false">AM21*'Dist Horaria'!$J$10</f>
        <v>0.100798326931226</v>
      </c>
      <c r="FX21" s="0" t="n">
        <f aca="false">AM21*'Dist Horaria'!$K$10</f>
        <v>0.0978994016878064</v>
      </c>
      <c r="FY21" s="0" t="n">
        <f aca="false">AM21*'Dist Horaria'!$L$10</f>
        <v>0.0979385794675489</v>
      </c>
      <c r="FZ21" s="0" t="n">
        <f aca="false">AM21*'Dist Horaria'!$M$10</f>
        <v>0.104798310461314</v>
      </c>
      <c r="GA21" s="0" t="n">
        <f aca="false">AM21*'Dist Horaria'!$N$10</f>
        <v>0.0991435334303225</v>
      </c>
      <c r="GB21" s="0" t="n">
        <f aca="false">AM21*'Dist Horaria'!$O$10</f>
        <v>0.0974513380282734</v>
      </c>
      <c r="GC21" s="0" t="n">
        <f aca="false">AM21*'Dist Horaria'!$P$10</f>
        <v>0.0989635596573598</v>
      </c>
      <c r="GD21" s="0" t="n">
        <f aca="false">AM21*'Dist Horaria'!$Q$10</f>
        <v>0.0895586828381477</v>
      </c>
      <c r="GE21" s="0" t="n">
        <f aca="false">AM21*'Dist Horaria'!$R$10</f>
        <v>0.109275042834995</v>
      </c>
      <c r="GF21" s="0" t="n">
        <f aca="false">AM21*'Dist Horaria'!$S$10</f>
        <v>0.0933251315545241</v>
      </c>
      <c r="GG21" s="0" t="n">
        <f aca="false">AR21*'Dist Horaria'!$H$10</f>
        <v>0.113150518146629</v>
      </c>
      <c r="GH21" s="0" t="n">
        <f aca="false">AR21*'Dist Horaria'!$I$10</f>
        <v>0.105896397352434</v>
      </c>
      <c r="GI21" s="0" t="n">
        <f aca="false">AR21*'Dist Horaria'!$J$10</f>
        <v>0.105437962181878</v>
      </c>
      <c r="GJ21" s="0" t="n">
        <f aca="false">AR21*'Dist Horaria'!$K$10</f>
        <v>0.102405602623049</v>
      </c>
      <c r="GK21" s="0" t="n">
        <f aca="false">AR21*'Dist Horaria'!$L$10</f>
        <v>0.102446583712564</v>
      </c>
      <c r="GL21" s="0" t="n">
        <f aca="false">AR21*'Dist Horaria'!$M$10</f>
        <v>0.109622060519752</v>
      </c>
      <c r="GM21" s="0" t="n">
        <f aca="false">AR21*'Dist Horaria'!$N$10</f>
        <v>0.103707000370516</v>
      </c>
      <c r="GN21" s="0" t="n">
        <f aca="false">AR21*'Dist Horaria'!$O$10</f>
        <v>0.10193691508996</v>
      </c>
      <c r="GO21" s="0" t="n">
        <f aca="false">AR21*'Dist Horaria'!$P$10</f>
        <v>0.10351874260429</v>
      </c>
      <c r="GP21" s="0" t="n">
        <f aca="false">AR21*'Dist Horaria'!$Q$10</f>
        <v>0.0936809697306798</v>
      </c>
      <c r="GQ21" s="0" t="n">
        <f aca="false">AR21*'Dist Horaria'!$R$10</f>
        <v>0.114304851922001</v>
      </c>
      <c r="GR21" s="0" t="n">
        <f aca="false">AR21*'Dist Horaria'!$S$10</f>
        <v>0.0976207839062487</v>
      </c>
      <c r="GS21" s="0" t="n">
        <f aca="false">AW21*'Dist Horaria'!$H$10</f>
        <v>0.00655945032734079</v>
      </c>
      <c r="GT21" s="0" t="n">
        <f aca="false">AW21*'Dist Horaria'!$I$10</f>
        <v>0.00613892158564836</v>
      </c>
      <c r="GU21" s="0" t="n">
        <f aca="false">AW21*'Dist Horaria'!$J$10</f>
        <v>0.00611234563373203</v>
      </c>
      <c r="GV21" s="0" t="n">
        <f aca="false">AW21*'Dist Horaria'!$K$10</f>
        <v>0.00593655667379996</v>
      </c>
      <c r="GW21" s="0" t="n">
        <f aca="false">AW21*'Dist Horaria'!$L$10</f>
        <v>0.00593893238913412</v>
      </c>
      <c r="GX21" s="0" t="n">
        <f aca="false">AW21*'Dist Horaria'!$M$10</f>
        <v>0.00635490205911607</v>
      </c>
      <c r="GY21" s="0" t="n">
        <f aca="false">AW21*'Dist Horaria'!$N$10</f>
        <v>0.00601200002147917</v>
      </c>
      <c r="GZ21" s="0" t="n">
        <f aca="false">AW21*'Dist Horaria'!$O$10</f>
        <v>0.00590938638202667</v>
      </c>
      <c r="HA21" s="0" t="n">
        <f aca="false">AW21*'Dist Horaria'!$P$10</f>
        <v>0.00600108652778493</v>
      </c>
      <c r="HB21" s="0" t="n">
        <f aca="false">AW21*'Dist Horaria'!$Q$10</f>
        <v>0.00543078085395245</v>
      </c>
      <c r="HC21" s="0" t="n">
        <f aca="false">AW21*'Dist Horaria'!$R$10</f>
        <v>0.00662636822736235</v>
      </c>
      <c r="HD21" s="0" t="n">
        <f aca="false">AW21*'Dist Horaria'!$S$10</f>
        <v>0.00565917587862312</v>
      </c>
    </row>
    <row r="22" customFormat="false" ht="13.8" hidden="false" customHeight="false" outlineLevel="0" collapsed="false">
      <c r="A22" s="0" t="n">
        <v>4.61286666666667</v>
      </c>
      <c r="B22" s="0" t="n">
        <v>-74.1944361111111</v>
      </c>
      <c r="C22" s="0" t="n">
        <v>19</v>
      </c>
      <c r="D22" s="0" t="n">
        <v>25</v>
      </c>
      <c r="E22" s="0" t="n">
        <v>1815</v>
      </c>
      <c r="F22" s="0" t="n">
        <v>27</v>
      </c>
      <c r="G22" s="0" t="s">
        <v>202</v>
      </c>
      <c r="H22" s="1"/>
      <c r="I22" s="0" t="s">
        <v>209</v>
      </c>
      <c r="J22" s="0" t="s">
        <v>210</v>
      </c>
      <c r="K22" s="0" t="s">
        <v>211</v>
      </c>
      <c r="L22" s="0" t="s">
        <v>212</v>
      </c>
      <c r="M22" s="0" t="s">
        <v>213</v>
      </c>
      <c r="N22" s="0" t="s">
        <v>213</v>
      </c>
      <c r="O22" s="0" t="s">
        <v>213</v>
      </c>
      <c r="P22" s="0" t="s">
        <v>213</v>
      </c>
      <c r="Q22" s="0" t="s">
        <v>213</v>
      </c>
      <c r="R22" s="0" t="n">
        <v>30</v>
      </c>
      <c r="S22" s="0" t="n">
        <v>365</v>
      </c>
      <c r="T22" s="0" t="n">
        <v>24</v>
      </c>
      <c r="U22" s="0" t="s">
        <v>213</v>
      </c>
      <c r="V22" s="0" t="n">
        <v>60300</v>
      </c>
      <c r="W22" s="0" t="n">
        <f aca="false">V22*12</f>
        <v>723600</v>
      </c>
      <c r="X22" s="0" t="n">
        <v>2</v>
      </c>
      <c r="Y22" s="0" t="s">
        <v>148</v>
      </c>
      <c r="Z22" s="0" t="n">
        <v>19370</v>
      </c>
      <c r="AA22" s="0" t="s">
        <v>89</v>
      </c>
      <c r="AB22" s="0" t="n">
        <v>0.005</v>
      </c>
      <c r="AC22" s="0" t="n">
        <v>0</v>
      </c>
      <c r="AD22" s="0" t="n">
        <v>1533.04294067054</v>
      </c>
      <c r="AE22" s="0" t="n">
        <f aca="false">AD22/2204.59</f>
        <v>0.695386870425132</v>
      </c>
      <c r="AF22" s="0" t="n">
        <f aca="false">AE22/S22</f>
        <v>0.00190516950801406</v>
      </c>
      <c r="AG22" s="0" t="n">
        <f aca="false">AE22*EXP(AB22*AC22)</f>
        <v>0.695386870425132</v>
      </c>
      <c r="AH22" s="0" t="n">
        <f aca="false">AG22/S22</f>
        <v>0.00190516950801406</v>
      </c>
      <c r="AI22" s="0" t="s">
        <v>90</v>
      </c>
      <c r="AJ22" s="0" t="n">
        <f aca="false">IF(AI22="A",'FE DISTRIBUCIÓN'!$C$2,'FE DISTRIBUCIÓN'!$C$3)</f>
        <v>4.994E-006</v>
      </c>
      <c r="AK22" s="0" t="n">
        <f aca="false">W22*AJ22</f>
        <v>3.6136584</v>
      </c>
      <c r="AL22" s="0" t="n">
        <f aca="false">AK22/365</f>
        <v>0.00990043397260274</v>
      </c>
      <c r="AM22" s="0" t="n">
        <f aca="false">AK22*EXP(AB22*AC22)</f>
        <v>3.6136584</v>
      </c>
      <c r="AN22" s="0" t="n">
        <f aca="false">AM22/365</f>
        <v>0.00990043397260274</v>
      </c>
      <c r="AO22" s="0" t="n">
        <v>5.223868284E-006</v>
      </c>
      <c r="AP22" s="0" t="n">
        <f aca="false">AO22*W22</f>
        <v>3.7799910903024</v>
      </c>
      <c r="AQ22" s="0" t="n">
        <f aca="false">AP22/365</f>
        <v>0.0103561399734312</v>
      </c>
      <c r="AR22" s="0" t="n">
        <f aca="false">AP22*EXP(AB22*AC22)</f>
        <v>3.7799910903024</v>
      </c>
      <c r="AS22" s="0" t="n">
        <f aca="false">AR22/365</f>
        <v>0.0103561399734312</v>
      </c>
      <c r="AT22" s="0" t="n">
        <v>3.02832944E-007</v>
      </c>
      <c r="AU22" s="0" t="n">
        <f aca="false">AT22*W22</f>
        <v>0.2191299182784</v>
      </c>
      <c r="AV22" s="0" t="n">
        <f aca="false">AU22/365</f>
        <v>0.000600355940488767</v>
      </c>
      <c r="AW22" s="0" t="n">
        <f aca="false">AU22*EXP(AB22*AC22)</f>
        <v>0.2191299182784</v>
      </c>
      <c r="AX22" s="0" t="n">
        <f aca="false">AW22/365</f>
        <v>0.000600355940488767</v>
      </c>
      <c r="AY22" s="0" t="n">
        <f aca="false">AW22+AR22+AM22+AG22</f>
        <v>8.30816627900593</v>
      </c>
      <c r="AZ22" s="0" t="n">
        <f aca="false">AH22+AN22+AS22+AX22</f>
        <v>0.0227620993945368</v>
      </c>
      <c r="BA22" s="0" t="n">
        <f aca="false">AH22*1000000</f>
        <v>1905.16950801406</v>
      </c>
      <c r="BB22" s="0" t="n">
        <f aca="false">BA22*'Dist Horaria'!$H$3</f>
        <v>66.384757933814</v>
      </c>
      <c r="BC22" s="0" t="n">
        <f aca="false">BA22*'Dist Horaria'!$I$3</f>
        <v>64.6089035096816</v>
      </c>
      <c r="BD22" s="0" t="n">
        <f aca="false">BA22*'Dist Horaria'!$J$3</f>
        <v>62.9327151955304</v>
      </c>
      <c r="BE22" s="0" t="n">
        <f aca="false">BA22*'Dist Horaria'!$K$3</f>
        <v>61.5046682176493</v>
      </c>
      <c r="BF22" s="0" t="n">
        <f aca="false">BA22*'Dist Horaria'!$L$3</f>
        <v>60.4611069294101</v>
      </c>
      <c r="BG22" s="0" t="n">
        <f aca="false">BA22*'Dist Horaria'!$M$3</f>
        <v>59.8041172777323</v>
      </c>
      <c r="BH22" s="0" t="n">
        <f aca="false">BA22*'Dist Horaria'!$N$3</f>
        <v>62.5032093451743</v>
      </c>
      <c r="BI22" s="0" t="n">
        <f aca="false">BA22*'Dist Horaria'!$O$3</f>
        <v>62.5032093451743</v>
      </c>
      <c r="BJ22" s="0" t="n">
        <f aca="false">BA22*'Dist Horaria'!$P$3</f>
        <v>82.6938550140376</v>
      </c>
      <c r="BK22" s="0" t="n">
        <f aca="false">BA22*'Dist Horaria'!$Q$3</f>
        <v>91.4403204482146</v>
      </c>
      <c r="BL22" s="0" t="n">
        <f aca="false">BA22*'Dist Horaria'!$R$3</f>
        <v>97.8013862185252</v>
      </c>
      <c r="BM22" s="0" t="n">
        <f aca="false">BA22*'Dist Horaria'!$S$3</f>
        <v>100.98191910368</v>
      </c>
      <c r="BN22" s="0" t="n">
        <f aca="false">BA22*'Dist Horaria'!$T$3</f>
        <v>101.777052324969</v>
      </c>
      <c r="BO22" s="0" t="n">
        <f aca="false">BA22*'Dist Horaria'!$U$3</f>
        <v>100.98191910368</v>
      </c>
      <c r="BP22" s="0" t="n">
        <f aca="false">BA22*'Dist Horaria'!$V$3</f>
        <v>99.3916526611028</v>
      </c>
      <c r="BQ22" s="0" t="n">
        <f aca="false">BA22*'Dist Horaria'!$W$3</f>
        <v>97.0062529972363</v>
      </c>
      <c r="BR22" s="0" t="n">
        <f aca="false">BA22*'Dist Horaria'!$X$3</f>
        <v>95.1262733496076</v>
      </c>
      <c r="BS22" s="0" t="n">
        <f aca="false">BA22*'Dist Horaria'!$Y$3</f>
        <v>92.9565804969281</v>
      </c>
      <c r="BT22" s="0" t="n">
        <f aca="false">BA22*'Dist Horaria'!$Z$3</f>
        <v>81.1467299336972</v>
      </c>
      <c r="BU22" s="0" t="n">
        <f aca="false">BA22*'Dist Horaria'!$AA$3</f>
        <v>77.1659054791182</v>
      </c>
      <c r="BV22" s="0" t="n">
        <f aca="false">BA22*'Dist Horaria'!$AB$3</f>
        <v>68.6828124567118</v>
      </c>
      <c r="BW22" s="0" t="n">
        <f aca="false">BA22*'Dist Horaria'!$AC$3</f>
        <v>74.440177437398</v>
      </c>
      <c r="BX22" s="0" t="n">
        <f aca="false">BA22*'Dist Horaria'!$AD$3</f>
        <v>72.475732786161</v>
      </c>
      <c r="BY22" s="0" t="n">
        <f aca="false">BA22*'Dist Horaria'!$AE$3</f>
        <v>70.3974650139245</v>
      </c>
      <c r="BZ22" s="0" t="n">
        <f aca="false">AN22*1000000</f>
        <v>9900.43397260274</v>
      </c>
      <c r="CA22" s="0" t="n">
        <f aca="false">BZ22*'Dist Horaria'!$H$6</f>
        <v>247.510849315068</v>
      </c>
      <c r="CB22" s="0" t="n">
        <f aca="false">BZ22*'Dist Horaria'!$I$6</f>
        <v>247.510849315068</v>
      </c>
      <c r="CC22" s="0" t="n">
        <f aca="false">BZ22*'Dist Horaria'!$J$6</f>
        <v>247.510849315068</v>
      </c>
      <c r="CD22" s="0" t="n">
        <f aca="false">BZ22*'Dist Horaria'!$K$6</f>
        <v>247.510849315068</v>
      </c>
      <c r="CE22" s="0" t="n">
        <f aca="false">BZ22*'Dist Horaria'!$L$6</f>
        <v>247.510849315068</v>
      </c>
      <c r="CF22" s="0" t="n">
        <f aca="false">BZ22*'Dist Horaria'!$M$6</f>
        <v>660.028931506849</v>
      </c>
      <c r="CG22" s="0" t="n">
        <f aca="false">BZ22*'Dist Horaria'!$N$6</f>
        <v>660.028931506849</v>
      </c>
      <c r="CH22" s="0" t="n">
        <f aca="false">BZ22*'Dist Horaria'!$O$6</f>
        <v>660.028931506849</v>
      </c>
      <c r="CI22" s="0" t="n">
        <f aca="false">BZ22*'Dist Horaria'!$P$6</f>
        <v>433.14398630137</v>
      </c>
      <c r="CJ22" s="0" t="n">
        <f aca="false">BZ22*'Dist Horaria'!$Q$6</f>
        <v>433.14398630137</v>
      </c>
      <c r="CK22" s="0" t="n">
        <f aca="false">BZ22*'Dist Horaria'!$R$6</f>
        <v>433.14398630137</v>
      </c>
      <c r="CL22" s="0" t="n">
        <f aca="false">BZ22*'Dist Horaria'!$S$6</f>
        <v>433.14398630137</v>
      </c>
      <c r="CM22" s="0" t="n">
        <f aca="false">BZ22*'Dist Horaria'!$T$6</f>
        <v>433.14398630137</v>
      </c>
      <c r="CN22" s="0" t="n">
        <f aca="false">BZ22*'Dist Horaria'!$U$6</f>
        <v>433.14398630137</v>
      </c>
      <c r="CO22" s="0" t="n">
        <f aca="false">BZ22*'Dist Horaria'!$V$6</f>
        <v>433.14398630137</v>
      </c>
      <c r="CP22" s="0" t="n">
        <f aca="false">BZ22*'Dist Horaria'!$W$6</f>
        <v>433.14398630137</v>
      </c>
      <c r="CQ22" s="0" t="n">
        <f aca="false">BZ22*'Dist Horaria'!$X$6</f>
        <v>660.028931506849</v>
      </c>
      <c r="CR22" s="0" t="n">
        <f aca="false">BZ22*'Dist Horaria'!$Y$6</f>
        <v>660.028931506849</v>
      </c>
      <c r="CS22" s="0" t="n">
        <f aca="false">BZ22*'Dist Horaria'!$Z$6</f>
        <v>660.028931506849</v>
      </c>
      <c r="CT22" s="0" t="n">
        <f aca="false">BZ22*'Dist Horaria'!$AA$6</f>
        <v>247.510849315068</v>
      </c>
      <c r="CU22" s="0" t="n">
        <f aca="false">BZ22*'Dist Horaria'!$AB$6</f>
        <v>247.510849315068</v>
      </c>
      <c r="CV22" s="0" t="n">
        <f aca="false">BZ22*'Dist Horaria'!$AC$6</f>
        <v>247.510849315068</v>
      </c>
      <c r="CW22" s="0" t="n">
        <f aca="false">BZ22*'Dist Horaria'!$AD$6</f>
        <v>247.510849315068</v>
      </c>
      <c r="CX22" s="0" t="n">
        <f aca="false">BZ22*'Dist Horaria'!$AE$6</f>
        <v>247.510849315068</v>
      </c>
      <c r="CY22" s="0" t="n">
        <f aca="false">AS22*1000000</f>
        <v>10356.1399734312</v>
      </c>
      <c r="CZ22" s="0" t="n">
        <f aca="false">CY22*'Dist Horaria'!$H$6</f>
        <v>258.903499335781</v>
      </c>
      <c r="DA22" s="0" t="n">
        <f aca="false">CY22*'Dist Horaria'!$I$6</f>
        <v>258.903499335781</v>
      </c>
      <c r="DB22" s="0" t="n">
        <f aca="false">CY22*'Dist Horaria'!$J$6</f>
        <v>258.903499335781</v>
      </c>
      <c r="DC22" s="0" t="n">
        <f aca="false">CY22*'Dist Horaria'!$K$6</f>
        <v>258.903499335781</v>
      </c>
      <c r="DD22" s="0" t="n">
        <f aca="false">CY22*'Dist Horaria'!$L$6</f>
        <v>258.903499335781</v>
      </c>
      <c r="DE22" s="0" t="n">
        <f aca="false">CY22*'Dist Horaria'!$M$6</f>
        <v>690.409331562082</v>
      </c>
      <c r="DF22" s="0" t="n">
        <f aca="false">CY22*'Dist Horaria'!$N$6</f>
        <v>690.409331562082</v>
      </c>
      <c r="DG22" s="0" t="n">
        <f aca="false">CY22*'Dist Horaria'!$O$6</f>
        <v>690.409331562082</v>
      </c>
      <c r="DH22" s="0" t="n">
        <f aca="false">CY22*'Dist Horaria'!$P$6</f>
        <v>453.081123837617</v>
      </c>
      <c r="DI22" s="0" t="n">
        <f aca="false">CY22*'Dist Horaria'!$Q$6</f>
        <v>453.081123837617</v>
      </c>
      <c r="DJ22" s="0" t="n">
        <f aca="false">CY22*'Dist Horaria'!$R$6</f>
        <v>453.081123837617</v>
      </c>
      <c r="DK22" s="0" t="n">
        <f aca="false">CY22*'Dist Horaria'!$S$6</f>
        <v>453.081123837617</v>
      </c>
      <c r="DL22" s="0" t="n">
        <f aca="false">CY22*'Dist Horaria'!$T$6</f>
        <v>453.081123837617</v>
      </c>
      <c r="DM22" s="0" t="n">
        <f aca="false">CY22*'Dist Horaria'!$U$6</f>
        <v>453.081123837617</v>
      </c>
      <c r="DN22" s="0" t="n">
        <f aca="false">CY22*'Dist Horaria'!$V$6</f>
        <v>453.081123837617</v>
      </c>
      <c r="DO22" s="0" t="n">
        <f aca="false">CY22*'Dist Horaria'!$W$6</f>
        <v>453.081123837617</v>
      </c>
      <c r="DP22" s="0" t="n">
        <f aca="false">CY22*'Dist Horaria'!$X$6</f>
        <v>690.409331562082</v>
      </c>
      <c r="DQ22" s="0" t="n">
        <f aca="false">CY22*'Dist Horaria'!$Y$6</f>
        <v>690.409331562082</v>
      </c>
      <c r="DR22" s="0" t="n">
        <f aca="false">CY22*'Dist Horaria'!$Z$6</f>
        <v>690.409331562082</v>
      </c>
      <c r="DS22" s="0" t="n">
        <f aca="false">CY22*'Dist Horaria'!$AA$6</f>
        <v>258.903499335781</v>
      </c>
      <c r="DT22" s="0" t="n">
        <f aca="false">CY22*'Dist Horaria'!$AB$6</f>
        <v>258.903499335781</v>
      </c>
      <c r="DU22" s="0" t="n">
        <f aca="false">CY22*'Dist Horaria'!$AC$6</f>
        <v>258.903499335781</v>
      </c>
      <c r="DV22" s="0" t="n">
        <f aca="false">CY22*'Dist Horaria'!$AD$6</f>
        <v>258.903499335781</v>
      </c>
      <c r="DW22" s="0" t="n">
        <f aca="false">CY22*'Dist Horaria'!$AE$6</f>
        <v>258.903499335781</v>
      </c>
      <c r="DX22" s="0" t="n">
        <f aca="false">AX22*1000000</f>
        <v>600.355940488767</v>
      </c>
      <c r="DY22" s="0" t="n">
        <f aca="false">DX22*'Dist Horaria'!$H$6</f>
        <v>15.0088985122192</v>
      </c>
      <c r="DZ22" s="0" t="n">
        <f aca="false">DX22*'Dist Horaria'!$I$6</f>
        <v>15.0088985122192</v>
      </c>
      <c r="EA22" s="0" t="n">
        <f aca="false">DX22*'Dist Horaria'!$J$6</f>
        <v>15.0088985122192</v>
      </c>
      <c r="EB22" s="0" t="n">
        <f aca="false">DX22*'Dist Horaria'!$K$6</f>
        <v>15.0088985122192</v>
      </c>
      <c r="EC22" s="0" t="n">
        <f aca="false">DX22*'Dist Horaria'!$L$6</f>
        <v>15.0088985122192</v>
      </c>
      <c r="ED22" s="0" t="n">
        <f aca="false">DX22*'Dist Horaria'!$M$6</f>
        <v>40.0237293659178</v>
      </c>
      <c r="EE22" s="0" t="n">
        <f aca="false">DX22*'Dist Horaria'!$N$6</f>
        <v>40.0237293659178</v>
      </c>
      <c r="EF22" s="0" t="n">
        <f aca="false">DX22*'Dist Horaria'!$O$6</f>
        <v>40.0237293659178</v>
      </c>
      <c r="EG22" s="0" t="n">
        <f aca="false">DX22*'Dist Horaria'!$P$6</f>
        <v>26.2655723963836</v>
      </c>
      <c r="EH22" s="0" t="n">
        <f aca="false">DX22*'Dist Horaria'!$Q$6</f>
        <v>26.2655723963836</v>
      </c>
      <c r="EI22" s="0" t="n">
        <f aca="false">DX22*'Dist Horaria'!$R$6</f>
        <v>26.2655723963836</v>
      </c>
      <c r="EJ22" s="0" t="n">
        <f aca="false">DX22*'Dist Horaria'!$S$6</f>
        <v>26.2655723963836</v>
      </c>
      <c r="EK22" s="0" t="n">
        <f aca="false">DX22*'Dist Horaria'!$T$6</f>
        <v>26.2655723963836</v>
      </c>
      <c r="EL22" s="0" t="n">
        <f aca="false">DX22*'Dist Horaria'!$U$6</f>
        <v>26.2655723963836</v>
      </c>
      <c r="EM22" s="0" t="n">
        <f aca="false">DX22*'Dist Horaria'!$V$6</f>
        <v>26.2655723963836</v>
      </c>
      <c r="EN22" s="0" t="n">
        <f aca="false">DX22*'Dist Horaria'!$W$6</f>
        <v>26.2655723963836</v>
      </c>
      <c r="EO22" s="0" t="n">
        <f aca="false">DX22*'Dist Horaria'!$X$6</f>
        <v>40.0237293659178</v>
      </c>
      <c r="EP22" s="0" t="n">
        <f aca="false">DX22*'Dist Horaria'!$Y$6</f>
        <v>40.0237293659178</v>
      </c>
      <c r="EQ22" s="0" t="n">
        <f aca="false">DX22*'Dist Horaria'!$Z$6</f>
        <v>40.0237293659178</v>
      </c>
      <c r="ER22" s="0" t="n">
        <f aca="false">DX22*'Dist Horaria'!$AA$6</f>
        <v>15.0088985122192</v>
      </c>
      <c r="ES22" s="0" t="n">
        <f aca="false">DX22*'Dist Horaria'!$AB$6</f>
        <v>15.0088985122192</v>
      </c>
      <c r="ET22" s="0" t="n">
        <f aca="false">DX22*'Dist Horaria'!$AC$6</f>
        <v>15.0088985122192</v>
      </c>
      <c r="EU22" s="0" t="n">
        <f aca="false">DX22*'Dist Horaria'!$AD$6</f>
        <v>15.0088985122192</v>
      </c>
      <c r="EV22" s="0" t="n">
        <f aca="false">DX22*'Dist Horaria'!$AE$6</f>
        <v>15.0088985122192</v>
      </c>
      <c r="EW22" s="0" t="n">
        <f aca="false">BB22+CA22+CZ22+DY22</f>
        <v>587.808005096883</v>
      </c>
      <c r="EX22" s="0" t="n">
        <f aca="false">BC22+CB22+DA22+DZ22</f>
        <v>586.03215067275</v>
      </c>
      <c r="EY22" s="0" t="n">
        <f aca="false">BD22+CC22+DB22+EA22</f>
        <v>584.355962358599</v>
      </c>
      <c r="EZ22" s="0" t="n">
        <f aca="false">BE22+CD22+DC22+EB22</f>
        <v>582.927915380718</v>
      </c>
      <c r="FA22" s="0" t="n">
        <f aca="false">BF22+CE22+DD22+EC22</f>
        <v>581.884354092479</v>
      </c>
      <c r="FB22" s="0" t="n">
        <f aca="false">BG22+CF22+DE22+ED22</f>
        <v>1450.26610971258</v>
      </c>
      <c r="FC22" s="0" t="n">
        <f aca="false">BH22+CG22+DF22+EE22</f>
        <v>1452.96520178002</v>
      </c>
      <c r="FD22" s="0" t="n">
        <f aca="false">BI22+CH22+DG22+EF22</f>
        <v>1452.96520178002</v>
      </c>
      <c r="FE22" s="0" t="n">
        <f aca="false">BJ22+CI22+DH22+EG22</f>
        <v>995.184537549407</v>
      </c>
      <c r="FF22" s="0" t="n">
        <f aca="false">BK22+CJ22+DI22+EH22</f>
        <v>1003.93100298358</v>
      </c>
      <c r="FG22" s="0" t="n">
        <f aca="false">BL22+CK22+DJ22+EI22</f>
        <v>1010.2920687539</v>
      </c>
      <c r="FH22" s="0" t="n">
        <f aca="false">BM22+CL22+DK22+EJ22</f>
        <v>1013.47260163905</v>
      </c>
      <c r="FI22" s="0" t="n">
        <f aca="false">BN22+CM22+DL22+EK22</f>
        <v>1014.26773486034</v>
      </c>
      <c r="FJ22" s="0" t="n">
        <f aca="false">BO22+CN22+DM22+EL22</f>
        <v>1013.47260163905</v>
      </c>
      <c r="FK22" s="0" t="n">
        <f aca="false">BP22+CO22+DN22+EM22</f>
        <v>1011.88233519647</v>
      </c>
      <c r="FL22" s="0" t="n">
        <f aca="false">BQ22+CP22+DO22+EN22</f>
        <v>1009.49693553261</v>
      </c>
      <c r="FM22" s="0" t="n">
        <f aca="false">BR22+CQ22+DP22+EO22</f>
        <v>1485.58826578446</v>
      </c>
      <c r="FN22" s="0" t="n">
        <f aca="false">BS22+CR22+DQ22+EP22</f>
        <v>1483.41857293178</v>
      </c>
      <c r="FO22" s="0" t="n">
        <f aca="false">BT22+CS22+DR22+EQ22</f>
        <v>1471.60872236855</v>
      </c>
      <c r="FP22" s="0" t="n">
        <f aca="false">BU22+CT22+DS22+ER22</f>
        <v>598.589152642187</v>
      </c>
      <c r="FQ22" s="0" t="n">
        <f aca="false">BV22+CU22+DT22+ES22</f>
        <v>590.10605961978</v>
      </c>
      <c r="FR22" s="0" t="n">
        <f aca="false">BW22+CV22+DU22+ET22</f>
        <v>595.863424600467</v>
      </c>
      <c r="FS22" s="0" t="n">
        <f aca="false">BX22+CW22+DV22+EU22</f>
        <v>593.89897994923</v>
      </c>
      <c r="FT22" s="0" t="n">
        <f aca="false">BY22+CX22+DW22+EV22</f>
        <v>591.820712176993</v>
      </c>
      <c r="FU22" s="0" t="n">
        <f aca="false">AM22*'Dist Horaria'!$H$10</f>
        <v>0.326137083778576</v>
      </c>
      <c r="FV22" s="0" t="n">
        <f aca="false">AM22*'Dist Horaria'!$I$10</f>
        <v>0.305228316943498</v>
      </c>
      <c r="FW22" s="0" t="n">
        <f aca="false">AM22*'Dist Horaria'!$J$10</f>
        <v>0.303906955697647</v>
      </c>
      <c r="FX22" s="0" t="n">
        <f aca="false">AM22*'Dist Horaria'!$K$10</f>
        <v>0.295166696088736</v>
      </c>
      <c r="FY22" s="0" t="n">
        <f aca="false">AM22*'Dist Horaria'!$L$10</f>
        <v>0.29528481709466</v>
      </c>
      <c r="FZ22" s="0" t="n">
        <f aca="false">AM22*'Dist Horaria'!$M$10</f>
        <v>0.315966906040861</v>
      </c>
      <c r="GA22" s="0" t="n">
        <f aca="false">AM22*'Dist Horaria'!$N$10</f>
        <v>0.298917753292422</v>
      </c>
      <c r="GB22" s="0" t="n">
        <f aca="false">AM22*'Dist Horaria'!$O$10</f>
        <v>0.293815784155244</v>
      </c>
      <c r="GC22" s="0" t="n">
        <f aca="false">AM22*'Dist Horaria'!$P$10</f>
        <v>0.29837513236694</v>
      </c>
      <c r="GD22" s="0" t="n">
        <f aca="false">AM22*'Dist Horaria'!$Q$10</f>
        <v>0.270019428757015</v>
      </c>
      <c r="GE22" s="0" t="n">
        <f aca="false">AM22*'Dist Horaria'!$R$10</f>
        <v>0.329464254147509</v>
      </c>
      <c r="GF22" s="0" t="n">
        <f aca="false">AM22*'Dist Horaria'!$S$10</f>
        <v>0.28137527163689</v>
      </c>
      <c r="GG22" s="0" t="n">
        <f aca="false">AR22*'Dist Horaria'!$H$10</f>
        <v>0.341148812212085</v>
      </c>
      <c r="GH22" s="0" t="n">
        <f aca="false">AR22*'Dist Horaria'!$I$10</f>
        <v>0.319277638017589</v>
      </c>
      <c r="GI22" s="0" t="n">
        <f aca="false">AR22*'Dist Horaria'!$J$10</f>
        <v>0.317895455978361</v>
      </c>
      <c r="GJ22" s="0" t="n">
        <f aca="false">AR22*'Dist Horaria'!$K$10</f>
        <v>0.308752891908493</v>
      </c>
      <c r="GK22" s="0" t="n">
        <f aca="false">AR22*'Dist Horaria'!$L$10</f>
        <v>0.308876449893379</v>
      </c>
      <c r="GL22" s="0" t="n">
        <f aca="false">AR22*'Dist Horaria'!$M$10</f>
        <v>0.330510512467053</v>
      </c>
      <c r="GM22" s="0" t="n">
        <f aca="false">AR22*'Dist Horaria'!$N$10</f>
        <v>0.312676606117105</v>
      </c>
      <c r="GN22" s="0" t="n">
        <f aca="false">AR22*'Dist Horaria'!$O$10</f>
        <v>0.307339798996229</v>
      </c>
      <c r="GO22" s="0" t="n">
        <f aca="false">AR22*'Dist Horaria'!$P$10</f>
        <v>0.312109008951934</v>
      </c>
      <c r="GP22" s="0" t="n">
        <f aca="false">AR22*'Dist Horaria'!$Q$10</f>
        <v>0.282448123738</v>
      </c>
      <c r="GQ22" s="0" t="n">
        <f aca="false">AR22*'Dist Horaria'!$R$10</f>
        <v>0.344629128544832</v>
      </c>
      <c r="GR22" s="0" t="n">
        <f aca="false">AR22*'Dist Horaria'!$S$10</f>
        <v>0.29432666347734</v>
      </c>
      <c r="GS22" s="0" t="n">
        <f aca="false">AW22*'Dist Horaria'!$H$10</f>
        <v>0.0197767427369325</v>
      </c>
      <c r="GT22" s="0" t="n">
        <f aca="false">AW22*'Dist Horaria'!$I$10</f>
        <v>0.0185088485807298</v>
      </c>
      <c r="GU22" s="0" t="n">
        <f aca="false">AW22*'Dist Horaria'!$J$10</f>
        <v>0.0184287220857021</v>
      </c>
      <c r="GV22" s="0" t="n">
        <f aca="false">AW22*'Dist Horaria'!$K$10</f>
        <v>0.0178987183715069</v>
      </c>
      <c r="GW22" s="0" t="n">
        <f aca="false">AW22*'Dist Horaria'!$L$10</f>
        <v>0.0179058811532394</v>
      </c>
      <c r="GX22" s="0" t="n">
        <f aca="false">AW22*'Dist Horaria'!$M$10</f>
        <v>0.0191600297082349</v>
      </c>
      <c r="GY22" s="0" t="n">
        <f aca="false">AW22*'Dist Horaria'!$N$10</f>
        <v>0.0181261800647597</v>
      </c>
      <c r="GZ22" s="0" t="n">
        <f aca="false">AW22*'Dist Horaria'!$O$10</f>
        <v>0.0178167999418104</v>
      </c>
      <c r="HA22" s="0" t="n">
        <f aca="false">AW22*'Dist Horaria'!$P$10</f>
        <v>0.0180932758812715</v>
      </c>
      <c r="HB22" s="0" t="n">
        <f aca="false">AW22*'Dist Horaria'!$Q$10</f>
        <v>0.0163738042746666</v>
      </c>
      <c r="HC22" s="0" t="n">
        <f aca="false">AW22*'Dist Horaria'!$R$10</f>
        <v>0.0199785002054975</v>
      </c>
      <c r="HD22" s="0" t="n">
        <f aca="false">AW22*'Dist Horaria'!$S$10</f>
        <v>0.0170624152740487</v>
      </c>
    </row>
    <row r="23" customFormat="false" ht="13.8" hidden="false" customHeight="false" outlineLevel="0" collapsed="false">
      <c r="A23" s="0" t="n">
        <v>4.60902924600789</v>
      </c>
      <c r="B23" s="0" t="n">
        <v>-74.2031256668063</v>
      </c>
      <c r="C23" s="0" t="n">
        <v>18</v>
      </c>
      <c r="D23" s="0" t="n">
        <v>25</v>
      </c>
      <c r="E23" s="0" t="n">
        <v>1814</v>
      </c>
      <c r="F23" s="0" t="n">
        <v>29</v>
      </c>
      <c r="G23" s="0" t="s">
        <v>202</v>
      </c>
      <c r="H23" s="1" t="n">
        <v>40734</v>
      </c>
      <c r="I23" s="0" t="s">
        <v>214</v>
      </c>
      <c r="J23" s="0" t="s">
        <v>215</v>
      </c>
      <c r="K23" s="0" t="s">
        <v>216</v>
      </c>
      <c r="L23" s="0" t="s">
        <v>217</v>
      </c>
      <c r="M23" s="0" t="s">
        <v>218</v>
      </c>
      <c r="N23" s="0" t="n">
        <v>10</v>
      </c>
      <c r="O23" s="0" t="s">
        <v>84</v>
      </c>
      <c r="P23" s="0" t="s">
        <v>213</v>
      </c>
      <c r="Q23" s="0" t="s">
        <v>213</v>
      </c>
      <c r="R23" s="0" t="n">
        <v>30</v>
      </c>
      <c r="S23" s="0" t="n">
        <v>365</v>
      </c>
      <c r="T23" s="0" t="n">
        <v>24</v>
      </c>
      <c r="U23" s="0" t="n">
        <v>3</v>
      </c>
      <c r="V23" s="0" t="n">
        <v>100000</v>
      </c>
      <c r="W23" s="0" t="n">
        <f aca="false">V23*12</f>
        <v>1200000</v>
      </c>
      <c r="X23" s="0" t="n">
        <v>2</v>
      </c>
      <c r="Y23" s="0" t="s">
        <v>148</v>
      </c>
      <c r="Z23" s="0" t="n">
        <v>19370</v>
      </c>
      <c r="AB23" s="0" t="n">
        <v>0.005</v>
      </c>
      <c r="AC23" s="0" t="n">
        <v>1</v>
      </c>
      <c r="AD23" s="0" t="n">
        <v>1493.5529079304</v>
      </c>
      <c r="AE23" s="0" t="n">
        <v>0.678073020200402</v>
      </c>
      <c r="AF23" s="0" t="n">
        <f aca="false">AE23/S23</f>
        <v>0.00185773430191891</v>
      </c>
      <c r="AG23" s="0" t="n">
        <f aca="false">AE23*EXP(AB23*AC23)</f>
        <v>0.681471875358354</v>
      </c>
      <c r="AH23" s="0" t="n">
        <f aca="false">AG23/S23</f>
        <v>0.0018670462338585</v>
      </c>
      <c r="AI23" s="0" t="s">
        <v>90</v>
      </c>
      <c r="AJ23" s="0" t="n">
        <f aca="false">IF(AI23="A",'FE DISTRIBUCIÓN'!$C$2,'FE DISTRIBUCIÓN'!$C$3)</f>
        <v>4.994E-006</v>
      </c>
      <c r="AK23" s="0" t="n">
        <f aca="false">W23*AJ23</f>
        <v>5.9928</v>
      </c>
      <c r="AL23" s="0" t="n">
        <f aca="false">AK23/365</f>
        <v>0.0164186301369863</v>
      </c>
      <c r="AM23" s="0" t="n">
        <f aca="false">AK23*EXP(AB23*AC23)</f>
        <v>6.02283903500622</v>
      </c>
      <c r="AN23" s="0" t="n">
        <f aca="false">AM23/365</f>
        <v>0.0165009288630307</v>
      </c>
      <c r="AO23" s="0" t="n">
        <v>5.223868284E-006</v>
      </c>
      <c r="AP23" s="0" t="n">
        <f aca="false">AO23*W23</f>
        <v>6.2686419408</v>
      </c>
      <c r="AQ23" s="0" t="n">
        <f aca="false">AP23/365</f>
        <v>0.0171743614816438</v>
      </c>
      <c r="AR23" s="0" t="n">
        <f aca="false">AP23*EXP(AB23*AC23)</f>
        <v>6.30006363928838</v>
      </c>
      <c r="AS23" s="0" t="n">
        <f aca="false">AR23/365</f>
        <v>0.0172604483268175</v>
      </c>
      <c r="AT23" s="0" t="n">
        <v>3.02832944E-007</v>
      </c>
      <c r="AU23" s="0" t="n">
        <f aca="false">AT23*W23</f>
        <v>0.3633995328</v>
      </c>
      <c r="AV23" s="0" t="n">
        <f aca="false">AU23/365</f>
        <v>0.000995615158356164</v>
      </c>
      <c r="AW23" s="0" t="n">
        <f aca="false">AU23*EXP(AB23*AC23)</f>
        <v>0.365221080538456</v>
      </c>
      <c r="AX23" s="0" t="n">
        <f aca="false">AW23/365</f>
        <v>0.00100060570010536</v>
      </c>
      <c r="AY23" s="0" t="n">
        <f aca="false">AW23+AR23+AM23+AG23</f>
        <v>13.3695956301914</v>
      </c>
      <c r="AZ23" s="0" t="n">
        <f aca="false">AH23+AN23+AS23+AX23</f>
        <v>0.0366290291238121</v>
      </c>
      <c r="BA23" s="0" t="n">
        <f aca="false">AH23*1000000</f>
        <v>1867.0462338585</v>
      </c>
      <c r="BB23" s="0" t="n">
        <f aca="false">BA23*'Dist Horaria'!$H$3</f>
        <v>65.0563699264397</v>
      </c>
      <c r="BC23" s="0" t="n">
        <f aca="false">BA23*'Dist Horaria'!$I$3</f>
        <v>63.3160511251413</v>
      </c>
      <c r="BD23" s="0" t="n">
        <f aca="false">BA23*'Dist Horaria'!$J$3</f>
        <v>61.6734040714228</v>
      </c>
      <c r="BE23" s="0" t="n">
        <f aca="false">BA23*'Dist Horaria'!$K$3</f>
        <v>60.2739329374315</v>
      </c>
      <c r="BF23" s="0" t="n">
        <f aca="false">BA23*'Dist Horaria'!$L$3</f>
        <v>59.2512537664645</v>
      </c>
      <c r="BG23" s="0" t="n">
        <f aca="false">BA23*'Dist Horaria'!$M$3</f>
        <v>58.6074107647319</v>
      </c>
      <c r="BH23" s="0" t="n">
        <f aca="false">BA23*'Dist Horaria'!$N$3</f>
        <v>61.2524928207679</v>
      </c>
      <c r="BI23" s="0" t="n">
        <f aca="false">BA23*'Dist Horaria'!$O$3</f>
        <v>61.2524928207679</v>
      </c>
      <c r="BJ23" s="0" t="n">
        <f aca="false">BA23*'Dist Horaria'!$P$3</f>
        <v>81.0391148492286</v>
      </c>
      <c r="BK23" s="0" t="n">
        <f aca="false">BA23*'Dist Horaria'!$Q$3</f>
        <v>89.6105596890509</v>
      </c>
      <c r="BL23" s="0" t="n">
        <f aca="false">BA23*'Dist Horaria'!$R$3</f>
        <v>95.8443377543762</v>
      </c>
      <c r="BM23" s="0" t="n">
        <f aca="false">BA23*'Dist Horaria'!$S$3</f>
        <v>98.9612267870388</v>
      </c>
      <c r="BN23" s="0" t="n">
        <f aca="false">BA23*'Dist Horaria'!$T$3</f>
        <v>99.7404490452045</v>
      </c>
      <c r="BO23" s="0" t="n">
        <f aca="false">BA23*'Dist Horaria'!$U$3</f>
        <v>98.9612267870388</v>
      </c>
      <c r="BP23" s="0" t="n">
        <f aca="false">BA23*'Dist Horaria'!$V$3</f>
        <v>97.4027822707075</v>
      </c>
      <c r="BQ23" s="0" t="n">
        <f aca="false">BA23*'Dist Horaria'!$W$3</f>
        <v>95.0651154962105</v>
      </c>
      <c r="BR23" s="0" t="n">
        <f aca="false">BA23*'Dist Horaria'!$X$3</f>
        <v>93.2227550626265</v>
      </c>
      <c r="BS23" s="0" t="n">
        <f aca="false">BA23*'Dist Horaria'!$Y$3</f>
        <v>91.09647871179</v>
      </c>
      <c r="BT23" s="0" t="n">
        <f aca="false">BA23*'Dist Horaria'!$Z$3</f>
        <v>79.5229484176294</v>
      </c>
      <c r="BU23" s="0" t="n">
        <f aca="false">BA23*'Dist Horaria'!$AA$3</f>
        <v>75.6217819994658</v>
      </c>
      <c r="BV23" s="0" t="n">
        <f aca="false">BA23*'Dist Horaria'!$AB$3</f>
        <v>67.3084393743967</v>
      </c>
      <c r="BW23" s="0" t="n">
        <f aca="false">BA23*'Dist Horaria'!$AC$3</f>
        <v>72.9505969666333</v>
      </c>
      <c r="BX23" s="0" t="n">
        <f aca="false">BA23*'Dist Horaria'!$AD$3</f>
        <v>71.0254617110629</v>
      </c>
      <c r="BY23" s="0" t="n">
        <f aca="false">BA23*'Dist Horaria'!$AE$3</f>
        <v>68.9887809848694</v>
      </c>
      <c r="BZ23" s="0" t="n">
        <f aca="false">AN23*1000000</f>
        <v>16500.9288630307</v>
      </c>
      <c r="CA23" s="0" t="n">
        <f aca="false">BZ23*'Dist Horaria'!$H$6</f>
        <v>412.523221575768</v>
      </c>
      <c r="CB23" s="0" t="n">
        <f aca="false">BZ23*'Dist Horaria'!$I$6</f>
        <v>412.523221575768</v>
      </c>
      <c r="CC23" s="0" t="n">
        <f aca="false">BZ23*'Dist Horaria'!$J$6</f>
        <v>412.523221575768</v>
      </c>
      <c r="CD23" s="0" t="n">
        <f aca="false">BZ23*'Dist Horaria'!$K$6</f>
        <v>412.523221575768</v>
      </c>
      <c r="CE23" s="0" t="n">
        <f aca="false">BZ23*'Dist Horaria'!$L$6</f>
        <v>412.523221575768</v>
      </c>
      <c r="CF23" s="0" t="n">
        <f aca="false">BZ23*'Dist Horaria'!$M$6</f>
        <v>1100.06192420205</v>
      </c>
      <c r="CG23" s="0" t="n">
        <f aca="false">BZ23*'Dist Horaria'!$N$6</f>
        <v>1100.06192420205</v>
      </c>
      <c r="CH23" s="0" t="n">
        <f aca="false">BZ23*'Dist Horaria'!$O$6</f>
        <v>1100.06192420205</v>
      </c>
      <c r="CI23" s="0" t="n">
        <f aca="false">BZ23*'Dist Horaria'!$P$6</f>
        <v>721.915637757595</v>
      </c>
      <c r="CJ23" s="0" t="n">
        <f aca="false">BZ23*'Dist Horaria'!$Q$6</f>
        <v>721.915637757595</v>
      </c>
      <c r="CK23" s="0" t="n">
        <f aca="false">BZ23*'Dist Horaria'!$R$6</f>
        <v>721.915637757595</v>
      </c>
      <c r="CL23" s="0" t="n">
        <f aca="false">BZ23*'Dist Horaria'!$S$6</f>
        <v>721.915637757595</v>
      </c>
      <c r="CM23" s="0" t="n">
        <f aca="false">BZ23*'Dist Horaria'!$T$6</f>
        <v>721.915637757595</v>
      </c>
      <c r="CN23" s="0" t="n">
        <f aca="false">BZ23*'Dist Horaria'!$U$6</f>
        <v>721.915637757595</v>
      </c>
      <c r="CO23" s="0" t="n">
        <f aca="false">BZ23*'Dist Horaria'!$V$6</f>
        <v>721.915637757595</v>
      </c>
      <c r="CP23" s="0" t="n">
        <f aca="false">BZ23*'Dist Horaria'!$W$6</f>
        <v>721.915637757595</v>
      </c>
      <c r="CQ23" s="0" t="n">
        <f aca="false">BZ23*'Dist Horaria'!$X$6</f>
        <v>1100.06192420205</v>
      </c>
      <c r="CR23" s="0" t="n">
        <f aca="false">BZ23*'Dist Horaria'!$Y$6</f>
        <v>1100.06192420205</v>
      </c>
      <c r="CS23" s="0" t="n">
        <f aca="false">BZ23*'Dist Horaria'!$Z$6</f>
        <v>1100.06192420205</v>
      </c>
      <c r="CT23" s="0" t="n">
        <f aca="false">BZ23*'Dist Horaria'!$AA$6</f>
        <v>412.523221575768</v>
      </c>
      <c r="CU23" s="0" t="n">
        <f aca="false">BZ23*'Dist Horaria'!$AB$6</f>
        <v>412.523221575768</v>
      </c>
      <c r="CV23" s="0" t="n">
        <f aca="false">BZ23*'Dist Horaria'!$AC$6</f>
        <v>412.523221575768</v>
      </c>
      <c r="CW23" s="0" t="n">
        <f aca="false">BZ23*'Dist Horaria'!$AD$6</f>
        <v>412.523221575768</v>
      </c>
      <c r="CX23" s="0" t="n">
        <f aca="false">BZ23*'Dist Horaria'!$AE$6</f>
        <v>412.523221575768</v>
      </c>
      <c r="CY23" s="0" t="n">
        <f aca="false">AS23*1000000</f>
        <v>17260.4483268175</v>
      </c>
      <c r="CZ23" s="0" t="n">
        <f aca="false">CY23*'Dist Horaria'!$H$6</f>
        <v>431.511208170437</v>
      </c>
      <c r="DA23" s="0" t="n">
        <f aca="false">CY23*'Dist Horaria'!$I$6</f>
        <v>431.511208170437</v>
      </c>
      <c r="DB23" s="0" t="n">
        <f aca="false">CY23*'Dist Horaria'!$J$6</f>
        <v>431.511208170437</v>
      </c>
      <c r="DC23" s="0" t="n">
        <f aca="false">CY23*'Dist Horaria'!$K$6</f>
        <v>431.511208170437</v>
      </c>
      <c r="DD23" s="0" t="n">
        <f aca="false">CY23*'Dist Horaria'!$L$6</f>
        <v>431.511208170437</v>
      </c>
      <c r="DE23" s="0" t="n">
        <f aca="false">CY23*'Dist Horaria'!$M$6</f>
        <v>1150.69655512117</v>
      </c>
      <c r="DF23" s="0" t="n">
        <f aca="false">CY23*'Dist Horaria'!$N$6</f>
        <v>1150.69655512117</v>
      </c>
      <c r="DG23" s="0" t="n">
        <f aca="false">CY23*'Dist Horaria'!$O$6</f>
        <v>1150.69655512117</v>
      </c>
      <c r="DH23" s="0" t="n">
        <f aca="false">CY23*'Dist Horaria'!$P$6</f>
        <v>755.144614298264</v>
      </c>
      <c r="DI23" s="0" t="n">
        <f aca="false">CY23*'Dist Horaria'!$Q$6</f>
        <v>755.144614298264</v>
      </c>
      <c r="DJ23" s="0" t="n">
        <f aca="false">CY23*'Dist Horaria'!$R$6</f>
        <v>755.144614298264</v>
      </c>
      <c r="DK23" s="0" t="n">
        <f aca="false">CY23*'Dist Horaria'!$S$6</f>
        <v>755.144614298264</v>
      </c>
      <c r="DL23" s="0" t="n">
        <f aca="false">CY23*'Dist Horaria'!$T$6</f>
        <v>755.144614298264</v>
      </c>
      <c r="DM23" s="0" t="n">
        <f aca="false">CY23*'Dist Horaria'!$U$6</f>
        <v>755.144614298264</v>
      </c>
      <c r="DN23" s="0" t="n">
        <f aca="false">CY23*'Dist Horaria'!$V$6</f>
        <v>755.144614298264</v>
      </c>
      <c r="DO23" s="0" t="n">
        <f aca="false">CY23*'Dist Horaria'!$W$6</f>
        <v>755.144614298264</v>
      </c>
      <c r="DP23" s="0" t="n">
        <f aca="false">CY23*'Dist Horaria'!$X$6</f>
        <v>1150.69655512117</v>
      </c>
      <c r="DQ23" s="0" t="n">
        <f aca="false">CY23*'Dist Horaria'!$Y$6</f>
        <v>1150.69655512117</v>
      </c>
      <c r="DR23" s="0" t="n">
        <f aca="false">CY23*'Dist Horaria'!$Z$6</f>
        <v>1150.69655512117</v>
      </c>
      <c r="DS23" s="0" t="n">
        <f aca="false">CY23*'Dist Horaria'!$AA$6</f>
        <v>431.511208170437</v>
      </c>
      <c r="DT23" s="0" t="n">
        <f aca="false">CY23*'Dist Horaria'!$AB$6</f>
        <v>431.511208170437</v>
      </c>
      <c r="DU23" s="0" t="n">
        <f aca="false">CY23*'Dist Horaria'!$AC$6</f>
        <v>431.511208170437</v>
      </c>
      <c r="DV23" s="0" t="n">
        <f aca="false">CY23*'Dist Horaria'!$AD$6</f>
        <v>431.511208170437</v>
      </c>
      <c r="DW23" s="0" t="n">
        <f aca="false">CY23*'Dist Horaria'!$AE$6</f>
        <v>431.511208170437</v>
      </c>
      <c r="DX23" s="0" t="n">
        <f aca="false">AX23*1000000</f>
        <v>1000.60570010536</v>
      </c>
      <c r="DY23" s="0" t="n">
        <f aca="false">DX23*'Dist Horaria'!$H$6</f>
        <v>25.015142502634</v>
      </c>
      <c r="DZ23" s="0" t="n">
        <f aca="false">DX23*'Dist Horaria'!$I$6</f>
        <v>25.015142502634</v>
      </c>
      <c r="EA23" s="0" t="n">
        <f aca="false">DX23*'Dist Horaria'!$J$6</f>
        <v>25.015142502634</v>
      </c>
      <c r="EB23" s="0" t="n">
        <f aca="false">DX23*'Dist Horaria'!$K$6</f>
        <v>25.015142502634</v>
      </c>
      <c r="EC23" s="0" t="n">
        <f aca="false">DX23*'Dist Horaria'!$L$6</f>
        <v>25.015142502634</v>
      </c>
      <c r="ED23" s="0" t="n">
        <f aca="false">DX23*'Dist Horaria'!$M$6</f>
        <v>66.7070466736907</v>
      </c>
      <c r="EE23" s="0" t="n">
        <f aca="false">DX23*'Dist Horaria'!$N$6</f>
        <v>66.7070466736907</v>
      </c>
      <c r="EF23" s="0" t="n">
        <f aca="false">DX23*'Dist Horaria'!$O$6</f>
        <v>66.7070466736907</v>
      </c>
      <c r="EG23" s="0" t="n">
        <f aca="false">DX23*'Dist Horaria'!$P$6</f>
        <v>43.7764993796095</v>
      </c>
      <c r="EH23" s="0" t="n">
        <f aca="false">DX23*'Dist Horaria'!$Q$6</f>
        <v>43.7764993796095</v>
      </c>
      <c r="EI23" s="0" t="n">
        <f aca="false">DX23*'Dist Horaria'!$R$6</f>
        <v>43.7764993796095</v>
      </c>
      <c r="EJ23" s="0" t="n">
        <f aca="false">DX23*'Dist Horaria'!$S$6</f>
        <v>43.7764993796095</v>
      </c>
      <c r="EK23" s="0" t="n">
        <f aca="false">DX23*'Dist Horaria'!$T$6</f>
        <v>43.7764993796095</v>
      </c>
      <c r="EL23" s="0" t="n">
        <f aca="false">DX23*'Dist Horaria'!$U$6</f>
        <v>43.7764993796095</v>
      </c>
      <c r="EM23" s="0" t="n">
        <f aca="false">DX23*'Dist Horaria'!$V$6</f>
        <v>43.7764993796095</v>
      </c>
      <c r="EN23" s="0" t="n">
        <f aca="false">DX23*'Dist Horaria'!$W$6</f>
        <v>43.7764993796095</v>
      </c>
      <c r="EO23" s="0" t="n">
        <f aca="false">DX23*'Dist Horaria'!$X$6</f>
        <v>66.7070466736907</v>
      </c>
      <c r="EP23" s="0" t="n">
        <f aca="false">DX23*'Dist Horaria'!$Y$6</f>
        <v>66.7070466736907</v>
      </c>
      <c r="EQ23" s="0" t="n">
        <f aca="false">DX23*'Dist Horaria'!$Z$6</f>
        <v>66.7070466736907</v>
      </c>
      <c r="ER23" s="0" t="n">
        <f aca="false">DX23*'Dist Horaria'!$AA$6</f>
        <v>25.015142502634</v>
      </c>
      <c r="ES23" s="0" t="n">
        <f aca="false">DX23*'Dist Horaria'!$AB$6</f>
        <v>25.015142502634</v>
      </c>
      <c r="ET23" s="0" t="n">
        <f aca="false">DX23*'Dist Horaria'!$AC$6</f>
        <v>25.015142502634</v>
      </c>
      <c r="EU23" s="0" t="n">
        <f aca="false">DX23*'Dist Horaria'!$AD$6</f>
        <v>25.015142502634</v>
      </c>
      <c r="EV23" s="0" t="n">
        <f aca="false">DX23*'Dist Horaria'!$AE$6</f>
        <v>25.015142502634</v>
      </c>
      <c r="EW23" s="0" t="n">
        <f aca="false">BB23+CA23+CZ23+DY23</f>
        <v>934.105942175279</v>
      </c>
      <c r="EX23" s="0" t="n">
        <f aca="false">BC23+CB23+DA23+DZ23</f>
        <v>932.36562337398</v>
      </c>
      <c r="EY23" s="0" t="n">
        <f aca="false">BD23+CC23+DB23+EA23</f>
        <v>930.722976320262</v>
      </c>
      <c r="EZ23" s="0" t="n">
        <f aca="false">BE23+CD23+DC23+EB23</f>
        <v>929.323505186271</v>
      </c>
      <c r="FA23" s="0" t="n">
        <f aca="false">BF23+CE23+DD23+EC23</f>
        <v>928.300826015304</v>
      </c>
      <c r="FB23" s="0" t="n">
        <f aca="false">BG23+CF23+DE23+ED23</f>
        <v>2376.07293676164</v>
      </c>
      <c r="FC23" s="0" t="n">
        <f aca="false">BH23+CG23+DF23+EE23</f>
        <v>2378.71801881767</v>
      </c>
      <c r="FD23" s="0" t="n">
        <f aca="false">BI23+CH23+DG23+EF23</f>
        <v>2378.71801881767</v>
      </c>
      <c r="FE23" s="0" t="n">
        <f aca="false">BJ23+CI23+DH23+EG23</f>
        <v>1601.8758662847</v>
      </c>
      <c r="FF23" s="0" t="n">
        <f aca="false">BK23+CJ23+DI23+EH23</f>
        <v>1610.44731112452</v>
      </c>
      <c r="FG23" s="0" t="n">
        <f aca="false">BL23+CK23+DJ23+EI23</f>
        <v>1616.68108918984</v>
      </c>
      <c r="FH23" s="0" t="n">
        <f aca="false">BM23+CL23+DK23+EJ23</f>
        <v>1619.79797822251</v>
      </c>
      <c r="FI23" s="0" t="n">
        <f aca="false">BN23+CM23+DL23+EK23</f>
        <v>1620.57720048067</v>
      </c>
      <c r="FJ23" s="0" t="n">
        <f aca="false">BO23+CN23+DM23+EL23</f>
        <v>1619.79797822251</v>
      </c>
      <c r="FK23" s="0" t="n">
        <f aca="false">BP23+CO23+DN23+EM23</f>
        <v>1618.23953370618</v>
      </c>
      <c r="FL23" s="0" t="n">
        <f aca="false">BQ23+CP23+DO23+EN23</f>
        <v>1615.90186693168</v>
      </c>
      <c r="FM23" s="0" t="n">
        <f aca="false">BR23+CQ23+DP23+EO23</f>
        <v>2410.68828105953</v>
      </c>
      <c r="FN23" s="0" t="n">
        <f aca="false">BS23+CR23+DQ23+EP23</f>
        <v>2408.56200470869</v>
      </c>
      <c r="FO23" s="0" t="n">
        <f aca="false">BT23+CS23+DR23+EQ23</f>
        <v>2396.98847441453</v>
      </c>
      <c r="FP23" s="0" t="n">
        <f aca="false">BU23+CT23+DS23+ER23</f>
        <v>944.671354248305</v>
      </c>
      <c r="FQ23" s="0" t="n">
        <f aca="false">BV23+CU23+DT23+ES23</f>
        <v>936.358011623236</v>
      </c>
      <c r="FR23" s="0" t="n">
        <f aca="false">BW23+CV23+DU23+ET23</f>
        <v>942.000169215472</v>
      </c>
      <c r="FS23" s="0" t="n">
        <f aca="false">BX23+CW23+DV23+EU23</f>
        <v>940.075033959902</v>
      </c>
      <c r="FT23" s="0" t="n">
        <f aca="false">BY23+CX23+DW23+EV23</f>
        <v>938.038353233709</v>
      </c>
      <c r="FU23" s="0" t="n">
        <f aca="false">AM23*'Dist Horaria'!$H$10</f>
        <v>0.543568578298574</v>
      </c>
      <c r="FV23" s="0" t="n">
        <f aca="false">AM23*'Dist Horaria'!$I$10</f>
        <v>0.508720199418006</v>
      </c>
      <c r="FW23" s="0" t="n">
        <f aca="false">AM23*'Dist Horaria'!$J$10</f>
        <v>0.506517903237809</v>
      </c>
      <c r="FX23" s="0" t="n">
        <f aca="false">AM23*'Dist Horaria'!$K$10</f>
        <v>0.491950622404447</v>
      </c>
      <c r="FY23" s="0" t="n">
        <f aca="false">AM23*'Dist Horaria'!$L$10</f>
        <v>0.49214749320035</v>
      </c>
      <c r="FZ23" s="0" t="n">
        <f aca="false">AM23*'Dist Horaria'!$M$10</f>
        <v>0.526618070892655</v>
      </c>
      <c r="GA23" s="0" t="n">
        <f aca="false">AM23*'Dist Horaria'!$N$10</f>
        <v>0.498202462298583</v>
      </c>
      <c r="GB23" s="0" t="n">
        <f aca="false">AM23*'Dist Horaria'!$O$10</f>
        <v>0.489699074464583</v>
      </c>
      <c r="GC23" s="0" t="n">
        <f aca="false">AM23*'Dist Horaria'!$P$10</f>
        <v>0.497298082822315</v>
      </c>
      <c r="GD23" s="0" t="n">
        <f aca="false">AM23*'Dist Horaria'!$Q$10</f>
        <v>0.450037988020072</v>
      </c>
      <c r="GE23" s="0" t="n">
        <f aca="false">AM23*'Dist Horaria'!$R$10</f>
        <v>0.549113931333086</v>
      </c>
      <c r="GF23" s="0" t="n">
        <f aca="false">AM23*'Dist Horaria'!$S$10</f>
        <v>0.468964628615738</v>
      </c>
      <c r="GG23" s="0" t="n">
        <f aca="false">AR23*'Dist Horaria'!$H$10</f>
        <v>0.568588437395453</v>
      </c>
      <c r="GH23" s="0" t="n">
        <f aca="false">AR23*'Dist Horaria'!$I$10</f>
        <v>0.532136026265494</v>
      </c>
      <c r="GI23" s="0" t="n">
        <f aca="false">AR23*'Dist Horaria'!$J$10</f>
        <v>0.529832360833435</v>
      </c>
      <c r="GJ23" s="0" t="n">
        <f aca="false">AR23*'Dist Horaria'!$K$10</f>
        <v>0.514594564211584</v>
      </c>
      <c r="GK23" s="0" t="n">
        <f aca="false">AR23*'Dist Horaria'!$L$10</f>
        <v>0.514800496751986</v>
      </c>
      <c r="GL23" s="0" t="n">
        <f aca="false">AR23*'Dist Horaria'!$M$10</f>
        <v>0.55085771692379</v>
      </c>
      <c r="GM23" s="0" t="n">
        <f aca="false">AR23*'Dist Horaria'!$N$10</f>
        <v>0.521134169365694</v>
      </c>
      <c r="GN23" s="0" t="n">
        <f aca="false">AR23*'Dist Horaria'!$O$10</f>
        <v>0.512239380015957</v>
      </c>
      <c r="GO23" s="0" t="n">
        <f aca="false">AR23*'Dist Horaria'!$P$10</f>
        <v>0.520188162304665</v>
      </c>
      <c r="GP23" s="0" t="n">
        <f aca="false">AR23*'Dist Horaria'!$Q$10</f>
        <v>0.470752737727919</v>
      </c>
      <c r="GQ23" s="0" t="n">
        <f aca="false">AR23*'Dist Horaria'!$R$10</f>
        <v>0.574389036882952</v>
      </c>
      <c r="GR23" s="0" t="n">
        <f aca="false">AR23*'Dist Horaria'!$S$10</f>
        <v>0.490550550609449</v>
      </c>
      <c r="GS23" s="0" t="n">
        <f aca="false">AW23*'Dist Horaria'!$H$10</f>
        <v>0.0329616485446639</v>
      </c>
      <c r="GT23" s="0" t="n">
        <f aca="false">AW23*'Dist Horaria'!$I$10</f>
        <v>0.0308484652907533</v>
      </c>
      <c r="GU23" s="0" t="n">
        <f aca="false">AW23*'Dist Horaria'!$J$10</f>
        <v>0.0307149194686049</v>
      </c>
      <c r="GV23" s="0" t="n">
        <f aca="false">AW23*'Dist Horaria'!$K$10</f>
        <v>0.029831568939802</v>
      </c>
      <c r="GW23" s="0" t="n">
        <f aca="false">AW23*'Dist Horaria'!$L$10</f>
        <v>0.0298435070580861</v>
      </c>
      <c r="GX23" s="0" t="n">
        <f aca="false">AW23*'Dist Horaria'!$M$10</f>
        <v>0.0319337806912342</v>
      </c>
      <c r="GY23" s="0" t="n">
        <f aca="false">AW23*'Dist Horaria'!$N$10</f>
        <v>0.0302106764849678</v>
      </c>
      <c r="GZ23" s="0" t="n">
        <f aca="false">AW23*'Dist Horaria'!$O$10</f>
        <v>0.0296950365226642</v>
      </c>
      <c r="HA23" s="0" t="n">
        <f aca="false">AW23*'Dist Horaria'!$P$10</f>
        <v>0.0301558354959226</v>
      </c>
      <c r="HB23" s="0" t="n">
        <f aca="false">AW23*'Dist Horaria'!$Q$10</f>
        <v>0.0272900137813286</v>
      </c>
      <c r="HC23" s="0" t="n">
        <f aca="false">AW23*'Dist Horaria'!$R$10</f>
        <v>0.0332979151816204</v>
      </c>
      <c r="HD23" s="0" t="n">
        <f aca="false">AW23*'Dist Horaria'!$S$10</f>
        <v>0.0284377130788087</v>
      </c>
    </row>
    <row r="24" customFormat="false" ht="13.8" hidden="false" customHeight="false" outlineLevel="0" collapsed="false">
      <c r="A24" s="0" t="n">
        <v>4.63403888888889</v>
      </c>
      <c r="B24" s="0" t="n">
        <v>-74.2059583333333</v>
      </c>
      <c r="C24" s="0" t="n">
        <v>17</v>
      </c>
      <c r="D24" s="0" t="n">
        <v>28</v>
      </c>
      <c r="E24" s="0" t="n">
        <v>1852</v>
      </c>
      <c r="F24" s="0" t="n">
        <v>30</v>
      </c>
      <c r="G24" s="0" t="s">
        <v>202</v>
      </c>
      <c r="H24" s="1" t="s">
        <v>219</v>
      </c>
      <c r="I24" s="0" t="s">
        <v>220</v>
      </c>
      <c r="J24" s="0" t="s">
        <v>221</v>
      </c>
      <c r="L24" s="0" t="s">
        <v>222</v>
      </c>
      <c r="R24" s="0" t="n">
        <v>30</v>
      </c>
      <c r="S24" s="0" t="n">
        <v>365</v>
      </c>
      <c r="T24" s="0" t="n">
        <v>24</v>
      </c>
      <c r="V24" s="0" t="n">
        <v>60300</v>
      </c>
      <c r="W24" s="0" t="n">
        <f aca="false">V24*12</f>
        <v>723600</v>
      </c>
      <c r="X24" s="0" t="n">
        <v>3</v>
      </c>
      <c r="Z24" s="0" t="n">
        <v>17852.46</v>
      </c>
      <c r="AA24" s="0" t="s">
        <v>89</v>
      </c>
      <c r="AB24" s="0" t="n">
        <v>0.005</v>
      </c>
      <c r="AC24" s="0" t="n">
        <v>8</v>
      </c>
      <c r="AD24" s="0" t="n">
        <v>1252.83038681816</v>
      </c>
      <c r="AE24" s="0" t="n">
        <f aca="false">AD24/2204.59</f>
        <v>0.568282713256507</v>
      </c>
      <c r="AF24" s="0" t="n">
        <f aca="false">AE24/S24</f>
        <v>0.00155693894042879</v>
      </c>
      <c r="AG24" s="0" t="n">
        <f aca="false">AE24*EXP(AB24*AC24)</f>
        <v>0.591474770744656</v>
      </c>
      <c r="AH24" s="0" t="n">
        <f aca="false">AG24/S24</f>
        <v>0.00162047882395796</v>
      </c>
      <c r="AI24" s="0" t="s">
        <v>90</v>
      </c>
      <c r="AJ24" s="0" t="n">
        <f aca="false">IF(AI24="A",'FE DISTRIBUCIÓN'!$C$2,'FE DISTRIBUCIÓN'!$C$3)</f>
        <v>4.994E-006</v>
      </c>
      <c r="AK24" s="0" t="n">
        <f aca="false">W24*AJ24</f>
        <v>3.6136584</v>
      </c>
      <c r="AL24" s="0" t="n">
        <f aca="false">AK24/365</f>
        <v>0.00990043397260274</v>
      </c>
      <c r="AM24" s="0" t="n">
        <f aca="false">AK24*EXP(AB24*AC24)</f>
        <v>3.76113459697083</v>
      </c>
      <c r="AN24" s="0" t="n">
        <f aca="false">AM24/365</f>
        <v>0.0103044783478653</v>
      </c>
      <c r="AO24" s="0" t="n">
        <v>5.223868284E-006</v>
      </c>
      <c r="AP24" s="0" t="n">
        <f aca="false">AO24*W24</f>
        <v>3.7799910903024</v>
      </c>
      <c r="AQ24" s="0" t="n">
        <f aca="false">AP24/365</f>
        <v>0.0103561399734312</v>
      </c>
      <c r="AR24" s="0" t="n">
        <f aca="false">AP24*EXP(AB24*AC24)</f>
        <v>3.93425545313797</v>
      </c>
      <c r="AS24" s="0" t="n">
        <f aca="false">AR24/365</f>
        <v>0.0107787820633917</v>
      </c>
      <c r="AT24" s="0" t="n">
        <v>3.02832944E-007</v>
      </c>
      <c r="AU24" s="0" t="n">
        <f aca="false">AT24*W24</f>
        <v>0.2191299182784</v>
      </c>
      <c r="AV24" s="0" t="n">
        <f aca="false">AU24/365</f>
        <v>0.000600355940488767</v>
      </c>
      <c r="AW24" s="0" t="n">
        <f aca="false">AU24*EXP(AB24*AC24)</f>
        <v>0.228072779892056</v>
      </c>
      <c r="AX24" s="0" t="n">
        <f aca="false">AW24/365</f>
        <v>0.000624856931211113</v>
      </c>
      <c r="AY24" s="0" t="n">
        <f aca="false">AW24+AR24+AM24+AG24</f>
        <v>8.51493760074551</v>
      </c>
      <c r="AZ24" s="0" t="n">
        <f aca="false">AH24+AN24+AS24+AX24</f>
        <v>0.0233285961664261</v>
      </c>
      <c r="BA24" s="0" t="n">
        <f aca="false">AH24*1000000</f>
        <v>1620.47882395796</v>
      </c>
      <c r="BB24" s="0" t="n">
        <f aca="false">BA24*'Dist Horaria'!$H$3</f>
        <v>56.4648415864353</v>
      </c>
      <c r="BC24" s="0" t="n">
        <f aca="false">BA24*'Dist Horaria'!$I$3</f>
        <v>54.9543542116199</v>
      </c>
      <c r="BD24" s="0" t="n">
        <f aca="false">BA24*'Dist Horaria'!$J$3</f>
        <v>53.5286397769609</v>
      </c>
      <c r="BE24" s="0" t="n">
        <f aca="false">BA24*'Dist Horaria'!$K$3</f>
        <v>52.3139867618149</v>
      </c>
      <c r="BF24" s="0" t="n">
        <f aca="false">BA24*'Dist Horaria'!$L$3</f>
        <v>51.4263654966307</v>
      </c>
      <c r="BG24" s="0" t="n">
        <f aca="false">BA24*'Dist Horaria'!$M$3</f>
        <v>50.8675502239607</v>
      </c>
      <c r="BH24" s="0" t="n">
        <f aca="false">BA24*'Dist Horaria'!$N$3</f>
        <v>53.1633152573628</v>
      </c>
      <c r="BI24" s="0" t="n">
        <f aca="false">BA24*'Dist Horaria'!$O$3</f>
        <v>53.1633152573628</v>
      </c>
      <c r="BJ24" s="0" t="n">
        <f aca="false">BA24*'Dist Horaria'!$P$3</f>
        <v>70.3368599791325</v>
      </c>
      <c r="BK24" s="0" t="n">
        <f aca="false">BA24*'Dist Horaria'!$Q$3</f>
        <v>77.7763355538485</v>
      </c>
      <c r="BL24" s="0" t="n">
        <f aca="false">BA24*'Dist Horaria'!$R$3</f>
        <v>83.186863244551</v>
      </c>
      <c r="BM24" s="0" t="n">
        <f aca="false">BA24*'Dist Horaria'!$S$3</f>
        <v>85.8921270899022</v>
      </c>
      <c r="BN24" s="0" t="n">
        <f aca="false">BA24*'Dist Horaria'!$T$3</f>
        <v>86.56844305124</v>
      </c>
      <c r="BO24" s="0" t="n">
        <f aca="false">BA24*'Dist Horaria'!$U$3</f>
        <v>85.8921270899022</v>
      </c>
      <c r="BP24" s="0" t="n">
        <f aca="false">BA24*'Dist Horaria'!$V$3</f>
        <v>84.5394951672266</v>
      </c>
      <c r="BQ24" s="0" t="n">
        <f aca="false">BA24*'Dist Horaria'!$W$3</f>
        <v>82.5105472832132</v>
      </c>
      <c r="BR24" s="0" t="n">
        <f aca="false">BA24*'Dist Horaria'!$X$3</f>
        <v>80.9114941828778</v>
      </c>
      <c r="BS24" s="0" t="n">
        <f aca="false">BA24*'Dist Horaria'!$Y$3</f>
        <v>79.0660199048829</v>
      </c>
      <c r="BT24" s="0" t="n">
        <f aca="false">BA24*'Dist Horaria'!$Z$3</f>
        <v>69.0209227776606</v>
      </c>
      <c r="BU24" s="0" t="n">
        <f aca="false">BA24*'Dist Horaria'!$AA$3</f>
        <v>65.6349554380596</v>
      </c>
      <c r="BV24" s="0" t="n">
        <f aca="false">BA24*'Dist Horaria'!$AB$3</f>
        <v>58.4194963691158</v>
      </c>
      <c r="BW24" s="0" t="n">
        <f aca="false">BA24*'Dist Horaria'!$AC$3</f>
        <v>63.3165346608553</v>
      </c>
      <c r="BX24" s="0" t="n">
        <f aca="false">BA24*'Dist Horaria'!$AD$3</f>
        <v>61.6456382158007</v>
      </c>
      <c r="BY24" s="0" t="n">
        <f aca="false">BA24*'Dist Horaria'!$AE$3</f>
        <v>59.877927310678</v>
      </c>
      <c r="BZ24" s="0" t="n">
        <f aca="false">AN24*1000000</f>
        <v>10304.4783478653</v>
      </c>
      <c r="CA24" s="0" t="n">
        <f aca="false">BZ24*'Dist Horaria'!$H$6</f>
        <v>257.611958696632</v>
      </c>
      <c r="CB24" s="0" t="n">
        <f aca="false">BZ24*'Dist Horaria'!$I$6</f>
        <v>257.611958696632</v>
      </c>
      <c r="CC24" s="0" t="n">
        <f aca="false">BZ24*'Dist Horaria'!$J$6</f>
        <v>257.611958696632</v>
      </c>
      <c r="CD24" s="0" t="n">
        <f aca="false">BZ24*'Dist Horaria'!$K$6</f>
        <v>257.611958696632</v>
      </c>
      <c r="CE24" s="0" t="n">
        <f aca="false">BZ24*'Dist Horaria'!$L$6</f>
        <v>257.611958696632</v>
      </c>
      <c r="CF24" s="0" t="n">
        <f aca="false">BZ24*'Dist Horaria'!$M$6</f>
        <v>686.965223191019</v>
      </c>
      <c r="CG24" s="0" t="n">
        <f aca="false">BZ24*'Dist Horaria'!$N$6</f>
        <v>686.965223191019</v>
      </c>
      <c r="CH24" s="0" t="n">
        <f aca="false">BZ24*'Dist Horaria'!$O$6</f>
        <v>686.965223191019</v>
      </c>
      <c r="CI24" s="0" t="n">
        <f aca="false">BZ24*'Dist Horaria'!$P$6</f>
        <v>450.820927719106</v>
      </c>
      <c r="CJ24" s="0" t="n">
        <f aca="false">BZ24*'Dist Horaria'!$Q$6</f>
        <v>450.820927719106</v>
      </c>
      <c r="CK24" s="0" t="n">
        <f aca="false">BZ24*'Dist Horaria'!$R$6</f>
        <v>450.820927719106</v>
      </c>
      <c r="CL24" s="0" t="n">
        <f aca="false">BZ24*'Dist Horaria'!$S$6</f>
        <v>450.820927719106</v>
      </c>
      <c r="CM24" s="0" t="n">
        <f aca="false">BZ24*'Dist Horaria'!$T$6</f>
        <v>450.820927719106</v>
      </c>
      <c r="CN24" s="0" t="n">
        <f aca="false">BZ24*'Dist Horaria'!$U$6</f>
        <v>450.820927719106</v>
      </c>
      <c r="CO24" s="0" t="n">
        <f aca="false">BZ24*'Dist Horaria'!$V$6</f>
        <v>450.820927719106</v>
      </c>
      <c r="CP24" s="0" t="n">
        <f aca="false">BZ24*'Dist Horaria'!$W$6</f>
        <v>450.820927719106</v>
      </c>
      <c r="CQ24" s="0" t="n">
        <f aca="false">BZ24*'Dist Horaria'!$X$6</f>
        <v>686.965223191019</v>
      </c>
      <c r="CR24" s="0" t="n">
        <f aca="false">BZ24*'Dist Horaria'!$Y$6</f>
        <v>686.965223191019</v>
      </c>
      <c r="CS24" s="0" t="n">
        <f aca="false">BZ24*'Dist Horaria'!$Z$6</f>
        <v>686.965223191019</v>
      </c>
      <c r="CT24" s="0" t="n">
        <f aca="false">BZ24*'Dist Horaria'!$AA$6</f>
        <v>257.611958696632</v>
      </c>
      <c r="CU24" s="0" t="n">
        <f aca="false">BZ24*'Dist Horaria'!$AB$6</f>
        <v>257.611958696632</v>
      </c>
      <c r="CV24" s="0" t="n">
        <f aca="false">BZ24*'Dist Horaria'!$AC$6</f>
        <v>257.611958696632</v>
      </c>
      <c r="CW24" s="0" t="n">
        <f aca="false">BZ24*'Dist Horaria'!$AD$6</f>
        <v>257.611958696632</v>
      </c>
      <c r="CX24" s="0" t="n">
        <f aca="false">BZ24*'Dist Horaria'!$AE$6</f>
        <v>257.611958696632</v>
      </c>
      <c r="CY24" s="0" t="n">
        <f aca="false">AS24*1000000</f>
        <v>10778.7820633917</v>
      </c>
      <c r="CZ24" s="0" t="n">
        <f aca="false">CY24*'Dist Horaria'!$H$6</f>
        <v>269.469551584792</v>
      </c>
      <c r="DA24" s="0" t="n">
        <f aca="false">CY24*'Dist Horaria'!$I$6</f>
        <v>269.469551584792</v>
      </c>
      <c r="DB24" s="0" t="n">
        <f aca="false">CY24*'Dist Horaria'!$J$6</f>
        <v>269.469551584792</v>
      </c>
      <c r="DC24" s="0" t="n">
        <f aca="false">CY24*'Dist Horaria'!$K$6</f>
        <v>269.469551584792</v>
      </c>
      <c r="DD24" s="0" t="n">
        <f aca="false">CY24*'Dist Horaria'!$L$6</f>
        <v>269.469551584792</v>
      </c>
      <c r="DE24" s="0" t="n">
        <f aca="false">CY24*'Dist Horaria'!$M$6</f>
        <v>718.58547089278</v>
      </c>
      <c r="DF24" s="0" t="n">
        <f aca="false">CY24*'Dist Horaria'!$N$6</f>
        <v>718.58547089278</v>
      </c>
      <c r="DG24" s="0" t="n">
        <f aca="false">CY24*'Dist Horaria'!$O$6</f>
        <v>718.58547089278</v>
      </c>
      <c r="DH24" s="0" t="n">
        <f aca="false">CY24*'Dist Horaria'!$P$6</f>
        <v>471.571715273387</v>
      </c>
      <c r="DI24" s="0" t="n">
        <f aca="false">CY24*'Dist Horaria'!$Q$6</f>
        <v>471.571715273387</v>
      </c>
      <c r="DJ24" s="0" t="n">
        <f aca="false">CY24*'Dist Horaria'!$R$6</f>
        <v>471.571715273387</v>
      </c>
      <c r="DK24" s="0" t="n">
        <f aca="false">CY24*'Dist Horaria'!$S$6</f>
        <v>471.571715273387</v>
      </c>
      <c r="DL24" s="0" t="n">
        <f aca="false">CY24*'Dist Horaria'!$T$6</f>
        <v>471.571715273387</v>
      </c>
      <c r="DM24" s="0" t="n">
        <f aca="false">CY24*'Dist Horaria'!$U$6</f>
        <v>471.571715273387</v>
      </c>
      <c r="DN24" s="0" t="n">
        <f aca="false">CY24*'Dist Horaria'!$V$6</f>
        <v>471.571715273387</v>
      </c>
      <c r="DO24" s="0" t="n">
        <f aca="false">CY24*'Dist Horaria'!$W$6</f>
        <v>471.571715273387</v>
      </c>
      <c r="DP24" s="0" t="n">
        <f aca="false">CY24*'Dist Horaria'!$X$6</f>
        <v>718.58547089278</v>
      </c>
      <c r="DQ24" s="0" t="n">
        <f aca="false">CY24*'Dist Horaria'!$Y$6</f>
        <v>718.58547089278</v>
      </c>
      <c r="DR24" s="0" t="n">
        <f aca="false">CY24*'Dist Horaria'!$Z$6</f>
        <v>718.58547089278</v>
      </c>
      <c r="DS24" s="0" t="n">
        <f aca="false">CY24*'Dist Horaria'!$AA$6</f>
        <v>269.469551584792</v>
      </c>
      <c r="DT24" s="0" t="n">
        <f aca="false">CY24*'Dist Horaria'!$AB$6</f>
        <v>269.469551584792</v>
      </c>
      <c r="DU24" s="0" t="n">
        <f aca="false">CY24*'Dist Horaria'!$AC$6</f>
        <v>269.469551584792</v>
      </c>
      <c r="DV24" s="0" t="n">
        <f aca="false">CY24*'Dist Horaria'!$AD$6</f>
        <v>269.469551584792</v>
      </c>
      <c r="DW24" s="0" t="n">
        <f aca="false">CY24*'Dist Horaria'!$AE$6</f>
        <v>269.469551584792</v>
      </c>
      <c r="DX24" s="0" t="n">
        <f aca="false">AX24*1000000</f>
        <v>624.856931211113</v>
      </c>
      <c r="DY24" s="0" t="n">
        <f aca="false">DX24*'Dist Horaria'!$H$6</f>
        <v>15.6214232802778</v>
      </c>
      <c r="DZ24" s="0" t="n">
        <f aca="false">DX24*'Dist Horaria'!$I$6</f>
        <v>15.6214232802778</v>
      </c>
      <c r="EA24" s="0" t="n">
        <f aca="false">DX24*'Dist Horaria'!$J$6</f>
        <v>15.6214232802778</v>
      </c>
      <c r="EB24" s="0" t="n">
        <f aca="false">DX24*'Dist Horaria'!$K$6</f>
        <v>15.6214232802778</v>
      </c>
      <c r="EC24" s="0" t="n">
        <f aca="false">DX24*'Dist Horaria'!$L$6</f>
        <v>15.6214232802778</v>
      </c>
      <c r="ED24" s="0" t="n">
        <f aca="false">DX24*'Dist Horaria'!$M$6</f>
        <v>41.6571287474075</v>
      </c>
      <c r="EE24" s="0" t="n">
        <f aca="false">DX24*'Dist Horaria'!$N$6</f>
        <v>41.6571287474075</v>
      </c>
      <c r="EF24" s="0" t="n">
        <f aca="false">DX24*'Dist Horaria'!$O$6</f>
        <v>41.6571287474075</v>
      </c>
      <c r="EG24" s="0" t="n">
        <f aca="false">DX24*'Dist Horaria'!$P$6</f>
        <v>27.3374907404862</v>
      </c>
      <c r="EH24" s="0" t="n">
        <f aca="false">DX24*'Dist Horaria'!$Q$6</f>
        <v>27.3374907404862</v>
      </c>
      <c r="EI24" s="0" t="n">
        <f aca="false">DX24*'Dist Horaria'!$R$6</f>
        <v>27.3374907404862</v>
      </c>
      <c r="EJ24" s="0" t="n">
        <f aca="false">DX24*'Dist Horaria'!$S$6</f>
        <v>27.3374907404862</v>
      </c>
      <c r="EK24" s="0" t="n">
        <f aca="false">DX24*'Dist Horaria'!$T$6</f>
        <v>27.3374907404862</v>
      </c>
      <c r="EL24" s="0" t="n">
        <f aca="false">DX24*'Dist Horaria'!$U$6</f>
        <v>27.3374907404862</v>
      </c>
      <c r="EM24" s="0" t="n">
        <f aca="false">DX24*'Dist Horaria'!$V$6</f>
        <v>27.3374907404862</v>
      </c>
      <c r="EN24" s="0" t="n">
        <f aca="false">DX24*'Dist Horaria'!$W$6</f>
        <v>27.3374907404862</v>
      </c>
      <c r="EO24" s="0" t="n">
        <f aca="false">DX24*'Dist Horaria'!$X$6</f>
        <v>41.6571287474075</v>
      </c>
      <c r="EP24" s="0" t="n">
        <f aca="false">DX24*'Dist Horaria'!$Y$6</f>
        <v>41.6571287474075</v>
      </c>
      <c r="EQ24" s="0" t="n">
        <f aca="false">DX24*'Dist Horaria'!$Z$6</f>
        <v>41.6571287474075</v>
      </c>
      <c r="ER24" s="0" t="n">
        <f aca="false">DX24*'Dist Horaria'!$AA$6</f>
        <v>15.6214232802778</v>
      </c>
      <c r="ES24" s="0" t="n">
        <f aca="false">DX24*'Dist Horaria'!$AB$6</f>
        <v>15.6214232802778</v>
      </c>
      <c r="ET24" s="0" t="n">
        <f aca="false">DX24*'Dist Horaria'!$AC$6</f>
        <v>15.6214232802778</v>
      </c>
      <c r="EU24" s="0" t="n">
        <f aca="false">DX24*'Dist Horaria'!$AD$6</f>
        <v>15.6214232802778</v>
      </c>
      <c r="EV24" s="0" t="n">
        <f aca="false">DX24*'Dist Horaria'!$AE$6</f>
        <v>15.6214232802778</v>
      </c>
      <c r="EW24" s="0" t="n">
        <f aca="false">BB24+CA24+CZ24+DY24</f>
        <v>599.167775148138</v>
      </c>
      <c r="EX24" s="0" t="n">
        <f aca="false">BC24+CB24+DA24+DZ24</f>
        <v>597.657287773322</v>
      </c>
      <c r="EY24" s="0" t="n">
        <f aca="false">BD24+CC24+DB24+EA24</f>
        <v>596.231573338663</v>
      </c>
      <c r="EZ24" s="0" t="n">
        <f aca="false">BE24+CD24+DC24+EB24</f>
        <v>595.016920323517</v>
      </c>
      <c r="FA24" s="0" t="n">
        <f aca="false">BF24+CE24+DD24+EC24</f>
        <v>594.129299058333</v>
      </c>
      <c r="FB24" s="0" t="n">
        <f aca="false">BG24+CF24+DE24+ED24</f>
        <v>1498.07537305517</v>
      </c>
      <c r="FC24" s="0" t="n">
        <f aca="false">BH24+CG24+DF24+EE24</f>
        <v>1500.37113808857</v>
      </c>
      <c r="FD24" s="0" t="n">
        <f aca="false">BI24+CH24+DG24+EF24</f>
        <v>1500.37113808857</v>
      </c>
      <c r="FE24" s="0" t="n">
        <f aca="false">BJ24+CI24+DH24+EG24</f>
        <v>1020.06699371211</v>
      </c>
      <c r="FF24" s="0" t="n">
        <f aca="false">BK24+CJ24+DI24+EH24</f>
        <v>1027.50646928683</v>
      </c>
      <c r="FG24" s="0" t="n">
        <f aca="false">BL24+CK24+DJ24+EI24</f>
        <v>1032.91699697753</v>
      </c>
      <c r="FH24" s="0" t="n">
        <f aca="false">BM24+CL24+DK24+EJ24</f>
        <v>1035.62226082288</v>
      </c>
      <c r="FI24" s="0" t="n">
        <f aca="false">BN24+CM24+DL24+EK24</f>
        <v>1036.29857678422</v>
      </c>
      <c r="FJ24" s="0" t="n">
        <f aca="false">BO24+CN24+DM24+EL24</f>
        <v>1035.62226082288</v>
      </c>
      <c r="FK24" s="0" t="n">
        <f aca="false">BP24+CO24+DN24+EM24</f>
        <v>1034.26962890021</v>
      </c>
      <c r="FL24" s="0" t="n">
        <f aca="false">BQ24+CP24+DO24+EN24</f>
        <v>1032.24068101619</v>
      </c>
      <c r="FM24" s="0" t="n">
        <f aca="false">BR24+CQ24+DP24+EO24</f>
        <v>1528.11931701408</v>
      </c>
      <c r="FN24" s="0" t="n">
        <f aca="false">BS24+CR24+DQ24+EP24</f>
        <v>1526.27384273609</v>
      </c>
      <c r="FO24" s="0" t="n">
        <f aca="false">BT24+CS24+DR24+EQ24</f>
        <v>1516.22874560887</v>
      </c>
      <c r="FP24" s="0" t="n">
        <f aca="false">BU24+CT24+DS24+ER24</f>
        <v>608.337888999762</v>
      </c>
      <c r="FQ24" s="0" t="n">
        <f aca="false">BV24+CU24+DT24+ES24</f>
        <v>601.122429930818</v>
      </c>
      <c r="FR24" s="0" t="n">
        <f aca="false">BW24+CV24+DU24+ET24</f>
        <v>606.019468222558</v>
      </c>
      <c r="FS24" s="0" t="n">
        <f aca="false">BX24+CW24+DV24+EU24</f>
        <v>604.348571777503</v>
      </c>
      <c r="FT24" s="0" t="n">
        <f aca="false">BY24+CX24+DW24+EV24</f>
        <v>602.58086087238</v>
      </c>
      <c r="FU24" s="0" t="n">
        <f aca="false">AM24*'Dist Horaria'!$H$10</f>
        <v>0.339446990660427</v>
      </c>
      <c r="FV24" s="0" t="n">
        <f aca="false">AM24*'Dist Horaria'!$I$10</f>
        <v>0.317684920863402</v>
      </c>
      <c r="FW24" s="0" t="n">
        <f aca="false">AM24*'Dist Horaria'!$J$10</f>
        <v>0.31630963384212</v>
      </c>
      <c r="FX24" s="0" t="n">
        <f aca="false">AM24*'Dist Horaria'!$K$10</f>
        <v>0.307212677471927</v>
      </c>
      <c r="FY24" s="0" t="n">
        <f aca="false">AM24*'Dist Horaria'!$L$10</f>
        <v>0.307335619087551</v>
      </c>
      <c r="FZ24" s="0" t="n">
        <f aca="false">AM24*'Dist Horaria'!$M$10</f>
        <v>0.328861760095562</v>
      </c>
      <c r="GA24" s="0" t="n">
        <f aca="false">AM24*'Dist Horaria'!$N$10</f>
        <v>0.311116818224135</v>
      </c>
      <c r="GB24" s="0" t="n">
        <f aca="false">AM24*'Dist Horaria'!$O$10</f>
        <v>0.305806633776563</v>
      </c>
      <c r="GC24" s="0" t="n">
        <f aca="false">AM24*'Dist Horaria'!$P$10</f>
        <v>0.310552052518591</v>
      </c>
      <c r="GD24" s="0" t="n">
        <f aca="false">AM24*'Dist Horaria'!$Q$10</f>
        <v>0.281039130691576</v>
      </c>
      <c r="GE24" s="0" t="n">
        <f aca="false">AM24*'Dist Horaria'!$R$10</f>
        <v>0.342909945427987</v>
      </c>
      <c r="GF24" s="0" t="n">
        <f aca="false">AM24*'Dist Horaria'!$S$10</f>
        <v>0.292858414310985</v>
      </c>
      <c r="GG24" s="0" t="n">
        <f aca="false">AR24*'Dist Horaria'!$H$10</f>
        <v>0.355071359353274</v>
      </c>
      <c r="GH24" s="0" t="n">
        <f aca="false">AR24*'Dist Horaria'!$I$10</f>
        <v>0.332307605607404</v>
      </c>
      <c r="GI24" s="0" t="n">
        <f aca="false">AR24*'Dist Horaria'!$J$10</f>
        <v>0.33086901564908</v>
      </c>
      <c r="GJ24" s="0" t="n">
        <f aca="false">AR24*'Dist Horaria'!$K$10</f>
        <v>0.321353336461418</v>
      </c>
      <c r="GK24" s="0" t="n">
        <f aca="false">AR24*'Dist Horaria'!$L$10</f>
        <v>0.321481936943324</v>
      </c>
      <c r="GL24" s="0" t="n">
        <f aca="false">AR24*'Dist Horaria'!$M$10</f>
        <v>0.343998902359556</v>
      </c>
      <c r="GM24" s="0" t="n">
        <f aca="false">AR24*'Dist Horaria'!$N$10</f>
        <v>0.325437180484592</v>
      </c>
      <c r="GN24" s="0" t="n">
        <f aca="false">AR24*'Dist Horaria'!$O$10</f>
        <v>0.319882574133399</v>
      </c>
      <c r="GO24" s="0" t="n">
        <f aca="false">AR24*'Dist Horaria'!$P$10</f>
        <v>0.324846419239682</v>
      </c>
      <c r="GP24" s="0" t="n">
        <f aca="false">AR24*'Dist Horaria'!$Q$10</f>
        <v>0.293975050336935</v>
      </c>
      <c r="GQ24" s="0" t="n">
        <f aca="false">AR24*'Dist Horaria'!$R$10</f>
        <v>0.358693710089994</v>
      </c>
      <c r="GR24" s="0" t="n">
        <f aca="false">AR24*'Dist Horaria'!$S$10</f>
        <v>0.306338362479313</v>
      </c>
      <c r="GS24" s="0" t="n">
        <f aca="false">AW24*'Dist Horaria'!$H$10</f>
        <v>0.0205838469190304</v>
      </c>
      <c r="GT24" s="0" t="n">
        <f aca="false">AW24*'Dist Horaria'!$I$10</f>
        <v>0.0192642090207191</v>
      </c>
      <c r="GU24" s="0" t="n">
        <f aca="false">AW24*'Dist Horaria'!$J$10</f>
        <v>0.0191808125013959</v>
      </c>
      <c r="GV24" s="0" t="n">
        <f aca="false">AW24*'Dist Horaria'!$K$10</f>
        <v>0.0186291789252996</v>
      </c>
      <c r="GW24" s="0" t="n">
        <f aca="false">AW24*'Dist Horaria'!$L$10</f>
        <v>0.0186366340257</v>
      </c>
      <c r="GX24" s="0" t="n">
        <f aca="false">AW24*'Dist Horaria'!$M$10</f>
        <v>0.0199419653541772</v>
      </c>
      <c r="GY24" s="0" t="n">
        <f aca="false">AW24*'Dist Horaria'!$N$10</f>
        <v>0.0188659235063532</v>
      </c>
      <c r="GZ24" s="0" t="n">
        <f aca="false">AW24*'Dist Horaria'!$O$10</f>
        <v>0.0185439173410666</v>
      </c>
      <c r="HA24" s="0" t="n">
        <f aca="false">AW24*'Dist Horaria'!$P$10</f>
        <v>0.0188316764776627</v>
      </c>
      <c r="HB24" s="0" t="n">
        <f aca="false">AW24*'Dist Horaria'!$Q$10</f>
        <v>0.0170420319035904</v>
      </c>
      <c r="HC24" s="0" t="n">
        <f aca="false">AW24*'Dist Horaria'!$R$10</f>
        <v>0.0207938382660866</v>
      </c>
      <c r="HD24" s="0" t="n">
        <f aca="false">AW24*'Dist Horaria'!$S$10</f>
        <v>0.0177587456509746</v>
      </c>
    </row>
    <row r="25" customFormat="false" ht="13.8" hidden="false" customHeight="false" outlineLevel="0" collapsed="false">
      <c r="A25" s="0" t="n">
        <v>4.62939444444445</v>
      </c>
      <c r="B25" s="0" t="n">
        <v>-74.1945222222222</v>
      </c>
      <c r="C25" s="0" t="n">
        <v>19</v>
      </c>
      <c r="D25" s="0" t="n">
        <v>27</v>
      </c>
      <c r="E25" s="0" t="n">
        <v>1841</v>
      </c>
      <c r="F25" s="0" t="n">
        <v>31</v>
      </c>
      <c r="G25" s="0" t="s">
        <v>202</v>
      </c>
      <c r="H25" s="1" t="s">
        <v>223</v>
      </c>
      <c r="I25" s="0" t="s">
        <v>224</v>
      </c>
      <c r="J25" s="0" t="s">
        <v>225</v>
      </c>
      <c r="L25" s="0" t="s">
        <v>226</v>
      </c>
      <c r="M25" s="0" t="s">
        <v>213</v>
      </c>
      <c r="N25" s="0" t="s">
        <v>213</v>
      </c>
      <c r="O25" s="0" t="s">
        <v>213</v>
      </c>
      <c r="P25" s="0" t="s">
        <v>213</v>
      </c>
      <c r="Q25" s="0" t="s">
        <v>213</v>
      </c>
      <c r="R25" s="0" t="n">
        <v>30</v>
      </c>
      <c r="S25" s="0" t="n">
        <v>365</v>
      </c>
      <c r="T25" s="0" t="n">
        <v>24</v>
      </c>
      <c r="U25" s="0" t="s">
        <v>213</v>
      </c>
      <c r="V25" s="0" t="n">
        <v>60300</v>
      </c>
      <c r="W25" s="0" t="n">
        <f aca="false">V25*12</f>
        <v>723600</v>
      </c>
      <c r="X25" s="0" t="n">
        <v>2</v>
      </c>
      <c r="Y25" s="0" t="s">
        <v>148</v>
      </c>
      <c r="Z25" s="0" t="n">
        <v>19370</v>
      </c>
      <c r="AB25" s="0" t="n">
        <v>0.005</v>
      </c>
      <c r="AC25" s="0" t="n">
        <v>8</v>
      </c>
      <c r="AD25" s="0" t="n">
        <v>1588.29979921517</v>
      </c>
      <c r="AE25" s="0" t="n">
        <f aca="false">AD25/2204.59</f>
        <v>0.720451330730507</v>
      </c>
      <c r="AF25" s="0" t="n">
        <f aca="false">AE25/S25</f>
        <v>0.00197383926227536</v>
      </c>
      <c r="AG25" s="0" t="n">
        <f aca="false">AE25*EXP(AB25*AC25)</f>
        <v>0.749853507305556</v>
      </c>
      <c r="AH25" s="0" t="n">
        <f aca="false">AG25/S25</f>
        <v>0.00205439317070015</v>
      </c>
      <c r="AI25" s="0" t="s">
        <v>90</v>
      </c>
      <c r="AJ25" s="0" t="n">
        <f aca="false">IF(AI25="A",'FE DISTRIBUCIÓN'!$C$2,'FE DISTRIBUCIÓN'!$C$3)</f>
        <v>4.994E-006</v>
      </c>
      <c r="AK25" s="0" t="n">
        <f aca="false">W25*AJ25</f>
        <v>3.6136584</v>
      </c>
      <c r="AL25" s="0" t="n">
        <f aca="false">AK25/365</f>
        <v>0.00990043397260274</v>
      </c>
      <c r="AM25" s="0" t="n">
        <f aca="false">AK25*EXP(AB25*AC25)</f>
        <v>3.76113459697083</v>
      </c>
      <c r="AN25" s="0" t="n">
        <f aca="false">AM25/365</f>
        <v>0.0103044783478653</v>
      </c>
      <c r="AO25" s="0" t="n">
        <v>5.223868284E-006</v>
      </c>
      <c r="AP25" s="0" t="n">
        <f aca="false">AO25*W25</f>
        <v>3.7799910903024</v>
      </c>
      <c r="AQ25" s="0" t="n">
        <f aca="false">AP25/365</f>
        <v>0.0103561399734312</v>
      </c>
      <c r="AR25" s="0" t="n">
        <f aca="false">AP25*EXP(AB25*AC25)</f>
        <v>3.93425545313797</v>
      </c>
      <c r="AS25" s="0" t="n">
        <f aca="false">AR25/365</f>
        <v>0.0107787820633917</v>
      </c>
      <c r="AT25" s="0" t="n">
        <v>3.02832944E-007</v>
      </c>
      <c r="AU25" s="0" t="n">
        <f aca="false">AT25*W25</f>
        <v>0.2191299182784</v>
      </c>
      <c r="AV25" s="0" t="n">
        <f aca="false">AU25/365</f>
        <v>0.000600355940488767</v>
      </c>
      <c r="AW25" s="0" t="n">
        <f aca="false">AU25*EXP(AB25*AC25)</f>
        <v>0.228072779892056</v>
      </c>
      <c r="AX25" s="0" t="n">
        <f aca="false">AW25/365</f>
        <v>0.000624856931211113</v>
      </c>
      <c r="AY25" s="0" t="n">
        <f aca="false">AW25+AR25+AM25+AG25</f>
        <v>8.67331633730641</v>
      </c>
      <c r="AZ25" s="0" t="n">
        <f aca="false">AH25+AN25+AS25+AX25</f>
        <v>0.0237625105131682</v>
      </c>
      <c r="BA25" s="0" t="n">
        <f aca="false">AH25*1000000</f>
        <v>2054.39317070015</v>
      </c>
      <c r="BB25" s="0" t="n">
        <f aca="false">BA25*'Dist Horaria'!$H$3</f>
        <v>71.5843880369324</v>
      </c>
      <c r="BC25" s="0" t="n">
        <f aca="false">BA25*'Dist Horaria'!$I$3</f>
        <v>69.6694386396485</v>
      </c>
      <c r="BD25" s="0" t="n">
        <f aca="false">BA25*'Dist Horaria'!$J$3</f>
        <v>67.8619617663759</v>
      </c>
      <c r="BE25" s="0" t="n">
        <f aca="false">BA25*'Dist Horaria'!$K$3</f>
        <v>66.3220620637735</v>
      </c>
      <c r="BF25" s="0" t="n">
        <f aca="false">BA25*'Dist Horaria'!$L$3</f>
        <v>65.1967631469331</v>
      </c>
      <c r="BG25" s="0" t="n">
        <f aca="false">BA25*'Dist Horaria'!$M$3</f>
        <v>64.4883143459471</v>
      </c>
      <c r="BH25" s="0" t="n">
        <f aca="false">BA25*'Dist Horaria'!$N$3</f>
        <v>67.3988145860144</v>
      </c>
      <c r="BI25" s="0" t="n">
        <f aca="false">BA25*'Dist Horaria'!$O$3</f>
        <v>67.3988145860144</v>
      </c>
      <c r="BJ25" s="0" t="n">
        <f aca="false">BA25*'Dist Horaria'!$P$3</f>
        <v>89.1709059404353</v>
      </c>
      <c r="BK25" s="0" t="n">
        <f aca="false">BA25*'Dist Horaria'!$Q$3</f>
        <v>98.6024440687506</v>
      </c>
      <c r="BL25" s="0" t="n">
        <f aca="false">BA25*'Dist Horaria'!$R$3</f>
        <v>105.461744525707</v>
      </c>
      <c r="BM25" s="0" t="n">
        <f aca="false">BA25*'Dist Horaria'!$S$3</f>
        <v>108.891394754185</v>
      </c>
      <c r="BN25" s="0" t="n">
        <f aca="false">BA25*'Dist Horaria'!$T$3</f>
        <v>109.748807311305</v>
      </c>
      <c r="BO25" s="0" t="n">
        <f aca="false">BA25*'Dist Horaria'!$U$3</f>
        <v>108.891394754185</v>
      </c>
      <c r="BP25" s="0" t="n">
        <f aca="false">BA25*'Dist Horaria'!$V$3</f>
        <v>107.176569639946</v>
      </c>
      <c r="BQ25" s="0" t="n">
        <f aca="false">BA25*'Dist Horaria'!$W$3</f>
        <v>104.604331968588</v>
      </c>
      <c r="BR25" s="0" t="n">
        <f aca="false">BA25*'Dist Horaria'!$X$3</f>
        <v>102.57710167076</v>
      </c>
      <c r="BS25" s="0" t="n">
        <f aca="false">BA25*'Dist Horaria'!$Y$3</f>
        <v>100.237466189344</v>
      </c>
      <c r="BT25" s="0" t="n">
        <f aca="false">BA25*'Dist Horaria'!$Z$3</f>
        <v>87.5026012641846</v>
      </c>
      <c r="BU25" s="0" t="n">
        <f aca="false">BA25*'Dist Horaria'!$AA$3</f>
        <v>83.20997609942</v>
      </c>
      <c r="BV25" s="0" t="n">
        <f aca="false">BA25*'Dist Horaria'!$AB$3</f>
        <v>74.0624392013452</v>
      </c>
      <c r="BW25" s="0" t="n">
        <f aca="false">BA25*'Dist Horaria'!$AC$3</f>
        <v>80.2707536047597</v>
      </c>
      <c r="BX25" s="0" t="n">
        <f aca="false">BA25*'Dist Horaria'!$AD$3</f>
        <v>78.1524425260114</v>
      </c>
      <c r="BY25" s="0" t="n">
        <f aca="false">BA25*'Dist Horaria'!$AE$3</f>
        <v>75.9113930549753</v>
      </c>
      <c r="BZ25" s="0" t="n">
        <f aca="false">AN25*1000000</f>
        <v>10304.4783478653</v>
      </c>
      <c r="CA25" s="0" t="n">
        <f aca="false">BZ25*'Dist Horaria'!$H$6</f>
        <v>257.611958696632</v>
      </c>
      <c r="CB25" s="0" t="n">
        <f aca="false">BZ25*'Dist Horaria'!$I$6</f>
        <v>257.611958696632</v>
      </c>
      <c r="CC25" s="0" t="n">
        <f aca="false">BZ25*'Dist Horaria'!$J$6</f>
        <v>257.611958696632</v>
      </c>
      <c r="CD25" s="0" t="n">
        <f aca="false">BZ25*'Dist Horaria'!$K$6</f>
        <v>257.611958696632</v>
      </c>
      <c r="CE25" s="0" t="n">
        <f aca="false">BZ25*'Dist Horaria'!$L$6</f>
        <v>257.611958696632</v>
      </c>
      <c r="CF25" s="0" t="n">
        <f aca="false">BZ25*'Dist Horaria'!$M$6</f>
        <v>686.965223191019</v>
      </c>
      <c r="CG25" s="0" t="n">
        <f aca="false">BZ25*'Dist Horaria'!$N$6</f>
        <v>686.965223191019</v>
      </c>
      <c r="CH25" s="0" t="n">
        <f aca="false">BZ25*'Dist Horaria'!$O$6</f>
        <v>686.965223191019</v>
      </c>
      <c r="CI25" s="0" t="n">
        <f aca="false">BZ25*'Dist Horaria'!$P$6</f>
        <v>450.820927719106</v>
      </c>
      <c r="CJ25" s="0" t="n">
        <f aca="false">BZ25*'Dist Horaria'!$Q$6</f>
        <v>450.820927719106</v>
      </c>
      <c r="CK25" s="0" t="n">
        <f aca="false">BZ25*'Dist Horaria'!$R$6</f>
        <v>450.820927719106</v>
      </c>
      <c r="CL25" s="0" t="n">
        <f aca="false">BZ25*'Dist Horaria'!$S$6</f>
        <v>450.820927719106</v>
      </c>
      <c r="CM25" s="0" t="n">
        <f aca="false">BZ25*'Dist Horaria'!$T$6</f>
        <v>450.820927719106</v>
      </c>
      <c r="CN25" s="0" t="n">
        <f aca="false">BZ25*'Dist Horaria'!$U$6</f>
        <v>450.820927719106</v>
      </c>
      <c r="CO25" s="0" t="n">
        <f aca="false">BZ25*'Dist Horaria'!$V$6</f>
        <v>450.820927719106</v>
      </c>
      <c r="CP25" s="0" t="n">
        <f aca="false">BZ25*'Dist Horaria'!$W$6</f>
        <v>450.820927719106</v>
      </c>
      <c r="CQ25" s="0" t="n">
        <f aca="false">BZ25*'Dist Horaria'!$X$6</f>
        <v>686.965223191019</v>
      </c>
      <c r="CR25" s="0" t="n">
        <f aca="false">BZ25*'Dist Horaria'!$Y$6</f>
        <v>686.965223191019</v>
      </c>
      <c r="CS25" s="0" t="n">
        <f aca="false">BZ25*'Dist Horaria'!$Z$6</f>
        <v>686.965223191019</v>
      </c>
      <c r="CT25" s="0" t="n">
        <f aca="false">BZ25*'Dist Horaria'!$AA$6</f>
        <v>257.611958696632</v>
      </c>
      <c r="CU25" s="0" t="n">
        <f aca="false">BZ25*'Dist Horaria'!$AB$6</f>
        <v>257.611958696632</v>
      </c>
      <c r="CV25" s="0" t="n">
        <f aca="false">BZ25*'Dist Horaria'!$AC$6</f>
        <v>257.611958696632</v>
      </c>
      <c r="CW25" s="0" t="n">
        <f aca="false">BZ25*'Dist Horaria'!$AD$6</f>
        <v>257.611958696632</v>
      </c>
      <c r="CX25" s="0" t="n">
        <f aca="false">BZ25*'Dist Horaria'!$AE$6</f>
        <v>257.611958696632</v>
      </c>
      <c r="CY25" s="0" t="n">
        <f aca="false">AS25*1000000</f>
        <v>10778.7820633917</v>
      </c>
      <c r="CZ25" s="0" t="n">
        <f aca="false">CY25*'Dist Horaria'!$H$6</f>
        <v>269.469551584792</v>
      </c>
      <c r="DA25" s="0" t="n">
        <f aca="false">CY25*'Dist Horaria'!$I$6</f>
        <v>269.469551584792</v>
      </c>
      <c r="DB25" s="0" t="n">
        <f aca="false">CY25*'Dist Horaria'!$J$6</f>
        <v>269.469551584792</v>
      </c>
      <c r="DC25" s="0" t="n">
        <f aca="false">CY25*'Dist Horaria'!$K$6</f>
        <v>269.469551584792</v>
      </c>
      <c r="DD25" s="0" t="n">
        <f aca="false">CY25*'Dist Horaria'!$L$6</f>
        <v>269.469551584792</v>
      </c>
      <c r="DE25" s="0" t="n">
        <f aca="false">CY25*'Dist Horaria'!$M$6</f>
        <v>718.58547089278</v>
      </c>
      <c r="DF25" s="0" t="n">
        <f aca="false">CY25*'Dist Horaria'!$N$6</f>
        <v>718.58547089278</v>
      </c>
      <c r="DG25" s="0" t="n">
        <f aca="false">CY25*'Dist Horaria'!$O$6</f>
        <v>718.58547089278</v>
      </c>
      <c r="DH25" s="0" t="n">
        <f aca="false">CY25*'Dist Horaria'!$P$6</f>
        <v>471.571715273387</v>
      </c>
      <c r="DI25" s="0" t="n">
        <f aca="false">CY25*'Dist Horaria'!$Q$6</f>
        <v>471.571715273387</v>
      </c>
      <c r="DJ25" s="0" t="n">
        <f aca="false">CY25*'Dist Horaria'!$R$6</f>
        <v>471.571715273387</v>
      </c>
      <c r="DK25" s="0" t="n">
        <f aca="false">CY25*'Dist Horaria'!$S$6</f>
        <v>471.571715273387</v>
      </c>
      <c r="DL25" s="0" t="n">
        <f aca="false">CY25*'Dist Horaria'!$T$6</f>
        <v>471.571715273387</v>
      </c>
      <c r="DM25" s="0" t="n">
        <f aca="false">CY25*'Dist Horaria'!$U$6</f>
        <v>471.571715273387</v>
      </c>
      <c r="DN25" s="0" t="n">
        <f aca="false">CY25*'Dist Horaria'!$V$6</f>
        <v>471.571715273387</v>
      </c>
      <c r="DO25" s="0" t="n">
        <f aca="false">CY25*'Dist Horaria'!$W$6</f>
        <v>471.571715273387</v>
      </c>
      <c r="DP25" s="0" t="n">
        <f aca="false">CY25*'Dist Horaria'!$X$6</f>
        <v>718.58547089278</v>
      </c>
      <c r="DQ25" s="0" t="n">
        <f aca="false">CY25*'Dist Horaria'!$Y$6</f>
        <v>718.58547089278</v>
      </c>
      <c r="DR25" s="0" t="n">
        <f aca="false">CY25*'Dist Horaria'!$Z$6</f>
        <v>718.58547089278</v>
      </c>
      <c r="DS25" s="0" t="n">
        <f aca="false">CY25*'Dist Horaria'!$AA$6</f>
        <v>269.469551584792</v>
      </c>
      <c r="DT25" s="0" t="n">
        <f aca="false">CY25*'Dist Horaria'!$AB$6</f>
        <v>269.469551584792</v>
      </c>
      <c r="DU25" s="0" t="n">
        <f aca="false">CY25*'Dist Horaria'!$AC$6</f>
        <v>269.469551584792</v>
      </c>
      <c r="DV25" s="0" t="n">
        <f aca="false">CY25*'Dist Horaria'!$AD$6</f>
        <v>269.469551584792</v>
      </c>
      <c r="DW25" s="0" t="n">
        <f aca="false">CY25*'Dist Horaria'!$AE$6</f>
        <v>269.469551584792</v>
      </c>
      <c r="DX25" s="0" t="n">
        <f aca="false">AX25*1000000</f>
        <v>624.856931211113</v>
      </c>
      <c r="DY25" s="0" t="n">
        <f aca="false">DX25*'Dist Horaria'!$H$6</f>
        <v>15.6214232802778</v>
      </c>
      <c r="DZ25" s="0" t="n">
        <f aca="false">DX25*'Dist Horaria'!$I$6</f>
        <v>15.6214232802778</v>
      </c>
      <c r="EA25" s="0" t="n">
        <f aca="false">DX25*'Dist Horaria'!$J$6</f>
        <v>15.6214232802778</v>
      </c>
      <c r="EB25" s="0" t="n">
        <f aca="false">DX25*'Dist Horaria'!$K$6</f>
        <v>15.6214232802778</v>
      </c>
      <c r="EC25" s="0" t="n">
        <f aca="false">DX25*'Dist Horaria'!$L$6</f>
        <v>15.6214232802778</v>
      </c>
      <c r="ED25" s="0" t="n">
        <f aca="false">DX25*'Dist Horaria'!$M$6</f>
        <v>41.6571287474075</v>
      </c>
      <c r="EE25" s="0" t="n">
        <f aca="false">DX25*'Dist Horaria'!$N$6</f>
        <v>41.6571287474075</v>
      </c>
      <c r="EF25" s="0" t="n">
        <f aca="false">DX25*'Dist Horaria'!$O$6</f>
        <v>41.6571287474075</v>
      </c>
      <c r="EG25" s="0" t="n">
        <f aca="false">DX25*'Dist Horaria'!$P$6</f>
        <v>27.3374907404862</v>
      </c>
      <c r="EH25" s="0" t="n">
        <f aca="false">DX25*'Dist Horaria'!$Q$6</f>
        <v>27.3374907404862</v>
      </c>
      <c r="EI25" s="0" t="n">
        <f aca="false">DX25*'Dist Horaria'!$R$6</f>
        <v>27.3374907404862</v>
      </c>
      <c r="EJ25" s="0" t="n">
        <f aca="false">DX25*'Dist Horaria'!$S$6</f>
        <v>27.3374907404862</v>
      </c>
      <c r="EK25" s="0" t="n">
        <f aca="false">DX25*'Dist Horaria'!$T$6</f>
        <v>27.3374907404862</v>
      </c>
      <c r="EL25" s="0" t="n">
        <f aca="false">DX25*'Dist Horaria'!$U$6</f>
        <v>27.3374907404862</v>
      </c>
      <c r="EM25" s="0" t="n">
        <f aca="false">DX25*'Dist Horaria'!$V$6</f>
        <v>27.3374907404862</v>
      </c>
      <c r="EN25" s="0" t="n">
        <f aca="false">DX25*'Dist Horaria'!$W$6</f>
        <v>27.3374907404862</v>
      </c>
      <c r="EO25" s="0" t="n">
        <f aca="false">DX25*'Dist Horaria'!$X$6</f>
        <v>41.6571287474075</v>
      </c>
      <c r="EP25" s="0" t="n">
        <f aca="false">DX25*'Dist Horaria'!$Y$6</f>
        <v>41.6571287474075</v>
      </c>
      <c r="EQ25" s="0" t="n">
        <f aca="false">DX25*'Dist Horaria'!$Z$6</f>
        <v>41.6571287474075</v>
      </c>
      <c r="ER25" s="0" t="n">
        <f aca="false">DX25*'Dist Horaria'!$AA$6</f>
        <v>15.6214232802778</v>
      </c>
      <c r="ES25" s="0" t="n">
        <f aca="false">DX25*'Dist Horaria'!$AB$6</f>
        <v>15.6214232802778</v>
      </c>
      <c r="ET25" s="0" t="n">
        <f aca="false">DX25*'Dist Horaria'!$AC$6</f>
        <v>15.6214232802778</v>
      </c>
      <c r="EU25" s="0" t="n">
        <f aca="false">DX25*'Dist Horaria'!$AD$6</f>
        <v>15.6214232802778</v>
      </c>
      <c r="EV25" s="0" t="n">
        <f aca="false">DX25*'Dist Horaria'!$AE$6</f>
        <v>15.6214232802778</v>
      </c>
      <c r="EW25" s="0" t="n">
        <f aca="false">BB25+CA25+CZ25+DY25</f>
        <v>614.287321598635</v>
      </c>
      <c r="EX25" s="0" t="n">
        <f aca="false">BC25+CB25+DA25+DZ25</f>
        <v>612.372372201351</v>
      </c>
      <c r="EY25" s="0" t="n">
        <f aca="false">BD25+CC25+DB25+EA25</f>
        <v>610.564895328078</v>
      </c>
      <c r="EZ25" s="0" t="n">
        <f aca="false">BE25+CD25+DC25+EB25</f>
        <v>609.024995625476</v>
      </c>
      <c r="FA25" s="0" t="n">
        <f aca="false">BF25+CE25+DD25+EC25</f>
        <v>607.899696708635</v>
      </c>
      <c r="FB25" s="0" t="n">
        <f aca="false">BG25+CF25+DE25+ED25</f>
        <v>1511.69613717715</v>
      </c>
      <c r="FC25" s="0" t="n">
        <f aca="false">BH25+CG25+DF25+EE25</f>
        <v>1514.60663741722</v>
      </c>
      <c r="FD25" s="0" t="n">
        <f aca="false">BI25+CH25+DG25+EF25</f>
        <v>1514.60663741722</v>
      </c>
      <c r="FE25" s="0" t="n">
        <f aca="false">BJ25+CI25+DH25+EG25</f>
        <v>1038.90103967341</v>
      </c>
      <c r="FF25" s="0" t="n">
        <f aca="false">BK25+CJ25+DI25+EH25</f>
        <v>1048.33257780173</v>
      </c>
      <c r="FG25" s="0" t="n">
        <f aca="false">BL25+CK25+DJ25+EI25</f>
        <v>1055.19187825869</v>
      </c>
      <c r="FH25" s="0" t="n">
        <f aca="false">BM25+CL25+DK25+EJ25</f>
        <v>1058.62152848716</v>
      </c>
      <c r="FI25" s="0" t="n">
        <f aca="false">BN25+CM25+DL25+EK25</f>
        <v>1059.47894104428</v>
      </c>
      <c r="FJ25" s="0" t="n">
        <f aca="false">BO25+CN25+DM25+EL25</f>
        <v>1058.62152848716</v>
      </c>
      <c r="FK25" s="0" t="n">
        <f aca="false">BP25+CO25+DN25+EM25</f>
        <v>1056.90670337293</v>
      </c>
      <c r="FL25" s="0" t="n">
        <f aca="false">BQ25+CP25+DO25+EN25</f>
        <v>1054.33446570157</v>
      </c>
      <c r="FM25" s="0" t="n">
        <f aca="false">BR25+CQ25+DP25+EO25</f>
        <v>1549.78492450197</v>
      </c>
      <c r="FN25" s="0" t="n">
        <f aca="false">BS25+CR25+DQ25+EP25</f>
        <v>1547.44528902055</v>
      </c>
      <c r="FO25" s="0" t="n">
        <f aca="false">BT25+CS25+DR25+EQ25</f>
        <v>1534.71042409539</v>
      </c>
      <c r="FP25" s="0" t="n">
        <f aca="false">BU25+CT25+DS25+ER25</f>
        <v>625.912909661122</v>
      </c>
      <c r="FQ25" s="0" t="n">
        <f aca="false">BV25+CU25+DT25+ES25</f>
        <v>616.765372763047</v>
      </c>
      <c r="FR25" s="0" t="n">
        <f aca="false">BW25+CV25+DU25+ET25</f>
        <v>622.973687166462</v>
      </c>
      <c r="FS25" s="0" t="n">
        <f aca="false">BX25+CW25+DV25+EU25</f>
        <v>620.855376087714</v>
      </c>
      <c r="FT25" s="0" t="n">
        <f aca="false">BY25+CX25+DW25+EV25</f>
        <v>618.614326616678</v>
      </c>
      <c r="FU25" s="0" t="n">
        <f aca="false">AM25*'Dist Horaria'!$H$10</f>
        <v>0.339446990660427</v>
      </c>
      <c r="FV25" s="0" t="n">
        <f aca="false">AM25*'Dist Horaria'!$I$10</f>
        <v>0.317684920863402</v>
      </c>
      <c r="FW25" s="0" t="n">
        <f aca="false">AM25*'Dist Horaria'!$J$10</f>
        <v>0.31630963384212</v>
      </c>
      <c r="FX25" s="0" t="n">
        <f aca="false">AM25*'Dist Horaria'!$K$10</f>
        <v>0.307212677471927</v>
      </c>
      <c r="FY25" s="0" t="n">
        <f aca="false">AM25*'Dist Horaria'!$L$10</f>
        <v>0.307335619087551</v>
      </c>
      <c r="FZ25" s="0" t="n">
        <f aca="false">AM25*'Dist Horaria'!$M$10</f>
        <v>0.328861760095562</v>
      </c>
      <c r="GA25" s="0" t="n">
        <f aca="false">AM25*'Dist Horaria'!$N$10</f>
        <v>0.311116818224135</v>
      </c>
      <c r="GB25" s="0" t="n">
        <f aca="false">AM25*'Dist Horaria'!$O$10</f>
        <v>0.305806633776563</v>
      </c>
      <c r="GC25" s="0" t="n">
        <f aca="false">AM25*'Dist Horaria'!$P$10</f>
        <v>0.310552052518591</v>
      </c>
      <c r="GD25" s="0" t="n">
        <f aca="false">AM25*'Dist Horaria'!$Q$10</f>
        <v>0.281039130691576</v>
      </c>
      <c r="GE25" s="0" t="n">
        <f aca="false">AM25*'Dist Horaria'!$R$10</f>
        <v>0.342909945427987</v>
      </c>
      <c r="GF25" s="0" t="n">
        <f aca="false">AM25*'Dist Horaria'!$S$10</f>
        <v>0.292858414310985</v>
      </c>
      <c r="GG25" s="0" t="n">
        <f aca="false">AR25*'Dist Horaria'!$H$10</f>
        <v>0.355071359353274</v>
      </c>
      <c r="GH25" s="0" t="n">
        <f aca="false">AR25*'Dist Horaria'!$I$10</f>
        <v>0.332307605607404</v>
      </c>
      <c r="GI25" s="0" t="n">
        <f aca="false">AR25*'Dist Horaria'!$J$10</f>
        <v>0.33086901564908</v>
      </c>
      <c r="GJ25" s="0" t="n">
        <f aca="false">AR25*'Dist Horaria'!$K$10</f>
        <v>0.321353336461418</v>
      </c>
      <c r="GK25" s="0" t="n">
        <f aca="false">AR25*'Dist Horaria'!$L$10</f>
        <v>0.321481936943324</v>
      </c>
      <c r="GL25" s="0" t="n">
        <f aca="false">AR25*'Dist Horaria'!$M$10</f>
        <v>0.343998902359556</v>
      </c>
      <c r="GM25" s="0" t="n">
        <f aca="false">AR25*'Dist Horaria'!$N$10</f>
        <v>0.325437180484592</v>
      </c>
      <c r="GN25" s="0" t="n">
        <f aca="false">AR25*'Dist Horaria'!$O$10</f>
        <v>0.319882574133399</v>
      </c>
      <c r="GO25" s="0" t="n">
        <f aca="false">AR25*'Dist Horaria'!$P$10</f>
        <v>0.324846419239682</v>
      </c>
      <c r="GP25" s="0" t="n">
        <f aca="false">AR25*'Dist Horaria'!$Q$10</f>
        <v>0.293975050336935</v>
      </c>
      <c r="GQ25" s="0" t="n">
        <f aca="false">AR25*'Dist Horaria'!$R$10</f>
        <v>0.358693710089994</v>
      </c>
      <c r="GR25" s="0" t="n">
        <f aca="false">AR25*'Dist Horaria'!$S$10</f>
        <v>0.306338362479313</v>
      </c>
      <c r="GS25" s="0" t="n">
        <f aca="false">AW25*'Dist Horaria'!$H$10</f>
        <v>0.0205838469190304</v>
      </c>
      <c r="GT25" s="0" t="n">
        <f aca="false">AW25*'Dist Horaria'!$I$10</f>
        <v>0.0192642090207191</v>
      </c>
      <c r="GU25" s="0" t="n">
        <f aca="false">AW25*'Dist Horaria'!$J$10</f>
        <v>0.0191808125013959</v>
      </c>
      <c r="GV25" s="0" t="n">
        <f aca="false">AW25*'Dist Horaria'!$K$10</f>
        <v>0.0186291789252996</v>
      </c>
      <c r="GW25" s="0" t="n">
        <f aca="false">AW25*'Dist Horaria'!$L$10</f>
        <v>0.0186366340257</v>
      </c>
      <c r="GX25" s="0" t="n">
        <f aca="false">AW25*'Dist Horaria'!$M$10</f>
        <v>0.0199419653541772</v>
      </c>
      <c r="GY25" s="0" t="n">
        <f aca="false">AW25*'Dist Horaria'!$N$10</f>
        <v>0.0188659235063532</v>
      </c>
      <c r="GZ25" s="0" t="n">
        <f aca="false">AW25*'Dist Horaria'!$O$10</f>
        <v>0.0185439173410666</v>
      </c>
      <c r="HA25" s="0" t="n">
        <f aca="false">AW25*'Dist Horaria'!$P$10</f>
        <v>0.0188316764776627</v>
      </c>
      <c r="HB25" s="0" t="n">
        <f aca="false">AW25*'Dist Horaria'!$Q$10</f>
        <v>0.0170420319035904</v>
      </c>
      <c r="HC25" s="0" t="n">
        <f aca="false">AW25*'Dist Horaria'!$R$10</f>
        <v>0.0207938382660866</v>
      </c>
      <c r="HD25" s="0" t="n">
        <f aca="false">AW25*'Dist Horaria'!$S$10</f>
        <v>0.0177587456509746</v>
      </c>
    </row>
    <row r="26" customFormat="false" ht="13.8" hidden="false" customHeight="false" outlineLevel="0" collapsed="false">
      <c r="A26" s="0" t="n">
        <v>4.60342222222222</v>
      </c>
      <c r="B26" s="0" t="n">
        <v>-74.1950583333333</v>
      </c>
      <c r="C26" s="0" t="n">
        <v>18</v>
      </c>
      <c r="D26" s="0" t="n">
        <v>24</v>
      </c>
      <c r="E26" s="0" t="n">
        <v>1801</v>
      </c>
      <c r="F26" s="0" t="n">
        <v>33</v>
      </c>
      <c r="G26" s="0" t="s">
        <v>202</v>
      </c>
      <c r="H26" s="1" t="n">
        <v>40708</v>
      </c>
      <c r="I26" s="0" t="s">
        <v>227</v>
      </c>
      <c r="J26" s="0" t="s">
        <v>228</v>
      </c>
      <c r="L26" s="0" t="s">
        <v>229</v>
      </c>
      <c r="M26" s="0" t="s">
        <v>230</v>
      </c>
      <c r="N26" s="0" t="n">
        <v>9</v>
      </c>
      <c r="O26" s="0" t="s">
        <v>231</v>
      </c>
      <c r="P26" s="0" t="s">
        <v>85</v>
      </c>
      <c r="Q26" s="0" t="s">
        <v>86</v>
      </c>
      <c r="R26" s="0" t="s">
        <v>87</v>
      </c>
      <c r="S26" s="0" t="n">
        <v>365</v>
      </c>
      <c r="T26" s="0" t="n">
        <v>24</v>
      </c>
      <c r="U26" s="0" t="s">
        <v>213</v>
      </c>
      <c r="V26" s="0" t="n">
        <v>100000</v>
      </c>
      <c r="W26" s="0" t="n">
        <f aca="false">V26*12</f>
        <v>1200000</v>
      </c>
      <c r="X26" s="0" t="n">
        <v>4</v>
      </c>
      <c r="Y26" s="0" t="s">
        <v>232</v>
      </c>
      <c r="Z26" s="0" t="n">
        <v>38740</v>
      </c>
      <c r="AB26" s="0" t="n">
        <v>0.005</v>
      </c>
      <c r="AC26" s="0" t="n">
        <v>1</v>
      </c>
      <c r="AD26" s="0" t="n">
        <v>5204.88842212917</v>
      </c>
      <c r="AE26" s="0" t="n">
        <f aca="false">AD26/2204.59</f>
        <v>2.36093260975019</v>
      </c>
      <c r="AF26" s="0" t="n">
        <f aca="false">AE26/S26</f>
        <v>0.00646830851986353</v>
      </c>
      <c r="AG26" s="0" t="n">
        <f aca="false">AE26*EXP(AB26*AC26)</f>
        <v>2.3727668337042</v>
      </c>
      <c r="AH26" s="0" t="n">
        <f aca="false">AG26/S26</f>
        <v>0.00650073105124439</v>
      </c>
      <c r="AI26" s="0" t="s">
        <v>90</v>
      </c>
      <c r="AJ26" s="0" t="n">
        <f aca="false">IF(AI26="A",'FE DISTRIBUCIÓN'!$C$2,'FE DISTRIBUCIÓN'!$C$3)</f>
        <v>4.994E-006</v>
      </c>
      <c r="AK26" s="0" t="n">
        <f aca="false">W26*AJ26</f>
        <v>5.99279999999999</v>
      </c>
      <c r="AL26" s="0" t="n">
        <f aca="false">AK26/365</f>
        <v>0.0164186301369863</v>
      </c>
      <c r="AM26" s="0" t="n">
        <f aca="false">AK26*EXP(AB26*AC26)</f>
        <v>6.02283903500621</v>
      </c>
      <c r="AN26" s="0" t="n">
        <f aca="false">AM26/365</f>
        <v>0.0165009288630307</v>
      </c>
      <c r="AO26" s="0" t="n">
        <v>5.223868284E-006</v>
      </c>
      <c r="AP26" s="0" t="n">
        <f aca="false">AO26*W26</f>
        <v>6.2686419408</v>
      </c>
      <c r="AQ26" s="0" t="n">
        <f aca="false">AP26/365</f>
        <v>0.0171743614816438</v>
      </c>
      <c r="AR26" s="0" t="n">
        <f aca="false">AP26*EXP(AB26*AC26)</f>
        <v>6.30006363928837</v>
      </c>
      <c r="AS26" s="0" t="n">
        <f aca="false">AR26/365</f>
        <v>0.0172604483268175</v>
      </c>
      <c r="AT26" s="0" t="n">
        <v>3.02832944E-007</v>
      </c>
      <c r="AU26" s="0" t="n">
        <f aca="false">AT26*W26</f>
        <v>0.3633995328</v>
      </c>
      <c r="AV26" s="0" t="n">
        <f aca="false">AU26/365</f>
        <v>0.000995615158356163</v>
      </c>
      <c r="AW26" s="0" t="n">
        <f aca="false">AU26*EXP(AB26*AC26)</f>
        <v>0.365221080538456</v>
      </c>
      <c r="AX26" s="0" t="n">
        <f aca="false">AW26/365</f>
        <v>0.00100060570010536</v>
      </c>
      <c r="AY26" s="0" t="n">
        <f aca="false">AW26+AR26+AM26+AG26</f>
        <v>15.0608905885372</v>
      </c>
      <c r="AZ26" s="0" t="n">
        <f aca="false">AH26+AN26+AS26+AX26</f>
        <v>0.0412627139411979</v>
      </c>
      <c r="BA26" s="0" t="n">
        <f aca="false">AH26*1000000</f>
        <v>6500.73105124439</v>
      </c>
      <c r="BB26" s="0" t="n">
        <f aca="false">BA26*'Dist Horaria'!$H$3</f>
        <v>226.514992715547</v>
      </c>
      <c r="BC26" s="0" t="n">
        <f aca="false">BA26*'Dist Horaria'!$I$3</f>
        <v>220.455504597095</v>
      </c>
      <c r="BD26" s="0" t="n">
        <f aca="false">BA26*'Dist Horaria'!$J$3</f>
        <v>214.736092557537</v>
      </c>
      <c r="BE26" s="0" t="n">
        <f aca="false">BA26*'Dist Horaria'!$K$3</f>
        <v>209.863376879117</v>
      </c>
      <c r="BF26" s="0" t="n">
        <f aca="false">BA26*'Dist Horaria'!$L$3</f>
        <v>206.302585442031</v>
      </c>
      <c r="BG26" s="0" t="n">
        <f aca="false">BA26*'Dist Horaria'!$M$3</f>
        <v>204.060835817632</v>
      </c>
      <c r="BH26" s="0" t="n">
        <f aca="false">BA26*'Dist Horaria'!$N$3</f>
        <v>213.270552611429</v>
      </c>
      <c r="BI26" s="0" t="n">
        <f aca="false">BA26*'Dist Horaria'!$O$3</f>
        <v>213.270552611429</v>
      </c>
      <c r="BJ26" s="0" t="n">
        <f aca="false">BA26*'Dist Horaria'!$P$3</f>
        <v>282.164137508802</v>
      </c>
      <c r="BK26" s="0" t="n">
        <f aca="false">BA26*'Dist Horaria'!$Q$3</f>
        <v>312.008421283771</v>
      </c>
      <c r="BL26" s="0" t="n">
        <f aca="false">BA26*'Dist Horaria'!$R$3</f>
        <v>333.713354938294</v>
      </c>
      <c r="BM26" s="0" t="n">
        <f aca="false">BA26*'Dist Horaria'!$S$3</f>
        <v>344.565821765556</v>
      </c>
      <c r="BN26" s="0" t="n">
        <f aca="false">BA26*'Dist Horaria'!$T$3</f>
        <v>347.278938472371</v>
      </c>
      <c r="BO26" s="0" t="n">
        <f aca="false">BA26*'Dist Horaria'!$U$3</f>
        <v>344.565821765556</v>
      </c>
      <c r="BP26" s="0" t="n">
        <f aca="false">BA26*'Dist Horaria'!$V$3</f>
        <v>339.139588351925</v>
      </c>
      <c r="BQ26" s="0" t="n">
        <f aca="false">BA26*'Dist Horaria'!$W$3</f>
        <v>331.000238231479</v>
      </c>
      <c r="BR26" s="0" t="n">
        <f aca="false">BA26*'Dist Horaria'!$X$3</f>
        <v>324.58545885377</v>
      </c>
      <c r="BS26" s="0" t="n">
        <f aca="false">BA26*'Dist Horaria'!$Y$3</f>
        <v>317.182133511985</v>
      </c>
      <c r="BT26" s="0" t="n">
        <f aca="false">BA26*'Dist Horaria'!$Z$3</f>
        <v>276.885109050903</v>
      </c>
      <c r="BU26" s="0" t="n">
        <f aca="false">BA26*'Dist Horaria'!$AA$3</f>
        <v>263.301924440516</v>
      </c>
      <c r="BV26" s="0" t="n">
        <f aca="false">BA26*'Dist Horaria'!$AB$3</f>
        <v>234.356307796233</v>
      </c>
      <c r="BW26" s="0" t="n">
        <f aca="false">BA26*'Dist Horaria'!$AC$3</f>
        <v>254.001321610415</v>
      </c>
      <c r="BX26" s="0" t="n">
        <f aca="false">BA26*'Dist Horaria'!$AD$3</f>
        <v>247.298334664094</v>
      </c>
      <c r="BY26" s="0" t="n">
        <f aca="false">BA26*'Dist Horaria'!$AE$3</f>
        <v>240.206965742353</v>
      </c>
      <c r="BZ26" s="0" t="n">
        <f aca="false">AN26*1000000</f>
        <v>16500.9288630307</v>
      </c>
      <c r="CA26" s="0" t="n">
        <f aca="false">BZ26*'Dist Horaria'!$H$6</f>
        <v>412.523221575768</v>
      </c>
      <c r="CB26" s="0" t="n">
        <f aca="false">BZ26*'Dist Horaria'!$I$6</f>
        <v>412.523221575768</v>
      </c>
      <c r="CC26" s="0" t="n">
        <f aca="false">BZ26*'Dist Horaria'!$J$6</f>
        <v>412.523221575768</v>
      </c>
      <c r="CD26" s="0" t="n">
        <f aca="false">BZ26*'Dist Horaria'!$K$6</f>
        <v>412.523221575768</v>
      </c>
      <c r="CE26" s="0" t="n">
        <f aca="false">BZ26*'Dist Horaria'!$L$6</f>
        <v>412.523221575768</v>
      </c>
      <c r="CF26" s="0" t="n">
        <f aca="false">BZ26*'Dist Horaria'!$M$6</f>
        <v>1100.06192420205</v>
      </c>
      <c r="CG26" s="0" t="n">
        <f aca="false">BZ26*'Dist Horaria'!$N$6</f>
        <v>1100.06192420205</v>
      </c>
      <c r="CH26" s="0" t="n">
        <f aca="false">BZ26*'Dist Horaria'!$O$6</f>
        <v>1100.06192420205</v>
      </c>
      <c r="CI26" s="0" t="n">
        <f aca="false">BZ26*'Dist Horaria'!$P$6</f>
        <v>721.915637757594</v>
      </c>
      <c r="CJ26" s="0" t="n">
        <f aca="false">BZ26*'Dist Horaria'!$Q$6</f>
        <v>721.915637757594</v>
      </c>
      <c r="CK26" s="0" t="n">
        <f aca="false">BZ26*'Dist Horaria'!$R$6</f>
        <v>721.915637757594</v>
      </c>
      <c r="CL26" s="0" t="n">
        <f aca="false">BZ26*'Dist Horaria'!$S$6</f>
        <v>721.915637757594</v>
      </c>
      <c r="CM26" s="0" t="n">
        <f aca="false">BZ26*'Dist Horaria'!$T$6</f>
        <v>721.915637757594</v>
      </c>
      <c r="CN26" s="0" t="n">
        <f aca="false">BZ26*'Dist Horaria'!$U$6</f>
        <v>721.915637757594</v>
      </c>
      <c r="CO26" s="0" t="n">
        <f aca="false">BZ26*'Dist Horaria'!$V$6</f>
        <v>721.915637757594</v>
      </c>
      <c r="CP26" s="0" t="n">
        <f aca="false">BZ26*'Dist Horaria'!$W$6</f>
        <v>721.915637757594</v>
      </c>
      <c r="CQ26" s="0" t="n">
        <f aca="false">BZ26*'Dist Horaria'!$X$6</f>
        <v>1100.06192420205</v>
      </c>
      <c r="CR26" s="0" t="n">
        <f aca="false">BZ26*'Dist Horaria'!$Y$6</f>
        <v>1100.06192420205</v>
      </c>
      <c r="CS26" s="0" t="n">
        <f aca="false">BZ26*'Dist Horaria'!$Z$6</f>
        <v>1100.06192420205</v>
      </c>
      <c r="CT26" s="0" t="n">
        <f aca="false">BZ26*'Dist Horaria'!$AA$6</f>
        <v>412.523221575768</v>
      </c>
      <c r="CU26" s="0" t="n">
        <f aca="false">BZ26*'Dist Horaria'!$AB$6</f>
        <v>412.523221575768</v>
      </c>
      <c r="CV26" s="0" t="n">
        <f aca="false">BZ26*'Dist Horaria'!$AC$6</f>
        <v>412.523221575768</v>
      </c>
      <c r="CW26" s="0" t="n">
        <f aca="false">BZ26*'Dist Horaria'!$AD$6</f>
        <v>412.523221575768</v>
      </c>
      <c r="CX26" s="0" t="n">
        <f aca="false">BZ26*'Dist Horaria'!$AE$6</f>
        <v>412.523221575768</v>
      </c>
      <c r="CY26" s="0" t="n">
        <f aca="false">AS26*1000000</f>
        <v>17260.4483268175</v>
      </c>
      <c r="CZ26" s="0" t="n">
        <f aca="false">CY26*'Dist Horaria'!$H$6</f>
        <v>431.511208170436</v>
      </c>
      <c r="DA26" s="0" t="n">
        <f aca="false">CY26*'Dist Horaria'!$I$6</f>
        <v>431.511208170436</v>
      </c>
      <c r="DB26" s="0" t="n">
        <f aca="false">CY26*'Dist Horaria'!$J$6</f>
        <v>431.511208170436</v>
      </c>
      <c r="DC26" s="0" t="n">
        <f aca="false">CY26*'Dist Horaria'!$K$6</f>
        <v>431.511208170436</v>
      </c>
      <c r="DD26" s="0" t="n">
        <f aca="false">CY26*'Dist Horaria'!$L$6</f>
        <v>431.511208170436</v>
      </c>
      <c r="DE26" s="0" t="n">
        <f aca="false">CY26*'Dist Horaria'!$M$6</f>
        <v>1150.69655512116</v>
      </c>
      <c r="DF26" s="0" t="n">
        <f aca="false">CY26*'Dist Horaria'!$N$6</f>
        <v>1150.69655512116</v>
      </c>
      <c r="DG26" s="0" t="n">
        <f aca="false">CY26*'Dist Horaria'!$O$6</f>
        <v>1150.69655512116</v>
      </c>
      <c r="DH26" s="0" t="n">
        <f aca="false">CY26*'Dist Horaria'!$P$6</f>
        <v>755.144614298264</v>
      </c>
      <c r="DI26" s="0" t="n">
        <f aca="false">CY26*'Dist Horaria'!$Q$6</f>
        <v>755.144614298264</v>
      </c>
      <c r="DJ26" s="0" t="n">
        <f aca="false">CY26*'Dist Horaria'!$R$6</f>
        <v>755.144614298264</v>
      </c>
      <c r="DK26" s="0" t="n">
        <f aca="false">CY26*'Dist Horaria'!$S$6</f>
        <v>755.144614298264</v>
      </c>
      <c r="DL26" s="0" t="n">
        <f aca="false">CY26*'Dist Horaria'!$T$6</f>
        <v>755.144614298264</v>
      </c>
      <c r="DM26" s="0" t="n">
        <f aca="false">CY26*'Dist Horaria'!$U$6</f>
        <v>755.144614298264</v>
      </c>
      <c r="DN26" s="0" t="n">
        <f aca="false">CY26*'Dist Horaria'!$V$6</f>
        <v>755.144614298264</v>
      </c>
      <c r="DO26" s="0" t="n">
        <f aca="false">CY26*'Dist Horaria'!$W$6</f>
        <v>755.144614298264</v>
      </c>
      <c r="DP26" s="0" t="n">
        <f aca="false">CY26*'Dist Horaria'!$X$6</f>
        <v>1150.69655512116</v>
      </c>
      <c r="DQ26" s="0" t="n">
        <f aca="false">CY26*'Dist Horaria'!$Y$6</f>
        <v>1150.69655512116</v>
      </c>
      <c r="DR26" s="0" t="n">
        <f aca="false">CY26*'Dist Horaria'!$Z$6</f>
        <v>1150.69655512116</v>
      </c>
      <c r="DS26" s="0" t="n">
        <f aca="false">CY26*'Dist Horaria'!$AA$6</f>
        <v>431.511208170436</v>
      </c>
      <c r="DT26" s="0" t="n">
        <f aca="false">CY26*'Dist Horaria'!$AB$6</f>
        <v>431.511208170436</v>
      </c>
      <c r="DU26" s="0" t="n">
        <f aca="false">CY26*'Dist Horaria'!$AC$6</f>
        <v>431.511208170436</v>
      </c>
      <c r="DV26" s="0" t="n">
        <f aca="false">CY26*'Dist Horaria'!$AD$6</f>
        <v>431.511208170436</v>
      </c>
      <c r="DW26" s="0" t="n">
        <f aca="false">CY26*'Dist Horaria'!$AE$6</f>
        <v>431.511208170436</v>
      </c>
      <c r="DX26" s="0" t="n">
        <f aca="false">AX26*1000000</f>
        <v>1000.60570010536</v>
      </c>
      <c r="DY26" s="0" t="n">
        <f aca="false">DX26*'Dist Horaria'!$H$6</f>
        <v>25.015142502634</v>
      </c>
      <c r="DZ26" s="0" t="n">
        <f aca="false">DX26*'Dist Horaria'!$I$6</f>
        <v>25.015142502634</v>
      </c>
      <c r="EA26" s="0" t="n">
        <f aca="false">DX26*'Dist Horaria'!$J$6</f>
        <v>25.015142502634</v>
      </c>
      <c r="EB26" s="0" t="n">
        <f aca="false">DX26*'Dist Horaria'!$K$6</f>
        <v>25.015142502634</v>
      </c>
      <c r="EC26" s="0" t="n">
        <f aca="false">DX26*'Dist Horaria'!$L$6</f>
        <v>25.015142502634</v>
      </c>
      <c r="ED26" s="0" t="n">
        <f aca="false">DX26*'Dist Horaria'!$M$6</f>
        <v>66.7070466736906</v>
      </c>
      <c r="EE26" s="0" t="n">
        <f aca="false">DX26*'Dist Horaria'!$N$6</f>
        <v>66.7070466736906</v>
      </c>
      <c r="EF26" s="0" t="n">
        <f aca="false">DX26*'Dist Horaria'!$O$6</f>
        <v>66.7070466736906</v>
      </c>
      <c r="EG26" s="0" t="n">
        <f aca="false">DX26*'Dist Horaria'!$P$6</f>
        <v>43.7764993796095</v>
      </c>
      <c r="EH26" s="0" t="n">
        <f aca="false">DX26*'Dist Horaria'!$Q$6</f>
        <v>43.7764993796095</v>
      </c>
      <c r="EI26" s="0" t="n">
        <f aca="false">DX26*'Dist Horaria'!$R$6</f>
        <v>43.7764993796095</v>
      </c>
      <c r="EJ26" s="0" t="n">
        <f aca="false">DX26*'Dist Horaria'!$S$6</f>
        <v>43.7764993796095</v>
      </c>
      <c r="EK26" s="0" t="n">
        <f aca="false">DX26*'Dist Horaria'!$T$6</f>
        <v>43.7764993796095</v>
      </c>
      <c r="EL26" s="0" t="n">
        <f aca="false">DX26*'Dist Horaria'!$U$6</f>
        <v>43.7764993796095</v>
      </c>
      <c r="EM26" s="0" t="n">
        <f aca="false">DX26*'Dist Horaria'!$V$6</f>
        <v>43.7764993796095</v>
      </c>
      <c r="EN26" s="0" t="n">
        <f aca="false">DX26*'Dist Horaria'!$W$6</f>
        <v>43.7764993796095</v>
      </c>
      <c r="EO26" s="0" t="n">
        <f aca="false">DX26*'Dist Horaria'!$X$6</f>
        <v>66.7070466736906</v>
      </c>
      <c r="EP26" s="0" t="n">
        <f aca="false">DX26*'Dist Horaria'!$Y$6</f>
        <v>66.7070466736906</v>
      </c>
      <c r="EQ26" s="0" t="n">
        <f aca="false">DX26*'Dist Horaria'!$Z$6</f>
        <v>66.7070466736906</v>
      </c>
      <c r="ER26" s="0" t="n">
        <f aca="false">DX26*'Dist Horaria'!$AA$6</f>
        <v>25.015142502634</v>
      </c>
      <c r="ES26" s="0" t="n">
        <f aca="false">DX26*'Dist Horaria'!$AB$6</f>
        <v>25.015142502634</v>
      </c>
      <c r="ET26" s="0" t="n">
        <f aca="false">DX26*'Dist Horaria'!$AC$6</f>
        <v>25.015142502634</v>
      </c>
      <c r="EU26" s="0" t="n">
        <f aca="false">DX26*'Dist Horaria'!$AD$6</f>
        <v>25.015142502634</v>
      </c>
      <c r="EV26" s="0" t="n">
        <f aca="false">DX26*'Dist Horaria'!$AE$6</f>
        <v>25.015142502634</v>
      </c>
      <c r="EW26" s="0" t="n">
        <f aca="false">BB26+CA26+CZ26+DY26</f>
        <v>1095.56456496439</v>
      </c>
      <c r="EX26" s="0" t="n">
        <f aca="false">BC26+CB26+DA26+DZ26</f>
        <v>1089.50507684593</v>
      </c>
      <c r="EY26" s="0" t="n">
        <f aca="false">BD26+CC26+DB26+EA26</f>
        <v>1083.78566480638</v>
      </c>
      <c r="EZ26" s="0" t="n">
        <f aca="false">BE26+CD26+DC26+EB26</f>
        <v>1078.91294912796</v>
      </c>
      <c r="FA26" s="0" t="n">
        <f aca="false">BF26+CE26+DD26+EC26</f>
        <v>1075.35215769087</v>
      </c>
      <c r="FB26" s="0" t="n">
        <f aca="false">BG26+CF26+DE26+ED26</f>
        <v>2521.52636181453</v>
      </c>
      <c r="FC26" s="0" t="n">
        <f aca="false">BH26+CG26+DF26+EE26</f>
        <v>2530.73607860833</v>
      </c>
      <c r="FD26" s="0" t="n">
        <f aca="false">BI26+CH26+DG26+EF26</f>
        <v>2530.73607860833</v>
      </c>
      <c r="FE26" s="0" t="n">
        <f aca="false">BJ26+CI26+DH26+EG26</f>
        <v>1803.00088894427</v>
      </c>
      <c r="FF26" s="0" t="n">
        <f aca="false">BK26+CJ26+DI26+EH26</f>
        <v>1832.84517271924</v>
      </c>
      <c r="FG26" s="0" t="n">
        <f aca="false">BL26+CK26+DJ26+EI26</f>
        <v>1854.55010637376</v>
      </c>
      <c r="FH26" s="0" t="n">
        <f aca="false">BM26+CL26+DK26+EJ26</f>
        <v>1865.40257320102</v>
      </c>
      <c r="FI26" s="0" t="n">
        <f aca="false">BN26+CM26+DL26+EK26</f>
        <v>1868.11568990784</v>
      </c>
      <c r="FJ26" s="0" t="n">
        <f aca="false">BO26+CN26+DM26+EL26</f>
        <v>1865.40257320102</v>
      </c>
      <c r="FK26" s="0" t="n">
        <f aca="false">BP26+CO26+DN26+EM26</f>
        <v>1859.97633978739</v>
      </c>
      <c r="FL26" s="0" t="n">
        <f aca="false">BQ26+CP26+DO26+EN26</f>
        <v>1851.83698966695</v>
      </c>
      <c r="FM26" s="0" t="n">
        <f aca="false">BR26+CQ26+DP26+EO26</f>
        <v>2642.05098485067</v>
      </c>
      <c r="FN26" s="0" t="n">
        <f aca="false">BS26+CR26+DQ26+EP26</f>
        <v>2634.64765950889</v>
      </c>
      <c r="FO26" s="0" t="n">
        <f aca="false">BT26+CS26+DR26+EQ26</f>
        <v>2594.3506350478</v>
      </c>
      <c r="FP26" s="0" t="n">
        <f aca="false">BU26+CT26+DS26+ER26</f>
        <v>1132.35149668935</v>
      </c>
      <c r="FQ26" s="0" t="n">
        <f aca="false">BV26+CU26+DT26+ES26</f>
        <v>1103.40588004507</v>
      </c>
      <c r="FR26" s="0" t="n">
        <f aca="false">BW26+CV26+DU26+ET26</f>
        <v>1123.05089385925</v>
      </c>
      <c r="FS26" s="0" t="n">
        <f aca="false">BX26+CW26+DV26+EU26</f>
        <v>1116.34790691293</v>
      </c>
      <c r="FT26" s="0" t="n">
        <f aca="false">BY26+CX26+DW26+EV26</f>
        <v>1109.25653799119</v>
      </c>
      <c r="FU26" s="0" t="n">
        <f aca="false">AM26*'Dist Horaria'!$H$10</f>
        <v>0.543568578298574</v>
      </c>
      <c r="FV26" s="0" t="n">
        <f aca="false">AM26*'Dist Horaria'!$I$10</f>
        <v>0.508720199418005</v>
      </c>
      <c r="FW26" s="0" t="n">
        <f aca="false">AM26*'Dist Horaria'!$J$10</f>
        <v>0.506517903237809</v>
      </c>
      <c r="FX26" s="0" t="n">
        <f aca="false">AM26*'Dist Horaria'!$K$10</f>
        <v>0.491950622404446</v>
      </c>
      <c r="FY26" s="0" t="n">
        <f aca="false">AM26*'Dist Horaria'!$L$10</f>
        <v>0.49214749320035</v>
      </c>
      <c r="FZ26" s="0" t="n">
        <f aca="false">AM26*'Dist Horaria'!$M$10</f>
        <v>0.526618070892655</v>
      </c>
      <c r="GA26" s="0" t="n">
        <f aca="false">AM26*'Dist Horaria'!$N$10</f>
        <v>0.498202462298583</v>
      </c>
      <c r="GB26" s="0" t="n">
        <f aca="false">AM26*'Dist Horaria'!$O$10</f>
        <v>0.489699074464583</v>
      </c>
      <c r="GC26" s="0" t="n">
        <f aca="false">AM26*'Dist Horaria'!$P$10</f>
        <v>0.497298082822314</v>
      </c>
      <c r="GD26" s="0" t="n">
        <f aca="false">AM26*'Dist Horaria'!$Q$10</f>
        <v>0.450037988020072</v>
      </c>
      <c r="GE26" s="0" t="n">
        <f aca="false">AM26*'Dist Horaria'!$R$10</f>
        <v>0.549113931333085</v>
      </c>
      <c r="GF26" s="0" t="n">
        <f aca="false">AM26*'Dist Horaria'!$S$10</f>
        <v>0.468964628615737</v>
      </c>
      <c r="GG26" s="0" t="n">
        <f aca="false">AR26*'Dist Horaria'!$H$10</f>
        <v>0.568588437395453</v>
      </c>
      <c r="GH26" s="0" t="n">
        <f aca="false">AR26*'Dist Horaria'!$I$10</f>
        <v>0.532136026265493</v>
      </c>
      <c r="GI26" s="0" t="n">
        <f aca="false">AR26*'Dist Horaria'!$J$10</f>
        <v>0.529832360833434</v>
      </c>
      <c r="GJ26" s="0" t="n">
        <f aca="false">AR26*'Dist Horaria'!$K$10</f>
        <v>0.514594564211583</v>
      </c>
      <c r="GK26" s="0" t="n">
        <f aca="false">AR26*'Dist Horaria'!$L$10</f>
        <v>0.514800496751985</v>
      </c>
      <c r="GL26" s="0" t="n">
        <f aca="false">AR26*'Dist Horaria'!$M$10</f>
        <v>0.550857716923789</v>
      </c>
      <c r="GM26" s="0" t="n">
        <f aca="false">AR26*'Dist Horaria'!$N$10</f>
        <v>0.521134169365694</v>
      </c>
      <c r="GN26" s="0" t="n">
        <f aca="false">AR26*'Dist Horaria'!$O$10</f>
        <v>0.512239380015957</v>
      </c>
      <c r="GO26" s="0" t="n">
        <f aca="false">AR26*'Dist Horaria'!$P$10</f>
        <v>0.520188162304664</v>
      </c>
      <c r="GP26" s="0" t="n">
        <f aca="false">AR26*'Dist Horaria'!$Q$10</f>
        <v>0.470752737727918</v>
      </c>
      <c r="GQ26" s="0" t="n">
        <f aca="false">AR26*'Dist Horaria'!$R$10</f>
        <v>0.574389036882951</v>
      </c>
      <c r="GR26" s="0" t="n">
        <f aca="false">AR26*'Dist Horaria'!$S$10</f>
        <v>0.490550550609449</v>
      </c>
      <c r="GS26" s="0" t="n">
        <f aca="false">AW26*'Dist Horaria'!$H$10</f>
        <v>0.0329616485446639</v>
      </c>
      <c r="GT26" s="0" t="n">
        <f aca="false">AW26*'Dist Horaria'!$I$10</f>
        <v>0.0308484652907532</v>
      </c>
      <c r="GU26" s="0" t="n">
        <f aca="false">AW26*'Dist Horaria'!$J$10</f>
        <v>0.0307149194686049</v>
      </c>
      <c r="GV26" s="0" t="n">
        <f aca="false">AW26*'Dist Horaria'!$K$10</f>
        <v>0.0298315689398019</v>
      </c>
      <c r="GW26" s="0" t="n">
        <f aca="false">AW26*'Dist Horaria'!$L$10</f>
        <v>0.0298435070580861</v>
      </c>
      <c r="GX26" s="0" t="n">
        <f aca="false">AW26*'Dist Horaria'!$M$10</f>
        <v>0.0319337806912341</v>
      </c>
      <c r="GY26" s="0" t="n">
        <f aca="false">AW26*'Dist Horaria'!$N$10</f>
        <v>0.0302106764849677</v>
      </c>
      <c r="GZ26" s="0" t="n">
        <f aca="false">AW26*'Dist Horaria'!$O$10</f>
        <v>0.0296950365226641</v>
      </c>
      <c r="HA26" s="0" t="n">
        <f aca="false">AW26*'Dist Horaria'!$P$10</f>
        <v>0.0301558354959226</v>
      </c>
      <c r="HB26" s="0" t="n">
        <f aca="false">AW26*'Dist Horaria'!$Q$10</f>
        <v>0.0272900137813286</v>
      </c>
      <c r="HC26" s="0" t="n">
        <f aca="false">AW26*'Dist Horaria'!$R$10</f>
        <v>0.0332979151816203</v>
      </c>
      <c r="HD26" s="0" t="n">
        <f aca="false">AW26*'Dist Horaria'!$S$10</f>
        <v>0.0284377130788086</v>
      </c>
    </row>
    <row r="27" customFormat="false" ht="13.8" hidden="false" customHeight="false" outlineLevel="0" collapsed="false">
      <c r="A27" s="0" t="n">
        <v>4.62934263845334</v>
      </c>
      <c r="B27" s="0" t="n">
        <v>-74.1946369611245</v>
      </c>
      <c r="C27" s="0" t="n">
        <v>19</v>
      </c>
      <c r="D27" s="0" t="n">
        <v>27</v>
      </c>
      <c r="E27" s="0" t="n">
        <v>1841</v>
      </c>
      <c r="F27" s="0" t="n">
        <v>36</v>
      </c>
      <c r="G27" s="0" t="s">
        <v>202</v>
      </c>
      <c r="H27" s="1" t="n">
        <v>41421</v>
      </c>
      <c r="I27" s="0" t="s">
        <v>233</v>
      </c>
      <c r="J27" s="0" t="s">
        <v>234</v>
      </c>
      <c r="L27" s="0" t="s">
        <v>235</v>
      </c>
      <c r="N27" s="0" t="n">
        <v>10</v>
      </c>
      <c r="O27" s="0" t="s">
        <v>200</v>
      </c>
      <c r="P27" s="0" t="s">
        <v>236</v>
      </c>
      <c r="Q27" s="0" t="s">
        <v>86</v>
      </c>
      <c r="R27" s="0" t="s">
        <v>87</v>
      </c>
      <c r="S27" s="0" t="n">
        <v>365</v>
      </c>
      <c r="T27" s="0" t="n">
        <v>24</v>
      </c>
      <c r="V27" s="0" t="n">
        <v>60300</v>
      </c>
      <c r="W27" s="0" t="n">
        <f aca="false">V27*12</f>
        <v>723600</v>
      </c>
      <c r="X27" s="0" t="n">
        <v>2</v>
      </c>
      <c r="Y27" s="0" t="s">
        <v>176</v>
      </c>
      <c r="Z27" s="0" t="n">
        <v>9648</v>
      </c>
      <c r="AB27" s="0" t="n">
        <v>0.005</v>
      </c>
      <c r="AC27" s="0" t="n">
        <v>-1</v>
      </c>
      <c r="AD27" s="0" t="n">
        <v>1204.76370598415</v>
      </c>
      <c r="AE27" s="0" t="n">
        <f aca="false">AD27/2204.59</f>
        <v>0.546479710959474</v>
      </c>
      <c r="AF27" s="0" t="n">
        <f aca="false">AE27/S27</f>
        <v>0.0014972046875602</v>
      </c>
      <c r="AG27" s="0" t="n">
        <f aca="false">AE27*EXP(AB27*AC27)</f>
        <v>0.543754132030286</v>
      </c>
      <c r="AH27" s="0" t="n">
        <f aca="false">AG27/S27</f>
        <v>0.00148973734802818</v>
      </c>
      <c r="AI27" s="0" t="s">
        <v>90</v>
      </c>
      <c r="AJ27" s="0" t="n">
        <f aca="false">IF(AI27="A",'FE DISTRIBUCIÓN'!$C$2,'FE DISTRIBUCIÓN'!$C$3)</f>
        <v>4.994E-006</v>
      </c>
      <c r="AK27" s="0" t="n">
        <f aca="false">W27*AJ27</f>
        <v>3.6136584</v>
      </c>
      <c r="AL27" s="0" t="n">
        <f aca="false">AK27/365</f>
        <v>0.00990043397260274</v>
      </c>
      <c r="AM27" s="0" t="n">
        <f aca="false">AK27*EXP(AB27*AC27)</f>
        <v>3.59563520353946</v>
      </c>
      <c r="AN27" s="0" t="n">
        <f aca="false">AM27/365</f>
        <v>0.00985105535216291</v>
      </c>
      <c r="AO27" s="0" t="n">
        <v>5.223868284E-006</v>
      </c>
      <c r="AP27" s="0" t="n">
        <f aca="false">AO27*W27</f>
        <v>3.7799910903024</v>
      </c>
      <c r="AQ27" s="0" t="n">
        <f aca="false">AP27/365</f>
        <v>0.0103561399734312</v>
      </c>
      <c r="AR27" s="0" t="n">
        <f aca="false">AP27*EXP(AB27*AC27)</f>
        <v>3.76113830608804</v>
      </c>
      <c r="AS27" s="0" t="n">
        <f aca="false">AR27/365</f>
        <v>0.0103044885098303</v>
      </c>
      <c r="AT27" s="0" t="n">
        <v>3.02832944E-007</v>
      </c>
      <c r="AU27" s="0" t="n">
        <f aca="false">AT27*W27</f>
        <v>0.2191299182784</v>
      </c>
      <c r="AV27" s="0" t="n">
        <f aca="false">AU27/365</f>
        <v>0.000600355940488767</v>
      </c>
      <c r="AW27" s="0" t="n">
        <f aca="false">AU27*EXP(AB27*AC27)</f>
        <v>0.218037003251481</v>
      </c>
      <c r="AX27" s="0" t="n">
        <f aca="false">AW27/365</f>
        <v>0.000597361652743783</v>
      </c>
      <c r="AY27" s="0" t="n">
        <f aca="false">AW27+AR27+AM27+AG27</f>
        <v>8.11856464490927</v>
      </c>
      <c r="AZ27" s="0" t="n">
        <f aca="false">AH27+AN27+AS27+AX27</f>
        <v>0.0222426428627651</v>
      </c>
      <c r="BA27" s="0" t="n">
        <f aca="false">AH27*1000000</f>
        <v>1489.73734802818</v>
      </c>
      <c r="BB27" s="0" t="n">
        <f aca="false">BA27*'Dist Horaria'!$H$3</f>
        <v>51.9092148062465</v>
      </c>
      <c r="BC27" s="0" t="n">
        <f aca="false">BA27*'Dist Horaria'!$I$3</f>
        <v>50.5205947127784</v>
      </c>
      <c r="BD27" s="0" t="n">
        <f aca="false">BA27*'Dist Horaria'!$J$3</f>
        <v>49.2099080135553</v>
      </c>
      <c r="BE27" s="0" t="n">
        <f aca="false">BA27*'Dist Horaria'!$K$3</f>
        <v>48.0932541364387</v>
      </c>
      <c r="BF27" s="0" t="n">
        <f aca="false">BA27*'Dist Horaria'!$L$3</f>
        <v>47.2772468365597</v>
      </c>
      <c r="BG27" s="0" t="n">
        <f aca="false">BA27*'Dist Horaria'!$M$3</f>
        <v>46.7635172092192</v>
      </c>
      <c r="BH27" s="0" t="n">
        <f aca="false">BA27*'Dist Horaria'!$N$3</f>
        <v>48.8740581567417</v>
      </c>
      <c r="BI27" s="0" t="n">
        <f aca="false">BA27*'Dist Horaria'!$O$3</f>
        <v>48.8740581567417</v>
      </c>
      <c r="BJ27" s="0" t="n">
        <f aca="false">BA27*'Dist Horaria'!$P$3</f>
        <v>64.6620281022942</v>
      </c>
      <c r="BK27" s="0" t="n">
        <f aca="false">BA27*'Dist Horaria'!$Q$3</f>
        <v>71.5012810746523</v>
      </c>
      <c r="BL27" s="0" t="n">
        <f aca="false">BA27*'Dist Horaria'!$R$3</f>
        <v>76.4752832363672</v>
      </c>
      <c r="BM27" s="0" t="n">
        <f aca="false">BA27*'Dist Horaria'!$S$3</f>
        <v>78.9622843172247</v>
      </c>
      <c r="BN27" s="0" t="n">
        <f aca="false">BA27*'Dist Horaria'!$T$3</f>
        <v>79.5840345874391</v>
      </c>
      <c r="BO27" s="0" t="n">
        <f aca="false">BA27*'Dist Horaria'!$U$3</f>
        <v>78.9622843172247</v>
      </c>
      <c r="BP27" s="0" t="n">
        <f aca="false">BA27*'Dist Horaria'!$V$3</f>
        <v>77.718783776796</v>
      </c>
      <c r="BQ27" s="0" t="n">
        <f aca="false">BA27*'Dist Horaria'!$W$3</f>
        <v>75.8535329661528</v>
      </c>
      <c r="BR27" s="0" t="n">
        <f aca="false">BA27*'Dist Horaria'!$X$3</f>
        <v>74.3834926979119</v>
      </c>
      <c r="BS27" s="0" t="n">
        <f aca="false">BA27*'Dist Horaria'!$Y$3</f>
        <v>72.6869127018591</v>
      </c>
      <c r="BT27" s="0" t="n">
        <f aca="false">BA27*'Dist Horaria'!$Z$3</f>
        <v>63.4522617247835</v>
      </c>
      <c r="BU27" s="0" t="n">
        <f aca="false">BA27*'Dist Horaria'!$AA$3</f>
        <v>60.3394768303244</v>
      </c>
      <c r="BV27" s="0" t="n">
        <f aca="false">BA27*'Dist Horaria'!$AB$3</f>
        <v>53.706166540024</v>
      </c>
      <c r="BW27" s="0" t="n">
        <f aca="false">BA27*'Dist Horaria'!$AC$3</f>
        <v>58.2081080218077</v>
      </c>
      <c r="BX27" s="0" t="n">
        <f aca="false">BA27*'Dist Horaria'!$AD$3</f>
        <v>56.6720207850701</v>
      </c>
      <c r="BY27" s="0" t="n">
        <f aca="false">BA27*'Dist Horaria'!$AE$3</f>
        <v>55.0469301532494</v>
      </c>
      <c r="BZ27" s="0" t="n">
        <f aca="false">AN27*1000000</f>
        <v>9851.05535216291</v>
      </c>
      <c r="CA27" s="0" t="n">
        <f aca="false">BZ27*'Dist Horaria'!$H$6</f>
        <v>246.276383804073</v>
      </c>
      <c r="CB27" s="0" t="n">
        <f aca="false">BZ27*'Dist Horaria'!$I$6</f>
        <v>246.276383804073</v>
      </c>
      <c r="CC27" s="0" t="n">
        <f aca="false">BZ27*'Dist Horaria'!$J$6</f>
        <v>246.276383804073</v>
      </c>
      <c r="CD27" s="0" t="n">
        <f aca="false">BZ27*'Dist Horaria'!$K$6</f>
        <v>246.276383804073</v>
      </c>
      <c r="CE27" s="0" t="n">
        <f aca="false">BZ27*'Dist Horaria'!$L$6</f>
        <v>246.276383804073</v>
      </c>
      <c r="CF27" s="0" t="n">
        <f aca="false">BZ27*'Dist Horaria'!$M$6</f>
        <v>656.737023477527</v>
      </c>
      <c r="CG27" s="0" t="n">
        <f aca="false">BZ27*'Dist Horaria'!$N$6</f>
        <v>656.737023477527</v>
      </c>
      <c r="CH27" s="0" t="n">
        <f aca="false">BZ27*'Dist Horaria'!$O$6</f>
        <v>656.737023477527</v>
      </c>
      <c r="CI27" s="0" t="n">
        <f aca="false">BZ27*'Dist Horaria'!$P$6</f>
        <v>430.983671657127</v>
      </c>
      <c r="CJ27" s="0" t="n">
        <f aca="false">BZ27*'Dist Horaria'!$Q$6</f>
        <v>430.983671657127</v>
      </c>
      <c r="CK27" s="0" t="n">
        <f aca="false">BZ27*'Dist Horaria'!$R$6</f>
        <v>430.983671657127</v>
      </c>
      <c r="CL27" s="0" t="n">
        <f aca="false">BZ27*'Dist Horaria'!$S$6</f>
        <v>430.983671657127</v>
      </c>
      <c r="CM27" s="0" t="n">
        <f aca="false">BZ27*'Dist Horaria'!$T$6</f>
        <v>430.983671657127</v>
      </c>
      <c r="CN27" s="0" t="n">
        <f aca="false">BZ27*'Dist Horaria'!$U$6</f>
        <v>430.983671657127</v>
      </c>
      <c r="CO27" s="0" t="n">
        <f aca="false">BZ27*'Dist Horaria'!$V$6</f>
        <v>430.983671657127</v>
      </c>
      <c r="CP27" s="0" t="n">
        <f aca="false">BZ27*'Dist Horaria'!$W$6</f>
        <v>430.983671657127</v>
      </c>
      <c r="CQ27" s="0" t="n">
        <f aca="false">BZ27*'Dist Horaria'!$X$6</f>
        <v>656.737023477527</v>
      </c>
      <c r="CR27" s="0" t="n">
        <f aca="false">BZ27*'Dist Horaria'!$Y$6</f>
        <v>656.737023477527</v>
      </c>
      <c r="CS27" s="0" t="n">
        <f aca="false">BZ27*'Dist Horaria'!$Z$6</f>
        <v>656.737023477527</v>
      </c>
      <c r="CT27" s="0" t="n">
        <f aca="false">BZ27*'Dist Horaria'!$AA$6</f>
        <v>246.276383804073</v>
      </c>
      <c r="CU27" s="0" t="n">
        <f aca="false">BZ27*'Dist Horaria'!$AB$6</f>
        <v>246.276383804073</v>
      </c>
      <c r="CV27" s="0" t="n">
        <f aca="false">BZ27*'Dist Horaria'!$AC$6</f>
        <v>246.276383804073</v>
      </c>
      <c r="CW27" s="0" t="n">
        <f aca="false">BZ27*'Dist Horaria'!$AD$6</f>
        <v>246.276383804073</v>
      </c>
      <c r="CX27" s="0" t="n">
        <f aca="false">BZ27*'Dist Horaria'!$AE$6</f>
        <v>246.276383804073</v>
      </c>
      <c r="CY27" s="0" t="n">
        <f aca="false">AS27*1000000</f>
        <v>10304.4885098303</v>
      </c>
      <c r="CZ27" s="0" t="n">
        <f aca="false">CY27*'Dist Horaria'!$H$6</f>
        <v>257.612212745756</v>
      </c>
      <c r="DA27" s="0" t="n">
        <f aca="false">CY27*'Dist Horaria'!$I$6</f>
        <v>257.612212745756</v>
      </c>
      <c r="DB27" s="0" t="n">
        <f aca="false">CY27*'Dist Horaria'!$J$6</f>
        <v>257.612212745756</v>
      </c>
      <c r="DC27" s="0" t="n">
        <f aca="false">CY27*'Dist Horaria'!$K$6</f>
        <v>257.612212745756</v>
      </c>
      <c r="DD27" s="0" t="n">
        <f aca="false">CY27*'Dist Horaria'!$L$6</f>
        <v>257.612212745756</v>
      </c>
      <c r="DE27" s="0" t="n">
        <f aca="false">CY27*'Dist Horaria'!$M$6</f>
        <v>686.96590065535</v>
      </c>
      <c r="DF27" s="0" t="n">
        <f aca="false">CY27*'Dist Horaria'!$N$6</f>
        <v>686.96590065535</v>
      </c>
      <c r="DG27" s="0" t="n">
        <f aca="false">CY27*'Dist Horaria'!$O$6</f>
        <v>686.96590065535</v>
      </c>
      <c r="DH27" s="0" t="n">
        <f aca="false">CY27*'Dist Horaria'!$P$6</f>
        <v>450.821372305073</v>
      </c>
      <c r="DI27" s="0" t="n">
        <f aca="false">CY27*'Dist Horaria'!$Q$6</f>
        <v>450.821372305073</v>
      </c>
      <c r="DJ27" s="0" t="n">
        <f aca="false">CY27*'Dist Horaria'!$R$6</f>
        <v>450.821372305073</v>
      </c>
      <c r="DK27" s="0" t="n">
        <f aca="false">CY27*'Dist Horaria'!$S$6</f>
        <v>450.821372305073</v>
      </c>
      <c r="DL27" s="0" t="n">
        <f aca="false">CY27*'Dist Horaria'!$T$6</f>
        <v>450.821372305073</v>
      </c>
      <c r="DM27" s="0" t="n">
        <f aca="false">CY27*'Dist Horaria'!$U$6</f>
        <v>450.821372305073</v>
      </c>
      <c r="DN27" s="0" t="n">
        <f aca="false">CY27*'Dist Horaria'!$V$6</f>
        <v>450.821372305073</v>
      </c>
      <c r="DO27" s="0" t="n">
        <f aca="false">CY27*'Dist Horaria'!$W$6</f>
        <v>450.821372305073</v>
      </c>
      <c r="DP27" s="0" t="n">
        <f aca="false">CY27*'Dist Horaria'!$X$6</f>
        <v>686.96590065535</v>
      </c>
      <c r="DQ27" s="0" t="n">
        <f aca="false">CY27*'Dist Horaria'!$Y$6</f>
        <v>686.96590065535</v>
      </c>
      <c r="DR27" s="0" t="n">
        <f aca="false">CY27*'Dist Horaria'!$Z$6</f>
        <v>686.96590065535</v>
      </c>
      <c r="DS27" s="0" t="n">
        <f aca="false">CY27*'Dist Horaria'!$AA$6</f>
        <v>257.612212745756</v>
      </c>
      <c r="DT27" s="0" t="n">
        <f aca="false">CY27*'Dist Horaria'!$AB$6</f>
        <v>257.612212745756</v>
      </c>
      <c r="DU27" s="0" t="n">
        <f aca="false">CY27*'Dist Horaria'!$AC$6</f>
        <v>257.612212745756</v>
      </c>
      <c r="DV27" s="0" t="n">
        <f aca="false">CY27*'Dist Horaria'!$AD$6</f>
        <v>257.612212745756</v>
      </c>
      <c r="DW27" s="0" t="n">
        <f aca="false">CY27*'Dist Horaria'!$AE$6</f>
        <v>257.612212745756</v>
      </c>
      <c r="DX27" s="0" t="n">
        <f aca="false">AX27*1000000</f>
        <v>597.361652743783</v>
      </c>
      <c r="DY27" s="0" t="n">
        <f aca="false">DX27*'Dist Horaria'!$H$6</f>
        <v>14.9340413185946</v>
      </c>
      <c r="DZ27" s="0" t="n">
        <f aca="false">DX27*'Dist Horaria'!$I$6</f>
        <v>14.9340413185946</v>
      </c>
      <c r="EA27" s="0" t="n">
        <f aca="false">DX27*'Dist Horaria'!$J$6</f>
        <v>14.9340413185946</v>
      </c>
      <c r="EB27" s="0" t="n">
        <f aca="false">DX27*'Dist Horaria'!$K$6</f>
        <v>14.9340413185946</v>
      </c>
      <c r="EC27" s="0" t="n">
        <f aca="false">DX27*'Dist Horaria'!$L$6</f>
        <v>14.9340413185946</v>
      </c>
      <c r="ED27" s="0" t="n">
        <f aca="false">DX27*'Dist Horaria'!$M$6</f>
        <v>39.8241101829188</v>
      </c>
      <c r="EE27" s="0" t="n">
        <f aca="false">DX27*'Dist Horaria'!$N$6</f>
        <v>39.8241101829188</v>
      </c>
      <c r="EF27" s="0" t="n">
        <f aca="false">DX27*'Dist Horaria'!$O$6</f>
        <v>39.8241101829188</v>
      </c>
      <c r="EG27" s="0" t="n">
        <f aca="false">DX27*'Dist Horaria'!$P$6</f>
        <v>26.1345723075405</v>
      </c>
      <c r="EH27" s="0" t="n">
        <f aca="false">DX27*'Dist Horaria'!$Q$6</f>
        <v>26.1345723075405</v>
      </c>
      <c r="EI27" s="0" t="n">
        <f aca="false">DX27*'Dist Horaria'!$R$6</f>
        <v>26.1345723075405</v>
      </c>
      <c r="EJ27" s="0" t="n">
        <f aca="false">DX27*'Dist Horaria'!$S$6</f>
        <v>26.1345723075405</v>
      </c>
      <c r="EK27" s="0" t="n">
        <f aca="false">DX27*'Dist Horaria'!$T$6</f>
        <v>26.1345723075405</v>
      </c>
      <c r="EL27" s="0" t="n">
        <f aca="false">DX27*'Dist Horaria'!$U$6</f>
        <v>26.1345723075405</v>
      </c>
      <c r="EM27" s="0" t="n">
        <f aca="false">DX27*'Dist Horaria'!$V$6</f>
        <v>26.1345723075405</v>
      </c>
      <c r="EN27" s="0" t="n">
        <f aca="false">DX27*'Dist Horaria'!$W$6</f>
        <v>26.1345723075405</v>
      </c>
      <c r="EO27" s="0" t="n">
        <f aca="false">DX27*'Dist Horaria'!$X$6</f>
        <v>39.8241101829188</v>
      </c>
      <c r="EP27" s="0" t="n">
        <f aca="false">DX27*'Dist Horaria'!$Y$6</f>
        <v>39.8241101829188</v>
      </c>
      <c r="EQ27" s="0" t="n">
        <f aca="false">DX27*'Dist Horaria'!$Z$6</f>
        <v>39.8241101829188</v>
      </c>
      <c r="ER27" s="0" t="n">
        <f aca="false">DX27*'Dist Horaria'!$AA$6</f>
        <v>14.9340413185946</v>
      </c>
      <c r="ES27" s="0" t="n">
        <f aca="false">DX27*'Dist Horaria'!$AB$6</f>
        <v>14.9340413185946</v>
      </c>
      <c r="ET27" s="0" t="n">
        <f aca="false">DX27*'Dist Horaria'!$AC$6</f>
        <v>14.9340413185946</v>
      </c>
      <c r="EU27" s="0" t="n">
        <f aca="false">DX27*'Dist Horaria'!$AD$6</f>
        <v>14.9340413185946</v>
      </c>
      <c r="EV27" s="0" t="n">
        <f aca="false">DX27*'Dist Horaria'!$AE$6</f>
        <v>14.9340413185946</v>
      </c>
      <c r="EW27" s="0" t="n">
        <f aca="false">BB27+CA27+CZ27+DY27</f>
        <v>570.73185267467</v>
      </c>
      <c r="EX27" s="0" t="n">
        <f aca="false">BC27+CB27+DA27+DZ27</f>
        <v>569.343232581202</v>
      </c>
      <c r="EY27" s="0" t="n">
        <f aca="false">BD27+CC27+DB27+EA27</f>
        <v>568.032545881979</v>
      </c>
      <c r="EZ27" s="0" t="n">
        <f aca="false">BE27+CD27+DC27+EB27</f>
        <v>566.915892004862</v>
      </c>
      <c r="FA27" s="0" t="n">
        <f aca="false">BF27+CE27+DD27+EC27</f>
        <v>566.099884704983</v>
      </c>
      <c r="FB27" s="0" t="n">
        <f aca="false">BG27+CF27+DE27+ED27</f>
        <v>1430.29055152502</v>
      </c>
      <c r="FC27" s="0" t="n">
        <f aca="false">BH27+CG27+DF27+EE27</f>
        <v>1432.40109247254</v>
      </c>
      <c r="FD27" s="0" t="n">
        <f aca="false">BI27+CH27+DG27+EF27</f>
        <v>1432.40109247254</v>
      </c>
      <c r="FE27" s="0" t="n">
        <f aca="false">BJ27+CI27+DH27+EG27</f>
        <v>972.601644372035</v>
      </c>
      <c r="FF27" s="0" t="n">
        <f aca="false">BK27+CJ27+DI27+EH27</f>
        <v>979.440897344393</v>
      </c>
      <c r="FG27" s="0" t="n">
        <f aca="false">BL27+CK27+DJ27+EI27</f>
        <v>984.414899506108</v>
      </c>
      <c r="FH27" s="0" t="n">
        <f aca="false">BM27+CL27+DK27+EJ27</f>
        <v>986.901900586966</v>
      </c>
      <c r="FI27" s="0" t="n">
        <f aca="false">BN27+CM27+DL27+EK27</f>
        <v>987.52365085718</v>
      </c>
      <c r="FJ27" s="0" t="n">
        <f aca="false">BO27+CN27+DM27+EL27</f>
        <v>986.901900586966</v>
      </c>
      <c r="FK27" s="0" t="n">
        <f aca="false">BP27+CO27+DN27+EM27</f>
        <v>985.658400046537</v>
      </c>
      <c r="FL27" s="0" t="n">
        <f aca="false">BQ27+CP27+DO27+EN27</f>
        <v>983.793149235894</v>
      </c>
      <c r="FM27" s="0" t="n">
        <f aca="false">BR27+CQ27+DP27+EO27</f>
        <v>1457.91052701371</v>
      </c>
      <c r="FN27" s="0" t="n">
        <f aca="false">BS27+CR27+DQ27+EP27</f>
        <v>1456.21394701766</v>
      </c>
      <c r="FO27" s="0" t="n">
        <f aca="false">BT27+CS27+DR27+EQ27</f>
        <v>1446.97929604058</v>
      </c>
      <c r="FP27" s="0" t="n">
        <f aca="false">BU27+CT27+DS27+ER27</f>
        <v>579.162114698748</v>
      </c>
      <c r="FQ27" s="0" t="n">
        <f aca="false">BV27+CU27+DT27+ES27</f>
        <v>572.528804408448</v>
      </c>
      <c r="FR27" s="0" t="n">
        <f aca="false">BW27+CV27+DU27+ET27</f>
        <v>577.030745890231</v>
      </c>
      <c r="FS27" s="0" t="n">
        <f aca="false">BX27+CW27+DV27+EU27</f>
        <v>575.494658653494</v>
      </c>
      <c r="FT27" s="0" t="n">
        <f aca="false">BY27+CX27+DW27+EV27</f>
        <v>573.869568021673</v>
      </c>
      <c r="FU27" s="0" t="n">
        <f aca="false">AM27*'Dist Horaria'!$H$10</f>
        <v>0.324510468287192</v>
      </c>
      <c r="FV27" s="0" t="n">
        <f aca="false">AM27*'Dist Horaria'!$I$10</f>
        <v>0.30370598436176</v>
      </c>
      <c r="FW27" s="0" t="n">
        <f aca="false">AM27*'Dist Horaria'!$J$10</f>
        <v>0.302391213432617</v>
      </c>
      <c r="FX27" s="0" t="n">
        <f aca="false">AM27*'Dist Horaria'!$K$10</f>
        <v>0.293694546050366</v>
      </c>
      <c r="FY27" s="0" t="n">
        <f aca="false">AM27*'Dist Horaria'!$L$10</f>
        <v>0.293812077925315</v>
      </c>
      <c r="FZ27" s="0" t="n">
        <f aca="false">AM27*'Dist Horaria'!$M$10</f>
        <v>0.314391014522558</v>
      </c>
      <c r="GA27" s="0" t="n">
        <f aca="false">AM27*'Dist Horaria'!$N$10</f>
        <v>0.2974268947782</v>
      </c>
      <c r="GB27" s="0" t="n">
        <f aca="false">AM27*'Dist Horaria'!$O$10</f>
        <v>0.292350371818251</v>
      </c>
      <c r="GC27" s="0" t="n">
        <f aca="false">AM27*'Dist Horaria'!$P$10</f>
        <v>0.296886980185874</v>
      </c>
      <c r="GD27" s="0" t="n">
        <f aca="false">AM27*'Dist Horaria'!$Q$10</f>
        <v>0.26867270123771</v>
      </c>
      <c r="GE27" s="0" t="n">
        <f aca="false">AM27*'Dist Horaria'!$R$10</f>
        <v>0.327821044324681</v>
      </c>
      <c r="GF27" s="0" t="n">
        <f aca="false">AM27*'Dist Horaria'!$S$10</f>
        <v>0.279971906614936</v>
      </c>
      <c r="GG27" s="0" t="n">
        <f aca="false">AR27*'Dist Horaria'!$H$10</f>
        <v>0.339447325412786</v>
      </c>
      <c r="GH27" s="0" t="n">
        <f aca="false">AR27*'Dist Horaria'!$I$10</f>
        <v>0.317685234154665</v>
      </c>
      <c r="GI27" s="0" t="n">
        <f aca="false">AR27*'Dist Horaria'!$J$10</f>
        <v>0.316309945777117</v>
      </c>
      <c r="GJ27" s="0" t="n">
        <f aca="false">AR27*'Dist Horaria'!$K$10</f>
        <v>0.30721298043578</v>
      </c>
      <c r="GK27" s="0" t="n">
        <f aca="false">AR27*'Dist Horaria'!$L$10</f>
        <v>0.307335922172645</v>
      </c>
      <c r="GL27" s="0" t="n">
        <f aca="false">AR27*'Dist Horaria'!$M$10</f>
        <v>0.328862084409086</v>
      </c>
      <c r="GM27" s="0" t="n">
        <f aca="false">AR27*'Dist Horaria'!$N$10</f>
        <v>0.311117125038134</v>
      </c>
      <c r="GN27" s="0" t="n">
        <f aca="false">AR27*'Dist Horaria'!$O$10</f>
        <v>0.305806935353819</v>
      </c>
      <c r="GO27" s="0" t="n">
        <f aca="false">AR27*'Dist Horaria'!$P$10</f>
        <v>0.310552358775635</v>
      </c>
      <c r="GP27" s="0" t="n">
        <f aca="false">AR27*'Dist Horaria'!$Q$10</f>
        <v>0.281039407843868</v>
      </c>
      <c r="GQ27" s="0" t="n">
        <f aca="false">AR27*'Dist Horaria'!$R$10</f>
        <v>0.342910283595407</v>
      </c>
      <c r="GR27" s="0" t="n">
        <f aca="false">AR27*'Dist Horaria'!$S$10</f>
        <v>0.292858703119098</v>
      </c>
      <c r="GS27" s="0" t="n">
        <f aca="false">AW27*'Dist Horaria'!$H$10</f>
        <v>0.0196781058210311</v>
      </c>
      <c r="GT27" s="0" t="n">
        <f aca="false">AW27*'Dist Horaria'!$I$10</f>
        <v>0.0184165353133139</v>
      </c>
      <c r="GU27" s="0" t="n">
        <f aca="false">AW27*'Dist Horaria'!$J$10</f>
        <v>0.0183368084508474</v>
      </c>
      <c r="GV27" s="0" t="n">
        <f aca="false">AW27*'Dist Horaria'!$K$10</f>
        <v>0.0178094481412047</v>
      </c>
      <c r="GW27" s="0" t="n">
        <f aca="false">AW27*'Dist Horaria'!$L$10</f>
        <v>0.0178165751984142</v>
      </c>
      <c r="GX27" s="0" t="n">
        <f aca="false">AW27*'Dist Horaria'!$M$10</f>
        <v>0.0190644686613963</v>
      </c>
      <c r="GY27" s="0" t="n">
        <f aca="false">AW27*'Dist Horaria'!$N$10</f>
        <v>0.0180357753645295</v>
      </c>
      <c r="GZ27" s="0" t="n">
        <f aca="false">AW27*'Dist Horaria'!$O$10</f>
        <v>0.0177279382813808</v>
      </c>
      <c r="HA27" s="0" t="n">
        <f aca="false">AW27*'Dist Horaria'!$P$10</f>
        <v>0.0180030352913412</v>
      </c>
      <c r="HB27" s="0" t="n">
        <f aca="false">AW27*'Dist Horaria'!$Q$10</f>
        <v>0.0162921395851518</v>
      </c>
      <c r="HC27" s="0" t="n">
        <f aca="false">AW27*'Dist Horaria'!$R$10</f>
        <v>0.0198788570200236</v>
      </c>
      <c r="HD27" s="0" t="n">
        <f aca="false">AW27*'Dist Horaria'!$S$10</f>
        <v>0.0169773161228463</v>
      </c>
    </row>
    <row r="28" customFormat="false" ht="13.8" hidden="false" customHeight="false" outlineLevel="0" collapsed="false">
      <c r="A28" s="0" t="n">
        <v>4.62659444444445</v>
      </c>
      <c r="B28" s="0" t="n">
        <v>-74.1999694444445</v>
      </c>
      <c r="C28" s="0" t="n">
        <v>18</v>
      </c>
      <c r="D28" s="0" t="n">
        <v>27</v>
      </c>
      <c r="E28" s="0" t="n">
        <v>1840</v>
      </c>
      <c r="F28" s="0" t="n">
        <v>37</v>
      </c>
      <c r="G28" s="0" t="s">
        <v>202</v>
      </c>
      <c r="H28" s="1" t="n">
        <v>40672</v>
      </c>
      <c r="I28" s="0" t="s">
        <v>237</v>
      </c>
      <c r="J28" s="0" t="s">
        <v>238</v>
      </c>
      <c r="L28" s="0" t="s">
        <v>239</v>
      </c>
      <c r="P28" s="0" t="s">
        <v>236</v>
      </c>
      <c r="Q28" s="0" t="s">
        <v>86</v>
      </c>
      <c r="R28" s="0" t="s">
        <v>87</v>
      </c>
      <c r="S28" s="0" t="n">
        <v>365</v>
      </c>
      <c r="T28" s="0" t="n">
        <v>24</v>
      </c>
      <c r="V28" s="0" t="n">
        <v>60300</v>
      </c>
      <c r="W28" s="0" t="n">
        <f aca="false">V28*12</f>
        <v>723600</v>
      </c>
      <c r="X28" s="0" t="n">
        <v>2</v>
      </c>
      <c r="Y28" s="0" t="s">
        <v>176</v>
      </c>
      <c r="Z28" s="0" t="n">
        <v>10568</v>
      </c>
      <c r="AB28" s="0" t="n">
        <v>0.005</v>
      </c>
      <c r="AC28" s="0" t="n">
        <v>1</v>
      </c>
      <c r="AD28" s="0" t="n">
        <v>1044.41302399688</v>
      </c>
      <c r="AE28" s="0" t="n">
        <f aca="false">AD28/2204.59</f>
        <v>0.473744788825534</v>
      </c>
      <c r="AF28" s="0" t="n">
        <f aca="false">AE28/S28</f>
        <v>0.00129793092828913</v>
      </c>
      <c r="AG28" s="0" t="n">
        <f aca="false">AE28*EXP(AB28*AC28)</f>
        <v>0.476119444461554</v>
      </c>
      <c r="AH28" s="0" t="n">
        <f aca="false">AG28/S28</f>
        <v>0.00130443683414124</v>
      </c>
      <c r="AI28" s="0" t="s">
        <v>90</v>
      </c>
      <c r="AJ28" s="0" t="n">
        <f aca="false">IF(AI28="A",'FE DISTRIBUCIÓN'!$C$2,'FE DISTRIBUCIÓN'!$C$3)</f>
        <v>4.994E-006</v>
      </c>
      <c r="AK28" s="0" t="n">
        <f aca="false">W28*AJ28</f>
        <v>3.6136584</v>
      </c>
      <c r="AL28" s="0" t="n">
        <f aca="false">AK28/365</f>
        <v>0.00990043397260274</v>
      </c>
      <c r="AM28" s="0" t="n">
        <f aca="false">AK28*EXP(AB28*AC28)</f>
        <v>3.63177193810875</v>
      </c>
      <c r="AN28" s="0" t="n">
        <f aca="false">AM28/365</f>
        <v>0.00995006010440753</v>
      </c>
      <c r="AO28" s="0" t="n">
        <v>5.223868284E-006</v>
      </c>
      <c r="AP28" s="0" t="n">
        <f aca="false">AO28*W28</f>
        <v>3.7799910903024</v>
      </c>
      <c r="AQ28" s="0" t="n">
        <f aca="false">AP28/365</f>
        <v>0.0103561399734312</v>
      </c>
      <c r="AR28" s="0" t="n">
        <f aca="false">AP28*EXP(AB28*AC28)</f>
        <v>3.79893837449089</v>
      </c>
      <c r="AS28" s="0" t="n">
        <f aca="false">AR28/365</f>
        <v>0.0104080503410709</v>
      </c>
      <c r="AT28" s="0" t="n">
        <v>3.02832944E-007</v>
      </c>
      <c r="AU28" s="0" t="n">
        <f aca="false">AT28*W28</f>
        <v>0.2191299182784</v>
      </c>
      <c r="AV28" s="0" t="n">
        <f aca="false">AU28/365</f>
        <v>0.000600355940488767</v>
      </c>
      <c r="AW28" s="0" t="n">
        <f aca="false">AU28*EXP(AB28*AC28)</f>
        <v>0.220228311564689</v>
      </c>
      <c r="AX28" s="0" t="n">
        <f aca="false">AW28/365</f>
        <v>0.000603365237163532</v>
      </c>
      <c r="AY28" s="0" t="n">
        <f aca="false">AW28+AR28+AM28+AG28</f>
        <v>8.12705806862588</v>
      </c>
      <c r="AZ28" s="0" t="n">
        <f aca="false">AH28+AN28+AS28+AX28</f>
        <v>0.0222659125167832</v>
      </c>
      <c r="BA28" s="0" t="n">
        <f aca="false">AH28*1000000</f>
        <v>1304.43683414124</v>
      </c>
      <c r="BB28" s="0" t="n">
        <f aca="false">BA28*'Dist Horaria'!$H$3</f>
        <v>45.4525033652691</v>
      </c>
      <c r="BC28" s="0" t="n">
        <f aca="false">BA28*'Dist Horaria'!$I$3</f>
        <v>44.2366063476196</v>
      </c>
      <c r="BD28" s="0" t="n">
        <f aca="false">BA28*'Dist Horaria'!$J$3</f>
        <v>43.0889490033579</v>
      </c>
      <c r="BE28" s="0" t="n">
        <f aca="false">BA28*'Dist Horaria'!$K$3</f>
        <v>42.1111897693389</v>
      </c>
      <c r="BF28" s="0" t="n">
        <f aca="false">BA28*'Dist Horaria'!$L$3</f>
        <v>41.3966812821219</v>
      </c>
      <c r="BG28" s="0" t="n">
        <f aca="false">BA28*'Dist Horaria'!$M$3</f>
        <v>40.9468517537291</v>
      </c>
      <c r="BH28" s="0" t="n">
        <f aca="false">BA28*'Dist Horaria'!$N$3</f>
        <v>42.7948737258946</v>
      </c>
      <c r="BI28" s="0" t="n">
        <f aca="false">BA28*'Dist Horaria'!$O$3</f>
        <v>42.7948737258946</v>
      </c>
      <c r="BJ28" s="0" t="n">
        <f aca="false">BA28*'Dist Horaria'!$P$3</f>
        <v>56.619061969918</v>
      </c>
      <c r="BK28" s="0" t="n">
        <f aca="false">BA28*'Dist Horaria'!$Q$3</f>
        <v>62.6076166013516</v>
      </c>
      <c r="BL28" s="0" t="n">
        <f aca="false">BA28*'Dist Horaria'!$R$3</f>
        <v>66.962929060576</v>
      </c>
      <c r="BM28" s="0" t="n">
        <f aca="false">BA28*'Dist Horaria'!$S$3</f>
        <v>69.1405852901883</v>
      </c>
      <c r="BN28" s="0" t="n">
        <f aca="false">BA28*'Dist Horaria'!$T$3</f>
        <v>69.6849993475913</v>
      </c>
      <c r="BO28" s="0" t="n">
        <f aca="false">BA28*'Dist Horaria'!$U$3</f>
        <v>69.1405852901883</v>
      </c>
      <c r="BP28" s="0" t="n">
        <f aca="false">BA28*'Dist Horaria'!$V$3</f>
        <v>68.0517571753822</v>
      </c>
      <c r="BQ28" s="0" t="n">
        <f aca="false">BA28*'Dist Horaria'!$W$3</f>
        <v>66.418515003173</v>
      </c>
      <c r="BR28" s="0" t="n">
        <f aca="false">BA28*'Dist Horaria'!$X$3</f>
        <v>65.131325233713</v>
      </c>
      <c r="BS28" s="0" t="n">
        <f aca="false">BA28*'Dist Horaria'!$Y$3</f>
        <v>63.6457738095994</v>
      </c>
      <c r="BT28" s="0" t="n">
        <f aca="false">BA28*'Dist Horaria'!$Z$3</f>
        <v>55.5597720047309</v>
      </c>
      <c r="BU28" s="0" t="n">
        <f aca="false">BA28*'Dist Horaria'!$AA$3</f>
        <v>52.8341698853604</v>
      </c>
      <c r="BV28" s="0" t="n">
        <f aca="false">BA28*'Dist Horaria'!$AB$3</f>
        <v>47.0259418199174</v>
      </c>
      <c r="BW28" s="0" t="n">
        <f aca="false">BA28*'Dist Horaria'!$AC$3</f>
        <v>50.9679107191733</v>
      </c>
      <c r="BX28" s="0" t="n">
        <f aca="false">BA28*'Dist Horaria'!$AD$3</f>
        <v>49.6228892127266</v>
      </c>
      <c r="BY28" s="0" t="n">
        <f aca="false">BA28*'Dist Horaria'!$AE$3</f>
        <v>48.1999349706446</v>
      </c>
      <c r="BZ28" s="0" t="n">
        <f aca="false">AN28*1000000</f>
        <v>9950.06010440753</v>
      </c>
      <c r="CA28" s="0" t="n">
        <f aca="false">BZ28*'Dist Horaria'!$H$6</f>
        <v>248.751502610188</v>
      </c>
      <c r="CB28" s="0" t="n">
        <f aca="false">BZ28*'Dist Horaria'!$I$6</f>
        <v>248.751502610188</v>
      </c>
      <c r="CC28" s="0" t="n">
        <f aca="false">BZ28*'Dist Horaria'!$J$6</f>
        <v>248.751502610188</v>
      </c>
      <c r="CD28" s="0" t="n">
        <f aca="false">BZ28*'Dist Horaria'!$K$6</f>
        <v>248.751502610188</v>
      </c>
      <c r="CE28" s="0" t="n">
        <f aca="false">BZ28*'Dist Horaria'!$L$6</f>
        <v>248.751502610188</v>
      </c>
      <c r="CF28" s="0" t="n">
        <f aca="false">BZ28*'Dist Horaria'!$M$6</f>
        <v>663.337340293836</v>
      </c>
      <c r="CG28" s="0" t="n">
        <f aca="false">BZ28*'Dist Horaria'!$N$6</f>
        <v>663.337340293836</v>
      </c>
      <c r="CH28" s="0" t="n">
        <f aca="false">BZ28*'Dist Horaria'!$O$6</f>
        <v>663.337340293836</v>
      </c>
      <c r="CI28" s="0" t="n">
        <f aca="false">BZ28*'Dist Horaria'!$P$6</f>
        <v>435.31512956783</v>
      </c>
      <c r="CJ28" s="0" t="n">
        <f aca="false">BZ28*'Dist Horaria'!$Q$6</f>
        <v>435.31512956783</v>
      </c>
      <c r="CK28" s="0" t="n">
        <f aca="false">BZ28*'Dist Horaria'!$R$6</f>
        <v>435.31512956783</v>
      </c>
      <c r="CL28" s="0" t="n">
        <f aca="false">BZ28*'Dist Horaria'!$S$6</f>
        <v>435.31512956783</v>
      </c>
      <c r="CM28" s="0" t="n">
        <f aca="false">BZ28*'Dist Horaria'!$T$6</f>
        <v>435.31512956783</v>
      </c>
      <c r="CN28" s="0" t="n">
        <f aca="false">BZ28*'Dist Horaria'!$U$6</f>
        <v>435.31512956783</v>
      </c>
      <c r="CO28" s="0" t="n">
        <f aca="false">BZ28*'Dist Horaria'!$V$6</f>
        <v>435.31512956783</v>
      </c>
      <c r="CP28" s="0" t="n">
        <f aca="false">BZ28*'Dist Horaria'!$W$6</f>
        <v>435.31512956783</v>
      </c>
      <c r="CQ28" s="0" t="n">
        <f aca="false">BZ28*'Dist Horaria'!$X$6</f>
        <v>663.337340293836</v>
      </c>
      <c r="CR28" s="0" t="n">
        <f aca="false">BZ28*'Dist Horaria'!$Y$6</f>
        <v>663.337340293836</v>
      </c>
      <c r="CS28" s="0" t="n">
        <f aca="false">BZ28*'Dist Horaria'!$Z$6</f>
        <v>663.337340293836</v>
      </c>
      <c r="CT28" s="0" t="n">
        <f aca="false">BZ28*'Dist Horaria'!$AA$6</f>
        <v>248.751502610188</v>
      </c>
      <c r="CU28" s="0" t="n">
        <f aca="false">BZ28*'Dist Horaria'!$AB$6</f>
        <v>248.751502610188</v>
      </c>
      <c r="CV28" s="0" t="n">
        <f aca="false">BZ28*'Dist Horaria'!$AC$6</f>
        <v>248.751502610188</v>
      </c>
      <c r="CW28" s="0" t="n">
        <f aca="false">BZ28*'Dist Horaria'!$AD$6</f>
        <v>248.751502610188</v>
      </c>
      <c r="CX28" s="0" t="n">
        <f aca="false">BZ28*'Dist Horaria'!$AE$6</f>
        <v>248.751502610188</v>
      </c>
      <c r="CY28" s="0" t="n">
        <f aca="false">AS28*1000000</f>
        <v>10408.0503410709</v>
      </c>
      <c r="CZ28" s="0" t="n">
        <f aca="false">CY28*'Dist Horaria'!$H$6</f>
        <v>260.201258526773</v>
      </c>
      <c r="DA28" s="0" t="n">
        <f aca="false">CY28*'Dist Horaria'!$I$6</f>
        <v>260.201258526773</v>
      </c>
      <c r="DB28" s="0" t="n">
        <f aca="false">CY28*'Dist Horaria'!$J$6</f>
        <v>260.201258526773</v>
      </c>
      <c r="DC28" s="0" t="n">
        <f aca="false">CY28*'Dist Horaria'!$K$6</f>
        <v>260.201258526773</v>
      </c>
      <c r="DD28" s="0" t="n">
        <f aca="false">CY28*'Dist Horaria'!$L$6</f>
        <v>260.201258526773</v>
      </c>
      <c r="DE28" s="0" t="n">
        <f aca="false">CY28*'Dist Horaria'!$M$6</f>
        <v>693.870022738062</v>
      </c>
      <c r="DF28" s="0" t="n">
        <f aca="false">CY28*'Dist Horaria'!$N$6</f>
        <v>693.870022738062</v>
      </c>
      <c r="DG28" s="0" t="n">
        <f aca="false">CY28*'Dist Horaria'!$O$6</f>
        <v>693.870022738062</v>
      </c>
      <c r="DH28" s="0" t="n">
        <f aca="false">CY28*'Dist Horaria'!$P$6</f>
        <v>455.352202421853</v>
      </c>
      <c r="DI28" s="0" t="n">
        <f aca="false">CY28*'Dist Horaria'!$Q$6</f>
        <v>455.352202421853</v>
      </c>
      <c r="DJ28" s="0" t="n">
        <f aca="false">CY28*'Dist Horaria'!$R$6</f>
        <v>455.352202421853</v>
      </c>
      <c r="DK28" s="0" t="n">
        <f aca="false">CY28*'Dist Horaria'!$S$6</f>
        <v>455.352202421853</v>
      </c>
      <c r="DL28" s="0" t="n">
        <f aca="false">CY28*'Dist Horaria'!$T$6</f>
        <v>455.352202421853</v>
      </c>
      <c r="DM28" s="0" t="n">
        <f aca="false">CY28*'Dist Horaria'!$U$6</f>
        <v>455.352202421853</v>
      </c>
      <c r="DN28" s="0" t="n">
        <f aca="false">CY28*'Dist Horaria'!$V$6</f>
        <v>455.352202421853</v>
      </c>
      <c r="DO28" s="0" t="n">
        <f aca="false">CY28*'Dist Horaria'!$W$6</f>
        <v>455.352202421853</v>
      </c>
      <c r="DP28" s="0" t="n">
        <f aca="false">CY28*'Dist Horaria'!$X$6</f>
        <v>693.870022738062</v>
      </c>
      <c r="DQ28" s="0" t="n">
        <f aca="false">CY28*'Dist Horaria'!$Y$6</f>
        <v>693.870022738062</v>
      </c>
      <c r="DR28" s="0" t="n">
        <f aca="false">CY28*'Dist Horaria'!$Z$6</f>
        <v>693.870022738062</v>
      </c>
      <c r="DS28" s="0" t="n">
        <f aca="false">CY28*'Dist Horaria'!$AA$6</f>
        <v>260.201258526773</v>
      </c>
      <c r="DT28" s="0" t="n">
        <f aca="false">CY28*'Dist Horaria'!$AB$6</f>
        <v>260.201258526773</v>
      </c>
      <c r="DU28" s="0" t="n">
        <f aca="false">CY28*'Dist Horaria'!$AC$6</f>
        <v>260.201258526773</v>
      </c>
      <c r="DV28" s="0" t="n">
        <f aca="false">CY28*'Dist Horaria'!$AD$6</f>
        <v>260.201258526773</v>
      </c>
      <c r="DW28" s="0" t="n">
        <f aca="false">CY28*'Dist Horaria'!$AE$6</f>
        <v>260.201258526773</v>
      </c>
      <c r="DX28" s="0" t="n">
        <f aca="false">AX28*1000000</f>
        <v>603.365237163532</v>
      </c>
      <c r="DY28" s="0" t="n">
        <f aca="false">DX28*'Dist Horaria'!$H$6</f>
        <v>15.0841309290883</v>
      </c>
      <c r="DZ28" s="0" t="n">
        <f aca="false">DX28*'Dist Horaria'!$I$6</f>
        <v>15.0841309290883</v>
      </c>
      <c r="EA28" s="0" t="n">
        <f aca="false">DX28*'Dist Horaria'!$J$6</f>
        <v>15.0841309290883</v>
      </c>
      <c r="EB28" s="0" t="n">
        <f aca="false">DX28*'Dist Horaria'!$K$6</f>
        <v>15.0841309290883</v>
      </c>
      <c r="EC28" s="0" t="n">
        <f aca="false">DX28*'Dist Horaria'!$L$6</f>
        <v>15.0841309290883</v>
      </c>
      <c r="ED28" s="0" t="n">
        <f aca="false">DX28*'Dist Horaria'!$M$6</f>
        <v>40.2243491442355</v>
      </c>
      <c r="EE28" s="0" t="n">
        <f aca="false">DX28*'Dist Horaria'!$N$6</f>
        <v>40.2243491442355</v>
      </c>
      <c r="EF28" s="0" t="n">
        <f aca="false">DX28*'Dist Horaria'!$O$6</f>
        <v>40.2243491442355</v>
      </c>
      <c r="EG28" s="0" t="n">
        <f aca="false">DX28*'Dist Horaria'!$P$6</f>
        <v>26.3972291259045</v>
      </c>
      <c r="EH28" s="0" t="n">
        <f aca="false">DX28*'Dist Horaria'!$Q$6</f>
        <v>26.3972291259045</v>
      </c>
      <c r="EI28" s="0" t="n">
        <f aca="false">DX28*'Dist Horaria'!$R$6</f>
        <v>26.3972291259045</v>
      </c>
      <c r="EJ28" s="0" t="n">
        <f aca="false">DX28*'Dist Horaria'!$S$6</f>
        <v>26.3972291259045</v>
      </c>
      <c r="EK28" s="0" t="n">
        <f aca="false">DX28*'Dist Horaria'!$T$6</f>
        <v>26.3972291259045</v>
      </c>
      <c r="EL28" s="0" t="n">
        <f aca="false">DX28*'Dist Horaria'!$U$6</f>
        <v>26.3972291259045</v>
      </c>
      <c r="EM28" s="0" t="n">
        <f aca="false">DX28*'Dist Horaria'!$V$6</f>
        <v>26.3972291259045</v>
      </c>
      <c r="EN28" s="0" t="n">
        <f aca="false">DX28*'Dist Horaria'!$W$6</f>
        <v>26.3972291259045</v>
      </c>
      <c r="EO28" s="0" t="n">
        <f aca="false">DX28*'Dist Horaria'!$X$6</f>
        <v>40.2243491442355</v>
      </c>
      <c r="EP28" s="0" t="n">
        <f aca="false">DX28*'Dist Horaria'!$Y$6</f>
        <v>40.2243491442355</v>
      </c>
      <c r="EQ28" s="0" t="n">
        <f aca="false">DX28*'Dist Horaria'!$Z$6</f>
        <v>40.2243491442355</v>
      </c>
      <c r="ER28" s="0" t="n">
        <f aca="false">DX28*'Dist Horaria'!$AA$6</f>
        <v>15.0841309290883</v>
      </c>
      <c r="ES28" s="0" t="n">
        <f aca="false">DX28*'Dist Horaria'!$AB$6</f>
        <v>15.0841309290883</v>
      </c>
      <c r="ET28" s="0" t="n">
        <f aca="false">DX28*'Dist Horaria'!$AC$6</f>
        <v>15.0841309290883</v>
      </c>
      <c r="EU28" s="0" t="n">
        <f aca="false">DX28*'Dist Horaria'!$AD$6</f>
        <v>15.0841309290883</v>
      </c>
      <c r="EV28" s="0" t="n">
        <f aca="false">DX28*'Dist Horaria'!$AE$6</f>
        <v>15.0841309290883</v>
      </c>
      <c r="EW28" s="0" t="n">
        <f aca="false">BB28+CA28+CZ28+DY28</f>
        <v>569.489395431319</v>
      </c>
      <c r="EX28" s="0" t="n">
        <f aca="false">BC28+CB28+DA28+DZ28</f>
        <v>568.27349841367</v>
      </c>
      <c r="EY28" s="0" t="n">
        <f aca="false">BD28+CC28+DB28+EA28</f>
        <v>567.125841069408</v>
      </c>
      <c r="EZ28" s="0" t="n">
        <f aca="false">BE28+CD28+DC28+EB28</f>
        <v>566.148081835389</v>
      </c>
      <c r="FA28" s="0" t="n">
        <f aca="false">BF28+CE28+DD28+EC28</f>
        <v>565.433573348172</v>
      </c>
      <c r="FB28" s="0" t="n">
        <f aca="false">BG28+CF28+DE28+ED28</f>
        <v>1438.37856392986</v>
      </c>
      <c r="FC28" s="0" t="n">
        <f aca="false">BH28+CG28+DF28+EE28</f>
        <v>1440.22658590203</v>
      </c>
      <c r="FD28" s="0" t="n">
        <f aca="false">BI28+CH28+DG28+EF28</f>
        <v>1440.22658590203</v>
      </c>
      <c r="FE28" s="0" t="n">
        <f aca="false">BJ28+CI28+DH28+EG28</f>
        <v>973.683623085505</v>
      </c>
      <c r="FF28" s="0" t="n">
        <f aca="false">BK28+CJ28+DI28+EH28</f>
        <v>979.672177716939</v>
      </c>
      <c r="FG28" s="0" t="n">
        <f aca="false">BL28+CK28+DJ28+EI28</f>
        <v>984.027490176164</v>
      </c>
      <c r="FH28" s="0" t="n">
        <f aca="false">BM28+CL28+DK28+EJ28</f>
        <v>986.205146405776</v>
      </c>
      <c r="FI28" s="0" t="n">
        <f aca="false">BN28+CM28+DL28+EK28</f>
        <v>986.749560463179</v>
      </c>
      <c r="FJ28" s="0" t="n">
        <f aca="false">BO28+CN28+DM28+EL28</f>
        <v>986.205146405776</v>
      </c>
      <c r="FK28" s="0" t="n">
        <f aca="false">BP28+CO28+DN28+EM28</f>
        <v>985.11631829097</v>
      </c>
      <c r="FL28" s="0" t="n">
        <f aca="false">BQ28+CP28+DO28+EN28</f>
        <v>983.48307611876</v>
      </c>
      <c r="FM28" s="0" t="n">
        <f aca="false">BR28+CQ28+DP28+EO28</f>
        <v>1462.56303740985</v>
      </c>
      <c r="FN28" s="0" t="n">
        <f aca="false">BS28+CR28+DQ28+EP28</f>
        <v>1461.07748598573</v>
      </c>
      <c r="FO28" s="0" t="n">
        <f aca="false">BT28+CS28+DR28+EQ28</f>
        <v>1452.99148418086</v>
      </c>
      <c r="FP28" s="0" t="n">
        <f aca="false">BU28+CT28+DS28+ER28</f>
        <v>576.871061951411</v>
      </c>
      <c r="FQ28" s="0" t="n">
        <f aca="false">BV28+CU28+DT28+ES28</f>
        <v>571.062833885968</v>
      </c>
      <c r="FR28" s="0" t="n">
        <f aca="false">BW28+CV28+DU28+ET28</f>
        <v>575.004802785223</v>
      </c>
      <c r="FS28" s="0" t="n">
        <f aca="false">BX28+CW28+DV28+EU28</f>
        <v>573.659781278777</v>
      </c>
      <c r="FT28" s="0" t="n">
        <f aca="false">BY28+CX28+DW28+EV28</f>
        <v>572.236827036695</v>
      </c>
      <c r="FU28" s="0" t="n">
        <f aca="false">AM28*'Dist Horaria'!$H$10</f>
        <v>0.32777185271404</v>
      </c>
      <c r="FV28" s="0" t="n">
        <f aca="false">AM28*'Dist Horaria'!$I$10</f>
        <v>0.306758280249058</v>
      </c>
      <c r="FW28" s="0" t="n">
        <f aca="false">AM28*'Dist Horaria'!$J$10</f>
        <v>0.305430295652399</v>
      </c>
      <c r="FX28" s="0" t="n">
        <f aca="false">AM28*'Dist Horaria'!$K$10</f>
        <v>0.296646225309881</v>
      </c>
      <c r="FY28" s="0" t="n">
        <f aca="false">AM28*'Dist Horaria'!$L$10</f>
        <v>0.296764938399811</v>
      </c>
      <c r="FZ28" s="0" t="n">
        <f aca="false">AM28*'Dist Horaria'!$M$10</f>
        <v>0.317550696748271</v>
      </c>
      <c r="GA28" s="0" t="n">
        <f aca="false">AM28*'Dist Horaria'!$N$10</f>
        <v>0.300416084766046</v>
      </c>
      <c r="GB28" s="0" t="n">
        <f aca="false">AM28*'Dist Horaria'!$O$10</f>
        <v>0.295288541902144</v>
      </c>
      <c r="GC28" s="0" t="n">
        <f aca="false">AM28*'Dist Horaria'!$P$10</f>
        <v>0.299870743941856</v>
      </c>
      <c r="GD28" s="0" t="n">
        <f aca="false">AM28*'Dist Horaria'!$Q$10</f>
        <v>0.271372906776103</v>
      </c>
      <c r="GE28" s="0" t="n">
        <f aca="false">AM28*'Dist Horaria'!$R$10</f>
        <v>0.331115700593851</v>
      </c>
      <c r="GF28" s="0" t="n">
        <f aca="false">AM28*'Dist Horaria'!$S$10</f>
        <v>0.28278567105529</v>
      </c>
      <c r="GG28" s="0" t="n">
        <f aca="false">AR28*'Dist Horaria'!$H$10</f>
        <v>0.342858827749458</v>
      </c>
      <c r="GH28" s="0" t="n">
        <f aca="false">AR28*'Dist Horaria'!$I$10</f>
        <v>0.320878023838093</v>
      </c>
      <c r="GI28" s="0" t="n">
        <f aca="false">AR28*'Dist Horaria'!$J$10</f>
        <v>0.319488913582561</v>
      </c>
      <c r="GJ28" s="0" t="n">
        <f aca="false">AR28*'Dist Horaria'!$K$10</f>
        <v>0.310300522219585</v>
      </c>
      <c r="GK28" s="0" t="n">
        <f aca="false">AR28*'Dist Horaria'!$L$10</f>
        <v>0.310424699541447</v>
      </c>
      <c r="GL28" s="0" t="n">
        <f aca="false">AR28*'Dist Horaria'!$M$10</f>
        <v>0.332167203305045</v>
      </c>
      <c r="GM28" s="0" t="n">
        <f aca="false">AR28*'Dist Horaria'!$N$10</f>
        <v>0.314243904127513</v>
      </c>
      <c r="GN28" s="0" t="n">
        <f aca="false">AR28*'Dist Horaria'!$O$10</f>
        <v>0.308880346149622</v>
      </c>
      <c r="GO28" s="0" t="n">
        <f aca="false">AR28*'Dist Horaria'!$P$10</f>
        <v>0.313673461869713</v>
      </c>
      <c r="GP28" s="0" t="n">
        <f aca="false">AR28*'Dist Horaria'!$Q$10</f>
        <v>0.283863900849935</v>
      </c>
      <c r="GQ28" s="0" t="n">
        <f aca="false">AR28*'Dist Horaria'!$R$10</f>
        <v>0.34635658924042</v>
      </c>
      <c r="GR28" s="0" t="n">
        <f aca="false">AR28*'Dist Horaria'!$S$10</f>
        <v>0.295801982017498</v>
      </c>
      <c r="GS28" s="0" t="n">
        <f aca="false">AW28*'Dist Horaria'!$H$10</f>
        <v>0.0198758740724324</v>
      </c>
      <c r="GT28" s="0" t="n">
        <f aca="false">AW28*'Dist Horaria'!$I$10</f>
        <v>0.0186016245703242</v>
      </c>
      <c r="GU28" s="0" t="n">
        <f aca="false">AW28*'Dist Horaria'!$J$10</f>
        <v>0.0185210964395688</v>
      </c>
      <c r="GV28" s="0" t="n">
        <f aca="false">AW28*'Dist Horaria'!$K$10</f>
        <v>0.0179884360707006</v>
      </c>
      <c r="GW28" s="0" t="n">
        <f aca="false">AW28*'Dist Horaria'!$L$10</f>
        <v>0.0179956347560259</v>
      </c>
      <c r="GX28" s="0" t="n">
        <f aca="false">AW28*'Dist Horaria'!$M$10</f>
        <v>0.0192560697568142</v>
      </c>
      <c r="GY28" s="0" t="n">
        <f aca="false">AW28*'Dist Horaria'!$N$10</f>
        <v>0.0182170379204356</v>
      </c>
      <c r="GZ28" s="0" t="n">
        <f aca="false">AW28*'Dist Horaria'!$O$10</f>
        <v>0.0179061070231665</v>
      </c>
      <c r="HA28" s="0" t="n">
        <f aca="false">AW28*'Dist Horaria'!$P$10</f>
        <v>0.0181839688040413</v>
      </c>
      <c r="HB28" s="0" t="n">
        <f aca="false">AW28*'Dist Horaria'!$Q$10</f>
        <v>0.0164558783101412</v>
      </c>
      <c r="HC28" s="0" t="n">
        <f aca="false">AW28*'Dist Horaria'!$R$10</f>
        <v>0.0200786428545171</v>
      </c>
      <c r="HD28" s="0" t="n">
        <f aca="false">AW28*'Dist Horaria'!$S$10</f>
        <v>0.0171479409865216</v>
      </c>
    </row>
    <row r="29" customFormat="false" ht="13.8" hidden="false" customHeight="false" outlineLevel="0" collapsed="false">
      <c r="A29" s="0" t="n">
        <v>4.62019166666667</v>
      </c>
      <c r="B29" s="0" t="n">
        <v>-74.1984194444445</v>
      </c>
      <c r="C29" s="0" t="n">
        <v>18</v>
      </c>
      <c r="D29" s="0" t="n">
        <v>26</v>
      </c>
      <c r="E29" s="0" t="n">
        <v>1827</v>
      </c>
      <c r="F29" s="0" t="n">
        <v>38</v>
      </c>
      <c r="G29" s="0" t="s">
        <v>202</v>
      </c>
      <c r="H29" s="1" t="n">
        <v>40549</v>
      </c>
      <c r="I29" s="0" t="s">
        <v>240</v>
      </c>
      <c r="J29" s="0" t="s">
        <v>241</v>
      </c>
      <c r="L29" s="0" t="s">
        <v>242</v>
      </c>
      <c r="N29" s="0" t="n">
        <v>470</v>
      </c>
      <c r="O29" s="0" t="s">
        <v>243</v>
      </c>
      <c r="P29" s="0" t="s">
        <v>236</v>
      </c>
      <c r="Q29" s="0" t="s">
        <v>86</v>
      </c>
      <c r="R29" s="0" t="s">
        <v>87</v>
      </c>
      <c r="S29" s="0" t="n">
        <v>365</v>
      </c>
      <c r="T29" s="0" t="n">
        <v>24</v>
      </c>
      <c r="V29" s="0" t="n">
        <v>60300</v>
      </c>
      <c r="W29" s="0" t="n">
        <f aca="false">V29*12</f>
        <v>723600</v>
      </c>
      <c r="X29" s="0" t="n">
        <v>3</v>
      </c>
      <c r="Y29" s="0" t="s">
        <v>176</v>
      </c>
      <c r="Z29" s="0" t="n">
        <v>9685</v>
      </c>
      <c r="AB29" s="0" t="n">
        <v>0.005</v>
      </c>
      <c r="AC29" s="0" t="n">
        <v>1</v>
      </c>
      <c r="AD29" s="0" t="n">
        <v>7.55894285696137</v>
      </c>
      <c r="AE29" s="0" t="n">
        <v>0.00343176005706046</v>
      </c>
      <c r="AF29" s="0" t="n">
        <f aca="false">AE29/S29</f>
        <v>9.40208234811085E-006</v>
      </c>
      <c r="AG29" s="0" t="n">
        <f aca="false">AE29*EXP(AB29*AC29)</f>
        <v>0.00344896182593094</v>
      </c>
      <c r="AH29" s="0" t="n">
        <f aca="false">AG29/S29</f>
        <v>9.44921048200257E-006</v>
      </c>
      <c r="AI29" s="0" t="s">
        <v>90</v>
      </c>
      <c r="AJ29" s="0" t="n">
        <f aca="false">IF(AI29="A",'FE DISTRIBUCIÓN'!$C$2,'FE DISTRIBUCIÓN'!$C$3)</f>
        <v>4.994E-006</v>
      </c>
      <c r="AK29" s="0" t="n">
        <f aca="false">W29*AJ29</f>
        <v>3.6136584</v>
      </c>
      <c r="AL29" s="0" t="n">
        <f aca="false">AK29/365</f>
        <v>0.00990043397260274</v>
      </c>
      <c r="AM29" s="0" t="n">
        <f aca="false">AK29*EXP(AB29*AC29)</f>
        <v>3.63177193810875</v>
      </c>
      <c r="AN29" s="0" t="n">
        <f aca="false">AM29/365</f>
        <v>0.00995006010440753</v>
      </c>
      <c r="AO29" s="0" t="n">
        <v>5.223868284E-006</v>
      </c>
      <c r="AP29" s="0" t="n">
        <f aca="false">AO29*W29</f>
        <v>3.7799910903024</v>
      </c>
      <c r="AQ29" s="0" t="n">
        <f aca="false">AP29/365</f>
        <v>0.0103561399734312</v>
      </c>
      <c r="AR29" s="0" t="n">
        <f aca="false">AP29*EXP(AB29*AC29)</f>
        <v>3.79893837449089</v>
      </c>
      <c r="AS29" s="0" t="n">
        <f aca="false">AR29/365</f>
        <v>0.0104080503410709</v>
      </c>
      <c r="AT29" s="0" t="n">
        <v>3.02832944E-007</v>
      </c>
      <c r="AU29" s="0" t="n">
        <f aca="false">AT29*W29</f>
        <v>0.2191299182784</v>
      </c>
      <c r="AV29" s="0" t="n">
        <f aca="false">AU29/365</f>
        <v>0.000600355940488767</v>
      </c>
      <c r="AW29" s="0" t="n">
        <f aca="false">AU29*EXP(AB29*AC29)</f>
        <v>0.220228311564689</v>
      </c>
      <c r="AX29" s="0" t="n">
        <f aca="false">AW29/365</f>
        <v>0.000603365237163532</v>
      </c>
      <c r="AY29" s="0" t="n">
        <f aca="false">AW29+AR29+AM29+AG29</f>
        <v>7.65438758599026</v>
      </c>
      <c r="AZ29" s="0" t="n">
        <f aca="false">AH29+AN29+AS29+AX29</f>
        <v>0.020970924893124</v>
      </c>
      <c r="BA29" s="0" t="n">
        <f aca="false">AH29*1000000</f>
        <v>9.44921048200256</v>
      </c>
      <c r="BB29" s="0" t="n">
        <f aca="false">BA29*'Dist Horaria'!$H$3</f>
        <v>0.329253406520911</v>
      </c>
      <c r="BC29" s="0" t="n">
        <f aca="false">BA29*'Dist Horaria'!$I$3</f>
        <v>0.320445569649475</v>
      </c>
      <c r="BD29" s="0" t="n">
        <f aca="false">BA29*'Dist Horaria'!$J$3</f>
        <v>0.312132054174205</v>
      </c>
      <c r="BE29" s="0" t="n">
        <f aca="false">BA29*'Dist Horaria'!$K$3</f>
        <v>0.305049263684737</v>
      </c>
      <c r="BF29" s="0" t="n">
        <f aca="false">BA29*'Dist Horaria'!$L$3</f>
        <v>0.299873435380766</v>
      </c>
      <c r="BG29" s="0" t="n">
        <f aca="false">BA29*'Dist Horaria'!$M$3</f>
        <v>0.296614915087906</v>
      </c>
      <c r="BH29" s="0" t="n">
        <f aca="false">BA29*'Dist Horaria'!$N$3</f>
        <v>0.310001802159256</v>
      </c>
      <c r="BI29" s="0" t="n">
        <f aca="false">BA29*'Dist Horaria'!$O$3</f>
        <v>0.310001802159256</v>
      </c>
      <c r="BJ29" s="0" t="n">
        <f aca="false">BA29*'Dist Horaria'!$P$3</f>
        <v>0.410142844670216</v>
      </c>
      <c r="BK29" s="0" t="n">
        <f aca="false">BA29*'Dist Horaria'!$Q$3</f>
        <v>0.453523337856489</v>
      </c>
      <c r="BL29" s="0" t="n">
        <f aca="false">BA29*'Dist Horaria'!$R$3</f>
        <v>0.485072787446506</v>
      </c>
      <c r="BM29" s="0" t="n">
        <f aca="false">BA29*'Dist Horaria'!$S$3</f>
        <v>0.500847512241514</v>
      </c>
      <c r="BN29" s="0" t="n">
        <f aca="false">BA29*'Dist Horaria'!$T$3</f>
        <v>0.504791193440266</v>
      </c>
      <c r="BO29" s="0" t="n">
        <f aca="false">BA29*'Dist Horaria'!$U$3</f>
        <v>0.500847512241514</v>
      </c>
      <c r="BP29" s="0" t="n">
        <f aca="false">BA29*'Dist Horaria'!$V$3</f>
        <v>0.49296014984401</v>
      </c>
      <c r="BQ29" s="0" t="n">
        <f aca="false">BA29*'Dist Horaria'!$W$3</f>
        <v>0.481129106247754</v>
      </c>
      <c r="BR29" s="0" t="n">
        <f aca="false">BA29*'Dist Horaria'!$X$3</f>
        <v>0.471804831784196</v>
      </c>
      <c r="BS29" s="0" t="n">
        <f aca="false">BA29*'Dist Horaria'!$Y$3</f>
        <v>0.461043645254586</v>
      </c>
      <c r="BT29" s="0" t="n">
        <f aca="false">BA29*'Dist Horaria'!$Z$3</f>
        <v>0.402469453686041</v>
      </c>
      <c r="BU29" s="0" t="n">
        <f aca="false">BA29*'Dist Horaria'!$AA$3</f>
        <v>0.382725463450531</v>
      </c>
      <c r="BV29" s="0" t="n">
        <f aca="false">BA29*'Dist Horaria'!$AB$3</f>
        <v>0.340651237944644</v>
      </c>
      <c r="BW29" s="0" t="n">
        <f aca="false">BA29*'Dist Horaria'!$AC$3</f>
        <v>0.36920646796243</v>
      </c>
      <c r="BX29" s="0" t="n">
        <f aca="false">BA29*'Dist Horaria'!$AD$3</f>
        <v>0.359463266157184</v>
      </c>
      <c r="BY29" s="0" t="n">
        <f aca="false">BA29*'Dist Horaria'!$AE$3</f>
        <v>0.349155527378446</v>
      </c>
      <c r="BZ29" s="0" t="n">
        <f aca="false">AN29*1000000</f>
        <v>9950.06010440753</v>
      </c>
      <c r="CA29" s="0" t="n">
        <f aca="false">BZ29*'Dist Horaria'!$H$6</f>
        <v>248.751502610188</v>
      </c>
      <c r="CB29" s="0" t="n">
        <f aca="false">BZ29*'Dist Horaria'!$I$6</f>
        <v>248.751502610188</v>
      </c>
      <c r="CC29" s="0" t="n">
        <f aca="false">BZ29*'Dist Horaria'!$J$6</f>
        <v>248.751502610188</v>
      </c>
      <c r="CD29" s="0" t="n">
        <f aca="false">BZ29*'Dist Horaria'!$K$6</f>
        <v>248.751502610188</v>
      </c>
      <c r="CE29" s="0" t="n">
        <f aca="false">BZ29*'Dist Horaria'!$L$6</f>
        <v>248.751502610188</v>
      </c>
      <c r="CF29" s="0" t="n">
        <f aca="false">BZ29*'Dist Horaria'!$M$6</f>
        <v>663.337340293836</v>
      </c>
      <c r="CG29" s="0" t="n">
        <f aca="false">BZ29*'Dist Horaria'!$N$6</f>
        <v>663.337340293836</v>
      </c>
      <c r="CH29" s="0" t="n">
        <f aca="false">BZ29*'Dist Horaria'!$O$6</f>
        <v>663.337340293836</v>
      </c>
      <c r="CI29" s="0" t="n">
        <f aca="false">BZ29*'Dist Horaria'!$P$6</f>
        <v>435.31512956783</v>
      </c>
      <c r="CJ29" s="0" t="n">
        <f aca="false">BZ29*'Dist Horaria'!$Q$6</f>
        <v>435.31512956783</v>
      </c>
      <c r="CK29" s="0" t="n">
        <f aca="false">BZ29*'Dist Horaria'!$R$6</f>
        <v>435.31512956783</v>
      </c>
      <c r="CL29" s="0" t="n">
        <f aca="false">BZ29*'Dist Horaria'!$S$6</f>
        <v>435.31512956783</v>
      </c>
      <c r="CM29" s="0" t="n">
        <f aca="false">BZ29*'Dist Horaria'!$T$6</f>
        <v>435.31512956783</v>
      </c>
      <c r="CN29" s="0" t="n">
        <f aca="false">BZ29*'Dist Horaria'!$U$6</f>
        <v>435.31512956783</v>
      </c>
      <c r="CO29" s="0" t="n">
        <f aca="false">BZ29*'Dist Horaria'!$V$6</f>
        <v>435.31512956783</v>
      </c>
      <c r="CP29" s="0" t="n">
        <f aca="false">BZ29*'Dist Horaria'!$W$6</f>
        <v>435.31512956783</v>
      </c>
      <c r="CQ29" s="0" t="n">
        <f aca="false">BZ29*'Dist Horaria'!$X$6</f>
        <v>663.337340293836</v>
      </c>
      <c r="CR29" s="0" t="n">
        <f aca="false">BZ29*'Dist Horaria'!$Y$6</f>
        <v>663.337340293836</v>
      </c>
      <c r="CS29" s="0" t="n">
        <f aca="false">BZ29*'Dist Horaria'!$Z$6</f>
        <v>663.337340293836</v>
      </c>
      <c r="CT29" s="0" t="n">
        <f aca="false">BZ29*'Dist Horaria'!$AA$6</f>
        <v>248.751502610188</v>
      </c>
      <c r="CU29" s="0" t="n">
        <f aca="false">BZ29*'Dist Horaria'!$AB$6</f>
        <v>248.751502610188</v>
      </c>
      <c r="CV29" s="0" t="n">
        <f aca="false">BZ29*'Dist Horaria'!$AC$6</f>
        <v>248.751502610188</v>
      </c>
      <c r="CW29" s="0" t="n">
        <f aca="false">BZ29*'Dist Horaria'!$AD$6</f>
        <v>248.751502610188</v>
      </c>
      <c r="CX29" s="0" t="n">
        <f aca="false">BZ29*'Dist Horaria'!$AE$6</f>
        <v>248.751502610188</v>
      </c>
      <c r="CY29" s="0" t="n">
        <f aca="false">AS29*1000000</f>
        <v>10408.0503410709</v>
      </c>
      <c r="CZ29" s="0" t="n">
        <f aca="false">CY29*'Dist Horaria'!$H$6</f>
        <v>260.201258526773</v>
      </c>
      <c r="DA29" s="0" t="n">
        <f aca="false">CY29*'Dist Horaria'!$I$6</f>
        <v>260.201258526773</v>
      </c>
      <c r="DB29" s="0" t="n">
        <f aca="false">CY29*'Dist Horaria'!$J$6</f>
        <v>260.201258526773</v>
      </c>
      <c r="DC29" s="0" t="n">
        <f aca="false">CY29*'Dist Horaria'!$K$6</f>
        <v>260.201258526773</v>
      </c>
      <c r="DD29" s="0" t="n">
        <f aca="false">CY29*'Dist Horaria'!$L$6</f>
        <v>260.201258526773</v>
      </c>
      <c r="DE29" s="0" t="n">
        <f aca="false">CY29*'Dist Horaria'!$M$6</f>
        <v>693.870022738062</v>
      </c>
      <c r="DF29" s="0" t="n">
        <f aca="false">CY29*'Dist Horaria'!$N$6</f>
        <v>693.870022738062</v>
      </c>
      <c r="DG29" s="0" t="n">
        <f aca="false">CY29*'Dist Horaria'!$O$6</f>
        <v>693.870022738062</v>
      </c>
      <c r="DH29" s="0" t="n">
        <f aca="false">CY29*'Dist Horaria'!$P$6</f>
        <v>455.352202421853</v>
      </c>
      <c r="DI29" s="0" t="n">
        <f aca="false">CY29*'Dist Horaria'!$Q$6</f>
        <v>455.352202421853</v>
      </c>
      <c r="DJ29" s="0" t="n">
        <f aca="false">CY29*'Dist Horaria'!$R$6</f>
        <v>455.352202421853</v>
      </c>
      <c r="DK29" s="0" t="n">
        <f aca="false">CY29*'Dist Horaria'!$S$6</f>
        <v>455.352202421853</v>
      </c>
      <c r="DL29" s="0" t="n">
        <f aca="false">CY29*'Dist Horaria'!$T$6</f>
        <v>455.352202421853</v>
      </c>
      <c r="DM29" s="0" t="n">
        <f aca="false">CY29*'Dist Horaria'!$U$6</f>
        <v>455.352202421853</v>
      </c>
      <c r="DN29" s="0" t="n">
        <f aca="false">CY29*'Dist Horaria'!$V$6</f>
        <v>455.352202421853</v>
      </c>
      <c r="DO29" s="0" t="n">
        <f aca="false">CY29*'Dist Horaria'!$W$6</f>
        <v>455.352202421853</v>
      </c>
      <c r="DP29" s="0" t="n">
        <f aca="false">CY29*'Dist Horaria'!$X$6</f>
        <v>693.870022738062</v>
      </c>
      <c r="DQ29" s="0" t="n">
        <f aca="false">CY29*'Dist Horaria'!$Y$6</f>
        <v>693.870022738062</v>
      </c>
      <c r="DR29" s="0" t="n">
        <f aca="false">CY29*'Dist Horaria'!$Z$6</f>
        <v>693.870022738062</v>
      </c>
      <c r="DS29" s="0" t="n">
        <f aca="false">CY29*'Dist Horaria'!$AA$6</f>
        <v>260.201258526773</v>
      </c>
      <c r="DT29" s="0" t="n">
        <f aca="false">CY29*'Dist Horaria'!$AB$6</f>
        <v>260.201258526773</v>
      </c>
      <c r="DU29" s="0" t="n">
        <f aca="false">CY29*'Dist Horaria'!$AC$6</f>
        <v>260.201258526773</v>
      </c>
      <c r="DV29" s="0" t="n">
        <f aca="false">CY29*'Dist Horaria'!$AD$6</f>
        <v>260.201258526773</v>
      </c>
      <c r="DW29" s="0" t="n">
        <f aca="false">CY29*'Dist Horaria'!$AE$6</f>
        <v>260.201258526773</v>
      </c>
      <c r="DX29" s="0" t="n">
        <f aca="false">AX29*1000000</f>
        <v>603.365237163532</v>
      </c>
      <c r="DY29" s="0" t="n">
        <f aca="false">DX29*'Dist Horaria'!$H$6</f>
        <v>15.0841309290883</v>
      </c>
      <c r="DZ29" s="0" t="n">
        <f aca="false">DX29*'Dist Horaria'!$I$6</f>
        <v>15.0841309290883</v>
      </c>
      <c r="EA29" s="0" t="n">
        <f aca="false">DX29*'Dist Horaria'!$J$6</f>
        <v>15.0841309290883</v>
      </c>
      <c r="EB29" s="0" t="n">
        <f aca="false">DX29*'Dist Horaria'!$K$6</f>
        <v>15.0841309290883</v>
      </c>
      <c r="EC29" s="0" t="n">
        <f aca="false">DX29*'Dist Horaria'!$L$6</f>
        <v>15.0841309290883</v>
      </c>
      <c r="ED29" s="0" t="n">
        <f aca="false">DX29*'Dist Horaria'!$M$6</f>
        <v>40.2243491442355</v>
      </c>
      <c r="EE29" s="0" t="n">
        <f aca="false">DX29*'Dist Horaria'!$N$6</f>
        <v>40.2243491442355</v>
      </c>
      <c r="EF29" s="0" t="n">
        <f aca="false">DX29*'Dist Horaria'!$O$6</f>
        <v>40.2243491442355</v>
      </c>
      <c r="EG29" s="0" t="n">
        <f aca="false">DX29*'Dist Horaria'!$P$6</f>
        <v>26.3972291259045</v>
      </c>
      <c r="EH29" s="0" t="n">
        <f aca="false">DX29*'Dist Horaria'!$Q$6</f>
        <v>26.3972291259045</v>
      </c>
      <c r="EI29" s="0" t="n">
        <f aca="false">DX29*'Dist Horaria'!$R$6</f>
        <v>26.3972291259045</v>
      </c>
      <c r="EJ29" s="0" t="n">
        <f aca="false">DX29*'Dist Horaria'!$S$6</f>
        <v>26.3972291259045</v>
      </c>
      <c r="EK29" s="0" t="n">
        <f aca="false">DX29*'Dist Horaria'!$T$6</f>
        <v>26.3972291259045</v>
      </c>
      <c r="EL29" s="0" t="n">
        <f aca="false">DX29*'Dist Horaria'!$U$6</f>
        <v>26.3972291259045</v>
      </c>
      <c r="EM29" s="0" t="n">
        <f aca="false">DX29*'Dist Horaria'!$V$6</f>
        <v>26.3972291259045</v>
      </c>
      <c r="EN29" s="0" t="n">
        <f aca="false">DX29*'Dist Horaria'!$W$6</f>
        <v>26.3972291259045</v>
      </c>
      <c r="EO29" s="0" t="n">
        <f aca="false">DX29*'Dist Horaria'!$X$6</f>
        <v>40.2243491442355</v>
      </c>
      <c r="EP29" s="0" t="n">
        <f aca="false">DX29*'Dist Horaria'!$Y$6</f>
        <v>40.2243491442355</v>
      </c>
      <c r="EQ29" s="0" t="n">
        <f aca="false">DX29*'Dist Horaria'!$Z$6</f>
        <v>40.2243491442355</v>
      </c>
      <c r="ER29" s="0" t="n">
        <f aca="false">DX29*'Dist Horaria'!$AA$6</f>
        <v>15.0841309290883</v>
      </c>
      <c r="ES29" s="0" t="n">
        <f aca="false">DX29*'Dist Horaria'!$AB$6</f>
        <v>15.0841309290883</v>
      </c>
      <c r="ET29" s="0" t="n">
        <f aca="false">DX29*'Dist Horaria'!$AC$6</f>
        <v>15.0841309290883</v>
      </c>
      <c r="EU29" s="0" t="n">
        <f aca="false">DX29*'Dist Horaria'!$AD$6</f>
        <v>15.0841309290883</v>
      </c>
      <c r="EV29" s="0" t="n">
        <f aca="false">DX29*'Dist Horaria'!$AE$6</f>
        <v>15.0841309290883</v>
      </c>
      <c r="EW29" s="0" t="n">
        <f aca="false">BB29+CA29+CZ29+DY29</f>
        <v>524.366145472571</v>
      </c>
      <c r="EX29" s="0" t="n">
        <f aca="false">BC29+CB29+DA29+DZ29</f>
        <v>524.3573376357</v>
      </c>
      <c r="EY29" s="0" t="n">
        <f aca="false">BD29+CC29+DB29+EA29</f>
        <v>524.349024120224</v>
      </c>
      <c r="EZ29" s="0" t="n">
        <f aca="false">BE29+CD29+DC29+EB29</f>
        <v>524.341941329735</v>
      </c>
      <c r="FA29" s="0" t="n">
        <f aca="false">BF29+CE29+DD29+EC29</f>
        <v>524.336765501431</v>
      </c>
      <c r="FB29" s="0" t="n">
        <f aca="false">BG29+CF29+DE29+ED29</f>
        <v>1397.72832709122</v>
      </c>
      <c r="FC29" s="0" t="n">
        <f aca="false">BH29+CG29+DF29+EE29</f>
        <v>1397.74171397829</v>
      </c>
      <c r="FD29" s="0" t="n">
        <f aca="false">BI29+CH29+DG29+EF29</f>
        <v>1397.74171397829</v>
      </c>
      <c r="FE29" s="0" t="n">
        <f aca="false">BJ29+CI29+DH29+EG29</f>
        <v>917.474703960258</v>
      </c>
      <c r="FF29" s="0" t="n">
        <f aca="false">BK29+CJ29+DI29+EH29</f>
        <v>917.518084453444</v>
      </c>
      <c r="FG29" s="0" t="n">
        <f aca="false">BL29+CK29+DJ29+EI29</f>
        <v>917.549633903034</v>
      </c>
      <c r="FH29" s="0" t="n">
        <f aca="false">BM29+CL29+DK29+EJ29</f>
        <v>917.565408627829</v>
      </c>
      <c r="FI29" s="0" t="n">
        <f aca="false">BN29+CM29+DL29+EK29</f>
        <v>917.569352309028</v>
      </c>
      <c r="FJ29" s="0" t="n">
        <f aca="false">BO29+CN29+DM29+EL29</f>
        <v>917.565408627829</v>
      </c>
      <c r="FK29" s="0" t="n">
        <f aca="false">BP29+CO29+DN29+EM29</f>
        <v>917.557521265431</v>
      </c>
      <c r="FL29" s="0" t="n">
        <f aca="false">BQ29+CP29+DO29+EN29</f>
        <v>917.545690221835</v>
      </c>
      <c r="FM29" s="0" t="n">
        <f aca="false">BR29+CQ29+DP29+EO29</f>
        <v>1397.90351700792</v>
      </c>
      <c r="FN29" s="0" t="n">
        <f aca="false">BS29+CR29+DQ29+EP29</f>
        <v>1397.89275582139</v>
      </c>
      <c r="FO29" s="0" t="n">
        <f aca="false">BT29+CS29+DR29+EQ29</f>
        <v>1397.83418162982</v>
      </c>
      <c r="FP29" s="0" t="n">
        <f aca="false">BU29+CT29+DS29+ER29</f>
        <v>524.419617529501</v>
      </c>
      <c r="FQ29" s="0" t="n">
        <f aca="false">BV29+CU29+DT29+ES29</f>
        <v>524.377543303995</v>
      </c>
      <c r="FR29" s="0" t="n">
        <f aca="false">BW29+CV29+DU29+ET29</f>
        <v>524.406098534012</v>
      </c>
      <c r="FS29" s="0" t="n">
        <f aca="false">BX29+CW29+DV29+EU29</f>
        <v>524.396355332207</v>
      </c>
      <c r="FT29" s="0" t="n">
        <f aca="false">BY29+CX29+DW29+EV29</f>
        <v>524.386047593429</v>
      </c>
      <c r="FU29" s="0" t="n">
        <f aca="false">AM29*'Dist Horaria'!$H$10</f>
        <v>0.32777185271404</v>
      </c>
      <c r="FV29" s="0" t="n">
        <f aca="false">AM29*'Dist Horaria'!$I$10</f>
        <v>0.306758280249058</v>
      </c>
      <c r="FW29" s="0" t="n">
        <f aca="false">AM29*'Dist Horaria'!$J$10</f>
        <v>0.305430295652399</v>
      </c>
      <c r="FX29" s="0" t="n">
        <f aca="false">AM29*'Dist Horaria'!$K$10</f>
        <v>0.296646225309881</v>
      </c>
      <c r="FY29" s="0" t="n">
        <f aca="false">AM29*'Dist Horaria'!$L$10</f>
        <v>0.296764938399811</v>
      </c>
      <c r="FZ29" s="0" t="n">
        <f aca="false">AM29*'Dist Horaria'!$M$10</f>
        <v>0.317550696748271</v>
      </c>
      <c r="GA29" s="0" t="n">
        <f aca="false">AM29*'Dist Horaria'!$N$10</f>
        <v>0.300416084766046</v>
      </c>
      <c r="GB29" s="0" t="n">
        <f aca="false">AM29*'Dist Horaria'!$O$10</f>
        <v>0.295288541902144</v>
      </c>
      <c r="GC29" s="0" t="n">
        <f aca="false">AM29*'Dist Horaria'!$P$10</f>
        <v>0.299870743941856</v>
      </c>
      <c r="GD29" s="0" t="n">
        <f aca="false">AM29*'Dist Horaria'!$Q$10</f>
        <v>0.271372906776103</v>
      </c>
      <c r="GE29" s="0" t="n">
        <f aca="false">AM29*'Dist Horaria'!$R$10</f>
        <v>0.331115700593851</v>
      </c>
      <c r="GF29" s="0" t="n">
        <f aca="false">AM29*'Dist Horaria'!$S$10</f>
        <v>0.28278567105529</v>
      </c>
      <c r="GG29" s="0" t="n">
        <f aca="false">AR29*'Dist Horaria'!$H$10</f>
        <v>0.342858827749458</v>
      </c>
      <c r="GH29" s="0" t="n">
        <f aca="false">AR29*'Dist Horaria'!$I$10</f>
        <v>0.320878023838093</v>
      </c>
      <c r="GI29" s="0" t="n">
        <f aca="false">AR29*'Dist Horaria'!$J$10</f>
        <v>0.319488913582561</v>
      </c>
      <c r="GJ29" s="0" t="n">
        <f aca="false">AR29*'Dist Horaria'!$K$10</f>
        <v>0.310300522219585</v>
      </c>
      <c r="GK29" s="0" t="n">
        <f aca="false">AR29*'Dist Horaria'!$L$10</f>
        <v>0.310424699541447</v>
      </c>
      <c r="GL29" s="0" t="n">
        <f aca="false">AR29*'Dist Horaria'!$M$10</f>
        <v>0.332167203305045</v>
      </c>
      <c r="GM29" s="0" t="n">
        <f aca="false">AR29*'Dist Horaria'!$N$10</f>
        <v>0.314243904127513</v>
      </c>
      <c r="GN29" s="0" t="n">
        <f aca="false">AR29*'Dist Horaria'!$O$10</f>
        <v>0.308880346149622</v>
      </c>
      <c r="GO29" s="0" t="n">
        <f aca="false">AR29*'Dist Horaria'!$P$10</f>
        <v>0.313673461869713</v>
      </c>
      <c r="GP29" s="0" t="n">
        <f aca="false">AR29*'Dist Horaria'!$Q$10</f>
        <v>0.283863900849935</v>
      </c>
      <c r="GQ29" s="0" t="n">
        <f aca="false">AR29*'Dist Horaria'!$R$10</f>
        <v>0.34635658924042</v>
      </c>
      <c r="GR29" s="0" t="n">
        <f aca="false">AR29*'Dist Horaria'!$S$10</f>
        <v>0.295801982017498</v>
      </c>
      <c r="GS29" s="0" t="n">
        <f aca="false">AW29*'Dist Horaria'!$H$10</f>
        <v>0.0198758740724324</v>
      </c>
      <c r="GT29" s="0" t="n">
        <f aca="false">AW29*'Dist Horaria'!$I$10</f>
        <v>0.0186016245703242</v>
      </c>
      <c r="GU29" s="0" t="n">
        <f aca="false">AW29*'Dist Horaria'!$J$10</f>
        <v>0.0185210964395688</v>
      </c>
      <c r="GV29" s="0" t="n">
        <f aca="false">AW29*'Dist Horaria'!$K$10</f>
        <v>0.0179884360707006</v>
      </c>
      <c r="GW29" s="0" t="n">
        <f aca="false">AW29*'Dist Horaria'!$L$10</f>
        <v>0.0179956347560259</v>
      </c>
      <c r="GX29" s="0" t="n">
        <f aca="false">AW29*'Dist Horaria'!$M$10</f>
        <v>0.0192560697568142</v>
      </c>
      <c r="GY29" s="0" t="n">
        <f aca="false">AW29*'Dist Horaria'!$N$10</f>
        <v>0.0182170379204356</v>
      </c>
      <c r="GZ29" s="0" t="n">
        <f aca="false">AW29*'Dist Horaria'!$O$10</f>
        <v>0.0179061070231665</v>
      </c>
      <c r="HA29" s="0" t="n">
        <f aca="false">AW29*'Dist Horaria'!$P$10</f>
        <v>0.0181839688040413</v>
      </c>
      <c r="HB29" s="0" t="n">
        <f aca="false">AW29*'Dist Horaria'!$Q$10</f>
        <v>0.0164558783101412</v>
      </c>
      <c r="HC29" s="0" t="n">
        <f aca="false">AW29*'Dist Horaria'!$R$10</f>
        <v>0.0200786428545171</v>
      </c>
      <c r="HD29" s="0" t="n">
        <f aca="false">AW29*'Dist Horaria'!$S$10</f>
        <v>0.0171479409865216</v>
      </c>
    </row>
    <row r="30" customFormat="false" ht="13.8" hidden="false" customHeight="false" outlineLevel="0" collapsed="false">
      <c r="A30" s="0" t="n">
        <v>4.60318611111111</v>
      </c>
      <c r="B30" s="0" t="n">
        <v>-74.1992972222222</v>
      </c>
      <c r="C30" s="0" t="n">
        <v>18</v>
      </c>
      <c r="D30" s="0" t="n">
        <v>24</v>
      </c>
      <c r="E30" s="0" t="n">
        <v>1801</v>
      </c>
      <c r="F30" s="0" t="n">
        <v>39</v>
      </c>
      <c r="G30" s="0" t="s">
        <v>202</v>
      </c>
      <c r="H30" s="1" t="n">
        <v>41418</v>
      </c>
      <c r="I30" s="0" t="s">
        <v>244</v>
      </c>
      <c r="J30" s="0" t="s">
        <v>245</v>
      </c>
      <c r="L30" s="0" t="s">
        <v>246</v>
      </c>
      <c r="N30" s="0" t="n">
        <v>9</v>
      </c>
      <c r="O30" s="0" t="s">
        <v>247</v>
      </c>
      <c r="P30" s="0" t="s">
        <v>248</v>
      </c>
      <c r="Q30" s="0" t="s">
        <v>86</v>
      </c>
      <c r="R30" s="0" t="s">
        <v>87</v>
      </c>
      <c r="S30" s="0" t="n">
        <v>365</v>
      </c>
      <c r="T30" s="0" t="n">
        <v>24</v>
      </c>
      <c r="V30" s="0" t="n">
        <v>90000</v>
      </c>
      <c r="W30" s="0" t="n">
        <f aca="false">V30*12</f>
        <v>1080000</v>
      </c>
      <c r="X30" s="0" t="n">
        <v>2</v>
      </c>
      <c r="Y30" s="0" t="s">
        <v>176</v>
      </c>
      <c r="Z30" s="0" t="n">
        <v>23287.58</v>
      </c>
      <c r="AB30" s="0" t="n">
        <v>0.005</v>
      </c>
      <c r="AC30" s="0" t="n">
        <v>-1</v>
      </c>
      <c r="AD30" s="0" t="n">
        <v>2643.87290966424</v>
      </c>
      <c r="AE30" s="0" t="n">
        <v>1.20031830098757</v>
      </c>
      <c r="AF30" s="0" t="n">
        <f aca="false">AE30/S30</f>
        <v>0.00328854329037689</v>
      </c>
      <c r="AG30" s="0" t="n">
        <f aca="false">AE30*EXP(AB30*AC30)</f>
        <v>1.19433168848599</v>
      </c>
      <c r="AH30" s="0" t="n">
        <f aca="false">AG30/S30</f>
        <v>0.00327214161229037</v>
      </c>
      <c r="AI30" s="0" t="s">
        <v>90</v>
      </c>
      <c r="AJ30" s="0" t="n">
        <f aca="false">IF(AI30="A",'FE DISTRIBUCIÓN'!$C$2,'FE DISTRIBUCIÓN'!$C$3)</f>
        <v>4.994E-006</v>
      </c>
      <c r="AK30" s="0" t="n">
        <f aca="false">W30*AJ30</f>
        <v>5.39352</v>
      </c>
      <c r="AL30" s="0" t="n">
        <f aca="false">AK30/365</f>
        <v>0.0147767671232877</v>
      </c>
      <c r="AM30" s="0" t="n">
        <f aca="false">AK30*EXP(AB30*AC30)</f>
        <v>5.36661970677532</v>
      </c>
      <c r="AN30" s="0" t="n">
        <f aca="false">AM30/365</f>
        <v>0.0147030676897954</v>
      </c>
      <c r="AO30" s="0" t="n">
        <v>5.223868284E-006</v>
      </c>
      <c r="AP30" s="0" t="n">
        <f aca="false">AO30*W30</f>
        <v>5.64177774672</v>
      </c>
      <c r="AQ30" s="0" t="n">
        <f aca="false">AP30/365</f>
        <v>0.0154569253334795</v>
      </c>
      <c r="AR30" s="0" t="n">
        <f aca="false">AP30*EXP(AB30*AC30)</f>
        <v>5.61363926281797</v>
      </c>
      <c r="AS30" s="0" t="n">
        <f aca="false">AR30/365</f>
        <v>0.0153798335967616</v>
      </c>
      <c r="AT30" s="0" t="n">
        <v>3.02832944E-007</v>
      </c>
      <c r="AU30" s="0" t="n">
        <f aca="false">AT30*W30</f>
        <v>0.32705957952</v>
      </c>
      <c r="AV30" s="0" t="n">
        <f aca="false">AU30/365</f>
        <v>0.000896053642520548</v>
      </c>
      <c r="AW30" s="0" t="n">
        <f aca="false">AU30*EXP(AB30*AC30)</f>
        <v>0.325428363061911</v>
      </c>
      <c r="AX30" s="0" t="n">
        <f aca="false">AW30/365</f>
        <v>0.000891584556334004</v>
      </c>
      <c r="AY30" s="0" t="n">
        <f aca="false">AW30+AR30+AM30+AG30</f>
        <v>12.5000190211412</v>
      </c>
      <c r="AZ30" s="0" t="n">
        <f aca="false">AH30+AN30+AS30+AX30</f>
        <v>0.0342466274551813</v>
      </c>
      <c r="BA30" s="0" t="n">
        <f aca="false">AH30*1000000</f>
        <v>3272.14161229037</v>
      </c>
      <c r="BB30" s="0" t="n">
        <f aca="false">BA30*'Dist Horaria'!$H$3</f>
        <v>114.016274112788</v>
      </c>
      <c r="BC30" s="0" t="n">
        <f aca="false">BA30*'Dist Horaria'!$I$3</f>
        <v>110.966232038248</v>
      </c>
      <c r="BD30" s="0" t="n">
        <f aca="false">BA30*'Dist Horaria'!$J$3</f>
        <v>108.087367186749</v>
      </c>
      <c r="BE30" s="0" t="n">
        <f aca="false">BA30*'Dist Horaria'!$K$3</f>
        <v>105.634686771188</v>
      </c>
      <c r="BF30" s="0" t="n">
        <f aca="false">BA30*'Dist Horaria'!$L$3</f>
        <v>103.842363147563</v>
      </c>
      <c r="BG30" s="0" t="n">
        <f aca="false">BA30*'Dist Horaria'!$M$3</f>
        <v>102.713978943924</v>
      </c>
      <c r="BH30" s="0" t="n">
        <f aca="false">BA30*'Dist Horaria'!$N$3</f>
        <v>107.349687962008</v>
      </c>
      <c r="BI30" s="0" t="n">
        <f aca="false">BA30*'Dist Horaria'!$O$3</f>
        <v>107.349687962008</v>
      </c>
      <c r="BJ30" s="0" t="n">
        <f aca="false">BA30*'Dist Horaria'!$P$3</f>
        <v>142.027259482122</v>
      </c>
      <c r="BK30" s="0" t="n">
        <f aca="false">BA30*'Dist Horaria'!$Q$3</f>
        <v>157.049373465808</v>
      </c>
      <c r="BL30" s="0" t="n">
        <f aca="false">BA30*'Dist Horaria'!$R$3</f>
        <v>167.974547272125</v>
      </c>
      <c r="BM30" s="0" t="n">
        <f aca="false">BA30*'Dist Horaria'!$S$3</f>
        <v>173.437134175283</v>
      </c>
      <c r="BN30" s="0" t="n">
        <f aca="false">BA30*'Dist Horaria'!$T$3</f>
        <v>174.802780901073</v>
      </c>
      <c r="BO30" s="0" t="n">
        <f aca="false">BA30*'Dist Horaria'!$U$3</f>
        <v>173.437134175283</v>
      </c>
      <c r="BP30" s="0" t="n">
        <f aca="false">BA30*'Dist Horaria'!$V$3</f>
        <v>170.705840723704</v>
      </c>
      <c r="BQ30" s="0" t="n">
        <f aca="false">BA30*'Dist Horaria'!$W$3</f>
        <v>166.608900546335</v>
      </c>
      <c r="BR30" s="0" t="n">
        <f aca="false">BA30*'Dist Horaria'!$X$3</f>
        <v>163.380022690906</v>
      </c>
      <c r="BS30" s="0" t="n">
        <f aca="false">BA30*'Dist Horaria'!$Y$3</f>
        <v>159.653560431628</v>
      </c>
      <c r="BT30" s="0" t="n">
        <f aca="false">BA30*'Dist Horaria'!$Z$3</f>
        <v>139.370061614161</v>
      </c>
      <c r="BU30" s="0" t="n">
        <f aca="false">BA30*'Dist Horaria'!$AA$3</f>
        <v>132.53296848714</v>
      </c>
      <c r="BV30" s="0" t="n">
        <f aca="false">BA30*'Dist Horaria'!$AB$3</f>
        <v>117.963198415353</v>
      </c>
      <c r="BW30" s="0" t="n">
        <f aca="false">BA30*'Dist Horaria'!$AC$3</f>
        <v>127.85151200173</v>
      </c>
      <c r="BX30" s="0" t="n">
        <f aca="false">BA30*'Dist Horaria'!$AD$3</f>
        <v>124.477564927039</v>
      </c>
      <c r="BY30" s="0" t="n">
        <f aca="false">BA30*'Dist Horaria'!$AE$3</f>
        <v>120.908125866414</v>
      </c>
      <c r="BZ30" s="0" t="n">
        <f aca="false">AN30*1000000</f>
        <v>14703.0676897954</v>
      </c>
      <c r="CA30" s="0" t="n">
        <f aca="false">BZ30*'Dist Horaria'!$H$6</f>
        <v>367.576692244885</v>
      </c>
      <c r="CB30" s="0" t="n">
        <f aca="false">BZ30*'Dist Horaria'!$I$6</f>
        <v>367.576692244885</v>
      </c>
      <c r="CC30" s="0" t="n">
        <f aca="false">BZ30*'Dist Horaria'!$J$6</f>
        <v>367.576692244885</v>
      </c>
      <c r="CD30" s="0" t="n">
        <f aca="false">BZ30*'Dist Horaria'!$K$6</f>
        <v>367.576692244885</v>
      </c>
      <c r="CE30" s="0" t="n">
        <f aca="false">BZ30*'Dist Horaria'!$L$6</f>
        <v>367.576692244885</v>
      </c>
      <c r="CF30" s="0" t="n">
        <f aca="false">BZ30*'Dist Horaria'!$M$6</f>
        <v>980.204512653026</v>
      </c>
      <c r="CG30" s="0" t="n">
        <f aca="false">BZ30*'Dist Horaria'!$N$6</f>
        <v>980.204512653026</v>
      </c>
      <c r="CH30" s="0" t="n">
        <f aca="false">BZ30*'Dist Horaria'!$O$6</f>
        <v>980.204512653026</v>
      </c>
      <c r="CI30" s="0" t="n">
        <f aca="false">BZ30*'Dist Horaria'!$P$6</f>
        <v>643.259211428548</v>
      </c>
      <c r="CJ30" s="0" t="n">
        <f aca="false">BZ30*'Dist Horaria'!$Q$6</f>
        <v>643.259211428548</v>
      </c>
      <c r="CK30" s="0" t="n">
        <f aca="false">BZ30*'Dist Horaria'!$R$6</f>
        <v>643.259211428548</v>
      </c>
      <c r="CL30" s="0" t="n">
        <f aca="false">BZ30*'Dist Horaria'!$S$6</f>
        <v>643.259211428548</v>
      </c>
      <c r="CM30" s="0" t="n">
        <f aca="false">BZ30*'Dist Horaria'!$T$6</f>
        <v>643.259211428548</v>
      </c>
      <c r="CN30" s="0" t="n">
        <f aca="false">BZ30*'Dist Horaria'!$U$6</f>
        <v>643.259211428548</v>
      </c>
      <c r="CO30" s="0" t="n">
        <f aca="false">BZ30*'Dist Horaria'!$V$6</f>
        <v>643.259211428548</v>
      </c>
      <c r="CP30" s="0" t="n">
        <f aca="false">BZ30*'Dist Horaria'!$W$6</f>
        <v>643.259211428548</v>
      </c>
      <c r="CQ30" s="0" t="n">
        <f aca="false">BZ30*'Dist Horaria'!$X$6</f>
        <v>980.204512653026</v>
      </c>
      <c r="CR30" s="0" t="n">
        <f aca="false">BZ30*'Dist Horaria'!$Y$6</f>
        <v>980.204512653026</v>
      </c>
      <c r="CS30" s="0" t="n">
        <f aca="false">BZ30*'Dist Horaria'!$Z$6</f>
        <v>980.204512653026</v>
      </c>
      <c r="CT30" s="0" t="n">
        <f aca="false">BZ30*'Dist Horaria'!$AA$6</f>
        <v>367.576692244885</v>
      </c>
      <c r="CU30" s="0" t="n">
        <f aca="false">BZ30*'Dist Horaria'!$AB$6</f>
        <v>367.576692244885</v>
      </c>
      <c r="CV30" s="0" t="n">
        <f aca="false">BZ30*'Dist Horaria'!$AC$6</f>
        <v>367.576692244885</v>
      </c>
      <c r="CW30" s="0" t="n">
        <f aca="false">BZ30*'Dist Horaria'!$AD$6</f>
        <v>367.576692244885</v>
      </c>
      <c r="CX30" s="0" t="n">
        <f aca="false">BZ30*'Dist Horaria'!$AE$6</f>
        <v>367.576692244885</v>
      </c>
      <c r="CY30" s="0" t="n">
        <f aca="false">AS30*1000000</f>
        <v>15379.8335967616</v>
      </c>
      <c r="CZ30" s="0" t="n">
        <f aca="false">CY30*'Dist Horaria'!$H$6</f>
        <v>384.495839919039</v>
      </c>
      <c r="DA30" s="0" t="n">
        <f aca="false">CY30*'Dist Horaria'!$I$6</f>
        <v>384.495839919039</v>
      </c>
      <c r="DB30" s="0" t="n">
        <f aca="false">CY30*'Dist Horaria'!$J$6</f>
        <v>384.495839919039</v>
      </c>
      <c r="DC30" s="0" t="n">
        <f aca="false">CY30*'Dist Horaria'!$K$6</f>
        <v>384.495839919039</v>
      </c>
      <c r="DD30" s="0" t="n">
        <f aca="false">CY30*'Dist Horaria'!$L$6</f>
        <v>384.495839919039</v>
      </c>
      <c r="DE30" s="0" t="n">
        <f aca="false">CY30*'Dist Horaria'!$M$6</f>
        <v>1025.3222397841</v>
      </c>
      <c r="DF30" s="0" t="n">
        <f aca="false">CY30*'Dist Horaria'!$N$6</f>
        <v>1025.3222397841</v>
      </c>
      <c r="DG30" s="0" t="n">
        <f aca="false">CY30*'Dist Horaria'!$O$6</f>
        <v>1025.3222397841</v>
      </c>
      <c r="DH30" s="0" t="n">
        <f aca="false">CY30*'Dist Horaria'!$P$6</f>
        <v>672.867719858319</v>
      </c>
      <c r="DI30" s="0" t="n">
        <f aca="false">CY30*'Dist Horaria'!$Q$6</f>
        <v>672.867719858319</v>
      </c>
      <c r="DJ30" s="0" t="n">
        <f aca="false">CY30*'Dist Horaria'!$R$6</f>
        <v>672.867719858319</v>
      </c>
      <c r="DK30" s="0" t="n">
        <f aca="false">CY30*'Dist Horaria'!$S$6</f>
        <v>672.867719858319</v>
      </c>
      <c r="DL30" s="0" t="n">
        <f aca="false">CY30*'Dist Horaria'!$T$6</f>
        <v>672.867719858319</v>
      </c>
      <c r="DM30" s="0" t="n">
        <f aca="false">CY30*'Dist Horaria'!$U$6</f>
        <v>672.867719858319</v>
      </c>
      <c r="DN30" s="0" t="n">
        <f aca="false">CY30*'Dist Horaria'!$V$6</f>
        <v>672.867719858319</v>
      </c>
      <c r="DO30" s="0" t="n">
        <f aca="false">CY30*'Dist Horaria'!$W$6</f>
        <v>672.867719858319</v>
      </c>
      <c r="DP30" s="0" t="n">
        <f aca="false">CY30*'Dist Horaria'!$X$6</f>
        <v>1025.3222397841</v>
      </c>
      <c r="DQ30" s="0" t="n">
        <f aca="false">CY30*'Dist Horaria'!$Y$6</f>
        <v>1025.3222397841</v>
      </c>
      <c r="DR30" s="0" t="n">
        <f aca="false">CY30*'Dist Horaria'!$Z$6</f>
        <v>1025.3222397841</v>
      </c>
      <c r="DS30" s="0" t="n">
        <f aca="false">CY30*'Dist Horaria'!$AA$6</f>
        <v>384.495839919039</v>
      </c>
      <c r="DT30" s="0" t="n">
        <f aca="false">CY30*'Dist Horaria'!$AB$6</f>
        <v>384.495839919039</v>
      </c>
      <c r="DU30" s="0" t="n">
        <f aca="false">CY30*'Dist Horaria'!$AC$6</f>
        <v>384.495839919039</v>
      </c>
      <c r="DV30" s="0" t="n">
        <f aca="false">CY30*'Dist Horaria'!$AD$6</f>
        <v>384.495839919039</v>
      </c>
      <c r="DW30" s="0" t="n">
        <f aca="false">CY30*'Dist Horaria'!$AE$6</f>
        <v>384.495839919039</v>
      </c>
      <c r="DX30" s="0" t="n">
        <f aca="false">AX30*1000000</f>
        <v>891.584556334004</v>
      </c>
      <c r="DY30" s="0" t="n">
        <f aca="false">DX30*'Dist Horaria'!$H$6</f>
        <v>22.2896139083501</v>
      </c>
      <c r="DZ30" s="0" t="n">
        <f aca="false">DX30*'Dist Horaria'!$I$6</f>
        <v>22.2896139083501</v>
      </c>
      <c r="EA30" s="0" t="n">
        <f aca="false">DX30*'Dist Horaria'!$J$6</f>
        <v>22.2896139083501</v>
      </c>
      <c r="EB30" s="0" t="n">
        <f aca="false">DX30*'Dist Horaria'!$K$6</f>
        <v>22.2896139083501</v>
      </c>
      <c r="EC30" s="0" t="n">
        <f aca="false">DX30*'Dist Horaria'!$L$6</f>
        <v>22.2896139083501</v>
      </c>
      <c r="ED30" s="0" t="n">
        <f aca="false">DX30*'Dist Horaria'!$M$6</f>
        <v>59.4389704222669</v>
      </c>
      <c r="EE30" s="0" t="n">
        <f aca="false">DX30*'Dist Horaria'!$N$6</f>
        <v>59.4389704222669</v>
      </c>
      <c r="EF30" s="0" t="n">
        <f aca="false">DX30*'Dist Horaria'!$O$6</f>
        <v>59.4389704222669</v>
      </c>
      <c r="EG30" s="0" t="n">
        <f aca="false">DX30*'Dist Horaria'!$P$6</f>
        <v>39.0068243396127</v>
      </c>
      <c r="EH30" s="0" t="n">
        <f aca="false">DX30*'Dist Horaria'!$Q$6</f>
        <v>39.0068243396127</v>
      </c>
      <c r="EI30" s="0" t="n">
        <f aca="false">DX30*'Dist Horaria'!$R$6</f>
        <v>39.0068243396127</v>
      </c>
      <c r="EJ30" s="0" t="n">
        <f aca="false">DX30*'Dist Horaria'!$S$6</f>
        <v>39.0068243396127</v>
      </c>
      <c r="EK30" s="0" t="n">
        <f aca="false">DX30*'Dist Horaria'!$T$6</f>
        <v>39.0068243396127</v>
      </c>
      <c r="EL30" s="0" t="n">
        <f aca="false">DX30*'Dist Horaria'!$U$6</f>
        <v>39.0068243396127</v>
      </c>
      <c r="EM30" s="0" t="n">
        <f aca="false">DX30*'Dist Horaria'!$V$6</f>
        <v>39.0068243396127</v>
      </c>
      <c r="EN30" s="0" t="n">
        <f aca="false">DX30*'Dist Horaria'!$W$6</f>
        <v>39.0068243396127</v>
      </c>
      <c r="EO30" s="0" t="n">
        <f aca="false">DX30*'Dist Horaria'!$X$6</f>
        <v>59.4389704222669</v>
      </c>
      <c r="EP30" s="0" t="n">
        <f aca="false">DX30*'Dist Horaria'!$Y$6</f>
        <v>59.4389704222669</v>
      </c>
      <c r="EQ30" s="0" t="n">
        <f aca="false">DX30*'Dist Horaria'!$Z$6</f>
        <v>59.4389704222669</v>
      </c>
      <c r="ER30" s="0" t="n">
        <f aca="false">DX30*'Dist Horaria'!$AA$6</f>
        <v>22.2896139083501</v>
      </c>
      <c r="ES30" s="0" t="n">
        <f aca="false">DX30*'Dist Horaria'!$AB$6</f>
        <v>22.2896139083501</v>
      </c>
      <c r="ET30" s="0" t="n">
        <f aca="false">DX30*'Dist Horaria'!$AC$6</f>
        <v>22.2896139083501</v>
      </c>
      <c r="EU30" s="0" t="n">
        <f aca="false">DX30*'Dist Horaria'!$AD$6</f>
        <v>22.2896139083501</v>
      </c>
      <c r="EV30" s="0" t="n">
        <f aca="false">DX30*'Dist Horaria'!$AE$6</f>
        <v>22.2896139083501</v>
      </c>
      <c r="EW30" s="0" t="n">
        <f aca="false">BB30+CA30+CZ30+DY30</f>
        <v>888.378420185062</v>
      </c>
      <c r="EX30" s="0" t="n">
        <f aca="false">BC30+CB30+DA30+DZ30</f>
        <v>885.328378110522</v>
      </c>
      <c r="EY30" s="0" t="n">
        <f aca="false">BD30+CC30+DB30+EA30</f>
        <v>882.449513259023</v>
      </c>
      <c r="EZ30" s="0" t="n">
        <f aca="false">BE30+CD30+DC30+EB30</f>
        <v>879.996832843462</v>
      </c>
      <c r="FA30" s="0" t="n">
        <f aca="false">BF30+CE30+DD30+EC30</f>
        <v>878.204509219837</v>
      </c>
      <c r="FB30" s="0" t="n">
        <f aca="false">BG30+CF30+DE30+ED30</f>
        <v>2167.67970180332</v>
      </c>
      <c r="FC30" s="0" t="n">
        <f aca="false">BH30+CG30+DF30+EE30</f>
        <v>2172.3154108214</v>
      </c>
      <c r="FD30" s="0" t="n">
        <f aca="false">BI30+CH30+DG30+EF30</f>
        <v>2172.3154108214</v>
      </c>
      <c r="FE30" s="0" t="n">
        <f aca="false">BJ30+CI30+DH30+EG30</f>
        <v>1497.1610151086</v>
      </c>
      <c r="FF30" s="0" t="n">
        <f aca="false">BK30+CJ30+DI30+EH30</f>
        <v>1512.18312909229</v>
      </c>
      <c r="FG30" s="0" t="n">
        <f aca="false">BL30+CK30+DJ30+EI30</f>
        <v>1523.1083028986</v>
      </c>
      <c r="FH30" s="0" t="n">
        <f aca="false">BM30+CL30+DK30+EJ30</f>
        <v>1528.57088980176</v>
      </c>
      <c r="FI30" s="0" t="n">
        <f aca="false">BN30+CM30+DL30+EK30</f>
        <v>1529.93653652755</v>
      </c>
      <c r="FJ30" s="0" t="n">
        <f aca="false">BO30+CN30+DM30+EL30</f>
        <v>1528.57088980176</v>
      </c>
      <c r="FK30" s="0" t="n">
        <f aca="false">BP30+CO30+DN30+EM30</f>
        <v>1525.83959635018</v>
      </c>
      <c r="FL30" s="0" t="n">
        <f aca="false">BQ30+CP30+DO30+EN30</f>
        <v>1521.74265617281</v>
      </c>
      <c r="FM30" s="0" t="n">
        <f aca="false">BR30+CQ30+DP30+EO30</f>
        <v>2228.3457455503</v>
      </c>
      <c r="FN30" s="0" t="n">
        <f aca="false">BS30+CR30+DQ30+EP30</f>
        <v>2224.61928329103</v>
      </c>
      <c r="FO30" s="0" t="n">
        <f aca="false">BT30+CS30+DR30+EQ30</f>
        <v>2204.33578447356</v>
      </c>
      <c r="FP30" s="0" t="n">
        <f aca="false">BU30+CT30+DS30+ER30</f>
        <v>906.895114559415</v>
      </c>
      <c r="FQ30" s="0" t="n">
        <f aca="false">BV30+CU30+DT30+ES30</f>
        <v>892.325344487627</v>
      </c>
      <c r="FR30" s="0" t="n">
        <f aca="false">BW30+CV30+DU30+ET30</f>
        <v>902.213658074004</v>
      </c>
      <c r="FS30" s="0" t="n">
        <f aca="false">BX30+CW30+DV30+EU30</f>
        <v>898.839710999313</v>
      </c>
      <c r="FT30" s="0" t="n">
        <f aca="false">BY30+CX30+DW30+EV30</f>
        <v>895.270271938688</v>
      </c>
      <c r="FU30" s="0" t="n">
        <f aca="false">AM30*'Dist Horaria'!$H$10</f>
        <v>0.484343982518198</v>
      </c>
      <c r="FV30" s="0" t="n">
        <f aca="false">AM30*'Dist Horaria'!$I$10</f>
        <v>0.453292513972776</v>
      </c>
      <c r="FW30" s="0" t="n">
        <f aca="false">AM30*'Dist Horaria'!$J$10</f>
        <v>0.451330169302413</v>
      </c>
      <c r="FX30" s="0" t="n">
        <f aca="false">AM30*'Dist Horaria'!$K$10</f>
        <v>0.43835006873189</v>
      </c>
      <c r="FY30" s="0" t="n">
        <f aca="false">AM30*'Dist Horaria'!$L$10</f>
        <v>0.438525489440769</v>
      </c>
      <c r="FZ30" s="0" t="n">
        <f aca="false">AM30*'Dist Horaria'!$M$10</f>
        <v>0.469240320182923</v>
      </c>
      <c r="GA30" s="0" t="n">
        <f aca="false">AM30*'Dist Horaria'!$N$10</f>
        <v>0.443920738474925</v>
      </c>
      <c r="GB30" s="0" t="n">
        <f aca="false">AM30*'Dist Horaria'!$O$10</f>
        <v>0.436343838534704</v>
      </c>
      <c r="GC30" s="0" t="n">
        <f aca="false">AM30*'Dist Horaria'!$P$10</f>
        <v>0.443114895799811</v>
      </c>
      <c r="GD30" s="0" t="n">
        <f aca="false">AM30*'Dist Horaria'!$Q$10</f>
        <v>0.401004031698074</v>
      </c>
      <c r="GE30" s="0" t="n">
        <f aca="false">AM30*'Dist Horaria'!$R$10</f>
        <v>0.489285140783106</v>
      </c>
      <c r="GF30" s="0" t="n">
        <f aca="false">AM30*'Dist Horaria'!$S$10</f>
        <v>0.417868517335726</v>
      </c>
      <c r="GG30" s="0" t="n">
        <f aca="false">AR30*'Dist Horaria'!$H$10</f>
        <v>0.506637799123561</v>
      </c>
      <c r="GH30" s="0" t="n">
        <f aca="false">AR30*'Dist Horaria'!$I$10</f>
        <v>0.474157065902486</v>
      </c>
      <c r="GI30" s="0" t="n">
        <f aca="false">AR30*'Dist Horaria'!$J$10</f>
        <v>0.472104396682264</v>
      </c>
      <c r="GJ30" s="0" t="n">
        <f aca="false">AR30*'Dist Horaria'!$K$10</f>
        <v>0.458526836471314</v>
      </c>
      <c r="GK30" s="0" t="n">
        <f aca="false">AR30*'Dist Horaria'!$L$10</f>
        <v>0.458710331600963</v>
      </c>
      <c r="GL30" s="0" t="n">
        <f aca="false">AR30*'Dist Horaria'!$M$10</f>
        <v>0.49083893195386</v>
      </c>
      <c r="GM30" s="0" t="n">
        <f aca="false">AR30*'Dist Horaria'!$N$10</f>
        <v>0.464353917967365</v>
      </c>
      <c r="GN30" s="0" t="n">
        <f aca="false">AR30*'Dist Horaria'!$O$10</f>
        <v>0.456428261722118</v>
      </c>
      <c r="GO30" s="0" t="n">
        <f aca="false">AR30*'Dist Horaria'!$P$10</f>
        <v>0.463510983247217</v>
      </c>
      <c r="GP30" s="0" t="n">
        <f aca="false">AR30*'Dist Horaria'!$Q$10</f>
        <v>0.419461802752043</v>
      </c>
      <c r="GQ30" s="0" t="n">
        <f aca="false">AR30*'Dist Horaria'!$R$10</f>
        <v>0.51180639342598</v>
      </c>
      <c r="GR30" s="0" t="n">
        <f aca="false">AR30*'Dist Horaria'!$S$10</f>
        <v>0.437102541968803</v>
      </c>
      <c r="GS30" s="0" t="n">
        <f aca="false">AW30*'Dist Horaria'!$H$10</f>
        <v>0.0293703071955687</v>
      </c>
      <c r="GT30" s="0" t="n">
        <f aca="false">AW30*'Dist Horaria'!$I$10</f>
        <v>0.0274873661392745</v>
      </c>
      <c r="GU30" s="0" t="n">
        <f aca="false">AW30*'Dist Horaria'!$J$10</f>
        <v>0.0273683708221602</v>
      </c>
      <c r="GV30" s="0" t="n">
        <f aca="false">AW30*'Dist Horaria'!$K$10</f>
        <v>0.026581265882395</v>
      </c>
      <c r="GW30" s="0" t="n">
        <f aca="false">AW30*'Dist Horaria'!$L$10</f>
        <v>0.0265919032812153</v>
      </c>
      <c r="GX30" s="0" t="n">
        <f aca="false">AW30*'Dist Horaria'!$M$10</f>
        <v>0.0284544308379049</v>
      </c>
      <c r="GY30" s="0" t="n">
        <f aca="false">AW30*'Dist Horaria'!$N$10</f>
        <v>0.026919067708253</v>
      </c>
      <c r="GZ30" s="0" t="n">
        <f aca="false">AW30*'Dist Horaria'!$O$10</f>
        <v>0.0264596093751952</v>
      </c>
      <c r="HA30" s="0" t="n">
        <f aca="false">AW30*'Dist Horaria'!$P$10</f>
        <v>0.0268702019273749</v>
      </c>
      <c r="HB30" s="0" t="n">
        <f aca="false">AW30*'Dist Horaria'!$Q$10</f>
        <v>0.0243166262464952</v>
      </c>
      <c r="HC30" s="0" t="n">
        <f aca="false">AW30*'Dist Horaria'!$R$10</f>
        <v>0.0296699358507814</v>
      </c>
      <c r="HD30" s="0" t="n">
        <f aca="false">AW30*'Dist Horaria'!$S$10</f>
        <v>0.025339277795293</v>
      </c>
    </row>
    <row r="31" customFormat="false" ht="13.8" hidden="false" customHeight="false" outlineLevel="0" collapsed="false">
      <c r="A31" s="0" t="n">
        <v>4.63055277777778</v>
      </c>
      <c r="B31" s="0" t="n">
        <v>-74.1944111111111</v>
      </c>
      <c r="C31" s="0" t="n">
        <v>19</v>
      </c>
      <c r="D31" s="0" t="n">
        <v>27</v>
      </c>
      <c r="E31" s="0" t="n">
        <v>1841</v>
      </c>
      <c r="F31" s="0" t="n">
        <v>40</v>
      </c>
      <c r="G31" s="0" t="s">
        <v>202</v>
      </c>
      <c r="H31" s="1" t="n">
        <v>41445</v>
      </c>
      <c r="I31" s="0" t="s">
        <v>249</v>
      </c>
      <c r="J31" s="0" t="s">
        <v>250</v>
      </c>
      <c r="L31" s="0" t="s">
        <v>251</v>
      </c>
      <c r="N31" s="0" t="n">
        <v>4</v>
      </c>
      <c r="O31" s="0" t="s">
        <v>247</v>
      </c>
      <c r="P31" s="0" t="s">
        <v>236</v>
      </c>
      <c r="Q31" s="0" t="s">
        <v>86</v>
      </c>
      <c r="R31" s="0" t="s">
        <v>87</v>
      </c>
      <c r="S31" s="0" t="n">
        <v>365</v>
      </c>
      <c r="T31" s="0" t="n">
        <v>16</v>
      </c>
      <c r="V31" s="0" t="n">
        <v>37800</v>
      </c>
      <c r="W31" s="0" t="n">
        <f aca="false">V31*12</f>
        <v>453600</v>
      </c>
      <c r="X31" s="0" t="n">
        <v>1</v>
      </c>
      <c r="Y31" s="0" t="s">
        <v>176</v>
      </c>
      <c r="Z31" s="0" t="n">
        <v>9372.72</v>
      </c>
      <c r="AB31" s="0" t="n">
        <v>0.005</v>
      </c>
      <c r="AC31" s="0" t="n">
        <v>-1</v>
      </c>
      <c r="AD31" s="0" t="n">
        <v>993.759106675503</v>
      </c>
      <c r="AE31" s="0" t="n">
        <f aca="false">AD31/2204.59</f>
        <v>0.450768218433134</v>
      </c>
      <c r="AF31" s="0" t="n">
        <f aca="false">AE31/S31</f>
        <v>0.00123498142036475</v>
      </c>
      <c r="AG31" s="0" t="n">
        <f aca="false">AE31*EXP(AB31*AC31)</f>
        <v>0.448520002564421</v>
      </c>
      <c r="AH31" s="0" t="n">
        <f aca="false">AG31/S31</f>
        <v>0.00122882192483403</v>
      </c>
      <c r="AI31" s="0" t="s">
        <v>90</v>
      </c>
      <c r="AJ31" s="0" t="n">
        <f aca="false">IF(AI31="A",'FE DISTRIBUCIÓN'!$C$2,'FE DISTRIBUCIÓN'!$C$3)</f>
        <v>4.994E-006</v>
      </c>
      <c r="AK31" s="0" t="n">
        <f aca="false">W31*AJ31</f>
        <v>2.2652784</v>
      </c>
      <c r="AL31" s="0" t="n">
        <f aca="false">AK31/365</f>
        <v>0.00620624219178082</v>
      </c>
      <c r="AM31" s="0" t="n">
        <f aca="false">AK31*EXP(AB31*AC31)</f>
        <v>2.25398027684563</v>
      </c>
      <c r="AN31" s="0" t="n">
        <f aca="false">AM31/365</f>
        <v>0.00617528842971406</v>
      </c>
      <c r="AO31" s="0" t="n">
        <v>5.223868284E-006</v>
      </c>
      <c r="AP31" s="0" t="n">
        <f aca="false">AO31*W31</f>
        <v>2.3695466536224</v>
      </c>
      <c r="AQ31" s="0" t="n">
        <f aca="false">AP31/365</f>
        <v>0.00649190864006137</v>
      </c>
      <c r="AR31" s="0" t="n">
        <f aca="false">AP31*EXP(AB31*AC31)</f>
        <v>2.35772849038355</v>
      </c>
      <c r="AS31" s="0" t="n">
        <f aca="false">AR31/365</f>
        <v>0.00645953011063986</v>
      </c>
      <c r="AT31" s="0" t="n">
        <v>3.02832944E-007</v>
      </c>
      <c r="AU31" s="0" t="n">
        <f aca="false">AT31*W31</f>
        <v>0.1373650233984</v>
      </c>
      <c r="AV31" s="0" t="n">
        <f aca="false">AU31/365</f>
        <v>0.00037634252985863</v>
      </c>
      <c r="AW31" s="0" t="n">
        <f aca="false">AU31*EXP(AB31*AC31)</f>
        <v>0.136679912486003</v>
      </c>
      <c r="AX31" s="0" t="n">
        <f aca="false">AW31/365</f>
        <v>0.000374465513660282</v>
      </c>
      <c r="AY31" s="0" t="n">
        <f aca="false">AW31+AR31+AM31+AG31</f>
        <v>5.19690868227961</v>
      </c>
      <c r="AZ31" s="0" t="n">
        <f aca="false">AH31+AN31+AS31+AX31</f>
        <v>0.0142381059788482</v>
      </c>
      <c r="BA31" s="0" t="n">
        <f aca="false">AH31*1000000</f>
        <v>1228.82192483403</v>
      </c>
      <c r="BB31" s="0" t="n">
        <f aca="false">BA31*'Dist Horaria'!$H$3</f>
        <v>42.8177365219874</v>
      </c>
      <c r="BC31" s="0" t="n">
        <f aca="false">BA31*'Dist Horaria'!$I$3</f>
        <v>41.6723219840642</v>
      </c>
      <c r="BD31" s="0" t="n">
        <f aca="false">BA31*'Dist Horaria'!$J$3</f>
        <v>40.5911914379814</v>
      </c>
      <c r="BE31" s="0" t="n">
        <f aca="false">BA31*'Dist Horaria'!$K$3</f>
        <v>39.6701104377178</v>
      </c>
      <c r="BF31" s="0" t="n">
        <f aca="false">BA31*'Dist Horaria'!$L$3</f>
        <v>38.9970202032257</v>
      </c>
      <c r="BG31" s="0" t="n">
        <f aca="false">BA31*'Dist Horaria'!$M$3</f>
        <v>38.5732661566829</v>
      </c>
      <c r="BH31" s="0" t="n">
        <f aca="false">BA31*'Dist Horaria'!$N$3</f>
        <v>40.3141629617529</v>
      </c>
      <c r="BI31" s="0" t="n">
        <f aca="false">BA31*'Dist Horaria'!$O$3</f>
        <v>40.3141629617529</v>
      </c>
      <c r="BJ31" s="0" t="n">
        <f aca="false">BA31*'Dist Horaria'!$P$3</f>
        <v>53.3369979221533</v>
      </c>
      <c r="BK31" s="0" t="n">
        <f aca="false">BA31*'Dist Horaria'!$Q$3</f>
        <v>58.9784111639195</v>
      </c>
      <c r="BL31" s="0" t="n">
        <f aca="false">BA31*'Dist Horaria'!$R$3</f>
        <v>63.0812571579313</v>
      </c>
      <c r="BM31" s="0" t="n">
        <f aca="false">BA31*'Dist Horaria'!$S$3</f>
        <v>65.1326801549372</v>
      </c>
      <c r="BN31" s="0" t="n">
        <f aca="false">BA31*'Dist Horaria'!$T$3</f>
        <v>65.6455359041887</v>
      </c>
      <c r="BO31" s="0" t="n">
        <f aca="false">BA31*'Dist Horaria'!$U$3</f>
        <v>65.1326801549372</v>
      </c>
      <c r="BP31" s="0" t="n">
        <f aca="false">BA31*'Dist Horaria'!$V$3</f>
        <v>64.1069686564343</v>
      </c>
      <c r="BQ31" s="0" t="n">
        <f aca="false">BA31*'Dist Horaria'!$W$3</f>
        <v>62.5684014086799</v>
      </c>
      <c r="BR31" s="0" t="n">
        <f aca="false">BA31*'Dist Horaria'!$X$3</f>
        <v>61.3558267797399</v>
      </c>
      <c r="BS31" s="0" t="n">
        <f aca="false">BA31*'Dist Horaria'!$Y$3</f>
        <v>59.956389020363</v>
      </c>
      <c r="BT31" s="0" t="n">
        <f aca="false">BA31*'Dist Horaria'!$Z$3</f>
        <v>52.3391123213258</v>
      </c>
      <c r="BU31" s="0" t="n">
        <f aca="false">BA31*'Dist Horaria'!$AA$3</f>
        <v>49.7715064741163</v>
      </c>
      <c r="BV31" s="0" t="n">
        <f aca="false">BA31*'Dist Horaria'!$AB$3</f>
        <v>44.2999667226715</v>
      </c>
      <c r="BW31" s="0" t="n">
        <f aca="false">BA31*'Dist Horaria'!$AC$3</f>
        <v>48.0134296391096</v>
      </c>
      <c r="BX31" s="0" t="n">
        <f aca="false">BA31*'Dist Horaria'!$AD$3</f>
        <v>46.7463756329392</v>
      </c>
      <c r="BY31" s="0" t="n">
        <f aca="false">BA31*'Dist Horaria'!$AE$3</f>
        <v>45.4059064550221</v>
      </c>
      <c r="BZ31" s="0" t="n">
        <f aca="false">AN31*1000000</f>
        <v>6175.28842971406</v>
      </c>
      <c r="CA31" s="0" t="n">
        <f aca="false">BZ31*'Dist Horaria'!$H$6</f>
        <v>154.382210742852</v>
      </c>
      <c r="CB31" s="0" t="n">
        <f aca="false">BZ31*'Dist Horaria'!$I$6</f>
        <v>154.382210742852</v>
      </c>
      <c r="CC31" s="0" t="n">
        <f aca="false">BZ31*'Dist Horaria'!$J$6</f>
        <v>154.382210742852</v>
      </c>
      <c r="CD31" s="0" t="n">
        <f aca="false">BZ31*'Dist Horaria'!$K$6</f>
        <v>154.382210742852</v>
      </c>
      <c r="CE31" s="0" t="n">
        <f aca="false">BZ31*'Dist Horaria'!$L$6</f>
        <v>154.382210742852</v>
      </c>
      <c r="CF31" s="0" t="n">
        <f aca="false">BZ31*'Dist Horaria'!$M$6</f>
        <v>411.685895314271</v>
      </c>
      <c r="CG31" s="0" t="n">
        <f aca="false">BZ31*'Dist Horaria'!$N$6</f>
        <v>411.685895314271</v>
      </c>
      <c r="CH31" s="0" t="n">
        <f aca="false">BZ31*'Dist Horaria'!$O$6</f>
        <v>411.685895314271</v>
      </c>
      <c r="CI31" s="0" t="n">
        <f aca="false">BZ31*'Dist Horaria'!$P$6</f>
        <v>270.16886879999</v>
      </c>
      <c r="CJ31" s="0" t="n">
        <f aca="false">BZ31*'Dist Horaria'!$Q$6</f>
        <v>270.16886879999</v>
      </c>
      <c r="CK31" s="0" t="n">
        <f aca="false">BZ31*'Dist Horaria'!$R$6</f>
        <v>270.16886879999</v>
      </c>
      <c r="CL31" s="0" t="n">
        <f aca="false">BZ31*'Dist Horaria'!$S$6</f>
        <v>270.16886879999</v>
      </c>
      <c r="CM31" s="0" t="n">
        <f aca="false">BZ31*'Dist Horaria'!$T$6</f>
        <v>270.16886879999</v>
      </c>
      <c r="CN31" s="0" t="n">
        <f aca="false">BZ31*'Dist Horaria'!$U$6</f>
        <v>270.16886879999</v>
      </c>
      <c r="CO31" s="0" t="n">
        <f aca="false">BZ31*'Dist Horaria'!$V$6</f>
        <v>270.16886879999</v>
      </c>
      <c r="CP31" s="0" t="n">
        <f aca="false">BZ31*'Dist Horaria'!$W$6</f>
        <v>270.16886879999</v>
      </c>
      <c r="CQ31" s="0" t="n">
        <f aca="false">BZ31*'Dist Horaria'!$X$6</f>
        <v>411.685895314271</v>
      </c>
      <c r="CR31" s="0" t="n">
        <f aca="false">BZ31*'Dist Horaria'!$Y$6</f>
        <v>411.685895314271</v>
      </c>
      <c r="CS31" s="0" t="n">
        <f aca="false">BZ31*'Dist Horaria'!$Z$6</f>
        <v>411.685895314271</v>
      </c>
      <c r="CT31" s="0" t="n">
        <f aca="false">BZ31*'Dist Horaria'!$AA$6</f>
        <v>154.382210742852</v>
      </c>
      <c r="CU31" s="0" t="n">
        <f aca="false">BZ31*'Dist Horaria'!$AB$6</f>
        <v>154.382210742852</v>
      </c>
      <c r="CV31" s="0" t="n">
        <f aca="false">BZ31*'Dist Horaria'!$AC$6</f>
        <v>154.382210742852</v>
      </c>
      <c r="CW31" s="0" t="n">
        <f aca="false">BZ31*'Dist Horaria'!$AD$6</f>
        <v>154.382210742852</v>
      </c>
      <c r="CX31" s="0" t="n">
        <f aca="false">BZ31*'Dist Horaria'!$AE$6</f>
        <v>154.382210742852</v>
      </c>
      <c r="CY31" s="0" t="n">
        <f aca="false">AS31*1000000</f>
        <v>6459.53011063986</v>
      </c>
      <c r="CZ31" s="0" t="n">
        <f aca="false">CY31*'Dist Horaria'!$H$6</f>
        <v>161.488252765997</v>
      </c>
      <c r="DA31" s="0" t="n">
        <f aca="false">CY31*'Dist Horaria'!$I$6</f>
        <v>161.488252765997</v>
      </c>
      <c r="DB31" s="0" t="n">
        <f aca="false">CY31*'Dist Horaria'!$J$6</f>
        <v>161.488252765997</v>
      </c>
      <c r="DC31" s="0" t="n">
        <f aca="false">CY31*'Dist Horaria'!$K$6</f>
        <v>161.488252765997</v>
      </c>
      <c r="DD31" s="0" t="n">
        <f aca="false">CY31*'Dist Horaria'!$L$6</f>
        <v>161.488252765997</v>
      </c>
      <c r="DE31" s="0" t="n">
        <f aca="false">CY31*'Dist Horaria'!$M$6</f>
        <v>430.635340709324</v>
      </c>
      <c r="DF31" s="0" t="n">
        <f aca="false">CY31*'Dist Horaria'!$N$6</f>
        <v>430.635340709324</v>
      </c>
      <c r="DG31" s="0" t="n">
        <f aca="false">CY31*'Dist Horaria'!$O$6</f>
        <v>430.635340709324</v>
      </c>
      <c r="DH31" s="0" t="n">
        <f aca="false">CY31*'Dist Horaria'!$P$6</f>
        <v>282.604442340494</v>
      </c>
      <c r="DI31" s="0" t="n">
        <f aca="false">CY31*'Dist Horaria'!$Q$6</f>
        <v>282.604442340494</v>
      </c>
      <c r="DJ31" s="0" t="n">
        <f aca="false">CY31*'Dist Horaria'!$R$6</f>
        <v>282.604442340494</v>
      </c>
      <c r="DK31" s="0" t="n">
        <f aca="false">CY31*'Dist Horaria'!$S$6</f>
        <v>282.604442340494</v>
      </c>
      <c r="DL31" s="0" t="n">
        <f aca="false">CY31*'Dist Horaria'!$T$6</f>
        <v>282.604442340494</v>
      </c>
      <c r="DM31" s="0" t="n">
        <f aca="false">CY31*'Dist Horaria'!$U$6</f>
        <v>282.604442340494</v>
      </c>
      <c r="DN31" s="0" t="n">
        <f aca="false">CY31*'Dist Horaria'!$V$6</f>
        <v>282.604442340494</v>
      </c>
      <c r="DO31" s="0" t="n">
        <f aca="false">CY31*'Dist Horaria'!$W$6</f>
        <v>282.604442340494</v>
      </c>
      <c r="DP31" s="0" t="n">
        <f aca="false">CY31*'Dist Horaria'!$X$6</f>
        <v>430.635340709324</v>
      </c>
      <c r="DQ31" s="0" t="n">
        <f aca="false">CY31*'Dist Horaria'!$Y$6</f>
        <v>430.635340709324</v>
      </c>
      <c r="DR31" s="0" t="n">
        <f aca="false">CY31*'Dist Horaria'!$Z$6</f>
        <v>430.635340709324</v>
      </c>
      <c r="DS31" s="0" t="n">
        <f aca="false">CY31*'Dist Horaria'!$AA$6</f>
        <v>161.488252765997</v>
      </c>
      <c r="DT31" s="0" t="n">
        <f aca="false">CY31*'Dist Horaria'!$AB$6</f>
        <v>161.488252765997</v>
      </c>
      <c r="DU31" s="0" t="n">
        <f aca="false">CY31*'Dist Horaria'!$AC$6</f>
        <v>161.488252765997</v>
      </c>
      <c r="DV31" s="0" t="n">
        <f aca="false">CY31*'Dist Horaria'!$AD$6</f>
        <v>161.488252765997</v>
      </c>
      <c r="DW31" s="0" t="n">
        <f aca="false">CY31*'Dist Horaria'!$AE$6</f>
        <v>161.488252765997</v>
      </c>
      <c r="DX31" s="0" t="n">
        <f aca="false">AX31*1000000</f>
        <v>374.465513660282</v>
      </c>
      <c r="DY31" s="0" t="n">
        <f aca="false">DX31*'Dist Horaria'!$H$6</f>
        <v>9.36163784150704</v>
      </c>
      <c r="DZ31" s="0" t="n">
        <f aca="false">DX31*'Dist Horaria'!$I$6</f>
        <v>9.36163784150704</v>
      </c>
      <c r="EA31" s="0" t="n">
        <f aca="false">DX31*'Dist Horaria'!$J$6</f>
        <v>9.36163784150704</v>
      </c>
      <c r="EB31" s="0" t="n">
        <f aca="false">DX31*'Dist Horaria'!$K$6</f>
        <v>9.36163784150704</v>
      </c>
      <c r="EC31" s="0" t="n">
        <f aca="false">DX31*'Dist Horaria'!$L$6</f>
        <v>9.36163784150704</v>
      </c>
      <c r="ED31" s="0" t="n">
        <f aca="false">DX31*'Dist Horaria'!$M$6</f>
        <v>24.9643675773521</v>
      </c>
      <c r="EE31" s="0" t="n">
        <f aca="false">DX31*'Dist Horaria'!$N$6</f>
        <v>24.9643675773521</v>
      </c>
      <c r="EF31" s="0" t="n">
        <f aca="false">DX31*'Dist Horaria'!$O$6</f>
        <v>24.9643675773521</v>
      </c>
      <c r="EG31" s="0" t="n">
        <f aca="false">DX31*'Dist Horaria'!$P$6</f>
        <v>16.3828662226373</v>
      </c>
      <c r="EH31" s="0" t="n">
        <f aca="false">DX31*'Dist Horaria'!$Q$6</f>
        <v>16.3828662226373</v>
      </c>
      <c r="EI31" s="0" t="n">
        <f aca="false">DX31*'Dist Horaria'!$R$6</f>
        <v>16.3828662226373</v>
      </c>
      <c r="EJ31" s="0" t="n">
        <f aca="false">DX31*'Dist Horaria'!$S$6</f>
        <v>16.3828662226373</v>
      </c>
      <c r="EK31" s="0" t="n">
        <f aca="false">DX31*'Dist Horaria'!$T$6</f>
        <v>16.3828662226373</v>
      </c>
      <c r="EL31" s="0" t="n">
        <f aca="false">DX31*'Dist Horaria'!$U$6</f>
        <v>16.3828662226373</v>
      </c>
      <c r="EM31" s="0" t="n">
        <f aca="false">DX31*'Dist Horaria'!$V$6</f>
        <v>16.3828662226373</v>
      </c>
      <c r="EN31" s="0" t="n">
        <f aca="false">DX31*'Dist Horaria'!$W$6</f>
        <v>16.3828662226373</v>
      </c>
      <c r="EO31" s="0" t="n">
        <f aca="false">DX31*'Dist Horaria'!$X$6</f>
        <v>24.9643675773521</v>
      </c>
      <c r="EP31" s="0" t="n">
        <f aca="false">DX31*'Dist Horaria'!$Y$6</f>
        <v>24.9643675773521</v>
      </c>
      <c r="EQ31" s="0" t="n">
        <f aca="false">DX31*'Dist Horaria'!$Z$6</f>
        <v>24.9643675773521</v>
      </c>
      <c r="ER31" s="0" t="n">
        <f aca="false">DX31*'Dist Horaria'!$AA$6</f>
        <v>9.36163784150704</v>
      </c>
      <c r="ES31" s="0" t="n">
        <f aca="false">DX31*'Dist Horaria'!$AB$6</f>
        <v>9.36163784150704</v>
      </c>
      <c r="ET31" s="0" t="n">
        <f aca="false">DX31*'Dist Horaria'!$AC$6</f>
        <v>9.36163784150704</v>
      </c>
      <c r="EU31" s="0" t="n">
        <f aca="false">DX31*'Dist Horaria'!$AD$6</f>
        <v>9.36163784150704</v>
      </c>
      <c r="EV31" s="0" t="n">
        <f aca="false">DX31*'Dist Horaria'!$AE$6</f>
        <v>9.36163784150704</v>
      </c>
      <c r="EW31" s="0" t="n">
        <f aca="false">BB31+CA31+CZ31+DY31</f>
        <v>368.049837872343</v>
      </c>
      <c r="EX31" s="0" t="n">
        <f aca="false">BC31+CB31+DA31+DZ31</f>
        <v>366.904423334419</v>
      </c>
      <c r="EY31" s="0" t="n">
        <f aca="false">BD31+CC31+DB31+EA31</f>
        <v>365.823292788336</v>
      </c>
      <c r="EZ31" s="0" t="n">
        <f aca="false">BE31+CD31+DC31+EB31</f>
        <v>364.902211788073</v>
      </c>
      <c r="FA31" s="0" t="n">
        <f aca="false">BF31+CE31+DD31+EC31</f>
        <v>364.229121553581</v>
      </c>
      <c r="FB31" s="0" t="n">
        <f aca="false">BG31+CF31+DE31+ED31</f>
        <v>905.85886975763</v>
      </c>
      <c r="FC31" s="0" t="n">
        <f aca="false">BH31+CG31+DF31+EE31</f>
        <v>907.5997665627</v>
      </c>
      <c r="FD31" s="0" t="n">
        <f aca="false">BI31+CH31+DG31+EF31</f>
        <v>907.5997665627</v>
      </c>
      <c r="FE31" s="0" t="n">
        <f aca="false">BJ31+CI31+DH31+EG31</f>
        <v>622.493175285275</v>
      </c>
      <c r="FF31" s="0" t="n">
        <f aca="false">BK31+CJ31+DI31+EH31</f>
        <v>628.134588527041</v>
      </c>
      <c r="FG31" s="0" t="n">
        <f aca="false">BL31+CK31+DJ31+EI31</f>
        <v>632.237434521053</v>
      </c>
      <c r="FH31" s="0" t="n">
        <f aca="false">BM31+CL31+DK31+EJ31</f>
        <v>634.288857518059</v>
      </c>
      <c r="FI31" s="0" t="n">
        <f aca="false">BN31+CM31+DL31+EK31</f>
        <v>634.80171326731</v>
      </c>
      <c r="FJ31" s="0" t="n">
        <f aca="false">BO31+CN31+DM31+EL31</f>
        <v>634.288857518059</v>
      </c>
      <c r="FK31" s="0" t="n">
        <f aca="false">BP31+CO31+DN31+EM31</f>
        <v>633.263146019556</v>
      </c>
      <c r="FL31" s="0" t="n">
        <f aca="false">BQ31+CP31+DO31+EN31</f>
        <v>631.724578771801</v>
      </c>
      <c r="FM31" s="0" t="n">
        <f aca="false">BR31+CQ31+DP31+EO31</f>
        <v>928.641430380687</v>
      </c>
      <c r="FN31" s="0" t="n">
        <f aca="false">BS31+CR31+DQ31+EP31</f>
        <v>927.24199262131</v>
      </c>
      <c r="FO31" s="0" t="n">
        <f aca="false">BT31+CS31+DR31+EQ31</f>
        <v>919.624715922273</v>
      </c>
      <c r="FP31" s="0" t="n">
        <f aca="false">BU31+CT31+DS31+ER31</f>
        <v>375.003607824471</v>
      </c>
      <c r="FQ31" s="0" t="n">
        <f aca="false">BV31+CU31+DT31+ES31</f>
        <v>369.532068073027</v>
      </c>
      <c r="FR31" s="0" t="n">
        <f aca="false">BW31+CV31+DU31+ET31</f>
        <v>373.245530989465</v>
      </c>
      <c r="FS31" s="0" t="n">
        <f aca="false">BX31+CW31+DV31+EU31</f>
        <v>371.978476983294</v>
      </c>
      <c r="FT31" s="0" t="n">
        <f aca="false">BY31+CX31+DW31+EV31</f>
        <v>370.638007805377</v>
      </c>
      <c r="FU31" s="0" t="n">
        <f aca="false">AM31*'Dist Horaria'!$H$10</f>
        <v>0.203424472657643</v>
      </c>
      <c r="FV31" s="0" t="n">
        <f aca="false">AM31*'Dist Horaria'!$I$10</f>
        <v>0.190382855868566</v>
      </c>
      <c r="FW31" s="0" t="n">
        <f aca="false">AM31*'Dist Horaria'!$J$10</f>
        <v>0.189558671107014</v>
      </c>
      <c r="FX31" s="0" t="n">
        <f aca="false">AM31*'Dist Horaria'!$K$10</f>
        <v>0.184107028867394</v>
      </c>
      <c r="FY31" s="0" t="n">
        <f aca="false">AM31*'Dist Horaria'!$L$10</f>
        <v>0.184180705565123</v>
      </c>
      <c r="FZ31" s="0" t="n">
        <f aca="false">AM31*'Dist Horaria'!$M$10</f>
        <v>0.197080934476828</v>
      </c>
      <c r="GA31" s="0" t="n">
        <f aca="false">AM31*'Dist Horaria'!$N$10</f>
        <v>0.186446710159468</v>
      </c>
      <c r="GB31" s="0" t="n">
        <f aca="false">AM31*'Dist Horaria'!$O$10</f>
        <v>0.183264412184576</v>
      </c>
      <c r="GC31" s="0" t="n">
        <f aca="false">AM31*'Dist Horaria'!$P$10</f>
        <v>0.186108256235921</v>
      </c>
      <c r="GD31" s="0" t="n">
        <f aca="false">AM31*'Dist Horaria'!$Q$10</f>
        <v>0.168421693313191</v>
      </c>
      <c r="GE31" s="0" t="n">
        <f aca="false">AM31*'Dist Horaria'!$R$10</f>
        <v>0.205499759128905</v>
      </c>
      <c r="GF31" s="0" t="n">
        <f aca="false">AM31*'Dist Horaria'!$S$10</f>
        <v>0.175504777281005</v>
      </c>
      <c r="GG31" s="0" t="n">
        <f aca="false">AR31*'Dist Horaria'!$H$10</f>
        <v>0.212787875631896</v>
      </c>
      <c r="GH31" s="0" t="n">
        <f aca="false">AR31*'Dist Horaria'!$I$10</f>
        <v>0.199145967679044</v>
      </c>
      <c r="GI31" s="0" t="n">
        <f aca="false">AR31*'Dist Horaria'!$J$10</f>
        <v>0.198283846606551</v>
      </c>
      <c r="GJ31" s="0" t="n">
        <f aca="false">AR31*'Dist Horaria'!$K$10</f>
        <v>0.192581271317952</v>
      </c>
      <c r="GK31" s="0" t="n">
        <f aca="false">AR31*'Dist Horaria'!$L$10</f>
        <v>0.192658339272405</v>
      </c>
      <c r="GL31" s="0" t="n">
        <f aca="false">AR31*'Dist Horaria'!$M$10</f>
        <v>0.206152351420621</v>
      </c>
      <c r="GM31" s="0" t="n">
        <f aca="false">AR31*'Dist Horaria'!$N$10</f>
        <v>0.195028645546293</v>
      </c>
      <c r="GN31" s="0" t="n">
        <f aca="false">AR31*'Dist Horaria'!$O$10</f>
        <v>0.19169986992329</v>
      </c>
      <c r="GO31" s="0" t="n">
        <f aca="false">AR31*'Dist Horaria'!$P$10</f>
        <v>0.194674612963831</v>
      </c>
      <c r="GP31" s="0" t="n">
        <f aca="false">AR31*'Dist Horaria'!$Q$10</f>
        <v>0.176173957155858</v>
      </c>
      <c r="GQ31" s="0" t="n">
        <f aca="false">AR31*'Dist Horaria'!$R$10</f>
        <v>0.214958685238912</v>
      </c>
      <c r="GR31" s="0" t="n">
        <f aca="false">AR31*'Dist Horaria'!$S$10</f>
        <v>0.183583067626897</v>
      </c>
      <c r="GS31" s="0" t="n">
        <f aca="false">AW31*'Dist Horaria'!$H$10</f>
        <v>0.0123355290221389</v>
      </c>
      <c r="GT31" s="0" t="n">
        <f aca="false">AW31*'Dist Horaria'!$I$10</f>
        <v>0.0115446937784953</v>
      </c>
      <c r="GU31" s="0" t="n">
        <f aca="false">AW31*'Dist Horaria'!$J$10</f>
        <v>0.0114947157453073</v>
      </c>
      <c r="GV31" s="0" t="n">
        <f aca="false">AW31*'Dist Horaria'!$K$10</f>
        <v>0.0111641316706059</v>
      </c>
      <c r="GW31" s="0" t="n">
        <f aca="false">AW31*'Dist Horaria'!$L$10</f>
        <v>0.0111685993781104</v>
      </c>
      <c r="GX31" s="0" t="n">
        <f aca="false">AW31*'Dist Horaria'!$M$10</f>
        <v>0.0119508609519201</v>
      </c>
      <c r="GY31" s="0" t="n">
        <f aca="false">AW31*'Dist Horaria'!$N$10</f>
        <v>0.0113060084374663</v>
      </c>
      <c r="GZ31" s="0" t="n">
        <f aca="false">AW31*'Dist Horaria'!$O$10</f>
        <v>0.011113035937582</v>
      </c>
      <c r="HA31" s="0" t="n">
        <f aca="false">AW31*'Dist Horaria'!$P$10</f>
        <v>0.0112854848094974</v>
      </c>
      <c r="HB31" s="0" t="n">
        <f aca="false">AW31*'Dist Horaria'!$Q$10</f>
        <v>0.010212983023528</v>
      </c>
      <c r="HC31" s="0" t="n">
        <f aca="false">AW31*'Dist Horaria'!$R$10</f>
        <v>0.0124613730573282</v>
      </c>
      <c r="HD31" s="0" t="n">
        <f aca="false">AW31*'Dist Horaria'!$S$10</f>
        <v>0.010642496674023</v>
      </c>
    </row>
    <row r="32" customFormat="false" ht="13.8" hidden="false" customHeight="false" outlineLevel="0" collapsed="false">
      <c r="A32" s="0" t="n">
        <v>4.61742777777778</v>
      </c>
      <c r="B32" s="0" t="n">
        <v>-74.2090527777778</v>
      </c>
      <c r="C32" s="0" t="n">
        <v>17</v>
      </c>
      <c r="D32" s="0" t="n">
        <v>26</v>
      </c>
      <c r="E32" s="0" t="n">
        <v>1826</v>
      </c>
      <c r="F32" s="0" t="n">
        <v>41</v>
      </c>
      <c r="G32" s="0" t="s">
        <v>252</v>
      </c>
      <c r="H32" s="1" t="n">
        <v>39700</v>
      </c>
      <c r="I32" s="0" t="s">
        <v>253</v>
      </c>
      <c r="J32" s="0" t="s">
        <v>254</v>
      </c>
      <c r="L32" s="0" t="s">
        <v>255</v>
      </c>
      <c r="P32" s="0" t="s">
        <v>236</v>
      </c>
      <c r="Q32" s="0" t="s">
        <v>86</v>
      </c>
      <c r="R32" s="0" t="s">
        <v>87</v>
      </c>
      <c r="S32" s="0" t="n">
        <v>365</v>
      </c>
      <c r="T32" s="0" t="n">
        <v>24</v>
      </c>
      <c r="V32" s="0" t="n">
        <v>96500</v>
      </c>
      <c r="W32" s="0" t="n">
        <f aca="false">V32*12</f>
        <v>1158000</v>
      </c>
      <c r="X32" s="0" t="n">
        <v>3</v>
      </c>
      <c r="Y32" s="0" t="s">
        <v>176</v>
      </c>
      <c r="Z32" s="0" t="n">
        <v>29447</v>
      </c>
      <c r="AB32" s="0" t="n">
        <v>0.005</v>
      </c>
      <c r="AC32" s="0" t="n">
        <v>4</v>
      </c>
      <c r="AD32" s="0" t="n">
        <v>498.7394544409</v>
      </c>
      <c r="AE32" s="0" t="n">
        <v>0.226427712316168</v>
      </c>
      <c r="AF32" s="0" t="n">
        <f aca="false">AE32/S32</f>
        <v>0.000620349896756626</v>
      </c>
      <c r="AG32" s="0" t="n">
        <f aca="false">AE32*EXP(AB32*AC32)</f>
        <v>0.231001855524148</v>
      </c>
      <c r="AH32" s="0" t="n">
        <f aca="false">AG32/S32</f>
        <v>0.000632881795956569</v>
      </c>
      <c r="AI32" s="0" t="s">
        <v>90</v>
      </c>
      <c r="AJ32" s="0" t="n">
        <f aca="false">IF(AI32="A",'FE DISTRIBUCIÓN'!$C$2,'FE DISTRIBUCIÓN'!$C$3)</f>
        <v>4.994E-006</v>
      </c>
      <c r="AK32" s="0" t="n">
        <f aca="false">W32*AJ32</f>
        <v>5.783052</v>
      </c>
      <c r="AL32" s="0" t="n">
        <f aca="false">AK32/365</f>
        <v>0.0158439780821918</v>
      </c>
      <c r="AM32" s="0" t="n">
        <f aca="false">AK32*EXP(AB32*AC32)</f>
        <v>5.89987739984441</v>
      </c>
      <c r="AN32" s="0" t="n">
        <f aca="false">AM32/365</f>
        <v>0.0161640476708066</v>
      </c>
      <c r="AO32" s="0" t="n">
        <v>5.223868284E-006</v>
      </c>
      <c r="AP32" s="0" t="n">
        <f aca="false">AO32*W32</f>
        <v>6.049239472872</v>
      </c>
      <c r="AQ32" s="0" t="n">
        <f aca="false">AP32/365</f>
        <v>0.0165732588297863</v>
      </c>
      <c r="AR32" s="0" t="n">
        <f aca="false">AP32*EXP(AB32*AC32)</f>
        <v>6.17144221636676</v>
      </c>
      <c r="AS32" s="0" t="n">
        <f aca="false">AR32/365</f>
        <v>0.0169080608667583</v>
      </c>
      <c r="AT32" s="0" t="n">
        <v>3.02832944E-007</v>
      </c>
      <c r="AU32" s="0" t="n">
        <f aca="false">AT32*W32</f>
        <v>0.350680549152</v>
      </c>
      <c r="AV32" s="0" t="n">
        <f aca="false">AU32/365</f>
        <v>0.000960768627813699</v>
      </c>
      <c r="AW32" s="0" t="n">
        <f aca="false">AU32*EXP(AB32*AC32)</f>
        <v>0.357764766166189</v>
      </c>
      <c r="AX32" s="0" t="n">
        <f aca="false">AW32/365</f>
        <v>0.000980177441551203</v>
      </c>
      <c r="AY32" s="0" t="n">
        <f aca="false">AW32+AR32+AM32+AG32</f>
        <v>12.6600862379015</v>
      </c>
      <c r="AZ32" s="0" t="n">
        <f aca="false">AH32+AN32+AS32+AX32</f>
        <v>0.0346851677750726</v>
      </c>
      <c r="BA32" s="0" t="n">
        <f aca="false">AH32*1000000</f>
        <v>632.881795956569</v>
      </c>
      <c r="BB32" s="0" t="n">
        <f aca="false">BA32*'Dist Horaria'!$H$3</f>
        <v>22.0524759862912</v>
      </c>
      <c r="BC32" s="0" t="n">
        <f aca="false">BA32*'Dist Horaria'!$I$3</f>
        <v>21.4625516081324</v>
      </c>
      <c r="BD32" s="0" t="n">
        <f aca="false">BA32*'Dist Horaria'!$J$3</f>
        <v>20.9057355000858</v>
      </c>
      <c r="BE32" s="0" t="n">
        <f aca="false">BA32*'Dist Horaria'!$K$3</f>
        <v>20.4313499232277</v>
      </c>
      <c r="BF32" s="0" t="n">
        <f aca="false">BA32*'Dist Horaria'!$L$3</f>
        <v>20.0846873614381</v>
      </c>
      <c r="BG32" s="0" t="n">
        <f aca="false">BA32*'Dist Horaria'!$M$3</f>
        <v>19.8664407492969</v>
      </c>
      <c r="BH32" s="0" t="n">
        <f aca="false">BA32*'Dist Horaria'!$N$3</f>
        <v>20.7630571542463</v>
      </c>
      <c r="BI32" s="0" t="n">
        <f aca="false">BA32*'Dist Horaria'!$O$3</f>
        <v>20.7630571542463</v>
      </c>
      <c r="BJ32" s="0" t="n">
        <f aca="false">BA32*'Dist Horaria'!$P$3</f>
        <v>27.4702252244266</v>
      </c>
      <c r="BK32" s="0" t="n">
        <f aca="false">BA32*'Dist Horaria'!$Q$3</f>
        <v>30.3757298154717</v>
      </c>
      <c r="BL32" s="0" t="n">
        <f aca="false">BA32*'Dist Horaria'!$R$3</f>
        <v>32.4888240635045</v>
      </c>
      <c r="BM32" s="0" t="n">
        <f aca="false">BA32*'Dist Horaria'!$S$3</f>
        <v>33.5453711875209</v>
      </c>
      <c r="BN32" s="0" t="n">
        <f aca="false">BA32*'Dist Horaria'!$T$3</f>
        <v>33.809507968525</v>
      </c>
      <c r="BO32" s="0" t="n">
        <f aca="false">BA32*'Dist Horaria'!$U$3</f>
        <v>33.5453711875209</v>
      </c>
      <c r="BP32" s="0" t="n">
        <f aca="false">BA32*'Dist Horaria'!$V$3</f>
        <v>33.0170976255127</v>
      </c>
      <c r="BQ32" s="0" t="n">
        <f aca="false">BA32*'Dist Horaria'!$W$3</f>
        <v>32.2246872825004</v>
      </c>
      <c r="BR32" s="0" t="n">
        <f aca="false">BA32*'Dist Horaria'!$X$3</f>
        <v>31.6001733530321</v>
      </c>
      <c r="BS32" s="0" t="n">
        <f aca="false">BA32*'Dist Horaria'!$Y$3</f>
        <v>30.8794190561038</v>
      </c>
      <c r="BT32" s="0" t="n">
        <f aca="false">BA32*'Dist Horaria'!$Z$3</f>
        <v>26.9562828716352</v>
      </c>
      <c r="BU32" s="0" t="n">
        <f aca="false">BA32*'Dist Horaria'!$AA$3</f>
        <v>25.6338854053708</v>
      </c>
      <c r="BV32" s="0" t="n">
        <f aca="false">BA32*'Dist Horaria'!$AB$3</f>
        <v>22.8158709847624</v>
      </c>
      <c r="BW32" s="0" t="n">
        <f aca="false">BA32*'Dist Horaria'!$AC$3</f>
        <v>24.7284207466743</v>
      </c>
      <c r="BX32" s="0" t="n">
        <f aca="false">BA32*'Dist Horaria'!$AD$3</f>
        <v>24.0758482308418</v>
      </c>
      <c r="BY32" s="0" t="n">
        <f aca="false">BA32*'Dist Horaria'!$AE$3</f>
        <v>23.3854646011233</v>
      </c>
      <c r="BZ32" s="0" t="n">
        <f aca="false">AN32*1000000</f>
        <v>16164.0476708066</v>
      </c>
      <c r="CA32" s="0" t="n">
        <f aca="false">BZ32*'Dist Horaria'!$H$6</f>
        <v>404.101191770165</v>
      </c>
      <c r="CB32" s="0" t="n">
        <f aca="false">BZ32*'Dist Horaria'!$I$6</f>
        <v>404.101191770165</v>
      </c>
      <c r="CC32" s="0" t="n">
        <f aca="false">BZ32*'Dist Horaria'!$J$6</f>
        <v>404.101191770165</v>
      </c>
      <c r="CD32" s="0" t="n">
        <f aca="false">BZ32*'Dist Horaria'!$K$6</f>
        <v>404.101191770165</v>
      </c>
      <c r="CE32" s="0" t="n">
        <f aca="false">BZ32*'Dist Horaria'!$L$6</f>
        <v>404.101191770165</v>
      </c>
      <c r="CF32" s="0" t="n">
        <f aca="false">BZ32*'Dist Horaria'!$M$6</f>
        <v>1077.60317805377</v>
      </c>
      <c r="CG32" s="0" t="n">
        <f aca="false">BZ32*'Dist Horaria'!$N$6</f>
        <v>1077.60317805377</v>
      </c>
      <c r="CH32" s="0" t="n">
        <f aca="false">BZ32*'Dist Horaria'!$O$6</f>
        <v>1077.60317805377</v>
      </c>
      <c r="CI32" s="0" t="n">
        <f aca="false">BZ32*'Dist Horaria'!$P$6</f>
        <v>707.177085597789</v>
      </c>
      <c r="CJ32" s="0" t="n">
        <f aca="false">BZ32*'Dist Horaria'!$Q$6</f>
        <v>707.177085597789</v>
      </c>
      <c r="CK32" s="0" t="n">
        <f aca="false">BZ32*'Dist Horaria'!$R$6</f>
        <v>707.177085597789</v>
      </c>
      <c r="CL32" s="0" t="n">
        <f aca="false">BZ32*'Dist Horaria'!$S$6</f>
        <v>707.177085597789</v>
      </c>
      <c r="CM32" s="0" t="n">
        <f aca="false">BZ32*'Dist Horaria'!$T$6</f>
        <v>707.177085597789</v>
      </c>
      <c r="CN32" s="0" t="n">
        <f aca="false">BZ32*'Dist Horaria'!$U$6</f>
        <v>707.177085597789</v>
      </c>
      <c r="CO32" s="0" t="n">
        <f aca="false">BZ32*'Dist Horaria'!$V$6</f>
        <v>707.177085597789</v>
      </c>
      <c r="CP32" s="0" t="n">
        <f aca="false">BZ32*'Dist Horaria'!$W$6</f>
        <v>707.177085597789</v>
      </c>
      <c r="CQ32" s="0" t="n">
        <f aca="false">BZ32*'Dist Horaria'!$X$6</f>
        <v>1077.60317805377</v>
      </c>
      <c r="CR32" s="0" t="n">
        <f aca="false">BZ32*'Dist Horaria'!$Y$6</f>
        <v>1077.60317805377</v>
      </c>
      <c r="CS32" s="0" t="n">
        <f aca="false">BZ32*'Dist Horaria'!$Z$6</f>
        <v>1077.60317805377</v>
      </c>
      <c r="CT32" s="0" t="n">
        <f aca="false">BZ32*'Dist Horaria'!$AA$6</f>
        <v>404.101191770165</v>
      </c>
      <c r="CU32" s="0" t="n">
        <f aca="false">BZ32*'Dist Horaria'!$AB$6</f>
        <v>404.101191770165</v>
      </c>
      <c r="CV32" s="0" t="n">
        <f aca="false">BZ32*'Dist Horaria'!$AC$6</f>
        <v>404.101191770165</v>
      </c>
      <c r="CW32" s="0" t="n">
        <f aca="false">BZ32*'Dist Horaria'!$AD$6</f>
        <v>404.101191770165</v>
      </c>
      <c r="CX32" s="0" t="n">
        <f aca="false">BZ32*'Dist Horaria'!$AE$6</f>
        <v>404.101191770165</v>
      </c>
      <c r="CY32" s="0" t="n">
        <f aca="false">AS32*1000000</f>
        <v>16908.0608667583</v>
      </c>
      <c r="CZ32" s="0" t="n">
        <f aca="false">CY32*'Dist Horaria'!$H$6</f>
        <v>422.701521668956</v>
      </c>
      <c r="DA32" s="0" t="n">
        <f aca="false">CY32*'Dist Horaria'!$I$6</f>
        <v>422.701521668956</v>
      </c>
      <c r="DB32" s="0" t="n">
        <f aca="false">CY32*'Dist Horaria'!$J$6</f>
        <v>422.701521668956</v>
      </c>
      <c r="DC32" s="0" t="n">
        <f aca="false">CY32*'Dist Horaria'!$K$6</f>
        <v>422.701521668956</v>
      </c>
      <c r="DD32" s="0" t="n">
        <f aca="false">CY32*'Dist Horaria'!$L$6</f>
        <v>422.701521668956</v>
      </c>
      <c r="DE32" s="0" t="n">
        <f aca="false">CY32*'Dist Horaria'!$M$6</f>
        <v>1127.20405778388</v>
      </c>
      <c r="DF32" s="0" t="n">
        <f aca="false">CY32*'Dist Horaria'!$N$6</f>
        <v>1127.20405778388</v>
      </c>
      <c r="DG32" s="0" t="n">
        <f aca="false">CY32*'Dist Horaria'!$O$6</f>
        <v>1127.20405778388</v>
      </c>
      <c r="DH32" s="0" t="n">
        <f aca="false">CY32*'Dist Horaria'!$P$6</f>
        <v>739.727662920674</v>
      </c>
      <c r="DI32" s="0" t="n">
        <f aca="false">CY32*'Dist Horaria'!$Q$6</f>
        <v>739.727662920674</v>
      </c>
      <c r="DJ32" s="0" t="n">
        <f aca="false">CY32*'Dist Horaria'!$R$6</f>
        <v>739.727662920674</v>
      </c>
      <c r="DK32" s="0" t="n">
        <f aca="false">CY32*'Dist Horaria'!$S$6</f>
        <v>739.727662920674</v>
      </c>
      <c r="DL32" s="0" t="n">
        <f aca="false">CY32*'Dist Horaria'!$T$6</f>
        <v>739.727662920674</v>
      </c>
      <c r="DM32" s="0" t="n">
        <f aca="false">CY32*'Dist Horaria'!$U$6</f>
        <v>739.727662920674</v>
      </c>
      <c r="DN32" s="0" t="n">
        <f aca="false">CY32*'Dist Horaria'!$V$6</f>
        <v>739.727662920674</v>
      </c>
      <c r="DO32" s="0" t="n">
        <f aca="false">CY32*'Dist Horaria'!$W$6</f>
        <v>739.727662920674</v>
      </c>
      <c r="DP32" s="0" t="n">
        <f aca="false">CY32*'Dist Horaria'!$X$6</f>
        <v>1127.20405778388</v>
      </c>
      <c r="DQ32" s="0" t="n">
        <f aca="false">CY32*'Dist Horaria'!$Y$6</f>
        <v>1127.20405778388</v>
      </c>
      <c r="DR32" s="0" t="n">
        <f aca="false">CY32*'Dist Horaria'!$Z$6</f>
        <v>1127.20405778388</v>
      </c>
      <c r="DS32" s="0" t="n">
        <f aca="false">CY32*'Dist Horaria'!$AA$6</f>
        <v>422.701521668956</v>
      </c>
      <c r="DT32" s="0" t="n">
        <f aca="false">CY32*'Dist Horaria'!$AB$6</f>
        <v>422.701521668956</v>
      </c>
      <c r="DU32" s="0" t="n">
        <f aca="false">CY32*'Dist Horaria'!$AC$6</f>
        <v>422.701521668956</v>
      </c>
      <c r="DV32" s="0" t="n">
        <f aca="false">CY32*'Dist Horaria'!$AD$6</f>
        <v>422.701521668956</v>
      </c>
      <c r="DW32" s="0" t="n">
        <f aca="false">CY32*'Dist Horaria'!$AE$6</f>
        <v>422.701521668956</v>
      </c>
      <c r="DX32" s="0" t="n">
        <f aca="false">AX32*1000000</f>
        <v>980.177441551203</v>
      </c>
      <c r="DY32" s="0" t="n">
        <f aca="false">DX32*'Dist Horaria'!$H$6</f>
        <v>24.5044360387801</v>
      </c>
      <c r="DZ32" s="0" t="n">
        <f aca="false">DX32*'Dist Horaria'!$I$6</f>
        <v>24.5044360387801</v>
      </c>
      <c r="EA32" s="0" t="n">
        <f aca="false">DX32*'Dist Horaria'!$J$6</f>
        <v>24.5044360387801</v>
      </c>
      <c r="EB32" s="0" t="n">
        <f aca="false">DX32*'Dist Horaria'!$K$6</f>
        <v>24.5044360387801</v>
      </c>
      <c r="EC32" s="0" t="n">
        <f aca="false">DX32*'Dist Horaria'!$L$6</f>
        <v>24.5044360387801</v>
      </c>
      <c r="ED32" s="0" t="n">
        <f aca="false">DX32*'Dist Horaria'!$M$6</f>
        <v>65.3451627700802</v>
      </c>
      <c r="EE32" s="0" t="n">
        <f aca="false">DX32*'Dist Horaria'!$N$6</f>
        <v>65.3451627700802</v>
      </c>
      <c r="EF32" s="0" t="n">
        <f aca="false">DX32*'Dist Horaria'!$O$6</f>
        <v>65.3451627700802</v>
      </c>
      <c r="EG32" s="0" t="n">
        <f aca="false">DX32*'Dist Horaria'!$P$6</f>
        <v>42.8827630678651</v>
      </c>
      <c r="EH32" s="0" t="n">
        <f aca="false">DX32*'Dist Horaria'!$Q$6</f>
        <v>42.8827630678651</v>
      </c>
      <c r="EI32" s="0" t="n">
        <f aca="false">DX32*'Dist Horaria'!$R$6</f>
        <v>42.8827630678651</v>
      </c>
      <c r="EJ32" s="0" t="n">
        <f aca="false">DX32*'Dist Horaria'!$S$6</f>
        <v>42.8827630678651</v>
      </c>
      <c r="EK32" s="0" t="n">
        <f aca="false">DX32*'Dist Horaria'!$T$6</f>
        <v>42.8827630678651</v>
      </c>
      <c r="EL32" s="0" t="n">
        <f aca="false">DX32*'Dist Horaria'!$U$6</f>
        <v>42.8827630678651</v>
      </c>
      <c r="EM32" s="0" t="n">
        <f aca="false">DX32*'Dist Horaria'!$V$6</f>
        <v>42.8827630678651</v>
      </c>
      <c r="EN32" s="0" t="n">
        <f aca="false">DX32*'Dist Horaria'!$W$6</f>
        <v>42.8827630678651</v>
      </c>
      <c r="EO32" s="0" t="n">
        <f aca="false">DX32*'Dist Horaria'!$X$6</f>
        <v>65.3451627700802</v>
      </c>
      <c r="EP32" s="0" t="n">
        <f aca="false">DX32*'Dist Horaria'!$Y$6</f>
        <v>65.3451627700802</v>
      </c>
      <c r="EQ32" s="0" t="n">
        <f aca="false">DX32*'Dist Horaria'!$Z$6</f>
        <v>65.3451627700802</v>
      </c>
      <c r="ER32" s="0" t="n">
        <f aca="false">DX32*'Dist Horaria'!$AA$6</f>
        <v>24.5044360387801</v>
      </c>
      <c r="ES32" s="0" t="n">
        <f aca="false">DX32*'Dist Horaria'!$AB$6</f>
        <v>24.5044360387801</v>
      </c>
      <c r="ET32" s="0" t="n">
        <f aca="false">DX32*'Dist Horaria'!$AC$6</f>
        <v>24.5044360387801</v>
      </c>
      <c r="EU32" s="0" t="n">
        <f aca="false">DX32*'Dist Horaria'!$AD$6</f>
        <v>24.5044360387801</v>
      </c>
      <c r="EV32" s="0" t="n">
        <f aca="false">DX32*'Dist Horaria'!$AE$6</f>
        <v>24.5044360387801</v>
      </c>
      <c r="EW32" s="0" t="n">
        <f aca="false">BB32+CA32+CZ32+DY32</f>
        <v>873.359625464193</v>
      </c>
      <c r="EX32" s="0" t="n">
        <f aca="false">BC32+CB32+DA32+DZ32</f>
        <v>872.769701086034</v>
      </c>
      <c r="EY32" s="0" t="n">
        <f aca="false">BD32+CC32+DB32+EA32</f>
        <v>872.212884977987</v>
      </c>
      <c r="EZ32" s="0" t="n">
        <f aca="false">BE32+CD32+DC32+EB32</f>
        <v>871.738499401129</v>
      </c>
      <c r="FA32" s="0" t="n">
        <f aca="false">BF32+CE32+DD32+EC32</f>
        <v>871.39183683934</v>
      </c>
      <c r="FB32" s="0" t="n">
        <f aca="false">BG32+CF32+DE32+ED32</f>
        <v>2290.01883935703</v>
      </c>
      <c r="FC32" s="0" t="n">
        <f aca="false">BH32+CG32+DF32+EE32</f>
        <v>2290.91545576198</v>
      </c>
      <c r="FD32" s="0" t="n">
        <f aca="false">BI32+CH32+DG32+EF32</f>
        <v>2290.91545576198</v>
      </c>
      <c r="FE32" s="0" t="n">
        <f aca="false">BJ32+CI32+DH32+EG32</f>
        <v>1517.25773681075</v>
      </c>
      <c r="FF32" s="0" t="n">
        <f aca="false">BK32+CJ32+DI32+EH32</f>
        <v>1520.1632414018</v>
      </c>
      <c r="FG32" s="0" t="n">
        <f aca="false">BL32+CK32+DJ32+EI32</f>
        <v>1522.27633564983</v>
      </c>
      <c r="FH32" s="0" t="n">
        <f aca="false">BM32+CL32+DK32+EJ32</f>
        <v>1523.33288277385</v>
      </c>
      <c r="FI32" s="0" t="n">
        <f aca="false">BN32+CM32+DL32+EK32</f>
        <v>1523.59701955485</v>
      </c>
      <c r="FJ32" s="0" t="n">
        <f aca="false">BO32+CN32+DM32+EL32</f>
        <v>1523.33288277385</v>
      </c>
      <c r="FK32" s="0" t="n">
        <f aca="false">BP32+CO32+DN32+EM32</f>
        <v>1522.80460921184</v>
      </c>
      <c r="FL32" s="0" t="n">
        <f aca="false">BQ32+CP32+DO32+EN32</f>
        <v>1522.01219886883</v>
      </c>
      <c r="FM32" s="0" t="n">
        <f aca="false">BR32+CQ32+DP32+EO32</f>
        <v>2301.75257196077</v>
      </c>
      <c r="FN32" s="0" t="n">
        <f aca="false">BS32+CR32+DQ32+EP32</f>
        <v>2301.03181766384</v>
      </c>
      <c r="FO32" s="0" t="n">
        <f aca="false">BT32+CS32+DR32+EQ32</f>
        <v>2297.10868147937</v>
      </c>
      <c r="FP32" s="0" t="n">
        <f aca="false">BU32+CT32+DS32+ER32</f>
        <v>876.941034883272</v>
      </c>
      <c r="FQ32" s="0" t="n">
        <f aca="false">BV32+CU32+DT32+ES32</f>
        <v>874.123020462664</v>
      </c>
      <c r="FR32" s="0" t="n">
        <f aca="false">BW32+CV32+DU32+ET32</f>
        <v>876.035570224576</v>
      </c>
      <c r="FS32" s="0" t="n">
        <f aca="false">BX32+CW32+DV32+EU32</f>
        <v>875.382997708743</v>
      </c>
      <c r="FT32" s="0" t="n">
        <f aca="false">BY32+CX32+DW32+EV32</f>
        <v>874.692614079025</v>
      </c>
      <c r="FU32" s="0" t="n">
        <f aca="false">AM32*'Dist Horaria'!$H$10</f>
        <v>0.532471140558383</v>
      </c>
      <c r="FV32" s="0" t="n">
        <f aca="false">AM32*'Dist Horaria'!$I$10</f>
        <v>0.498334222439922</v>
      </c>
      <c r="FW32" s="0" t="n">
        <f aca="false">AM32*'Dist Horaria'!$J$10</f>
        <v>0.496176888102115</v>
      </c>
      <c r="FX32" s="0" t="n">
        <f aca="false">AM32*'Dist Horaria'!$K$10</f>
        <v>0.481907011310388</v>
      </c>
      <c r="FY32" s="0" t="n">
        <f aca="false">AM32*'Dist Horaria'!$L$10</f>
        <v>0.482099862813257</v>
      </c>
      <c r="FZ32" s="0" t="n">
        <f aca="false">AM32*'Dist Horaria'!$M$10</f>
        <v>0.515866692891956</v>
      </c>
      <c r="GA32" s="0" t="n">
        <f aca="false">AM32*'Dist Horaria'!$N$10</f>
        <v>0.488031214312407</v>
      </c>
      <c r="GB32" s="0" t="n">
        <f aca="false">AM32*'Dist Horaria'!$O$10</f>
        <v>0.479701430731551</v>
      </c>
      <c r="GC32" s="0" t="n">
        <f aca="false">AM32*'Dist Horaria'!$P$10</f>
        <v>0.487145298550437</v>
      </c>
      <c r="GD32" s="0" t="n">
        <f aca="false">AM32*'Dist Horaria'!$Q$10</f>
        <v>0.440850060770108</v>
      </c>
      <c r="GE32" s="0" t="n">
        <f aca="false">AM32*'Dist Horaria'!$R$10</f>
        <v>0.537903280260659</v>
      </c>
      <c r="GF32" s="0" t="n">
        <f aca="false">AM32*'Dist Horaria'!$S$10</f>
        <v>0.459390297103227</v>
      </c>
      <c r="GG32" s="0" t="n">
        <f aca="false">AR32*'Dist Horaria'!$H$10</f>
        <v>0.556980196897927</v>
      </c>
      <c r="GH32" s="0" t="n">
        <f aca="false">AR32*'Dist Horaria'!$I$10</f>
        <v>0.521271994280278</v>
      </c>
      <c r="GI32" s="0" t="n">
        <f aca="false">AR32*'Dist Horaria'!$J$10</f>
        <v>0.519015360234372</v>
      </c>
      <c r="GJ32" s="0" t="n">
        <f aca="false">AR32*'Dist Horaria'!$K$10</f>
        <v>0.504088656832512</v>
      </c>
      <c r="GK32" s="0" t="n">
        <f aca="false">AR32*'Dist Horaria'!$L$10</f>
        <v>0.504290385076277</v>
      </c>
      <c r="GL32" s="0" t="n">
        <f aca="false">AR32*'Dist Horaria'!$M$10</f>
        <v>0.539611464911946</v>
      </c>
      <c r="GM32" s="0" t="n">
        <f aca="false">AR32*'Dist Horaria'!$N$10</f>
        <v>0.51049475010985</v>
      </c>
      <c r="GN32" s="0" t="n">
        <f aca="false">AR32*'Dist Horaria'!$O$10</f>
        <v>0.501781555824584</v>
      </c>
      <c r="GO32" s="0" t="n">
        <f aca="false">AR32*'Dist Horaria'!$P$10</f>
        <v>0.509568056627421</v>
      </c>
      <c r="GP32" s="0" t="n">
        <f aca="false">AR32*'Dist Horaria'!$Q$10</f>
        <v>0.461141900371735</v>
      </c>
      <c r="GQ32" s="0" t="n">
        <f aca="false">AR32*'Dist Horaria'!$R$10</f>
        <v>0.562662371969007</v>
      </c>
      <c r="GR32" s="0" t="n">
        <f aca="false">AR32*'Dist Horaria'!$S$10</f>
        <v>0.480535523230854</v>
      </c>
      <c r="GS32" s="0" t="n">
        <f aca="false">AW32*'Dist Horaria'!$H$10</f>
        <v>0.0322887070665465</v>
      </c>
      <c r="GT32" s="0" t="n">
        <f aca="false">AW32*'Dist Horaria'!$I$10</f>
        <v>0.0302186663350886</v>
      </c>
      <c r="GU32" s="0" t="n">
        <f aca="false">AW32*'Dist Horaria'!$J$10</f>
        <v>0.0300878469701085</v>
      </c>
      <c r="GV32" s="0" t="n">
        <f aca="false">AW32*'Dist Horaria'!$K$10</f>
        <v>0.0292225308308703</v>
      </c>
      <c r="GW32" s="0" t="n">
        <f aca="false">AW32*'Dist Horaria'!$L$10</f>
        <v>0.0292342252218131</v>
      </c>
      <c r="GX32" s="0" t="n">
        <f aca="false">AW32*'Dist Horaria'!$M$10</f>
        <v>0.0312818240528664</v>
      </c>
      <c r="GY32" s="0" t="n">
        <f aca="false">AW32*'Dist Horaria'!$N$10</f>
        <v>0.0295938985570927</v>
      </c>
      <c r="GZ32" s="0" t="n">
        <f aca="false">AW32*'Dist Horaria'!$O$10</f>
        <v>0.0290887858449034</v>
      </c>
      <c r="HA32" s="0" t="n">
        <f aca="false">AW32*'Dist Horaria'!$P$10</f>
        <v>0.0295401771957925</v>
      </c>
      <c r="HB32" s="0" t="n">
        <f aca="false">AW32*'Dist Horaria'!$Q$10</f>
        <v>0.0267328637896658</v>
      </c>
      <c r="HC32" s="0" t="n">
        <f aca="false">AW32*'Dist Horaria'!$R$10</f>
        <v>0.0326181085199424</v>
      </c>
      <c r="HD32" s="0" t="n">
        <f aca="false">AW32*'Dist Horaria'!$S$10</f>
        <v>0.0278571317814988</v>
      </c>
    </row>
    <row r="33" customFormat="false" ht="13.8" hidden="false" customHeight="false" outlineLevel="0" collapsed="false">
      <c r="A33" s="0" t="n">
        <v>4.5919295815049</v>
      </c>
      <c r="B33" s="0" t="n">
        <v>-74.0803267611889</v>
      </c>
      <c r="C33" s="0" t="n">
        <v>31</v>
      </c>
      <c r="D33" s="0" t="n">
        <v>23</v>
      </c>
      <c r="E33" s="0" t="n">
        <v>2294</v>
      </c>
      <c r="F33" s="0" t="n">
        <v>42</v>
      </c>
      <c r="G33" s="0" t="s">
        <v>256</v>
      </c>
      <c r="H33" s="1" t="n">
        <v>40545</v>
      </c>
      <c r="I33" s="0" t="s">
        <v>257</v>
      </c>
      <c r="J33" s="0" t="s">
        <v>258</v>
      </c>
      <c r="K33" s="0" t="n">
        <v>1003371</v>
      </c>
      <c r="L33" s="0" t="s">
        <v>259</v>
      </c>
      <c r="M33" s="0" t="s">
        <v>260</v>
      </c>
      <c r="N33" s="0" t="s">
        <v>213</v>
      </c>
      <c r="O33" s="0" t="s">
        <v>213</v>
      </c>
      <c r="P33" s="0" t="s">
        <v>213</v>
      </c>
      <c r="Q33" s="0" t="s">
        <v>213</v>
      </c>
      <c r="R33" s="0" t="n">
        <v>30</v>
      </c>
      <c r="S33" s="0" t="n">
        <v>365</v>
      </c>
      <c r="T33" s="0" t="n">
        <v>24</v>
      </c>
      <c r="U33" s="0" t="n">
        <v>3</v>
      </c>
      <c r="V33" s="0" t="n">
        <v>15000</v>
      </c>
      <c r="W33" s="0" t="n">
        <f aca="false">V33*12</f>
        <v>180000</v>
      </c>
      <c r="X33" s="0" t="n">
        <v>2</v>
      </c>
      <c r="Y33" s="0" t="s">
        <v>118</v>
      </c>
      <c r="Z33" s="0" t="n">
        <v>10400</v>
      </c>
      <c r="AB33" s="0" t="n">
        <v>0.005</v>
      </c>
      <c r="AC33" s="0" t="n">
        <v>1</v>
      </c>
      <c r="AD33" s="0" t="n">
        <v>558.630739523047</v>
      </c>
      <c r="AE33" s="0" t="n">
        <v>0.253618355743463</v>
      </c>
      <c r="AF33" s="0" t="n">
        <f aca="false">AE33/S33</f>
        <v>0.000694844810256064</v>
      </c>
      <c r="AG33" s="0" t="n">
        <f aca="false">AE33*EXP(AB33*AC33)</f>
        <v>0.254889623041955</v>
      </c>
      <c r="AH33" s="0" t="n">
        <f aca="false">AG33/S33</f>
        <v>0.000698327734361519</v>
      </c>
      <c r="AI33" s="0" t="s">
        <v>90</v>
      </c>
      <c r="AJ33" s="0" t="n">
        <f aca="false">IF(AI33="A",'FE DISTRIBUCIÓN'!$C$2,'FE DISTRIBUCIÓN'!$C$3)</f>
        <v>4.994E-006</v>
      </c>
      <c r="AK33" s="0" t="n">
        <f aca="false">W33*AJ33</f>
        <v>0.89892</v>
      </c>
      <c r="AL33" s="0" t="n">
        <f aca="false">AK33/365</f>
        <v>0.00246279452054794</v>
      </c>
      <c r="AM33" s="0" t="n">
        <f aca="false">AK33*EXP(AB33*AC33)</f>
        <v>0.903425855250933</v>
      </c>
      <c r="AN33" s="0" t="n">
        <f aca="false">AM33/365</f>
        <v>0.00247513932945461</v>
      </c>
      <c r="AO33" s="0" t="n">
        <v>5.223868284E-006</v>
      </c>
      <c r="AP33" s="0" t="n">
        <f aca="false">AO33*W33</f>
        <v>0.94029629112</v>
      </c>
      <c r="AQ33" s="0" t="n">
        <f aca="false">AP33/365</f>
        <v>0.00257615422224658</v>
      </c>
      <c r="AR33" s="0" t="n">
        <f aca="false">AP33*EXP(AB33*AC33)</f>
        <v>0.945009545893256</v>
      </c>
      <c r="AS33" s="0" t="n">
        <f aca="false">AR33/365</f>
        <v>0.00258906724902262</v>
      </c>
      <c r="AT33" s="0" t="n">
        <v>3.02832944E-007</v>
      </c>
      <c r="AU33" s="0" t="n">
        <f aca="false">AT33*W33</f>
        <v>0.05450992992</v>
      </c>
      <c r="AV33" s="0" t="n">
        <f aca="false">AU33/365</f>
        <v>0.000149342273753425</v>
      </c>
      <c r="AW33" s="0" t="n">
        <f aca="false">AU33*EXP(AB33*AC33)</f>
        <v>0.0547831620807685</v>
      </c>
      <c r="AX33" s="0" t="n">
        <f aca="false">AW33/365</f>
        <v>0.000150090855015804</v>
      </c>
      <c r="AY33" s="0" t="n">
        <f aca="false">AW33+AR33+AM33+AG33</f>
        <v>2.15810818626691</v>
      </c>
      <c r="AZ33" s="0" t="n">
        <f aca="false">AH33+AN33+AS33+AX33</f>
        <v>0.00591262516785455</v>
      </c>
      <c r="BA33" s="0" t="n">
        <f aca="false">AH33*1000000</f>
        <v>698.327734361519</v>
      </c>
      <c r="BB33" s="0" t="n">
        <f aca="false">BA33*'Dist Horaria'!$H$3</f>
        <v>24.332909701238</v>
      </c>
      <c r="BC33" s="0" t="n">
        <f aca="false">BA33*'Dist Horaria'!$I$3</f>
        <v>23.6819815862626</v>
      </c>
      <c r="BD33" s="0" t="n">
        <f aca="false">BA33*'Dist Horaria'!$J$3</f>
        <v>23.0675854483543</v>
      </c>
      <c r="BE33" s="0" t="n">
        <f aca="false">BA33*'Dist Horaria'!$K$3</f>
        <v>22.5441439349191</v>
      </c>
      <c r="BF33" s="0" t="n">
        <f aca="false">BA33*'Dist Horaria'!$L$3</f>
        <v>22.1616331992507</v>
      </c>
      <c r="BG33" s="0" t="n">
        <f aca="false">BA33*'Dist Horaria'!$M$3</f>
        <v>21.9208178318909</v>
      </c>
      <c r="BH33" s="0" t="n">
        <f aca="false">BA33*'Dist Horaria'!$N$3</f>
        <v>22.9101528177603</v>
      </c>
      <c r="BI33" s="0" t="n">
        <f aca="false">BA33*'Dist Horaria'!$O$3</f>
        <v>22.9101528177603</v>
      </c>
      <c r="BJ33" s="0" t="n">
        <f aca="false">BA33*'Dist Horaria'!$P$3</f>
        <v>30.3109052368618</v>
      </c>
      <c r="BK33" s="0" t="n">
        <f aca="false">BA33*'Dist Horaria'!$Q$3</f>
        <v>33.5168663676837</v>
      </c>
      <c r="BL33" s="0" t="n">
        <f aca="false">BA33*'Dist Horaria'!$R$3</f>
        <v>35.8484744628269</v>
      </c>
      <c r="BM33" s="0" t="n">
        <f aca="false">BA33*'Dist Horaria'!$S$3</f>
        <v>37.0142785103985</v>
      </c>
      <c r="BN33" s="0" t="n">
        <f aca="false">BA33*'Dist Horaria'!$T$3</f>
        <v>37.3057295222914</v>
      </c>
      <c r="BO33" s="0" t="n">
        <f aca="false">BA33*'Dist Horaria'!$U$3</f>
        <v>37.0142785103985</v>
      </c>
      <c r="BP33" s="0" t="n">
        <f aca="false">BA33*'Dist Horaria'!$V$3</f>
        <v>36.4313764866127</v>
      </c>
      <c r="BQ33" s="0" t="n">
        <f aca="false">BA33*'Dist Horaria'!$W$3</f>
        <v>35.557023450934</v>
      </c>
      <c r="BR33" s="0" t="n">
        <f aca="false">BA33*'Dist Horaria'!$X$3</f>
        <v>34.8679288992672</v>
      </c>
      <c r="BS33" s="0" t="n">
        <f aca="false">BA33*'Dist Horaria'!$Y$3</f>
        <v>34.0726418197193</v>
      </c>
      <c r="BT33" s="0" t="n">
        <f aca="false">BA33*'Dist Horaria'!$Z$3</f>
        <v>29.7438164043021</v>
      </c>
      <c r="BU33" s="0" t="n">
        <f aca="false">BA33*'Dist Horaria'!$AA$3</f>
        <v>28.2846705852223</v>
      </c>
      <c r="BV33" s="0" t="n">
        <f aca="false">BA33*'Dist Horaria'!$AB$3</f>
        <v>25.1752469324733</v>
      </c>
      <c r="BW33" s="0" t="n">
        <f aca="false">BA33*'Dist Horaria'!$AC$3</f>
        <v>27.2855723528323</v>
      </c>
      <c r="BX33" s="0" t="n">
        <f aca="false">BA33*'Dist Horaria'!$AD$3</f>
        <v>26.5655176927056</v>
      </c>
      <c r="BY33" s="0" t="n">
        <f aca="false">BA33*'Dist Horaria'!$AE$3</f>
        <v>25.8037418933987</v>
      </c>
      <c r="BZ33" s="0" t="n">
        <f aca="false">AN33*1000000</f>
        <v>2475.13932945461</v>
      </c>
      <c r="CA33" s="0" t="n">
        <f aca="false">BZ33*'Dist Horaria'!$H$6</f>
        <v>61.8784832363653</v>
      </c>
      <c r="CB33" s="0" t="n">
        <f aca="false">BZ33*'Dist Horaria'!$I$6</f>
        <v>61.8784832363653</v>
      </c>
      <c r="CC33" s="0" t="n">
        <f aca="false">BZ33*'Dist Horaria'!$J$6</f>
        <v>61.8784832363653</v>
      </c>
      <c r="CD33" s="0" t="n">
        <f aca="false">BZ33*'Dist Horaria'!$K$6</f>
        <v>61.8784832363653</v>
      </c>
      <c r="CE33" s="0" t="n">
        <f aca="false">BZ33*'Dist Horaria'!$L$6</f>
        <v>61.8784832363653</v>
      </c>
      <c r="CF33" s="0" t="n">
        <f aca="false">BZ33*'Dist Horaria'!$M$6</f>
        <v>165.009288630307</v>
      </c>
      <c r="CG33" s="0" t="n">
        <f aca="false">BZ33*'Dist Horaria'!$N$6</f>
        <v>165.009288630307</v>
      </c>
      <c r="CH33" s="0" t="n">
        <f aca="false">BZ33*'Dist Horaria'!$O$6</f>
        <v>165.009288630307</v>
      </c>
      <c r="CI33" s="0" t="n">
        <f aca="false">BZ33*'Dist Horaria'!$P$6</f>
        <v>108.287345663639</v>
      </c>
      <c r="CJ33" s="0" t="n">
        <f aca="false">BZ33*'Dist Horaria'!$Q$6</f>
        <v>108.287345663639</v>
      </c>
      <c r="CK33" s="0" t="n">
        <f aca="false">BZ33*'Dist Horaria'!$R$6</f>
        <v>108.287345663639</v>
      </c>
      <c r="CL33" s="0" t="n">
        <f aca="false">BZ33*'Dist Horaria'!$S$6</f>
        <v>108.287345663639</v>
      </c>
      <c r="CM33" s="0" t="n">
        <f aca="false">BZ33*'Dist Horaria'!$T$6</f>
        <v>108.287345663639</v>
      </c>
      <c r="CN33" s="0" t="n">
        <f aca="false">BZ33*'Dist Horaria'!$U$6</f>
        <v>108.287345663639</v>
      </c>
      <c r="CO33" s="0" t="n">
        <f aca="false">BZ33*'Dist Horaria'!$V$6</f>
        <v>108.287345663639</v>
      </c>
      <c r="CP33" s="0" t="n">
        <f aca="false">BZ33*'Dist Horaria'!$W$6</f>
        <v>108.287345663639</v>
      </c>
      <c r="CQ33" s="0" t="n">
        <f aca="false">BZ33*'Dist Horaria'!$X$6</f>
        <v>165.009288630307</v>
      </c>
      <c r="CR33" s="0" t="n">
        <f aca="false">BZ33*'Dist Horaria'!$Y$6</f>
        <v>165.009288630307</v>
      </c>
      <c r="CS33" s="0" t="n">
        <f aca="false">BZ33*'Dist Horaria'!$Z$6</f>
        <v>165.009288630307</v>
      </c>
      <c r="CT33" s="0" t="n">
        <f aca="false">BZ33*'Dist Horaria'!$AA$6</f>
        <v>61.8784832363653</v>
      </c>
      <c r="CU33" s="0" t="n">
        <f aca="false">BZ33*'Dist Horaria'!$AB$6</f>
        <v>61.8784832363653</v>
      </c>
      <c r="CV33" s="0" t="n">
        <f aca="false">BZ33*'Dist Horaria'!$AC$6</f>
        <v>61.8784832363653</v>
      </c>
      <c r="CW33" s="0" t="n">
        <f aca="false">BZ33*'Dist Horaria'!$AD$6</f>
        <v>61.8784832363653</v>
      </c>
      <c r="CX33" s="0" t="n">
        <f aca="false">BZ33*'Dist Horaria'!$AE$6</f>
        <v>61.8784832363653</v>
      </c>
      <c r="CY33" s="0" t="n">
        <f aca="false">AS33*1000000</f>
        <v>2589.06724902262</v>
      </c>
      <c r="CZ33" s="0" t="n">
        <f aca="false">CY33*'Dist Horaria'!$H$6</f>
        <v>64.7266812255655</v>
      </c>
      <c r="DA33" s="0" t="n">
        <f aca="false">CY33*'Dist Horaria'!$I$6</f>
        <v>64.7266812255655</v>
      </c>
      <c r="DB33" s="0" t="n">
        <f aca="false">CY33*'Dist Horaria'!$J$6</f>
        <v>64.7266812255655</v>
      </c>
      <c r="DC33" s="0" t="n">
        <f aca="false">CY33*'Dist Horaria'!$K$6</f>
        <v>64.7266812255655</v>
      </c>
      <c r="DD33" s="0" t="n">
        <f aca="false">CY33*'Dist Horaria'!$L$6</f>
        <v>64.7266812255655</v>
      </c>
      <c r="DE33" s="0" t="n">
        <f aca="false">CY33*'Dist Horaria'!$M$6</f>
        <v>172.604483268175</v>
      </c>
      <c r="DF33" s="0" t="n">
        <f aca="false">CY33*'Dist Horaria'!$N$6</f>
        <v>172.604483268175</v>
      </c>
      <c r="DG33" s="0" t="n">
        <f aca="false">CY33*'Dist Horaria'!$O$6</f>
        <v>172.604483268175</v>
      </c>
      <c r="DH33" s="0" t="n">
        <f aca="false">CY33*'Dist Horaria'!$P$6</f>
        <v>113.27169214474</v>
      </c>
      <c r="DI33" s="0" t="n">
        <f aca="false">CY33*'Dist Horaria'!$Q$6</f>
        <v>113.27169214474</v>
      </c>
      <c r="DJ33" s="0" t="n">
        <f aca="false">CY33*'Dist Horaria'!$R$6</f>
        <v>113.27169214474</v>
      </c>
      <c r="DK33" s="0" t="n">
        <f aca="false">CY33*'Dist Horaria'!$S$6</f>
        <v>113.27169214474</v>
      </c>
      <c r="DL33" s="0" t="n">
        <f aca="false">CY33*'Dist Horaria'!$T$6</f>
        <v>113.27169214474</v>
      </c>
      <c r="DM33" s="0" t="n">
        <f aca="false">CY33*'Dist Horaria'!$U$6</f>
        <v>113.27169214474</v>
      </c>
      <c r="DN33" s="0" t="n">
        <f aca="false">CY33*'Dist Horaria'!$V$6</f>
        <v>113.27169214474</v>
      </c>
      <c r="DO33" s="0" t="n">
        <f aca="false">CY33*'Dist Horaria'!$W$6</f>
        <v>113.27169214474</v>
      </c>
      <c r="DP33" s="0" t="n">
        <f aca="false">CY33*'Dist Horaria'!$X$6</f>
        <v>172.604483268175</v>
      </c>
      <c r="DQ33" s="0" t="n">
        <f aca="false">CY33*'Dist Horaria'!$Y$6</f>
        <v>172.604483268175</v>
      </c>
      <c r="DR33" s="0" t="n">
        <f aca="false">CY33*'Dist Horaria'!$Z$6</f>
        <v>172.604483268175</v>
      </c>
      <c r="DS33" s="0" t="n">
        <f aca="false">CY33*'Dist Horaria'!$AA$6</f>
        <v>64.7266812255655</v>
      </c>
      <c r="DT33" s="0" t="n">
        <f aca="false">CY33*'Dist Horaria'!$AB$6</f>
        <v>64.7266812255655</v>
      </c>
      <c r="DU33" s="0" t="n">
        <f aca="false">CY33*'Dist Horaria'!$AC$6</f>
        <v>64.7266812255655</v>
      </c>
      <c r="DV33" s="0" t="n">
        <f aca="false">CY33*'Dist Horaria'!$AD$6</f>
        <v>64.7266812255655</v>
      </c>
      <c r="DW33" s="0" t="n">
        <f aca="false">CY33*'Dist Horaria'!$AE$6</f>
        <v>64.7266812255655</v>
      </c>
      <c r="DX33" s="0" t="n">
        <f aca="false">AX33*1000000</f>
        <v>150.090855015804</v>
      </c>
      <c r="DY33" s="0" t="n">
        <f aca="false">DX33*'Dist Horaria'!$H$6</f>
        <v>3.7522713753951</v>
      </c>
      <c r="DZ33" s="0" t="n">
        <f aca="false">DX33*'Dist Horaria'!$I$6</f>
        <v>3.7522713753951</v>
      </c>
      <c r="EA33" s="0" t="n">
        <f aca="false">DX33*'Dist Horaria'!$J$6</f>
        <v>3.7522713753951</v>
      </c>
      <c r="EB33" s="0" t="n">
        <f aca="false">DX33*'Dist Horaria'!$K$6</f>
        <v>3.7522713753951</v>
      </c>
      <c r="EC33" s="0" t="n">
        <f aca="false">DX33*'Dist Horaria'!$L$6</f>
        <v>3.7522713753951</v>
      </c>
      <c r="ED33" s="0" t="n">
        <f aca="false">DX33*'Dist Horaria'!$M$6</f>
        <v>10.0060570010536</v>
      </c>
      <c r="EE33" s="0" t="n">
        <f aca="false">DX33*'Dist Horaria'!$N$6</f>
        <v>10.0060570010536</v>
      </c>
      <c r="EF33" s="0" t="n">
        <f aca="false">DX33*'Dist Horaria'!$O$6</f>
        <v>10.0060570010536</v>
      </c>
      <c r="EG33" s="0" t="n">
        <f aca="false">DX33*'Dist Horaria'!$P$6</f>
        <v>6.56647490694143</v>
      </c>
      <c r="EH33" s="0" t="n">
        <f aca="false">DX33*'Dist Horaria'!$Q$6</f>
        <v>6.56647490694143</v>
      </c>
      <c r="EI33" s="0" t="n">
        <f aca="false">DX33*'Dist Horaria'!$R$6</f>
        <v>6.56647490694143</v>
      </c>
      <c r="EJ33" s="0" t="n">
        <f aca="false">DX33*'Dist Horaria'!$S$6</f>
        <v>6.56647490694143</v>
      </c>
      <c r="EK33" s="0" t="n">
        <f aca="false">DX33*'Dist Horaria'!$T$6</f>
        <v>6.56647490694143</v>
      </c>
      <c r="EL33" s="0" t="n">
        <f aca="false">DX33*'Dist Horaria'!$U$6</f>
        <v>6.56647490694143</v>
      </c>
      <c r="EM33" s="0" t="n">
        <f aca="false">DX33*'Dist Horaria'!$V$6</f>
        <v>6.56647490694143</v>
      </c>
      <c r="EN33" s="0" t="n">
        <f aca="false">DX33*'Dist Horaria'!$W$6</f>
        <v>6.56647490694143</v>
      </c>
      <c r="EO33" s="0" t="n">
        <f aca="false">DX33*'Dist Horaria'!$X$6</f>
        <v>10.0060570010536</v>
      </c>
      <c r="EP33" s="0" t="n">
        <f aca="false">DX33*'Dist Horaria'!$Y$6</f>
        <v>10.0060570010536</v>
      </c>
      <c r="EQ33" s="0" t="n">
        <f aca="false">DX33*'Dist Horaria'!$Z$6</f>
        <v>10.0060570010536</v>
      </c>
      <c r="ER33" s="0" t="n">
        <f aca="false">DX33*'Dist Horaria'!$AA$6</f>
        <v>3.7522713753951</v>
      </c>
      <c r="ES33" s="0" t="n">
        <f aca="false">DX33*'Dist Horaria'!$AB$6</f>
        <v>3.7522713753951</v>
      </c>
      <c r="ET33" s="0" t="n">
        <f aca="false">DX33*'Dist Horaria'!$AC$6</f>
        <v>3.7522713753951</v>
      </c>
      <c r="EU33" s="0" t="n">
        <f aca="false">DX33*'Dist Horaria'!$AD$6</f>
        <v>3.7522713753951</v>
      </c>
      <c r="EV33" s="0" t="n">
        <f aca="false">DX33*'Dist Horaria'!$AE$6</f>
        <v>3.7522713753951</v>
      </c>
      <c r="EW33" s="0" t="n">
        <f aca="false">BB33+CA33+CZ33+DY33</f>
        <v>154.690345538564</v>
      </c>
      <c r="EX33" s="0" t="n">
        <f aca="false">BC33+CB33+DA33+DZ33</f>
        <v>154.039417423588</v>
      </c>
      <c r="EY33" s="0" t="n">
        <f aca="false">BD33+CC33+DB33+EA33</f>
        <v>153.42502128568</v>
      </c>
      <c r="EZ33" s="0" t="n">
        <f aca="false">BE33+CD33+DC33+EB33</f>
        <v>152.901579772245</v>
      </c>
      <c r="FA33" s="0" t="n">
        <f aca="false">BF33+CE33+DD33+EC33</f>
        <v>152.519069036577</v>
      </c>
      <c r="FB33" s="0" t="n">
        <f aca="false">BG33+CF33+DE33+ED33</f>
        <v>369.540646731427</v>
      </c>
      <c r="FC33" s="0" t="n">
        <f aca="false">BH33+CG33+DF33+EE33</f>
        <v>370.529981717296</v>
      </c>
      <c r="FD33" s="0" t="n">
        <f aca="false">BI33+CH33+DG33+EF33</f>
        <v>370.529981717296</v>
      </c>
      <c r="FE33" s="0" t="n">
        <f aca="false">BJ33+CI33+DH33+EG33</f>
        <v>258.436417952182</v>
      </c>
      <c r="FF33" s="0" t="n">
        <f aca="false">BK33+CJ33+DI33+EH33</f>
        <v>261.642379083004</v>
      </c>
      <c r="FG33" s="0" t="n">
        <f aca="false">BL33+CK33+DJ33+EI33</f>
        <v>263.973987178147</v>
      </c>
      <c r="FH33" s="0" t="n">
        <f aca="false">BM33+CL33+DK33+EJ33</f>
        <v>265.139791225719</v>
      </c>
      <c r="FI33" s="0" t="n">
        <f aca="false">BN33+CM33+DL33+EK33</f>
        <v>265.431242237612</v>
      </c>
      <c r="FJ33" s="0" t="n">
        <f aca="false">BO33+CN33+DM33+EL33</f>
        <v>265.139791225719</v>
      </c>
      <c r="FK33" s="0" t="n">
        <f aca="false">BP33+CO33+DN33+EM33</f>
        <v>264.556889201933</v>
      </c>
      <c r="FL33" s="0" t="n">
        <f aca="false">BQ33+CP33+DO33+EN33</f>
        <v>263.682536166254</v>
      </c>
      <c r="FM33" s="0" t="n">
        <f aca="false">BR33+CQ33+DP33+EO33</f>
        <v>382.487757798803</v>
      </c>
      <c r="FN33" s="0" t="n">
        <f aca="false">BS33+CR33+DQ33+EP33</f>
        <v>381.692470719255</v>
      </c>
      <c r="FO33" s="0" t="n">
        <f aca="false">BT33+CS33+DR33+EQ33</f>
        <v>377.363645303838</v>
      </c>
      <c r="FP33" s="0" t="n">
        <f aca="false">BU33+CT33+DS33+ER33</f>
        <v>158.642106422548</v>
      </c>
      <c r="FQ33" s="0" t="n">
        <f aca="false">BV33+CU33+DT33+ES33</f>
        <v>155.532682769799</v>
      </c>
      <c r="FR33" s="0" t="n">
        <f aca="false">BW33+CV33+DU33+ET33</f>
        <v>157.643008190158</v>
      </c>
      <c r="FS33" s="0" t="n">
        <f aca="false">BX33+CW33+DV33+EU33</f>
        <v>156.922953530031</v>
      </c>
      <c r="FT33" s="0" t="n">
        <f aca="false">BY33+CX33+DW33+EV33</f>
        <v>156.161177730725</v>
      </c>
      <c r="FU33" s="0" t="n">
        <f aca="false">AM33*'Dist Horaria'!$H$10</f>
        <v>0.0815352867447861</v>
      </c>
      <c r="FV33" s="0" t="n">
        <f aca="false">AM33*'Dist Horaria'!$I$10</f>
        <v>0.0763080299127009</v>
      </c>
      <c r="FW33" s="0" t="n">
        <f aca="false">AM33*'Dist Horaria'!$J$10</f>
        <v>0.0759776854856714</v>
      </c>
      <c r="FX33" s="0" t="n">
        <f aca="false">AM33*'Dist Horaria'!$K$10</f>
        <v>0.073792593360667</v>
      </c>
      <c r="FY33" s="0" t="n">
        <f aca="false">AM33*'Dist Horaria'!$L$10</f>
        <v>0.0738221239800526</v>
      </c>
      <c r="FZ33" s="0" t="n">
        <f aca="false">AM33*'Dist Horaria'!$M$10</f>
        <v>0.0789927106338983</v>
      </c>
      <c r="GA33" s="0" t="n">
        <f aca="false">AM33*'Dist Horaria'!$N$10</f>
        <v>0.0747303693447875</v>
      </c>
      <c r="GB33" s="0" t="n">
        <f aca="false">AM33*'Dist Horaria'!$O$10</f>
        <v>0.0734548611696875</v>
      </c>
      <c r="GC33" s="0" t="n">
        <f aca="false">AM33*'Dist Horaria'!$P$10</f>
        <v>0.0745947124233472</v>
      </c>
      <c r="GD33" s="0" t="n">
        <f aca="false">AM33*'Dist Horaria'!$Q$10</f>
        <v>0.0675056982030108</v>
      </c>
      <c r="GE33" s="0" t="n">
        <f aca="false">AM33*'Dist Horaria'!$R$10</f>
        <v>0.0823670896999628</v>
      </c>
      <c r="GF33" s="0" t="n">
        <f aca="false">AM33*'Dist Horaria'!$S$10</f>
        <v>0.0703446942923606</v>
      </c>
      <c r="GG33" s="0" t="n">
        <f aca="false">AR33*'Dist Horaria'!$H$10</f>
        <v>0.085288265609318</v>
      </c>
      <c r="GH33" s="0" t="n">
        <f aca="false">AR33*'Dist Horaria'!$I$10</f>
        <v>0.0798204039398241</v>
      </c>
      <c r="GI33" s="0" t="n">
        <f aca="false">AR33*'Dist Horaria'!$J$10</f>
        <v>0.0794748541250152</v>
      </c>
      <c r="GJ33" s="0" t="n">
        <f aca="false">AR33*'Dist Horaria'!$K$10</f>
        <v>0.0771891846317376</v>
      </c>
      <c r="GK33" s="0" t="n">
        <f aca="false">AR33*'Dist Horaria'!$L$10</f>
        <v>0.0772200745127979</v>
      </c>
      <c r="GL33" s="0" t="n">
        <f aca="false">AR33*'Dist Horaria'!$M$10</f>
        <v>0.0826286575385685</v>
      </c>
      <c r="GM33" s="0" t="n">
        <f aca="false">AR33*'Dist Horaria'!$N$10</f>
        <v>0.0781701254048541</v>
      </c>
      <c r="GN33" s="0" t="n">
        <f aca="false">AR33*'Dist Horaria'!$O$10</f>
        <v>0.0768359070023936</v>
      </c>
      <c r="GO33" s="0" t="n">
        <f aca="false">AR33*'Dist Horaria'!$P$10</f>
        <v>0.0780282243456997</v>
      </c>
      <c r="GP33" s="0" t="n">
        <f aca="false">AR33*'Dist Horaria'!$Q$10</f>
        <v>0.0706129106591878</v>
      </c>
      <c r="GQ33" s="0" t="n">
        <f aca="false">AR33*'Dist Horaria'!$R$10</f>
        <v>0.0861583555324427</v>
      </c>
      <c r="GR33" s="0" t="n">
        <f aca="false">AR33*'Dist Horaria'!$S$10</f>
        <v>0.0735825825914174</v>
      </c>
      <c r="GS33" s="0" t="n">
        <f aca="false">AW33*'Dist Horaria'!$H$10</f>
        <v>0.00494424728169959</v>
      </c>
      <c r="GT33" s="0" t="n">
        <f aca="false">AW33*'Dist Horaria'!$I$10</f>
        <v>0.00462726979361299</v>
      </c>
      <c r="GU33" s="0" t="n">
        <f aca="false">AW33*'Dist Horaria'!$J$10</f>
        <v>0.00460723792029074</v>
      </c>
      <c r="GV33" s="0" t="n">
        <f aca="false">AW33*'Dist Horaria'!$K$10</f>
        <v>0.00447473534097029</v>
      </c>
      <c r="GW33" s="0" t="n">
        <f aca="false">AW33*'Dist Horaria'!$L$10</f>
        <v>0.00447652605871292</v>
      </c>
      <c r="GX33" s="0" t="n">
        <f aca="false">AW33*'Dist Horaria'!$M$10</f>
        <v>0.00479006710368513</v>
      </c>
      <c r="GY33" s="0" t="n">
        <f aca="false">AW33*'Dist Horaria'!$N$10</f>
        <v>0.00453160147274517</v>
      </c>
      <c r="GZ33" s="0" t="n">
        <f aca="false">AW33*'Dist Horaria'!$O$10</f>
        <v>0.00445425547839963</v>
      </c>
      <c r="HA33" s="0" t="n">
        <f aca="false">AW33*'Dist Horaria'!$P$10</f>
        <v>0.00452337532438839</v>
      </c>
      <c r="HB33" s="0" t="n">
        <f aca="false">AW33*'Dist Horaria'!$Q$10</f>
        <v>0.00409350206719929</v>
      </c>
      <c r="HC33" s="0" t="n">
        <f aca="false">AW33*'Dist Horaria'!$R$10</f>
        <v>0.00499468727724306</v>
      </c>
      <c r="HD33" s="0" t="n">
        <f aca="false">AW33*'Dist Horaria'!$S$10</f>
        <v>0.0042656569618213</v>
      </c>
    </row>
    <row r="34" customFormat="false" ht="13.8" hidden="false" customHeight="false" outlineLevel="0" collapsed="false">
      <c r="A34" s="0" t="n">
        <v>4.55985267112651</v>
      </c>
      <c r="B34" s="0" t="n">
        <v>-74.1459418613133</v>
      </c>
      <c r="C34" s="0" t="n">
        <v>24</v>
      </c>
      <c r="D34" s="0" t="n">
        <v>19</v>
      </c>
      <c r="E34" s="0" t="n">
        <v>1742</v>
      </c>
      <c r="F34" s="0" t="n">
        <v>43</v>
      </c>
      <c r="G34" s="0" t="s">
        <v>261</v>
      </c>
      <c r="H34" s="1" t="n">
        <v>41543</v>
      </c>
      <c r="I34" s="0" t="s">
        <v>262</v>
      </c>
      <c r="J34" s="0" t="s">
        <v>263</v>
      </c>
      <c r="L34" s="0" t="s">
        <v>264</v>
      </c>
      <c r="M34" s="0" t="s">
        <v>265</v>
      </c>
      <c r="N34" s="0" t="n">
        <v>6</v>
      </c>
      <c r="O34" s="0" t="s">
        <v>247</v>
      </c>
      <c r="P34" s="0" t="s">
        <v>236</v>
      </c>
      <c r="Q34" s="0" t="s">
        <v>86</v>
      </c>
      <c r="R34" s="0" t="s">
        <v>87</v>
      </c>
      <c r="S34" s="0" t="n">
        <v>365</v>
      </c>
      <c r="T34" s="0" t="n">
        <v>17</v>
      </c>
      <c r="V34" s="0" t="n">
        <v>60000</v>
      </c>
      <c r="W34" s="0" t="n">
        <f aca="false">V34*12</f>
        <v>720000</v>
      </c>
      <c r="X34" s="0" t="n">
        <v>2</v>
      </c>
      <c r="Y34" s="0" t="s">
        <v>176</v>
      </c>
      <c r="Z34" s="0" t="n">
        <v>19370</v>
      </c>
      <c r="AB34" s="0" t="n">
        <v>0.005</v>
      </c>
      <c r="AC34" s="0" t="n">
        <v>-1</v>
      </c>
      <c r="AD34" s="0" t="n">
        <v>1873.27846032887</v>
      </c>
      <c r="AE34" s="0" t="n">
        <f aca="false">AD34/2204.59</f>
        <v>0.84971738977718</v>
      </c>
      <c r="AF34" s="0" t="n">
        <f aca="false">AE34/S34</f>
        <v>0.0023279928487046</v>
      </c>
      <c r="AG34" s="0" t="n">
        <f aca="false">AE34*EXP(AB34*AC34)</f>
        <v>0.845479406615327</v>
      </c>
      <c r="AH34" s="0" t="n">
        <f aca="false">AG34/S34</f>
        <v>0.0023163819359324</v>
      </c>
      <c r="AI34" s="0" t="s">
        <v>90</v>
      </c>
      <c r="AJ34" s="0" t="n">
        <f aca="false">IF(AI34="A",'FE DISTRIBUCIÓN'!$C$2,'FE DISTRIBUCIÓN'!$C$3)</f>
        <v>4.994E-006</v>
      </c>
      <c r="AK34" s="0" t="n">
        <f aca="false">W34*AJ34</f>
        <v>3.59568</v>
      </c>
      <c r="AL34" s="0" t="n">
        <f aca="false">AK34/365</f>
        <v>0.00985117808219178</v>
      </c>
      <c r="AM34" s="0" t="n">
        <f aca="false">AK34*EXP(AB34*AC34)</f>
        <v>3.57774647118354</v>
      </c>
      <c r="AN34" s="0" t="n">
        <f aca="false">AM34/365</f>
        <v>0.00980204512653026</v>
      </c>
      <c r="AO34" s="0" t="n">
        <v>5.223868284E-006</v>
      </c>
      <c r="AP34" s="0" t="n">
        <f aca="false">AO34*W34</f>
        <v>3.76118516448</v>
      </c>
      <c r="AQ34" s="0" t="n">
        <f aca="false">AP34/365</f>
        <v>0.0103046168889863</v>
      </c>
      <c r="AR34" s="0" t="n">
        <f aca="false">AP34*EXP(AB34*AC34)</f>
        <v>3.74242617521198</v>
      </c>
      <c r="AS34" s="0" t="n">
        <f aca="false">AR34/365</f>
        <v>0.010253222397841</v>
      </c>
      <c r="AT34" s="0" t="n">
        <v>3.02832944E-007</v>
      </c>
      <c r="AU34" s="0" t="n">
        <f aca="false">AT34*W34</f>
        <v>0.21803971968</v>
      </c>
      <c r="AV34" s="0" t="n">
        <f aca="false">AU34/365</f>
        <v>0.000597369095013699</v>
      </c>
      <c r="AW34" s="0" t="n">
        <f aca="false">AU34*EXP(AB34*AC34)</f>
        <v>0.216952242041274</v>
      </c>
      <c r="AX34" s="0" t="n">
        <f aca="false">AW34/365</f>
        <v>0.000594389704222669</v>
      </c>
      <c r="AY34" s="0" t="n">
        <f aca="false">AW34+AR34+AM34+AG34</f>
        <v>8.38260429505213</v>
      </c>
      <c r="AZ34" s="0" t="n">
        <f aca="false">AH34+AN34+AS34+AX34</f>
        <v>0.0229660391645264</v>
      </c>
      <c r="BA34" s="0" t="n">
        <f aca="false">AH34*1000000</f>
        <v>2316.3819359324</v>
      </c>
      <c r="BB34" s="0" t="n">
        <f aca="false">BA34*'Dist Horaria'!$H$3</f>
        <v>80.713266432352</v>
      </c>
      <c r="BC34" s="0" t="n">
        <f aca="false">BA34*'Dist Horaria'!$I$3</f>
        <v>78.5541109915357</v>
      </c>
      <c r="BD34" s="0" t="n">
        <f aca="false">BA34*'Dist Horaria'!$J$3</f>
        <v>76.516133627428</v>
      </c>
      <c r="BE34" s="0" t="n">
        <f aca="false">BA34*'Dist Horaria'!$K$3</f>
        <v>74.7798565091391</v>
      </c>
      <c r="BF34" s="0" t="n">
        <f aca="false">BA34*'Dist Horaria'!$L$3</f>
        <v>73.511052601168</v>
      </c>
      <c r="BG34" s="0" t="n">
        <f aca="false">BA34*'Dist Horaria'!$M$3</f>
        <v>72.7122580819194</v>
      </c>
      <c r="BH34" s="0" t="n">
        <f aca="false">BA34*'Dist Horaria'!$N$3</f>
        <v>75.9939230897529</v>
      </c>
      <c r="BI34" s="0" t="n">
        <f aca="false">BA34*'Dist Horaria'!$O$3</f>
        <v>75.9939230897529</v>
      </c>
      <c r="BJ34" s="0" t="n">
        <f aca="false">BA34*'Dist Horaria'!$P$3</f>
        <v>100.542524516257</v>
      </c>
      <c r="BK34" s="0" t="n">
        <f aca="false">BA34*'Dist Horaria'!$Q$3</f>
        <v>111.176829993938</v>
      </c>
      <c r="BL34" s="0" t="n">
        <f aca="false">BA34*'Dist Horaria'!$R$3</f>
        <v>118.910870341343</v>
      </c>
      <c r="BM34" s="0" t="n">
        <f aca="false">BA34*'Dist Horaria'!$S$3</f>
        <v>122.777890515045</v>
      </c>
      <c r="BN34" s="0" t="n">
        <f aca="false">BA34*'Dist Horaria'!$T$3</f>
        <v>123.744645558471</v>
      </c>
      <c r="BO34" s="0" t="n">
        <f aca="false">BA34*'Dist Horaria'!$U$3</f>
        <v>122.777890515045</v>
      </c>
      <c r="BP34" s="0" t="n">
        <f aca="false">BA34*'Dist Horaria'!$V$3</f>
        <v>120.844380428194</v>
      </c>
      <c r="BQ34" s="0" t="n">
        <f aca="false">BA34*'Dist Horaria'!$W$3</f>
        <v>117.944115297917</v>
      </c>
      <c r="BR34" s="0" t="n">
        <f aca="false">BA34*'Dist Horaria'!$X$3</f>
        <v>115.658360210315</v>
      </c>
      <c r="BS34" s="0" t="n">
        <f aca="false">BA34*'Dist Horaria'!$Y$3</f>
        <v>113.020360121962</v>
      </c>
      <c r="BT34" s="0" t="n">
        <f aca="false">BA34*'Dist Horaria'!$Z$3</f>
        <v>98.6614674377909</v>
      </c>
      <c r="BU34" s="0" t="n">
        <f aca="false">BA34*'Dist Horaria'!$AA$3</f>
        <v>93.8214204929304</v>
      </c>
      <c r="BV34" s="0" t="n">
        <f aca="false">BA34*'Dist Horaria'!$AB$3</f>
        <v>83.5073338170317</v>
      </c>
      <c r="BW34" s="0" t="n">
        <f aca="false">BA34*'Dist Horaria'!$AC$3</f>
        <v>90.5073703931645</v>
      </c>
      <c r="BX34" s="0" t="n">
        <f aca="false">BA34*'Dist Horaria'!$AD$3</f>
        <v>88.118919347143</v>
      </c>
      <c r="BY34" s="0" t="n">
        <f aca="false">BA34*'Dist Horaria'!$AE$3</f>
        <v>85.5920775593708</v>
      </c>
      <c r="BZ34" s="0" t="n">
        <f aca="false">AN34*1000000</f>
        <v>9802.04512653026</v>
      </c>
      <c r="CA34" s="0" t="n">
        <f aca="false">BZ34*'Dist Horaria'!$H$6</f>
        <v>245.051128163256</v>
      </c>
      <c r="CB34" s="0" t="n">
        <f aca="false">BZ34*'Dist Horaria'!$I$6</f>
        <v>245.051128163256</v>
      </c>
      <c r="CC34" s="0" t="n">
        <f aca="false">BZ34*'Dist Horaria'!$J$6</f>
        <v>245.051128163256</v>
      </c>
      <c r="CD34" s="0" t="n">
        <f aca="false">BZ34*'Dist Horaria'!$K$6</f>
        <v>245.051128163256</v>
      </c>
      <c r="CE34" s="0" t="n">
        <f aca="false">BZ34*'Dist Horaria'!$L$6</f>
        <v>245.051128163256</v>
      </c>
      <c r="CF34" s="0" t="n">
        <f aca="false">BZ34*'Dist Horaria'!$M$6</f>
        <v>653.469675102017</v>
      </c>
      <c r="CG34" s="0" t="n">
        <f aca="false">BZ34*'Dist Horaria'!$N$6</f>
        <v>653.469675102017</v>
      </c>
      <c r="CH34" s="0" t="n">
        <f aca="false">BZ34*'Dist Horaria'!$O$6</f>
        <v>653.469675102017</v>
      </c>
      <c r="CI34" s="0" t="n">
        <f aca="false">BZ34*'Dist Horaria'!$P$6</f>
        <v>428.839474285699</v>
      </c>
      <c r="CJ34" s="0" t="n">
        <f aca="false">BZ34*'Dist Horaria'!$Q$6</f>
        <v>428.839474285699</v>
      </c>
      <c r="CK34" s="0" t="n">
        <f aca="false">BZ34*'Dist Horaria'!$R$6</f>
        <v>428.839474285699</v>
      </c>
      <c r="CL34" s="0" t="n">
        <f aca="false">BZ34*'Dist Horaria'!$S$6</f>
        <v>428.839474285699</v>
      </c>
      <c r="CM34" s="0" t="n">
        <f aca="false">BZ34*'Dist Horaria'!$T$6</f>
        <v>428.839474285699</v>
      </c>
      <c r="CN34" s="0" t="n">
        <f aca="false">BZ34*'Dist Horaria'!$U$6</f>
        <v>428.839474285699</v>
      </c>
      <c r="CO34" s="0" t="n">
        <f aca="false">BZ34*'Dist Horaria'!$V$6</f>
        <v>428.839474285699</v>
      </c>
      <c r="CP34" s="0" t="n">
        <f aca="false">BZ34*'Dist Horaria'!$W$6</f>
        <v>428.839474285699</v>
      </c>
      <c r="CQ34" s="0" t="n">
        <f aca="false">BZ34*'Dist Horaria'!$X$6</f>
        <v>653.469675102017</v>
      </c>
      <c r="CR34" s="0" t="n">
        <f aca="false">BZ34*'Dist Horaria'!$Y$6</f>
        <v>653.469675102017</v>
      </c>
      <c r="CS34" s="0" t="n">
        <f aca="false">BZ34*'Dist Horaria'!$Z$6</f>
        <v>653.469675102017</v>
      </c>
      <c r="CT34" s="0" t="n">
        <f aca="false">BZ34*'Dist Horaria'!$AA$6</f>
        <v>245.051128163256</v>
      </c>
      <c r="CU34" s="0" t="n">
        <f aca="false">BZ34*'Dist Horaria'!$AB$6</f>
        <v>245.051128163256</v>
      </c>
      <c r="CV34" s="0" t="n">
        <f aca="false">BZ34*'Dist Horaria'!$AC$6</f>
        <v>245.051128163256</v>
      </c>
      <c r="CW34" s="0" t="n">
        <f aca="false">BZ34*'Dist Horaria'!$AD$6</f>
        <v>245.051128163256</v>
      </c>
      <c r="CX34" s="0" t="n">
        <f aca="false">BZ34*'Dist Horaria'!$AE$6</f>
        <v>245.051128163256</v>
      </c>
      <c r="CY34" s="0" t="n">
        <f aca="false">AS34*1000000</f>
        <v>10253.222397841</v>
      </c>
      <c r="CZ34" s="0" t="n">
        <f aca="false">CY34*'Dist Horaria'!$H$6</f>
        <v>256.330559946026</v>
      </c>
      <c r="DA34" s="0" t="n">
        <f aca="false">CY34*'Dist Horaria'!$I$6</f>
        <v>256.330559946026</v>
      </c>
      <c r="DB34" s="0" t="n">
        <f aca="false">CY34*'Dist Horaria'!$J$6</f>
        <v>256.330559946026</v>
      </c>
      <c r="DC34" s="0" t="n">
        <f aca="false">CY34*'Dist Horaria'!$K$6</f>
        <v>256.330559946026</v>
      </c>
      <c r="DD34" s="0" t="n">
        <f aca="false">CY34*'Dist Horaria'!$L$6</f>
        <v>256.330559946026</v>
      </c>
      <c r="DE34" s="0" t="n">
        <f aca="false">CY34*'Dist Horaria'!$M$6</f>
        <v>683.54815985607</v>
      </c>
      <c r="DF34" s="0" t="n">
        <f aca="false">CY34*'Dist Horaria'!$N$6</f>
        <v>683.54815985607</v>
      </c>
      <c r="DG34" s="0" t="n">
        <f aca="false">CY34*'Dist Horaria'!$O$6</f>
        <v>683.54815985607</v>
      </c>
      <c r="DH34" s="0" t="n">
        <f aca="false">CY34*'Dist Horaria'!$P$6</f>
        <v>448.578479905546</v>
      </c>
      <c r="DI34" s="0" t="n">
        <f aca="false">CY34*'Dist Horaria'!$Q$6</f>
        <v>448.578479905546</v>
      </c>
      <c r="DJ34" s="0" t="n">
        <f aca="false">CY34*'Dist Horaria'!$R$6</f>
        <v>448.578479905546</v>
      </c>
      <c r="DK34" s="0" t="n">
        <f aca="false">CY34*'Dist Horaria'!$S$6</f>
        <v>448.578479905546</v>
      </c>
      <c r="DL34" s="0" t="n">
        <f aca="false">CY34*'Dist Horaria'!$T$6</f>
        <v>448.578479905546</v>
      </c>
      <c r="DM34" s="0" t="n">
        <f aca="false">CY34*'Dist Horaria'!$U$6</f>
        <v>448.578479905546</v>
      </c>
      <c r="DN34" s="0" t="n">
        <f aca="false">CY34*'Dist Horaria'!$V$6</f>
        <v>448.578479905546</v>
      </c>
      <c r="DO34" s="0" t="n">
        <f aca="false">CY34*'Dist Horaria'!$W$6</f>
        <v>448.578479905546</v>
      </c>
      <c r="DP34" s="0" t="n">
        <f aca="false">CY34*'Dist Horaria'!$X$6</f>
        <v>683.54815985607</v>
      </c>
      <c r="DQ34" s="0" t="n">
        <f aca="false">CY34*'Dist Horaria'!$Y$6</f>
        <v>683.54815985607</v>
      </c>
      <c r="DR34" s="0" t="n">
        <f aca="false">CY34*'Dist Horaria'!$Z$6</f>
        <v>683.54815985607</v>
      </c>
      <c r="DS34" s="0" t="n">
        <f aca="false">CY34*'Dist Horaria'!$AA$6</f>
        <v>256.330559946026</v>
      </c>
      <c r="DT34" s="0" t="n">
        <f aca="false">CY34*'Dist Horaria'!$AB$6</f>
        <v>256.330559946026</v>
      </c>
      <c r="DU34" s="0" t="n">
        <f aca="false">CY34*'Dist Horaria'!$AC$6</f>
        <v>256.330559946026</v>
      </c>
      <c r="DV34" s="0" t="n">
        <f aca="false">CY34*'Dist Horaria'!$AD$6</f>
        <v>256.330559946026</v>
      </c>
      <c r="DW34" s="0" t="n">
        <f aca="false">CY34*'Dist Horaria'!$AE$6</f>
        <v>256.330559946026</v>
      </c>
      <c r="DX34" s="0" t="n">
        <f aca="false">AX34*1000000</f>
        <v>594.389704222669</v>
      </c>
      <c r="DY34" s="0" t="n">
        <f aca="false">DX34*'Dist Horaria'!$H$6</f>
        <v>14.8597426055667</v>
      </c>
      <c r="DZ34" s="0" t="n">
        <f aca="false">DX34*'Dist Horaria'!$I$6</f>
        <v>14.8597426055667</v>
      </c>
      <c r="EA34" s="0" t="n">
        <f aca="false">DX34*'Dist Horaria'!$J$6</f>
        <v>14.8597426055667</v>
      </c>
      <c r="EB34" s="0" t="n">
        <f aca="false">DX34*'Dist Horaria'!$K$6</f>
        <v>14.8597426055667</v>
      </c>
      <c r="EC34" s="0" t="n">
        <f aca="false">DX34*'Dist Horaria'!$L$6</f>
        <v>14.8597426055667</v>
      </c>
      <c r="ED34" s="0" t="n">
        <f aca="false">DX34*'Dist Horaria'!$M$6</f>
        <v>39.6259802815113</v>
      </c>
      <c r="EE34" s="0" t="n">
        <f aca="false">DX34*'Dist Horaria'!$N$6</f>
        <v>39.6259802815113</v>
      </c>
      <c r="EF34" s="0" t="n">
        <f aca="false">DX34*'Dist Horaria'!$O$6</f>
        <v>39.6259802815113</v>
      </c>
      <c r="EG34" s="0" t="n">
        <f aca="false">DX34*'Dist Horaria'!$P$6</f>
        <v>26.0045495597418</v>
      </c>
      <c r="EH34" s="0" t="n">
        <f aca="false">DX34*'Dist Horaria'!$Q$6</f>
        <v>26.0045495597418</v>
      </c>
      <c r="EI34" s="0" t="n">
        <f aca="false">DX34*'Dist Horaria'!$R$6</f>
        <v>26.0045495597418</v>
      </c>
      <c r="EJ34" s="0" t="n">
        <f aca="false">DX34*'Dist Horaria'!$S$6</f>
        <v>26.0045495597418</v>
      </c>
      <c r="EK34" s="0" t="n">
        <f aca="false">DX34*'Dist Horaria'!$T$6</f>
        <v>26.0045495597418</v>
      </c>
      <c r="EL34" s="0" t="n">
        <f aca="false">DX34*'Dist Horaria'!$U$6</f>
        <v>26.0045495597418</v>
      </c>
      <c r="EM34" s="0" t="n">
        <f aca="false">DX34*'Dist Horaria'!$V$6</f>
        <v>26.0045495597418</v>
      </c>
      <c r="EN34" s="0" t="n">
        <f aca="false">DX34*'Dist Horaria'!$W$6</f>
        <v>26.0045495597418</v>
      </c>
      <c r="EO34" s="0" t="n">
        <f aca="false">DX34*'Dist Horaria'!$X$6</f>
        <v>39.6259802815113</v>
      </c>
      <c r="EP34" s="0" t="n">
        <f aca="false">DX34*'Dist Horaria'!$Y$6</f>
        <v>39.6259802815113</v>
      </c>
      <c r="EQ34" s="0" t="n">
        <f aca="false">DX34*'Dist Horaria'!$Z$6</f>
        <v>39.6259802815113</v>
      </c>
      <c r="ER34" s="0" t="n">
        <f aca="false">DX34*'Dist Horaria'!$AA$6</f>
        <v>14.8597426055667</v>
      </c>
      <c r="ES34" s="0" t="n">
        <f aca="false">DX34*'Dist Horaria'!$AB$6</f>
        <v>14.8597426055667</v>
      </c>
      <c r="ET34" s="0" t="n">
        <f aca="false">DX34*'Dist Horaria'!$AC$6</f>
        <v>14.8597426055667</v>
      </c>
      <c r="EU34" s="0" t="n">
        <f aca="false">DX34*'Dist Horaria'!$AD$6</f>
        <v>14.8597426055667</v>
      </c>
      <c r="EV34" s="0" t="n">
        <f aca="false">DX34*'Dist Horaria'!$AE$6</f>
        <v>14.8597426055667</v>
      </c>
      <c r="EW34" s="0" t="n">
        <f aca="false">BB34+CA34+CZ34+DY34</f>
        <v>596.954697147201</v>
      </c>
      <c r="EX34" s="0" t="n">
        <f aca="false">BC34+CB34+DA34+DZ34</f>
        <v>594.795541706385</v>
      </c>
      <c r="EY34" s="0" t="n">
        <f aca="false">BD34+CC34+DB34+EA34</f>
        <v>592.757564342277</v>
      </c>
      <c r="EZ34" s="0" t="n">
        <f aca="false">BE34+CD34+DC34+EB34</f>
        <v>591.021287223988</v>
      </c>
      <c r="FA34" s="0" t="n">
        <f aca="false">BF34+CE34+DD34+EC34</f>
        <v>589.752483316017</v>
      </c>
      <c r="FB34" s="0" t="n">
        <f aca="false">BG34+CF34+DE34+ED34</f>
        <v>1449.35607332152</v>
      </c>
      <c r="FC34" s="0" t="n">
        <f aca="false">BH34+CG34+DF34+EE34</f>
        <v>1452.63773832935</v>
      </c>
      <c r="FD34" s="0" t="n">
        <f aca="false">BI34+CH34+DG34+EF34</f>
        <v>1452.63773832935</v>
      </c>
      <c r="FE34" s="0" t="n">
        <f aca="false">BJ34+CI34+DH34+EG34</f>
        <v>1003.96502826724</v>
      </c>
      <c r="FF34" s="0" t="n">
        <f aca="false">BK34+CJ34+DI34+EH34</f>
        <v>1014.59933374492</v>
      </c>
      <c r="FG34" s="0" t="n">
        <f aca="false">BL34+CK34+DJ34+EI34</f>
        <v>1022.33337409233</v>
      </c>
      <c r="FH34" s="0" t="n">
        <f aca="false">BM34+CL34+DK34+EJ34</f>
        <v>1026.20039426603</v>
      </c>
      <c r="FI34" s="0" t="n">
        <f aca="false">BN34+CM34+DL34+EK34</f>
        <v>1027.16714930946</v>
      </c>
      <c r="FJ34" s="0" t="n">
        <f aca="false">BO34+CN34+DM34+EL34</f>
        <v>1026.20039426603</v>
      </c>
      <c r="FK34" s="0" t="n">
        <f aca="false">BP34+CO34+DN34+EM34</f>
        <v>1024.26688417918</v>
      </c>
      <c r="FL34" s="0" t="n">
        <f aca="false">BQ34+CP34+DO34+EN34</f>
        <v>1021.3666190489</v>
      </c>
      <c r="FM34" s="0" t="n">
        <f aca="false">BR34+CQ34+DP34+EO34</f>
        <v>1492.30217544991</v>
      </c>
      <c r="FN34" s="0" t="n">
        <f aca="false">BS34+CR34+DQ34+EP34</f>
        <v>1489.66417536156</v>
      </c>
      <c r="FO34" s="0" t="n">
        <f aca="false">BT34+CS34+DR34+EQ34</f>
        <v>1475.30528267739</v>
      </c>
      <c r="FP34" s="0" t="n">
        <f aca="false">BU34+CT34+DS34+ER34</f>
        <v>610.06285120778</v>
      </c>
      <c r="FQ34" s="0" t="n">
        <f aca="false">BV34+CU34+DT34+ES34</f>
        <v>599.748764531881</v>
      </c>
      <c r="FR34" s="0" t="n">
        <f aca="false">BW34+CV34+DU34+ET34</f>
        <v>606.748801108014</v>
      </c>
      <c r="FS34" s="0" t="n">
        <f aca="false">BX34+CW34+DV34+EU34</f>
        <v>604.360350061992</v>
      </c>
      <c r="FT34" s="0" t="n">
        <f aca="false">BY34+CX34+DW34+EV34</f>
        <v>601.83350827422</v>
      </c>
      <c r="FU34" s="0" t="n">
        <f aca="false">AM34*'Dist Horaria'!$H$10</f>
        <v>0.322895988345465</v>
      </c>
      <c r="FV34" s="0" t="n">
        <f aca="false">AM34*'Dist Horaria'!$I$10</f>
        <v>0.302195009315184</v>
      </c>
      <c r="FW34" s="0" t="n">
        <f aca="false">AM34*'Dist Horaria'!$J$10</f>
        <v>0.300886779534942</v>
      </c>
      <c r="FX34" s="0" t="n">
        <f aca="false">AM34*'Dist Horaria'!$K$10</f>
        <v>0.292233379154593</v>
      </c>
      <c r="FY34" s="0" t="n">
        <f aca="false">AM34*'Dist Horaria'!$L$10</f>
        <v>0.292350326293846</v>
      </c>
      <c r="FZ34" s="0" t="n">
        <f aca="false">AM34*'Dist Horaria'!$M$10</f>
        <v>0.312826880121949</v>
      </c>
      <c r="GA34" s="0" t="n">
        <f aca="false">AM34*'Dist Horaria'!$N$10</f>
        <v>0.295947158983283</v>
      </c>
      <c r="GB34" s="0" t="n">
        <f aca="false">AM34*'Dist Horaria'!$O$10</f>
        <v>0.290895892356469</v>
      </c>
      <c r="GC34" s="0" t="n">
        <f aca="false">AM34*'Dist Horaria'!$P$10</f>
        <v>0.295409930533208</v>
      </c>
      <c r="GD34" s="0" t="n">
        <f aca="false">AM34*'Dist Horaria'!$Q$10</f>
        <v>0.267336021132049</v>
      </c>
      <c r="GE34" s="0" t="n">
        <f aca="false">AM34*'Dist Horaria'!$R$10</f>
        <v>0.326190093855404</v>
      </c>
      <c r="GF34" s="0" t="n">
        <f aca="false">AM34*'Dist Horaria'!$S$10</f>
        <v>0.278579011557151</v>
      </c>
      <c r="GG34" s="0" t="n">
        <f aca="false">AR34*'Dist Horaria'!$H$10</f>
        <v>0.337758532749041</v>
      </c>
      <c r="GH34" s="0" t="n">
        <f aca="false">AR34*'Dist Horaria'!$I$10</f>
        <v>0.316104710601657</v>
      </c>
      <c r="GI34" s="0" t="n">
        <f aca="false">AR34*'Dist Horaria'!$J$10</f>
        <v>0.314736264454843</v>
      </c>
      <c r="GJ34" s="0" t="n">
        <f aca="false">AR34*'Dist Horaria'!$K$10</f>
        <v>0.305684557647543</v>
      </c>
      <c r="GK34" s="0" t="n">
        <f aca="false">AR34*'Dist Horaria'!$L$10</f>
        <v>0.305806887733976</v>
      </c>
      <c r="GL34" s="0" t="n">
        <f aca="false">AR34*'Dist Horaria'!$M$10</f>
        <v>0.327225954635907</v>
      </c>
      <c r="GM34" s="0" t="n">
        <f aca="false">AR34*'Dist Horaria'!$N$10</f>
        <v>0.30956927864491</v>
      </c>
      <c r="GN34" s="0" t="n">
        <f aca="false">AR34*'Dist Horaria'!$O$10</f>
        <v>0.304285507814745</v>
      </c>
      <c r="GO34" s="0" t="n">
        <f aca="false">AR34*'Dist Horaria'!$P$10</f>
        <v>0.309007322164811</v>
      </c>
      <c r="GP34" s="0" t="n">
        <f aca="false">AR34*'Dist Horaria'!$Q$10</f>
        <v>0.279641201834695</v>
      </c>
      <c r="GQ34" s="0" t="n">
        <f aca="false">AR34*'Dist Horaria'!$R$10</f>
        <v>0.341204262283987</v>
      </c>
      <c r="GR34" s="0" t="n">
        <f aca="false">AR34*'Dist Horaria'!$S$10</f>
        <v>0.291401694645869</v>
      </c>
      <c r="GS34" s="0" t="n">
        <f aca="false">AW34*'Dist Horaria'!$H$10</f>
        <v>0.0195802047970458</v>
      </c>
      <c r="GT34" s="0" t="n">
        <f aca="false">AW34*'Dist Horaria'!$I$10</f>
        <v>0.0183249107595164</v>
      </c>
      <c r="GU34" s="0" t="n">
        <f aca="false">AW34*'Dist Horaria'!$J$10</f>
        <v>0.0182455805481068</v>
      </c>
      <c r="GV34" s="0" t="n">
        <f aca="false">AW34*'Dist Horaria'!$K$10</f>
        <v>0.0177208439215967</v>
      </c>
      <c r="GW34" s="0" t="n">
        <f aca="false">AW34*'Dist Horaria'!$L$10</f>
        <v>0.0177279355208102</v>
      </c>
      <c r="GX34" s="0" t="n">
        <f aca="false">AW34*'Dist Horaria'!$M$10</f>
        <v>0.0189696205586033</v>
      </c>
      <c r="GY34" s="0" t="n">
        <f aca="false">AW34*'Dist Horaria'!$N$10</f>
        <v>0.0179460451388353</v>
      </c>
      <c r="GZ34" s="0" t="n">
        <f aca="false">AW34*'Dist Horaria'!$O$10</f>
        <v>0.0176397395834635</v>
      </c>
      <c r="HA34" s="0" t="n">
        <f aca="false">AW34*'Dist Horaria'!$P$10</f>
        <v>0.0179134679515832</v>
      </c>
      <c r="HB34" s="0" t="n">
        <f aca="false">AW34*'Dist Horaria'!$Q$10</f>
        <v>0.0162110841643301</v>
      </c>
      <c r="HC34" s="0" t="n">
        <f aca="false">AW34*'Dist Horaria'!$R$10</f>
        <v>0.0197799572338543</v>
      </c>
      <c r="HD34" s="0" t="n">
        <f aca="false">AW34*'Dist Horaria'!$S$10</f>
        <v>0.0168928518635286</v>
      </c>
    </row>
    <row r="35" customFormat="false" ht="13.8" hidden="false" customHeight="false" outlineLevel="0" collapsed="false">
      <c r="A35" s="0" t="n">
        <v>4.56721925547375</v>
      </c>
      <c r="B35" s="0" t="n">
        <v>-74.1444981481565</v>
      </c>
      <c r="C35" s="0" t="n">
        <v>24</v>
      </c>
      <c r="D35" s="0" t="n">
        <v>20</v>
      </c>
      <c r="E35" s="0" t="n">
        <v>1755</v>
      </c>
      <c r="F35" s="0" t="n">
        <v>44</v>
      </c>
      <c r="G35" s="0" t="s">
        <v>261</v>
      </c>
      <c r="H35" s="1" t="n">
        <v>40842</v>
      </c>
      <c r="I35" s="0" t="s">
        <v>266</v>
      </c>
      <c r="J35" s="0" t="s">
        <v>267</v>
      </c>
      <c r="L35" s="0" t="s">
        <v>268</v>
      </c>
      <c r="M35" s="0" t="s">
        <v>269</v>
      </c>
      <c r="N35" s="0" t="n">
        <v>9</v>
      </c>
      <c r="O35" s="0" t="s">
        <v>247</v>
      </c>
      <c r="P35" s="0" t="s">
        <v>248</v>
      </c>
      <c r="Q35" s="0" t="s">
        <v>86</v>
      </c>
      <c r="R35" s="0" t="s">
        <v>87</v>
      </c>
      <c r="S35" s="0" t="n">
        <v>365</v>
      </c>
      <c r="T35" s="0" t="n">
        <v>24</v>
      </c>
      <c r="V35" s="0" t="n">
        <v>110000</v>
      </c>
      <c r="W35" s="0" t="n">
        <f aca="false">V35*12</f>
        <v>1320000</v>
      </c>
      <c r="X35" s="0" t="n">
        <v>3</v>
      </c>
      <c r="Y35" s="0" t="s">
        <v>176</v>
      </c>
      <c r="Z35" s="0" t="n">
        <v>29438</v>
      </c>
      <c r="AB35" s="0" t="n">
        <v>0.005</v>
      </c>
      <c r="AC35" s="0" t="n">
        <v>1</v>
      </c>
      <c r="AD35" s="0" t="n">
        <v>4211.28479992239</v>
      </c>
      <c r="AE35" s="0" t="n">
        <v>1.91192329916477</v>
      </c>
      <c r="AF35" s="0" t="n">
        <f aca="false">AE35/S35</f>
        <v>0.00523814602510895</v>
      </c>
      <c r="AG35" s="0" t="n">
        <f aca="false">AE35*EXP(AB35*AC35)</f>
        <v>1.9215068545834</v>
      </c>
      <c r="AH35" s="0" t="n">
        <f aca="false">AG35/S35</f>
        <v>0.00526440234132439</v>
      </c>
      <c r="AI35" s="0" t="s">
        <v>90</v>
      </c>
      <c r="AJ35" s="0" t="n">
        <f aca="false">IF(AI35="A",'FE DISTRIBUCIÓN'!$C$2,'FE DISTRIBUCIÓN'!$C$3)</f>
        <v>4.994E-006</v>
      </c>
      <c r="AK35" s="0" t="n">
        <f aca="false">W35*AJ35</f>
        <v>6.59208</v>
      </c>
      <c r="AL35" s="0" t="n">
        <f aca="false">AK35/365</f>
        <v>0.0180604931506849</v>
      </c>
      <c r="AM35" s="0" t="n">
        <f aca="false">AK35*EXP(AB35*AC35)</f>
        <v>6.62512293850684</v>
      </c>
      <c r="AN35" s="0" t="n">
        <f aca="false">AM35/365</f>
        <v>0.0181510217493338</v>
      </c>
      <c r="AO35" s="0" t="n">
        <v>5.223868284E-006</v>
      </c>
      <c r="AP35" s="0" t="n">
        <f aca="false">AO35*W35</f>
        <v>6.89550613488</v>
      </c>
      <c r="AQ35" s="0" t="n">
        <f aca="false">AP35/365</f>
        <v>0.0188917976298082</v>
      </c>
      <c r="AR35" s="0" t="n">
        <f aca="false">AP35*EXP(AB35*AC35)</f>
        <v>6.93007000321721</v>
      </c>
      <c r="AS35" s="0" t="n">
        <f aca="false">AR35/365</f>
        <v>0.0189864931594992</v>
      </c>
      <c r="AT35" s="0" t="n">
        <v>3.02832944E-007</v>
      </c>
      <c r="AU35" s="0" t="n">
        <f aca="false">AT35*W35</f>
        <v>0.39973948608</v>
      </c>
      <c r="AV35" s="0" t="n">
        <f aca="false">AU35/365</f>
        <v>0.00109517667419178</v>
      </c>
      <c r="AW35" s="0" t="n">
        <f aca="false">AU35*EXP(AB35*AC35)</f>
        <v>0.401743188592302</v>
      </c>
      <c r="AX35" s="0" t="n">
        <f aca="false">AW35/365</f>
        <v>0.0011006662701159</v>
      </c>
      <c r="AY35" s="0" t="n">
        <f aca="false">AW35+AR35+AM35+AG35</f>
        <v>15.8784429848998</v>
      </c>
      <c r="AZ35" s="0" t="n">
        <f aca="false">AH35+AN35+AS35+AX35</f>
        <v>0.0435025835202733</v>
      </c>
      <c r="BA35" s="0" t="n">
        <f aca="false">AH35*1000000</f>
        <v>5264.40234132439</v>
      </c>
      <c r="BB35" s="0" t="n">
        <f aca="false">BA35*'Dist Horaria'!$H$3</f>
        <v>183.435685709308</v>
      </c>
      <c r="BC35" s="0" t="n">
        <f aca="false">BA35*'Dist Horaria'!$I$3</f>
        <v>178.528609384115</v>
      </c>
      <c r="BD35" s="0" t="n">
        <f aca="false">BA35*'Dist Horaria'!$J$3</f>
        <v>173.896932439676</v>
      </c>
      <c r="BE35" s="0" t="n">
        <f aca="false">BA35*'Dist Horaria'!$K$3</f>
        <v>169.950924579349</v>
      </c>
      <c r="BF35" s="0" t="n">
        <f aca="false">BA35*'Dist Horaria'!$L$3</f>
        <v>167.067335236767</v>
      </c>
      <c r="BG35" s="0" t="n">
        <f aca="false">BA35*'Dist Horaria'!$M$3</f>
        <v>165.251928342015</v>
      </c>
      <c r="BH35" s="0" t="n">
        <f aca="false">BA35*'Dist Horaria'!$N$3</f>
        <v>172.710113316907</v>
      </c>
      <c r="BI35" s="0" t="n">
        <f aca="false">BA35*'Dist Horaria'!$O$3</f>
        <v>172.710113316907</v>
      </c>
      <c r="BJ35" s="0" t="n">
        <f aca="false">BA35*'Dist Horaria'!$P$3</f>
        <v>228.501307688274</v>
      </c>
      <c r="BK35" s="0" t="n">
        <f aca="false">BA35*'Dist Horaria'!$Q$3</f>
        <v>252.669715232226</v>
      </c>
      <c r="BL35" s="0" t="n">
        <f aca="false">BA35*'Dist Horaria'!$R$3</f>
        <v>270.246738900555</v>
      </c>
      <c r="BM35" s="0" t="n">
        <f aca="false">BA35*'Dist Horaria'!$S$3</f>
        <v>279.03525073472</v>
      </c>
      <c r="BN35" s="0" t="n">
        <f aca="false">BA35*'Dist Horaria'!$T$3</f>
        <v>281.232378693261</v>
      </c>
      <c r="BO35" s="0" t="n">
        <f aca="false">BA35*'Dist Horaria'!$U$3</f>
        <v>279.03525073472</v>
      </c>
      <c r="BP35" s="0" t="n">
        <f aca="false">BA35*'Dist Horaria'!$V$3</f>
        <v>274.640994817637</v>
      </c>
      <c r="BQ35" s="0" t="n">
        <f aca="false">BA35*'Dist Horaria'!$W$3</f>
        <v>268.049610942014</v>
      </c>
      <c r="BR35" s="0" t="n">
        <f aca="false">BA35*'Dist Horaria'!$X$3</f>
        <v>262.854813724765</v>
      </c>
      <c r="BS35" s="0" t="n">
        <f aca="false">BA35*'Dist Horaria'!$Y$3</f>
        <v>256.85947520735</v>
      </c>
      <c r="BT35" s="0" t="n">
        <f aca="false">BA35*'Dist Horaria'!$Z$3</f>
        <v>224.226260842834</v>
      </c>
      <c r="BU35" s="0" t="n">
        <f aca="false">BA35*'Dist Horaria'!$AA$3</f>
        <v>213.226367399792</v>
      </c>
      <c r="BV35" s="0" t="n">
        <f aca="false">BA35*'Dist Horaria'!$AB$3</f>
        <v>189.785715751225</v>
      </c>
      <c r="BW35" s="0" t="n">
        <f aca="false">BA35*'Dist Horaria'!$AC$3</f>
        <v>205.694581370105</v>
      </c>
      <c r="BX35" s="0" t="n">
        <f aca="false">BA35*'Dist Horaria'!$AD$3</f>
        <v>200.266388772086</v>
      </c>
      <c r="BY35" s="0" t="n">
        <f aca="false">BA35*'Dist Horaria'!$AE$3</f>
        <v>194.523677858417</v>
      </c>
      <c r="BZ35" s="0" t="n">
        <f aca="false">AN35*1000000</f>
        <v>18151.0217493338</v>
      </c>
      <c r="CA35" s="0" t="n">
        <f aca="false">BZ35*'Dist Horaria'!$H$6</f>
        <v>453.775543733345</v>
      </c>
      <c r="CB35" s="0" t="n">
        <f aca="false">BZ35*'Dist Horaria'!$I$6</f>
        <v>453.775543733345</v>
      </c>
      <c r="CC35" s="0" t="n">
        <f aca="false">BZ35*'Dist Horaria'!$J$6</f>
        <v>453.775543733345</v>
      </c>
      <c r="CD35" s="0" t="n">
        <f aca="false">BZ35*'Dist Horaria'!$K$6</f>
        <v>453.775543733345</v>
      </c>
      <c r="CE35" s="0" t="n">
        <f aca="false">BZ35*'Dist Horaria'!$L$6</f>
        <v>453.775543733345</v>
      </c>
      <c r="CF35" s="0" t="n">
        <f aca="false">BZ35*'Dist Horaria'!$M$6</f>
        <v>1210.06811662225</v>
      </c>
      <c r="CG35" s="0" t="n">
        <f aca="false">BZ35*'Dist Horaria'!$N$6</f>
        <v>1210.06811662225</v>
      </c>
      <c r="CH35" s="0" t="n">
        <f aca="false">BZ35*'Dist Horaria'!$O$6</f>
        <v>1210.06811662225</v>
      </c>
      <c r="CI35" s="0" t="n">
        <f aca="false">BZ35*'Dist Horaria'!$P$6</f>
        <v>794.107201533354</v>
      </c>
      <c r="CJ35" s="0" t="n">
        <f aca="false">BZ35*'Dist Horaria'!$Q$6</f>
        <v>794.107201533354</v>
      </c>
      <c r="CK35" s="0" t="n">
        <f aca="false">BZ35*'Dist Horaria'!$R$6</f>
        <v>794.107201533354</v>
      </c>
      <c r="CL35" s="0" t="n">
        <f aca="false">BZ35*'Dist Horaria'!$S$6</f>
        <v>794.107201533354</v>
      </c>
      <c r="CM35" s="0" t="n">
        <f aca="false">BZ35*'Dist Horaria'!$T$6</f>
        <v>794.107201533354</v>
      </c>
      <c r="CN35" s="0" t="n">
        <f aca="false">BZ35*'Dist Horaria'!$U$6</f>
        <v>794.107201533354</v>
      </c>
      <c r="CO35" s="0" t="n">
        <f aca="false">BZ35*'Dist Horaria'!$V$6</f>
        <v>794.107201533354</v>
      </c>
      <c r="CP35" s="0" t="n">
        <f aca="false">BZ35*'Dist Horaria'!$W$6</f>
        <v>794.107201533354</v>
      </c>
      <c r="CQ35" s="0" t="n">
        <f aca="false">BZ35*'Dist Horaria'!$X$6</f>
        <v>1210.06811662225</v>
      </c>
      <c r="CR35" s="0" t="n">
        <f aca="false">BZ35*'Dist Horaria'!$Y$6</f>
        <v>1210.06811662225</v>
      </c>
      <c r="CS35" s="0" t="n">
        <f aca="false">BZ35*'Dist Horaria'!$Z$6</f>
        <v>1210.06811662225</v>
      </c>
      <c r="CT35" s="0" t="n">
        <f aca="false">BZ35*'Dist Horaria'!$AA$6</f>
        <v>453.775543733345</v>
      </c>
      <c r="CU35" s="0" t="n">
        <f aca="false">BZ35*'Dist Horaria'!$AB$6</f>
        <v>453.775543733345</v>
      </c>
      <c r="CV35" s="0" t="n">
        <f aca="false">BZ35*'Dist Horaria'!$AC$6</f>
        <v>453.775543733345</v>
      </c>
      <c r="CW35" s="0" t="n">
        <f aca="false">BZ35*'Dist Horaria'!$AD$6</f>
        <v>453.775543733345</v>
      </c>
      <c r="CX35" s="0" t="n">
        <f aca="false">BZ35*'Dist Horaria'!$AE$6</f>
        <v>453.775543733345</v>
      </c>
      <c r="CY35" s="0" t="n">
        <f aca="false">AS35*1000000</f>
        <v>18986.4931594992</v>
      </c>
      <c r="CZ35" s="0" t="n">
        <f aca="false">CY35*'Dist Horaria'!$H$6</f>
        <v>474.66232898748</v>
      </c>
      <c r="DA35" s="0" t="n">
        <f aca="false">CY35*'Dist Horaria'!$I$6</f>
        <v>474.66232898748</v>
      </c>
      <c r="DB35" s="0" t="n">
        <f aca="false">CY35*'Dist Horaria'!$J$6</f>
        <v>474.66232898748</v>
      </c>
      <c r="DC35" s="0" t="n">
        <f aca="false">CY35*'Dist Horaria'!$K$6</f>
        <v>474.66232898748</v>
      </c>
      <c r="DD35" s="0" t="n">
        <f aca="false">CY35*'Dist Horaria'!$L$6</f>
        <v>474.66232898748</v>
      </c>
      <c r="DE35" s="0" t="n">
        <f aca="false">CY35*'Dist Horaria'!$M$6</f>
        <v>1265.76621063328</v>
      </c>
      <c r="DF35" s="0" t="n">
        <f aca="false">CY35*'Dist Horaria'!$N$6</f>
        <v>1265.76621063328</v>
      </c>
      <c r="DG35" s="0" t="n">
        <f aca="false">CY35*'Dist Horaria'!$O$6</f>
        <v>1265.76621063328</v>
      </c>
      <c r="DH35" s="0" t="n">
        <f aca="false">CY35*'Dist Horaria'!$P$6</f>
        <v>830.659075728091</v>
      </c>
      <c r="DI35" s="0" t="n">
        <f aca="false">CY35*'Dist Horaria'!$Q$6</f>
        <v>830.659075728091</v>
      </c>
      <c r="DJ35" s="0" t="n">
        <f aca="false">CY35*'Dist Horaria'!$R$6</f>
        <v>830.659075728091</v>
      </c>
      <c r="DK35" s="0" t="n">
        <f aca="false">CY35*'Dist Horaria'!$S$6</f>
        <v>830.659075728091</v>
      </c>
      <c r="DL35" s="0" t="n">
        <f aca="false">CY35*'Dist Horaria'!$T$6</f>
        <v>830.659075728091</v>
      </c>
      <c r="DM35" s="0" t="n">
        <f aca="false">CY35*'Dist Horaria'!$U$6</f>
        <v>830.659075728091</v>
      </c>
      <c r="DN35" s="0" t="n">
        <f aca="false">CY35*'Dist Horaria'!$V$6</f>
        <v>830.659075728091</v>
      </c>
      <c r="DO35" s="0" t="n">
        <f aca="false">CY35*'Dist Horaria'!$W$6</f>
        <v>830.659075728091</v>
      </c>
      <c r="DP35" s="0" t="n">
        <f aca="false">CY35*'Dist Horaria'!$X$6</f>
        <v>1265.76621063328</v>
      </c>
      <c r="DQ35" s="0" t="n">
        <f aca="false">CY35*'Dist Horaria'!$Y$6</f>
        <v>1265.76621063328</v>
      </c>
      <c r="DR35" s="0" t="n">
        <f aca="false">CY35*'Dist Horaria'!$Z$6</f>
        <v>1265.76621063328</v>
      </c>
      <c r="DS35" s="0" t="n">
        <f aca="false">CY35*'Dist Horaria'!$AA$6</f>
        <v>474.66232898748</v>
      </c>
      <c r="DT35" s="0" t="n">
        <f aca="false">CY35*'Dist Horaria'!$AB$6</f>
        <v>474.66232898748</v>
      </c>
      <c r="DU35" s="0" t="n">
        <f aca="false">CY35*'Dist Horaria'!$AC$6</f>
        <v>474.66232898748</v>
      </c>
      <c r="DV35" s="0" t="n">
        <f aca="false">CY35*'Dist Horaria'!$AD$6</f>
        <v>474.66232898748</v>
      </c>
      <c r="DW35" s="0" t="n">
        <f aca="false">CY35*'Dist Horaria'!$AE$6</f>
        <v>474.66232898748</v>
      </c>
      <c r="DX35" s="0" t="n">
        <f aca="false">AX35*1000000</f>
        <v>1100.6662701159</v>
      </c>
      <c r="DY35" s="0" t="n">
        <f aca="false">DX35*'Dist Horaria'!$H$6</f>
        <v>27.5166567528974</v>
      </c>
      <c r="DZ35" s="0" t="n">
        <f aca="false">DX35*'Dist Horaria'!$I$6</f>
        <v>27.5166567528974</v>
      </c>
      <c r="EA35" s="0" t="n">
        <f aca="false">DX35*'Dist Horaria'!$J$6</f>
        <v>27.5166567528974</v>
      </c>
      <c r="EB35" s="0" t="n">
        <f aca="false">DX35*'Dist Horaria'!$K$6</f>
        <v>27.5166567528974</v>
      </c>
      <c r="EC35" s="0" t="n">
        <f aca="false">DX35*'Dist Horaria'!$L$6</f>
        <v>27.5166567528974</v>
      </c>
      <c r="ED35" s="0" t="n">
        <f aca="false">DX35*'Dist Horaria'!$M$6</f>
        <v>73.3777513410598</v>
      </c>
      <c r="EE35" s="0" t="n">
        <f aca="false">DX35*'Dist Horaria'!$N$6</f>
        <v>73.3777513410598</v>
      </c>
      <c r="EF35" s="0" t="n">
        <f aca="false">DX35*'Dist Horaria'!$O$6</f>
        <v>73.3777513410598</v>
      </c>
      <c r="EG35" s="0" t="n">
        <f aca="false">DX35*'Dist Horaria'!$P$6</f>
        <v>48.1541493175705</v>
      </c>
      <c r="EH35" s="0" t="n">
        <f aca="false">DX35*'Dist Horaria'!$Q$6</f>
        <v>48.1541493175705</v>
      </c>
      <c r="EI35" s="0" t="n">
        <f aca="false">DX35*'Dist Horaria'!$R$6</f>
        <v>48.1541493175705</v>
      </c>
      <c r="EJ35" s="0" t="n">
        <f aca="false">DX35*'Dist Horaria'!$S$6</f>
        <v>48.1541493175705</v>
      </c>
      <c r="EK35" s="0" t="n">
        <f aca="false">DX35*'Dist Horaria'!$T$6</f>
        <v>48.1541493175705</v>
      </c>
      <c r="EL35" s="0" t="n">
        <f aca="false">DX35*'Dist Horaria'!$U$6</f>
        <v>48.1541493175705</v>
      </c>
      <c r="EM35" s="0" t="n">
        <f aca="false">DX35*'Dist Horaria'!$V$6</f>
        <v>48.1541493175705</v>
      </c>
      <c r="EN35" s="0" t="n">
        <f aca="false">DX35*'Dist Horaria'!$W$6</f>
        <v>48.1541493175705</v>
      </c>
      <c r="EO35" s="0" t="n">
        <f aca="false">DX35*'Dist Horaria'!$X$6</f>
        <v>73.3777513410598</v>
      </c>
      <c r="EP35" s="0" t="n">
        <f aca="false">DX35*'Dist Horaria'!$Y$6</f>
        <v>73.3777513410598</v>
      </c>
      <c r="EQ35" s="0" t="n">
        <f aca="false">DX35*'Dist Horaria'!$Z$6</f>
        <v>73.3777513410598</v>
      </c>
      <c r="ER35" s="0" t="n">
        <f aca="false">DX35*'Dist Horaria'!$AA$6</f>
        <v>27.5166567528974</v>
      </c>
      <c r="ES35" s="0" t="n">
        <f aca="false">DX35*'Dist Horaria'!$AB$6</f>
        <v>27.5166567528974</v>
      </c>
      <c r="ET35" s="0" t="n">
        <f aca="false">DX35*'Dist Horaria'!$AC$6</f>
        <v>27.5166567528974</v>
      </c>
      <c r="EU35" s="0" t="n">
        <f aca="false">DX35*'Dist Horaria'!$AD$6</f>
        <v>27.5166567528974</v>
      </c>
      <c r="EV35" s="0" t="n">
        <f aca="false">DX35*'Dist Horaria'!$AE$6</f>
        <v>27.5166567528974</v>
      </c>
      <c r="EW35" s="0" t="n">
        <f aca="false">BB35+CA35+CZ35+DY35</f>
        <v>1139.39021518303</v>
      </c>
      <c r="EX35" s="0" t="n">
        <f aca="false">BC35+CB35+DA35+DZ35</f>
        <v>1134.48313885784</v>
      </c>
      <c r="EY35" s="0" t="n">
        <f aca="false">BD35+CC35+DB35+EA35</f>
        <v>1129.8514619134</v>
      </c>
      <c r="EZ35" s="0" t="n">
        <f aca="false">BE35+CD35+DC35+EB35</f>
        <v>1125.90545405307</v>
      </c>
      <c r="FA35" s="0" t="n">
        <f aca="false">BF35+CE35+DD35+EC35</f>
        <v>1123.02186471049</v>
      </c>
      <c r="FB35" s="0" t="n">
        <f aca="false">BG35+CF35+DE35+ED35</f>
        <v>2714.46400693861</v>
      </c>
      <c r="FC35" s="0" t="n">
        <f aca="false">BH35+CG35+DF35+EE35</f>
        <v>2721.9221919135</v>
      </c>
      <c r="FD35" s="0" t="n">
        <f aca="false">BI35+CH35+DG35+EF35</f>
        <v>2721.9221919135</v>
      </c>
      <c r="FE35" s="0" t="n">
        <f aca="false">BJ35+CI35+DH35+EG35</f>
        <v>1901.42173426729</v>
      </c>
      <c r="FF35" s="0" t="n">
        <f aca="false">BK35+CJ35+DI35+EH35</f>
        <v>1925.59014181124</v>
      </c>
      <c r="FG35" s="0" t="n">
        <f aca="false">BL35+CK35+DJ35+EI35</f>
        <v>1943.16716547957</v>
      </c>
      <c r="FH35" s="0" t="n">
        <f aca="false">BM35+CL35+DK35+EJ35</f>
        <v>1951.95567731374</v>
      </c>
      <c r="FI35" s="0" t="n">
        <f aca="false">BN35+CM35+DL35+EK35</f>
        <v>1954.15280527228</v>
      </c>
      <c r="FJ35" s="0" t="n">
        <f aca="false">BO35+CN35+DM35+EL35</f>
        <v>1951.95567731374</v>
      </c>
      <c r="FK35" s="0" t="n">
        <f aca="false">BP35+CO35+DN35+EM35</f>
        <v>1947.56142139665</v>
      </c>
      <c r="FL35" s="0" t="n">
        <f aca="false">BQ35+CP35+DO35+EN35</f>
        <v>1940.97003752103</v>
      </c>
      <c r="FM35" s="0" t="n">
        <f aca="false">BR35+CQ35+DP35+EO35</f>
        <v>2812.06689232136</v>
      </c>
      <c r="FN35" s="0" t="n">
        <f aca="false">BS35+CR35+DQ35+EP35</f>
        <v>2806.07155380395</v>
      </c>
      <c r="FO35" s="0" t="n">
        <f aca="false">BT35+CS35+DR35+EQ35</f>
        <v>2773.43833943943</v>
      </c>
      <c r="FP35" s="0" t="n">
        <f aca="false">BU35+CT35+DS35+ER35</f>
        <v>1169.18089687352</v>
      </c>
      <c r="FQ35" s="0" t="n">
        <f aca="false">BV35+CU35+DT35+ES35</f>
        <v>1145.74024522495</v>
      </c>
      <c r="FR35" s="0" t="n">
        <f aca="false">BW35+CV35+DU35+ET35</f>
        <v>1161.64911084383</v>
      </c>
      <c r="FS35" s="0" t="n">
        <f aca="false">BX35+CW35+DV35+EU35</f>
        <v>1156.22091824581</v>
      </c>
      <c r="FT35" s="0" t="n">
        <f aca="false">BY35+CX35+DW35+EV35</f>
        <v>1150.47820733214</v>
      </c>
      <c r="FU35" s="0" t="n">
        <f aca="false">AM35*'Dist Horaria'!$H$10</f>
        <v>0.597925436128432</v>
      </c>
      <c r="FV35" s="0" t="n">
        <f aca="false">AM35*'Dist Horaria'!$I$10</f>
        <v>0.559592219359806</v>
      </c>
      <c r="FW35" s="0" t="n">
        <f aca="false">AM35*'Dist Horaria'!$J$10</f>
        <v>0.55716969356159</v>
      </c>
      <c r="FX35" s="0" t="n">
        <f aca="false">AM35*'Dist Horaria'!$K$10</f>
        <v>0.541145684644892</v>
      </c>
      <c r="FY35" s="0" t="n">
        <f aca="false">AM35*'Dist Horaria'!$L$10</f>
        <v>0.541362242520386</v>
      </c>
      <c r="FZ35" s="0" t="n">
        <f aca="false">AM35*'Dist Horaria'!$M$10</f>
        <v>0.579279877981921</v>
      </c>
      <c r="GA35" s="0" t="n">
        <f aca="false">AM35*'Dist Horaria'!$N$10</f>
        <v>0.548022708528442</v>
      </c>
      <c r="GB35" s="0" t="n">
        <f aca="false">AM35*'Dist Horaria'!$O$10</f>
        <v>0.538668981911041</v>
      </c>
      <c r="GC35" s="0" t="n">
        <f aca="false">AM35*'Dist Horaria'!$P$10</f>
        <v>0.547027891104546</v>
      </c>
      <c r="GD35" s="0" t="n">
        <f aca="false">AM35*'Dist Horaria'!$Q$10</f>
        <v>0.495041786822079</v>
      </c>
      <c r="GE35" s="0" t="n">
        <f aca="false">AM35*'Dist Horaria'!$R$10</f>
        <v>0.604025324466394</v>
      </c>
      <c r="GF35" s="0" t="n">
        <f aca="false">AM35*'Dist Horaria'!$S$10</f>
        <v>0.515861091477311</v>
      </c>
      <c r="GG35" s="0" t="n">
        <f aca="false">AR35*'Dist Horaria'!$H$10</f>
        <v>0.625447281134998</v>
      </c>
      <c r="GH35" s="0" t="n">
        <f aca="false">AR35*'Dist Horaria'!$I$10</f>
        <v>0.585349628892043</v>
      </c>
      <c r="GI35" s="0" t="n">
        <f aca="false">AR35*'Dist Horaria'!$J$10</f>
        <v>0.582815596916778</v>
      </c>
      <c r="GJ35" s="0" t="n">
        <f aca="false">AR35*'Dist Horaria'!$K$10</f>
        <v>0.566054020632742</v>
      </c>
      <c r="GK35" s="0" t="n">
        <f aca="false">AR35*'Dist Horaria'!$L$10</f>
        <v>0.566280546427184</v>
      </c>
      <c r="GL35" s="0" t="n">
        <f aca="false">AR35*'Dist Horaria'!$M$10</f>
        <v>0.605943488616169</v>
      </c>
      <c r="GM35" s="0" t="n">
        <f aca="false">AR35*'Dist Horaria'!$N$10</f>
        <v>0.573247586302263</v>
      </c>
      <c r="GN35" s="0" t="n">
        <f aca="false">AR35*'Dist Horaria'!$O$10</f>
        <v>0.563463318017553</v>
      </c>
      <c r="GO35" s="0" t="n">
        <f aca="false">AR35*'Dist Horaria'!$P$10</f>
        <v>0.572206978535131</v>
      </c>
      <c r="GP35" s="0" t="n">
        <f aca="false">AR35*'Dist Horaria'!$Q$10</f>
        <v>0.517828011500711</v>
      </c>
      <c r="GQ35" s="0" t="n">
        <f aca="false">AR35*'Dist Horaria'!$R$10</f>
        <v>0.631827940571247</v>
      </c>
      <c r="GR35" s="0" t="n">
        <f aca="false">AR35*'Dist Horaria'!$S$10</f>
        <v>0.539605605670394</v>
      </c>
      <c r="GS35" s="0" t="n">
        <f aca="false">AW35*'Dist Horaria'!$H$10</f>
        <v>0.0362578133991303</v>
      </c>
      <c r="GT35" s="0" t="n">
        <f aca="false">AW35*'Dist Horaria'!$I$10</f>
        <v>0.0339333118198286</v>
      </c>
      <c r="GU35" s="0" t="n">
        <f aca="false">AW35*'Dist Horaria'!$J$10</f>
        <v>0.0337864114154654</v>
      </c>
      <c r="GV35" s="0" t="n">
        <f aca="false">AW35*'Dist Horaria'!$K$10</f>
        <v>0.0328147258337822</v>
      </c>
      <c r="GW35" s="0" t="n">
        <f aca="false">AW35*'Dist Horaria'!$L$10</f>
        <v>0.0328278577638947</v>
      </c>
      <c r="GX35" s="0" t="n">
        <f aca="false">AW35*'Dist Horaria'!$M$10</f>
        <v>0.0351271587603576</v>
      </c>
      <c r="GY35" s="0" t="n">
        <f aca="false">AW35*'Dist Horaria'!$N$10</f>
        <v>0.0332317441334645</v>
      </c>
      <c r="GZ35" s="0" t="n">
        <f aca="false">AW35*'Dist Horaria'!$O$10</f>
        <v>0.0326645401749306</v>
      </c>
      <c r="HA35" s="0" t="n">
        <f aca="false">AW35*'Dist Horaria'!$P$10</f>
        <v>0.0331714190455148</v>
      </c>
      <c r="HB35" s="0" t="n">
        <f aca="false">AW35*'Dist Horaria'!$Q$10</f>
        <v>0.0300190151594615</v>
      </c>
      <c r="HC35" s="0" t="n">
        <f aca="false">AW35*'Dist Horaria'!$R$10</f>
        <v>0.0366277066997824</v>
      </c>
      <c r="HD35" s="0" t="n">
        <f aca="false">AW35*'Dist Horaria'!$S$10</f>
        <v>0.0312814843866895</v>
      </c>
    </row>
    <row r="36" customFormat="false" ht="13.8" hidden="false" customHeight="false" outlineLevel="0" collapsed="false">
      <c r="A36" s="0" t="n">
        <v>4.57481081773738</v>
      </c>
      <c r="B36" s="0" t="n">
        <v>-74.15485084888</v>
      </c>
      <c r="C36" s="0" t="n">
        <v>23</v>
      </c>
      <c r="D36" s="0" t="n">
        <v>21</v>
      </c>
      <c r="E36" s="0" t="n">
        <v>1767</v>
      </c>
      <c r="F36" s="0" t="n">
        <v>45</v>
      </c>
      <c r="G36" s="0" t="s">
        <v>261</v>
      </c>
      <c r="H36" s="1" t="s">
        <v>270</v>
      </c>
      <c r="I36" s="0" t="s">
        <v>271</v>
      </c>
      <c r="J36" s="0" t="s">
        <v>272</v>
      </c>
      <c r="K36" s="0" t="s">
        <v>273</v>
      </c>
      <c r="L36" s="0" t="s">
        <v>274</v>
      </c>
      <c r="M36" s="0" t="s">
        <v>275</v>
      </c>
      <c r="N36" s="0" t="n">
        <v>5</v>
      </c>
      <c r="O36" s="0" t="s">
        <v>110</v>
      </c>
      <c r="P36" s="0" t="s">
        <v>85</v>
      </c>
      <c r="Q36" s="0" t="s">
        <v>86</v>
      </c>
      <c r="R36" s="0" t="s">
        <v>87</v>
      </c>
      <c r="S36" s="0" t="n">
        <v>365</v>
      </c>
      <c r="T36" s="0" t="n">
        <v>24</v>
      </c>
      <c r="U36" s="0" t="n">
        <v>3</v>
      </c>
      <c r="V36" s="0" t="n">
        <v>54000</v>
      </c>
      <c r="W36" s="0" t="n">
        <f aca="false">V36*12</f>
        <v>648000</v>
      </c>
      <c r="X36" s="0" t="n">
        <v>2</v>
      </c>
      <c r="Y36" s="0" t="s">
        <v>276</v>
      </c>
      <c r="Z36" s="0" t="n">
        <v>10566</v>
      </c>
      <c r="AB36" s="0" t="n">
        <v>0.005</v>
      </c>
      <c r="AC36" s="0" t="n">
        <v>-1</v>
      </c>
      <c r="AD36" s="0" t="n">
        <v>1681.9152378147</v>
      </c>
      <c r="AE36" s="0" t="n">
        <f aca="false">AD36/2204.59</f>
        <v>0.762915207732369</v>
      </c>
      <c r="AF36" s="0" t="n">
        <f aca="false">AE36/S36</f>
        <v>0.00209017865132156</v>
      </c>
      <c r="AG36" s="0" t="n">
        <f aca="false">AE36*EXP(AB36*AC36)</f>
        <v>0.759110152259585</v>
      </c>
      <c r="AH36" s="0" t="n">
        <f aca="false">AG36/S36</f>
        <v>0.00207975384180708</v>
      </c>
      <c r="AI36" s="0" t="s">
        <v>90</v>
      </c>
      <c r="AJ36" s="0" t="n">
        <f aca="false">IF(AI36="A",'FE DISTRIBUCIÓN'!$C$2,'FE DISTRIBUCIÓN'!$C$3)</f>
        <v>4.994E-006</v>
      </c>
      <c r="AK36" s="0" t="n">
        <f aca="false">W36*AJ36</f>
        <v>3.236112</v>
      </c>
      <c r="AL36" s="0" t="n">
        <f aca="false">AK36/365</f>
        <v>0.0088660602739726</v>
      </c>
      <c r="AM36" s="0" t="n">
        <f aca="false">AK36*EXP(AB36*AC36)</f>
        <v>3.21997182406519</v>
      </c>
      <c r="AN36" s="0" t="n">
        <f aca="false">AM36/365</f>
        <v>0.00882184061387723</v>
      </c>
      <c r="AO36" s="0" t="n">
        <v>5.223868284E-006</v>
      </c>
      <c r="AP36" s="0" t="n">
        <f aca="false">AO36*W36</f>
        <v>3.385066648032</v>
      </c>
      <c r="AQ36" s="0" t="n">
        <f aca="false">AP36/365</f>
        <v>0.00927415520008767</v>
      </c>
      <c r="AR36" s="0" t="n">
        <f aca="false">AP36*EXP(AB36*AC36)</f>
        <v>3.36818355769078</v>
      </c>
      <c r="AS36" s="0" t="n">
        <f aca="false">AR36/365</f>
        <v>0.00922790015805694</v>
      </c>
      <c r="AT36" s="0" t="n">
        <v>3.02832944E-007</v>
      </c>
      <c r="AU36" s="0" t="n">
        <f aca="false">AT36*W36</f>
        <v>0.196235747712</v>
      </c>
      <c r="AV36" s="0" t="n">
        <f aca="false">AU36/365</f>
        <v>0.000537632185512329</v>
      </c>
      <c r="AW36" s="0" t="n">
        <f aca="false">AU36*EXP(AB36*AC36)</f>
        <v>0.195257017837147</v>
      </c>
      <c r="AX36" s="0" t="n">
        <f aca="false">AW36/365</f>
        <v>0.000534950733800402</v>
      </c>
      <c r="AY36" s="0" t="n">
        <f aca="false">AW36+AR36+AM36+AG36</f>
        <v>7.5425225518527</v>
      </c>
      <c r="AZ36" s="0" t="n">
        <f aca="false">AH36+AN36+AS36+AX36</f>
        <v>0.0206644453475417</v>
      </c>
      <c r="BA36" s="0" t="n">
        <f aca="false">AH36*1000000</f>
        <v>2079.75384180708</v>
      </c>
      <c r="BB36" s="0" t="n">
        <f aca="false">BA36*'Dist Horaria'!$H$3</f>
        <v>72.4680689930839</v>
      </c>
      <c r="BC36" s="0" t="n">
        <f aca="false">BA36*'Dist Horaria'!$I$3</f>
        <v>70.529480302921</v>
      </c>
      <c r="BD36" s="0" t="n">
        <f aca="false">BA36*'Dist Horaria'!$J$3</f>
        <v>68.699690842569</v>
      </c>
      <c r="BE36" s="0" t="n">
        <f aca="false">BA36*'Dist Horaria'!$K$3</f>
        <v>67.1407816872229</v>
      </c>
      <c r="BF36" s="0" t="n">
        <f aca="false">BA36*'Dist Horaria'!$L$3</f>
        <v>66.0015914003498</v>
      </c>
      <c r="BG36" s="0" t="n">
        <f aca="false">BA36*'Dist Horaria'!$M$3</f>
        <v>65.2843970791322</v>
      </c>
      <c r="BH36" s="0" t="n">
        <f aca="false">BA36*'Dist Horaria'!$N$3</f>
        <v>68.2308262934571</v>
      </c>
      <c r="BI36" s="0" t="n">
        <f aca="false">BA36*'Dist Horaria'!$O$3</f>
        <v>68.2308262934571</v>
      </c>
      <c r="BJ36" s="0" t="n">
        <f aca="false">BA36*'Dist Horaria'!$P$3</f>
        <v>90.271685504014</v>
      </c>
      <c r="BK36" s="0" t="n">
        <f aca="false">BA36*'Dist Horaria'!$Q$3</f>
        <v>99.8196522400155</v>
      </c>
      <c r="BL36" s="0" t="n">
        <f aca="false">BA36*'Dist Horaria'!$R$3</f>
        <v>106.763628048017</v>
      </c>
      <c r="BM36" s="0" t="n">
        <f aca="false">BA36*'Dist Horaria'!$S$3</f>
        <v>110.235615952017</v>
      </c>
      <c r="BN36" s="0" t="n">
        <f aca="false">BA36*'Dist Horaria'!$T$3</f>
        <v>111.103612928017</v>
      </c>
      <c r="BO36" s="0" t="n">
        <f aca="false">BA36*'Dist Horaria'!$U$3</f>
        <v>110.235615952017</v>
      </c>
      <c r="BP36" s="0" t="n">
        <f aca="false">BA36*'Dist Horaria'!$V$3</f>
        <v>108.499622000017</v>
      </c>
      <c r="BQ36" s="0" t="n">
        <f aca="false">BA36*'Dist Horaria'!$W$3</f>
        <v>105.895631072016</v>
      </c>
      <c r="BR36" s="0" t="n">
        <f aca="false">BA36*'Dist Horaria'!$X$3</f>
        <v>103.843375418003</v>
      </c>
      <c r="BS36" s="0" t="n">
        <f aca="false">BA36*'Dist Horaria'!$Y$3</f>
        <v>101.474858061978</v>
      </c>
      <c r="BT36" s="0" t="n">
        <f aca="false">BA36*'Dist Horaria'!$Z$3</f>
        <v>88.5827862664086</v>
      </c>
      <c r="BU36" s="0" t="n">
        <f aca="false">BA36*'Dist Horaria'!$AA$3</f>
        <v>84.2371703418705</v>
      </c>
      <c r="BV36" s="0" t="n">
        <f aca="false">BA36*'Dist Horaria'!$AB$3</f>
        <v>74.9767107189642</v>
      </c>
      <c r="BW36" s="0" t="n">
        <f aca="false">BA36*'Dist Horaria'!$AC$3</f>
        <v>81.2616643080804</v>
      </c>
      <c r="BX36" s="0" t="n">
        <f aca="false">BA36*'Dist Horaria'!$AD$3</f>
        <v>79.1172035169321</v>
      </c>
      <c r="BY36" s="0" t="n">
        <f aca="false">BA36*'Dist Horaria'!$AE$3</f>
        <v>76.8484891765906</v>
      </c>
      <c r="BZ36" s="0" t="n">
        <f aca="false">AN36*1000000</f>
        <v>8821.84061387723</v>
      </c>
      <c r="CA36" s="0" t="n">
        <f aca="false">BZ36*'Dist Horaria'!$H$6</f>
        <v>220.546015346931</v>
      </c>
      <c r="CB36" s="0" t="n">
        <f aca="false">BZ36*'Dist Horaria'!$I$6</f>
        <v>220.546015346931</v>
      </c>
      <c r="CC36" s="0" t="n">
        <f aca="false">BZ36*'Dist Horaria'!$J$6</f>
        <v>220.546015346931</v>
      </c>
      <c r="CD36" s="0" t="n">
        <f aca="false">BZ36*'Dist Horaria'!$K$6</f>
        <v>220.546015346931</v>
      </c>
      <c r="CE36" s="0" t="n">
        <f aca="false">BZ36*'Dist Horaria'!$L$6</f>
        <v>220.546015346931</v>
      </c>
      <c r="CF36" s="0" t="n">
        <f aca="false">BZ36*'Dist Horaria'!$M$6</f>
        <v>588.122707591816</v>
      </c>
      <c r="CG36" s="0" t="n">
        <f aca="false">BZ36*'Dist Horaria'!$N$6</f>
        <v>588.122707591816</v>
      </c>
      <c r="CH36" s="0" t="n">
        <f aca="false">BZ36*'Dist Horaria'!$O$6</f>
        <v>588.122707591816</v>
      </c>
      <c r="CI36" s="0" t="n">
        <f aca="false">BZ36*'Dist Horaria'!$P$6</f>
        <v>385.955526857129</v>
      </c>
      <c r="CJ36" s="0" t="n">
        <f aca="false">BZ36*'Dist Horaria'!$Q$6</f>
        <v>385.955526857129</v>
      </c>
      <c r="CK36" s="0" t="n">
        <f aca="false">BZ36*'Dist Horaria'!$R$6</f>
        <v>385.955526857129</v>
      </c>
      <c r="CL36" s="0" t="n">
        <f aca="false">BZ36*'Dist Horaria'!$S$6</f>
        <v>385.955526857129</v>
      </c>
      <c r="CM36" s="0" t="n">
        <f aca="false">BZ36*'Dist Horaria'!$T$6</f>
        <v>385.955526857129</v>
      </c>
      <c r="CN36" s="0" t="n">
        <f aca="false">BZ36*'Dist Horaria'!$U$6</f>
        <v>385.955526857129</v>
      </c>
      <c r="CO36" s="0" t="n">
        <f aca="false">BZ36*'Dist Horaria'!$V$6</f>
        <v>385.955526857129</v>
      </c>
      <c r="CP36" s="0" t="n">
        <f aca="false">BZ36*'Dist Horaria'!$W$6</f>
        <v>385.955526857129</v>
      </c>
      <c r="CQ36" s="0" t="n">
        <f aca="false">BZ36*'Dist Horaria'!$X$6</f>
        <v>588.122707591816</v>
      </c>
      <c r="CR36" s="0" t="n">
        <f aca="false">BZ36*'Dist Horaria'!$Y$6</f>
        <v>588.122707591816</v>
      </c>
      <c r="CS36" s="0" t="n">
        <f aca="false">BZ36*'Dist Horaria'!$Z$6</f>
        <v>588.122707591816</v>
      </c>
      <c r="CT36" s="0" t="n">
        <f aca="false">BZ36*'Dist Horaria'!$AA$6</f>
        <v>220.546015346931</v>
      </c>
      <c r="CU36" s="0" t="n">
        <f aca="false">BZ36*'Dist Horaria'!$AB$6</f>
        <v>220.546015346931</v>
      </c>
      <c r="CV36" s="0" t="n">
        <f aca="false">BZ36*'Dist Horaria'!$AC$6</f>
        <v>220.546015346931</v>
      </c>
      <c r="CW36" s="0" t="n">
        <f aca="false">BZ36*'Dist Horaria'!$AD$6</f>
        <v>220.546015346931</v>
      </c>
      <c r="CX36" s="0" t="n">
        <f aca="false">BZ36*'Dist Horaria'!$AE$6</f>
        <v>220.546015346931</v>
      </c>
      <c r="CY36" s="0" t="n">
        <f aca="false">AS36*1000000</f>
        <v>9227.90015805694</v>
      </c>
      <c r="CZ36" s="0" t="n">
        <f aca="false">CY36*'Dist Horaria'!$H$6</f>
        <v>230.697503951424</v>
      </c>
      <c r="DA36" s="0" t="n">
        <f aca="false">CY36*'Dist Horaria'!$I$6</f>
        <v>230.697503951424</v>
      </c>
      <c r="DB36" s="0" t="n">
        <f aca="false">CY36*'Dist Horaria'!$J$6</f>
        <v>230.697503951424</v>
      </c>
      <c r="DC36" s="0" t="n">
        <f aca="false">CY36*'Dist Horaria'!$K$6</f>
        <v>230.697503951424</v>
      </c>
      <c r="DD36" s="0" t="n">
        <f aca="false">CY36*'Dist Horaria'!$L$6</f>
        <v>230.697503951424</v>
      </c>
      <c r="DE36" s="0" t="n">
        <f aca="false">CY36*'Dist Horaria'!$M$6</f>
        <v>615.193343870463</v>
      </c>
      <c r="DF36" s="0" t="n">
        <f aca="false">CY36*'Dist Horaria'!$N$6</f>
        <v>615.193343870463</v>
      </c>
      <c r="DG36" s="0" t="n">
        <f aca="false">CY36*'Dist Horaria'!$O$6</f>
        <v>615.193343870463</v>
      </c>
      <c r="DH36" s="0" t="n">
        <f aca="false">CY36*'Dist Horaria'!$P$6</f>
        <v>403.720631914991</v>
      </c>
      <c r="DI36" s="0" t="n">
        <f aca="false">CY36*'Dist Horaria'!$Q$6</f>
        <v>403.720631914991</v>
      </c>
      <c r="DJ36" s="0" t="n">
        <f aca="false">CY36*'Dist Horaria'!$R$6</f>
        <v>403.720631914991</v>
      </c>
      <c r="DK36" s="0" t="n">
        <f aca="false">CY36*'Dist Horaria'!$S$6</f>
        <v>403.720631914991</v>
      </c>
      <c r="DL36" s="0" t="n">
        <f aca="false">CY36*'Dist Horaria'!$T$6</f>
        <v>403.720631914991</v>
      </c>
      <c r="DM36" s="0" t="n">
        <f aca="false">CY36*'Dist Horaria'!$U$6</f>
        <v>403.720631914991</v>
      </c>
      <c r="DN36" s="0" t="n">
        <f aca="false">CY36*'Dist Horaria'!$V$6</f>
        <v>403.720631914991</v>
      </c>
      <c r="DO36" s="0" t="n">
        <f aca="false">CY36*'Dist Horaria'!$W$6</f>
        <v>403.720631914991</v>
      </c>
      <c r="DP36" s="0" t="n">
        <f aca="false">CY36*'Dist Horaria'!$X$6</f>
        <v>615.193343870463</v>
      </c>
      <c r="DQ36" s="0" t="n">
        <f aca="false">CY36*'Dist Horaria'!$Y$6</f>
        <v>615.193343870463</v>
      </c>
      <c r="DR36" s="0" t="n">
        <f aca="false">CY36*'Dist Horaria'!$Z$6</f>
        <v>615.193343870463</v>
      </c>
      <c r="DS36" s="0" t="n">
        <f aca="false">CY36*'Dist Horaria'!$AA$6</f>
        <v>230.697503951424</v>
      </c>
      <c r="DT36" s="0" t="n">
        <f aca="false">CY36*'Dist Horaria'!$AB$6</f>
        <v>230.697503951424</v>
      </c>
      <c r="DU36" s="0" t="n">
        <f aca="false">CY36*'Dist Horaria'!$AC$6</f>
        <v>230.697503951424</v>
      </c>
      <c r="DV36" s="0" t="n">
        <f aca="false">CY36*'Dist Horaria'!$AD$6</f>
        <v>230.697503951424</v>
      </c>
      <c r="DW36" s="0" t="n">
        <f aca="false">CY36*'Dist Horaria'!$AE$6</f>
        <v>230.697503951424</v>
      </c>
      <c r="DX36" s="0" t="n">
        <f aca="false">AX36*1000000</f>
        <v>534.950733800402</v>
      </c>
      <c r="DY36" s="0" t="n">
        <f aca="false">DX36*'Dist Horaria'!$H$6</f>
        <v>13.3737683450101</v>
      </c>
      <c r="DZ36" s="0" t="n">
        <f aca="false">DX36*'Dist Horaria'!$I$6</f>
        <v>13.3737683450101</v>
      </c>
      <c r="EA36" s="0" t="n">
        <f aca="false">DX36*'Dist Horaria'!$J$6</f>
        <v>13.3737683450101</v>
      </c>
      <c r="EB36" s="0" t="n">
        <f aca="false">DX36*'Dist Horaria'!$K$6</f>
        <v>13.3737683450101</v>
      </c>
      <c r="EC36" s="0" t="n">
        <f aca="false">DX36*'Dist Horaria'!$L$6</f>
        <v>13.3737683450101</v>
      </c>
      <c r="ED36" s="0" t="n">
        <f aca="false">DX36*'Dist Horaria'!$M$6</f>
        <v>35.6633822533602</v>
      </c>
      <c r="EE36" s="0" t="n">
        <f aca="false">DX36*'Dist Horaria'!$N$6</f>
        <v>35.6633822533602</v>
      </c>
      <c r="EF36" s="0" t="n">
        <f aca="false">DX36*'Dist Horaria'!$O$6</f>
        <v>35.6633822533602</v>
      </c>
      <c r="EG36" s="0" t="n">
        <f aca="false">DX36*'Dist Horaria'!$P$6</f>
        <v>23.4040946037676</v>
      </c>
      <c r="EH36" s="0" t="n">
        <f aca="false">DX36*'Dist Horaria'!$Q$6</f>
        <v>23.4040946037676</v>
      </c>
      <c r="EI36" s="0" t="n">
        <f aca="false">DX36*'Dist Horaria'!$R$6</f>
        <v>23.4040946037676</v>
      </c>
      <c r="EJ36" s="0" t="n">
        <f aca="false">DX36*'Dist Horaria'!$S$6</f>
        <v>23.4040946037676</v>
      </c>
      <c r="EK36" s="0" t="n">
        <f aca="false">DX36*'Dist Horaria'!$T$6</f>
        <v>23.4040946037676</v>
      </c>
      <c r="EL36" s="0" t="n">
        <f aca="false">DX36*'Dist Horaria'!$U$6</f>
        <v>23.4040946037676</v>
      </c>
      <c r="EM36" s="0" t="n">
        <f aca="false">DX36*'Dist Horaria'!$V$6</f>
        <v>23.4040946037676</v>
      </c>
      <c r="EN36" s="0" t="n">
        <f aca="false">DX36*'Dist Horaria'!$W$6</f>
        <v>23.4040946037676</v>
      </c>
      <c r="EO36" s="0" t="n">
        <f aca="false">DX36*'Dist Horaria'!$X$6</f>
        <v>35.6633822533602</v>
      </c>
      <c r="EP36" s="0" t="n">
        <f aca="false">DX36*'Dist Horaria'!$Y$6</f>
        <v>35.6633822533602</v>
      </c>
      <c r="EQ36" s="0" t="n">
        <f aca="false">DX36*'Dist Horaria'!$Z$6</f>
        <v>35.6633822533602</v>
      </c>
      <c r="ER36" s="0" t="n">
        <f aca="false">DX36*'Dist Horaria'!$AA$6</f>
        <v>13.3737683450101</v>
      </c>
      <c r="ES36" s="0" t="n">
        <f aca="false">DX36*'Dist Horaria'!$AB$6</f>
        <v>13.3737683450101</v>
      </c>
      <c r="ET36" s="0" t="n">
        <f aca="false">DX36*'Dist Horaria'!$AC$6</f>
        <v>13.3737683450101</v>
      </c>
      <c r="EU36" s="0" t="n">
        <f aca="false">DX36*'Dist Horaria'!$AD$6</f>
        <v>13.3737683450101</v>
      </c>
      <c r="EV36" s="0" t="n">
        <f aca="false">DX36*'Dist Horaria'!$AE$6</f>
        <v>13.3737683450101</v>
      </c>
      <c r="EW36" s="0" t="n">
        <f aca="false">BB36+CA36+CZ36+DY36</f>
        <v>537.085356636448</v>
      </c>
      <c r="EX36" s="0" t="n">
        <f aca="false">BC36+CB36+DA36+DZ36</f>
        <v>535.146767946285</v>
      </c>
      <c r="EY36" s="0" t="n">
        <f aca="false">BD36+CC36+DB36+EA36</f>
        <v>533.316978485933</v>
      </c>
      <c r="EZ36" s="0" t="n">
        <f aca="false">BE36+CD36+DC36+EB36</f>
        <v>531.758069330587</v>
      </c>
      <c r="FA36" s="0" t="n">
        <f aca="false">BF36+CE36+DD36+EC36</f>
        <v>530.618879043714</v>
      </c>
      <c r="FB36" s="0" t="n">
        <f aca="false">BG36+CF36+DE36+ED36</f>
        <v>1304.26383079477</v>
      </c>
      <c r="FC36" s="0" t="n">
        <f aca="false">BH36+CG36+DF36+EE36</f>
        <v>1307.2102600091</v>
      </c>
      <c r="FD36" s="0" t="n">
        <f aca="false">BI36+CH36+DG36+EF36</f>
        <v>1307.2102600091</v>
      </c>
      <c r="FE36" s="0" t="n">
        <f aca="false">BJ36+CI36+DH36+EG36</f>
        <v>903.351938879902</v>
      </c>
      <c r="FF36" s="0" t="n">
        <f aca="false">BK36+CJ36+DI36+EH36</f>
        <v>912.899905615903</v>
      </c>
      <c r="FG36" s="0" t="n">
        <f aca="false">BL36+CK36+DJ36+EI36</f>
        <v>919.843881423904</v>
      </c>
      <c r="FH36" s="0" t="n">
        <f aca="false">BM36+CL36+DK36+EJ36</f>
        <v>923.315869327905</v>
      </c>
      <c r="FI36" s="0" t="n">
        <f aca="false">BN36+CM36+DL36+EK36</f>
        <v>924.183866303905</v>
      </c>
      <c r="FJ36" s="0" t="n">
        <f aca="false">BO36+CN36+DM36+EL36</f>
        <v>923.315869327905</v>
      </c>
      <c r="FK36" s="0" t="n">
        <f aca="false">BP36+CO36+DN36+EM36</f>
        <v>921.579875375905</v>
      </c>
      <c r="FL36" s="0" t="n">
        <f aca="false">BQ36+CP36+DO36+EN36</f>
        <v>918.975884447904</v>
      </c>
      <c r="FM36" s="0" t="n">
        <f aca="false">BR36+CQ36+DP36+EO36</f>
        <v>1342.82280913364</v>
      </c>
      <c r="FN36" s="0" t="n">
        <f aca="false">BS36+CR36+DQ36+EP36</f>
        <v>1340.45429177762</v>
      </c>
      <c r="FO36" s="0" t="n">
        <f aca="false">BT36+CS36+DR36+EQ36</f>
        <v>1327.56221998205</v>
      </c>
      <c r="FP36" s="0" t="n">
        <f aca="false">BU36+CT36+DS36+ER36</f>
        <v>548.854457985235</v>
      </c>
      <c r="FQ36" s="0" t="n">
        <f aca="false">BV36+CU36+DT36+ES36</f>
        <v>539.593998362329</v>
      </c>
      <c r="FR36" s="0" t="n">
        <f aca="false">BW36+CV36+DU36+ET36</f>
        <v>545.878951951445</v>
      </c>
      <c r="FS36" s="0" t="n">
        <f aca="false">BX36+CW36+DV36+EU36</f>
        <v>543.734491160296</v>
      </c>
      <c r="FT36" s="0" t="n">
        <f aca="false">BY36+CX36+DW36+EV36</f>
        <v>541.465776819955</v>
      </c>
      <c r="FU36" s="0" t="n">
        <f aca="false">AM36*'Dist Horaria'!$H$10</f>
        <v>0.290606389510918</v>
      </c>
      <c r="FV36" s="0" t="n">
        <f aca="false">AM36*'Dist Horaria'!$I$10</f>
        <v>0.271975508383666</v>
      </c>
      <c r="FW36" s="0" t="n">
        <f aca="false">AM36*'Dist Horaria'!$J$10</f>
        <v>0.270798101581448</v>
      </c>
      <c r="FX36" s="0" t="n">
        <f aca="false">AM36*'Dist Horaria'!$K$10</f>
        <v>0.263010041239134</v>
      </c>
      <c r="FY36" s="0" t="n">
        <f aca="false">AM36*'Dist Horaria'!$L$10</f>
        <v>0.263115293664461</v>
      </c>
      <c r="FZ36" s="0" t="n">
        <f aca="false">AM36*'Dist Horaria'!$M$10</f>
        <v>0.281544192109754</v>
      </c>
      <c r="GA36" s="0" t="n">
        <f aca="false">AM36*'Dist Horaria'!$N$10</f>
        <v>0.266352443084955</v>
      </c>
      <c r="GB36" s="0" t="n">
        <f aca="false">AM36*'Dist Horaria'!$O$10</f>
        <v>0.261806303120822</v>
      </c>
      <c r="GC36" s="0" t="n">
        <f aca="false">AM36*'Dist Horaria'!$P$10</f>
        <v>0.265868937479887</v>
      </c>
      <c r="GD36" s="0" t="n">
        <f aca="false">AM36*'Dist Horaria'!$Q$10</f>
        <v>0.240602419018844</v>
      </c>
      <c r="GE36" s="0" t="n">
        <f aca="false">AM36*'Dist Horaria'!$R$10</f>
        <v>0.293571084469864</v>
      </c>
      <c r="GF36" s="0" t="n">
        <f aca="false">AM36*'Dist Horaria'!$S$10</f>
        <v>0.250721110401436</v>
      </c>
      <c r="GG36" s="0" t="n">
        <f aca="false">AR36*'Dist Horaria'!$H$10</f>
        <v>0.303982679474137</v>
      </c>
      <c r="GH36" s="0" t="n">
        <f aca="false">AR36*'Dist Horaria'!$I$10</f>
        <v>0.284494239541491</v>
      </c>
      <c r="GI36" s="0" t="n">
        <f aca="false">AR36*'Dist Horaria'!$J$10</f>
        <v>0.283262638009358</v>
      </c>
      <c r="GJ36" s="0" t="n">
        <f aca="false">AR36*'Dist Horaria'!$K$10</f>
        <v>0.275116101882788</v>
      </c>
      <c r="GK36" s="0" t="n">
        <f aca="false">AR36*'Dist Horaria'!$L$10</f>
        <v>0.275226198960578</v>
      </c>
      <c r="GL36" s="0" t="n">
        <f aca="false">AR36*'Dist Horaria'!$M$10</f>
        <v>0.294503359172316</v>
      </c>
      <c r="GM36" s="0" t="n">
        <f aca="false">AR36*'Dist Horaria'!$N$10</f>
        <v>0.278612350780419</v>
      </c>
      <c r="GN36" s="0" t="n">
        <f aca="false">AR36*'Dist Horaria'!$O$10</f>
        <v>0.273856957033271</v>
      </c>
      <c r="GO36" s="0" t="n">
        <f aca="false">AR36*'Dist Horaria'!$P$10</f>
        <v>0.27810658994833</v>
      </c>
      <c r="GP36" s="0" t="n">
        <f aca="false">AR36*'Dist Horaria'!$Q$10</f>
        <v>0.251677081651226</v>
      </c>
      <c r="GQ36" s="0" t="n">
        <f aca="false">AR36*'Dist Horaria'!$R$10</f>
        <v>0.307083836055588</v>
      </c>
      <c r="GR36" s="0" t="n">
        <f aca="false">AR36*'Dist Horaria'!$S$10</f>
        <v>0.262261525181282</v>
      </c>
      <c r="GS36" s="0" t="n">
        <f aca="false">AW36*'Dist Horaria'!$H$10</f>
        <v>0.0176221843173412</v>
      </c>
      <c r="GT36" s="0" t="n">
        <f aca="false">AW36*'Dist Horaria'!$I$10</f>
        <v>0.0164924196835647</v>
      </c>
      <c r="GU36" s="0" t="n">
        <f aca="false">AW36*'Dist Horaria'!$J$10</f>
        <v>0.0164210224932961</v>
      </c>
      <c r="GV36" s="0" t="n">
        <f aca="false">AW36*'Dist Horaria'!$K$10</f>
        <v>0.015948759529437</v>
      </c>
      <c r="GW36" s="0" t="n">
        <f aca="false">AW36*'Dist Horaria'!$L$10</f>
        <v>0.0159551419687292</v>
      </c>
      <c r="GX36" s="0" t="n">
        <f aca="false">AW36*'Dist Horaria'!$M$10</f>
        <v>0.0170726585027429</v>
      </c>
      <c r="GY36" s="0" t="n">
        <f aca="false">AW36*'Dist Horaria'!$N$10</f>
        <v>0.0161514406249518</v>
      </c>
      <c r="GZ36" s="0" t="n">
        <f aca="false">AW36*'Dist Horaria'!$O$10</f>
        <v>0.0158757656251171</v>
      </c>
      <c r="HA36" s="0" t="n">
        <f aca="false">AW36*'Dist Horaria'!$P$10</f>
        <v>0.0161221211564249</v>
      </c>
      <c r="HB36" s="0" t="n">
        <f aca="false">AW36*'Dist Horaria'!$Q$10</f>
        <v>0.0145899757478971</v>
      </c>
      <c r="HC36" s="0" t="n">
        <f aca="false">AW36*'Dist Horaria'!$R$10</f>
        <v>0.0178019615104689</v>
      </c>
      <c r="HD36" s="0" t="n">
        <f aca="false">AW36*'Dist Horaria'!$S$10</f>
        <v>0.0152035666771758</v>
      </c>
    </row>
    <row r="37" customFormat="false" ht="13.8" hidden="false" customHeight="false" outlineLevel="0" collapsed="false">
      <c r="A37" s="0" t="n">
        <v>4.59652222222222</v>
      </c>
      <c r="B37" s="0" t="n">
        <v>-74.1821194444445</v>
      </c>
      <c r="C37" s="0" t="n">
        <v>20</v>
      </c>
      <c r="D37" s="0" t="n">
        <v>24</v>
      </c>
      <c r="E37" s="0" t="n">
        <v>1803</v>
      </c>
      <c r="F37" s="0" t="n">
        <v>46</v>
      </c>
      <c r="G37" s="0" t="s">
        <v>261</v>
      </c>
      <c r="H37" s="1" t="s">
        <v>277</v>
      </c>
      <c r="I37" s="0" t="s">
        <v>278</v>
      </c>
      <c r="J37" s="0" t="s">
        <v>279</v>
      </c>
      <c r="L37" s="0" t="s">
        <v>280</v>
      </c>
      <c r="Q37" s="0" t="n">
        <v>7</v>
      </c>
      <c r="R37" s="0" t="n">
        <v>30</v>
      </c>
      <c r="S37" s="0" t="n">
        <v>365</v>
      </c>
      <c r="T37" s="0" t="n">
        <v>24</v>
      </c>
      <c r="V37" s="0" t="n">
        <v>327997</v>
      </c>
      <c r="W37" s="0" t="n">
        <f aca="false">V37*12</f>
        <v>3935964</v>
      </c>
      <c r="X37" s="0" t="n">
        <v>4</v>
      </c>
      <c r="Y37" s="0" t="s">
        <v>281</v>
      </c>
      <c r="Z37" s="0" t="n">
        <v>42264</v>
      </c>
      <c r="AB37" s="0" t="n">
        <v>0.005</v>
      </c>
      <c r="AC37" s="0" t="n">
        <v>6</v>
      </c>
      <c r="AD37" s="0" t="n">
        <v>6098.60293144081</v>
      </c>
      <c r="AE37" s="0" t="n">
        <v>2.76876573087413</v>
      </c>
      <c r="AF37" s="0" t="n">
        <f aca="false">AE37/S37</f>
        <v>0.00758565953664145</v>
      </c>
      <c r="AG37" s="0" t="n">
        <f aca="false">AE37*EXP(AB37*AC37)</f>
        <v>2.85308720083437</v>
      </c>
      <c r="AH37" s="0" t="n">
        <f aca="false">AG37/S37</f>
        <v>0.00781667726255991</v>
      </c>
      <c r="AI37" s="0" t="s">
        <v>90</v>
      </c>
      <c r="AJ37" s="0" t="n">
        <f aca="false">IF(AI37="A",'FE DISTRIBUCIÓN'!$C$2,'FE DISTRIBUCIÓN'!$C$3)</f>
        <v>4.994E-006</v>
      </c>
      <c r="AK37" s="0" t="n">
        <f aca="false">W37*AJ37</f>
        <v>19.656204216</v>
      </c>
      <c r="AL37" s="0" t="n">
        <f aca="false">AK37/365</f>
        <v>0.053852614290411</v>
      </c>
      <c r="AM37" s="0" t="n">
        <f aca="false">AK37*EXP(AB37*AC37)</f>
        <v>20.2548247546934</v>
      </c>
      <c r="AN37" s="0" t="n">
        <f aca="false">AM37/365</f>
        <v>0.0554926705608039</v>
      </c>
      <c r="AO37" s="0" t="n">
        <v>5.223868284E-006</v>
      </c>
      <c r="AP37" s="0" t="n">
        <f aca="false">AO37*W37</f>
        <v>20.5609575065658</v>
      </c>
      <c r="AQ37" s="0" t="n">
        <f aca="false">AP37/365</f>
        <v>0.0563313904289473</v>
      </c>
      <c r="AR37" s="0" t="n">
        <f aca="false">AP37*EXP(AB37*AC37)</f>
        <v>21.1871318850663</v>
      </c>
      <c r="AS37" s="0" t="n">
        <f aca="false">AR37/365</f>
        <v>0.0580469366714145</v>
      </c>
      <c r="AT37" s="0" t="n">
        <v>3.02832944E-007</v>
      </c>
      <c r="AU37" s="0" t="n">
        <f aca="false">AT37*W37</f>
        <v>1.19193956559802</v>
      </c>
      <c r="AV37" s="0" t="n">
        <f aca="false">AU37/365</f>
        <v>0.00326558785095347</v>
      </c>
      <c r="AW37" s="0" t="n">
        <f aca="false">AU37*EXP(AB37*AC37)</f>
        <v>1.22823952956906</v>
      </c>
      <c r="AX37" s="0" t="n">
        <f aca="false">AW37/365</f>
        <v>0.00336503980703852</v>
      </c>
      <c r="AY37" s="0" t="n">
        <f aca="false">AW37+AR37+AM37+AG37</f>
        <v>45.5232833701632</v>
      </c>
      <c r="AZ37" s="0" t="n">
        <f aca="false">AH37+AN37+AS37+AX37</f>
        <v>0.124721324301817</v>
      </c>
      <c r="BA37" s="0" t="n">
        <f aca="false">AH37*1000000</f>
        <v>7816.67726255991</v>
      </c>
      <c r="BB37" s="0" t="n">
        <f aca="false">BA37*'Dist Horaria'!$H$3</f>
        <v>272.368535051086</v>
      </c>
      <c r="BC37" s="0" t="n">
        <f aca="false">BA37*'Dist Horaria'!$I$3</f>
        <v>265.082421747077</v>
      </c>
      <c r="BD37" s="0" t="n">
        <f aca="false">BA37*'Dist Horaria'!$J$3</f>
        <v>258.205226291303</v>
      </c>
      <c r="BE37" s="0" t="n">
        <f aca="false">BA37*'Dist Horaria'!$K$3</f>
        <v>252.346124361047</v>
      </c>
      <c r="BF37" s="0" t="n">
        <f aca="false">BA37*'Dist Horaria'!$L$3</f>
        <v>248.064520147063</v>
      </c>
      <c r="BG37" s="0" t="n">
        <f aca="false">BA37*'Dist Horaria'!$M$3</f>
        <v>245.368972034202</v>
      </c>
      <c r="BH37" s="0" t="n">
        <f aca="false">BA37*'Dist Horaria'!$N$3</f>
        <v>256.443016366941</v>
      </c>
      <c r="BI37" s="0" t="n">
        <f aca="false">BA37*'Dist Horaria'!$O$3</f>
        <v>256.443016366941</v>
      </c>
      <c r="BJ37" s="0" t="n">
        <f aca="false">BA37*'Dist Horaria'!$P$3</f>
        <v>339.282763828951</v>
      </c>
      <c r="BK37" s="0" t="n">
        <f aca="false">BA37*'Dist Horaria'!$Q$3</f>
        <v>375.168440772397</v>
      </c>
      <c r="BL37" s="0" t="n">
        <f aca="false">BA37*'Dist Horaria'!$R$3</f>
        <v>401.267114913086</v>
      </c>
      <c r="BM37" s="0" t="n">
        <f aca="false">BA37*'Dist Horaria'!$S$3</f>
        <v>414.31645198343</v>
      </c>
      <c r="BN37" s="0" t="n">
        <f aca="false">BA37*'Dist Horaria'!$T$3</f>
        <v>417.578786251016</v>
      </c>
      <c r="BO37" s="0" t="n">
        <f aca="false">BA37*'Dist Horaria'!$U$3</f>
        <v>414.31645198343</v>
      </c>
      <c r="BP37" s="0" t="n">
        <f aca="false">BA37*'Dist Horaria'!$V$3</f>
        <v>407.791783448258</v>
      </c>
      <c r="BQ37" s="0" t="n">
        <f aca="false">BA37*'Dist Horaria'!$W$3</f>
        <v>398.0047806455</v>
      </c>
      <c r="BR37" s="0" t="n">
        <f aca="false">BA37*'Dist Horaria'!$X$3</f>
        <v>390.291454296385</v>
      </c>
      <c r="BS37" s="0" t="n">
        <f aca="false">BA37*'Dist Horaria'!$Y$3</f>
        <v>381.389470133329</v>
      </c>
      <c r="BT37" s="0" t="n">
        <f aca="false">BA37*'Dist Horaria'!$Z$3</f>
        <v>332.935099021719</v>
      </c>
      <c r="BU37" s="0" t="n">
        <f aca="false">BA37*'Dist Horaria'!$AA$3</f>
        <v>316.60226361287</v>
      </c>
      <c r="BV37" s="0" t="n">
        <f aca="false">BA37*'Dist Horaria'!$AB$3</f>
        <v>281.797171433149</v>
      </c>
      <c r="BW37" s="0" t="n">
        <f aca="false">BA37*'Dist Horaria'!$AC$3</f>
        <v>305.418935138416</v>
      </c>
      <c r="BX37" s="0" t="n">
        <f aca="false">BA37*'Dist Horaria'!$AD$3</f>
        <v>297.359059219612</v>
      </c>
      <c r="BY37" s="0" t="n">
        <f aca="false">BA37*'Dist Horaria'!$AE$3</f>
        <v>288.832180969453</v>
      </c>
      <c r="BZ37" s="0" t="n">
        <f aca="false">AN37*1000000</f>
        <v>55492.6705608039</v>
      </c>
      <c r="CA37" s="0" t="n">
        <f aca="false">BZ37*'Dist Horaria'!$H$6</f>
        <v>1387.3167640201</v>
      </c>
      <c r="CB37" s="0" t="n">
        <f aca="false">BZ37*'Dist Horaria'!$I$6</f>
        <v>1387.3167640201</v>
      </c>
      <c r="CC37" s="0" t="n">
        <f aca="false">BZ37*'Dist Horaria'!$J$6</f>
        <v>1387.3167640201</v>
      </c>
      <c r="CD37" s="0" t="n">
        <f aca="false">BZ37*'Dist Horaria'!$K$6</f>
        <v>1387.3167640201</v>
      </c>
      <c r="CE37" s="0" t="n">
        <f aca="false">BZ37*'Dist Horaria'!$L$6</f>
        <v>1387.3167640201</v>
      </c>
      <c r="CF37" s="0" t="n">
        <f aca="false">BZ37*'Dist Horaria'!$M$6</f>
        <v>3699.51137072026</v>
      </c>
      <c r="CG37" s="0" t="n">
        <f aca="false">BZ37*'Dist Horaria'!$N$6</f>
        <v>3699.51137072026</v>
      </c>
      <c r="CH37" s="0" t="n">
        <f aca="false">BZ37*'Dist Horaria'!$O$6</f>
        <v>3699.51137072026</v>
      </c>
      <c r="CI37" s="0" t="n">
        <f aca="false">BZ37*'Dist Horaria'!$P$6</f>
        <v>2427.80433703517</v>
      </c>
      <c r="CJ37" s="0" t="n">
        <f aca="false">BZ37*'Dist Horaria'!$Q$6</f>
        <v>2427.80433703517</v>
      </c>
      <c r="CK37" s="0" t="n">
        <f aca="false">BZ37*'Dist Horaria'!$R$6</f>
        <v>2427.80433703517</v>
      </c>
      <c r="CL37" s="0" t="n">
        <f aca="false">BZ37*'Dist Horaria'!$S$6</f>
        <v>2427.80433703517</v>
      </c>
      <c r="CM37" s="0" t="n">
        <f aca="false">BZ37*'Dist Horaria'!$T$6</f>
        <v>2427.80433703517</v>
      </c>
      <c r="CN37" s="0" t="n">
        <f aca="false">BZ37*'Dist Horaria'!$U$6</f>
        <v>2427.80433703517</v>
      </c>
      <c r="CO37" s="0" t="n">
        <f aca="false">BZ37*'Dist Horaria'!$V$6</f>
        <v>2427.80433703517</v>
      </c>
      <c r="CP37" s="0" t="n">
        <f aca="false">BZ37*'Dist Horaria'!$W$6</f>
        <v>2427.80433703517</v>
      </c>
      <c r="CQ37" s="0" t="n">
        <f aca="false">BZ37*'Dist Horaria'!$X$6</f>
        <v>3699.51137072026</v>
      </c>
      <c r="CR37" s="0" t="n">
        <f aca="false">BZ37*'Dist Horaria'!$Y$6</f>
        <v>3699.51137072026</v>
      </c>
      <c r="CS37" s="0" t="n">
        <f aca="false">BZ37*'Dist Horaria'!$Z$6</f>
        <v>3699.51137072026</v>
      </c>
      <c r="CT37" s="0" t="n">
        <f aca="false">BZ37*'Dist Horaria'!$AA$6</f>
        <v>1387.3167640201</v>
      </c>
      <c r="CU37" s="0" t="n">
        <f aca="false">BZ37*'Dist Horaria'!$AB$6</f>
        <v>1387.3167640201</v>
      </c>
      <c r="CV37" s="0" t="n">
        <f aca="false">BZ37*'Dist Horaria'!$AC$6</f>
        <v>1387.3167640201</v>
      </c>
      <c r="CW37" s="0" t="n">
        <f aca="false">BZ37*'Dist Horaria'!$AD$6</f>
        <v>1387.3167640201</v>
      </c>
      <c r="CX37" s="0" t="n">
        <f aca="false">BZ37*'Dist Horaria'!$AE$6</f>
        <v>1387.3167640201</v>
      </c>
      <c r="CY37" s="0" t="n">
        <f aca="false">AS37*1000000</f>
        <v>58046.9366714145</v>
      </c>
      <c r="CZ37" s="0" t="n">
        <f aca="false">CY37*'Dist Horaria'!$H$6</f>
        <v>1451.17341678536</v>
      </c>
      <c r="DA37" s="0" t="n">
        <f aca="false">CY37*'Dist Horaria'!$I$6</f>
        <v>1451.17341678536</v>
      </c>
      <c r="DB37" s="0" t="n">
        <f aca="false">CY37*'Dist Horaria'!$J$6</f>
        <v>1451.17341678536</v>
      </c>
      <c r="DC37" s="0" t="n">
        <f aca="false">CY37*'Dist Horaria'!$K$6</f>
        <v>1451.17341678536</v>
      </c>
      <c r="DD37" s="0" t="n">
        <f aca="false">CY37*'Dist Horaria'!$L$6</f>
        <v>1451.17341678536</v>
      </c>
      <c r="DE37" s="0" t="n">
        <f aca="false">CY37*'Dist Horaria'!$M$6</f>
        <v>3869.7957780943</v>
      </c>
      <c r="DF37" s="0" t="n">
        <f aca="false">CY37*'Dist Horaria'!$N$6</f>
        <v>3869.7957780943</v>
      </c>
      <c r="DG37" s="0" t="n">
        <f aca="false">CY37*'Dist Horaria'!$O$6</f>
        <v>3869.7957780943</v>
      </c>
      <c r="DH37" s="0" t="n">
        <f aca="false">CY37*'Dist Horaria'!$P$6</f>
        <v>2539.55347937439</v>
      </c>
      <c r="DI37" s="0" t="n">
        <f aca="false">CY37*'Dist Horaria'!$Q$6</f>
        <v>2539.55347937439</v>
      </c>
      <c r="DJ37" s="0" t="n">
        <f aca="false">CY37*'Dist Horaria'!$R$6</f>
        <v>2539.55347937439</v>
      </c>
      <c r="DK37" s="0" t="n">
        <f aca="false">CY37*'Dist Horaria'!$S$6</f>
        <v>2539.55347937439</v>
      </c>
      <c r="DL37" s="0" t="n">
        <f aca="false">CY37*'Dist Horaria'!$T$6</f>
        <v>2539.55347937439</v>
      </c>
      <c r="DM37" s="0" t="n">
        <f aca="false">CY37*'Dist Horaria'!$U$6</f>
        <v>2539.55347937439</v>
      </c>
      <c r="DN37" s="0" t="n">
        <f aca="false">CY37*'Dist Horaria'!$V$6</f>
        <v>2539.55347937439</v>
      </c>
      <c r="DO37" s="0" t="n">
        <f aca="false">CY37*'Dist Horaria'!$W$6</f>
        <v>2539.55347937439</v>
      </c>
      <c r="DP37" s="0" t="n">
        <f aca="false">CY37*'Dist Horaria'!$X$6</f>
        <v>3869.7957780943</v>
      </c>
      <c r="DQ37" s="0" t="n">
        <f aca="false">CY37*'Dist Horaria'!$Y$6</f>
        <v>3869.7957780943</v>
      </c>
      <c r="DR37" s="0" t="n">
        <f aca="false">CY37*'Dist Horaria'!$Z$6</f>
        <v>3869.7957780943</v>
      </c>
      <c r="DS37" s="0" t="n">
        <f aca="false">CY37*'Dist Horaria'!$AA$6</f>
        <v>1451.17341678536</v>
      </c>
      <c r="DT37" s="0" t="n">
        <f aca="false">CY37*'Dist Horaria'!$AB$6</f>
        <v>1451.17341678536</v>
      </c>
      <c r="DU37" s="0" t="n">
        <f aca="false">CY37*'Dist Horaria'!$AC$6</f>
        <v>1451.17341678536</v>
      </c>
      <c r="DV37" s="0" t="n">
        <f aca="false">CY37*'Dist Horaria'!$AD$6</f>
        <v>1451.17341678536</v>
      </c>
      <c r="DW37" s="0" t="n">
        <f aca="false">CY37*'Dist Horaria'!$AE$6</f>
        <v>1451.17341678536</v>
      </c>
      <c r="DX37" s="0" t="n">
        <f aca="false">AX37*1000000</f>
        <v>3365.03980703852</v>
      </c>
      <c r="DY37" s="0" t="n">
        <f aca="false">DX37*'Dist Horaria'!$H$6</f>
        <v>84.1259951759631</v>
      </c>
      <c r="DZ37" s="0" t="n">
        <f aca="false">DX37*'Dist Horaria'!$I$6</f>
        <v>84.1259951759631</v>
      </c>
      <c r="EA37" s="0" t="n">
        <f aca="false">DX37*'Dist Horaria'!$J$6</f>
        <v>84.1259951759631</v>
      </c>
      <c r="EB37" s="0" t="n">
        <f aca="false">DX37*'Dist Horaria'!$K$6</f>
        <v>84.1259951759631</v>
      </c>
      <c r="EC37" s="0" t="n">
        <f aca="false">DX37*'Dist Horaria'!$L$6</f>
        <v>84.1259951759631</v>
      </c>
      <c r="ED37" s="0" t="n">
        <f aca="false">DX37*'Dist Horaria'!$M$6</f>
        <v>224.335987135902</v>
      </c>
      <c r="EE37" s="0" t="n">
        <f aca="false">DX37*'Dist Horaria'!$N$6</f>
        <v>224.335987135902</v>
      </c>
      <c r="EF37" s="0" t="n">
        <f aca="false">DX37*'Dist Horaria'!$O$6</f>
        <v>224.335987135902</v>
      </c>
      <c r="EG37" s="0" t="n">
        <f aca="false">DX37*'Dist Horaria'!$P$6</f>
        <v>147.220491557935</v>
      </c>
      <c r="EH37" s="0" t="n">
        <f aca="false">DX37*'Dist Horaria'!$Q$6</f>
        <v>147.220491557935</v>
      </c>
      <c r="EI37" s="0" t="n">
        <f aca="false">DX37*'Dist Horaria'!$R$6</f>
        <v>147.220491557935</v>
      </c>
      <c r="EJ37" s="0" t="n">
        <f aca="false">DX37*'Dist Horaria'!$S$6</f>
        <v>147.220491557935</v>
      </c>
      <c r="EK37" s="0" t="n">
        <f aca="false">DX37*'Dist Horaria'!$T$6</f>
        <v>147.220491557935</v>
      </c>
      <c r="EL37" s="0" t="n">
        <f aca="false">DX37*'Dist Horaria'!$U$6</f>
        <v>147.220491557935</v>
      </c>
      <c r="EM37" s="0" t="n">
        <f aca="false">DX37*'Dist Horaria'!$V$6</f>
        <v>147.220491557935</v>
      </c>
      <c r="EN37" s="0" t="n">
        <f aca="false">DX37*'Dist Horaria'!$W$6</f>
        <v>147.220491557935</v>
      </c>
      <c r="EO37" s="0" t="n">
        <f aca="false">DX37*'Dist Horaria'!$X$6</f>
        <v>224.335987135902</v>
      </c>
      <c r="EP37" s="0" t="n">
        <f aca="false">DX37*'Dist Horaria'!$Y$6</f>
        <v>224.335987135902</v>
      </c>
      <c r="EQ37" s="0" t="n">
        <f aca="false">DX37*'Dist Horaria'!$Z$6</f>
        <v>224.335987135902</v>
      </c>
      <c r="ER37" s="0" t="n">
        <f aca="false">DX37*'Dist Horaria'!$AA$6</f>
        <v>84.1259951759631</v>
      </c>
      <c r="ES37" s="0" t="n">
        <f aca="false">DX37*'Dist Horaria'!$AB$6</f>
        <v>84.1259951759631</v>
      </c>
      <c r="ET37" s="0" t="n">
        <f aca="false">DX37*'Dist Horaria'!$AC$6</f>
        <v>84.1259951759631</v>
      </c>
      <c r="EU37" s="0" t="n">
        <f aca="false">DX37*'Dist Horaria'!$AD$6</f>
        <v>84.1259951759631</v>
      </c>
      <c r="EV37" s="0" t="n">
        <f aca="false">DX37*'Dist Horaria'!$AE$6</f>
        <v>84.1259951759631</v>
      </c>
      <c r="EW37" s="0" t="n">
        <f aca="false">BB37+CA37+CZ37+DY37</f>
        <v>3194.98471103251</v>
      </c>
      <c r="EX37" s="0" t="n">
        <f aca="false">BC37+CB37+DA37+DZ37</f>
        <v>3187.6985977285</v>
      </c>
      <c r="EY37" s="0" t="n">
        <f aca="false">BD37+CC37+DB37+EA37</f>
        <v>3180.82140227273</v>
      </c>
      <c r="EZ37" s="0" t="n">
        <f aca="false">BE37+CD37+DC37+EB37</f>
        <v>3174.96230034247</v>
      </c>
      <c r="FA37" s="0" t="n">
        <f aca="false">BF37+CE37+DD37+EC37</f>
        <v>3170.68069612849</v>
      </c>
      <c r="FB37" s="0" t="n">
        <f aca="false">BG37+CF37+DE37+ED37</f>
        <v>8039.01210798467</v>
      </c>
      <c r="FC37" s="0" t="n">
        <f aca="false">BH37+CG37+DF37+EE37</f>
        <v>8050.08615231741</v>
      </c>
      <c r="FD37" s="0" t="n">
        <f aca="false">BI37+CH37+DG37+EF37</f>
        <v>8050.08615231741</v>
      </c>
      <c r="FE37" s="0" t="n">
        <f aca="false">BJ37+CI37+DH37+EG37</f>
        <v>5453.86107179644</v>
      </c>
      <c r="FF37" s="0" t="n">
        <f aca="false">BK37+CJ37+DI37+EH37</f>
        <v>5489.74674873989</v>
      </c>
      <c r="FG37" s="0" t="n">
        <f aca="false">BL37+CK37+DJ37+EI37</f>
        <v>5515.84542288058</v>
      </c>
      <c r="FH37" s="0" t="n">
        <f aca="false">BM37+CL37+DK37+EJ37</f>
        <v>5528.89475995092</v>
      </c>
      <c r="FI37" s="0" t="n">
        <f aca="false">BN37+CM37+DL37+EK37</f>
        <v>5532.15709421851</v>
      </c>
      <c r="FJ37" s="0" t="n">
        <f aca="false">BO37+CN37+DM37+EL37</f>
        <v>5528.89475995092</v>
      </c>
      <c r="FK37" s="0" t="n">
        <f aca="false">BP37+CO37+DN37+EM37</f>
        <v>5522.37009141575</v>
      </c>
      <c r="FL37" s="0" t="n">
        <f aca="false">BQ37+CP37+DO37+EN37</f>
        <v>5512.58308861299</v>
      </c>
      <c r="FM37" s="0" t="n">
        <f aca="false">BR37+CQ37+DP37+EO37</f>
        <v>8183.93459024685</v>
      </c>
      <c r="FN37" s="0" t="n">
        <f aca="false">BS37+CR37+DQ37+EP37</f>
        <v>8175.0326060838</v>
      </c>
      <c r="FO37" s="0" t="n">
        <f aca="false">BT37+CS37+DR37+EQ37</f>
        <v>8126.57823497219</v>
      </c>
      <c r="FP37" s="0" t="n">
        <f aca="false">BU37+CT37+DS37+ER37</f>
        <v>3239.21843959429</v>
      </c>
      <c r="FQ37" s="0" t="n">
        <f aca="false">BV37+CU37+DT37+ES37</f>
        <v>3204.41334741457</v>
      </c>
      <c r="FR37" s="0" t="n">
        <f aca="false">BW37+CV37+DU37+ET37</f>
        <v>3228.03511111984</v>
      </c>
      <c r="FS37" s="0" t="n">
        <f aca="false">BX37+CW37+DV37+EU37</f>
        <v>3219.97523520104</v>
      </c>
      <c r="FT37" s="0" t="n">
        <f aca="false">BY37+CX37+DW37+EV37</f>
        <v>3211.44835695088</v>
      </c>
      <c r="FU37" s="0" t="n">
        <f aca="false">AM37*'Dist Horaria'!$H$10</f>
        <v>1.82802267030603</v>
      </c>
      <c r="FV37" s="0" t="n">
        <f aca="false">AM37*'Dist Horaria'!$I$10</f>
        <v>1.71082747330533</v>
      </c>
      <c r="FW37" s="0" t="n">
        <f aca="false">AM37*'Dist Horaria'!$J$10</f>
        <v>1.70342114500591</v>
      </c>
      <c r="FX37" s="0" t="n">
        <f aca="false">AM37*'Dist Horaria'!$K$10</f>
        <v>1.65443133825245</v>
      </c>
      <c r="FY37" s="0" t="n">
        <f aca="false">AM37*'Dist Horaria'!$L$10</f>
        <v>1.65509341529737</v>
      </c>
      <c r="FZ37" s="0" t="n">
        <f aca="false">AM37*'Dist Horaria'!$M$10</f>
        <v>1.77101806583055</v>
      </c>
      <c r="GA37" s="0" t="n">
        <f aca="false">AM37*'Dist Horaria'!$N$10</f>
        <v>1.67545629354581</v>
      </c>
      <c r="GB37" s="0" t="n">
        <f aca="false">AM37*'Dist Horaria'!$O$10</f>
        <v>1.6468593761456</v>
      </c>
      <c r="GC37" s="0" t="n">
        <f aca="false">AM37*'Dist Horaria'!$P$10</f>
        <v>1.67241486280242</v>
      </c>
      <c r="GD37" s="0" t="n">
        <f aca="false">AM37*'Dist Horaria'!$Q$10</f>
        <v>1.51347902995916</v>
      </c>
      <c r="GE37" s="0" t="n">
        <f aca="false">AM37*'Dist Horaria'!$R$10</f>
        <v>1.84667170828698</v>
      </c>
      <c r="GF37" s="0" t="n">
        <f aca="false">AM37*'Dist Horaria'!$S$10</f>
        <v>1.57712937595581</v>
      </c>
      <c r="GG37" s="0" t="n">
        <f aca="false">AR37*'Dist Horaria'!$H$10</f>
        <v>1.91216452740182</v>
      </c>
      <c r="GH37" s="0" t="n">
        <f aca="false">AR37*'Dist Horaria'!$I$10</f>
        <v>1.78957496539759</v>
      </c>
      <c r="GI37" s="0" t="n">
        <f aca="false">AR37*'Dist Horaria'!$J$10</f>
        <v>1.78182773201669</v>
      </c>
      <c r="GJ37" s="0" t="n">
        <f aca="false">AR37*'Dist Horaria'!$K$10</f>
        <v>1.73058297876505</v>
      </c>
      <c r="GK37" s="0" t="n">
        <f aca="false">AR37*'Dist Horaria'!$L$10</f>
        <v>1.73127553048242</v>
      </c>
      <c r="GL37" s="0" t="n">
        <f aca="false">AR37*'Dist Horaria'!$M$10</f>
        <v>1.85253606417366</v>
      </c>
      <c r="GM37" s="0" t="n">
        <f aca="false">AR37*'Dist Horaria'!$N$10</f>
        <v>1.75257568944377</v>
      </c>
      <c r="GN37" s="0" t="n">
        <f aca="false">AR37*'Dist Horaria'!$O$10</f>
        <v>1.72266248763617</v>
      </c>
      <c r="GO37" s="0" t="n">
        <f aca="false">AR37*'Dist Horaria'!$P$10</f>
        <v>1.74939426501478</v>
      </c>
      <c r="GP37" s="0" t="n">
        <f aca="false">AR37*'Dist Horaria'!$Q$10</f>
        <v>1.58314279197092</v>
      </c>
      <c r="GQ37" s="0" t="n">
        <f aca="false">AR37*'Dist Horaria'!$R$10</f>
        <v>1.931671959928</v>
      </c>
      <c r="GR37" s="0" t="n">
        <f aca="false">AR37*'Dist Horaria'!$S$10</f>
        <v>1.64972289283546</v>
      </c>
      <c r="GS37" s="0" t="n">
        <f aca="false">AW37*'Dist Horaria'!$H$10</f>
        <v>0.11085011753054</v>
      </c>
      <c r="GT37" s="0" t="n">
        <f aca="false">AW37*'Dist Horaria'!$I$10</f>
        <v>0.103743476254933</v>
      </c>
      <c r="GU37" s="0" t="n">
        <f aca="false">AW37*'Dist Horaria'!$J$10</f>
        <v>0.10329436127633</v>
      </c>
      <c r="GV37" s="0" t="n">
        <f aca="false">AW37*'Dist Horaria'!$K$10</f>
        <v>0.100323650942901</v>
      </c>
      <c r="GW37" s="0" t="n">
        <f aca="false">AW37*'Dist Horaria'!$L$10</f>
        <v>0.100363798868546</v>
      </c>
      <c r="GX37" s="0" t="n">
        <f aca="false">AW37*'Dist Horaria'!$M$10</f>
        <v>0.10739339502456</v>
      </c>
      <c r="GY37" s="0" t="n">
        <f aca="false">AW37*'Dist Horaria'!$N$10</f>
        <v>0.101598590692392</v>
      </c>
      <c r="GZ37" s="0" t="n">
        <f aca="false">AW37*'Dist Horaria'!$O$10</f>
        <v>0.0998644920368793</v>
      </c>
      <c r="HA37" s="0" t="n">
        <f aca="false">AW37*'Dist Horaria'!$P$10</f>
        <v>0.101414160290712</v>
      </c>
      <c r="HB37" s="0" t="n">
        <f aca="false">AW37*'Dist Horaria'!$Q$10</f>
        <v>0.0917763937374443</v>
      </c>
      <c r="HC37" s="0" t="n">
        <f aca="false">AW37*'Dist Horaria'!$R$10</f>
        <v>0.111980983184232</v>
      </c>
      <c r="HD37" s="0" t="n">
        <f aca="false">AW37*'Dist Horaria'!$S$10</f>
        <v>0.0956361097295917</v>
      </c>
    </row>
    <row r="38" customFormat="false" ht="13.8" hidden="false" customHeight="false" outlineLevel="0" collapsed="false">
      <c r="A38" s="0" t="n">
        <v>4.58138818611166</v>
      </c>
      <c r="B38" s="0" t="n">
        <v>-74.1521673306257</v>
      </c>
      <c r="C38" s="0" t="n">
        <v>23</v>
      </c>
      <c r="D38" s="0" t="n">
        <v>22</v>
      </c>
      <c r="E38" s="0" t="n">
        <v>1780</v>
      </c>
      <c r="F38" s="0" t="n">
        <v>47</v>
      </c>
      <c r="G38" s="0" t="s">
        <v>261</v>
      </c>
      <c r="H38" s="1" t="n">
        <v>40849</v>
      </c>
      <c r="I38" s="0" t="s">
        <v>282</v>
      </c>
      <c r="J38" s="0" t="s">
        <v>283</v>
      </c>
      <c r="L38" s="0" t="s">
        <v>284</v>
      </c>
      <c r="M38" s="0" t="s">
        <v>285</v>
      </c>
      <c r="N38" s="0" t="n">
        <v>21</v>
      </c>
      <c r="O38" s="0" t="s">
        <v>130</v>
      </c>
      <c r="P38" s="0" t="s">
        <v>85</v>
      </c>
      <c r="Q38" s="0" t="s">
        <v>86</v>
      </c>
      <c r="R38" s="0" t="s">
        <v>87</v>
      </c>
      <c r="S38" s="0" t="n">
        <v>365</v>
      </c>
      <c r="T38" s="0" t="n">
        <v>24</v>
      </c>
      <c r="V38" s="0" t="n">
        <v>90000</v>
      </c>
      <c r="W38" s="0" t="n">
        <f aca="false">V38*12</f>
        <v>1080000</v>
      </c>
      <c r="X38" s="0" t="n">
        <v>4</v>
      </c>
      <c r="Y38" s="0" t="s">
        <v>286</v>
      </c>
      <c r="Z38" s="0" t="n">
        <v>42264</v>
      </c>
      <c r="AB38" s="0" t="n">
        <v>0.005</v>
      </c>
      <c r="AC38" s="0" t="n">
        <v>1</v>
      </c>
      <c r="AD38" s="0" t="n">
        <v>2811.51971425418</v>
      </c>
      <c r="AE38" s="0" t="n">
        <f aca="false">AD38/2204.59</f>
        <v>1.27530276117291</v>
      </c>
      <c r="AF38" s="0" t="n">
        <f aca="false">AE38/S38</f>
        <v>0.003493980167597</v>
      </c>
      <c r="AG38" s="0" t="n">
        <f aca="false">AE38*EXP(AB38*AC38)</f>
        <v>1.28169524286534</v>
      </c>
      <c r="AH38" s="0" t="n">
        <f aca="false">AG38/S38</f>
        <v>0.00351149381606941</v>
      </c>
      <c r="AI38" s="0" t="s">
        <v>90</v>
      </c>
      <c r="AJ38" s="0" t="n">
        <f aca="false">IF(AI38="A",'FE DISTRIBUCIÓN'!$C$2,'FE DISTRIBUCIÓN'!$C$3)</f>
        <v>4.994E-006</v>
      </c>
      <c r="AK38" s="0" t="n">
        <f aca="false">W38*AJ38</f>
        <v>5.39352</v>
      </c>
      <c r="AL38" s="0" t="n">
        <f aca="false">AK38/365</f>
        <v>0.0147767671232877</v>
      </c>
      <c r="AM38" s="0" t="n">
        <f aca="false">AK38*EXP(AB38*AC38)</f>
        <v>5.4205551315056</v>
      </c>
      <c r="AN38" s="0" t="n">
        <f aca="false">AM38/365</f>
        <v>0.0148508359767277</v>
      </c>
      <c r="AO38" s="0" t="n">
        <v>5.223868284E-006</v>
      </c>
      <c r="AP38" s="0" t="n">
        <f aca="false">AO38*W38</f>
        <v>5.64177774672</v>
      </c>
      <c r="AQ38" s="0" t="n">
        <f aca="false">AP38/365</f>
        <v>0.0154569253334795</v>
      </c>
      <c r="AR38" s="0" t="n">
        <f aca="false">AP38*EXP(AB38*AC38)</f>
        <v>5.67005727535954</v>
      </c>
      <c r="AS38" s="0" t="n">
        <f aca="false">AR38/365</f>
        <v>0.0155344034941357</v>
      </c>
      <c r="AT38" s="0" t="n">
        <v>3.02832944E-007</v>
      </c>
      <c r="AU38" s="0" t="n">
        <f aca="false">AT38*W38</f>
        <v>0.32705957952</v>
      </c>
      <c r="AV38" s="0" t="n">
        <f aca="false">AU38/365</f>
        <v>0.000896053642520548</v>
      </c>
      <c r="AW38" s="0" t="n">
        <f aca="false">AU38*EXP(AB38*AC38)</f>
        <v>0.328698972484611</v>
      </c>
      <c r="AX38" s="0" t="n">
        <f aca="false">AW38/365</f>
        <v>0.000900545130094824</v>
      </c>
      <c r="AY38" s="0" t="n">
        <f aca="false">AW38+AR38+AM38+AG38</f>
        <v>12.7010066222151</v>
      </c>
      <c r="AZ38" s="0" t="n">
        <f aca="false">AH38+AN38+AS38+AX38</f>
        <v>0.0347972784170276</v>
      </c>
      <c r="BA38" s="0" t="n">
        <f aca="false">AH38*1000000</f>
        <v>3511.49381606941</v>
      </c>
      <c r="BB38" s="0" t="n">
        <f aca="false">BA38*'Dist Horaria'!$H$3</f>
        <v>122.35639190386</v>
      </c>
      <c r="BC38" s="0" t="n">
        <f aca="false">BA38*'Dist Horaria'!$I$3</f>
        <v>119.083243870392</v>
      </c>
      <c r="BD38" s="0" t="n">
        <f aca="false">BA38*'Dist Horaria'!$J$3</f>
        <v>115.993794414608</v>
      </c>
      <c r="BE38" s="0" t="n">
        <f aca="false">BA38*'Dist Horaria'!$K$3</f>
        <v>113.361704140859</v>
      </c>
      <c r="BF38" s="0" t="n">
        <f aca="false">BA38*'Dist Horaria'!$L$3</f>
        <v>111.438274758368</v>
      </c>
      <c r="BG38" s="0" t="n">
        <f aca="false">BA38*'Dist Horaria'!$M$3</f>
        <v>110.227350958998</v>
      </c>
      <c r="BH38" s="0" t="n">
        <f aca="false">BA38*'Dist Horaria'!$N$3</f>
        <v>115.20215507168</v>
      </c>
      <c r="BI38" s="0" t="n">
        <f aca="false">BA38*'Dist Horaria'!$O$3</f>
        <v>115.20215507168</v>
      </c>
      <c r="BJ38" s="0" t="n">
        <f aca="false">BA38*'Dist Horaria'!$P$3</f>
        <v>152.416338434591</v>
      </c>
      <c r="BK38" s="0" t="n">
        <f aca="false">BA38*'Dist Horaria'!$Q$3</f>
        <v>168.53729730748</v>
      </c>
      <c r="BL38" s="0" t="n">
        <f aca="false">BA38*'Dist Horaria'!$R$3</f>
        <v>180.261631033218</v>
      </c>
      <c r="BM38" s="0" t="n">
        <f aca="false">BA38*'Dist Horaria'!$S$3</f>
        <v>186.123797896087</v>
      </c>
      <c r="BN38" s="0" t="n">
        <f aca="false">BA38*'Dist Horaria'!$T$3</f>
        <v>187.589339611804</v>
      </c>
      <c r="BO38" s="0" t="n">
        <f aca="false">BA38*'Dist Horaria'!$U$3</f>
        <v>186.123797896087</v>
      </c>
      <c r="BP38" s="0" t="n">
        <f aca="false">BA38*'Dist Horaria'!$V$3</f>
        <v>183.192714464652</v>
      </c>
      <c r="BQ38" s="0" t="n">
        <f aca="false">BA38*'Dist Horaria'!$W$3</f>
        <v>178.7960893175</v>
      </c>
      <c r="BR38" s="0" t="n">
        <f aca="false">BA38*'Dist Horaria'!$X$3</f>
        <v>175.331023936591</v>
      </c>
      <c r="BS38" s="0" t="n">
        <f aca="false">BA38*'Dist Horaria'!$Y$3</f>
        <v>171.331976606206</v>
      </c>
      <c r="BT38" s="0" t="n">
        <f aca="false">BA38*'Dist Horaria'!$Z$3</f>
        <v>149.564770566509</v>
      </c>
      <c r="BU38" s="0" t="n">
        <f aca="false">BA38*'Dist Horaria'!$AA$3</f>
        <v>142.227554430984</v>
      </c>
      <c r="BV38" s="0" t="n">
        <f aca="false">BA38*'Dist Horaria'!$AB$3</f>
        <v>126.592027742142</v>
      </c>
      <c r="BW38" s="0" t="n">
        <f aca="false">BA38*'Dist Horaria'!$AC$3</f>
        <v>137.203656493018</v>
      </c>
      <c r="BX38" s="0" t="n">
        <f aca="false">BA38*'Dist Horaria'!$AD$3</f>
        <v>133.582910299142</v>
      </c>
      <c r="BY38" s="0" t="n">
        <f aca="false">BA38*'Dist Horaria'!$AE$3</f>
        <v>129.752372176604</v>
      </c>
      <c r="BZ38" s="0" t="n">
        <f aca="false">AN38*1000000</f>
        <v>14850.8359767277</v>
      </c>
      <c r="CA38" s="0" t="n">
        <f aca="false">BZ38*'Dist Horaria'!$H$6</f>
        <v>371.270899418192</v>
      </c>
      <c r="CB38" s="0" t="n">
        <f aca="false">BZ38*'Dist Horaria'!$I$6</f>
        <v>371.270899418192</v>
      </c>
      <c r="CC38" s="0" t="n">
        <f aca="false">BZ38*'Dist Horaria'!$J$6</f>
        <v>371.270899418192</v>
      </c>
      <c r="CD38" s="0" t="n">
        <f aca="false">BZ38*'Dist Horaria'!$K$6</f>
        <v>371.270899418192</v>
      </c>
      <c r="CE38" s="0" t="n">
        <f aca="false">BZ38*'Dist Horaria'!$L$6</f>
        <v>371.270899418192</v>
      </c>
      <c r="CF38" s="0" t="n">
        <f aca="false">BZ38*'Dist Horaria'!$M$6</f>
        <v>990.055731781844</v>
      </c>
      <c r="CG38" s="0" t="n">
        <f aca="false">BZ38*'Dist Horaria'!$N$6</f>
        <v>990.055731781844</v>
      </c>
      <c r="CH38" s="0" t="n">
        <f aca="false">BZ38*'Dist Horaria'!$O$6</f>
        <v>990.055731781844</v>
      </c>
      <c r="CI38" s="0" t="n">
        <f aca="false">BZ38*'Dist Horaria'!$P$6</f>
        <v>649.724073981835</v>
      </c>
      <c r="CJ38" s="0" t="n">
        <f aca="false">BZ38*'Dist Horaria'!$Q$6</f>
        <v>649.724073981835</v>
      </c>
      <c r="CK38" s="0" t="n">
        <f aca="false">BZ38*'Dist Horaria'!$R$6</f>
        <v>649.724073981835</v>
      </c>
      <c r="CL38" s="0" t="n">
        <f aca="false">BZ38*'Dist Horaria'!$S$6</f>
        <v>649.724073981835</v>
      </c>
      <c r="CM38" s="0" t="n">
        <f aca="false">BZ38*'Dist Horaria'!$T$6</f>
        <v>649.724073981835</v>
      </c>
      <c r="CN38" s="0" t="n">
        <f aca="false">BZ38*'Dist Horaria'!$U$6</f>
        <v>649.724073981835</v>
      </c>
      <c r="CO38" s="0" t="n">
        <f aca="false">BZ38*'Dist Horaria'!$V$6</f>
        <v>649.724073981835</v>
      </c>
      <c r="CP38" s="0" t="n">
        <f aca="false">BZ38*'Dist Horaria'!$W$6</f>
        <v>649.724073981835</v>
      </c>
      <c r="CQ38" s="0" t="n">
        <f aca="false">BZ38*'Dist Horaria'!$X$6</f>
        <v>990.055731781844</v>
      </c>
      <c r="CR38" s="0" t="n">
        <f aca="false">BZ38*'Dist Horaria'!$Y$6</f>
        <v>990.055731781844</v>
      </c>
      <c r="CS38" s="0" t="n">
        <f aca="false">BZ38*'Dist Horaria'!$Z$6</f>
        <v>990.055731781844</v>
      </c>
      <c r="CT38" s="0" t="n">
        <f aca="false">BZ38*'Dist Horaria'!$AA$6</f>
        <v>371.270899418192</v>
      </c>
      <c r="CU38" s="0" t="n">
        <f aca="false">BZ38*'Dist Horaria'!$AB$6</f>
        <v>371.270899418192</v>
      </c>
      <c r="CV38" s="0" t="n">
        <f aca="false">BZ38*'Dist Horaria'!$AC$6</f>
        <v>371.270899418192</v>
      </c>
      <c r="CW38" s="0" t="n">
        <f aca="false">BZ38*'Dist Horaria'!$AD$6</f>
        <v>371.270899418192</v>
      </c>
      <c r="CX38" s="0" t="n">
        <f aca="false">BZ38*'Dist Horaria'!$AE$6</f>
        <v>371.270899418192</v>
      </c>
      <c r="CY38" s="0" t="n">
        <f aca="false">AS38*1000000</f>
        <v>15534.4034941357</v>
      </c>
      <c r="CZ38" s="0" t="n">
        <f aca="false">CY38*'Dist Horaria'!$H$6</f>
        <v>388.360087353393</v>
      </c>
      <c r="DA38" s="0" t="n">
        <f aca="false">CY38*'Dist Horaria'!$I$6</f>
        <v>388.360087353393</v>
      </c>
      <c r="DB38" s="0" t="n">
        <f aca="false">CY38*'Dist Horaria'!$J$6</f>
        <v>388.360087353393</v>
      </c>
      <c r="DC38" s="0" t="n">
        <f aca="false">CY38*'Dist Horaria'!$K$6</f>
        <v>388.360087353393</v>
      </c>
      <c r="DD38" s="0" t="n">
        <f aca="false">CY38*'Dist Horaria'!$L$6</f>
        <v>388.360087353393</v>
      </c>
      <c r="DE38" s="0" t="n">
        <f aca="false">CY38*'Dist Horaria'!$M$6</f>
        <v>1035.62689960905</v>
      </c>
      <c r="DF38" s="0" t="n">
        <f aca="false">CY38*'Dist Horaria'!$N$6</f>
        <v>1035.62689960905</v>
      </c>
      <c r="DG38" s="0" t="n">
        <f aca="false">CY38*'Dist Horaria'!$O$6</f>
        <v>1035.62689960905</v>
      </c>
      <c r="DH38" s="0" t="n">
        <f aca="false">CY38*'Dist Horaria'!$P$6</f>
        <v>679.630152868438</v>
      </c>
      <c r="DI38" s="0" t="n">
        <f aca="false">CY38*'Dist Horaria'!$Q$6</f>
        <v>679.630152868438</v>
      </c>
      <c r="DJ38" s="0" t="n">
        <f aca="false">CY38*'Dist Horaria'!$R$6</f>
        <v>679.630152868438</v>
      </c>
      <c r="DK38" s="0" t="n">
        <f aca="false">CY38*'Dist Horaria'!$S$6</f>
        <v>679.630152868438</v>
      </c>
      <c r="DL38" s="0" t="n">
        <f aca="false">CY38*'Dist Horaria'!$T$6</f>
        <v>679.630152868438</v>
      </c>
      <c r="DM38" s="0" t="n">
        <f aca="false">CY38*'Dist Horaria'!$U$6</f>
        <v>679.630152868438</v>
      </c>
      <c r="DN38" s="0" t="n">
        <f aca="false">CY38*'Dist Horaria'!$V$6</f>
        <v>679.630152868438</v>
      </c>
      <c r="DO38" s="0" t="n">
        <f aca="false">CY38*'Dist Horaria'!$W$6</f>
        <v>679.630152868438</v>
      </c>
      <c r="DP38" s="0" t="n">
        <f aca="false">CY38*'Dist Horaria'!$X$6</f>
        <v>1035.62689960905</v>
      </c>
      <c r="DQ38" s="0" t="n">
        <f aca="false">CY38*'Dist Horaria'!$Y$6</f>
        <v>1035.62689960905</v>
      </c>
      <c r="DR38" s="0" t="n">
        <f aca="false">CY38*'Dist Horaria'!$Z$6</f>
        <v>1035.62689960905</v>
      </c>
      <c r="DS38" s="0" t="n">
        <f aca="false">CY38*'Dist Horaria'!$AA$6</f>
        <v>388.360087353393</v>
      </c>
      <c r="DT38" s="0" t="n">
        <f aca="false">CY38*'Dist Horaria'!$AB$6</f>
        <v>388.360087353393</v>
      </c>
      <c r="DU38" s="0" t="n">
        <f aca="false">CY38*'Dist Horaria'!$AC$6</f>
        <v>388.360087353393</v>
      </c>
      <c r="DV38" s="0" t="n">
        <f aca="false">CY38*'Dist Horaria'!$AD$6</f>
        <v>388.360087353393</v>
      </c>
      <c r="DW38" s="0" t="n">
        <f aca="false">CY38*'Dist Horaria'!$AE$6</f>
        <v>388.360087353393</v>
      </c>
      <c r="DX38" s="0" t="n">
        <f aca="false">AX38*1000000</f>
        <v>900.545130094824</v>
      </c>
      <c r="DY38" s="0" t="n">
        <f aca="false">DX38*'Dist Horaria'!$H$6</f>
        <v>22.5136282523706</v>
      </c>
      <c r="DZ38" s="0" t="n">
        <f aca="false">DX38*'Dist Horaria'!$I$6</f>
        <v>22.5136282523706</v>
      </c>
      <c r="EA38" s="0" t="n">
        <f aca="false">DX38*'Dist Horaria'!$J$6</f>
        <v>22.5136282523706</v>
      </c>
      <c r="EB38" s="0" t="n">
        <f aca="false">DX38*'Dist Horaria'!$K$6</f>
        <v>22.5136282523706</v>
      </c>
      <c r="EC38" s="0" t="n">
        <f aca="false">DX38*'Dist Horaria'!$L$6</f>
        <v>22.5136282523706</v>
      </c>
      <c r="ED38" s="0" t="n">
        <f aca="false">DX38*'Dist Horaria'!$M$6</f>
        <v>60.0363420063216</v>
      </c>
      <c r="EE38" s="0" t="n">
        <f aca="false">DX38*'Dist Horaria'!$N$6</f>
        <v>60.0363420063216</v>
      </c>
      <c r="EF38" s="0" t="n">
        <f aca="false">DX38*'Dist Horaria'!$O$6</f>
        <v>60.0363420063216</v>
      </c>
      <c r="EG38" s="0" t="n">
        <f aca="false">DX38*'Dist Horaria'!$P$6</f>
        <v>39.3988494416486</v>
      </c>
      <c r="EH38" s="0" t="n">
        <f aca="false">DX38*'Dist Horaria'!$Q$6</f>
        <v>39.3988494416486</v>
      </c>
      <c r="EI38" s="0" t="n">
        <f aca="false">DX38*'Dist Horaria'!$R$6</f>
        <v>39.3988494416486</v>
      </c>
      <c r="EJ38" s="0" t="n">
        <f aca="false">DX38*'Dist Horaria'!$S$6</f>
        <v>39.3988494416486</v>
      </c>
      <c r="EK38" s="0" t="n">
        <f aca="false">DX38*'Dist Horaria'!$T$6</f>
        <v>39.3988494416486</v>
      </c>
      <c r="EL38" s="0" t="n">
        <f aca="false">DX38*'Dist Horaria'!$U$6</f>
        <v>39.3988494416486</v>
      </c>
      <c r="EM38" s="0" t="n">
        <f aca="false">DX38*'Dist Horaria'!$V$6</f>
        <v>39.3988494416486</v>
      </c>
      <c r="EN38" s="0" t="n">
        <f aca="false">DX38*'Dist Horaria'!$W$6</f>
        <v>39.3988494416486</v>
      </c>
      <c r="EO38" s="0" t="n">
        <f aca="false">DX38*'Dist Horaria'!$X$6</f>
        <v>60.0363420063216</v>
      </c>
      <c r="EP38" s="0" t="n">
        <f aca="false">DX38*'Dist Horaria'!$Y$6</f>
        <v>60.0363420063216</v>
      </c>
      <c r="EQ38" s="0" t="n">
        <f aca="false">DX38*'Dist Horaria'!$Z$6</f>
        <v>60.0363420063216</v>
      </c>
      <c r="ER38" s="0" t="n">
        <f aca="false">DX38*'Dist Horaria'!$AA$6</f>
        <v>22.5136282523706</v>
      </c>
      <c r="ES38" s="0" t="n">
        <f aca="false">DX38*'Dist Horaria'!$AB$6</f>
        <v>22.5136282523706</v>
      </c>
      <c r="ET38" s="0" t="n">
        <f aca="false">DX38*'Dist Horaria'!$AC$6</f>
        <v>22.5136282523706</v>
      </c>
      <c r="EU38" s="0" t="n">
        <f aca="false">DX38*'Dist Horaria'!$AD$6</f>
        <v>22.5136282523706</v>
      </c>
      <c r="EV38" s="0" t="n">
        <f aca="false">DX38*'Dist Horaria'!$AE$6</f>
        <v>22.5136282523706</v>
      </c>
      <c r="EW38" s="0" t="n">
        <f aca="false">BB38+CA38+CZ38+DY38</f>
        <v>904.501006927815</v>
      </c>
      <c r="EX38" s="0" t="n">
        <f aca="false">BC38+CB38+DA38+DZ38</f>
        <v>901.227858894347</v>
      </c>
      <c r="EY38" s="0" t="n">
        <f aca="false">BD38+CC38+DB38+EA38</f>
        <v>898.138409438563</v>
      </c>
      <c r="EZ38" s="0" t="n">
        <f aca="false">BE38+CD38+DC38+EB38</f>
        <v>895.506319164815</v>
      </c>
      <c r="FA38" s="0" t="n">
        <f aca="false">BF38+CE38+DD38+EC38</f>
        <v>893.582889782323</v>
      </c>
      <c r="FB38" s="0" t="n">
        <f aca="false">BG38+CF38+DE38+ED38</f>
        <v>2195.94632435621</v>
      </c>
      <c r="FC38" s="0" t="n">
        <f aca="false">BH38+CG38+DF38+EE38</f>
        <v>2200.92112846889</v>
      </c>
      <c r="FD38" s="0" t="n">
        <f aca="false">BI38+CH38+DG38+EF38</f>
        <v>2200.92112846889</v>
      </c>
      <c r="FE38" s="0" t="n">
        <f aca="false">BJ38+CI38+DH38+EG38</f>
        <v>1521.16941472651</v>
      </c>
      <c r="FF38" s="0" t="n">
        <f aca="false">BK38+CJ38+DI38+EH38</f>
        <v>1537.2903735994</v>
      </c>
      <c r="FG38" s="0" t="n">
        <f aca="false">BL38+CK38+DJ38+EI38</f>
        <v>1549.01470732514</v>
      </c>
      <c r="FH38" s="0" t="n">
        <f aca="false">BM38+CL38+DK38+EJ38</f>
        <v>1554.87687418801</v>
      </c>
      <c r="FI38" s="0" t="n">
        <f aca="false">BN38+CM38+DL38+EK38</f>
        <v>1556.34241590373</v>
      </c>
      <c r="FJ38" s="0" t="n">
        <f aca="false">BO38+CN38+DM38+EL38</f>
        <v>1554.87687418801</v>
      </c>
      <c r="FK38" s="0" t="n">
        <f aca="false">BP38+CO38+DN38+EM38</f>
        <v>1551.94579075657</v>
      </c>
      <c r="FL38" s="0" t="n">
        <f aca="false">BQ38+CP38+DO38+EN38</f>
        <v>1547.54916560942</v>
      </c>
      <c r="FM38" s="0" t="n">
        <f aca="false">BR38+CQ38+DP38+EO38</f>
        <v>2261.04999733381</v>
      </c>
      <c r="FN38" s="0" t="n">
        <f aca="false">BS38+CR38+DQ38+EP38</f>
        <v>2257.05095000342</v>
      </c>
      <c r="FO38" s="0" t="n">
        <f aca="false">BT38+CS38+DR38+EQ38</f>
        <v>2235.28374396372</v>
      </c>
      <c r="FP38" s="0" t="n">
        <f aca="false">BU38+CT38+DS38+ER38</f>
        <v>924.372169454939</v>
      </c>
      <c r="FQ38" s="0" t="n">
        <f aca="false">BV38+CU38+DT38+ES38</f>
        <v>908.736642766097</v>
      </c>
      <c r="FR38" s="0" t="n">
        <f aca="false">BW38+CV38+DU38+ET38</f>
        <v>919.348271516973</v>
      </c>
      <c r="FS38" s="0" t="n">
        <f aca="false">BX38+CW38+DV38+EU38</f>
        <v>915.727525323098</v>
      </c>
      <c r="FT38" s="0" t="n">
        <f aca="false">BY38+CX38+DW38+EV38</f>
        <v>911.89698720056</v>
      </c>
      <c r="FU38" s="0" t="n">
        <f aca="false">AM38*'Dist Horaria'!$H$10</f>
        <v>0.489211720468717</v>
      </c>
      <c r="FV38" s="0" t="n">
        <f aca="false">AM38*'Dist Horaria'!$I$10</f>
        <v>0.457848179476205</v>
      </c>
      <c r="FW38" s="0" t="n">
        <f aca="false">AM38*'Dist Horaria'!$J$10</f>
        <v>0.455866112914028</v>
      </c>
      <c r="FX38" s="0" t="n">
        <f aca="false">AM38*'Dist Horaria'!$K$10</f>
        <v>0.442755560164002</v>
      </c>
      <c r="FY38" s="0" t="n">
        <f aca="false">AM38*'Dist Horaria'!$L$10</f>
        <v>0.442932743880315</v>
      </c>
      <c r="FZ38" s="0" t="n">
        <f aca="false">AM38*'Dist Horaria'!$M$10</f>
        <v>0.47395626380339</v>
      </c>
      <c r="GA38" s="0" t="n">
        <f aca="false">AM38*'Dist Horaria'!$N$10</f>
        <v>0.448382216068725</v>
      </c>
      <c r="GB38" s="0" t="n">
        <f aca="false">AM38*'Dist Horaria'!$O$10</f>
        <v>0.440729167018125</v>
      </c>
      <c r="GC38" s="0" t="n">
        <f aca="false">AM38*'Dist Horaria'!$P$10</f>
        <v>0.447568274540083</v>
      </c>
      <c r="GD38" s="0" t="n">
        <f aca="false">AM38*'Dist Horaria'!$Q$10</f>
        <v>0.405034189218065</v>
      </c>
      <c r="GE38" s="0" t="n">
        <f aca="false">AM38*'Dist Horaria'!$R$10</f>
        <v>0.494202538199777</v>
      </c>
      <c r="GF38" s="0" t="n">
        <f aca="false">AM38*'Dist Horaria'!$S$10</f>
        <v>0.422068165754164</v>
      </c>
      <c r="GG38" s="0" t="n">
        <f aca="false">AR38*'Dist Horaria'!$H$10</f>
        <v>0.511729593655908</v>
      </c>
      <c r="GH38" s="0" t="n">
        <f aca="false">AR38*'Dist Horaria'!$I$10</f>
        <v>0.478922423638945</v>
      </c>
      <c r="GI38" s="0" t="n">
        <f aca="false">AR38*'Dist Horaria'!$J$10</f>
        <v>0.476849124750091</v>
      </c>
      <c r="GJ38" s="0" t="n">
        <f aca="false">AR38*'Dist Horaria'!$K$10</f>
        <v>0.463135107790426</v>
      </c>
      <c r="GK38" s="0" t="n">
        <f aca="false">AR38*'Dist Horaria'!$L$10</f>
        <v>0.463320447076787</v>
      </c>
      <c r="GL38" s="0" t="n">
        <f aca="false">AR38*'Dist Horaria'!$M$10</f>
        <v>0.495771945231411</v>
      </c>
      <c r="GM38" s="0" t="n">
        <f aca="false">AR38*'Dist Horaria'!$N$10</f>
        <v>0.469020752429125</v>
      </c>
      <c r="GN38" s="0" t="n">
        <f aca="false">AR38*'Dist Horaria'!$O$10</f>
        <v>0.461015442014361</v>
      </c>
      <c r="GO38" s="0" t="n">
        <f aca="false">AR38*'Dist Horaria'!$P$10</f>
        <v>0.468169346074198</v>
      </c>
      <c r="GP38" s="0" t="n">
        <f aca="false">AR38*'Dist Horaria'!$Q$10</f>
        <v>0.423677463955127</v>
      </c>
      <c r="GQ38" s="0" t="n">
        <f aca="false">AR38*'Dist Horaria'!$R$10</f>
        <v>0.516950133194657</v>
      </c>
      <c r="GR38" s="0" t="n">
        <f aca="false">AR38*'Dist Horaria'!$S$10</f>
        <v>0.441495495548504</v>
      </c>
      <c r="GS38" s="0" t="n">
        <f aca="false">AW38*'Dist Horaria'!$H$10</f>
        <v>0.0296654836901975</v>
      </c>
      <c r="GT38" s="0" t="n">
        <f aca="false">AW38*'Dist Horaria'!$I$10</f>
        <v>0.0277636187616779</v>
      </c>
      <c r="GU38" s="0" t="n">
        <f aca="false">AW38*'Dist Horaria'!$J$10</f>
        <v>0.0276434275217444</v>
      </c>
      <c r="GV38" s="0" t="n">
        <f aca="false">AW38*'Dist Horaria'!$K$10</f>
        <v>0.0268484120458218</v>
      </c>
      <c r="GW38" s="0" t="n">
        <f aca="false">AW38*'Dist Horaria'!$L$10</f>
        <v>0.0268591563522775</v>
      </c>
      <c r="GX38" s="0" t="n">
        <f aca="false">AW38*'Dist Horaria'!$M$10</f>
        <v>0.0287404026221108</v>
      </c>
      <c r="GY38" s="0" t="n">
        <f aca="false">AW38*'Dist Horaria'!$N$10</f>
        <v>0.027189608836471</v>
      </c>
      <c r="GZ38" s="0" t="n">
        <f aca="false">AW38*'Dist Horaria'!$O$10</f>
        <v>0.0267255328703978</v>
      </c>
      <c r="HA38" s="0" t="n">
        <f aca="false">AW38*'Dist Horaria'!$P$10</f>
        <v>0.0271402519463303</v>
      </c>
      <c r="HB38" s="0" t="n">
        <f aca="false">AW38*'Dist Horaria'!$Q$10</f>
        <v>0.0245610124031958</v>
      </c>
      <c r="HC38" s="0" t="n">
        <f aca="false">AW38*'Dist Horaria'!$R$10</f>
        <v>0.0299681236634583</v>
      </c>
      <c r="HD38" s="0" t="n">
        <f aca="false">AW38*'Dist Horaria'!$S$10</f>
        <v>0.0255939417709278</v>
      </c>
    </row>
    <row r="39" customFormat="false" ht="13.8" hidden="false" customHeight="false" outlineLevel="0" collapsed="false">
      <c r="A39" s="0" t="n">
        <v>4.57270272270408</v>
      </c>
      <c r="B39" s="0" t="n">
        <v>-74.1679213897646</v>
      </c>
      <c r="C39" s="0" t="n">
        <v>21</v>
      </c>
      <c r="D39" s="0" t="n">
        <v>21</v>
      </c>
      <c r="E39" s="0" t="n">
        <v>1765</v>
      </c>
      <c r="F39" s="0" t="n">
        <v>48</v>
      </c>
      <c r="G39" s="0" t="s">
        <v>261</v>
      </c>
      <c r="H39" s="1" t="n">
        <v>41409</v>
      </c>
      <c r="I39" s="0" t="s">
        <v>287</v>
      </c>
      <c r="J39" s="0" t="s">
        <v>288</v>
      </c>
      <c r="L39" s="0" t="s">
        <v>289</v>
      </c>
      <c r="M39" s="0" t="s">
        <v>290</v>
      </c>
      <c r="N39" s="0" t="n">
        <v>4</v>
      </c>
      <c r="O39" s="0" t="s">
        <v>231</v>
      </c>
      <c r="P39" s="0" t="s">
        <v>85</v>
      </c>
      <c r="Q39" s="0" t="s">
        <v>86</v>
      </c>
      <c r="R39" s="0" t="s">
        <v>87</v>
      </c>
      <c r="S39" s="0" t="n">
        <v>365</v>
      </c>
      <c r="T39" s="0" t="n">
        <v>12</v>
      </c>
      <c r="V39" s="0" t="n">
        <v>31800</v>
      </c>
      <c r="W39" s="0" t="n">
        <f aca="false">V39*12</f>
        <v>381600</v>
      </c>
      <c r="X39" s="0" t="n">
        <v>2</v>
      </c>
      <c r="Y39" s="0" t="s">
        <v>286</v>
      </c>
      <c r="Z39" s="0" t="n">
        <v>15850.32</v>
      </c>
      <c r="AB39" s="0" t="n">
        <v>0.005</v>
      </c>
      <c r="AC39" s="0" t="n">
        <v>-1</v>
      </c>
      <c r="AD39" s="0" t="n">
        <v>993.403625780981</v>
      </c>
      <c r="AE39" s="0" t="n">
        <f aca="false">AD39/2204.59</f>
        <v>0.45060697262574</v>
      </c>
      <c r="AF39" s="0" t="n">
        <f aca="false">AE39/S39</f>
        <v>0.00123453965102943</v>
      </c>
      <c r="AG39" s="0" t="n">
        <f aca="false">AE39*EXP(AB39*AC39)</f>
        <v>0.448359560973847</v>
      </c>
      <c r="AH39" s="0" t="n">
        <f aca="false">AG39/S39</f>
        <v>0.00122838235883246</v>
      </c>
      <c r="AI39" s="0" t="s">
        <v>90</v>
      </c>
      <c r="AJ39" s="0" t="n">
        <f aca="false">IF(AI39="A",'FE DISTRIBUCIÓN'!$C$2,'FE DISTRIBUCIÓN'!$C$3)</f>
        <v>4.994E-006</v>
      </c>
      <c r="AK39" s="0" t="n">
        <f aca="false">W39*AJ39</f>
        <v>1.9057104</v>
      </c>
      <c r="AL39" s="0" t="n">
        <f aca="false">AK39/365</f>
        <v>0.00522112438356164</v>
      </c>
      <c r="AM39" s="0" t="n">
        <f aca="false">AK39*EXP(AB39*AC39)</f>
        <v>1.89620562972728</v>
      </c>
      <c r="AN39" s="0" t="n">
        <f aca="false">AM39/365</f>
        <v>0.00519508391706104</v>
      </c>
      <c r="AO39" s="0" t="n">
        <v>5.223868284E-006</v>
      </c>
      <c r="AP39" s="0" t="n">
        <f aca="false">AO39*W39</f>
        <v>1.9934281371744</v>
      </c>
      <c r="AQ39" s="0" t="n">
        <f aca="false">AP39/365</f>
        <v>0.00546144695116274</v>
      </c>
      <c r="AR39" s="0" t="n">
        <f aca="false">AP39*EXP(AB39*AC39)</f>
        <v>1.98348587286235</v>
      </c>
      <c r="AS39" s="0" t="n">
        <f aca="false">AR39/365</f>
        <v>0.00543420787085575</v>
      </c>
      <c r="AT39" s="0" t="n">
        <v>3.02832944E-007</v>
      </c>
      <c r="AU39" s="0" t="n">
        <f aca="false">AT39*W39</f>
        <v>0.1155610514304</v>
      </c>
      <c r="AV39" s="0" t="n">
        <f aca="false">AU39/365</f>
        <v>0.00031660562035726</v>
      </c>
      <c r="AW39" s="0" t="n">
        <f aca="false">AU39*EXP(AB39*AC39)</f>
        <v>0.114984688281875</v>
      </c>
      <c r="AX39" s="0" t="n">
        <f aca="false">AW39/365</f>
        <v>0.000315026543238015</v>
      </c>
      <c r="AY39" s="0" t="n">
        <f aca="false">AW39+AR39+AM39+AG39</f>
        <v>4.44303575184535</v>
      </c>
      <c r="AZ39" s="0" t="n">
        <f aca="false">AH39+AN39+AS39+AX39</f>
        <v>0.0121727006899873</v>
      </c>
      <c r="BA39" s="0" t="n">
        <f aca="false">AH39*1000000</f>
        <v>1228.38235883246</v>
      </c>
      <c r="BB39" s="0" t="n">
        <f aca="false">BA39*'Dist Horaria'!$H$3</f>
        <v>42.8024200462158</v>
      </c>
      <c r="BC39" s="0" t="n">
        <f aca="false">BA39*'Dist Horaria'!$I$3</f>
        <v>41.6574152383587</v>
      </c>
      <c r="BD39" s="0" t="n">
        <f aca="false">BA39*'Dist Horaria'!$J$3</f>
        <v>40.5766714271003</v>
      </c>
      <c r="BE39" s="0" t="n">
        <f aca="false">BA39*'Dist Horaria'!$K$3</f>
        <v>39.6559199098027</v>
      </c>
      <c r="BF39" s="0" t="n">
        <f aca="false">BA39*'Dist Horaria'!$L$3</f>
        <v>38.9830704486701</v>
      </c>
      <c r="BG39" s="0" t="n">
        <f aca="false">BA39*'Dist Horaria'!$M$3</f>
        <v>38.5594679846049</v>
      </c>
      <c r="BH39" s="0" t="n">
        <f aca="false">BA39*'Dist Horaria'!$N$3</f>
        <v>40.2997420476548</v>
      </c>
      <c r="BI39" s="0" t="n">
        <f aca="false">BA39*'Dist Horaria'!$O$3</f>
        <v>40.2997420476548</v>
      </c>
      <c r="BJ39" s="0" t="n">
        <f aca="false">BA39*'Dist Horaria'!$P$3</f>
        <v>53.3179185661957</v>
      </c>
      <c r="BK39" s="0" t="n">
        <f aca="false">BA39*'Dist Horaria'!$Q$3</f>
        <v>58.9573137991586</v>
      </c>
      <c r="BL39" s="0" t="n">
        <f aca="false">BA39*'Dist Horaria'!$R$3</f>
        <v>63.0586921504045</v>
      </c>
      <c r="BM39" s="0" t="n">
        <f aca="false">BA39*'Dist Horaria'!$S$3</f>
        <v>65.1093813260274</v>
      </c>
      <c r="BN39" s="0" t="n">
        <f aca="false">BA39*'Dist Horaria'!$T$3</f>
        <v>65.6220536199331</v>
      </c>
      <c r="BO39" s="0" t="n">
        <f aca="false">BA39*'Dist Horaria'!$U$3</f>
        <v>65.1093813260274</v>
      </c>
      <c r="BP39" s="0" t="n">
        <f aca="false">BA39*'Dist Horaria'!$V$3</f>
        <v>64.0840367382159</v>
      </c>
      <c r="BQ39" s="0" t="n">
        <f aca="false">BA39*'Dist Horaria'!$W$3</f>
        <v>62.5460198564987</v>
      </c>
      <c r="BR39" s="0" t="n">
        <f aca="false">BA39*'Dist Horaria'!$X$3</f>
        <v>61.3338789816858</v>
      </c>
      <c r="BS39" s="0" t="n">
        <f aca="false">BA39*'Dist Horaria'!$Y$3</f>
        <v>59.9349418198714</v>
      </c>
      <c r="BT39" s="0" t="n">
        <f aca="false">BA39*'Dist Horaria'!$Z$3</f>
        <v>52.3203899223647</v>
      </c>
      <c r="BU39" s="0" t="n">
        <f aca="false">BA39*'Dist Horaria'!$AA$3</f>
        <v>49.7537025420323</v>
      </c>
      <c r="BV39" s="0" t="n">
        <f aca="false">BA39*'Dist Horaria'!$AB$3</f>
        <v>44.2841200333762</v>
      </c>
      <c r="BW39" s="0" t="n">
        <f aca="false">BA39*'Dist Horaria'!$AC$3</f>
        <v>47.9962545945717</v>
      </c>
      <c r="BX39" s="0" t="n">
        <f aca="false">BA39*'Dist Horaria'!$AD$3</f>
        <v>46.7296538305285</v>
      </c>
      <c r="BY39" s="0" t="n">
        <f aca="false">BA39*'Dist Horaria'!$AE$3</f>
        <v>45.3896641563254</v>
      </c>
      <c r="BZ39" s="0" t="n">
        <f aca="false">AN39*1000000</f>
        <v>5195.08391706104</v>
      </c>
      <c r="CA39" s="0" t="n">
        <f aca="false">BZ39*'Dist Horaria'!$H$6</f>
        <v>129.877097926526</v>
      </c>
      <c r="CB39" s="0" t="n">
        <f aca="false">BZ39*'Dist Horaria'!$I$6</f>
        <v>129.877097926526</v>
      </c>
      <c r="CC39" s="0" t="n">
        <f aca="false">BZ39*'Dist Horaria'!$J$6</f>
        <v>129.877097926526</v>
      </c>
      <c r="CD39" s="0" t="n">
        <f aca="false">BZ39*'Dist Horaria'!$K$6</f>
        <v>129.877097926526</v>
      </c>
      <c r="CE39" s="0" t="n">
        <f aca="false">BZ39*'Dist Horaria'!$L$6</f>
        <v>129.877097926526</v>
      </c>
      <c r="CF39" s="0" t="n">
        <f aca="false">BZ39*'Dist Horaria'!$M$6</f>
        <v>346.338927804069</v>
      </c>
      <c r="CG39" s="0" t="n">
        <f aca="false">BZ39*'Dist Horaria'!$N$6</f>
        <v>346.338927804069</v>
      </c>
      <c r="CH39" s="0" t="n">
        <f aca="false">BZ39*'Dist Horaria'!$O$6</f>
        <v>346.338927804069</v>
      </c>
      <c r="CI39" s="0" t="n">
        <f aca="false">BZ39*'Dist Horaria'!$P$6</f>
        <v>227.28492137142</v>
      </c>
      <c r="CJ39" s="0" t="n">
        <f aca="false">BZ39*'Dist Horaria'!$Q$6</f>
        <v>227.28492137142</v>
      </c>
      <c r="CK39" s="0" t="n">
        <f aca="false">BZ39*'Dist Horaria'!$R$6</f>
        <v>227.28492137142</v>
      </c>
      <c r="CL39" s="0" t="n">
        <f aca="false">BZ39*'Dist Horaria'!$S$6</f>
        <v>227.28492137142</v>
      </c>
      <c r="CM39" s="0" t="n">
        <f aca="false">BZ39*'Dist Horaria'!$T$6</f>
        <v>227.28492137142</v>
      </c>
      <c r="CN39" s="0" t="n">
        <f aca="false">BZ39*'Dist Horaria'!$U$6</f>
        <v>227.28492137142</v>
      </c>
      <c r="CO39" s="0" t="n">
        <f aca="false">BZ39*'Dist Horaria'!$V$6</f>
        <v>227.28492137142</v>
      </c>
      <c r="CP39" s="0" t="n">
        <f aca="false">BZ39*'Dist Horaria'!$W$6</f>
        <v>227.28492137142</v>
      </c>
      <c r="CQ39" s="0" t="n">
        <f aca="false">BZ39*'Dist Horaria'!$X$6</f>
        <v>346.338927804069</v>
      </c>
      <c r="CR39" s="0" t="n">
        <f aca="false">BZ39*'Dist Horaria'!$Y$6</f>
        <v>346.338927804069</v>
      </c>
      <c r="CS39" s="0" t="n">
        <f aca="false">BZ39*'Dist Horaria'!$Z$6</f>
        <v>346.338927804069</v>
      </c>
      <c r="CT39" s="0" t="n">
        <f aca="false">BZ39*'Dist Horaria'!$AA$6</f>
        <v>129.877097926526</v>
      </c>
      <c r="CU39" s="0" t="n">
        <f aca="false">BZ39*'Dist Horaria'!$AB$6</f>
        <v>129.877097926526</v>
      </c>
      <c r="CV39" s="0" t="n">
        <f aca="false">BZ39*'Dist Horaria'!$AC$6</f>
        <v>129.877097926526</v>
      </c>
      <c r="CW39" s="0" t="n">
        <f aca="false">BZ39*'Dist Horaria'!$AD$6</f>
        <v>129.877097926526</v>
      </c>
      <c r="CX39" s="0" t="n">
        <f aca="false">BZ39*'Dist Horaria'!$AE$6</f>
        <v>129.877097926526</v>
      </c>
      <c r="CY39" s="0" t="n">
        <f aca="false">AS39*1000000</f>
        <v>5434.20787085575</v>
      </c>
      <c r="CZ39" s="0" t="n">
        <f aca="false">CY39*'Dist Horaria'!$H$6</f>
        <v>135.855196771394</v>
      </c>
      <c r="DA39" s="0" t="n">
        <f aca="false">CY39*'Dist Horaria'!$I$6</f>
        <v>135.855196771394</v>
      </c>
      <c r="DB39" s="0" t="n">
        <f aca="false">CY39*'Dist Horaria'!$J$6</f>
        <v>135.855196771394</v>
      </c>
      <c r="DC39" s="0" t="n">
        <f aca="false">CY39*'Dist Horaria'!$K$6</f>
        <v>135.855196771394</v>
      </c>
      <c r="DD39" s="0" t="n">
        <f aca="false">CY39*'Dist Horaria'!$L$6</f>
        <v>135.855196771394</v>
      </c>
      <c r="DE39" s="0" t="n">
        <f aca="false">CY39*'Dist Horaria'!$M$6</f>
        <v>362.280524723717</v>
      </c>
      <c r="DF39" s="0" t="n">
        <f aca="false">CY39*'Dist Horaria'!$N$6</f>
        <v>362.280524723717</v>
      </c>
      <c r="DG39" s="0" t="n">
        <f aca="false">CY39*'Dist Horaria'!$O$6</f>
        <v>362.280524723717</v>
      </c>
      <c r="DH39" s="0" t="n">
        <f aca="false">CY39*'Dist Horaria'!$P$6</f>
        <v>237.746594349939</v>
      </c>
      <c r="DI39" s="0" t="n">
        <f aca="false">CY39*'Dist Horaria'!$Q$6</f>
        <v>237.746594349939</v>
      </c>
      <c r="DJ39" s="0" t="n">
        <f aca="false">CY39*'Dist Horaria'!$R$6</f>
        <v>237.746594349939</v>
      </c>
      <c r="DK39" s="0" t="n">
        <f aca="false">CY39*'Dist Horaria'!$S$6</f>
        <v>237.746594349939</v>
      </c>
      <c r="DL39" s="0" t="n">
        <f aca="false">CY39*'Dist Horaria'!$T$6</f>
        <v>237.746594349939</v>
      </c>
      <c r="DM39" s="0" t="n">
        <f aca="false">CY39*'Dist Horaria'!$U$6</f>
        <v>237.746594349939</v>
      </c>
      <c r="DN39" s="0" t="n">
        <f aca="false">CY39*'Dist Horaria'!$V$6</f>
        <v>237.746594349939</v>
      </c>
      <c r="DO39" s="0" t="n">
        <f aca="false">CY39*'Dist Horaria'!$W$6</f>
        <v>237.746594349939</v>
      </c>
      <c r="DP39" s="0" t="n">
        <f aca="false">CY39*'Dist Horaria'!$X$6</f>
        <v>362.280524723717</v>
      </c>
      <c r="DQ39" s="0" t="n">
        <f aca="false">CY39*'Dist Horaria'!$Y$6</f>
        <v>362.280524723717</v>
      </c>
      <c r="DR39" s="0" t="n">
        <f aca="false">CY39*'Dist Horaria'!$Z$6</f>
        <v>362.280524723717</v>
      </c>
      <c r="DS39" s="0" t="n">
        <f aca="false">CY39*'Dist Horaria'!$AA$6</f>
        <v>135.855196771394</v>
      </c>
      <c r="DT39" s="0" t="n">
        <f aca="false">CY39*'Dist Horaria'!$AB$6</f>
        <v>135.855196771394</v>
      </c>
      <c r="DU39" s="0" t="n">
        <f aca="false">CY39*'Dist Horaria'!$AC$6</f>
        <v>135.855196771394</v>
      </c>
      <c r="DV39" s="0" t="n">
        <f aca="false">CY39*'Dist Horaria'!$AD$6</f>
        <v>135.855196771394</v>
      </c>
      <c r="DW39" s="0" t="n">
        <f aca="false">CY39*'Dist Horaria'!$AE$6</f>
        <v>135.855196771394</v>
      </c>
      <c r="DX39" s="0" t="n">
        <f aca="false">AX39*1000000</f>
        <v>315.026543238015</v>
      </c>
      <c r="DY39" s="0" t="n">
        <f aca="false">DX39*'Dist Horaria'!$H$6</f>
        <v>7.87566358095037</v>
      </c>
      <c r="DZ39" s="0" t="n">
        <f aca="false">DX39*'Dist Horaria'!$I$6</f>
        <v>7.87566358095037</v>
      </c>
      <c r="EA39" s="0" t="n">
        <f aca="false">DX39*'Dist Horaria'!$J$6</f>
        <v>7.87566358095037</v>
      </c>
      <c r="EB39" s="0" t="n">
        <f aca="false">DX39*'Dist Horaria'!$K$6</f>
        <v>7.87566358095037</v>
      </c>
      <c r="EC39" s="0" t="n">
        <f aca="false">DX39*'Dist Horaria'!$L$6</f>
        <v>7.87566358095037</v>
      </c>
      <c r="ED39" s="0" t="n">
        <f aca="false">DX39*'Dist Horaria'!$M$6</f>
        <v>21.001769549201</v>
      </c>
      <c r="EE39" s="0" t="n">
        <f aca="false">DX39*'Dist Horaria'!$N$6</f>
        <v>21.001769549201</v>
      </c>
      <c r="EF39" s="0" t="n">
        <f aca="false">DX39*'Dist Horaria'!$O$6</f>
        <v>21.001769549201</v>
      </c>
      <c r="EG39" s="0" t="n">
        <f aca="false">DX39*'Dist Horaria'!$P$6</f>
        <v>13.7824112666631</v>
      </c>
      <c r="EH39" s="0" t="n">
        <f aca="false">DX39*'Dist Horaria'!$Q$6</f>
        <v>13.7824112666631</v>
      </c>
      <c r="EI39" s="0" t="n">
        <f aca="false">DX39*'Dist Horaria'!$R$6</f>
        <v>13.7824112666631</v>
      </c>
      <c r="EJ39" s="0" t="n">
        <f aca="false">DX39*'Dist Horaria'!$S$6</f>
        <v>13.7824112666631</v>
      </c>
      <c r="EK39" s="0" t="n">
        <f aca="false">DX39*'Dist Horaria'!$T$6</f>
        <v>13.7824112666631</v>
      </c>
      <c r="EL39" s="0" t="n">
        <f aca="false">DX39*'Dist Horaria'!$U$6</f>
        <v>13.7824112666631</v>
      </c>
      <c r="EM39" s="0" t="n">
        <f aca="false">DX39*'Dist Horaria'!$V$6</f>
        <v>13.7824112666631</v>
      </c>
      <c r="EN39" s="0" t="n">
        <f aca="false">DX39*'Dist Horaria'!$W$6</f>
        <v>13.7824112666631</v>
      </c>
      <c r="EO39" s="0" t="n">
        <f aca="false">DX39*'Dist Horaria'!$X$6</f>
        <v>21.001769549201</v>
      </c>
      <c r="EP39" s="0" t="n">
        <f aca="false">DX39*'Dist Horaria'!$Y$6</f>
        <v>21.001769549201</v>
      </c>
      <c r="EQ39" s="0" t="n">
        <f aca="false">DX39*'Dist Horaria'!$Z$6</f>
        <v>21.001769549201</v>
      </c>
      <c r="ER39" s="0" t="n">
        <f aca="false">DX39*'Dist Horaria'!$AA$6</f>
        <v>7.87566358095037</v>
      </c>
      <c r="ES39" s="0" t="n">
        <f aca="false">DX39*'Dist Horaria'!$AB$6</f>
        <v>7.87566358095037</v>
      </c>
      <c r="ET39" s="0" t="n">
        <f aca="false">DX39*'Dist Horaria'!$AC$6</f>
        <v>7.87566358095037</v>
      </c>
      <c r="EU39" s="0" t="n">
        <f aca="false">DX39*'Dist Horaria'!$AD$6</f>
        <v>7.87566358095037</v>
      </c>
      <c r="EV39" s="0" t="n">
        <f aca="false">DX39*'Dist Horaria'!$AE$6</f>
        <v>7.87566358095037</v>
      </c>
      <c r="EW39" s="0" t="n">
        <f aca="false">BB39+CA39+CZ39+DY39</f>
        <v>316.410378325086</v>
      </c>
      <c r="EX39" s="0" t="n">
        <f aca="false">BC39+CB39+DA39+DZ39</f>
        <v>315.265373517229</v>
      </c>
      <c r="EY39" s="0" t="n">
        <f aca="false">BD39+CC39+DB39+EA39</f>
        <v>314.18462970597</v>
      </c>
      <c r="EZ39" s="0" t="n">
        <f aca="false">BE39+CD39+DC39+EB39</f>
        <v>313.263878188673</v>
      </c>
      <c r="FA39" s="0" t="n">
        <f aca="false">BF39+CE39+DD39+EC39</f>
        <v>312.59102872754</v>
      </c>
      <c r="FB39" s="0" t="n">
        <f aca="false">BG39+CF39+DE39+ED39</f>
        <v>768.180690061592</v>
      </c>
      <c r="FC39" s="0" t="n">
        <f aca="false">BH39+CG39+DF39+EE39</f>
        <v>769.920964124642</v>
      </c>
      <c r="FD39" s="0" t="n">
        <f aca="false">BI39+CH39+DG39+EF39</f>
        <v>769.920964124642</v>
      </c>
      <c r="FE39" s="0" t="n">
        <f aca="false">BJ39+CI39+DH39+EG39</f>
        <v>532.131845554218</v>
      </c>
      <c r="FF39" s="0" t="n">
        <f aca="false">BK39+CJ39+DI39+EH39</f>
        <v>537.771240787181</v>
      </c>
      <c r="FG39" s="0" t="n">
        <f aca="false">BL39+CK39+DJ39+EI39</f>
        <v>541.872619138427</v>
      </c>
      <c r="FH39" s="0" t="n">
        <f aca="false">BM39+CL39+DK39+EJ39</f>
        <v>543.92330831405</v>
      </c>
      <c r="FI39" s="0" t="n">
        <f aca="false">BN39+CM39+DL39+EK39</f>
        <v>544.435980607956</v>
      </c>
      <c r="FJ39" s="0" t="n">
        <f aca="false">BO39+CN39+DM39+EL39</f>
        <v>543.92330831405</v>
      </c>
      <c r="FK39" s="0" t="n">
        <f aca="false">BP39+CO39+DN39+EM39</f>
        <v>542.897963726239</v>
      </c>
      <c r="FL39" s="0" t="n">
        <f aca="false">BQ39+CP39+DO39+EN39</f>
        <v>541.359946844521</v>
      </c>
      <c r="FM39" s="0" t="n">
        <f aca="false">BR39+CQ39+DP39+EO39</f>
        <v>790.955101058673</v>
      </c>
      <c r="FN39" s="0" t="n">
        <f aca="false">BS39+CR39+DQ39+EP39</f>
        <v>789.556163896859</v>
      </c>
      <c r="FO39" s="0" t="n">
        <f aca="false">BT39+CS39+DR39+EQ39</f>
        <v>781.941611999352</v>
      </c>
      <c r="FP39" s="0" t="n">
        <f aca="false">BU39+CT39+DS39+ER39</f>
        <v>323.361660820902</v>
      </c>
      <c r="FQ39" s="0" t="n">
        <f aca="false">BV39+CU39+DT39+ES39</f>
        <v>317.892078312246</v>
      </c>
      <c r="FR39" s="0" t="n">
        <f aca="false">BW39+CV39+DU39+ET39</f>
        <v>321.604212873442</v>
      </c>
      <c r="FS39" s="0" t="n">
        <f aca="false">BX39+CW39+DV39+EU39</f>
        <v>320.337612109399</v>
      </c>
      <c r="FT39" s="0" t="n">
        <f aca="false">BY39+CX39+DW39+EV39</f>
        <v>318.997622435196</v>
      </c>
      <c r="FU39" s="0" t="n">
        <f aca="false">AM39*'Dist Horaria'!$H$10</f>
        <v>0.171134873823096</v>
      </c>
      <c r="FV39" s="0" t="n">
        <f aca="false">AM39*'Dist Horaria'!$I$10</f>
        <v>0.160163354937048</v>
      </c>
      <c r="FW39" s="0" t="n">
        <f aca="false">AM39*'Dist Horaria'!$J$10</f>
        <v>0.159469993153519</v>
      </c>
      <c r="FX39" s="0" t="n">
        <f aca="false">AM39*'Dist Horaria'!$K$10</f>
        <v>0.154883690951935</v>
      </c>
      <c r="FY39" s="0" t="n">
        <f aca="false">AM39*'Dist Horaria'!$L$10</f>
        <v>0.154945672935738</v>
      </c>
      <c r="FZ39" s="0" t="n">
        <f aca="false">AM39*'Dist Horaria'!$M$10</f>
        <v>0.165798246464633</v>
      </c>
      <c r="GA39" s="0" t="n">
        <f aca="false">AM39*'Dist Horaria'!$N$10</f>
        <v>0.15685199426114</v>
      </c>
      <c r="GB39" s="0" t="n">
        <f aca="false">AM39*'Dist Horaria'!$O$10</f>
        <v>0.154174822948929</v>
      </c>
      <c r="GC39" s="0" t="n">
        <f aca="false">AM39*'Dist Horaria'!$P$10</f>
        <v>0.1565672631826</v>
      </c>
      <c r="GD39" s="0" t="n">
        <f aca="false">AM39*'Dist Horaria'!$Q$10</f>
        <v>0.141688091199986</v>
      </c>
      <c r="GE39" s="0" t="n">
        <f aca="false">AM39*'Dist Horaria'!$R$10</f>
        <v>0.172880749743364</v>
      </c>
      <c r="GF39" s="0" t="n">
        <f aca="false">AM39*'Dist Horaria'!$S$10</f>
        <v>0.14764687612529</v>
      </c>
      <c r="GG39" s="0" t="n">
        <f aca="false">AR39*'Dist Horaria'!$H$10</f>
        <v>0.179012022356992</v>
      </c>
      <c r="GH39" s="0" t="n">
        <f aca="false">AR39*'Dist Horaria'!$I$10</f>
        <v>0.167535496618878</v>
      </c>
      <c r="GI39" s="0" t="n">
        <f aca="false">AR39*'Dist Horaria'!$J$10</f>
        <v>0.166810220161067</v>
      </c>
      <c r="GJ39" s="0" t="n">
        <f aca="false">AR39*'Dist Horaria'!$K$10</f>
        <v>0.162012815553198</v>
      </c>
      <c r="GK39" s="0" t="n">
        <f aca="false">AR39*'Dist Horaria'!$L$10</f>
        <v>0.162077650499007</v>
      </c>
      <c r="GL39" s="0" t="n">
        <f aca="false">AR39*'Dist Horaria'!$M$10</f>
        <v>0.173429755957031</v>
      </c>
      <c r="GM39" s="0" t="n">
        <f aca="false">AR39*'Dist Horaria'!$N$10</f>
        <v>0.164071717681802</v>
      </c>
      <c r="GN39" s="0" t="n">
        <f aca="false">AR39*'Dist Horaria'!$O$10</f>
        <v>0.161271319141815</v>
      </c>
      <c r="GO39" s="0" t="n">
        <f aca="false">AR39*'Dist Horaria'!$P$10</f>
        <v>0.16377388074735</v>
      </c>
      <c r="GP39" s="0" t="n">
        <f aca="false">AR39*'Dist Horaria'!$Q$10</f>
        <v>0.148209836972388</v>
      </c>
      <c r="GQ39" s="0" t="n">
        <f aca="false">AR39*'Dist Horaria'!$R$10</f>
        <v>0.180838259010513</v>
      </c>
      <c r="GR39" s="0" t="n">
        <f aca="false">AR39*'Dist Horaria'!$S$10</f>
        <v>0.154442898162311</v>
      </c>
      <c r="GS39" s="0" t="n">
        <f aca="false">AW39*'Dist Horaria'!$H$10</f>
        <v>0.0103775085424343</v>
      </c>
      <c r="GT39" s="0" t="n">
        <f aca="false">AW39*'Dist Horaria'!$I$10</f>
        <v>0.00971220270254367</v>
      </c>
      <c r="GU39" s="0" t="n">
        <f aca="false">AW39*'Dist Horaria'!$J$10</f>
        <v>0.00967015769049662</v>
      </c>
      <c r="GV39" s="0" t="n">
        <f aca="false">AW39*'Dist Horaria'!$K$10</f>
        <v>0.00939204727844624</v>
      </c>
      <c r="GW39" s="0" t="n">
        <f aca="false">AW39*'Dist Horaria'!$L$10</f>
        <v>0.00939580582602939</v>
      </c>
      <c r="GX39" s="0" t="n">
        <f aca="false">AW39*'Dist Horaria'!$M$10</f>
        <v>0.0100538988960597</v>
      </c>
      <c r="GY39" s="0" t="n">
        <f aca="false">AW39*'Dist Horaria'!$N$10</f>
        <v>0.00951140392358274</v>
      </c>
      <c r="GZ39" s="0" t="n">
        <f aca="false">AW39*'Dist Horaria'!$O$10</f>
        <v>0.00934906197923565</v>
      </c>
      <c r="HA39" s="0" t="n">
        <f aca="false">AW39*'Dist Horaria'!$P$10</f>
        <v>0.00949413801433912</v>
      </c>
      <c r="HB39" s="0" t="n">
        <f aca="false">AW39*'Dist Horaria'!$Q$10</f>
        <v>0.00859187460709498</v>
      </c>
      <c r="HC39" s="0" t="n">
        <f aca="false">AW39*'Dist Horaria'!$R$10</f>
        <v>0.0104833773339428</v>
      </c>
      <c r="HD39" s="0" t="n">
        <f aca="false">AW39*'Dist Horaria'!$S$10</f>
        <v>0.00895321148767018</v>
      </c>
    </row>
    <row r="40" customFormat="false" ht="13.8" hidden="false" customHeight="false" outlineLevel="0" collapsed="false">
      <c r="A40" s="0" t="n">
        <v>4.56679112972315</v>
      </c>
      <c r="B40" s="0" t="n">
        <v>-74.1441108201659</v>
      </c>
      <c r="C40" s="0" t="n">
        <v>24</v>
      </c>
      <c r="D40" s="0" t="n">
        <v>20</v>
      </c>
      <c r="E40" s="0" t="n">
        <v>1755</v>
      </c>
      <c r="F40" s="0" t="n">
        <v>49</v>
      </c>
      <c r="G40" s="0" t="s">
        <v>261</v>
      </c>
      <c r="H40" s="1" t="n">
        <v>40842</v>
      </c>
      <c r="I40" s="0" t="s">
        <v>291</v>
      </c>
      <c r="J40" s="0" t="s">
        <v>292</v>
      </c>
      <c r="L40" s="0" t="s">
        <v>293</v>
      </c>
      <c r="M40" s="0" t="s">
        <v>294</v>
      </c>
      <c r="N40" s="0" t="n">
        <v>25</v>
      </c>
      <c r="O40" s="0" t="s">
        <v>130</v>
      </c>
      <c r="P40" s="0" t="s">
        <v>85</v>
      </c>
      <c r="Q40" s="0" t="s">
        <v>86</v>
      </c>
      <c r="R40" s="0" t="s">
        <v>87</v>
      </c>
      <c r="S40" s="0" t="n">
        <v>365</v>
      </c>
      <c r="T40" s="0" t="n">
        <v>24</v>
      </c>
      <c r="V40" s="0" t="n">
        <v>120000</v>
      </c>
      <c r="W40" s="0" t="n">
        <f aca="false">V40*12</f>
        <v>1440000</v>
      </c>
      <c r="X40" s="0" t="n">
        <v>2</v>
      </c>
      <c r="Y40" s="0" t="s">
        <v>295</v>
      </c>
      <c r="Z40" s="0" t="n">
        <v>23058</v>
      </c>
      <c r="AB40" s="0" t="n">
        <v>0.005</v>
      </c>
      <c r="AC40" s="0" t="n">
        <v>1</v>
      </c>
      <c r="AD40" s="0" t="n">
        <v>2771.60008517939</v>
      </c>
      <c r="AE40" s="0" t="n">
        <f aca="false">AD40/2204.59</f>
        <v>1.25719525407418</v>
      </c>
      <c r="AF40" s="0" t="n">
        <f aca="false">AE40/S40</f>
        <v>0.00344437055910733</v>
      </c>
      <c r="AG40" s="0" t="n">
        <f aca="false">AE40*EXP(AB40*AC40)</f>
        <v>1.26349697150956</v>
      </c>
      <c r="AH40" s="0" t="n">
        <f aca="false">AG40/S40</f>
        <v>0.00346163553838237</v>
      </c>
      <c r="AI40" s="0" t="s">
        <v>90</v>
      </c>
      <c r="AJ40" s="0" t="n">
        <f aca="false">IF(AI40="A",'FE DISTRIBUCIÓN'!$C$2,'FE DISTRIBUCIÓN'!$C$3)</f>
        <v>4.994E-006</v>
      </c>
      <c r="AK40" s="0" t="n">
        <f aca="false">W40*AJ40</f>
        <v>7.19136</v>
      </c>
      <c r="AL40" s="0" t="n">
        <f aca="false">AK40/365</f>
        <v>0.0197023561643836</v>
      </c>
      <c r="AM40" s="0" t="n">
        <f aca="false">AK40*EXP(AB40*AC40)</f>
        <v>7.22740684200746</v>
      </c>
      <c r="AN40" s="0" t="n">
        <f aca="false">AM40/365</f>
        <v>0.0198011146356369</v>
      </c>
      <c r="AO40" s="0" t="n">
        <v>5.223868284E-006</v>
      </c>
      <c r="AP40" s="0" t="n">
        <f aca="false">AO40*W40</f>
        <v>7.52237032896</v>
      </c>
      <c r="AQ40" s="0" t="n">
        <f aca="false">AP40/365</f>
        <v>0.0206092337779726</v>
      </c>
      <c r="AR40" s="0" t="n">
        <f aca="false">AP40*EXP(AB40*AC40)</f>
        <v>7.56007636714605</v>
      </c>
      <c r="AS40" s="0" t="n">
        <f aca="false">AR40/365</f>
        <v>0.020712537992181</v>
      </c>
      <c r="AT40" s="0" t="n">
        <v>3.02832944E-007</v>
      </c>
      <c r="AU40" s="0" t="n">
        <f aca="false">AT40*W40</f>
        <v>0.43607943936</v>
      </c>
      <c r="AV40" s="0" t="n">
        <f aca="false">AU40/365</f>
        <v>0.0011947381900274</v>
      </c>
      <c r="AW40" s="0" t="n">
        <f aca="false">AU40*EXP(AB40*AC40)</f>
        <v>0.438265296646148</v>
      </c>
      <c r="AX40" s="0" t="n">
        <f aca="false">AW40/365</f>
        <v>0.00120072684012643</v>
      </c>
      <c r="AY40" s="0" t="n">
        <f aca="false">AW40+AR40+AM40+AG40</f>
        <v>16.4892454773092</v>
      </c>
      <c r="AZ40" s="0" t="n">
        <f aca="false">AH40+AN40+AS40+AX40</f>
        <v>0.0451760150063267</v>
      </c>
      <c r="BA40" s="0" t="n">
        <f aca="false">AH40*1000000</f>
        <v>3461.63553838237</v>
      </c>
      <c r="BB40" s="0" t="n">
        <f aca="false">BA40*'Dist Horaria'!$H$3</f>
        <v>120.619103079255</v>
      </c>
      <c r="BC40" s="0" t="n">
        <f aca="false">BA40*'Dist Horaria'!$I$3</f>
        <v>117.392429148294</v>
      </c>
      <c r="BD40" s="0" t="n">
        <f aca="false">BA40*'Dist Horaria'!$J$3</f>
        <v>114.346845533356</v>
      </c>
      <c r="BE40" s="0" t="n">
        <f aca="false">BA40*'Dist Horaria'!$K$3</f>
        <v>111.752127242769</v>
      </c>
      <c r="BF40" s="0" t="n">
        <f aca="false">BA40*'Dist Horaria'!$L$3</f>
        <v>109.856007854624</v>
      </c>
      <c r="BG40" s="0" t="n">
        <f aca="false">BA40*'Dist Horaria'!$M$3</f>
        <v>108.662277471563</v>
      </c>
      <c r="BH40" s="0" t="n">
        <f aca="false">BA40*'Dist Horaria'!$N$3</f>
        <v>113.566446356652</v>
      </c>
      <c r="BI40" s="0" t="n">
        <f aca="false">BA40*'Dist Horaria'!$O$3</f>
        <v>113.566446356652</v>
      </c>
      <c r="BJ40" s="0" t="n">
        <f aca="false">BA40*'Dist Horaria'!$P$3</f>
        <v>150.25224061077</v>
      </c>
      <c r="BK40" s="0" t="n">
        <f aca="false">BA40*'Dist Horaria'!$Q$3</f>
        <v>166.144304521525</v>
      </c>
      <c r="BL40" s="0" t="n">
        <f aca="false">BA40*'Dist Horaria'!$R$3</f>
        <v>177.702169183892</v>
      </c>
      <c r="BM40" s="0" t="n">
        <f aca="false">BA40*'Dist Horaria'!$S$3</f>
        <v>183.481101515075</v>
      </c>
      <c r="BN40" s="0" t="n">
        <f aca="false">BA40*'Dist Horaria'!$T$3</f>
        <v>184.925834597871</v>
      </c>
      <c r="BO40" s="0" t="n">
        <f aca="false">BA40*'Dist Horaria'!$U$3</f>
        <v>183.481101515075</v>
      </c>
      <c r="BP40" s="0" t="n">
        <f aca="false">BA40*'Dist Horaria'!$V$3</f>
        <v>180.591635349483</v>
      </c>
      <c r="BQ40" s="0" t="n">
        <f aca="false">BA40*'Dist Horaria'!$W$3</f>
        <v>176.257436101096</v>
      </c>
      <c r="BR40" s="0" t="n">
        <f aca="false">BA40*'Dist Horaria'!$X$3</f>
        <v>172.841569779337</v>
      </c>
      <c r="BS40" s="0" t="n">
        <f aca="false">BA40*'Dist Horaria'!$Y$3</f>
        <v>168.899303301411</v>
      </c>
      <c r="BT40" s="0" t="n">
        <f aca="false">BA40*'Dist Horaria'!$Z$3</f>
        <v>147.441160999271</v>
      </c>
      <c r="BU40" s="0" t="n">
        <f aca="false">BA40*'Dist Horaria'!$AA$3</f>
        <v>140.2081230223</v>
      </c>
      <c r="BV40" s="0" t="n">
        <f aca="false">BA40*'Dist Horaria'!$AB$3</f>
        <v>124.794598840729</v>
      </c>
      <c r="BW40" s="0" t="n">
        <f aca="false">BA40*'Dist Horaria'!$AC$3</f>
        <v>135.255557375257</v>
      </c>
      <c r="BX40" s="0" t="n">
        <f aca="false">BA40*'Dist Horaria'!$AD$3</f>
        <v>131.686220689307</v>
      </c>
      <c r="BY40" s="0" t="n">
        <f aca="false">BA40*'Dist Horaria'!$AE$3</f>
        <v>127.910070825274</v>
      </c>
      <c r="BZ40" s="0" t="n">
        <f aca="false">AN40*1000000</f>
        <v>19801.1146356369</v>
      </c>
      <c r="CA40" s="0" t="n">
        <f aca="false">BZ40*'Dist Horaria'!$H$6</f>
        <v>495.027865890922</v>
      </c>
      <c r="CB40" s="0" t="n">
        <f aca="false">BZ40*'Dist Horaria'!$I$6</f>
        <v>495.027865890922</v>
      </c>
      <c r="CC40" s="0" t="n">
        <f aca="false">BZ40*'Dist Horaria'!$J$6</f>
        <v>495.027865890922</v>
      </c>
      <c r="CD40" s="0" t="n">
        <f aca="false">BZ40*'Dist Horaria'!$K$6</f>
        <v>495.027865890922</v>
      </c>
      <c r="CE40" s="0" t="n">
        <f aca="false">BZ40*'Dist Horaria'!$L$6</f>
        <v>495.027865890922</v>
      </c>
      <c r="CF40" s="0" t="n">
        <f aca="false">BZ40*'Dist Horaria'!$M$6</f>
        <v>1320.07430904246</v>
      </c>
      <c r="CG40" s="0" t="n">
        <f aca="false">BZ40*'Dist Horaria'!$N$6</f>
        <v>1320.07430904246</v>
      </c>
      <c r="CH40" s="0" t="n">
        <f aca="false">BZ40*'Dist Horaria'!$O$6</f>
        <v>1320.07430904246</v>
      </c>
      <c r="CI40" s="0" t="n">
        <f aca="false">BZ40*'Dist Horaria'!$P$6</f>
        <v>866.298765309113</v>
      </c>
      <c r="CJ40" s="0" t="n">
        <f aca="false">BZ40*'Dist Horaria'!$Q$6</f>
        <v>866.298765309113</v>
      </c>
      <c r="CK40" s="0" t="n">
        <f aca="false">BZ40*'Dist Horaria'!$R$6</f>
        <v>866.298765309113</v>
      </c>
      <c r="CL40" s="0" t="n">
        <f aca="false">BZ40*'Dist Horaria'!$S$6</f>
        <v>866.298765309113</v>
      </c>
      <c r="CM40" s="0" t="n">
        <f aca="false">BZ40*'Dist Horaria'!$T$6</f>
        <v>866.298765309113</v>
      </c>
      <c r="CN40" s="0" t="n">
        <f aca="false">BZ40*'Dist Horaria'!$U$6</f>
        <v>866.298765309113</v>
      </c>
      <c r="CO40" s="0" t="n">
        <f aca="false">BZ40*'Dist Horaria'!$V$6</f>
        <v>866.298765309113</v>
      </c>
      <c r="CP40" s="0" t="n">
        <f aca="false">BZ40*'Dist Horaria'!$W$6</f>
        <v>866.298765309113</v>
      </c>
      <c r="CQ40" s="0" t="n">
        <f aca="false">BZ40*'Dist Horaria'!$X$6</f>
        <v>1320.07430904246</v>
      </c>
      <c r="CR40" s="0" t="n">
        <f aca="false">BZ40*'Dist Horaria'!$Y$6</f>
        <v>1320.07430904246</v>
      </c>
      <c r="CS40" s="0" t="n">
        <f aca="false">BZ40*'Dist Horaria'!$Z$6</f>
        <v>1320.07430904246</v>
      </c>
      <c r="CT40" s="0" t="n">
        <f aca="false">BZ40*'Dist Horaria'!$AA$6</f>
        <v>495.027865890922</v>
      </c>
      <c r="CU40" s="0" t="n">
        <f aca="false">BZ40*'Dist Horaria'!$AB$6</f>
        <v>495.027865890922</v>
      </c>
      <c r="CV40" s="0" t="n">
        <f aca="false">BZ40*'Dist Horaria'!$AC$6</f>
        <v>495.027865890922</v>
      </c>
      <c r="CW40" s="0" t="n">
        <f aca="false">BZ40*'Dist Horaria'!$AD$6</f>
        <v>495.027865890922</v>
      </c>
      <c r="CX40" s="0" t="n">
        <f aca="false">BZ40*'Dist Horaria'!$AE$6</f>
        <v>495.027865890922</v>
      </c>
      <c r="CY40" s="0" t="n">
        <f aca="false">AS40*1000000</f>
        <v>20712.537992181</v>
      </c>
      <c r="CZ40" s="0" t="n">
        <f aca="false">CY40*'Dist Horaria'!$H$6</f>
        <v>517.813449804524</v>
      </c>
      <c r="DA40" s="0" t="n">
        <f aca="false">CY40*'Dist Horaria'!$I$6</f>
        <v>517.813449804524</v>
      </c>
      <c r="DB40" s="0" t="n">
        <f aca="false">CY40*'Dist Horaria'!$J$6</f>
        <v>517.813449804524</v>
      </c>
      <c r="DC40" s="0" t="n">
        <f aca="false">CY40*'Dist Horaria'!$K$6</f>
        <v>517.813449804524</v>
      </c>
      <c r="DD40" s="0" t="n">
        <f aca="false">CY40*'Dist Horaria'!$L$6</f>
        <v>517.813449804524</v>
      </c>
      <c r="DE40" s="0" t="n">
        <f aca="false">CY40*'Dist Horaria'!$M$6</f>
        <v>1380.8358661454</v>
      </c>
      <c r="DF40" s="0" t="n">
        <f aca="false">CY40*'Dist Horaria'!$N$6</f>
        <v>1380.8358661454</v>
      </c>
      <c r="DG40" s="0" t="n">
        <f aca="false">CY40*'Dist Horaria'!$O$6</f>
        <v>1380.8358661454</v>
      </c>
      <c r="DH40" s="0" t="n">
        <f aca="false">CY40*'Dist Horaria'!$P$6</f>
        <v>906.173537157917</v>
      </c>
      <c r="DI40" s="0" t="n">
        <f aca="false">CY40*'Dist Horaria'!$Q$6</f>
        <v>906.173537157917</v>
      </c>
      <c r="DJ40" s="0" t="n">
        <f aca="false">CY40*'Dist Horaria'!$R$6</f>
        <v>906.173537157917</v>
      </c>
      <c r="DK40" s="0" t="n">
        <f aca="false">CY40*'Dist Horaria'!$S$6</f>
        <v>906.173537157917</v>
      </c>
      <c r="DL40" s="0" t="n">
        <f aca="false">CY40*'Dist Horaria'!$T$6</f>
        <v>906.173537157917</v>
      </c>
      <c r="DM40" s="0" t="n">
        <f aca="false">CY40*'Dist Horaria'!$U$6</f>
        <v>906.173537157917</v>
      </c>
      <c r="DN40" s="0" t="n">
        <f aca="false">CY40*'Dist Horaria'!$V$6</f>
        <v>906.173537157917</v>
      </c>
      <c r="DO40" s="0" t="n">
        <f aca="false">CY40*'Dist Horaria'!$W$6</f>
        <v>906.173537157917</v>
      </c>
      <c r="DP40" s="0" t="n">
        <f aca="false">CY40*'Dist Horaria'!$X$6</f>
        <v>1380.8358661454</v>
      </c>
      <c r="DQ40" s="0" t="n">
        <f aca="false">CY40*'Dist Horaria'!$Y$6</f>
        <v>1380.8358661454</v>
      </c>
      <c r="DR40" s="0" t="n">
        <f aca="false">CY40*'Dist Horaria'!$Z$6</f>
        <v>1380.8358661454</v>
      </c>
      <c r="DS40" s="0" t="n">
        <f aca="false">CY40*'Dist Horaria'!$AA$6</f>
        <v>517.813449804524</v>
      </c>
      <c r="DT40" s="0" t="n">
        <f aca="false">CY40*'Dist Horaria'!$AB$6</f>
        <v>517.813449804524</v>
      </c>
      <c r="DU40" s="0" t="n">
        <f aca="false">CY40*'Dist Horaria'!$AC$6</f>
        <v>517.813449804524</v>
      </c>
      <c r="DV40" s="0" t="n">
        <f aca="false">CY40*'Dist Horaria'!$AD$6</f>
        <v>517.813449804524</v>
      </c>
      <c r="DW40" s="0" t="n">
        <f aca="false">CY40*'Dist Horaria'!$AE$6</f>
        <v>517.813449804524</v>
      </c>
      <c r="DX40" s="0" t="n">
        <f aca="false">AX40*1000000</f>
        <v>1200.72684012643</v>
      </c>
      <c r="DY40" s="0" t="n">
        <f aca="false">DX40*'Dist Horaria'!$H$6</f>
        <v>30.0181710031608</v>
      </c>
      <c r="DZ40" s="0" t="n">
        <f aca="false">DX40*'Dist Horaria'!$I$6</f>
        <v>30.0181710031608</v>
      </c>
      <c r="EA40" s="0" t="n">
        <f aca="false">DX40*'Dist Horaria'!$J$6</f>
        <v>30.0181710031608</v>
      </c>
      <c r="EB40" s="0" t="n">
        <f aca="false">DX40*'Dist Horaria'!$K$6</f>
        <v>30.0181710031608</v>
      </c>
      <c r="EC40" s="0" t="n">
        <f aca="false">DX40*'Dist Horaria'!$L$6</f>
        <v>30.0181710031608</v>
      </c>
      <c r="ED40" s="0" t="n">
        <f aca="false">DX40*'Dist Horaria'!$M$6</f>
        <v>80.0484560084289</v>
      </c>
      <c r="EE40" s="0" t="n">
        <f aca="false">DX40*'Dist Horaria'!$N$6</f>
        <v>80.0484560084289</v>
      </c>
      <c r="EF40" s="0" t="n">
        <f aca="false">DX40*'Dist Horaria'!$O$6</f>
        <v>80.0484560084289</v>
      </c>
      <c r="EG40" s="0" t="n">
        <f aca="false">DX40*'Dist Horaria'!$P$6</f>
        <v>52.5317992555314</v>
      </c>
      <c r="EH40" s="0" t="n">
        <f aca="false">DX40*'Dist Horaria'!$Q$6</f>
        <v>52.5317992555314</v>
      </c>
      <c r="EI40" s="0" t="n">
        <f aca="false">DX40*'Dist Horaria'!$R$6</f>
        <v>52.5317992555314</v>
      </c>
      <c r="EJ40" s="0" t="n">
        <f aca="false">DX40*'Dist Horaria'!$S$6</f>
        <v>52.5317992555314</v>
      </c>
      <c r="EK40" s="0" t="n">
        <f aca="false">DX40*'Dist Horaria'!$T$6</f>
        <v>52.5317992555314</v>
      </c>
      <c r="EL40" s="0" t="n">
        <f aca="false">DX40*'Dist Horaria'!$U$6</f>
        <v>52.5317992555314</v>
      </c>
      <c r="EM40" s="0" t="n">
        <f aca="false">DX40*'Dist Horaria'!$V$6</f>
        <v>52.5317992555314</v>
      </c>
      <c r="EN40" s="0" t="n">
        <f aca="false">DX40*'Dist Horaria'!$W$6</f>
        <v>52.5317992555314</v>
      </c>
      <c r="EO40" s="0" t="n">
        <f aca="false">DX40*'Dist Horaria'!$X$6</f>
        <v>80.0484560084289</v>
      </c>
      <c r="EP40" s="0" t="n">
        <f aca="false">DX40*'Dist Horaria'!$Y$6</f>
        <v>80.0484560084289</v>
      </c>
      <c r="EQ40" s="0" t="n">
        <f aca="false">DX40*'Dist Horaria'!$Z$6</f>
        <v>80.0484560084289</v>
      </c>
      <c r="ER40" s="0" t="n">
        <f aca="false">DX40*'Dist Horaria'!$AA$6</f>
        <v>30.0181710031608</v>
      </c>
      <c r="ES40" s="0" t="n">
        <f aca="false">DX40*'Dist Horaria'!$AB$6</f>
        <v>30.0181710031608</v>
      </c>
      <c r="ET40" s="0" t="n">
        <f aca="false">DX40*'Dist Horaria'!$AC$6</f>
        <v>30.0181710031608</v>
      </c>
      <c r="EU40" s="0" t="n">
        <f aca="false">DX40*'Dist Horaria'!$AD$6</f>
        <v>30.0181710031608</v>
      </c>
      <c r="EV40" s="0" t="n">
        <f aca="false">DX40*'Dist Horaria'!$AE$6</f>
        <v>30.0181710031608</v>
      </c>
      <c r="EW40" s="0" t="n">
        <f aca="false">BB40+CA40+CZ40+DY40</f>
        <v>1163.47858977786</v>
      </c>
      <c r="EX40" s="0" t="n">
        <f aca="false">BC40+CB40+DA40+DZ40</f>
        <v>1160.2519158469</v>
      </c>
      <c r="EY40" s="0" t="n">
        <f aca="false">BD40+CC40+DB40+EA40</f>
        <v>1157.20633223196</v>
      </c>
      <c r="EZ40" s="0" t="n">
        <f aca="false">BE40+CD40+DC40+EB40</f>
        <v>1154.61161394138</v>
      </c>
      <c r="FA40" s="0" t="n">
        <f aca="false">BF40+CE40+DD40+EC40</f>
        <v>1152.71549455323</v>
      </c>
      <c r="FB40" s="0" t="n">
        <f aca="false">BG40+CF40+DE40+ED40</f>
        <v>2889.62090866785</v>
      </c>
      <c r="FC40" s="0" t="n">
        <f aca="false">BH40+CG40+DF40+EE40</f>
        <v>2894.52507755294</v>
      </c>
      <c r="FD40" s="0" t="n">
        <f aca="false">BI40+CH40+DG40+EF40</f>
        <v>2894.52507755294</v>
      </c>
      <c r="FE40" s="0" t="n">
        <f aca="false">BJ40+CI40+DH40+EG40</f>
        <v>1975.25634233333</v>
      </c>
      <c r="FF40" s="0" t="n">
        <f aca="false">BK40+CJ40+DI40+EH40</f>
        <v>1991.14840624409</v>
      </c>
      <c r="FG40" s="0" t="n">
        <f aca="false">BL40+CK40+DJ40+EI40</f>
        <v>2002.70627090645</v>
      </c>
      <c r="FH40" s="0" t="n">
        <f aca="false">BM40+CL40+DK40+EJ40</f>
        <v>2008.48520323764</v>
      </c>
      <c r="FI40" s="0" t="n">
        <f aca="false">BN40+CM40+DL40+EK40</f>
        <v>2009.92993632043</v>
      </c>
      <c r="FJ40" s="0" t="n">
        <f aca="false">BO40+CN40+DM40+EL40</f>
        <v>2008.48520323764</v>
      </c>
      <c r="FK40" s="0" t="n">
        <f aca="false">BP40+CO40+DN40+EM40</f>
        <v>2005.59573707205</v>
      </c>
      <c r="FL40" s="0" t="n">
        <f aca="false">BQ40+CP40+DO40+EN40</f>
        <v>2001.26153782366</v>
      </c>
      <c r="FM40" s="0" t="n">
        <f aca="false">BR40+CQ40+DP40+EO40</f>
        <v>2953.80020097562</v>
      </c>
      <c r="FN40" s="0" t="n">
        <f aca="false">BS40+CR40+DQ40+EP40</f>
        <v>2949.8579344977</v>
      </c>
      <c r="FO40" s="0" t="n">
        <f aca="false">BT40+CS40+DR40+EQ40</f>
        <v>2928.39979219556</v>
      </c>
      <c r="FP40" s="0" t="n">
        <f aca="false">BU40+CT40+DS40+ER40</f>
        <v>1183.06760972091</v>
      </c>
      <c r="FQ40" s="0" t="n">
        <f aca="false">BV40+CU40+DT40+ES40</f>
        <v>1167.65408553934</v>
      </c>
      <c r="FR40" s="0" t="n">
        <f aca="false">BW40+CV40+DU40+ET40</f>
        <v>1178.11504407386</v>
      </c>
      <c r="FS40" s="0" t="n">
        <f aca="false">BX40+CW40+DV40+EU40</f>
        <v>1174.54570738791</v>
      </c>
      <c r="FT40" s="0" t="n">
        <f aca="false">BY40+CX40+DW40+EV40</f>
        <v>1170.76955752388</v>
      </c>
      <c r="FU40" s="0" t="n">
        <f aca="false">AM40*'Dist Horaria'!$H$10</f>
        <v>0.652282293958289</v>
      </c>
      <c r="FV40" s="0" t="n">
        <f aca="false">AM40*'Dist Horaria'!$I$10</f>
        <v>0.610464239301607</v>
      </c>
      <c r="FW40" s="0" t="n">
        <f aca="false">AM40*'Dist Horaria'!$J$10</f>
        <v>0.607821483885371</v>
      </c>
      <c r="FX40" s="0" t="n">
        <f aca="false">AM40*'Dist Horaria'!$K$10</f>
        <v>0.590340746885336</v>
      </c>
      <c r="FY40" s="0" t="n">
        <f aca="false">AM40*'Dist Horaria'!$L$10</f>
        <v>0.590576991840421</v>
      </c>
      <c r="FZ40" s="0" t="n">
        <f aca="false">AM40*'Dist Horaria'!$M$10</f>
        <v>0.631941685071186</v>
      </c>
      <c r="GA40" s="0" t="n">
        <f aca="false">AM40*'Dist Horaria'!$N$10</f>
        <v>0.5978429547583</v>
      </c>
      <c r="GB40" s="0" t="n">
        <f aca="false">AM40*'Dist Horaria'!$O$10</f>
        <v>0.5876388893575</v>
      </c>
      <c r="GC40" s="0" t="n">
        <f aca="false">AM40*'Dist Horaria'!$P$10</f>
        <v>0.596757699386778</v>
      </c>
      <c r="GD40" s="0" t="n">
        <f aca="false">AM40*'Dist Horaria'!$Q$10</f>
        <v>0.540045585624086</v>
      </c>
      <c r="GE40" s="0" t="n">
        <f aca="false">AM40*'Dist Horaria'!$R$10</f>
        <v>0.658936717599703</v>
      </c>
      <c r="GF40" s="0" t="n">
        <f aca="false">AM40*'Dist Horaria'!$S$10</f>
        <v>0.562757554338885</v>
      </c>
      <c r="GG40" s="0" t="n">
        <f aca="false">AR40*'Dist Horaria'!$H$10</f>
        <v>0.682306124874544</v>
      </c>
      <c r="GH40" s="0" t="n">
        <f aca="false">AR40*'Dist Horaria'!$I$10</f>
        <v>0.638563231518593</v>
      </c>
      <c r="GI40" s="0" t="n">
        <f aca="false">AR40*'Dist Horaria'!$J$10</f>
        <v>0.635798833000122</v>
      </c>
      <c r="GJ40" s="0" t="n">
        <f aca="false">AR40*'Dist Horaria'!$K$10</f>
        <v>0.617513477053901</v>
      </c>
      <c r="GK40" s="0" t="n">
        <f aca="false">AR40*'Dist Horaria'!$L$10</f>
        <v>0.617760596102383</v>
      </c>
      <c r="GL40" s="0" t="n">
        <f aca="false">AR40*'Dist Horaria'!$M$10</f>
        <v>0.661029260308548</v>
      </c>
      <c r="GM40" s="0" t="n">
        <f aca="false">AR40*'Dist Horaria'!$N$10</f>
        <v>0.625361003238833</v>
      </c>
      <c r="GN40" s="0" t="n">
        <f aca="false">AR40*'Dist Horaria'!$O$10</f>
        <v>0.614687256019149</v>
      </c>
      <c r="GO40" s="0" t="n">
        <f aca="false">AR40*'Dist Horaria'!$P$10</f>
        <v>0.624225794765598</v>
      </c>
      <c r="GP40" s="0" t="n">
        <f aca="false">AR40*'Dist Horaria'!$Q$10</f>
        <v>0.564903285273503</v>
      </c>
      <c r="GQ40" s="0" t="n">
        <f aca="false">AR40*'Dist Horaria'!$R$10</f>
        <v>0.689266844259542</v>
      </c>
      <c r="GR40" s="0" t="n">
        <f aca="false">AR40*'Dist Horaria'!$S$10</f>
        <v>0.588660660731339</v>
      </c>
      <c r="GS40" s="0" t="n">
        <f aca="false">AW40*'Dist Horaria'!$H$10</f>
        <v>0.0395539782535967</v>
      </c>
      <c r="GT40" s="0" t="n">
        <f aca="false">AW40*'Dist Horaria'!$I$10</f>
        <v>0.0370181583489039</v>
      </c>
      <c r="GU40" s="0" t="n">
        <f aca="false">AW40*'Dist Horaria'!$J$10</f>
        <v>0.0368579033623259</v>
      </c>
      <c r="GV40" s="0" t="n">
        <f aca="false">AW40*'Dist Horaria'!$K$10</f>
        <v>0.0357978827277624</v>
      </c>
      <c r="GW40" s="0" t="n">
        <f aca="false">AW40*'Dist Horaria'!$L$10</f>
        <v>0.0358122084697033</v>
      </c>
      <c r="GX40" s="0" t="n">
        <f aca="false">AW40*'Dist Horaria'!$M$10</f>
        <v>0.038320536829481</v>
      </c>
      <c r="GY40" s="0" t="n">
        <f aca="false">AW40*'Dist Horaria'!$N$10</f>
        <v>0.0362528117819613</v>
      </c>
      <c r="GZ40" s="0" t="n">
        <f aca="false">AW40*'Dist Horaria'!$O$10</f>
        <v>0.035634043827197</v>
      </c>
      <c r="HA40" s="0" t="n">
        <f aca="false">AW40*'Dist Horaria'!$P$10</f>
        <v>0.0361870025951071</v>
      </c>
      <c r="HB40" s="0" t="n">
        <f aca="false">AW40*'Dist Horaria'!$Q$10</f>
        <v>0.0327480165375943</v>
      </c>
      <c r="HC40" s="0" t="n">
        <f aca="false">AW40*'Dist Horaria'!$R$10</f>
        <v>0.0399574982179445</v>
      </c>
      <c r="HD40" s="0" t="n">
        <f aca="false">AW40*'Dist Horaria'!$S$10</f>
        <v>0.0341252556945704</v>
      </c>
    </row>
    <row r="41" customFormat="false" ht="13.8" hidden="false" customHeight="false" outlineLevel="0" collapsed="false">
      <c r="A41" s="0" t="n">
        <v>4.61154444444444</v>
      </c>
      <c r="B41" s="0" t="n">
        <v>-74.1407138888889</v>
      </c>
      <c r="C41" s="0" t="n">
        <v>24</v>
      </c>
      <c r="D41" s="0" t="n">
        <v>25</v>
      </c>
      <c r="E41" s="0" t="n">
        <v>1820</v>
      </c>
      <c r="F41" s="0" t="n">
        <v>50</v>
      </c>
      <c r="G41" s="0" t="s">
        <v>261</v>
      </c>
      <c r="H41" s="1" t="n">
        <v>41422</v>
      </c>
      <c r="I41" s="0" t="s">
        <v>296</v>
      </c>
      <c r="J41" s="0" t="s">
        <v>297</v>
      </c>
      <c r="L41" s="0" t="s">
        <v>298</v>
      </c>
      <c r="M41" s="0" t="s">
        <v>299</v>
      </c>
      <c r="N41" s="0" t="n">
        <v>10</v>
      </c>
      <c r="O41" s="0" t="s">
        <v>231</v>
      </c>
      <c r="P41" s="0" t="s">
        <v>85</v>
      </c>
      <c r="Q41" s="0" t="s">
        <v>86</v>
      </c>
      <c r="R41" s="0" t="s">
        <v>87</v>
      </c>
      <c r="S41" s="0" t="n">
        <v>365</v>
      </c>
      <c r="T41" s="0" t="n">
        <v>24</v>
      </c>
      <c r="V41" s="0" t="n">
        <v>57000</v>
      </c>
      <c r="W41" s="0" t="n">
        <f aca="false">V41*12</f>
        <v>684000</v>
      </c>
      <c r="X41" s="0" t="n">
        <v>2</v>
      </c>
      <c r="Y41" s="0" t="s">
        <v>176</v>
      </c>
      <c r="Z41" s="0" t="n">
        <v>23018</v>
      </c>
      <c r="AB41" s="0" t="n">
        <v>0.005</v>
      </c>
      <c r="AC41" s="0" t="n">
        <v>-1</v>
      </c>
      <c r="AD41" s="0" t="n">
        <v>2604.07540935523</v>
      </c>
      <c r="AE41" s="0" t="n">
        <v>1.18225023584727</v>
      </c>
      <c r="AF41" s="0" t="n">
        <f aca="false">AE41/S41</f>
        <v>0.00323904174204732</v>
      </c>
      <c r="AG41" s="0" t="n">
        <f aca="false">AE41*EXP(AB41*AC41)</f>
        <v>1.17635373819653</v>
      </c>
      <c r="AH41" s="0" t="n">
        <f aca="false">AG41/S41</f>
        <v>0.00322288695396309</v>
      </c>
      <c r="AI41" s="0" t="s">
        <v>90</v>
      </c>
      <c r="AJ41" s="0" t="n">
        <f aca="false">IF(AI41="A",'FE DISTRIBUCIÓN'!$C$2,'FE DISTRIBUCIÓN'!$C$3)</f>
        <v>4.994E-006</v>
      </c>
      <c r="AK41" s="0" t="n">
        <f aca="false">W41*AJ41</f>
        <v>3.415896</v>
      </c>
      <c r="AL41" s="0" t="n">
        <f aca="false">AK41/365</f>
        <v>0.00935861917808219</v>
      </c>
      <c r="AM41" s="0" t="n">
        <f aca="false">AK41*EXP(AB41*AC41)</f>
        <v>3.39885914762437</v>
      </c>
      <c r="AN41" s="0" t="n">
        <f aca="false">AM41/365</f>
        <v>0.00931194287020374</v>
      </c>
      <c r="AO41" s="0" t="n">
        <v>5.223868284E-006</v>
      </c>
      <c r="AP41" s="0" t="n">
        <f aca="false">AO41*W41</f>
        <v>3.573125906256</v>
      </c>
      <c r="AQ41" s="0" t="n">
        <f aca="false">AP41/365</f>
        <v>0.00978938604453699</v>
      </c>
      <c r="AR41" s="0" t="n">
        <f aca="false">AP41*EXP(AB41*AC41)</f>
        <v>3.55530486645138</v>
      </c>
      <c r="AS41" s="0" t="n">
        <f aca="false">AR41/365</f>
        <v>0.009740561277949</v>
      </c>
      <c r="AT41" s="0" t="n">
        <v>3.02832944E-007</v>
      </c>
      <c r="AU41" s="0" t="n">
        <f aca="false">AT41*W41</f>
        <v>0.207137733696</v>
      </c>
      <c r="AV41" s="0" t="n">
        <f aca="false">AU41/365</f>
        <v>0.000567500640263014</v>
      </c>
      <c r="AW41" s="0" t="n">
        <f aca="false">AU41*EXP(AB41*AC41)</f>
        <v>0.206104629939211</v>
      </c>
      <c r="AX41" s="0" t="n">
        <f aca="false">AW41/365</f>
        <v>0.000564670219011536</v>
      </c>
      <c r="AY41" s="0" t="n">
        <f aca="false">AW41+AR41+AM41+AG41</f>
        <v>8.33662238221149</v>
      </c>
      <c r="AZ41" s="0" t="n">
        <f aca="false">AH41+AN41+AS41+AX41</f>
        <v>0.0228400613211274</v>
      </c>
      <c r="BA41" s="0" t="n">
        <f aca="false">AH41*1000000</f>
        <v>3222.88695396309</v>
      </c>
      <c r="BB41" s="0" t="n">
        <f aca="false">BA41*'Dist Horaria'!$H$3</f>
        <v>112.300018127997</v>
      </c>
      <c r="BC41" s="0" t="n">
        <f aca="false">BA41*'Dist Horaria'!$I$3</f>
        <v>109.295887507809</v>
      </c>
      <c r="BD41" s="0" t="n">
        <f aca="false">BA41*'Dist Horaria'!$J$3</f>
        <v>106.460357426449</v>
      </c>
      <c r="BE41" s="0" t="n">
        <f aca="false">BA41*'Dist Horaria'!$K$3</f>
        <v>104.044596542549</v>
      </c>
      <c r="BF41" s="0" t="n">
        <f aca="false">BA41*'Dist Horaria'!$L$3</f>
        <v>102.279252279281</v>
      </c>
      <c r="BG41" s="0" t="n">
        <f aca="false">BA41*'Dist Horaria'!$M$3</f>
        <v>101.167853336365</v>
      </c>
      <c r="BH41" s="0" t="n">
        <f aca="false">BA41*'Dist Horaria'!$N$3</f>
        <v>105.733782286578</v>
      </c>
      <c r="BI41" s="0" t="n">
        <f aca="false">BA41*'Dist Horaria'!$O$3</f>
        <v>105.733782286578</v>
      </c>
      <c r="BJ41" s="0" t="n">
        <f aca="false">BA41*'Dist Horaria'!$P$3</f>
        <v>139.889361747905</v>
      </c>
      <c r="BK41" s="0" t="n">
        <f aca="false">BA41*'Dist Horaria'!$Q$3</f>
        <v>154.685351932779</v>
      </c>
      <c r="BL41" s="0" t="n">
        <f aca="false">BA41*'Dist Horaria'!$R$3</f>
        <v>165.446072067234</v>
      </c>
      <c r="BM41" s="0" t="n">
        <f aca="false">BA41*'Dist Horaria'!$S$3</f>
        <v>170.826432134461</v>
      </c>
      <c r="BN41" s="0" t="n">
        <f aca="false">BA41*'Dist Horaria'!$T$3</f>
        <v>172.171522151268</v>
      </c>
      <c r="BO41" s="0" t="n">
        <f aca="false">BA41*'Dist Horaria'!$U$3</f>
        <v>170.826432134461</v>
      </c>
      <c r="BP41" s="0" t="n">
        <f aca="false">BA41*'Dist Horaria'!$V$3</f>
        <v>168.136252100847</v>
      </c>
      <c r="BQ41" s="0" t="n">
        <f aca="false">BA41*'Dist Horaria'!$W$3</f>
        <v>164.100982050427</v>
      </c>
      <c r="BR41" s="0" t="n">
        <f aca="false">BA41*'Dist Horaria'!$X$3</f>
        <v>160.920707615752</v>
      </c>
      <c r="BS41" s="0" t="n">
        <f aca="false">BA41*'Dist Horaria'!$Y$3</f>
        <v>157.250338780017</v>
      </c>
      <c r="BT41" s="0" t="n">
        <f aca="false">BA41*'Dist Horaria'!$Z$3</f>
        <v>137.272161957228</v>
      </c>
      <c r="BU41" s="0" t="n">
        <f aca="false">BA41*'Dist Horaria'!$AA$3</f>
        <v>130.537985734739</v>
      </c>
      <c r="BV41" s="0" t="n">
        <f aca="false">BA41*'Dist Horaria'!$AB$3</f>
        <v>116.187530451803</v>
      </c>
      <c r="BW41" s="0" t="n">
        <f aca="false">BA41*'Dist Horaria'!$AC$3</f>
        <v>125.926997941391</v>
      </c>
      <c r="BX41" s="0" t="n">
        <f aca="false">BA41*'Dist Horaria'!$AD$3</f>
        <v>122.603837974983</v>
      </c>
      <c r="BY41" s="0" t="n">
        <f aca="false">BA41*'Dist Horaria'!$AE$3</f>
        <v>119.08812871037</v>
      </c>
      <c r="BZ41" s="0" t="n">
        <f aca="false">AN41*1000000</f>
        <v>9311.94287020374</v>
      </c>
      <c r="CA41" s="0" t="n">
        <f aca="false">BZ41*'Dist Horaria'!$H$6</f>
        <v>232.798571755094</v>
      </c>
      <c r="CB41" s="0" t="n">
        <f aca="false">BZ41*'Dist Horaria'!$I$6</f>
        <v>232.798571755094</v>
      </c>
      <c r="CC41" s="0" t="n">
        <f aca="false">BZ41*'Dist Horaria'!$J$6</f>
        <v>232.798571755094</v>
      </c>
      <c r="CD41" s="0" t="n">
        <f aca="false">BZ41*'Dist Horaria'!$K$6</f>
        <v>232.798571755094</v>
      </c>
      <c r="CE41" s="0" t="n">
        <f aca="false">BZ41*'Dist Horaria'!$L$6</f>
        <v>232.798571755094</v>
      </c>
      <c r="CF41" s="0" t="n">
        <f aca="false">BZ41*'Dist Horaria'!$M$6</f>
        <v>620.796191346916</v>
      </c>
      <c r="CG41" s="0" t="n">
        <f aca="false">BZ41*'Dist Horaria'!$N$6</f>
        <v>620.796191346916</v>
      </c>
      <c r="CH41" s="0" t="n">
        <f aca="false">BZ41*'Dist Horaria'!$O$6</f>
        <v>620.796191346916</v>
      </c>
      <c r="CI41" s="0" t="n">
        <f aca="false">BZ41*'Dist Horaria'!$P$6</f>
        <v>407.397500571414</v>
      </c>
      <c r="CJ41" s="0" t="n">
        <f aca="false">BZ41*'Dist Horaria'!$Q$6</f>
        <v>407.397500571414</v>
      </c>
      <c r="CK41" s="0" t="n">
        <f aca="false">BZ41*'Dist Horaria'!$R$6</f>
        <v>407.397500571414</v>
      </c>
      <c r="CL41" s="0" t="n">
        <f aca="false">BZ41*'Dist Horaria'!$S$6</f>
        <v>407.397500571414</v>
      </c>
      <c r="CM41" s="0" t="n">
        <f aca="false">BZ41*'Dist Horaria'!$T$6</f>
        <v>407.397500571414</v>
      </c>
      <c r="CN41" s="0" t="n">
        <f aca="false">BZ41*'Dist Horaria'!$U$6</f>
        <v>407.397500571414</v>
      </c>
      <c r="CO41" s="0" t="n">
        <f aca="false">BZ41*'Dist Horaria'!$V$6</f>
        <v>407.397500571414</v>
      </c>
      <c r="CP41" s="0" t="n">
        <f aca="false">BZ41*'Dist Horaria'!$W$6</f>
        <v>407.397500571414</v>
      </c>
      <c r="CQ41" s="0" t="n">
        <f aca="false">BZ41*'Dist Horaria'!$X$6</f>
        <v>620.796191346916</v>
      </c>
      <c r="CR41" s="0" t="n">
        <f aca="false">BZ41*'Dist Horaria'!$Y$6</f>
        <v>620.796191346916</v>
      </c>
      <c r="CS41" s="0" t="n">
        <f aca="false">BZ41*'Dist Horaria'!$Z$6</f>
        <v>620.796191346916</v>
      </c>
      <c r="CT41" s="0" t="n">
        <f aca="false">BZ41*'Dist Horaria'!$AA$6</f>
        <v>232.798571755094</v>
      </c>
      <c r="CU41" s="0" t="n">
        <f aca="false">BZ41*'Dist Horaria'!$AB$6</f>
        <v>232.798571755094</v>
      </c>
      <c r="CV41" s="0" t="n">
        <f aca="false">BZ41*'Dist Horaria'!$AC$6</f>
        <v>232.798571755094</v>
      </c>
      <c r="CW41" s="0" t="n">
        <f aca="false">BZ41*'Dist Horaria'!$AD$6</f>
        <v>232.798571755094</v>
      </c>
      <c r="CX41" s="0" t="n">
        <f aca="false">BZ41*'Dist Horaria'!$AE$6</f>
        <v>232.798571755094</v>
      </c>
      <c r="CY41" s="0" t="n">
        <f aca="false">AS41*1000000</f>
        <v>9740.561277949</v>
      </c>
      <c r="CZ41" s="0" t="n">
        <f aca="false">CY41*'Dist Horaria'!$H$6</f>
        <v>243.514031948725</v>
      </c>
      <c r="DA41" s="0" t="n">
        <f aca="false">CY41*'Dist Horaria'!$I$6</f>
        <v>243.514031948725</v>
      </c>
      <c r="DB41" s="0" t="n">
        <f aca="false">CY41*'Dist Horaria'!$J$6</f>
        <v>243.514031948725</v>
      </c>
      <c r="DC41" s="0" t="n">
        <f aca="false">CY41*'Dist Horaria'!$K$6</f>
        <v>243.514031948725</v>
      </c>
      <c r="DD41" s="0" t="n">
        <f aca="false">CY41*'Dist Horaria'!$L$6</f>
        <v>243.514031948725</v>
      </c>
      <c r="DE41" s="0" t="n">
        <f aca="false">CY41*'Dist Horaria'!$M$6</f>
        <v>649.370751863266</v>
      </c>
      <c r="DF41" s="0" t="n">
        <f aca="false">CY41*'Dist Horaria'!$N$6</f>
        <v>649.370751863266</v>
      </c>
      <c r="DG41" s="0" t="n">
        <f aca="false">CY41*'Dist Horaria'!$O$6</f>
        <v>649.370751863266</v>
      </c>
      <c r="DH41" s="0" t="n">
        <f aca="false">CY41*'Dist Horaria'!$P$6</f>
        <v>426.149555910269</v>
      </c>
      <c r="DI41" s="0" t="n">
        <f aca="false">CY41*'Dist Horaria'!$Q$6</f>
        <v>426.149555910269</v>
      </c>
      <c r="DJ41" s="0" t="n">
        <f aca="false">CY41*'Dist Horaria'!$R$6</f>
        <v>426.149555910269</v>
      </c>
      <c r="DK41" s="0" t="n">
        <f aca="false">CY41*'Dist Horaria'!$S$6</f>
        <v>426.149555910269</v>
      </c>
      <c r="DL41" s="0" t="n">
        <f aca="false">CY41*'Dist Horaria'!$T$6</f>
        <v>426.149555910269</v>
      </c>
      <c r="DM41" s="0" t="n">
        <f aca="false">CY41*'Dist Horaria'!$U$6</f>
        <v>426.149555910269</v>
      </c>
      <c r="DN41" s="0" t="n">
        <f aca="false">CY41*'Dist Horaria'!$V$6</f>
        <v>426.149555910269</v>
      </c>
      <c r="DO41" s="0" t="n">
        <f aca="false">CY41*'Dist Horaria'!$W$6</f>
        <v>426.149555910269</v>
      </c>
      <c r="DP41" s="0" t="n">
        <f aca="false">CY41*'Dist Horaria'!$X$6</f>
        <v>649.370751863266</v>
      </c>
      <c r="DQ41" s="0" t="n">
        <f aca="false">CY41*'Dist Horaria'!$Y$6</f>
        <v>649.370751863266</v>
      </c>
      <c r="DR41" s="0" t="n">
        <f aca="false">CY41*'Dist Horaria'!$Z$6</f>
        <v>649.370751863266</v>
      </c>
      <c r="DS41" s="0" t="n">
        <f aca="false">CY41*'Dist Horaria'!$AA$6</f>
        <v>243.514031948725</v>
      </c>
      <c r="DT41" s="0" t="n">
        <f aca="false">CY41*'Dist Horaria'!$AB$6</f>
        <v>243.514031948725</v>
      </c>
      <c r="DU41" s="0" t="n">
        <f aca="false">CY41*'Dist Horaria'!$AC$6</f>
        <v>243.514031948725</v>
      </c>
      <c r="DV41" s="0" t="n">
        <f aca="false">CY41*'Dist Horaria'!$AD$6</f>
        <v>243.514031948725</v>
      </c>
      <c r="DW41" s="0" t="n">
        <f aca="false">CY41*'Dist Horaria'!$AE$6</f>
        <v>243.514031948725</v>
      </c>
      <c r="DX41" s="0" t="n">
        <f aca="false">AX41*1000000</f>
        <v>564.670219011536</v>
      </c>
      <c r="DY41" s="0" t="n">
        <f aca="false">DX41*'Dist Horaria'!$H$6</f>
        <v>14.1167554752884</v>
      </c>
      <c r="DZ41" s="0" t="n">
        <f aca="false">DX41*'Dist Horaria'!$I$6</f>
        <v>14.1167554752884</v>
      </c>
      <c r="EA41" s="0" t="n">
        <f aca="false">DX41*'Dist Horaria'!$J$6</f>
        <v>14.1167554752884</v>
      </c>
      <c r="EB41" s="0" t="n">
        <f aca="false">DX41*'Dist Horaria'!$K$6</f>
        <v>14.1167554752884</v>
      </c>
      <c r="EC41" s="0" t="n">
        <f aca="false">DX41*'Dist Horaria'!$L$6</f>
        <v>14.1167554752884</v>
      </c>
      <c r="ED41" s="0" t="n">
        <f aca="false">DX41*'Dist Horaria'!$M$6</f>
        <v>37.6446812674357</v>
      </c>
      <c r="EE41" s="0" t="n">
        <f aca="false">DX41*'Dist Horaria'!$N$6</f>
        <v>37.6446812674357</v>
      </c>
      <c r="EF41" s="0" t="n">
        <f aca="false">DX41*'Dist Horaria'!$O$6</f>
        <v>37.6446812674357</v>
      </c>
      <c r="EG41" s="0" t="n">
        <f aca="false">DX41*'Dist Horaria'!$P$6</f>
        <v>24.7043220817547</v>
      </c>
      <c r="EH41" s="0" t="n">
        <f aca="false">DX41*'Dist Horaria'!$Q$6</f>
        <v>24.7043220817547</v>
      </c>
      <c r="EI41" s="0" t="n">
        <f aca="false">DX41*'Dist Horaria'!$R$6</f>
        <v>24.7043220817547</v>
      </c>
      <c r="EJ41" s="0" t="n">
        <f aca="false">DX41*'Dist Horaria'!$S$6</f>
        <v>24.7043220817547</v>
      </c>
      <c r="EK41" s="0" t="n">
        <f aca="false">DX41*'Dist Horaria'!$T$6</f>
        <v>24.7043220817547</v>
      </c>
      <c r="EL41" s="0" t="n">
        <f aca="false">DX41*'Dist Horaria'!$U$6</f>
        <v>24.7043220817547</v>
      </c>
      <c r="EM41" s="0" t="n">
        <f aca="false">DX41*'Dist Horaria'!$V$6</f>
        <v>24.7043220817547</v>
      </c>
      <c r="EN41" s="0" t="n">
        <f aca="false">DX41*'Dist Horaria'!$W$6</f>
        <v>24.7043220817547</v>
      </c>
      <c r="EO41" s="0" t="n">
        <f aca="false">DX41*'Dist Horaria'!$X$6</f>
        <v>37.6446812674357</v>
      </c>
      <c r="EP41" s="0" t="n">
        <f aca="false">DX41*'Dist Horaria'!$Y$6</f>
        <v>37.6446812674357</v>
      </c>
      <c r="EQ41" s="0" t="n">
        <f aca="false">DX41*'Dist Horaria'!$Z$6</f>
        <v>37.6446812674357</v>
      </c>
      <c r="ER41" s="0" t="n">
        <f aca="false">DX41*'Dist Horaria'!$AA$6</f>
        <v>14.1167554752884</v>
      </c>
      <c r="ES41" s="0" t="n">
        <f aca="false">DX41*'Dist Horaria'!$AB$6</f>
        <v>14.1167554752884</v>
      </c>
      <c r="ET41" s="0" t="n">
        <f aca="false">DX41*'Dist Horaria'!$AC$6</f>
        <v>14.1167554752884</v>
      </c>
      <c r="EU41" s="0" t="n">
        <f aca="false">DX41*'Dist Horaria'!$AD$6</f>
        <v>14.1167554752884</v>
      </c>
      <c r="EV41" s="0" t="n">
        <f aca="false">DX41*'Dist Horaria'!$AE$6</f>
        <v>14.1167554752884</v>
      </c>
      <c r="EW41" s="0" t="n">
        <f aca="false">BB41+CA41+CZ41+DY41</f>
        <v>602.729377307104</v>
      </c>
      <c r="EX41" s="0" t="n">
        <f aca="false">BC41+CB41+DA41+DZ41</f>
        <v>599.725246686916</v>
      </c>
      <c r="EY41" s="0" t="n">
        <f aca="false">BD41+CC41+DB41+EA41</f>
        <v>596.889716605556</v>
      </c>
      <c r="EZ41" s="0" t="n">
        <f aca="false">BE41+CD41+DC41+EB41</f>
        <v>594.473955721656</v>
      </c>
      <c r="FA41" s="0" t="n">
        <f aca="false">BF41+CE41+DD41+EC41</f>
        <v>592.708611458388</v>
      </c>
      <c r="FB41" s="0" t="n">
        <f aca="false">BG41+CF41+DE41+ED41</f>
        <v>1408.97947781398</v>
      </c>
      <c r="FC41" s="0" t="n">
        <f aca="false">BH41+CG41+DF41+EE41</f>
        <v>1413.5454067642</v>
      </c>
      <c r="FD41" s="0" t="n">
        <f aca="false">BI41+CH41+DG41+EF41</f>
        <v>1413.5454067642</v>
      </c>
      <c r="FE41" s="0" t="n">
        <f aca="false">BJ41+CI41+DH41+EG41</f>
        <v>998.140740311342</v>
      </c>
      <c r="FF41" s="0" t="n">
        <f aca="false">BK41+CJ41+DI41+EH41</f>
        <v>1012.93673049622</v>
      </c>
      <c r="FG41" s="0" t="n">
        <f aca="false">BL41+CK41+DJ41+EI41</f>
        <v>1023.69745063067</v>
      </c>
      <c r="FH41" s="0" t="n">
        <f aca="false">BM41+CL41+DK41+EJ41</f>
        <v>1029.0778106979</v>
      </c>
      <c r="FI41" s="0" t="n">
        <f aca="false">BN41+CM41+DL41+EK41</f>
        <v>1030.4229007147</v>
      </c>
      <c r="FJ41" s="0" t="n">
        <f aca="false">BO41+CN41+DM41+EL41</f>
        <v>1029.0778106979</v>
      </c>
      <c r="FK41" s="0" t="n">
        <f aca="false">BP41+CO41+DN41+EM41</f>
        <v>1026.38763066428</v>
      </c>
      <c r="FL41" s="0" t="n">
        <f aca="false">BQ41+CP41+DO41+EN41</f>
        <v>1022.35236061386</v>
      </c>
      <c r="FM41" s="0" t="n">
        <f aca="false">BR41+CQ41+DP41+EO41</f>
        <v>1468.73233209337</v>
      </c>
      <c r="FN41" s="0" t="n">
        <f aca="false">BS41+CR41+DQ41+EP41</f>
        <v>1465.06196325764</v>
      </c>
      <c r="FO41" s="0" t="n">
        <f aca="false">BT41+CS41+DR41+EQ41</f>
        <v>1445.08378643485</v>
      </c>
      <c r="FP41" s="0" t="n">
        <f aca="false">BU41+CT41+DS41+ER41</f>
        <v>620.967344913846</v>
      </c>
      <c r="FQ41" s="0" t="n">
        <f aca="false">BV41+CU41+DT41+ES41</f>
        <v>606.61688963091</v>
      </c>
      <c r="FR41" s="0" t="n">
        <f aca="false">BW41+CV41+DU41+ET41</f>
        <v>616.356357120498</v>
      </c>
      <c r="FS41" s="0" t="n">
        <f aca="false">BX41+CW41+DV41+EU41</f>
        <v>613.03319715409</v>
      </c>
      <c r="FT41" s="0" t="n">
        <f aca="false">BY41+CX41+DW41+EV41</f>
        <v>609.517487889477</v>
      </c>
      <c r="FU41" s="0" t="n">
        <f aca="false">AM41*'Dist Horaria'!$H$10</f>
        <v>0.306751188928192</v>
      </c>
      <c r="FV41" s="0" t="n">
        <f aca="false">AM41*'Dist Horaria'!$I$10</f>
        <v>0.287085258849425</v>
      </c>
      <c r="FW41" s="0" t="n">
        <f aca="false">AM41*'Dist Horaria'!$J$10</f>
        <v>0.285842440558195</v>
      </c>
      <c r="FX41" s="0" t="n">
        <f aca="false">AM41*'Dist Horaria'!$K$10</f>
        <v>0.277621710196864</v>
      </c>
      <c r="FY41" s="0" t="n">
        <f aca="false">AM41*'Dist Horaria'!$L$10</f>
        <v>0.277732809979154</v>
      </c>
      <c r="FZ41" s="0" t="n">
        <f aca="false">AM41*'Dist Horaria'!$M$10</f>
        <v>0.297185536115851</v>
      </c>
      <c r="GA41" s="0" t="n">
        <f aca="false">AM41*'Dist Horaria'!$N$10</f>
        <v>0.281149801034119</v>
      </c>
      <c r="GB41" s="0" t="n">
        <f aca="false">AM41*'Dist Horaria'!$O$10</f>
        <v>0.276351097738646</v>
      </c>
      <c r="GC41" s="0" t="n">
        <f aca="false">AM41*'Dist Horaria'!$P$10</f>
        <v>0.280639434006547</v>
      </c>
      <c r="GD41" s="0" t="n">
        <f aca="false">AM41*'Dist Horaria'!$Q$10</f>
        <v>0.253969220075447</v>
      </c>
      <c r="GE41" s="0" t="n">
        <f aca="false">AM41*'Dist Horaria'!$R$10</f>
        <v>0.309880589162634</v>
      </c>
      <c r="GF41" s="0" t="n">
        <f aca="false">AM41*'Dist Horaria'!$S$10</f>
        <v>0.264650060979293</v>
      </c>
      <c r="GG41" s="0" t="n">
        <f aca="false">AR41*'Dist Horaria'!$H$10</f>
        <v>0.320870606111589</v>
      </c>
      <c r="GH41" s="0" t="n">
        <f aca="false">AR41*'Dist Horaria'!$I$10</f>
        <v>0.300299475071574</v>
      </c>
      <c r="GI41" s="0" t="n">
        <f aca="false">AR41*'Dist Horaria'!$J$10</f>
        <v>0.298999451232101</v>
      </c>
      <c r="GJ41" s="0" t="n">
        <f aca="false">AR41*'Dist Horaria'!$K$10</f>
        <v>0.290400329765165</v>
      </c>
      <c r="GK41" s="0" t="n">
        <f aca="false">AR41*'Dist Horaria'!$L$10</f>
        <v>0.290516543347277</v>
      </c>
      <c r="GL41" s="0" t="n">
        <f aca="false">AR41*'Dist Horaria'!$M$10</f>
        <v>0.310864656904111</v>
      </c>
      <c r="GM41" s="0" t="n">
        <f aca="false">AR41*'Dist Horaria'!$N$10</f>
        <v>0.294090814712664</v>
      </c>
      <c r="GN41" s="0" t="n">
        <f aca="false">AR41*'Dist Horaria'!$O$10</f>
        <v>0.289071232424008</v>
      </c>
      <c r="GO41" s="0" t="n">
        <f aca="false">AR41*'Dist Horaria'!$P$10</f>
        <v>0.293556956056571</v>
      </c>
      <c r="GP41" s="0" t="n">
        <f aca="false">AR41*'Dist Horaria'!$Q$10</f>
        <v>0.26565914174296</v>
      </c>
      <c r="GQ41" s="0" t="n">
        <f aca="false">AR41*'Dist Horaria'!$R$10</f>
        <v>0.324144049169787</v>
      </c>
      <c r="GR41" s="0" t="n">
        <f aca="false">AR41*'Dist Horaria'!$S$10</f>
        <v>0.276831609913576</v>
      </c>
      <c r="GS41" s="0" t="n">
        <f aca="false">AW41*'Dist Horaria'!$H$10</f>
        <v>0.0186011945571935</v>
      </c>
      <c r="GT41" s="0" t="n">
        <f aca="false">AW41*'Dist Horaria'!$I$10</f>
        <v>0.0174086652215405</v>
      </c>
      <c r="GU41" s="0" t="n">
        <f aca="false">AW41*'Dist Horaria'!$J$10</f>
        <v>0.0173333015207015</v>
      </c>
      <c r="GV41" s="0" t="n">
        <f aca="false">AW41*'Dist Horaria'!$K$10</f>
        <v>0.0168348017255168</v>
      </c>
      <c r="GW41" s="0" t="n">
        <f aca="false">AW41*'Dist Horaria'!$L$10</f>
        <v>0.0168415387447697</v>
      </c>
      <c r="GX41" s="0" t="n">
        <f aca="false">AW41*'Dist Horaria'!$M$10</f>
        <v>0.0180211395306731</v>
      </c>
      <c r="GY41" s="0" t="n">
        <f aca="false">AW41*'Dist Horaria'!$N$10</f>
        <v>0.0170487428818936</v>
      </c>
      <c r="GZ41" s="0" t="n">
        <f aca="false">AW41*'Dist Horaria'!$O$10</f>
        <v>0.0167577526042903</v>
      </c>
      <c r="HA41" s="0" t="n">
        <f aca="false">AW41*'Dist Horaria'!$P$10</f>
        <v>0.0170177945540041</v>
      </c>
      <c r="HB41" s="0" t="n">
        <f aca="false">AW41*'Dist Horaria'!$Q$10</f>
        <v>0.0154005299561136</v>
      </c>
      <c r="HC41" s="0" t="n">
        <f aca="false">AW41*'Dist Horaria'!$R$10</f>
        <v>0.0187909593721616</v>
      </c>
      <c r="HD41" s="0" t="n">
        <f aca="false">AW41*'Dist Horaria'!$S$10</f>
        <v>0.0160482092703522</v>
      </c>
    </row>
    <row r="42" customFormat="false" ht="13.8" hidden="false" customHeight="false" outlineLevel="0" collapsed="false">
      <c r="A42" s="0" t="n">
        <v>4.59257521635856</v>
      </c>
      <c r="B42" s="0" t="n">
        <v>-74.1798123796582</v>
      </c>
      <c r="C42" s="0" t="n">
        <v>20</v>
      </c>
      <c r="D42" s="0" t="n">
        <v>23</v>
      </c>
      <c r="E42" s="0" t="n">
        <v>1790</v>
      </c>
      <c r="F42" s="0" t="n">
        <v>51</v>
      </c>
      <c r="G42" s="0" t="s">
        <v>261</v>
      </c>
      <c r="H42" s="1" t="n">
        <v>41512</v>
      </c>
      <c r="I42" s="0" t="s">
        <v>300</v>
      </c>
      <c r="J42" s="0" t="s">
        <v>301</v>
      </c>
      <c r="L42" s="0" t="s">
        <v>302</v>
      </c>
      <c r="M42" s="0" t="s">
        <v>303</v>
      </c>
      <c r="N42" s="0" t="n">
        <v>35</v>
      </c>
      <c r="O42" s="0" t="s">
        <v>130</v>
      </c>
      <c r="P42" s="0" t="s">
        <v>304</v>
      </c>
      <c r="Q42" s="0" t="s">
        <v>305</v>
      </c>
      <c r="R42" s="0" t="s">
        <v>87</v>
      </c>
      <c r="S42" s="0" t="n">
        <v>312</v>
      </c>
      <c r="T42" s="0" t="n">
        <v>8</v>
      </c>
      <c r="V42" s="0" t="n">
        <v>5500</v>
      </c>
      <c r="W42" s="0" t="n">
        <f aca="false">V42*12</f>
        <v>66000</v>
      </c>
      <c r="X42" s="0" t="n">
        <v>1</v>
      </c>
      <c r="Y42" s="0" t="s">
        <v>306</v>
      </c>
      <c r="Z42" s="0" t="n">
        <v>5283.44</v>
      </c>
      <c r="AB42" s="0" t="n">
        <v>0.005</v>
      </c>
      <c r="AC42" s="0" t="n">
        <v>-1</v>
      </c>
      <c r="AD42" s="0" t="n">
        <v>1.21340198571429</v>
      </c>
      <c r="AE42" s="0" t="n">
        <v>0.000550884501514286</v>
      </c>
      <c r="AF42" s="0" t="n">
        <f aca="false">AE42/S42</f>
        <v>1.76565545357143E-006</v>
      </c>
      <c r="AG42" s="0" t="n">
        <f aca="false">AE42*EXP(AB42*AC42)</f>
        <v>0.000548136953600555</v>
      </c>
      <c r="AH42" s="0" t="n">
        <f aca="false">AG42/S42</f>
        <v>1.75684921025819E-006</v>
      </c>
      <c r="AI42" s="0" t="s">
        <v>90</v>
      </c>
      <c r="AJ42" s="0" t="n">
        <f aca="false">IF(AI42="A",'FE DISTRIBUCIÓN'!$C$2,'FE DISTRIBUCIÓN'!$C$3)</f>
        <v>4.994E-006</v>
      </c>
      <c r="AK42" s="0" t="n">
        <f aca="false">W42*AJ42</f>
        <v>0.329604</v>
      </c>
      <c r="AL42" s="0" t="n">
        <f aca="false">AK42/365</f>
        <v>0.000903024657534247</v>
      </c>
      <c r="AM42" s="0" t="n">
        <f aca="false">AK42*EXP(AB42*AC42)</f>
        <v>0.327960093191825</v>
      </c>
      <c r="AN42" s="0" t="n">
        <f aca="false">AM42/365</f>
        <v>0.000898520803265274</v>
      </c>
      <c r="AO42" s="0" t="n">
        <v>5.223868284E-006</v>
      </c>
      <c r="AP42" s="0" t="n">
        <f aca="false">AO42*W42</f>
        <v>0.344775306744</v>
      </c>
      <c r="AQ42" s="0" t="n">
        <f aca="false">AP42/365</f>
        <v>0.000944589881490411</v>
      </c>
      <c r="AR42" s="0" t="n">
        <f aca="false">AP42*EXP(AB42*AC42)</f>
        <v>0.343055732727765</v>
      </c>
      <c r="AS42" s="0" t="n">
        <f aca="false">AR42/365</f>
        <v>0.000939878719802096</v>
      </c>
      <c r="AT42" s="0" t="n">
        <v>3.02832944E-007</v>
      </c>
      <c r="AU42" s="0" t="n">
        <f aca="false">AT42*W42</f>
        <v>0.019986974304</v>
      </c>
      <c r="AV42" s="0" t="n">
        <f aca="false">AU42/365</f>
        <v>5.4758833709589E-005</v>
      </c>
      <c r="AW42" s="0" t="n">
        <f aca="false">AU42*EXP(AB42*AC42)</f>
        <v>0.0198872888537835</v>
      </c>
      <c r="AX42" s="0" t="n">
        <f aca="false">AW42/365</f>
        <v>5.4485722887078E-005</v>
      </c>
      <c r="AY42" s="0" t="n">
        <f aca="false">AW42+AR42+AM42+AG42</f>
        <v>0.691451251726974</v>
      </c>
      <c r="AZ42" s="0" t="n">
        <f aca="false">AH42+AN42+AS42+AX42</f>
        <v>0.00189464209516471</v>
      </c>
      <c r="BA42" s="0" t="n">
        <f aca="false">AH42*1000000</f>
        <v>1.75684921025819</v>
      </c>
      <c r="BB42" s="0" t="n">
        <f aca="false">BA42*'Dist Horaria'!$H$3</f>
        <v>0.0612166051674712</v>
      </c>
      <c r="BC42" s="0" t="n">
        <f aca="false">BA42*'Dist Horaria'!$I$3</f>
        <v>0.0595790036682625</v>
      </c>
      <c r="BD42" s="0" t="n">
        <f aca="false">BA42*'Dist Horaria'!$J$3</f>
        <v>0.058033309123198</v>
      </c>
      <c r="BE42" s="0" t="n">
        <f aca="false">BA42*'Dist Horaria'!$K$3</f>
        <v>0.0567164377399701</v>
      </c>
      <c r="BF42" s="0" t="n">
        <f aca="false">BA42*'Dist Horaria'!$L$3</f>
        <v>0.0557541192599678</v>
      </c>
      <c r="BG42" s="0" t="n">
        <f aca="false">BA42*'Dist Horaria'!$M$3</f>
        <v>0.0551482772360204</v>
      </c>
      <c r="BH42" s="0" t="n">
        <f aca="false">BA42*'Dist Horaria'!$N$3</f>
        <v>0.0576372409461538</v>
      </c>
      <c r="BI42" s="0" t="n">
        <f aca="false">BA42*'Dist Horaria'!$O$3</f>
        <v>0.0576372409461538</v>
      </c>
      <c r="BJ42" s="0" t="n">
        <f aca="false">BA42*'Dist Horaria'!$P$3</f>
        <v>0.0762560146294052</v>
      </c>
      <c r="BK42" s="0" t="n">
        <f aca="false">BA42*'Dist Horaria'!$Q$3</f>
        <v>0.0843215546382846</v>
      </c>
      <c r="BL42" s="0" t="n">
        <f aca="false">BA42*'Dist Horaria'!$R$3</f>
        <v>0.0901874019174696</v>
      </c>
      <c r="BM42" s="0" t="n">
        <f aca="false">BA42*'Dist Horaria'!$S$3</f>
        <v>0.0931203255570622</v>
      </c>
      <c r="BN42" s="0" t="n">
        <f aca="false">BA42*'Dist Horaria'!$T$3</f>
        <v>0.0938535564669603</v>
      </c>
      <c r="BO42" s="0" t="n">
        <f aca="false">BA42*'Dist Horaria'!$U$3</f>
        <v>0.0931203255570622</v>
      </c>
      <c r="BP42" s="0" t="n">
        <f aca="false">BA42*'Dist Horaria'!$V$3</f>
        <v>0.0916538637372659</v>
      </c>
      <c r="BQ42" s="0" t="n">
        <f aca="false">BA42*'Dist Horaria'!$W$3</f>
        <v>0.0894541710075715</v>
      </c>
      <c r="BR42" s="0" t="n">
        <f aca="false">BA42*'Dist Horaria'!$X$3</f>
        <v>0.0877205505893648</v>
      </c>
      <c r="BS42" s="0" t="n">
        <f aca="false">BA42*'Dist Horaria'!$Y$3</f>
        <v>0.0857197715727479</v>
      </c>
      <c r="BT42" s="0" t="n">
        <f aca="false">BA42*'Dist Horaria'!$Z$3</f>
        <v>0.0748293355522244</v>
      </c>
      <c r="BU42" s="0" t="n">
        <f aca="false">BA42*'Dist Horaria'!$AA$3</f>
        <v>0.0711584242397219</v>
      </c>
      <c r="BV42" s="0" t="n">
        <f aca="false">BA42*'Dist Horaria'!$AB$3</f>
        <v>0.0633357527061549</v>
      </c>
      <c r="BW42" s="0" t="n">
        <f aca="false">BA42*'Dist Horaria'!$AC$3</f>
        <v>0.0686448982057753</v>
      </c>
      <c r="BX42" s="0" t="n">
        <f aca="false">BA42*'Dist Horaria'!$AD$3</f>
        <v>0.0668333885109139</v>
      </c>
      <c r="BY42" s="0" t="n">
        <f aca="false">BA42*'Dist Horaria'!$AE$3</f>
        <v>0.0649169169953873</v>
      </c>
      <c r="BZ42" s="0" t="n">
        <f aca="false">AN42*1000000</f>
        <v>898.520803265274</v>
      </c>
      <c r="CA42" s="0" t="n">
        <f aca="false">BZ42*'Dist Horaria'!$H$6</f>
        <v>22.4630200816318</v>
      </c>
      <c r="CB42" s="0" t="n">
        <f aca="false">BZ42*'Dist Horaria'!$I$6</f>
        <v>22.4630200816318</v>
      </c>
      <c r="CC42" s="0" t="n">
        <f aca="false">BZ42*'Dist Horaria'!$J$6</f>
        <v>22.4630200816318</v>
      </c>
      <c r="CD42" s="0" t="n">
        <f aca="false">BZ42*'Dist Horaria'!$K$6</f>
        <v>22.4630200816318</v>
      </c>
      <c r="CE42" s="0" t="n">
        <f aca="false">BZ42*'Dist Horaria'!$L$6</f>
        <v>22.4630200816318</v>
      </c>
      <c r="CF42" s="0" t="n">
        <f aca="false">BZ42*'Dist Horaria'!$M$6</f>
        <v>59.9013868843516</v>
      </c>
      <c r="CG42" s="0" t="n">
        <f aca="false">BZ42*'Dist Horaria'!$N$6</f>
        <v>59.9013868843516</v>
      </c>
      <c r="CH42" s="0" t="n">
        <f aca="false">BZ42*'Dist Horaria'!$O$6</f>
        <v>59.9013868843516</v>
      </c>
      <c r="CI42" s="0" t="n">
        <f aca="false">BZ42*'Dist Horaria'!$P$6</f>
        <v>39.3102851428557</v>
      </c>
      <c r="CJ42" s="0" t="n">
        <f aca="false">BZ42*'Dist Horaria'!$Q$6</f>
        <v>39.3102851428557</v>
      </c>
      <c r="CK42" s="0" t="n">
        <f aca="false">BZ42*'Dist Horaria'!$R$6</f>
        <v>39.3102851428557</v>
      </c>
      <c r="CL42" s="0" t="n">
        <f aca="false">BZ42*'Dist Horaria'!$S$6</f>
        <v>39.3102851428557</v>
      </c>
      <c r="CM42" s="0" t="n">
        <f aca="false">BZ42*'Dist Horaria'!$T$6</f>
        <v>39.3102851428557</v>
      </c>
      <c r="CN42" s="0" t="n">
        <f aca="false">BZ42*'Dist Horaria'!$U$6</f>
        <v>39.3102851428557</v>
      </c>
      <c r="CO42" s="0" t="n">
        <f aca="false">BZ42*'Dist Horaria'!$V$6</f>
        <v>39.3102851428557</v>
      </c>
      <c r="CP42" s="0" t="n">
        <f aca="false">BZ42*'Dist Horaria'!$W$6</f>
        <v>39.3102851428557</v>
      </c>
      <c r="CQ42" s="0" t="n">
        <f aca="false">BZ42*'Dist Horaria'!$X$6</f>
        <v>59.9013868843516</v>
      </c>
      <c r="CR42" s="0" t="n">
        <f aca="false">BZ42*'Dist Horaria'!$Y$6</f>
        <v>59.9013868843516</v>
      </c>
      <c r="CS42" s="0" t="n">
        <f aca="false">BZ42*'Dist Horaria'!$Z$6</f>
        <v>59.9013868843516</v>
      </c>
      <c r="CT42" s="0" t="n">
        <f aca="false">BZ42*'Dist Horaria'!$AA$6</f>
        <v>22.4630200816318</v>
      </c>
      <c r="CU42" s="0" t="n">
        <f aca="false">BZ42*'Dist Horaria'!$AB$6</f>
        <v>22.4630200816318</v>
      </c>
      <c r="CV42" s="0" t="n">
        <f aca="false">BZ42*'Dist Horaria'!$AC$6</f>
        <v>22.4630200816318</v>
      </c>
      <c r="CW42" s="0" t="n">
        <f aca="false">BZ42*'Dist Horaria'!$AD$6</f>
        <v>22.4630200816318</v>
      </c>
      <c r="CX42" s="0" t="n">
        <f aca="false">BZ42*'Dist Horaria'!$AE$6</f>
        <v>22.4630200816318</v>
      </c>
      <c r="CY42" s="0" t="n">
        <f aca="false">AS42*1000000</f>
        <v>939.878719802096</v>
      </c>
      <c r="CZ42" s="0" t="n">
        <f aca="false">CY42*'Dist Horaria'!$H$6</f>
        <v>23.4969679950524</v>
      </c>
      <c r="DA42" s="0" t="n">
        <f aca="false">CY42*'Dist Horaria'!$I$6</f>
        <v>23.4969679950524</v>
      </c>
      <c r="DB42" s="0" t="n">
        <f aca="false">CY42*'Dist Horaria'!$J$6</f>
        <v>23.4969679950524</v>
      </c>
      <c r="DC42" s="0" t="n">
        <f aca="false">CY42*'Dist Horaria'!$K$6</f>
        <v>23.4969679950524</v>
      </c>
      <c r="DD42" s="0" t="n">
        <f aca="false">CY42*'Dist Horaria'!$L$6</f>
        <v>23.4969679950524</v>
      </c>
      <c r="DE42" s="0" t="n">
        <f aca="false">CY42*'Dist Horaria'!$M$6</f>
        <v>62.6585813201397</v>
      </c>
      <c r="DF42" s="0" t="n">
        <f aca="false">CY42*'Dist Horaria'!$N$6</f>
        <v>62.6585813201397</v>
      </c>
      <c r="DG42" s="0" t="n">
        <f aca="false">CY42*'Dist Horaria'!$O$6</f>
        <v>62.6585813201397</v>
      </c>
      <c r="DH42" s="0" t="n">
        <f aca="false">CY42*'Dist Horaria'!$P$6</f>
        <v>41.1196939913417</v>
      </c>
      <c r="DI42" s="0" t="n">
        <f aca="false">CY42*'Dist Horaria'!$Q$6</f>
        <v>41.1196939913417</v>
      </c>
      <c r="DJ42" s="0" t="n">
        <f aca="false">CY42*'Dist Horaria'!$R$6</f>
        <v>41.1196939913417</v>
      </c>
      <c r="DK42" s="0" t="n">
        <f aca="false">CY42*'Dist Horaria'!$S$6</f>
        <v>41.1196939913417</v>
      </c>
      <c r="DL42" s="0" t="n">
        <f aca="false">CY42*'Dist Horaria'!$T$6</f>
        <v>41.1196939913417</v>
      </c>
      <c r="DM42" s="0" t="n">
        <f aca="false">CY42*'Dist Horaria'!$U$6</f>
        <v>41.1196939913417</v>
      </c>
      <c r="DN42" s="0" t="n">
        <f aca="false">CY42*'Dist Horaria'!$V$6</f>
        <v>41.1196939913417</v>
      </c>
      <c r="DO42" s="0" t="n">
        <f aca="false">CY42*'Dist Horaria'!$W$6</f>
        <v>41.1196939913417</v>
      </c>
      <c r="DP42" s="0" t="n">
        <f aca="false">CY42*'Dist Horaria'!$X$6</f>
        <v>62.6585813201397</v>
      </c>
      <c r="DQ42" s="0" t="n">
        <f aca="false">CY42*'Dist Horaria'!$Y$6</f>
        <v>62.6585813201397</v>
      </c>
      <c r="DR42" s="0" t="n">
        <f aca="false">CY42*'Dist Horaria'!$Z$6</f>
        <v>62.6585813201397</v>
      </c>
      <c r="DS42" s="0" t="n">
        <f aca="false">CY42*'Dist Horaria'!$AA$6</f>
        <v>23.4969679950524</v>
      </c>
      <c r="DT42" s="0" t="n">
        <f aca="false">CY42*'Dist Horaria'!$AB$6</f>
        <v>23.4969679950524</v>
      </c>
      <c r="DU42" s="0" t="n">
        <f aca="false">CY42*'Dist Horaria'!$AC$6</f>
        <v>23.4969679950524</v>
      </c>
      <c r="DV42" s="0" t="n">
        <f aca="false">CY42*'Dist Horaria'!$AD$6</f>
        <v>23.4969679950524</v>
      </c>
      <c r="DW42" s="0" t="n">
        <f aca="false">CY42*'Dist Horaria'!$AE$6</f>
        <v>23.4969679950524</v>
      </c>
      <c r="DX42" s="0" t="n">
        <f aca="false">AX42*1000000</f>
        <v>54.485722887078</v>
      </c>
      <c r="DY42" s="0" t="n">
        <f aca="false">DX42*'Dist Horaria'!$H$6</f>
        <v>1.36214307217695</v>
      </c>
      <c r="DZ42" s="0" t="n">
        <f aca="false">DX42*'Dist Horaria'!$I$6</f>
        <v>1.36214307217695</v>
      </c>
      <c r="EA42" s="0" t="n">
        <f aca="false">DX42*'Dist Horaria'!$J$6</f>
        <v>1.36214307217695</v>
      </c>
      <c r="EB42" s="0" t="n">
        <f aca="false">DX42*'Dist Horaria'!$K$6</f>
        <v>1.36214307217695</v>
      </c>
      <c r="EC42" s="0" t="n">
        <f aca="false">DX42*'Dist Horaria'!$L$6</f>
        <v>1.36214307217695</v>
      </c>
      <c r="ED42" s="0" t="n">
        <f aca="false">DX42*'Dist Horaria'!$M$6</f>
        <v>3.6323815258052</v>
      </c>
      <c r="EE42" s="0" t="n">
        <f aca="false">DX42*'Dist Horaria'!$N$6</f>
        <v>3.6323815258052</v>
      </c>
      <c r="EF42" s="0" t="n">
        <f aca="false">DX42*'Dist Horaria'!$O$6</f>
        <v>3.6323815258052</v>
      </c>
      <c r="EG42" s="0" t="n">
        <f aca="false">DX42*'Dist Horaria'!$P$6</f>
        <v>2.38375037630966</v>
      </c>
      <c r="EH42" s="0" t="n">
        <f aca="false">DX42*'Dist Horaria'!$Q$6</f>
        <v>2.38375037630966</v>
      </c>
      <c r="EI42" s="0" t="n">
        <f aca="false">DX42*'Dist Horaria'!$R$6</f>
        <v>2.38375037630966</v>
      </c>
      <c r="EJ42" s="0" t="n">
        <f aca="false">DX42*'Dist Horaria'!$S$6</f>
        <v>2.38375037630966</v>
      </c>
      <c r="EK42" s="0" t="n">
        <f aca="false">DX42*'Dist Horaria'!$T$6</f>
        <v>2.38375037630966</v>
      </c>
      <c r="EL42" s="0" t="n">
        <f aca="false">DX42*'Dist Horaria'!$U$6</f>
        <v>2.38375037630966</v>
      </c>
      <c r="EM42" s="0" t="n">
        <f aca="false">DX42*'Dist Horaria'!$V$6</f>
        <v>2.38375037630966</v>
      </c>
      <c r="EN42" s="0" t="n">
        <f aca="false">DX42*'Dist Horaria'!$W$6</f>
        <v>2.38375037630966</v>
      </c>
      <c r="EO42" s="0" t="n">
        <f aca="false">DX42*'Dist Horaria'!$X$6</f>
        <v>3.6323815258052</v>
      </c>
      <c r="EP42" s="0" t="n">
        <f aca="false">DX42*'Dist Horaria'!$Y$6</f>
        <v>3.6323815258052</v>
      </c>
      <c r="EQ42" s="0" t="n">
        <f aca="false">DX42*'Dist Horaria'!$Z$6</f>
        <v>3.6323815258052</v>
      </c>
      <c r="ER42" s="0" t="n">
        <f aca="false">DX42*'Dist Horaria'!$AA$6</f>
        <v>1.36214307217695</v>
      </c>
      <c r="ES42" s="0" t="n">
        <f aca="false">DX42*'Dist Horaria'!$AB$6</f>
        <v>1.36214307217695</v>
      </c>
      <c r="ET42" s="0" t="n">
        <f aca="false">DX42*'Dist Horaria'!$AC$6</f>
        <v>1.36214307217695</v>
      </c>
      <c r="EU42" s="0" t="n">
        <f aca="false">DX42*'Dist Horaria'!$AD$6</f>
        <v>1.36214307217695</v>
      </c>
      <c r="EV42" s="0" t="n">
        <f aca="false">DX42*'Dist Horaria'!$AE$6</f>
        <v>1.36214307217695</v>
      </c>
      <c r="EW42" s="0" t="n">
        <f aca="false">BB42+CA42+CZ42+DY42</f>
        <v>47.3833477540287</v>
      </c>
      <c r="EX42" s="0" t="n">
        <f aca="false">BC42+CB42+DA42+DZ42</f>
        <v>47.3817101525295</v>
      </c>
      <c r="EY42" s="0" t="n">
        <f aca="false">BD42+CC42+DB42+EA42</f>
        <v>47.3801644579844</v>
      </c>
      <c r="EZ42" s="0" t="n">
        <f aca="false">BE42+CD42+DC42+EB42</f>
        <v>47.3788475866012</v>
      </c>
      <c r="FA42" s="0" t="n">
        <f aca="false">BF42+CE42+DD42+EC42</f>
        <v>47.3778852681212</v>
      </c>
      <c r="FB42" s="0" t="n">
        <f aca="false">BG42+CF42+DE42+ED42</f>
        <v>126.247498007533</v>
      </c>
      <c r="FC42" s="0" t="n">
        <f aca="false">BH42+CG42+DF42+EE42</f>
        <v>126.249986971243</v>
      </c>
      <c r="FD42" s="0" t="n">
        <f aca="false">BI42+CH42+DG42+EF42</f>
        <v>126.249986971243</v>
      </c>
      <c r="FE42" s="0" t="n">
        <f aca="false">BJ42+CI42+DH42+EG42</f>
        <v>82.8899855251365</v>
      </c>
      <c r="FF42" s="0" t="n">
        <f aca="false">BK42+CJ42+DI42+EH42</f>
        <v>82.8980510651454</v>
      </c>
      <c r="FG42" s="0" t="n">
        <f aca="false">BL42+CK42+DJ42+EI42</f>
        <v>82.9039169124246</v>
      </c>
      <c r="FH42" s="0" t="n">
        <f aca="false">BM42+CL42+DK42+EJ42</f>
        <v>82.9068498360641</v>
      </c>
      <c r="FI42" s="0" t="n">
        <f aca="false">BN42+CM42+DL42+EK42</f>
        <v>82.907583066974</v>
      </c>
      <c r="FJ42" s="0" t="n">
        <f aca="false">BO42+CN42+DM42+EL42</f>
        <v>82.9068498360641</v>
      </c>
      <c r="FK42" s="0" t="n">
        <f aca="false">BP42+CO42+DN42+EM42</f>
        <v>82.9053833742443</v>
      </c>
      <c r="FL42" s="0" t="n">
        <f aca="false">BQ42+CP42+DO42+EN42</f>
        <v>82.9031836815146</v>
      </c>
      <c r="FM42" s="0" t="n">
        <f aca="false">BR42+CQ42+DP42+EO42</f>
        <v>126.280070280886</v>
      </c>
      <c r="FN42" s="0" t="n">
        <f aca="false">BS42+CR42+DQ42+EP42</f>
        <v>126.278069501869</v>
      </c>
      <c r="FO42" s="0" t="n">
        <f aca="false">BT42+CS42+DR42+EQ42</f>
        <v>126.267179065849</v>
      </c>
      <c r="FP42" s="0" t="n">
        <f aca="false">BU42+CT42+DS42+ER42</f>
        <v>47.3932895731009</v>
      </c>
      <c r="FQ42" s="0" t="n">
        <f aca="false">BV42+CU42+DT42+ES42</f>
        <v>47.3854669015674</v>
      </c>
      <c r="FR42" s="0" t="n">
        <f aca="false">BW42+CV42+DU42+ET42</f>
        <v>47.390776047067</v>
      </c>
      <c r="FS42" s="0" t="n">
        <f aca="false">BX42+CW42+DV42+EU42</f>
        <v>47.3889645373721</v>
      </c>
      <c r="FT42" s="0" t="n">
        <f aca="false">BY42+CX42+DW42+EV42</f>
        <v>47.3870480658566</v>
      </c>
      <c r="FU42" s="0" t="n">
        <f aca="false">AM42*'Dist Horaria'!$H$10</f>
        <v>0.0295987989316676</v>
      </c>
      <c r="FV42" s="0" t="n">
        <f aca="false">AM42*'Dist Horaria'!$I$10</f>
        <v>0.0277012091872252</v>
      </c>
      <c r="FW42" s="0" t="n">
        <f aca="false">AM42*'Dist Horaria'!$J$10</f>
        <v>0.0275812881240364</v>
      </c>
      <c r="FX42" s="0" t="n">
        <f aca="false">AM42*'Dist Horaria'!$K$10</f>
        <v>0.0267880597558377</v>
      </c>
      <c r="FY42" s="0" t="n">
        <f aca="false">AM42*'Dist Horaria'!$L$10</f>
        <v>0.0267987799102692</v>
      </c>
      <c r="FZ42" s="0" t="n">
        <f aca="false">AM42*'Dist Horaria'!$M$10</f>
        <v>0.028675797344512</v>
      </c>
      <c r="GA42" s="0" t="n">
        <f aca="false">AM42*'Dist Horaria'!$N$10</f>
        <v>0.0271284895734676</v>
      </c>
      <c r="GB42" s="0" t="n">
        <f aca="false">AM42*'Dist Horaria'!$O$10</f>
        <v>0.026665456799343</v>
      </c>
      <c r="GC42" s="0" t="n">
        <f aca="false">AM42*'Dist Horaria'!$P$10</f>
        <v>0.0270792436322107</v>
      </c>
      <c r="GD42" s="0" t="n">
        <f aca="false">AM42*'Dist Horaria'!$Q$10</f>
        <v>0.0245058019371045</v>
      </c>
      <c r="GE42" s="0" t="n">
        <f aca="false">AM42*'Dist Horaria'!$R$10</f>
        <v>0.029900758603412</v>
      </c>
      <c r="GF42" s="0" t="n">
        <f aca="false">AM42*'Dist Horaria'!$S$10</f>
        <v>0.0255364093927388</v>
      </c>
      <c r="GG42" s="0" t="n">
        <f aca="false">AR42*'Dist Horaria'!$H$10</f>
        <v>0.0309611988353287</v>
      </c>
      <c r="GH42" s="0" t="n">
        <f aca="false">AR42*'Dist Horaria'!$I$10</f>
        <v>0.0289762651384852</v>
      </c>
      <c r="GI42" s="0" t="n">
        <f aca="false">AR42*'Dist Horaria'!$J$10</f>
        <v>0.0288508242416939</v>
      </c>
      <c r="GJ42" s="0" t="n">
        <f aca="false">AR42*'Dist Horaria'!$K$10</f>
        <v>0.0280210844510247</v>
      </c>
      <c r="GK42" s="0" t="n">
        <f aca="false">AR42*'Dist Horaria'!$L$10</f>
        <v>0.0280322980422811</v>
      </c>
      <c r="GL42" s="0" t="n">
        <f aca="false">AR42*'Dist Horaria'!$M$10</f>
        <v>0.0299957125082914</v>
      </c>
      <c r="GM42" s="0" t="n">
        <f aca="false">AR42*'Dist Horaria'!$N$10</f>
        <v>0.0283771838757834</v>
      </c>
      <c r="GN42" s="0" t="n">
        <f aca="false">AR42*'Dist Horaria'!$O$10</f>
        <v>0.0278928382163516</v>
      </c>
      <c r="GO42" s="0" t="n">
        <f aca="false">AR42*'Dist Horaria'!$P$10</f>
        <v>0.028325671198441</v>
      </c>
      <c r="GP42" s="0" t="n">
        <f aca="false">AR42*'Dist Horaria'!$Q$10</f>
        <v>0.025633776834847</v>
      </c>
      <c r="GQ42" s="0" t="n">
        <f aca="false">AR42*'Dist Horaria'!$R$10</f>
        <v>0.0312770573760321</v>
      </c>
      <c r="GR42" s="0" t="n">
        <f aca="false">AR42*'Dist Horaria'!$S$10</f>
        <v>0.0267118220092047</v>
      </c>
      <c r="GS42" s="0" t="n">
        <f aca="false">AW42*'Dist Horaria'!$H$10</f>
        <v>0.00179485210639587</v>
      </c>
      <c r="GT42" s="0" t="n">
        <f aca="false">AW42*'Dist Horaria'!$I$10</f>
        <v>0.001679783486289</v>
      </c>
      <c r="GU42" s="0" t="n">
        <f aca="false">AW42*'Dist Horaria'!$J$10</f>
        <v>0.00167251155024313</v>
      </c>
      <c r="GV42" s="0" t="n">
        <f aca="false">AW42*'Dist Horaria'!$K$10</f>
        <v>0.00162441069281303</v>
      </c>
      <c r="GW42" s="0" t="n">
        <f aca="false">AW42*'Dist Horaria'!$L$10</f>
        <v>0.00162506075607427</v>
      </c>
      <c r="GX42" s="0" t="n">
        <f aca="false">AW42*'Dist Horaria'!$M$10</f>
        <v>0.00173888188453863</v>
      </c>
      <c r="GY42" s="0" t="n">
        <f aca="false">AW42*'Dist Horaria'!$N$10</f>
        <v>0.00164505413772657</v>
      </c>
      <c r="GZ42" s="0" t="n">
        <f aca="false">AW42*'Dist Horaria'!$O$10</f>
        <v>0.00161697612848415</v>
      </c>
      <c r="HA42" s="0" t="n">
        <f aca="false">AW42*'Dist Horaria'!$P$10</f>
        <v>0.0016420678955618</v>
      </c>
      <c r="HB42" s="0" t="n">
        <f aca="false">AW42*'Dist Horaria'!$Q$10</f>
        <v>0.00148601604839693</v>
      </c>
      <c r="HC42" s="0" t="n">
        <f aca="false">AW42*'Dist Horaria'!$R$10</f>
        <v>0.00181316274643664</v>
      </c>
      <c r="HD42" s="0" t="n">
        <f aca="false">AW42*'Dist Horaria'!$S$10</f>
        <v>0.00154851142082346</v>
      </c>
    </row>
    <row r="43" customFormat="false" ht="13.8" hidden="false" customHeight="false" outlineLevel="0" collapsed="false">
      <c r="A43" s="0" t="n">
        <v>4.63753643413754</v>
      </c>
      <c r="B43" s="0" t="n">
        <v>-74.063102377833</v>
      </c>
      <c r="C43" s="0" t="n">
        <v>33</v>
      </c>
      <c r="D43" s="0" t="n">
        <v>28</v>
      </c>
      <c r="E43" s="0" t="n">
        <v>2361</v>
      </c>
      <c r="F43" s="0" t="n">
        <v>52</v>
      </c>
      <c r="G43" s="0" t="s">
        <v>307</v>
      </c>
      <c r="H43" s="1" t="n">
        <v>40842</v>
      </c>
      <c r="I43" s="0" t="s">
        <v>308</v>
      </c>
      <c r="J43" s="0" t="s">
        <v>309</v>
      </c>
      <c r="L43" s="0" t="s">
        <v>310</v>
      </c>
      <c r="M43" s="0" t="s">
        <v>311</v>
      </c>
      <c r="N43" s="0" t="n">
        <v>32</v>
      </c>
      <c r="O43" s="0" t="s">
        <v>200</v>
      </c>
      <c r="P43" s="0" t="s">
        <v>236</v>
      </c>
      <c r="Q43" s="0" t="s">
        <v>86</v>
      </c>
      <c r="R43" s="0" t="s">
        <v>87</v>
      </c>
      <c r="S43" s="0" t="n">
        <v>365</v>
      </c>
      <c r="T43" s="0" t="n">
        <v>24</v>
      </c>
      <c r="V43" s="0" t="n">
        <v>110000</v>
      </c>
      <c r="W43" s="0" t="n">
        <f aca="false">V43*12</f>
        <v>1320000</v>
      </c>
      <c r="X43" s="0" t="n">
        <v>3</v>
      </c>
      <c r="Y43" s="0" t="s">
        <v>312</v>
      </c>
      <c r="Z43" s="0" t="n">
        <v>29055</v>
      </c>
      <c r="AB43" s="0" t="n">
        <v>0.005</v>
      </c>
      <c r="AC43" s="0" t="n">
        <v>1</v>
      </c>
      <c r="AD43" s="0" t="n">
        <v>4397.30660198548</v>
      </c>
      <c r="AE43" s="0" t="n">
        <f aca="false">AD43/2204.59</f>
        <v>1.9946142375614</v>
      </c>
      <c r="AF43" s="0" t="n">
        <f aca="false">AE43/S43</f>
        <v>0.0054646965412641</v>
      </c>
      <c r="AG43" s="0" t="n">
        <f aca="false">AE43*EXP(AB43*AC43)</f>
        <v>2.00461228303363</v>
      </c>
      <c r="AH43" s="0" t="n">
        <f aca="false">AG43/S43</f>
        <v>0.00549208844666749</v>
      </c>
      <c r="AI43" s="0" t="s">
        <v>90</v>
      </c>
      <c r="AJ43" s="0" t="n">
        <f aca="false">IF(AI43="A",'FE DISTRIBUCIÓN'!$C$2,'FE DISTRIBUCIÓN'!$C$3)</f>
        <v>4.994E-006</v>
      </c>
      <c r="AK43" s="0" t="n">
        <f aca="false">W43*AJ43</f>
        <v>6.59208</v>
      </c>
      <c r="AL43" s="0" t="n">
        <f aca="false">AK43/365</f>
        <v>0.0180604931506849</v>
      </c>
      <c r="AM43" s="0" t="n">
        <f aca="false">AK43*EXP(AB43*AC43)</f>
        <v>6.62512293850684</v>
      </c>
      <c r="AN43" s="0" t="n">
        <f aca="false">AM43/365</f>
        <v>0.0181510217493338</v>
      </c>
      <c r="AO43" s="0" t="n">
        <v>5.223868284E-006</v>
      </c>
      <c r="AP43" s="0" t="n">
        <f aca="false">AO43*W43</f>
        <v>6.89550613488</v>
      </c>
      <c r="AQ43" s="0" t="n">
        <f aca="false">AP43/365</f>
        <v>0.0188917976298082</v>
      </c>
      <c r="AR43" s="0" t="n">
        <f aca="false">AP43*EXP(AB43*AC43)</f>
        <v>6.93007000321721</v>
      </c>
      <c r="AS43" s="0" t="n">
        <f aca="false">AR43/365</f>
        <v>0.0189864931594992</v>
      </c>
      <c r="AT43" s="0" t="n">
        <v>3.02832944E-007</v>
      </c>
      <c r="AU43" s="0" t="n">
        <f aca="false">AT43*W43</f>
        <v>0.39973948608</v>
      </c>
      <c r="AV43" s="0" t="n">
        <f aca="false">AU43/365</f>
        <v>0.00109517667419178</v>
      </c>
      <c r="AW43" s="0" t="n">
        <f aca="false">AU43*EXP(AB43*AC43)</f>
        <v>0.401743188592302</v>
      </c>
      <c r="AX43" s="0" t="n">
        <f aca="false">AW43/365</f>
        <v>0.0011006662701159</v>
      </c>
      <c r="AY43" s="0" t="n">
        <f aca="false">AW43+AR43+AM43+AG43</f>
        <v>15.96154841335</v>
      </c>
      <c r="AZ43" s="0" t="n">
        <f aca="false">AH43+AN43+AS43+AX43</f>
        <v>0.0437302696256164</v>
      </c>
      <c r="BA43" s="0" t="n">
        <f aca="false">AH43*1000000</f>
        <v>5492.08844666749</v>
      </c>
      <c r="BB43" s="0" t="n">
        <f aca="false">BA43*'Dist Horaria'!$H$3</f>
        <v>191.369303649608</v>
      </c>
      <c r="BC43" s="0" t="n">
        <f aca="false">BA43*'Dist Horaria'!$I$3</f>
        <v>186.249995617061</v>
      </c>
      <c r="BD43" s="0" t="n">
        <f aca="false">BA43*'Dist Horaria'!$J$3</f>
        <v>181.417998025316</v>
      </c>
      <c r="BE43" s="0" t="n">
        <f aca="false">BA43*'Dist Horaria'!$K$3</f>
        <v>177.301324797277</v>
      </c>
      <c r="BF43" s="0" t="n">
        <f aca="false">BA43*'Dist Horaria'!$L$3</f>
        <v>174.293019829966</v>
      </c>
      <c r="BG43" s="0" t="n">
        <f aca="false">BA43*'Dist Horaria'!$M$3</f>
        <v>172.399096344217</v>
      </c>
      <c r="BH43" s="0" t="n">
        <f aca="false">BA43*'Dist Horaria'!$N$3</f>
        <v>180.179848816758</v>
      </c>
      <c r="BI43" s="0" t="n">
        <f aca="false">BA43*'Dist Horaria'!$O$3</f>
        <v>180.179848816758</v>
      </c>
      <c r="BJ43" s="0" t="n">
        <f aca="false">BA43*'Dist Horaria'!$P$3</f>
        <v>238.38401980641</v>
      </c>
      <c r="BK43" s="0" t="n">
        <f aca="false">BA43*'Dist Horaria'!$Q$3</f>
        <v>263.597714209011</v>
      </c>
      <c r="BL43" s="0" t="n">
        <f aca="false">BA43*'Dist Horaria'!$R$3</f>
        <v>281.934946501812</v>
      </c>
      <c r="BM43" s="0" t="n">
        <f aca="false">BA43*'Dist Horaria'!$S$3</f>
        <v>291.103562648212</v>
      </c>
      <c r="BN43" s="0" t="n">
        <f aca="false">BA43*'Dist Horaria'!$T$3</f>
        <v>293.395716684812</v>
      </c>
      <c r="BO43" s="0" t="n">
        <f aca="false">BA43*'Dist Horaria'!$U$3</f>
        <v>291.103562648212</v>
      </c>
      <c r="BP43" s="0" t="n">
        <f aca="false">BA43*'Dist Horaria'!$V$3</f>
        <v>286.519254575012</v>
      </c>
      <c r="BQ43" s="0" t="n">
        <f aca="false">BA43*'Dist Horaria'!$W$3</f>
        <v>279.642792465211</v>
      </c>
      <c r="BR43" s="0" t="n">
        <f aca="false">BA43*'Dist Horaria'!$X$3</f>
        <v>274.223319573545</v>
      </c>
      <c r="BS43" s="0" t="n">
        <f aca="false">BA43*'Dist Horaria'!$Y$3</f>
        <v>267.968681863413</v>
      </c>
      <c r="BT43" s="0" t="n">
        <f aca="false">BA43*'Dist Horaria'!$Z$3</f>
        <v>233.924076613143</v>
      </c>
      <c r="BU43" s="0" t="n">
        <f aca="false">BA43*'Dist Horaria'!$AA$3</f>
        <v>222.448436307523</v>
      </c>
      <c r="BV43" s="0" t="n">
        <f aca="false">BA43*'Dist Horaria'!$AB$3</f>
        <v>197.993973340115</v>
      </c>
      <c r="BW43" s="0" t="n">
        <f aca="false">BA43*'Dist Horaria'!$AC$3</f>
        <v>214.590899524723</v>
      </c>
      <c r="BX43" s="0" t="n">
        <f aca="false">BA43*'Dist Horaria'!$AD$3</f>
        <v>208.927936870853</v>
      </c>
      <c r="BY43" s="0" t="n">
        <f aca="false">BA43*'Dist Horaria'!$AE$3</f>
        <v>202.936852942116</v>
      </c>
      <c r="BZ43" s="0" t="n">
        <f aca="false">AN43*1000000</f>
        <v>18151.0217493338</v>
      </c>
      <c r="CA43" s="0" t="n">
        <f aca="false">BZ43*'Dist Horaria'!$H$6</f>
        <v>453.775543733345</v>
      </c>
      <c r="CB43" s="0" t="n">
        <f aca="false">BZ43*'Dist Horaria'!$I$6</f>
        <v>453.775543733345</v>
      </c>
      <c r="CC43" s="0" t="n">
        <f aca="false">BZ43*'Dist Horaria'!$J$6</f>
        <v>453.775543733345</v>
      </c>
      <c r="CD43" s="0" t="n">
        <f aca="false">BZ43*'Dist Horaria'!$K$6</f>
        <v>453.775543733345</v>
      </c>
      <c r="CE43" s="0" t="n">
        <f aca="false">BZ43*'Dist Horaria'!$L$6</f>
        <v>453.775543733345</v>
      </c>
      <c r="CF43" s="0" t="n">
        <f aca="false">BZ43*'Dist Horaria'!$M$6</f>
        <v>1210.06811662225</v>
      </c>
      <c r="CG43" s="0" t="n">
        <f aca="false">BZ43*'Dist Horaria'!$N$6</f>
        <v>1210.06811662225</v>
      </c>
      <c r="CH43" s="0" t="n">
        <f aca="false">BZ43*'Dist Horaria'!$O$6</f>
        <v>1210.06811662225</v>
      </c>
      <c r="CI43" s="0" t="n">
        <f aca="false">BZ43*'Dist Horaria'!$P$6</f>
        <v>794.107201533354</v>
      </c>
      <c r="CJ43" s="0" t="n">
        <f aca="false">BZ43*'Dist Horaria'!$Q$6</f>
        <v>794.107201533354</v>
      </c>
      <c r="CK43" s="0" t="n">
        <f aca="false">BZ43*'Dist Horaria'!$R$6</f>
        <v>794.107201533354</v>
      </c>
      <c r="CL43" s="0" t="n">
        <f aca="false">BZ43*'Dist Horaria'!$S$6</f>
        <v>794.107201533354</v>
      </c>
      <c r="CM43" s="0" t="n">
        <f aca="false">BZ43*'Dist Horaria'!$T$6</f>
        <v>794.107201533354</v>
      </c>
      <c r="CN43" s="0" t="n">
        <f aca="false">BZ43*'Dist Horaria'!$U$6</f>
        <v>794.107201533354</v>
      </c>
      <c r="CO43" s="0" t="n">
        <f aca="false">BZ43*'Dist Horaria'!$V$6</f>
        <v>794.107201533354</v>
      </c>
      <c r="CP43" s="0" t="n">
        <f aca="false">BZ43*'Dist Horaria'!$W$6</f>
        <v>794.107201533354</v>
      </c>
      <c r="CQ43" s="0" t="n">
        <f aca="false">BZ43*'Dist Horaria'!$X$6</f>
        <v>1210.06811662225</v>
      </c>
      <c r="CR43" s="0" t="n">
        <f aca="false">BZ43*'Dist Horaria'!$Y$6</f>
        <v>1210.06811662225</v>
      </c>
      <c r="CS43" s="0" t="n">
        <f aca="false">BZ43*'Dist Horaria'!$Z$6</f>
        <v>1210.06811662225</v>
      </c>
      <c r="CT43" s="0" t="n">
        <f aca="false">BZ43*'Dist Horaria'!$AA$6</f>
        <v>453.775543733345</v>
      </c>
      <c r="CU43" s="0" t="n">
        <f aca="false">BZ43*'Dist Horaria'!$AB$6</f>
        <v>453.775543733345</v>
      </c>
      <c r="CV43" s="0" t="n">
        <f aca="false">BZ43*'Dist Horaria'!$AC$6</f>
        <v>453.775543733345</v>
      </c>
      <c r="CW43" s="0" t="n">
        <f aca="false">BZ43*'Dist Horaria'!$AD$6</f>
        <v>453.775543733345</v>
      </c>
      <c r="CX43" s="0" t="n">
        <f aca="false">BZ43*'Dist Horaria'!$AE$6</f>
        <v>453.775543733345</v>
      </c>
      <c r="CY43" s="0" t="n">
        <f aca="false">AS43*1000000</f>
        <v>18986.4931594992</v>
      </c>
      <c r="CZ43" s="0" t="n">
        <f aca="false">CY43*'Dist Horaria'!$H$6</f>
        <v>474.66232898748</v>
      </c>
      <c r="DA43" s="0" t="n">
        <f aca="false">CY43*'Dist Horaria'!$I$6</f>
        <v>474.66232898748</v>
      </c>
      <c r="DB43" s="0" t="n">
        <f aca="false">CY43*'Dist Horaria'!$J$6</f>
        <v>474.66232898748</v>
      </c>
      <c r="DC43" s="0" t="n">
        <f aca="false">CY43*'Dist Horaria'!$K$6</f>
        <v>474.66232898748</v>
      </c>
      <c r="DD43" s="0" t="n">
        <f aca="false">CY43*'Dist Horaria'!$L$6</f>
        <v>474.66232898748</v>
      </c>
      <c r="DE43" s="0" t="n">
        <f aca="false">CY43*'Dist Horaria'!$M$6</f>
        <v>1265.76621063328</v>
      </c>
      <c r="DF43" s="0" t="n">
        <f aca="false">CY43*'Dist Horaria'!$N$6</f>
        <v>1265.76621063328</v>
      </c>
      <c r="DG43" s="0" t="n">
        <f aca="false">CY43*'Dist Horaria'!$O$6</f>
        <v>1265.76621063328</v>
      </c>
      <c r="DH43" s="0" t="n">
        <f aca="false">CY43*'Dist Horaria'!$P$6</f>
        <v>830.65907572809</v>
      </c>
      <c r="DI43" s="0" t="n">
        <f aca="false">CY43*'Dist Horaria'!$Q$6</f>
        <v>830.65907572809</v>
      </c>
      <c r="DJ43" s="0" t="n">
        <f aca="false">CY43*'Dist Horaria'!$R$6</f>
        <v>830.65907572809</v>
      </c>
      <c r="DK43" s="0" t="n">
        <f aca="false">CY43*'Dist Horaria'!$S$6</f>
        <v>830.65907572809</v>
      </c>
      <c r="DL43" s="0" t="n">
        <f aca="false">CY43*'Dist Horaria'!$T$6</f>
        <v>830.65907572809</v>
      </c>
      <c r="DM43" s="0" t="n">
        <f aca="false">CY43*'Dist Horaria'!$U$6</f>
        <v>830.65907572809</v>
      </c>
      <c r="DN43" s="0" t="n">
        <f aca="false">CY43*'Dist Horaria'!$V$6</f>
        <v>830.65907572809</v>
      </c>
      <c r="DO43" s="0" t="n">
        <f aca="false">CY43*'Dist Horaria'!$W$6</f>
        <v>830.65907572809</v>
      </c>
      <c r="DP43" s="0" t="n">
        <f aca="false">CY43*'Dist Horaria'!$X$6</f>
        <v>1265.76621063328</v>
      </c>
      <c r="DQ43" s="0" t="n">
        <f aca="false">CY43*'Dist Horaria'!$Y$6</f>
        <v>1265.76621063328</v>
      </c>
      <c r="DR43" s="0" t="n">
        <f aca="false">CY43*'Dist Horaria'!$Z$6</f>
        <v>1265.76621063328</v>
      </c>
      <c r="DS43" s="0" t="n">
        <f aca="false">CY43*'Dist Horaria'!$AA$6</f>
        <v>474.66232898748</v>
      </c>
      <c r="DT43" s="0" t="n">
        <f aca="false">CY43*'Dist Horaria'!$AB$6</f>
        <v>474.66232898748</v>
      </c>
      <c r="DU43" s="0" t="n">
        <f aca="false">CY43*'Dist Horaria'!$AC$6</f>
        <v>474.66232898748</v>
      </c>
      <c r="DV43" s="0" t="n">
        <f aca="false">CY43*'Dist Horaria'!$AD$6</f>
        <v>474.66232898748</v>
      </c>
      <c r="DW43" s="0" t="n">
        <f aca="false">CY43*'Dist Horaria'!$AE$6</f>
        <v>474.66232898748</v>
      </c>
      <c r="DX43" s="0" t="n">
        <f aca="false">AX43*1000000</f>
        <v>1100.6662701159</v>
      </c>
      <c r="DY43" s="0" t="n">
        <f aca="false">DX43*'Dist Horaria'!$H$6</f>
        <v>27.5166567528974</v>
      </c>
      <c r="DZ43" s="0" t="n">
        <f aca="false">DX43*'Dist Horaria'!$I$6</f>
        <v>27.5166567528974</v>
      </c>
      <c r="EA43" s="0" t="n">
        <f aca="false">DX43*'Dist Horaria'!$J$6</f>
        <v>27.5166567528974</v>
      </c>
      <c r="EB43" s="0" t="n">
        <f aca="false">DX43*'Dist Horaria'!$K$6</f>
        <v>27.5166567528974</v>
      </c>
      <c r="EC43" s="0" t="n">
        <f aca="false">DX43*'Dist Horaria'!$L$6</f>
        <v>27.5166567528974</v>
      </c>
      <c r="ED43" s="0" t="n">
        <f aca="false">DX43*'Dist Horaria'!$M$6</f>
        <v>73.3777513410598</v>
      </c>
      <c r="EE43" s="0" t="n">
        <f aca="false">DX43*'Dist Horaria'!$N$6</f>
        <v>73.3777513410598</v>
      </c>
      <c r="EF43" s="0" t="n">
        <f aca="false">DX43*'Dist Horaria'!$O$6</f>
        <v>73.3777513410598</v>
      </c>
      <c r="EG43" s="0" t="n">
        <f aca="false">DX43*'Dist Horaria'!$P$6</f>
        <v>48.1541493175705</v>
      </c>
      <c r="EH43" s="0" t="n">
        <f aca="false">DX43*'Dist Horaria'!$Q$6</f>
        <v>48.1541493175705</v>
      </c>
      <c r="EI43" s="0" t="n">
        <f aca="false">DX43*'Dist Horaria'!$R$6</f>
        <v>48.1541493175705</v>
      </c>
      <c r="EJ43" s="0" t="n">
        <f aca="false">DX43*'Dist Horaria'!$S$6</f>
        <v>48.1541493175705</v>
      </c>
      <c r="EK43" s="0" t="n">
        <f aca="false">DX43*'Dist Horaria'!$T$6</f>
        <v>48.1541493175705</v>
      </c>
      <c r="EL43" s="0" t="n">
        <f aca="false">DX43*'Dist Horaria'!$U$6</f>
        <v>48.1541493175705</v>
      </c>
      <c r="EM43" s="0" t="n">
        <f aca="false">DX43*'Dist Horaria'!$V$6</f>
        <v>48.1541493175705</v>
      </c>
      <c r="EN43" s="0" t="n">
        <f aca="false">DX43*'Dist Horaria'!$W$6</f>
        <v>48.1541493175705</v>
      </c>
      <c r="EO43" s="0" t="n">
        <f aca="false">DX43*'Dist Horaria'!$X$6</f>
        <v>73.3777513410598</v>
      </c>
      <c r="EP43" s="0" t="n">
        <f aca="false">DX43*'Dist Horaria'!$Y$6</f>
        <v>73.3777513410598</v>
      </c>
      <c r="EQ43" s="0" t="n">
        <f aca="false">DX43*'Dist Horaria'!$Z$6</f>
        <v>73.3777513410598</v>
      </c>
      <c r="ER43" s="0" t="n">
        <f aca="false">DX43*'Dist Horaria'!$AA$6</f>
        <v>27.5166567528974</v>
      </c>
      <c r="ES43" s="0" t="n">
        <f aca="false">DX43*'Dist Horaria'!$AB$6</f>
        <v>27.5166567528974</v>
      </c>
      <c r="ET43" s="0" t="n">
        <f aca="false">DX43*'Dist Horaria'!$AC$6</f>
        <v>27.5166567528974</v>
      </c>
      <c r="EU43" s="0" t="n">
        <f aca="false">DX43*'Dist Horaria'!$AD$6</f>
        <v>27.5166567528974</v>
      </c>
      <c r="EV43" s="0" t="n">
        <f aca="false">DX43*'Dist Horaria'!$AE$6</f>
        <v>27.5166567528974</v>
      </c>
      <c r="EW43" s="0" t="n">
        <f aca="false">BB43+CA43+CZ43+DY43</f>
        <v>1147.32383312333</v>
      </c>
      <c r="EX43" s="0" t="n">
        <f aca="false">BC43+CB43+DA43+DZ43</f>
        <v>1142.20452509078</v>
      </c>
      <c r="EY43" s="0" t="n">
        <f aca="false">BD43+CC43+DB43+EA43</f>
        <v>1137.37252749904</v>
      </c>
      <c r="EZ43" s="0" t="n">
        <f aca="false">BE43+CD43+DC43+EB43</f>
        <v>1133.255854271</v>
      </c>
      <c r="FA43" s="0" t="n">
        <f aca="false">BF43+CE43+DD43+EC43</f>
        <v>1130.24754930369</v>
      </c>
      <c r="FB43" s="0" t="n">
        <f aca="false">BG43+CF43+DE43+ED43</f>
        <v>2721.61117494081</v>
      </c>
      <c r="FC43" s="0" t="n">
        <f aca="false">BH43+CG43+DF43+EE43</f>
        <v>2729.39192741335</v>
      </c>
      <c r="FD43" s="0" t="n">
        <f aca="false">BI43+CH43+DG43+EF43</f>
        <v>2729.39192741335</v>
      </c>
      <c r="FE43" s="0" t="n">
        <f aca="false">BJ43+CI43+DH43+EG43</f>
        <v>1911.30444638542</v>
      </c>
      <c r="FF43" s="0" t="n">
        <f aca="false">BK43+CJ43+DI43+EH43</f>
        <v>1936.51814078803</v>
      </c>
      <c r="FG43" s="0" t="n">
        <f aca="false">BL43+CK43+DJ43+EI43</f>
        <v>1954.85537308083</v>
      </c>
      <c r="FH43" s="0" t="n">
        <f aca="false">BM43+CL43+DK43+EJ43</f>
        <v>1964.02398922723</v>
      </c>
      <c r="FI43" s="0" t="n">
        <f aca="false">BN43+CM43+DL43+EK43</f>
        <v>1966.31614326383</v>
      </c>
      <c r="FJ43" s="0" t="n">
        <f aca="false">BO43+CN43+DM43+EL43</f>
        <v>1964.02398922723</v>
      </c>
      <c r="FK43" s="0" t="n">
        <f aca="false">BP43+CO43+DN43+EM43</f>
        <v>1959.43968115403</v>
      </c>
      <c r="FL43" s="0" t="n">
        <f aca="false">BQ43+CP43+DO43+EN43</f>
        <v>1952.56321904423</v>
      </c>
      <c r="FM43" s="0" t="n">
        <f aca="false">BR43+CQ43+DP43+EO43</f>
        <v>2823.43539817014</v>
      </c>
      <c r="FN43" s="0" t="n">
        <f aca="false">BS43+CR43+DQ43+EP43</f>
        <v>2817.18076046001</v>
      </c>
      <c r="FO43" s="0" t="n">
        <f aca="false">BT43+CS43+DR43+EQ43</f>
        <v>2783.13615520974</v>
      </c>
      <c r="FP43" s="0" t="n">
        <f aca="false">BU43+CT43+DS43+ER43</f>
        <v>1178.40296578125</v>
      </c>
      <c r="FQ43" s="0" t="n">
        <f aca="false">BV43+CU43+DT43+ES43</f>
        <v>1153.94850281384</v>
      </c>
      <c r="FR43" s="0" t="n">
        <f aca="false">BW43+CV43+DU43+ET43</f>
        <v>1170.54542899845</v>
      </c>
      <c r="FS43" s="0" t="n">
        <f aca="false">BX43+CW43+DV43+EU43</f>
        <v>1164.88246634458</v>
      </c>
      <c r="FT43" s="0" t="n">
        <f aca="false">BY43+CX43+DW43+EV43</f>
        <v>1158.89138241584</v>
      </c>
      <c r="FU43" s="0" t="n">
        <f aca="false">AM43*'Dist Horaria'!$H$10</f>
        <v>0.597925436128431</v>
      </c>
      <c r="FV43" s="0" t="n">
        <f aca="false">AM43*'Dist Horaria'!$I$10</f>
        <v>0.559592219359806</v>
      </c>
      <c r="FW43" s="0" t="n">
        <f aca="false">AM43*'Dist Horaria'!$J$10</f>
        <v>0.55716969356159</v>
      </c>
      <c r="FX43" s="0" t="n">
        <f aca="false">AM43*'Dist Horaria'!$K$10</f>
        <v>0.541145684644891</v>
      </c>
      <c r="FY43" s="0" t="n">
        <f aca="false">AM43*'Dist Horaria'!$L$10</f>
        <v>0.541362242520385</v>
      </c>
      <c r="FZ43" s="0" t="n">
        <f aca="false">AM43*'Dist Horaria'!$M$10</f>
        <v>0.579279877981921</v>
      </c>
      <c r="GA43" s="0" t="n">
        <f aca="false">AM43*'Dist Horaria'!$N$10</f>
        <v>0.548022708528442</v>
      </c>
      <c r="GB43" s="0" t="n">
        <f aca="false">AM43*'Dist Horaria'!$O$10</f>
        <v>0.538668981911041</v>
      </c>
      <c r="GC43" s="0" t="n">
        <f aca="false">AM43*'Dist Horaria'!$P$10</f>
        <v>0.547027891104546</v>
      </c>
      <c r="GD43" s="0" t="n">
        <f aca="false">AM43*'Dist Horaria'!$Q$10</f>
        <v>0.495041786822079</v>
      </c>
      <c r="GE43" s="0" t="n">
        <f aca="false">AM43*'Dist Horaria'!$R$10</f>
        <v>0.604025324466394</v>
      </c>
      <c r="GF43" s="0" t="n">
        <f aca="false">AM43*'Dist Horaria'!$S$10</f>
        <v>0.515861091477311</v>
      </c>
      <c r="GG43" s="0" t="n">
        <f aca="false">AR43*'Dist Horaria'!$H$10</f>
        <v>0.625447281134998</v>
      </c>
      <c r="GH43" s="0" t="n">
        <f aca="false">AR43*'Dist Horaria'!$I$10</f>
        <v>0.585349628892043</v>
      </c>
      <c r="GI43" s="0" t="n">
        <f aca="false">AR43*'Dist Horaria'!$J$10</f>
        <v>0.582815596916778</v>
      </c>
      <c r="GJ43" s="0" t="n">
        <f aca="false">AR43*'Dist Horaria'!$K$10</f>
        <v>0.566054020632742</v>
      </c>
      <c r="GK43" s="0" t="n">
        <f aca="false">AR43*'Dist Horaria'!$L$10</f>
        <v>0.566280546427184</v>
      </c>
      <c r="GL43" s="0" t="n">
        <f aca="false">AR43*'Dist Horaria'!$M$10</f>
        <v>0.605943488616168</v>
      </c>
      <c r="GM43" s="0" t="n">
        <f aca="false">AR43*'Dist Horaria'!$N$10</f>
        <v>0.573247586302263</v>
      </c>
      <c r="GN43" s="0" t="n">
        <f aca="false">AR43*'Dist Horaria'!$O$10</f>
        <v>0.563463318017553</v>
      </c>
      <c r="GO43" s="0" t="n">
        <f aca="false">AR43*'Dist Horaria'!$P$10</f>
        <v>0.572206978535131</v>
      </c>
      <c r="GP43" s="0" t="n">
        <f aca="false">AR43*'Dist Horaria'!$Q$10</f>
        <v>0.517828011500711</v>
      </c>
      <c r="GQ43" s="0" t="n">
        <f aca="false">AR43*'Dist Horaria'!$R$10</f>
        <v>0.631827940571247</v>
      </c>
      <c r="GR43" s="0" t="n">
        <f aca="false">AR43*'Dist Horaria'!$S$10</f>
        <v>0.539605605670394</v>
      </c>
      <c r="GS43" s="0" t="n">
        <f aca="false">AW43*'Dist Horaria'!$H$10</f>
        <v>0.0362578133991303</v>
      </c>
      <c r="GT43" s="0" t="n">
        <f aca="false">AW43*'Dist Horaria'!$I$10</f>
        <v>0.0339333118198286</v>
      </c>
      <c r="GU43" s="0" t="n">
        <f aca="false">AW43*'Dist Horaria'!$J$10</f>
        <v>0.0337864114154654</v>
      </c>
      <c r="GV43" s="0" t="n">
        <f aca="false">AW43*'Dist Horaria'!$K$10</f>
        <v>0.0328147258337821</v>
      </c>
      <c r="GW43" s="0" t="n">
        <f aca="false">AW43*'Dist Horaria'!$L$10</f>
        <v>0.0328278577638947</v>
      </c>
      <c r="GX43" s="0" t="n">
        <f aca="false">AW43*'Dist Horaria'!$M$10</f>
        <v>0.0351271587603576</v>
      </c>
      <c r="GY43" s="0" t="n">
        <f aca="false">AW43*'Dist Horaria'!$N$10</f>
        <v>0.0332317441334645</v>
      </c>
      <c r="GZ43" s="0" t="n">
        <f aca="false">AW43*'Dist Horaria'!$O$10</f>
        <v>0.0326645401749306</v>
      </c>
      <c r="HA43" s="0" t="n">
        <f aca="false">AW43*'Dist Horaria'!$P$10</f>
        <v>0.0331714190455148</v>
      </c>
      <c r="HB43" s="0" t="n">
        <f aca="false">AW43*'Dist Horaria'!$Q$10</f>
        <v>0.0300190151594615</v>
      </c>
      <c r="HC43" s="0" t="n">
        <f aca="false">AW43*'Dist Horaria'!$R$10</f>
        <v>0.0366277066997824</v>
      </c>
      <c r="HD43" s="0" t="n">
        <f aca="false">AW43*'Dist Horaria'!$S$10</f>
        <v>0.0312814843866895</v>
      </c>
    </row>
    <row r="44" customFormat="false" ht="13.8" hidden="false" customHeight="false" outlineLevel="0" collapsed="false">
      <c r="A44" s="0" t="n">
        <v>4.63260277777778</v>
      </c>
      <c r="B44" s="0" t="n">
        <v>-74.063325</v>
      </c>
      <c r="C44" s="0" t="n">
        <v>33</v>
      </c>
      <c r="D44" s="0" t="n">
        <v>28</v>
      </c>
      <c r="E44" s="0" t="n">
        <v>2361</v>
      </c>
      <c r="F44" s="0" t="n">
        <v>53</v>
      </c>
      <c r="G44" s="0" t="s">
        <v>307</v>
      </c>
      <c r="H44" s="1" t="s">
        <v>313</v>
      </c>
      <c r="I44" s="0" t="s">
        <v>314</v>
      </c>
      <c r="J44" s="0" t="s">
        <v>315</v>
      </c>
      <c r="K44" s="0" t="s">
        <v>145</v>
      </c>
      <c r="L44" s="0" t="s">
        <v>316</v>
      </c>
      <c r="M44" s="0" t="s">
        <v>317</v>
      </c>
      <c r="N44" s="0" t="n">
        <v>12</v>
      </c>
      <c r="O44" s="0" t="s">
        <v>84</v>
      </c>
      <c r="P44" s="0" t="s">
        <v>85</v>
      </c>
      <c r="Q44" s="0" t="s">
        <v>86</v>
      </c>
      <c r="R44" s="0" t="s">
        <v>87</v>
      </c>
      <c r="S44" s="0" t="n">
        <v>365</v>
      </c>
      <c r="T44" s="0" t="n">
        <v>24</v>
      </c>
      <c r="U44" s="0" t="n">
        <v>3</v>
      </c>
      <c r="V44" s="0" t="n">
        <v>70000</v>
      </c>
      <c r="W44" s="0" t="n">
        <f aca="false">V44*12</f>
        <v>840000</v>
      </c>
      <c r="X44" s="0" t="n">
        <v>4</v>
      </c>
      <c r="Y44" s="0" t="s">
        <v>148</v>
      </c>
      <c r="Z44" s="0" t="n">
        <v>25535.32</v>
      </c>
      <c r="AB44" s="0" t="n">
        <v>0.005</v>
      </c>
      <c r="AC44" s="0" t="n">
        <v>0</v>
      </c>
      <c r="AD44" s="0" t="n">
        <v>4096.16264547109</v>
      </c>
      <c r="AE44" s="0" t="n">
        <f aca="false">AD44/2204.59</f>
        <v>1.85801561536208</v>
      </c>
      <c r="AF44" s="0" t="n">
        <f aca="false">AE44/S44</f>
        <v>0.00509045374071803</v>
      </c>
      <c r="AG44" s="0" t="n">
        <f aca="false">AE44*EXP(AB44*AC44)</f>
        <v>1.85801561536208</v>
      </c>
      <c r="AH44" s="0" t="n">
        <f aca="false">AG44/S44</f>
        <v>0.00509045374071803</v>
      </c>
      <c r="AI44" s="0" t="s">
        <v>90</v>
      </c>
      <c r="AJ44" s="0" t="n">
        <f aca="false">IF(AI44="A",'FE DISTRIBUCIÓN'!$C$2,'FE DISTRIBUCIÓN'!$C$3)</f>
        <v>4.994E-006</v>
      </c>
      <c r="AK44" s="0" t="n">
        <f aca="false">W44*AJ44</f>
        <v>4.19496</v>
      </c>
      <c r="AL44" s="0" t="n">
        <f aca="false">AK44/365</f>
        <v>0.0114930410958904</v>
      </c>
      <c r="AM44" s="0" t="n">
        <f aca="false">AK44*EXP(AB44*AC44)</f>
        <v>4.19496</v>
      </c>
      <c r="AN44" s="0" t="n">
        <f aca="false">AM44/365</f>
        <v>0.0114930410958904</v>
      </c>
      <c r="AO44" s="0" t="n">
        <v>5.223868284E-006</v>
      </c>
      <c r="AP44" s="0" t="n">
        <f aca="false">AO44*W44</f>
        <v>4.38804935856</v>
      </c>
      <c r="AQ44" s="0" t="n">
        <f aca="false">AP44/365</f>
        <v>0.0120220530371507</v>
      </c>
      <c r="AR44" s="0" t="n">
        <f aca="false">AP44*EXP(AB44*AC44)</f>
        <v>4.38804935856</v>
      </c>
      <c r="AS44" s="0" t="n">
        <f aca="false">AR44/365</f>
        <v>0.0120220530371507</v>
      </c>
      <c r="AT44" s="0" t="n">
        <v>3.02832944E-007</v>
      </c>
      <c r="AU44" s="0" t="n">
        <f aca="false">AT44*W44</f>
        <v>0.25437967296</v>
      </c>
      <c r="AV44" s="0" t="n">
        <f aca="false">AU44/365</f>
        <v>0.000696930610849315</v>
      </c>
      <c r="AW44" s="0" t="n">
        <f aca="false">AU44*EXP(AB44*AC44)</f>
        <v>0.25437967296</v>
      </c>
      <c r="AX44" s="0" t="n">
        <f aca="false">AW44/365</f>
        <v>0.000696930610849315</v>
      </c>
      <c r="AY44" s="0" t="n">
        <f aca="false">AW44+AR44+AM44+AG44</f>
        <v>10.6954046468821</v>
      </c>
      <c r="AZ44" s="0" t="n">
        <f aca="false">AH44+AN44+AS44+AX44</f>
        <v>0.0293024784846084</v>
      </c>
      <c r="BA44" s="0" t="n">
        <f aca="false">AH44*1000000</f>
        <v>5090.45374071803</v>
      </c>
      <c r="BB44" s="0" t="n">
        <f aca="false">BA44*'Dist Horaria'!$H$3</f>
        <v>177.374526481425</v>
      </c>
      <c r="BC44" s="0" t="n">
        <f aca="false">BA44*'Dist Horaria'!$I$3</f>
        <v>172.629591840036</v>
      </c>
      <c r="BD44" s="0" t="n">
        <f aca="false">BA44*'Dist Horaria'!$J$3</f>
        <v>168.150956717005</v>
      </c>
      <c r="BE44" s="0" t="n">
        <f aca="false">BA44*'Dist Horaria'!$K$3</f>
        <v>164.335334511266</v>
      </c>
      <c r="BF44" s="0" t="n">
        <f aca="false">BA44*'Dist Horaria'!$L$3</f>
        <v>161.547025942899</v>
      </c>
      <c r="BG44" s="0" t="n">
        <f aca="false">BA44*'Dist Horaria'!$M$3</f>
        <v>159.791604487786</v>
      </c>
      <c r="BH44" s="0" t="n">
        <f aca="false">BA44*'Dist Horaria'!$N$3</f>
        <v>167.003352971822</v>
      </c>
      <c r="BI44" s="0" t="n">
        <f aca="false">BA44*'Dist Horaria'!$O$3</f>
        <v>167.003352971822</v>
      </c>
      <c r="BJ44" s="0" t="n">
        <f aca="false">BA44*'Dist Horaria'!$P$3</f>
        <v>220.951071188094</v>
      </c>
      <c r="BK44" s="0" t="n">
        <f aca="false">BA44*'Dist Horaria'!$Q$3</f>
        <v>244.320896025297</v>
      </c>
      <c r="BL44" s="0" t="n">
        <f aca="false">BA44*'Dist Horaria'!$R$3</f>
        <v>261.317132270535</v>
      </c>
      <c r="BM44" s="0" t="n">
        <f aca="false">BA44*'Dist Horaria'!$S$3</f>
        <v>269.815250393154</v>
      </c>
      <c r="BN44" s="0" t="n">
        <f aca="false">BA44*'Dist Horaria'!$T$3</f>
        <v>271.939779923809</v>
      </c>
      <c r="BO44" s="0" t="n">
        <f aca="false">BA44*'Dist Horaria'!$U$3</f>
        <v>269.815250393154</v>
      </c>
      <c r="BP44" s="0" t="n">
        <f aca="false">BA44*'Dist Horaria'!$V$3</f>
        <v>265.566191331844</v>
      </c>
      <c r="BQ44" s="0" t="n">
        <f aca="false">BA44*'Dist Horaria'!$W$3</f>
        <v>259.19260273988</v>
      </c>
      <c r="BR44" s="0" t="n">
        <f aca="false">BA44*'Dist Horaria'!$X$3</f>
        <v>254.169454201396</v>
      </c>
      <c r="BS44" s="0" t="n">
        <f aca="false">BA44*'Dist Horaria'!$Y$3</f>
        <v>248.372216185738</v>
      </c>
      <c r="BT44" s="0" t="n">
        <f aca="false">BA44*'Dist Horaria'!$Z$3</f>
        <v>216.817282242046</v>
      </c>
      <c r="BU44" s="0" t="n">
        <f aca="false">BA44*'Dist Horaria'!$AA$3</f>
        <v>206.180851913557</v>
      </c>
      <c r="BV44" s="0" t="n">
        <f aca="false">BA44*'Dist Horaria'!$AB$3</f>
        <v>183.514736154765</v>
      </c>
      <c r="BW44" s="0" t="n">
        <f aca="false">BA44*'Dist Horaria'!$AC$3</f>
        <v>198.897934331794</v>
      </c>
      <c r="BX44" s="0" t="n">
        <f aca="false">BA44*'Dist Horaria'!$AD$3</f>
        <v>193.649102361064</v>
      </c>
      <c r="BY44" s="0" t="n">
        <f aca="false">BA44*'Dist Horaria'!$AE$3</f>
        <v>188.096144521411</v>
      </c>
      <c r="BZ44" s="0" t="n">
        <f aca="false">AN44*1000000</f>
        <v>11493.0410958904</v>
      </c>
      <c r="CA44" s="0" t="n">
        <f aca="false">BZ44*'Dist Horaria'!$H$6</f>
        <v>287.32602739726</v>
      </c>
      <c r="CB44" s="0" t="n">
        <f aca="false">BZ44*'Dist Horaria'!$I$6</f>
        <v>287.32602739726</v>
      </c>
      <c r="CC44" s="0" t="n">
        <f aca="false">BZ44*'Dist Horaria'!$J$6</f>
        <v>287.32602739726</v>
      </c>
      <c r="CD44" s="0" t="n">
        <f aca="false">BZ44*'Dist Horaria'!$K$6</f>
        <v>287.32602739726</v>
      </c>
      <c r="CE44" s="0" t="n">
        <f aca="false">BZ44*'Dist Horaria'!$L$6</f>
        <v>287.32602739726</v>
      </c>
      <c r="CF44" s="0" t="n">
        <f aca="false">BZ44*'Dist Horaria'!$M$6</f>
        <v>766.202739726027</v>
      </c>
      <c r="CG44" s="0" t="n">
        <f aca="false">BZ44*'Dist Horaria'!$N$6</f>
        <v>766.202739726027</v>
      </c>
      <c r="CH44" s="0" t="n">
        <f aca="false">BZ44*'Dist Horaria'!$O$6</f>
        <v>766.202739726027</v>
      </c>
      <c r="CI44" s="0" t="n">
        <f aca="false">BZ44*'Dist Horaria'!$P$6</f>
        <v>502.820547945205</v>
      </c>
      <c r="CJ44" s="0" t="n">
        <f aca="false">BZ44*'Dist Horaria'!$Q$6</f>
        <v>502.820547945205</v>
      </c>
      <c r="CK44" s="0" t="n">
        <f aca="false">BZ44*'Dist Horaria'!$R$6</f>
        <v>502.820547945205</v>
      </c>
      <c r="CL44" s="0" t="n">
        <f aca="false">BZ44*'Dist Horaria'!$S$6</f>
        <v>502.820547945205</v>
      </c>
      <c r="CM44" s="0" t="n">
        <f aca="false">BZ44*'Dist Horaria'!$T$6</f>
        <v>502.820547945205</v>
      </c>
      <c r="CN44" s="0" t="n">
        <f aca="false">BZ44*'Dist Horaria'!$U$6</f>
        <v>502.820547945205</v>
      </c>
      <c r="CO44" s="0" t="n">
        <f aca="false">BZ44*'Dist Horaria'!$V$6</f>
        <v>502.820547945205</v>
      </c>
      <c r="CP44" s="0" t="n">
        <f aca="false">BZ44*'Dist Horaria'!$W$6</f>
        <v>502.820547945205</v>
      </c>
      <c r="CQ44" s="0" t="n">
        <f aca="false">BZ44*'Dist Horaria'!$X$6</f>
        <v>766.202739726027</v>
      </c>
      <c r="CR44" s="0" t="n">
        <f aca="false">BZ44*'Dist Horaria'!$Y$6</f>
        <v>766.202739726027</v>
      </c>
      <c r="CS44" s="0" t="n">
        <f aca="false">BZ44*'Dist Horaria'!$Z$6</f>
        <v>766.202739726027</v>
      </c>
      <c r="CT44" s="0" t="n">
        <f aca="false">BZ44*'Dist Horaria'!$AA$6</f>
        <v>287.32602739726</v>
      </c>
      <c r="CU44" s="0" t="n">
        <f aca="false">BZ44*'Dist Horaria'!$AB$6</f>
        <v>287.32602739726</v>
      </c>
      <c r="CV44" s="0" t="n">
        <f aca="false">BZ44*'Dist Horaria'!$AC$6</f>
        <v>287.32602739726</v>
      </c>
      <c r="CW44" s="0" t="n">
        <f aca="false">BZ44*'Dist Horaria'!$AD$6</f>
        <v>287.32602739726</v>
      </c>
      <c r="CX44" s="0" t="n">
        <f aca="false">BZ44*'Dist Horaria'!$AE$6</f>
        <v>287.32602739726</v>
      </c>
      <c r="CY44" s="0" t="n">
        <f aca="false">AS44*1000000</f>
        <v>12022.0530371507</v>
      </c>
      <c r="CZ44" s="0" t="n">
        <f aca="false">CY44*'Dist Horaria'!$H$6</f>
        <v>300.551325928767</v>
      </c>
      <c r="DA44" s="0" t="n">
        <f aca="false">CY44*'Dist Horaria'!$I$6</f>
        <v>300.551325928767</v>
      </c>
      <c r="DB44" s="0" t="n">
        <f aca="false">CY44*'Dist Horaria'!$J$6</f>
        <v>300.551325928767</v>
      </c>
      <c r="DC44" s="0" t="n">
        <f aca="false">CY44*'Dist Horaria'!$K$6</f>
        <v>300.551325928767</v>
      </c>
      <c r="DD44" s="0" t="n">
        <f aca="false">CY44*'Dist Horaria'!$L$6</f>
        <v>300.551325928767</v>
      </c>
      <c r="DE44" s="0" t="n">
        <f aca="false">CY44*'Dist Horaria'!$M$6</f>
        <v>801.470202476712</v>
      </c>
      <c r="DF44" s="0" t="n">
        <f aca="false">CY44*'Dist Horaria'!$N$6</f>
        <v>801.470202476712</v>
      </c>
      <c r="DG44" s="0" t="n">
        <f aca="false">CY44*'Dist Horaria'!$O$6</f>
        <v>801.470202476712</v>
      </c>
      <c r="DH44" s="0" t="n">
        <f aca="false">CY44*'Dist Horaria'!$P$6</f>
        <v>525.964820375342</v>
      </c>
      <c r="DI44" s="0" t="n">
        <f aca="false">CY44*'Dist Horaria'!$Q$6</f>
        <v>525.964820375342</v>
      </c>
      <c r="DJ44" s="0" t="n">
        <f aca="false">CY44*'Dist Horaria'!$R$6</f>
        <v>525.964820375342</v>
      </c>
      <c r="DK44" s="0" t="n">
        <f aca="false">CY44*'Dist Horaria'!$S$6</f>
        <v>525.964820375342</v>
      </c>
      <c r="DL44" s="0" t="n">
        <f aca="false">CY44*'Dist Horaria'!$T$6</f>
        <v>525.964820375342</v>
      </c>
      <c r="DM44" s="0" t="n">
        <f aca="false">CY44*'Dist Horaria'!$U$6</f>
        <v>525.964820375342</v>
      </c>
      <c r="DN44" s="0" t="n">
        <f aca="false">CY44*'Dist Horaria'!$V$6</f>
        <v>525.964820375342</v>
      </c>
      <c r="DO44" s="0" t="n">
        <f aca="false">CY44*'Dist Horaria'!$W$6</f>
        <v>525.964820375342</v>
      </c>
      <c r="DP44" s="0" t="n">
        <f aca="false">CY44*'Dist Horaria'!$X$6</f>
        <v>801.470202476712</v>
      </c>
      <c r="DQ44" s="0" t="n">
        <f aca="false">CY44*'Dist Horaria'!$Y$6</f>
        <v>801.470202476712</v>
      </c>
      <c r="DR44" s="0" t="n">
        <f aca="false">CY44*'Dist Horaria'!$Z$6</f>
        <v>801.470202476712</v>
      </c>
      <c r="DS44" s="0" t="n">
        <f aca="false">CY44*'Dist Horaria'!$AA$6</f>
        <v>300.551325928767</v>
      </c>
      <c r="DT44" s="0" t="n">
        <f aca="false">CY44*'Dist Horaria'!$AB$6</f>
        <v>300.551325928767</v>
      </c>
      <c r="DU44" s="0" t="n">
        <f aca="false">CY44*'Dist Horaria'!$AC$6</f>
        <v>300.551325928767</v>
      </c>
      <c r="DV44" s="0" t="n">
        <f aca="false">CY44*'Dist Horaria'!$AD$6</f>
        <v>300.551325928767</v>
      </c>
      <c r="DW44" s="0" t="n">
        <f aca="false">CY44*'Dist Horaria'!$AE$6</f>
        <v>300.551325928767</v>
      </c>
      <c r="DX44" s="0" t="n">
        <f aca="false">AX44*1000000</f>
        <v>696.930610849315</v>
      </c>
      <c r="DY44" s="0" t="n">
        <f aca="false">DX44*'Dist Horaria'!$H$6</f>
        <v>17.4232652712329</v>
      </c>
      <c r="DZ44" s="0" t="n">
        <f aca="false">DX44*'Dist Horaria'!$I$6</f>
        <v>17.4232652712329</v>
      </c>
      <c r="EA44" s="0" t="n">
        <f aca="false">DX44*'Dist Horaria'!$J$6</f>
        <v>17.4232652712329</v>
      </c>
      <c r="EB44" s="0" t="n">
        <f aca="false">DX44*'Dist Horaria'!$K$6</f>
        <v>17.4232652712329</v>
      </c>
      <c r="EC44" s="0" t="n">
        <f aca="false">DX44*'Dist Horaria'!$L$6</f>
        <v>17.4232652712329</v>
      </c>
      <c r="ED44" s="0" t="n">
        <f aca="false">DX44*'Dist Horaria'!$M$6</f>
        <v>46.4620407232877</v>
      </c>
      <c r="EE44" s="0" t="n">
        <f aca="false">DX44*'Dist Horaria'!$N$6</f>
        <v>46.4620407232877</v>
      </c>
      <c r="EF44" s="0" t="n">
        <f aca="false">DX44*'Dist Horaria'!$O$6</f>
        <v>46.4620407232877</v>
      </c>
      <c r="EG44" s="0" t="n">
        <f aca="false">DX44*'Dist Horaria'!$P$6</f>
        <v>30.4907142246575</v>
      </c>
      <c r="EH44" s="0" t="n">
        <f aca="false">DX44*'Dist Horaria'!$Q$6</f>
        <v>30.4907142246575</v>
      </c>
      <c r="EI44" s="0" t="n">
        <f aca="false">DX44*'Dist Horaria'!$R$6</f>
        <v>30.4907142246575</v>
      </c>
      <c r="EJ44" s="0" t="n">
        <f aca="false">DX44*'Dist Horaria'!$S$6</f>
        <v>30.4907142246575</v>
      </c>
      <c r="EK44" s="0" t="n">
        <f aca="false">DX44*'Dist Horaria'!$T$6</f>
        <v>30.4907142246575</v>
      </c>
      <c r="EL44" s="0" t="n">
        <f aca="false">DX44*'Dist Horaria'!$U$6</f>
        <v>30.4907142246575</v>
      </c>
      <c r="EM44" s="0" t="n">
        <f aca="false">DX44*'Dist Horaria'!$V$6</f>
        <v>30.4907142246575</v>
      </c>
      <c r="EN44" s="0" t="n">
        <f aca="false">DX44*'Dist Horaria'!$W$6</f>
        <v>30.4907142246575</v>
      </c>
      <c r="EO44" s="0" t="n">
        <f aca="false">DX44*'Dist Horaria'!$X$6</f>
        <v>46.4620407232877</v>
      </c>
      <c r="EP44" s="0" t="n">
        <f aca="false">DX44*'Dist Horaria'!$Y$6</f>
        <v>46.4620407232877</v>
      </c>
      <c r="EQ44" s="0" t="n">
        <f aca="false">DX44*'Dist Horaria'!$Z$6</f>
        <v>46.4620407232877</v>
      </c>
      <c r="ER44" s="0" t="n">
        <f aca="false">DX44*'Dist Horaria'!$AA$6</f>
        <v>17.4232652712329</v>
      </c>
      <c r="ES44" s="0" t="n">
        <f aca="false">DX44*'Dist Horaria'!$AB$6</f>
        <v>17.4232652712329</v>
      </c>
      <c r="ET44" s="0" t="n">
        <f aca="false">DX44*'Dist Horaria'!$AC$6</f>
        <v>17.4232652712329</v>
      </c>
      <c r="EU44" s="0" t="n">
        <f aca="false">DX44*'Dist Horaria'!$AD$6</f>
        <v>17.4232652712329</v>
      </c>
      <c r="EV44" s="0" t="n">
        <f aca="false">DX44*'Dist Horaria'!$AE$6</f>
        <v>17.4232652712329</v>
      </c>
      <c r="EW44" s="0" t="n">
        <f aca="false">BB44+CA44+CZ44+DY44</f>
        <v>782.675145078686</v>
      </c>
      <c r="EX44" s="0" t="n">
        <f aca="false">BC44+CB44+DA44+DZ44</f>
        <v>777.930210437296</v>
      </c>
      <c r="EY44" s="0" t="n">
        <f aca="false">BD44+CC44+DB44+EA44</f>
        <v>773.451575314265</v>
      </c>
      <c r="EZ44" s="0" t="n">
        <f aca="false">BE44+CD44+DC44+EB44</f>
        <v>769.635953108526</v>
      </c>
      <c r="FA44" s="0" t="n">
        <f aca="false">BF44+CE44+DD44+EC44</f>
        <v>766.84764454016</v>
      </c>
      <c r="FB44" s="0" t="n">
        <f aca="false">BG44+CF44+DE44+ED44</f>
        <v>1773.92658741381</v>
      </c>
      <c r="FC44" s="0" t="n">
        <f aca="false">BH44+CG44+DF44+EE44</f>
        <v>1781.13833589785</v>
      </c>
      <c r="FD44" s="0" t="n">
        <f aca="false">BI44+CH44+DG44+EF44</f>
        <v>1781.13833589785</v>
      </c>
      <c r="FE44" s="0" t="n">
        <f aca="false">BJ44+CI44+DH44+EG44</f>
        <v>1280.2271537333</v>
      </c>
      <c r="FF44" s="0" t="n">
        <f aca="false">BK44+CJ44+DI44+EH44</f>
        <v>1303.5969785705</v>
      </c>
      <c r="FG44" s="0" t="n">
        <f aca="false">BL44+CK44+DJ44+EI44</f>
        <v>1320.59321481574</v>
      </c>
      <c r="FH44" s="0" t="n">
        <f aca="false">BM44+CL44+DK44+EJ44</f>
        <v>1329.09133293836</v>
      </c>
      <c r="FI44" s="0" t="n">
        <f aca="false">BN44+CM44+DL44+EK44</f>
        <v>1331.21586246901</v>
      </c>
      <c r="FJ44" s="0" t="n">
        <f aca="false">BO44+CN44+DM44+EL44</f>
        <v>1329.09133293836</v>
      </c>
      <c r="FK44" s="0" t="n">
        <f aca="false">BP44+CO44+DN44+EM44</f>
        <v>1324.84227387705</v>
      </c>
      <c r="FL44" s="0" t="n">
        <f aca="false">BQ44+CP44+DO44+EN44</f>
        <v>1318.46868528509</v>
      </c>
      <c r="FM44" s="0" t="n">
        <f aca="false">BR44+CQ44+DP44+EO44</f>
        <v>1868.30443712742</v>
      </c>
      <c r="FN44" s="0" t="n">
        <f aca="false">BS44+CR44+DQ44+EP44</f>
        <v>1862.50719911177</v>
      </c>
      <c r="FO44" s="0" t="n">
        <f aca="false">BT44+CS44+DR44+EQ44</f>
        <v>1830.95226516807</v>
      </c>
      <c r="FP44" s="0" t="n">
        <f aca="false">BU44+CT44+DS44+ER44</f>
        <v>811.481470510817</v>
      </c>
      <c r="FQ44" s="0" t="n">
        <f aca="false">BV44+CU44+DT44+ES44</f>
        <v>788.815354752025</v>
      </c>
      <c r="FR44" s="0" t="n">
        <f aca="false">BW44+CV44+DU44+ET44</f>
        <v>804.198552929054</v>
      </c>
      <c r="FS44" s="0" t="n">
        <f aca="false">BX44+CW44+DV44+EU44</f>
        <v>798.949720958325</v>
      </c>
      <c r="FT44" s="0" t="n">
        <f aca="false">BY44+CX44+DW44+EV44</f>
        <v>793.396763118671</v>
      </c>
      <c r="FU44" s="0" t="n">
        <f aca="false">AM44*'Dist Horaria'!$H$10</f>
        <v>0.378600263092874</v>
      </c>
      <c r="FV44" s="0" t="n">
        <f aca="false">AM44*'Dist Horaria'!$I$10</f>
        <v>0.354328062786814</v>
      </c>
      <c r="FW44" s="0" t="n">
        <f aca="false">AM44*'Dist Horaria'!$J$10</f>
        <v>0.352794144259292</v>
      </c>
      <c r="FX44" s="0" t="n">
        <f aca="false">AM44*'Dist Horaria'!$K$10</f>
        <v>0.342647905907322</v>
      </c>
      <c r="FY44" s="0" t="n">
        <f aca="false">AM44*'Dist Horaria'!$L$10</f>
        <v>0.342785028136421</v>
      </c>
      <c r="FZ44" s="0" t="n">
        <f aca="false">AM44*'Dist Horaria'!$M$10</f>
        <v>0.366794086614598</v>
      </c>
      <c r="GA44" s="0" t="n">
        <f aca="false">AM44*'Dist Horaria'!$N$10</f>
        <v>0.347002367006129</v>
      </c>
      <c r="GB44" s="0" t="n">
        <f aca="false">AM44*'Dist Horaria'!$O$10</f>
        <v>0.341079683098957</v>
      </c>
      <c r="GC44" s="0" t="n">
        <f aca="false">AM44*'Dist Horaria'!$P$10</f>
        <v>0.346372458800759</v>
      </c>
      <c r="GD44" s="0" t="n">
        <f aca="false">AM44*'Dist Horaria'!$Q$10</f>
        <v>0.313455389933517</v>
      </c>
      <c r="GE44" s="0" t="n">
        <f aca="false">AM44*'Dist Horaria'!$R$10</f>
        <v>0.382462649922482</v>
      </c>
      <c r="GF44" s="0" t="n">
        <f aca="false">AM44*'Dist Horaria'!$S$10</f>
        <v>0.326637960440834</v>
      </c>
      <c r="GG44" s="0" t="n">
        <f aca="false">AR44*'Dist Horaria'!$H$10</f>
        <v>0.3960268135132</v>
      </c>
      <c r="GH44" s="0" t="n">
        <f aca="false">AR44*'Dist Horaria'!$I$10</f>
        <v>0.37063739073352</v>
      </c>
      <c r="GI44" s="0" t="n">
        <f aca="false">AR44*'Dist Horaria'!$J$10</f>
        <v>0.369032867636571</v>
      </c>
      <c r="GJ44" s="0" t="n">
        <f aca="false">AR44*'Dist Horaria'!$K$10</f>
        <v>0.358419609180672</v>
      </c>
      <c r="GK44" s="0" t="n">
        <f aca="false">AR44*'Dist Horaria'!$L$10</f>
        <v>0.358563042993972</v>
      </c>
      <c r="GL44" s="0" t="n">
        <f aca="false">AR44*'Dist Horaria'!$M$10</f>
        <v>0.383677211819132</v>
      </c>
      <c r="GM44" s="0" t="n">
        <f aca="false">AR44*'Dist Horaria'!$N$10</f>
        <v>0.362974501296805</v>
      </c>
      <c r="GN44" s="0" t="n">
        <f aca="false">AR44*'Dist Horaria'!$O$10</f>
        <v>0.35677920281486</v>
      </c>
      <c r="GO44" s="0" t="n">
        <f aca="false">AR44*'Dist Horaria'!$P$10</f>
        <v>0.362315599115015</v>
      </c>
      <c r="GP44" s="0" t="n">
        <f aca="false">AR44*'Dist Horaria'!$Q$10</f>
        <v>0.327883394057379</v>
      </c>
      <c r="GQ44" s="0" t="n">
        <f aca="false">AR44*'Dist Horaria'!$R$10</f>
        <v>0.400066981727002</v>
      </c>
      <c r="GR44" s="0" t="n">
        <f aca="false">AR44*'Dist Horaria'!$S$10</f>
        <v>0.34167274367187</v>
      </c>
      <c r="GS44" s="0" t="n">
        <f aca="false">AW44*'Dist Horaria'!$H$10</f>
        <v>0.0229580761456927</v>
      </c>
      <c r="GT44" s="0" t="n">
        <f aca="false">AW44*'Dist Horaria'!$I$10</f>
        <v>0.0214862255497693</v>
      </c>
      <c r="GU44" s="0" t="n">
        <f aca="false">AW44*'Dist Horaria'!$J$10</f>
        <v>0.0213932097180621</v>
      </c>
      <c r="GV44" s="0" t="n">
        <f aca="false">AW44*'Dist Horaria'!$K$10</f>
        <v>0.0207779483582998</v>
      </c>
      <c r="GW44" s="0" t="n">
        <f aca="false">AW44*'Dist Horaria'!$L$10</f>
        <v>0.0207862633619694</v>
      </c>
      <c r="GX44" s="0" t="n">
        <f aca="false">AW44*'Dist Horaria'!$M$10</f>
        <v>0.0222421572069062</v>
      </c>
      <c r="GY44" s="0" t="n">
        <f aca="false">AW44*'Dist Horaria'!$N$10</f>
        <v>0.0210420000751771</v>
      </c>
      <c r="GZ44" s="0" t="n">
        <f aca="false">AW44*'Dist Horaria'!$O$10</f>
        <v>0.0206828523370933</v>
      </c>
      <c r="HA44" s="0" t="n">
        <f aca="false">AW44*'Dist Horaria'!$P$10</f>
        <v>0.0210038028472472</v>
      </c>
      <c r="HB44" s="0" t="n">
        <f aca="false">AW44*'Dist Horaria'!$Q$10</f>
        <v>0.0190077329888336</v>
      </c>
      <c r="HC44" s="0" t="n">
        <f aca="false">AW44*'Dist Horaria'!$R$10</f>
        <v>0.0231922887957682</v>
      </c>
      <c r="HD44" s="0" t="n">
        <f aca="false">AW44*'Dist Horaria'!$S$10</f>
        <v>0.0198071155751809</v>
      </c>
    </row>
    <row r="45" customFormat="false" ht="13.8" hidden="false" customHeight="false" outlineLevel="0" collapsed="false">
      <c r="A45" s="0" t="n">
        <v>4.658925</v>
      </c>
      <c r="B45" s="0" t="n">
        <v>-74.0587583333333</v>
      </c>
      <c r="C45" s="0" t="n">
        <v>34</v>
      </c>
      <c r="D45" s="0" t="n">
        <v>30</v>
      </c>
      <c r="E45" s="0" t="n">
        <v>2388</v>
      </c>
      <c r="F45" s="0" t="n">
        <v>54</v>
      </c>
      <c r="G45" s="0" t="s">
        <v>307</v>
      </c>
      <c r="H45" s="1" t="n">
        <v>40616</v>
      </c>
      <c r="I45" s="0" t="s">
        <v>318</v>
      </c>
      <c r="J45" s="0" t="s">
        <v>319</v>
      </c>
      <c r="K45" s="0" t="s">
        <v>320</v>
      </c>
      <c r="L45" s="0" t="s">
        <v>321</v>
      </c>
      <c r="N45" s="0" t="n">
        <v>26</v>
      </c>
      <c r="P45" s="0" t="n">
        <v>7</v>
      </c>
      <c r="Q45" s="0" t="s">
        <v>86</v>
      </c>
      <c r="R45" s="0" t="n">
        <v>30</v>
      </c>
      <c r="S45" s="0" t="n">
        <v>365</v>
      </c>
      <c r="T45" s="0" t="n">
        <v>24</v>
      </c>
      <c r="U45" s="0" t="n">
        <v>3</v>
      </c>
      <c r="V45" s="0" t="n">
        <v>73600</v>
      </c>
      <c r="W45" s="0" t="n">
        <f aca="false">V45*12</f>
        <v>883200</v>
      </c>
      <c r="X45" s="0" t="n">
        <v>3</v>
      </c>
      <c r="Y45" s="0" t="s">
        <v>148</v>
      </c>
      <c r="Z45" s="0" t="n">
        <v>25535.32</v>
      </c>
      <c r="AB45" s="0" t="n">
        <v>0.005</v>
      </c>
      <c r="AC45" s="0" t="n">
        <v>1</v>
      </c>
      <c r="AD45" s="0" t="n">
        <v>4306.73597337443</v>
      </c>
      <c r="AE45" s="0" t="n">
        <f aca="false">AD45/2204.59</f>
        <v>1.95353148357492</v>
      </c>
      <c r="AF45" s="0" t="n">
        <f aca="false">AE45/S45</f>
        <v>0.00535214105089019</v>
      </c>
      <c r="AG45" s="0" t="n">
        <f aca="false">AE45*EXP(AB45*AC45)</f>
        <v>1.96332360088583</v>
      </c>
      <c r="AH45" s="0" t="n">
        <f aca="false">AG45/S45</f>
        <v>0.00537896876955023</v>
      </c>
      <c r="AI45" s="0" t="s">
        <v>90</v>
      </c>
      <c r="AJ45" s="0" t="n">
        <f aca="false">IF(AI45="A",'FE DISTRIBUCIÓN'!$C$2,'FE DISTRIBUCIÓN'!$C$3)</f>
        <v>4.994E-006</v>
      </c>
      <c r="AK45" s="0" t="n">
        <f aca="false">W45*AJ45</f>
        <v>4.4107008</v>
      </c>
      <c r="AL45" s="0" t="n">
        <f aca="false">AK45/365</f>
        <v>0.0120841117808219</v>
      </c>
      <c r="AM45" s="0" t="n">
        <f aca="false">AK45*EXP(AB45*AC45)</f>
        <v>4.43280952976458</v>
      </c>
      <c r="AN45" s="0" t="n">
        <f aca="false">AM45/365</f>
        <v>0.0121446836431906</v>
      </c>
      <c r="AO45" s="0" t="n">
        <v>5.223868284E-006</v>
      </c>
      <c r="AP45" s="0" t="n">
        <f aca="false">AO45*W45</f>
        <v>4.6137204684288</v>
      </c>
      <c r="AQ45" s="0" t="n">
        <f aca="false">AP45/365</f>
        <v>0.0126403300504899</v>
      </c>
      <c r="AR45" s="0" t="n">
        <f aca="false">AP45*EXP(AB45*AC45)</f>
        <v>4.63684683851625</v>
      </c>
      <c r="AS45" s="0" t="n">
        <f aca="false">AR45/365</f>
        <v>0.0127036899685377</v>
      </c>
      <c r="AT45" s="0" t="n">
        <v>3.02832944E-007</v>
      </c>
      <c r="AU45" s="0" t="n">
        <f aca="false">AT45*W45</f>
        <v>0.2674620561408</v>
      </c>
      <c r="AV45" s="0" t="n">
        <f aca="false">AU45/365</f>
        <v>0.000732772756550137</v>
      </c>
      <c r="AW45" s="0" t="n">
        <f aca="false">AU45*EXP(AB45*AC45)</f>
        <v>0.268802715276304</v>
      </c>
      <c r="AX45" s="0" t="n">
        <f aca="false">AW45/365</f>
        <v>0.000736445795277545</v>
      </c>
      <c r="AY45" s="0" t="n">
        <f aca="false">AW45+AR45+AM45+AG45</f>
        <v>11.301782684443</v>
      </c>
      <c r="AZ45" s="0" t="n">
        <f aca="false">AH45+AN45+AS45+AX45</f>
        <v>0.030963788176556</v>
      </c>
      <c r="BA45" s="0" t="n">
        <f aca="false">AH45*1000000</f>
        <v>5378.96876955023</v>
      </c>
      <c r="BB45" s="0" t="n">
        <f aca="false">BA45*'Dist Horaria'!$H$3</f>
        <v>187.427700368959</v>
      </c>
      <c r="BC45" s="0" t="n">
        <f aca="false">BA45*'Dist Horaria'!$I$3</f>
        <v>182.413833914298</v>
      </c>
      <c r="BD45" s="0" t="n">
        <f aca="false">BA45*'Dist Horaria'!$J$3</f>
        <v>177.681360212731</v>
      </c>
      <c r="BE45" s="0" t="n">
        <f aca="false">BA45*'Dist Horaria'!$K$3</f>
        <v>173.649477452083</v>
      </c>
      <c r="BF45" s="0" t="n">
        <f aca="false">BA45*'Dist Horaria'!$L$3</f>
        <v>170.703134066396</v>
      </c>
      <c r="BG45" s="0" t="n">
        <f aca="false">BA45*'Dist Horaria'!$M$3</f>
        <v>168.848219423144</v>
      </c>
      <c r="BH45" s="0" t="n">
        <f aca="false">BA45*'Dist Horaria'!$N$3</f>
        <v>176.468712967598</v>
      </c>
      <c r="BI45" s="0" t="n">
        <f aca="false">BA45*'Dist Horaria'!$O$3</f>
        <v>176.468712967598</v>
      </c>
      <c r="BJ45" s="0" t="n">
        <f aca="false">BA45*'Dist Horaria'!$P$3</f>
        <v>233.474061852842</v>
      </c>
      <c r="BK45" s="0" t="n">
        <f aca="false">BA45*'Dist Horaria'!$Q$3</f>
        <v>258.168433779584</v>
      </c>
      <c r="BL45" s="0" t="n">
        <f aca="false">BA45*'Dist Horaria'!$R$3</f>
        <v>276.127976999034</v>
      </c>
      <c r="BM45" s="0" t="n">
        <f aca="false">BA45*'Dist Horaria'!$S$3</f>
        <v>285.107748608759</v>
      </c>
      <c r="BN45" s="0" t="n">
        <f aca="false">BA45*'Dist Horaria'!$T$3</f>
        <v>287.35269151119</v>
      </c>
      <c r="BO45" s="0" t="n">
        <f aca="false">BA45*'Dist Horaria'!$U$3</f>
        <v>285.107748608759</v>
      </c>
      <c r="BP45" s="0" t="n">
        <f aca="false">BA45*'Dist Horaria'!$V$3</f>
        <v>280.617862803896</v>
      </c>
      <c r="BQ45" s="0" t="n">
        <f aca="false">BA45*'Dist Horaria'!$W$3</f>
        <v>273.883034096603</v>
      </c>
      <c r="BR45" s="0" t="n">
        <f aca="false">BA45*'Dist Horaria'!$X$3</f>
        <v>268.575185230952</v>
      </c>
      <c r="BS45" s="0" t="n">
        <f aca="false">BA45*'Dist Horaria'!$Y$3</f>
        <v>262.449373304513</v>
      </c>
      <c r="BT45" s="0" t="n">
        <f aca="false">BA45*'Dist Horaria'!$Z$3</f>
        <v>229.10597940415</v>
      </c>
      <c r="BU45" s="0" t="n">
        <f aca="false">BA45*'Dist Horaria'!$AA$3</f>
        <v>217.866701046938</v>
      </c>
      <c r="BV45" s="0" t="n">
        <f aca="false">BA45*'Dist Horaria'!$AB$3</f>
        <v>193.915922785597</v>
      </c>
      <c r="BW45" s="0" t="n">
        <f aca="false">BA45*'Dist Horaria'!$AC$3</f>
        <v>210.17100470652</v>
      </c>
      <c r="BX45" s="0" t="n">
        <f aca="false">BA45*'Dist Horaria'!$AD$3</f>
        <v>204.624681198787</v>
      </c>
      <c r="BY45" s="0" t="n">
        <f aca="false">BA45*'Dist Horaria'!$AE$3</f>
        <v>198.756994678192</v>
      </c>
      <c r="BZ45" s="0" t="n">
        <f aca="false">AN45*1000000</f>
        <v>12144.6836431906</v>
      </c>
      <c r="CA45" s="0" t="n">
        <f aca="false">BZ45*'Dist Horaria'!$H$6</f>
        <v>303.617091079765</v>
      </c>
      <c r="CB45" s="0" t="n">
        <f aca="false">BZ45*'Dist Horaria'!$I$6</f>
        <v>303.617091079765</v>
      </c>
      <c r="CC45" s="0" t="n">
        <f aca="false">BZ45*'Dist Horaria'!$J$6</f>
        <v>303.617091079765</v>
      </c>
      <c r="CD45" s="0" t="n">
        <f aca="false">BZ45*'Dist Horaria'!$K$6</f>
        <v>303.617091079765</v>
      </c>
      <c r="CE45" s="0" t="n">
        <f aca="false">BZ45*'Dist Horaria'!$L$6</f>
        <v>303.617091079765</v>
      </c>
      <c r="CF45" s="0" t="n">
        <f aca="false">BZ45*'Dist Horaria'!$M$6</f>
        <v>809.645576212708</v>
      </c>
      <c r="CG45" s="0" t="n">
        <f aca="false">BZ45*'Dist Horaria'!$N$6</f>
        <v>809.645576212708</v>
      </c>
      <c r="CH45" s="0" t="n">
        <f aca="false">BZ45*'Dist Horaria'!$O$6</f>
        <v>809.645576212708</v>
      </c>
      <c r="CI45" s="0" t="n">
        <f aca="false">BZ45*'Dist Horaria'!$P$6</f>
        <v>531.32990938959</v>
      </c>
      <c r="CJ45" s="0" t="n">
        <f aca="false">BZ45*'Dist Horaria'!$Q$6</f>
        <v>531.32990938959</v>
      </c>
      <c r="CK45" s="0" t="n">
        <f aca="false">BZ45*'Dist Horaria'!$R$6</f>
        <v>531.32990938959</v>
      </c>
      <c r="CL45" s="0" t="n">
        <f aca="false">BZ45*'Dist Horaria'!$S$6</f>
        <v>531.32990938959</v>
      </c>
      <c r="CM45" s="0" t="n">
        <f aca="false">BZ45*'Dist Horaria'!$T$6</f>
        <v>531.32990938959</v>
      </c>
      <c r="CN45" s="0" t="n">
        <f aca="false">BZ45*'Dist Horaria'!$U$6</f>
        <v>531.32990938959</v>
      </c>
      <c r="CO45" s="0" t="n">
        <f aca="false">BZ45*'Dist Horaria'!$V$6</f>
        <v>531.32990938959</v>
      </c>
      <c r="CP45" s="0" t="n">
        <f aca="false">BZ45*'Dist Horaria'!$W$6</f>
        <v>531.32990938959</v>
      </c>
      <c r="CQ45" s="0" t="n">
        <f aca="false">BZ45*'Dist Horaria'!$X$6</f>
        <v>809.645576212708</v>
      </c>
      <c r="CR45" s="0" t="n">
        <f aca="false">BZ45*'Dist Horaria'!$Y$6</f>
        <v>809.645576212708</v>
      </c>
      <c r="CS45" s="0" t="n">
        <f aca="false">BZ45*'Dist Horaria'!$Z$6</f>
        <v>809.645576212708</v>
      </c>
      <c r="CT45" s="0" t="n">
        <f aca="false">BZ45*'Dist Horaria'!$AA$6</f>
        <v>303.617091079765</v>
      </c>
      <c r="CU45" s="0" t="n">
        <f aca="false">BZ45*'Dist Horaria'!$AB$6</f>
        <v>303.617091079765</v>
      </c>
      <c r="CV45" s="0" t="n">
        <f aca="false">BZ45*'Dist Horaria'!$AC$6</f>
        <v>303.617091079765</v>
      </c>
      <c r="CW45" s="0" t="n">
        <f aca="false">BZ45*'Dist Horaria'!$AD$6</f>
        <v>303.617091079765</v>
      </c>
      <c r="CX45" s="0" t="n">
        <f aca="false">BZ45*'Dist Horaria'!$AE$6</f>
        <v>303.617091079765</v>
      </c>
      <c r="CY45" s="0" t="n">
        <f aca="false">AS45*1000000</f>
        <v>12703.6899685377</v>
      </c>
      <c r="CZ45" s="0" t="n">
        <f aca="false">CY45*'Dist Horaria'!$H$6</f>
        <v>317.592249213441</v>
      </c>
      <c r="DA45" s="0" t="n">
        <f aca="false">CY45*'Dist Horaria'!$I$6</f>
        <v>317.592249213441</v>
      </c>
      <c r="DB45" s="0" t="n">
        <f aca="false">CY45*'Dist Horaria'!$J$6</f>
        <v>317.592249213441</v>
      </c>
      <c r="DC45" s="0" t="n">
        <f aca="false">CY45*'Dist Horaria'!$K$6</f>
        <v>317.592249213441</v>
      </c>
      <c r="DD45" s="0" t="n">
        <f aca="false">CY45*'Dist Horaria'!$L$6</f>
        <v>317.592249213441</v>
      </c>
      <c r="DE45" s="0" t="n">
        <f aca="false">CY45*'Dist Horaria'!$M$6</f>
        <v>846.912664569178</v>
      </c>
      <c r="DF45" s="0" t="n">
        <f aca="false">CY45*'Dist Horaria'!$N$6</f>
        <v>846.912664569178</v>
      </c>
      <c r="DG45" s="0" t="n">
        <f aca="false">CY45*'Dist Horaria'!$O$6</f>
        <v>846.912664569178</v>
      </c>
      <c r="DH45" s="0" t="n">
        <f aca="false">CY45*'Dist Horaria'!$P$6</f>
        <v>555.786436123523</v>
      </c>
      <c r="DI45" s="0" t="n">
        <f aca="false">CY45*'Dist Horaria'!$Q$6</f>
        <v>555.786436123523</v>
      </c>
      <c r="DJ45" s="0" t="n">
        <f aca="false">CY45*'Dist Horaria'!$R$6</f>
        <v>555.786436123523</v>
      </c>
      <c r="DK45" s="0" t="n">
        <f aca="false">CY45*'Dist Horaria'!$S$6</f>
        <v>555.786436123523</v>
      </c>
      <c r="DL45" s="0" t="n">
        <f aca="false">CY45*'Dist Horaria'!$T$6</f>
        <v>555.786436123523</v>
      </c>
      <c r="DM45" s="0" t="n">
        <f aca="false">CY45*'Dist Horaria'!$U$6</f>
        <v>555.786436123523</v>
      </c>
      <c r="DN45" s="0" t="n">
        <f aca="false">CY45*'Dist Horaria'!$V$6</f>
        <v>555.786436123523</v>
      </c>
      <c r="DO45" s="0" t="n">
        <f aca="false">CY45*'Dist Horaria'!$W$6</f>
        <v>555.786436123523</v>
      </c>
      <c r="DP45" s="0" t="n">
        <f aca="false">CY45*'Dist Horaria'!$X$6</f>
        <v>846.912664569178</v>
      </c>
      <c r="DQ45" s="0" t="n">
        <f aca="false">CY45*'Dist Horaria'!$Y$6</f>
        <v>846.912664569178</v>
      </c>
      <c r="DR45" s="0" t="n">
        <f aca="false">CY45*'Dist Horaria'!$Z$6</f>
        <v>846.912664569178</v>
      </c>
      <c r="DS45" s="0" t="n">
        <f aca="false">CY45*'Dist Horaria'!$AA$6</f>
        <v>317.592249213441</v>
      </c>
      <c r="DT45" s="0" t="n">
        <f aca="false">CY45*'Dist Horaria'!$AB$6</f>
        <v>317.592249213441</v>
      </c>
      <c r="DU45" s="0" t="n">
        <f aca="false">CY45*'Dist Horaria'!$AC$6</f>
        <v>317.592249213441</v>
      </c>
      <c r="DV45" s="0" t="n">
        <f aca="false">CY45*'Dist Horaria'!$AD$6</f>
        <v>317.592249213441</v>
      </c>
      <c r="DW45" s="0" t="n">
        <f aca="false">CY45*'Dist Horaria'!$AE$6</f>
        <v>317.592249213441</v>
      </c>
      <c r="DX45" s="0" t="n">
        <f aca="false">AX45*1000000</f>
        <v>736.445795277545</v>
      </c>
      <c r="DY45" s="0" t="n">
        <f aca="false">DX45*'Dist Horaria'!$H$6</f>
        <v>18.4111448819386</v>
      </c>
      <c r="DZ45" s="0" t="n">
        <f aca="false">DX45*'Dist Horaria'!$I$6</f>
        <v>18.4111448819386</v>
      </c>
      <c r="EA45" s="0" t="n">
        <f aca="false">DX45*'Dist Horaria'!$J$6</f>
        <v>18.4111448819386</v>
      </c>
      <c r="EB45" s="0" t="n">
        <f aca="false">DX45*'Dist Horaria'!$K$6</f>
        <v>18.4111448819386</v>
      </c>
      <c r="EC45" s="0" t="n">
        <f aca="false">DX45*'Dist Horaria'!$L$6</f>
        <v>18.4111448819386</v>
      </c>
      <c r="ED45" s="0" t="n">
        <f aca="false">DX45*'Dist Horaria'!$M$6</f>
        <v>49.0963863518364</v>
      </c>
      <c r="EE45" s="0" t="n">
        <f aca="false">DX45*'Dist Horaria'!$N$6</f>
        <v>49.0963863518364</v>
      </c>
      <c r="EF45" s="0" t="n">
        <f aca="false">DX45*'Dist Horaria'!$O$6</f>
        <v>49.0963863518364</v>
      </c>
      <c r="EG45" s="0" t="n">
        <f aca="false">DX45*'Dist Horaria'!$P$6</f>
        <v>32.2195035433926</v>
      </c>
      <c r="EH45" s="0" t="n">
        <f aca="false">DX45*'Dist Horaria'!$Q$6</f>
        <v>32.2195035433926</v>
      </c>
      <c r="EI45" s="0" t="n">
        <f aca="false">DX45*'Dist Horaria'!$R$6</f>
        <v>32.2195035433926</v>
      </c>
      <c r="EJ45" s="0" t="n">
        <f aca="false">DX45*'Dist Horaria'!$S$6</f>
        <v>32.2195035433926</v>
      </c>
      <c r="EK45" s="0" t="n">
        <f aca="false">DX45*'Dist Horaria'!$T$6</f>
        <v>32.2195035433926</v>
      </c>
      <c r="EL45" s="0" t="n">
        <f aca="false">DX45*'Dist Horaria'!$U$6</f>
        <v>32.2195035433926</v>
      </c>
      <c r="EM45" s="0" t="n">
        <f aca="false">DX45*'Dist Horaria'!$V$6</f>
        <v>32.2195035433926</v>
      </c>
      <c r="EN45" s="0" t="n">
        <f aca="false">DX45*'Dist Horaria'!$W$6</f>
        <v>32.2195035433926</v>
      </c>
      <c r="EO45" s="0" t="n">
        <f aca="false">DX45*'Dist Horaria'!$X$6</f>
        <v>49.0963863518364</v>
      </c>
      <c r="EP45" s="0" t="n">
        <f aca="false">DX45*'Dist Horaria'!$Y$6</f>
        <v>49.0963863518364</v>
      </c>
      <c r="EQ45" s="0" t="n">
        <f aca="false">DX45*'Dist Horaria'!$Z$6</f>
        <v>49.0963863518364</v>
      </c>
      <c r="ER45" s="0" t="n">
        <f aca="false">DX45*'Dist Horaria'!$AA$6</f>
        <v>18.4111448819386</v>
      </c>
      <c r="ES45" s="0" t="n">
        <f aca="false">DX45*'Dist Horaria'!$AB$6</f>
        <v>18.4111448819386</v>
      </c>
      <c r="ET45" s="0" t="n">
        <f aca="false">DX45*'Dist Horaria'!$AC$6</f>
        <v>18.4111448819386</v>
      </c>
      <c r="EU45" s="0" t="n">
        <f aca="false">DX45*'Dist Horaria'!$AD$6</f>
        <v>18.4111448819386</v>
      </c>
      <c r="EV45" s="0" t="n">
        <f aca="false">DX45*'Dist Horaria'!$AE$6</f>
        <v>18.4111448819386</v>
      </c>
      <c r="EW45" s="0" t="n">
        <f aca="false">BB45+CA45+CZ45+DY45</f>
        <v>827.048185544105</v>
      </c>
      <c r="EX45" s="0" t="n">
        <f aca="false">BC45+CB45+DA45+DZ45</f>
        <v>822.034319089444</v>
      </c>
      <c r="EY45" s="0" t="n">
        <f aca="false">BD45+CC45+DB45+EA45</f>
        <v>817.301845387876</v>
      </c>
      <c r="EZ45" s="0" t="n">
        <f aca="false">BE45+CD45+DC45+EB45</f>
        <v>813.269962627229</v>
      </c>
      <c r="FA45" s="0" t="n">
        <f aca="false">BF45+CE45+DD45+EC45</f>
        <v>810.323619241542</v>
      </c>
      <c r="FB45" s="0" t="n">
        <f aca="false">BG45+CF45+DE45+ED45</f>
        <v>1874.50284655687</v>
      </c>
      <c r="FC45" s="0" t="n">
        <f aca="false">BH45+CG45+DF45+EE45</f>
        <v>1882.12334010132</v>
      </c>
      <c r="FD45" s="0" t="n">
        <f aca="false">BI45+CH45+DG45+EF45</f>
        <v>1882.12334010132</v>
      </c>
      <c r="FE45" s="0" t="n">
        <f aca="false">BJ45+CI45+DH45+EG45</f>
        <v>1352.80991090935</v>
      </c>
      <c r="FF45" s="0" t="n">
        <f aca="false">BK45+CJ45+DI45+EH45</f>
        <v>1377.50428283609</v>
      </c>
      <c r="FG45" s="0" t="n">
        <f aca="false">BL45+CK45+DJ45+EI45</f>
        <v>1395.46382605554</v>
      </c>
      <c r="FH45" s="0" t="n">
        <f aca="false">BM45+CL45+DK45+EJ45</f>
        <v>1404.44359766526</v>
      </c>
      <c r="FI45" s="0" t="n">
        <f aca="false">BN45+CM45+DL45+EK45</f>
        <v>1406.68854056769</v>
      </c>
      <c r="FJ45" s="0" t="n">
        <f aca="false">BO45+CN45+DM45+EL45</f>
        <v>1404.44359766526</v>
      </c>
      <c r="FK45" s="0" t="n">
        <f aca="false">BP45+CO45+DN45+EM45</f>
        <v>1399.9537118604</v>
      </c>
      <c r="FL45" s="0" t="n">
        <f aca="false">BQ45+CP45+DO45+EN45</f>
        <v>1393.21888315311</v>
      </c>
      <c r="FM45" s="0" t="n">
        <f aca="false">BR45+CQ45+DP45+EO45</f>
        <v>1974.22981236467</v>
      </c>
      <c r="FN45" s="0" t="n">
        <f aca="false">BS45+CR45+DQ45+EP45</f>
        <v>1968.10400043824</v>
      </c>
      <c r="FO45" s="0" t="n">
        <f aca="false">BT45+CS45+DR45+EQ45</f>
        <v>1934.76060653787</v>
      </c>
      <c r="FP45" s="0" t="n">
        <f aca="false">BU45+CT45+DS45+ER45</f>
        <v>857.487186222084</v>
      </c>
      <c r="FQ45" s="0" t="n">
        <f aca="false">BV45+CU45+DT45+ES45</f>
        <v>833.536407960743</v>
      </c>
      <c r="FR45" s="0" t="n">
        <f aca="false">BW45+CV45+DU45+ET45</f>
        <v>849.791489881666</v>
      </c>
      <c r="FS45" s="0" t="n">
        <f aca="false">BX45+CW45+DV45+EU45</f>
        <v>844.245166373933</v>
      </c>
      <c r="FT45" s="0" t="n">
        <f aca="false">BY45+CX45+DW45+EV45</f>
        <v>838.377479853338</v>
      </c>
      <c r="FU45" s="0" t="n">
        <f aca="false">AM45*'Dist Horaria'!$H$10</f>
        <v>0.40006647362775</v>
      </c>
      <c r="FV45" s="0" t="n">
        <f aca="false">AM45*'Dist Horaria'!$I$10</f>
        <v>0.374418066771652</v>
      </c>
      <c r="FW45" s="0" t="n">
        <f aca="false">AM45*'Dist Horaria'!$J$10</f>
        <v>0.372797176783027</v>
      </c>
      <c r="FX45" s="0" t="n">
        <f aca="false">AM45*'Dist Horaria'!$K$10</f>
        <v>0.362075658089673</v>
      </c>
      <c r="FY45" s="0" t="n">
        <f aca="false">AM45*'Dist Horaria'!$L$10</f>
        <v>0.362220554995458</v>
      </c>
      <c r="FZ45" s="0" t="n">
        <f aca="false">AM45*'Dist Horaria'!$M$10</f>
        <v>0.387590900176994</v>
      </c>
      <c r="GA45" s="0" t="n">
        <f aca="false">AM45*'Dist Horaria'!$N$10</f>
        <v>0.366677012251757</v>
      </c>
      <c r="GB45" s="0" t="n">
        <f aca="false">AM45*'Dist Horaria'!$O$10</f>
        <v>0.360418518805933</v>
      </c>
      <c r="GC45" s="0" t="n">
        <f aca="false">AM45*'Dist Horaria'!$P$10</f>
        <v>0.366011388957224</v>
      </c>
      <c r="GD45" s="0" t="n">
        <f aca="false">AM45*'Dist Horaria'!$Q$10</f>
        <v>0.331227959182773</v>
      </c>
      <c r="GE45" s="0" t="n">
        <f aca="false">AM45*'Dist Horaria'!$R$10</f>
        <v>0.404147853461151</v>
      </c>
      <c r="GF45" s="0" t="n">
        <f aca="false">AM45*'Dist Horaria'!$S$10</f>
        <v>0.345157966661183</v>
      </c>
      <c r="GG45" s="0" t="n">
        <f aca="false">AR45*'Dist Horaria'!$H$10</f>
        <v>0.418481089923054</v>
      </c>
      <c r="GH45" s="0" t="n">
        <f aca="false">AR45*'Dist Horaria'!$I$10</f>
        <v>0.391652115331403</v>
      </c>
      <c r="GI45" s="0" t="n">
        <f aca="false">AR45*'Dist Horaria'!$J$10</f>
        <v>0.389956617573408</v>
      </c>
      <c r="GJ45" s="0" t="n">
        <f aca="false">AR45*'Dist Horaria'!$K$10</f>
        <v>0.378741599259726</v>
      </c>
      <c r="GK45" s="0" t="n">
        <f aca="false">AR45*'Dist Horaria'!$L$10</f>
        <v>0.378893165609462</v>
      </c>
      <c r="GL45" s="0" t="n">
        <f aca="false">AR45*'Dist Horaria'!$M$10</f>
        <v>0.405431279655909</v>
      </c>
      <c r="GM45" s="0" t="n">
        <f aca="false">AR45*'Dist Horaria'!$N$10</f>
        <v>0.383554748653151</v>
      </c>
      <c r="GN45" s="0" t="n">
        <f aca="false">AR45*'Dist Horaria'!$O$10</f>
        <v>0.377008183691744</v>
      </c>
      <c r="GO45" s="0" t="n">
        <f aca="false">AR45*'Dist Horaria'!$P$10</f>
        <v>0.382858487456233</v>
      </c>
      <c r="GP45" s="0" t="n">
        <f aca="false">AR45*'Dist Horaria'!$Q$10</f>
        <v>0.346474014967748</v>
      </c>
      <c r="GQ45" s="0" t="n">
        <f aca="false">AR45*'Dist Horaria'!$R$10</f>
        <v>0.422750331145852</v>
      </c>
      <c r="GR45" s="0" t="n">
        <f aca="false">AR45*'Dist Horaria'!$S$10</f>
        <v>0.361045205248555</v>
      </c>
      <c r="GS45" s="0" t="n">
        <f aca="false">AW45*'Dist Horaria'!$H$10</f>
        <v>0.0242597733288727</v>
      </c>
      <c r="GT45" s="0" t="n">
        <f aca="false">AW45*'Dist Horaria'!$I$10</f>
        <v>0.0227044704539944</v>
      </c>
      <c r="GU45" s="0" t="n">
        <f aca="false">AW45*'Dist Horaria'!$J$10</f>
        <v>0.0226061807288932</v>
      </c>
      <c r="GV45" s="0" t="n">
        <f aca="false">AW45*'Dist Horaria'!$K$10</f>
        <v>0.0219560347396942</v>
      </c>
      <c r="GW45" s="0" t="n">
        <f aca="false">AW45*'Dist Horaria'!$L$10</f>
        <v>0.0219648211947514</v>
      </c>
      <c r="GX45" s="0" t="n">
        <f aca="false">AW45*'Dist Horaria'!$M$10</f>
        <v>0.0235032625887484</v>
      </c>
      <c r="GY45" s="0" t="n">
        <f aca="false">AW45*'Dist Horaria'!$N$10</f>
        <v>0.0222350578929363</v>
      </c>
      <c r="GZ45" s="0" t="n">
        <f aca="false">AW45*'Dist Horaria'!$O$10</f>
        <v>0.0218555468806808</v>
      </c>
      <c r="HA45" s="0" t="n">
        <f aca="false">AW45*'Dist Horaria'!$P$10</f>
        <v>0.022194694924999</v>
      </c>
      <c r="HB45" s="0" t="n">
        <f aca="false">AW45*'Dist Horaria'!$Q$10</f>
        <v>0.0200854501430579</v>
      </c>
      <c r="HC45" s="0" t="n">
        <f aca="false">AW45*'Dist Horaria'!$R$10</f>
        <v>0.0245072655736726</v>
      </c>
      <c r="HD45" s="0" t="n">
        <f aca="false">AW45*'Dist Horaria'!$S$10</f>
        <v>0.0209301568260032</v>
      </c>
    </row>
    <row r="46" customFormat="false" ht="13.8" hidden="false" customHeight="false" outlineLevel="0" collapsed="false">
      <c r="A46" s="0" t="n">
        <v>4.65152278200291</v>
      </c>
      <c r="B46" s="0" t="n">
        <v>-74.0573462771645</v>
      </c>
      <c r="C46" s="0" t="n">
        <v>34</v>
      </c>
      <c r="D46" s="0" t="n">
        <v>30</v>
      </c>
      <c r="E46" s="0" t="n">
        <v>2388</v>
      </c>
      <c r="F46" s="0" t="n">
        <v>55</v>
      </c>
      <c r="G46" s="0" t="s">
        <v>307</v>
      </c>
      <c r="H46" s="1" t="s">
        <v>322</v>
      </c>
      <c r="I46" s="0" t="s">
        <v>323</v>
      </c>
      <c r="J46" s="0" t="s">
        <v>324</v>
      </c>
      <c r="K46" s="0" t="s">
        <v>325</v>
      </c>
      <c r="L46" s="0" t="s">
        <v>326</v>
      </c>
      <c r="M46" s="0" t="s">
        <v>327</v>
      </c>
      <c r="N46" s="0" t="n">
        <v>27</v>
      </c>
      <c r="P46" s="0" t="n">
        <v>7</v>
      </c>
      <c r="Q46" s="0" t="s">
        <v>86</v>
      </c>
      <c r="R46" s="0" t="n">
        <v>30</v>
      </c>
      <c r="S46" s="0" t="n">
        <v>365</v>
      </c>
      <c r="T46" s="0" t="n">
        <v>24</v>
      </c>
      <c r="U46" s="0" t="n">
        <v>3</v>
      </c>
      <c r="V46" s="0" t="n">
        <v>160000</v>
      </c>
      <c r="W46" s="0" t="n">
        <f aca="false">V46*12</f>
        <v>1920000</v>
      </c>
      <c r="X46" s="0" t="n">
        <v>3</v>
      </c>
      <c r="Y46" s="0" t="s">
        <v>148</v>
      </c>
      <c r="Z46" s="0" t="n">
        <v>24653.44</v>
      </c>
      <c r="AB46" s="0" t="n">
        <v>0.005</v>
      </c>
      <c r="AC46" s="0" t="n">
        <v>1</v>
      </c>
      <c r="AD46" s="0" t="n">
        <v>6624.43128026945</v>
      </c>
      <c r="AE46" s="0" t="n">
        <v>3.00749180124233</v>
      </c>
      <c r="AF46" s="0" t="n">
        <f aca="false">AE46/S46</f>
        <v>0.00823970356504748</v>
      </c>
      <c r="AG46" s="0" t="n">
        <f aca="false">AE46*EXP(AB46*AC46)</f>
        <v>3.02256691663054</v>
      </c>
      <c r="AH46" s="0" t="n">
        <f aca="false">AG46/S46</f>
        <v>0.00828100525104256</v>
      </c>
      <c r="AI46" s="0" t="s">
        <v>90</v>
      </c>
      <c r="AJ46" s="0" t="n">
        <f aca="false">IF(AI46="A",'FE DISTRIBUCIÓN'!$C$2,'FE DISTRIBUCIÓN'!$C$3)</f>
        <v>4.994E-006</v>
      </c>
      <c r="AK46" s="0" t="n">
        <f aca="false">W46*AJ46</f>
        <v>9.58848</v>
      </c>
      <c r="AL46" s="0" t="n">
        <f aca="false">AK46/365</f>
        <v>0.0262698082191781</v>
      </c>
      <c r="AM46" s="0" t="n">
        <f aca="false">AK46*EXP(AB46*AC46)</f>
        <v>9.63654245600995</v>
      </c>
      <c r="AN46" s="0" t="n">
        <f aca="false">AM46/365</f>
        <v>0.0264014861808492</v>
      </c>
      <c r="AO46" s="0" t="n">
        <v>5.223868284E-006</v>
      </c>
      <c r="AP46" s="0" t="n">
        <f aca="false">AO46*W46</f>
        <v>10.02982710528</v>
      </c>
      <c r="AQ46" s="0" t="n">
        <f aca="false">AP46/365</f>
        <v>0.0274789783706301</v>
      </c>
      <c r="AR46" s="0" t="n">
        <f aca="false">AP46*EXP(AB46*AC46)</f>
        <v>10.0801018228614</v>
      </c>
      <c r="AS46" s="0" t="n">
        <f aca="false">AR46/365</f>
        <v>0.0276167173229079</v>
      </c>
      <c r="AT46" s="0" t="n">
        <v>3.02832944E-007</v>
      </c>
      <c r="AU46" s="0" t="n">
        <f aca="false">AT46*W46</f>
        <v>0.58143925248</v>
      </c>
      <c r="AV46" s="0" t="n">
        <f aca="false">AU46/365</f>
        <v>0.00159298425336986</v>
      </c>
      <c r="AW46" s="0" t="n">
        <f aca="false">AU46*EXP(AB46*AC46)</f>
        <v>0.58435372886153</v>
      </c>
      <c r="AX46" s="0" t="n">
        <f aca="false">AW46/365</f>
        <v>0.00160096912016858</v>
      </c>
      <c r="AY46" s="0" t="n">
        <f aca="false">AW46+AR46+AM46+AG46</f>
        <v>23.3235649243634</v>
      </c>
      <c r="AZ46" s="0" t="n">
        <f aca="false">AH46+AN46+AS46+AX46</f>
        <v>0.0639001778749683</v>
      </c>
      <c r="BA46" s="0" t="n">
        <f aca="false">AH46*1000000</f>
        <v>8281.00525104256</v>
      </c>
      <c r="BB46" s="0" t="n">
        <f aca="false">BA46*'Dist Horaria'!$H$3</f>
        <v>288.547830902533</v>
      </c>
      <c r="BC46" s="0" t="n">
        <f aca="false">BA46*'Dist Horaria'!$I$3</f>
        <v>280.828906287443</v>
      </c>
      <c r="BD46" s="0" t="n">
        <f aca="false">BA46*'Dist Horaria'!$J$3</f>
        <v>273.543190148888</v>
      </c>
      <c r="BE46" s="0" t="n">
        <f aca="false">BA46*'Dist Horaria'!$K$3</f>
        <v>267.336044552223</v>
      </c>
      <c r="BF46" s="0" t="n">
        <f aca="false">BA46*'Dist Horaria'!$L$3</f>
        <v>262.800103539446</v>
      </c>
      <c r="BG46" s="0" t="n">
        <f aca="false">BA46*'Dist Horaria'!$M$3</f>
        <v>259.944433882474</v>
      </c>
      <c r="BH46" s="0" t="n">
        <f aca="false">BA46*'Dist Horaria'!$N$3</f>
        <v>271.676301041545</v>
      </c>
      <c r="BI46" s="0" t="n">
        <f aca="false">BA46*'Dist Horaria'!$O$3</f>
        <v>271.676301041545</v>
      </c>
      <c r="BJ46" s="0" t="n">
        <f aca="false">BA46*'Dist Horaria'!$P$3</f>
        <v>359.436913471294</v>
      </c>
      <c r="BK46" s="0" t="n">
        <f aca="false">BA46*'Dist Horaria'!$Q$3</f>
        <v>397.454279319219</v>
      </c>
      <c r="BL46" s="0" t="n">
        <f aca="false">BA46*'Dist Horaria'!$R$3</f>
        <v>425.103272663165</v>
      </c>
      <c r="BM46" s="0" t="n">
        <f aca="false">BA46*'Dist Horaria'!$S$3</f>
        <v>438.927769335138</v>
      </c>
      <c r="BN46" s="0" t="n">
        <f aca="false">BA46*'Dist Horaria'!$T$3</f>
        <v>442.383893503131</v>
      </c>
      <c r="BO46" s="0" t="n">
        <f aca="false">BA46*'Dist Horaria'!$U$3</f>
        <v>438.927769335138</v>
      </c>
      <c r="BP46" s="0" t="n">
        <f aca="false">BA46*'Dist Horaria'!$V$3</f>
        <v>432.015520999151</v>
      </c>
      <c r="BQ46" s="0" t="n">
        <f aca="false">BA46*'Dist Horaria'!$W$3</f>
        <v>421.647148495171</v>
      </c>
      <c r="BR46" s="0" t="n">
        <f aca="false">BA46*'Dist Horaria'!$X$3</f>
        <v>413.475633431352</v>
      </c>
      <c r="BS46" s="0" t="n">
        <f aca="false">BA46*'Dist Horaria'!$Y$3</f>
        <v>404.0448516397</v>
      </c>
      <c r="BT46" s="0" t="n">
        <f aca="false">BA46*'Dist Horaria'!$Z$3</f>
        <v>352.712183277773</v>
      </c>
      <c r="BU46" s="0" t="n">
        <f aca="false">BA46*'Dist Horaria'!$AA$3</f>
        <v>335.409141174075</v>
      </c>
      <c r="BV46" s="0" t="n">
        <f aca="false">BA46*'Dist Horaria'!$AB$3</f>
        <v>298.536549224576</v>
      </c>
      <c r="BW46" s="0" t="n">
        <f aca="false">BA46*'Dist Horaria'!$AC$3</f>
        <v>323.561498152575</v>
      </c>
      <c r="BX46" s="0" t="n">
        <f aca="false">BA46*'Dist Horaria'!$AD$3</f>
        <v>315.022847705018</v>
      </c>
      <c r="BY46" s="0" t="n">
        <f aca="false">BA46*'Dist Horaria'!$AE$3</f>
        <v>305.989453950515</v>
      </c>
      <c r="BZ46" s="0" t="n">
        <f aca="false">AN46*1000000</f>
        <v>26401.4861808492</v>
      </c>
      <c r="CA46" s="0" t="n">
        <f aca="false">BZ46*'Dist Horaria'!$H$6</f>
        <v>660.03715452123</v>
      </c>
      <c r="CB46" s="0" t="n">
        <f aca="false">BZ46*'Dist Horaria'!$I$6</f>
        <v>660.03715452123</v>
      </c>
      <c r="CC46" s="0" t="n">
        <f aca="false">BZ46*'Dist Horaria'!$J$6</f>
        <v>660.03715452123</v>
      </c>
      <c r="CD46" s="0" t="n">
        <f aca="false">BZ46*'Dist Horaria'!$K$6</f>
        <v>660.03715452123</v>
      </c>
      <c r="CE46" s="0" t="n">
        <f aca="false">BZ46*'Dist Horaria'!$L$6</f>
        <v>660.03715452123</v>
      </c>
      <c r="CF46" s="0" t="n">
        <f aca="false">BZ46*'Dist Horaria'!$M$6</f>
        <v>1760.09907872328</v>
      </c>
      <c r="CG46" s="0" t="n">
        <f aca="false">BZ46*'Dist Horaria'!$N$6</f>
        <v>1760.09907872328</v>
      </c>
      <c r="CH46" s="0" t="n">
        <f aca="false">BZ46*'Dist Horaria'!$O$6</f>
        <v>1760.09907872328</v>
      </c>
      <c r="CI46" s="0" t="n">
        <f aca="false">BZ46*'Dist Horaria'!$P$6</f>
        <v>1155.06502041215</v>
      </c>
      <c r="CJ46" s="0" t="n">
        <f aca="false">BZ46*'Dist Horaria'!$Q$6</f>
        <v>1155.06502041215</v>
      </c>
      <c r="CK46" s="0" t="n">
        <f aca="false">BZ46*'Dist Horaria'!$R$6</f>
        <v>1155.06502041215</v>
      </c>
      <c r="CL46" s="0" t="n">
        <f aca="false">BZ46*'Dist Horaria'!$S$6</f>
        <v>1155.06502041215</v>
      </c>
      <c r="CM46" s="0" t="n">
        <f aca="false">BZ46*'Dist Horaria'!$T$6</f>
        <v>1155.06502041215</v>
      </c>
      <c r="CN46" s="0" t="n">
        <f aca="false">BZ46*'Dist Horaria'!$U$6</f>
        <v>1155.06502041215</v>
      </c>
      <c r="CO46" s="0" t="n">
        <f aca="false">BZ46*'Dist Horaria'!$V$6</f>
        <v>1155.06502041215</v>
      </c>
      <c r="CP46" s="0" t="n">
        <f aca="false">BZ46*'Dist Horaria'!$W$6</f>
        <v>1155.06502041215</v>
      </c>
      <c r="CQ46" s="0" t="n">
        <f aca="false">BZ46*'Dist Horaria'!$X$6</f>
        <v>1760.09907872328</v>
      </c>
      <c r="CR46" s="0" t="n">
        <f aca="false">BZ46*'Dist Horaria'!$Y$6</f>
        <v>1760.09907872328</v>
      </c>
      <c r="CS46" s="0" t="n">
        <f aca="false">BZ46*'Dist Horaria'!$Z$6</f>
        <v>1760.09907872328</v>
      </c>
      <c r="CT46" s="0" t="n">
        <f aca="false">BZ46*'Dist Horaria'!$AA$6</f>
        <v>660.03715452123</v>
      </c>
      <c r="CU46" s="0" t="n">
        <f aca="false">BZ46*'Dist Horaria'!$AB$6</f>
        <v>660.03715452123</v>
      </c>
      <c r="CV46" s="0" t="n">
        <f aca="false">BZ46*'Dist Horaria'!$AC$6</f>
        <v>660.03715452123</v>
      </c>
      <c r="CW46" s="0" t="n">
        <f aca="false">BZ46*'Dist Horaria'!$AD$6</f>
        <v>660.03715452123</v>
      </c>
      <c r="CX46" s="0" t="n">
        <f aca="false">BZ46*'Dist Horaria'!$AE$6</f>
        <v>660.03715452123</v>
      </c>
      <c r="CY46" s="0" t="n">
        <f aca="false">AS46*1000000</f>
        <v>27616.7173229079</v>
      </c>
      <c r="CZ46" s="0" t="n">
        <f aca="false">CY46*'Dist Horaria'!$H$6</f>
        <v>690.417933072699</v>
      </c>
      <c r="DA46" s="0" t="n">
        <f aca="false">CY46*'Dist Horaria'!$I$6</f>
        <v>690.417933072699</v>
      </c>
      <c r="DB46" s="0" t="n">
        <f aca="false">CY46*'Dist Horaria'!$J$6</f>
        <v>690.417933072699</v>
      </c>
      <c r="DC46" s="0" t="n">
        <f aca="false">CY46*'Dist Horaria'!$K$6</f>
        <v>690.417933072699</v>
      </c>
      <c r="DD46" s="0" t="n">
        <f aca="false">CY46*'Dist Horaria'!$L$6</f>
        <v>690.417933072699</v>
      </c>
      <c r="DE46" s="0" t="n">
        <f aca="false">CY46*'Dist Horaria'!$M$6</f>
        <v>1841.11448819386</v>
      </c>
      <c r="DF46" s="0" t="n">
        <f aca="false">CY46*'Dist Horaria'!$N$6</f>
        <v>1841.11448819386</v>
      </c>
      <c r="DG46" s="0" t="n">
        <f aca="false">CY46*'Dist Horaria'!$O$6</f>
        <v>1841.11448819386</v>
      </c>
      <c r="DH46" s="0" t="n">
        <f aca="false">CY46*'Dist Horaria'!$P$6</f>
        <v>1208.23138287722</v>
      </c>
      <c r="DI46" s="0" t="n">
        <f aca="false">CY46*'Dist Horaria'!$Q$6</f>
        <v>1208.23138287722</v>
      </c>
      <c r="DJ46" s="0" t="n">
        <f aca="false">CY46*'Dist Horaria'!$R$6</f>
        <v>1208.23138287722</v>
      </c>
      <c r="DK46" s="0" t="n">
        <f aca="false">CY46*'Dist Horaria'!$S$6</f>
        <v>1208.23138287722</v>
      </c>
      <c r="DL46" s="0" t="n">
        <f aca="false">CY46*'Dist Horaria'!$T$6</f>
        <v>1208.23138287722</v>
      </c>
      <c r="DM46" s="0" t="n">
        <f aca="false">CY46*'Dist Horaria'!$U$6</f>
        <v>1208.23138287722</v>
      </c>
      <c r="DN46" s="0" t="n">
        <f aca="false">CY46*'Dist Horaria'!$V$6</f>
        <v>1208.23138287722</v>
      </c>
      <c r="DO46" s="0" t="n">
        <f aca="false">CY46*'Dist Horaria'!$W$6</f>
        <v>1208.23138287722</v>
      </c>
      <c r="DP46" s="0" t="n">
        <f aca="false">CY46*'Dist Horaria'!$X$6</f>
        <v>1841.11448819386</v>
      </c>
      <c r="DQ46" s="0" t="n">
        <f aca="false">CY46*'Dist Horaria'!$Y$6</f>
        <v>1841.11448819386</v>
      </c>
      <c r="DR46" s="0" t="n">
        <f aca="false">CY46*'Dist Horaria'!$Z$6</f>
        <v>1841.11448819386</v>
      </c>
      <c r="DS46" s="0" t="n">
        <f aca="false">CY46*'Dist Horaria'!$AA$6</f>
        <v>690.417933072699</v>
      </c>
      <c r="DT46" s="0" t="n">
        <f aca="false">CY46*'Dist Horaria'!$AB$6</f>
        <v>690.417933072699</v>
      </c>
      <c r="DU46" s="0" t="n">
        <f aca="false">CY46*'Dist Horaria'!$AC$6</f>
        <v>690.417933072699</v>
      </c>
      <c r="DV46" s="0" t="n">
        <f aca="false">CY46*'Dist Horaria'!$AD$6</f>
        <v>690.417933072699</v>
      </c>
      <c r="DW46" s="0" t="n">
        <f aca="false">CY46*'Dist Horaria'!$AE$6</f>
        <v>690.417933072699</v>
      </c>
      <c r="DX46" s="0" t="n">
        <f aca="false">AX46*1000000</f>
        <v>1600.96912016858</v>
      </c>
      <c r="DY46" s="0" t="n">
        <f aca="false">DX46*'Dist Horaria'!$H$6</f>
        <v>40.0242280042144</v>
      </c>
      <c r="DZ46" s="0" t="n">
        <f aca="false">DX46*'Dist Horaria'!$I$6</f>
        <v>40.0242280042144</v>
      </c>
      <c r="EA46" s="0" t="n">
        <f aca="false">DX46*'Dist Horaria'!$J$6</f>
        <v>40.0242280042144</v>
      </c>
      <c r="EB46" s="0" t="n">
        <f aca="false">DX46*'Dist Horaria'!$K$6</f>
        <v>40.0242280042144</v>
      </c>
      <c r="EC46" s="0" t="n">
        <f aca="false">DX46*'Dist Horaria'!$L$6</f>
        <v>40.0242280042144</v>
      </c>
      <c r="ED46" s="0" t="n">
        <f aca="false">DX46*'Dist Horaria'!$M$6</f>
        <v>106.731274677905</v>
      </c>
      <c r="EE46" s="0" t="n">
        <f aca="false">DX46*'Dist Horaria'!$N$6</f>
        <v>106.731274677905</v>
      </c>
      <c r="EF46" s="0" t="n">
        <f aca="false">DX46*'Dist Horaria'!$O$6</f>
        <v>106.731274677905</v>
      </c>
      <c r="EG46" s="0" t="n">
        <f aca="false">DX46*'Dist Horaria'!$P$6</f>
        <v>70.0423990073752</v>
      </c>
      <c r="EH46" s="0" t="n">
        <f aca="false">DX46*'Dist Horaria'!$Q$6</f>
        <v>70.0423990073752</v>
      </c>
      <c r="EI46" s="0" t="n">
        <f aca="false">DX46*'Dist Horaria'!$R$6</f>
        <v>70.0423990073752</v>
      </c>
      <c r="EJ46" s="0" t="n">
        <f aca="false">DX46*'Dist Horaria'!$S$6</f>
        <v>70.0423990073752</v>
      </c>
      <c r="EK46" s="0" t="n">
        <f aca="false">DX46*'Dist Horaria'!$T$6</f>
        <v>70.0423990073752</v>
      </c>
      <c r="EL46" s="0" t="n">
        <f aca="false">DX46*'Dist Horaria'!$U$6</f>
        <v>70.0423990073752</v>
      </c>
      <c r="EM46" s="0" t="n">
        <f aca="false">DX46*'Dist Horaria'!$V$6</f>
        <v>70.0423990073752</v>
      </c>
      <c r="EN46" s="0" t="n">
        <f aca="false">DX46*'Dist Horaria'!$W$6</f>
        <v>70.0423990073752</v>
      </c>
      <c r="EO46" s="0" t="n">
        <f aca="false">DX46*'Dist Horaria'!$X$6</f>
        <v>106.731274677905</v>
      </c>
      <c r="EP46" s="0" t="n">
        <f aca="false">DX46*'Dist Horaria'!$Y$6</f>
        <v>106.731274677905</v>
      </c>
      <c r="EQ46" s="0" t="n">
        <f aca="false">DX46*'Dist Horaria'!$Z$6</f>
        <v>106.731274677905</v>
      </c>
      <c r="ER46" s="0" t="n">
        <f aca="false">DX46*'Dist Horaria'!$AA$6</f>
        <v>40.0242280042144</v>
      </c>
      <c r="ES46" s="0" t="n">
        <f aca="false">DX46*'Dist Horaria'!$AB$6</f>
        <v>40.0242280042144</v>
      </c>
      <c r="ET46" s="0" t="n">
        <f aca="false">DX46*'Dist Horaria'!$AC$6</f>
        <v>40.0242280042144</v>
      </c>
      <c r="EU46" s="0" t="n">
        <f aca="false">DX46*'Dist Horaria'!$AD$6</f>
        <v>40.0242280042144</v>
      </c>
      <c r="EV46" s="0" t="n">
        <f aca="false">DX46*'Dist Horaria'!$AE$6</f>
        <v>40.0242280042144</v>
      </c>
      <c r="EW46" s="0" t="n">
        <f aca="false">BB46+CA46+CZ46+DY46</f>
        <v>1679.02714650068</v>
      </c>
      <c r="EX46" s="0" t="n">
        <f aca="false">BC46+CB46+DA46+DZ46</f>
        <v>1671.30822188559</v>
      </c>
      <c r="EY46" s="0" t="n">
        <f aca="false">BD46+CC46+DB46+EA46</f>
        <v>1664.02250574703</v>
      </c>
      <c r="EZ46" s="0" t="n">
        <f aca="false">BE46+CD46+DC46+EB46</f>
        <v>1657.81536015037</v>
      </c>
      <c r="FA46" s="0" t="n">
        <f aca="false">BF46+CE46+DD46+EC46</f>
        <v>1653.27941913759</v>
      </c>
      <c r="FB46" s="0" t="n">
        <f aca="false">BG46+CF46+DE46+ED46</f>
        <v>3967.88927547752</v>
      </c>
      <c r="FC46" s="0" t="n">
        <f aca="false">BH46+CG46+DF46+EE46</f>
        <v>3979.62114263659</v>
      </c>
      <c r="FD46" s="0" t="n">
        <f aca="false">BI46+CH46+DG46+EF46</f>
        <v>3979.62114263659</v>
      </c>
      <c r="FE46" s="0" t="n">
        <f aca="false">BJ46+CI46+DH46+EG46</f>
        <v>2792.77571576804</v>
      </c>
      <c r="FF46" s="0" t="n">
        <f aca="false">BK46+CJ46+DI46+EH46</f>
        <v>2830.79308161597</v>
      </c>
      <c r="FG46" s="0" t="n">
        <f aca="false">BL46+CK46+DJ46+EI46</f>
        <v>2858.44207495991</v>
      </c>
      <c r="FH46" s="0" t="n">
        <f aca="false">BM46+CL46+DK46+EJ46</f>
        <v>2872.26657163189</v>
      </c>
      <c r="FI46" s="0" t="n">
        <f aca="false">BN46+CM46+DL46+EK46</f>
        <v>2875.72269579988</v>
      </c>
      <c r="FJ46" s="0" t="n">
        <f aca="false">BO46+CN46+DM46+EL46</f>
        <v>2872.26657163189</v>
      </c>
      <c r="FK46" s="0" t="n">
        <f aca="false">BP46+CO46+DN46+EM46</f>
        <v>2865.3543232959</v>
      </c>
      <c r="FL46" s="0" t="n">
        <f aca="false">BQ46+CP46+DO46+EN46</f>
        <v>2854.98595079192</v>
      </c>
      <c r="FM46" s="0" t="n">
        <f aca="false">BR46+CQ46+DP46+EO46</f>
        <v>4121.4204750264</v>
      </c>
      <c r="FN46" s="0" t="n">
        <f aca="false">BS46+CR46+DQ46+EP46</f>
        <v>4111.98969323475</v>
      </c>
      <c r="FO46" s="0" t="n">
        <f aca="false">BT46+CS46+DR46+EQ46</f>
        <v>4060.65702487282</v>
      </c>
      <c r="FP46" s="0" t="n">
        <f aca="false">BU46+CT46+DS46+ER46</f>
        <v>1725.88845677222</v>
      </c>
      <c r="FQ46" s="0" t="n">
        <f aca="false">BV46+CU46+DT46+ES46</f>
        <v>1689.01586482272</v>
      </c>
      <c r="FR46" s="0" t="n">
        <f aca="false">BW46+CV46+DU46+ET46</f>
        <v>1714.04081375072</v>
      </c>
      <c r="FS46" s="0" t="n">
        <f aca="false">BX46+CW46+DV46+EU46</f>
        <v>1705.50216330316</v>
      </c>
      <c r="FT46" s="0" t="n">
        <f aca="false">BY46+CX46+DW46+EV46</f>
        <v>1696.46876954866</v>
      </c>
      <c r="FU46" s="0" t="n">
        <f aca="false">AM46*'Dist Horaria'!$H$10</f>
        <v>0.869709725277719</v>
      </c>
      <c r="FV46" s="0" t="n">
        <f aca="false">AM46*'Dist Horaria'!$I$10</f>
        <v>0.81395231906881</v>
      </c>
      <c r="FW46" s="0" t="n">
        <f aca="false">AM46*'Dist Horaria'!$J$10</f>
        <v>0.810428645180495</v>
      </c>
      <c r="FX46" s="0" t="n">
        <f aca="false">AM46*'Dist Horaria'!$K$10</f>
        <v>0.787120995847115</v>
      </c>
      <c r="FY46" s="0" t="n">
        <f aca="false">AM46*'Dist Horaria'!$L$10</f>
        <v>0.787435989120561</v>
      </c>
      <c r="FZ46" s="0" t="n">
        <f aca="false">AM46*'Dist Horaria'!$M$10</f>
        <v>0.842588913428248</v>
      </c>
      <c r="GA46" s="0" t="n">
        <f aca="false">AM46*'Dist Horaria'!$N$10</f>
        <v>0.797123939677734</v>
      </c>
      <c r="GB46" s="0" t="n">
        <f aca="false">AM46*'Dist Horaria'!$O$10</f>
        <v>0.783518519143333</v>
      </c>
      <c r="GC46" s="0" t="n">
        <f aca="false">AM46*'Dist Horaria'!$P$10</f>
        <v>0.795676932515703</v>
      </c>
      <c r="GD46" s="0" t="n">
        <f aca="false">AM46*'Dist Horaria'!$Q$10</f>
        <v>0.720060780832115</v>
      </c>
      <c r="GE46" s="0" t="n">
        <f aca="false">AM46*'Dist Horaria'!$R$10</f>
        <v>0.878582290132937</v>
      </c>
      <c r="GF46" s="0" t="n">
        <f aca="false">AM46*'Dist Horaria'!$S$10</f>
        <v>0.75034340578518</v>
      </c>
      <c r="GG46" s="0" t="n">
        <f aca="false">AR46*'Dist Horaria'!$H$10</f>
        <v>0.909741499832725</v>
      </c>
      <c r="GH46" s="0" t="n">
        <f aca="false">AR46*'Dist Horaria'!$I$10</f>
        <v>0.85141764202479</v>
      </c>
      <c r="GI46" s="0" t="n">
        <f aca="false">AR46*'Dist Horaria'!$J$10</f>
        <v>0.847731777333495</v>
      </c>
      <c r="GJ46" s="0" t="n">
        <f aca="false">AR46*'Dist Horaria'!$K$10</f>
        <v>0.823351302738534</v>
      </c>
      <c r="GK46" s="0" t="n">
        <f aca="false">AR46*'Dist Horaria'!$L$10</f>
        <v>0.823680794803177</v>
      </c>
      <c r="GL46" s="0" t="n">
        <f aca="false">AR46*'Dist Horaria'!$M$10</f>
        <v>0.881372347078063</v>
      </c>
      <c r="GM46" s="0" t="n">
        <f aca="false">AR46*'Dist Horaria'!$N$10</f>
        <v>0.83381467098511</v>
      </c>
      <c r="GN46" s="0" t="n">
        <f aca="false">AR46*'Dist Horaria'!$O$10</f>
        <v>0.819583008025531</v>
      </c>
      <c r="GO46" s="0" t="n">
        <f aca="false">AR46*'Dist Horaria'!$P$10</f>
        <v>0.832301059687463</v>
      </c>
      <c r="GP46" s="0" t="n">
        <f aca="false">AR46*'Dist Horaria'!$Q$10</f>
        <v>0.75320438036467</v>
      </c>
      <c r="GQ46" s="0" t="n">
        <f aca="false">AR46*'Dist Horaria'!$R$10</f>
        <v>0.919022459012722</v>
      </c>
      <c r="GR46" s="0" t="n">
        <f aca="false">AR46*'Dist Horaria'!$S$10</f>
        <v>0.784880880975119</v>
      </c>
      <c r="GS46" s="0" t="n">
        <f aca="false">AW46*'Dist Horaria'!$H$10</f>
        <v>0.0527386376714623</v>
      </c>
      <c r="GT46" s="0" t="n">
        <f aca="false">AW46*'Dist Horaria'!$I$10</f>
        <v>0.0493575444652052</v>
      </c>
      <c r="GU46" s="0" t="n">
        <f aca="false">AW46*'Dist Horaria'!$J$10</f>
        <v>0.0491438711497679</v>
      </c>
      <c r="GV46" s="0" t="n">
        <f aca="false">AW46*'Dist Horaria'!$K$10</f>
        <v>0.0477305103036832</v>
      </c>
      <c r="GW46" s="0" t="n">
        <f aca="false">AW46*'Dist Horaria'!$L$10</f>
        <v>0.0477496112929378</v>
      </c>
      <c r="GX46" s="0" t="n">
        <f aca="false">AW46*'Dist Horaria'!$M$10</f>
        <v>0.0510940491059747</v>
      </c>
      <c r="GY46" s="0" t="n">
        <f aca="false">AW46*'Dist Horaria'!$N$10</f>
        <v>0.0483370823759484</v>
      </c>
      <c r="GZ46" s="0" t="n">
        <f aca="false">AW46*'Dist Horaria'!$O$10</f>
        <v>0.0475120584362627</v>
      </c>
      <c r="HA46" s="0" t="n">
        <f aca="false">AW46*'Dist Horaria'!$P$10</f>
        <v>0.0482493367934761</v>
      </c>
      <c r="HB46" s="0" t="n">
        <f aca="false">AW46*'Dist Horaria'!$Q$10</f>
        <v>0.0436640220501258</v>
      </c>
      <c r="HC46" s="0" t="n">
        <f aca="false">AW46*'Dist Horaria'!$R$10</f>
        <v>0.0532766642905926</v>
      </c>
      <c r="HD46" s="0" t="n">
        <f aca="false">AW46*'Dist Horaria'!$S$10</f>
        <v>0.0455003409260939</v>
      </c>
    </row>
    <row r="47" customFormat="false" ht="13.8" hidden="false" customHeight="false" outlineLevel="0" collapsed="false">
      <c r="A47" s="0" t="n">
        <v>4.64831559917948</v>
      </c>
      <c r="B47" s="0" t="n">
        <v>-74.0601640313676</v>
      </c>
      <c r="C47" s="0" t="n">
        <v>33</v>
      </c>
      <c r="D47" s="0" t="n">
        <v>29</v>
      </c>
      <c r="E47" s="0" t="n">
        <v>2374</v>
      </c>
      <c r="F47" s="0" t="n">
        <v>56</v>
      </c>
      <c r="G47" s="0" t="s">
        <v>307</v>
      </c>
      <c r="H47" s="1" t="s">
        <v>328</v>
      </c>
      <c r="I47" s="0" t="s">
        <v>329</v>
      </c>
      <c r="J47" s="0" t="s">
        <v>330</v>
      </c>
      <c r="K47" s="0" t="s">
        <v>331</v>
      </c>
      <c r="L47" s="0" t="s">
        <v>332</v>
      </c>
      <c r="M47" s="0" t="s">
        <v>333</v>
      </c>
      <c r="P47" s="0" t="s">
        <v>213</v>
      </c>
      <c r="Q47" s="0" t="s">
        <v>213</v>
      </c>
      <c r="R47" s="0" t="n">
        <v>30</v>
      </c>
      <c r="S47" s="0" t="n">
        <v>365</v>
      </c>
      <c r="T47" s="0" t="n">
        <v>24</v>
      </c>
      <c r="U47" s="0" t="s">
        <v>213</v>
      </c>
      <c r="V47" s="0" t="n">
        <v>136088.333333333</v>
      </c>
      <c r="W47" s="0" t="n">
        <f aca="false">V47*12</f>
        <v>1633060</v>
      </c>
      <c r="X47" s="0" t="n">
        <v>4</v>
      </c>
      <c r="Z47" s="0" t="n">
        <v>29936.88</v>
      </c>
      <c r="AB47" s="0" t="n">
        <v>0.005</v>
      </c>
      <c r="AC47" s="0" t="n">
        <v>1</v>
      </c>
      <c r="AD47" s="0" t="n">
        <v>5948.6529559681</v>
      </c>
      <c r="AE47" s="0" t="n">
        <f aca="false">AD47/2204.59</f>
        <v>2.69830351946081</v>
      </c>
      <c r="AF47" s="0" t="n">
        <f aca="false">AE47/S47</f>
        <v>0.0073926123820844</v>
      </c>
      <c r="AG47" s="0" t="n">
        <f aca="false">AE47*EXP(AB47*AC47)</f>
        <v>2.7118288221371</v>
      </c>
      <c r="AH47" s="0" t="n">
        <f aca="false">AG47/S47</f>
        <v>0.00742966800585506</v>
      </c>
      <c r="AI47" s="0" t="s">
        <v>90</v>
      </c>
      <c r="AJ47" s="0" t="n">
        <f aca="false">IF(AI47="A",'FE DISTRIBUCIÓN'!$C$2,'FE DISTRIBUCIÓN'!$C$3)</f>
        <v>4.994E-006</v>
      </c>
      <c r="AK47" s="0" t="n">
        <f aca="false">W47*AJ47</f>
        <v>8.15550164</v>
      </c>
      <c r="AL47" s="0" t="n">
        <f aca="false">AK47/365</f>
        <v>0.022343840109589</v>
      </c>
      <c r="AM47" s="0" t="n">
        <f aca="false">AK47*EXP(AB47*AC47)</f>
        <v>8.19638126208938</v>
      </c>
      <c r="AN47" s="0" t="n">
        <f aca="false">AM47/365</f>
        <v>0.0224558390742175</v>
      </c>
      <c r="AO47" s="0" t="n">
        <v>5.223868284E-006</v>
      </c>
      <c r="AP47" s="0" t="n">
        <f aca="false">AO47*W47</f>
        <v>8.53089033986904</v>
      </c>
      <c r="AQ47" s="0" t="n">
        <f aca="false">AP47/365</f>
        <v>0.0233723023010111</v>
      </c>
      <c r="AR47" s="0" t="n">
        <f aca="false">AP47*EXP(AB47*AC47)</f>
        <v>8.57365160564689</v>
      </c>
      <c r="AS47" s="0" t="n">
        <f aca="false">AR47/365</f>
        <v>0.0234894564538271</v>
      </c>
      <c r="AT47" s="0" t="n">
        <v>3.02832944E-007</v>
      </c>
      <c r="AU47" s="0" t="n">
        <f aca="false">AT47*W47</f>
        <v>0.49454436752864</v>
      </c>
      <c r="AV47" s="0" t="n">
        <f aca="false">AU47/365</f>
        <v>0.00135491607542093</v>
      </c>
      <c r="AW47" s="0" t="n">
        <f aca="false">AU47*EXP(AB47*AC47)</f>
        <v>0.497023281486776</v>
      </c>
      <c r="AX47" s="0" t="n">
        <f aca="false">AW47/365</f>
        <v>0.00136170762051172</v>
      </c>
      <c r="AY47" s="0" t="n">
        <f aca="false">AW47+AR47+AM47+AG47</f>
        <v>19.9788849713601</v>
      </c>
      <c r="AZ47" s="0" t="n">
        <f aca="false">AH47+AN47+AS47+AX47</f>
        <v>0.0547366711544114</v>
      </c>
      <c r="BA47" s="0" t="n">
        <f aca="false">AH47*1000000</f>
        <v>7429.66800585506</v>
      </c>
      <c r="BB47" s="0" t="n">
        <f aca="false">BA47*'Dist Horaria'!$H$3</f>
        <v>258.883374955658</v>
      </c>
      <c r="BC47" s="0" t="n">
        <f aca="false">BA47*'Dist Horaria'!$I$3</f>
        <v>251.958002309008</v>
      </c>
      <c r="BD47" s="0" t="n">
        <f aca="false">BA47*'Dist Horaria'!$J$3</f>
        <v>245.421301696778</v>
      </c>
      <c r="BE47" s="0" t="n">
        <f aca="false">BA47*'Dist Horaria'!$K$3</f>
        <v>239.85228807474</v>
      </c>
      <c r="BF47" s="0" t="n">
        <f aca="false">BA47*'Dist Horaria'!$L$3</f>
        <v>235.782669133872</v>
      </c>
      <c r="BG47" s="0" t="n">
        <f aca="false">BA47*'Dist Horaria'!$M$3</f>
        <v>233.220579527295</v>
      </c>
      <c r="BH47" s="0" t="n">
        <f aca="false">BA47*'Dist Horaria'!$N$3</f>
        <v>243.746340040455</v>
      </c>
      <c r="BI47" s="0" t="n">
        <f aca="false">BA47*'Dist Horaria'!$O$3</f>
        <v>243.746340040455</v>
      </c>
      <c r="BJ47" s="0" t="n">
        <f aca="false">BA47*'Dist Horaria'!$P$3</f>
        <v>322.484632624132</v>
      </c>
      <c r="BK47" s="0" t="n">
        <f aca="false">BA47*'Dist Horaria'!$Q$3</f>
        <v>356.593584151684</v>
      </c>
      <c r="BL47" s="0" t="n">
        <f aca="false">BA47*'Dist Horaria'!$R$3</f>
        <v>381.40009435354</v>
      </c>
      <c r="BM47" s="0" t="n">
        <f aca="false">BA47*'Dist Horaria'!$S$3</f>
        <v>393.803349454468</v>
      </c>
      <c r="BN47" s="0" t="n">
        <f aca="false">BA47*'Dist Horaria'!$T$3</f>
        <v>396.9041632297</v>
      </c>
      <c r="BO47" s="0" t="n">
        <f aca="false">BA47*'Dist Horaria'!$U$3</f>
        <v>393.803349454468</v>
      </c>
      <c r="BP47" s="0" t="n">
        <f aca="false">BA47*'Dist Horaria'!$V$3</f>
        <v>387.601721904004</v>
      </c>
      <c r="BQ47" s="0" t="n">
        <f aca="false">BA47*'Dist Horaria'!$W$3</f>
        <v>378.299280578308</v>
      </c>
      <c r="BR47" s="0" t="n">
        <f aca="false">BA47*'Dist Horaria'!$X$3</f>
        <v>370.967846508588</v>
      </c>
      <c r="BS47" s="0" t="n">
        <f aca="false">BA47*'Dist Horaria'!$Y$3</f>
        <v>362.506605919614</v>
      </c>
      <c r="BT47" s="0" t="n">
        <f aca="false">BA47*'Dist Horaria'!$Z$3</f>
        <v>316.451245221011</v>
      </c>
      <c r="BU47" s="0" t="n">
        <f aca="false">BA47*'Dist Horaria'!$AA$3</f>
        <v>300.927060122153</v>
      </c>
      <c r="BV47" s="0" t="n">
        <f aca="false">BA47*'Dist Horaria'!$AB$3</f>
        <v>267.845192837303</v>
      </c>
      <c r="BW47" s="0" t="n">
        <f aca="false">BA47*'Dist Horaria'!$AC$3</f>
        <v>290.297426202943</v>
      </c>
      <c r="BX47" s="0" t="n">
        <f aca="false">BA47*'Dist Horaria'!$AD$3</f>
        <v>282.636600479471</v>
      </c>
      <c r="BY47" s="0" t="n">
        <f aca="false">BA47*'Dist Horaria'!$AE$3</f>
        <v>274.531894042572</v>
      </c>
      <c r="BZ47" s="0" t="n">
        <f aca="false">AN47*1000000</f>
        <v>22455.8390742175</v>
      </c>
      <c r="CA47" s="0" t="n">
        <f aca="false">BZ47*'Dist Horaria'!$H$6</f>
        <v>561.395976855437</v>
      </c>
      <c r="CB47" s="0" t="n">
        <f aca="false">BZ47*'Dist Horaria'!$I$6</f>
        <v>561.395976855437</v>
      </c>
      <c r="CC47" s="0" t="n">
        <f aca="false">BZ47*'Dist Horaria'!$J$6</f>
        <v>561.395976855437</v>
      </c>
      <c r="CD47" s="0" t="n">
        <f aca="false">BZ47*'Dist Horaria'!$K$6</f>
        <v>561.395976855437</v>
      </c>
      <c r="CE47" s="0" t="n">
        <f aca="false">BZ47*'Dist Horaria'!$L$6</f>
        <v>561.395976855437</v>
      </c>
      <c r="CF47" s="0" t="n">
        <f aca="false">BZ47*'Dist Horaria'!$M$6</f>
        <v>1497.05593828117</v>
      </c>
      <c r="CG47" s="0" t="n">
        <f aca="false">BZ47*'Dist Horaria'!$N$6</f>
        <v>1497.05593828117</v>
      </c>
      <c r="CH47" s="0" t="n">
        <f aca="false">BZ47*'Dist Horaria'!$O$6</f>
        <v>1497.05593828117</v>
      </c>
      <c r="CI47" s="0" t="n">
        <f aca="false">BZ47*'Dist Horaria'!$P$6</f>
        <v>982.442959497014</v>
      </c>
      <c r="CJ47" s="0" t="n">
        <f aca="false">BZ47*'Dist Horaria'!$Q$6</f>
        <v>982.442959497014</v>
      </c>
      <c r="CK47" s="0" t="n">
        <f aca="false">BZ47*'Dist Horaria'!$R$6</f>
        <v>982.442959497014</v>
      </c>
      <c r="CL47" s="0" t="n">
        <f aca="false">BZ47*'Dist Horaria'!$S$6</f>
        <v>982.442959497014</v>
      </c>
      <c r="CM47" s="0" t="n">
        <f aca="false">BZ47*'Dist Horaria'!$T$6</f>
        <v>982.442959497014</v>
      </c>
      <c r="CN47" s="0" t="n">
        <f aca="false">BZ47*'Dist Horaria'!$U$6</f>
        <v>982.442959497014</v>
      </c>
      <c r="CO47" s="0" t="n">
        <f aca="false">BZ47*'Dist Horaria'!$V$6</f>
        <v>982.442959497014</v>
      </c>
      <c r="CP47" s="0" t="n">
        <f aca="false">BZ47*'Dist Horaria'!$W$6</f>
        <v>982.442959497014</v>
      </c>
      <c r="CQ47" s="0" t="n">
        <f aca="false">BZ47*'Dist Horaria'!$X$6</f>
        <v>1497.05593828117</v>
      </c>
      <c r="CR47" s="0" t="n">
        <f aca="false">BZ47*'Dist Horaria'!$Y$6</f>
        <v>1497.05593828117</v>
      </c>
      <c r="CS47" s="0" t="n">
        <f aca="false">BZ47*'Dist Horaria'!$Z$6</f>
        <v>1497.05593828117</v>
      </c>
      <c r="CT47" s="0" t="n">
        <f aca="false">BZ47*'Dist Horaria'!$AA$6</f>
        <v>561.395976855437</v>
      </c>
      <c r="CU47" s="0" t="n">
        <f aca="false">BZ47*'Dist Horaria'!$AB$6</f>
        <v>561.395976855437</v>
      </c>
      <c r="CV47" s="0" t="n">
        <f aca="false">BZ47*'Dist Horaria'!$AC$6</f>
        <v>561.395976855437</v>
      </c>
      <c r="CW47" s="0" t="n">
        <f aca="false">BZ47*'Dist Horaria'!$AD$6</f>
        <v>561.395976855437</v>
      </c>
      <c r="CX47" s="0" t="n">
        <f aca="false">BZ47*'Dist Horaria'!$AE$6</f>
        <v>561.395976855437</v>
      </c>
      <c r="CY47" s="0" t="n">
        <f aca="false">AS47*1000000</f>
        <v>23489.4564538271</v>
      </c>
      <c r="CZ47" s="0" t="n">
        <f aca="false">CY47*'Dist Horaria'!$H$6</f>
        <v>587.236411345678</v>
      </c>
      <c r="DA47" s="0" t="n">
        <f aca="false">CY47*'Dist Horaria'!$I$6</f>
        <v>587.236411345678</v>
      </c>
      <c r="DB47" s="0" t="n">
        <f aca="false">CY47*'Dist Horaria'!$J$6</f>
        <v>587.236411345678</v>
      </c>
      <c r="DC47" s="0" t="n">
        <f aca="false">CY47*'Dist Horaria'!$K$6</f>
        <v>587.236411345678</v>
      </c>
      <c r="DD47" s="0" t="n">
        <f aca="false">CY47*'Dist Horaria'!$L$6</f>
        <v>587.236411345678</v>
      </c>
      <c r="DE47" s="0" t="n">
        <f aca="false">CY47*'Dist Horaria'!$M$6</f>
        <v>1565.96376358847</v>
      </c>
      <c r="DF47" s="0" t="n">
        <f aca="false">CY47*'Dist Horaria'!$N$6</f>
        <v>1565.96376358847</v>
      </c>
      <c r="DG47" s="0" t="n">
        <f aca="false">CY47*'Dist Horaria'!$O$6</f>
        <v>1565.96376358847</v>
      </c>
      <c r="DH47" s="0" t="n">
        <f aca="false">CY47*'Dist Horaria'!$P$6</f>
        <v>1027.66371985494</v>
      </c>
      <c r="DI47" s="0" t="n">
        <f aca="false">CY47*'Dist Horaria'!$Q$6</f>
        <v>1027.66371985494</v>
      </c>
      <c r="DJ47" s="0" t="n">
        <f aca="false">CY47*'Dist Horaria'!$R$6</f>
        <v>1027.66371985494</v>
      </c>
      <c r="DK47" s="0" t="n">
        <f aca="false">CY47*'Dist Horaria'!$S$6</f>
        <v>1027.66371985494</v>
      </c>
      <c r="DL47" s="0" t="n">
        <f aca="false">CY47*'Dist Horaria'!$T$6</f>
        <v>1027.66371985494</v>
      </c>
      <c r="DM47" s="0" t="n">
        <f aca="false">CY47*'Dist Horaria'!$U$6</f>
        <v>1027.66371985494</v>
      </c>
      <c r="DN47" s="0" t="n">
        <f aca="false">CY47*'Dist Horaria'!$V$6</f>
        <v>1027.66371985494</v>
      </c>
      <c r="DO47" s="0" t="n">
        <f aca="false">CY47*'Dist Horaria'!$W$6</f>
        <v>1027.66371985494</v>
      </c>
      <c r="DP47" s="0" t="n">
        <f aca="false">CY47*'Dist Horaria'!$X$6</f>
        <v>1565.96376358847</v>
      </c>
      <c r="DQ47" s="0" t="n">
        <f aca="false">CY47*'Dist Horaria'!$Y$6</f>
        <v>1565.96376358847</v>
      </c>
      <c r="DR47" s="0" t="n">
        <f aca="false">CY47*'Dist Horaria'!$Z$6</f>
        <v>1565.96376358847</v>
      </c>
      <c r="DS47" s="0" t="n">
        <f aca="false">CY47*'Dist Horaria'!$AA$6</f>
        <v>587.236411345678</v>
      </c>
      <c r="DT47" s="0" t="n">
        <f aca="false">CY47*'Dist Horaria'!$AB$6</f>
        <v>587.236411345678</v>
      </c>
      <c r="DU47" s="0" t="n">
        <f aca="false">CY47*'Dist Horaria'!$AC$6</f>
        <v>587.236411345678</v>
      </c>
      <c r="DV47" s="0" t="n">
        <f aca="false">CY47*'Dist Horaria'!$AD$6</f>
        <v>587.236411345678</v>
      </c>
      <c r="DW47" s="0" t="n">
        <f aca="false">CY47*'Dist Horaria'!$AE$6</f>
        <v>587.236411345678</v>
      </c>
      <c r="DX47" s="0" t="n">
        <f aca="false">AX47*1000000</f>
        <v>1361.70762051172</v>
      </c>
      <c r="DY47" s="0" t="n">
        <f aca="false">DX47*'Dist Horaria'!$H$6</f>
        <v>34.0426905127929</v>
      </c>
      <c r="DZ47" s="0" t="n">
        <f aca="false">DX47*'Dist Horaria'!$I$6</f>
        <v>34.0426905127929</v>
      </c>
      <c r="EA47" s="0" t="n">
        <f aca="false">DX47*'Dist Horaria'!$J$6</f>
        <v>34.0426905127929</v>
      </c>
      <c r="EB47" s="0" t="n">
        <f aca="false">DX47*'Dist Horaria'!$K$6</f>
        <v>34.0426905127929</v>
      </c>
      <c r="EC47" s="0" t="n">
        <f aca="false">DX47*'Dist Horaria'!$L$6</f>
        <v>34.0426905127929</v>
      </c>
      <c r="ED47" s="0" t="n">
        <f aca="false">DX47*'Dist Horaria'!$M$6</f>
        <v>90.7805080341145</v>
      </c>
      <c r="EE47" s="0" t="n">
        <f aca="false">DX47*'Dist Horaria'!$N$6</f>
        <v>90.7805080341145</v>
      </c>
      <c r="EF47" s="0" t="n">
        <f aca="false">DX47*'Dist Horaria'!$O$6</f>
        <v>90.7805080341145</v>
      </c>
      <c r="EG47" s="0" t="n">
        <f aca="false">DX47*'Dist Horaria'!$P$6</f>
        <v>59.5747083973876</v>
      </c>
      <c r="EH47" s="0" t="n">
        <f aca="false">DX47*'Dist Horaria'!$Q$6</f>
        <v>59.5747083973876</v>
      </c>
      <c r="EI47" s="0" t="n">
        <f aca="false">DX47*'Dist Horaria'!$R$6</f>
        <v>59.5747083973876</v>
      </c>
      <c r="EJ47" s="0" t="n">
        <f aca="false">DX47*'Dist Horaria'!$S$6</f>
        <v>59.5747083973876</v>
      </c>
      <c r="EK47" s="0" t="n">
        <f aca="false">DX47*'Dist Horaria'!$T$6</f>
        <v>59.5747083973876</v>
      </c>
      <c r="EL47" s="0" t="n">
        <f aca="false">DX47*'Dist Horaria'!$U$6</f>
        <v>59.5747083973876</v>
      </c>
      <c r="EM47" s="0" t="n">
        <f aca="false">DX47*'Dist Horaria'!$V$6</f>
        <v>59.5747083973876</v>
      </c>
      <c r="EN47" s="0" t="n">
        <f aca="false">DX47*'Dist Horaria'!$W$6</f>
        <v>59.5747083973876</v>
      </c>
      <c r="EO47" s="0" t="n">
        <f aca="false">DX47*'Dist Horaria'!$X$6</f>
        <v>90.7805080341145</v>
      </c>
      <c r="EP47" s="0" t="n">
        <f aca="false">DX47*'Dist Horaria'!$Y$6</f>
        <v>90.7805080341145</v>
      </c>
      <c r="EQ47" s="0" t="n">
        <f aca="false">DX47*'Dist Horaria'!$Z$6</f>
        <v>90.7805080341145</v>
      </c>
      <c r="ER47" s="0" t="n">
        <f aca="false">DX47*'Dist Horaria'!$AA$6</f>
        <v>34.0426905127929</v>
      </c>
      <c r="ES47" s="0" t="n">
        <f aca="false">DX47*'Dist Horaria'!$AB$6</f>
        <v>34.0426905127929</v>
      </c>
      <c r="ET47" s="0" t="n">
        <f aca="false">DX47*'Dist Horaria'!$AC$6</f>
        <v>34.0426905127929</v>
      </c>
      <c r="EU47" s="0" t="n">
        <f aca="false">DX47*'Dist Horaria'!$AD$6</f>
        <v>34.0426905127929</v>
      </c>
      <c r="EV47" s="0" t="n">
        <f aca="false">DX47*'Dist Horaria'!$AE$6</f>
        <v>34.0426905127929</v>
      </c>
      <c r="EW47" s="0" t="n">
        <f aca="false">BB47+CA47+CZ47+DY47</f>
        <v>1441.55845366957</v>
      </c>
      <c r="EX47" s="0" t="n">
        <f aca="false">BC47+CB47+DA47+DZ47</f>
        <v>1434.63308102292</v>
      </c>
      <c r="EY47" s="0" t="n">
        <f aca="false">BD47+CC47+DB47+EA47</f>
        <v>1428.09638041069</v>
      </c>
      <c r="EZ47" s="0" t="n">
        <f aca="false">BE47+CD47+DC47+EB47</f>
        <v>1422.52736678865</v>
      </c>
      <c r="FA47" s="0" t="n">
        <f aca="false">BF47+CE47+DD47+EC47</f>
        <v>1418.45774784778</v>
      </c>
      <c r="FB47" s="0" t="n">
        <f aca="false">BG47+CF47+DE47+ED47</f>
        <v>3387.02078943105</v>
      </c>
      <c r="FC47" s="0" t="n">
        <f aca="false">BH47+CG47+DF47+EE47</f>
        <v>3397.54654994421</v>
      </c>
      <c r="FD47" s="0" t="n">
        <f aca="false">BI47+CH47+DG47+EF47</f>
        <v>3397.54654994421</v>
      </c>
      <c r="FE47" s="0" t="n">
        <f aca="false">BJ47+CI47+DH47+EG47</f>
        <v>2392.16602037347</v>
      </c>
      <c r="FF47" s="0" t="n">
        <f aca="false">BK47+CJ47+DI47+EH47</f>
        <v>2426.27497190102</v>
      </c>
      <c r="FG47" s="0" t="n">
        <f aca="false">BL47+CK47+DJ47+EI47</f>
        <v>2451.08148210288</v>
      </c>
      <c r="FH47" s="0" t="n">
        <f aca="false">BM47+CL47+DK47+EJ47</f>
        <v>2463.48473720381</v>
      </c>
      <c r="FI47" s="0" t="n">
        <f aca="false">BN47+CM47+DL47+EK47</f>
        <v>2466.58555097904</v>
      </c>
      <c r="FJ47" s="0" t="n">
        <f aca="false">BO47+CN47+DM47+EL47</f>
        <v>2463.48473720381</v>
      </c>
      <c r="FK47" s="0" t="n">
        <f aca="false">BP47+CO47+DN47+EM47</f>
        <v>2457.28310965334</v>
      </c>
      <c r="FL47" s="0" t="n">
        <f aca="false">BQ47+CP47+DO47+EN47</f>
        <v>2447.98066832765</v>
      </c>
      <c r="FM47" s="0" t="n">
        <f aca="false">BR47+CQ47+DP47+EO47</f>
        <v>3524.76805641234</v>
      </c>
      <c r="FN47" s="0" t="n">
        <f aca="false">BS47+CR47+DQ47+EP47</f>
        <v>3516.30681582337</v>
      </c>
      <c r="FO47" s="0" t="n">
        <f aca="false">BT47+CS47+DR47+EQ47</f>
        <v>3470.25145512477</v>
      </c>
      <c r="FP47" s="0" t="n">
        <f aca="false">BU47+CT47+DS47+ER47</f>
        <v>1483.60213883606</v>
      </c>
      <c r="FQ47" s="0" t="n">
        <f aca="false">BV47+CU47+DT47+ES47</f>
        <v>1450.52027155121</v>
      </c>
      <c r="FR47" s="0" t="n">
        <f aca="false">BW47+CV47+DU47+ET47</f>
        <v>1472.97250491685</v>
      </c>
      <c r="FS47" s="0" t="n">
        <f aca="false">BX47+CW47+DV47+EU47</f>
        <v>1465.31167919338</v>
      </c>
      <c r="FT47" s="0" t="n">
        <f aca="false">BY47+CX47+DW47+EV47</f>
        <v>1457.20697275648</v>
      </c>
      <c r="FU47" s="0" t="n">
        <f aca="false">AM47*'Dist Horaria'!$H$10</f>
        <v>0.739733418730225</v>
      </c>
      <c r="FV47" s="0" t="n">
        <f aca="false">AM47*'Dist Horaria'!$I$10</f>
        <v>0.692308840717974</v>
      </c>
      <c r="FW47" s="0" t="n">
        <f aca="false">AM47*'Dist Horaria'!$J$10</f>
        <v>0.68931177255128</v>
      </c>
      <c r="FX47" s="0" t="n">
        <f aca="false">AM47*'Dist Horaria'!$K$10</f>
        <v>0.669487402853172</v>
      </c>
      <c r="FY47" s="0" t="n">
        <f aca="false">AM47*'Dist Horaria'!$L$10</f>
        <v>0.669755321038137</v>
      </c>
      <c r="FZ47" s="0" t="n">
        <f aca="false">AM47*'Dist Horaria'!$M$10</f>
        <v>0.716665755709966</v>
      </c>
      <c r="GA47" s="0" t="n">
        <f aca="false">AM47*'Dist Horaria'!$N$10</f>
        <v>0.677995427567771</v>
      </c>
      <c r="GB47" s="0" t="n">
        <f aca="false">AM47*'Dist Horaria'!$O$10</f>
        <v>0.66642330878761</v>
      </c>
      <c r="GC47" s="0" t="n">
        <f aca="false">AM47*'Dist Horaria'!$P$10</f>
        <v>0.676764672611508</v>
      </c>
      <c r="GD47" s="0" t="n">
        <f aca="false">AM47*'Dist Horaria'!$Q$10</f>
        <v>0.612449197263382</v>
      </c>
      <c r="GE47" s="0" t="n">
        <f aca="false">AM47*'Dist Horaria'!$R$10</f>
        <v>0.747279997252341</v>
      </c>
      <c r="GF47" s="0" t="n">
        <f aca="false">AM47*'Dist Horaria'!$S$10</f>
        <v>0.638206147006014</v>
      </c>
      <c r="GG47" s="0" t="n">
        <f aca="false">AR47*'Dist Horaria'!$H$10</f>
        <v>0.773782527977515</v>
      </c>
      <c r="GH47" s="0" t="n">
        <f aca="false">AR47*'Dist Horaria'!$I$10</f>
        <v>0.724175049210939</v>
      </c>
      <c r="GI47" s="0" t="n">
        <f aca="false">AR47*'Dist Horaria'!$J$10</f>
        <v>0.721040029318874</v>
      </c>
      <c r="GJ47" s="0" t="n">
        <f aca="false">AR47*'Dist Horaria'!$K$10</f>
        <v>0.700303165859474</v>
      </c>
      <c r="GK47" s="0" t="n">
        <f aca="false">AR47*'Dist Horaria'!$L$10</f>
        <v>0.700583416021498</v>
      </c>
      <c r="GL47" s="0" t="n">
        <f aca="false">AR47*'Dist Horaria'!$M$10</f>
        <v>0.749653085999637</v>
      </c>
      <c r="GM47" s="0" t="n">
        <f aca="false">AR47*'Dist Horaria'!$N$10</f>
        <v>0.709202805520283</v>
      </c>
      <c r="GN47" s="0" t="n">
        <f aca="false">AR47*'Dist Horaria'!$O$10</f>
        <v>0.697098034940716</v>
      </c>
      <c r="GO47" s="0" t="n">
        <f aca="false">AR47*'Dist Horaria'!$P$10</f>
        <v>0.707915400277713</v>
      </c>
      <c r="GP47" s="0" t="n">
        <f aca="false">AR47*'Dist Horaria'!$Q$10</f>
        <v>0.640639554894962</v>
      </c>
      <c r="GQ47" s="0" t="n">
        <f aca="false">AR47*'Dist Horaria'!$R$10</f>
        <v>0.781676467143394</v>
      </c>
      <c r="GR47" s="0" t="n">
        <f aca="false">AR47*'Dist Horaria'!$S$10</f>
        <v>0.667582068481889</v>
      </c>
      <c r="GS47" s="0" t="n">
        <f aca="false">AW47*'Dist Horaria'!$H$10</f>
        <v>0.0448569581436241</v>
      </c>
      <c r="GT47" s="0" t="n">
        <f aca="false">AW47*'Dist Horaria'!$I$10</f>
        <v>0.0419811622730979</v>
      </c>
      <c r="GU47" s="0" t="n">
        <f aca="false">AW47*'Dist Horaria'!$J$10</f>
        <v>0.0417994219894999</v>
      </c>
      <c r="GV47" s="0" t="n">
        <f aca="false">AW47*'Dist Horaria'!$K$10</f>
        <v>0.0405972849773608</v>
      </c>
      <c r="GW47" s="0" t="n">
        <f aca="false">AW47*'Dist Horaria'!$L$10</f>
        <v>0.0406135313635651</v>
      </c>
      <c r="GX47" s="0" t="n">
        <f aca="false">AW47*'Dist Horaria'!$M$10</f>
        <v>0.0434581499130224</v>
      </c>
      <c r="GY47" s="0" t="n">
        <f aca="false">AW47*'Dist Horaria'!$N$10</f>
        <v>0.0411132061171179</v>
      </c>
      <c r="GZ47" s="0" t="n">
        <f aca="false">AW47*'Dist Horaria'!$O$10</f>
        <v>0.0404114802864183</v>
      </c>
      <c r="HA47" s="0" t="n">
        <f aca="false">AW47*'Dist Horaria'!$P$10</f>
        <v>0.0410385739291428</v>
      </c>
      <c r="HB47" s="0" t="n">
        <f aca="false">AW47*'Dist Horaria'!$Q$10</f>
        <v>0.0371385249214471</v>
      </c>
      <c r="HC47" s="0" t="n">
        <f aca="false">AW47*'Dist Horaria'!$R$10</f>
        <v>0.0453145778054141</v>
      </c>
      <c r="HD47" s="0" t="n">
        <f aca="false">AW47*'Dist Horaria'!$S$10</f>
        <v>0.038700409767066</v>
      </c>
    </row>
    <row r="48" customFormat="false" ht="13.8" hidden="false" customHeight="false" outlineLevel="0" collapsed="false">
      <c r="A48" s="0" t="n">
        <v>4.66313667060377</v>
      </c>
      <c r="B48" s="0" t="n">
        <v>-74.0608256413386</v>
      </c>
      <c r="C48" s="0" t="n">
        <v>33</v>
      </c>
      <c r="D48" s="0" t="n">
        <v>31</v>
      </c>
      <c r="E48" s="0" t="n">
        <v>2400</v>
      </c>
      <c r="F48" s="0" t="n">
        <v>57</v>
      </c>
      <c r="G48" s="0" t="s">
        <v>307</v>
      </c>
      <c r="H48" s="1" t="n">
        <v>41487</v>
      </c>
      <c r="I48" s="0" t="s">
        <v>334</v>
      </c>
      <c r="J48" s="0" t="s">
        <v>335</v>
      </c>
      <c r="K48" s="0" t="s">
        <v>336</v>
      </c>
      <c r="L48" s="0" t="s">
        <v>337</v>
      </c>
      <c r="M48" s="0" t="s">
        <v>338</v>
      </c>
      <c r="P48" s="0" t="s">
        <v>213</v>
      </c>
      <c r="Q48" s="0" t="s">
        <v>213</v>
      </c>
      <c r="R48" s="0" t="n">
        <v>30</v>
      </c>
      <c r="S48" s="0" t="n">
        <v>365</v>
      </c>
      <c r="T48" s="0" t="n">
        <v>24</v>
      </c>
      <c r="U48" s="0" t="s">
        <v>213</v>
      </c>
      <c r="V48" s="0" t="n">
        <v>136088.333333333</v>
      </c>
      <c r="W48" s="0" t="n">
        <f aca="false">V48*12</f>
        <v>1633060</v>
      </c>
      <c r="X48" s="0" t="n">
        <v>4</v>
      </c>
      <c r="Y48" s="0" t="s">
        <v>148</v>
      </c>
      <c r="Z48" s="0" t="n">
        <v>39621.88</v>
      </c>
      <c r="AB48" s="0" t="n">
        <v>0.005</v>
      </c>
      <c r="AC48" s="0" t="n">
        <v>-1</v>
      </c>
      <c r="AD48" s="0" t="n">
        <v>7781.22660963707</v>
      </c>
      <c r="AE48" s="0" t="n">
        <f aca="false">AD48/2204.59</f>
        <v>3.52955724630751</v>
      </c>
      <c r="AF48" s="0" t="n">
        <f aca="false">AE48/S48</f>
        <v>0.00967001985289728</v>
      </c>
      <c r="AG48" s="0" t="n">
        <f aca="false">AE48*EXP(AB48*AC48)</f>
        <v>3.51195350610093</v>
      </c>
      <c r="AH48" s="0" t="n">
        <f aca="false">AG48/S48</f>
        <v>0.00962179042767378</v>
      </c>
      <c r="AI48" s="0" t="s">
        <v>90</v>
      </c>
      <c r="AJ48" s="0" t="n">
        <f aca="false">IF(AI48="A",'FE DISTRIBUCIÓN'!$C$2,'FE DISTRIBUCIÓN'!$C$3)</f>
        <v>4.994E-006</v>
      </c>
      <c r="AK48" s="0" t="n">
        <f aca="false">W48*AJ48</f>
        <v>8.15550164</v>
      </c>
      <c r="AL48" s="0" t="n">
        <f aca="false">AK48/365</f>
        <v>0.022343840109589</v>
      </c>
      <c r="AM48" s="0" t="n">
        <f aca="false">AK48*EXP(AB48*AC48)</f>
        <v>8.11482590587639</v>
      </c>
      <c r="AN48" s="0" t="n">
        <f aca="false">AM48/365</f>
        <v>0.0222323997421271</v>
      </c>
      <c r="AO48" s="0" t="n">
        <v>5.223868284E-006</v>
      </c>
      <c r="AP48" s="0" t="n">
        <f aca="false">AO48*W48</f>
        <v>8.53089033986904</v>
      </c>
      <c r="AQ48" s="0" t="n">
        <f aca="false">AP48/365</f>
        <v>0.0233723023010111</v>
      </c>
      <c r="AR48" s="0" t="n">
        <f aca="false">AP48*EXP(AB48*AC48)</f>
        <v>8.488342346794</v>
      </c>
      <c r="AS48" s="0" t="n">
        <f aca="false">AR48/365</f>
        <v>0.0232557324569699</v>
      </c>
      <c r="AT48" s="0" t="n">
        <v>3.02832944E-007</v>
      </c>
      <c r="AU48" s="0" t="n">
        <f aca="false">AT48*W48</f>
        <v>0.49454436752864</v>
      </c>
      <c r="AV48" s="0" t="n">
        <f aca="false">AU48/365</f>
        <v>0.00135491607542093</v>
      </c>
      <c r="AW48" s="0" t="n">
        <f aca="false">AU48*EXP(AB48*AC48)</f>
        <v>0.492077817205449</v>
      </c>
      <c r="AX48" s="0" t="n">
        <f aca="false">AW48/365</f>
        <v>0.0013481584033026</v>
      </c>
      <c r="AY48" s="0" t="n">
        <f aca="false">AW48+AR48+AM48+AG48</f>
        <v>20.6071995759768</v>
      </c>
      <c r="AZ48" s="0" t="n">
        <f aca="false">AH48+AN48+AS48+AX48</f>
        <v>0.0564580810300733</v>
      </c>
      <c r="BA48" s="0" t="n">
        <f aca="false">AH48*1000000</f>
        <v>9621.79042767378</v>
      </c>
      <c r="BB48" s="0" t="n">
        <f aca="false">BA48*'Dist Horaria'!$H$3</f>
        <v>335.266875595144</v>
      </c>
      <c r="BC48" s="0" t="n">
        <f aca="false">BA48*'Dist Horaria'!$I$3</f>
        <v>326.298172796163</v>
      </c>
      <c r="BD48" s="0" t="n">
        <f aca="false">BA48*'Dist Horaria'!$J$3</f>
        <v>317.832819656594</v>
      </c>
      <c r="BE48" s="0" t="n">
        <f aca="false">BA48*'Dist Horaria'!$K$3</f>
        <v>310.620669407366</v>
      </c>
      <c r="BF48" s="0" t="n">
        <f aca="false">BA48*'Dist Horaria'!$L$3</f>
        <v>305.350310013289</v>
      </c>
      <c r="BG48" s="0" t="n">
        <f aca="false">BA48*'Dist Horaria'!$M$3</f>
        <v>302.032276255661</v>
      </c>
      <c r="BH48" s="0" t="n">
        <f aca="false">BA48*'Dist Horaria'!$N$3</f>
        <v>315.663660816815</v>
      </c>
      <c r="BI48" s="0" t="n">
        <f aca="false">BA48*'Dist Horaria'!$O$3</f>
        <v>315.663660816815</v>
      </c>
      <c r="BJ48" s="0" t="n">
        <f aca="false">BA48*'Dist Horaria'!$P$3</f>
        <v>417.633674722679</v>
      </c>
      <c r="BK48" s="0" t="n">
        <f aca="false">BA48*'Dist Horaria'!$Q$3</f>
        <v>461.806467241423</v>
      </c>
      <c r="BL48" s="0" t="n">
        <f aca="false">BA48*'Dist Horaria'!$R$3</f>
        <v>493.932134527783</v>
      </c>
      <c r="BM48" s="0" t="n">
        <f aca="false">BA48*'Dist Horaria'!$S$3</f>
        <v>509.994968170963</v>
      </c>
      <c r="BN48" s="0" t="n">
        <f aca="false">BA48*'Dist Horaria'!$T$3</f>
        <v>514.010676581758</v>
      </c>
      <c r="BO48" s="0" t="n">
        <f aca="false">BA48*'Dist Horaria'!$U$3</f>
        <v>509.994968170963</v>
      </c>
      <c r="BP48" s="0" t="n">
        <f aca="false">BA48*'Dist Horaria'!$V$3</f>
        <v>501.963551349373</v>
      </c>
      <c r="BQ48" s="0" t="n">
        <f aca="false">BA48*'Dist Horaria'!$W$3</f>
        <v>489.916426116988</v>
      </c>
      <c r="BR48" s="0" t="n">
        <f aca="false">BA48*'Dist Horaria'!$X$3</f>
        <v>480.421853533454</v>
      </c>
      <c r="BS48" s="0" t="n">
        <f aca="false">BA48*'Dist Horaria'!$Y$3</f>
        <v>469.464125187977</v>
      </c>
      <c r="BT48" s="0" t="n">
        <f aca="false">BA48*'Dist Horaria'!$Z$3</f>
        <v>409.82013727847</v>
      </c>
      <c r="BU48" s="0" t="n">
        <f aca="false">BA48*'Dist Horaria'!$AA$3</f>
        <v>389.715543713331</v>
      </c>
      <c r="BV48" s="0" t="n">
        <f aca="false">BA48*'Dist Horaria'!$AB$3</f>
        <v>346.87287648781</v>
      </c>
      <c r="BW48" s="0" t="n">
        <f aca="false">BA48*'Dist Horaria'!$AC$3</f>
        <v>375.949637913378</v>
      </c>
      <c r="BX48" s="0" t="n">
        <f aca="false">BA48*'Dist Horaria'!$AD$3</f>
        <v>366.028486718453</v>
      </c>
      <c r="BY48" s="0" t="n">
        <f aca="false">BA48*'Dist Horaria'!$AE$3</f>
        <v>355.532487872716</v>
      </c>
      <c r="BZ48" s="0" t="n">
        <f aca="false">AN48*1000000</f>
        <v>22232.3997421271</v>
      </c>
      <c r="CA48" s="0" t="n">
        <f aca="false">BZ48*'Dist Horaria'!$H$6</f>
        <v>555.809993553177</v>
      </c>
      <c r="CB48" s="0" t="n">
        <f aca="false">BZ48*'Dist Horaria'!$I$6</f>
        <v>555.809993553177</v>
      </c>
      <c r="CC48" s="0" t="n">
        <f aca="false">BZ48*'Dist Horaria'!$J$6</f>
        <v>555.809993553177</v>
      </c>
      <c r="CD48" s="0" t="n">
        <f aca="false">BZ48*'Dist Horaria'!$K$6</f>
        <v>555.809993553177</v>
      </c>
      <c r="CE48" s="0" t="n">
        <f aca="false">BZ48*'Dist Horaria'!$L$6</f>
        <v>555.809993553177</v>
      </c>
      <c r="CF48" s="0" t="n">
        <f aca="false">BZ48*'Dist Horaria'!$M$6</f>
        <v>1482.15998280847</v>
      </c>
      <c r="CG48" s="0" t="n">
        <f aca="false">BZ48*'Dist Horaria'!$N$6</f>
        <v>1482.15998280847</v>
      </c>
      <c r="CH48" s="0" t="n">
        <f aca="false">BZ48*'Dist Horaria'!$O$6</f>
        <v>1482.15998280847</v>
      </c>
      <c r="CI48" s="0" t="n">
        <f aca="false">BZ48*'Dist Horaria'!$P$6</f>
        <v>972.66748871806</v>
      </c>
      <c r="CJ48" s="0" t="n">
        <f aca="false">BZ48*'Dist Horaria'!$Q$6</f>
        <v>972.66748871806</v>
      </c>
      <c r="CK48" s="0" t="n">
        <f aca="false">BZ48*'Dist Horaria'!$R$6</f>
        <v>972.66748871806</v>
      </c>
      <c r="CL48" s="0" t="n">
        <f aca="false">BZ48*'Dist Horaria'!$S$6</f>
        <v>972.66748871806</v>
      </c>
      <c r="CM48" s="0" t="n">
        <f aca="false">BZ48*'Dist Horaria'!$T$6</f>
        <v>972.66748871806</v>
      </c>
      <c r="CN48" s="0" t="n">
        <f aca="false">BZ48*'Dist Horaria'!$U$6</f>
        <v>972.66748871806</v>
      </c>
      <c r="CO48" s="0" t="n">
        <f aca="false">BZ48*'Dist Horaria'!$V$6</f>
        <v>972.66748871806</v>
      </c>
      <c r="CP48" s="0" t="n">
        <f aca="false">BZ48*'Dist Horaria'!$W$6</f>
        <v>972.66748871806</v>
      </c>
      <c r="CQ48" s="0" t="n">
        <f aca="false">BZ48*'Dist Horaria'!$X$6</f>
        <v>1482.15998280847</v>
      </c>
      <c r="CR48" s="0" t="n">
        <f aca="false">BZ48*'Dist Horaria'!$Y$6</f>
        <v>1482.15998280847</v>
      </c>
      <c r="CS48" s="0" t="n">
        <f aca="false">BZ48*'Dist Horaria'!$Z$6</f>
        <v>1482.15998280847</v>
      </c>
      <c r="CT48" s="0" t="n">
        <f aca="false">BZ48*'Dist Horaria'!$AA$6</f>
        <v>555.809993553177</v>
      </c>
      <c r="CU48" s="0" t="n">
        <f aca="false">BZ48*'Dist Horaria'!$AB$6</f>
        <v>555.809993553177</v>
      </c>
      <c r="CV48" s="0" t="n">
        <f aca="false">BZ48*'Dist Horaria'!$AC$6</f>
        <v>555.809993553177</v>
      </c>
      <c r="CW48" s="0" t="n">
        <f aca="false">BZ48*'Dist Horaria'!$AD$6</f>
        <v>555.809993553177</v>
      </c>
      <c r="CX48" s="0" t="n">
        <f aca="false">BZ48*'Dist Horaria'!$AE$6</f>
        <v>555.809993553177</v>
      </c>
      <c r="CY48" s="0" t="n">
        <f aca="false">AS48*1000000</f>
        <v>23255.7324569699</v>
      </c>
      <c r="CZ48" s="0" t="n">
        <f aca="false">CY48*'Dist Horaria'!$H$6</f>
        <v>581.393311424246</v>
      </c>
      <c r="DA48" s="0" t="n">
        <f aca="false">CY48*'Dist Horaria'!$I$6</f>
        <v>581.393311424246</v>
      </c>
      <c r="DB48" s="0" t="n">
        <f aca="false">CY48*'Dist Horaria'!$J$6</f>
        <v>581.393311424246</v>
      </c>
      <c r="DC48" s="0" t="n">
        <f aca="false">CY48*'Dist Horaria'!$K$6</f>
        <v>581.393311424246</v>
      </c>
      <c r="DD48" s="0" t="n">
        <f aca="false">CY48*'Dist Horaria'!$L$6</f>
        <v>581.393311424246</v>
      </c>
      <c r="DE48" s="0" t="n">
        <f aca="false">CY48*'Dist Horaria'!$M$6</f>
        <v>1550.38216379799</v>
      </c>
      <c r="DF48" s="0" t="n">
        <f aca="false">CY48*'Dist Horaria'!$N$6</f>
        <v>1550.38216379799</v>
      </c>
      <c r="DG48" s="0" t="n">
        <f aca="false">CY48*'Dist Horaria'!$O$6</f>
        <v>1550.38216379799</v>
      </c>
      <c r="DH48" s="0" t="n">
        <f aca="false">CY48*'Dist Horaria'!$P$6</f>
        <v>1017.43829499243</v>
      </c>
      <c r="DI48" s="0" t="n">
        <f aca="false">CY48*'Dist Horaria'!$Q$6</f>
        <v>1017.43829499243</v>
      </c>
      <c r="DJ48" s="0" t="n">
        <f aca="false">CY48*'Dist Horaria'!$R$6</f>
        <v>1017.43829499243</v>
      </c>
      <c r="DK48" s="0" t="n">
        <f aca="false">CY48*'Dist Horaria'!$S$6</f>
        <v>1017.43829499243</v>
      </c>
      <c r="DL48" s="0" t="n">
        <f aca="false">CY48*'Dist Horaria'!$T$6</f>
        <v>1017.43829499243</v>
      </c>
      <c r="DM48" s="0" t="n">
        <f aca="false">CY48*'Dist Horaria'!$U$6</f>
        <v>1017.43829499243</v>
      </c>
      <c r="DN48" s="0" t="n">
        <f aca="false">CY48*'Dist Horaria'!$V$6</f>
        <v>1017.43829499243</v>
      </c>
      <c r="DO48" s="0" t="n">
        <f aca="false">CY48*'Dist Horaria'!$W$6</f>
        <v>1017.43829499243</v>
      </c>
      <c r="DP48" s="0" t="n">
        <f aca="false">CY48*'Dist Horaria'!$X$6</f>
        <v>1550.38216379799</v>
      </c>
      <c r="DQ48" s="0" t="n">
        <f aca="false">CY48*'Dist Horaria'!$Y$6</f>
        <v>1550.38216379799</v>
      </c>
      <c r="DR48" s="0" t="n">
        <f aca="false">CY48*'Dist Horaria'!$Z$6</f>
        <v>1550.38216379799</v>
      </c>
      <c r="DS48" s="0" t="n">
        <f aca="false">CY48*'Dist Horaria'!$AA$6</f>
        <v>581.393311424246</v>
      </c>
      <c r="DT48" s="0" t="n">
        <f aca="false">CY48*'Dist Horaria'!$AB$6</f>
        <v>581.393311424246</v>
      </c>
      <c r="DU48" s="0" t="n">
        <f aca="false">CY48*'Dist Horaria'!$AC$6</f>
        <v>581.393311424246</v>
      </c>
      <c r="DV48" s="0" t="n">
        <f aca="false">CY48*'Dist Horaria'!$AD$6</f>
        <v>581.393311424246</v>
      </c>
      <c r="DW48" s="0" t="n">
        <f aca="false">CY48*'Dist Horaria'!$AE$6</f>
        <v>581.393311424246</v>
      </c>
      <c r="DX48" s="0" t="n">
        <f aca="false">AX48*1000000</f>
        <v>1348.1584033026</v>
      </c>
      <c r="DY48" s="0" t="n">
        <f aca="false">DX48*'Dist Horaria'!$H$6</f>
        <v>33.703960082565</v>
      </c>
      <c r="DZ48" s="0" t="n">
        <f aca="false">DX48*'Dist Horaria'!$I$6</f>
        <v>33.703960082565</v>
      </c>
      <c r="EA48" s="0" t="n">
        <f aca="false">DX48*'Dist Horaria'!$J$6</f>
        <v>33.703960082565</v>
      </c>
      <c r="EB48" s="0" t="n">
        <f aca="false">DX48*'Dist Horaria'!$K$6</f>
        <v>33.703960082565</v>
      </c>
      <c r="EC48" s="0" t="n">
        <f aca="false">DX48*'Dist Horaria'!$L$6</f>
        <v>33.703960082565</v>
      </c>
      <c r="ED48" s="0" t="n">
        <f aca="false">DX48*'Dist Horaria'!$M$6</f>
        <v>89.87722688684</v>
      </c>
      <c r="EE48" s="0" t="n">
        <f aca="false">DX48*'Dist Horaria'!$N$6</f>
        <v>89.87722688684</v>
      </c>
      <c r="EF48" s="0" t="n">
        <f aca="false">DX48*'Dist Horaria'!$O$6</f>
        <v>89.87722688684</v>
      </c>
      <c r="EG48" s="0" t="n">
        <f aca="false">DX48*'Dist Horaria'!$P$6</f>
        <v>58.9819301444888</v>
      </c>
      <c r="EH48" s="0" t="n">
        <f aca="false">DX48*'Dist Horaria'!$Q$6</f>
        <v>58.9819301444888</v>
      </c>
      <c r="EI48" s="0" t="n">
        <f aca="false">DX48*'Dist Horaria'!$R$6</f>
        <v>58.9819301444888</v>
      </c>
      <c r="EJ48" s="0" t="n">
        <f aca="false">DX48*'Dist Horaria'!$S$6</f>
        <v>58.9819301444888</v>
      </c>
      <c r="EK48" s="0" t="n">
        <f aca="false">DX48*'Dist Horaria'!$T$6</f>
        <v>58.9819301444888</v>
      </c>
      <c r="EL48" s="0" t="n">
        <f aca="false">DX48*'Dist Horaria'!$U$6</f>
        <v>58.9819301444888</v>
      </c>
      <c r="EM48" s="0" t="n">
        <f aca="false">DX48*'Dist Horaria'!$V$6</f>
        <v>58.9819301444888</v>
      </c>
      <c r="EN48" s="0" t="n">
        <f aca="false">DX48*'Dist Horaria'!$W$6</f>
        <v>58.9819301444888</v>
      </c>
      <c r="EO48" s="0" t="n">
        <f aca="false">DX48*'Dist Horaria'!$X$6</f>
        <v>89.87722688684</v>
      </c>
      <c r="EP48" s="0" t="n">
        <f aca="false">DX48*'Dist Horaria'!$Y$6</f>
        <v>89.87722688684</v>
      </c>
      <c r="EQ48" s="0" t="n">
        <f aca="false">DX48*'Dist Horaria'!$Z$6</f>
        <v>89.87722688684</v>
      </c>
      <c r="ER48" s="0" t="n">
        <f aca="false">DX48*'Dist Horaria'!$AA$6</f>
        <v>33.703960082565</v>
      </c>
      <c r="ES48" s="0" t="n">
        <f aca="false">DX48*'Dist Horaria'!$AB$6</f>
        <v>33.703960082565</v>
      </c>
      <c r="ET48" s="0" t="n">
        <f aca="false">DX48*'Dist Horaria'!$AC$6</f>
        <v>33.703960082565</v>
      </c>
      <c r="EU48" s="0" t="n">
        <f aca="false">DX48*'Dist Horaria'!$AD$6</f>
        <v>33.703960082565</v>
      </c>
      <c r="EV48" s="0" t="n">
        <f aca="false">DX48*'Dist Horaria'!$AE$6</f>
        <v>33.703960082565</v>
      </c>
      <c r="EW48" s="0" t="n">
        <f aca="false">BB48+CA48+CZ48+DY48</f>
        <v>1506.17414065513</v>
      </c>
      <c r="EX48" s="0" t="n">
        <f aca="false">BC48+CB48+DA48+DZ48</f>
        <v>1497.20543785615</v>
      </c>
      <c r="EY48" s="0" t="n">
        <f aca="false">BD48+CC48+DB48+EA48</f>
        <v>1488.74008471658</v>
      </c>
      <c r="EZ48" s="0" t="n">
        <f aca="false">BE48+CD48+DC48+EB48</f>
        <v>1481.52793446735</v>
      </c>
      <c r="FA48" s="0" t="n">
        <f aca="false">BF48+CE48+DD48+EC48</f>
        <v>1476.25757507328</v>
      </c>
      <c r="FB48" s="0" t="n">
        <f aca="false">BG48+CF48+DE48+ED48</f>
        <v>3424.45164974896</v>
      </c>
      <c r="FC48" s="0" t="n">
        <f aca="false">BH48+CG48+DF48+EE48</f>
        <v>3438.08303431012</v>
      </c>
      <c r="FD48" s="0" t="n">
        <f aca="false">BI48+CH48+DG48+EF48</f>
        <v>3438.08303431012</v>
      </c>
      <c r="FE48" s="0" t="n">
        <f aca="false">BJ48+CI48+DH48+EG48</f>
        <v>2466.72138857766</v>
      </c>
      <c r="FF48" s="0" t="n">
        <f aca="false">BK48+CJ48+DI48+EH48</f>
        <v>2510.8941810964</v>
      </c>
      <c r="FG48" s="0" t="n">
        <f aca="false">BL48+CK48+DJ48+EI48</f>
        <v>2543.01984838276</v>
      </c>
      <c r="FH48" s="0" t="n">
        <f aca="false">BM48+CL48+DK48+EJ48</f>
        <v>2559.08268202594</v>
      </c>
      <c r="FI48" s="0" t="n">
        <f aca="false">BN48+CM48+DL48+EK48</f>
        <v>2563.09839043674</v>
      </c>
      <c r="FJ48" s="0" t="n">
        <f aca="false">BO48+CN48+DM48+EL48</f>
        <v>2559.08268202594</v>
      </c>
      <c r="FK48" s="0" t="n">
        <f aca="false">BP48+CO48+DN48+EM48</f>
        <v>2551.05126520435</v>
      </c>
      <c r="FL48" s="0" t="n">
        <f aca="false">BQ48+CP48+DO48+EN48</f>
        <v>2539.00413997197</v>
      </c>
      <c r="FM48" s="0" t="n">
        <f aca="false">BR48+CQ48+DP48+EO48</f>
        <v>3602.84122702676</v>
      </c>
      <c r="FN48" s="0" t="n">
        <f aca="false">BS48+CR48+DQ48+EP48</f>
        <v>3591.88349868128</v>
      </c>
      <c r="FO48" s="0" t="n">
        <f aca="false">BT48+CS48+DR48+EQ48</f>
        <v>3532.23951077177</v>
      </c>
      <c r="FP48" s="0" t="n">
        <f aca="false">BU48+CT48+DS48+ER48</f>
        <v>1560.62280877332</v>
      </c>
      <c r="FQ48" s="0" t="n">
        <f aca="false">BV48+CU48+DT48+ES48</f>
        <v>1517.7801415478</v>
      </c>
      <c r="FR48" s="0" t="n">
        <f aca="false">BW48+CV48+DU48+ET48</f>
        <v>1546.85690297337</v>
      </c>
      <c r="FS48" s="0" t="n">
        <f aca="false">BX48+CW48+DV48+EU48</f>
        <v>1536.93575177844</v>
      </c>
      <c r="FT48" s="0" t="n">
        <f aca="false">BY48+CX48+DW48+EV48</f>
        <v>1526.4397529327</v>
      </c>
      <c r="FU48" s="0" t="n">
        <f aca="false">AM48*'Dist Horaria'!$H$10</f>
        <v>0.732372948232563</v>
      </c>
      <c r="FV48" s="0" t="n">
        <f aca="false">AM48*'Dist Horaria'!$I$10</f>
        <v>0.685420252655909</v>
      </c>
      <c r="FW48" s="0" t="n">
        <f aca="false">AM48*'Dist Horaria'!$J$10</f>
        <v>0.68245300581574</v>
      </c>
      <c r="FX48" s="0" t="n">
        <f aca="false">AM48*'Dist Horaria'!$K$10</f>
        <v>0.662825891891945</v>
      </c>
      <c r="FY48" s="0" t="n">
        <f aca="false">AM48*'Dist Horaria'!$L$10</f>
        <v>0.663091144246428</v>
      </c>
      <c r="FZ48" s="0" t="n">
        <f aca="false">AM48*'Dist Horaria'!$M$10</f>
        <v>0.709534812294374</v>
      </c>
      <c r="GA48" s="0" t="n">
        <f aca="false">AM48*'Dist Horaria'!$N$10</f>
        <v>0.671249260346167</v>
      </c>
      <c r="GB48" s="0" t="n">
        <f aca="false">AM48*'Dist Horaria'!$O$10</f>
        <v>0.659792286071744</v>
      </c>
      <c r="GC48" s="0" t="n">
        <f aca="false">AM48*'Dist Horaria'!$P$10</f>
        <v>0.670030751606333</v>
      </c>
      <c r="GD48" s="0" t="n">
        <f aca="false">AM48*'Dist Horaria'!$Q$10</f>
        <v>0.606355225930423</v>
      </c>
      <c r="GE48" s="0" t="n">
        <f aca="false">AM48*'Dist Horaria'!$R$10</f>
        <v>0.739844437043759</v>
      </c>
      <c r="GF48" s="0" t="n">
        <f aca="false">AM48*'Dist Horaria'!$S$10</f>
        <v>0.631855889741001</v>
      </c>
      <c r="GG48" s="0" t="n">
        <f aca="false">AR48*'Dist Horaria'!$H$10</f>
        <v>0.76608326318215</v>
      </c>
      <c r="GH48" s="0" t="n">
        <f aca="false">AR48*'Dist Horaria'!$I$10</f>
        <v>0.716969387076586</v>
      </c>
      <c r="GI48" s="0" t="n">
        <f aca="false">AR48*'Dist Horaria'!$J$10</f>
        <v>0.713865561153646</v>
      </c>
      <c r="GJ48" s="0" t="n">
        <f aca="false">AR48*'Dist Horaria'!$K$10</f>
        <v>0.693335032933189</v>
      </c>
      <c r="GK48" s="0" t="n">
        <f aca="false">AR48*'Dist Horaria'!$L$10</f>
        <v>0.693612494559509</v>
      </c>
      <c r="GL48" s="0" t="n">
        <f aca="false">AR48*'Dist Horaria'!$M$10</f>
        <v>0.742193913163491</v>
      </c>
      <c r="GM48" s="0" t="n">
        <f aca="false">AR48*'Dist Horaria'!$N$10</f>
        <v>0.7021461196998</v>
      </c>
      <c r="GN48" s="0" t="n">
        <f aca="false">AR48*'Dist Horaria'!$O$10</f>
        <v>0.690161793599927</v>
      </c>
      <c r="GO48" s="0" t="n">
        <f aca="false">AR48*'Dist Horaria'!$P$10</f>
        <v>0.700871524353426</v>
      </c>
      <c r="GP48" s="0" t="n">
        <f aca="false">AR48*'Dist Horaria'!$Q$10</f>
        <v>0.634265084816899</v>
      </c>
      <c r="GQ48" s="0" t="n">
        <f aca="false">AR48*'Dist Horaria'!$R$10</f>
        <v>0.773898656340954</v>
      </c>
      <c r="GR48" s="0" t="n">
        <f aca="false">AR48*'Dist Horaria'!$S$10</f>
        <v>0.66093951591442</v>
      </c>
      <c r="GS48" s="0" t="n">
        <f aca="false">AW48*'Dist Horaria'!$H$10</f>
        <v>0.0444106239525884</v>
      </c>
      <c r="GT48" s="0" t="n">
        <f aca="false">AW48*'Dist Horaria'!$I$10</f>
        <v>0.0415634427290775</v>
      </c>
      <c r="GU48" s="0" t="n">
        <f aca="false">AW48*'Dist Horaria'!$J$10</f>
        <v>0.0413835107915157</v>
      </c>
      <c r="GV48" s="0" t="n">
        <f aca="false">AW48*'Dist Horaria'!$K$10</f>
        <v>0.0401933352425037</v>
      </c>
      <c r="GW48" s="0" t="n">
        <f aca="false">AW48*'Dist Horaria'!$L$10</f>
        <v>0.0402094199744643</v>
      </c>
      <c r="GX48" s="0" t="n">
        <f aca="false">AW48*'Dist Horaria'!$M$10</f>
        <v>0.0430257340964343</v>
      </c>
      <c r="GY48" s="0" t="n">
        <f aca="false">AW48*'Dist Horaria'!$N$10</f>
        <v>0.0407041228811478</v>
      </c>
      <c r="GZ48" s="0" t="n">
        <f aca="false">AW48*'Dist Horaria'!$O$10</f>
        <v>0.0400093793391262</v>
      </c>
      <c r="HA48" s="0" t="n">
        <f aca="false">AW48*'Dist Horaria'!$P$10</f>
        <v>0.0406302332958508</v>
      </c>
      <c r="HB48" s="0" t="n">
        <f aca="false">AW48*'Dist Horaria'!$Q$10</f>
        <v>0.036768990424168</v>
      </c>
      <c r="HC48" s="0" t="n">
        <f aca="false">AW48*'Dist Horaria'!$R$10</f>
        <v>0.044863690222664</v>
      </c>
      <c r="HD48" s="0" t="n">
        <f aca="false">AW48*'Dist Horaria'!$S$10</f>
        <v>0.0383153342559084</v>
      </c>
    </row>
    <row r="49" customFormat="false" ht="13.8" hidden="false" customHeight="false" outlineLevel="0" collapsed="false">
      <c r="A49" s="0" t="n">
        <v>4.65275846044777</v>
      </c>
      <c r="B49" s="0" t="n">
        <v>-74.0565420627455</v>
      </c>
      <c r="C49" s="0" t="n">
        <v>34</v>
      </c>
      <c r="D49" s="0" t="n">
        <v>30</v>
      </c>
      <c r="E49" s="0" t="n">
        <v>2388</v>
      </c>
      <c r="F49" s="0" t="n">
        <v>58</v>
      </c>
      <c r="G49" s="0" t="s">
        <v>307</v>
      </c>
      <c r="H49" s="1" t="s">
        <v>339</v>
      </c>
      <c r="I49" s="0" t="s">
        <v>340</v>
      </c>
      <c r="J49" s="0" t="s">
        <v>341</v>
      </c>
      <c r="K49" s="0" t="s">
        <v>342</v>
      </c>
      <c r="L49" s="0" t="s">
        <v>343</v>
      </c>
      <c r="N49" s="0" t="n">
        <v>6</v>
      </c>
      <c r="P49" s="0" t="s">
        <v>213</v>
      </c>
      <c r="Q49" s="0" t="s">
        <v>213</v>
      </c>
      <c r="R49" s="0" t="n">
        <v>30</v>
      </c>
      <c r="S49" s="0" t="n">
        <v>365</v>
      </c>
      <c r="T49" s="0" t="n">
        <v>8</v>
      </c>
      <c r="U49" s="0" t="n">
        <v>3</v>
      </c>
      <c r="V49" s="0" t="n">
        <v>52800</v>
      </c>
      <c r="W49" s="0" t="n">
        <f aca="false">V49*12</f>
        <v>633600</v>
      </c>
      <c r="X49" s="0" t="n">
        <v>2</v>
      </c>
      <c r="Y49" s="0" t="s">
        <v>344</v>
      </c>
      <c r="Z49" s="0" t="n">
        <v>16400</v>
      </c>
      <c r="AB49" s="0" t="n">
        <v>0.005</v>
      </c>
      <c r="AC49" s="0" t="n">
        <v>4</v>
      </c>
      <c r="AD49" s="0" t="n">
        <v>2292.95359983404</v>
      </c>
      <c r="AE49" s="0" t="n">
        <v>1.04100093432465</v>
      </c>
      <c r="AF49" s="0" t="n">
        <f aca="false">AE49/S49</f>
        <v>0.00285205735431412</v>
      </c>
      <c r="AG49" s="0" t="n">
        <f aca="false">AE49*EXP(AB49*AC49)</f>
        <v>1.06203054816712</v>
      </c>
      <c r="AH49" s="0" t="n">
        <f aca="false">AG49/S49</f>
        <v>0.00290967273470443</v>
      </c>
      <c r="AI49" s="0" t="s">
        <v>90</v>
      </c>
      <c r="AJ49" s="0" t="n">
        <f aca="false">IF(AI49="A",'FE DISTRIBUCIÓN'!$C$2,'FE DISTRIBUCIÓN'!$C$3)</f>
        <v>4.994E-006</v>
      </c>
      <c r="AK49" s="0" t="n">
        <f aca="false">W49*AJ49</f>
        <v>3.1641984</v>
      </c>
      <c r="AL49" s="0" t="n">
        <f aca="false">AK49/365</f>
        <v>0.00866903671232877</v>
      </c>
      <c r="AM49" s="0" t="n">
        <f aca="false">AK49*EXP(AB49*AC49)</f>
        <v>3.22811944779052</v>
      </c>
      <c r="AN49" s="0" t="n">
        <f aca="false">AM49/365</f>
        <v>0.00884416287065895</v>
      </c>
      <c r="AO49" s="0" t="n">
        <v>5.223868284E-006</v>
      </c>
      <c r="AP49" s="0" t="n">
        <f aca="false">AO49*W49</f>
        <v>3.3098429447424</v>
      </c>
      <c r="AQ49" s="0" t="n">
        <f aca="false">AP49/365</f>
        <v>0.00906806286230795</v>
      </c>
      <c r="AR49" s="0" t="n">
        <f aca="false">AP49*EXP(AB49*AC49)</f>
        <v>3.3767062075043</v>
      </c>
      <c r="AS49" s="0" t="n">
        <f aca="false">AR49/365</f>
        <v>0.00925124988357343</v>
      </c>
      <c r="AT49" s="0" t="n">
        <v>3.02832944E-007</v>
      </c>
      <c r="AU49" s="0" t="n">
        <f aca="false">AT49*W49</f>
        <v>0.1918749533184</v>
      </c>
      <c r="AV49" s="0" t="n">
        <f aca="false">AU49/365</f>
        <v>0.000525684803612055</v>
      </c>
      <c r="AW49" s="0" t="n">
        <f aca="false">AU49*EXP(AB49*AC49)</f>
        <v>0.195751084493003</v>
      </c>
      <c r="AX49" s="0" t="n">
        <f aca="false">AW49/365</f>
        <v>0.00053630434107672</v>
      </c>
      <c r="AY49" s="0" t="n">
        <f aca="false">AW49+AR49+AM49+AG49</f>
        <v>7.86260728795494</v>
      </c>
      <c r="AZ49" s="0" t="n">
        <f aca="false">AH49+AN49+AS49+AX49</f>
        <v>0.0215413898300135</v>
      </c>
      <c r="BA49" s="0" t="n">
        <f aca="false">AH49*1000000</f>
        <v>2909.67273470443</v>
      </c>
      <c r="BB49" s="0" t="n">
        <f aca="false">BA49*'Dist Horaria'!$H$3</f>
        <v>101.386212275316</v>
      </c>
      <c r="BC49" s="0" t="n">
        <f aca="false">BA49*'Dist Horaria'!$I$3</f>
        <v>98.6740361791904</v>
      </c>
      <c r="BD49" s="0" t="n">
        <f aca="false">BA49*'Dist Horaria'!$J$3</f>
        <v>96.114075285737</v>
      </c>
      <c r="BE49" s="0" t="n">
        <f aca="false">BA49*'Dist Horaria'!$K$3</f>
        <v>93.9330885872101</v>
      </c>
      <c r="BF49" s="0" t="n">
        <f aca="false">BA49*'Dist Horaria'!$L$3</f>
        <v>92.339308183624</v>
      </c>
      <c r="BG49" s="0" t="n">
        <f aca="false">BA49*'Dist Horaria'!$M$3</f>
        <v>91.335919840262</v>
      </c>
      <c r="BH49" s="0" t="n">
        <f aca="false">BA49*'Dist Horaria'!$N$3</f>
        <v>95.4581118888212</v>
      </c>
      <c r="BI49" s="0" t="n">
        <f aca="false">BA49*'Dist Horaria'!$O$3</f>
        <v>95.4581118888212</v>
      </c>
      <c r="BJ49" s="0" t="n">
        <f aca="false">BA49*'Dist Horaria'!$P$3</f>
        <v>126.294303078973</v>
      </c>
      <c r="BK49" s="0" t="n">
        <f aca="false">BA49*'Dist Horaria'!$Q$3</f>
        <v>139.652354366172</v>
      </c>
      <c r="BL49" s="0" t="n">
        <f aca="false">BA49*'Dist Horaria'!$R$3</f>
        <v>149.367300756863</v>
      </c>
      <c r="BM49" s="0" t="n">
        <f aca="false">BA49*'Dist Horaria'!$S$3</f>
        <v>154.224773952208</v>
      </c>
      <c r="BN49" s="0" t="n">
        <f aca="false">BA49*'Dist Horaria'!$T$3</f>
        <v>155.439142251044</v>
      </c>
      <c r="BO49" s="0" t="n">
        <f aca="false">BA49*'Dist Horaria'!$U$3</f>
        <v>154.224773952208</v>
      </c>
      <c r="BP49" s="0" t="n">
        <f aca="false">BA49*'Dist Horaria'!$V$3</f>
        <v>151.796037354535</v>
      </c>
      <c r="BQ49" s="0" t="n">
        <f aca="false">BA49*'Dist Horaria'!$W$3</f>
        <v>148.152932458026</v>
      </c>
      <c r="BR49" s="0" t="n">
        <f aca="false">BA49*'Dist Horaria'!$X$3</f>
        <v>145.28173097202</v>
      </c>
      <c r="BS49" s="0" t="n">
        <f aca="false">BA49*'Dist Horaria'!$Y$3</f>
        <v>141.968064597679</v>
      </c>
      <c r="BT49" s="0" t="n">
        <f aca="false">BA49*'Dist Horaria'!$Z$3</f>
        <v>123.931454185734</v>
      </c>
      <c r="BU49" s="0" t="n">
        <f aca="false">BA49*'Dist Horaria'!$AA$3</f>
        <v>117.851734597314</v>
      </c>
      <c r="BV49" s="0" t="n">
        <f aca="false">BA49*'Dist Horaria'!$AB$3</f>
        <v>104.895919185915</v>
      </c>
      <c r="BW49" s="0" t="n">
        <f aca="false">BA49*'Dist Horaria'!$AC$3</f>
        <v>113.688862720638</v>
      </c>
      <c r="BX49" s="0" t="n">
        <f aca="false">BA49*'Dist Horaria'!$AD$3</f>
        <v>110.688661942442</v>
      </c>
      <c r="BY49" s="0" t="n">
        <f aca="false">BA49*'Dist Horaria'!$AE$3</f>
        <v>107.514624647149</v>
      </c>
      <c r="BZ49" s="0" t="n">
        <f aca="false">AN49*1000000</f>
        <v>8844.16287065895</v>
      </c>
      <c r="CA49" s="0" t="n">
        <f aca="false">BZ49*'Dist Horaria'!$H$6</f>
        <v>221.104071766474</v>
      </c>
      <c r="CB49" s="0" t="n">
        <f aca="false">BZ49*'Dist Horaria'!$I$6</f>
        <v>221.104071766474</v>
      </c>
      <c r="CC49" s="0" t="n">
        <f aca="false">BZ49*'Dist Horaria'!$J$6</f>
        <v>221.104071766474</v>
      </c>
      <c r="CD49" s="0" t="n">
        <f aca="false">BZ49*'Dist Horaria'!$K$6</f>
        <v>221.104071766474</v>
      </c>
      <c r="CE49" s="0" t="n">
        <f aca="false">BZ49*'Dist Horaria'!$L$6</f>
        <v>221.104071766474</v>
      </c>
      <c r="CF49" s="0" t="n">
        <f aca="false">BZ49*'Dist Horaria'!$M$6</f>
        <v>589.61085804393</v>
      </c>
      <c r="CG49" s="0" t="n">
        <f aca="false">BZ49*'Dist Horaria'!$N$6</f>
        <v>589.61085804393</v>
      </c>
      <c r="CH49" s="0" t="n">
        <f aca="false">BZ49*'Dist Horaria'!$O$6</f>
        <v>589.61085804393</v>
      </c>
      <c r="CI49" s="0" t="n">
        <f aca="false">BZ49*'Dist Horaria'!$P$6</f>
        <v>386.932125591329</v>
      </c>
      <c r="CJ49" s="0" t="n">
        <f aca="false">BZ49*'Dist Horaria'!$Q$6</f>
        <v>386.932125591329</v>
      </c>
      <c r="CK49" s="0" t="n">
        <f aca="false">BZ49*'Dist Horaria'!$R$6</f>
        <v>386.932125591329</v>
      </c>
      <c r="CL49" s="0" t="n">
        <f aca="false">BZ49*'Dist Horaria'!$S$6</f>
        <v>386.932125591329</v>
      </c>
      <c r="CM49" s="0" t="n">
        <f aca="false">BZ49*'Dist Horaria'!$T$6</f>
        <v>386.932125591329</v>
      </c>
      <c r="CN49" s="0" t="n">
        <f aca="false">BZ49*'Dist Horaria'!$U$6</f>
        <v>386.932125591329</v>
      </c>
      <c r="CO49" s="0" t="n">
        <f aca="false">BZ49*'Dist Horaria'!$V$6</f>
        <v>386.932125591329</v>
      </c>
      <c r="CP49" s="0" t="n">
        <f aca="false">BZ49*'Dist Horaria'!$W$6</f>
        <v>386.932125591329</v>
      </c>
      <c r="CQ49" s="0" t="n">
        <f aca="false">BZ49*'Dist Horaria'!$X$6</f>
        <v>589.61085804393</v>
      </c>
      <c r="CR49" s="0" t="n">
        <f aca="false">BZ49*'Dist Horaria'!$Y$6</f>
        <v>589.61085804393</v>
      </c>
      <c r="CS49" s="0" t="n">
        <f aca="false">BZ49*'Dist Horaria'!$Z$6</f>
        <v>589.61085804393</v>
      </c>
      <c r="CT49" s="0" t="n">
        <f aca="false">BZ49*'Dist Horaria'!$AA$6</f>
        <v>221.104071766474</v>
      </c>
      <c r="CU49" s="0" t="n">
        <f aca="false">BZ49*'Dist Horaria'!$AB$6</f>
        <v>221.104071766474</v>
      </c>
      <c r="CV49" s="0" t="n">
        <f aca="false">BZ49*'Dist Horaria'!$AC$6</f>
        <v>221.104071766474</v>
      </c>
      <c r="CW49" s="0" t="n">
        <f aca="false">BZ49*'Dist Horaria'!$AD$6</f>
        <v>221.104071766474</v>
      </c>
      <c r="CX49" s="0" t="n">
        <f aca="false">BZ49*'Dist Horaria'!$AE$6</f>
        <v>221.104071766474</v>
      </c>
      <c r="CY49" s="0" t="n">
        <f aca="false">AS49*1000000</f>
        <v>9251.24988357343</v>
      </c>
      <c r="CZ49" s="0" t="n">
        <f aca="false">CY49*'Dist Horaria'!$H$6</f>
        <v>231.281247089336</v>
      </c>
      <c r="DA49" s="0" t="n">
        <f aca="false">CY49*'Dist Horaria'!$I$6</f>
        <v>231.281247089336</v>
      </c>
      <c r="DB49" s="0" t="n">
        <f aca="false">CY49*'Dist Horaria'!$J$6</f>
        <v>231.281247089336</v>
      </c>
      <c r="DC49" s="0" t="n">
        <f aca="false">CY49*'Dist Horaria'!$K$6</f>
        <v>231.281247089336</v>
      </c>
      <c r="DD49" s="0" t="n">
        <f aca="false">CY49*'Dist Horaria'!$L$6</f>
        <v>231.281247089336</v>
      </c>
      <c r="DE49" s="0" t="n">
        <f aca="false">CY49*'Dist Horaria'!$M$6</f>
        <v>616.749992238229</v>
      </c>
      <c r="DF49" s="0" t="n">
        <f aca="false">CY49*'Dist Horaria'!$N$6</f>
        <v>616.749992238229</v>
      </c>
      <c r="DG49" s="0" t="n">
        <f aca="false">CY49*'Dist Horaria'!$O$6</f>
        <v>616.749992238229</v>
      </c>
      <c r="DH49" s="0" t="n">
        <f aca="false">CY49*'Dist Horaria'!$P$6</f>
        <v>404.742182406337</v>
      </c>
      <c r="DI49" s="0" t="n">
        <f aca="false">CY49*'Dist Horaria'!$Q$6</f>
        <v>404.742182406337</v>
      </c>
      <c r="DJ49" s="0" t="n">
        <f aca="false">CY49*'Dist Horaria'!$R$6</f>
        <v>404.742182406337</v>
      </c>
      <c r="DK49" s="0" t="n">
        <f aca="false">CY49*'Dist Horaria'!$S$6</f>
        <v>404.742182406337</v>
      </c>
      <c r="DL49" s="0" t="n">
        <f aca="false">CY49*'Dist Horaria'!$T$6</f>
        <v>404.742182406337</v>
      </c>
      <c r="DM49" s="0" t="n">
        <f aca="false">CY49*'Dist Horaria'!$U$6</f>
        <v>404.742182406337</v>
      </c>
      <c r="DN49" s="0" t="n">
        <f aca="false">CY49*'Dist Horaria'!$V$6</f>
        <v>404.742182406337</v>
      </c>
      <c r="DO49" s="0" t="n">
        <f aca="false">CY49*'Dist Horaria'!$W$6</f>
        <v>404.742182406337</v>
      </c>
      <c r="DP49" s="0" t="n">
        <f aca="false">CY49*'Dist Horaria'!$X$6</f>
        <v>616.749992238229</v>
      </c>
      <c r="DQ49" s="0" t="n">
        <f aca="false">CY49*'Dist Horaria'!$Y$6</f>
        <v>616.749992238229</v>
      </c>
      <c r="DR49" s="0" t="n">
        <f aca="false">CY49*'Dist Horaria'!$Z$6</f>
        <v>616.749992238229</v>
      </c>
      <c r="DS49" s="0" t="n">
        <f aca="false">CY49*'Dist Horaria'!$AA$6</f>
        <v>231.281247089336</v>
      </c>
      <c r="DT49" s="0" t="n">
        <f aca="false">CY49*'Dist Horaria'!$AB$6</f>
        <v>231.281247089336</v>
      </c>
      <c r="DU49" s="0" t="n">
        <f aca="false">CY49*'Dist Horaria'!$AC$6</f>
        <v>231.281247089336</v>
      </c>
      <c r="DV49" s="0" t="n">
        <f aca="false">CY49*'Dist Horaria'!$AD$6</f>
        <v>231.281247089336</v>
      </c>
      <c r="DW49" s="0" t="n">
        <f aca="false">CY49*'Dist Horaria'!$AE$6</f>
        <v>231.281247089336</v>
      </c>
      <c r="DX49" s="0" t="n">
        <f aca="false">AX49*1000000</f>
        <v>536.30434107672</v>
      </c>
      <c r="DY49" s="0" t="n">
        <f aca="false">DX49*'Dist Horaria'!$H$6</f>
        <v>13.407608526918</v>
      </c>
      <c r="DZ49" s="0" t="n">
        <f aca="false">DX49*'Dist Horaria'!$I$6</f>
        <v>13.407608526918</v>
      </c>
      <c r="EA49" s="0" t="n">
        <f aca="false">DX49*'Dist Horaria'!$J$6</f>
        <v>13.407608526918</v>
      </c>
      <c r="EB49" s="0" t="n">
        <f aca="false">DX49*'Dist Horaria'!$K$6</f>
        <v>13.407608526918</v>
      </c>
      <c r="EC49" s="0" t="n">
        <f aca="false">DX49*'Dist Horaria'!$L$6</f>
        <v>13.407608526918</v>
      </c>
      <c r="ED49" s="0" t="n">
        <f aca="false">DX49*'Dist Horaria'!$M$6</f>
        <v>35.753622738448</v>
      </c>
      <c r="EE49" s="0" t="n">
        <f aca="false">DX49*'Dist Horaria'!$N$6</f>
        <v>35.753622738448</v>
      </c>
      <c r="EF49" s="0" t="n">
        <f aca="false">DX49*'Dist Horaria'!$O$6</f>
        <v>35.753622738448</v>
      </c>
      <c r="EG49" s="0" t="n">
        <f aca="false">DX49*'Dist Horaria'!$P$6</f>
        <v>23.4633149221065</v>
      </c>
      <c r="EH49" s="0" t="n">
        <f aca="false">DX49*'Dist Horaria'!$Q$6</f>
        <v>23.4633149221065</v>
      </c>
      <c r="EI49" s="0" t="n">
        <f aca="false">DX49*'Dist Horaria'!$R$6</f>
        <v>23.4633149221065</v>
      </c>
      <c r="EJ49" s="0" t="n">
        <f aca="false">DX49*'Dist Horaria'!$S$6</f>
        <v>23.4633149221065</v>
      </c>
      <c r="EK49" s="0" t="n">
        <f aca="false">DX49*'Dist Horaria'!$T$6</f>
        <v>23.4633149221065</v>
      </c>
      <c r="EL49" s="0" t="n">
        <f aca="false">DX49*'Dist Horaria'!$U$6</f>
        <v>23.4633149221065</v>
      </c>
      <c r="EM49" s="0" t="n">
        <f aca="false">DX49*'Dist Horaria'!$V$6</f>
        <v>23.4633149221065</v>
      </c>
      <c r="EN49" s="0" t="n">
        <f aca="false">DX49*'Dist Horaria'!$W$6</f>
        <v>23.4633149221065</v>
      </c>
      <c r="EO49" s="0" t="n">
        <f aca="false">DX49*'Dist Horaria'!$X$6</f>
        <v>35.753622738448</v>
      </c>
      <c r="EP49" s="0" t="n">
        <f aca="false">DX49*'Dist Horaria'!$Y$6</f>
        <v>35.753622738448</v>
      </c>
      <c r="EQ49" s="0" t="n">
        <f aca="false">DX49*'Dist Horaria'!$Z$6</f>
        <v>35.753622738448</v>
      </c>
      <c r="ER49" s="0" t="n">
        <f aca="false">DX49*'Dist Horaria'!$AA$6</f>
        <v>13.407608526918</v>
      </c>
      <c r="ES49" s="0" t="n">
        <f aca="false">DX49*'Dist Horaria'!$AB$6</f>
        <v>13.407608526918</v>
      </c>
      <c r="ET49" s="0" t="n">
        <f aca="false">DX49*'Dist Horaria'!$AC$6</f>
        <v>13.407608526918</v>
      </c>
      <c r="EU49" s="0" t="n">
        <f aca="false">DX49*'Dist Horaria'!$AD$6</f>
        <v>13.407608526918</v>
      </c>
      <c r="EV49" s="0" t="n">
        <f aca="false">DX49*'Dist Horaria'!$AE$6</f>
        <v>13.407608526918</v>
      </c>
      <c r="EW49" s="0" t="n">
        <f aca="false">BB49+CA49+CZ49+DY49</f>
        <v>567.179139658043</v>
      </c>
      <c r="EX49" s="0" t="n">
        <f aca="false">BC49+CB49+DA49+DZ49</f>
        <v>564.466963561918</v>
      </c>
      <c r="EY49" s="0" t="n">
        <f aca="false">BD49+CC49+DB49+EA49</f>
        <v>561.907002668464</v>
      </c>
      <c r="EZ49" s="0" t="n">
        <f aca="false">BE49+CD49+DC49+EB49</f>
        <v>559.726015969938</v>
      </c>
      <c r="FA49" s="0" t="n">
        <f aca="false">BF49+CE49+DD49+EC49</f>
        <v>558.132235566352</v>
      </c>
      <c r="FB49" s="0" t="n">
        <f aca="false">BG49+CF49+DE49+ED49</f>
        <v>1333.45039286087</v>
      </c>
      <c r="FC49" s="0" t="n">
        <f aca="false">BH49+CG49+DF49+EE49</f>
        <v>1337.57258490943</v>
      </c>
      <c r="FD49" s="0" t="n">
        <f aca="false">BI49+CH49+DG49+EF49</f>
        <v>1337.57258490943</v>
      </c>
      <c r="FE49" s="0" t="n">
        <f aca="false">BJ49+CI49+DH49+EG49</f>
        <v>941.431925998746</v>
      </c>
      <c r="FF49" s="0" t="n">
        <f aca="false">BK49+CJ49+DI49+EH49</f>
        <v>954.789977285945</v>
      </c>
      <c r="FG49" s="0" t="n">
        <f aca="false">BL49+CK49+DJ49+EI49</f>
        <v>964.504923676636</v>
      </c>
      <c r="FH49" s="0" t="n">
        <f aca="false">BM49+CL49+DK49+EJ49</f>
        <v>969.362396871981</v>
      </c>
      <c r="FI49" s="0" t="n">
        <f aca="false">BN49+CM49+DL49+EK49</f>
        <v>970.576765170817</v>
      </c>
      <c r="FJ49" s="0" t="n">
        <f aca="false">BO49+CN49+DM49+EL49</f>
        <v>969.362396871981</v>
      </c>
      <c r="FK49" s="0" t="n">
        <f aca="false">BP49+CO49+DN49+EM49</f>
        <v>966.933660274308</v>
      </c>
      <c r="FL49" s="0" t="n">
        <f aca="false">BQ49+CP49+DO49+EN49</f>
        <v>963.290555377799</v>
      </c>
      <c r="FM49" s="0" t="n">
        <f aca="false">BR49+CQ49+DP49+EO49</f>
        <v>1387.39620399263</v>
      </c>
      <c r="FN49" s="0" t="n">
        <f aca="false">BS49+CR49+DQ49+EP49</f>
        <v>1384.08253761829</v>
      </c>
      <c r="FO49" s="0" t="n">
        <f aca="false">BT49+CS49+DR49+EQ49</f>
        <v>1366.04592720634</v>
      </c>
      <c r="FP49" s="0" t="n">
        <f aca="false">BU49+CT49+DS49+ER49</f>
        <v>583.644661980042</v>
      </c>
      <c r="FQ49" s="0" t="n">
        <f aca="false">BV49+CU49+DT49+ES49</f>
        <v>570.688846568642</v>
      </c>
      <c r="FR49" s="0" t="n">
        <f aca="false">BW49+CV49+DU49+ET49</f>
        <v>579.481790103366</v>
      </c>
      <c r="FS49" s="0" t="n">
        <f aca="false">BX49+CW49+DV49+EU49</f>
        <v>576.481589325169</v>
      </c>
      <c r="FT49" s="0" t="n">
        <f aca="false">BY49+CX49+DW49+EV49</f>
        <v>573.307552029876</v>
      </c>
      <c r="FU49" s="0" t="n">
        <f aca="false">AM49*'Dist Horaria'!$H$10</f>
        <v>0.291341722502411</v>
      </c>
      <c r="FV49" s="0" t="n">
        <f aca="false">AM49*'Dist Horaria'!$I$10</f>
        <v>0.272663698910134</v>
      </c>
      <c r="FW49" s="0" t="n">
        <f aca="false">AM49*'Dist Horaria'!$J$10</f>
        <v>0.271483312868307</v>
      </c>
      <c r="FX49" s="0" t="n">
        <f aca="false">AM49*'Dist Horaria'!$K$10</f>
        <v>0.263675546084855</v>
      </c>
      <c r="FY49" s="0" t="n">
        <f aca="false">AM49*'Dist Horaria'!$L$10</f>
        <v>0.263781064834611</v>
      </c>
      <c r="FZ49" s="0" t="n">
        <f aca="false">AM49*'Dist Horaria'!$M$10</f>
        <v>0.282256594660055</v>
      </c>
      <c r="GA49" s="0" t="n">
        <f aca="false">AM49*'Dist Horaria'!$N$10</f>
        <v>0.26702640534399</v>
      </c>
      <c r="GB49" s="0" t="n">
        <f aca="false">AM49*'Dist Horaria'!$O$10</f>
        <v>0.26246876209975</v>
      </c>
      <c r="GC49" s="0" t="n">
        <f aca="false">AM49*'Dist Horaria'!$P$10</f>
        <v>0.266541676305317</v>
      </c>
      <c r="GD49" s="0" t="n">
        <f aca="false">AM49*'Dist Horaria'!$Q$10</f>
        <v>0.241211224960225</v>
      </c>
      <c r="GE49" s="0" t="n">
        <f aca="false">AM49*'Dist Horaria'!$R$10</f>
        <v>0.294313919147801</v>
      </c>
      <c r="GF49" s="0" t="n">
        <f aca="false">AM49*'Dist Horaria'!$S$10</f>
        <v>0.251355520073061</v>
      </c>
      <c r="GG49" s="0" t="n">
        <f aca="false">AR49*'Dist Horaria'!$H$10</f>
        <v>0.304751859028088</v>
      </c>
      <c r="GH49" s="0" t="n">
        <f aca="false">AR49*'Dist Horaria'!$I$10</f>
        <v>0.285214106715012</v>
      </c>
      <c r="GI49" s="0" t="n">
        <f aca="false">AR49*'Dist Horaria'!$J$10</f>
        <v>0.283979388812175</v>
      </c>
      <c r="GJ49" s="0" t="n">
        <f aca="false">AR49*'Dist Horaria'!$K$10</f>
        <v>0.275812239178825</v>
      </c>
      <c r="GK49" s="0" t="n">
        <f aca="false">AR49*'Dist Horaria'!$L$10</f>
        <v>0.275922614839662</v>
      </c>
      <c r="GL49" s="0" t="n">
        <f aca="false">AR49*'Dist Horaria'!$M$10</f>
        <v>0.295248552822288</v>
      </c>
      <c r="GM49" s="0" t="n">
        <f aca="false">AR49*'Dist Horaria'!$N$10</f>
        <v>0.27931733477513</v>
      </c>
      <c r="GN49" s="0" t="n">
        <f aca="false">AR49*'Dist Horaria'!$O$10</f>
        <v>0.274549908264643</v>
      </c>
      <c r="GO49" s="0" t="n">
        <f aca="false">AR49*'Dist Horaria'!$P$10</f>
        <v>0.278810294196143</v>
      </c>
      <c r="GP49" s="0" t="n">
        <f aca="false">AR49*'Dist Horaria'!$Q$10</f>
        <v>0.252313910255208</v>
      </c>
      <c r="GQ49" s="0" t="n">
        <f aca="false">AR49*'Dist Horaria'!$R$10</f>
        <v>0.307860862590296</v>
      </c>
      <c r="GR49" s="0" t="n">
        <f aca="false">AR49*'Dist Horaria'!$S$10</f>
        <v>0.26292513602683</v>
      </c>
      <c r="GS49" s="0" t="n">
        <f aca="false">AW49*'Dist Horaria'!$H$10</f>
        <v>0.0176667744364109</v>
      </c>
      <c r="GT49" s="0" t="n">
        <f aca="false">AW49*'Dist Horaria'!$I$10</f>
        <v>0.0165341511139138</v>
      </c>
      <c r="GU49" s="0" t="n">
        <f aca="false">AW49*'Dist Horaria'!$J$10</f>
        <v>0.0164625732644739</v>
      </c>
      <c r="GV49" s="0" t="n">
        <f aca="false">AW49*'Dist Horaria'!$K$10</f>
        <v>0.0159891153147145</v>
      </c>
      <c r="GW49" s="0" t="n">
        <f aca="false">AW49*'Dist Horaria'!$L$10</f>
        <v>0.0159955139037485</v>
      </c>
      <c r="GX49" s="0" t="n">
        <f aca="false">AW49*'Dist Horaria'!$M$10</f>
        <v>0.0171158581346254</v>
      </c>
      <c r="GY49" s="0" t="n">
        <f aca="false">AW49*'Dist Horaria'!$N$10</f>
        <v>0.0161923092623264</v>
      </c>
      <c r="GZ49" s="0" t="n">
        <f aca="false">AW49*'Dist Horaria'!$O$10</f>
        <v>0.0159159367109938</v>
      </c>
      <c r="HA49" s="0" t="n">
        <f aca="false">AW49*'Dist Horaria'!$P$10</f>
        <v>0.0161629156055735</v>
      </c>
      <c r="HB49" s="0" t="n">
        <f aca="false">AW49*'Dist Horaria'!$Q$10</f>
        <v>0.014626893348128</v>
      </c>
      <c r="HC49" s="0" t="n">
        <f aca="false">AW49*'Dist Horaria'!$R$10</f>
        <v>0.0178470065269737</v>
      </c>
      <c r="HD49" s="0" t="n">
        <f aca="false">AW49*'Dist Horaria'!$S$10</f>
        <v>0.0152420368711206</v>
      </c>
    </row>
    <row r="50" customFormat="false" ht="13.8" hidden="false" customHeight="false" outlineLevel="0" collapsed="false">
      <c r="A50" s="0" t="n">
        <v>4.68258853806462</v>
      </c>
      <c r="B50" s="0" t="n">
        <v>-74.0442709675523</v>
      </c>
      <c r="C50" s="0" t="n">
        <v>35</v>
      </c>
      <c r="D50" s="0" t="n">
        <v>33</v>
      </c>
      <c r="E50" s="0" t="n">
        <v>2428</v>
      </c>
      <c r="F50" s="0" t="n">
        <v>59</v>
      </c>
      <c r="G50" s="0" t="s">
        <v>307</v>
      </c>
      <c r="H50" s="1" t="s">
        <v>345</v>
      </c>
      <c r="I50" s="0" t="s">
        <v>346</v>
      </c>
      <c r="J50" s="0" t="s">
        <v>347</v>
      </c>
      <c r="K50" s="0" t="s">
        <v>348</v>
      </c>
      <c r="L50" s="0" t="s">
        <v>349</v>
      </c>
      <c r="M50" s="0" t="s">
        <v>350</v>
      </c>
      <c r="N50" s="0" t="n">
        <v>24</v>
      </c>
      <c r="O50" s="0" t="s">
        <v>84</v>
      </c>
      <c r="P50" s="0" t="s">
        <v>85</v>
      </c>
      <c r="Q50" s="0" t="s">
        <v>86</v>
      </c>
      <c r="R50" s="0" t="s">
        <v>87</v>
      </c>
      <c r="S50" s="0" t="n">
        <v>365</v>
      </c>
      <c r="T50" s="0" t="n">
        <v>24</v>
      </c>
      <c r="U50" s="0" t="n">
        <v>3</v>
      </c>
      <c r="V50" s="0" t="n">
        <v>98000</v>
      </c>
      <c r="W50" s="0" t="n">
        <f aca="false">V50*12</f>
        <v>1176000</v>
      </c>
      <c r="X50" s="0" t="n">
        <v>3</v>
      </c>
      <c r="Y50" s="0" t="s">
        <v>148</v>
      </c>
      <c r="Z50" s="0" t="n">
        <v>32972.58</v>
      </c>
      <c r="AB50" s="0" t="n">
        <v>0.005</v>
      </c>
      <c r="AC50" s="0" t="n">
        <v>1</v>
      </c>
      <c r="AD50" s="0" t="n">
        <v>5145.46039527131</v>
      </c>
      <c r="AE50" s="0" t="n">
        <v>2.44083258583833</v>
      </c>
      <c r="AF50" s="0" t="n">
        <f aca="false">AE50/S50</f>
        <v>0.00668721256394062</v>
      </c>
      <c r="AG50" s="0" t="n">
        <f aca="false">AE50*EXP(AB50*AC50)</f>
        <v>2.45306731008915</v>
      </c>
      <c r="AH50" s="0" t="n">
        <f aca="false">AG50/S50</f>
        <v>0.00672073235640863</v>
      </c>
      <c r="AI50" s="0" t="s">
        <v>90</v>
      </c>
      <c r="AJ50" s="0" t="n">
        <f aca="false">IF(AI50="A",'FE DISTRIBUCIÓN'!$C$2,'FE DISTRIBUCIÓN'!$C$3)</f>
        <v>4.994E-006</v>
      </c>
      <c r="AK50" s="0" t="n">
        <f aca="false">W50*AJ50</f>
        <v>5.872944</v>
      </c>
      <c r="AL50" s="0" t="n">
        <f aca="false">AK50/365</f>
        <v>0.0160902575342466</v>
      </c>
      <c r="AM50" s="0" t="n">
        <f aca="false">AK50*EXP(AB50*AC50)</f>
        <v>5.90238225430609</v>
      </c>
      <c r="AN50" s="0" t="n">
        <f aca="false">AM50/365</f>
        <v>0.0161709102857701</v>
      </c>
      <c r="AO50" s="0" t="n">
        <v>5.223868284E-006</v>
      </c>
      <c r="AP50" s="0" t="n">
        <f aca="false">AO50*W50</f>
        <v>6.143269101984</v>
      </c>
      <c r="AQ50" s="0" t="n">
        <f aca="false">AP50/365</f>
        <v>0.016830874252011</v>
      </c>
      <c r="AR50" s="0" t="n">
        <f aca="false">AP50*EXP(AB50*AC50)</f>
        <v>6.17406236650261</v>
      </c>
      <c r="AS50" s="0" t="n">
        <f aca="false">AR50/365</f>
        <v>0.0169152393602811</v>
      </c>
      <c r="AT50" s="0" t="n">
        <v>3.02832944E-007</v>
      </c>
      <c r="AU50" s="0" t="n">
        <f aca="false">AT50*W50</f>
        <v>0.356131542144</v>
      </c>
      <c r="AV50" s="0" t="n">
        <f aca="false">AU50/365</f>
        <v>0.000975702855189041</v>
      </c>
      <c r="AW50" s="0" t="n">
        <f aca="false">AU50*EXP(AB50*AC50)</f>
        <v>0.357916658927687</v>
      </c>
      <c r="AX50" s="0" t="n">
        <f aca="false">AW50/365</f>
        <v>0.000980593586103253</v>
      </c>
      <c r="AY50" s="0" t="n">
        <f aca="false">AW50+AR50+AM50+AG50</f>
        <v>14.8874285898255</v>
      </c>
      <c r="AZ50" s="0" t="n">
        <f aca="false">AH50+AN50+AS50+AX50</f>
        <v>0.0407874755885631</v>
      </c>
      <c r="BA50" s="0" t="n">
        <f aca="false">AH50*1000000</f>
        <v>6720.73235640862</v>
      </c>
      <c r="BB50" s="0" t="n">
        <f aca="false">BA50*'Dist Horaria'!$H$3</f>
        <v>234.180837317309</v>
      </c>
      <c r="BC50" s="0" t="n">
        <f aca="false">BA50*'Dist Horaria'!$I$3</f>
        <v>227.916280678997</v>
      </c>
      <c r="BD50" s="0" t="n">
        <f aca="false">BA50*'Dist Horaria'!$J$3</f>
        <v>222.003309160734</v>
      </c>
      <c r="BE50" s="0" t="n">
        <f aca="false">BA50*'Dist Horaria'!$K$3</f>
        <v>216.965688366183</v>
      </c>
      <c r="BF50" s="0" t="n">
        <f aca="false">BA50*'Dist Horaria'!$L$3</f>
        <v>213.284390672585</v>
      </c>
      <c r="BG50" s="0" t="n">
        <f aca="false">BA50*'Dist Horaria'!$M$3</f>
        <v>210.966774528046</v>
      </c>
      <c r="BH50" s="0" t="n">
        <f aca="false">BA50*'Dist Horaria'!$N$3</f>
        <v>220.488171608085</v>
      </c>
      <c r="BI50" s="0" t="n">
        <f aca="false">BA50*'Dist Horaria'!$O$3</f>
        <v>220.488171608085</v>
      </c>
      <c r="BJ50" s="0" t="n">
        <f aca="false">BA50*'Dist Horaria'!$P$3</f>
        <v>291.713290986024</v>
      </c>
      <c r="BK50" s="0" t="n">
        <f aca="false">BA50*'Dist Horaria'!$Q$3</f>
        <v>322.567581378776</v>
      </c>
      <c r="BL50" s="0" t="n">
        <f aca="false">BA50*'Dist Horaria'!$R$3</f>
        <v>345.007065300778</v>
      </c>
      <c r="BM50" s="0" t="n">
        <f aca="false">BA50*'Dist Horaria'!$S$3</f>
        <v>356.226807261779</v>
      </c>
      <c r="BN50" s="0" t="n">
        <f aca="false">BA50*'Dist Horaria'!$T$3</f>
        <v>359.031742752029</v>
      </c>
      <c r="BO50" s="0" t="n">
        <f aca="false">BA50*'Dist Horaria'!$U$3</f>
        <v>356.226807261779</v>
      </c>
      <c r="BP50" s="0" t="n">
        <f aca="false">BA50*'Dist Horaria'!$V$3</f>
        <v>350.616936281279</v>
      </c>
      <c r="BQ50" s="0" t="n">
        <f aca="false">BA50*'Dist Horaria'!$W$3</f>
        <v>342.202129810528</v>
      </c>
      <c r="BR50" s="0" t="n">
        <f aca="false">BA50*'Dist Horaria'!$X$3</f>
        <v>335.570257951326</v>
      </c>
      <c r="BS50" s="0" t="n">
        <f aca="false">BA50*'Dist Horaria'!$Y$3</f>
        <v>327.916385213424</v>
      </c>
      <c r="BT50" s="0" t="n">
        <f aca="false">BA50*'Dist Horaria'!$Z$3</f>
        <v>286.255606752093</v>
      </c>
      <c r="BU50" s="0" t="n">
        <f aca="false">BA50*'Dist Horaria'!$AA$3</f>
        <v>272.212732559255</v>
      </c>
      <c r="BV50" s="0" t="n">
        <f aca="false">BA50*'Dist Horaria'!$AB$3</f>
        <v>242.287522483045</v>
      </c>
      <c r="BW50" s="0" t="n">
        <f aca="false">BA50*'Dist Horaria'!$AC$3</f>
        <v>262.597373627831</v>
      </c>
      <c r="BX50" s="0" t="n">
        <f aca="false">BA50*'Dist Horaria'!$AD$3</f>
        <v>255.66754052143</v>
      </c>
      <c r="BY50" s="0" t="n">
        <f aca="false">BA50*'Dist Horaria'!$AE$3</f>
        <v>248.336181603813</v>
      </c>
      <c r="BZ50" s="0" t="n">
        <f aca="false">AN50*1000000</f>
        <v>16170.9102857701</v>
      </c>
      <c r="CA50" s="0" t="n">
        <f aca="false">BZ50*'Dist Horaria'!$H$6</f>
        <v>404.272757144253</v>
      </c>
      <c r="CB50" s="0" t="n">
        <f aca="false">BZ50*'Dist Horaria'!$I$6</f>
        <v>404.272757144253</v>
      </c>
      <c r="CC50" s="0" t="n">
        <f aca="false">BZ50*'Dist Horaria'!$J$6</f>
        <v>404.272757144253</v>
      </c>
      <c r="CD50" s="0" t="n">
        <f aca="false">BZ50*'Dist Horaria'!$K$6</f>
        <v>404.272757144253</v>
      </c>
      <c r="CE50" s="0" t="n">
        <f aca="false">BZ50*'Dist Horaria'!$L$6</f>
        <v>404.272757144253</v>
      </c>
      <c r="CF50" s="0" t="n">
        <f aca="false">BZ50*'Dist Horaria'!$M$6</f>
        <v>1078.06068571801</v>
      </c>
      <c r="CG50" s="0" t="n">
        <f aca="false">BZ50*'Dist Horaria'!$N$6</f>
        <v>1078.06068571801</v>
      </c>
      <c r="CH50" s="0" t="n">
        <f aca="false">BZ50*'Dist Horaria'!$O$6</f>
        <v>1078.06068571801</v>
      </c>
      <c r="CI50" s="0" t="n">
        <f aca="false">BZ50*'Dist Horaria'!$P$6</f>
        <v>707.477325002443</v>
      </c>
      <c r="CJ50" s="0" t="n">
        <f aca="false">BZ50*'Dist Horaria'!$Q$6</f>
        <v>707.477325002443</v>
      </c>
      <c r="CK50" s="0" t="n">
        <f aca="false">BZ50*'Dist Horaria'!$R$6</f>
        <v>707.477325002443</v>
      </c>
      <c r="CL50" s="0" t="n">
        <f aca="false">BZ50*'Dist Horaria'!$S$6</f>
        <v>707.477325002443</v>
      </c>
      <c r="CM50" s="0" t="n">
        <f aca="false">BZ50*'Dist Horaria'!$T$6</f>
        <v>707.477325002443</v>
      </c>
      <c r="CN50" s="0" t="n">
        <f aca="false">BZ50*'Dist Horaria'!$U$6</f>
        <v>707.477325002443</v>
      </c>
      <c r="CO50" s="0" t="n">
        <f aca="false">BZ50*'Dist Horaria'!$V$6</f>
        <v>707.477325002443</v>
      </c>
      <c r="CP50" s="0" t="n">
        <f aca="false">BZ50*'Dist Horaria'!$W$6</f>
        <v>707.477325002443</v>
      </c>
      <c r="CQ50" s="0" t="n">
        <f aca="false">BZ50*'Dist Horaria'!$X$6</f>
        <v>1078.06068571801</v>
      </c>
      <c r="CR50" s="0" t="n">
        <f aca="false">BZ50*'Dist Horaria'!$Y$6</f>
        <v>1078.06068571801</v>
      </c>
      <c r="CS50" s="0" t="n">
        <f aca="false">BZ50*'Dist Horaria'!$Z$6</f>
        <v>1078.06068571801</v>
      </c>
      <c r="CT50" s="0" t="n">
        <f aca="false">BZ50*'Dist Horaria'!$AA$6</f>
        <v>404.272757144253</v>
      </c>
      <c r="CU50" s="0" t="n">
        <f aca="false">BZ50*'Dist Horaria'!$AB$6</f>
        <v>404.272757144253</v>
      </c>
      <c r="CV50" s="0" t="n">
        <f aca="false">BZ50*'Dist Horaria'!$AC$6</f>
        <v>404.272757144253</v>
      </c>
      <c r="CW50" s="0" t="n">
        <f aca="false">BZ50*'Dist Horaria'!$AD$6</f>
        <v>404.272757144253</v>
      </c>
      <c r="CX50" s="0" t="n">
        <f aca="false">BZ50*'Dist Horaria'!$AE$6</f>
        <v>404.272757144253</v>
      </c>
      <c r="CY50" s="0" t="n">
        <f aca="false">AS50*1000000</f>
        <v>16915.2393602811</v>
      </c>
      <c r="CZ50" s="0" t="n">
        <f aca="false">CY50*'Dist Horaria'!$H$6</f>
        <v>422.880984007028</v>
      </c>
      <c r="DA50" s="0" t="n">
        <f aca="false">CY50*'Dist Horaria'!$I$6</f>
        <v>422.880984007028</v>
      </c>
      <c r="DB50" s="0" t="n">
        <f aca="false">CY50*'Dist Horaria'!$J$6</f>
        <v>422.880984007028</v>
      </c>
      <c r="DC50" s="0" t="n">
        <f aca="false">CY50*'Dist Horaria'!$K$6</f>
        <v>422.880984007028</v>
      </c>
      <c r="DD50" s="0" t="n">
        <f aca="false">CY50*'Dist Horaria'!$L$6</f>
        <v>422.880984007028</v>
      </c>
      <c r="DE50" s="0" t="n">
        <f aca="false">CY50*'Dist Horaria'!$M$6</f>
        <v>1127.68262401874</v>
      </c>
      <c r="DF50" s="0" t="n">
        <f aca="false">CY50*'Dist Horaria'!$N$6</f>
        <v>1127.68262401874</v>
      </c>
      <c r="DG50" s="0" t="n">
        <f aca="false">CY50*'Dist Horaria'!$O$6</f>
        <v>1127.68262401874</v>
      </c>
      <c r="DH50" s="0" t="n">
        <f aca="false">CY50*'Dist Horaria'!$P$6</f>
        <v>740.041722012299</v>
      </c>
      <c r="DI50" s="0" t="n">
        <f aca="false">CY50*'Dist Horaria'!$Q$6</f>
        <v>740.041722012299</v>
      </c>
      <c r="DJ50" s="0" t="n">
        <f aca="false">CY50*'Dist Horaria'!$R$6</f>
        <v>740.041722012299</v>
      </c>
      <c r="DK50" s="0" t="n">
        <f aca="false">CY50*'Dist Horaria'!$S$6</f>
        <v>740.041722012299</v>
      </c>
      <c r="DL50" s="0" t="n">
        <f aca="false">CY50*'Dist Horaria'!$T$6</f>
        <v>740.041722012299</v>
      </c>
      <c r="DM50" s="0" t="n">
        <f aca="false">CY50*'Dist Horaria'!$U$6</f>
        <v>740.041722012299</v>
      </c>
      <c r="DN50" s="0" t="n">
        <f aca="false">CY50*'Dist Horaria'!$V$6</f>
        <v>740.041722012299</v>
      </c>
      <c r="DO50" s="0" t="n">
        <f aca="false">CY50*'Dist Horaria'!$W$6</f>
        <v>740.041722012299</v>
      </c>
      <c r="DP50" s="0" t="n">
        <f aca="false">CY50*'Dist Horaria'!$X$6</f>
        <v>1127.68262401874</v>
      </c>
      <c r="DQ50" s="0" t="n">
        <f aca="false">CY50*'Dist Horaria'!$Y$6</f>
        <v>1127.68262401874</v>
      </c>
      <c r="DR50" s="0" t="n">
        <f aca="false">CY50*'Dist Horaria'!$Z$6</f>
        <v>1127.68262401874</v>
      </c>
      <c r="DS50" s="0" t="n">
        <f aca="false">CY50*'Dist Horaria'!$AA$6</f>
        <v>422.880984007028</v>
      </c>
      <c r="DT50" s="0" t="n">
        <f aca="false">CY50*'Dist Horaria'!$AB$6</f>
        <v>422.880984007028</v>
      </c>
      <c r="DU50" s="0" t="n">
        <f aca="false">CY50*'Dist Horaria'!$AC$6</f>
        <v>422.880984007028</v>
      </c>
      <c r="DV50" s="0" t="n">
        <f aca="false">CY50*'Dist Horaria'!$AD$6</f>
        <v>422.880984007028</v>
      </c>
      <c r="DW50" s="0" t="n">
        <f aca="false">CY50*'Dist Horaria'!$AE$6</f>
        <v>422.880984007028</v>
      </c>
      <c r="DX50" s="0" t="n">
        <f aca="false">AX50*1000000</f>
        <v>980.593586103253</v>
      </c>
      <c r="DY50" s="0" t="n">
        <f aca="false">DX50*'Dist Horaria'!$H$6</f>
        <v>24.5148396525813</v>
      </c>
      <c r="DZ50" s="0" t="n">
        <f aca="false">DX50*'Dist Horaria'!$I$6</f>
        <v>24.5148396525813</v>
      </c>
      <c r="EA50" s="0" t="n">
        <f aca="false">DX50*'Dist Horaria'!$J$6</f>
        <v>24.5148396525813</v>
      </c>
      <c r="EB50" s="0" t="n">
        <f aca="false">DX50*'Dist Horaria'!$K$6</f>
        <v>24.5148396525813</v>
      </c>
      <c r="EC50" s="0" t="n">
        <f aca="false">DX50*'Dist Horaria'!$L$6</f>
        <v>24.5148396525813</v>
      </c>
      <c r="ED50" s="0" t="n">
        <f aca="false">DX50*'Dist Horaria'!$M$6</f>
        <v>65.3729057402169</v>
      </c>
      <c r="EE50" s="0" t="n">
        <f aca="false">DX50*'Dist Horaria'!$N$6</f>
        <v>65.3729057402169</v>
      </c>
      <c r="EF50" s="0" t="n">
        <f aca="false">DX50*'Dist Horaria'!$O$6</f>
        <v>65.3729057402169</v>
      </c>
      <c r="EG50" s="0" t="n">
        <f aca="false">DX50*'Dist Horaria'!$P$6</f>
        <v>42.9009693920173</v>
      </c>
      <c r="EH50" s="0" t="n">
        <f aca="false">DX50*'Dist Horaria'!$Q$6</f>
        <v>42.9009693920173</v>
      </c>
      <c r="EI50" s="0" t="n">
        <f aca="false">DX50*'Dist Horaria'!$R$6</f>
        <v>42.9009693920173</v>
      </c>
      <c r="EJ50" s="0" t="n">
        <f aca="false">DX50*'Dist Horaria'!$S$6</f>
        <v>42.9009693920173</v>
      </c>
      <c r="EK50" s="0" t="n">
        <f aca="false">DX50*'Dist Horaria'!$T$6</f>
        <v>42.9009693920173</v>
      </c>
      <c r="EL50" s="0" t="n">
        <f aca="false">DX50*'Dist Horaria'!$U$6</f>
        <v>42.9009693920173</v>
      </c>
      <c r="EM50" s="0" t="n">
        <f aca="false">DX50*'Dist Horaria'!$V$6</f>
        <v>42.9009693920173</v>
      </c>
      <c r="EN50" s="0" t="n">
        <f aca="false">DX50*'Dist Horaria'!$W$6</f>
        <v>42.9009693920173</v>
      </c>
      <c r="EO50" s="0" t="n">
        <f aca="false">DX50*'Dist Horaria'!$X$6</f>
        <v>65.3729057402169</v>
      </c>
      <c r="EP50" s="0" t="n">
        <f aca="false">DX50*'Dist Horaria'!$Y$6</f>
        <v>65.3729057402169</v>
      </c>
      <c r="EQ50" s="0" t="n">
        <f aca="false">DX50*'Dist Horaria'!$Z$6</f>
        <v>65.3729057402169</v>
      </c>
      <c r="ER50" s="0" t="n">
        <f aca="false">DX50*'Dist Horaria'!$AA$6</f>
        <v>24.5148396525813</v>
      </c>
      <c r="ES50" s="0" t="n">
        <f aca="false">DX50*'Dist Horaria'!$AB$6</f>
        <v>24.5148396525813</v>
      </c>
      <c r="ET50" s="0" t="n">
        <f aca="false">DX50*'Dist Horaria'!$AC$6</f>
        <v>24.5148396525813</v>
      </c>
      <c r="EU50" s="0" t="n">
        <f aca="false">DX50*'Dist Horaria'!$AD$6</f>
        <v>24.5148396525813</v>
      </c>
      <c r="EV50" s="0" t="n">
        <f aca="false">DX50*'Dist Horaria'!$AE$6</f>
        <v>24.5148396525813</v>
      </c>
      <c r="EW50" s="0" t="n">
        <f aca="false">BB50+CA50+CZ50+DY50</f>
        <v>1085.84941812117</v>
      </c>
      <c r="EX50" s="0" t="n">
        <f aca="false">BC50+CB50+DA50+DZ50</f>
        <v>1079.58486148286</v>
      </c>
      <c r="EY50" s="0" t="n">
        <f aca="false">BD50+CC50+DB50+EA50</f>
        <v>1073.6718899646</v>
      </c>
      <c r="EZ50" s="0" t="n">
        <f aca="false">BE50+CD50+DC50+EB50</f>
        <v>1068.63426917005</v>
      </c>
      <c r="FA50" s="0" t="n">
        <f aca="false">BF50+CE50+DD50+EC50</f>
        <v>1064.95297147645</v>
      </c>
      <c r="FB50" s="0" t="n">
        <f aca="false">BG50+CF50+DE50+ED50</f>
        <v>2482.08299000501</v>
      </c>
      <c r="FC50" s="0" t="n">
        <f aca="false">BH50+CG50+DF50+EE50</f>
        <v>2491.60438708505</v>
      </c>
      <c r="FD50" s="0" t="n">
        <f aca="false">BI50+CH50+DG50+EF50</f>
        <v>2491.60438708505</v>
      </c>
      <c r="FE50" s="0" t="n">
        <f aca="false">BJ50+CI50+DH50+EG50</f>
        <v>1782.13330739278</v>
      </c>
      <c r="FF50" s="0" t="n">
        <f aca="false">BK50+CJ50+DI50+EH50</f>
        <v>1812.98759778554</v>
      </c>
      <c r="FG50" s="0" t="n">
        <f aca="false">BL50+CK50+DJ50+EI50</f>
        <v>1835.42708170754</v>
      </c>
      <c r="FH50" s="0" t="n">
        <f aca="false">BM50+CL50+DK50+EJ50</f>
        <v>1846.64682366854</v>
      </c>
      <c r="FI50" s="0" t="n">
        <f aca="false">BN50+CM50+DL50+EK50</f>
        <v>1849.45175915879</v>
      </c>
      <c r="FJ50" s="0" t="n">
        <f aca="false">BO50+CN50+DM50+EL50</f>
        <v>1846.64682366854</v>
      </c>
      <c r="FK50" s="0" t="n">
        <f aca="false">BP50+CO50+DN50+EM50</f>
        <v>1841.03695268804</v>
      </c>
      <c r="FL50" s="0" t="n">
        <f aca="false">BQ50+CP50+DO50+EN50</f>
        <v>1832.62214621729</v>
      </c>
      <c r="FM50" s="0" t="n">
        <f aca="false">BR50+CQ50+DP50+EO50</f>
        <v>2606.68647342829</v>
      </c>
      <c r="FN50" s="0" t="n">
        <f aca="false">BS50+CR50+DQ50+EP50</f>
        <v>2599.03260069039</v>
      </c>
      <c r="FO50" s="0" t="n">
        <f aca="false">BT50+CS50+DR50+EQ50</f>
        <v>2557.37182222906</v>
      </c>
      <c r="FP50" s="0" t="n">
        <f aca="false">BU50+CT50+DS50+ER50</f>
        <v>1123.88131336312</v>
      </c>
      <c r="FQ50" s="0" t="n">
        <f aca="false">BV50+CU50+DT50+ES50</f>
        <v>1093.95610328691</v>
      </c>
      <c r="FR50" s="0" t="n">
        <f aca="false">BW50+CV50+DU50+ET50</f>
        <v>1114.26595443169</v>
      </c>
      <c r="FS50" s="0" t="n">
        <f aca="false">BX50+CW50+DV50+EU50</f>
        <v>1107.33612132529</v>
      </c>
      <c r="FT50" s="0" t="n">
        <f aca="false">BY50+CX50+DW50+EV50</f>
        <v>1100.00476240768</v>
      </c>
      <c r="FU50" s="0" t="n">
        <f aca="false">AM50*'Dist Horaria'!$H$10</f>
        <v>0.532697206732603</v>
      </c>
      <c r="FV50" s="0" t="n">
        <f aca="false">AM50*'Dist Horaria'!$I$10</f>
        <v>0.498545795429646</v>
      </c>
      <c r="FW50" s="0" t="n">
        <f aca="false">AM50*'Dist Horaria'!$J$10</f>
        <v>0.496387545173053</v>
      </c>
      <c r="FX50" s="0" t="n">
        <f aca="false">AM50*'Dist Horaria'!$K$10</f>
        <v>0.482111609956358</v>
      </c>
      <c r="FY50" s="0" t="n">
        <f aca="false">AM50*'Dist Horaria'!$L$10</f>
        <v>0.482304543336343</v>
      </c>
      <c r="FZ50" s="0" t="n">
        <f aca="false">AM50*'Dist Horaria'!$M$10</f>
        <v>0.516085709474802</v>
      </c>
      <c r="GA50" s="0" t="n">
        <f aca="false">AM50*'Dist Horaria'!$N$10</f>
        <v>0.488238413052612</v>
      </c>
      <c r="GB50" s="0" t="n">
        <f aca="false">AM50*'Dist Horaria'!$O$10</f>
        <v>0.479905092975291</v>
      </c>
      <c r="GC50" s="0" t="n">
        <f aca="false">AM50*'Dist Horaria'!$P$10</f>
        <v>0.487352121165868</v>
      </c>
      <c r="GD50" s="0" t="n">
        <f aca="false">AM50*'Dist Horaria'!$Q$10</f>
        <v>0.44103722825967</v>
      </c>
      <c r="GE50" s="0" t="n">
        <f aca="false">AM50*'Dist Horaria'!$R$10</f>
        <v>0.538131652706424</v>
      </c>
      <c r="GF50" s="0" t="n">
        <f aca="false">AM50*'Dist Horaria'!$S$10</f>
        <v>0.459585336043423</v>
      </c>
      <c r="GG50" s="0" t="n">
        <f aca="false">AR50*'Dist Horaria'!$H$10</f>
        <v>0.557216668647544</v>
      </c>
      <c r="GH50" s="0" t="n">
        <f aca="false">AR50*'Dist Horaria'!$I$10</f>
        <v>0.521493305740184</v>
      </c>
      <c r="GI50" s="0" t="n">
        <f aca="false">AR50*'Dist Horaria'!$J$10</f>
        <v>0.519235713616766</v>
      </c>
      <c r="GJ50" s="0" t="n">
        <f aca="false">AR50*'Dist Horaria'!$K$10</f>
        <v>0.504302672927352</v>
      </c>
      <c r="GK50" s="0" t="n">
        <f aca="false">AR50*'Dist Horaria'!$L$10</f>
        <v>0.504504486816946</v>
      </c>
      <c r="GL50" s="0" t="n">
        <f aca="false">AR50*'Dist Horaria'!$M$10</f>
        <v>0.539840562585314</v>
      </c>
      <c r="GM50" s="0" t="n">
        <f aca="false">AR50*'Dist Horaria'!$N$10</f>
        <v>0.51071148597838</v>
      </c>
      <c r="GN50" s="0" t="n">
        <f aca="false">AR50*'Dist Horaria'!$O$10</f>
        <v>0.501994592415638</v>
      </c>
      <c r="GO50" s="0" t="n">
        <f aca="false">AR50*'Dist Horaria'!$P$10</f>
        <v>0.509784399058571</v>
      </c>
      <c r="GP50" s="0" t="n">
        <f aca="false">AR50*'Dist Horaria'!$Q$10</f>
        <v>0.46133768297336</v>
      </c>
      <c r="GQ50" s="0" t="n">
        <f aca="false">AR50*'Dist Horaria'!$R$10</f>
        <v>0.562901256145292</v>
      </c>
      <c r="GR50" s="0" t="n">
        <f aca="false">AR50*'Dist Horaria'!$S$10</f>
        <v>0.48073953959726</v>
      </c>
      <c r="GS50" s="0" t="n">
        <f aca="false">AW50*'Dist Horaria'!$H$10</f>
        <v>0.0323024155737707</v>
      </c>
      <c r="GT50" s="0" t="n">
        <f aca="false">AW50*'Dist Horaria'!$I$10</f>
        <v>0.0302314959849382</v>
      </c>
      <c r="GU50" s="0" t="n">
        <f aca="false">AW50*'Dist Horaria'!$J$10</f>
        <v>0.0301006210792328</v>
      </c>
      <c r="GV50" s="0" t="n">
        <f aca="false">AW50*'Dist Horaria'!$K$10</f>
        <v>0.0292349375610059</v>
      </c>
      <c r="GW50" s="0" t="n">
        <f aca="false">AW50*'Dist Horaria'!$L$10</f>
        <v>0.0292466369169244</v>
      </c>
      <c r="GX50" s="0" t="n">
        <f aca="false">AW50*'Dist Horaria'!$M$10</f>
        <v>0.0312951050774095</v>
      </c>
      <c r="GY50" s="0" t="n">
        <f aca="false">AW50*'Dist Horaria'!$N$10</f>
        <v>0.0296064629552684</v>
      </c>
      <c r="GZ50" s="0" t="n">
        <f aca="false">AW50*'Dist Horaria'!$O$10</f>
        <v>0.0291011357922109</v>
      </c>
      <c r="HA50" s="0" t="n">
        <f aca="false">AW50*'Dist Horaria'!$P$10</f>
        <v>0.0295527187860041</v>
      </c>
      <c r="HB50" s="0" t="n">
        <f aca="false">AW50*'Dist Horaria'!$Q$10</f>
        <v>0.026744213505702</v>
      </c>
      <c r="HC50" s="0" t="n">
        <f aca="false">AW50*'Dist Horaria'!$R$10</f>
        <v>0.032631956877988</v>
      </c>
      <c r="HD50" s="0" t="n">
        <f aca="false">AW50*'Dist Horaria'!$S$10</f>
        <v>0.0278689588172325</v>
      </c>
    </row>
    <row r="51" customFormat="false" ht="13.8" hidden="false" customHeight="false" outlineLevel="0" collapsed="false">
      <c r="A51" s="0" t="n">
        <v>4.70916224229641</v>
      </c>
      <c r="B51" s="0" t="n">
        <v>-74.1391137311334</v>
      </c>
      <c r="C51" s="0" t="n">
        <v>25</v>
      </c>
      <c r="D51" s="0" t="n">
        <v>36</v>
      </c>
      <c r="E51" s="0" t="n">
        <v>1968</v>
      </c>
      <c r="F51" s="0" t="n">
        <v>60</v>
      </c>
      <c r="G51" s="0" t="s">
        <v>351</v>
      </c>
      <c r="H51" s="1" t="n">
        <v>41020</v>
      </c>
      <c r="I51" s="0" t="s">
        <v>352</v>
      </c>
      <c r="J51" s="0" t="s">
        <v>353</v>
      </c>
      <c r="L51" s="0" t="s">
        <v>354</v>
      </c>
      <c r="M51" s="0" t="s">
        <v>355</v>
      </c>
      <c r="N51" s="0" t="n">
        <v>8</v>
      </c>
      <c r="O51" s="0" t="s">
        <v>231</v>
      </c>
      <c r="P51" s="0" t="s">
        <v>85</v>
      </c>
      <c r="Q51" s="0" t="s">
        <v>86</v>
      </c>
      <c r="R51" s="0" t="n">
        <v>30</v>
      </c>
      <c r="S51" s="0" t="n">
        <v>365</v>
      </c>
      <c r="T51" s="0" t="n">
        <v>24</v>
      </c>
      <c r="U51" s="0" t="n">
        <v>3</v>
      </c>
      <c r="V51" s="0" t="n">
        <v>29000</v>
      </c>
      <c r="W51" s="0" t="n">
        <f aca="false">V51*12</f>
        <v>348000</v>
      </c>
      <c r="X51" s="0" t="n">
        <v>2</v>
      </c>
      <c r="Y51" s="0" t="s">
        <v>356</v>
      </c>
      <c r="Z51" s="0" t="n">
        <v>22095.88</v>
      </c>
      <c r="AB51" s="0" t="n">
        <v>0.005</v>
      </c>
      <c r="AC51" s="0" t="n">
        <v>0</v>
      </c>
      <c r="AD51" s="0" t="n">
        <v>1272.58544641641</v>
      </c>
      <c r="AE51" s="0" t="n">
        <v>0.577753792673052</v>
      </c>
      <c r="AF51" s="0" t="n">
        <f aca="false">AE51/S51</f>
        <v>0.00158288710321384</v>
      </c>
      <c r="AG51" s="0" t="n">
        <f aca="false">AE51*EXP(AB51*AC51)</f>
        <v>0.577753792673052</v>
      </c>
      <c r="AH51" s="0" t="n">
        <f aca="false">AG51/S51</f>
        <v>0.00158288710321384</v>
      </c>
      <c r="AI51" s="0" t="s">
        <v>90</v>
      </c>
      <c r="AJ51" s="0" t="n">
        <f aca="false">IF(AI51="A",'FE DISTRIBUCIÓN'!$C$2,'FE DISTRIBUCIÓN'!$C$3)</f>
        <v>4.994E-006</v>
      </c>
      <c r="AK51" s="0" t="n">
        <f aca="false">W51*AJ51</f>
        <v>1.737912</v>
      </c>
      <c r="AL51" s="0" t="n">
        <f aca="false">AK51/365</f>
        <v>0.00476140273972603</v>
      </c>
      <c r="AM51" s="0" t="n">
        <f aca="false">AK51*EXP(AB51*AC51)</f>
        <v>1.737912</v>
      </c>
      <c r="AN51" s="0" t="n">
        <f aca="false">AM51/365</f>
        <v>0.00476140273972603</v>
      </c>
      <c r="AO51" s="0" t="n">
        <v>5.223868284E-006</v>
      </c>
      <c r="AP51" s="0" t="n">
        <f aca="false">AO51*W51</f>
        <v>1.817906162832</v>
      </c>
      <c r="AQ51" s="0" t="n">
        <f aca="false">AP51/365</f>
        <v>0.00498056482967671</v>
      </c>
      <c r="AR51" s="0" t="n">
        <f aca="false">AP51*EXP(AB51*AC51)</f>
        <v>1.817906162832</v>
      </c>
      <c r="AS51" s="0" t="n">
        <f aca="false">AR51/365</f>
        <v>0.00498056482967671</v>
      </c>
      <c r="AT51" s="0" t="n">
        <v>3.02832944E-007</v>
      </c>
      <c r="AU51" s="0" t="n">
        <f aca="false">AT51*W51</f>
        <v>0.105385864512</v>
      </c>
      <c r="AV51" s="0" t="n">
        <f aca="false">AU51/365</f>
        <v>0.000288728395923288</v>
      </c>
      <c r="AW51" s="0" t="n">
        <f aca="false">AU51*EXP(AB51*AC51)</f>
        <v>0.105385864512</v>
      </c>
      <c r="AX51" s="0" t="n">
        <f aca="false">AW51/365</f>
        <v>0.000288728395923288</v>
      </c>
      <c r="AY51" s="0" t="n">
        <f aca="false">AW51+AR51+AM51+AG51</f>
        <v>4.23895782001705</v>
      </c>
      <c r="AZ51" s="0" t="n">
        <f aca="false">AH51+AN51+AS51+AX51</f>
        <v>0.0116135830685399</v>
      </c>
      <c r="BA51" s="0" t="n">
        <f aca="false">AH51*1000000</f>
        <v>1582.88710321384</v>
      </c>
      <c r="BB51" s="0" t="n">
        <f aca="false">BA51*'Dist Horaria'!$H$3</f>
        <v>55.1549753139505</v>
      </c>
      <c r="BC51" s="0" t="n">
        <f aca="false">BA51*'Dist Horaria'!$I$3</f>
        <v>53.6795280882207</v>
      </c>
      <c r="BD51" s="0" t="n">
        <f aca="false">BA51*'Dist Horaria'!$J$3</f>
        <v>52.2868872476724</v>
      </c>
      <c r="BE51" s="0" t="n">
        <f aca="false">BA51*'Dist Horaria'!$K$3</f>
        <v>51.1004116429753</v>
      </c>
      <c r="BF51" s="0" t="n">
        <f aca="false">BA51*'Dist Horaria'!$L$3</f>
        <v>50.2333813353735</v>
      </c>
      <c r="BG51" s="0" t="n">
        <f aca="false">BA51*'Dist Horaria'!$M$3</f>
        <v>49.6875294087017</v>
      </c>
      <c r="BH51" s="0" t="n">
        <f aca="false">BA51*'Dist Horaria'!$N$3</f>
        <v>51.9300374931368</v>
      </c>
      <c r="BI51" s="0" t="n">
        <f aca="false">BA51*'Dist Horaria'!$O$3</f>
        <v>51.9300374931368</v>
      </c>
      <c r="BJ51" s="0" t="n">
        <f aca="false">BA51*'Dist Horaria'!$P$3</f>
        <v>68.7051918824795</v>
      </c>
      <c r="BK51" s="0" t="n">
        <f aca="false">BA51*'Dist Horaria'!$Q$3</f>
        <v>75.9720871777418</v>
      </c>
      <c r="BL51" s="0" t="n">
        <f aca="false">BA51*'Dist Horaria'!$R$3</f>
        <v>81.2571019379325</v>
      </c>
      <c r="BM51" s="0" t="n">
        <f aca="false">BA51*'Dist Horaria'!$S$3</f>
        <v>83.8996093180279</v>
      </c>
      <c r="BN51" s="0" t="n">
        <f aca="false">BA51*'Dist Horaria'!$T$3</f>
        <v>84.5602361630517</v>
      </c>
      <c r="BO51" s="0" t="n">
        <f aca="false">BA51*'Dist Horaria'!$U$3</f>
        <v>83.8996093180279</v>
      </c>
      <c r="BP51" s="0" t="n">
        <f aca="false">BA51*'Dist Horaria'!$V$3</f>
        <v>82.5783556279802</v>
      </c>
      <c r="BQ51" s="0" t="n">
        <f aca="false">BA51*'Dist Horaria'!$W$3</f>
        <v>80.5964750929087</v>
      </c>
      <c r="BR51" s="0" t="n">
        <f aca="false">BA51*'Dist Horaria'!$X$3</f>
        <v>79.0345166813246</v>
      </c>
      <c r="BS51" s="0" t="n">
        <f aca="false">BA51*'Dist Horaria'!$Y$3</f>
        <v>77.2318535482044</v>
      </c>
      <c r="BT51" s="0" t="n">
        <f aca="false">BA51*'Dist Horaria'!$Z$3</f>
        <v>67.419781672822</v>
      </c>
      <c r="BU51" s="0" t="n">
        <f aca="false">BA51*'Dist Horaria'!$AA$3</f>
        <v>64.1123616963813</v>
      </c>
      <c r="BV51" s="0" t="n">
        <f aca="false">BA51*'Dist Horaria'!$AB$3</f>
        <v>57.0642861923138</v>
      </c>
      <c r="BW51" s="0" t="n">
        <f aca="false">BA51*'Dist Horaria'!$AC$3</f>
        <v>61.8477234340335</v>
      </c>
      <c r="BX51" s="0" t="n">
        <f aca="false">BA51*'Dist Horaria'!$AD$3</f>
        <v>60.2155882931232</v>
      </c>
      <c r="BY51" s="0" t="n">
        <f aca="false">BA51*'Dist Horaria'!$AE$3</f>
        <v>58.4888845852062</v>
      </c>
      <c r="BZ51" s="0" t="n">
        <f aca="false">AN51*1000000</f>
        <v>4761.40273972603</v>
      </c>
      <c r="CA51" s="0" t="n">
        <f aca="false">BZ51*'Dist Horaria'!$H$6</f>
        <v>119.035068493151</v>
      </c>
      <c r="CB51" s="0" t="n">
        <f aca="false">BZ51*'Dist Horaria'!$I$6</f>
        <v>119.035068493151</v>
      </c>
      <c r="CC51" s="0" t="n">
        <f aca="false">BZ51*'Dist Horaria'!$J$6</f>
        <v>119.035068493151</v>
      </c>
      <c r="CD51" s="0" t="n">
        <f aca="false">BZ51*'Dist Horaria'!$K$6</f>
        <v>119.035068493151</v>
      </c>
      <c r="CE51" s="0" t="n">
        <f aca="false">BZ51*'Dist Horaria'!$L$6</f>
        <v>119.035068493151</v>
      </c>
      <c r="CF51" s="0" t="n">
        <f aca="false">BZ51*'Dist Horaria'!$M$6</f>
        <v>317.426849315069</v>
      </c>
      <c r="CG51" s="0" t="n">
        <f aca="false">BZ51*'Dist Horaria'!$N$6</f>
        <v>317.426849315069</v>
      </c>
      <c r="CH51" s="0" t="n">
        <f aca="false">BZ51*'Dist Horaria'!$O$6</f>
        <v>317.426849315069</v>
      </c>
      <c r="CI51" s="0" t="n">
        <f aca="false">BZ51*'Dist Horaria'!$P$6</f>
        <v>208.311369863014</v>
      </c>
      <c r="CJ51" s="0" t="n">
        <f aca="false">BZ51*'Dist Horaria'!$Q$6</f>
        <v>208.311369863014</v>
      </c>
      <c r="CK51" s="0" t="n">
        <f aca="false">BZ51*'Dist Horaria'!$R$6</f>
        <v>208.311369863014</v>
      </c>
      <c r="CL51" s="0" t="n">
        <f aca="false">BZ51*'Dist Horaria'!$S$6</f>
        <v>208.311369863014</v>
      </c>
      <c r="CM51" s="0" t="n">
        <f aca="false">BZ51*'Dist Horaria'!$T$6</f>
        <v>208.311369863014</v>
      </c>
      <c r="CN51" s="0" t="n">
        <f aca="false">BZ51*'Dist Horaria'!$U$6</f>
        <v>208.311369863014</v>
      </c>
      <c r="CO51" s="0" t="n">
        <f aca="false">BZ51*'Dist Horaria'!$V$6</f>
        <v>208.311369863014</v>
      </c>
      <c r="CP51" s="0" t="n">
        <f aca="false">BZ51*'Dist Horaria'!$W$6</f>
        <v>208.311369863014</v>
      </c>
      <c r="CQ51" s="0" t="n">
        <f aca="false">BZ51*'Dist Horaria'!$X$6</f>
        <v>317.426849315069</v>
      </c>
      <c r="CR51" s="0" t="n">
        <f aca="false">BZ51*'Dist Horaria'!$Y$6</f>
        <v>317.426849315069</v>
      </c>
      <c r="CS51" s="0" t="n">
        <f aca="false">BZ51*'Dist Horaria'!$Z$6</f>
        <v>317.426849315069</v>
      </c>
      <c r="CT51" s="0" t="n">
        <f aca="false">BZ51*'Dist Horaria'!$AA$6</f>
        <v>119.035068493151</v>
      </c>
      <c r="CU51" s="0" t="n">
        <f aca="false">BZ51*'Dist Horaria'!$AB$6</f>
        <v>119.035068493151</v>
      </c>
      <c r="CV51" s="0" t="n">
        <f aca="false">BZ51*'Dist Horaria'!$AC$6</f>
        <v>119.035068493151</v>
      </c>
      <c r="CW51" s="0" t="n">
        <f aca="false">BZ51*'Dist Horaria'!$AD$6</f>
        <v>119.035068493151</v>
      </c>
      <c r="CX51" s="0" t="n">
        <f aca="false">BZ51*'Dist Horaria'!$AE$6</f>
        <v>119.035068493151</v>
      </c>
      <c r="CY51" s="0" t="n">
        <f aca="false">AS51*1000000</f>
        <v>4980.56482967671</v>
      </c>
      <c r="CZ51" s="0" t="n">
        <f aca="false">CY51*'Dist Horaria'!$H$6</f>
        <v>124.514120741918</v>
      </c>
      <c r="DA51" s="0" t="n">
        <f aca="false">CY51*'Dist Horaria'!$I$6</f>
        <v>124.514120741918</v>
      </c>
      <c r="DB51" s="0" t="n">
        <f aca="false">CY51*'Dist Horaria'!$J$6</f>
        <v>124.514120741918</v>
      </c>
      <c r="DC51" s="0" t="n">
        <f aca="false">CY51*'Dist Horaria'!$K$6</f>
        <v>124.514120741918</v>
      </c>
      <c r="DD51" s="0" t="n">
        <f aca="false">CY51*'Dist Horaria'!$L$6</f>
        <v>124.514120741918</v>
      </c>
      <c r="DE51" s="0" t="n">
        <f aca="false">CY51*'Dist Horaria'!$M$6</f>
        <v>332.037655311781</v>
      </c>
      <c r="DF51" s="0" t="n">
        <f aca="false">CY51*'Dist Horaria'!$N$6</f>
        <v>332.037655311781</v>
      </c>
      <c r="DG51" s="0" t="n">
        <f aca="false">CY51*'Dist Horaria'!$O$6</f>
        <v>332.037655311781</v>
      </c>
      <c r="DH51" s="0" t="n">
        <f aca="false">CY51*'Dist Horaria'!$P$6</f>
        <v>217.899711298356</v>
      </c>
      <c r="DI51" s="0" t="n">
        <f aca="false">CY51*'Dist Horaria'!$Q$6</f>
        <v>217.899711298356</v>
      </c>
      <c r="DJ51" s="0" t="n">
        <f aca="false">CY51*'Dist Horaria'!$R$6</f>
        <v>217.899711298356</v>
      </c>
      <c r="DK51" s="0" t="n">
        <f aca="false">CY51*'Dist Horaria'!$S$6</f>
        <v>217.899711298356</v>
      </c>
      <c r="DL51" s="0" t="n">
        <f aca="false">CY51*'Dist Horaria'!$T$6</f>
        <v>217.899711298356</v>
      </c>
      <c r="DM51" s="0" t="n">
        <f aca="false">CY51*'Dist Horaria'!$U$6</f>
        <v>217.899711298356</v>
      </c>
      <c r="DN51" s="0" t="n">
        <f aca="false">CY51*'Dist Horaria'!$V$6</f>
        <v>217.899711298356</v>
      </c>
      <c r="DO51" s="0" t="n">
        <f aca="false">CY51*'Dist Horaria'!$W$6</f>
        <v>217.899711298356</v>
      </c>
      <c r="DP51" s="0" t="n">
        <f aca="false">CY51*'Dist Horaria'!$X$6</f>
        <v>332.037655311781</v>
      </c>
      <c r="DQ51" s="0" t="n">
        <f aca="false">CY51*'Dist Horaria'!$Y$6</f>
        <v>332.037655311781</v>
      </c>
      <c r="DR51" s="0" t="n">
        <f aca="false">CY51*'Dist Horaria'!$Z$6</f>
        <v>332.037655311781</v>
      </c>
      <c r="DS51" s="0" t="n">
        <f aca="false">CY51*'Dist Horaria'!$AA$6</f>
        <v>124.514120741918</v>
      </c>
      <c r="DT51" s="0" t="n">
        <f aca="false">CY51*'Dist Horaria'!$AB$6</f>
        <v>124.514120741918</v>
      </c>
      <c r="DU51" s="0" t="n">
        <f aca="false">CY51*'Dist Horaria'!$AC$6</f>
        <v>124.514120741918</v>
      </c>
      <c r="DV51" s="0" t="n">
        <f aca="false">CY51*'Dist Horaria'!$AD$6</f>
        <v>124.514120741918</v>
      </c>
      <c r="DW51" s="0" t="n">
        <f aca="false">CY51*'Dist Horaria'!$AE$6</f>
        <v>124.514120741918</v>
      </c>
      <c r="DX51" s="0" t="n">
        <f aca="false">AX51*1000000</f>
        <v>288.728395923288</v>
      </c>
      <c r="DY51" s="0" t="n">
        <f aca="false">DX51*'Dist Horaria'!$H$6</f>
        <v>7.21820989808219</v>
      </c>
      <c r="DZ51" s="0" t="n">
        <f aca="false">DX51*'Dist Horaria'!$I$6</f>
        <v>7.21820989808219</v>
      </c>
      <c r="EA51" s="0" t="n">
        <f aca="false">DX51*'Dist Horaria'!$J$6</f>
        <v>7.21820989808219</v>
      </c>
      <c r="EB51" s="0" t="n">
        <f aca="false">DX51*'Dist Horaria'!$K$6</f>
        <v>7.21820989808219</v>
      </c>
      <c r="EC51" s="0" t="n">
        <f aca="false">DX51*'Dist Horaria'!$L$6</f>
        <v>7.21820989808219</v>
      </c>
      <c r="ED51" s="0" t="n">
        <f aca="false">DX51*'Dist Horaria'!$M$6</f>
        <v>19.2485597282192</v>
      </c>
      <c r="EE51" s="0" t="n">
        <f aca="false">DX51*'Dist Horaria'!$N$6</f>
        <v>19.2485597282192</v>
      </c>
      <c r="EF51" s="0" t="n">
        <f aca="false">DX51*'Dist Horaria'!$O$6</f>
        <v>19.2485597282192</v>
      </c>
      <c r="EG51" s="0" t="n">
        <f aca="false">DX51*'Dist Horaria'!$P$6</f>
        <v>12.6318673216438</v>
      </c>
      <c r="EH51" s="0" t="n">
        <f aca="false">DX51*'Dist Horaria'!$Q$6</f>
        <v>12.6318673216438</v>
      </c>
      <c r="EI51" s="0" t="n">
        <f aca="false">DX51*'Dist Horaria'!$R$6</f>
        <v>12.6318673216438</v>
      </c>
      <c r="EJ51" s="0" t="n">
        <f aca="false">DX51*'Dist Horaria'!$S$6</f>
        <v>12.6318673216438</v>
      </c>
      <c r="EK51" s="0" t="n">
        <f aca="false">DX51*'Dist Horaria'!$T$6</f>
        <v>12.6318673216438</v>
      </c>
      <c r="EL51" s="0" t="n">
        <f aca="false">DX51*'Dist Horaria'!$U$6</f>
        <v>12.6318673216438</v>
      </c>
      <c r="EM51" s="0" t="n">
        <f aca="false">DX51*'Dist Horaria'!$V$6</f>
        <v>12.6318673216438</v>
      </c>
      <c r="EN51" s="0" t="n">
        <f aca="false">DX51*'Dist Horaria'!$W$6</f>
        <v>12.6318673216438</v>
      </c>
      <c r="EO51" s="0" t="n">
        <f aca="false">DX51*'Dist Horaria'!$X$6</f>
        <v>19.2485597282192</v>
      </c>
      <c r="EP51" s="0" t="n">
        <f aca="false">DX51*'Dist Horaria'!$Y$6</f>
        <v>19.2485597282192</v>
      </c>
      <c r="EQ51" s="0" t="n">
        <f aca="false">DX51*'Dist Horaria'!$Z$6</f>
        <v>19.2485597282192</v>
      </c>
      <c r="ER51" s="0" t="n">
        <f aca="false">DX51*'Dist Horaria'!$AA$6</f>
        <v>7.21820989808219</v>
      </c>
      <c r="ES51" s="0" t="n">
        <f aca="false">DX51*'Dist Horaria'!$AB$6</f>
        <v>7.21820989808219</v>
      </c>
      <c r="ET51" s="0" t="n">
        <f aca="false">DX51*'Dist Horaria'!$AC$6</f>
        <v>7.21820989808219</v>
      </c>
      <c r="EU51" s="0" t="n">
        <f aca="false">DX51*'Dist Horaria'!$AD$6</f>
        <v>7.21820989808219</v>
      </c>
      <c r="EV51" s="0" t="n">
        <f aca="false">DX51*'Dist Horaria'!$AE$6</f>
        <v>7.21820989808219</v>
      </c>
      <c r="EW51" s="0" t="n">
        <f aca="false">BB51+CA51+CZ51+DY51</f>
        <v>305.922374447101</v>
      </c>
      <c r="EX51" s="0" t="n">
        <f aca="false">BC51+CB51+DA51+DZ51</f>
        <v>304.446927221371</v>
      </c>
      <c r="EY51" s="0" t="n">
        <f aca="false">BD51+CC51+DB51+EA51</f>
        <v>303.054286380823</v>
      </c>
      <c r="EZ51" s="0" t="n">
        <f aca="false">BE51+CD51+DC51+EB51</f>
        <v>301.867810776126</v>
      </c>
      <c r="FA51" s="0" t="n">
        <f aca="false">BF51+CE51+DD51+EC51</f>
        <v>301.000780468524</v>
      </c>
      <c r="FB51" s="0" t="n">
        <f aca="false">BG51+CF51+DE51+ED51</f>
        <v>718.40059376377</v>
      </c>
      <c r="FC51" s="0" t="n">
        <f aca="false">BH51+CG51+DF51+EE51</f>
        <v>720.643101848205</v>
      </c>
      <c r="FD51" s="0" t="n">
        <f aca="false">BI51+CH51+DG51+EF51</f>
        <v>720.643101848205</v>
      </c>
      <c r="FE51" s="0" t="n">
        <f aca="false">BJ51+CI51+DH51+EG51</f>
        <v>507.548140365493</v>
      </c>
      <c r="FF51" s="0" t="n">
        <f aca="false">BK51+CJ51+DI51+EH51</f>
        <v>514.815035660756</v>
      </c>
      <c r="FG51" s="0" t="n">
        <f aca="false">BL51+CK51+DJ51+EI51</f>
        <v>520.100050420946</v>
      </c>
      <c r="FH51" s="0" t="n">
        <f aca="false">BM51+CL51+DK51+EJ51</f>
        <v>522.742557801042</v>
      </c>
      <c r="FI51" s="0" t="n">
        <f aca="false">BN51+CM51+DL51+EK51</f>
        <v>523.403184646066</v>
      </c>
      <c r="FJ51" s="0" t="n">
        <f aca="false">BO51+CN51+DM51+EL51</f>
        <v>522.742557801042</v>
      </c>
      <c r="FK51" s="0" t="n">
        <f aca="false">BP51+CO51+DN51+EM51</f>
        <v>521.421304110994</v>
      </c>
      <c r="FL51" s="0" t="n">
        <f aca="false">BQ51+CP51+DO51+EN51</f>
        <v>519.439423575922</v>
      </c>
      <c r="FM51" s="0" t="n">
        <f aca="false">BR51+CQ51+DP51+EO51</f>
        <v>747.747581036393</v>
      </c>
      <c r="FN51" s="0" t="n">
        <f aca="false">BS51+CR51+DQ51+EP51</f>
        <v>745.944917903273</v>
      </c>
      <c r="FO51" s="0" t="n">
        <f aca="false">BT51+CS51+DR51+EQ51</f>
        <v>736.132846027891</v>
      </c>
      <c r="FP51" s="0" t="n">
        <f aca="false">BU51+CT51+DS51+ER51</f>
        <v>314.879760829532</v>
      </c>
      <c r="FQ51" s="0" t="n">
        <f aca="false">BV51+CU51+DT51+ES51</f>
        <v>307.831685325464</v>
      </c>
      <c r="FR51" s="0" t="n">
        <f aca="false">BW51+CV51+DU51+ET51</f>
        <v>312.615122567184</v>
      </c>
      <c r="FS51" s="0" t="n">
        <f aca="false">BX51+CW51+DV51+EU51</f>
        <v>310.982987426274</v>
      </c>
      <c r="FT51" s="0" t="n">
        <f aca="false">BY51+CX51+DW51+EV51</f>
        <v>309.256283718357</v>
      </c>
      <c r="FU51" s="0" t="n">
        <f aca="false">AM51*'Dist Horaria'!$H$10</f>
        <v>0.156848680424191</v>
      </c>
      <c r="FV51" s="0" t="n">
        <f aca="false">AM51*'Dist Horaria'!$I$10</f>
        <v>0.146793054583109</v>
      </c>
      <c r="FW51" s="0" t="n">
        <f aca="false">AM51*'Dist Horaria'!$J$10</f>
        <v>0.146157574050278</v>
      </c>
      <c r="FX51" s="0" t="n">
        <f aca="false">AM51*'Dist Horaria'!$K$10</f>
        <v>0.141954132447319</v>
      </c>
      <c r="FY51" s="0" t="n">
        <f aca="false">AM51*'Dist Horaria'!$L$10</f>
        <v>0.142010940227946</v>
      </c>
      <c r="FZ51" s="0" t="n">
        <f aca="false">AM51*'Dist Horaria'!$M$10</f>
        <v>0.151957550168905</v>
      </c>
      <c r="GA51" s="0" t="n">
        <f aca="false">AM51*'Dist Horaria'!$N$10</f>
        <v>0.143758123473968</v>
      </c>
      <c r="GB51" s="0" t="n">
        <f aca="false">AM51*'Dist Horaria'!$O$10</f>
        <v>0.141304440140996</v>
      </c>
      <c r="GC51" s="0" t="n">
        <f aca="false">AM51*'Dist Horaria'!$P$10</f>
        <v>0.143497161503172</v>
      </c>
      <c r="GD51" s="0" t="n">
        <f aca="false">AM51*'Dist Horaria'!$Q$10</f>
        <v>0.129860090115314</v>
      </c>
      <c r="GE51" s="0" t="n">
        <f aca="false">AM51*'Dist Horaria'!$R$10</f>
        <v>0.158448812110742</v>
      </c>
      <c r="GF51" s="0" t="n">
        <f aca="false">AM51*'Dist Horaria'!$S$10</f>
        <v>0.13532144075406</v>
      </c>
      <c r="GG51" s="0" t="n">
        <f aca="false">AR51*'Dist Horaria'!$H$10</f>
        <v>0.164068251312611</v>
      </c>
      <c r="GH51" s="0" t="n">
        <f aca="false">AR51*'Dist Horaria'!$I$10</f>
        <v>0.15354977616103</v>
      </c>
      <c r="GI51" s="0" t="n">
        <f aca="false">AR51*'Dist Horaria'!$J$10</f>
        <v>0.152885045163722</v>
      </c>
      <c r="GJ51" s="0" t="n">
        <f aca="false">AR51*'Dist Horaria'!$K$10</f>
        <v>0.148488123803421</v>
      </c>
      <c r="GK51" s="0" t="n">
        <f aca="false">AR51*'Dist Horaria'!$L$10</f>
        <v>0.148547546383217</v>
      </c>
      <c r="GL51" s="0" t="n">
        <f aca="false">AR51*'Dist Horaria'!$M$10</f>
        <v>0.158951987753641</v>
      </c>
      <c r="GM51" s="0" t="n">
        <f aca="false">AR51*'Dist Horaria'!$N$10</f>
        <v>0.150375150537248</v>
      </c>
      <c r="GN51" s="0" t="n">
        <f aca="false">AR51*'Dist Horaria'!$O$10</f>
        <v>0.147808526880442</v>
      </c>
      <c r="GO51" s="0" t="n">
        <f aca="false">AR51*'Dist Horaria'!$P$10</f>
        <v>0.15010217677622</v>
      </c>
      <c r="GP51" s="0" t="n">
        <f aca="false">AR51*'Dist Horaria'!$Q$10</f>
        <v>0.135837406109486</v>
      </c>
      <c r="GQ51" s="0" t="n">
        <f aca="false">AR51*'Dist Horaria'!$R$10</f>
        <v>0.165742035286901</v>
      </c>
      <c r="GR51" s="0" t="n">
        <f aca="false">AR51*'Dist Horaria'!$S$10</f>
        <v>0.141550136664061</v>
      </c>
      <c r="GS51" s="0" t="n">
        <f aca="false">AW51*'Dist Horaria'!$H$10</f>
        <v>0.00951120297464414</v>
      </c>
      <c r="GT51" s="0" t="n">
        <f aca="false">AW51*'Dist Horaria'!$I$10</f>
        <v>0.00890143629919013</v>
      </c>
      <c r="GU51" s="0" t="n">
        <f aca="false">AW51*'Dist Horaria'!$J$10</f>
        <v>0.00886290116891145</v>
      </c>
      <c r="GV51" s="0" t="n">
        <f aca="false">AW51*'Dist Horaria'!$K$10</f>
        <v>0.00860800717700993</v>
      </c>
      <c r="GW51" s="0" t="n">
        <f aca="false">AW51*'Dist Horaria'!$L$10</f>
        <v>0.00861145196424447</v>
      </c>
      <c r="GX51" s="0" t="n">
        <f aca="false">AW51*'Dist Horaria'!$M$10</f>
        <v>0.0092146079857183</v>
      </c>
      <c r="GY51" s="0" t="n">
        <f aca="false">AW51*'Dist Horaria'!$N$10</f>
        <v>0.0087174000311448</v>
      </c>
      <c r="GZ51" s="0" t="n">
        <f aca="false">AW51*'Dist Horaria'!$O$10</f>
        <v>0.00856861025393867</v>
      </c>
      <c r="HA51" s="0" t="n">
        <f aca="false">AW51*'Dist Horaria'!$P$10</f>
        <v>0.00870157546528814</v>
      </c>
      <c r="HB51" s="0" t="n">
        <f aca="false">AW51*'Dist Horaria'!$Q$10</f>
        <v>0.00787463223823106</v>
      </c>
      <c r="HC51" s="0" t="n">
        <f aca="false">AW51*'Dist Horaria'!$R$10</f>
        <v>0.00960823392967541</v>
      </c>
      <c r="HD51" s="0" t="n">
        <f aca="false">AW51*'Dist Horaria'!$S$10</f>
        <v>0.00820580502400352</v>
      </c>
    </row>
    <row r="52" customFormat="false" ht="13.8" hidden="false" customHeight="false" outlineLevel="0" collapsed="false">
      <c r="A52" s="0" t="n">
        <v>4.70996838658035</v>
      </c>
      <c r="B52" s="0" t="n">
        <v>-74.1391948105887</v>
      </c>
      <c r="C52" s="0" t="n">
        <v>25</v>
      </c>
      <c r="D52" s="0" t="n">
        <v>36</v>
      </c>
      <c r="E52" s="0" t="n">
        <v>1968</v>
      </c>
      <c r="F52" s="0" t="n">
        <v>62</v>
      </c>
      <c r="G52" s="0" t="s">
        <v>351</v>
      </c>
      <c r="H52" s="1" t="n">
        <v>41112</v>
      </c>
      <c r="I52" s="0" t="s">
        <v>357</v>
      </c>
      <c r="J52" s="0" t="s">
        <v>358</v>
      </c>
      <c r="L52" s="0" t="s">
        <v>359</v>
      </c>
      <c r="N52" s="0" t="n">
        <v>8</v>
      </c>
      <c r="O52" s="0" t="s">
        <v>231</v>
      </c>
      <c r="P52" s="0" t="s">
        <v>85</v>
      </c>
      <c r="Q52" s="0" t="s">
        <v>86</v>
      </c>
      <c r="R52" s="0" t="s">
        <v>87</v>
      </c>
      <c r="S52" s="0" t="n">
        <v>365</v>
      </c>
      <c r="T52" s="0" t="n">
        <v>24</v>
      </c>
      <c r="U52" s="0" t="n">
        <v>3</v>
      </c>
      <c r="V52" s="0" t="n">
        <v>100000</v>
      </c>
      <c r="W52" s="0" t="n">
        <f aca="false">V52*12</f>
        <v>1200000</v>
      </c>
      <c r="X52" s="0" t="n">
        <v>2</v>
      </c>
      <c r="Y52" s="0" t="s">
        <v>360</v>
      </c>
      <c r="Z52" s="0" t="n">
        <v>19370</v>
      </c>
      <c r="AB52" s="0" t="n">
        <v>0.005</v>
      </c>
      <c r="AC52" s="0" t="n">
        <v>0</v>
      </c>
      <c r="AD52" s="0" t="n">
        <v>2300.74229211137</v>
      </c>
      <c r="AE52" s="0" t="n">
        <v>1.04453700061856</v>
      </c>
      <c r="AF52" s="0" t="n">
        <f aca="false">AE52/S52</f>
        <v>0.00286174520717414</v>
      </c>
      <c r="AG52" s="0" t="n">
        <f aca="false">AE52*EXP(AB52*AC52)</f>
        <v>1.04453700061856</v>
      </c>
      <c r="AH52" s="0" t="n">
        <f aca="false">AG52/S52</f>
        <v>0.00286174520717414</v>
      </c>
      <c r="AI52" s="0" t="s">
        <v>90</v>
      </c>
      <c r="AJ52" s="0" t="n">
        <f aca="false">IF(AI52="A",'FE DISTRIBUCIÓN'!$C$2,'FE DISTRIBUCIÓN'!$C$3)</f>
        <v>4.994E-006</v>
      </c>
      <c r="AK52" s="0" t="n">
        <f aca="false">W52*AJ52</f>
        <v>5.9928</v>
      </c>
      <c r="AL52" s="0" t="n">
        <f aca="false">AK52/365</f>
        <v>0.0164186301369863</v>
      </c>
      <c r="AM52" s="0" t="n">
        <f aca="false">AK52*EXP(AB52*AC52)</f>
        <v>5.9928</v>
      </c>
      <c r="AN52" s="0" t="n">
        <f aca="false">AM52/365</f>
        <v>0.0164186301369863</v>
      </c>
      <c r="AO52" s="0" t="n">
        <v>5.223868284E-006</v>
      </c>
      <c r="AP52" s="0" t="n">
        <f aca="false">AO52*W52</f>
        <v>6.2686419408</v>
      </c>
      <c r="AQ52" s="0" t="n">
        <f aca="false">AP52/365</f>
        <v>0.0171743614816438</v>
      </c>
      <c r="AR52" s="0" t="n">
        <f aca="false">AP52*EXP(AB52*AC52)</f>
        <v>6.2686419408</v>
      </c>
      <c r="AS52" s="0" t="n">
        <f aca="false">AR52/365</f>
        <v>0.0171743614816438</v>
      </c>
      <c r="AT52" s="0" t="n">
        <v>3.02832944E-007</v>
      </c>
      <c r="AU52" s="0" t="n">
        <f aca="false">AT52*W52</f>
        <v>0.3633995328</v>
      </c>
      <c r="AV52" s="0" t="n">
        <f aca="false">AU52/365</f>
        <v>0.000995615158356164</v>
      </c>
      <c r="AW52" s="0" t="n">
        <f aca="false">AU52*EXP(AB52*AC52)</f>
        <v>0.3633995328</v>
      </c>
      <c r="AX52" s="0" t="n">
        <f aca="false">AW52/365</f>
        <v>0.000995615158356164</v>
      </c>
      <c r="AY52" s="0" t="n">
        <f aca="false">AW52+AR52+AM52+AG52</f>
        <v>13.6693784742186</v>
      </c>
      <c r="AZ52" s="0" t="n">
        <f aca="false">AH52+AN52+AS52+AX52</f>
        <v>0.0374503519841604</v>
      </c>
      <c r="BA52" s="0" t="n">
        <f aca="false">AH52*1000000</f>
        <v>2861.74520717414</v>
      </c>
      <c r="BB52" s="0" t="n">
        <f aca="false">BA52*'Dist Horaria'!$H$3</f>
        <v>99.7161995546201</v>
      </c>
      <c r="BC52" s="0" t="n">
        <f aca="false">BA52*'Dist Horaria'!$I$3</f>
        <v>97.0486978622393</v>
      </c>
      <c r="BD52" s="0" t="n">
        <f aca="false">BA52*'Dist Horaria'!$J$3</f>
        <v>94.5309041151918</v>
      </c>
      <c r="BE52" s="0" t="n">
        <f aca="false">BA52*'Dist Horaria'!$K$3</f>
        <v>92.3858421785084</v>
      </c>
      <c r="BF52" s="0" t="n">
        <f aca="false">BA52*'Dist Horaria'!$L$3</f>
        <v>90.818314196117</v>
      </c>
      <c r="BG52" s="0" t="n">
        <f aca="false">BA52*'Dist Horaria'!$M$3</f>
        <v>89.8314534580339</v>
      </c>
      <c r="BH52" s="0" t="n">
        <f aca="false">BA52*'Dist Horaria'!$N$3</f>
        <v>93.8857456116888</v>
      </c>
      <c r="BI52" s="0" t="n">
        <f aca="false">BA52*'Dist Horaria'!$O$3</f>
        <v>93.8857456116888</v>
      </c>
      <c r="BJ52" s="0" t="n">
        <f aca="false">BA52*'Dist Horaria'!$P$3</f>
        <v>124.214009437857</v>
      </c>
      <c r="BK52" s="0" t="n">
        <f aca="false">BA52*'Dist Horaria'!$Q$3</f>
        <v>137.352029666861</v>
      </c>
      <c r="BL52" s="0" t="n">
        <f aca="false">BA52*'Dist Horaria'!$R$3</f>
        <v>146.906953469773</v>
      </c>
      <c r="BM52" s="0" t="n">
        <f aca="false">BA52*'Dist Horaria'!$S$3</f>
        <v>151.684415371229</v>
      </c>
      <c r="BN52" s="0" t="n">
        <f aca="false">BA52*'Dist Horaria'!$T$3</f>
        <v>152.878780846593</v>
      </c>
      <c r="BO52" s="0" t="n">
        <f aca="false">BA52*'Dist Horaria'!$U$3</f>
        <v>151.684415371229</v>
      </c>
      <c r="BP52" s="0" t="n">
        <f aca="false">BA52*'Dist Horaria'!$V$3</f>
        <v>149.295684420501</v>
      </c>
      <c r="BQ52" s="0" t="n">
        <f aca="false">BA52*'Dist Horaria'!$W$3</f>
        <v>145.712587994409</v>
      </c>
      <c r="BR52" s="0" t="n">
        <f aca="false">BA52*'Dist Horaria'!$X$3</f>
        <v>142.88868034548</v>
      </c>
      <c r="BS52" s="0" t="n">
        <f aca="false">BA52*'Dist Horaria'!$Y$3</f>
        <v>139.629595998351</v>
      </c>
      <c r="BT52" s="0" t="n">
        <f aca="false">BA52*'Dist Horaria'!$Z$3</f>
        <v>121.890080902921</v>
      </c>
      <c r="BU52" s="0" t="n">
        <f aca="false">BA52*'Dist Horaria'!$AA$3</f>
        <v>115.910505198202</v>
      </c>
      <c r="BV52" s="0" t="n">
        <f aca="false">BA52*'Dist Horaria'!$AB$3</f>
        <v>103.168095298838</v>
      </c>
      <c r="BW52" s="0" t="n">
        <f aca="false">BA52*'Dist Horaria'!$AC$3</f>
        <v>111.816203286146</v>
      </c>
      <c r="BX52" s="0" t="n">
        <f aca="false">BA52*'Dist Horaria'!$AD$3</f>
        <v>108.865421194689</v>
      </c>
      <c r="BY52" s="0" t="n">
        <f aca="false">BA52*'Dist Horaria'!$AE$3</f>
        <v>105.743665985295</v>
      </c>
      <c r="BZ52" s="0" t="n">
        <f aca="false">AN52*1000000</f>
        <v>16418.6301369863</v>
      </c>
      <c r="CA52" s="0" t="n">
        <f aca="false">BZ52*'Dist Horaria'!$H$6</f>
        <v>410.465753424658</v>
      </c>
      <c r="CB52" s="0" t="n">
        <f aca="false">BZ52*'Dist Horaria'!$I$6</f>
        <v>410.465753424658</v>
      </c>
      <c r="CC52" s="0" t="n">
        <f aca="false">BZ52*'Dist Horaria'!$J$6</f>
        <v>410.465753424658</v>
      </c>
      <c r="CD52" s="0" t="n">
        <f aca="false">BZ52*'Dist Horaria'!$K$6</f>
        <v>410.465753424658</v>
      </c>
      <c r="CE52" s="0" t="n">
        <f aca="false">BZ52*'Dist Horaria'!$L$6</f>
        <v>410.465753424658</v>
      </c>
      <c r="CF52" s="0" t="n">
        <f aca="false">BZ52*'Dist Horaria'!$M$6</f>
        <v>1094.57534246575</v>
      </c>
      <c r="CG52" s="0" t="n">
        <f aca="false">BZ52*'Dist Horaria'!$N$6</f>
        <v>1094.57534246575</v>
      </c>
      <c r="CH52" s="0" t="n">
        <f aca="false">BZ52*'Dist Horaria'!$O$6</f>
        <v>1094.57534246575</v>
      </c>
      <c r="CI52" s="0" t="n">
        <f aca="false">BZ52*'Dist Horaria'!$P$6</f>
        <v>718.315068493151</v>
      </c>
      <c r="CJ52" s="0" t="n">
        <f aca="false">BZ52*'Dist Horaria'!$Q$6</f>
        <v>718.315068493151</v>
      </c>
      <c r="CK52" s="0" t="n">
        <f aca="false">BZ52*'Dist Horaria'!$R$6</f>
        <v>718.315068493151</v>
      </c>
      <c r="CL52" s="0" t="n">
        <f aca="false">BZ52*'Dist Horaria'!$S$6</f>
        <v>718.315068493151</v>
      </c>
      <c r="CM52" s="0" t="n">
        <f aca="false">BZ52*'Dist Horaria'!$T$6</f>
        <v>718.315068493151</v>
      </c>
      <c r="CN52" s="0" t="n">
        <f aca="false">BZ52*'Dist Horaria'!$U$6</f>
        <v>718.315068493151</v>
      </c>
      <c r="CO52" s="0" t="n">
        <f aca="false">BZ52*'Dist Horaria'!$V$6</f>
        <v>718.315068493151</v>
      </c>
      <c r="CP52" s="0" t="n">
        <f aca="false">BZ52*'Dist Horaria'!$W$6</f>
        <v>718.315068493151</v>
      </c>
      <c r="CQ52" s="0" t="n">
        <f aca="false">BZ52*'Dist Horaria'!$X$6</f>
        <v>1094.57534246575</v>
      </c>
      <c r="CR52" s="0" t="n">
        <f aca="false">BZ52*'Dist Horaria'!$Y$6</f>
        <v>1094.57534246575</v>
      </c>
      <c r="CS52" s="0" t="n">
        <f aca="false">BZ52*'Dist Horaria'!$Z$6</f>
        <v>1094.57534246575</v>
      </c>
      <c r="CT52" s="0" t="n">
        <f aca="false">BZ52*'Dist Horaria'!$AA$6</f>
        <v>410.465753424658</v>
      </c>
      <c r="CU52" s="0" t="n">
        <f aca="false">BZ52*'Dist Horaria'!$AB$6</f>
        <v>410.465753424658</v>
      </c>
      <c r="CV52" s="0" t="n">
        <f aca="false">BZ52*'Dist Horaria'!$AC$6</f>
        <v>410.465753424658</v>
      </c>
      <c r="CW52" s="0" t="n">
        <f aca="false">BZ52*'Dist Horaria'!$AD$6</f>
        <v>410.465753424658</v>
      </c>
      <c r="CX52" s="0" t="n">
        <f aca="false">BZ52*'Dist Horaria'!$AE$6</f>
        <v>410.465753424658</v>
      </c>
      <c r="CY52" s="0" t="n">
        <f aca="false">AS52*1000000</f>
        <v>17174.3614816438</v>
      </c>
      <c r="CZ52" s="0" t="n">
        <f aca="false">CY52*'Dist Horaria'!$H$6</f>
        <v>429.359037041096</v>
      </c>
      <c r="DA52" s="0" t="n">
        <f aca="false">CY52*'Dist Horaria'!$I$6</f>
        <v>429.359037041096</v>
      </c>
      <c r="DB52" s="0" t="n">
        <f aca="false">CY52*'Dist Horaria'!$J$6</f>
        <v>429.359037041096</v>
      </c>
      <c r="DC52" s="0" t="n">
        <f aca="false">CY52*'Dist Horaria'!$K$6</f>
        <v>429.359037041096</v>
      </c>
      <c r="DD52" s="0" t="n">
        <f aca="false">CY52*'Dist Horaria'!$L$6</f>
        <v>429.359037041096</v>
      </c>
      <c r="DE52" s="0" t="n">
        <f aca="false">CY52*'Dist Horaria'!$M$6</f>
        <v>1144.95743210959</v>
      </c>
      <c r="DF52" s="0" t="n">
        <f aca="false">CY52*'Dist Horaria'!$N$6</f>
        <v>1144.95743210959</v>
      </c>
      <c r="DG52" s="0" t="n">
        <f aca="false">CY52*'Dist Horaria'!$O$6</f>
        <v>1144.95743210959</v>
      </c>
      <c r="DH52" s="0" t="n">
        <f aca="false">CY52*'Dist Horaria'!$P$6</f>
        <v>751.378314821918</v>
      </c>
      <c r="DI52" s="0" t="n">
        <f aca="false">CY52*'Dist Horaria'!$Q$6</f>
        <v>751.378314821918</v>
      </c>
      <c r="DJ52" s="0" t="n">
        <f aca="false">CY52*'Dist Horaria'!$R$6</f>
        <v>751.378314821918</v>
      </c>
      <c r="DK52" s="0" t="n">
        <f aca="false">CY52*'Dist Horaria'!$S$6</f>
        <v>751.378314821918</v>
      </c>
      <c r="DL52" s="0" t="n">
        <f aca="false">CY52*'Dist Horaria'!$T$6</f>
        <v>751.378314821918</v>
      </c>
      <c r="DM52" s="0" t="n">
        <f aca="false">CY52*'Dist Horaria'!$U$6</f>
        <v>751.378314821918</v>
      </c>
      <c r="DN52" s="0" t="n">
        <f aca="false">CY52*'Dist Horaria'!$V$6</f>
        <v>751.378314821918</v>
      </c>
      <c r="DO52" s="0" t="n">
        <f aca="false">CY52*'Dist Horaria'!$W$6</f>
        <v>751.378314821918</v>
      </c>
      <c r="DP52" s="0" t="n">
        <f aca="false">CY52*'Dist Horaria'!$X$6</f>
        <v>1144.95743210959</v>
      </c>
      <c r="DQ52" s="0" t="n">
        <f aca="false">CY52*'Dist Horaria'!$Y$6</f>
        <v>1144.95743210959</v>
      </c>
      <c r="DR52" s="0" t="n">
        <f aca="false">CY52*'Dist Horaria'!$Z$6</f>
        <v>1144.95743210959</v>
      </c>
      <c r="DS52" s="0" t="n">
        <f aca="false">CY52*'Dist Horaria'!$AA$6</f>
        <v>429.359037041096</v>
      </c>
      <c r="DT52" s="0" t="n">
        <f aca="false">CY52*'Dist Horaria'!$AB$6</f>
        <v>429.359037041096</v>
      </c>
      <c r="DU52" s="0" t="n">
        <f aca="false">CY52*'Dist Horaria'!$AC$6</f>
        <v>429.359037041096</v>
      </c>
      <c r="DV52" s="0" t="n">
        <f aca="false">CY52*'Dist Horaria'!$AD$6</f>
        <v>429.359037041096</v>
      </c>
      <c r="DW52" s="0" t="n">
        <f aca="false">CY52*'Dist Horaria'!$AE$6</f>
        <v>429.359037041096</v>
      </c>
      <c r="DX52" s="0" t="n">
        <f aca="false">AX52*1000000</f>
        <v>995.615158356164</v>
      </c>
      <c r="DY52" s="0" t="n">
        <f aca="false">DX52*'Dist Horaria'!$H$6</f>
        <v>24.8903789589041</v>
      </c>
      <c r="DZ52" s="0" t="n">
        <f aca="false">DX52*'Dist Horaria'!$I$6</f>
        <v>24.8903789589041</v>
      </c>
      <c r="EA52" s="0" t="n">
        <f aca="false">DX52*'Dist Horaria'!$J$6</f>
        <v>24.8903789589041</v>
      </c>
      <c r="EB52" s="0" t="n">
        <f aca="false">DX52*'Dist Horaria'!$K$6</f>
        <v>24.8903789589041</v>
      </c>
      <c r="EC52" s="0" t="n">
        <f aca="false">DX52*'Dist Horaria'!$L$6</f>
        <v>24.8903789589041</v>
      </c>
      <c r="ED52" s="0" t="n">
        <f aca="false">DX52*'Dist Horaria'!$M$6</f>
        <v>66.374343890411</v>
      </c>
      <c r="EE52" s="0" t="n">
        <f aca="false">DX52*'Dist Horaria'!$N$6</f>
        <v>66.374343890411</v>
      </c>
      <c r="EF52" s="0" t="n">
        <f aca="false">DX52*'Dist Horaria'!$O$6</f>
        <v>66.374343890411</v>
      </c>
      <c r="EG52" s="0" t="n">
        <f aca="false">DX52*'Dist Horaria'!$P$6</f>
        <v>43.5581631780822</v>
      </c>
      <c r="EH52" s="0" t="n">
        <f aca="false">DX52*'Dist Horaria'!$Q$6</f>
        <v>43.5581631780822</v>
      </c>
      <c r="EI52" s="0" t="n">
        <f aca="false">DX52*'Dist Horaria'!$R$6</f>
        <v>43.5581631780822</v>
      </c>
      <c r="EJ52" s="0" t="n">
        <f aca="false">DX52*'Dist Horaria'!$S$6</f>
        <v>43.5581631780822</v>
      </c>
      <c r="EK52" s="0" t="n">
        <f aca="false">DX52*'Dist Horaria'!$T$6</f>
        <v>43.5581631780822</v>
      </c>
      <c r="EL52" s="0" t="n">
        <f aca="false">DX52*'Dist Horaria'!$U$6</f>
        <v>43.5581631780822</v>
      </c>
      <c r="EM52" s="0" t="n">
        <f aca="false">DX52*'Dist Horaria'!$V$6</f>
        <v>43.5581631780822</v>
      </c>
      <c r="EN52" s="0" t="n">
        <f aca="false">DX52*'Dist Horaria'!$W$6</f>
        <v>43.5581631780822</v>
      </c>
      <c r="EO52" s="0" t="n">
        <f aca="false">DX52*'Dist Horaria'!$X$6</f>
        <v>66.374343890411</v>
      </c>
      <c r="EP52" s="0" t="n">
        <f aca="false">DX52*'Dist Horaria'!$Y$6</f>
        <v>66.374343890411</v>
      </c>
      <c r="EQ52" s="0" t="n">
        <f aca="false">DX52*'Dist Horaria'!$Z$6</f>
        <v>66.374343890411</v>
      </c>
      <c r="ER52" s="0" t="n">
        <f aca="false">DX52*'Dist Horaria'!$AA$6</f>
        <v>24.8903789589041</v>
      </c>
      <c r="ES52" s="0" t="n">
        <f aca="false">DX52*'Dist Horaria'!$AB$6</f>
        <v>24.8903789589041</v>
      </c>
      <c r="ET52" s="0" t="n">
        <f aca="false">DX52*'Dist Horaria'!$AC$6</f>
        <v>24.8903789589041</v>
      </c>
      <c r="EU52" s="0" t="n">
        <f aca="false">DX52*'Dist Horaria'!$AD$6</f>
        <v>24.8903789589041</v>
      </c>
      <c r="EV52" s="0" t="n">
        <f aca="false">DX52*'Dist Horaria'!$AE$6</f>
        <v>24.8903789589041</v>
      </c>
      <c r="EW52" s="0" t="n">
        <f aca="false">BB52+CA52+CZ52+DY52</f>
        <v>964.431368979278</v>
      </c>
      <c r="EX52" s="0" t="n">
        <f aca="false">BC52+CB52+DA52+DZ52</f>
        <v>961.763867286897</v>
      </c>
      <c r="EY52" s="0" t="n">
        <f aca="false">BD52+CC52+DB52+EA52</f>
        <v>959.246073539849</v>
      </c>
      <c r="EZ52" s="0" t="n">
        <f aca="false">BE52+CD52+DC52+EB52</f>
        <v>957.101011603166</v>
      </c>
      <c r="FA52" s="0" t="n">
        <f aca="false">BF52+CE52+DD52+EC52</f>
        <v>955.533483620775</v>
      </c>
      <c r="FB52" s="0" t="n">
        <f aca="false">BG52+CF52+DE52+ED52</f>
        <v>2395.73857192379</v>
      </c>
      <c r="FC52" s="0" t="n">
        <f aca="false">BH52+CG52+DF52+EE52</f>
        <v>2399.79286407744</v>
      </c>
      <c r="FD52" s="0" t="n">
        <f aca="false">BI52+CH52+DG52+EF52</f>
        <v>2399.79286407744</v>
      </c>
      <c r="FE52" s="0" t="n">
        <f aca="false">BJ52+CI52+DH52+EG52</f>
        <v>1637.46555593101</v>
      </c>
      <c r="FF52" s="0" t="n">
        <f aca="false">BK52+CJ52+DI52+EH52</f>
        <v>1650.60357616001</v>
      </c>
      <c r="FG52" s="0" t="n">
        <f aca="false">BL52+CK52+DJ52+EI52</f>
        <v>1660.15849996292</v>
      </c>
      <c r="FH52" s="0" t="n">
        <f aca="false">BM52+CL52+DK52+EJ52</f>
        <v>1664.93596186438</v>
      </c>
      <c r="FI52" s="0" t="n">
        <f aca="false">BN52+CM52+DL52+EK52</f>
        <v>1666.13032733974</v>
      </c>
      <c r="FJ52" s="0" t="n">
        <f aca="false">BO52+CN52+DM52+EL52</f>
        <v>1664.93596186438</v>
      </c>
      <c r="FK52" s="0" t="n">
        <f aca="false">BP52+CO52+DN52+EM52</f>
        <v>1662.54723091365</v>
      </c>
      <c r="FL52" s="0" t="n">
        <f aca="false">BQ52+CP52+DO52+EN52</f>
        <v>1658.96413448756</v>
      </c>
      <c r="FM52" s="0" t="n">
        <f aca="false">BR52+CQ52+DP52+EO52</f>
        <v>2448.79579881123</v>
      </c>
      <c r="FN52" s="0" t="n">
        <f aca="false">BS52+CR52+DQ52+EP52</f>
        <v>2445.53671446411</v>
      </c>
      <c r="FO52" s="0" t="n">
        <f aca="false">BT52+CS52+DR52+EQ52</f>
        <v>2427.79719936868</v>
      </c>
      <c r="FP52" s="0" t="n">
        <f aca="false">BU52+CT52+DS52+ER52</f>
        <v>980.625674622859</v>
      </c>
      <c r="FQ52" s="0" t="n">
        <f aca="false">BV52+CU52+DT52+ES52</f>
        <v>967.883264723496</v>
      </c>
      <c r="FR52" s="0" t="n">
        <f aca="false">BW52+CV52+DU52+ET52</f>
        <v>976.531372710803</v>
      </c>
      <c r="FS52" s="0" t="n">
        <f aca="false">BX52+CW52+DV52+EU52</f>
        <v>973.580590619347</v>
      </c>
      <c r="FT52" s="0" t="n">
        <f aca="false">BY52+CX52+DW52+EV52</f>
        <v>970.458835409952</v>
      </c>
      <c r="FU52" s="0" t="n">
        <f aca="false">AM52*'Dist Horaria'!$H$10</f>
        <v>0.540857518704106</v>
      </c>
      <c r="FV52" s="0" t="n">
        <f aca="false">AM52*'Dist Horaria'!$I$10</f>
        <v>0.506182946838306</v>
      </c>
      <c r="FW52" s="0" t="n">
        <f aca="false">AM52*'Dist Horaria'!$J$10</f>
        <v>0.503991634656132</v>
      </c>
      <c r="FX52" s="0" t="n">
        <f aca="false">AM52*'Dist Horaria'!$K$10</f>
        <v>0.489497008439032</v>
      </c>
      <c r="FY52" s="0" t="n">
        <f aca="false">AM52*'Dist Horaria'!$L$10</f>
        <v>0.489692897337745</v>
      </c>
      <c r="FZ52" s="0" t="n">
        <f aca="false">AM52*'Dist Horaria'!$M$10</f>
        <v>0.523991552306569</v>
      </c>
      <c r="GA52" s="0" t="n">
        <f aca="false">AM52*'Dist Horaria'!$N$10</f>
        <v>0.495717667151612</v>
      </c>
      <c r="GB52" s="0" t="n">
        <f aca="false">AM52*'Dist Horaria'!$O$10</f>
        <v>0.487256690141367</v>
      </c>
      <c r="GC52" s="0" t="n">
        <f aca="false">AM52*'Dist Horaria'!$P$10</f>
        <v>0.494817798286799</v>
      </c>
      <c r="GD52" s="0" t="n">
        <f aca="false">AM52*'Dist Horaria'!$Q$10</f>
        <v>0.447793414190739</v>
      </c>
      <c r="GE52" s="0" t="n">
        <f aca="false">AM52*'Dist Horaria'!$R$10</f>
        <v>0.546375214174974</v>
      </c>
      <c r="GF52" s="0" t="n">
        <f aca="false">AM52*'Dist Horaria'!$S$10</f>
        <v>0.466625657772621</v>
      </c>
      <c r="GG52" s="0" t="n">
        <f aca="false">AR52*'Dist Horaria'!$H$10</f>
        <v>0.565752590733143</v>
      </c>
      <c r="GH52" s="0" t="n">
        <f aca="false">AR52*'Dist Horaria'!$I$10</f>
        <v>0.529481986762171</v>
      </c>
      <c r="GI52" s="0" t="n">
        <f aca="false">AR52*'Dist Horaria'!$J$10</f>
        <v>0.527189810909388</v>
      </c>
      <c r="GJ52" s="0" t="n">
        <f aca="false">AR52*'Dist Horaria'!$K$10</f>
        <v>0.512028013115246</v>
      </c>
      <c r="GK52" s="0" t="n">
        <f aca="false">AR52*'Dist Horaria'!$L$10</f>
        <v>0.512232918562818</v>
      </c>
      <c r="GL52" s="0" t="n">
        <f aca="false">AR52*'Dist Horaria'!$M$10</f>
        <v>0.548110302598761</v>
      </c>
      <c r="GM52" s="0" t="n">
        <f aca="false">AR52*'Dist Horaria'!$N$10</f>
        <v>0.518535001852579</v>
      </c>
      <c r="GN52" s="0" t="n">
        <f aca="false">AR52*'Dist Horaria'!$O$10</f>
        <v>0.5096845754498</v>
      </c>
      <c r="GO52" s="0" t="n">
        <f aca="false">AR52*'Dist Horaria'!$P$10</f>
        <v>0.51759371302145</v>
      </c>
      <c r="GP52" s="0" t="n">
        <f aca="false">AR52*'Dist Horaria'!$Q$10</f>
        <v>0.468404848653399</v>
      </c>
      <c r="GQ52" s="0" t="n">
        <f aca="false">AR52*'Dist Horaria'!$R$10</f>
        <v>0.571524259610003</v>
      </c>
      <c r="GR52" s="0" t="n">
        <f aca="false">AR52*'Dist Horaria'!$S$10</f>
        <v>0.488103919531244</v>
      </c>
      <c r="GS52" s="0" t="n">
        <f aca="false">AW52*'Dist Horaria'!$H$10</f>
        <v>0.0327972516367039</v>
      </c>
      <c r="GT52" s="0" t="n">
        <f aca="false">AW52*'Dist Horaria'!$I$10</f>
        <v>0.0306946079282418</v>
      </c>
      <c r="GU52" s="0" t="n">
        <f aca="false">AW52*'Dist Horaria'!$J$10</f>
        <v>0.0305617281686602</v>
      </c>
      <c r="GV52" s="0" t="n">
        <f aca="false">AW52*'Dist Horaria'!$K$10</f>
        <v>0.0296827833689998</v>
      </c>
      <c r="GW52" s="0" t="n">
        <f aca="false">AW52*'Dist Horaria'!$L$10</f>
        <v>0.0296946619456706</v>
      </c>
      <c r="GX52" s="0" t="n">
        <f aca="false">AW52*'Dist Horaria'!$M$10</f>
        <v>0.0317745102955803</v>
      </c>
      <c r="GY52" s="0" t="n">
        <f aca="false">AW52*'Dist Horaria'!$N$10</f>
        <v>0.0300600001073958</v>
      </c>
      <c r="GZ52" s="0" t="n">
        <f aca="false">AW52*'Dist Horaria'!$O$10</f>
        <v>0.0295469319101333</v>
      </c>
      <c r="HA52" s="0" t="n">
        <f aca="false">AW52*'Dist Horaria'!$P$10</f>
        <v>0.0300054326389246</v>
      </c>
      <c r="HB52" s="0" t="n">
        <f aca="false">AW52*'Dist Horaria'!$Q$10</f>
        <v>0.0271539042697623</v>
      </c>
      <c r="HC52" s="0" t="n">
        <f aca="false">AW52*'Dist Horaria'!$R$10</f>
        <v>0.0331318411368118</v>
      </c>
      <c r="HD52" s="0" t="n">
        <f aca="false">AW52*'Dist Horaria'!$S$10</f>
        <v>0.0282958793931156</v>
      </c>
    </row>
    <row r="53" customFormat="false" ht="13.8" hidden="false" customHeight="false" outlineLevel="0" collapsed="false">
      <c r="A53" s="0" t="n">
        <v>4.71687788559542</v>
      </c>
      <c r="B53" s="0" t="n">
        <v>-74.1186191756026</v>
      </c>
      <c r="C53" s="0" t="n">
        <v>27</v>
      </c>
      <c r="D53" s="0" t="n">
        <v>37</v>
      </c>
      <c r="E53" s="0" t="n">
        <v>1984</v>
      </c>
      <c r="F53" s="0" t="n">
        <v>63</v>
      </c>
      <c r="G53" s="0" t="s">
        <v>351</v>
      </c>
      <c r="H53" s="1" t="n">
        <v>40903</v>
      </c>
      <c r="I53" s="0" t="s">
        <v>361</v>
      </c>
      <c r="J53" s="0" t="s">
        <v>362</v>
      </c>
      <c r="L53" s="0" t="s">
        <v>363</v>
      </c>
      <c r="M53" s="0" t="s">
        <v>364</v>
      </c>
      <c r="N53" s="0" t="n">
        <v>21</v>
      </c>
      <c r="O53" s="0" t="s">
        <v>130</v>
      </c>
      <c r="P53" s="0" t="s">
        <v>85</v>
      </c>
      <c r="Q53" s="0" t="s">
        <v>86</v>
      </c>
      <c r="R53" s="0" t="s">
        <v>87</v>
      </c>
      <c r="S53" s="0" t="n">
        <v>365</v>
      </c>
      <c r="T53" s="0" t="n">
        <v>24</v>
      </c>
      <c r="U53" s="0" t="n">
        <v>3</v>
      </c>
      <c r="V53" s="0" t="n">
        <v>208000</v>
      </c>
      <c r="W53" s="0" t="n">
        <f aca="false">V53*12</f>
        <v>2496000</v>
      </c>
      <c r="X53" s="0" t="n">
        <v>6</v>
      </c>
      <c r="Y53" s="0" t="s">
        <v>356</v>
      </c>
      <c r="Z53" s="0" t="n">
        <v>55188</v>
      </c>
      <c r="AB53" s="0" t="n">
        <v>0.005</v>
      </c>
      <c r="AC53" s="0" t="n">
        <v>1</v>
      </c>
      <c r="AD53" s="0" t="n">
        <v>6162.04851928684</v>
      </c>
      <c r="AE53" s="0" t="n">
        <v>1.74521797180019</v>
      </c>
      <c r="AF53" s="0" t="n">
        <f aca="false">AE53/S53</f>
        <v>0.00478141910082245</v>
      </c>
      <c r="AG53" s="0" t="n">
        <f aca="false">AE53*EXP(AB53*AC53)</f>
        <v>1.75396591328804</v>
      </c>
      <c r="AH53" s="0" t="n">
        <f aca="false">AG53/S53</f>
        <v>0.00480538606380286</v>
      </c>
      <c r="AI53" s="0" t="s">
        <v>90</v>
      </c>
      <c r="AJ53" s="0" t="n">
        <f aca="false">IF(AI53="A",'FE DISTRIBUCIÓN'!$C$2,'FE DISTRIBUCIÓN'!$C$3)</f>
        <v>4.994E-006</v>
      </c>
      <c r="AK53" s="0" t="n">
        <f aca="false">W53*AJ53</f>
        <v>12.465024</v>
      </c>
      <c r="AL53" s="0" t="n">
        <f aca="false">AK53/365</f>
        <v>0.0341507506849315</v>
      </c>
      <c r="AM53" s="0" t="n">
        <f aca="false">AK53*EXP(AB53*AC53)</f>
        <v>12.5275051928129</v>
      </c>
      <c r="AN53" s="0" t="n">
        <f aca="false">AM53/365</f>
        <v>0.0343219320351039</v>
      </c>
      <c r="AO53" s="0" t="n">
        <v>5.223868284E-006</v>
      </c>
      <c r="AP53" s="0" t="n">
        <f aca="false">AO53*W53</f>
        <v>13.038775236864</v>
      </c>
      <c r="AQ53" s="0" t="n">
        <f aca="false">AP53/365</f>
        <v>0.0357226718818192</v>
      </c>
      <c r="AR53" s="0" t="n">
        <f aca="false">AP53*EXP(AB53*AC53)</f>
        <v>13.1041323697198</v>
      </c>
      <c r="AS53" s="0" t="n">
        <f aca="false">AR53/365</f>
        <v>0.0359017325197803</v>
      </c>
      <c r="AT53" s="0" t="n">
        <v>3.02832944E-007</v>
      </c>
      <c r="AU53" s="0" t="n">
        <f aca="false">AT53*W53</f>
        <v>0.755871028224</v>
      </c>
      <c r="AV53" s="0" t="n">
        <f aca="false">AU53/365</f>
        <v>0.00207087952938082</v>
      </c>
      <c r="AW53" s="0" t="n">
        <f aca="false">AU53*EXP(AB53*AC53)</f>
        <v>0.75965984751999</v>
      </c>
      <c r="AX53" s="0" t="n">
        <f aca="false">AW53/365</f>
        <v>0.00208125985621915</v>
      </c>
      <c r="AY53" s="0" t="n">
        <f aca="false">AW53+AR53+AM53+AG53</f>
        <v>28.1452633233408</v>
      </c>
      <c r="AZ53" s="0" t="n">
        <f aca="false">AH53+AN53+AS53+AX53</f>
        <v>0.0771103104749063</v>
      </c>
      <c r="BA53" s="0" t="n">
        <f aca="false">AH53*1000000</f>
        <v>4805.38606380286</v>
      </c>
      <c r="BB53" s="0" t="n">
        <f aca="false">BA53*'Dist Horaria'!$H$3</f>
        <v>167.441473990734</v>
      </c>
      <c r="BC53" s="0" t="n">
        <f aca="false">BA53*'Dist Horaria'!$I$3</f>
        <v>162.962257802793</v>
      </c>
      <c r="BD53" s="0" t="n">
        <f aca="false">BA53*'Dist Horaria'!$J$3</f>
        <v>158.734428241565</v>
      </c>
      <c r="BE53" s="0" t="n">
        <f aca="false">BA53*'Dist Horaria'!$K$3</f>
        <v>155.132482578936</v>
      </c>
      <c r="BF53" s="0" t="n">
        <f aca="false">BA53*'Dist Horaria'!$L$3</f>
        <v>152.500320532391</v>
      </c>
      <c r="BG53" s="0" t="n">
        <f aca="false">BA53*'Dist Horaria'!$M$3</f>
        <v>150.843203460679</v>
      </c>
      <c r="BH53" s="0" t="n">
        <f aca="false">BA53*'Dist Horaria'!$N$3</f>
        <v>157.651090817288</v>
      </c>
      <c r="BI53" s="0" t="n">
        <f aca="false">BA53*'Dist Horaria'!$O$3</f>
        <v>157.651090817288</v>
      </c>
      <c r="BJ53" s="0" t="n">
        <f aca="false">BA53*'Dist Horaria'!$P$3</f>
        <v>208.577712783579</v>
      </c>
      <c r="BK53" s="0" t="n">
        <f aca="false">BA53*'Dist Horaria'!$Q$3</f>
        <v>230.638817020304</v>
      </c>
      <c r="BL53" s="0" t="n">
        <f aca="false">BA53*'Dist Horaria'!$R$3</f>
        <v>246.683256465195</v>
      </c>
      <c r="BM53" s="0" t="n">
        <f aca="false">BA53*'Dist Horaria'!$S$3</f>
        <v>254.70547618764</v>
      </c>
      <c r="BN53" s="0" t="n">
        <f aca="false">BA53*'Dist Horaria'!$T$3</f>
        <v>256.711031118252</v>
      </c>
      <c r="BO53" s="0" t="n">
        <f aca="false">BA53*'Dist Horaria'!$U$3</f>
        <v>254.70547618764</v>
      </c>
      <c r="BP53" s="0" t="n">
        <f aca="false">BA53*'Dist Horaria'!$V$3</f>
        <v>250.694366326418</v>
      </c>
      <c r="BQ53" s="0" t="n">
        <f aca="false">BA53*'Dist Horaria'!$W$3</f>
        <v>244.677701534584</v>
      </c>
      <c r="BR53" s="0" t="n">
        <f aca="false">BA53*'Dist Horaria'!$X$3</f>
        <v>239.93585155171</v>
      </c>
      <c r="BS53" s="0" t="n">
        <f aca="false">BA53*'Dist Horaria'!$Y$3</f>
        <v>234.463261447186</v>
      </c>
      <c r="BT53" s="0" t="n">
        <f aca="false">BA53*'Dist Horaria'!$Z$3</f>
        <v>204.675417859818</v>
      </c>
      <c r="BU53" s="0" t="n">
        <f aca="false">BA53*'Dist Horaria'!$AA$3</f>
        <v>194.634632367498</v>
      </c>
      <c r="BV53" s="0" t="n">
        <f aca="false">BA53*'Dist Horaria'!$AB$3</f>
        <v>173.23782918734</v>
      </c>
      <c r="BW53" s="0" t="n">
        <f aca="false">BA53*'Dist Horaria'!$AC$3</f>
        <v>187.759561414335</v>
      </c>
      <c r="BX53" s="0" t="n">
        <f aca="false">BA53*'Dist Horaria'!$AD$3</f>
        <v>182.804666371948</v>
      </c>
      <c r="BY53" s="0" t="n">
        <f aca="false">BA53*'Dist Horaria'!$AE$3</f>
        <v>177.562676644762</v>
      </c>
      <c r="BZ53" s="0" t="n">
        <f aca="false">AN53*1000000</f>
        <v>34321.9320351039</v>
      </c>
      <c r="CA53" s="0" t="n">
        <f aca="false">BZ53*'Dist Horaria'!$H$6</f>
        <v>858.048300877598</v>
      </c>
      <c r="CB53" s="0" t="n">
        <f aca="false">BZ53*'Dist Horaria'!$I$6</f>
        <v>858.048300877598</v>
      </c>
      <c r="CC53" s="0" t="n">
        <f aca="false">BZ53*'Dist Horaria'!$J$6</f>
        <v>858.048300877598</v>
      </c>
      <c r="CD53" s="0" t="n">
        <f aca="false">BZ53*'Dist Horaria'!$K$6</f>
        <v>858.048300877598</v>
      </c>
      <c r="CE53" s="0" t="n">
        <f aca="false">BZ53*'Dist Horaria'!$L$6</f>
        <v>858.048300877598</v>
      </c>
      <c r="CF53" s="0" t="n">
        <f aca="false">BZ53*'Dist Horaria'!$M$6</f>
        <v>2288.12880234026</v>
      </c>
      <c r="CG53" s="0" t="n">
        <f aca="false">BZ53*'Dist Horaria'!$N$6</f>
        <v>2288.12880234026</v>
      </c>
      <c r="CH53" s="0" t="n">
        <f aca="false">BZ53*'Dist Horaria'!$O$6</f>
        <v>2288.12880234026</v>
      </c>
      <c r="CI53" s="0" t="n">
        <f aca="false">BZ53*'Dist Horaria'!$P$6</f>
        <v>1501.5845265358</v>
      </c>
      <c r="CJ53" s="0" t="n">
        <f aca="false">BZ53*'Dist Horaria'!$Q$6</f>
        <v>1501.5845265358</v>
      </c>
      <c r="CK53" s="0" t="n">
        <f aca="false">BZ53*'Dist Horaria'!$R$6</f>
        <v>1501.5845265358</v>
      </c>
      <c r="CL53" s="0" t="n">
        <f aca="false">BZ53*'Dist Horaria'!$S$6</f>
        <v>1501.5845265358</v>
      </c>
      <c r="CM53" s="0" t="n">
        <f aca="false">BZ53*'Dist Horaria'!$T$6</f>
        <v>1501.5845265358</v>
      </c>
      <c r="CN53" s="0" t="n">
        <f aca="false">BZ53*'Dist Horaria'!$U$6</f>
        <v>1501.5845265358</v>
      </c>
      <c r="CO53" s="0" t="n">
        <f aca="false">BZ53*'Dist Horaria'!$V$6</f>
        <v>1501.5845265358</v>
      </c>
      <c r="CP53" s="0" t="n">
        <f aca="false">BZ53*'Dist Horaria'!$W$6</f>
        <v>1501.5845265358</v>
      </c>
      <c r="CQ53" s="0" t="n">
        <f aca="false">BZ53*'Dist Horaria'!$X$6</f>
        <v>2288.12880234026</v>
      </c>
      <c r="CR53" s="0" t="n">
        <f aca="false">BZ53*'Dist Horaria'!$Y$6</f>
        <v>2288.12880234026</v>
      </c>
      <c r="CS53" s="0" t="n">
        <f aca="false">BZ53*'Dist Horaria'!$Z$6</f>
        <v>2288.12880234026</v>
      </c>
      <c r="CT53" s="0" t="n">
        <f aca="false">BZ53*'Dist Horaria'!$AA$6</f>
        <v>858.048300877598</v>
      </c>
      <c r="CU53" s="0" t="n">
        <f aca="false">BZ53*'Dist Horaria'!$AB$6</f>
        <v>858.048300877598</v>
      </c>
      <c r="CV53" s="0" t="n">
        <f aca="false">BZ53*'Dist Horaria'!$AC$6</f>
        <v>858.048300877598</v>
      </c>
      <c r="CW53" s="0" t="n">
        <f aca="false">BZ53*'Dist Horaria'!$AD$6</f>
        <v>858.048300877598</v>
      </c>
      <c r="CX53" s="0" t="n">
        <f aca="false">BZ53*'Dist Horaria'!$AE$6</f>
        <v>858.048300877598</v>
      </c>
      <c r="CY53" s="0" t="n">
        <f aca="false">AS53*1000000</f>
        <v>35901.7325197803</v>
      </c>
      <c r="CZ53" s="0" t="n">
        <f aca="false">CY53*'Dist Horaria'!$H$6</f>
        <v>897.543312994509</v>
      </c>
      <c r="DA53" s="0" t="n">
        <f aca="false">CY53*'Dist Horaria'!$I$6</f>
        <v>897.543312994509</v>
      </c>
      <c r="DB53" s="0" t="n">
        <f aca="false">CY53*'Dist Horaria'!$J$6</f>
        <v>897.543312994509</v>
      </c>
      <c r="DC53" s="0" t="n">
        <f aca="false">CY53*'Dist Horaria'!$K$6</f>
        <v>897.543312994509</v>
      </c>
      <c r="DD53" s="0" t="n">
        <f aca="false">CY53*'Dist Horaria'!$L$6</f>
        <v>897.543312994509</v>
      </c>
      <c r="DE53" s="0" t="n">
        <f aca="false">CY53*'Dist Horaria'!$M$6</f>
        <v>2393.44883465202</v>
      </c>
      <c r="DF53" s="0" t="n">
        <f aca="false">CY53*'Dist Horaria'!$N$6</f>
        <v>2393.44883465202</v>
      </c>
      <c r="DG53" s="0" t="n">
        <f aca="false">CY53*'Dist Horaria'!$O$6</f>
        <v>2393.44883465202</v>
      </c>
      <c r="DH53" s="0" t="n">
        <f aca="false">CY53*'Dist Horaria'!$P$6</f>
        <v>1570.70079774039</v>
      </c>
      <c r="DI53" s="0" t="n">
        <f aca="false">CY53*'Dist Horaria'!$Q$6</f>
        <v>1570.70079774039</v>
      </c>
      <c r="DJ53" s="0" t="n">
        <f aca="false">CY53*'Dist Horaria'!$R$6</f>
        <v>1570.70079774039</v>
      </c>
      <c r="DK53" s="0" t="n">
        <f aca="false">CY53*'Dist Horaria'!$S$6</f>
        <v>1570.70079774039</v>
      </c>
      <c r="DL53" s="0" t="n">
        <f aca="false">CY53*'Dist Horaria'!$T$6</f>
        <v>1570.70079774039</v>
      </c>
      <c r="DM53" s="0" t="n">
        <f aca="false">CY53*'Dist Horaria'!$U$6</f>
        <v>1570.70079774039</v>
      </c>
      <c r="DN53" s="0" t="n">
        <f aca="false">CY53*'Dist Horaria'!$V$6</f>
        <v>1570.70079774039</v>
      </c>
      <c r="DO53" s="0" t="n">
        <f aca="false">CY53*'Dist Horaria'!$W$6</f>
        <v>1570.70079774039</v>
      </c>
      <c r="DP53" s="0" t="n">
        <f aca="false">CY53*'Dist Horaria'!$X$6</f>
        <v>2393.44883465202</v>
      </c>
      <c r="DQ53" s="0" t="n">
        <f aca="false">CY53*'Dist Horaria'!$Y$6</f>
        <v>2393.44883465202</v>
      </c>
      <c r="DR53" s="0" t="n">
        <f aca="false">CY53*'Dist Horaria'!$Z$6</f>
        <v>2393.44883465202</v>
      </c>
      <c r="DS53" s="0" t="n">
        <f aca="false">CY53*'Dist Horaria'!$AA$6</f>
        <v>897.543312994509</v>
      </c>
      <c r="DT53" s="0" t="n">
        <f aca="false">CY53*'Dist Horaria'!$AB$6</f>
        <v>897.543312994509</v>
      </c>
      <c r="DU53" s="0" t="n">
        <f aca="false">CY53*'Dist Horaria'!$AC$6</f>
        <v>897.543312994509</v>
      </c>
      <c r="DV53" s="0" t="n">
        <f aca="false">CY53*'Dist Horaria'!$AD$6</f>
        <v>897.543312994509</v>
      </c>
      <c r="DW53" s="0" t="n">
        <f aca="false">CY53*'Dist Horaria'!$AE$6</f>
        <v>897.543312994509</v>
      </c>
      <c r="DX53" s="0" t="n">
        <f aca="false">AX53*1000000</f>
        <v>2081.25985621915</v>
      </c>
      <c r="DY53" s="0" t="n">
        <f aca="false">DX53*'Dist Horaria'!$H$6</f>
        <v>52.0314964054788</v>
      </c>
      <c r="DZ53" s="0" t="n">
        <f aca="false">DX53*'Dist Horaria'!$I$6</f>
        <v>52.0314964054788</v>
      </c>
      <c r="EA53" s="0" t="n">
        <f aca="false">DX53*'Dist Horaria'!$J$6</f>
        <v>52.0314964054788</v>
      </c>
      <c r="EB53" s="0" t="n">
        <f aca="false">DX53*'Dist Horaria'!$K$6</f>
        <v>52.0314964054788</v>
      </c>
      <c r="EC53" s="0" t="n">
        <f aca="false">DX53*'Dist Horaria'!$L$6</f>
        <v>52.0314964054788</v>
      </c>
      <c r="ED53" s="0" t="n">
        <f aca="false">DX53*'Dist Horaria'!$M$6</f>
        <v>138.750657081277</v>
      </c>
      <c r="EE53" s="0" t="n">
        <f aca="false">DX53*'Dist Horaria'!$N$6</f>
        <v>138.750657081277</v>
      </c>
      <c r="EF53" s="0" t="n">
        <f aca="false">DX53*'Dist Horaria'!$O$6</f>
        <v>138.750657081277</v>
      </c>
      <c r="EG53" s="0" t="n">
        <f aca="false">DX53*'Dist Horaria'!$P$6</f>
        <v>91.0551187095878</v>
      </c>
      <c r="EH53" s="0" t="n">
        <f aca="false">DX53*'Dist Horaria'!$Q$6</f>
        <v>91.0551187095878</v>
      </c>
      <c r="EI53" s="0" t="n">
        <f aca="false">DX53*'Dist Horaria'!$R$6</f>
        <v>91.0551187095878</v>
      </c>
      <c r="EJ53" s="0" t="n">
        <f aca="false">DX53*'Dist Horaria'!$S$6</f>
        <v>91.0551187095878</v>
      </c>
      <c r="EK53" s="0" t="n">
        <f aca="false">DX53*'Dist Horaria'!$T$6</f>
        <v>91.0551187095878</v>
      </c>
      <c r="EL53" s="0" t="n">
        <f aca="false">DX53*'Dist Horaria'!$U$6</f>
        <v>91.0551187095878</v>
      </c>
      <c r="EM53" s="0" t="n">
        <f aca="false">DX53*'Dist Horaria'!$V$6</f>
        <v>91.0551187095878</v>
      </c>
      <c r="EN53" s="0" t="n">
        <f aca="false">DX53*'Dist Horaria'!$W$6</f>
        <v>91.0551187095878</v>
      </c>
      <c r="EO53" s="0" t="n">
        <f aca="false">DX53*'Dist Horaria'!$X$6</f>
        <v>138.750657081277</v>
      </c>
      <c r="EP53" s="0" t="n">
        <f aca="false">DX53*'Dist Horaria'!$Y$6</f>
        <v>138.750657081277</v>
      </c>
      <c r="EQ53" s="0" t="n">
        <f aca="false">DX53*'Dist Horaria'!$Z$6</f>
        <v>138.750657081277</v>
      </c>
      <c r="ER53" s="0" t="n">
        <f aca="false">DX53*'Dist Horaria'!$AA$6</f>
        <v>52.0314964054788</v>
      </c>
      <c r="ES53" s="0" t="n">
        <f aca="false">DX53*'Dist Horaria'!$AB$6</f>
        <v>52.0314964054788</v>
      </c>
      <c r="ET53" s="0" t="n">
        <f aca="false">DX53*'Dist Horaria'!$AC$6</f>
        <v>52.0314964054788</v>
      </c>
      <c r="EU53" s="0" t="n">
        <f aca="false">DX53*'Dist Horaria'!$AD$6</f>
        <v>52.0314964054788</v>
      </c>
      <c r="EV53" s="0" t="n">
        <f aca="false">DX53*'Dist Horaria'!$AE$6</f>
        <v>52.0314964054788</v>
      </c>
      <c r="EW53" s="0" t="n">
        <f aca="false">BB53+CA53+CZ53+DY53</f>
        <v>1975.06458426832</v>
      </c>
      <c r="EX53" s="0" t="n">
        <f aca="false">BC53+CB53+DA53+DZ53</f>
        <v>1970.58536808038</v>
      </c>
      <c r="EY53" s="0" t="n">
        <f aca="false">BD53+CC53+DB53+EA53</f>
        <v>1966.35753851915</v>
      </c>
      <c r="EZ53" s="0" t="n">
        <f aca="false">BE53+CD53+DC53+EB53</f>
        <v>1962.75559285652</v>
      </c>
      <c r="FA53" s="0" t="n">
        <f aca="false">BF53+CE53+DD53+EC53</f>
        <v>1960.12343080998</v>
      </c>
      <c r="FB53" s="0" t="n">
        <f aca="false">BG53+CF53+DE53+ED53</f>
        <v>4971.17149753424</v>
      </c>
      <c r="FC53" s="0" t="n">
        <f aca="false">BH53+CG53+DF53+EE53</f>
        <v>4977.97938489085</v>
      </c>
      <c r="FD53" s="0" t="n">
        <f aca="false">BI53+CH53+DG53+EF53</f>
        <v>4977.97938489085</v>
      </c>
      <c r="FE53" s="0" t="n">
        <f aca="false">BJ53+CI53+DH53+EG53</f>
        <v>3371.91815576935</v>
      </c>
      <c r="FF53" s="0" t="n">
        <f aca="false">BK53+CJ53+DI53+EH53</f>
        <v>3393.97926000608</v>
      </c>
      <c r="FG53" s="0" t="n">
        <f aca="false">BL53+CK53+DJ53+EI53</f>
        <v>3410.02369945097</v>
      </c>
      <c r="FH53" s="0" t="n">
        <f aca="false">BM53+CL53+DK53+EJ53</f>
        <v>3418.04591917341</v>
      </c>
      <c r="FI53" s="0" t="n">
        <f aca="false">BN53+CM53+DL53+EK53</f>
        <v>3420.05147410403</v>
      </c>
      <c r="FJ53" s="0" t="n">
        <f aca="false">BO53+CN53+DM53+EL53</f>
        <v>3418.04591917341</v>
      </c>
      <c r="FK53" s="0" t="n">
        <f aca="false">BP53+CO53+DN53+EM53</f>
        <v>3414.03480931219</v>
      </c>
      <c r="FL53" s="0" t="n">
        <f aca="false">BQ53+CP53+DO53+EN53</f>
        <v>3408.01814452036</v>
      </c>
      <c r="FM53" s="0" t="n">
        <f aca="false">BR53+CQ53+DP53+EO53</f>
        <v>5060.26414562527</v>
      </c>
      <c r="FN53" s="0" t="n">
        <f aca="false">BS53+CR53+DQ53+EP53</f>
        <v>5054.79155552075</v>
      </c>
      <c r="FO53" s="0" t="n">
        <f aca="false">BT53+CS53+DR53+EQ53</f>
        <v>5025.00371193338</v>
      </c>
      <c r="FP53" s="0" t="n">
        <f aca="false">BU53+CT53+DS53+ER53</f>
        <v>2002.25774264508</v>
      </c>
      <c r="FQ53" s="0" t="n">
        <f aca="false">BV53+CU53+DT53+ES53</f>
        <v>1980.86093946493</v>
      </c>
      <c r="FR53" s="0" t="n">
        <f aca="false">BW53+CV53+DU53+ET53</f>
        <v>1995.38267169192</v>
      </c>
      <c r="FS53" s="0" t="n">
        <f aca="false">BX53+CW53+DV53+EU53</f>
        <v>1990.42777664953</v>
      </c>
      <c r="FT53" s="0" t="n">
        <f aca="false">BY53+CX53+DW53+EV53</f>
        <v>1985.18578692235</v>
      </c>
      <c r="FU53" s="0" t="n">
        <f aca="false">AM53*'Dist Horaria'!$H$10</f>
        <v>1.13062264286103</v>
      </c>
      <c r="FV53" s="0" t="n">
        <f aca="false">AM53*'Dist Horaria'!$I$10</f>
        <v>1.05813801478945</v>
      </c>
      <c r="FW53" s="0" t="n">
        <f aca="false">AM53*'Dist Horaria'!$J$10</f>
        <v>1.05355723873464</v>
      </c>
      <c r="FX53" s="0" t="n">
        <f aca="false">AM53*'Dist Horaria'!$K$10</f>
        <v>1.02325729460125</v>
      </c>
      <c r="FY53" s="0" t="n">
        <f aca="false">AM53*'Dist Horaria'!$L$10</f>
        <v>1.02366678585673</v>
      </c>
      <c r="FZ53" s="0" t="n">
        <f aca="false">AM53*'Dist Horaria'!$M$10</f>
        <v>1.09536558745672</v>
      </c>
      <c r="GA53" s="0" t="n">
        <f aca="false">AM53*'Dist Horaria'!$N$10</f>
        <v>1.03626112158105</v>
      </c>
      <c r="GB53" s="0" t="n">
        <f aca="false">AM53*'Dist Horaria'!$O$10</f>
        <v>1.01857407488633</v>
      </c>
      <c r="GC53" s="0" t="n">
        <f aca="false">AM53*'Dist Horaria'!$P$10</f>
        <v>1.03438001227041</v>
      </c>
      <c r="GD53" s="0" t="n">
        <f aca="false">AM53*'Dist Horaria'!$Q$10</f>
        <v>0.93607901508175</v>
      </c>
      <c r="GE53" s="0" t="n">
        <f aca="false">AM53*'Dist Horaria'!$R$10</f>
        <v>1.14215697717282</v>
      </c>
      <c r="GF53" s="0" t="n">
        <f aca="false">AM53*'Dist Horaria'!$S$10</f>
        <v>0.975446427520734</v>
      </c>
      <c r="GG53" s="0" t="n">
        <f aca="false">AR53*'Dist Horaria'!$H$10</f>
        <v>1.18266394978254</v>
      </c>
      <c r="GH53" s="0" t="n">
        <f aca="false">AR53*'Dist Horaria'!$I$10</f>
        <v>1.10684293463223</v>
      </c>
      <c r="GI53" s="0" t="n">
        <f aca="false">AR53*'Dist Horaria'!$J$10</f>
        <v>1.10205131053354</v>
      </c>
      <c r="GJ53" s="0" t="n">
        <f aca="false">AR53*'Dist Horaria'!$K$10</f>
        <v>1.07035669356009</v>
      </c>
      <c r="GK53" s="0" t="n">
        <f aca="false">AR53*'Dist Horaria'!$L$10</f>
        <v>1.07078503324413</v>
      </c>
      <c r="GL53" s="0" t="n">
        <f aca="false">AR53*'Dist Horaria'!$M$10</f>
        <v>1.14578405120148</v>
      </c>
      <c r="GM53" s="0" t="n">
        <f aca="false">AR53*'Dist Horaria'!$N$10</f>
        <v>1.08395907228064</v>
      </c>
      <c r="GN53" s="0" t="n">
        <f aca="false">AR53*'Dist Horaria'!$O$10</f>
        <v>1.06545791043319</v>
      </c>
      <c r="GO53" s="0" t="n">
        <f aca="false">AR53*'Dist Horaria'!$P$10</f>
        <v>1.0819913775937</v>
      </c>
      <c r="GP53" s="0" t="n">
        <f aca="false">AR53*'Dist Horaria'!$Q$10</f>
        <v>0.979165694474071</v>
      </c>
      <c r="GQ53" s="0" t="n">
        <f aca="false">AR53*'Dist Horaria'!$R$10</f>
        <v>1.19472919671654</v>
      </c>
      <c r="GR53" s="0" t="n">
        <f aca="false">AR53*'Dist Horaria'!$S$10</f>
        <v>1.02034514526765</v>
      </c>
      <c r="GS53" s="0" t="n">
        <f aca="false">AW53*'Dist Horaria'!$H$10</f>
        <v>0.068560228972901</v>
      </c>
      <c r="GT53" s="0" t="n">
        <f aca="false">AW53*'Dist Horaria'!$I$10</f>
        <v>0.0641648078047668</v>
      </c>
      <c r="GU53" s="0" t="n">
        <f aca="false">AW53*'Dist Horaria'!$J$10</f>
        <v>0.0638870324946982</v>
      </c>
      <c r="GV53" s="0" t="n">
        <f aca="false">AW53*'Dist Horaria'!$K$10</f>
        <v>0.0620496633947881</v>
      </c>
      <c r="GW53" s="0" t="n">
        <f aca="false">AW53*'Dist Horaria'!$L$10</f>
        <v>0.0620744946808191</v>
      </c>
      <c r="GX53" s="0" t="n">
        <f aca="false">AW53*'Dist Horaria'!$M$10</f>
        <v>0.0664222638377671</v>
      </c>
      <c r="GY53" s="0" t="n">
        <f aca="false">AW53*'Dist Horaria'!$N$10</f>
        <v>0.062838207088733</v>
      </c>
      <c r="GZ53" s="0" t="n">
        <f aca="false">AW53*'Dist Horaria'!$O$10</f>
        <v>0.0617656759671415</v>
      </c>
      <c r="HA53" s="0" t="n">
        <f aca="false">AW53*'Dist Horaria'!$P$10</f>
        <v>0.062724137831519</v>
      </c>
      <c r="HB53" s="0" t="n">
        <f aca="false">AW53*'Dist Horaria'!$Q$10</f>
        <v>0.0567632286651635</v>
      </c>
      <c r="HC53" s="0" t="n">
        <f aca="false">AW53*'Dist Horaria'!$R$10</f>
        <v>0.0692596635777704</v>
      </c>
      <c r="HD53" s="0" t="n">
        <f aca="false">AW53*'Dist Horaria'!$S$10</f>
        <v>0.059150443203922</v>
      </c>
    </row>
    <row r="54" customFormat="false" ht="13.8" hidden="false" customHeight="false" outlineLevel="0" collapsed="false">
      <c r="A54" s="0" t="n">
        <v>4.69627446145301</v>
      </c>
      <c r="B54" s="0" t="n">
        <v>-74.0946864558812</v>
      </c>
      <c r="C54" s="0" t="n">
        <v>30</v>
      </c>
      <c r="D54" s="0" t="n">
        <v>35</v>
      </c>
      <c r="E54" s="0" t="n">
        <v>2449</v>
      </c>
      <c r="F54" s="0" t="n">
        <v>65</v>
      </c>
      <c r="G54" s="0" t="s">
        <v>351</v>
      </c>
      <c r="H54" s="1" t="n">
        <v>40677</v>
      </c>
      <c r="I54" s="0" t="s">
        <v>365</v>
      </c>
      <c r="J54" s="0" t="s">
        <v>366</v>
      </c>
      <c r="L54" s="0" t="s">
        <v>367</v>
      </c>
      <c r="M54" s="0" t="s">
        <v>368</v>
      </c>
      <c r="N54" s="0" t="n">
        <v>12</v>
      </c>
      <c r="O54" s="0" t="s">
        <v>130</v>
      </c>
      <c r="P54" s="0" t="s">
        <v>85</v>
      </c>
      <c r="Q54" s="0" t="s">
        <v>86</v>
      </c>
      <c r="R54" s="0" t="s">
        <v>87</v>
      </c>
      <c r="S54" s="0" t="n">
        <v>365</v>
      </c>
      <c r="T54" s="0" t="n">
        <v>24</v>
      </c>
      <c r="U54" s="0" t="n">
        <v>3</v>
      </c>
      <c r="V54" s="0" t="n">
        <v>148050</v>
      </c>
      <c r="W54" s="0" t="n">
        <f aca="false">V54*12</f>
        <v>1776600</v>
      </c>
      <c r="X54" s="0" t="n">
        <v>4</v>
      </c>
      <c r="Y54" s="0" t="s">
        <v>369</v>
      </c>
      <c r="Z54" s="0" t="n">
        <v>36355</v>
      </c>
      <c r="AB54" s="0" t="n">
        <v>0.005</v>
      </c>
      <c r="AC54" s="0" t="n">
        <v>1</v>
      </c>
      <c r="AD54" s="0" t="n">
        <v>6481.13444728332</v>
      </c>
      <c r="AE54" s="0" t="n">
        <v>1.96257070147893</v>
      </c>
      <c r="AF54" s="0" t="n">
        <f aca="false">AE54/S54</f>
        <v>0.00537690603144913</v>
      </c>
      <c r="AG54" s="0" t="n">
        <f aca="false">AE54*EXP(AB54*AC54)</f>
        <v>1.97240812805815</v>
      </c>
      <c r="AH54" s="0" t="n">
        <f aca="false">AG54/S54</f>
        <v>0.00540385788509081</v>
      </c>
      <c r="AI54" s="0" t="s">
        <v>90</v>
      </c>
      <c r="AJ54" s="0" t="n">
        <f aca="false">IF(AI54="A",'FE DISTRIBUCIÓN'!$C$2,'FE DISTRIBUCIÓN'!$C$3)</f>
        <v>4.994E-006</v>
      </c>
      <c r="AK54" s="0" t="n">
        <f aca="false">W54*AJ54</f>
        <v>8.8723404</v>
      </c>
      <c r="AL54" s="0" t="n">
        <f aca="false">AK54/365</f>
        <v>0.0243077819178082</v>
      </c>
      <c r="AM54" s="0" t="n">
        <f aca="false">AK54*EXP(AB54*AC54)</f>
        <v>8.91681319132671</v>
      </c>
      <c r="AN54" s="0" t="n">
        <f aca="false">AM54/365</f>
        <v>0.024429625181717</v>
      </c>
      <c r="AO54" s="0" t="n">
        <v>5.223868284E-006</v>
      </c>
      <c r="AP54" s="0" t="n">
        <f aca="false">AO54*W54</f>
        <v>9.2807243933544</v>
      </c>
      <c r="AQ54" s="0" t="n">
        <f aca="false">AP54/365</f>
        <v>0.0254266421735737</v>
      </c>
      <c r="AR54" s="0" t="n">
        <f aca="false">AP54*EXP(AB54*AC54)</f>
        <v>9.32724421796644</v>
      </c>
      <c r="AS54" s="0" t="n">
        <f aca="false">AR54/365</f>
        <v>0.0255540937478533</v>
      </c>
      <c r="AT54" s="0" t="n">
        <v>3.02832944E-007</v>
      </c>
      <c r="AU54" s="0" t="n">
        <f aca="false">AT54*W54</f>
        <v>0.5380130083104</v>
      </c>
      <c r="AV54" s="0" t="n">
        <f aca="false">AU54/365</f>
        <v>0.0014740082419463</v>
      </c>
      <c r="AW54" s="0" t="n">
        <f aca="false">AU54*EXP(AB54*AC54)</f>
        <v>0.540709809737185</v>
      </c>
      <c r="AX54" s="0" t="n">
        <f aca="false">AW54/365</f>
        <v>0.00148139673900599</v>
      </c>
      <c r="AY54" s="0" t="n">
        <f aca="false">AW54+AR54+AM54+AG54</f>
        <v>20.7571753470885</v>
      </c>
      <c r="AZ54" s="0" t="n">
        <f aca="false">AH54+AN54+AS54+AX54</f>
        <v>0.0568689735536671</v>
      </c>
      <c r="BA54" s="0" t="n">
        <f aca="false">AH54*1000000</f>
        <v>5403.85788509081</v>
      </c>
      <c r="BB54" s="0" t="n">
        <f aca="false">BA54*'Dist Horaria'!$H$3</f>
        <v>188.294950187623</v>
      </c>
      <c r="BC54" s="0" t="n">
        <f aca="false">BA54*'Dist Horaria'!$I$3</f>
        <v>183.257883988393</v>
      </c>
      <c r="BD54" s="0" t="n">
        <f aca="false">BA54*'Dist Horaria'!$J$3</f>
        <v>178.503512579329</v>
      </c>
      <c r="BE54" s="0" t="n">
        <f aca="false">BA54*'Dist Horaria'!$K$3</f>
        <v>174.452973827138</v>
      </c>
      <c r="BF54" s="0" t="n">
        <f aca="false">BA54*'Dist Horaria'!$L$3</f>
        <v>171.49299736714</v>
      </c>
      <c r="BG54" s="0" t="n">
        <f aca="false">BA54*'Dist Horaria'!$M$3</f>
        <v>169.6294998176</v>
      </c>
      <c r="BH54" s="0" t="n">
        <f aca="false">BA54*'Dist Horaria'!$N$3</f>
        <v>177.28525427403</v>
      </c>
      <c r="BI54" s="0" t="n">
        <f aca="false">BA54*'Dist Horaria'!$O$3</f>
        <v>177.28525427403</v>
      </c>
      <c r="BJ54" s="0" t="n">
        <f aca="false">BA54*'Dist Horaria'!$P$3</f>
        <v>234.554373553865</v>
      </c>
      <c r="BK54" s="0" t="n">
        <f aca="false">BA54*'Dist Horaria'!$Q$3</f>
        <v>259.363009218216</v>
      </c>
      <c r="BL54" s="0" t="n">
        <f aca="false">BA54*'Dist Horaria'!$R$3</f>
        <v>277.405653337744</v>
      </c>
      <c r="BM54" s="0" t="n">
        <f aca="false">BA54*'Dist Horaria'!$S$3</f>
        <v>286.426975397508</v>
      </c>
      <c r="BN54" s="0" t="n">
        <f aca="false">BA54*'Dist Horaria'!$T$3</f>
        <v>288.682305912449</v>
      </c>
      <c r="BO54" s="0" t="n">
        <f aca="false">BA54*'Dist Horaria'!$U$3</f>
        <v>286.426975397508</v>
      </c>
      <c r="BP54" s="0" t="n">
        <f aca="false">BA54*'Dist Horaria'!$V$3</f>
        <v>281.916314367626</v>
      </c>
      <c r="BQ54" s="0" t="n">
        <f aca="false">BA54*'Dist Horaria'!$W$3</f>
        <v>275.150322822803</v>
      </c>
      <c r="BR54" s="0" t="n">
        <f aca="false">BA54*'Dist Horaria'!$X$3</f>
        <v>269.817913921698</v>
      </c>
      <c r="BS54" s="0" t="n">
        <f aca="false">BA54*'Dist Horaria'!$Y$3</f>
        <v>263.66375714937</v>
      </c>
      <c r="BT54" s="0" t="n">
        <f aca="false">BA54*'Dist Horaria'!$Z$3</f>
        <v>230.166079478482</v>
      </c>
      <c r="BU54" s="0" t="n">
        <f aca="false">BA54*'Dist Horaria'!$AA$3</f>
        <v>218.874795670112</v>
      </c>
      <c r="BV54" s="0" t="n">
        <f aca="false">BA54*'Dist Horaria'!$AB$3</f>
        <v>194.813194365735</v>
      </c>
      <c r="BW54" s="0" t="n">
        <f aca="false">BA54*'Dist Horaria'!$AC$3</f>
        <v>211.143490445614</v>
      </c>
      <c r="BX54" s="0" t="n">
        <f aca="false">BA54*'Dist Horaria'!$AD$3</f>
        <v>205.571503452458</v>
      </c>
      <c r="BY54" s="0" t="n">
        <f aca="false">BA54*'Dist Horaria'!$AE$3</f>
        <v>199.676666462317</v>
      </c>
      <c r="BZ54" s="0" t="n">
        <f aca="false">AN54*1000000</f>
        <v>24429.625181717</v>
      </c>
      <c r="CA54" s="0" t="n">
        <f aca="false">BZ54*'Dist Horaria'!$H$6</f>
        <v>610.740629542925</v>
      </c>
      <c r="CB54" s="0" t="n">
        <f aca="false">BZ54*'Dist Horaria'!$I$6</f>
        <v>610.740629542925</v>
      </c>
      <c r="CC54" s="0" t="n">
        <f aca="false">BZ54*'Dist Horaria'!$J$6</f>
        <v>610.740629542925</v>
      </c>
      <c r="CD54" s="0" t="n">
        <f aca="false">BZ54*'Dist Horaria'!$K$6</f>
        <v>610.740629542925</v>
      </c>
      <c r="CE54" s="0" t="n">
        <f aca="false">BZ54*'Dist Horaria'!$L$6</f>
        <v>610.740629542925</v>
      </c>
      <c r="CF54" s="0" t="n">
        <f aca="false">BZ54*'Dist Horaria'!$M$6</f>
        <v>1628.64167878113</v>
      </c>
      <c r="CG54" s="0" t="n">
        <f aca="false">BZ54*'Dist Horaria'!$N$6</f>
        <v>1628.64167878113</v>
      </c>
      <c r="CH54" s="0" t="n">
        <f aca="false">BZ54*'Dist Horaria'!$O$6</f>
        <v>1628.64167878113</v>
      </c>
      <c r="CI54" s="0" t="n">
        <f aca="false">BZ54*'Dist Horaria'!$P$6</f>
        <v>1068.79610170012</v>
      </c>
      <c r="CJ54" s="0" t="n">
        <f aca="false">BZ54*'Dist Horaria'!$Q$6</f>
        <v>1068.79610170012</v>
      </c>
      <c r="CK54" s="0" t="n">
        <f aca="false">BZ54*'Dist Horaria'!$R$6</f>
        <v>1068.79610170012</v>
      </c>
      <c r="CL54" s="0" t="n">
        <f aca="false">BZ54*'Dist Horaria'!$S$6</f>
        <v>1068.79610170012</v>
      </c>
      <c r="CM54" s="0" t="n">
        <f aca="false">BZ54*'Dist Horaria'!$T$6</f>
        <v>1068.79610170012</v>
      </c>
      <c r="CN54" s="0" t="n">
        <f aca="false">BZ54*'Dist Horaria'!$U$6</f>
        <v>1068.79610170012</v>
      </c>
      <c r="CO54" s="0" t="n">
        <f aca="false">BZ54*'Dist Horaria'!$V$6</f>
        <v>1068.79610170012</v>
      </c>
      <c r="CP54" s="0" t="n">
        <f aca="false">BZ54*'Dist Horaria'!$W$6</f>
        <v>1068.79610170012</v>
      </c>
      <c r="CQ54" s="0" t="n">
        <f aca="false">BZ54*'Dist Horaria'!$X$6</f>
        <v>1628.64167878113</v>
      </c>
      <c r="CR54" s="0" t="n">
        <f aca="false">BZ54*'Dist Horaria'!$Y$6</f>
        <v>1628.64167878113</v>
      </c>
      <c r="CS54" s="0" t="n">
        <f aca="false">BZ54*'Dist Horaria'!$Z$6</f>
        <v>1628.64167878113</v>
      </c>
      <c r="CT54" s="0" t="n">
        <f aca="false">BZ54*'Dist Horaria'!$AA$6</f>
        <v>610.740629542925</v>
      </c>
      <c r="CU54" s="0" t="n">
        <f aca="false">BZ54*'Dist Horaria'!$AB$6</f>
        <v>610.740629542925</v>
      </c>
      <c r="CV54" s="0" t="n">
        <f aca="false">BZ54*'Dist Horaria'!$AC$6</f>
        <v>610.740629542925</v>
      </c>
      <c r="CW54" s="0" t="n">
        <f aca="false">BZ54*'Dist Horaria'!$AD$6</f>
        <v>610.740629542925</v>
      </c>
      <c r="CX54" s="0" t="n">
        <f aca="false">BZ54*'Dist Horaria'!$AE$6</f>
        <v>610.740629542925</v>
      </c>
      <c r="CY54" s="0" t="n">
        <f aca="false">AS54*1000000</f>
        <v>25554.0937478533</v>
      </c>
      <c r="CZ54" s="0" t="n">
        <f aca="false">CY54*'Dist Horaria'!$H$6</f>
        <v>638.852343696332</v>
      </c>
      <c r="DA54" s="0" t="n">
        <f aca="false">CY54*'Dist Horaria'!$I$6</f>
        <v>638.852343696332</v>
      </c>
      <c r="DB54" s="0" t="n">
        <f aca="false">CY54*'Dist Horaria'!$J$6</f>
        <v>638.852343696332</v>
      </c>
      <c r="DC54" s="0" t="n">
        <f aca="false">CY54*'Dist Horaria'!$K$6</f>
        <v>638.852343696332</v>
      </c>
      <c r="DD54" s="0" t="n">
        <f aca="false">CY54*'Dist Horaria'!$L$6</f>
        <v>638.852343696332</v>
      </c>
      <c r="DE54" s="0" t="n">
        <f aca="false">CY54*'Dist Horaria'!$M$6</f>
        <v>1703.60624985688</v>
      </c>
      <c r="DF54" s="0" t="n">
        <f aca="false">CY54*'Dist Horaria'!$N$6</f>
        <v>1703.60624985688</v>
      </c>
      <c r="DG54" s="0" t="n">
        <f aca="false">CY54*'Dist Horaria'!$O$6</f>
        <v>1703.60624985688</v>
      </c>
      <c r="DH54" s="0" t="n">
        <f aca="false">CY54*'Dist Horaria'!$P$6</f>
        <v>1117.99160146858</v>
      </c>
      <c r="DI54" s="0" t="n">
        <f aca="false">CY54*'Dist Horaria'!$Q$6</f>
        <v>1117.99160146858</v>
      </c>
      <c r="DJ54" s="0" t="n">
        <f aca="false">CY54*'Dist Horaria'!$R$6</f>
        <v>1117.99160146858</v>
      </c>
      <c r="DK54" s="0" t="n">
        <f aca="false">CY54*'Dist Horaria'!$S$6</f>
        <v>1117.99160146858</v>
      </c>
      <c r="DL54" s="0" t="n">
        <f aca="false">CY54*'Dist Horaria'!$T$6</f>
        <v>1117.99160146858</v>
      </c>
      <c r="DM54" s="0" t="n">
        <f aca="false">CY54*'Dist Horaria'!$U$6</f>
        <v>1117.99160146858</v>
      </c>
      <c r="DN54" s="0" t="n">
        <f aca="false">CY54*'Dist Horaria'!$V$6</f>
        <v>1117.99160146858</v>
      </c>
      <c r="DO54" s="0" t="n">
        <f aca="false">CY54*'Dist Horaria'!$W$6</f>
        <v>1117.99160146858</v>
      </c>
      <c r="DP54" s="0" t="n">
        <f aca="false">CY54*'Dist Horaria'!$X$6</f>
        <v>1703.60624985688</v>
      </c>
      <c r="DQ54" s="0" t="n">
        <f aca="false">CY54*'Dist Horaria'!$Y$6</f>
        <v>1703.60624985688</v>
      </c>
      <c r="DR54" s="0" t="n">
        <f aca="false">CY54*'Dist Horaria'!$Z$6</f>
        <v>1703.60624985688</v>
      </c>
      <c r="DS54" s="0" t="n">
        <f aca="false">CY54*'Dist Horaria'!$AA$6</f>
        <v>638.852343696332</v>
      </c>
      <c r="DT54" s="0" t="n">
        <f aca="false">CY54*'Dist Horaria'!$AB$6</f>
        <v>638.852343696332</v>
      </c>
      <c r="DU54" s="0" t="n">
        <f aca="false">CY54*'Dist Horaria'!$AC$6</f>
        <v>638.852343696332</v>
      </c>
      <c r="DV54" s="0" t="n">
        <f aca="false">CY54*'Dist Horaria'!$AD$6</f>
        <v>638.852343696332</v>
      </c>
      <c r="DW54" s="0" t="n">
        <f aca="false">CY54*'Dist Horaria'!$AE$6</f>
        <v>638.852343696332</v>
      </c>
      <c r="DX54" s="0" t="n">
        <f aca="false">AX54*1000000</f>
        <v>1481.39673900599</v>
      </c>
      <c r="DY54" s="0" t="n">
        <f aca="false">DX54*'Dist Horaria'!$H$6</f>
        <v>37.0349184751497</v>
      </c>
      <c r="DZ54" s="0" t="n">
        <f aca="false">DX54*'Dist Horaria'!$I$6</f>
        <v>37.0349184751497</v>
      </c>
      <c r="EA54" s="0" t="n">
        <f aca="false">DX54*'Dist Horaria'!$J$6</f>
        <v>37.0349184751497</v>
      </c>
      <c r="EB54" s="0" t="n">
        <f aca="false">DX54*'Dist Horaria'!$K$6</f>
        <v>37.0349184751497</v>
      </c>
      <c r="EC54" s="0" t="n">
        <f aca="false">DX54*'Dist Horaria'!$L$6</f>
        <v>37.0349184751497</v>
      </c>
      <c r="ED54" s="0" t="n">
        <f aca="false">DX54*'Dist Horaria'!$M$6</f>
        <v>98.7597826003991</v>
      </c>
      <c r="EE54" s="0" t="n">
        <f aca="false">DX54*'Dist Horaria'!$N$6</f>
        <v>98.7597826003991</v>
      </c>
      <c r="EF54" s="0" t="n">
        <f aca="false">DX54*'Dist Horaria'!$O$6</f>
        <v>98.7597826003991</v>
      </c>
      <c r="EG54" s="0" t="n">
        <f aca="false">DX54*'Dist Horaria'!$P$6</f>
        <v>64.8111073315119</v>
      </c>
      <c r="EH54" s="0" t="n">
        <f aca="false">DX54*'Dist Horaria'!$Q$6</f>
        <v>64.8111073315119</v>
      </c>
      <c r="EI54" s="0" t="n">
        <f aca="false">DX54*'Dist Horaria'!$R$6</f>
        <v>64.8111073315119</v>
      </c>
      <c r="EJ54" s="0" t="n">
        <f aca="false">DX54*'Dist Horaria'!$S$6</f>
        <v>64.8111073315119</v>
      </c>
      <c r="EK54" s="0" t="n">
        <f aca="false">DX54*'Dist Horaria'!$T$6</f>
        <v>64.8111073315119</v>
      </c>
      <c r="EL54" s="0" t="n">
        <f aca="false">DX54*'Dist Horaria'!$U$6</f>
        <v>64.8111073315119</v>
      </c>
      <c r="EM54" s="0" t="n">
        <f aca="false">DX54*'Dist Horaria'!$V$6</f>
        <v>64.8111073315119</v>
      </c>
      <c r="EN54" s="0" t="n">
        <f aca="false">DX54*'Dist Horaria'!$W$6</f>
        <v>64.8111073315119</v>
      </c>
      <c r="EO54" s="0" t="n">
        <f aca="false">DX54*'Dist Horaria'!$X$6</f>
        <v>98.7597826003991</v>
      </c>
      <c r="EP54" s="0" t="n">
        <f aca="false">DX54*'Dist Horaria'!$Y$6</f>
        <v>98.7597826003991</v>
      </c>
      <c r="EQ54" s="0" t="n">
        <f aca="false">DX54*'Dist Horaria'!$Z$6</f>
        <v>98.7597826003991</v>
      </c>
      <c r="ER54" s="0" t="n">
        <f aca="false">DX54*'Dist Horaria'!$AA$6</f>
        <v>37.0349184751497</v>
      </c>
      <c r="ES54" s="0" t="n">
        <f aca="false">DX54*'Dist Horaria'!$AB$6</f>
        <v>37.0349184751497</v>
      </c>
      <c r="ET54" s="0" t="n">
        <f aca="false">DX54*'Dist Horaria'!$AC$6</f>
        <v>37.0349184751497</v>
      </c>
      <c r="EU54" s="0" t="n">
        <f aca="false">DX54*'Dist Horaria'!$AD$6</f>
        <v>37.0349184751497</v>
      </c>
      <c r="EV54" s="0" t="n">
        <f aca="false">DX54*'Dist Horaria'!$AE$6</f>
        <v>37.0349184751497</v>
      </c>
      <c r="EW54" s="0" t="n">
        <f aca="false">BB54+CA54+CZ54+DY54</f>
        <v>1474.92284190203</v>
      </c>
      <c r="EX54" s="0" t="n">
        <f aca="false">BC54+CB54+DA54+DZ54</f>
        <v>1469.8857757028</v>
      </c>
      <c r="EY54" s="0" t="n">
        <f aca="false">BD54+CC54+DB54+EA54</f>
        <v>1465.13140429374</v>
      </c>
      <c r="EZ54" s="0" t="n">
        <f aca="false">BE54+CD54+DC54+EB54</f>
        <v>1461.08086554154</v>
      </c>
      <c r="FA54" s="0" t="n">
        <f aca="false">BF54+CE54+DD54+EC54</f>
        <v>1458.12088908155</v>
      </c>
      <c r="FB54" s="0" t="n">
        <f aca="false">BG54+CF54+DE54+ED54</f>
        <v>3600.63721105602</v>
      </c>
      <c r="FC54" s="0" t="n">
        <f aca="false">BH54+CG54+DF54+EE54</f>
        <v>3608.29296551245</v>
      </c>
      <c r="FD54" s="0" t="n">
        <f aca="false">BI54+CH54+DG54+EF54</f>
        <v>3608.29296551245</v>
      </c>
      <c r="FE54" s="0" t="n">
        <f aca="false">BJ54+CI54+DH54+EG54</f>
        <v>2486.15318405408</v>
      </c>
      <c r="FF54" s="0" t="n">
        <f aca="false">BK54+CJ54+DI54+EH54</f>
        <v>2510.96181971843</v>
      </c>
      <c r="FG54" s="0" t="n">
        <f aca="false">BL54+CK54+DJ54+EI54</f>
        <v>2529.00446383796</v>
      </c>
      <c r="FH54" s="0" t="n">
        <f aca="false">BM54+CL54+DK54+EJ54</f>
        <v>2538.02578589772</v>
      </c>
      <c r="FI54" s="0" t="n">
        <f aca="false">BN54+CM54+DL54+EK54</f>
        <v>2540.28111641266</v>
      </c>
      <c r="FJ54" s="0" t="n">
        <f aca="false">BO54+CN54+DM54+EL54</f>
        <v>2538.02578589772</v>
      </c>
      <c r="FK54" s="0" t="n">
        <f aca="false">BP54+CO54+DN54+EM54</f>
        <v>2533.51512486784</v>
      </c>
      <c r="FL54" s="0" t="n">
        <f aca="false">BQ54+CP54+DO54+EN54</f>
        <v>2526.74913332301</v>
      </c>
      <c r="FM54" s="0" t="n">
        <f aca="false">BR54+CQ54+DP54+EO54</f>
        <v>3700.82562516012</v>
      </c>
      <c r="FN54" s="0" t="n">
        <f aca="false">BS54+CR54+DQ54+EP54</f>
        <v>3694.67146838779</v>
      </c>
      <c r="FO54" s="0" t="n">
        <f aca="false">BT54+CS54+DR54+EQ54</f>
        <v>3661.1737907169</v>
      </c>
      <c r="FP54" s="0" t="n">
        <f aca="false">BU54+CT54+DS54+ER54</f>
        <v>1505.50268738452</v>
      </c>
      <c r="FQ54" s="0" t="n">
        <f aca="false">BV54+CU54+DT54+ES54</f>
        <v>1481.44108608014</v>
      </c>
      <c r="FR54" s="0" t="n">
        <f aca="false">BW54+CV54+DU54+ET54</f>
        <v>1497.77138216002</v>
      </c>
      <c r="FS54" s="0" t="n">
        <f aca="false">BX54+CW54+DV54+EU54</f>
        <v>1492.19939516686</v>
      </c>
      <c r="FT54" s="0" t="n">
        <f aca="false">BY54+CX54+DW54+EV54</f>
        <v>1486.30455817672</v>
      </c>
      <c r="FU54" s="0" t="n">
        <f aca="false">AM54*'Dist Horaria'!$H$10</f>
        <v>0.804753280171039</v>
      </c>
      <c r="FV54" s="0" t="n">
        <f aca="false">AM54*'Dist Horaria'!$I$10</f>
        <v>0.753160255238358</v>
      </c>
      <c r="FW54" s="0" t="n">
        <f aca="false">AM54*'Dist Horaria'!$J$10</f>
        <v>0.749899755743577</v>
      </c>
      <c r="FX54" s="0" t="n">
        <f aca="false">AM54*'Dist Horaria'!$K$10</f>
        <v>0.728332896469784</v>
      </c>
      <c r="FY54" s="0" t="n">
        <f aca="false">AM54*'Dist Horaria'!$L$10</f>
        <v>0.728624363683119</v>
      </c>
      <c r="FZ54" s="0" t="n">
        <f aca="false">AM54*'Dist Horaria'!$M$10</f>
        <v>0.779658053956576</v>
      </c>
      <c r="GA54" s="0" t="n">
        <f aca="false">AM54*'Dist Horaria'!$N$10</f>
        <v>0.737588745433053</v>
      </c>
      <c r="GB54" s="0" t="n">
        <f aca="false">AM54*'Dist Horaria'!$O$10</f>
        <v>0.724999479744815</v>
      </c>
      <c r="GC54" s="0" t="n">
        <f aca="false">AM54*'Dist Horaria'!$P$10</f>
        <v>0.736249811618437</v>
      </c>
      <c r="GD54" s="0" t="n">
        <f aca="false">AM54*'Dist Horaria'!$Q$10</f>
        <v>0.666281241263717</v>
      </c>
      <c r="GE54" s="0" t="n">
        <f aca="false">AM54*'Dist Horaria'!$R$10</f>
        <v>0.812963175338633</v>
      </c>
      <c r="GF54" s="0" t="n">
        <f aca="false">AM54*'Dist Horaria'!$S$10</f>
        <v>0.694302132665599</v>
      </c>
      <c r="GG54" s="0" t="n">
        <f aca="false">AR54*'Dist Horaria'!$H$10</f>
        <v>0.841795181563968</v>
      </c>
      <c r="GH54" s="0" t="n">
        <f aca="false">AR54*'Dist Horaria'!$I$10</f>
        <v>0.787827386886064</v>
      </c>
      <c r="GI54" s="0" t="n">
        <f aca="false">AR54*'Dist Horaria'!$J$10</f>
        <v>0.7844168102139</v>
      </c>
      <c r="GJ54" s="0" t="n">
        <f aca="false">AR54*'Dist Horaria'!$K$10</f>
        <v>0.76185725231525</v>
      </c>
      <c r="GK54" s="0" t="n">
        <f aca="false">AR54*'Dist Horaria'!$L$10</f>
        <v>0.762162135441315</v>
      </c>
      <c r="GL54" s="0" t="n">
        <f aca="false">AR54*'Dist Horaria'!$M$10</f>
        <v>0.815544849905671</v>
      </c>
      <c r="GM54" s="0" t="n">
        <f aca="false">AR54*'Dist Horaria'!$N$10</f>
        <v>0.77153913774591</v>
      </c>
      <c r="GN54" s="0" t="n">
        <f aca="false">AR54*'Dist Horaria'!$O$10</f>
        <v>0.758370402113625</v>
      </c>
      <c r="GO54" s="0" t="n">
        <f aca="false">AR54*'Dist Horaria'!$P$10</f>
        <v>0.770138574292056</v>
      </c>
      <c r="GP54" s="0" t="n">
        <f aca="false">AR54*'Dist Horaria'!$Q$10</f>
        <v>0.696949428206184</v>
      </c>
      <c r="GQ54" s="0" t="n">
        <f aca="false">AR54*'Dist Horaria'!$R$10</f>
        <v>0.85038296910521</v>
      </c>
      <c r="GR54" s="0" t="n">
        <f aca="false">AR54*'Dist Horaria'!$S$10</f>
        <v>0.72626009017729</v>
      </c>
      <c r="GS54" s="0" t="n">
        <f aca="false">AW54*'Dist Horaria'!$H$10</f>
        <v>0.048799720670375</v>
      </c>
      <c r="GT54" s="0" t="n">
        <f aca="false">AW54*'Dist Horaria'!$I$10</f>
        <v>0.0456711528629602</v>
      </c>
      <c r="GU54" s="0" t="n">
        <f aca="false">AW54*'Dist Horaria'!$J$10</f>
        <v>0.0454734382732696</v>
      </c>
      <c r="GV54" s="0" t="n">
        <f aca="false">AW54*'Dist Horaria'!$K$10</f>
        <v>0.0441656378153768</v>
      </c>
      <c r="GW54" s="0" t="n">
        <f aca="false">AW54*'Dist Horaria'!$L$10</f>
        <v>0.0441833121994965</v>
      </c>
      <c r="GX54" s="0" t="n">
        <f aca="false">AW54*'Dist Horaria'!$M$10</f>
        <v>0.0472779623133722</v>
      </c>
      <c r="GY54" s="0" t="n">
        <f aca="false">AW54*'Dist Horaria'!$N$10</f>
        <v>0.0447269065359948</v>
      </c>
      <c r="GZ54" s="0" t="n">
        <f aca="false">AW54*'Dist Horaria'!$O$10</f>
        <v>0.0439635015718043</v>
      </c>
      <c r="HA54" s="0" t="n">
        <f aca="false">AW54*'Dist Horaria'!$P$10</f>
        <v>0.0446457144517134</v>
      </c>
      <c r="HB54" s="0" t="n">
        <f aca="false">AW54*'Dist Horaria'!$Q$10</f>
        <v>0.040402865403257</v>
      </c>
      <c r="HC54" s="0" t="n">
        <f aca="false">AW54*'Dist Horaria'!$R$10</f>
        <v>0.049297563426389</v>
      </c>
      <c r="HD54" s="0" t="n">
        <f aca="false">AW54*'Dist Horaria'!$S$10</f>
        <v>0.0421020342131762</v>
      </c>
    </row>
    <row r="55" customFormat="false" ht="13.8" hidden="false" customHeight="false" outlineLevel="0" collapsed="false">
      <c r="A55" s="0" t="n">
        <v>4.6863</v>
      </c>
      <c r="B55" s="0" t="n">
        <v>-74.0823666666667</v>
      </c>
      <c r="C55" s="0" t="n">
        <v>31</v>
      </c>
      <c r="D55" s="0" t="n">
        <v>33</v>
      </c>
      <c r="E55" s="0" t="n">
        <v>2424</v>
      </c>
      <c r="F55" s="0" t="n">
        <v>66</v>
      </c>
      <c r="G55" s="0" t="s">
        <v>351</v>
      </c>
      <c r="H55" s="1" t="n">
        <v>41010</v>
      </c>
      <c r="I55" s="0" t="s">
        <v>370</v>
      </c>
      <c r="J55" s="0" t="s">
        <v>371</v>
      </c>
      <c r="K55" s="0" t="s">
        <v>372</v>
      </c>
      <c r="L55" s="0" t="s">
        <v>373</v>
      </c>
      <c r="M55" s="0" t="s">
        <v>374</v>
      </c>
      <c r="N55" s="0" t="n">
        <v>5</v>
      </c>
      <c r="O55" s="0" t="s">
        <v>84</v>
      </c>
      <c r="P55" s="0" t="s">
        <v>85</v>
      </c>
      <c r="Q55" s="0" t="s">
        <v>86</v>
      </c>
      <c r="R55" s="0" t="s">
        <v>87</v>
      </c>
      <c r="S55" s="0" t="n">
        <v>365</v>
      </c>
      <c r="T55" s="0" t="n">
        <v>15</v>
      </c>
      <c r="U55" s="0" t="n">
        <v>2</v>
      </c>
      <c r="V55" s="0" t="n">
        <v>43000</v>
      </c>
      <c r="W55" s="0" t="n">
        <f aca="false">V55*12</f>
        <v>516000</v>
      </c>
      <c r="X55" s="0" t="s">
        <v>136</v>
      </c>
      <c r="Y55" s="0" t="s">
        <v>375</v>
      </c>
      <c r="Z55" s="0" t="n">
        <v>10566.88</v>
      </c>
      <c r="AA55" s="0" t="s">
        <v>89</v>
      </c>
      <c r="AB55" s="0" t="n">
        <v>0.005</v>
      </c>
      <c r="AC55" s="0" t="n">
        <v>0</v>
      </c>
      <c r="AD55" s="0" t="n">
        <v>2546.65466893803</v>
      </c>
      <c r="AE55" s="0" t="n">
        <v>1.15618121969786</v>
      </c>
      <c r="AF55" s="0" t="n">
        <f aca="false">AE55/S55</f>
        <v>0.00316761977999415</v>
      </c>
      <c r="AG55" s="0" t="n">
        <f aca="false">AE55*EXP(AB55*AC55)</f>
        <v>1.15618121969786</v>
      </c>
      <c r="AH55" s="0" t="n">
        <f aca="false">AG55/S55</f>
        <v>0.00316761977999415</v>
      </c>
      <c r="AI55" s="0" t="s">
        <v>90</v>
      </c>
      <c r="AJ55" s="0" t="n">
        <f aca="false">IF(AI55="A",'FE DISTRIBUCIÓN'!$C$2,'FE DISTRIBUCIÓN'!$C$3)</f>
        <v>4.994E-006</v>
      </c>
      <c r="AK55" s="0" t="n">
        <f aca="false">W55*AJ55</f>
        <v>2.576904</v>
      </c>
      <c r="AL55" s="0" t="n">
        <f aca="false">AK55/365</f>
        <v>0.00706001095890411</v>
      </c>
      <c r="AM55" s="0" t="n">
        <f aca="false">AK55*EXP(AB55*AC55)</f>
        <v>2.576904</v>
      </c>
      <c r="AN55" s="0" t="n">
        <f aca="false">AM55/365</f>
        <v>0.00706001095890411</v>
      </c>
      <c r="AO55" s="0" t="n">
        <v>5.223868284E-006</v>
      </c>
      <c r="AP55" s="0" t="n">
        <f aca="false">AO55*W55</f>
        <v>2.695516034544</v>
      </c>
      <c r="AQ55" s="0" t="n">
        <f aca="false">AP55/365</f>
        <v>0.00738497543710685</v>
      </c>
      <c r="AR55" s="0" t="n">
        <f aca="false">AP55*EXP(AB55*AC55)</f>
        <v>2.695516034544</v>
      </c>
      <c r="AS55" s="0" t="n">
        <f aca="false">AR55/365</f>
        <v>0.00738497543710685</v>
      </c>
      <c r="AT55" s="0" t="n">
        <v>3.02832944E-007</v>
      </c>
      <c r="AU55" s="0" t="n">
        <f aca="false">AT55*W55</f>
        <v>0.156261799104</v>
      </c>
      <c r="AV55" s="0" t="n">
        <f aca="false">AU55/365</f>
        <v>0.000428114518093151</v>
      </c>
      <c r="AW55" s="0" t="n">
        <f aca="false">AU55*EXP(AB55*AC55)</f>
        <v>0.156261799104</v>
      </c>
      <c r="AX55" s="0" t="n">
        <f aca="false">AW55/365</f>
        <v>0.000428114518093151</v>
      </c>
      <c r="AY55" s="0" t="n">
        <f aca="false">AW55+AR55+AM55+AG55</f>
        <v>6.58486305334586</v>
      </c>
      <c r="AZ55" s="0" t="n">
        <f aca="false">AH55+AN55+AS55+AX55</f>
        <v>0.0180407206940983</v>
      </c>
      <c r="BA55" s="0" t="n">
        <f aca="false">AH55*1000000</f>
        <v>3167.61977999415</v>
      </c>
      <c r="BB55" s="0" t="n">
        <f aca="false">BA55*'Dist Horaria'!$H$3</f>
        <v>110.374258792578</v>
      </c>
      <c r="BC55" s="0" t="n">
        <f aca="false">BA55*'Dist Horaria'!$I$3</f>
        <v>107.421644037508</v>
      </c>
      <c r="BD55" s="0" t="n">
        <f aca="false">BA55*'Dist Horaria'!$J$3</f>
        <v>104.634738601238</v>
      </c>
      <c r="BE55" s="0" t="n">
        <f aca="false">BA55*'Dist Horaria'!$K$3</f>
        <v>102.260404015854</v>
      </c>
      <c r="BF55" s="0" t="n">
        <f aca="false">BA55*'Dist Horaria'!$L$3</f>
        <v>100.525332483186</v>
      </c>
      <c r="BG55" s="0" t="n">
        <f aca="false">BA55*'Dist Horaria'!$M$3</f>
        <v>99.432992191599</v>
      </c>
      <c r="BH55" s="0" t="n">
        <f aca="false">BA55*'Dist Horaria'!$N$3</f>
        <v>103.920623021764</v>
      </c>
      <c r="BI55" s="0" t="n">
        <f aca="false">BA55*'Dist Horaria'!$O$3</f>
        <v>103.920623021764</v>
      </c>
      <c r="BJ55" s="0" t="n">
        <f aca="false">BA55*'Dist Horaria'!$P$3</f>
        <v>137.49049085899</v>
      </c>
      <c r="BK55" s="0" t="n">
        <f aca="false">BA55*'Dist Horaria'!$Q$3</f>
        <v>152.032754315229</v>
      </c>
      <c r="BL55" s="0" t="n">
        <f aca="false">BA55*'Dist Horaria'!$R$3</f>
        <v>162.608945919767</v>
      </c>
      <c r="BM55" s="0" t="n">
        <f aca="false">BA55*'Dist Horaria'!$S$3</f>
        <v>167.897041722036</v>
      </c>
      <c r="BN55" s="0" t="n">
        <f aca="false">BA55*'Dist Horaria'!$T$3</f>
        <v>169.219065672603</v>
      </c>
      <c r="BO55" s="0" t="n">
        <f aca="false">BA55*'Dist Horaria'!$U$3</f>
        <v>167.897041722036</v>
      </c>
      <c r="BP55" s="0" t="n">
        <f aca="false">BA55*'Dist Horaria'!$V$3</f>
        <v>165.252993820901</v>
      </c>
      <c r="BQ55" s="0" t="n">
        <f aca="false">BA55*'Dist Horaria'!$W$3</f>
        <v>161.2869219692</v>
      </c>
      <c r="BR55" s="0" t="n">
        <f aca="false">BA55*'Dist Horaria'!$X$3</f>
        <v>158.161183974357</v>
      </c>
      <c r="BS55" s="0" t="n">
        <f aca="false">BA55*'Dist Horaria'!$Y$3</f>
        <v>154.553755885807</v>
      </c>
      <c r="BT55" s="0" t="n">
        <f aca="false">BA55*'Dist Horaria'!$Z$3</f>
        <v>134.918171710486</v>
      </c>
      <c r="BU55" s="0" t="n">
        <f aca="false">BA55*'Dist Horaria'!$AA$3</f>
        <v>128.299475458018</v>
      </c>
      <c r="BV55" s="0" t="n">
        <f aca="false">BA55*'Dist Horaria'!$AB$3</f>
        <v>114.195106717981</v>
      </c>
      <c r="BW55" s="0" t="n">
        <f aca="false">BA55*'Dist Horaria'!$AC$3</f>
        <v>123.767558469257</v>
      </c>
      <c r="BX55" s="0" t="n">
        <f aca="false">BA55*'Dist Horaria'!$AD$3</f>
        <v>120.501385192923</v>
      </c>
      <c r="BY55" s="0" t="n">
        <f aca="false">BA55*'Dist Horaria'!$AE$3</f>
        <v>117.045964519976</v>
      </c>
      <c r="BZ55" s="0" t="n">
        <f aca="false">AN55*1000000</f>
        <v>7060.01095890411</v>
      </c>
      <c r="CA55" s="0" t="n">
        <f aca="false">BZ55*'Dist Horaria'!$H$6</f>
        <v>176.500273972603</v>
      </c>
      <c r="CB55" s="0" t="n">
        <f aca="false">BZ55*'Dist Horaria'!$I$6</f>
        <v>176.500273972603</v>
      </c>
      <c r="CC55" s="0" t="n">
        <f aca="false">BZ55*'Dist Horaria'!$J$6</f>
        <v>176.500273972603</v>
      </c>
      <c r="CD55" s="0" t="n">
        <f aca="false">BZ55*'Dist Horaria'!$K$6</f>
        <v>176.500273972603</v>
      </c>
      <c r="CE55" s="0" t="n">
        <f aca="false">BZ55*'Dist Horaria'!$L$6</f>
        <v>176.500273972603</v>
      </c>
      <c r="CF55" s="0" t="n">
        <f aca="false">BZ55*'Dist Horaria'!$M$6</f>
        <v>470.667397260274</v>
      </c>
      <c r="CG55" s="0" t="n">
        <f aca="false">BZ55*'Dist Horaria'!$N$6</f>
        <v>470.667397260274</v>
      </c>
      <c r="CH55" s="0" t="n">
        <f aca="false">BZ55*'Dist Horaria'!$O$6</f>
        <v>470.667397260274</v>
      </c>
      <c r="CI55" s="0" t="n">
        <f aca="false">BZ55*'Dist Horaria'!$P$6</f>
        <v>308.875479452055</v>
      </c>
      <c r="CJ55" s="0" t="n">
        <f aca="false">BZ55*'Dist Horaria'!$Q$6</f>
        <v>308.875479452055</v>
      </c>
      <c r="CK55" s="0" t="n">
        <f aca="false">BZ55*'Dist Horaria'!$R$6</f>
        <v>308.875479452055</v>
      </c>
      <c r="CL55" s="0" t="n">
        <f aca="false">BZ55*'Dist Horaria'!$S$6</f>
        <v>308.875479452055</v>
      </c>
      <c r="CM55" s="0" t="n">
        <f aca="false">BZ55*'Dist Horaria'!$T$6</f>
        <v>308.875479452055</v>
      </c>
      <c r="CN55" s="0" t="n">
        <f aca="false">BZ55*'Dist Horaria'!$U$6</f>
        <v>308.875479452055</v>
      </c>
      <c r="CO55" s="0" t="n">
        <f aca="false">BZ55*'Dist Horaria'!$V$6</f>
        <v>308.875479452055</v>
      </c>
      <c r="CP55" s="0" t="n">
        <f aca="false">BZ55*'Dist Horaria'!$W$6</f>
        <v>308.875479452055</v>
      </c>
      <c r="CQ55" s="0" t="n">
        <f aca="false">BZ55*'Dist Horaria'!$X$6</f>
        <v>470.667397260274</v>
      </c>
      <c r="CR55" s="0" t="n">
        <f aca="false">BZ55*'Dist Horaria'!$Y$6</f>
        <v>470.667397260274</v>
      </c>
      <c r="CS55" s="0" t="n">
        <f aca="false">BZ55*'Dist Horaria'!$Z$6</f>
        <v>470.667397260274</v>
      </c>
      <c r="CT55" s="0" t="n">
        <f aca="false">BZ55*'Dist Horaria'!$AA$6</f>
        <v>176.500273972603</v>
      </c>
      <c r="CU55" s="0" t="n">
        <f aca="false">BZ55*'Dist Horaria'!$AB$6</f>
        <v>176.500273972603</v>
      </c>
      <c r="CV55" s="0" t="n">
        <f aca="false">BZ55*'Dist Horaria'!$AC$6</f>
        <v>176.500273972603</v>
      </c>
      <c r="CW55" s="0" t="n">
        <f aca="false">BZ55*'Dist Horaria'!$AD$6</f>
        <v>176.500273972603</v>
      </c>
      <c r="CX55" s="0" t="n">
        <f aca="false">BZ55*'Dist Horaria'!$AE$6</f>
        <v>176.500273972603</v>
      </c>
      <c r="CY55" s="0" t="n">
        <f aca="false">AS55*1000000</f>
        <v>7384.97543710685</v>
      </c>
      <c r="CZ55" s="0" t="n">
        <f aca="false">CY55*'Dist Horaria'!$H$6</f>
        <v>184.624385927671</v>
      </c>
      <c r="DA55" s="0" t="n">
        <f aca="false">CY55*'Dist Horaria'!$I$6</f>
        <v>184.624385927671</v>
      </c>
      <c r="DB55" s="0" t="n">
        <f aca="false">CY55*'Dist Horaria'!$J$6</f>
        <v>184.624385927671</v>
      </c>
      <c r="DC55" s="0" t="n">
        <f aca="false">CY55*'Dist Horaria'!$K$6</f>
        <v>184.624385927671</v>
      </c>
      <c r="DD55" s="0" t="n">
        <f aca="false">CY55*'Dist Horaria'!$L$6</f>
        <v>184.624385927671</v>
      </c>
      <c r="DE55" s="0" t="n">
        <f aca="false">CY55*'Dist Horaria'!$M$6</f>
        <v>492.331695807123</v>
      </c>
      <c r="DF55" s="0" t="n">
        <f aca="false">CY55*'Dist Horaria'!$N$6</f>
        <v>492.331695807123</v>
      </c>
      <c r="DG55" s="0" t="n">
        <f aca="false">CY55*'Dist Horaria'!$O$6</f>
        <v>492.331695807123</v>
      </c>
      <c r="DH55" s="0" t="n">
        <f aca="false">CY55*'Dist Horaria'!$P$6</f>
        <v>323.092675373425</v>
      </c>
      <c r="DI55" s="0" t="n">
        <f aca="false">CY55*'Dist Horaria'!$Q$6</f>
        <v>323.092675373425</v>
      </c>
      <c r="DJ55" s="0" t="n">
        <f aca="false">CY55*'Dist Horaria'!$R$6</f>
        <v>323.092675373425</v>
      </c>
      <c r="DK55" s="0" t="n">
        <f aca="false">CY55*'Dist Horaria'!$S$6</f>
        <v>323.092675373425</v>
      </c>
      <c r="DL55" s="0" t="n">
        <f aca="false">CY55*'Dist Horaria'!$T$6</f>
        <v>323.092675373425</v>
      </c>
      <c r="DM55" s="0" t="n">
        <f aca="false">CY55*'Dist Horaria'!$U$6</f>
        <v>323.092675373425</v>
      </c>
      <c r="DN55" s="0" t="n">
        <f aca="false">CY55*'Dist Horaria'!$V$6</f>
        <v>323.092675373425</v>
      </c>
      <c r="DO55" s="0" t="n">
        <f aca="false">CY55*'Dist Horaria'!$W$6</f>
        <v>323.092675373425</v>
      </c>
      <c r="DP55" s="0" t="n">
        <f aca="false">CY55*'Dist Horaria'!$X$6</f>
        <v>492.331695807123</v>
      </c>
      <c r="DQ55" s="0" t="n">
        <f aca="false">CY55*'Dist Horaria'!$Y$6</f>
        <v>492.331695807123</v>
      </c>
      <c r="DR55" s="0" t="n">
        <f aca="false">CY55*'Dist Horaria'!$Z$6</f>
        <v>492.331695807123</v>
      </c>
      <c r="DS55" s="0" t="n">
        <f aca="false">CY55*'Dist Horaria'!$AA$6</f>
        <v>184.624385927671</v>
      </c>
      <c r="DT55" s="0" t="n">
        <f aca="false">CY55*'Dist Horaria'!$AB$6</f>
        <v>184.624385927671</v>
      </c>
      <c r="DU55" s="0" t="n">
        <f aca="false">CY55*'Dist Horaria'!$AC$6</f>
        <v>184.624385927671</v>
      </c>
      <c r="DV55" s="0" t="n">
        <f aca="false">CY55*'Dist Horaria'!$AD$6</f>
        <v>184.624385927671</v>
      </c>
      <c r="DW55" s="0" t="n">
        <f aca="false">CY55*'Dist Horaria'!$AE$6</f>
        <v>184.624385927671</v>
      </c>
      <c r="DX55" s="0" t="n">
        <f aca="false">AX55*1000000</f>
        <v>428.114518093151</v>
      </c>
      <c r="DY55" s="0" t="n">
        <f aca="false">DX55*'Dist Horaria'!$H$6</f>
        <v>10.7028629523288</v>
      </c>
      <c r="DZ55" s="0" t="n">
        <f aca="false">DX55*'Dist Horaria'!$I$6</f>
        <v>10.7028629523288</v>
      </c>
      <c r="EA55" s="0" t="n">
        <f aca="false">DX55*'Dist Horaria'!$J$6</f>
        <v>10.7028629523288</v>
      </c>
      <c r="EB55" s="0" t="n">
        <f aca="false">DX55*'Dist Horaria'!$K$6</f>
        <v>10.7028629523288</v>
      </c>
      <c r="EC55" s="0" t="n">
        <f aca="false">DX55*'Dist Horaria'!$L$6</f>
        <v>10.7028629523288</v>
      </c>
      <c r="ED55" s="0" t="n">
        <f aca="false">DX55*'Dist Horaria'!$M$6</f>
        <v>28.5409678728767</v>
      </c>
      <c r="EE55" s="0" t="n">
        <f aca="false">DX55*'Dist Horaria'!$N$6</f>
        <v>28.5409678728767</v>
      </c>
      <c r="EF55" s="0" t="n">
        <f aca="false">DX55*'Dist Horaria'!$O$6</f>
        <v>28.5409678728767</v>
      </c>
      <c r="EG55" s="0" t="n">
        <f aca="false">DX55*'Dist Horaria'!$P$6</f>
        <v>18.7300101665753</v>
      </c>
      <c r="EH55" s="0" t="n">
        <f aca="false">DX55*'Dist Horaria'!$Q$6</f>
        <v>18.7300101665753</v>
      </c>
      <c r="EI55" s="0" t="n">
        <f aca="false">DX55*'Dist Horaria'!$R$6</f>
        <v>18.7300101665753</v>
      </c>
      <c r="EJ55" s="0" t="n">
        <f aca="false">DX55*'Dist Horaria'!$S$6</f>
        <v>18.7300101665753</v>
      </c>
      <c r="EK55" s="0" t="n">
        <f aca="false">DX55*'Dist Horaria'!$T$6</f>
        <v>18.7300101665753</v>
      </c>
      <c r="EL55" s="0" t="n">
        <f aca="false">DX55*'Dist Horaria'!$U$6</f>
        <v>18.7300101665753</v>
      </c>
      <c r="EM55" s="0" t="n">
        <f aca="false">DX55*'Dist Horaria'!$V$6</f>
        <v>18.7300101665753</v>
      </c>
      <c r="EN55" s="0" t="n">
        <f aca="false">DX55*'Dist Horaria'!$W$6</f>
        <v>18.7300101665753</v>
      </c>
      <c r="EO55" s="0" t="n">
        <f aca="false">DX55*'Dist Horaria'!$X$6</f>
        <v>28.5409678728767</v>
      </c>
      <c r="EP55" s="0" t="n">
        <f aca="false">DX55*'Dist Horaria'!$Y$6</f>
        <v>28.5409678728767</v>
      </c>
      <c r="EQ55" s="0" t="n">
        <f aca="false">DX55*'Dist Horaria'!$Z$6</f>
        <v>28.5409678728767</v>
      </c>
      <c r="ER55" s="0" t="n">
        <f aca="false">DX55*'Dist Horaria'!$AA$6</f>
        <v>10.7028629523288</v>
      </c>
      <c r="ES55" s="0" t="n">
        <f aca="false">DX55*'Dist Horaria'!$AB$6</f>
        <v>10.7028629523288</v>
      </c>
      <c r="ET55" s="0" t="n">
        <f aca="false">DX55*'Dist Horaria'!$AC$6</f>
        <v>10.7028629523288</v>
      </c>
      <c r="EU55" s="0" t="n">
        <f aca="false">DX55*'Dist Horaria'!$AD$6</f>
        <v>10.7028629523288</v>
      </c>
      <c r="EV55" s="0" t="n">
        <f aca="false">DX55*'Dist Horaria'!$AE$6</f>
        <v>10.7028629523288</v>
      </c>
      <c r="EW55" s="0" t="n">
        <f aca="false">BB55+CA55+CZ55+DY55</f>
        <v>482.201781645181</v>
      </c>
      <c r="EX55" s="0" t="n">
        <f aca="false">BC55+CB55+DA55+DZ55</f>
        <v>479.249166890111</v>
      </c>
      <c r="EY55" s="0" t="n">
        <f aca="false">BD55+CC55+DB55+EA55</f>
        <v>476.462261453841</v>
      </c>
      <c r="EZ55" s="0" t="n">
        <f aca="false">BE55+CD55+DC55+EB55</f>
        <v>474.087926868457</v>
      </c>
      <c r="FA55" s="0" t="n">
        <f aca="false">BF55+CE55+DD55+EC55</f>
        <v>472.352855335789</v>
      </c>
      <c r="FB55" s="0" t="n">
        <f aca="false">BG55+CF55+DE55+ED55</f>
        <v>1090.97305313187</v>
      </c>
      <c r="FC55" s="0" t="n">
        <f aca="false">BH55+CG55+DF55+EE55</f>
        <v>1095.46068396204</v>
      </c>
      <c r="FD55" s="0" t="n">
        <f aca="false">BI55+CH55+DG55+EF55</f>
        <v>1095.46068396204</v>
      </c>
      <c r="FE55" s="0" t="n">
        <f aca="false">BJ55+CI55+DH55+EG55</f>
        <v>788.188655851045</v>
      </c>
      <c r="FF55" s="0" t="n">
        <f aca="false">BK55+CJ55+DI55+EH55</f>
        <v>802.730919307284</v>
      </c>
      <c r="FG55" s="0" t="n">
        <f aca="false">BL55+CK55+DJ55+EI55</f>
        <v>813.307110911822</v>
      </c>
      <c r="FH55" s="0" t="n">
        <f aca="false">BM55+CL55+DK55+EJ55</f>
        <v>818.595206714091</v>
      </c>
      <c r="FI55" s="0" t="n">
        <f aca="false">BN55+CM55+DL55+EK55</f>
        <v>819.917230664658</v>
      </c>
      <c r="FJ55" s="0" t="n">
        <f aca="false">BO55+CN55+DM55+EL55</f>
        <v>818.595206714091</v>
      </c>
      <c r="FK55" s="0" t="n">
        <f aca="false">BP55+CO55+DN55+EM55</f>
        <v>815.951158812956</v>
      </c>
      <c r="FL55" s="0" t="n">
        <f aca="false">BQ55+CP55+DO55+EN55</f>
        <v>811.985086961255</v>
      </c>
      <c r="FM55" s="0" t="n">
        <f aca="false">BR55+CQ55+DP55+EO55</f>
        <v>1149.70124491463</v>
      </c>
      <c r="FN55" s="0" t="n">
        <f aca="false">BS55+CR55+DQ55+EP55</f>
        <v>1146.09381682608</v>
      </c>
      <c r="FO55" s="0" t="n">
        <f aca="false">BT55+CS55+DR55+EQ55</f>
        <v>1126.45823265076</v>
      </c>
      <c r="FP55" s="0" t="n">
        <f aca="false">BU55+CT55+DS55+ER55</f>
        <v>500.126998310621</v>
      </c>
      <c r="FQ55" s="0" t="n">
        <f aca="false">BV55+CU55+DT55+ES55</f>
        <v>486.022629570584</v>
      </c>
      <c r="FR55" s="0" t="n">
        <f aca="false">BW55+CV55+DU55+ET55</f>
        <v>495.59508132186</v>
      </c>
      <c r="FS55" s="0" t="n">
        <f aca="false">BX55+CW55+DV55+EU55</f>
        <v>492.328908045526</v>
      </c>
      <c r="FT55" s="0" t="n">
        <f aca="false">BY55+CX55+DW55+EV55</f>
        <v>488.873487372578</v>
      </c>
      <c r="FU55" s="0" t="n">
        <f aca="false">AM55*'Dist Horaria'!$H$10</f>
        <v>0.232568733042766</v>
      </c>
      <c r="FV55" s="0" t="n">
        <f aca="false">AM55*'Dist Horaria'!$I$10</f>
        <v>0.217658667140471</v>
      </c>
      <c r="FW55" s="0" t="n">
        <f aca="false">AM55*'Dist Horaria'!$J$10</f>
        <v>0.216716402902137</v>
      </c>
      <c r="FX55" s="0" t="n">
        <f aca="false">AM55*'Dist Horaria'!$K$10</f>
        <v>0.210483713628784</v>
      </c>
      <c r="FY55" s="0" t="n">
        <f aca="false">AM55*'Dist Horaria'!$L$10</f>
        <v>0.21056794585523</v>
      </c>
      <c r="FZ55" s="0" t="n">
        <f aca="false">AM55*'Dist Horaria'!$M$10</f>
        <v>0.225316367491824</v>
      </c>
      <c r="GA55" s="0" t="n">
        <f aca="false">AM55*'Dist Horaria'!$N$10</f>
        <v>0.213158596875193</v>
      </c>
      <c r="GB55" s="0" t="n">
        <f aca="false">AM55*'Dist Horaria'!$O$10</f>
        <v>0.209520376760788</v>
      </c>
      <c r="GC55" s="0" t="n">
        <f aca="false">AM55*'Dist Horaria'!$P$10</f>
        <v>0.212771653263324</v>
      </c>
      <c r="GD55" s="0" t="n">
        <f aca="false">AM55*'Dist Horaria'!$Q$10</f>
        <v>0.192551168102018</v>
      </c>
      <c r="GE55" s="0" t="n">
        <f aca="false">AM55*'Dist Horaria'!$R$10</f>
        <v>0.234941342095239</v>
      </c>
      <c r="GF55" s="0" t="n">
        <f aca="false">AM55*'Dist Horaria'!$S$10</f>
        <v>0.200649032842227</v>
      </c>
      <c r="GG55" s="0" t="n">
        <f aca="false">AR55*'Dist Horaria'!$H$10</f>
        <v>0.243273614015251</v>
      </c>
      <c r="GH55" s="0" t="n">
        <f aca="false">AR55*'Dist Horaria'!$I$10</f>
        <v>0.227677254307734</v>
      </c>
      <c r="GI55" s="0" t="n">
        <f aca="false">AR55*'Dist Horaria'!$J$10</f>
        <v>0.226691618691037</v>
      </c>
      <c r="GJ55" s="0" t="n">
        <f aca="false">AR55*'Dist Horaria'!$K$10</f>
        <v>0.220172045639556</v>
      </c>
      <c r="GK55" s="0" t="n">
        <f aca="false">AR55*'Dist Horaria'!$L$10</f>
        <v>0.220260154982012</v>
      </c>
      <c r="GL55" s="0" t="n">
        <f aca="false">AR55*'Dist Horaria'!$M$10</f>
        <v>0.235687430117467</v>
      </c>
      <c r="GM55" s="0" t="n">
        <f aca="false">AR55*'Dist Horaria'!$N$10</f>
        <v>0.222970050796609</v>
      </c>
      <c r="GN55" s="0" t="n">
        <f aca="false">AR55*'Dist Horaria'!$O$10</f>
        <v>0.219164367443414</v>
      </c>
      <c r="GO55" s="0" t="n">
        <f aca="false">AR55*'Dist Horaria'!$P$10</f>
        <v>0.222565296599223</v>
      </c>
      <c r="GP55" s="0" t="n">
        <f aca="false">AR55*'Dist Horaria'!$Q$10</f>
        <v>0.201414084920962</v>
      </c>
      <c r="GQ55" s="0" t="n">
        <f aca="false">AR55*'Dist Horaria'!$R$10</f>
        <v>0.245755431632301</v>
      </c>
      <c r="GR55" s="0" t="n">
        <f aca="false">AR55*'Dist Horaria'!$S$10</f>
        <v>0.209884685398435</v>
      </c>
      <c r="GS55" s="0" t="n">
        <f aca="false">AW55*'Dist Horaria'!$H$10</f>
        <v>0.0141028182037827</v>
      </c>
      <c r="GT55" s="0" t="n">
        <f aca="false">AW55*'Dist Horaria'!$I$10</f>
        <v>0.013198681409144</v>
      </c>
      <c r="GU55" s="0" t="n">
        <f aca="false">AW55*'Dist Horaria'!$J$10</f>
        <v>0.0131415431125239</v>
      </c>
      <c r="GV55" s="0" t="n">
        <f aca="false">AW55*'Dist Horaria'!$K$10</f>
        <v>0.0127635968486699</v>
      </c>
      <c r="GW55" s="0" t="n">
        <f aca="false">AW55*'Dist Horaria'!$L$10</f>
        <v>0.0127687046366384</v>
      </c>
      <c r="GX55" s="0" t="n">
        <f aca="false">AW55*'Dist Horaria'!$M$10</f>
        <v>0.0136630394270995</v>
      </c>
      <c r="GY55" s="0" t="n">
        <f aca="false">AW55*'Dist Horaria'!$N$10</f>
        <v>0.0129258000461802</v>
      </c>
      <c r="GZ55" s="0" t="n">
        <f aca="false">AW55*'Dist Horaria'!$O$10</f>
        <v>0.0127051807213573</v>
      </c>
      <c r="HA55" s="0" t="n">
        <f aca="false">AW55*'Dist Horaria'!$P$10</f>
        <v>0.0129023360347376</v>
      </c>
      <c r="HB55" s="0" t="n">
        <f aca="false">AW55*'Dist Horaria'!$Q$10</f>
        <v>0.0116761788359978</v>
      </c>
      <c r="HC55" s="0" t="n">
        <f aca="false">AW55*'Dist Horaria'!$R$10</f>
        <v>0.0142466916888291</v>
      </c>
      <c r="HD55" s="0" t="n">
        <f aca="false">AW55*'Dist Horaria'!$S$10</f>
        <v>0.0121672281390397</v>
      </c>
    </row>
    <row r="56" customFormat="false" ht="13.8" hidden="false" customHeight="false" outlineLevel="0" collapsed="false">
      <c r="A56" s="0" t="n">
        <v>4.70744166666667</v>
      </c>
      <c r="B56" s="0" t="n">
        <v>-74.1103555555555</v>
      </c>
      <c r="C56" s="0" t="n">
        <v>28</v>
      </c>
      <c r="D56" s="0" t="n">
        <v>36</v>
      </c>
      <c r="E56" s="0" t="n">
        <v>1971</v>
      </c>
      <c r="F56" s="0" t="n">
        <v>67</v>
      </c>
      <c r="G56" s="0" t="s">
        <v>351</v>
      </c>
      <c r="H56" s="1" t="n">
        <v>41196</v>
      </c>
      <c r="I56" s="0" t="s">
        <v>376</v>
      </c>
      <c r="J56" s="0" t="s">
        <v>377</v>
      </c>
      <c r="L56" s="0" t="s">
        <v>378</v>
      </c>
      <c r="M56" s="0" t="s">
        <v>379</v>
      </c>
      <c r="N56" s="0" t="n">
        <v>12</v>
      </c>
      <c r="O56" s="0" t="s">
        <v>130</v>
      </c>
      <c r="P56" s="0" t="s">
        <v>85</v>
      </c>
      <c r="Q56" s="0" t="s">
        <v>86</v>
      </c>
      <c r="R56" s="0" t="s">
        <v>87</v>
      </c>
      <c r="S56" s="0" t="n">
        <v>365</v>
      </c>
      <c r="T56" s="0" t="n">
        <v>24</v>
      </c>
      <c r="U56" s="0" t="n">
        <v>3</v>
      </c>
      <c r="V56" s="0" t="n">
        <v>119900</v>
      </c>
      <c r="W56" s="0" t="n">
        <f aca="false">V56*12</f>
        <v>1438800</v>
      </c>
      <c r="X56" s="0" t="n">
        <v>7</v>
      </c>
      <c r="Y56" s="0" t="s">
        <v>176</v>
      </c>
      <c r="Z56" s="0" t="n">
        <v>67795</v>
      </c>
      <c r="AA56" s="0" t="s">
        <v>89</v>
      </c>
      <c r="AB56" s="0" t="n">
        <v>0.005</v>
      </c>
      <c r="AC56" s="0" t="n">
        <v>0</v>
      </c>
      <c r="AD56" s="0" t="n">
        <v>7429.28567942705</v>
      </c>
      <c r="AE56" s="0" t="n">
        <v>3.37289569845988</v>
      </c>
      <c r="AF56" s="0" t="n">
        <f aca="false">AE56/S56</f>
        <v>0.00924081013276679</v>
      </c>
      <c r="AG56" s="0" t="n">
        <f aca="false">AE56*EXP(AB56*AC56)</f>
        <v>3.37289569845988</v>
      </c>
      <c r="AH56" s="0" t="n">
        <f aca="false">AG56/S56</f>
        <v>0.00924081013276679</v>
      </c>
      <c r="AI56" s="0" t="s">
        <v>90</v>
      </c>
      <c r="AJ56" s="0" t="n">
        <f aca="false">IF(AI56="A",'FE DISTRIBUCIÓN'!$C$2,'FE DISTRIBUCIÓN'!$C$3)</f>
        <v>4.994E-006</v>
      </c>
      <c r="AK56" s="0" t="n">
        <f aca="false">W56*AJ56</f>
        <v>7.1853672</v>
      </c>
      <c r="AL56" s="0" t="n">
        <f aca="false">AK56/365</f>
        <v>0.0196859375342466</v>
      </c>
      <c r="AM56" s="0" t="n">
        <f aca="false">AK56*EXP(AB56*AC56)</f>
        <v>7.1853672</v>
      </c>
      <c r="AN56" s="0" t="n">
        <f aca="false">AM56/365</f>
        <v>0.0196859375342466</v>
      </c>
      <c r="AO56" s="0" t="n">
        <v>5.223868284E-006</v>
      </c>
      <c r="AP56" s="0" t="n">
        <f aca="false">AO56*W56</f>
        <v>7.5161016870192</v>
      </c>
      <c r="AQ56" s="0" t="n">
        <f aca="false">AP56/365</f>
        <v>0.020592059416491</v>
      </c>
      <c r="AR56" s="0" t="n">
        <f aca="false">AP56*EXP(AB56*AC56)</f>
        <v>7.5161016870192</v>
      </c>
      <c r="AS56" s="0" t="n">
        <f aca="false">AR56/365</f>
        <v>0.020592059416491</v>
      </c>
      <c r="AT56" s="0" t="n">
        <v>3.02832944E-007</v>
      </c>
      <c r="AU56" s="0" t="n">
        <f aca="false">AT56*W56</f>
        <v>0.4357160398272</v>
      </c>
      <c r="AV56" s="0" t="n">
        <f aca="false">AU56/365</f>
        <v>0.00119374257486904</v>
      </c>
      <c r="AW56" s="0" t="n">
        <f aca="false">AU56*EXP(AB56*AC56)</f>
        <v>0.4357160398272</v>
      </c>
      <c r="AX56" s="0" t="n">
        <f aca="false">AW56/365</f>
        <v>0.00119374257486904</v>
      </c>
      <c r="AY56" s="0" t="n">
        <f aca="false">AW56+AR56+AM56+AG56</f>
        <v>18.5100806253063</v>
      </c>
      <c r="AZ56" s="0" t="n">
        <f aca="false">AH56+AN56+AS56+AX56</f>
        <v>0.0507125496583734</v>
      </c>
      <c r="BA56" s="0" t="n">
        <f aca="false">AH56*1000000</f>
        <v>9240.81013276679</v>
      </c>
      <c r="BB56" s="0" t="n">
        <f aca="false">BA56*'Dist Horaria'!$H$3</f>
        <v>321.991791909117</v>
      </c>
      <c r="BC56" s="0" t="n">
        <f aca="false">BA56*'Dist Horaria'!$I$3</f>
        <v>313.378210026869</v>
      </c>
      <c r="BD56" s="0" t="n">
        <f aca="false">BA56*'Dist Horaria'!$J$3</f>
        <v>305.248047386391</v>
      </c>
      <c r="BE56" s="0" t="n">
        <f aca="false">BA56*'Dist Horaria'!$K$3</f>
        <v>298.321466351076</v>
      </c>
      <c r="BF56" s="0" t="n">
        <f aca="false">BA56*'Dist Horaria'!$L$3</f>
        <v>293.259789851448</v>
      </c>
      <c r="BG56" s="0" t="n">
        <f aca="false">BA56*'Dist Horaria'!$M$3</f>
        <v>290.073135538113</v>
      </c>
      <c r="BH56" s="0" t="n">
        <f aca="false">BA56*'Dist Horaria'!$N$3</f>
        <v>303.164777631465</v>
      </c>
      <c r="BI56" s="0" t="n">
        <f aca="false">BA56*'Dist Horaria'!$O$3</f>
        <v>303.164777631465</v>
      </c>
      <c r="BJ56" s="0" t="n">
        <f aca="false">BA56*'Dist Horaria'!$P$3</f>
        <v>401.09723051773</v>
      </c>
      <c r="BK56" s="0" t="n">
        <f aca="false">BA56*'Dist Horaria'!$Q$3</f>
        <v>443.520976053259</v>
      </c>
      <c r="BL56" s="0" t="n">
        <f aca="false">BA56*'Dist Horaria'!$R$3</f>
        <v>474.374609170008</v>
      </c>
      <c r="BM56" s="0" t="n">
        <f aca="false">BA56*'Dist Horaria'!$S$3</f>
        <v>489.801425728382</v>
      </c>
      <c r="BN56" s="0" t="n">
        <f aca="false">BA56*'Dist Horaria'!$T$3</f>
        <v>493.658129867975</v>
      </c>
      <c r="BO56" s="0" t="n">
        <f aca="false">BA56*'Dist Horaria'!$U$3</f>
        <v>489.801425728382</v>
      </c>
      <c r="BP56" s="0" t="n">
        <f aca="false">BA56*'Dist Horaria'!$V$3</f>
        <v>482.088017449195</v>
      </c>
      <c r="BQ56" s="0" t="n">
        <f aca="false">BA56*'Dist Horaria'!$W$3</f>
        <v>470.517905030414</v>
      </c>
      <c r="BR56" s="0" t="n">
        <f aca="false">BA56*'Dist Horaria'!$X$3</f>
        <v>461.399275478489</v>
      </c>
      <c r="BS56" s="0" t="n">
        <f aca="false">BA56*'Dist Horaria'!$Y$3</f>
        <v>450.875424653828</v>
      </c>
      <c r="BT56" s="0" t="n">
        <f aca="false">BA56*'Dist Horaria'!$Z$3</f>
        <v>393.593074557366</v>
      </c>
      <c r="BU56" s="0" t="n">
        <f aca="false">BA56*'Dist Horaria'!$AA$3</f>
        <v>374.284533872719</v>
      </c>
      <c r="BV56" s="0" t="n">
        <f aca="false">BA56*'Dist Horaria'!$AB$3</f>
        <v>333.138246558699</v>
      </c>
      <c r="BW56" s="0" t="n">
        <f aca="false">BA56*'Dist Horaria'!$AC$3</f>
        <v>361.063696985953</v>
      </c>
      <c r="BX56" s="0" t="n">
        <f aca="false">BA56*'Dist Horaria'!$AD$3</f>
        <v>351.535379446726</v>
      </c>
      <c r="BY56" s="0" t="n">
        <f aca="false">BA56*'Dist Horaria'!$AE$3</f>
        <v>341.454975678189</v>
      </c>
      <c r="BZ56" s="0" t="n">
        <f aca="false">AN56*1000000</f>
        <v>19685.9375342466</v>
      </c>
      <c r="CA56" s="0" t="n">
        <f aca="false">BZ56*'Dist Horaria'!$H$6</f>
        <v>492.148438356164</v>
      </c>
      <c r="CB56" s="0" t="n">
        <f aca="false">BZ56*'Dist Horaria'!$I$6</f>
        <v>492.148438356164</v>
      </c>
      <c r="CC56" s="0" t="n">
        <f aca="false">BZ56*'Dist Horaria'!$J$6</f>
        <v>492.148438356164</v>
      </c>
      <c r="CD56" s="0" t="n">
        <f aca="false">BZ56*'Dist Horaria'!$K$6</f>
        <v>492.148438356164</v>
      </c>
      <c r="CE56" s="0" t="n">
        <f aca="false">BZ56*'Dist Horaria'!$L$6</f>
        <v>492.148438356164</v>
      </c>
      <c r="CF56" s="0" t="n">
        <f aca="false">BZ56*'Dist Horaria'!$M$6</f>
        <v>1312.39583561644</v>
      </c>
      <c r="CG56" s="0" t="n">
        <f aca="false">BZ56*'Dist Horaria'!$N$6</f>
        <v>1312.39583561644</v>
      </c>
      <c r="CH56" s="0" t="n">
        <f aca="false">BZ56*'Dist Horaria'!$O$6</f>
        <v>1312.39583561644</v>
      </c>
      <c r="CI56" s="0" t="n">
        <f aca="false">BZ56*'Dist Horaria'!$P$6</f>
        <v>861.259767123288</v>
      </c>
      <c r="CJ56" s="0" t="n">
        <f aca="false">BZ56*'Dist Horaria'!$Q$6</f>
        <v>861.259767123288</v>
      </c>
      <c r="CK56" s="0" t="n">
        <f aca="false">BZ56*'Dist Horaria'!$R$6</f>
        <v>861.259767123288</v>
      </c>
      <c r="CL56" s="0" t="n">
        <f aca="false">BZ56*'Dist Horaria'!$S$6</f>
        <v>861.259767123288</v>
      </c>
      <c r="CM56" s="0" t="n">
        <f aca="false">BZ56*'Dist Horaria'!$T$6</f>
        <v>861.259767123288</v>
      </c>
      <c r="CN56" s="0" t="n">
        <f aca="false">BZ56*'Dist Horaria'!$U$6</f>
        <v>861.259767123288</v>
      </c>
      <c r="CO56" s="0" t="n">
        <f aca="false">BZ56*'Dist Horaria'!$V$6</f>
        <v>861.259767123288</v>
      </c>
      <c r="CP56" s="0" t="n">
        <f aca="false">BZ56*'Dist Horaria'!$W$6</f>
        <v>861.259767123288</v>
      </c>
      <c r="CQ56" s="0" t="n">
        <f aca="false">BZ56*'Dist Horaria'!$X$6</f>
        <v>1312.39583561644</v>
      </c>
      <c r="CR56" s="0" t="n">
        <f aca="false">BZ56*'Dist Horaria'!$Y$6</f>
        <v>1312.39583561644</v>
      </c>
      <c r="CS56" s="0" t="n">
        <f aca="false">BZ56*'Dist Horaria'!$Z$6</f>
        <v>1312.39583561644</v>
      </c>
      <c r="CT56" s="0" t="n">
        <f aca="false">BZ56*'Dist Horaria'!$AA$6</f>
        <v>492.148438356164</v>
      </c>
      <c r="CU56" s="0" t="n">
        <f aca="false">BZ56*'Dist Horaria'!$AB$6</f>
        <v>492.148438356164</v>
      </c>
      <c r="CV56" s="0" t="n">
        <f aca="false">BZ56*'Dist Horaria'!$AC$6</f>
        <v>492.148438356164</v>
      </c>
      <c r="CW56" s="0" t="n">
        <f aca="false">BZ56*'Dist Horaria'!$AD$6</f>
        <v>492.148438356164</v>
      </c>
      <c r="CX56" s="0" t="n">
        <f aca="false">BZ56*'Dist Horaria'!$AE$6</f>
        <v>492.148438356164</v>
      </c>
      <c r="CY56" s="0" t="n">
        <f aca="false">AS56*1000000</f>
        <v>20592.059416491</v>
      </c>
      <c r="CZ56" s="0" t="n">
        <f aca="false">CY56*'Dist Horaria'!$H$6</f>
        <v>514.801485412274</v>
      </c>
      <c r="DA56" s="0" t="n">
        <f aca="false">CY56*'Dist Horaria'!$I$6</f>
        <v>514.801485412274</v>
      </c>
      <c r="DB56" s="0" t="n">
        <f aca="false">CY56*'Dist Horaria'!$J$6</f>
        <v>514.801485412274</v>
      </c>
      <c r="DC56" s="0" t="n">
        <f aca="false">CY56*'Dist Horaria'!$K$6</f>
        <v>514.801485412274</v>
      </c>
      <c r="DD56" s="0" t="n">
        <f aca="false">CY56*'Dist Horaria'!$L$6</f>
        <v>514.801485412274</v>
      </c>
      <c r="DE56" s="0" t="n">
        <f aca="false">CY56*'Dist Horaria'!$M$6</f>
        <v>1372.8039610994</v>
      </c>
      <c r="DF56" s="0" t="n">
        <f aca="false">CY56*'Dist Horaria'!$N$6</f>
        <v>1372.8039610994</v>
      </c>
      <c r="DG56" s="0" t="n">
        <f aca="false">CY56*'Dist Horaria'!$O$6</f>
        <v>1372.8039610994</v>
      </c>
      <c r="DH56" s="0" t="n">
        <f aca="false">CY56*'Dist Horaria'!$P$6</f>
        <v>900.90259947148</v>
      </c>
      <c r="DI56" s="0" t="n">
        <f aca="false">CY56*'Dist Horaria'!$Q$6</f>
        <v>900.90259947148</v>
      </c>
      <c r="DJ56" s="0" t="n">
        <f aca="false">CY56*'Dist Horaria'!$R$6</f>
        <v>900.90259947148</v>
      </c>
      <c r="DK56" s="0" t="n">
        <f aca="false">CY56*'Dist Horaria'!$S$6</f>
        <v>900.90259947148</v>
      </c>
      <c r="DL56" s="0" t="n">
        <f aca="false">CY56*'Dist Horaria'!$T$6</f>
        <v>900.90259947148</v>
      </c>
      <c r="DM56" s="0" t="n">
        <f aca="false">CY56*'Dist Horaria'!$U$6</f>
        <v>900.90259947148</v>
      </c>
      <c r="DN56" s="0" t="n">
        <f aca="false">CY56*'Dist Horaria'!$V$6</f>
        <v>900.90259947148</v>
      </c>
      <c r="DO56" s="0" t="n">
        <f aca="false">CY56*'Dist Horaria'!$W$6</f>
        <v>900.90259947148</v>
      </c>
      <c r="DP56" s="0" t="n">
        <f aca="false">CY56*'Dist Horaria'!$X$6</f>
        <v>1372.8039610994</v>
      </c>
      <c r="DQ56" s="0" t="n">
        <f aca="false">CY56*'Dist Horaria'!$Y$6</f>
        <v>1372.8039610994</v>
      </c>
      <c r="DR56" s="0" t="n">
        <f aca="false">CY56*'Dist Horaria'!$Z$6</f>
        <v>1372.8039610994</v>
      </c>
      <c r="DS56" s="0" t="n">
        <f aca="false">CY56*'Dist Horaria'!$AA$6</f>
        <v>514.801485412274</v>
      </c>
      <c r="DT56" s="0" t="n">
        <f aca="false">CY56*'Dist Horaria'!$AB$6</f>
        <v>514.801485412274</v>
      </c>
      <c r="DU56" s="0" t="n">
        <f aca="false">CY56*'Dist Horaria'!$AC$6</f>
        <v>514.801485412274</v>
      </c>
      <c r="DV56" s="0" t="n">
        <f aca="false">CY56*'Dist Horaria'!$AD$6</f>
        <v>514.801485412274</v>
      </c>
      <c r="DW56" s="0" t="n">
        <f aca="false">CY56*'Dist Horaria'!$AE$6</f>
        <v>514.801485412274</v>
      </c>
      <c r="DX56" s="0" t="n">
        <f aca="false">AX56*1000000</f>
        <v>1193.74257486904</v>
      </c>
      <c r="DY56" s="0" t="n">
        <f aca="false">DX56*'Dist Horaria'!$H$6</f>
        <v>29.843564371726</v>
      </c>
      <c r="DZ56" s="0" t="n">
        <f aca="false">DX56*'Dist Horaria'!$I$6</f>
        <v>29.843564371726</v>
      </c>
      <c r="EA56" s="0" t="n">
        <f aca="false">DX56*'Dist Horaria'!$J$6</f>
        <v>29.843564371726</v>
      </c>
      <c r="EB56" s="0" t="n">
        <f aca="false">DX56*'Dist Horaria'!$K$6</f>
        <v>29.843564371726</v>
      </c>
      <c r="EC56" s="0" t="n">
        <f aca="false">DX56*'Dist Horaria'!$L$6</f>
        <v>29.843564371726</v>
      </c>
      <c r="ED56" s="0" t="n">
        <f aca="false">DX56*'Dist Horaria'!$M$6</f>
        <v>79.5828383246028</v>
      </c>
      <c r="EE56" s="0" t="n">
        <f aca="false">DX56*'Dist Horaria'!$N$6</f>
        <v>79.5828383246028</v>
      </c>
      <c r="EF56" s="0" t="n">
        <f aca="false">DX56*'Dist Horaria'!$O$6</f>
        <v>79.5828383246028</v>
      </c>
      <c r="EG56" s="0" t="n">
        <f aca="false">DX56*'Dist Horaria'!$P$6</f>
        <v>52.2262376505206</v>
      </c>
      <c r="EH56" s="0" t="n">
        <f aca="false">DX56*'Dist Horaria'!$Q$6</f>
        <v>52.2262376505206</v>
      </c>
      <c r="EI56" s="0" t="n">
        <f aca="false">DX56*'Dist Horaria'!$R$6</f>
        <v>52.2262376505206</v>
      </c>
      <c r="EJ56" s="0" t="n">
        <f aca="false">DX56*'Dist Horaria'!$S$6</f>
        <v>52.2262376505206</v>
      </c>
      <c r="EK56" s="0" t="n">
        <f aca="false">DX56*'Dist Horaria'!$T$6</f>
        <v>52.2262376505206</v>
      </c>
      <c r="EL56" s="0" t="n">
        <f aca="false">DX56*'Dist Horaria'!$U$6</f>
        <v>52.2262376505206</v>
      </c>
      <c r="EM56" s="0" t="n">
        <f aca="false">DX56*'Dist Horaria'!$V$6</f>
        <v>52.2262376505206</v>
      </c>
      <c r="EN56" s="0" t="n">
        <f aca="false">DX56*'Dist Horaria'!$W$6</f>
        <v>52.2262376505206</v>
      </c>
      <c r="EO56" s="0" t="n">
        <f aca="false">DX56*'Dist Horaria'!$X$6</f>
        <v>79.5828383246028</v>
      </c>
      <c r="EP56" s="0" t="n">
        <f aca="false">DX56*'Dist Horaria'!$Y$6</f>
        <v>79.5828383246028</v>
      </c>
      <c r="EQ56" s="0" t="n">
        <f aca="false">DX56*'Dist Horaria'!$Z$6</f>
        <v>79.5828383246028</v>
      </c>
      <c r="ER56" s="0" t="n">
        <f aca="false">DX56*'Dist Horaria'!$AA$6</f>
        <v>29.843564371726</v>
      </c>
      <c r="ES56" s="0" t="n">
        <f aca="false">DX56*'Dist Horaria'!$AB$6</f>
        <v>29.843564371726</v>
      </c>
      <c r="ET56" s="0" t="n">
        <f aca="false">DX56*'Dist Horaria'!$AC$6</f>
        <v>29.843564371726</v>
      </c>
      <c r="EU56" s="0" t="n">
        <f aca="false">DX56*'Dist Horaria'!$AD$6</f>
        <v>29.843564371726</v>
      </c>
      <c r="EV56" s="0" t="n">
        <f aca="false">DX56*'Dist Horaria'!$AE$6</f>
        <v>29.843564371726</v>
      </c>
      <c r="EW56" s="0" t="n">
        <f aca="false">BB56+CA56+CZ56+DY56</f>
        <v>1358.78528004928</v>
      </c>
      <c r="EX56" s="0" t="n">
        <f aca="false">BC56+CB56+DA56+DZ56</f>
        <v>1350.17169816703</v>
      </c>
      <c r="EY56" s="0" t="n">
        <f aca="false">BD56+CC56+DB56+EA56</f>
        <v>1342.04153552656</v>
      </c>
      <c r="EZ56" s="0" t="n">
        <f aca="false">BE56+CD56+DC56+EB56</f>
        <v>1335.11495449124</v>
      </c>
      <c r="FA56" s="0" t="n">
        <f aca="false">BF56+CE56+DD56+EC56</f>
        <v>1330.05327799161</v>
      </c>
      <c r="FB56" s="0" t="n">
        <f aca="false">BG56+CF56+DE56+ED56</f>
        <v>3054.85577057855</v>
      </c>
      <c r="FC56" s="0" t="n">
        <f aca="false">BH56+CG56+DF56+EE56</f>
        <v>3067.9474126719</v>
      </c>
      <c r="FD56" s="0" t="n">
        <f aca="false">BI56+CH56+DG56+EF56</f>
        <v>3067.9474126719</v>
      </c>
      <c r="FE56" s="0" t="n">
        <f aca="false">BJ56+CI56+DH56+EG56</f>
        <v>2215.48583476302</v>
      </c>
      <c r="FF56" s="0" t="n">
        <f aca="false">BK56+CJ56+DI56+EH56</f>
        <v>2257.90958029855</v>
      </c>
      <c r="FG56" s="0" t="n">
        <f aca="false">BL56+CK56+DJ56+EI56</f>
        <v>2288.76321341529</v>
      </c>
      <c r="FH56" s="0" t="n">
        <f aca="false">BM56+CL56+DK56+EJ56</f>
        <v>2304.19002997367</v>
      </c>
      <c r="FI56" s="0" t="n">
        <f aca="false">BN56+CM56+DL56+EK56</f>
        <v>2308.04673411326</v>
      </c>
      <c r="FJ56" s="0" t="n">
        <f aca="false">BO56+CN56+DM56+EL56</f>
        <v>2304.19002997367</v>
      </c>
      <c r="FK56" s="0" t="n">
        <f aca="false">BP56+CO56+DN56+EM56</f>
        <v>2296.47662169448</v>
      </c>
      <c r="FL56" s="0" t="n">
        <f aca="false">BQ56+CP56+DO56+EN56</f>
        <v>2284.9065092757</v>
      </c>
      <c r="FM56" s="0" t="n">
        <f aca="false">BR56+CQ56+DP56+EO56</f>
        <v>3226.18191051893</v>
      </c>
      <c r="FN56" s="0" t="n">
        <f aca="false">BS56+CR56+DQ56+EP56</f>
        <v>3215.65805969427</v>
      </c>
      <c r="FO56" s="0" t="n">
        <f aca="false">BT56+CS56+DR56+EQ56</f>
        <v>3158.37570959781</v>
      </c>
      <c r="FP56" s="0" t="n">
        <f aca="false">BU56+CT56+DS56+ER56</f>
        <v>1411.07802201288</v>
      </c>
      <c r="FQ56" s="0" t="n">
        <f aca="false">BV56+CU56+DT56+ES56</f>
        <v>1369.93173469886</v>
      </c>
      <c r="FR56" s="0" t="n">
        <f aca="false">BW56+CV56+DU56+ET56</f>
        <v>1397.85718512612</v>
      </c>
      <c r="FS56" s="0" t="n">
        <f aca="false">BX56+CW56+DV56+EU56</f>
        <v>1388.32886758689</v>
      </c>
      <c r="FT56" s="0" t="n">
        <f aca="false">BY56+CX56+DW56+EV56</f>
        <v>1378.24846381835</v>
      </c>
      <c r="FU56" s="0" t="n">
        <f aca="false">AM56*'Dist Horaria'!$H$10</f>
        <v>0.648488164926223</v>
      </c>
      <c r="FV56" s="0" t="n">
        <f aca="false">AM56*'Dist Horaria'!$I$10</f>
        <v>0.606913353259129</v>
      </c>
      <c r="FW56" s="0" t="n">
        <f aca="false">AM56*'Dist Horaria'!$J$10</f>
        <v>0.604285969952702</v>
      </c>
      <c r="FX56" s="0" t="n">
        <f aca="false">AM56*'Dist Horaria'!$K$10</f>
        <v>0.586906913118399</v>
      </c>
      <c r="FY56" s="0" t="n">
        <f aca="false">AM56*'Dist Horaria'!$L$10</f>
        <v>0.587141783907956</v>
      </c>
      <c r="FZ56" s="0" t="n">
        <f aca="false">AM56*'Dist Horaria'!$M$10</f>
        <v>0.628265871215576</v>
      </c>
      <c r="GA56" s="0" t="n">
        <f aca="false">AM56*'Dist Horaria'!$N$10</f>
        <v>0.594365482914783</v>
      </c>
      <c r="GB56" s="0" t="n">
        <f aca="false">AM56*'Dist Horaria'!$O$10</f>
        <v>0.584220771479499</v>
      </c>
      <c r="GC56" s="0" t="n">
        <f aca="false">AM56*'Dist Horaria'!$P$10</f>
        <v>0.593286540145872</v>
      </c>
      <c r="GD56" s="0" t="n">
        <f aca="false">AM56*'Dist Horaria'!$Q$10</f>
        <v>0.536904303614696</v>
      </c>
      <c r="GE56" s="0" t="n">
        <f aca="false">AM56*'Dist Horaria'!$R$10</f>
        <v>0.655103881795794</v>
      </c>
      <c r="GF56" s="0" t="n">
        <f aca="false">AM56*'Dist Horaria'!$S$10</f>
        <v>0.559484163669372</v>
      </c>
      <c r="GG56" s="0" t="n">
        <f aca="false">AR56*'Dist Horaria'!$H$10</f>
        <v>0.678337356289039</v>
      </c>
      <c r="GH56" s="0" t="n">
        <f aca="false">AR56*'Dist Horaria'!$I$10</f>
        <v>0.634848902127844</v>
      </c>
      <c r="GI56" s="0" t="n">
        <f aca="false">AR56*'Dist Horaria'!$J$10</f>
        <v>0.632100583280356</v>
      </c>
      <c r="GJ56" s="0" t="n">
        <f aca="false">AR56*'Dist Horaria'!$K$10</f>
        <v>0.61392158772518</v>
      </c>
      <c r="GK56" s="0" t="n">
        <f aca="false">AR56*'Dist Horaria'!$L$10</f>
        <v>0.614167269356819</v>
      </c>
      <c r="GL56" s="0" t="n">
        <f aca="false">AR56*'Dist Horaria'!$M$10</f>
        <v>0.657184252815914</v>
      </c>
      <c r="GM56" s="0" t="n">
        <f aca="false">AR56*'Dist Horaria'!$N$10</f>
        <v>0.621723467221242</v>
      </c>
      <c r="GN56" s="0" t="n">
        <f aca="false">AR56*'Dist Horaria'!$O$10</f>
        <v>0.61111180596431</v>
      </c>
      <c r="GO56" s="0" t="n">
        <f aca="false">AR56*'Dist Horaria'!$P$10</f>
        <v>0.620594861912718</v>
      </c>
      <c r="GP56" s="0" t="n">
        <f aca="false">AR56*'Dist Horaria'!$Q$10</f>
        <v>0.561617413535425</v>
      </c>
      <c r="GQ56" s="0" t="n">
        <f aca="false">AR56*'Dist Horaria'!$R$10</f>
        <v>0.685257587272393</v>
      </c>
      <c r="GR56" s="0" t="n">
        <f aca="false">AR56*'Dist Horaria'!$S$10</f>
        <v>0.585236599517961</v>
      </c>
      <c r="GS56" s="0" t="n">
        <f aca="false">AW56*'Dist Horaria'!$H$10</f>
        <v>0.039323904712408</v>
      </c>
      <c r="GT56" s="0" t="n">
        <f aca="false">AW56*'Dist Horaria'!$I$10</f>
        <v>0.0368028349059619</v>
      </c>
      <c r="GU56" s="0" t="n">
        <f aca="false">AW56*'Dist Horaria'!$J$10</f>
        <v>0.0366435120742235</v>
      </c>
      <c r="GV56" s="0" t="n">
        <f aca="false">AW56*'Dist Horaria'!$K$10</f>
        <v>0.0355896572594307</v>
      </c>
      <c r="GW56" s="0" t="n">
        <f aca="false">AW56*'Dist Horaria'!$L$10</f>
        <v>0.035603899672859</v>
      </c>
      <c r="GX56" s="0" t="n">
        <f aca="false">AW56*'Dist Horaria'!$M$10</f>
        <v>0.0380976378444008</v>
      </c>
      <c r="GY56" s="0" t="n">
        <f aca="false">AW56*'Dist Horaria'!$N$10</f>
        <v>0.0360419401287676</v>
      </c>
      <c r="GZ56" s="0" t="n">
        <f aca="false">AW56*'Dist Horaria'!$O$10</f>
        <v>0.0354267713602499</v>
      </c>
      <c r="HA56" s="0" t="n">
        <f aca="false">AW56*'Dist Horaria'!$P$10</f>
        <v>0.0359765137340706</v>
      </c>
      <c r="HB56" s="0" t="n">
        <f aca="false">AW56*'Dist Horaria'!$Q$10</f>
        <v>0.0325575312194449</v>
      </c>
      <c r="HC56" s="0" t="n">
        <f aca="false">AW56*'Dist Horaria'!$R$10</f>
        <v>0.0397250775230373</v>
      </c>
      <c r="HD56" s="0" t="n">
        <f aca="false">AW56*'Dist Horaria'!$S$10</f>
        <v>0.0339267593923456</v>
      </c>
    </row>
    <row r="57" customFormat="false" ht="13.8" hidden="false" customHeight="false" outlineLevel="0" collapsed="false">
      <c r="A57" s="0" t="n">
        <v>4.71386388888889</v>
      </c>
      <c r="B57" s="0" t="n">
        <v>-74.0974805555556</v>
      </c>
      <c r="C57" s="0" t="n">
        <v>29</v>
      </c>
      <c r="D57" s="0" t="n">
        <v>37</v>
      </c>
      <c r="E57" s="0" t="n">
        <v>2474</v>
      </c>
      <c r="F57" s="0" t="n">
        <v>68</v>
      </c>
      <c r="G57" s="0" t="s">
        <v>351</v>
      </c>
      <c r="H57" s="1" t="n">
        <v>41010</v>
      </c>
      <c r="I57" s="0" t="s">
        <v>380</v>
      </c>
      <c r="J57" s="0" t="s">
        <v>381</v>
      </c>
      <c r="L57" s="0" t="s">
        <v>382</v>
      </c>
      <c r="M57" s="0" t="s">
        <v>383</v>
      </c>
      <c r="N57" s="0" t="n">
        <v>12</v>
      </c>
      <c r="O57" s="0" t="s">
        <v>130</v>
      </c>
      <c r="P57" s="0" t="s">
        <v>85</v>
      </c>
      <c r="Q57" s="0" t="s">
        <v>86</v>
      </c>
      <c r="R57" s="0" t="s">
        <v>87</v>
      </c>
      <c r="S57" s="0" t="n">
        <v>365</v>
      </c>
      <c r="T57" s="0" t="n">
        <v>24</v>
      </c>
      <c r="V57" s="0" t="n">
        <v>100000</v>
      </c>
      <c r="W57" s="0" t="n">
        <f aca="false">V57*12</f>
        <v>1200000</v>
      </c>
      <c r="X57" s="0" t="n">
        <v>2</v>
      </c>
      <c r="Y57" s="0" t="s">
        <v>384</v>
      </c>
      <c r="Z57" s="0" t="n">
        <v>27647.58</v>
      </c>
      <c r="AB57" s="0" t="n">
        <v>0.005</v>
      </c>
      <c r="AC57" s="0" t="n">
        <v>0</v>
      </c>
      <c r="AD57" s="0" t="n">
        <v>3734.23846599798</v>
      </c>
      <c r="AE57" s="0" t="n">
        <f aca="false">AD57/2204.59</f>
        <v>1.69384713983007</v>
      </c>
      <c r="AF57" s="0" t="n">
        <f aca="false">AE57/S57</f>
        <v>0.00464067709542486</v>
      </c>
      <c r="AG57" s="0" t="n">
        <f aca="false">AE57*EXP(AB57*AC57)</f>
        <v>1.69384713983007</v>
      </c>
      <c r="AH57" s="0" t="n">
        <f aca="false">AG57/S57</f>
        <v>0.00464067709542486</v>
      </c>
      <c r="AI57" s="0" t="s">
        <v>90</v>
      </c>
      <c r="AJ57" s="0" t="n">
        <f aca="false">IF(AI57="A",'FE DISTRIBUCIÓN'!$C$2,'FE DISTRIBUCIÓN'!$C$3)</f>
        <v>4.994E-006</v>
      </c>
      <c r="AK57" s="0" t="n">
        <f aca="false">W57*AJ57</f>
        <v>5.9928</v>
      </c>
      <c r="AL57" s="0" t="n">
        <f aca="false">AK57/365</f>
        <v>0.0164186301369863</v>
      </c>
      <c r="AM57" s="0" t="n">
        <f aca="false">AK57*EXP(AB57*AC57)</f>
        <v>5.9928</v>
      </c>
      <c r="AN57" s="0" t="n">
        <f aca="false">AM57/365</f>
        <v>0.0164186301369863</v>
      </c>
      <c r="AO57" s="0" t="n">
        <v>5.223868284E-006</v>
      </c>
      <c r="AP57" s="0" t="n">
        <f aca="false">AO57*W57</f>
        <v>6.2686419408</v>
      </c>
      <c r="AQ57" s="0" t="n">
        <f aca="false">AP57/365</f>
        <v>0.0171743614816438</v>
      </c>
      <c r="AR57" s="0" t="n">
        <f aca="false">AP57*EXP(AB57*AC57)</f>
        <v>6.2686419408</v>
      </c>
      <c r="AS57" s="0" t="n">
        <f aca="false">AR57/365</f>
        <v>0.0171743614816438</v>
      </c>
      <c r="AT57" s="0" t="n">
        <v>3.02832944E-007</v>
      </c>
      <c r="AU57" s="0" t="n">
        <f aca="false">AT57*W57</f>
        <v>0.3633995328</v>
      </c>
      <c r="AV57" s="0" t="n">
        <f aca="false">AU57/365</f>
        <v>0.000995615158356164</v>
      </c>
      <c r="AW57" s="0" t="n">
        <f aca="false">AU57*EXP(AB57*AC57)</f>
        <v>0.3633995328</v>
      </c>
      <c r="AX57" s="0" t="n">
        <f aca="false">AW57/365</f>
        <v>0.000995615158356164</v>
      </c>
      <c r="AY57" s="0" t="n">
        <f aca="false">AW57+AR57+AM57+AG57</f>
        <v>14.3186886134301</v>
      </c>
      <c r="AZ57" s="0" t="n">
        <f aca="false">AH57+AN57+AS57+AX57</f>
        <v>0.0392292838724112</v>
      </c>
      <c r="BA57" s="0" t="n">
        <f aca="false">AH57*1000000</f>
        <v>4640.67709542486</v>
      </c>
      <c r="BB57" s="0" t="n">
        <f aca="false">BA57*'Dist Horaria'!$H$3</f>
        <v>161.702265511222</v>
      </c>
      <c r="BC57" s="0" t="n">
        <f aca="false">BA57*'Dist Horaria'!$I$3</f>
        <v>157.376578523154</v>
      </c>
      <c r="BD57" s="0" t="n">
        <f aca="false">BA57*'Dist Horaria'!$J$3</f>
        <v>153.293661657028</v>
      </c>
      <c r="BE57" s="0" t="n">
        <f aca="false">BA57*'Dist Horaria'!$K$3</f>
        <v>149.815175950865</v>
      </c>
      <c r="BF57" s="0" t="n">
        <f aca="false">BA57*'Dist Horaria'!$L$3</f>
        <v>147.273233647237</v>
      </c>
      <c r="BG57" s="0" t="n">
        <f aca="false">BA57*'Dist Horaria'!$M$3</f>
        <v>145.672915767045</v>
      </c>
      <c r="BH57" s="0" t="n">
        <f aca="false">BA57*'Dist Horaria'!$N$3</f>
        <v>152.247456606131</v>
      </c>
      <c r="BI57" s="0" t="n">
        <f aca="false">BA57*'Dist Horaria'!$O$3</f>
        <v>152.247456606131</v>
      </c>
      <c r="BJ57" s="0" t="n">
        <f aca="false">BA57*'Dist Horaria'!$P$3</f>
        <v>201.428522386994</v>
      </c>
      <c r="BK57" s="0" t="n">
        <f aca="false">BA57*'Dist Horaria'!$Q$3</f>
        <v>222.733462254849</v>
      </c>
      <c r="BL57" s="0" t="n">
        <f aca="false">BA57*'Dist Horaria'!$R$3</f>
        <v>238.227963976925</v>
      </c>
      <c r="BM57" s="0" t="n">
        <f aca="false">BA57*'Dist Horaria'!$S$3</f>
        <v>245.975214837963</v>
      </c>
      <c r="BN57" s="0" t="n">
        <f aca="false">BA57*'Dist Horaria'!$T$3</f>
        <v>247.912027553223</v>
      </c>
      <c r="BO57" s="0" t="n">
        <f aca="false">BA57*'Dist Horaria'!$U$3</f>
        <v>245.975214837963</v>
      </c>
      <c r="BP57" s="0" t="n">
        <f aca="false">BA57*'Dist Horaria'!$V$3</f>
        <v>242.101589407444</v>
      </c>
      <c r="BQ57" s="0" t="n">
        <f aca="false">BA57*'Dist Horaria'!$W$3</f>
        <v>236.291151261666</v>
      </c>
      <c r="BR57" s="0" t="n">
        <f aca="false">BA57*'Dist Horaria'!$X$3</f>
        <v>231.711832490335</v>
      </c>
      <c r="BS57" s="0" t="n">
        <f aca="false">BA57*'Dist Horaria'!$Y$3</f>
        <v>226.426820378194</v>
      </c>
      <c r="BT57" s="0" t="n">
        <f aca="false">BA57*'Dist Horaria'!$Z$3</f>
        <v>197.659982163202</v>
      </c>
      <c r="BU57" s="0" t="n">
        <f aca="false">BA57*'Dist Horaria'!$AA$3</f>
        <v>187.963353705963</v>
      </c>
      <c r="BV57" s="0" t="n">
        <f aca="false">BA57*'Dist Horaria'!$AB$3</f>
        <v>167.299945373087</v>
      </c>
      <c r="BW57" s="0" t="n">
        <f aca="false">BA57*'Dist Horaria'!$AC$3</f>
        <v>181.323932049067</v>
      </c>
      <c r="BX57" s="0" t="n">
        <f aca="false">BA57*'Dist Horaria'!$AD$3</f>
        <v>176.538870530982</v>
      </c>
      <c r="BY57" s="0" t="n">
        <f aca="false">BA57*'Dist Horaria'!$AE$3</f>
        <v>171.476554758969</v>
      </c>
      <c r="BZ57" s="0" t="n">
        <f aca="false">AN57*1000000</f>
        <v>16418.6301369863</v>
      </c>
      <c r="CA57" s="0" t="n">
        <f aca="false">BZ57*'Dist Horaria'!$H$6</f>
        <v>410.465753424658</v>
      </c>
      <c r="CB57" s="0" t="n">
        <f aca="false">BZ57*'Dist Horaria'!$I$6</f>
        <v>410.465753424658</v>
      </c>
      <c r="CC57" s="0" t="n">
        <f aca="false">BZ57*'Dist Horaria'!$J$6</f>
        <v>410.465753424658</v>
      </c>
      <c r="CD57" s="0" t="n">
        <f aca="false">BZ57*'Dist Horaria'!$K$6</f>
        <v>410.465753424658</v>
      </c>
      <c r="CE57" s="0" t="n">
        <f aca="false">BZ57*'Dist Horaria'!$L$6</f>
        <v>410.465753424658</v>
      </c>
      <c r="CF57" s="0" t="n">
        <f aca="false">BZ57*'Dist Horaria'!$M$6</f>
        <v>1094.57534246575</v>
      </c>
      <c r="CG57" s="0" t="n">
        <f aca="false">BZ57*'Dist Horaria'!$N$6</f>
        <v>1094.57534246575</v>
      </c>
      <c r="CH57" s="0" t="n">
        <f aca="false">BZ57*'Dist Horaria'!$O$6</f>
        <v>1094.57534246575</v>
      </c>
      <c r="CI57" s="0" t="n">
        <f aca="false">BZ57*'Dist Horaria'!$P$6</f>
        <v>718.315068493151</v>
      </c>
      <c r="CJ57" s="0" t="n">
        <f aca="false">BZ57*'Dist Horaria'!$Q$6</f>
        <v>718.315068493151</v>
      </c>
      <c r="CK57" s="0" t="n">
        <f aca="false">BZ57*'Dist Horaria'!$R$6</f>
        <v>718.315068493151</v>
      </c>
      <c r="CL57" s="0" t="n">
        <f aca="false">BZ57*'Dist Horaria'!$S$6</f>
        <v>718.315068493151</v>
      </c>
      <c r="CM57" s="0" t="n">
        <f aca="false">BZ57*'Dist Horaria'!$T$6</f>
        <v>718.315068493151</v>
      </c>
      <c r="CN57" s="0" t="n">
        <f aca="false">BZ57*'Dist Horaria'!$U$6</f>
        <v>718.315068493151</v>
      </c>
      <c r="CO57" s="0" t="n">
        <f aca="false">BZ57*'Dist Horaria'!$V$6</f>
        <v>718.315068493151</v>
      </c>
      <c r="CP57" s="0" t="n">
        <f aca="false">BZ57*'Dist Horaria'!$W$6</f>
        <v>718.315068493151</v>
      </c>
      <c r="CQ57" s="0" t="n">
        <f aca="false">BZ57*'Dist Horaria'!$X$6</f>
        <v>1094.57534246575</v>
      </c>
      <c r="CR57" s="0" t="n">
        <f aca="false">BZ57*'Dist Horaria'!$Y$6</f>
        <v>1094.57534246575</v>
      </c>
      <c r="CS57" s="0" t="n">
        <f aca="false">BZ57*'Dist Horaria'!$Z$6</f>
        <v>1094.57534246575</v>
      </c>
      <c r="CT57" s="0" t="n">
        <f aca="false">BZ57*'Dist Horaria'!$AA$6</f>
        <v>410.465753424658</v>
      </c>
      <c r="CU57" s="0" t="n">
        <f aca="false">BZ57*'Dist Horaria'!$AB$6</f>
        <v>410.465753424658</v>
      </c>
      <c r="CV57" s="0" t="n">
        <f aca="false">BZ57*'Dist Horaria'!$AC$6</f>
        <v>410.465753424658</v>
      </c>
      <c r="CW57" s="0" t="n">
        <f aca="false">BZ57*'Dist Horaria'!$AD$6</f>
        <v>410.465753424658</v>
      </c>
      <c r="CX57" s="0" t="n">
        <f aca="false">BZ57*'Dist Horaria'!$AE$6</f>
        <v>410.465753424658</v>
      </c>
      <c r="CY57" s="0" t="n">
        <f aca="false">AS57*1000000</f>
        <v>17174.3614816438</v>
      </c>
      <c r="CZ57" s="0" t="n">
        <f aca="false">CY57*'Dist Horaria'!$H$6</f>
        <v>429.359037041096</v>
      </c>
      <c r="DA57" s="0" t="n">
        <f aca="false">CY57*'Dist Horaria'!$I$6</f>
        <v>429.359037041096</v>
      </c>
      <c r="DB57" s="0" t="n">
        <f aca="false">CY57*'Dist Horaria'!$J$6</f>
        <v>429.359037041096</v>
      </c>
      <c r="DC57" s="0" t="n">
        <f aca="false">CY57*'Dist Horaria'!$K$6</f>
        <v>429.359037041096</v>
      </c>
      <c r="DD57" s="0" t="n">
        <f aca="false">CY57*'Dist Horaria'!$L$6</f>
        <v>429.359037041096</v>
      </c>
      <c r="DE57" s="0" t="n">
        <f aca="false">CY57*'Dist Horaria'!$M$6</f>
        <v>1144.95743210959</v>
      </c>
      <c r="DF57" s="0" t="n">
        <f aca="false">CY57*'Dist Horaria'!$N$6</f>
        <v>1144.95743210959</v>
      </c>
      <c r="DG57" s="0" t="n">
        <f aca="false">CY57*'Dist Horaria'!$O$6</f>
        <v>1144.95743210959</v>
      </c>
      <c r="DH57" s="0" t="n">
        <f aca="false">CY57*'Dist Horaria'!$P$6</f>
        <v>751.378314821918</v>
      </c>
      <c r="DI57" s="0" t="n">
        <f aca="false">CY57*'Dist Horaria'!$Q$6</f>
        <v>751.378314821918</v>
      </c>
      <c r="DJ57" s="0" t="n">
        <f aca="false">CY57*'Dist Horaria'!$R$6</f>
        <v>751.378314821918</v>
      </c>
      <c r="DK57" s="0" t="n">
        <f aca="false">CY57*'Dist Horaria'!$S$6</f>
        <v>751.378314821918</v>
      </c>
      <c r="DL57" s="0" t="n">
        <f aca="false">CY57*'Dist Horaria'!$T$6</f>
        <v>751.378314821918</v>
      </c>
      <c r="DM57" s="0" t="n">
        <f aca="false">CY57*'Dist Horaria'!$U$6</f>
        <v>751.378314821918</v>
      </c>
      <c r="DN57" s="0" t="n">
        <f aca="false">CY57*'Dist Horaria'!$V$6</f>
        <v>751.378314821918</v>
      </c>
      <c r="DO57" s="0" t="n">
        <f aca="false">CY57*'Dist Horaria'!$W$6</f>
        <v>751.378314821918</v>
      </c>
      <c r="DP57" s="0" t="n">
        <f aca="false">CY57*'Dist Horaria'!$X$6</f>
        <v>1144.95743210959</v>
      </c>
      <c r="DQ57" s="0" t="n">
        <f aca="false">CY57*'Dist Horaria'!$Y$6</f>
        <v>1144.95743210959</v>
      </c>
      <c r="DR57" s="0" t="n">
        <f aca="false">CY57*'Dist Horaria'!$Z$6</f>
        <v>1144.95743210959</v>
      </c>
      <c r="DS57" s="0" t="n">
        <f aca="false">CY57*'Dist Horaria'!$AA$6</f>
        <v>429.359037041096</v>
      </c>
      <c r="DT57" s="0" t="n">
        <f aca="false">CY57*'Dist Horaria'!$AB$6</f>
        <v>429.359037041096</v>
      </c>
      <c r="DU57" s="0" t="n">
        <f aca="false">CY57*'Dist Horaria'!$AC$6</f>
        <v>429.359037041096</v>
      </c>
      <c r="DV57" s="0" t="n">
        <f aca="false">CY57*'Dist Horaria'!$AD$6</f>
        <v>429.359037041096</v>
      </c>
      <c r="DW57" s="0" t="n">
        <f aca="false">CY57*'Dist Horaria'!$AE$6</f>
        <v>429.359037041096</v>
      </c>
      <c r="DX57" s="0" t="n">
        <f aca="false">AX57*1000000</f>
        <v>995.615158356164</v>
      </c>
      <c r="DY57" s="0" t="n">
        <f aca="false">DX57*'Dist Horaria'!$H$6</f>
        <v>24.8903789589041</v>
      </c>
      <c r="DZ57" s="0" t="n">
        <f aca="false">DX57*'Dist Horaria'!$I$6</f>
        <v>24.8903789589041</v>
      </c>
      <c r="EA57" s="0" t="n">
        <f aca="false">DX57*'Dist Horaria'!$J$6</f>
        <v>24.8903789589041</v>
      </c>
      <c r="EB57" s="0" t="n">
        <f aca="false">DX57*'Dist Horaria'!$K$6</f>
        <v>24.8903789589041</v>
      </c>
      <c r="EC57" s="0" t="n">
        <f aca="false">DX57*'Dist Horaria'!$L$6</f>
        <v>24.8903789589041</v>
      </c>
      <c r="ED57" s="0" t="n">
        <f aca="false">DX57*'Dist Horaria'!$M$6</f>
        <v>66.374343890411</v>
      </c>
      <c r="EE57" s="0" t="n">
        <f aca="false">DX57*'Dist Horaria'!$N$6</f>
        <v>66.374343890411</v>
      </c>
      <c r="EF57" s="0" t="n">
        <f aca="false">DX57*'Dist Horaria'!$O$6</f>
        <v>66.374343890411</v>
      </c>
      <c r="EG57" s="0" t="n">
        <f aca="false">DX57*'Dist Horaria'!$P$6</f>
        <v>43.5581631780822</v>
      </c>
      <c r="EH57" s="0" t="n">
        <f aca="false">DX57*'Dist Horaria'!$Q$6</f>
        <v>43.5581631780822</v>
      </c>
      <c r="EI57" s="0" t="n">
        <f aca="false">DX57*'Dist Horaria'!$R$6</f>
        <v>43.5581631780822</v>
      </c>
      <c r="EJ57" s="0" t="n">
        <f aca="false">DX57*'Dist Horaria'!$S$6</f>
        <v>43.5581631780822</v>
      </c>
      <c r="EK57" s="0" t="n">
        <f aca="false">DX57*'Dist Horaria'!$T$6</f>
        <v>43.5581631780822</v>
      </c>
      <c r="EL57" s="0" t="n">
        <f aca="false">DX57*'Dist Horaria'!$U$6</f>
        <v>43.5581631780822</v>
      </c>
      <c r="EM57" s="0" t="n">
        <f aca="false">DX57*'Dist Horaria'!$V$6</f>
        <v>43.5581631780822</v>
      </c>
      <c r="EN57" s="0" t="n">
        <f aca="false">DX57*'Dist Horaria'!$W$6</f>
        <v>43.5581631780822</v>
      </c>
      <c r="EO57" s="0" t="n">
        <f aca="false">DX57*'Dist Horaria'!$X$6</f>
        <v>66.374343890411</v>
      </c>
      <c r="EP57" s="0" t="n">
        <f aca="false">DX57*'Dist Horaria'!$Y$6</f>
        <v>66.374343890411</v>
      </c>
      <c r="EQ57" s="0" t="n">
        <f aca="false">DX57*'Dist Horaria'!$Z$6</f>
        <v>66.374343890411</v>
      </c>
      <c r="ER57" s="0" t="n">
        <f aca="false">DX57*'Dist Horaria'!$AA$6</f>
        <v>24.8903789589041</v>
      </c>
      <c r="ES57" s="0" t="n">
        <f aca="false">DX57*'Dist Horaria'!$AB$6</f>
        <v>24.8903789589041</v>
      </c>
      <c r="ET57" s="0" t="n">
        <f aca="false">DX57*'Dist Horaria'!$AC$6</f>
        <v>24.8903789589041</v>
      </c>
      <c r="EU57" s="0" t="n">
        <f aca="false">DX57*'Dist Horaria'!$AD$6</f>
        <v>24.8903789589041</v>
      </c>
      <c r="EV57" s="0" t="n">
        <f aca="false">DX57*'Dist Horaria'!$AE$6</f>
        <v>24.8903789589041</v>
      </c>
      <c r="EW57" s="0" t="n">
        <f aca="false">BB57+CA57+CZ57+DY57</f>
        <v>1026.41743493588</v>
      </c>
      <c r="EX57" s="0" t="n">
        <f aca="false">BC57+CB57+DA57+DZ57</f>
        <v>1022.09174794781</v>
      </c>
      <c r="EY57" s="0" t="n">
        <f aca="false">BD57+CC57+DB57+EA57</f>
        <v>1018.00883108169</v>
      </c>
      <c r="EZ57" s="0" t="n">
        <f aca="false">BE57+CD57+DC57+EB57</f>
        <v>1014.53034537552</v>
      </c>
      <c r="FA57" s="0" t="n">
        <f aca="false">BF57+CE57+DD57+EC57</f>
        <v>1011.98840307189</v>
      </c>
      <c r="FB57" s="0" t="n">
        <f aca="false">BG57+CF57+DE57+ED57</f>
        <v>2451.5800342328</v>
      </c>
      <c r="FC57" s="0" t="n">
        <f aca="false">BH57+CG57+DF57+EE57</f>
        <v>2458.15457507189</v>
      </c>
      <c r="FD57" s="0" t="n">
        <f aca="false">BI57+CH57+DG57+EF57</f>
        <v>2458.15457507189</v>
      </c>
      <c r="FE57" s="0" t="n">
        <f aca="false">BJ57+CI57+DH57+EG57</f>
        <v>1714.68006888014</v>
      </c>
      <c r="FF57" s="0" t="n">
        <f aca="false">BK57+CJ57+DI57+EH57</f>
        <v>1735.985008748</v>
      </c>
      <c r="FG57" s="0" t="n">
        <f aca="false">BL57+CK57+DJ57+EI57</f>
        <v>1751.47951047008</v>
      </c>
      <c r="FH57" s="0" t="n">
        <f aca="false">BM57+CL57+DK57+EJ57</f>
        <v>1759.22676133111</v>
      </c>
      <c r="FI57" s="0" t="n">
        <f aca="false">BN57+CM57+DL57+EK57</f>
        <v>1761.16357404637</v>
      </c>
      <c r="FJ57" s="0" t="n">
        <f aca="false">BO57+CN57+DM57+EL57</f>
        <v>1759.22676133111</v>
      </c>
      <c r="FK57" s="0" t="n">
        <f aca="false">BP57+CO57+DN57+EM57</f>
        <v>1755.3531359006</v>
      </c>
      <c r="FL57" s="0" t="n">
        <f aca="false">BQ57+CP57+DO57+EN57</f>
        <v>1749.54269775482</v>
      </c>
      <c r="FM57" s="0" t="n">
        <f aca="false">BR57+CQ57+DP57+EO57</f>
        <v>2537.61895095609</v>
      </c>
      <c r="FN57" s="0" t="n">
        <f aca="false">BS57+CR57+DQ57+EP57</f>
        <v>2532.33393884395</v>
      </c>
      <c r="FO57" s="0" t="n">
        <f aca="false">BT57+CS57+DR57+EQ57</f>
        <v>2503.56710062896</v>
      </c>
      <c r="FP57" s="0" t="n">
        <f aca="false">BU57+CT57+DS57+ER57</f>
        <v>1052.67852313062</v>
      </c>
      <c r="FQ57" s="0" t="n">
        <f aca="false">BV57+CU57+DT57+ES57</f>
        <v>1032.01511479775</v>
      </c>
      <c r="FR57" s="0" t="n">
        <f aca="false">BW57+CV57+DU57+ET57</f>
        <v>1046.03910147372</v>
      </c>
      <c r="FS57" s="0" t="n">
        <f aca="false">BX57+CW57+DV57+EU57</f>
        <v>1041.25403995564</v>
      </c>
      <c r="FT57" s="0" t="n">
        <f aca="false">BY57+CX57+DW57+EV57</f>
        <v>1036.19172418363</v>
      </c>
      <c r="FU57" s="0" t="n">
        <f aca="false">AM57*'Dist Horaria'!$H$10</f>
        <v>0.540857518704106</v>
      </c>
      <c r="FV57" s="0" t="n">
        <f aca="false">AM57*'Dist Horaria'!$I$10</f>
        <v>0.506182946838306</v>
      </c>
      <c r="FW57" s="0" t="n">
        <f aca="false">AM57*'Dist Horaria'!$J$10</f>
        <v>0.503991634656132</v>
      </c>
      <c r="FX57" s="0" t="n">
        <f aca="false">AM57*'Dist Horaria'!$K$10</f>
        <v>0.489497008439032</v>
      </c>
      <c r="FY57" s="0" t="n">
        <f aca="false">AM57*'Dist Horaria'!$L$10</f>
        <v>0.489692897337745</v>
      </c>
      <c r="FZ57" s="0" t="n">
        <f aca="false">AM57*'Dist Horaria'!$M$10</f>
        <v>0.523991552306569</v>
      </c>
      <c r="GA57" s="0" t="n">
        <f aca="false">AM57*'Dist Horaria'!$N$10</f>
        <v>0.495717667151612</v>
      </c>
      <c r="GB57" s="0" t="n">
        <f aca="false">AM57*'Dist Horaria'!$O$10</f>
        <v>0.487256690141367</v>
      </c>
      <c r="GC57" s="0" t="n">
        <f aca="false">AM57*'Dist Horaria'!$P$10</f>
        <v>0.494817798286799</v>
      </c>
      <c r="GD57" s="0" t="n">
        <f aca="false">AM57*'Dist Horaria'!$Q$10</f>
        <v>0.447793414190739</v>
      </c>
      <c r="GE57" s="0" t="n">
        <f aca="false">AM57*'Dist Horaria'!$R$10</f>
        <v>0.546375214174974</v>
      </c>
      <c r="GF57" s="0" t="n">
        <f aca="false">AM57*'Dist Horaria'!$S$10</f>
        <v>0.466625657772621</v>
      </c>
      <c r="GG57" s="0" t="n">
        <f aca="false">AR57*'Dist Horaria'!$H$10</f>
        <v>0.565752590733143</v>
      </c>
      <c r="GH57" s="0" t="n">
        <f aca="false">AR57*'Dist Horaria'!$I$10</f>
        <v>0.529481986762171</v>
      </c>
      <c r="GI57" s="0" t="n">
        <f aca="false">AR57*'Dist Horaria'!$J$10</f>
        <v>0.527189810909388</v>
      </c>
      <c r="GJ57" s="0" t="n">
        <f aca="false">AR57*'Dist Horaria'!$K$10</f>
        <v>0.512028013115246</v>
      </c>
      <c r="GK57" s="0" t="n">
        <f aca="false">AR57*'Dist Horaria'!$L$10</f>
        <v>0.512232918562818</v>
      </c>
      <c r="GL57" s="0" t="n">
        <f aca="false">AR57*'Dist Horaria'!$M$10</f>
        <v>0.548110302598761</v>
      </c>
      <c r="GM57" s="0" t="n">
        <f aca="false">AR57*'Dist Horaria'!$N$10</f>
        <v>0.518535001852579</v>
      </c>
      <c r="GN57" s="0" t="n">
        <f aca="false">AR57*'Dist Horaria'!$O$10</f>
        <v>0.5096845754498</v>
      </c>
      <c r="GO57" s="0" t="n">
        <f aca="false">AR57*'Dist Horaria'!$P$10</f>
        <v>0.51759371302145</v>
      </c>
      <c r="GP57" s="0" t="n">
        <f aca="false">AR57*'Dist Horaria'!$Q$10</f>
        <v>0.468404848653399</v>
      </c>
      <c r="GQ57" s="0" t="n">
        <f aca="false">AR57*'Dist Horaria'!$R$10</f>
        <v>0.571524259610003</v>
      </c>
      <c r="GR57" s="0" t="n">
        <f aca="false">AR57*'Dist Horaria'!$S$10</f>
        <v>0.488103919531244</v>
      </c>
      <c r="GS57" s="0" t="n">
        <f aca="false">AW57*'Dist Horaria'!$H$10</f>
        <v>0.0327972516367039</v>
      </c>
      <c r="GT57" s="0" t="n">
        <f aca="false">AW57*'Dist Horaria'!$I$10</f>
        <v>0.0306946079282418</v>
      </c>
      <c r="GU57" s="0" t="n">
        <f aca="false">AW57*'Dist Horaria'!$J$10</f>
        <v>0.0305617281686602</v>
      </c>
      <c r="GV57" s="0" t="n">
        <f aca="false">AW57*'Dist Horaria'!$K$10</f>
        <v>0.0296827833689998</v>
      </c>
      <c r="GW57" s="0" t="n">
        <f aca="false">AW57*'Dist Horaria'!$L$10</f>
        <v>0.0296946619456706</v>
      </c>
      <c r="GX57" s="0" t="n">
        <f aca="false">AW57*'Dist Horaria'!$M$10</f>
        <v>0.0317745102955803</v>
      </c>
      <c r="GY57" s="0" t="n">
        <f aca="false">AW57*'Dist Horaria'!$N$10</f>
        <v>0.0300600001073959</v>
      </c>
      <c r="GZ57" s="0" t="n">
        <f aca="false">AW57*'Dist Horaria'!$O$10</f>
        <v>0.0295469319101333</v>
      </c>
      <c r="HA57" s="0" t="n">
        <f aca="false">AW57*'Dist Horaria'!$P$10</f>
        <v>0.0300054326389246</v>
      </c>
      <c r="HB57" s="0" t="n">
        <f aca="false">AW57*'Dist Horaria'!$Q$10</f>
        <v>0.0271539042697623</v>
      </c>
      <c r="HC57" s="0" t="n">
        <f aca="false">AW57*'Dist Horaria'!$R$10</f>
        <v>0.0331318411368118</v>
      </c>
      <c r="HD57" s="0" t="n">
        <f aca="false">AW57*'Dist Horaria'!$S$10</f>
        <v>0.0282958793931156</v>
      </c>
    </row>
    <row r="58" customFormat="false" ht="13.8" hidden="false" customHeight="false" outlineLevel="0" collapsed="false">
      <c r="A58" s="0" t="n">
        <v>4.68108522226792</v>
      </c>
      <c r="B58" s="0" t="n">
        <v>-74.088528185362</v>
      </c>
      <c r="C58" s="0" t="n">
        <v>30</v>
      </c>
      <c r="D58" s="0" t="n">
        <v>33</v>
      </c>
      <c r="E58" s="0" t="n">
        <v>2423</v>
      </c>
      <c r="F58" s="0" t="n">
        <v>69</v>
      </c>
      <c r="G58" s="0" t="s">
        <v>351</v>
      </c>
      <c r="H58" s="1" t="n">
        <v>41485</v>
      </c>
      <c r="I58" s="0" t="s">
        <v>385</v>
      </c>
      <c r="J58" s="0" t="s">
        <v>386</v>
      </c>
      <c r="L58" s="0" t="s">
        <v>387</v>
      </c>
      <c r="M58" s="0" t="s">
        <v>388</v>
      </c>
      <c r="N58" s="0" t="n">
        <v>7</v>
      </c>
      <c r="O58" s="0" t="s">
        <v>130</v>
      </c>
      <c r="P58" s="0" t="s">
        <v>85</v>
      </c>
      <c r="Q58" s="0" t="s">
        <v>86</v>
      </c>
      <c r="R58" s="0" t="s">
        <v>87</v>
      </c>
      <c r="S58" s="0" t="n">
        <v>365</v>
      </c>
      <c r="T58" s="0" t="n">
        <v>24</v>
      </c>
      <c r="V58" s="0" t="n">
        <v>67500</v>
      </c>
      <c r="W58" s="0" t="n">
        <f aca="false">V58*12</f>
        <v>810000</v>
      </c>
      <c r="X58" s="0" t="n">
        <v>5</v>
      </c>
      <c r="Y58" s="0" t="s">
        <v>389</v>
      </c>
      <c r="Z58" s="0" t="n">
        <v>35220.32</v>
      </c>
      <c r="AB58" s="0" t="n">
        <v>0.005</v>
      </c>
      <c r="AC58" s="0" t="n">
        <v>-1</v>
      </c>
      <c r="AD58" s="0" t="n">
        <v>3674.34532573471</v>
      </c>
      <c r="AE58" s="0" t="n">
        <v>1.66815277788356</v>
      </c>
      <c r="AF58" s="0" t="n">
        <f aca="false">AE58/S58</f>
        <v>0.00457028158324262</v>
      </c>
      <c r="AG58" s="0" t="n">
        <f aca="false">AE58*EXP(AB58*AC58)</f>
        <v>1.65983283119408</v>
      </c>
      <c r="AH58" s="0" t="n">
        <f aca="false">AG58/S58</f>
        <v>0.0045474872087509</v>
      </c>
      <c r="AI58" s="0" t="s">
        <v>90</v>
      </c>
      <c r="AJ58" s="0" t="n">
        <f aca="false">IF(AI58="A",'FE DISTRIBUCIÓN'!$C$2,'FE DISTRIBUCIÓN'!$C$3)</f>
        <v>4.994E-006</v>
      </c>
      <c r="AK58" s="0" t="n">
        <f aca="false">W58*AJ58</f>
        <v>4.04514</v>
      </c>
      <c r="AL58" s="0" t="n">
        <f aca="false">AK58/365</f>
        <v>0.0110825753424658</v>
      </c>
      <c r="AM58" s="0" t="n">
        <f aca="false">AK58*EXP(AB58*AC58)</f>
        <v>4.02496478008149</v>
      </c>
      <c r="AN58" s="0" t="n">
        <f aca="false">AM58/365</f>
        <v>0.0110273007673465</v>
      </c>
      <c r="AO58" s="0" t="n">
        <v>5.223868284E-006</v>
      </c>
      <c r="AP58" s="0" t="n">
        <f aca="false">AO58*W58</f>
        <v>4.23133331004</v>
      </c>
      <c r="AQ58" s="0" t="n">
        <f aca="false">AP58/365</f>
        <v>0.0115926940001096</v>
      </c>
      <c r="AR58" s="0" t="n">
        <f aca="false">AP58*EXP(AB58*AC58)</f>
        <v>4.21022944711348</v>
      </c>
      <c r="AS58" s="0" t="n">
        <f aca="false">AR58/365</f>
        <v>0.0115348751975712</v>
      </c>
      <c r="AT58" s="0" t="n">
        <v>3.02832944E-007</v>
      </c>
      <c r="AU58" s="0" t="n">
        <f aca="false">AT58*W58</f>
        <v>0.24529468464</v>
      </c>
      <c r="AV58" s="0" t="n">
        <f aca="false">AU58/365</f>
        <v>0.000672040231890411</v>
      </c>
      <c r="AW58" s="0" t="n">
        <f aca="false">AU58*EXP(AB58*AC58)</f>
        <v>0.244071272296434</v>
      </c>
      <c r="AX58" s="0" t="n">
        <f aca="false">AW58/365</f>
        <v>0.000668688417250503</v>
      </c>
      <c r="AY58" s="0" t="n">
        <f aca="false">AW58+AR58+AM58+AG58</f>
        <v>10.1390983306855</v>
      </c>
      <c r="AZ58" s="0" t="n">
        <f aca="false">AH58+AN58+AS58+AX58</f>
        <v>0.0277783515909191</v>
      </c>
      <c r="BA58" s="0" t="n">
        <f aca="false">AH58*1000000</f>
        <v>4547.4872087509</v>
      </c>
      <c r="BB58" s="0" t="n">
        <f aca="false">BA58*'Dist Horaria'!$H$3</f>
        <v>158.45510664021</v>
      </c>
      <c r="BC58" s="0" t="n">
        <f aca="false">BA58*'Dist Horaria'!$I$3</f>
        <v>154.216284191931</v>
      </c>
      <c r="BD58" s="0" t="n">
        <f aca="false">BA58*'Dist Horaria'!$J$3</f>
        <v>150.215356775239</v>
      </c>
      <c r="BE58" s="0" t="n">
        <f aca="false">BA58*'Dist Horaria'!$K$3</f>
        <v>146.806722877786</v>
      </c>
      <c r="BF58" s="0" t="n">
        <f aca="false">BA58*'Dist Horaria'!$L$3</f>
        <v>144.315825564002</v>
      </c>
      <c r="BG58" s="0" t="n">
        <f aca="false">BA58*'Dist Horaria'!$M$3</f>
        <v>142.747643822315</v>
      </c>
      <c r="BH58" s="0" t="n">
        <f aca="false">BA58*'Dist Horaria'!$N$3</f>
        <v>149.1901606694</v>
      </c>
      <c r="BI58" s="0" t="n">
        <f aca="false">BA58*'Dist Horaria'!$O$3</f>
        <v>149.1901606694</v>
      </c>
      <c r="BJ58" s="0" t="n">
        <f aca="false">BA58*'Dist Horaria'!$P$3</f>
        <v>197.383616700138</v>
      </c>
      <c r="BK58" s="0" t="n">
        <f aca="false">BA58*'Dist Horaria'!$Q$3</f>
        <v>218.26073000496</v>
      </c>
      <c r="BL58" s="0" t="n">
        <f aca="false">BA58*'Dist Horaria'!$R$3</f>
        <v>233.44408513574</v>
      </c>
      <c r="BM58" s="0" t="n">
        <f aca="false">BA58*'Dist Horaria'!$S$3</f>
        <v>241.03576270113</v>
      </c>
      <c r="BN58" s="0" t="n">
        <f aca="false">BA58*'Dist Horaria'!$T$3</f>
        <v>242.933682092477</v>
      </c>
      <c r="BO58" s="0" t="n">
        <f aca="false">BA58*'Dist Horaria'!$U$3</f>
        <v>241.03576270113</v>
      </c>
      <c r="BP58" s="0" t="n">
        <f aca="false">BA58*'Dist Horaria'!$V$3</f>
        <v>237.239923918435</v>
      </c>
      <c r="BQ58" s="0" t="n">
        <f aca="false">BA58*'Dist Horaria'!$W$3</f>
        <v>231.546165744392</v>
      </c>
      <c r="BR58" s="0" t="n">
        <f aca="false">BA58*'Dist Horaria'!$X$3</f>
        <v>227.058804717281</v>
      </c>
      <c r="BS58" s="0" t="n">
        <f aca="false">BA58*'Dist Horaria'!$Y$3</f>
        <v>221.879921445753</v>
      </c>
      <c r="BT58" s="0" t="n">
        <f aca="false">BA58*'Dist Horaria'!$Z$3</f>
        <v>193.690752897945</v>
      </c>
      <c r="BU58" s="0" t="n">
        <f aca="false">BA58*'Dist Horaria'!$AA$3</f>
        <v>184.18884337686</v>
      </c>
      <c r="BV58" s="0" t="n">
        <f aca="false">BA58*'Dist Horaria'!$AB$3</f>
        <v>163.940378950065</v>
      </c>
      <c r="BW58" s="0" t="n">
        <f aca="false">BA58*'Dist Horaria'!$AC$3</f>
        <v>177.682748589957</v>
      </c>
      <c r="BX58" s="0" t="n">
        <f aca="false">BA58*'Dist Horaria'!$AD$3</f>
        <v>172.993776356137</v>
      </c>
      <c r="BY58" s="0" t="n">
        <f aca="false">BA58*'Dist Horaria'!$AE$3</f>
        <v>168.033117437941</v>
      </c>
      <c r="BZ58" s="0" t="n">
        <f aca="false">AN58*1000000</f>
        <v>11027.3007673465</v>
      </c>
      <c r="CA58" s="0" t="n">
        <f aca="false">BZ58*'Dist Horaria'!$H$6</f>
        <v>275.682519183664</v>
      </c>
      <c r="CB58" s="0" t="n">
        <f aca="false">BZ58*'Dist Horaria'!$I$6</f>
        <v>275.682519183664</v>
      </c>
      <c r="CC58" s="0" t="n">
        <f aca="false">BZ58*'Dist Horaria'!$J$6</f>
        <v>275.682519183664</v>
      </c>
      <c r="CD58" s="0" t="n">
        <f aca="false">BZ58*'Dist Horaria'!$K$6</f>
        <v>275.682519183664</v>
      </c>
      <c r="CE58" s="0" t="n">
        <f aca="false">BZ58*'Dist Horaria'!$L$6</f>
        <v>275.682519183664</v>
      </c>
      <c r="CF58" s="0" t="n">
        <f aca="false">BZ58*'Dist Horaria'!$M$6</f>
        <v>735.15338448977</v>
      </c>
      <c r="CG58" s="0" t="n">
        <f aca="false">BZ58*'Dist Horaria'!$N$6</f>
        <v>735.15338448977</v>
      </c>
      <c r="CH58" s="0" t="n">
        <f aca="false">BZ58*'Dist Horaria'!$O$6</f>
        <v>735.15338448977</v>
      </c>
      <c r="CI58" s="0" t="n">
        <f aca="false">BZ58*'Dist Horaria'!$P$6</f>
        <v>482.444408571411</v>
      </c>
      <c r="CJ58" s="0" t="n">
        <f aca="false">BZ58*'Dist Horaria'!$Q$6</f>
        <v>482.444408571411</v>
      </c>
      <c r="CK58" s="0" t="n">
        <f aca="false">BZ58*'Dist Horaria'!$R$6</f>
        <v>482.444408571411</v>
      </c>
      <c r="CL58" s="0" t="n">
        <f aca="false">BZ58*'Dist Horaria'!$S$6</f>
        <v>482.444408571411</v>
      </c>
      <c r="CM58" s="0" t="n">
        <f aca="false">BZ58*'Dist Horaria'!$T$6</f>
        <v>482.444408571411</v>
      </c>
      <c r="CN58" s="0" t="n">
        <f aca="false">BZ58*'Dist Horaria'!$U$6</f>
        <v>482.444408571411</v>
      </c>
      <c r="CO58" s="0" t="n">
        <f aca="false">BZ58*'Dist Horaria'!$V$6</f>
        <v>482.444408571411</v>
      </c>
      <c r="CP58" s="0" t="n">
        <f aca="false">BZ58*'Dist Horaria'!$W$6</f>
        <v>482.444408571411</v>
      </c>
      <c r="CQ58" s="0" t="n">
        <f aca="false">BZ58*'Dist Horaria'!$X$6</f>
        <v>735.15338448977</v>
      </c>
      <c r="CR58" s="0" t="n">
        <f aca="false">BZ58*'Dist Horaria'!$Y$6</f>
        <v>735.15338448977</v>
      </c>
      <c r="CS58" s="0" t="n">
        <f aca="false">BZ58*'Dist Horaria'!$Z$6</f>
        <v>735.15338448977</v>
      </c>
      <c r="CT58" s="0" t="n">
        <f aca="false">BZ58*'Dist Horaria'!$AA$6</f>
        <v>275.682519183664</v>
      </c>
      <c r="CU58" s="0" t="n">
        <f aca="false">BZ58*'Dist Horaria'!$AB$6</f>
        <v>275.682519183664</v>
      </c>
      <c r="CV58" s="0" t="n">
        <f aca="false">BZ58*'Dist Horaria'!$AC$6</f>
        <v>275.682519183664</v>
      </c>
      <c r="CW58" s="0" t="n">
        <f aca="false">BZ58*'Dist Horaria'!$AD$6</f>
        <v>275.682519183664</v>
      </c>
      <c r="CX58" s="0" t="n">
        <f aca="false">BZ58*'Dist Horaria'!$AE$6</f>
        <v>275.682519183664</v>
      </c>
      <c r="CY58" s="0" t="n">
        <f aca="false">AS58*1000000</f>
        <v>11534.8751975712</v>
      </c>
      <c r="CZ58" s="0" t="n">
        <f aca="false">CY58*'Dist Horaria'!$H$6</f>
        <v>288.37187993928</v>
      </c>
      <c r="DA58" s="0" t="n">
        <f aca="false">CY58*'Dist Horaria'!$I$6</f>
        <v>288.37187993928</v>
      </c>
      <c r="DB58" s="0" t="n">
        <f aca="false">CY58*'Dist Horaria'!$J$6</f>
        <v>288.37187993928</v>
      </c>
      <c r="DC58" s="0" t="n">
        <f aca="false">CY58*'Dist Horaria'!$K$6</f>
        <v>288.37187993928</v>
      </c>
      <c r="DD58" s="0" t="n">
        <f aca="false">CY58*'Dist Horaria'!$L$6</f>
        <v>288.37187993928</v>
      </c>
      <c r="DE58" s="0" t="n">
        <f aca="false">CY58*'Dist Horaria'!$M$6</f>
        <v>768.991679838079</v>
      </c>
      <c r="DF58" s="0" t="n">
        <f aca="false">CY58*'Dist Horaria'!$N$6</f>
        <v>768.991679838079</v>
      </c>
      <c r="DG58" s="0" t="n">
        <f aca="false">CY58*'Dist Horaria'!$O$6</f>
        <v>768.991679838079</v>
      </c>
      <c r="DH58" s="0" t="n">
        <f aca="false">CY58*'Dist Horaria'!$P$6</f>
        <v>504.650789893739</v>
      </c>
      <c r="DI58" s="0" t="n">
        <f aca="false">CY58*'Dist Horaria'!$Q$6</f>
        <v>504.650789893739</v>
      </c>
      <c r="DJ58" s="0" t="n">
        <f aca="false">CY58*'Dist Horaria'!$R$6</f>
        <v>504.650789893739</v>
      </c>
      <c r="DK58" s="0" t="n">
        <f aca="false">CY58*'Dist Horaria'!$S$6</f>
        <v>504.650789893739</v>
      </c>
      <c r="DL58" s="0" t="n">
        <f aca="false">CY58*'Dist Horaria'!$T$6</f>
        <v>504.650789893739</v>
      </c>
      <c r="DM58" s="0" t="n">
        <f aca="false">CY58*'Dist Horaria'!$U$6</f>
        <v>504.650789893739</v>
      </c>
      <c r="DN58" s="0" t="n">
        <f aca="false">CY58*'Dist Horaria'!$V$6</f>
        <v>504.650789893739</v>
      </c>
      <c r="DO58" s="0" t="n">
        <f aca="false">CY58*'Dist Horaria'!$W$6</f>
        <v>504.650789893739</v>
      </c>
      <c r="DP58" s="0" t="n">
        <f aca="false">CY58*'Dist Horaria'!$X$6</f>
        <v>768.991679838079</v>
      </c>
      <c r="DQ58" s="0" t="n">
        <f aca="false">CY58*'Dist Horaria'!$Y$6</f>
        <v>768.991679838079</v>
      </c>
      <c r="DR58" s="0" t="n">
        <f aca="false">CY58*'Dist Horaria'!$Z$6</f>
        <v>768.991679838079</v>
      </c>
      <c r="DS58" s="0" t="n">
        <f aca="false">CY58*'Dist Horaria'!$AA$6</f>
        <v>288.37187993928</v>
      </c>
      <c r="DT58" s="0" t="n">
        <f aca="false">CY58*'Dist Horaria'!$AB$6</f>
        <v>288.37187993928</v>
      </c>
      <c r="DU58" s="0" t="n">
        <f aca="false">CY58*'Dist Horaria'!$AC$6</f>
        <v>288.37187993928</v>
      </c>
      <c r="DV58" s="0" t="n">
        <f aca="false">CY58*'Dist Horaria'!$AD$6</f>
        <v>288.37187993928</v>
      </c>
      <c r="DW58" s="0" t="n">
        <f aca="false">CY58*'Dist Horaria'!$AE$6</f>
        <v>288.37187993928</v>
      </c>
      <c r="DX58" s="0" t="n">
        <f aca="false">AX58*1000000</f>
        <v>668.688417250503</v>
      </c>
      <c r="DY58" s="0" t="n">
        <f aca="false">DX58*'Dist Horaria'!$H$6</f>
        <v>16.7172104312626</v>
      </c>
      <c r="DZ58" s="0" t="n">
        <f aca="false">DX58*'Dist Horaria'!$I$6</f>
        <v>16.7172104312626</v>
      </c>
      <c r="EA58" s="0" t="n">
        <f aca="false">DX58*'Dist Horaria'!$J$6</f>
        <v>16.7172104312626</v>
      </c>
      <c r="EB58" s="0" t="n">
        <f aca="false">DX58*'Dist Horaria'!$K$6</f>
        <v>16.7172104312626</v>
      </c>
      <c r="EC58" s="0" t="n">
        <f aca="false">DX58*'Dist Horaria'!$L$6</f>
        <v>16.7172104312626</v>
      </c>
      <c r="ED58" s="0" t="n">
        <f aca="false">DX58*'Dist Horaria'!$M$6</f>
        <v>44.5792278167002</v>
      </c>
      <c r="EE58" s="0" t="n">
        <f aca="false">DX58*'Dist Horaria'!$N$6</f>
        <v>44.5792278167002</v>
      </c>
      <c r="EF58" s="0" t="n">
        <f aca="false">DX58*'Dist Horaria'!$O$6</f>
        <v>44.5792278167002</v>
      </c>
      <c r="EG58" s="0" t="n">
        <f aca="false">DX58*'Dist Horaria'!$P$6</f>
        <v>29.2551182547095</v>
      </c>
      <c r="EH58" s="0" t="n">
        <f aca="false">DX58*'Dist Horaria'!$Q$6</f>
        <v>29.2551182547095</v>
      </c>
      <c r="EI58" s="0" t="n">
        <f aca="false">DX58*'Dist Horaria'!$R$6</f>
        <v>29.2551182547095</v>
      </c>
      <c r="EJ58" s="0" t="n">
        <f aca="false">DX58*'Dist Horaria'!$S$6</f>
        <v>29.2551182547095</v>
      </c>
      <c r="EK58" s="0" t="n">
        <f aca="false">DX58*'Dist Horaria'!$T$6</f>
        <v>29.2551182547095</v>
      </c>
      <c r="EL58" s="0" t="n">
        <f aca="false">DX58*'Dist Horaria'!$U$6</f>
        <v>29.2551182547095</v>
      </c>
      <c r="EM58" s="0" t="n">
        <f aca="false">DX58*'Dist Horaria'!$V$6</f>
        <v>29.2551182547095</v>
      </c>
      <c r="EN58" s="0" t="n">
        <f aca="false">DX58*'Dist Horaria'!$W$6</f>
        <v>29.2551182547095</v>
      </c>
      <c r="EO58" s="0" t="n">
        <f aca="false">DX58*'Dist Horaria'!$X$6</f>
        <v>44.5792278167002</v>
      </c>
      <c r="EP58" s="0" t="n">
        <f aca="false">DX58*'Dist Horaria'!$Y$6</f>
        <v>44.5792278167002</v>
      </c>
      <c r="EQ58" s="0" t="n">
        <f aca="false">DX58*'Dist Horaria'!$Z$6</f>
        <v>44.5792278167002</v>
      </c>
      <c r="ER58" s="0" t="n">
        <f aca="false">DX58*'Dist Horaria'!$AA$6</f>
        <v>16.7172104312626</v>
      </c>
      <c r="ES58" s="0" t="n">
        <f aca="false">DX58*'Dist Horaria'!$AB$6</f>
        <v>16.7172104312626</v>
      </c>
      <c r="ET58" s="0" t="n">
        <f aca="false">DX58*'Dist Horaria'!$AC$6</f>
        <v>16.7172104312626</v>
      </c>
      <c r="EU58" s="0" t="n">
        <f aca="false">DX58*'Dist Horaria'!$AD$6</f>
        <v>16.7172104312626</v>
      </c>
      <c r="EV58" s="0" t="n">
        <f aca="false">DX58*'Dist Horaria'!$AE$6</f>
        <v>16.7172104312626</v>
      </c>
      <c r="EW58" s="0" t="n">
        <f aca="false">BB58+CA58+CZ58+DY58</f>
        <v>739.226716194415</v>
      </c>
      <c r="EX58" s="0" t="n">
        <f aca="false">BC58+CB58+DA58+DZ58</f>
        <v>734.987893746137</v>
      </c>
      <c r="EY58" s="0" t="n">
        <f aca="false">BD58+CC58+DB58+EA58</f>
        <v>730.986966329444</v>
      </c>
      <c r="EZ58" s="0" t="n">
        <f aca="false">BE58+CD58+DC58+EB58</f>
        <v>727.578332431992</v>
      </c>
      <c r="FA58" s="0" t="n">
        <f aca="false">BF58+CE58+DD58+EC58</f>
        <v>725.087435118208</v>
      </c>
      <c r="FB58" s="0" t="n">
        <f aca="false">BG58+CF58+DE58+ED58</f>
        <v>1691.47193596686</v>
      </c>
      <c r="FC58" s="0" t="n">
        <f aca="false">BH58+CG58+DF58+EE58</f>
        <v>1697.91445281395</v>
      </c>
      <c r="FD58" s="0" t="n">
        <f aca="false">BI58+CH58+DG58+EF58</f>
        <v>1697.91445281395</v>
      </c>
      <c r="FE58" s="0" t="n">
        <f aca="false">BJ58+CI58+DH58+EG58</f>
        <v>1213.73393342</v>
      </c>
      <c r="FF58" s="0" t="n">
        <f aca="false">BK58+CJ58+DI58+EH58</f>
        <v>1234.61104672482</v>
      </c>
      <c r="FG58" s="0" t="n">
        <f aca="false">BL58+CK58+DJ58+EI58</f>
        <v>1249.7944018556</v>
      </c>
      <c r="FH58" s="0" t="n">
        <f aca="false">BM58+CL58+DK58+EJ58</f>
        <v>1257.38607942099</v>
      </c>
      <c r="FI58" s="0" t="n">
        <f aca="false">BN58+CM58+DL58+EK58</f>
        <v>1259.28399881234</v>
      </c>
      <c r="FJ58" s="0" t="n">
        <f aca="false">BO58+CN58+DM58+EL58</f>
        <v>1257.38607942099</v>
      </c>
      <c r="FK58" s="0" t="n">
        <f aca="false">BP58+CO58+DN58+EM58</f>
        <v>1253.59024063829</v>
      </c>
      <c r="FL58" s="0" t="n">
        <f aca="false">BQ58+CP58+DO58+EN58</f>
        <v>1247.89648246425</v>
      </c>
      <c r="FM58" s="0" t="n">
        <f aca="false">BR58+CQ58+DP58+EO58</f>
        <v>1775.78309686183</v>
      </c>
      <c r="FN58" s="0" t="n">
        <f aca="false">BS58+CR58+DQ58+EP58</f>
        <v>1770.6042135903</v>
      </c>
      <c r="FO58" s="0" t="n">
        <f aca="false">BT58+CS58+DR58+EQ58</f>
        <v>1742.41504504249</v>
      </c>
      <c r="FP58" s="0" t="n">
        <f aca="false">BU58+CT58+DS58+ER58</f>
        <v>764.960452931065</v>
      </c>
      <c r="FQ58" s="0" t="n">
        <f aca="false">BV58+CU58+DT58+ES58</f>
        <v>744.711988504271</v>
      </c>
      <c r="FR58" s="0" t="n">
        <f aca="false">BW58+CV58+DU58+ET58</f>
        <v>758.454358144163</v>
      </c>
      <c r="FS58" s="0" t="n">
        <f aca="false">BX58+CW58+DV58+EU58</f>
        <v>753.765385910342</v>
      </c>
      <c r="FT58" s="0" t="n">
        <f aca="false">BY58+CX58+DW58+EV58</f>
        <v>748.804726992146</v>
      </c>
      <c r="FU58" s="0" t="n">
        <f aca="false">AM58*'Dist Horaria'!$H$10</f>
        <v>0.363257986888648</v>
      </c>
      <c r="FV58" s="0" t="n">
        <f aca="false">AM58*'Dist Horaria'!$I$10</f>
        <v>0.339969385479582</v>
      </c>
      <c r="FW58" s="0" t="n">
        <f aca="false">AM58*'Dist Horaria'!$J$10</f>
        <v>0.33849762697681</v>
      </c>
      <c r="FX58" s="0" t="n">
        <f aca="false">AM58*'Dist Horaria'!$K$10</f>
        <v>0.328762551548918</v>
      </c>
      <c r="FY58" s="0" t="n">
        <f aca="false">AM58*'Dist Horaria'!$L$10</f>
        <v>0.328894117080577</v>
      </c>
      <c r="FZ58" s="0" t="n">
        <f aca="false">AM58*'Dist Horaria'!$M$10</f>
        <v>0.351930240137192</v>
      </c>
      <c r="GA58" s="0" t="n">
        <f aca="false">AM58*'Dist Horaria'!$N$10</f>
        <v>0.332940553856194</v>
      </c>
      <c r="GB58" s="0" t="n">
        <f aca="false">AM58*'Dist Horaria'!$O$10</f>
        <v>0.327257878901028</v>
      </c>
      <c r="GC58" s="0" t="n">
        <f aca="false">AM58*'Dist Horaria'!$P$10</f>
        <v>0.332336171849859</v>
      </c>
      <c r="GD58" s="0" t="n">
        <f aca="false">AM58*'Dist Horaria'!$Q$10</f>
        <v>0.300753023773556</v>
      </c>
      <c r="GE58" s="0" t="n">
        <f aca="false">AM58*'Dist Horaria'!$R$10</f>
        <v>0.36696385558733</v>
      </c>
      <c r="GF58" s="0" t="n">
        <f aca="false">AM58*'Dist Horaria'!$S$10</f>
        <v>0.313401388001795</v>
      </c>
      <c r="GG58" s="0" t="n">
        <f aca="false">AR58*'Dist Horaria'!$H$10</f>
        <v>0.379978349342671</v>
      </c>
      <c r="GH58" s="0" t="n">
        <f aca="false">AR58*'Dist Horaria'!$I$10</f>
        <v>0.355617799426864</v>
      </c>
      <c r="GI58" s="0" t="n">
        <f aca="false">AR58*'Dist Horaria'!$J$10</f>
        <v>0.354078297511698</v>
      </c>
      <c r="GJ58" s="0" t="n">
        <f aca="false">AR58*'Dist Horaria'!$K$10</f>
        <v>0.343895127353486</v>
      </c>
      <c r="GK58" s="0" t="n">
        <f aca="false">AR58*'Dist Horaria'!$L$10</f>
        <v>0.344032748700723</v>
      </c>
      <c r="GL58" s="0" t="n">
        <f aca="false">AR58*'Dist Horaria'!$M$10</f>
        <v>0.368129198965395</v>
      </c>
      <c r="GM58" s="0" t="n">
        <f aca="false">AR58*'Dist Horaria'!$N$10</f>
        <v>0.348265438475524</v>
      </c>
      <c r="GN58" s="0" t="n">
        <f aca="false">AR58*'Dist Horaria'!$O$10</f>
        <v>0.342321196291588</v>
      </c>
      <c r="GO58" s="0" t="n">
        <f aca="false">AR58*'Dist Horaria'!$P$10</f>
        <v>0.347633237435413</v>
      </c>
      <c r="GP58" s="0" t="n">
        <f aca="false">AR58*'Dist Horaria'!$Q$10</f>
        <v>0.314596352064032</v>
      </c>
      <c r="GQ58" s="0" t="n">
        <f aca="false">AR58*'Dist Horaria'!$R$10</f>
        <v>0.383854795069485</v>
      </c>
      <c r="GR58" s="0" t="n">
        <f aca="false">AR58*'Dist Horaria'!$S$10</f>
        <v>0.327826906476603</v>
      </c>
      <c r="GS58" s="0" t="n">
        <f aca="false">AW58*'Dist Horaria'!$H$10</f>
        <v>0.0220277303966766</v>
      </c>
      <c r="GT58" s="0" t="n">
        <f aca="false">AW58*'Dist Horaria'!$I$10</f>
        <v>0.0206155246044559</v>
      </c>
      <c r="GU58" s="0" t="n">
        <f aca="false">AW58*'Dist Horaria'!$J$10</f>
        <v>0.0205262781166202</v>
      </c>
      <c r="GV58" s="0" t="n">
        <f aca="false">AW58*'Dist Horaria'!$K$10</f>
        <v>0.0199359494117963</v>
      </c>
      <c r="GW58" s="0" t="n">
        <f aca="false">AW58*'Dist Horaria'!$L$10</f>
        <v>0.0199439274609115</v>
      </c>
      <c r="GX58" s="0" t="n">
        <f aca="false">AW58*'Dist Horaria'!$M$10</f>
        <v>0.0213408231284287</v>
      </c>
      <c r="GY58" s="0" t="n">
        <f aca="false">AW58*'Dist Horaria'!$N$10</f>
        <v>0.0201893007811898</v>
      </c>
      <c r="GZ58" s="0" t="n">
        <f aca="false">AW58*'Dist Horaria'!$O$10</f>
        <v>0.0198447070313964</v>
      </c>
      <c r="HA58" s="0" t="n">
        <f aca="false">AW58*'Dist Horaria'!$P$10</f>
        <v>0.0201526514455312</v>
      </c>
      <c r="HB58" s="0" t="n">
        <f aca="false">AW58*'Dist Horaria'!$Q$10</f>
        <v>0.0182374696848714</v>
      </c>
      <c r="HC58" s="0" t="n">
        <f aca="false">AW58*'Dist Horaria'!$R$10</f>
        <v>0.0222524518880861</v>
      </c>
      <c r="HD58" s="0" t="n">
        <f aca="false">AW58*'Dist Horaria'!$S$10</f>
        <v>0.0190044583464697</v>
      </c>
    </row>
    <row r="59" customFormat="false" ht="13.8" hidden="false" customHeight="false" outlineLevel="0" collapsed="false">
      <c r="A59" s="0" t="n">
        <v>4.70380555555556</v>
      </c>
      <c r="B59" s="0" t="n">
        <v>-74.1018361111111</v>
      </c>
      <c r="C59" s="0" t="n">
        <v>29</v>
      </c>
      <c r="D59" s="0" t="n">
        <v>35</v>
      </c>
      <c r="E59" s="0" t="n">
        <v>2448</v>
      </c>
      <c r="F59" s="0" t="n">
        <v>70</v>
      </c>
      <c r="G59" s="0" t="s">
        <v>351</v>
      </c>
      <c r="H59" s="1" t="n">
        <v>40947</v>
      </c>
      <c r="I59" s="0" t="s">
        <v>390</v>
      </c>
      <c r="J59" s="0" t="s">
        <v>391</v>
      </c>
      <c r="L59" s="0" t="s">
        <v>392</v>
      </c>
      <c r="M59" s="0" t="s">
        <v>393</v>
      </c>
      <c r="N59" s="0" t="n">
        <v>9</v>
      </c>
      <c r="O59" s="0" t="s">
        <v>231</v>
      </c>
      <c r="P59" s="0" t="s">
        <v>85</v>
      </c>
      <c r="Q59" s="0" t="s">
        <v>86</v>
      </c>
      <c r="R59" s="0" t="s">
        <v>87</v>
      </c>
      <c r="S59" s="0" t="n">
        <v>365</v>
      </c>
      <c r="T59" s="0" t="n">
        <v>23</v>
      </c>
      <c r="V59" s="0" t="n">
        <v>56000</v>
      </c>
      <c r="W59" s="0" t="n">
        <f aca="false">V59*12</f>
        <v>672000</v>
      </c>
      <c r="X59" s="0" t="n">
        <v>4</v>
      </c>
      <c r="Y59" s="0" t="s">
        <v>384</v>
      </c>
      <c r="Z59" s="0" t="n">
        <v>32832</v>
      </c>
      <c r="AB59" s="0" t="n">
        <v>0.005</v>
      </c>
      <c r="AC59" s="0" t="n">
        <v>0</v>
      </c>
      <c r="AD59" s="0" t="n">
        <v>3051.24440501083</v>
      </c>
      <c r="AE59" s="0" t="n">
        <v>1.38526495987492</v>
      </c>
      <c r="AF59" s="0" t="n">
        <f aca="false">AE59/S59</f>
        <v>0.00379524646541073</v>
      </c>
      <c r="AG59" s="0" t="n">
        <f aca="false">AE59*EXP(AB59*AC59)</f>
        <v>1.38526495987492</v>
      </c>
      <c r="AH59" s="0" t="n">
        <f aca="false">AG59/S59</f>
        <v>0.00379524646541073</v>
      </c>
      <c r="AI59" s="0" t="s">
        <v>90</v>
      </c>
      <c r="AJ59" s="0" t="n">
        <f aca="false">IF(AI59="A",'FE DISTRIBUCIÓN'!$C$2,'FE DISTRIBUCIÓN'!$C$3)</f>
        <v>4.994E-006</v>
      </c>
      <c r="AK59" s="0" t="n">
        <f aca="false">W59*AJ59</f>
        <v>3.355968</v>
      </c>
      <c r="AL59" s="0" t="n">
        <f aca="false">AK59/365</f>
        <v>0.00919443287671233</v>
      </c>
      <c r="AM59" s="0" t="n">
        <f aca="false">AK59*EXP(AB59*AC59)</f>
        <v>3.355968</v>
      </c>
      <c r="AN59" s="0" t="n">
        <f aca="false">AM59/365</f>
        <v>0.00919443287671233</v>
      </c>
      <c r="AO59" s="0" t="n">
        <v>5.223868284E-006</v>
      </c>
      <c r="AP59" s="0" t="n">
        <f aca="false">AO59*W59</f>
        <v>3.510439486848</v>
      </c>
      <c r="AQ59" s="0" t="n">
        <f aca="false">AP59/365</f>
        <v>0.00961764242972055</v>
      </c>
      <c r="AR59" s="0" t="n">
        <f aca="false">AP59*EXP(AB59*AC59)</f>
        <v>3.510439486848</v>
      </c>
      <c r="AS59" s="0" t="n">
        <f aca="false">AR59/365</f>
        <v>0.00961764242972055</v>
      </c>
      <c r="AT59" s="0" t="n">
        <v>3.02832944E-007</v>
      </c>
      <c r="AU59" s="0" t="n">
        <f aca="false">AT59*W59</f>
        <v>0.203503738368</v>
      </c>
      <c r="AV59" s="0" t="n">
        <f aca="false">AU59/365</f>
        <v>0.000557544488679452</v>
      </c>
      <c r="AW59" s="0" t="n">
        <f aca="false">AU59*EXP(AB59*AC59)</f>
        <v>0.203503738368</v>
      </c>
      <c r="AX59" s="0" t="n">
        <f aca="false">AW59/365</f>
        <v>0.000557544488679452</v>
      </c>
      <c r="AY59" s="0" t="n">
        <f aca="false">AW59+AR59+AM59+AG59</f>
        <v>8.45517618509092</v>
      </c>
      <c r="AZ59" s="0" t="n">
        <f aca="false">AH59+AN59+AS59+AX59</f>
        <v>0.0231648662605231</v>
      </c>
      <c r="BA59" s="0" t="n">
        <f aca="false">AH59*1000000</f>
        <v>3795.24646541073</v>
      </c>
      <c r="BB59" s="0" t="n">
        <f aca="false">BA59*'Dist Horaria'!$H$3</f>
        <v>132.243622861717</v>
      </c>
      <c r="BC59" s="0" t="n">
        <f aca="false">BA59*'Dist Horaria'!$I$3</f>
        <v>128.705982143701</v>
      </c>
      <c r="BD59" s="0" t="n">
        <f aca="false">BA59*'Dist Horaria'!$J$3</f>
        <v>125.366884101304</v>
      </c>
      <c r="BE59" s="0" t="n">
        <f aca="false">BA59*'Dist Horaria'!$K$3</f>
        <v>122.52210298212</v>
      </c>
      <c r="BF59" s="0" t="n">
        <f aca="false">BA59*'Dist Horaria'!$L$3</f>
        <v>120.443247387398</v>
      </c>
      <c r="BG59" s="0" t="n">
        <f aca="false">BA59*'Dist Horaria'!$M$3</f>
        <v>119.134472686326</v>
      </c>
      <c r="BH59" s="0" t="n">
        <f aca="false">BA59*'Dist Horaria'!$N$3</f>
        <v>124.511274900348</v>
      </c>
      <c r="BI59" s="0" t="n">
        <f aca="false">BA59*'Dist Horaria'!$O$3</f>
        <v>124.511274900348</v>
      </c>
      <c r="BJ59" s="0" t="n">
        <f aca="false">BA59*'Dist Horaria'!$P$3</f>
        <v>164.732618086231</v>
      </c>
      <c r="BK59" s="0" t="n">
        <f aca="false">BA59*'Dist Horaria'!$Q$3</f>
        <v>182.156260383813</v>
      </c>
      <c r="BL59" s="0" t="n">
        <f aca="false">BA59*'Dist Horaria'!$R$3</f>
        <v>194.8280002366</v>
      </c>
      <c r="BM59" s="0" t="n">
        <f aca="false">BA59*'Dist Horaria'!$S$3</f>
        <v>201.163870162994</v>
      </c>
      <c r="BN59" s="0" t="n">
        <f aca="false">BA59*'Dist Horaria'!$T$3</f>
        <v>202.747837644592</v>
      </c>
      <c r="BO59" s="0" t="n">
        <f aca="false">BA59*'Dist Horaria'!$U$3</f>
        <v>201.163870162994</v>
      </c>
      <c r="BP59" s="0" t="n">
        <f aca="false">BA59*'Dist Horaria'!$V$3</f>
        <v>197.995935199797</v>
      </c>
      <c r="BQ59" s="0" t="n">
        <f aca="false">BA59*'Dist Horaria'!$W$3</f>
        <v>193.244032755002</v>
      </c>
      <c r="BR59" s="0" t="n">
        <f aca="false">BA59*'Dist Horaria'!$X$3</f>
        <v>189.498966458962</v>
      </c>
      <c r="BS59" s="0" t="n">
        <f aca="false">BA59*'Dist Horaria'!$Y$3</f>
        <v>185.176768830079</v>
      </c>
      <c r="BT59" s="0" t="n">
        <f aca="false">BA59*'Dist Horaria'!$Z$3</f>
        <v>161.650624086217</v>
      </c>
      <c r="BU59" s="0" t="n">
        <f aca="false">BA59*'Dist Horaria'!$AA$3</f>
        <v>153.720510845841</v>
      </c>
      <c r="BV59" s="0" t="n">
        <f aca="false">BA59*'Dist Horaria'!$AB$3</f>
        <v>136.82152696351</v>
      </c>
      <c r="BW59" s="0" t="n">
        <f aca="false">BA59*'Dist Horaria'!$AC$3</f>
        <v>148.290647690624</v>
      </c>
      <c r="BX59" s="0" t="n">
        <f aca="false">BA59*'Dist Horaria'!$AD$3</f>
        <v>144.37732051016</v>
      </c>
      <c r="BY59" s="0" t="n">
        <f aca="false">BA59*'Dist Horaria'!$AE$3</f>
        <v>140.23724878238</v>
      </c>
      <c r="BZ59" s="0" t="n">
        <f aca="false">AN59*1000000</f>
        <v>9194.43287671233</v>
      </c>
      <c r="CA59" s="0" t="n">
        <f aca="false">BZ59*'Dist Horaria'!$H$6</f>
        <v>229.860821917808</v>
      </c>
      <c r="CB59" s="0" t="n">
        <f aca="false">BZ59*'Dist Horaria'!$I$6</f>
        <v>229.860821917808</v>
      </c>
      <c r="CC59" s="0" t="n">
        <f aca="false">BZ59*'Dist Horaria'!$J$6</f>
        <v>229.860821917808</v>
      </c>
      <c r="CD59" s="0" t="n">
        <f aca="false">BZ59*'Dist Horaria'!$K$6</f>
        <v>229.860821917808</v>
      </c>
      <c r="CE59" s="0" t="n">
        <f aca="false">BZ59*'Dist Horaria'!$L$6</f>
        <v>229.860821917808</v>
      </c>
      <c r="CF59" s="0" t="n">
        <f aca="false">BZ59*'Dist Horaria'!$M$6</f>
        <v>612.962191780822</v>
      </c>
      <c r="CG59" s="0" t="n">
        <f aca="false">BZ59*'Dist Horaria'!$N$6</f>
        <v>612.962191780822</v>
      </c>
      <c r="CH59" s="0" t="n">
        <f aca="false">BZ59*'Dist Horaria'!$O$6</f>
        <v>612.962191780822</v>
      </c>
      <c r="CI59" s="0" t="n">
        <f aca="false">BZ59*'Dist Horaria'!$P$6</f>
        <v>402.256438356164</v>
      </c>
      <c r="CJ59" s="0" t="n">
        <f aca="false">BZ59*'Dist Horaria'!$Q$6</f>
        <v>402.256438356164</v>
      </c>
      <c r="CK59" s="0" t="n">
        <f aca="false">BZ59*'Dist Horaria'!$R$6</f>
        <v>402.256438356164</v>
      </c>
      <c r="CL59" s="0" t="n">
        <f aca="false">BZ59*'Dist Horaria'!$S$6</f>
        <v>402.256438356164</v>
      </c>
      <c r="CM59" s="0" t="n">
        <f aca="false">BZ59*'Dist Horaria'!$T$6</f>
        <v>402.256438356164</v>
      </c>
      <c r="CN59" s="0" t="n">
        <f aca="false">BZ59*'Dist Horaria'!$U$6</f>
        <v>402.256438356164</v>
      </c>
      <c r="CO59" s="0" t="n">
        <f aca="false">BZ59*'Dist Horaria'!$V$6</f>
        <v>402.256438356164</v>
      </c>
      <c r="CP59" s="0" t="n">
        <f aca="false">BZ59*'Dist Horaria'!$W$6</f>
        <v>402.256438356164</v>
      </c>
      <c r="CQ59" s="0" t="n">
        <f aca="false">BZ59*'Dist Horaria'!$X$6</f>
        <v>612.962191780822</v>
      </c>
      <c r="CR59" s="0" t="n">
        <f aca="false">BZ59*'Dist Horaria'!$Y$6</f>
        <v>612.962191780822</v>
      </c>
      <c r="CS59" s="0" t="n">
        <f aca="false">BZ59*'Dist Horaria'!$Z$6</f>
        <v>612.962191780822</v>
      </c>
      <c r="CT59" s="0" t="n">
        <f aca="false">BZ59*'Dist Horaria'!$AA$6</f>
        <v>229.860821917808</v>
      </c>
      <c r="CU59" s="0" t="n">
        <f aca="false">BZ59*'Dist Horaria'!$AB$6</f>
        <v>229.860821917808</v>
      </c>
      <c r="CV59" s="0" t="n">
        <f aca="false">BZ59*'Dist Horaria'!$AC$6</f>
        <v>229.860821917808</v>
      </c>
      <c r="CW59" s="0" t="n">
        <f aca="false">BZ59*'Dist Horaria'!$AD$6</f>
        <v>229.860821917808</v>
      </c>
      <c r="CX59" s="0" t="n">
        <f aca="false">BZ59*'Dist Horaria'!$AE$6</f>
        <v>229.860821917808</v>
      </c>
      <c r="CY59" s="0" t="n">
        <f aca="false">AS59*1000000</f>
        <v>9617.64242972055</v>
      </c>
      <c r="CZ59" s="0" t="n">
        <f aca="false">CY59*'Dist Horaria'!$H$6</f>
        <v>240.441060743014</v>
      </c>
      <c r="DA59" s="0" t="n">
        <f aca="false">CY59*'Dist Horaria'!$I$6</f>
        <v>240.441060743014</v>
      </c>
      <c r="DB59" s="0" t="n">
        <f aca="false">CY59*'Dist Horaria'!$J$6</f>
        <v>240.441060743014</v>
      </c>
      <c r="DC59" s="0" t="n">
        <f aca="false">CY59*'Dist Horaria'!$K$6</f>
        <v>240.441060743014</v>
      </c>
      <c r="DD59" s="0" t="n">
        <f aca="false">CY59*'Dist Horaria'!$L$6</f>
        <v>240.441060743014</v>
      </c>
      <c r="DE59" s="0" t="n">
        <f aca="false">CY59*'Dist Horaria'!$M$6</f>
        <v>641.17616198137</v>
      </c>
      <c r="DF59" s="0" t="n">
        <f aca="false">CY59*'Dist Horaria'!$N$6</f>
        <v>641.17616198137</v>
      </c>
      <c r="DG59" s="0" t="n">
        <f aca="false">CY59*'Dist Horaria'!$O$6</f>
        <v>641.17616198137</v>
      </c>
      <c r="DH59" s="0" t="n">
        <f aca="false">CY59*'Dist Horaria'!$P$6</f>
        <v>420.771856300274</v>
      </c>
      <c r="DI59" s="0" t="n">
        <f aca="false">CY59*'Dist Horaria'!$Q$6</f>
        <v>420.771856300274</v>
      </c>
      <c r="DJ59" s="0" t="n">
        <f aca="false">CY59*'Dist Horaria'!$R$6</f>
        <v>420.771856300274</v>
      </c>
      <c r="DK59" s="0" t="n">
        <f aca="false">CY59*'Dist Horaria'!$S$6</f>
        <v>420.771856300274</v>
      </c>
      <c r="DL59" s="0" t="n">
        <f aca="false">CY59*'Dist Horaria'!$T$6</f>
        <v>420.771856300274</v>
      </c>
      <c r="DM59" s="0" t="n">
        <f aca="false">CY59*'Dist Horaria'!$U$6</f>
        <v>420.771856300274</v>
      </c>
      <c r="DN59" s="0" t="n">
        <f aca="false">CY59*'Dist Horaria'!$V$6</f>
        <v>420.771856300274</v>
      </c>
      <c r="DO59" s="0" t="n">
        <f aca="false">CY59*'Dist Horaria'!$W$6</f>
        <v>420.771856300274</v>
      </c>
      <c r="DP59" s="0" t="n">
        <f aca="false">CY59*'Dist Horaria'!$X$6</f>
        <v>641.17616198137</v>
      </c>
      <c r="DQ59" s="0" t="n">
        <f aca="false">CY59*'Dist Horaria'!$Y$6</f>
        <v>641.17616198137</v>
      </c>
      <c r="DR59" s="0" t="n">
        <f aca="false">CY59*'Dist Horaria'!$Z$6</f>
        <v>641.17616198137</v>
      </c>
      <c r="DS59" s="0" t="n">
        <f aca="false">CY59*'Dist Horaria'!$AA$6</f>
        <v>240.441060743014</v>
      </c>
      <c r="DT59" s="0" t="n">
        <f aca="false">CY59*'Dist Horaria'!$AB$6</f>
        <v>240.441060743014</v>
      </c>
      <c r="DU59" s="0" t="n">
        <f aca="false">CY59*'Dist Horaria'!$AC$6</f>
        <v>240.441060743014</v>
      </c>
      <c r="DV59" s="0" t="n">
        <f aca="false">CY59*'Dist Horaria'!$AD$6</f>
        <v>240.441060743014</v>
      </c>
      <c r="DW59" s="0" t="n">
        <f aca="false">CY59*'Dist Horaria'!$AE$6</f>
        <v>240.441060743014</v>
      </c>
      <c r="DX59" s="0" t="n">
        <f aca="false">AX59*1000000</f>
        <v>557.544488679452</v>
      </c>
      <c r="DY59" s="0" t="n">
        <f aca="false">DX59*'Dist Horaria'!$H$6</f>
        <v>13.9386122169863</v>
      </c>
      <c r="DZ59" s="0" t="n">
        <f aca="false">DX59*'Dist Horaria'!$I$6</f>
        <v>13.9386122169863</v>
      </c>
      <c r="EA59" s="0" t="n">
        <f aca="false">DX59*'Dist Horaria'!$J$6</f>
        <v>13.9386122169863</v>
      </c>
      <c r="EB59" s="0" t="n">
        <f aca="false">DX59*'Dist Horaria'!$K$6</f>
        <v>13.9386122169863</v>
      </c>
      <c r="EC59" s="0" t="n">
        <f aca="false">DX59*'Dist Horaria'!$L$6</f>
        <v>13.9386122169863</v>
      </c>
      <c r="ED59" s="0" t="n">
        <f aca="false">DX59*'Dist Horaria'!$M$6</f>
        <v>37.1696325786301</v>
      </c>
      <c r="EE59" s="0" t="n">
        <f aca="false">DX59*'Dist Horaria'!$N$6</f>
        <v>37.1696325786301</v>
      </c>
      <c r="EF59" s="0" t="n">
        <f aca="false">DX59*'Dist Horaria'!$O$6</f>
        <v>37.1696325786301</v>
      </c>
      <c r="EG59" s="0" t="n">
        <f aca="false">DX59*'Dist Horaria'!$P$6</f>
        <v>24.392571379726</v>
      </c>
      <c r="EH59" s="0" t="n">
        <f aca="false">DX59*'Dist Horaria'!$Q$6</f>
        <v>24.392571379726</v>
      </c>
      <c r="EI59" s="0" t="n">
        <f aca="false">DX59*'Dist Horaria'!$R$6</f>
        <v>24.392571379726</v>
      </c>
      <c r="EJ59" s="0" t="n">
        <f aca="false">DX59*'Dist Horaria'!$S$6</f>
        <v>24.392571379726</v>
      </c>
      <c r="EK59" s="0" t="n">
        <f aca="false">DX59*'Dist Horaria'!$T$6</f>
        <v>24.392571379726</v>
      </c>
      <c r="EL59" s="0" t="n">
        <f aca="false">DX59*'Dist Horaria'!$U$6</f>
        <v>24.392571379726</v>
      </c>
      <c r="EM59" s="0" t="n">
        <f aca="false">DX59*'Dist Horaria'!$V$6</f>
        <v>24.392571379726</v>
      </c>
      <c r="EN59" s="0" t="n">
        <f aca="false">DX59*'Dist Horaria'!$W$6</f>
        <v>24.392571379726</v>
      </c>
      <c r="EO59" s="0" t="n">
        <f aca="false">DX59*'Dist Horaria'!$X$6</f>
        <v>37.1696325786301</v>
      </c>
      <c r="EP59" s="0" t="n">
        <f aca="false">DX59*'Dist Horaria'!$Y$6</f>
        <v>37.1696325786301</v>
      </c>
      <c r="EQ59" s="0" t="n">
        <f aca="false">DX59*'Dist Horaria'!$Z$6</f>
        <v>37.1696325786301</v>
      </c>
      <c r="ER59" s="0" t="n">
        <f aca="false">DX59*'Dist Horaria'!$AA$6</f>
        <v>13.9386122169863</v>
      </c>
      <c r="ES59" s="0" t="n">
        <f aca="false">DX59*'Dist Horaria'!$AB$6</f>
        <v>13.9386122169863</v>
      </c>
      <c r="ET59" s="0" t="n">
        <f aca="false">DX59*'Dist Horaria'!$AC$6</f>
        <v>13.9386122169863</v>
      </c>
      <c r="EU59" s="0" t="n">
        <f aca="false">DX59*'Dist Horaria'!$AD$6</f>
        <v>13.9386122169863</v>
      </c>
      <c r="EV59" s="0" t="n">
        <f aca="false">DX59*'Dist Horaria'!$AE$6</f>
        <v>13.9386122169863</v>
      </c>
      <c r="EW59" s="0" t="n">
        <f aca="false">BB59+CA59+CZ59+DY59</f>
        <v>616.484117739525</v>
      </c>
      <c r="EX59" s="0" t="n">
        <f aca="false">BC59+CB59+DA59+DZ59</f>
        <v>612.94647702151</v>
      </c>
      <c r="EY59" s="0" t="n">
        <f aca="false">BD59+CC59+DB59+EA59</f>
        <v>609.607378979112</v>
      </c>
      <c r="EZ59" s="0" t="n">
        <f aca="false">BE59+CD59+DC59+EB59</f>
        <v>606.762597859928</v>
      </c>
      <c r="FA59" s="0" t="n">
        <f aca="false">BF59+CE59+DD59+EC59</f>
        <v>604.683742265206</v>
      </c>
      <c r="FB59" s="0" t="n">
        <f aca="false">BG59+CF59+DE59+ED59</f>
        <v>1410.44245902715</v>
      </c>
      <c r="FC59" s="0" t="n">
        <f aca="false">BH59+CG59+DF59+EE59</f>
        <v>1415.81926124117</v>
      </c>
      <c r="FD59" s="0" t="n">
        <f aca="false">BI59+CH59+DG59+EF59</f>
        <v>1415.81926124117</v>
      </c>
      <c r="FE59" s="0" t="n">
        <f aca="false">BJ59+CI59+DH59+EG59</f>
        <v>1012.1534841224</v>
      </c>
      <c r="FF59" s="0" t="n">
        <f aca="false">BK59+CJ59+DI59+EH59</f>
        <v>1029.57712641998</v>
      </c>
      <c r="FG59" s="0" t="n">
        <f aca="false">BL59+CK59+DJ59+EI59</f>
        <v>1042.24886627276</v>
      </c>
      <c r="FH59" s="0" t="n">
        <f aca="false">BM59+CL59+DK59+EJ59</f>
        <v>1048.58473619916</v>
      </c>
      <c r="FI59" s="0" t="n">
        <f aca="false">BN59+CM59+DL59+EK59</f>
        <v>1050.16870368076</v>
      </c>
      <c r="FJ59" s="0" t="n">
        <f aca="false">BO59+CN59+DM59+EL59</f>
        <v>1048.58473619916</v>
      </c>
      <c r="FK59" s="0" t="n">
        <f aca="false">BP59+CO59+DN59+EM59</f>
        <v>1045.41680123596</v>
      </c>
      <c r="FL59" s="0" t="n">
        <f aca="false">BQ59+CP59+DO59+EN59</f>
        <v>1040.66489879117</v>
      </c>
      <c r="FM59" s="0" t="n">
        <f aca="false">BR59+CQ59+DP59+EO59</f>
        <v>1480.80695279978</v>
      </c>
      <c r="FN59" s="0" t="n">
        <f aca="false">BS59+CR59+DQ59+EP59</f>
        <v>1476.4847551709</v>
      </c>
      <c r="FO59" s="0" t="n">
        <f aca="false">BT59+CS59+DR59+EQ59</f>
        <v>1452.95861042704</v>
      </c>
      <c r="FP59" s="0" t="n">
        <f aca="false">BU59+CT59+DS59+ER59</f>
        <v>637.96100572365</v>
      </c>
      <c r="FQ59" s="0" t="n">
        <f aca="false">BV59+CU59+DT59+ES59</f>
        <v>621.062021841319</v>
      </c>
      <c r="FR59" s="0" t="n">
        <f aca="false">BW59+CV59+DU59+ET59</f>
        <v>632.531142568432</v>
      </c>
      <c r="FS59" s="0" t="n">
        <f aca="false">BX59+CW59+DV59+EU59</f>
        <v>628.617815387968</v>
      </c>
      <c r="FT59" s="0" t="n">
        <f aca="false">BY59+CX59+DW59+EV59</f>
        <v>624.477743660188</v>
      </c>
      <c r="FU59" s="0" t="n">
        <f aca="false">AM59*'Dist Horaria'!$H$10</f>
        <v>0.302880210474299</v>
      </c>
      <c r="FV59" s="0" t="n">
        <f aca="false">AM59*'Dist Horaria'!$I$10</f>
        <v>0.283462450229451</v>
      </c>
      <c r="FW59" s="0" t="n">
        <f aca="false">AM59*'Dist Horaria'!$J$10</f>
        <v>0.282235315407434</v>
      </c>
      <c r="FX59" s="0" t="n">
        <f aca="false">AM59*'Dist Horaria'!$K$10</f>
        <v>0.274118324725858</v>
      </c>
      <c r="FY59" s="0" t="n">
        <f aca="false">AM59*'Dist Horaria'!$L$10</f>
        <v>0.274228022509137</v>
      </c>
      <c r="FZ59" s="0" t="n">
        <f aca="false">AM59*'Dist Horaria'!$M$10</f>
        <v>0.293435269291678</v>
      </c>
      <c r="GA59" s="0" t="n">
        <f aca="false">AM59*'Dist Horaria'!$N$10</f>
        <v>0.277601893604903</v>
      </c>
      <c r="GB59" s="0" t="n">
        <f aca="false">AM59*'Dist Horaria'!$O$10</f>
        <v>0.272863746479165</v>
      </c>
      <c r="GC59" s="0" t="n">
        <f aca="false">AM59*'Dist Horaria'!$P$10</f>
        <v>0.277097967040608</v>
      </c>
      <c r="GD59" s="0" t="n">
        <f aca="false">AM59*'Dist Horaria'!$Q$10</f>
        <v>0.250764311946814</v>
      </c>
      <c r="GE59" s="0" t="n">
        <f aca="false">AM59*'Dist Horaria'!$R$10</f>
        <v>0.305970119937985</v>
      </c>
      <c r="GF59" s="0" t="n">
        <f aca="false">AM59*'Dist Horaria'!$S$10</f>
        <v>0.261310368352667</v>
      </c>
      <c r="GG59" s="0" t="n">
        <f aca="false">AR59*'Dist Horaria'!$H$10</f>
        <v>0.31682145081056</v>
      </c>
      <c r="GH59" s="0" t="n">
        <f aca="false">AR59*'Dist Horaria'!$I$10</f>
        <v>0.296509912586816</v>
      </c>
      <c r="GI59" s="0" t="n">
        <f aca="false">AR59*'Dist Horaria'!$J$10</f>
        <v>0.295226294109257</v>
      </c>
      <c r="GJ59" s="0" t="n">
        <f aca="false">AR59*'Dist Horaria'!$K$10</f>
        <v>0.286735687344538</v>
      </c>
      <c r="GK59" s="0" t="n">
        <f aca="false">AR59*'Dist Horaria'!$L$10</f>
        <v>0.286850434395178</v>
      </c>
      <c r="GL59" s="0" t="n">
        <f aca="false">AR59*'Dist Horaria'!$M$10</f>
        <v>0.306941769455306</v>
      </c>
      <c r="GM59" s="0" t="n">
        <f aca="false">AR59*'Dist Horaria'!$N$10</f>
        <v>0.290379601037444</v>
      </c>
      <c r="GN59" s="0" t="n">
        <f aca="false">AR59*'Dist Horaria'!$O$10</f>
        <v>0.285423362251888</v>
      </c>
      <c r="GO59" s="0" t="n">
        <f aca="false">AR59*'Dist Horaria'!$P$10</f>
        <v>0.289852479292012</v>
      </c>
      <c r="GP59" s="0" t="n">
        <f aca="false">AR59*'Dist Horaria'!$Q$10</f>
        <v>0.262306715245903</v>
      </c>
      <c r="GQ59" s="0" t="n">
        <f aca="false">AR59*'Dist Horaria'!$R$10</f>
        <v>0.320053585381602</v>
      </c>
      <c r="GR59" s="0" t="n">
        <f aca="false">AR59*'Dist Horaria'!$S$10</f>
        <v>0.273338194937496</v>
      </c>
      <c r="GS59" s="0" t="n">
        <f aca="false">AW59*'Dist Horaria'!$H$10</f>
        <v>0.0183664609165542</v>
      </c>
      <c r="GT59" s="0" t="n">
        <f aca="false">AW59*'Dist Horaria'!$I$10</f>
        <v>0.0171889804398154</v>
      </c>
      <c r="GU59" s="0" t="n">
        <f aca="false">AW59*'Dist Horaria'!$J$10</f>
        <v>0.0171145677744497</v>
      </c>
      <c r="GV59" s="0" t="n">
        <f aca="false">AW59*'Dist Horaria'!$K$10</f>
        <v>0.0166223586866399</v>
      </c>
      <c r="GW59" s="0" t="n">
        <f aca="false">AW59*'Dist Horaria'!$L$10</f>
        <v>0.0166290106895755</v>
      </c>
      <c r="GX59" s="0" t="n">
        <f aca="false">AW59*'Dist Horaria'!$M$10</f>
        <v>0.017793725765525</v>
      </c>
      <c r="GY59" s="0" t="n">
        <f aca="false">AW59*'Dist Horaria'!$N$10</f>
        <v>0.0168336000601417</v>
      </c>
      <c r="GZ59" s="0" t="n">
        <f aca="false">AW59*'Dist Horaria'!$O$10</f>
        <v>0.0165462818696747</v>
      </c>
      <c r="HA59" s="0" t="n">
        <f aca="false">AW59*'Dist Horaria'!$P$10</f>
        <v>0.0168030422777978</v>
      </c>
      <c r="HB59" s="0" t="n">
        <f aca="false">AW59*'Dist Horaria'!$Q$10</f>
        <v>0.0152061863910669</v>
      </c>
      <c r="HC59" s="0" t="n">
        <f aca="false">AW59*'Dist Horaria'!$R$10</f>
        <v>0.0185538310366146</v>
      </c>
      <c r="HD59" s="0" t="n">
        <f aca="false">AW59*'Dist Horaria'!$S$10</f>
        <v>0.0158456924601447</v>
      </c>
    </row>
    <row r="60" customFormat="false" ht="13.8" hidden="false" customHeight="false" outlineLevel="0" collapsed="false">
      <c r="A60" s="0" t="n">
        <v>4.6943581958272</v>
      </c>
      <c r="B60" s="0" t="n">
        <v>-74.1228681112708</v>
      </c>
      <c r="C60" s="0" t="n">
        <v>26</v>
      </c>
      <c r="D60" s="0" t="n">
        <v>34</v>
      </c>
      <c r="E60" s="0" t="n">
        <v>1941</v>
      </c>
      <c r="F60" s="0" t="n">
        <v>71</v>
      </c>
      <c r="G60" s="0" t="s">
        <v>351</v>
      </c>
      <c r="H60" s="1" t="n">
        <v>41302</v>
      </c>
      <c r="I60" s="0" t="s">
        <v>394</v>
      </c>
      <c r="J60" s="0" t="s">
        <v>395</v>
      </c>
      <c r="L60" s="0" t="s">
        <v>396</v>
      </c>
      <c r="M60" s="0" t="s">
        <v>397</v>
      </c>
      <c r="N60" s="0" t="n">
        <v>6</v>
      </c>
      <c r="O60" s="0" t="s">
        <v>231</v>
      </c>
      <c r="P60" s="0" t="s">
        <v>85</v>
      </c>
      <c r="Q60" s="0" t="s">
        <v>86</v>
      </c>
      <c r="R60" s="0" t="s">
        <v>87</v>
      </c>
      <c r="S60" s="0" t="n">
        <v>365</v>
      </c>
      <c r="T60" s="0" t="n">
        <v>24</v>
      </c>
      <c r="V60" s="0" t="n">
        <v>90000</v>
      </c>
      <c r="W60" s="0" t="n">
        <f aca="false">V60*12</f>
        <v>1080000</v>
      </c>
      <c r="X60" s="0" t="n">
        <v>2</v>
      </c>
      <c r="Y60" s="0" t="s">
        <v>384</v>
      </c>
      <c r="Z60" s="0" t="n">
        <v>19454.16</v>
      </c>
      <c r="AB60" s="0" t="n">
        <v>0.005</v>
      </c>
      <c r="AC60" s="0" t="n">
        <v>-1</v>
      </c>
      <c r="AD60" s="0" t="n">
        <v>2220.62825746502</v>
      </c>
      <c r="AE60" s="0" t="n">
        <v>1.00816522888912</v>
      </c>
      <c r="AF60" s="0" t="n">
        <f aca="false">AE60/S60</f>
        <v>0.00276209651750444</v>
      </c>
      <c r="AG60" s="0" t="n">
        <f aca="false">AE60*EXP(AB60*AC60)</f>
        <v>1.00313698383282</v>
      </c>
      <c r="AH60" s="0" t="n">
        <f aca="false">AG60/S60</f>
        <v>0.00274832050365156</v>
      </c>
      <c r="AI60" s="0" t="s">
        <v>90</v>
      </c>
      <c r="AJ60" s="0" t="n">
        <f aca="false">IF(AI60="A",'FE DISTRIBUCIÓN'!$C$2,'FE DISTRIBUCIÓN'!$C$3)</f>
        <v>4.994E-006</v>
      </c>
      <c r="AK60" s="0" t="n">
        <f aca="false">W60*AJ60</f>
        <v>5.39352</v>
      </c>
      <c r="AL60" s="0" t="n">
        <f aca="false">AK60/365</f>
        <v>0.0147767671232877</v>
      </c>
      <c r="AM60" s="0" t="n">
        <f aca="false">AK60*EXP(AB60*AC60)</f>
        <v>5.36661970677532</v>
      </c>
      <c r="AN60" s="0" t="n">
        <f aca="false">AM60/365</f>
        <v>0.0147030676897954</v>
      </c>
      <c r="AO60" s="0" t="n">
        <v>5.223868284E-006</v>
      </c>
      <c r="AP60" s="0" t="n">
        <f aca="false">AO60*W60</f>
        <v>5.64177774672</v>
      </c>
      <c r="AQ60" s="0" t="n">
        <f aca="false">AP60/365</f>
        <v>0.0154569253334795</v>
      </c>
      <c r="AR60" s="0" t="n">
        <f aca="false">AP60*EXP(AB60*AC60)</f>
        <v>5.61363926281797</v>
      </c>
      <c r="AS60" s="0" t="n">
        <f aca="false">AR60/365</f>
        <v>0.0153798335967616</v>
      </c>
      <c r="AT60" s="0" t="n">
        <v>3.02832944E-007</v>
      </c>
      <c r="AU60" s="0" t="n">
        <f aca="false">AT60*W60</f>
        <v>0.32705957952</v>
      </c>
      <c r="AV60" s="0" t="n">
        <f aca="false">AU60/365</f>
        <v>0.000896053642520548</v>
      </c>
      <c r="AW60" s="0" t="n">
        <f aca="false">AU60*EXP(AB60*AC60)</f>
        <v>0.325428363061911</v>
      </c>
      <c r="AX60" s="0" t="n">
        <f aca="false">AW60/365</f>
        <v>0.000891584556334004</v>
      </c>
      <c r="AY60" s="0" t="n">
        <f aca="false">AW60+AR60+AM60+AG60</f>
        <v>12.308824316488</v>
      </c>
      <c r="AZ60" s="0" t="n">
        <f aca="false">AH60+AN60+AS60+AX60</f>
        <v>0.0337228063465425</v>
      </c>
      <c r="BA60" s="0" t="n">
        <f aca="false">AH60*1000000</f>
        <v>2748.32050365156</v>
      </c>
      <c r="BB60" s="0" t="n">
        <f aca="false">BA60*'Dist Horaria'!$H$3</f>
        <v>95.7639677687411</v>
      </c>
      <c r="BC60" s="0" t="n">
        <f aca="false">BA60*'Dist Horaria'!$I$3</f>
        <v>93.2021919767115</v>
      </c>
      <c r="BD60" s="0" t="n">
        <f aca="false">BA60*'Dist Horaria'!$J$3</f>
        <v>90.7841904853036</v>
      </c>
      <c r="BE60" s="0" t="n">
        <f aca="false">BA60*'Dist Horaria'!$K$3</f>
        <v>88.7241476529052</v>
      </c>
      <c r="BF60" s="0" t="n">
        <f aca="false">BA60*'Dist Horaria'!$L$3</f>
        <v>87.2187483311019</v>
      </c>
      <c r="BG60" s="0" t="n">
        <f aca="false">BA60*'Dist Horaria'!$M$3</f>
        <v>86.2710016225818</v>
      </c>
      <c r="BH60" s="0" t="n">
        <f aca="false">BA60*'Dist Horaria'!$N$3</f>
        <v>90.1646027110889</v>
      </c>
      <c r="BI60" s="0" t="n">
        <f aca="false">BA60*'Dist Horaria'!$O$3</f>
        <v>90.1646027110889</v>
      </c>
      <c r="BJ60" s="0" t="n">
        <f aca="false">BA60*'Dist Horaria'!$P$3</f>
        <v>119.290811817566</v>
      </c>
      <c r="BK60" s="0" t="n">
        <f aca="false">BA60*'Dist Horaria'!$Q$3</f>
        <v>131.908109221346</v>
      </c>
      <c r="BL60" s="0" t="n">
        <f aca="false">BA60*'Dist Horaria'!$R$3</f>
        <v>141.084325515005</v>
      </c>
      <c r="BM60" s="0" t="n">
        <f aca="false">BA60*'Dist Horaria'!$S$3</f>
        <v>145.672433661835</v>
      </c>
      <c r="BN60" s="0" t="n">
        <f aca="false">BA60*'Dist Horaria'!$T$3</f>
        <v>146.819460698542</v>
      </c>
      <c r="BO60" s="0" t="n">
        <f aca="false">BA60*'Dist Horaria'!$U$3</f>
        <v>145.672433661835</v>
      </c>
      <c r="BP60" s="0" t="n">
        <f aca="false">BA60*'Dist Horaria'!$V$3</f>
        <v>143.37837958842</v>
      </c>
      <c r="BQ60" s="0" t="n">
        <f aca="false">BA60*'Dist Horaria'!$W$3</f>
        <v>139.937298478298</v>
      </c>
      <c r="BR60" s="0" t="n">
        <f aca="false">BA60*'Dist Horaria'!$X$3</f>
        <v>137.225315848778</v>
      </c>
      <c r="BS60" s="0" t="n">
        <f aca="false">BA60*'Dist Horaria'!$Y$3</f>
        <v>134.095404663152</v>
      </c>
      <c r="BT60" s="0" t="n">
        <f aca="false">BA60*'Dist Horaria'!$Z$3</f>
        <v>117.05899172905</v>
      </c>
      <c r="BU60" s="0" t="n">
        <f aca="false">BA60*'Dist Horaria'!$AA$3</f>
        <v>111.316415321053</v>
      </c>
      <c r="BV60" s="0" t="n">
        <f aca="false">BA60*'Dist Horaria'!$AB$3</f>
        <v>99.0790483099853</v>
      </c>
      <c r="BW60" s="0" t="n">
        <f aca="false">BA60*'Dist Horaria'!$AC$3</f>
        <v>107.384390252981</v>
      </c>
      <c r="BX60" s="0" t="n">
        <f aca="false">BA60*'Dist Horaria'!$AD$3</f>
        <v>104.550561824291</v>
      </c>
      <c r="BY60" s="0" t="n">
        <f aca="false">BA60*'Dist Horaria'!$AE$3</f>
        <v>101.552536763272</v>
      </c>
      <c r="BZ60" s="0" t="n">
        <f aca="false">AN60*1000000</f>
        <v>14703.0676897954</v>
      </c>
      <c r="CA60" s="0" t="n">
        <f aca="false">BZ60*'Dist Horaria'!$H$6</f>
        <v>367.576692244885</v>
      </c>
      <c r="CB60" s="0" t="n">
        <f aca="false">BZ60*'Dist Horaria'!$I$6</f>
        <v>367.576692244885</v>
      </c>
      <c r="CC60" s="0" t="n">
        <f aca="false">BZ60*'Dist Horaria'!$J$6</f>
        <v>367.576692244885</v>
      </c>
      <c r="CD60" s="0" t="n">
        <f aca="false">BZ60*'Dist Horaria'!$K$6</f>
        <v>367.576692244885</v>
      </c>
      <c r="CE60" s="0" t="n">
        <f aca="false">BZ60*'Dist Horaria'!$L$6</f>
        <v>367.576692244885</v>
      </c>
      <c r="CF60" s="0" t="n">
        <f aca="false">BZ60*'Dist Horaria'!$M$6</f>
        <v>980.204512653026</v>
      </c>
      <c r="CG60" s="0" t="n">
        <f aca="false">BZ60*'Dist Horaria'!$N$6</f>
        <v>980.204512653026</v>
      </c>
      <c r="CH60" s="0" t="n">
        <f aca="false">BZ60*'Dist Horaria'!$O$6</f>
        <v>980.204512653026</v>
      </c>
      <c r="CI60" s="0" t="n">
        <f aca="false">BZ60*'Dist Horaria'!$P$6</f>
        <v>643.259211428548</v>
      </c>
      <c r="CJ60" s="0" t="n">
        <f aca="false">BZ60*'Dist Horaria'!$Q$6</f>
        <v>643.259211428548</v>
      </c>
      <c r="CK60" s="0" t="n">
        <f aca="false">BZ60*'Dist Horaria'!$R$6</f>
        <v>643.259211428548</v>
      </c>
      <c r="CL60" s="0" t="n">
        <f aca="false">BZ60*'Dist Horaria'!$S$6</f>
        <v>643.259211428548</v>
      </c>
      <c r="CM60" s="0" t="n">
        <f aca="false">BZ60*'Dist Horaria'!$T$6</f>
        <v>643.259211428548</v>
      </c>
      <c r="CN60" s="0" t="n">
        <f aca="false">BZ60*'Dist Horaria'!$U$6</f>
        <v>643.259211428548</v>
      </c>
      <c r="CO60" s="0" t="n">
        <f aca="false">BZ60*'Dist Horaria'!$V$6</f>
        <v>643.259211428548</v>
      </c>
      <c r="CP60" s="0" t="n">
        <f aca="false">BZ60*'Dist Horaria'!$W$6</f>
        <v>643.259211428548</v>
      </c>
      <c r="CQ60" s="0" t="n">
        <f aca="false">BZ60*'Dist Horaria'!$X$6</f>
        <v>980.204512653026</v>
      </c>
      <c r="CR60" s="0" t="n">
        <f aca="false">BZ60*'Dist Horaria'!$Y$6</f>
        <v>980.204512653026</v>
      </c>
      <c r="CS60" s="0" t="n">
        <f aca="false">BZ60*'Dist Horaria'!$Z$6</f>
        <v>980.204512653026</v>
      </c>
      <c r="CT60" s="0" t="n">
        <f aca="false">BZ60*'Dist Horaria'!$AA$6</f>
        <v>367.576692244885</v>
      </c>
      <c r="CU60" s="0" t="n">
        <f aca="false">BZ60*'Dist Horaria'!$AB$6</f>
        <v>367.576692244885</v>
      </c>
      <c r="CV60" s="0" t="n">
        <f aca="false">BZ60*'Dist Horaria'!$AC$6</f>
        <v>367.576692244885</v>
      </c>
      <c r="CW60" s="0" t="n">
        <f aca="false">BZ60*'Dist Horaria'!$AD$6</f>
        <v>367.576692244885</v>
      </c>
      <c r="CX60" s="0" t="n">
        <f aca="false">BZ60*'Dist Horaria'!$AE$6</f>
        <v>367.576692244885</v>
      </c>
      <c r="CY60" s="0" t="n">
        <f aca="false">AS60*1000000</f>
        <v>15379.8335967616</v>
      </c>
      <c r="CZ60" s="0" t="n">
        <f aca="false">CY60*'Dist Horaria'!$H$6</f>
        <v>384.495839919039</v>
      </c>
      <c r="DA60" s="0" t="n">
        <f aca="false">CY60*'Dist Horaria'!$I$6</f>
        <v>384.495839919039</v>
      </c>
      <c r="DB60" s="0" t="n">
        <f aca="false">CY60*'Dist Horaria'!$J$6</f>
        <v>384.495839919039</v>
      </c>
      <c r="DC60" s="0" t="n">
        <f aca="false">CY60*'Dist Horaria'!$K$6</f>
        <v>384.495839919039</v>
      </c>
      <c r="DD60" s="0" t="n">
        <f aca="false">CY60*'Dist Horaria'!$L$6</f>
        <v>384.495839919039</v>
      </c>
      <c r="DE60" s="0" t="n">
        <f aca="false">CY60*'Dist Horaria'!$M$6</f>
        <v>1025.3222397841</v>
      </c>
      <c r="DF60" s="0" t="n">
        <f aca="false">CY60*'Dist Horaria'!$N$6</f>
        <v>1025.3222397841</v>
      </c>
      <c r="DG60" s="0" t="n">
        <f aca="false">CY60*'Dist Horaria'!$O$6</f>
        <v>1025.3222397841</v>
      </c>
      <c r="DH60" s="0" t="n">
        <f aca="false">CY60*'Dist Horaria'!$P$6</f>
        <v>672.867719858319</v>
      </c>
      <c r="DI60" s="0" t="n">
        <f aca="false">CY60*'Dist Horaria'!$Q$6</f>
        <v>672.867719858319</v>
      </c>
      <c r="DJ60" s="0" t="n">
        <f aca="false">CY60*'Dist Horaria'!$R$6</f>
        <v>672.867719858319</v>
      </c>
      <c r="DK60" s="0" t="n">
        <f aca="false">CY60*'Dist Horaria'!$S$6</f>
        <v>672.867719858319</v>
      </c>
      <c r="DL60" s="0" t="n">
        <f aca="false">CY60*'Dist Horaria'!$T$6</f>
        <v>672.867719858319</v>
      </c>
      <c r="DM60" s="0" t="n">
        <f aca="false">CY60*'Dist Horaria'!$U$6</f>
        <v>672.867719858319</v>
      </c>
      <c r="DN60" s="0" t="n">
        <f aca="false">CY60*'Dist Horaria'!$V$6</f>
        <v>672.867719858319</v>
      </c>
      <c r="DO60" s="0" t="n">
        <f aca="false">CY60*'Dist Horaria'!$W$6</f>
        <v>672.867719858319</v>
      </c>
      <c r="DP60" s="0" t="n">
        <f aca="false">CY60*'Dist Horaria'!$X$6</f>
        <v>1025.3222397841</v>
      </c>
      <c r="DQ60" s="0" t="n">
        <f aca="false">CY60*'Dist Horaria'!$Y$6</f>
        <v>1025.3222397841</v>
      </c>
      <c r="DR60" s="0" t="n">
        <f aca="false">CY60*'Dist Horaria'!$Z$6</f>
        <v>1025.3222397841</v>
      </c>
      <c r="DS60" s="0" t="n">
        <f aca="false">CY60*'Dist Horaria'!$AA$6</f>
        <v>384.495839919039</v>
      </c>
      <c r="DT60" s="0" t="n">
        <f aca="false">CY60*'Dist Horaria'!$AB$6</f>
        <v>384.495839919039</v>
      </c>
      <c r="DU60" s="0" t="n">
        <f aca="false">CY60*'Dist Horaria'!$AC$6</f>
        <v>384.495839919039</v>
      </c>
      <c r="DV60" s="0" t="n">
        <f aca="false">CY60*'Dist Horaria'!$AD$6</f>
        <v>384.495839919039</v>
      </c>
      <c r="DW60" s="0" t="n">
        <f aca="false">CY60*'Dist Horaria'!$AE$6</f>
        <v>384.495839919039</v>
      </c>
      <c r="DX60" s="0" t="n">
        <f aca="false">AX60*1000000</f>
        <v>891.584556334004</v>
      </c>
      <c r="DY60" s="0" t="n">
        <f aca="false">DX60*'Dist Horaria'!$H$6</f>
        <v>22.2896139083501</v>
      </c>
      <c r="DZ60" s="0" t="n">
        <f aca="false">DX60*'Dist Horaria'!$I$6</f>
        <v>22.2896139083501</v>
      </c>
      <c r="EA60" s="0" t="n">
        <f aca="false">DX60*'Dist Horaria'!$J$6</f>
        <v>22.2896139083501</v>
      </c>
      <c r="EB60" s="0" t="n">
        <f aca="false">DX60*'Dist Horaria'!$K$6</f>
        <v>22.2896139083501</v>
      </c>
      <c r="EC60" s="0" t="n">
        <f aca="false">DX60*'Dist Horaria'!$L$6</f>
        <v>22.2896139083501</v>
      </c>
      <c r="ED60" s="0" t="n">
        <f aca="false">DX60*'Dist Horaria'!$M$6</f>
        <v>59.4389704222669</v>
      </c>
      <c r="EE60" s="0" t="n">
        <f aca="false">DX60*'Dist Horaria'!$N$6</f>
        <v>59.4389704222669</v>
      </c>
      <c r="EF60" s="0" t="n">
        <f aca="false">DX60*'Dist Horaria'!$O$6</f>
        <v>59.4389704222669</v>
      </c>
      <c r="EG60" s="0" t="n">
        <f aca="false">DX60*'Dist Horaria'!$P$6</f>
        <v>39.0068243396127</v>
      </c>
      <c r="EH60" s="0" t="n">
        <f aca="false">DX60*'Dist Horaria'!$Q$6</f>
        <v>39.0068243396127</v>
      </c>
      <c r="EI60" s="0" t="n">
        <f aca="false">DX60*'Dist Horaria'!$R$6</f>
        <v>39.0068243396127</v>
      </c>
      <c r="EJ60" s="0" t="n">
        <f aca="false">DX60*'Dist Horaria'!$S$6</f>
        <v>39.0068243396127</v>
      </c>
      <c r="EK60" s="0" t="n">
        <f aca="false">DX60*'Dist Horaria'!$T$6</f>
        <v>39.0068243396127</v>
      </c>
      <c r="EL60" s="0" t="n">
        <f aca="false">DX60*'Dist Horaria'!$U$6</f>
        <v>39.0068243396127</v>
      </c>
      <c r="EM60" s="0" t="n">
        <f aca="false">DX60*'Dist Horaria'!$V$6</f>
        <v>39.0068243396127</v>
      </c>
      <c r="EN60" s="0" t="n">
        <f aca="false">DX60*'Dist Horaria'!$W$6</f>
        <v>39.0068243396127</v>
      </c>
      <c r="EO60" s="0" t="n">
        <f aca="false">DX60*'Dist Horaria'!$X$6</f>
        <v>59.4389704222669</v>
      </c>
      <c r="EP60" s="0" t="n">
        <f aca="false">DX60*'Dist Horaria'!$Y$6</f>
        <v>59.4389704222669</v>
      </c>
      <c r="EQ60" s="0" t="n">
        <f aca="false">DX60*'Dist Horaria'!$Z$6</f>
        <v>59.4389704222669</v>
      </c>
      <c r="ER60" s="0" t="n">
        <f aca="false">DX60*'Dist Horaria'!$AA$6</f>
        <v>22.2896139083501</v>
      </c>
      <c r="ES60" s="0" t="n">
        <f aca="false">DX60*'Dist Horaria'!$AB$6</f>
        <v>22.2896139083501</v>
      </c>
      <c r="ET60" s="0" t="n">
        <f aca="false">DX60*'Dist Horaria'!$AC$6</f>
        <v>22.2896139083501</v>
      </c>
      <c r="EU60" s="0" t="n">
        <f aca="false">DX60*'Dist Horaria'!$AD$6</f>
        <v>22.2896139083501</v>
      </c>
      <c r="EV60" s="0" t="n">
        <f aca="false">DX60*'Dist Horaria'!$AE$6</f>
        <v>22.2896139083501</v>
      </c>
      <c r="EW60" s="0" t="n">
        <f aca="false">BB60+CA60+CZ60+DY60</f>
        <v>870.126113841015</v>
      </c>
      <c r="EX60" s="0" t="n">
        <f aca="false">BC60+CB60+DA60+DZ60</f>
        <v>867.564338048986</v>
      </c>
      <c r="EY60" s="0" t="n">
        <f aca="false">BD60+CC60+DB60+EA60</f>
        <v>865.146336557578</v>
      </c>
      <c r="EZ60" s="0" t="n">
        <f aca="false">BE60+CD60+DC60+EB60</f>
        <v>863.086293725179</v>
      </c>
      <c r="FA60" s="0" t="n">
        <f aca="false">BF60+CE60+DD60+EC60</f>
        <v>861.580894403376</v>
      </c>
      <c r="FB60" s="0" t="n">
        <f aca="false">BG60+CF60+DE60+ED60</f>
        <v>2151.23672448198</v>
      </c>
      <c r="FC60" s="0" t="n">
        <f aca="false">BH60+CG60+DF60+EE60</f>
        <v>2155.13032557049</v>
      </c>
      <c r="FD60" s="0" t="n">
        <f aca="false">BI60+CH60+DG60+EF60</f>
        <v>2155.13032557049</v>
      </c>
      <c r="FE60" s="0" t="n">
        <f aca="false">BJ60+CI60+DH60+EG60</f>
        <v>1474.42456744404</v>
      </c>
      <c r="FF60" s="0" t="n">
        <f aca="false">BK60+CJ60+DI60+EH60</f>
        <v>1487.04186484783</v>
      </c>
      <c r="FG60" s="0" t="n">
        <f aca="false">BL60+CK60+DJ60+EI60</f>
        <v>1496.21808114148</v>
      </c>
      <c r="FH60" s="0" t="n">
        <f aca="false">BM60+CL60+DK60+EJ60</f>
        <v>1500.80618928831</v>
      </c>
      <c r="FI60" s="0" t="n">
        <f aca="false">BN60+CM60+DL60+EK60</f>
        <v>1501.95321632502</v>
      </c>
      <c r="FJ60" s="0" t="n">
        <f aca="false">BO60+CN60+DM60+EL60</f>
        <v>1500.80618928831</v>
      </c>
      <c r="FK60" s="0" t="n">
        <f aca="false">BP60+CO60+DN60+EM60</f>
        <v>1498.5121352149</v>
      </c>
      <c r="FL60" s="0" t="n">
        <f aca="false">BQ60+CP60+DO60+EN60</f>
        <v>1495.07105410478</v>
      </c>
      <c r="FM60" s="0" t="n">
        <f aca="false">BR60+CQ60+DP60+EO60</f>
        <v>2202.19103870818</v>
      </c>
      <c r="FN60" s="0" t="n">
        <f aca="false">BS60+CR60+DQ60+EP60</f>
        <v>2199.06112752255</v>
      </c>
      <c r="FO60" s="0" t="n">
        <f aca="false">BT60+CS60+DR60+EQ60</f>
        <v>2182.02471458845</v>
      </c>
      <c r="FP60" s="0" t="n">
        <f aca="false">BU60+CT60+DS60+ER60</f>
        <v>885.678561393327</v>
      </c>
      <c r="FQ60" s="0" t="n">
        <f aca="false">BV60+CU60+DT60+ES60</f>
        <v>873.441194382259</v>
      </c>
      <c r="FR60" s="0" t="n">
        <f aca="false">BW60+CV60+DU60+ET60</f>
        <v>881.746536325255</v>
      </c>
      <c r="FS60" s="0" t="n">
        <f aca="false">BX60+CW60+DV60+EU60</f>
        <v>878.912707896565</v>
      </c>
      <c r="FT60" s="0" t="n">
        <f aca="false">BY60+CX60+DW60+EV60</f>
        <v>875.914682835546</v>
      </c>
      <c r="FU60" s="0" t="n">
        <f aca="false">AM60*'Dist Horaria'!$H$10</f>
        <v>0.484343982518198</v>
      </c>
      <c r="FV60" s="0" t="n">
        <f aca="false">AM60*'Dist Horaria'!$I$10</f>
        <v>0.453292513972776</v>
      </c>
      <c r="FW60" s="0" t="n">
        <f aca="false">AM60*'Dist Horaria'!$J$10</f>
        <v>0.451330169302413</v>
      </c>
      <c r="FX60" s="0" t="n">
        <f aca="false">AM60*'Dist Horaria'!$K$10</f>
        <v>0.43835006873189</v>
      </c>
      <c r="FY60" s="0" t="n">
        <f aca="false">AM60*'Dist Horaria'!$L$10</f>
        <v>0.438525489440769</v>
      </c>
      <c r="FZ60" s="0" t="n">
        <f aca="false">AM60*'Dist Horaria'!$M$10</f>
        <v>0.469240320182923</v>
      </c>
      <c r="GA60" s="0" t="n">
        <f aca="false">AM60*'Dist Horaria'!$N$10</f>
        <v>0.443920738474925</v>
      </c>
      <c r="GB60" s="0" t="n">
        <f aca="false">AM60*'Dist Horaria'!$O$10</f>
        <v>0.436343838534704</v>
      </c>
      <c r="GC60" s="0" t="n">
        <f aca="false">AM60*'Dist Horaria'!$P$10</f>
        <v>0.443114895799811</v>
      </c>
      <c r="GD60" s="0" t="n">
        <f aca="false">AM60*'Dist Horaria'!$Q$10</f>
        <v>0.401004031698074</v>
      </c>
      <c r="GE60" s="0" t="n">
        <f aca="false">AM60*'Dist Horaria'!$R$10</f>
        <v>0.489285140783106</v>
      </c>
      <c r="GF60" s="0" t="n">
        <f aca="false">AM60*'Dist Horaria'!$S$10</f>
        <v>0.417868517335726</v>
      </c>
      <c r="GG60" s="0" t="n">
        <f aca="false">AR60*'Dist Horaria'!$H$10</f>
        <v>0.506637799123561</v>
      </c>
      <c r="GH60" s="0" t="n">
        <f aca="false">AR60*'Dist Horaria'!$I$10</f>
        <v>0.474157065902486</v>
      </c>
      <c r="GI60" s="0" t="n">
        <f aca="false">AR60*'Dist Horaria'!$J$10</f>
        <v>0.472104396682264</v>
      </c>
      <c r="GJ60" s="0" t="n">
        <f aca="false">AR60*'Dist Horaria'!$K$10</f>
        <v>0.458526836471314</v>
      </c>
      <c r="GK60" s="0" t="n">
        <f aca="false">AR60*'Dist Horaria'!$L$10</f>
        <v>0.458710331600963</v>
      </c>
      <c r="GL60" s="0" t="n">
        <f aca="false">AR60*'Dist Horaria'!$M$10</f>
        <v>0.49083893195386</v>
      </c>
      <c r="GM60" s="0" t="n">
        <f aca="false">AR60*'Dist Horaria'!$N$10</f>
        <v>0.464353917967365</v>
      </c>
      <c r="GN60" s="0" t="n">
        <f aca="false">AR60*'Dist Horaria'!$O$10</f>
        <v>0.456428261722118</v>
      </c>
      <c r="GO60" s="0" t="n">
        <f aca="false">AR60*'Dist Horaria'!$P$10</f>
        <v>0.463510983247217</v>
      </c>
      <c r="GP60" s="0" t="n">
        <f aca="false">AR60*'Dist Horaria'!$Q$10</f>
        <v>0.419461802752043</v>
      </c>
      <c r="GQ60" s="0" t="n">
        <f aca="false">AR60*'Dist Horaria'!$R$10</f>
        <v>0.51180639342598</v>
      </c>
      <c r="GR60" s="0" t="n">
        <f aca="false">AR60*'Dist Horaria'!$S$10</f>
        <v>0.437102541968803</v>
      </c>
      <c r="GS60" s="0" t="n">
        <f aca="false">AW60*'Dist Horaria'!$H$10</f>
        <v>0.0293703071955687</v>
      </c>
      <c r="GT60" s="0" t="n">
        <f aca="false">AW60*'Dist Horaria'!$I$10</f>
        <v>0.0274873661392745</v>
      </c>
      <c r="GU60" s="0" t="n">
        <f aca="false">AW60*'Dist Horaria'!$J$10</f>
        <v>0.0273683708221602</v>
      </c>
      <c r="GV60" s="0" t="n">
        <f aca="false">AW60*'Dist Horaria'!$K$10</f>
        <v>0.026581265882395</v>
      </c>
      <c r="GW60" s="0" t="n">
        <f aca="false">AW60*'Dist Horaria'!$L$10</f>
        <v>0.0265919032812153</v>
      </c>
      <c r="GX60" s="0" t="n">
        <f aca="false">AW60*'Dist Horaria'!$M$10</f>
        <v>0.0284544308379049</v>
      </c>
      <c r="GY60" s="0" t="n">
        <f aca="false">AW60*'Dist Horaria'!$N$10</f>
        <v>0.026919067708253</v>
      </c>
      <c r="GZ60" s="0" t="n">
        <f aca="false">AW60*'Dist Horaria'!$O$10</f>
        <v>0.0264596093751952</v>
      </c>
      <c r="HA60" s="0" t="n">
        <f aca="false">AW60*'Dist Horaria'!$P$10</f>
        <v>0.0268702019273749</v>
      </c>
      <c r="HB60" s="0" t="n">
        <f aca="false">AW60*'Dist Horaria'!$Q$10</f>
        <v>0.0243166262464952</v>
      </c>
      <c r="HC60" s="0" t="n">
        <f aca="false">AW60*'Dist Horaria'!$R$10</f>
        <v>0.0296699358507814</v>
      </c>
      <c r="HD60" s="0" t="n">
        <f aca="false">AW60*'Dist Horaria'!$S$10</f>
        <v>0.025339277795293</v>
      </c>
    </row>
    <row r="61" customFormat="false" ht="13.8" hidden="false" customHeight="false" outlineLevel="0" collapsed="false">
      <c r="A61" s="0" t="n">
        <v>4.70485555555556</v>
      </c>
      <c r="B61" s="0" t="n">
        <v>-74.1058638888889</v>
      </c>
      <c r="C61" s="0" t="n">
        <v>28</v>
      </c>
      <c r="D61" s="0" t="n">
        <v>36</v>
      </c>
      <c r="E61" s="0" t="n">
        <v>1971</v>
      </c>
      <c r="F61" s="0" t="n">
        <v>72</v>
      </c>
      <c r="G61" s="0" t="s">
        <v>351</v>
      </c>
      <c r="H61" s="1" t="n">
        <v>40751</v>
      </c>
      <c r="I61" s="0" t="s">
        <v>398</v>
      </c>
      <c r="J61" s="0" t="s">
        <v>399</v>
      </c>
      <c r="L61" s="0" t="s">
        <v>400</v>
      </c>
      <c r="M61" s="0" t="s">
        <v>401</v>
      </c>
      <c r="N61" s="0" t="n">
        <v>3</v>
      </c>
      <c r="O61" s="0" t="s">
        <v>402</v>
      </c>
      <c r="P61" s="0" t="s">
        <v>85</v>
      </c>
      <c r="Q61" s="0" t="s">
        <v>86</v>
      </c>
      <c r="R61" s="0" t="s">
        <v>87</v>
      </c>
      <c r="S61" s="0" t="n">
        <v>365</v>
      </c>
      <c r="T61" s="0" t="n">
        <v>24</v>
      </c>
      <c r="V61" s="0" t="n">
        <v>15000</v>
      </c>
      <c r="W61" s="0" t="n">
        <f aca="false">V61*12</f>
        <v>180000</v>
      </c>
      <c r="X61" s="0" t="n">
        <v>2</v>
      </c>
      <c r="Y61" s="0" t="s">
        <v>403</v>
      </c>
      <c r="Z61" s="0" t="n">
        <v>14968.44</v>
      </c>
      <c r="AB61" s="0" t="n">
        <v>0.005</v>
      </c>
      <c r="AC61" s="0" t="n">
        <v>1</v>
      </c>
      <c r="AD61" s="0" t="n">
        <v>658.233851792411</v>
      </c>
      <c r="AE61" s="0" t="n">
        <v>0.298838168713755</v>
      </c>
      <c r="AF61" s="0" t="n">
        <f aca="false">AE61/S61</f>
        <v>0.000818734708804808</v>
      </c>
      <c r="AG61" s="0" t="n">
        <f aca="false">AE61*EXP(AB61*AC61)</f>
        <v>0.300336101268018</v>
      </c>
      <c r="AH61" s="0" t="n">
        <f aca="false">AG61/S61</f>
        <v>0.000822838633611008</v>
      </c>
      <c r="AI61" s="0" t="s">
        <v>90</v>
      </c>
      <c r="AJ61" s="0" t="n">
        <f aca="false">IF(AI61="A",'FE DISTRIBUCIÓN'!$C$2,'FE DISTRIBUCIÓN'!$C$3)</f>
        <v>4.994E-006</v>
      </c>
      <c r="AK61" s="0" t="n">
        <f aca="false">W61*AJ61</f>
        <v>0.89892</v>
      </c>
      <c r="AL61" s="0" t="n">
        <f aca="false">AK61/365</f>
        <v>0.00246279452054794</v>
      </c>
      <c r="AM61" s="0" t="n">
        <f aca="false">AK61*EXP(AB61*AC61)</f>
        <v>0.903425855250933</v>
      </c>
      <c r="AN61" s="0" t="n">
        <f aca="false">AM61/365</f>
        <v>0.00247513932945461</v>
      </c>
      <c r="AO61" s="0" t="n">
        <v>5.223868284E-006</v>
      </c>
      <c r="AP61" s="0" t="n">
        <f aca="false">AO61*W61</f>
        <v>0.94029629112</v>
      </c>
      <c r="AQ61" s="0" t="n">
        <f aca="false">AP61/365</f>
        <v>0.00257615422224658</v>
      </c>
      <c r="AR61" s="0" t="n">
        <f aca="false">AP61*EXP(AB61*AC61)</f>
        <v>0.945009545893256</v>
      </c>
      <c r="AS61" s="0" t="n">
        <f aca="false">AR61/365</f>
        <v>0.00258906724902262</v>
      </c>
      <c r="AT61" s="0" t="n">
        <v>3.02832944E-007</v>
      </c>
      <c r="AU61" s="0" t="n">
        <f aca="false">AT61*W61</f>
        <v>0.05450992992</v>
      </c>
      <c r="AV61" s="0" t="n">
        <f aca="false">AU61/365</f>
        <v>0.000149342273753425</v>
      </c>
      <c r="AW61" s="0" t="n">
        <f aca="false">AU61*EXP(AB61*AC61)</f>
        <v>0.0547831620807685</v>
      </c>
      <c r="AX61" s="0" t="n">
        <f aca="false">AW61/365</f>
        <v>0.000150090855015804</v>
      </c>
      <c r="AY61" s="0" t="n">
        <f aca="false">AW61+AR61+AM61+AG61</f>
        <v>2.20355466449298</v>
      </c>
      <c r="AZ61" s="0" t="n">
        <f aca="false">AH61+AN61+AS61+AX61</f>
        <v>0.00603713606710404</v>
      </c>
      <c r="BA61" s="0" t="n">
        <f aca="false">AH61*1000000</f>
        <v>822.838633611008</v>
      </c>
      <c r="BB61" s="0" t="n">
        <f aca="false">BA61*'Dist Horaria'!$H$3</f>
        <v>28.6714348938939</v>
      </c>
      <c r="BC61" s="0" t="n">
        <f aca="false">BA61*'Dist Horaria'!$I$3</f>
        <v>27.9044471682881</v>
      </c>
      <c r="BD61" s="0" t="n">
        <f aca="false">BA61*'Dist Horaria'!$J$3</f>
        <v>27.1805050223063</v>
      </c>
      <c r="BE61" s="0" t="n">
        <f aca="false">BA61*'Dist Horaria'!$K$3</f>
        <v>26.5637345884581</v>
      </c>
      <c r="BF61" s="0" t="n">
        <f aca="false">BA61*'Dist Horaria'!$L$3</f>
        <v>26.1130227011998</v>
      </c>
      <c r="BG61" s="0" t="n">
        <f aca="false">BA61*'Dist Horaria'!$M$3</f>
        <v>25.829270276542</v>
      </c>
      <c r="BH61" s="0" t="n">
        <f aca="false">BA61*'Dist Horaria'!$N$3</f>
        <v>26.9950023646433</v>
      </c>
      <c r="BI61" s="0" t="n">
        <f aca="false">BA61*'Dist Horaria'!$O$3</f>
        <v>26.9950023646433</v>
      </c>
      <c r="BJ61" s="0" t="n">
        <f aca="false">BA61*'Dist Horaria'!$P$3</f>
        <v>35.7152990227656</v>
      </c>
      <c r="BK61" s="0" t="n">
        <f aca="false">BA61*'Dist Horaria'!$Q$3</f>
        <v>39.4928787270966</v>
      </c>
      <c r="BL61" s="0" t="n">
        <f aca="false">BA61*'Dist Horaria'!$R$3</f>
        <v>42.2402094211555</v>
      </c>
      <c r="BM61" s="0" t="n">
        <f aca="false">BA61*'Dist Horaria'!$S$3</f>
        <v>43.6138747681849</v>
      </c>
      <c r="BN61" s="0" t="n">
        <f aca="false">BA61*'Dist Horaria'!$T$3</f>
        <v>43.9572911049423</v>
      </c>
      <c r="BO61" s="0" t="n">
        <f aca="false">BA61*'Dist Horaria'!$U$3</f>
        <v>43.6138747681849</v>
      </c>
      <c r="BP61" s="0" t="n">
        <f aca="false">BA61*'Dist Horaria'!$V$3</f>
        <v>42.9270420946702</v>
      </c>
      <c r="BQ61" s="0" t="n">
        <f aca="false">BA61*'Dist Horaria'!$W$3</f>
        <v>41.8967930843981</v>
      </c>
      <c r="BR61" s="0" t="n">
        <f aca="false">BA61*'Dist Horaria'!$X$3</f>
        <v>41.0848338975834</v>
      </c>
      <c r="BS61" s="0" t="n">
        <f aca="false">BA61*'Dist Horaria'!$Y$3</f>
        <v>40.1477481974687</v>
      </c>
      <c r="BT61" s="0" t="n">
        <f aca="false">BA61*'Dist Horaria'!$Z$3</f>
        <v>35.0470990112823</v>
      </c>
      <c r="BU61" s="0" t="n">
        <f aca="false">BA61*'Dist Horaria'!$AA$3</f>
        <v>33.3277894479745</v>
      </c>
      <c r="BV61" s="0" t="n">
        <f aca="false">BA61*'Dist Horaria'!$AB$3</f>
        <v>29.6639597246928</v>
      </c>
      <c r="BW61" s="0" t="n">
        <f aca="false">BA61*'Dist Horaria'!$AC$3</f>
        <v>32.1505533395811</v>
      </c>
      <c r="BX61" s="0" t="n">
        <f aca="false">BA61*'Dist Horaria'!$AD$3</f>
        <v>31.3021138984558</v>
      </c>
      <c r="BY61" s="0" t="n">
        <f aca="false">BA61*'Dist Horaria'!$AE$3</f>
        <v>30.4045144949427</v>
      </c>
      <c r="BZ61" s="0" t="n">
        <f aca="false">AN61*1000000</f>
        <v>2475.13932945461</v>
      </c>
      <c r="CA61" s="0" t="n">
        <f aca="false">BZ61*'Dist Horaria'!$H$6</f>
        <v>61.8784832363653</v>
      </c>
      <c r="CB61" s="0" t="n">
        <f aca="false">BZ61*'Dist Horaria'!$I$6</f>
        <v>61.8784832363653</v>
      </c>
      <c r="CC61" s="0" t="n">
        <f aca="false">BZ61*'Dist Horaria'!$J$6</f>
        <v>61.8784832363653</v>
      </c>
      <c r="CD61" s="0" t="n">
        <f aca="false">BZ61*'Dist Horaria'!$K$6</f>
        <v>61.8784832363653</v>
      </c>
      <c r="CE61" s="0" t="n">
        <f aca="false">BZ61*'Dist Horaria'!$L$6</f>
        <v>61.8784832363653</v>
      </c>
      <c r="CF61" s="0" t="n">
        <f aca="false">BZ61*'Dist Horaria'!$M$6</f>
        <v>165.009288630307</v>
      </c>
      <c r="CG61" s="0" t="n">
        <f aca="false">BZ61*'Dist Horaria'!$N$6</f>
        <v>165.009288630307</v>
      </c>
      <c r="CH61" s="0" t="n">
        <f aca="false">BZ61*'Dist Horaria'!$O$6</f>
        <v>165.009288630307</v>
      </c>
      <c r="CI61" s="0" t="n">
        <f aca="false">BZ61*'Dist Horaria'!$P$6</f>
        <v>108.287345663639</v>
      </c>
      <c r="CJ61" s="0" t="n">
        <f aca="false">BZ61*'Dist Horaria'!$Q$6</f>
        <v>108.287345663639</v>
      </c>
      <c r="CK61" s="0" t="n">
        <f aca="false">BZ61*'Dist Horaria'!$R$6</f>
        <v>108.287345663639</v>
      </c>
      <c r="CL61" s="0" t="n">
        <f aca="false">BZ61*'Dist Horaria'!$S$6</f>
        <v>108.287345663639</v>
      </c>
      <c r="CM61" s="0" t="n">
        <f aca="false">BZ61*'Dist Horaria'!$T$6</f>
        <v>108.287345663639</v>
      </c>
      <c r="CN61" s="0" t="n">
        <f aca="false">BZ61*'Dist Horaria'!$U$6</f>
        <v>108.287345663639</v>
      </c>
      <c r="CO61" s="0" t="n">
        <f aca="false">BZ61*'Dist Horaria'!$V$6</f>
        <v>108.287345663639</v>
      </c>
      <c r="CP61" s="0" t="n">
        <f aca="false">BZ61*'Dist Horaria'!$W$6</f>
        <v>108.287345663639</v>
      </c>
      <c r="CQ61" s="0" t="n">
        <f aca="false">BZ61*'Dist Horaria'!$X$6</f>
        <v>165.009288630307</v>
      </c>
      <c r="CR61" s="0" t="n">
        <f aca="false">BZ61*'Dist Horaria'!$Y$6</f>
        <v>165.009288630307</v>
      </c>
      <c r="CS61" s="0" t="n">
        <f aca="false">BZ61*'Dist Horaria'!$Z$6</f>
        <v>165.009288630307</v>
      </c>
      <c r="CT61" s="0" t="n">
        <f aca="false">BZ61*'Dist Horaria'!$AA$6</f>
        <v>61.8784832363653</v>
      </c>
      <c r="CU61" s="0" t="n">
        <f aca="false">BZ61*'Dist Horaria'!$AB$6</f>
        <v>61.8784832363653</v>
      </c>
      <c r="CV61" s="0" t="n">
        <f aca="false">BZ61*'Dist Horaria'!$AC$6</f>
        <v>61.8784832363653</v>
      </c>
      <c r="CW61" s="0" t="n">
        <f aca="false">BZ61*'Dist Horaria'!$AD$6</f>
        <v>61.8784832363653</v>
      </c>
      <c r="CX61" s="0" t="n">
        <f aca="false">BZ61*'Dist Horaria'!$AE$6</f>
        <v>61.8784832363653</v>
      </c>
      <c r="CY61" s="0" t="n">
        <f aca="false">AS61*1000000</f>
        <v>2589.06724902262</v>
      </c>
      <c r="CZ61" s="0" t="n">
        <f aca="false">CY61*'Dist Horaria'!$H$6</f>
        <v>64.7266812255655</v>
      </c>
      <c r="DA61" s="0" t="n">
        <f aca="false">CY61*'Dist Horaria'!$I$6</f>
        <v>64.7266812255655</v>
      </c>
      <c r="DB61" s="0" t="n">
        <f aca="false">CY61*'Dist Horaria'!$J$6</f>
        <v>64.7266812255655</v>
      </c>
      <c r="DC61" s="0" t="n">
        <f aca="false">CY61*'Dist Horaria'!$K$6</f>
        <v>64.7266812255655</v>
      </c>
      <c r="DD61" s="0" t="n">
        <f aca="false">CY61*'Dist Horaria'!$L$6</f>
        <v>64.7266812255655</v>
      </c>
      <c r="DE61" s="0" t="n">
        <f aca="false">CY61*'Dist Horaria'!$M$6</f>
        <v>172.604483268175</v>
      </c>
      <c r="DF61" s="0" t="n">
        <f aca="false">CY61*'Dist Horaria'!$N$6</f>
        <v>172.604483268175</v>
      </c>
      <c r="DG61" s="0" t="n">
        <f aca="false">CY61*'Dist Horaria'!$O$6</f>
        <v>172.604483268175</v>
      </c>
      <c r="DH61" s="0" t="n">
        <f aca="false">CY61*'Dist Horaria'!$P$6</f>
        <v>113.27169214474</v>
      </c>
      <c r="DI61" s="0" t="n">
        <f aca="false">CY61*'Dist Horaria'!$Q$6</f>
        <v>113.27169214474</v>
      </c>
      <c r="DJ61" s="0" t="n">
        <f aca="false">CY61*'Dist Horaria'!$R$6</f>
        <v>113.27169214474</v>
      </c>
      <c r="DK61" s="0" t="n">
        <f aca="false">CY61*'Dist Horaria'!$S$6</f>
        <v>113.27169214474</v>
      </c>
      <c r="DL61" s="0" t="n">
        <f aca="false">CY61*'Dist Horaria'!$T$6</f>
        <v>113.27169214474</v>
      </c>
      <c r="DM61" s="0" t="n">
        <f aca="false">CY61*'Dist Horaria'!$U$6</f>
        <v>113.27169214474</v>
      </c>
      <c r="DN61" s="0" t="n">
        <f aca="false">CY61*'Dist Horaria'!$V$6</f>
        <v>113.27169214474</v>
      </c>
      <c r="DO61" s="0" t="n">
        <f aca="false">CY61*'Dist Horaria'!$W$6</f>
        <v>113.27169214474</v>
      </c>
      <c r="DP61" s="0" t="n">
        <f aca="false">CY61*'Dist Horaria'!$X$6</f>
        <v>172.604483268175</v>
      </c>
      <c r="DQ61" s="0" t="n">
        <f aca="false">CY61*'Dist Horaria'!$Y$6</f>
        <v>172.604483268175</v>
      </c>
      <c r="DR61" s="0" t="n">
        <f aca="false">CY61*'Dist Horaria'!$Z$6</f>
        <v>172.604483268175</v>
      </c>
      <c r="DS61" s="0" t="n">
        <f aca="false">CY61*'Dist Horaria'!$AA$6</f>
        <v>64.7266812255655</v>
      </c>
      <c r="DT61" s="0" t="n">
        <f aca="false">CY61*'Dist Horaria'!$AB$6</f>
        <v>64.7266812255655</v>
      </c>
      <c r="DU61" s="0" t="n">
        <f aca="false">CY61*'Dist Horaria'!$AC$6</f>
        <v>64.7266812255655</v>
      </c>
      <c r="DV61" s="0" t="n">
        <f aca="false">CY61*'Dist Horaria'!$AD$6</f>
        <v>64.7266812255655</v>
      </c>
      <c r="DW61" s="0" t="n">
        <f aca="false">CY61*'Dist Horaria'!$AE$6</f>
        <v>64.7266812255655</v>
      </c>
      <c r="DX61" s="0" t="n">
        <f aca="false">AX61*1000000</f>
        <v>150.090855015804</v>
      </c>
      <c r="DY61" s="0" t="n">
        <f aca="false">DX61*'Dist Horaria'!$H$6</f>
        <v>3.7522713753951</v>
      </c>
      <c r="DZ61" s="0" t="n">
        <f aca="false">DX61*'Dist Horaria'!$I$6</f>
        <v>3.7522713753951</v>
      </c>
      <c r="EA61" s="0" t="n">
        <f aca="false">DX61*'Dist Horaria'!$J$6</f>
        <v>3.7522713753951</v>
      </c>
      <c r="EB61" s="0" t="n">
        <f aca="false">DX61*'Dist Horaria'!$K$6</f>
        <v>3.7522713753951</v>
      </c>
      <c r="EC61" s="0" t="n">
        <f aca="false">DX61*'Dist Horaria'!$L$6</f>
        <v>3.7522713753951</v>
      </c>
      <c r="ED61" s="0" t="n">
        <f aca="false">DX61*'Dist Horaria'!$M$6</f>
        <v>10.0060570010536</v>
      </c>
      <c r="EE61" s="0" t="n">
        <f aca="false">DX61*'Dist Horaria'!$N$6</f>
        <v>10.0060570010536</v>
      </c>
      <c r="EF61" s="0" t="n">
        <f aca="false">DX61*'Dist Horaria'!$O$6</f>
        <v>10.0060570010536</v>
      </c>
      <c r="EG61" s="0" t="n">
        <f aca="false">DX61*'Dist Horaria'!$P$6</f>
        <v>6.56647490694143</v>
      </c>
      <c r="EH61" s="0" t="n">
        <f aca="false">DX61*'Dist Horaria'!$Q$6</f>
        <v>6.56647490694143</v>
      </c>
      <c r="EI61" s="0" t="n">
        <f aca="false">DX61*'Dist Horaria'!$R$6</f>
        <v>6.56647490694143</v>
      </c>
      <c r="EJ61" s="0" t="n">
        <f aca="false">DX61*'Dist Horaria'!$S$6</f>
        <v>6.56647490694143</v>
      </c>
      <c r="EK61" s="0" t="n">
        <f aca="false">DX61*'Dist Horaria'!$T$6</f>
        <v>6.56647490694143</v>
      </c>
      <c r="EL61" s="0" t="n">
        <f aca="false">DX61*'Dist Horaria'!$U$6</f>
        <v>6.56647490694143</v>
      </c>
      <c r="EM61" s="0" t="n">
        <f aca="false">DX61*'Dist Horaria'!$V$6</f>
        <v>6.56647490694143</v>
      </c>
      <c r="EN61" s="0" t="n">
        <f aca="false">DX61*'Dist Horaria'!$W$6</f>
        <v>6.56647490694143</v>
      </c>
      <c r="EO61" s="0" t="n">
        <f aca="false">DX61*'Dist Horaria'!$X$6</f>
        <v>10.0060570010536</v>
      </c>
      <c r="EP61" s="0" t="n">
        <f aca="false">DX61*'Dist Horaria'!$Y$6</f>
        <v>10.0060570010536</v>
      </c>
      <c r="EQ61" s="0" t="n">
        <f aca="false">DX61*'Dist Horaria'!$Z$6</f>
        <v>10.0060570010536</v>
      </c>
      <c r="ER61" s="0" t="n">
        <f aca="false">DX61*'Dist Horaria'!$AA$6</f>
        <v>3.7522713753951</v>
      </c>
      <c r="ES61" s="0" t="n">
        <f aca="false">DX61*'Dist Horaria'!$AB$6</f>
        <v>3.7522713753951</v>
      </c>
      <c r="ET61" s="0" t="n">
        <f aca="false">DX61*'Dist Horaria'!$AC$6</f>
        <v>3.7522713753951</v>
      </c>
      <c r="EU61" s="0" t="n">
        <f aca="false">DX61*'Dist Horaria'!$AD$6</f>
        <v>3.7522713753951</v>
      </c>
      <c r="EV61" s="0" t="n">
        <f aca="false">DX61*'Dist Horaria'!$AE$6</f>
        <v>3.7522713753951</v>
      </c>
      <c r="EW61" s="0" t="n">
        <f aca="false">BB61+CA61+CZ61+DY61</f>
        <v>159.02887073122</v>
      </c>
      <c r="EX61" s="0" t="n">
        <f aca="false">BC61+CB61+DA61+DZ61</f>
        <v>158.261883005614</v>
      </c>
      <c r="EY61" s="0" t="n">
        <f aca="false">BD61+CC61+DB61+EA61</f>
        <v>157.537940859632</v>
      </c>
      <c r="EZ61" s="0" t="n">
        <f aca="false">BE61+CD61+DC61+EB61</f>
        <v>156.921170425784</v>
      </c>
      <c r="FA61" s="0" t="n">
        <f aca="false">BF61+CE61+DD61+EC61</f>
        <v>156.470458538526</v>
      </c>
      <c r="FB61" s="0" t="n">
        <f aca="false">BG61+CF61+DE61+ED61</f>
        <v>373.449099176078</v>
      </c>
      <c r="FC61" s="0" t="n">
        <f aca="false">BH61+CG61+DF61+EE61</f>
        <v>374.614831264179</v>
      </c>
      <c r="FD61" s="0" t="n">
        <f aca="false">BI61+CH61+DG61+EF61</f>
        <v>374.614831264179</v>
      </c>
      <c r="FE61" s="0" t="n">
        <f aca="false">BJ61+CI61+DH61+EG61</f>
        <v>263.840811738086</v>
      </c>
      <c r="FF61" s="0" t="n">
        <f aca="false">BK61+CJ61+DI61+EH61</f>
        <v>267.618391442417</v>
      </c>
      <c r="FG61" s="0" t="n">
        <f aca="false">BL61+CK61+DJ61+EI61</f>
        <v>270.365722136476</v>
      </c>
      <c r="FH61" s="0" t="n">
        <f aca="false">BM61+CL61+DK61+EJ61</f>
        <v>271.739387483505</v>
      </c>
      <c r="FI61" s="0" t="n">
        <f aca="false">BN61+CM61+DL61+EK61</f>
        <v>272.082803820263</v>
      </c>
      <c r="FJ61" s="0" t="n">
        <f aca="false">BO61+CN61+DM61+EL61</f>
        <v>271.739387483505</v>
      </c>
      <c r="FK61" s="0" t="n">
        <f aca="false">BP61+CO61+DN61+EM61</f>
        <v>271.05255480999</v>
      </c>
      <c r="FL61" s="0" t="n">
        <f aca="false">BQ61+CP61+DO61+EN61</f>
        <v>270.022305799718</v>
      </c>
      <c r="FM61" s="0" t="n">
        <f aca="false">BR61+CQ61+DP61+EO61</f>
        <v>388.704662797119</v>
      </c>
      <c r="FN61" s="0" t="n">
        <f aca="false">BS61+CR61+DQ61+EP61</f>
        <v>387.767577097004</v>
      </c>
      <c r="FO61" s="0" t="n">
        <f aca="false">BT61+CS61+DR61+EQ61</f>
        <v>382.666927910818</v>
      </c>
      <c r="FP61" s="0" t="n">
        <f aca="false">BU61+CT61+DS61+ER61</f>
        <v>163.6852252853</v>
      </c>
      <c r="FQ61" s="0" t="n">
        <f aca="false">BV61+CU61+DT61+ES61</f>
        <v>160.021395562019</v>
      </c>
      <c r="FR61" s="0" t="n">
        <f aca="false">BW61+CV61+DU61+ET61</f>
        <v>162.507989176907</v>
      </c>
      <c r="FS61" s="0" t="n">
        <f aca="false">BX61+CW61+DV61+EU61</f>
        <v>161.659549735782</v>
      </c>
      <c r="FT61" s="0" t="n">
        <f aca="false">BY61+CX61+DW61+EV61</f>
        <v>160.761950332269</v>
      </c>
      <c r="FU61" s="0" t="n">
        <f aca="false">AM61*'Dist Horaria'!$H$10</f>
        <v>0.0815352867447861</v>
      </c>
      <c r="FV61" s="0" t="n">
        <f aca="false">AM61*'Dist Horaria'!$I$10</f>
        <v>0.0763080299127009</v>
      </c>
      <c r="FW61" s="0" t="n">
        <f aca="false">AM61*'Dist Horaria'!$J$10</f>
        <v>0.0759776854856714</v>
      </c>
      <c r="FX61" s="0" t="n">
        <f aca="false">AM61*'Dist Horaria'!$K$10</f>
        <v>0.073792593360667</v>
      </c>
      <c r="FY61" s="0" t="n">
        <f aca="false">AM61*'Dist Horaria'!$L$10</f>
        <v>0.0738221239800526</v>
      </c>
      <c r="FZ61" s="0" t="n">
        <f aca="false">AM61*'Dist Horaria'!$M$10</f>
        <v>0.0789927106338983</v>
      </c>
      <c r="GA61" s="0" t="n">
        <f aca="false">AM61*'Dist Horaria'!$N$10</f>
        <v>0.0747303693447875</v>
      </c>
      <c r="GB61" s="0" t="n">
        <f aca="false">AM61*'Dist Horaria'!$O$10</f>
        <v>0.0734548611696875</v>
      </c>
      <c r="GC61" s="0" t="n">
        <f aca="false">AM61*'Dist Horaria'!$P$10</f>
        <v>0.0745947124233472</v>
      </c>
      <c r="GD61" s="0" t="n">
        <f aca="false">AM61*'Dist Horaria'!$Q$10</f>
        <v>0.0675056982030108</v>
      </c>
      <c r="GE61" s="0" t="n">
        <f aca="false">AM61*'Dist Horaria'!$R$10</f>
        <v>0.0823670896999628</v>
      </c>
      <c r="GF61" s="0" t="n">
        <f aca="false">AM61*'Dist Horaria'!$S$10</f>
        <v>0.0703446942923606</v>
      </c>
      <c r="GG61" s="0" t="n">
        <f aca="false">AR61*'Dist Horaria'!$H$10</f>
        <v>0.085288265609318</v>
      </c>
      <c r="GH61" s="0" t="n">
        <f aca="false">AR61*'Dist Horaria'!$I$10</f>
        <v>0.0798204039398241</v>
      </c>
      <c r="GI61" s="0" t="n">
        <f aca="false">AR61*'Dist Horaria'!$J$10</f>
        <v>0.0794748541250152</v>
      </c>
      <c r="GJ61" s="0" t="n">
        <f aca="false">AR61*'Dist Horaria'!$K$10</f>
        <v>0.0771891846317376</v>
      </c>
      <c r="GK61" s="0" t="n">
        <f aca="false">AR61*'Dist Horaria'!$L$10</f>
        <v>0.0772200745127979</v>
      </c>
      <c r="GL61" s="0" t="n">
        <f aca="false">AR61*'Dist Horaria'!$M$10</f>
        <v>0.0826286575385685</v>
      </c>
      <c r="GM61" s="0" t="n">
        <f aca="false">AR61*'Dist Horaria'!$N$10</f>
        <v>0.0781701254048541</v>
      </c>
      <c r="GN61" s="0" t="n">
        <f aca="false">AR61*'Dist Horaria'!$O$10</f>
        <v>0.0768359070023936</v>
      </c>
      <c r="GO61" s="0" t="n">
        <f aca="false">AR61*'Dist Horaria'!$P$10</f>
        <v>0.0780282243456997</v>
      </c>
      <c r="GP61" s="0" t="n">
        <f aca="false">AR61*'Dist Horaria'!$Q$10</f>
        <v>0.0706129106591878</v>
      </c>
      <c r="GQ61" s="0" t="n">
        <f aca="false">AR61*'Dist Horaria'!$R$10</f>
        <v>0.0861583555324427</v>
      </c>
      <c r="GR61" s="0" t="n">
        <f aca="false">AR61*'Dist Horaria'!$S$10</f>
        <v>0.0735825825914174</v>
      </c>
      <c r="GS61" s="0" t="n">
        <f aca="false">AW61*'Dist Horaria'!$H$10</f>
        <v>0.00494424728169959</v>
      </c>
      <c r="GT61" s="0" t="n">
        <f aca="false">AW61*'Dist Horaria'!$I$10</f>
        <v>0.00462726979361299</v>
      </c>
      <c r="GU61" s="0" t="n">
        <f aca="false">AW61*'Dist Horaria'!$J$10</f>
        <v>0.00460723792029074</v>
      </c>
      <c r="GV61" s="0" t="n">
        <f aca="false">AW61*'Dist Horaria'!$K$10</f>
        <v>0.00447473534097029</v>
      </c>
      <c r="GW61" s="0" t="n">
        <f aca="false">AW61*'Dist Horaria'!$L$10</f>
        <v>0.00447652605871292</v>
      </c>
      <c r="GX61" s="0" t="n">
        <f aca="false">AW61*'Dist Horaria'!$M$10</f>
        <v>0.00479006710368513</v>
      </c>
      <c r="GY61" s="0" t="n">
        <f aca="false">AW61*'Dist Horaria'!$N$10</f>
        <v>0.00453160147274517</v>
      </c>
      <c r="GZ61" s="0" t="n">
        <f aca="false">AW61*'Dist Horaria'!$O$10</f>
        <v>0.00445425547839963</v>
      </c>
      <c r="HA61" s="0" t="n">
        <f aca="false">AW61*'Dist Horaria'!$P$10</f>
        <v>0.00452337532438839</v>
      </c>
      <c r="HB61" s="0" t="n">
        <f aca="false">AW61*'Dist Horaria'!$Q$10</f>
        <v>0.00409350206719929</v>
      </c>
      <c r="HC61" s="0" t="n">
        <f aca="false">AW61*'Dist Horaria'!$R$10</f>
        <v>0.00499468727724306</v>
      </c>
      <c r="HD61" s="0" t="n">
        <f aca="false">AW61*'Dist Horaria'!$S$10</f>
        <v>0.0042656569618213</v>
      </c>
    </row>
    <row r="62" customFormat="false" ht="13.8" hidden="false" customHeight="false" outlineLevel="0" collapsed="false">
      <c r="A62" s="0" t="n">
        <v>4.68182817093383</v>
      </c>
      <c r="B62" s="0" t="n">
        <v>-74.0849764903487</v>
      </c>
      <c r="C62" s="0" t="n">
        <v>31</v>
      </c>
      <c r="D62" s="0" t="n">
        <v>33</v>
      </c>
      <c r="E62" s="0" t="n">
        <v>2424</v>
      </c>
      <c r="F62" s="0" t="n">
        <v>74</v>
      </c>
      <c r="G62" s="0" t="s">
        <v>351</v>
      </c>
      <c r="H62" s="1" t="n">
        <v>40898</v>
      </c>
      <c r="I62" s="0" t="s">
        <v>404</v>
      </c>
      <c r="J62" s="0" t="s">
        <v>405</v>
      </c>
      <c r="L62" s="0" t="s">
        <v>406</v>
      </c>
      <c r="M62" s="0" t="s">
        <v>407</v>
      </c>
      <c r="N62" s="0" t="n">
        <v>18</v>
      </c>
      <c r="O62" s="0" t="s">
        <v>200</v>
      </c>
      <c r="P62" s="0" t="s">
        <v>408</v>
      </c>
      <c r="Q62" s="0" t="s">
        <v>305</v>
      </c>
      <c r="R62" s="0" t="s">
        <v>409</v>
      </c>
      <c r="S62" s="0" t="n">
        <v>312</v>
      </c>
      <c r="T62" s="0" t="n">
        <v>10</v>
      </c>
      <c r="V62" s="0" t="n">
        <v>12000</v>
      </c>
      <c r="W62" s="0" t="n">
        <f aca="false">V62*12</f>
        <v>144000</v>
      </c>
      <c r="X62" s="0" t="n">
        <v>2</v>
      </c>
      <c r="Y62" s="0" t="s">
        <v>410</v>
      </c>
      <c r="Z62" s="0" t="n">
        <v>10566.88</v>
      </c>
      <c r="AB62" s="0" t="n">
        <v>0.005</v>
      </c>
      <c r="AC62" s="0" t="n">
        <v>1</v>
      </c>
      <c r="AD62" s="0" t="n">
        <v>2.64742251384448</v>
      </c>
      <c r="AE62" s="0" t="n">
        <v>0.00120192982128539</v>
      </c>
      <c r="AF62" s="0" t="n">
        <f aca="false">AE62/S62</f>
        <v>3.85233917078652E-006</v>
      </c>
      <c r="AG62" s="0" t="n">
        <f aca="false">AE62*EXP(AB62*AC62)</f>
        <v>0.00120795451958612</v>
      </c>
      <c r="AH62" s="0" t="n">
        <f aca="false">AG62/S62</f>
        <v>3.87164910123757E-006</v>
      </c>
      <c r="AI62" s="0" t="s">
        <v>90</v>
      </c>
      <c r="AJ62" s="0" t="n">
        <f aca="false">IF(AI62="A",'FE DISTRIBUCIÓN'!$C$2,'FE DISTRIBUCIÓN'!$C$3)</f>
        <v>4.994E-006</v>
      </c>
      <c r="AK62" s="0" t="n">
        <f aca="false">W62*AJ62</f>
        <v>0.719136</v>
      </c>
      <c r="AL62" s="0" t="n">
        <f aca="false">AK62/365</f>
        <v>0.00197023561643836</v>
      </c>
      <c r="AM62" s="0" t="n">
        <f aca="false">AK62*EXP(AB62*AC62)</f>
        <v>0.722740684200746</v>
      </c>
      <c r="AN62" s="0" t="n">
        <f aca="false">AM62/365</f>
        <v>0.00198011146356369</v>
      </c>
      <c r="AO62" s="0" t="n">
        <v>5.223868284E-006</v>
      </c>
      <c r="AP62" s="0" t="n">
        <f aca="false">AO62*W62</f>
        <v>0.752237032896</v>
      </c>
      <c r="AQ62" s="0" t="n">
        <f aca="false">AP62/365</f>
        <v>0.00206092337779726</v>
      </c>
      <c r="AR62" s="0" t="n">
        <f aca="false">AP62*EXP(AB62*AC62)</f>
        <v>0.756007636714605</v>
      </c>
      <c r="AS62" s="0" t="n">
        <f aca="false">AR62/365</f>
        <v>0.0020712537992181</v>
      </c>
      <c r="AT62" s="0" t="n">
        <v>3.02832944E-007</v>
      </c>
      <c r="AU62" s="0" t="n">
        <f aca="false">AT62*W62</f>
        <v>0.043607943936</v>
      </c>
      <c r="AV62" s="0" t="n">
        <f aca="false">AU62/365</f>
        <v>0.00011947381900274</v>
      </c>
      <c r="AW62" s="0" t="n">
        <f aca="false">AU62*EXP(AB62*AC62)</f>
        <v>0.0438265296646148</v>
      </c>
      <c r="AX62" s="0" t="n">
        <f aca="false">AW62/365</f>
        <v>0.000120072684012643</v>
      </c>
      <c r="AY62" s="0" t="n">
        <f aca="false">AW62+AR62+AM62+AG62</f>
        <v>1.52378280509955</v>
      </c>
      <c r="AZ62" s="0" t="n">
        <f aca="false">AH62+AN62+AS62+AX62</f>
        <v>0.00417530959589567</v>
      </c>
      <c r="BA62" s="0" t="n">
        <f aca="false">AH62*1000000</f>
        <v>3.87164910123757</v>
      </c>
      <c r="BB62" s="0" t="n">
        <f aca="false">BA62*'Dist Horaria'!$H$3</f>
        <v>0.134905837674381</v>
      </c>
      <c r="BC62" s="0" t="n">
        <f aca="false">BA62*'Dist Horaria'!$I$3</f>
        <v>0.131296980217761</v>
      </c>
      <c r="BD62" s="0" t="n">
        <f aca="false">BA62*'Dist Horaria'!$J$3</f>
        <v>0.127890662327048</v>
      </c>
      <c r="BE62" s="0" t="n">
        <f aca="false">BA62*'Dist Horaria'!$K$3</f>
        <v>0.124988612522461</v>
      </c>
      <c r="BF62" s="0" t="n">
        <f aca="false">BA62*'Dist Horaria'!$L$3</f>
        <v>0.122867907195873</v>
      </c>
      <c r="BG62" s="0" t="n">
        <f aca="false">BA62*'Dist Horaria'!$M$3</f>
        <v>0.121532785368791</v>
      </c>
      <c r="BH62" s="0" t="n">
        <f aca="false">BA62*'Dist Horaria'!$N$3</f>
        <v>0.127017828737957</v>
      </c>
      <c r="BI62" s="0" t="n">
        <f aca="false">BA62*'Dist Horaria'!$O$3</f>
        <v>0.127017828737957</v>
      </c>
      <c r="BJ62" s="0" t="n">
        <f aca="false">BA62*'Dist Horaria'!$P$3</f>
        <v>0.168048873392218</v>
      </c>
      <c r="BK62" s="0" t="n">
        <f aca="false">BA62*'Dist Horaria'!$Q$3</f>
        <v>0.185823273462548</v>
      </c>
      <c r="BL62" s="0" t="n">
        <f aca="false">BA62*'Dist Horaria'!$R$3</f>
        <v>0.198750109877334</v>
      </c>
      <c r="BM62" s="0" t="n">
        <f aca="false">BA62*'Dist Horaria'!$S$3</f>
        <v>0.205213528084727</v>
      </c>
      <c r="BN62" s="0" t="n">
        <f aca="false">BA62*'Dist Horaria'!$T$3</f>
        <v>0.206829382636576</v>
      </c>
      <c r="BO62" s="0" t="n">
        <f aca="false">BA62*'Dist Horaria'!$U$3</f>
        <v>0.205213528084727</v>
      </c>
      <c r="BP62" s="0" t="n">
        <f aca="false">BA62*'Dist Horaria'!$V$3</f>
        <v>0.201981818981031</v>
      </c>
      <c r="BQ62" s="0" t="n">
        <f aca="false">BA62*'Dist Horaria'!$W$3</f>
        <v>0.197134255325486</v>
      </c>
      <c r="BR62" s="0" t="n">
        <f aca="false">BA62*'Dist Horaria'!$X$3</f>
        <v>0.193313796577606</v>
      </c>
      <c r="BS62" s="0" t="n">
        <f aca="false">BA62*'Dist Horaria'!$Y$3</f>
        <v>0.188904588185543</v>
      </c>
      <c r="BT62" s="0" t="n">
        <f aca="false">BA62*'Dist Horaria'!$Z$3</f>
        <v>0.164904835341217</v>
      </c>
      <c r="BU62" s="0" t="n">
        <f aca="false">BA62*'Dist Horaria'!$AA$3</f>
        <v>0.156815079885378</v>
      </c>
      <c r="BV62" s="0" t="n">
        <f aca="false">BA62*'Dist Horaria'!$AB$3</f>
        <v>0.139575900202017</v>
      </c>
      <c r="BW62" s="0" t="n">
        <f aca="false">BA62*'Dist Horaria'!$AC$3</f>
        <v>0.151275907397811</v>
      </c>
      <c r="BX62" s="0" t="n">
        <f aca="false">BA62*'Dist Horaria'!$AD$3</f>
        <v>0.147283800482179</v>
      </c>
      <c r="BY62" s="0" t="n">
        <f aca="false">BA62*'Dist Horaria'!$AE$3</f>
        <v>0.143060384393131</v>
      </c>
      <c r="BZ62" s="0" t="n">
        <f aca="false">AN62*1000000</f>
        <v>1980.11146356369</v>
      </c>
      <c r="CA62" s="0" t="n">
        <f aca="false">BZ62*'Dist Horaria'!$H$6</f>
        <v>49.5027865890922</v>
      </c>
      <c r="CB62" s="0" t="n">
        <f aca="false">BZ62*'Dist Horaria'!$I$6</f>
        <v>49.5027865890922</v>
      </c>
      <c r="CC62" s="0" t="n">
        <f aca="false">BZ62*'Dist Horaria'!$J$6</f>
        <v>49.5027865890922</v>
      </c>
      <c r="CD62" s="0" t="n">
        <f aca="false">BZ62*'Dist Horaria'!$K$6</f>
        <v>49.5027865890922</v>
      </c>
      <c r="CE62" s="0" t="n">
        <f aca="false">BZ62*'Dist Horaria'!$L$6</f>
        <v>49.5027865890922</v>
      </c>
      <c r="CF62" s="0" t="n">
        <f aca="false">BZ62*'Dist Horaria'!$M$6</f>
        <v>132.007430904246</v>
      </c>
      <c r="CG62" s="0" t="n">
        <f aca="false">BZ62*'Dist Horaria'!$N$6</f>
        <v>132.007430904246</v>
      </c>
      <c r="CH62" s="0" t="n">
        <f aca="false">BZ62*'Dist Horaria'!$O$6</f>
        <v>132.007430904246</v>
      </c>
      <c r="CI62" s="0" t="n">
        <f aca="false">BZ62*'Dist Horaria'!$P$6</f>
        <v>86.6298765309114</v>
      </c>
      <c r="CJ62" s="0" t="n">
        <f aca="false">BZ62*'Dist Horaria'!$Q$6</f>
        <v>86.6298765309114</v>
      </c>
      <c r="CK62" s="0" t="n">
        <f aca="false">BZ62*'Dist Horaria'!$R$6</f>
        <v>86.6298765309114</v>
      </c>
      <c r="CL62" s="0" t="n">
        <f aca="false">BZ62*'Dist Horaria'!$S$6</f>
        <v>86.6298765309114</v>
      </c>
      <c r="CM62" s="0" t="n">
        <f aca="false">BZ62*'Dist Horaria'!$T$6</f>
        <v>86.6298765309114</v>
      </c>
      <c r="CN62" s="0" t="n">
        <f aca="false">BZ62*'Dist Horaria'!$U$6</f>
        <v>86.6298765309114</v>
      </c>
      <c r="CO62" s="0" t="n">
        <f aca="false">BZ62*'Dist Horaria'!$V$6</f>
        <v>86.6298765309114</v>
      </c>
      <c r="CP62" s="0" t="n">
        <f aca="false">BZ62*'Dist Horaria'!$W$6</f>
        <v>86.6298765309114</v>
      </c>
      <c r="CQ62" s="0" t="n">
        <f aca="false">BZ62*'Dist Horaria'!$X$6</f>
        <v>132.007430904246</v>
      </c>
      <c r="CR62" s="0" t="n">
        <f aca="false">BZ62*'Dist Horaria'!$Y$6</f>
        <v>132.007430904246</v>
      </c>
      <c r="CS62" s="0" t="n">
        <f aca="false">BZ62*'Dist Horaria'!$Z$6</f>
        <v>132.007430904246</v>
      </c>
      <c r="CT62" s="0" t="n">
        <f aca="false">BZ62*'Dist Horaria'!$AA$6</f>
        <v>49.5027865890922</v>
      </c>
      <c r="CU62" s="0" t="n">
        <f aca="false">BZ62*'Dist Horaria'!$AB$6</f>
        <v>49.5027865890922</v>
      </c>
      <c r="CV62" s="0" t="n">
        <f aca="false">BZ62*'Dist Horaria'!$AC$6</f>
        <v>49.5027865890922</v>
      </c>
      <c r="CW62" s="0" t="n">
        <f aca="false">BZ62*'Dist Horaria'!$AD$6</f>
        <v>49.5027865890922</v>
      </c>
      <c r="CX62" s="0" t="n">
        <f aca="false">BZ62*'Dist Horaria'!$AE$6</f>
        <v>49.5027865890922</v>
      </c>
      <c r="CY62" s="0" t="n">
        <f aca="false">AS62*1000000</f>
        <v>2071.2537992181</v>
      </c>
      <c r="CZ62" s="0" t="n">
        <f aca="false">CY62*'Dist Horaria'!$H$6</f>
        <v>51.7813449804524</v>
      </c>
      <c r="DA62" s="0" t="n">
        <f aca="false">CY62*'Dist Horaria'!$I$6</f>
        <v>51.7813449804524</v>
      </c>
      <c r="DB62" s="0" t="n">
        <f aca="false">CY62*'Dist Horaria'!$J$6</f>
        <v>51.7813449804524</v>
      </c>
      <c r="DC62" s="0" t="n">
        <f aca="false">CY62*'Dist Horaria'!$K$6</f>
        <v>51.7813449804524</v>
      </c>
      <c r="DD62" s="0" t="n">
        <f aca="false">CY62*'Dist Horaria'!$L$6</f>
        <v>51.7813449804524</v>
      </c>
      <c r="DE62" s="0" t="n">
        <f aca="false">CY62*'Dist Horaria'!$M$6</f>
        <v>138.08358661454</v>
      </c>
      <c r="DF62" s="0" t="n">
        <f aca="false">CY62*'Dist Horaria'!$N$6</f>
        <v>138.08358661454</v>
      </c>
      <c r="DG62" s="0" t="n">
        <f aca="false">CY62*'Dist Horaria'!$O$6</f>
        <v>138.08358661454</v>
      </c>
      <c r="DH62" s="0" t="n">
        <f aca="false">CY62*'Dist Horaria'!$P$6</f>
        <v>90.6173537157917</v>
      </c>
      <c r="DI62" s="0" t="n">
        <f aca="false">CY62*'Dist Horaria'!$Q$6</f>
        <v>90.6173537157917</v>
      </c>
      <c r="DJ62" s="0" t="n">
        <f aca="false">CY62*'Dist Horaria'!$R$6</f>
        <v>90.6173537157917</v>
      </c>
      <c r="DK62" s="0" t="n">
        <f aca="false">CY62*'Dist Horaria'!$S$6</f>
        <v>90.6173537157917</v>
      </c>
      <c r="DL62" s="0" t="n">
        <f aca="false">CY62*'Dist Horaria'!$T$6</f>
        <v>90.6173537157917</v>
      </c>
      <c r="DM62" s="0" t="n">
        <f aca="false">CY62*'Dist Horaria'!$U$6</f>
        <v>90.6173537157917</v>
      </c>
      <c r="DN62" s="0" t="n">
        <f aca="false">CY62*'Dist Horaria'!$V$6</f>
        <v>90.6173537157917</v>
      </c>
      <c r="DO62" s="0" t="n">
        <f aca="false">CY62*'Dist Horaria'!$W$6</f>
        <v>90.6173537157917</v>
      </c>
      <c r="DP62" s="0" t="n">
        <f aca="false">CY62*'Dist Horaria'!$X$6</f>
        <v>138.08358661454</v>
      </c>
      <c r="DQ62" s="0" t="n">
        <f aca="false">CY62*'Dist Horaria'!$Y$6</f>
        <v>138.08358661454</v>
      </c>
      <c r="DR62" s="0" t="n">
        <f aca="false">CY62*'Dist Horaria'!$Z$6</f>
        <v>138.08358661454</v>
      </c>
      <c r="DS62" s="0" t="n">
        <f aca="false">CY62*'Dist Horaria'!$AA$6</f>
        <v>51.7813449804524</v>
      </c>
      <c r="DT62" s="0" t="n">
        <f aca="false">CY62*'Dist Horaria'!$AB$6</f>
        <v>51.7813449804524</v>
      </c>
      <c r="DU62" s="0" t="n">
        <f aca="false">CY62*'Dist Horaria'!$AC$6</f>
        <v>51.7813449804524</v>
      </c>
      <c r="DV62" s="0" t="n">
        <f aca="false">CY62*'Dist Horaria'!$AD$6</f>
        <v>51.7813449804524</v>
      </c>
      <c r="DW62" s="0" t="n">
        <f aca="false">CY62*'Dist Horaria'!$AE$6</f>
        <v>51.7813449804524</v>
      </c>
      <c r="DX62" s="0" t="n">
        <f aca="false">AX62*1000000</f>
        <v>120.072684012643</v>
      </c>
      <c r="DY62" s="0" t="n">
        <f aca="false">DX62*'Dist Horaria'!$H$6</f>
        <v>3.00181710031608</v>
      </c>
      <c r="DZ62" s="0" t="n">
        <f aca="false">DX62*'Dist Horaria'!$I$6</f>
        <v>3.00181710031608</v>
      </c>
      <c r="EA62" s="0" t="n">
        <f aca="false">DX62*'Dist Horaria'!$J$6</f>
        <v>3.00181710031608</v>
      </c>
      <c r="EB62" s="0" t="n">
        <f aca="false">DX62*'Dist Horaria'!$K$6</f>
        <v>3.00181710031608</v>
      </c>
      <c r="EC62" s="0" t="n">
        <f aca="false">DX62*'Dist Horaria'!$L$6</f>
        <v>3.00181710031608</v>
      </c>
      <c r="ED62" s="0" t="n">
        <f aca="false">DX62*'Dist Horaria'!$M$6</f>
        <v>8.00484560084289</v>
      </c>
      <c r="EE62" s="0" t="n">
        <f aca="false">DX62*'Dist Horaria'!$N$6</f>
        <v>8.00484560084289</v>
      </c>
      <c r="EF62" s="0" t="n">
        <f aca="false">DX62*'Dist Horaria'!$O$6</f>
        <v>8.00484560084289</v>
      </c>
      <c r="EG62" s="0" t="n">
        <f aca="false">DX62*'Dist Horaria'!$P$6</f>
        <v>5.25317992555314</v>
      </c>
      <c r="EH62" s="0" t="n">
        <f aca="false">DX62*'Dist Horaria'!$Q$6</f>
        <v>5.25317992555314</v>
      </c>
      <c r="EI62" s="0" t="n">
        <f aca="false">DX62*'Dist Horaria'!$R$6</f>
        <v>5.25317992555314</v>
      </c>
      <c r="EJ62" s="0" t="n">
        <f aca="false">DX62*'Dist Horaria'!$S$6</f>
        <v>5.25317992555314</v>
      </c>
      <c r="EK62" s="0" t="n">
        <f aca="false">DX62*'Dist Horaria'!$T$6</f>
        <v>5.25317992555314</v>
      </c>
      <c r="EL62" s="0" t="n">
        <f aca="false">DX62*'Dist Horaria'!$U$6</f>
        <v>5.25317992555314</v>
      </c>
      <c r="EM62" s="0" t="n">
        <f aca="false">DX62*'Dist Horaria'!$V$6</f>
        <v>5.25317992555314</v>
      </c>
      <c r="EN62" s="0" t="n">
        <f aca="false">DX62*'Dist Horaria'!$W$6</f>
        <v>5.25317992555314</v>
      </c>
      <c r="EO62" s="0" t="n">
        <f aca="false">DX62*'Dist Horaria'!$X$6</f>
        <v>8.00484560084289</v>
      </c>
      <c r="EP62" s="0" t="n">
        <f aca="false">DX62*'Dist Horaria'!$Y$6</f>
        <v>8.00484560084289</v>
      </c>
      <c r="EQ62" s="0" t="n">
        <f aca="false">DX62*'Dist Horaria'!$Z$6</f>
        <v>8.00484560084289</v>
      </c>
      <c r="ER62" s="0" t="n">
        <f aca="false">DX62*'Dist Horaria'!$AA$6</f>
        <v>3.00181710031608</v>
      </c>
      <c r="ES62" s="0" t="n">
        <f aca="false">DX62*'Dist Horaria'!$AB$6</f>
        <v>3.00181710031608</v>
      </c>
      <c r="ET62" s="0" t="n">
        <f aca="false">DX62*'Dist Horaria'!$AC$6</f>
        <v>3.00181710031608</v>
      </c>
      <c r="EU62" s="0" t="n">
        <f aca="false">DX62*'Dist Horaria'!$AD$6</f>
        <v>3.00181710031608</v>
      </c>
      <c r="EV62" s="0" t="n">
        <f aca="false">DX62*'Dist Horaria'!$AE$6</f>
        <v>3.00181710031608</v>
      </c>
      <c r="EW62" s="0" t="n">
        <f aca="false">BB62+CA62+CZ62+DY62</f>
        <v>104.420854507535</v>
      </c>
      <c r="EX62" s="0" t="n">
        <f aca="false">BC62+CB62+DA62+DZ62</f>
        <v>104.417245650078</v>
      </c>
      <c r="EY62" s="0" t="n">
        <f aca="false">BD62+CC62+DB62+EA62</f>
        <v>104.413839332188</v>
      </c>
      <c r="EZ62" s="0" t="n">
        <f aca="false">BE62+CD62+DC62+EB62</f>
        <v>104.410937282383</v>
      </c>
      <c r="FA62" s="0" t="n">
        <f aca="false">BF62+CE62+DD62+EC62</f>
        <v>104.408816577057</v>
      </c>
      <c r="FB62" s="0" t="n">
        <f aca="false">BG62+CF62+DE62+ED62</f>
        <v>278.217395904997</v>
      </c>
      <c r="FC62" s="0" t="n">
        <f aca="false">BH62+CG62+DF62+EE62</f>
        <v>278.222880948367</v>
      </c>
      <c r="FD62" s="0" t="n">
        <f aca="false">BI62+CH62+DG62+EF62</f>
        <v>278.222880948367</v>
      </c>
      <c r="FE62" s="0" t="n">
        <f aca="false">BJ62+CI62+DH62+EG62</f>
        <v>182.668459045648</v>
      </c>
      <c r="FF62" s="0" t="n">
        <f aca="false">BK62+CJ62+DI62+EH62</f>
        <v>182.686233445719</v>
      </c>
      <c r="FG62" s="0" t="n">
        <f aca="false">BL62+CK62+DJ62+EI62</f>
        <v>182.699160282134</v>
      </c>
      <c r="FH62" s="0" t="n">
        <f aca="false">BM62+CL62+DK62+EJ62</f>
        <v>182.705623700341</v>
      </c>
      <c r="FI62" s="0" t="n">
        <f aca="false">BN62+CM62+DL62+EK62</f>
        <v>182.707239554893</v>
      </c>
      <c r="FJ62" s="0" t="n">
        <f aca="false">BO62+CN62+DM62+EL62</f>
        <v>182.705623700341</v>
      </c>
      <c r="FK62" s="0" t="n">
        <f aca="false">BP62+CO62+DN62+EM62</f>
        <v>182.702391991237</v>
      </c>
      <c r="FL62" s="0" t="n">
        <f aca="false">BQ62+CP62+DO62+EN62</f>
        <v>182.697544427582</v>
      </c>
      <c r="FM62" s="0" t="n">
        <f aca="false">BR62+CQ62+DP62+EO62</f>
        <v>278.289176916206</v>
      </c>
      <c r="FN62" s="0" t="n">
        <f aca="false">BS62+CR62+DQ62+EP62</f>
        <v>278.284767707814</v>
      </c>
      <c r="FO62" s="0" t="n">
        <f aca="false">BT62+CS62+DR62+EQ62</f>
        <v>278.26076795497</v>
      </c>
      <c r="FP62" s="0" t="n">
        <f aca="false">BU62+CT62+DS62+ER62</f>
        <v>104.442763749746</v>
      </c>
      <c r="FQ62" s="0" t="n">
        <f aca="false">BV62+CU62+DT62+ES62</f>
        <v>104.425524570063</v>
      </c>
      <c r="FR62" s="0" t="n">
        <f aca="false">BW62+CV62+DU62+ET62</f>
        <v>104.437224577259</v>
      </c>
      <c r="FS62" s="0" t="n">
        <f aca="false">BX62+CW62+DV62+EU62</f>
        <v>104.433232470343</v>
      </c>
      <c r="FT62" s="0" t="n">
        <f aca="false">BY62+CX62+DW62+EV62</f>
        <v>104.429009054254</v>
      </c>
      <c r="FU62" s="0" t="n">
        <f aca="false">AM62*'Dist Horaria'!$H$10</f>
        <v>0.0652282293958289</v>
      </c>
      <c r="FV62" s="0" t="n">
        <f aca="false">AM62*'Dist Horaria'!$I$10</f>
        <v>0.0610464239301607</v>
      </c>
      <c r="FW62" s="0" t="n">
        <f aca="false">AM62*'Dist Horaria'!$J$10</f>
        <v>0.0607821483885371</v>
      </c>
      <c r="FX62" s="0" t="n">
        <f aca="false">AM62*'Dist Horaria'!$K$10</f>
        <v>0.0590340746885336</v>
      </c>
      <c r="FY62" s="0" t="n">
        <f aca="false">AM62*'Dist Horaria'!$L$10</f>
        <v>0.0590576991840421</v>
      </c>
      <c r="FZ62" s="0" t="n">
        <f aca="false">AM62*'Dist Horaria'!$M$10</f>
        <v>0.0631941685071186</v>
      </c>
      <c r="GA62" s="0" t="n">
        <f aca="false">AM62*'Dist Horaria'!$N$10</f>
        <v>0.05978429547583</v>
      </c>
      <c r="GB62" s="0" t="n">
        <f aca="false">AM62*'Dist Horaria'!$O$10</f>
        <v>0.05876388893575</v>
      </c>
      <c r="GC62" s="0" t="n">
        <f aca="false">AM62*'Dist Horaria'!$P$10</f>
        <v>0.0596757699386778</v>
      </c>
      <c r="GD62" s="0" t="n">
        <f aca="false">AM62*'Dist Horaria'!$Q$10</f>
        <v>0.0540045585624086</v>
      </c>
      <c r="GE62" s="0" t="n">
        <f aca="false">AM62*'Dist Horaria'!$R$10</f>
        <v>0.0658936717599703</v>
      </c>
      <c r="GF62" s="0" t="n">
        <f aca="false">AM62*'Dist Horaria'!$S$10</f>
        <v>0.0562757554338885</v>
      </c>
      <c r="GG62" s="0" t="n">
        <f aca="false">AR62*'Dist Horaria'!$H$10</f>
        <v>0.0682306124874544</v>
      </c>
      <c r="GH62" s="0" t="n">
        <f aca="false">AR62*'Dist Horaria'!$I$10</f>
        <v>0.0638563231518593</v>
      </c>
      <c r="GI62" s="0" t="n">
        <f aca="false">AR62*'Dist Horaria'!$J$10</f>
        <v>0.0635798833000122</v>
      </c>
      <c r="GJ62" s="0" t="n">
        <f aca="false">AR62*'Dist Horaria'!$K$10</f>
        <v>0.0617513477053901</v>
      </c>
      <c r="GK62" s="0" t="n">
        <f aca="false">AR62*'Dist Horaria'!$L$10</f>
        <v>0.0617760596102383</v>
      </c>
      <c r="GL62" s="0" t="n">
        <f aca="false">AR62*'Dist Horaria'!$M$10</f>
        <v>0.0661029260308548</v>
      </c>
      <c r="GM62" s="0" t="n">
        <f aca="false">AR62*'Dist Horaria'!$N$10</f>
        <v>0.0625361003238833</v>
      </c>
      <c r="GN62" s="0" t="n">
        <f aca="false">AR62*'Dist Horaria'!$O$10</f>
        <v>0.0614687256019149</v>
      </c>
      <c r="GO62" s="0" t="n">
        <f aca="false">AR62*'Dist Horaria'!$P$10</f>
        <v>0.0624225794765597</v>
      </c>
      <c r="GP62" s="0" t="n">
        <f aca="false">AR62*'Dist Horaria'!$Q$10</f>
        <v>0.0564903285273503</v>
      </c>
      <c r="GQ62" s="0" t="n">
        <f aca="false">AR62*'Dist Horaria'!$R$10</f>
        <v>0.0689266844259542</v>
      </c>
      <c r="GR62" s="0" t="n">
        <f aca="false">AR62*'Dist Horaria'!$S$10</f>
        <v>0.0588660660731339</v>
      </c>
      <c r="GS62" s="0" t="n">
        <f aca="false">AW62*'Dist Horaria'!$H$10</f>
        <v>0.00395539782535967</v>
      </c>
      <c r="GT62" s="0" t="n">
        <f aca="false">AW62*'Dist Horaria'!$I$10</f>
        <v>0.00370181583489039</v>
      </c>
      <c r="GU62" s="0" t="n">
        <f aca="false">AW62*'Dist Horaria'!$J$10</f>
        <v>0.00368579033623259</v>
      </c>
      <c r="GV62" s="0" t="n">
        <f aca="false">AW62*'Dist Horaria'!$K$10</f>
        <v>0.00357978827277624</v>
      </c>
      <c r="GW62" s="0" t="n">
        <f aca="false">AW62*'Dist Horaria'!$L$10</f>
        <v>0.00358122084697034</v>
      </c>
      <c r="GX62" s="0" t="n">
        <f aca="false">AW62*'Dist Horaria'!$M$10</f>
        <v>0.0038320536829481</v>
      </c>
      <c r="GY62" s="0" t="n">
        <f aca="false">AW62*'Dist Horaria'!$N$10</f>
        <v>0.00362528117819613</v>
      </c>
      <c r="GZ62" s="0" t="n">
        <f aca="false">AW62*'Dist Horaria'!$O$10</f>
        <v>0.0035634043827197</v>
      </c>
      <c r="HA62" s="0" t="n">
        <f aca="false">AW62*'Dist Horaria'!$P$10</f>
        <v>0.00361870025951071</v>
      </c>
      <c r="HB62" s="0" t="n">
        <f aca="false">AW62*'Dist Horaria'!$Q$10</f>
        <v>0.00327480165375943</v>
      </c>
      <c r="HC62" s="0" t="n">
        <f aca="false">AW62*'Dist Horaria'!$R$10</f>
        <v>0.00399574982179445</v>
      </c>
      <c r="HD62" s="0" t="n">
        <f aca="false">AW62*'Dist Horaria'!$S$10</f>
        <v>0.00341252556945704</v>
      </c>
    </row>
    <row r="63" customFormat="false" ht="13.8" hidden="false" customHeight="false" outlineLevel="0" collapsed="false">
      <c r="A63" s="0" t="n">
        <v>4.71506539718815</v>
      </c>
      <c r="B63" s="0" t="n">
        <v>-74.1435229241122</v>
      </c>
      <c r="C63" s="0" t="n">
        <v>24</v>
      </c>
      <c r="D63" s="0" t="n">
        <v>37</v>
      </c>
      <c r="E63" s="0" t="n">
        <v>1981</v>
      </c>
      <c r="F63" s="0" t="n">
        <v>75</v>
      </c>
      <c r="G63" s="0" t="s">
        <v>351</v>
      </c>
      <c r="H63" s="1" t="n">
        <v>38674</v>
      </c>
      <c r="I63" s="0" t="s">
        <v>411</v>
      </c>
      <c r="J63" s="0" t="s">
        <v>412</v>
      </c>
      <c r="L63" s="0" t="s">
        <v>413</v>
      </c>
      <c r="M63" s="0" t="s">
        <v>414</v>
      </c>
      <c r="N63" s="0" t="n">
        <v>2</v>
      </c>
      <c r="O63" s="0" t="s">
        <v>213</v>
      </c>
      <c r="P63" s="0" t="s">
        <v>213</v>
      </c>
      <c r="Q63" s="0" t="s">
        <v>213</v>
      </c>
      <c r="R63" s="0" t="n">
        <v>30</v>
      </c>
      <c r="S63" s="0" t="n">
        <v>365</v>
      </c>
      <c r="T63" s="0" t="n">
        <v>24</v>
      </c>
      <c r="U63" s="0" t="s">
        <v>213</v>
      </c>
      <c r="V63" s="0" t="n">
        <v>43957.8947368421</v>
      </c>
      <c r="W63" s="0" t="n">
        <f aca="false">V63*12</f>
        <v>527494.736842105</v>
      </c>
      <c r="X63" s="0" t="n">
        <v>1</v>
      </c>
      <c r="Z63" s="0" t="n">
        <v>3323</v>
      </c>
      <c r="AB63" s="0" t="n">
        <v>0.005</v>
      </c>
      <c r="AC63" s="0" t="n">
        <v>7</v>
      </c>
      <c r="AD63" s="0" t="n">
        <v>3.44910965581125</v>
      </c>
      <c r="AE63" s="0" t="n">
        <v>0.00156589578373831</v>
      </c>
      <c r="AF63" s="0" t="n">
        <f aca="false">AE63/S63</f>
        <v>4.29012543489947E-006</v>
      </c>
      <c r="AG63" s="0" t="n">
        <f aca="false">AE63*EXP(AB63*AC63)</f>
        <v>0.00162167253556562</v>
      </c>
      <c r="AH63" s="0" t="n">
        <f aca="false">AG63/S63</f>
        <v>4.44293845360444E-006</v>
      </c>
      <c r="AI63" s="0" t="s">
        <v>90</v>
      </c>
      <c r="AJ63" s="0" t="n">
        <f aca="false">IF(AI63="A",'FE DISTRIBUCIÓN'!$C$2,'FE DISTRIBUCIÓN'!$C$3)</f>
        <v>4.994E-006</v>
      </c>
      <c r="AK63" s="0" t="n">
        <f aca="false">W63*AJ63</f>
        <v>2.63430871578947</v>
      </c>
      <c r="AL63" s="0" t="n">
        <f aca="false">AK63/365</f>
        <v>0.00721728415284787</v>
      </c>
      <c r="AM63" s="0" t="n">
        <f aca="false">AK63*EXP(AB63*AC63)</f>
        <v>2.7281420251342</v>
      </c>
      <c r="AN63" s="0" t="n">
        <f aca="false">AM63/365</f>
        <v>0.00747436171269645</v>
      </c>
      <c r="AO63" s="0" t="n">
        <v>5.223868284E-006</v>
      </c>
      <c r="AP63" s="0" t="n">
        <f aca="false">AO63*W63</f>
        <v>2.7555630257664</v>
      </c>
      <c r="AQ63" s="0" t="n">
        <f aca="false">AP63/365</f>
        <v>0.00754948774182575</v>
      </c>
      <c r="AR63" s="0" t="n">
        <f aca="false">AP63*EXP(AB63*AC63)</f>
        <v>2.85371537832321</v>
      </c>
      <c r="AS63" s="0" t="n">
        <f aca="false">AR63/365</f>
        <v>0.00781839829677591</v>
      </c>
      <c r="AT63" s="0" t="n">
        <v>3.02832944E-007</v>
      </c>
      <c r="AU63" s="0" t="n">
        <f aca="false">AT63*W63</f>
        <v>0.1597427841024</v>
      </c>
      <c r="AV63" s="0" t="n">
        <f aca="false">AU63/365</f>
        <v>0.000437651463294247</v>
      </c>
      <c r="AW63" s="0" t="n">
        <f aca="false">AU63*EXP(AB63*AC63)</f>
        <v>0.165432775554969</v>
      </c>
      <c r="AX63" s="0" t="n">
        <f aca="false">AW63/365</f>
        <v>0.000453240480972517</v>
      </c>
      <c r="AY63" s="0" t="n">
        <f aca="false">AW63+AR63+AM63+AG63</f>
        <v>5.74891185154795</v>
      </c>
      <c r="AZ63" s="0" t="n">
        <f aca="false">AH63+AN63+AS63+AX63</f>
        <v>0.0157504434288985</v>
      </c>
      <c r="BA63" s="0" t="n">
        <f aca="false">AH63*1000000</f>
        <v>4.44293845360444</v>
      </c>
      <c r="BB63" s="0" t="n">
        <f aca="false">BA63*'Dist Horaria'!$H$3</f>
        <v>0.154812153205629</v>
      </c>
      <c r="BC63" s="0" t="n">
        <f aca="false">BA63*'Dist Horaria'!$I$3</f>
        <v>0.150670783172258</v>
      </c>
      <c r="BD63" s="0" t="n">
        <f aca="false">BA63*'Dist Horaria'!$J$3</f>
        <v>0.146761838857803</v>
      </c>
      <c r="BE63" s="0" t="n">
        <f aca="false">BA63*'Dist Horaria'!$K$3</f>
        <v>0.143431570970933</v>
      </c>
      <c r="BF63" s="0" t="n">
        <f aca="false">BA63*'Dist Horaria'!$L$3</f>
        <v>0.140997940495163</v>
      </c>
      <c r="BG63" s="0" t="n">
        <f aca="false">BA63*'Dist Horaria'!$M$3</f>
        <v>0.13946581194976</v>
      </c>
      <c r="BH63" s="0" t="n">
        <f aca="false">BA63*'Dist Horaria'!$N$3</f>
        <v>0.145760212466782</v>
      </c>
      <c r="BI63" s="0" t="n">
        <f aca="false">BA63*'Dist Horaria'!$O$3</f>
        <v>0.145760212466782</v>
      </c>
      <c r="BJ63" s="0" t="n">
        <f aca="false">BA63*'Dist Horaria'!$P$3</f>
        <v>0.19284567949108</v>
      </c>
      <c r="BK63" s="0" t="n">
        <f aca="false">BA63*'Dist Horaria'!$Q$3</f>
        <v>0.213242818668021</v>
      </c>
      <c r="BL63" s="0" t="n">
        <f aca="false">BA63*'Dist Horaria'!$R$3</f>
        <v>0.228077101705796</v>
      </c>
      <c r="BM63" s="0" t="n">
        <f aca="false">BA63*'Dist Horaria'!$S$3</f>
        <v>0.235494243224684</v>
      </c>
      <c r="BN63" s="0" t="n">
        <f aca="false">BA63*'Dist Horaria'!$T$3</f>
        <v>0.237348528604406</v>
      </c>
      <c r="BO63" s="0" t="n">
        <f aca="false">BA63*'Dist Horaria'!$U$3</f>
        <v>0.235494243224684</v>
      </c>
      <c r="BP63" s="0" t="n">
        <f aca="false">BA63*'Dist Horaria'!$V$3</f>
        <v>0.23178567246524</v>
      </c>
      <c r="BQ63" s="0" t="n">
        <f aca="false">BA63*'Dist Horaria'!$W$3</f>
        <v>0.226222816326075</v>
      </c>
      <c r="BR63" s="0" t="n">
        <f aca="false">BA63*'Dist Horaria'!$X$3</f>
        <v>0.22183862172643</v>
      </c>
      <c r="BS63" s="0" t="n">
        <f aca="false">BA63*'Dist Horaria'!$Y$3</f>
        <v>0.216778803286584</v>
      </c>
      <c r="BT63" s="0" t="n">
        <f aca="false">BA63*'Dist Horaria'!$Z$3</f>
        <v>0.1892377162715</v>
      </c>
      <c r="BU63" s="0" t="n">
        <f aca="false">BA63*'Dist Horaria'!$AA$3</f>
        <v>0.179954259879877</v>
      </c>
      <c r="BV63" s="0" t="n">
        <f aca="false">BA63*'Dist Horaria'!$AB$3</f>
        <v>0.160171316663428</v>
      </c>
      <c r="BW63" s="0" t="n">
        <f aca="false">BA63*'Dist Horaria'!$AC$3</f>
        <v>0.173597743108175</v>
      </c>
      <c r="BX63" s="0" t="n">
        <f aca="false">BA63*'Dist Horaria'!$AD$3</f>
        <v>0.169016572433207</v>
      </c>
      <c r="BY63" s="0" t="n">
        <f aca="false">BA63*'Dist Horaria'!$AE$3</f>
        <v>0.164169961271672</v>
      </c>
      <c r="BZ63" s="0" t="n">
        <f aca="false">AN63*1000000</f>
        <v>7474.36171269645</v>
      </c>
      <c r="CA63" s="0" t="n">
        <f aca="false">BZ63*'Dist Horaria'!$H$6</f>
        <v>186.859042817411</v>
      </c>
      <c r="CB63" s="0" t="n">
        <f aca="false">BZ63*'Dist Horaria'!$I$6</f>
        <v>186.859042817411</v>
      </c>
      <c r="CC63" s="0" t="n">
        <f aca="false">BZ63*'Dist Horaria'!$J$6</f>
        <v>186.859042817411</v>
      </c>
      <c r="CD63" s="0" t="n">
        <f aca="false">BZ63*'Dist Horaria'!$K$6</f>
        <v>186.859042817411</v>
      </c>
      <c r="CE63" s="0" t="n">
        <f aca="false">BZ63*'Dist Horaria'!$L$6</f>
        <v>186.859042817411</v>
      </c>
      <c r="CF63" s="0" t="n">
        <f aca="false">BZ63*'Dist Horaria'!$M$6</f>
        <v>498.29078084643</v>
      </c>
      <c r="CG63" s="0" t="n">
        <f aca="false">BZ63*'Dist Horaria'!$N$6</f>
        <v>498.29078084643</v>
      </c>
      <c r="CH63" s="0" t="n">
        <f aca="false">BZ63*'Dist Horaria'!$O$6</f>
        <v>498.29078084643</v>
      </c>
      <c r="CI63" s="0" t="n">
        <f aca="false">BZ63*'Dist Horaria'!$P$6</f>
        <v>327.00332493047</v>
      </c>
      <c r="CJ63" s="0" t="n">
        <f aca="false">BZ63*'Dist Horaria'!$Q$6</f>
        <v>327.00332493047</v>
      </c>
      <c r="CK63" s="0" t="n">
        <f aca="false">BZ63*'Dist Horaria'!$R$6</f>
        <v>327.00332493047</v>
      </c>
      <c r="CL63" s="0" t="n">
        <f aca="false">BZ63*'Dist Horaria'!$S$6</f>
        <v>327.00332493047</v>
      </c>
      <c r="CM63" s="0" t="n">
        <f aca="false">BZ63*'Dist Horaria'!$T$6</f>
        <v>327.00332493047</v>
      </c>
      <c r="CN63" s="0" t="n">
        <f aca="false">BZ63*'Dist Horaria'!$U$6</f>
        <v>327.00332493047</v>
      </c>
      <c r="CO63" s="0" t="n">
        <f aca="false">BZ63*'Dist Horaria'!$V$6</f>
        <v>327.00332493047</v>
      </c>
      <c r="CP63" s="0" t="n">
        <f aca="false">BZ63*'Dist Horaria'!$W$6</f>
        <v>327.00332493047</v>
      </c>
      <c r="CQ63" s="0" t="n">
        <f aca="false">BZ63*'Dist Horaria'!$X$6</f>
        <v>498.29078084643</v>
      </c>
      <c r="CR63" s="0" t="n">
        <f aca="false">BZ63*'Dist Horaria'!$Y$6</f>
        <v>498.29078084643</v>
      </c>
      <c r="CS63" s="0" t="n">
        <f aca="false">BZ63*'Dist Horaria'!$Z$6</f>
        <v>498.29078084643</v>
      </c>
      <c r="CT63" s="0" t="n">
        <f aca="false">BZ63*'Dist Horaria'!$AA$6</f>
        <v>186.859042817411</v>
      </c>
      <c r="CU63" s="0" t="n">
        <f aca="false">BZ63*'Dist Horaria'!$AB$6</f>
        <v>186.859042817411</v>
      </c>
      <c r="CV63" s="0" t="n">
        <f aca="false">BZ63*'Dist Horaria'!$AC$6</f>
        <v>186.859042817411</v>
      </c>
      <c r="CW63" s="0" t="n">
        <f aca="false">BZ63*'Dist Horaria'!$AD$6</f>
        <v>186.859042817411</v>
      </c>
      <c r="CX63" s="0" t="n">
        <f aca="false">BZ63*'Dist Horaria'!$AE$6</f>
        <v>186.859042817411</v>
      </c>
      <c r="CY63" s="0" t="n">
        <f aca="false">AS63*1000000</f>
        <v>7818.39829677591</v>
      </c>
      <c r="CZ63" s="0" t="n">
        <f aca="false">CY63*'Dist Horaria'!$H$6</f>
        <v>195.459957419398</v>
      </c>
      <c r="DA63" s="0" t="n">
        <f aca="false">CY63*'Dist Horaria'!$I$6</f>
        <v>195.459957419398</v>
      </c>
      <c r="DB63" s="0" t="n">
        <f aca="false">CY63*'Dist Horaria'!$J$6</f>
        <v>195.459957419398</v>
      </c>
      <c r="DC63" s="0" t="n">
        <f aca="false">CY63*'Dist Horaria'!$K$6</f>
        <v>195.459957419398</v>
      </c>
      <c r="DD63" s="0" t="n">
        <f aca="false">CY63*'Dist Horaria'!$L$6</f>
        <v>195.459957419398</v>
      </c>
      <c r="DE63" s="0" t="n">
        <f aca="false">CY63*'Dist Horaria'!$M$6</f>
        <v>521.226553118394</v>
      </c>
      <c r="DF63" s="0" t="n">
        <f aca="false">CY63*'Dist Horaria'!$N$6</f>
        <v>521.226553118394</v>
      </c>
      <c r="DG63" s="0" t="n">
        <f aca="false">CY63*'Dist Horaria'!$O$6</f>
        <v>521.226553118394</v>
      </c>
      <c r="DH63" s="0" t="n">
        <f aca="false">CY63*'Dist Horaria'!$P$6</f>
        <v>342.054925483946</v>
      </c>
      <c r="DI63" s="0" t="n">
        <f aca="false">CY63*'Dist Horaria'!$Q$6</f>
        <v>342.054925483946</v>
      </c>
      <c r="DJ63" s="0" t="n">
        <f aca="false">CY63*'Dist Horaria'!$R$6</f>
        <v>342.054925483946</v>
      </c>
      <c r="DK63" s="0" t="n">
        <f aca="false">CY63*'Dist Horaria'!$S$6</f>
        <v>342.054925483946</v>
      </c>
      <c r="DL63" s="0" t="n">
        <f aca="false">CY63*'Dist Horaria'!$T$6</f>
        <v>342.054925483946</v>
      </c>
      <c r="DM63" s="0" t="n">
        <f aca="false">CY63*'Dist Horaria'!$U$6</f>
        <v>342.054925483946</v>
      </c>
      <c r="DN63" s="0" t="n">
        <f aca="false">CY63*'Dist Horaria'!$V$6</f>
        <v>342.054925483946</v>
      </c>
      <c r="DO63" s="0" t="n">
        <f aca="false">CY63*'Dist Horaria'!$W$6</f>
        <v>342.054925483946</v>
      </c>
      <c r="DP63" s="0" t="n">
        <f aca="false">CY63*'Dist Horaria'!$X$6</f>
        <v>521.226553118394</v>
      </c>
      <c r="DQ63" s="0" t="n">
        <f aca="false">CY63*'Dist Horaria'!$Y$6</f>
        <v>521.226553118394</v>
      </c>
      <c r="DR63" s="0" t="n">
        <f aca="false">CY63*'Dist Horaria'!$Z$6</f>
        <v>521.226553118394</v>
      </c>
      <c r="DS63" s="0" t="n">
        <f aca="false">CY63*'Dist Horaria'!$AA$6</f>
        <v>195.459957419398</v>
      </c>
      <c r="DT63" s="0" t="n">
        <f aca="false">CY63*'Dist Horaria'!$AB$6</f>
        <v>195.459957419398</v>
      </c>
      <c r="DU63" s="0" t="n">
        <f aca="false">CY63*'Dist Horaria'!$AC$6</f>
        <v>195.459957419398</v>
      </c>
      <c r="DV63" s="0" t="n">
        <f aca="false">CY63*'Dist Horaria'!$AD$6</f>
        <v>195.459957419398</v>
      </c>
      <c r="DW63" s="0" t="n">
        <f aca="false">CY63*'Dist Horaria'!$AE$6</f>
        <v>195.459957419398</v>
      </c>
      <c r="DX63" s="0" t="n">
        <f aca="false">AX63*1000000</f>
        <v>453.240480972517</v>
      </c>
      <c r="DY63" s="0" t="n">
        <f aca="false">DX63*'Dist Horaria'!$H$6</f>
        <v>11.3310120243129</v>
      </c>
      <c r="DZ63" s="0" t="n">
        <f aca="false">DX63*'Dist Horaria'!$I$6</f>
        <v>11.3310120243129</v>
      </c>
      <c r="EA63" s="0" t="n">
        <f aca="false">DX63*'Dist Horaria'!$J$6</f>
        <v>11.3310120243129</v>
      </c>
      <c r="EB63" s="0" t="n">
        <f aca="false">DX63*'Dist Horaria'!$K$6</f>
        <v>11.3310120243129</v>
      </c>
      <c r="EC63" s="0" t="n">
        <f aca="false">DX63*'Dist Horaria'!$L$6</f>
        <v>11.3310120243129</v>
      </c>
      <c r="ED63" s="0" t="n">
        <f aca="false">DX63*'Dist Horaria'!$M$6</f>
        <v>30.2160320648345</v>
      </c>
      <c r="EE63" s="0" t="n">
        <f aca="false">DX63*'Dist Horaria'!$N$6</f>
        <v>30.2160320648345</v>
      </c>
      <c r="EF63" s="0" t="n">
        <f aca="false">DX63*'Dist Horaria'!$O$6</f>
        <v>30.2160320648345</v>
      </c>
      <c r="EG63" s="0" t="n">
        <f aca="false">DX63*'Dist Horaria'!$P$6</f>
        <v>19.8292710425476</v>
      </c>
      <c r="EH63" s="0" t="n">
        <f aca="false">DX63*'Dist Horaria'!$Q$6</f>
        <v>19.8292710425476</v>
      </c>
      <c r="EI63" s="0" t="n">
        <f aca="false">DX63*'Dist Horaria'!$R$6</f>
        <v>19.8292710425476</v>
      </c>
      <c r="EJ63" s="0" t="n">
        <f aca="false">DX63*'Dist Horaria'!$S$6</f>
        <v>19.8292710425476</v>
      </c>
      <c r="EK63" s="0" t="n">
        <f aca="false">DX63*'Dist Horaria'!$T$6</f>
        <v>19.8292710425476</v>
      </c>
      <c r="EL63" s="0" t="n">
        <f aca="false">DX63*'Dist Horaria'!$U$6</f>
        <v>19.8292710425476</v>
      </c>
      <c r="EM63" s="0" t="n">
        <f aca="false">DX63*'Dist Horaria'!$V$6</f>
        <v>19.8292710425476</v>
      </c>
      <c r="EN63" s="0" t="n">
        <f aca="false">DX63*'Dist Horaria'!$W$6</f>
        <v>19.8292710425476</v>
      </c>
      <c r="EO63" s="0" t="n">
        <f aca="false">DX63*'Dist Horaria'!$X$6</f>
        <v>30.2160320648345</v>
      </c>
      <c r="EP63" s="0" t="n">
        <f aca="false">DX63*'Dist Horaria'!$Y$6</f>
        <v>30.2160320648345</v>
      </c>
      <c r="EQ63" s="0" t="n">
        <f aca="false">DX63*'Dist Horaria'!$Z$6</f>
        <v>30.2160320648345</v>
      </c>
      <c r="ER63" s="0" t="n">
        <f aca="false">DX63*'Dist Horaria'!$AA$6</f>
        <v>11.3310120243129</v>
      </c>
      <c r="ES63" s="0" t="n">
        <f aca="false">DX63*'Dist Horaria'!$AB$6</f>
        <v>11.3310120243129</v>
      </c>
      <c r="ET63" s="0" t="n">
        <f aca="false">DX63*'Dist Horaria'!$AC$6</f>
        <v>11.3310120243129</v>
      </c>
      <c r="EU63" s="0" t="n">
        <f aca="false">DX63*'Dist Horaria'!$AD$6</f>
        <v>11.3310120243129</v>
      </c>
      <c r="EV63" s="0" t="n">
        <f aca="false">DX63*'Dist Horaria'!$AE$6</f>
        <v>11.3310120243129</v>
      </c>
      <c r="EW63" s="0" t="n">
        <f aca="false">BB63+CA63+CZ63+DY63</f>
        <v>393.804824414328</v>
      </c>
      <c r="EX63" s="0" t="n">
        <f aca="false">BC63+CB63+DA63+DZ63</f>
        <v>393.800683044294</v>
      </c>
      <c r="EY63" s="0" t="n">
        <f aca="false">BD63+CC63+DB63+EA63</f>
        <v>393.79677409998</v>
      </c>
      <c r="EZ63" s="0" t="n">
        <f aca="false">BE63+CD63+DC63+EB63</f>
        <v>393.793443832093</v>
      </c>
      <c r="FA63" s="0" t="n">
        <f aca="false">BF63+CE63+DD63+EC63</f>
        <v>393.791010201617</v>
      </c>
      <c r="FB63" s="0" t="n">
        <f aca="false">BG63+CF63+DE63+ED63</f>
        <v>1049.87283184161</v>
      </c>
      <c r="FC63" s="0" t="n">
        <f aca="false">BH63+CG63+DF63+EE63</f>
        <v>1049.87912624213</v>
      </c>
      <c r="FD63" s="0" t="n">
        <f aca="false">BI63+CH63+DG63+EF63</f>
        <v>1049.87912624213</v>
      </c>
      <c r="FE63" s="0" t="n">
        <f aca="false">BJ63+CI63+DH63+EG63</f>
        <v>689.080367136455</v>
      </c>
      <c r="FF63" s="0" t="n">
        <f aca="false">BK63+CJ63+DI63+EH63</f>
        <v>689.100764275632</v>
      </c>
      <c r="FG63" s="0" t="n">
        <f aca="false">BL63+CK63+DJ63+EI63</f>
        <v>689.115598558669</v>
      </c>
      <c r="FH63" s="0" t="n">
        <f aca="false">BM63+CL63+DK63+EJ63</f>
        <v>689.123015700188</v>
      </c>
      <c r="FI63" s="0" t="n">
        <f aca="false">BN63+CM63+DL63+EK63</f>
        <v>689.124869985568</v>
      </c>
      <c r="FJ63" s="0" t="n">
        <f aca="false">BO63+CN63+DM63+EL63</f>
        <v>689.123015700188</v>
      </c>
      <c r="FK63" s="0" t="n">
        <f aca="false">BP63+CO63+DN63+EM63</f>
        <v>689.119307129429</v>
      </c>
      <c r="FL63" s="0" t="n">
        <f aca="false">BQ63+CP63+DO63+EN63</f>
        <v>689.11374427329</v>
      </c>
      <c r="FM63" s="0" t="n">
        <f aca="false">BR63+CQ63+DP63+EO63</f>
        <v>1049.95520465139</v>
      </c>
      <c r="FN63" s="0" t="n">
        <f aca="false">BS63+CR63+DQ63+EP63</f>
        <v>1049.95014483295</v>
      </c>
      <c r="FO63" s="0" t="n">
        <f aca="false">BT63+CS63+DR63+EQ63</f>
        <v>1049.92260374593</v>
      </c>
      <c r="FP63" s="0" t="n">
        <f aca="false">BU63+CT63+DS63+ER63</f>
        <v>393.829966521002</v>
      </c>
      <c r="FQ63" s="0" t="n">
        <f aca="false">BV63+CU63+DT63+ES63</f>
        <v>393.810183577785</v>
      </c>
      <c r="FR63" s="0" t="n">
        <f aca="false">BW63+CV63+DU63+ET63</f>
        <v>393.82361000423</v>
      </c>
      <c r="FS63" s="0" t="n">
        <f aca="false">BX63+CW63+DV63+EU63</f>
        <v>393.819028833555</v>
      </c>
      <c r="FT63" s="0" t="n">
        <f aca="false">BY63+CX63+DW63+EV63</f>
        <v>393.814182222394</v>
      </c>
      <c r="FU63" s="0" t="n">
        <f aca="false">AM63*'Dist Horaria'!$H$10</f>
        <v>0.246218149510493</v>
      </c>
      <c r="FV63" s="0" t="n">
        <f aca="false">AM63*'Dist Horaria'!$I$10</f>
        <v>0.230433014563452</v>
      </c>
      <c r="FW63" s="0" t="n">
        <f aca="false">AM63*'Dist Horaria'!$J$10</f>
        <v>0.229435449009057</v>
      </c>
      <c r="FX63" s="0" t="n">
        <f aca="false">AM63*'Dist Horaria'!$K$10</f>
        <v>0.222836964340541</v>
      </c>
      <c r="FY63" s="0" t="n">
        <f aca="false">AM63*'Dist Horaria'!$L$10</f>
        <v>0.222926140140974</v>
      </c>
      <c r="FZ63" s="0" t="n">
        <f aca="false">AM63*'Dist Horaria'!$M$10</f>
        <v>0.238540143949883</v>
      </c>
      <c r="GA63" s="0" t="n">
        <f aca="false">AM63*'Dist Horaria'!$N$10</f>
        <v>0.225668835996163</v>
      </c>
      <c r="GB63" s="0" t="n">
        <f aca="false">AM63*'Dist Horaria'!$O$10</f>
        <v>0.221817089407699</v>
      </c>
      <c r="GC63" s="0" t="n">
        <f aca="false">AM63*'Dist Horaria'!$P$10</f>
        <v>0.225259182734381</v>
      </c>
      <c r="GD63" s="0" t="n">
        <f aca="false">AM63*'Dist Horaria'!$Q$10</f>
        <v>0.20385196099187</v>
      </c>
      <c r="GE63" s="0" t="n">
        <f aca="false">AM63*'Dist Horaria'!$R$10</f>
        <v>0.248730006554941</v>
      </c>
      <c r="GF63" s="0" t="n">
        <f aca="false">AM63*'Dist Horaria'!$S$10</f>
        <v>0.212425087934751</v>
      </c>
      <c r="GG63" s="0" t="n">
        <f aca="false">AR63*'Dist Horaria'!$H$10</f>
        <v>0.257551297992197</v>
      </c>
      <c r="GH63" s="0" t="n">
        <f aca="false">AR63*'Dist Horaria'!$I$10</f>
        <v>0.241039590781844</v>
      </c>
      <c r="GI63" s="0" t="n">
        <f aca="false">AR63*'Dist Horaria'!$J$10</f>
        <v>0.239996108390812</v>
      </c>
      <c r="GJ63" s="0" t="n">
        <f aca="false">AR63*'Dist Horaria'!$K$10</f>
        <v>0.233093902787624</v>
      </c>
      <c r="GK63" s="0" t="n">
        <f aca="false">AR63*'Dist Horaria'!$L$10</f>
        <v>0.233187183251296</v>
      </c>
      <c r="GL63" s="0" t="n">
        <f aca="false">AR63*'Dist Horaria'!$M$10</f>
        <v>0.249519882346934</v>
      </c>
      <c r="GM63" s="0" t="n">
        <f aca="false">AR63*'Dist Horaria'!$N$10</f>
        <v>0.236056122356338</v>
      </c>
      <c r="GN63" s="0" t="n">
        <f aca="false">AR63*'Dist Horaria'!$O$10</f>
        <v>0.232027084142185</v>
      </c>
      <c r="GO63" s="0" t="n">
        <f aca="false">AR63*'Dist Horaria'!$P$10</f>
        <v>0.235627613209029</v>
      </c>
      <c r="GP63" s="0" t="n">
        <f aca="false">AR63*'Dist Horaria'!$Q$10</f>
        <v>0.213235040780264</v>
      </c>
      <c r="GQ63" s="0" t="n">
        <f aca="false">AR63*'Dist Horaria'!$R$10</f>
        <v>0.260178773031932</v>
      </c>
      <c r="GR63" s="0" t="n">
        <f aca="false">AR63*'Dist Horaria'!$S$10</f>
        <v>0.222202779252755</v>
      </c>
      <c r="GS63" s="0" t="n">
        <f aca="false">AW63*'Dist Horaria'!$H$10</f>
        <v>0.0149305100285332</v>
      </c>
      <c r="GT63" s="0" t="n">
        <f aca="false">AW63*'Dist Horaria'!$I$10</f>
        <v>0.0139733096105417</v>
      </c>
      <c r="GU63" s="0" t="n">
        <f aca="false">AW63*'Dist Horaria'!$J$10</f>
        <v>0.0139128178777282</v>
      </c>
      <c r="GV63" s="0" t="n">
        <f aca="false">AW63*'Dist Horaria'!$K$10</f>
        <v>0.0135126900166738</v>
      </c>
      <c r="GW63" s="0" t="n">
        <f aca="false">AW63*'Dist Horaria'!$L$10</f>
        <v>0.0135180975797853</v>
      </c>
      <c r="GX63" s="0" t="n">
        <f aca="false">AW63*'Dist Horaria'!$M$10</f>
        <v>0.0144649207157643</v>
      </c>
      <c r="GY63" s="0" t="n">
        <f aca="false">AW63*'Dist Horaria'!$N$10</f>
        <v>0.0136844128902225</v>
      </c>
      <c r="GZ63" s="0" t="n">
        <f aca="false">AW63*'Dist Horaria'!$O$10</f>
        <v>0.013450845457518</v>
      </c>
      <c r="HA63" s="0" t="n">
        <f aca="false">AW63*'Dist Horaria'!$P$10</f>
        <v>0.0136595717802336</v>
      </c>
      <c r="HB63" s="0" t="n">
        <f aca="false">AW63*'Dist Horaria'!$Q$10</f>
        <v>0.0123614516394356</v>
      </c>
      <c r="HC63" s="0" t="n">
        <f aca="false">AW63*'Dist Horaria'!$R$10</f>
        <v>0.015082827422141</v>
      </c>
      <c r="HD63" s="0" t="n">
        <f aca="false">AW63*'Dist Horaria'!$S$10</f>
        <v>0.0128813205363916</v>
      </c>
    </row>
    <row r="64" customFormat="false" ht="13.8" hidden="false" customHeight="false" outlineLevel="0" collapsed="false">
      <c r="A64" s="0" t="n">
        <v>4.68563611111111</v>
      </c>
      <c r="B64" s="0" t="n">
        <v>-74.0936472222222</v>
      </c>
      <c r="C64" s="0" t="n">
        <v>30</v>
      </c>
      <c r="D64" s="0" t="n">
        <v>33</v>
      </c>
      <c r="E64" s="0" t="n">
        <v>2423</v>
      </c>
      <c r="F64" s="0" t="n">
        <v>78</v>
      </c>
      <c r="G64" s="0" t="s">
        <v>351</v>
      </c>
      <c r="H64" s="1" t="n">
        <v>41157</v>
      </c>
      <c r="I64" s="0" t="s">
        <v>415</v>
      </c>
      <c r="J64" s="0" t="s">
        <v>416</v>
      </c>
      <c r="L64" s="0" t="s">
        <v>417</v>
      </c>
      <c r="M64" s="0" t="s">
        <v>418</v>
      </c>
      <c r="N64" s="0" t="n">
        <v>30</v>
      </c>
      <c r="O64" s="0" t="s">
        <v>402</v>
      </c>
      <c r="P64" s="0" t="s">
        <v>248</v>
      </c>
      <c r="Q64" s="0" t="s">
        <v>86</v>
      </c>
      <c r="R64" s="0" t="s">
        <v>87</v>
      </c>
      <c r="S64" s="0" t="n">
        <v>365</v>
      </c>
      <c r="T64" s="0" t="n">
        <v>24</v>
      </c>
      <c r="U64" s="0" t="n">
        <v>3</v>
      </c>
      <c r="V64" s="0" t="n">
        <v>22500</v>
      </c>
      <c r="W64" s="0" t="n">
        <f aca="false">V64*12</f>
        <v>270000</v>
      </c>
      <c r="X64" s="0" t="n">
        <v>3</v>
      </c>
      <c r="Y64" s="0" t="s">
        <v>419</v>
      </c>
      <c r="Z64" s="0" t="n">
        <v>25535.32</v>
      </c>
      <c r="AB64" s="0" t="n">
        <v>0.005</v>
      </c>
      <c r="AC64" s="0" t="n">
        <v>0</v>
      </c>
      <c r="AD64" s="0" t="n">
        <v>1224.92389753107</v>
      </c>
      <c r="AE64" s="0" t="n">
        <v>0.556115449479107</v>
      </c>
      <c r="AF64" s="0" t="n">
        <f aca="false">AE64/S64</f>
        <v>0.00152360397117564</v>
      </c>
      <c r="AG64" s="0" t="n">
        <f aca="false">AE64*EXP(AB64*AC64)</f>
        <v>0.556115449479107</v>
      </c>
      <c r="AH64" s="0" t="n">
        <f aca="false">AG64/S64</f>
        <v>0.00152360397117564</v>
      </c>
      <c r="AI64" s="0" t="s">
        <v>90</v>
      </c>
      <c r="AJ64" s="0" t="n">
        <f aca="false">IF(AI64="A",'FE DISTRIBUCIÓN'!$C$2,'FE DISTRIBUCIÓN'!$C$3)</f>
        <v>4.994E-006</v>
      </c>
      <c r="AK64" s="0" t="n">
        <f aca="false">W64*AJ64</f>
        <v>1.34838</v>
      </c>
      <c r="AL64" s="0" t="n">
        <f aca="false">AK64/365</f>
        <v>0.00369419178082192</v>
      </c>
      <c r="AM64" s="0" t="n">
        <f aca="false">AK64*EXP(AB64*AC64)</f>
        <v>1.34838</v>
      </c>
      <c r="AN64" s="0" t="n">
        <f aca="false">AM64/365</f>
        <v>0.00369419178082192</v>
      </c>
      <c r="AO64" s="0" t="n">
        <v>5.223868284E-006</v>
      </c>
      <c r="AP64" s="0" t="n">
        <f aca="false">AO64*W64</f>
        <v>1.41044443668</v>
      </c>
      <c r="AQ64" s="0" t="n">
        <f aca="false">AP64/365</f>
        <v>0.00386423133336986</v>
      </c>
      <c r="AR64" s="0" t="n">
        <f aca="false">AP64*EXP(AB64*AC64)</f>
        <v>1.41044443668</v>
      </c>
      <c r="AS64" s="0" t="n">
        <f aca="false">AR64/365</f>
        <v>0.00386423133336986</v>
      </c>
      <c r="AT64" s="0" t="n">
        <v>3.02832944E-007</v>
      </c>
      <c r="AU64" s="0" t="n">
        <f aca="false">AT64*W64</f>
        <v>0.08176489488</v>
      </c>
      <c r="AV64" s="0" t="n">
        <f aca="false">AU64/365</f>
        <v>0.000224013410630137</v>
      </c>
      <c r="AW64" s="0" t="n">
        <f aca="false">AU64*EXP(AB64*AC64)</f>
        <v>0.08176489488</v>
      </c>
      <c r="AX64" s="0" t="n">
        <f aca="false">AW64/365</f>
        <v>0.000224013410630137</v>
      </c>
      <c r="AY64" s="0" t="n">
        <f aca="false">AW64+AR64+AM64+AG64</f>
        <v>3.39670478103911</v>
      </c>
      <c r="AZ64" s="0" t="n">
        <f aca="false">AH64+AN64+AS64+AX64</f>
        <v>0.00930604049599756</v>
      </c>
      <c r="BA64" s="0" t="n">
        <f aca="false">AH64*1000000</f>
        <v>1523.60397117564</v>
      </c>
      <c r="BB64" s="0" t="n">
        <f aca="false">BA64*'Dist Horaria'!$H$3</f>
        <v>53.0892817610357</v>
      </c>
      <c r="BC64" s="0" t="n">
        <f aca="false">BA64*'Dist Horaria'!$I$3</f>
        <v>51.6690937717485</v>
      </c>
      <c r="BD64" s="0" t="n">
        <f aca="false">BA64*'Dist Horaria'!$J$3</f>
        <v>50.3286108587393</v>
      </c>
      <c r="BE64" s="0" t="n">
        <f aca="false">BA64*'Dist Horaria'!$K$3</f>
        <v>49.1865717712079</v>
      </c>
      <c r="BF64" s="0" t="n">
        <f aca="false">BA64*'Dist Horaria'!$L$3</f>
        <v>48.3520139451257</v>
      </c>
      <c r="BG64" s="0" t="n">
        <f aca="false">BA64*'Dist Horaria'!$M$3</f>
        <v>47.8266055559471</v>
      </c>
      <c r="BH64" s="0" t="n">
        <f aca="false">BA64*'Dist Horaria'!$N$3</f>
        <v>49.9851260315399</v>
      </c>
      <c r="BI64" s="0" t="n">
        <f aca="false">BA64*'Dist Horaria'!$O$3</f>
        <v>49.9851260315399</v>
      </c>
      <c r="BJ64" s="0" t="n">
        <f aca="false">BA64*'Dist Horaria'!$P$3</f>
        <v>66.1320083914969</v>
      </c>
      <c r="BK64" s="0" t="n">
        <f aca="false">BA64*'Dist Horaria'!$Q$3</f>
        <v>73.1267400482898</v>
      </c>
      <c r="BL64" s="0" t="n">
        <f aca="false">BA64*'Dist Horaria'!$R$3</f>
        <v>78.2138176168665</v>
      </c>
      <c r="BM64" s="0" t="n">
        <f aca="false">BA64*'Dist Horaria'!$S$3</f>
        <v>80.7573564011549</v>
      </c>
      <c r="BN64" s="0" t="n">
        <f aca="false">BA64*'Dist Horaria'!$T$3</f>
        <v>81.393241097227</v>
      </c>
      <c r="BO64" s="0" t="n">
        <f aca="false">BA64*'Dist Horaria'!$U$3</f>
        <v>80.7573564011549</v>
      </c>
      <c r="BP64" s="0" t="n">
        <f aca="false">BA64*'Dist Horaria'!$V$3</f>
        <v>79.4855870090107</v>
      </c>
      <c r="BQ64" s="0" t="n">
        <f aca="false">BA64*'Dist Horaria'!$W$3</f>
        <v>77.5779329207944</v>
      </c>
      <c r="BR64" s="0" t="n">
        <f aca="false">BA64*'Dist Horaria'!$X$3</f>
        <v>76.0744738087272</v>
      </c>
      <c r="BS64" s="0" t="n">
        <f aca="false">BA64*'Dist Horaria'!$Y$3</f>
        <v>74.339324976737</v>
      </c>
      <c r="BT64" s="0" t="n">
        <f aca="false">BA64*'Dist Horaria'!$Z$3</f>
        <v>64.8947400505979</v>
      </c>
      <c r="BU64" s="0" t="n">
        <f aca="false">BA64*'Dist Horaria'!$AA$3</f>
        <v>61.7111913311603</v>
      </c>
      <c r="BV64" s="0" t="n">
        <f aca="false">BA64*'Dist Horaria'!$AB$3</f>
        <v>54.9270841100325</v>
      </c>
      <c r="BW64" s="0" t="n">
        <f aca="false">BA64*'Dist Horaria'!$AC$3</f>
        <v>59.5313695088813</v>
      </c>
      <c r="BX64" s="0" t="n">
        <f aca="false">BA64*'Dist Horaria'!$AD$3</f>
        <v>57.960361963784</v>
      </c>
      <c r="BY64" s="0" t="n">
        <f aca="false">BA64*'Dist Horaria'!$AE$3</f>
        <v>56.2983276840906</v>
      </c>
      <c r="BZ64" s="0" t="n">
        <f aca="false">AN64*1000000</f>
        <v>3694.19178082192</v>
      </c>
      <c r="CA64" s="0" t="n">
        <f aca="false">BZ64*'Dist Horaria'!$H$6</f>
        <v>92.354794520548</v>
      </c>
      <c r="CB64" s="0" t="n">
        <f aca="false">BZ64*'Dist Horaria'!$I$6</f>
        <v>92.354794520548</v>
      </c>
      <c r="CC64" s="0" t="n">
        <f aca="false">BZ64*'Dist Horaria'!$J$6</f>
        <v>92.354794520548</v>
      </c>
      <c r="CD64" s="0" t="n">
        <f aca="false">BZ64*'Dist Horaria'!$K$6</f>
        <v>92.354794520548</v>
      </c>
      <c r="CE64" s="0" t="n">
        <f aca="false">BZ64*'Dist Horaria'!$L$6</f>
        <v>92.354794520548</v>
      </c>
      <c r="CF64" s="0" t="n">
        <f aca="false">BZ64*'Dist Horaria'!$M$6</f>
        <v>246.279452054795</v>
      </c>
      <c r="CG64" s="0" t="n">
        <f aca="false">BZ64*'Dist Horaria'!$N$6</f>
        <v>246.279452054795</v>
      </c>
      <c r="CH64" s="0" t="n">
        <f aca="false">BZ64*'Dist Horaria'!$O$6</f>
        <v>246.279452054795</v>
      </c>
      <c r="CI64" s="0" t="n">
        <f aca="false">BZ64*'Dist Horaria'!$P$6</f>
        <v>161.620890410959</v>
      </c>
      <c r="CJ64" s="0" t="n">
        <f aca="false">BZ64*'Dist Horaria'!$Q$6</f>
        <v>161.620890410959</v>
      </c>
      <c r="CK64" s="0" t="n">
        <f aca="false">BZ64*'Dist Horaria'!$R$6</f>
        <v>161.620890410959</v>
      </c>
      <c r="CL64" s="0" t="n">
        <f aca="false">BZ64*'Dist Horaria'!$S$6</f>
        <v>161.620890410959</v>
      </c>
      <c r="CM64" s="0" t="n">
        <f aca="false">BZ64*'Dist Horaria'!$T$6</f>
        <v>161.620890410959</v>
      </c>
      <c r="CN64" s="0" t="n">
        <f aca="false">BZ64*'Dist Horaria'!$U$6</f>
        <v>161.620890410959</v>
      </c>
      <c r="CO64" s="0" t="n">
        <f aca="false">BZ64*'Dist Horaria'!$V$6</f>
        <v>161.620890410959</v>
      </c>
      <c r="CP64" s="0" t="n">
        <f aca="false">BZ64*'Dist Horaria'!$W$6</f>
        <v>161.620890410959</v>
      </c>
      <c r="CQ64" s="0" t="n">
        <f aca="false">BZ64*'Dist Horaria'!$X$6</f>
        <v>246.279452054795</v>
      </c>
      <c r="CR64" s="0" t="n">
        <f aca="false">BZ64*'Dist Horaria'!$Y$6</f>
        <v>246.279452054795</v>
      </c>
      <c r="CS64" s="0" t="n">
        <f aca="false">BZ64*'Dist Horaria'!$Z$6</f>
        <v>246.279452054795</v>
      </c>
      <c r="CT64" s="0" t="n">
        <f aca="false">BZ64*'Dist Horaria'!$AA$6</f>
        <v>92.354794520548</v>
      </c>
      <c r="CU64" s="0" t="n">
        <f aca="false">BZ64*'Dist Horaria'!$AB$6</f>
        <v>92.354794520548</v>
      </c>
      <c r="CV64" s="0" t="n">
        <f aca="false">BZ64*'Dist Horaria'!$AC$6</f>
        <v>92.354794520548</v>
      </c>
      <c r="CW64" s="0" t="n">
        <f aca="false">BZ64*'Dist Horaria'!$AD$6</f>
        <v>92.354794520548</v>
      </c>
      <c r="CX64" s="0" t="n">
        <f aca="false">BZ64*'Dist Horaria'!$AE$6</f>
        <v>92.354794520548</v>
      </c>
      <c r="CY64" s="0" t="n">
        <f aca="false">AS64*1000000</f>
        <v>3864.23133336986</v>
      </c>
      <c r="CZ64" s="0" t="n">
        <f aca="false">CY64*'Dist Horaria'!$H$6</f>
        <v>96.6057833342466</v>
      </c>
      <c r="DA64" s="0" t="n">
        <f aca="false">CY64*'Dist Horaria'!$I$6</f>
        <v>96.6057833342466</v>
      </c>
      <c r="DB64" s="0" t="n">
        <f aca="false">CY64*'Dist Horaria'!$J$6</f>
        <v>96.6057833342466</v>
      </c>
      <c r="DC64" s="0" t="n">
        <f aca="false">CY64*'Dist Horaria'!$K$6</f>
        <v>96.6057833342466</v>
      </c>
      <c r="DD64" s="0" t="n">
        <f aca="false">CY64*'Dist Horaria'!$L$6</f>
        <v>96.6057833342466</v>
      </c>
      <c r="DE64" s="0" t="n">
        <f aca="false">CY64*'Dist Horaria'!$M$6</f>
        <v>257.615422224658</v>
      </c>
      <c r="DF64" s="0" t="n">
        <f aca="false">CY64*'Dist Horaria'!$N$6</f>
        <v>257.615422224658</v>
      </c>
      <c r="DG64" s="0" t="n">
        <f aca="false">CY64*'Dist Horaria'!$O$6</f>
        <v>257.615422224658</v>
      </c>
      <c r="DH64" s="0" t="n">
        <f aca="false">CY64*'Dist Horaria'!$P$6</f>
        <v>169.060120834932</v>
      </c>
      <c r="DI64" s="0" t="n">
        <f aca="false">CY64*'Dist Horaria'!$Q$6</f>
        <v>169.060120834932</v>
      </c>
      <c r="DJ64" s="0" t="n">
        <f aca="false">CY64*'Dist Horaria'!$R$6</f>
        <v>169.060120834932</v>
      </c>
      <c r="DK64" s="0" t="n">
        <f aca="false">CY64*'Dist Horaria'!$S$6</f>
        <v>169.060120834932</v>
      </c>
      <c r="DL64" s="0" t="n">
        <f aca="false">CY64*'Dist Horaria'!$T$6</f>
        <v>169.060120834932</v>
      </c>
      <c r="DM64" s="0" t="n">
        <f aca="false">CY64*'Dist Horaria'!$U$6</f>
        <v>169.060120834932</v>
      </c>
      <c r="DN64" s="0" t="n">
        <f aca="false">CY64*'Dist Horaria'!$V$6</f>
        <v>169.060120834932</v>
      </c>
      <c r="DO64" s="0" t="n">
        <f aca="false">CY64*'Dist Horaria'!$W$6</f>
        <v>169.060120834932</v>
      </c>
      <c r="DP64" s="0" t="n">
        <f aca="false">CY64*'Dist Horaria'!$X$6</f>
        <v>257.615422224658</v>
      </c>
      <c r="DQ64" s="0" t="n">
        <f aca="false">CY64*'Dist Horaria'!$Y$6</f>
        <v>257.615422224658</v>
      </c>
      <c r="DR64" s="0" t="n">
        <f aca="false">CY64*'Dist Horaria'!$Z$6</f>
        <v>257.615422224658</v>
      </c>
      <c r="DS64" s="0" t="n">
        <f aca="false">CY64*'Dist Horaria'!$AA$6</f>
        <v>96.6057833342466</v>
      </c>
      <c r="DT64" s="0" t="n">
        <f aca="false">CY64*'Dist Horaria'!$AB$6</f>
        <v>96.6057833342466</v>
      </c>
      <c r="DU64" s="0" t="n">
        <f aca="false">CY64*'Dist Horaria'!$AC$6</f>
        <v>96.6057833342466</v>
      </c>
      <c r="DV64" s="0" t="n">
        <f aca="false">CY64*'Dist Horaria'!$AD$6</f>
        <v>96.6057833342466</v>
      </c>
      <c r="DW64" s="0" t="n">
        <f aca="false">CY64*'Dist Horaria'!$AE$6</f>
        <v>96.6057833342466</v>
      </c>
      <c r="DX64" s="0" t="n">
        <f aca="false">AX64*1000000</f>
        <v>224.013410630137</v>
      </c>
      <c r="DY64" s="0" t="n">
        <f aca="false">DX64*'Dist Horaria'!$H$6</f>
        <v>5.60033526575343</v>
      </c>
      <c r="DZ64" s="0" t="n">
        <f aca="false">DX64*'Dist Horaria'!$I$6</f>
        <v>5.60033526575343</v>
      </c>
      <c r="EA64" s="0" t="n">
        <f aca="false">DX64*'Dist Horaria'!$J$6</f>
        <v>5.60033526575343</v>
      </c>
      <c r="EB64" s="0" t="n">
        <f aca="false">DX64*'Dist Horaria'!$K$6</f>
        <v>5.60033526575343</v>
      </c>
      <c r="EC64" s="0" t="n">
        <f aca="false">DX64*'Dist Horaria'!$L$6</f>
        <v>5.60033526575343</v>
      </c>
      <c r="ED64" s="0" t="n">
        <f aca="false">DX64*'Dist Horaria'!$M$6</f>
        <v>14.9342273753425</v>
      </c>
      <c r="EE64" s="0" t="n">
        <f aca="false">DX64*'Dist Horaria'!$N$6</f>
        <v>14.9342273753425</v>
      </c>
      <c r="EF64" s="0" t="n">
        <f aca="false">DX64*'Dist Horaria'!$O$6</f>
        <v>14.9342273753425</v>
      </c>
      <c r="EG64" s="0" t="n">
        <f aca="false">DX64*'Dist Horaria'!$P$6</f>
        <v>9.8005867150685</v>
      </c>
      <c r="EH64" s="0" t="n">
        <f aca="false">DX64*'Dist Horaria'!$Q$6</f>
        <v>9.8005867150685</v>
      </c>
      <c r="EI64" s="0" t="n">
        <f aca="false">DX64*'Dist Horaria'!$R$6</f>
        <v>9.8005867150685</v>
      </c>
      <c r="EJ64" s="0" t="n">
        <f aca="false">DX64*'Dist Horaria'!$S$6</f>
        <v>9.8005867150685</v>
      </c>
      <c r="EK64" s="0" t="n">
        <f aca="false">DX64*'Dist Horaria'!$T$6</f>
        <v>9.8005867150685</v>
      </c>
      <c r="EL64" s="0" t="n">
        <f aca="false">DX64*'Dist Horaria'!$U$6</f>
        <v>9.8005867150685</v>
      </c>
      <c r="EM64" s="0" t="n">
        <f aca="false">DX64*'Dist Horaria'!$V$6</f>
        <v>9.8005867150685</v>
      </c>
      <c r="EN64" s="0" t="n">
        <f aca="false">DX64*'Dist Horaria'!$W$6</f>
        <v>9.8005867150685</v>
      </c>
      <c r="EO64" s="0" t="n">
        <f aca="false">DX64*'Dist Horaria'!$X$6</f>
        <v>14.9342273753425</v>
      </c>
      <c r="EP64" s="0" t="n">
        <f aca="false">DX64*'Dist Horaria'!$Y$6</f>
        <v>14.9342273753425</v>
      </c>
      <c r="EQ64" s="0" t="n">
        <f aca="false">DX64*'Dist Horaria'!$Z$6</f>
        <v>14.9342273753425</v>
      </c>
      <c r="ER64" s="0" t="n">
        <f aca="false">DX64*'Dist Horaria'!$AA$6</f>
        <v>5.60033526575343</v>
      </c>
      <c r="ES64" s="0" t="n">
        <f aca="false">DX64*'Dist Horaria'!$AB$6</f>
        <v>5.60033526575343</v>
      </c>
      <c r="ET64" s="0" t="n">
        <f aca="false">DX64*'Dist Horaria'!$AC$6</f>
        <v>5.60033526575343</v>
      </c>
      <c r="EU64" s="0" t="n">
        <f aca="false">DX64*'Dist Horaria'!$AD$6</f>
        <v>5.60033526575343</v>
      </c>
      <c r="EV64" s="0" t="n">
        <f aca="false">DX64*'Dist Horaria'!$AE$6</f>
        <v>5.60033526575343</v>
      </c>
      <c r="EW64" s="0" t="n">
        <f aca="false">BB64+CA64+CZ64+DY64</f>
        <v>247.650194881584</v>
      </c>
      <c r="EX64" s="0" t="n">
        <f aca="false">BC64+CB64+DA64+DZ64</f>
        <v>246.230006892296</v>
      </c>
      <c r="EY64" s="0" t="n">
        <f aca="false">BD64+CC64+DB64+EA64</f>
        <v>244.889523979287</v>
      </c>
      <c r="EZ64" s="0" t="n">
        <f aca="false">BE64+CD64+DC64+EB64</f>
        <v>243.747484891756</v>
      </c>
      <c r="FA64" s="0" t="n">
        <f aca="false">BF64+CE64+DD64+EC64</f>
        <v>242.912927065674</v>
      </c>
      <c r="FB64" s="0" t="n">
        <f aca="false">BG64+CF64+DE64+ED64</f>
        <v>566.655707210742</v>
      </c>
      <c r="FC64" s="0" t="n">
        <f aca="false">BH64+CG64+DF64+EE64</f>
        <v>568.814227686335</v>
      </c>
      <c r="FD64" s="0" t="n">
        <f aca="false">BI64+CH64+DG64+EF64</f>
        <v>568.814227686335</v>
      </c>
      <c r="FE64" s="0" t="n">
        <f aca="false">BJ64+CI64+DH64+EG64</f>
        <v>406.613606352456</v>
      </c>
      <c r="FF64" s="0" t="n">
        <f aca="false">BK64+CJ64+DI64+EH64</f>
        <v>413.608338009249</v>
      </c>
      <c r="FG64" s="0" t="n">
        <f aca="false">BL64+CK64+DJ64+EI64</f>
        <v>418.695415577826</v>
      </c>
      <c r="FH64" s="0" t="n">
        <f aca="false">BM64+CL64+DK64+EJ64</f>
        <v>421.238954362114</v>
      </c>
      <c r="FI64" s="0" t="n">
        <f aca="false">BN64+CM64+DL64+EK64</f>
        <v>421.874839058186</v>
      </c>
      <c r="FJ64" s="0" t="n">
        <f aca="false">BO64+CN64+DM64+EL64</f>
        <v>421.238954362114</v>
      </c>
      <c r="FK64" s="0" t="n">
        <f aca="false">BP64+CO64+DN64+EM64</f>
        <v>419.96718496997</v>
      </c>
      <c r="FL64" s="0" t="n">
        <f aca="false">BQ64+CP64+DO64+EN64</f>
        <v>418.059530881753</v>
      </c>
      <c r="FM64" s="0" t="n">
        <f aca="false">BR64+CQ64+DP64+EO64</f>
        <v>594.903575463522</v>
      </c>
      <c r="FN64" s="0" t="n">
        <f aca="false">BS64+CR64+DQ64+EP64</f>
        <v>593.168426631532</v>
      </c>
      <c r="FO64" s="0" t="n">
        <f aca="false">BT64+CS64+DR64+EQ64</f>
        <v>583.723841705393</v>
      </c>
      <c r="FP64" s="0" t="n">
        <f aca="false">BU64+CT64+DS64+ER64</f>
        <v>256.272104451708</v>
      </c>
      <c r="FQ64" s="0" t="n">
        <f aca="false">BV64+CU64+DT64+ES64</f>
        <v>249.48799723058</v>
      </c>
      <c r="FR64" s="0" t="n">
        <f aca="false">BW64+CV64+DU64+ET64</f>
        <v>254.092282629429</v>
      </c>
      <c r="FS64" s="0" t="n">
        <f aca="false">BX64+CW64+DV64+EU64</f>
        <v>252.521275084332</v>
      </c>
      <c r="FT64" s="0" t="n">
        <f aca="false">BY64+CX64+DW64+EV64</f>
        <v>250.859240804639</v>
      </c>
      <c r="FU64" s="0" t="n">
        <f aca="false">AM64*'Dist Horaria'!$H$10</f>
        <v>0.121692941708424</v>
      </c>
      <c r="FV64" s="0" t="n">
        <f aca="false">AM64*'Dist Horaria'!$I$10</f>
        <v>0.113891163038619</v>
      </c>
      <c r="FW64" s="0" t="n">
        <f aca="false">AM64*'Dist Horaria'!$J$10</f>
        <v>0.11339811779763</v>
      </c>
      <c r="FX64" s="0" t="n">
        <f aca="false">AM64*'Dist Horaria'!$K$10</f>
        <v>0.110136826898782</v>
      </c>
      <c r="FY64" s="0" t="n">
        <f aca="false">AM64*'Dist Horaria'!$L$10</f>
        <v>0.110180901900993</v>
      </c>
      <c r="FZ64" s="0" t="n">
        <f aca="false">AM64*'Dist Horaria'!$M$10</f>
        <v>0.117898099268978</v>
      </c>
      <c r="GA64" s="0" t="n">
        <f aca="false">AM64*'Dist Horaria'!$N$10</f>
        <v>0.111536475109113</v>
      </c>
      <c r="GB64" s="0" t="n">
        <f aca="false">AM64*'Dist Horaria'!$O$10</f>
        <v>0.109632755281808</v>
      </c>
      <c r="GC64" s="0" t="n">
        <f aca="false">AM64*'Dist Horaria'!$P$10</f>
        <v>0.11133400461453</v>
      </c>
      <c r="GD64" s="0" t="n">
        <f aca="false">AM64*'Dist Horaria'!$Q$10</f>
        <v>0.100753518192916</v>
      </c>
      <c r="GE64" s="0" t="n">
        <f aca="false">AM64*'Dist Horaria'!$R$10</f>
        <v>0.122934423189369</v>
      </c>
      <c r="GF64" s="0" t="n">
        <f aca="false">AM64*'Dist Horaria'!$S$10</f>
        <v>0.10499077299884</v>
      </c>
      <c r="GG64" s="0" t="n">
        <f aca="false">AR64*'Dist Horaria'!$H$10</f>
        <v>0.127294332914957</v>
      </c>
      <c r="GH64" s="0" t="n">
        <f aca="false">AR64*'Dist Horaria'!$I$10</f>
        <v>0.119133447021489</v>
      </c>
      <c r="GI64" s="0" t="n">
        <f aca="false">AR64*'Dist Horaria'!$J$10</f>
        <v>0.118617707454612</v>
      </c>
      <c r="GJ64" s="0" t="n">
        <f aca="false">AR64*'Dist Horaria'!$K$10</f>
        <v>0.11520630295093</v>
      </c>
      <c r="GK64" s="0" t="n">
        <f aca="false">AR64*'Dist Horaria'!$L$10</f>
        <v>0.115252406676634</v>
      </c>
      <c r="GL64" s="0" t="n">
        <f aca="false">AR64*'Dist Horaria'!$M$10</f>
        <v>0.123324818084721</v>
      </c>
      <c r="GM64" s="0" t="n">
        <f aca="false">AR64*'Dist Horaria'!$N$10</f>
        <v>0.11667037541683</v>
      </c>
      <c r="GN64" s="0" t="n">
        <f aca="false">AR64*'Dist Horaria'!$O$10</f>
        <v>0.114679029476205</v>
      </c>
      <c r="GO64" s="0" t="n">
        <f aca="false">AR64*'Dist Horaria'!$P$10</f>
        <v>0.116458585429826</v>
      </c>
      <c r="GP64" s="0" t="n">
        <f aca="false">AR64*'Dist Horaria'!$Q$10</f>
        <v>0.105391090947015</v>
      </c>
      <c r="GQ64" s="0" t="n">
        <f aca="false">AR64*'Dist Horaria'!$R$10</f>
        <v>0.128592958412251</v>
      </c>
      <c r="GR64" s="0" t="n">
        <f aca="false">AR64*'Dist Horaria'!$S$10</f>
        <v>0.10982338189453</v>
      </c>
      <c r="GS64" s="0" t="n">
        <f aca="false">AW64*'Dist Horaria'!$H$10</f>
        <v>0.00737938161825839</v>
      </c>
      <c r="GT64" s="0" t="n">
        <f aca="false">AW64*'Dist Horaria'!$I$10</f>
        <v>0.00690628678385441</v>
      </c>
      <c r="GU64" s="0" t="n">
        <f aca="false">AW64*'Dist Horaria'!$J$10</f>
        <v>0.00687638883794854</v>
      </c>
      <c r="GV64" s="0" t="n">
        <f aca="false">AW64*'Dist Horaria'!$K$10</f>
        <v>0.00667862625802495</v>
      </c>
      <c r="GW64" s="0" t="n">
        <f aca="false">AW64*'Dist Horaria'!$L$10</f>
        <v>0.00668129893777589</v>
      </c>
      <c r="GX64" s="0" t="n">
        <f aca="false">AW64*'Dist Horaria'!$M$10</f>
        <v>0.00714926481650558</v>
      </c>
      <c r="GY64" s="0" t="n">
        <f aca="false">AW64*'Dist Horaria'!$N$10</f>
        <v>0.00676350002416407</v>
      </c>
      <c r="GZ64" s="0" t="n">
        <f aca="false">AW64*'Dist Horaria'!$O$10</f>
        <v>0.00664805967978</v>
      </c>
      <c r="HA64" s="0" t="n">
        <f aca="false">AW64*'Dist Horaria'!$P$10</f>
        <v>0.00675122234375804</v>
      </c>
      <c r="HB64" s="0" t="n">
        <f aca="false">AW64*'Dist Horaria'!$Q$10</f>
        <v>0.00610962846069651</v>
      </c>
      <c r="HC64" s="0" t="n">
        <f aca="false">AW64*'Dist Horaria'!$R$10</f>
        <v>0.00745466425578265</v>
      </c>
      <c r="HD64" s="0" t="n">
        <f aca="false">AW64*'Dist Horaria'!$S$10</f>
        <v>0.00636657286345101</v>
      </c>
    </row>
    <row r="65" customFormat="false" ht="13.8" hidden="false" customHeight="false" outlineLevel="0" collapsed="false">
      <c r="A65" s="0" t="n">
        <v>4.70358611111111</v>
      </c>
      <c r="B65" s="0" t="n">
        <v>-74.1265444444444</v>
      </c>
      <c r="C65" s="0" t="n">
        <v>26</v>
      </c>
      <c r="D65" s="0" t="n">
        <v>35</v>
      </c>
      <c r="E65" s="0" t="n">
        <v>1955</v>
      </c>
      <c r="F65" s="0" t="n">
        <v>79</v>
      </c>
      <c r="G65" s="0" t="s">
        <v>351</v>
      </c>
      <c r="H65" s="1" t="n">
        <v>40612</v>
      </c>
      <c r="I65" s="0" t="s">
        <v>420</v>
      </c>
      <c r="J65" s="0" t="s">
        <v>421</v>
      </c>
      <c r="L65" s="0" t="s">
        <v>422</v>
      </c>
      <c r="M65" s="0" t="s">
        <v>423</v>
      </c>
      <c r="N65" s="0" t="n">
        <v>9</v>
      </c>
      <c r="O65" s="0" t="s">
        <v>247</v>
      </c>
      <c r="P65" s="0" t="s">
        <v>236</v>
      </c>
      <c r="Q65" s="0" t="s">
        <v>86</v>
      </c>
      <c r="R65" s="0" t="s">
        <v>87</v>
      </c>
      <c r="S65" s="0" t="n">
        <v>365</v>
      </c>
      <c r="T65" s="0" t="n">
        <v>24</v>
      </c>
      <c r="V65" s="0" t="n">
        <v>14000</v>
      </c>
      <c r="W65" s="0" t="n">
        <f aca="false">V65*12</f>
        <v>168000</v>
      </c>
      <c r="X65" s="0" t="n">
        <v>3</v>
      </c>
      <c r="Y65" s="0" t="s">
        <v>419</v>
      </c>
      <c r="Z65" s="0" t="n">
        <v>33101.74</v>
      </c>
      <c r="AB65" s="0" t="n">
        <v>0.005</v>
      </c>
      <c r="AC65" s="0" t="n">
        <v>1</v>
      </c>
      <c r="AD65" s="0" t="n">
        <v>762.174865289558</v>
      </c>
      <c r="AE65" s="0" t="n">
        <f aca="false">AD65/2204.59</f>
        <v>0.345721819154381</v>
      </c>
      <c r="AF65" s="0" t="n">
        <f aca="false">AE65/S65</f>
        <v>0.000947183066176387</v>
      </c>
      <c r="AG65" s="0" t="n">
        <f aca="false">AE65*EXP(AB65*AC65)</f>
        <v>0.347454756984443</v>
      </c>
      <c r="AH65" s="0" t="n">
        <f aca="false">AG65/S65</f>
        <v>0.000951930841053268</v>
      </c>
      <c r="AI65" s="0" t="s">
        <v>90</v>
      </c>
      <c r="AJ65" s="0" t="n">
        <f aca="false">IF(AI65="A",'FE DISTRIBUCIÓN'!$C$2,'FE DISTRIBUCIÓN'!$C$3)</f>
        <v>4.994E-006</v>
      </c>
      <c r="AK65" s="0" t="n">
        <f aca="false">W65*AJ65</f>
        <v>0.838992</v>
      </c>
      <c r="AL65" s="0" t="n">
        <f aca="false">AK65/365</f>
        <v>0.00229860821917808</v>
      </c>
      <c r="AM65" s="0" t="n">
        <f aca="false">AK65*EXP(AB65*AC65)</f>
        <v>0.843197464900871</v>
      </c>
      <c r="AN65" s="0" t="n">
        <f aca="false">AM65/365</f>
        <v>0.0023101300408243</v>
      </c>
      <c r="AO65" s="0" t="n">
        <v>5.223868284E-006</v>
      </c>
      <c r="AP65" s="0" t="n">
        <f aca="false">AO65*W65</f>
        <v>0.877609871712</v>
      </c>
      <c r="AQ65" s="0" t="n">
        <f aca="false">AP65/365</f>
        <v>0.00240441060743014</v>
      </c>
      <c r="AR65" s="0" t="n">
        <f aca="false">AP65*EXP(AB65*AC65)</f>
        <v>0.882008909500373</v>
      </c>
      <c r="AS65" s="0" t="n">
        <f aca="false">AR65/365</f>
        <v>0.00241646276575445</v>
      </c>
      <c r="AT65" s="0" t="n">
        <v>3.02832944E-007</v>
      </c>
      <c r="AU65" s="0" t="n">
        <f aca="false">AT65*W65</f>
        <v>0.050875934592</v>
      </c>
      <c r="AV65" s="0" t="n">
        <f aca="false">AU65/365</f>
        <v>0.000139386122169863</v>
      </c>
      <c r="AW65" s="0" t="n">
        <f aca="false">AU65*EXP(AB65*AC65)</f>
        <v>0.0511309512753839</v>
      </c>
      <c r="AX65" s="0" t="n">
        <f aca="false">AW65/365</f>
        <v>0.00014008479801475</v>
      </c>
      <c r="AY65" s="0" t="n">
        <f aca="false">AW65+AR65+AM65+AG65</f>
        <v>2.12379208266107</v>
      </c>
      <c r="AZ65" s="0" t="n">
        <f aca="false">AH65+AN65+AS65+AX65</f>
        <v>0.00581860844564677</v>
      </c>
      <c r="BA65" s="0" t="n">
        <f aca="false">AH65*1000000</f>
        <v>951.930841053268</v>
      </c>
      <c r="BB65" s="0" t="n">
        <f aca="false">BA65*'Dist Horaria'!$H$3</f>
        <v>33.1695936698703</v>
      </c>
      <c r="BC65" s="0" t="n">
        <f aca="false">BA65*'Dist Horaria'!$I$3</f>
        <v>32.2822759858314</v>
      </c>
      <c r="BD65" s="0" t="n">
        <f aca="false">BA65*'Dist Horaria'!$J$3</f>
        <v>31.4447571482993</v>
      </c>
      <c r="BE65" s="0" t="n">
        <f aca="false">BA65*'Dist Horaria'!$K$3</f>
        <v>30.7312238091399</v>
      </c>
      <c r="BF65" s="0" t="n">
        <f aca="false">BA65*'Dist Horaria'!$L$3</f>
        <v>30.2098013474506</v>
      </c>
      <c r="BG65" s="0" t="n">
        <f aca="false">BA65*'Dist Horaria'!$M$3</f>
        <v>29.8815320207297</v>
      </c>
      <c r="BH65" s="0" t="n">
        <f aca="false">BA65*'Dist Horaria'!$N$3</f>
        <v>31.2301516427803</v>
      </c>
      <c r="BI65" s="0" t="n">
        <f aca="false">BA65*'Dist Horaria'!$O$3</f>
        <v>31.2301516427803</v>
      </c>
      <c r="BJ65" s="0" t="n">
        <f aca="false">BA65*'Dist Horaria'!$P$3</f>
        <v>41.3185444246931</v>
      </c>
      <c r="BK65" s="0" t="n">
        <f aca="false">BA65*'Dist Horaria'!$Q$3</f>
        <v>45.6887750849972</v>
      </c>
      <c r="BL65" s="0" t="n">
        <f aca="false">BA65*'Dist Horaria'!$R$3</f>
        <v>48.8671246561275</v>
      </c>
      <c r="BM65" s="0" t="n">
        <f aca="false">BA65*'Dist Horaria'!$S$3</f>
        <v>50.4562994416926</v>
      </c>
      <c r="BN65" s="0" t="n">
        <f aca="false">BA65*'Dist Horaria'!$T$3</f>
        <v>50.8535931380839</v>
      </c>
      <c r="BO65" s="0" t="n">
        <f aca="false">BA65*'Dist Horaria'!$U$3</f>
        <v>50.4562994416926</v>
      </c>
      <c r="BP65" s="0" t="n">
        <f aca="false">BA65*'Dist Horaria'!$V$3</f>
        <v>49.66171204891</v>
      </c>
      <c r="BQ65" s="0" t="n">
        <f aca="false">BA65*'Dist Horaria'!$W$3</f>
        <v>48.4698309597362</v>
      </c>
      <c r="BR65" s="0" t="n">
        <f aca="false">BA65*'Dist Horaria'!$X$3</f>
        <v>47.5304864029383</v>
      </c>
      <c r="BS65" s="0" t="n">
        <f aca="false">BA65*'Dist Horaria'!$Y$3</f>
        <v>46.4463846821253</v>
      </c>
      <c r="BT65" s="0" t="n">
        <f aca="false">BA65*'Dist Horaria'!$Z$3</f>
        <v>40.5455129055827</v>
      </c>
      <c r="BU65" s="0" t="n">
        <f aca="false">BA65*'Dist Horaria'!$AA$3</f>
        <v>38.5564670200631</v>
      </c>
      <c r="BV65" s="0" t="n">
        <f aca="false">BA65*'Dist Horaria'!$AB$3</f>
        <v>34.317832168107</v>
      </c>
      <c r="BW65" s="0" t="n">
        <f aca="false">BA65*'Dist Horaria'!$AC$3</f>
        <v>37.1945385531615</v>
      </c>
      <c r="BX65" s="0" t="n">
        <f aca="false">BA65*'Dist Horaria'!$AD$3</f>
        <v>36.2129904855547</v>
      </c>
      <c r="BY65" s="0" t="n">
        <f aca="false">BA65*'Dist Horaria'!$AE$3</f>
        <v>35.1745699250549</v>
      </c>
      <c r="BZ65" s="0" t="n">
        <f aca="false">AN65*1000000</f>
        <v>2310.1300408243</v>
      </c>
      <c r="CA65" s="0" t="n">
        <f aca="false">BZ65*'Dist Horaria'!$H$6</f>
        <v>57.7532510206076</v>
      </c>
      <c r="CB65" s="0" t="n">
        <f aca="false">BZ65*'Dist Horaria'!$I$6</f>
        <v>57.7532510206076</v>
      </c>
      <c r="CC65" s="0" t="n">
        <f aca="false">BZ65*'Dist Horaria'!$J$6</f>
        <v>57.7532510206076</v>
      </c>
      <c r="CD65" s="0" t="n">
        <f aca="false">BZ65*'Dist Horaria'!$K$6</f>
        <v>57.7532510206076</v>
      </c>
      <c r="CE65" s="0" t="n">
        <f aca="false">BZ65*'Dist Horaria'!$L$6</f>
        <v>57.7532510206076</v>
      </c>
      <c r="CF65" s="0" t="n">
        <f aca="false">BZ65*'Dist Horaria'!$M$6</f>
        <v>154.008669388287</v>
      </c>
      <c r="CG65" s="0" t="n">
        <f aca="false">BZ65*'Dist Horaria'!$N$6</f>
        <v>154.008669388287</v>
      </c>
      <c r="CH65" s="0" t="n">
        <f aca="false">BZ65*'Dist Horaria'!$O$6</f>
        <v>154.008669388287</v>
      </c>
      <c r="CI65" s="0" t="n">
        <f aca="false">BZ65*'Dist Horaria'!$P$6</f>
        <v>101.068189286063</v>
      </c>
      <c r="CJ65" s="0" t="n">
        <f aca="false">BZ65*'Dist Horaria'!$Q$6</f>
        <v>101.068189286063</v>
      </c>
      <c r="CK65" s="0" t="n">
        <f aca="false">BZ65*'Dist Horaria'!$R$6</f>
        <v>101.068189286063</v>
      </c>
      <c r="CL65" s="0" t="n">
        <f aca="false">BZ65*'Dist Horaria'!$S$6</f>
        <v>101.068189286063</v>
      </c>
      <c r="CM65" s="0" t="n">
        <f aca="false">BZ65*'Dist Horaria'!$T$6</f>
        <v>101.068189286063</v>
      </c>
      <c r="CN65" s="0" t="n">
        <f aca="false">BZ65*'Dist Horaria'!$U$6</f>
        <v>101.068189286063</v>
      </c>
      <c r="CO65" s="0" t="n">
        <f aca="false">BZ65*'Dist Horaria'!$V$6</f>
        <v>101.068189286063</v>
      </c>
      <c r="CP65" s="0" t="n">
        <f aca="false">BZ65*'Dist Horaria'!$W$6</f>
        <v>101.068189286063</v>
      </c>
      <c r="CQ65" s="0" t="n">
        <f aca="false">BZ65*'Dist Horaria'!$X$6</f>
        <v>154.008669388287</v>
      </c>
      <c r="CR65" s="0" t="n">
        <f aca="false">BZ65*'Dist Horaria'!$Y$6</f>
        <v>154.008669388287</v>
      </c>
      <c r="CS65" s="0" t="n">
        <f aca="false">BZ65*'Dist Horaria'!$Z$6</f>
        <v>154.008669388287</v>
      </c>
      <c r="CT65" s="0" t="n">
        <f aca="false">BZ65*'Dist Horaria'!$AA$6</f>
        <v>57.7532510206076</v>
      </c>
      <c r="CU65" s="0" t="n">
        <f aca="false">BZ65*'Dist Horaria'!$AB$6</f>
        <v>57.7532510206076</v>
      </c>
      <c r="CV65" s="0" t="n">
        <f aca="false">BZ65*'Dist Horaria'!$AC$6</f>
        <v>57.7532510206076</v>
      </c>
      <c r="CW65" s="0" t="n">
        <f aca="false">BZ65*'Dist Horaria'!$AD$6</f>
        <v>57.7532510206076</v>
      </c>
      <c r="CX65" s="0" t="n">
        <f aca="false">BZ65*'Dist Horaria'!$AE$6</f>
        <v>57.7532510206076</v>
      </c>
      <c r="CY65" s="0" t="n">
        <f aca="false">AS65*1000000</f>
        <v>2416.46276575445</v>
      </c>
      <c r="CZ65" s="0" t="n">
        <f aca="false">CY65*'Dist Horaria'!$H$6</f>
        <v>60.4115691438612</v>
      </c>
      <c r="DA65" s="0" t="n">
        <f aca="false">CY65*'Dist Horaria'!$I$6</f>
        <v>60.4115691438612</v>
      </c>
      <c r="DB65" s="0" t="n">
        <f aca="false">CY65*'Dist Horaria'!$J$6</f>
        <v>60.4115691438612</v>
      </c>
      <c r="DC65" s="0" t="n">
        <f aca="false">CY65*'Dist Horaria'!$K$6</f>
        <v>60.4115691438612</v>
      </c>
      <c r="DD65" s="0" t="n">
        <f aca="false">CY65*'Dist Horaria'!$L$6</f>
        <v>60.4115691438612</v>
      </c>
      <c r="DE65" s="0" t="n">
        <f aca="false">CY65*'Dist Horaria'!$M$6</f>
        <v>161.097517716963</v>
      </c>
      <c r="DF65" s="0" t="n">
        <f aca="false">CY65*'Dist Horaria'!$N$6</f>
        <v>161.097517716963</v>
      </c>
      <c r="DG65" s="0" t="n">
        <f aca="false">CY65*'Dist Horaria'!$O$6</f>
        <v>161.097517716963</v>
      </c>
      <c r="DH65" s="0" t="n">
        <f aca="false">CY65*'Dist Horaria'!$P$6</f>
        <v>105.720246001757</v>
      </c>
      <c r="DI65" s="0" t="n">
        <f aca="false">CY65*'Dist Horaria'!$Q$6</f>
        <v>105.720246001757</v>
      </c>
      <c r="DJ65" s="0" t="n">
        <f aca="false">CY65*'Dist Horaria'!$R$6</f>
        <v>105.720246001757</v>
      </c>
      <c r="DK65" s="0" t="n">
        <f aca="false">CY65*'Dist Horaria'!$S$6</f>
        <v>105.720246001757</v>
      </c>
      <c r="DL65" s="0" t="n">
        <f aca="false">CY65*'Dist Horaria'!$T$6</f>
        <v>105.720246001757</v>
      </c>
      <c r="DM65" s="0" t="n">
        <f aca="false">CY65*'Dist Horaria'!$U$6</f>
        <v>105.720246001757</v>
      </c>
      <c r="DN65" s="0" t="n">
        <f aca="false">CY65*'Dist Horaria'!$V$6</f>
        <v>105.720246001757</v>
      </c>
      <c r="DO65" s="0" t="n">
        <f aca="false">CY65*'Dist Horaria'!$W$6</f>
        <v>105.720246001757</v>
      </c>
      <c r="DP65" s="0" t="n">
        <f aca="false">CY65*'Dist Horaria'!$X$6</f>
        <v>161.097517716963</v>
      </c>
      <c r="DQ65" s="0" t="n">
        <f aca="false">CY65*'Dist Horaria'!$Y$6</f>
        <v>161.097517716963</v>
      </c>
      <c r="DR65" s="0" t="n">
        <f aca="false">CY65*'Dist Horaria'!$Z$6</f>
        <v>161.097517716963</v>
      </c>
      <c r="DS65" s="0" t="n">
        <f aca="false">CY65*'Dist Horaria'!$AA$6</f>
        <v>60.4115691438612</v>
      </c>
      <c r="DT65" s="0" t="n">
        <f aca="false">CY65*'Dist Horaria'!$AB$6</f>
        <v>60.4115691438612</v>
      </c>
      <c r="DU65" s="0" t="n">
        <f aca="false">CY65*'Dist Horaria'!$AC$6</f>
        <v>60.4115691438612</v>
      </c>
      <c r="DV65" s="0" t="n">
        <f aca="false">CY65*'Dist Horaria'!$AD$6</f>
        <v>60.4115691438612</v>
      </c>
      <c r="DW65" s="0" t="n">
        <f aca="false">CY65*'Dist Horaria'!$AE$6</f>
        <v>60.4115691438612</v>
      </c>
      <c r="DX65" s="0" t="n">
        <f aca="false">AX65*1000000</f>
        <v>140.08479801475</v>
      </c>
      <c r="DY65" s="0" t="n">
        <f aca="false">DX65*'Dist Horaria'!$H$6</f>
        <v>3.50211995036876</v>
      </c>
      <c r="DZ65" s="0" t="n">
        <f aca="false">DX65*'Dist Horaria'!$I$6</f>
        <v>3.50211995036876</v>
      </c>
      <c r="EA65" s="0" t="n">
        <f aca="false">DX65*'Dist Horaria'!$J$6</f>
        <v>3.50211995036876</v>
      </c>
      <c r="EB65" s="0" t="n">
        <f aca="false">DX65*'Dist Horaria'!$K$6</f>
        <v>3.50211995036876</v>
      </c>
      <c r="EC65" s="0" t="n">
        <f aca="false">DX65*'Dist Horaria'!$L$6</f>
        <v>3.50211995036876</v>
      </c>
      <c r="ED65" s="0" t="n">
        <f aca="false">DX65*'Dist Horaria'!$M$6</f>
        <v>9.3389865343167</v>
      </c>
      <c r="EE65" s="0" t="n">
        <f aca="false">DX65*'Dist Horaria'!$N$6</f>
        <v>9.3389865343167</v>
      </c>
      <c r="EF65" s="0" t="n">
        <f aca="false">DX65*'Dist Horaria'!$O$6</f>
        <v>9.3389865343167</v>
      </c>
      <c r="EG65" s="0" t="n">
        <f aca="false">DX65*'Dist Horaria'!$P$6</f>
        <v>6.12870991314533</v>
      </c>
      <c r="EH65" s="0" t="n">
        <f aca="false">DX65*'Dist Horaria'!$Q$6</f>
        <v>6.12870991314533</v>
      </c>
      <c r="EI65" s="0" t="n">
        <f aca="false">DX65*'Dist Horaria'!$R$6</f>
        <v>6.12870991314533</v>
      </c>
      <c r="EJ65" s="0" t="n">
        <f aca="false">DX65*'Dist Horaria'!$S$6</f>
        <v>6.12870991314533</v>
      </c>
      <c r="EK65" s="0" t="n">
        <f aca="false">DX65*'Dist Horaria'!$T$6</f>
        <v>6.12870991314533</v>
      </c>
      <c r="EL65" s="0" t="n">
        <f aca="false">DX65*'Dist Horaria'!$U$6</f>
        <v>6.12870991314533</v>
      </c>
      <c r="EM65" s="0" t="n">
        <f aca="false">DX65*'Dist Horaria'!$V$6</f>
        <v>6.12870991314533</v>
      </c>
      <c r="EN65" s="0" t="n">
        <f aca="false">DX65*'Dist Horaria'!$W$6</f>
        <v>6.12870991314533</v>
      </c>
      <c r="EO65" s="0" t="n">
        <f aca="false">DX65*'Dist Horaria'!$X$6</f>
        <v>9.3389865343167</v>
      </c>
      <c r="EP65" s="0" t="n">
        <f aca="false">DX65*'Dist Horaria'!$Y$6</f>
        <v>9.3389865343167</v>
      </c>
      <c r="EQ65" s="0" t="n">
        <f aca="false">DX65*'Dist Horaria'!$Z$6</f>
        <v>9.3389865343167</v>
      </c>
      <c r="ER65" s="0" t="n">
        <f aca="false">DX65*'Dist Horaria'!$AA$6</f>
        <v>3.50211995036876</v>
      </c>
      <c r="ES65" s="0" t="n">
        <f aca="false">DX65*'Dist Horaria'!$AB$6</f>
        <v>3.50211995036876</v>
      </c>
      <c r="ET65" s="0" t="n">
        <f aca="false">DX65*'Dist Horaria'!$AC$6</f>
        <v>3.50211995036876</v>
      </c>
      <c r="EU65" s="0" t="n">
        <f aca="false">DX65*'Dist Horaria'!$AD$6</f>
        <v>3.50211995036876</v>
      </c>
      <c r="EV65" s="0" t="n">
        <f aca="false">DX65*'Dist Horaria'!$AE$6</f>
        <v>3.50211995036876</v>
      </c>
      <c r="EW65" s="0" t="n">
        <f aca="false">BB65+CA65+CZ65+DY65</f>
        <v>154.836533784708</v>
      </c>
      <c r="EX65" s="0" t="n">
        <f aca="false">BC65+CB65+DA65+DZ65</f>
        <v>153.949216100669</v>
      </c>
      <c r="EY65" s="0" t="n">
        <f aca="false">BD65+CC65+DB65+EA65</f>
        <v>153.111697263137</v>
      </c>
      <c r="EZ65" s="0" t="n">
        <f aca="false">BE65+CD65+DC65+EB65</f>
        <v>152.398163923977</v>
      </c>
      <c r="FA65" s="0" t="n">
        <f aca="false">BF65+CE65+DD65+EC65</f>
        <v>151.876741462288</v>
      </c>
      <c r="FB65" s="0" t="n">
        <f aca="false">BG65+CF65+DE65+ED65</f>
        <v>354.326705660296</v>
      </c>
      <c r="FC65" s="0" t="n">
        <f aca="false">BH65+CG65+DF65+EE65</f>
        <v>355.675325282347</v>
      </c>
      <c r="FD65" s="0" t="n">
        <f aca="false">BI65+CH65+DG65+EF65</f>
        <v>355.675325282347</v>
      </c>
      <c r="FE65" s="0" t="n">
        <f aca="false">BJ65+CI65+DH65+EG65</f>
        <v>254.235689625659</v>
      </c>
      <c r="FF65" s="0" t="n">
        <f aca="false">BK65+CJ65+DI65+EH65</f>
        <v>258.605920285963</v>
      </c>
      <c r="FG65" s="0" t="n">
        <f aca="false">BL65+CK65+DJ65+EI65</f>
        <v>261.784269857093</v>
      </c>
      <c r="FH65" s="0" t="n">
        <f aca="false">BM65+CL65+DK65+EJ65</f>
        <v>263.373444642658</v>
      </c>
      <c r="FI65" s="0" t="n">
        <f aca="false">BN65+CM65+DL65+EK65</f>
        <v>263.770738339049</v>
      </c>
      <c r="FJ65" s="0" t="n">
        <f aca="false">BO65+CN65+DM65+EL65</f>
        <v>263.373444642658</v>
      </c>
      <c r="FK65" s="0" t="n">
        <f aca="false">BP65+CO65+DN65+EM65</f>
        <v>262.578857249876</v>
      </c>
      <c r="FL65" s="0" t="n">
        <f aca="false">BQ65+CP65+DO65+EN65</f>
        <v>261.386976160702</v>
      </c>
      <c r="FM65" s="0" t="n">
        <f aca="false">BR65+CQ65+DP65+EO65</f>
        <v>371.975660042505</v>
      </c>
      <c r="FN65" s="0" t="n">
        <f aca="false">BS65+CR65+DQ65+EP65</f>
        <v>370.891558321692</v>
      </c>
      <c r="FO65" s="0" t="n">
        <f aca="false">BT65+CS65+DR65+EQ65</f>
        <v>364.990686545149</v>
      </c>
      <c r="FP65" s="0" t="n">
        <f aca="false">BU65+CT65+DS65+ER65</f>
        <v>160.223407134901</v>
      </c>
      <c r="FQ65" s="0" t="n">
        <f aca="false">BV65+CU65+DT65+ES65</f>
        <v>155.984772282944</v>
      </c>
      <c r="FR65" s="0" t="n">
        <f aca="false">BW65+CV65+DU65+ET65</f>
        <v>158.861478667999</v>
      </c>
      <c r="FS65" s="0" t="n">
        <f aca="false">BX65+CW65+DV65+EU65</f>
        <v>157.879930600392</v>
      </c>
      <c r="FT65" s="0" t="n">
        <f aca="false">BY65+CX65+DW65+EV65</f>
        <v>156.841510039892</v>
      </c>
      <c r="FU65" s="0" t="n">
        <f aca="false">AM65*'Dist Horaria'!$H$10</f>
        <v>0.0760996009618004</v>
      </c>
      <c r="FV65" s="0" t="n">
        <f aca="false">AM65*'Dist Horaria'!$I$10</f>
        <v>0.0712208279185208</v>
      </c>
      <c r="FW65" s="0" t="n">
        <f aca="false">AM65*'Dist Horaria'!$J$10</f>
        <v>0.0709125064532933</v>
      </c>
      <c r="FX65" s="0" t="n">
        <f aca="false">AM65*'Dist Horaria'!$K$10</f>
        <v>0.0688730871366226</v>
      </c>
      <c r="FY65" s="0" t="n">
        <f aca="false">AM65*'Dist Horaria'!$L$10</f>
        <v>0.0689006490480491</v>
      </c>
      <c r="FZ65" s="0" t="n">
        <f aca="false">AM65*'Dist Horaria'!$M$10</f>
        <v>0.0737265299249717</v>
      </c>
      <c r="GA65" s="0" t="n">
        <f aca="false">AM65*'Dist Horaria'!$N$10</f>
        <v>0.0697483447218017</v>
      </c>
      <c r="GB65" s="0" t="n">
        <f aca="false">AM65*'Dist Horaria'!$O$10</f>
        <v>0.0685578704250416</v>
      </c>
      <c r="GC65" s="0" t="n">
        <f aca="false">AM65*'Dist Horaria'!$P$10</f>
        <v>0.0696217315951241</v>
      </c>
      <c r="GD65" s="0" t="n">
        <f aca="false">AM65*'Dist Horaria'!$Q$10</f>
        <v>0.0630053183228101</v>
      </c>
      <c r="GE65" s="0" t="n">
        <f aca="false">AM65*'Dist Horaria'!$R$10</f>
        <v>0.076875950386632</v>
      </c>
      <c r="GF65" s="0" t="n">
        <f aca="false">AM65*'Dist Horaria'!$S$10</f>
        <v>0.0656550480062033</v>
      </c>
      <c r="GG65" s="0" t="n">
        <f aca="false">AR65*'Dist Horaria'!$H$10</f>
        <v>0.0796023812353634</v>
      </c>
      <c r="GH65" s="0" t="n">
        <f aca="false">AR65*'Dist Horaria'!$I$10</f>
        <v>0.0744990436771692</v>
      </c>
      <c r="GI65" s="0" t="n">
        <f aca="false">AR65*'Dist Horaria'!$J$10</f>
        <v>0.0741765305166809</v>
      </c>
      <c r="GJ65" s="0" t="n">
        <f aca="false">AR65*'Dist Horaria'!$K$10</f>
        <v>0.0720432389896218</v>
      </c>
      <c r="GK65" s="0" t="n">
        <f aca="false">AR65*'Dist Horaria'!$L$10</f>
        <v>0.072072069545278</v>
      </c>
      <c r="GL65" s="0" t="n">
        <f aca="false">AR65*'Dist Horaria'!$M$10</f>
        <v>0.0771200803693306</v>
      </c>
      <c r="GM65" s="0" t="n">
        <f aca="false">AR65*'Dist Horaria'!$N$10</f>
        <v>0.0729587837111972</v>
      </c>
      <c r="GN65" s="0" t="n">
        <f aca="false">AR65*'Dist Horaria'!$O$10</f>
        <v>0.071713513202234</v>
      </c>
      <c r="GO65" s="0" t="n">
        <f aca="false">AR65*'Dist Horaria'!$P$10</f>
        <v>0.0728263427226531</v>
      </c>
      <c r="GP65" s="0" t="n">
        <f aca="false">AR65*'Dist Horaria'!$Q$10</f>
        <v>0.0659053832819086</v>
      </c>
      <c r="GQ65" s="0" t="n">
        <f aca="false">AR65*'Dist Horaria'!$R$10</f>
        <v>0.0804144651636132</v>
      </c>
      <c r="GR65" s="0" t="n">
        <f aca="false">AR65*'Dist Horaria'!$S$10</f>
        <v>0.0686770770853229</v>
      </c>
      <c r="GS65" s="0" t="n">
        <f aca="false">AW65*'Dist Horaria'!$H$10</f>
        <v>0.00461463079625295</v>
      </c>
      <c r="GT65" s="0" t="n">
        <f aca="false">AW65*'Dist Horaria'!$I$10</f>
        <v>0.00431878514070546</v>
      </c>
      <c r="GU65" s="0" t="n">
        <f aca="false">AW65*'Dist Horaria'!$J$10</f>
        <v>0.00430008872560469</v>
      </c>
      <c r="GV65" s="0" t="n">
        <f aca="false">AW65*'Dist Horaria'!$K$10</f>
        <v>0.00417641965157228</v>
      </c>
      <c r="GW65" s="0" t="n">
        <f aca="false">AW65*'Dist Horaria'!$L$10</f>
        <v>0.00417809098813206</v>
      </c>
      <c r="GX65" s="0" t="n">
        <f aca="false">AW65*'Dist Horaria'!$M$10</f>
        <v>0.00447072929677279</v>
      </c>
      <c r="GY65" s="0" t="n">
        <f aca="false">AW65*'Dist Horaria'!$N$10</f>
        <v>0.00422949470789549</v>
      </c>
      <c r="GZ65" s="0" t="n">
        <f aca="false">AW65*'Dist Horaria'!$O$10</f>
        <v>0.00415730511317299</v>
      </c>
      <c r="HA65" s="0" t="n">
        <f aca="false">AW65*'Dist Horaria'!$P$10</f>
        <v>0.00422181696942916</v>
      </c>
      <c r="HB65" s="0" t="n">
        <f aca="false">AW65*'Dist Horaria'!$Q$10</f>
        <v>0.00382060192938601</v>
      </c>
      <c r="HC65" s="0" t="n">
        <f aca="false">AW65*'Dist Horaria'!$R$10</f>
        <v>0.00466170812542685</v>
      </c>
      <c r="HD65" s="0" t="n">
        <f aca="false">AW65*'Dist Horaria'!$S$10</f>
        <v>0.00398127983103321</v>
      </c>
    </row>
    <row r="66" customFormat="false" ht="13.8" hidden="false" customHeight="false" outlineLevel="0" collapsed="false">
      <c r="A66" s="0" t="n">
        <v>4.66401944444444</v>
      </c>
      <c r="B66" s="0" t="n">
        <v>-74.1093916666667</v>
      </c>
      <c r="C66" s="0" t="n">
        <v>28</v>
      </c>
      <c r="D66" s="0" t="n">
        <v>31</v>
      </c>
      <c r="E66" s="0" t="n">
        <v>1902</v>
      </c>
      <c r="F66" s="0" t="n">
        <v>80</v>
      </c>
      <c r="G66" s="0" t="s">
        <v>351</v>
      </c>
      <c r="H66" s="1" t="n">
        <v>41150</v>
      </c>
      <c r="I66" s="0" t="s">
        <v>424</v>
      </c>
      <c r="J66" s="0" t="s">
        <v>425</v>
      </c>
      <c r="L66" s="0" t="s">
        <v>426</v>
      </c>
      <c r="M66" s="0" t="s">
        <v>427</v>
      </c>
      <c r="N66" s="0" t="n">
        <v>1300</v>
      </c>
      <c r="O66" s="0" t="s">
        <v>428</v>
      </c>
      <c r="P66" s="0" t="s">
        <v>85</v>
      </c>
      <c r="Q66" s="0" t="s">
        <v>86</v>
      </c>
      <c r="R66" s="0" t="s">
        <v>87</v>
      </c>
      <c r="S66" s="0" t="n">
        <v>365</v>
      </c>
      <c r="T66" s="0" t="n">
        <v>24</v>
      </c>
      <c r="V66" s="0" t="n">
        <v>10000</v>
      </c>
      <c r="W66" s="0" t="n">
        <f aca="false">V66*12</f>
        <v>120000</v>
      </c>
      <c r="X66" s="0" t="n">
        <v>1</v>
      </c>
      <c r="Y66" s="0" t="s">
        <v>429</v>
      </c>
      <c r="Z66" s="0" t="n">
        <v>11410</v>
      </c>
      <c r="AB66" s="0" t="n">
        <v>0.005</v>
      </c>
      <c r="AC66" s="0" t="n">
        <v>0</v>
      </c>
      <c r="AD66" s="0" t="n">
        <v>742.634800255007</v>
      </c>
      <c r="AE66" s="0" t="n">
        <v>0.337156199315773</v>
      </c>
      <c r="AF66" s="0" t="n">
        <f aca="false">AE66/S66</f>
        <v>0.000923715614563762</v>
      </c>
      <c r="AG66" s="0" t="n">
        <f aca="false">AE66*EXP(AB66*AC66)</f>
        <v>0.337156199315773</v>
      </c>
      <c r="AH66" s="0" t="n">
        <f aca="false">AG66/S66</f>
        <v>0.000923715614563762</v>
      </c>
      <c r="AI66" s="0" t="s">
        <v>90</v>
      </c>
      <c r="AJ66" s="0" t="n">
        <f aca="false">IF(AI66="A",'FE DISTRIBUCIÓN'!$C$2,'FE DISTRIBUCIÓN'!$C$3)</f>
        <v>4.994E-006</v>
      </c>
      <c r="AK66" s="0" t="n">
        <f aca="false">W66*AJ66</f>
        <v>0.59928</v>
      </c>
      <c r="AL66" s="0" t="n">
        <f aca="false">AK66/365</f>
        <v>0.00164186301369863</v>
      </c>
      <c r="AM66" s="0" t="n">
        <f aca="false">AK66*EXP(AB66*AC66)</f>
        <v>0.59928</v>
      </c>
      <c r="AN66" s="0" t="n">
        <f aca="false">AM66/365</f>
        <v>0.00164186301369863</v>
      </c>
      <c r="AO66" s="0" t="n">
        <v>5.223868284E-006</v>
      </c>
      <c r="AP66" s="0" t="n">
        <f aca="false">AO66*W66</f>
        <v>0.62686419408</v>
      </c>
      <c r="AQ66" s="0" t="n">
        <f aca="false">AP66/365</f>
        <v>0.00171743614816438</v>
      </c>
      <c r="AR66" s="0" t="n">
        <f aca="false">AP66*EXP(AB66*AC66)</f>
        <v>0.62686419408</v>
      </c>
      <c r="AS66" s="0" t="n">
        <f aca="false">AR66/365</f>
        <v>0.00171743614816438</v>
      </c>
      <c r="AT66" s="0" t="n">
        <v>3.02832944E-007</v>
      </c>
      <c r="AU66" s="0" t="n">
        <f aca="false">AT66*W66</f>
        <v>0.03633995328</v>
      </c>
      <c r="AV66" s="0" t="n">
        <f aca="false">AU66/365</f>
        <v>9.95615158356164E-005</v>
      </c>
      <c r="AW66" s="0" t="n">
        <f aca="false">AU66*EXP(AB66*AC66)</f>
        <v>0.03633995328</v>
      </c>
      <c r="AX66" s="0" t="n">
        <f aca="false">AW66/365</f>
        <v>9.95615158356164E-005</v>
      </c>
      <c r="AY66" s="0" t="n">
        <f aca="false">AW66+AR66+AM66+AG66</f>
        <v>1.59964034667577</v>
      </c>
      <c r="AZ66" s="0" t="n">
        <f aca="false">AH66+AN66+AS66+AX66</f>
        <v>0.00438257629226239</v>
      </c>
      <c r="BA66" s="0" t="n">
        <f aca="false">AH66*1000000</f>
        <v>923.715614563762</v>
      </c>
      <c r="BB66" s="0" t="n">
        <f aca="false">BA66*'Dist Horaria'!$H$3</f>
        <v>32.1864470403056</v>
      </c>
      <c r="BC66" s="0" t="n">
        <f aca="false">BA66*'Dist Horaria'!$I$3</f>
        <v>31.3254294490293</v>
      </c>
      <c r="BD66" s="0" t="n">
        <f aca="false">BA66*'Dist Horaria'!$J$3</f>
        <v>30.5127346666397</v>
      </c>
      <c r="BE66" s="0" t="n">
        <f aca="false">BA66*'Dist Horaria'!$K$3</f>
        <v>29.8203504529251</v>
      </c>
      <c r="BF66" s="0" t="n">
        <f aca="false">BA66*'Dist Horaria'!$L$3</f>
        <v>29.3143829510068</v>
      </c>
      <c r="BG66" s="0" t="n">
        <f aca="false">BA66*'Dist Horaria'!$M$3</f>
        <v>28.9958435258749</v>
      </c>
      <c r="BH66" s="0" t="n">
        <f aca="false">BA66*'Dist Horaria'!$N$3</f>
        <v>30.3044900674838</v>
      </c>
      <c r="BI66" s="0" t="n">
        <f aca="false">BA66*'Dist Horaria'!$O$3</f>
        <v>30.3044900674838</v>
      </c>
      <c r="BJ66" s="0" t="n">
        <f aca="false">BA66*'Dist Horaria'!$P$3</f>
        <v>40.0938629259096</v>
      </c>
      <c r="BK66" s="0" t="n">
        <f aca="false">BA66*'Dist Horaria'!$Q$3</f>
        <v>44.33455996615</v>
      </c>
      <c r="BL66" s="0" t="n">
        <f aca="false">BA66*'Dist Horaria'!$R$3</f>
        <v>47.4187032681431</v>
      </c>
      <c r="BM66" s="0" t="n">
        <f aca="false">BA66*'Dist Horaria'!$S$3</f>
        <v>48.9607749191396</v>
      </c>
      <c r="BN66" s="0" t="n">
        <f aca="false">BA66*'Dist Horaria'!$T$3</f>
        <v>49.3462928318887</v>
      </c>
      <c r="BO66" s="0" t="n">
        <f aca="false">BA66*'Dist Horaria'!$U$3</f>
        <v>48.9607749191396</v>
      </c>
      <c r="BP66" s="0" t="n">
        <f aca="false">BA66*'Dist Horaria'!$V$3</f>
        <v>48.1897390936413</v>
      </c>
      <c r="BQ66" s="0" t="n">
        <f aca="false">BA66*'Dist Horaria'!$W$3</f>
        <v>47.0331853553939</v>
      </c>
      <c r="BR66" s="0" t="n">
        <f aca="false">BA66*'Dist Horaria'!$X$3</f>
        <v>46.1216829676684</v>
      </c>
      <c r="BS66" s="0" t="n">
        <f aca="false">BA66*'Dist Horaria'!$Y$3</f>
        <v>45.0697140177157</v>
      </c>
      <c r="BT66" s="0" t="n">
        <f aca="false">BA66*'Dist Horaria'!$Z$3</f>
        <v>39.3437440580702</v>
      </c>
      <c r="BU66" s="0" t="n">
        <f aca="false">BA66*'Dist Horaria'!$AA$3</f>
        <v>37.4136534849931</v>
      </c>
      <c r="BV66" s="0" t="n">
        <f aca="false">BA66*'Dist Horaria'!$AB$3</f>
        <v>33.3006517538443</v>
      </c>
      <c r="BW66" s="0" t="n">
        <f aca="false">BA66*'Dist Horaria'!$AC$3</f>
        <v>36.0920925726437</v>
      </c>
      <c r="BX66" s="0" t="n">
        <f aca="false">BA66*'Dist Horaria'!$AD$3</f>
        <v>35.1396375860082</v>
      </c>
      <c r="BY66" s="0" t="n">
        <f aca="false">BA66*'Dist Horaria'!$AE$3</f>
        <v>34.1319958069517</v>
      </c>
      <c r="BZ66" s="0" t="n">
        <f aca="false">AN66*1000000</f>
        <v>1641.86301369863</v>
      </c>
      <c r="CA66" s="0" t="n">
        <f aca="false">BZ66*'Dist Horaria'!$H$6</f>
        <v>41.0465753424658</v>
      </c>
      <c r="CB66" s="0" t="n">
        <f aca="false">BZ66*'Dist Horaria'!$I$6</f>
        <v>41.0465753424658</v>
      </c>
      <c r="CC66" s="0" t="n">
        <f aca="false">BZ66*'Dist Horaria'!$J$6</f>
        <v>41.0465753424658</v>
      </c>
      <c r="CD66" s="0" t="n">
        <f aca="false">BZ66*'Dist Horaria'!$K$6</f>
        <v>41.0465753424658</v>
      </c>
      <c r="CE66" s="0" t="n">
        <f aca="false">BZ66*'Dist Horaria'!$L$6</f>
        <v>41.0465753424658</v>
      </c>
      <c r="CF66" s="0" t="n">
        <f aca="false">BZ66*'Dist Horaria'!$M$6</f>
        <v>109.457534246575</v>
      </c>
      <c r="CG66" s="0" t="n">
        <f aca="false">BZ66*'Dist Horaria'!$N$6</f>
        <v>109.457534246575</v>
      </c>
      <c r="CH66" s="0" t="n">
        <f aca="false">BZ66*'Dist Horaria'!$O$6</f>
        <v>109.457534246575</v>
      </c>
      <c r="CI66" s="0" t="n">
        <f aca="false">BZ66*'Dist Horaria'!$P$6</f>
        <v>71.8315068493151</v>
      </c>
      <c r="CJ66" s="0" t="n">
        <f aca="false">BZ66*'Dist Horaria'!$Q$6</f>
        <v>71.8315068493151</v>
      </c>
      <c r="CK66" s="0" t="n">
        <f aca="false">BZ66*'Dist Horaria'!$R$6</f>
        <v>71.8315068493151</v>
      </c>
      <c r="CL66" s="0" t="n">
        <f aca="false">BZ66*'Dist Horaria'!$S$6</f>
        <v>71.8315068493151</v>
      </c>
      <c r="CM66" s="0" t="n">
        <f aca="false">BZ66*'Dist Horaria'!$T$6</f>
        <v>71.8315068493151</v>
      </c>
      <c r="CN66" s="0" t="n">
        <f aca="false">BZ66*'Dist Horaria'!$U$6</f>
        <v>71.8315068493151</v>
      </c>
      <c r="CO66" s="0" t="n">
        <f aca="false">BZ66*'Dist Horaria'!$V$6</f>
        <v>71.8315068493151</v>
      </c>
      <c r="CP66" s="0" t="n">
        <f aca="false">BZ66*'Dist Horaria'!$W$6</f>
        <v>71.8315068493151</v>
      </c>
      <c r="CQ66" s="0" t="n">
        <f aca="false">BZ66*'Dist Horaria'!$X$6</f>
        <v>109.457534246575</v>
      </c>
      <c r="CR66" s="0" t="n">
        <f aca="false">BZ66*'Dist Horaria'!$Y$6</f>
        <v>109.457534246575</v>
      </c>
      <c r="CS66" s="0" t="n">
        <f aca="false">BZ66*'Dist Horaria'!$Z$6</f>
        <v>109.457534246575</v>
      </c>
      <c r="CT66" s="0" t="n">
        <f aca="false">BZ66*'Dist Horaria'!$AA$6</f>
        <v>41.0465753424658</v>
      </c>
      <c r="CU66" s="0" t="n">
        <f aca="false">BZ66*'Dist Horaria'!$AB$6</f>
        <v>41.0465753424658</v>
      </c>
      <c r="CV66" s="0" t="n">
        <f aca="false">BZ66*'Dist Horaria'!$AC$6</f>
        <v>41.0465753424658</v>
      </c>
      <c r="CW66" s="0" t="n">
        <f aca="false">BZ66*'Dist Horaria'!$AD$6</f>
        <v>41.0465753424658</v>
      </c>
      <c r="CX66" s="0" t="n">
        <f aca="false">BZ66*'Dist Horaria'!$AE$6</f>
        <v>41.0465753424658</v>
      </c>
      <c r="CY66" s="0" t="n">
        <f aca="false">AS66*1000000</f>
        <v>1717.43614816438</v>
      </c>
      <c r="CZ66" s="0" t="n">
        <f aca="false">CY66*'Dist Horaria'!$H$6</f>
        <v>42.9359037041096</v>
      </c>
      <c r="DA66" s="0" t="n">
        <f aca="false">CY66*'Dist Horaria'!$I$6</f>
        <v>42.9359037041096</v>
      </c>
      <c r="DB66" s="0" t="n">
        <f aca="false">CY66*'Dist Horaria'!$J$6</f>
        <v>42.9359037041096</v>
      </c>
      <c r="DC66" s="0" t="n">
        <f aca="false">CY66*'Dist Horaria'!$K$6</f>
        <v>42.9359037041096</v>
      </c>
      <c r="DD66" s="0" t="n">
        <f aca="false">CY66*'Dist Horaria'!$L$6</f>
        <v>42.9359037041096</v>
      </c>
      <c r="DE66" s="0" t="n">
        <f aca="false">CY66*'Dist Horaria'!$M$6</f>
        <v>114.495743210959</v>
      </c>
      <c r="DF66" s="0" t="n">
        <f aca="false">CY66*'Dist Horaria'!$N$6</f>
        <v>114.495743210959</v>
      </c>
      <c r="DG66" s="0" t="n">
        <f aca="false">CY66*'Dist Horaria'!$O$6</f>
        <v>114.495743210959</v>
      </c>
      <c r="DH66" s="0" t="n">
        <f aca="false">CY66*'Dist Horaria'!$P$6</f>
        <v>75.1378314821918</v>
      </c>
      <c r="DI66" s="0" t="n">
        <f aca="false">CY66*'Dist Horaria'!$Q$6</f>
        <v>75.1378314821918</v>
      </c>
      <c r="DJ66" s="0" t="n">
        <f aca="false">CY66*'Dist Horaria'!$R$6</f>
        <v>75.1378314821918</v>
      </c>
      <c r="DK66" s="0" t="n">
        <f aca="false">CY66*'Dist Horaria'!$S$6</f>
        <v>75.1378314821918</v>
      </c>
      <c r="DL66" s="0" t="n">
        <f aca="false">CY66*'Dist Horaria'!$T$6</f>
        <v>75.1378314821918</v>
      </c>
      <c r="DM66" s="0" t="n">
        <f aca="false">CY66*'Dist Horaria'!$U$6</f>
        <v>75.1378314821918</v>
      </c>
      <c r="DN66" s="0" t="n">
        <f aca="false">CY66*'Dist Horaria'!$V$6</f>
        <v>75.1378314821918</v>
      </c>
      <c r="DO66" s="0" t="n">
        <f aca="false">CY66*'Dist Horaria'!$W$6</f>
        <v>75.1378314821918</v>
      </c>
      <c r="DP66" s="0" t="n">
        <f aca="false">CY66*'Dist Horaria'!$X$6</f>
        <v>114.495743210959</v>
      </c>
      <c r="DQ66" s="0" t="n">
        <f aca="false">CY66*'Dist Horaria'!$Y$6</f>
        <v>114.495743210959</v>
      </c>
      <c r="DR66" s="0" t="n">
        <f aca="false">CY66*'Dist Horaria'!$Z$6</f>
        <v>114.495743210959</v>
      </c>
      <c r="DS66" s="0" t="n">
        <f aca="false">CY66*'Dist Horaria'!$AA$6</f>
        <v>42.9359037041096</v>
      </c>
      <c r="DT66" s="0" t="n">
        <f aca="false">CY66*'Dist Horaria'!$AB$6</f>
        <v>42.9359037041096</v>
      </c>
      <c r="DU66" s="0" t="n">
        <f aca="false">CY66*'Dist Horaria'!$AC$6</f>
        <v>42.9359037041096</v>
      </c>
      <c r="DV66" s="0" t="n">
        <f aca="false">CY66*'Dist Horaria'!$AD$6</f>
        <v>42.9359037041096</v>
      </c>
      <c r="DW66" s="0" t="n">
        <f aca="false">CY66*'Dist Horaria'!$AE$6</f>
        <v>42.9359037041096</v>
      </c>
      <c r="DX66" s="0" t="n">
        <f aca="false">AX66*1000000</f>
        <v>99.5615158356164</v>
      </c>
      <c r="DY66" s="0" t="n">
        <f aca="false">DX66*'Dist Horaria'!$H$6</f>
        <v>2.48903789589041</v>
      </c>
      <c r="DZ66" s="0" t="n">
        <f aca="false">DX66*'Dist Horaria'!$I$6</f>
        <v>2.48903789589041</v>
      </c>
      <c r="EA66" s="0" t="n">
        <f aca="false">DX66*'Dist Horaria'!$J$6</f>
        <v>2.48903789589041</v>
      </c>
      <c r="EB66" s="0" t="n">
        <f aca="false">DX66*'Dist Horaria'!$K$6</f>
        <v>2.48903789589041</v>
      </c>
      <c r="EC66" s="0" t="n">
        <f aca="false">DX66*'Dist Horaria'!$L$6</f>
        <v>2.48903789589041</v>
      </c>
      <c r="ED66" s="0" t="n">
        <f aca="false">DX66*'Dist Horaria'!$M$6</f>
        <v>6.6374343890411</v>
      </c>
      <c r="EE66" s="0" t="n">
        <f aca="false">DX66*'Dist Horaria'!$N$6</f>
        <v>6.6374343890411</v>
      </c>
      <c r="EF66" s="0" t="n">
        <f aca="false">DX66*'Dist Horaria'!$O$6</f>
        <v>6.6374343890411</v>
      </c>
      <c r="EG66" s="0" t="n">
        <f aca="false">DX66*'Dist Horaria'!$P$6</f>
        <v>4.35581631780822</v>
      </c>
      <c r="EH66" s="0" t="n">
        <f aca="false">DX66*'Dist Horaria'!$Q$6</f>
        <v>4.35581631780822</v>
      </c>
      <c r="EI66" s="0" t="n">
        <f aca="false">DX66*'Dist Horaria'!$R$6</f>
        <v>4.35581631780822</v>
      </c>
      <c r="EJ66" s="0" t="n">
        <f aca="false">DX66*'Dist Horaria'!$S$6</f>
        <v>4.35581631780822</v>
      </c>
      <c r="EK66" s="0" t="n">
        <f aca="false">DX66*'Dist Horaria'!$T$6</f>
        <v>4.35581631780822</v>
      </c>
      <c r="EL66" s="0" t="n">
        <f aca="false">DX66*'Dist Horaria'!$U$6</f>
        <v>4.35581631780822</v>
      </c>
      <c r="EM66" s="0" t="n">
        <f aca="false">DX66*'Dist Horaria'!$V$6</f>
        <v>4.35581631780822</v>
      </c>
      <c r="EN66" s="0" t="n">
        <f aca="false">DX66*'Dist Horaria'!$W$6</f>
        <v>4.35581631780822</v>
      </c>
      <c r="EO66" s="0" t="n">
        <f aca="false">DX66*'Dist Horaria'!$X$6</f>
        <v>6.6374343890411</v>
      </c>
      <c r="EP66" s="0" t="n">
        <f aca="false">DX66*'Dist Horaria'!$Y$6</f>
        <v>6.6374343890411</v>
      </c>
      <c r="EQ66" s="0" t="n">
        <f aca="false">DX66*'Dist Horaria'!$Z$6</f>
        <v>6.6374343890411</v>
      </c>
      <c r="ER66" s="0" t="n">
        <f aca="false">DX66*'Dist Horaria'!$AA$6</f>
        <v>2.48903789589041</v>
      </c>
      <c r="ES66" s="0" t="n">
        <f aca="false">DX66*'Dist Horaria'!$AB$6</f>
        <v>2.48903789589041</v>
      </c>
      <c r="ET66" s="0" t="n">
        <f aca="false">DX66*'Dist Horaria'!$AC$6</f>
        <v>2.48903789589041</v>
      </c>
      <c r="EU66" s="0" t="n">
        <f aca="false">DX66*'Dist Horaria'!$AD$6</f>
        <v>2.48903789589041</v>
      </c>
      <c r="EV66" s="0" t="n">
        <f aca="false">DX66*'Dist Horaria'!$AE$6</f>
        <v>2.48903789589041</v>
      </c>
      <c r="EW66" s="0" t="n">
        <f aca="false">BB66+CA66+CZ66+DY66</f>
        <v>118.657963982771</v>
      </c>
      <c r="EX66" s="0" t="n">
        <f aca="false">BC66+CB66+DA66+DZ66</f>
        <v>117.796946391495</v>
      </c>
      <c r="EY66" s="0" t="n">
        <f aca="false">BD66+CC66+DB66+EA66</f>
        <v>116.984251609105</v>
      </c>
      <c r="EZ66" s="0" t="n">
        <f aca="false">BE66+CD66+DC66+EB66</f>
        <v>116.291867395391</v>
      </c>
      <c r="FA66" s="0" t="n">
        <f aca="false">BF66+CE66+DD66+EC66</f>
        <v>115.785899893473</v>
      </c>
      <c r="FB66" s="0" t="n">
        <f aca="false">BG66+CF66+DE66+ED66</f>
        <v>259.58655537245</v>
      </c>
      <c r="FC66" s="0" t="n">
        <f aca="false">BH66+CG66+DF66+EE66</f>
        <v>260.895201914059</v>
      </c>
      <c r="FD66" s="0" t="n">
        <f aca="false">BI66+CH66+DG66+EF66</f>
        <v>260.895201914059</v>
      </c>
      <c r="FE66" s="0" t="n">
        <f aca="false">BJ66+CI66+DH66+EG66</f>
        <v>191.419017575225</v>
      </c>
      <c r="FF66" s="0" t="n">
        <f aca="false">BK66+CJ66+DI66+EH66</f>
        <v>195.659714615465</v>
      </c>
      <c r="FG66" s="0" t="n">
        <f aca="false">BL66+CK66+DJ66+EI66</f>
        <v>198.743857917458</v>
      </c>
      <c r="FH66" s="0" t="n">
        <f aca="false">BM66+CL66+DK66+EJ66</f>
        <v>200.285929568455</v>
      </c>
      <c r="FI66" s="0" t="n">
        <f aca="false">BN66+CM66+DL66+EK66</f>
        <v>200.671447481204</v>
      </c>
      <c r="FJ66" s="0" t="n">
        <f aca="false">BO66+CN66+DM66+EL66</f>
        <v>200.285929568455</v>
      </c>
      <c r="FK66" s="0" t="n">
        <f aca="false">BP66+CO66+DN66+EM66</f>
        <v>199.514893742956</v>
      </c>
      <c r="FL66" s="0" t="n">
        <f aca="false">BQ66+CP66+DO66+EN66</f>
        <v>198.358340004709</v>
      </c>
      <c r="FM66" s="0" t="n">
        <f aca="false">BR66+CQ66+DP66+EO66</f>
        <v>276.712394814244</v>
      </c>
      <c r="FN66" s="0" t="n">
        <f aca="false">BS66+CR66+DQ66+EP66</f>
        <v>275.660425864291</v>
      </c>
      <c r="FO66" s="0" t="n">
        <f aca="false">BT66+CS66+DR66+EQ66</f>
        <v>269.934455904646</v>
      </c>
      <c r="FP66" s="0" t="n">
        <f aca="false">BU66+CT66+DS66+ER66</f>
        <v>123.885170427459</v>
      </c>
      <c r="FQ66" s="0" t="n">
        <f aca="false">BV66+CU66+DT66+ES66</f>
        <v>119.77216869631</v>
      </c>
      <c r="FR66" s="0" t="n">
        <f aca="false">BW66+CV66+DU66+ET66</f>
        <v>122.56360951511</v>
      </c>
      <c r="FS66" s="0" t="n">
        <f aca="false">BX66+CW66+DV66+EU66</f>
        <v>121.611154528474</v>
      </c>
      <c r="FT66" s="0" t="n">
        <f aca="false">BY66+CX66+DW66+EV66</f>
        <v>120.603512749417</v>
      </c>
      <c r="FU66" s="0" t="n">
        <f aca="false">AM66*'Dist Horaria'!$H$10</f>
        <v>0.0540857518704106</v>
      </c>
      <c r="FV66" s="0" t="n">
        <f aca="false">AM66*'Dist Horaria'!$I$10</f>
        <v>0.0506182946838306</v>
      </c>
      <c r="FW66" s="0" t="n">
        <f aca="false">AM66*'Dist Horaria'!$J$10</f>
        <v>0.0503991634656132</v>
      </c>
      <c r="FX66" s="0" t="n">
        <f aca="false">AM66*'Dist Horaria'!$K$10</f>
        <v>0.0489497008439032</v>
      </c>
      <c r="FY66" s="0" t="n">
        <f aca="false">AM66*'Dist Horaria'!$L$10</f>
        <v>0.0489692897337745</v>
      </c>
      <c r="FZ66" s="0" t="n">
        <f aca="false">AM66*'Dist Horaria'!$M$10</f>
        <v>0.0523991552306569</v>
      </c>
      <c r="GA66" s="0" t="n">
        <f aca="false">AM66*'Dist Horaria'!$N$10</f>
        <v>0.0495717667151612</v>
      </c>
      <c r="GB66" s="0" t="n">
        <f aca="false">AM66*'Dist Horaria'!$O$10</f>
        <v>0.0487256690141367</v>
      </c>
      <c r="GC66" s="0" t="n">
        <f aca="false">AM66*'Dist Horaria'!$P$10</f>
        <v>0.0494817798286799</v>
      </c>
      <c r="GD66" s="0" t="n">
        <f aca="false">AM66*'Dist Horaria'!$Q$10</f>
        <v>0.0447793414190739</v>
      </c>
      <c r="GE66" s="0" t="n">
        <f aca="false">AM66*'Dist Horaria'!$R$10</f>
        <v>0.0546375214174974</v>
      </c>
      <c r="GF66" s="0" t="n">
        <f aca="false">AM66*'Dist Horaria'!$S$10</f>
        <v>0.0466625657772621</v>
      </c>
      <c r="GG66" s="0" t="n">
        <f aca="false">AR66*'Dist Horaria'!$H$10</f>
        <v>0.0565752590733143</v>
      </c>
      <c r="GH66" s="0" t="n">
        <f aca="false">AR66*'Dist Horaria'!$I$10</f>
        <v>0.0529481986762171</v>
      </c>
      <c r="GI66" s="0" t="n">
        <f aca="false">AR66*'Dist Horaria'!$J$10</f>
        <v>0.0527189810909388</v>
      </c>
      <c r="GJ66" s="0" t="n">
        <f aca="false">AR66*'Dist Horaria'!$K$10</f>
        <v>0.0512028013115246</v>
      </c>
      <c r="GK66" s="0" t="n">
        <f aca="false">AR66*'Dist Horaria'!$L$10</f>
        <v>0.0512232918562818</v>
      </c>
      <c r="GL66" s="0" t="n">
        <f aca="false">AR66*'Dist Horaria'!$M$10</f>
        <v>0.0548110302598761</v>
      </c>
      <c r="GM66" s="0" t="n">
        <f aca="false">AR66*'Dist Horaria'!$N$10</f>
        <v>0.0518535001852578</v>
      </c>
      <c r="GN66" s="0" t="n">
        <f aca="false">AR66*'Dist Horaria'!$O$10</f>
        <v>0.05096845754498</v>
      </c>
      <c r="GO66" s="0" t="n">
        <f aca="false">AR66*'Dist Horaria'!$P$10</f>
        <v>0.051759371302145</v>
      </c>
      <c r="GP66" s="0" t="n">
        <f aca="false">AR66*'Dist Horaria'!$Q$10</f>
        <v>0.0468404848653399</v>
      </c>
      <c r="GQ66" s="0" t="n">
        <f aca="false">AR66*'Dist Horaria'!$R$10</f>
        <v>0.0571524259610003</v>
      </c>
      <c r="GR66" s="0" t="n">
        <f aca="false">AR66*'Dist Horaria'!$S$10</f>
        <v>0.0488103919531244</v>
      </c>
      <c r="GS66" s="0" t="n">
        <f aca="false">AW66*'Dist Horaria'!$H$10</f>
        <v>0.00327972516367039</v>
      </c>
      <c r="GT66" s="0" t="n">
        <f aca="false">AW66*'Dist Horaria'!$I$10</f>
        <v>0.00306946079282418</v>
      </c>
      <c r="GU66" s="0" t="n">
        <f aca="false">AW66*'Dist Horaria'!$J$10</f>
        <v>0.00305617281686602</v>
      </c>
      <c r="GV66" s="0" t="n">
        <f aca="false">AW66*'Dist Horaria'!$K$10</f>
        <v>0.00296827833689998</v>
      </c>
      <c r="GW66" s="0" t="n">
        <f aca="false">AW66*'Dist Horaria'!$L$10</f>
        <v>0.00296946619456706</v>
      </c>
      <c r="GX66" s="0" t="n">
        <f aca="false">AW66*'Dist Horaria'!$M$10</f>
        <v>0.00317745102955803</v>
      </c>
      <c r="GY66" s="0" t="n">
        <f aca="false">AW66*'Dist Horaria'!$N$10</f>
        <v>0.00300600001073959</v>
      </c>
      <c r="GZ66" s="0" t="n">
        <f aca="false">AW66*'Dist Horaria'!$O$10</f>
        <v>0.00295469319101333</v>
      </c>
      <c r="HA66" s="0" t="n">
        <f aca="false">AW66*'Dist Horaria'!$P$10</f>
        <v>0.00300054326389246</v>
      </c>
      <c r="HB66" s="0" t="n">
        <f aca="false">AW66*'Dist Horaria'!$Q$10</f>
        <v>0.00271539042697623</v>
      </c>
      <c r="HC66" s="0" t="n">
        <f aca="false">AW66*'Dist Horaria'!$R$10</f>
        <v>0.00331318411368118</v>
      </c>
      <c r="HD66" s="0" t="n">
        <f aca="false">AW66*'Dist Horaria'!$S$10</f>
        <v>0.00282958793931156</v>
      </c>
    </row>
    <row r="67" customFormat="false" ht="13.8" hidden="false" customHeight="false" outlineLevel="0" collapsed="false">
      <c r="A67" s="0" t="n">
        <v>4.69738515546291</v>
      </c>
      <c r="B67" s="0" t="n">
        <v>-74.0871789563211</v>
      </c>
      <c r="C67" s="0" t="n">
        <v>30</v>
      </c>
      <c r="D67" s="0" t="n">
        <v>35</v>
      </c>
      <c r="E67" s="0" t="n">
        <v>2449</v>
      </c>
      <c r="F67" s="0" t="n">
        <v>81</v>
      </c>
      <c r="G67" s="0" t="s">
        <v>351</v>
      </c>
      <c r="H67" s="1" t="n">
        <v>41358</v>
      </c>
      <c r="I67" s="0" t="s">
        <v>430</v>
      </c>
      <c r="J67" s="0" t="s">
        <v>431</v>
      </c>
      <c r="K67" s="0" t="s">
        <v>432</v>
      </c>
      <c r="L67" s="0" t="s">
        <v>433</v>
      </c>
      <c r="M67" s="0" t="s">
        <v>434</v>
      </c>
      <c r="N67" s="0" t="n">
        <v>90</v>
      </c>
      <c r="O67" s="0" t="s">
        <v>435</v>
      </c>
      <c r="P67" s="0" t="s">
        <v>85</v>
      </c>
      <c r="Q67" s="0" t="s">
        <v>86</v>
      </c>
      <c r="R67" s="0" t="s">
        <v>87</v>
      </c>
      <c r="S67" s="0" t="n">
        <v>365</v>
      </c>
      <c r="T67" s="0" t="n">
        <v>15</v>
      </c>
      <c r="U67" s="0" t="n">
        <v>2</v>
      </c>
      <c r="V67" s="0" t="n">
        <v>24000</v>
      </c>
      <c r="W67" s="0" t="n">
        <f aca="false">V67*12</f>
        <v>288000</v>
      </c>
      <c r="X67" s="0" t="n">
        <v>2</v>
      </c>
      <c r="Y67" s="0" t="s">
        <v>148</v>
      </c>
      <c r="Z67" s="0" t="n">
        <v>23416.74</v>
      </c>
      <c r="AB67" s="0" t="n">
        <v>0.005</v>
      </c>
      <c r="AC67" s="0" t="n">
        <v>-1</v>
      </c>
      <c r="AD67" s="0" t="n">
        <v>1053.17416340211</v>
      </c>
      <c r="AE67" s="0" t="n">
        <v>0.47814107018456</v>
      </c>
      <c r="AF67" s="0" t="n">
        <f aca="false">AE67/S67</f>
        <v>0.00130997553475222</v>
      </c>
      <c r="AG67" s="0" t="n">
        <f aca="false">AE67*EXP(AB67*AC67)</f>
        <v>0.475756331648181</v>
      </c>
      <c r="AH67" s="0" t="n">
        <f aca="false">AG67/S67</f>
        <v>0.00130344200451557</v>
      </c>
      <c r="AI67" s="0" t="s">
        <v>90</v>
      </c>
      <c r="AJ67" s="0" t="n">
        <f aca="false">IF(AI67="A",'FE DISTRIBUCIÓN'!$C$2,'FE DISTRIBUCIÓN'!$C$3)</f>
        <v>4.994E-006</v>
      </c>
      <c r="AK67" s="0" t="n">
        <f aca="false">W67*AJ67</f>
        <v>1.438272</v>
      </c>
      <c r="AL67" s="0" t="n">
        <f aca="false">AK67/365</f>
        <v>0.00394047123287671</v>
      </c>
      <c r="AM67" s="0" t="n">
        <f aca="false">AK67*EXP(AB67*AC67)</f>
        <v>1.43109858847342</v>
      </c>
      <c r="AN67" s="0" t="n">
        <f aca="false">AM67/365</f>
        <v>0.0039208180506121</v>
      </c>
      <c r="AO67" s="0" t="n">
        <v>5.223868284E-006</v>
      </c>
      <c r="AP67" s="0" t="n">
        <f aca="false">AO67*W67</f>
        <v>1.504474065792</v>
      </c>
      <c r="AQ67" s="0" t="n">
        <f aca="false">AP67/365</f>
        <v>0.00412184675559452</v>
      </c>
      <c r="AR67" s="0" t="n">
        <f aca="false">AP67*EXP(AB67*AC67)</f>
        <v>1.49697047008479</v>
      </c>
      <c r="AS67" s="0" t="n">
        <f aca="false">AR67/365</f>
        <v>0.00410128895913642</v>
      </c>
      <c r="AT67" s="0" t="n">
        <v>3.02832944E-007</v>
      </c>
      <c r="AU67" s="0" t="n">
        <f aca="false">AT67*W67</f>
        <v>0.087215887872</v>
      </c>
      <c r="AV67" s="0" t="n">
        <f aca="false">AU67/365</f>
        <v>0.000238947638005479</v>
      </c>
      <c r="AW67" s="0" t="n">
        <f aca="false">AU67*EXP(AB67*AC67)</f>
        <v>0.0867808968165097</v>
      </c>
      <c r="AX67" s="0" t="n">
        <f aca="false">AW67/365</f>
        <v>0.000237755881689068</v>
      </c>
      <c r="AY67" s="0" t="n">
        <f aca="false">AW67+AR67+AM67+AG67</f>
        <v>3.4906062870229</v>
      </c>
      <c r="AZ67" s="0" t="n">
        <f aca="false">AH67+AN67+AS67+AX67</f>
        <v>0.00956330489595315</v>
      </c>
      <c r="BA67" s="0" t="n">
        <f aca="false">AH67*1000000</f>
        <v>1303.44200451557</v>
      </c>
      <c r="BB67" s="0" t="n">
        <f aca="false">BA67*'Dist Horaria'!$H$3</f>
        <v>45.4178389831192</v>
      </c>
      <c r="BC67" s="0" t="n">
        <f aca="false">BA67*'Dist Horaria'!$I$3</f>
        <v>44.2028692701451</v>
      </c>
      <c r="BD67" s="0" t="n">
        <f aca="false">BA67*'Dist Horaria'!$J$3</f>
        <v>43.056087187526</v>
      </c>
      <c r="BE67" s="0" t="n">
        <f aca="false">BA67*'Dist Horaria'!$K$3</f>
        <v>42.079073642242</v>
      </c>
      <c r="BF67" s="0" t="n">
        <f aca="false">BA67*'Dist Horaria'!$L$3</f>
        <v>41.3651100754016</v>
      </c>
      <c r="BG67" s="0" t="n">
        <f aca="false">BA67*'Dist Horaria'!$M$3</f>
        <v>40.9156236098001</v>
      </c>
      <c r="BH67" s="0" t="n">
        <f aca="false">BA67*'Dist Horaria'!$N$3</f>
        <v>42.7622361867702</v>
      </c>
      <c r="BI67" s="0" t="n">
        <f aca="false">BA67*'Dist Horaria'!$O$3</f>
        <v>42.7622361867702</v>
      </c>
      <c r="BJ67" s="0" t="n">
        <f aca="false">BA67*'Dist Horaria'!$P$3</f>
        <v>56.5758814043654</v>
      </c>
      <c r="BK67" s="0" t="n">
        <f aca="false">BA67*'Dist Horaria'!$Q$3</f>
        <v>62.5598688605963</v>
      </c>
      <c r="BL67" s="0" t="n">
        <f aca="false">BA67*'Dist Horaria'!$R$3</f>
        <v>66.9118597378552</v>
      </c>
      <c r="BM67" s="0" t="n">
        <f aca="false">BA67*'Dist Horaria'!$S$3</f>
        <v>69.0878551764846</v>
      </c>
      <c r="BN67" s="0" t="n">
        <f aca="false">BA67*'Dist Horaria'!$T$3</f>
        <v>69.631854036142</v>
      </c>
      <c r="BO67" s="0" t="n">
        <f aca="false">BA67*'Dist Horaria'!$U$3</f>
        <v>69.0878551764846</v>
      </c>
      <c r="BP67" s="0" t="n">
        <f aca="false">BA67*'Dist Horaria'!$V$3</f>
        <v>67.9998574571699</v>
      </c>
      <c r="BQ67" s="0" t="n">
        <f aca="false">BA67*'Dist Horaria'!$W$3</f>
        <v>66.3678608781978</v>
      </c>
      <c r="BR67" s="0" t="n">
        <f aca="false">BA67*'Dist Horaria'!$X$3</f>
        <v>65.0816527848781</v>
      </c>
      <c r="BS67" s="0" t="n">
        <f aca="false">BA67*'Dist Horaria'!$Y$3</f>
        <v>63.5972343175536</v>
      </c>
      <c r="BT67" s="0" t="n">
        <f aca="false">BA67*'Dist Horaria'!$Z$3</f>
        <v>55.5173993073801</v>
      </c>
      <c r="BU67" s="0" t="n">
        <f aca="false">BA67*'Dist Horaria'!$AA$3</f>
        <v>52.7938758702924</v>
      </c>
      <c r="BV67" s="0" t="n">
        <f aca="false">BA67*'Dist Horaria'!$AB$3</f>
        <v>46.9900774538757</v>
      </c>
      <c r="BW67" s="0" t="n">
        <f aca="false">BA67*'Dist Horaria'!$AC$3</f>
        <v>50.929040007909</v>
      </c>
      <c r="BX67" s="0" t="n">
        <f aca="false">BA67*'Dist Horaria'!$AD$3</f>
        <v>49.5850442830156</v>
      </c>
      <c r="BY67" s="0" t="n">
        <f aca="false">BA67*'Dist Horaria'!$AE$3</f>
        <v>48.1631752579398</v>
      </c>
      <c r="BZ67" s="0" t="n">
        <f aca="false">AN67*1000000</f>
        <v>3920.8180506121</v>
      </c>
      <c r="CA67" s="0" t="n">
        <f aca="false">BZ67*'Dist Horaria'!$H$6</f>
        <v>98.0204512653026</v>
      </c>
      <c r="CB67" s="0" t="n">
        <f aca="false">BZ67*'Dist Horaria'!$I$6</f>
        <v>98.0204512653026</v>
      </c>
      <c r="CC67" s="0" t="n">
        <f aca="false">BZ67*'Dist Horaria'!$J$6</f>
        <v>98.0204512653026</v>
      </c>
      <c r="CD67" s="0" t="n">
        <f aca="false">BZ67*'Dist Horaria'!$K$6</f>
        <v>98.0204512653026</v>
      </c>
      <c r="CE67" s="0" t="n">
        <f aca="false">BZ67*'Dist Horaria'!$L$6</f>
        <v>98.0204512653026</v>
      </c>
      <c r="CF67" s="0" t="n">
        <f aca="false">BZ67*'Dist Horaria'!$M$6</f>
        <v>261.387870040807</v>
      </c>
      <c r="CG67" s="0" t="n">
        <f aca="false">BZ67*'Dist Horaria'!$N$6</f>
        <v>261.387870040807</v>
      </c>
      <c r="CH67" s="0" t="n">
        <f aca="false">BZ67*'Dist Horaria'!$O$6</f>
        <v>261.387870040807</v>
      </c>
      <c r="CI67" s="0" t="n">
        <f aca="false">BZ67*'Dist Horaria'!$P$6</f>
        <v>171.535789714279</v>
      </c>
      <c r="CJ67" s="0" t="n">
        <f aca="false">BZ67*'Dist Horaria'!$Q$6</f>
        <v>171.535789714279</v>
      </c>
      <c r="CK67" s="0" t="n">
        <f aca="false">BZ67*'Dist Horaria'!$R$6</f>
        <v>171.535789714279</v>
      </c>
      <c r="CL67" s="0" t="n">
        <f aca="false">BZ67*'Dist Horaria'!$S$6</f>
        <v>171.535789714279</v>
      </c>
      <c r="CM67" s="0" t="n">
        <f aca="false">BZ67*'Dist Horaria'!$T$6</f>
        <v>171.535789714279</v>
      </c>
      <c r="CN67" s="0" t="n">
        <f aca="false">BZ67*'Dist Horaria'!$U$6</f>
        <v>171.535789714279</v>
      </c>
      <c r="CO67" s="0" t="n">
        <f aca="false">BZ67*'Dist Horaria'!$V$6</f>
        <v>171.535789714279</v>
      </c>
      <c r="CP67" s="0" t="n">
        <f aca="false">BZ67*'Dist Horaria'!$W$6</f>
        <v>171.535789714279</v>
      </c>
      <c r="CQ67" s="0" t="n">
        <f aca="false">BZ67*'Dist Horaria'!$X$6</f>
        <v>261.387870040807</v>
      </c>
      <c r="CR67" s="0" t="n">
        <f aca="false">BZ67*'Dist Horaria'!$Y$6</f>
        <v>261.387870040807</v>
      </c>
      <c r="CS67" s="0" t="n">
        <f aca="false">BZ67*'Dist Horaria'!$Z$6</f>
        <v>261.387870040807</v>
      </c>
      <c r="CT67" s="0" t="n">
        <f aca="false">BZ67*'Dist Horaria'!$AA$6</f>
        <v>98.0204512653026</v>
      </c>
      <c r="CU67" s="0" t="n">
        <f aca="false">BZ67*'Dist Horaria'!$AB$6</f>
        <v>98.0204512653026</v>
      </c>
      <c r="CV67" s="0" t="n">
        <f aca="false">BZ67*'Dist Horaria'!$AC$6</f>
        <v>98.0204512653026</v>
      </c>
      <c r="CW67" s="0" t="n">
        <f aca="false">BZ67*'Dist Horaria'!$AD$6</f>
        <v>98.0204512653026</v>
      </c>
      <c r="CX67" s="0" t="n">
        <f aca="false">BZ67*'Dist Horaria'!$AE$6</f>
        <v>98.0204512653026</v>
      </c>
      <c r="CY67" s="0" t="n">
        <f aca="false">AS67*1000000</f>
        <v>4101.28895913642</v>
      </c>
      <c r="CZ67" s="0" t="n">
        <f aca="false">CY67*'Dist Horaria'!$H$6</f>
        <v>102.53222397841</v>
      </c>
      <c r="DA67" s="0" t="n">
        <f aca="false">CY67*'Dist Horaria'!$I$6</f>
        <v>102.53222397841</v>
      </c>
      <c r="DB67" s="0" t="n">
        <f aca="false">CY67*'Dist Horaria'!$J$6</f>
        <v>102.53222397841</v>
      </c>
      <c r="DC67" s="0" t="n">
        <f aca="false">CY67*'Dist Horaria'!$K$6</f>
        <v>102.53222397841</v>
      </c>
      <c r="DD67" s="0" t="n">
        <f aca="false">CY67*'Dist Horaria'!$L$6</f>
        <v>102.53222397841</v>
      </c>
      <c r="DE67" s="0" t="n">
        <f aca="false">CY67*'Dist Horaria'!$M$6</f>
        <v>273.419263942428</v>
      </c>
      <c r="DF67" s="0" t="n">
        <f aca="false">CY67*'Dist Horaria'!$N$6</f>
        <v>273.419263942428</v>
      </c>
      <c r="DG67" s="0" t="n">
        <f aca="false">CY67*'Dist Horaria'!$O$6</f>
        <v>273.419263942428</v>
      </c>
      <c r="DH67" s="0" t="n">
        <f aca="false">CY67*'Dist Horaria'!$P$6</f>
        <v>179.431391962218</v>
      </c>
      <c r="DI67" s="0" t="n">
        <f aca="false">CY67*'Dist Horaria'!$Q$6</f>
        <v>179.431391962218</v>
      </c>
      <c r="DJ67" s="0" t="n">
        <f aca="false">CY67*'Dist Horaria'!$R$6</f>
        <v>179.431391962218</v>
      </c>
      <c r="DK67" s="0" t="n">
        <f aca="false">CY67*'Dist Horaria'!$S$6</f>
        <v>179.431391962218</v>
      </c>
      <c r="DL67" s="0" t="n">
        <f aca="false">CY67*'Dist Horaria'!$T$6</f>
        <v>179.431391962218</v>
      </c>
      <c r="DM67" s="0" t="n">
        <f aca="false">CY67*'Dist Horaria'!$U$6</f>
        <v>179.431391962218</v>
      </c>
      <c r="DN67" s="0" t="n">
        <f aca="false">CY67*'Dist Horaria'!$V$6</f>
        <v>179.431391962218</v>
      </c>
      <c r="DO67" s="0" t="n">
        <f aca="false">CY67*'Dist Horaria'!$W$6</f>
        <v>179.431391962218</v>
      </c>
      <c r="DP67" s="0" t="n">
        <f aca="false">CY67*'Dist Horaria'!$X$6</f>
        <v>273.419263942428</v>
      </c>
      <c r="DQ67" s="0" t="n">
        <f aca="false">CY67*'Dist Horaria'!$Y$6</f>
        <v>273.419263942428</v>
      </c>
      <c r="DR67" s="0" t="n">
        <f aca="false">CY67*'Dist Horaria'!$Z$6</f>
        <v>273.419263942428</v>
      </c>
      <c r="DS67" s="0" t="n">
        <f aca="false">CY67*'Dist Horaria'!$AA$6</f>
        <v>102.53222397841</v>
      </c>
      <c r="DT67" s="0" t="n">
        <f aca="false">CY67*'Dist Horaria'!$AB$6</f>
        <v>102.53222397841</v>
      </c>
      <c r="DU67" s="0" t="n">
        <f aca="false">CY67*'Dist Horaria'!$AC$6</f>
        <v>102.53222397841</v>
      </c>
      <c r="DV67" s="0" t="n">
        <f aca="false">CY67*'Dist Horaria'!$AD$6</f>
        <v>102.53222397841</v>
      </c>
      <c r="DW67" s="0" t="n">
        <f aca="false">CY67*'Dist Horaria'!$AE$6</f>
        <v>102.53222397841</v>
      </c>
      <c r="DX67" s="0" t="n">
        <f aca="false">AX67*1000000</f>
        <v>237.755881689068</v>
      </c>
      <c r="DY67" s="0" t="n">
        <f aca="false">DX67*'Dist Horaria'!$H$6</f>
        <v>5.94389704222669</v>
      </c>
      <c r="DZ67" s="0" t="n">
        <f aca="false">DX67*'Dist Horaria'!$I$6</f>
        <v>5.94389704222669</v>
      </c>
      <c r="EA67" s="0" t="n">
        <f aca="false">DX67*'Dist Horaria'!$J$6</f>
        <v>5.94389704222669</v>
      </c>
      <c r="EB67" s="0" t="n">
        <f aca="false">DX67*'Dist Horaria'!$K$6</f>
        <v>5.94389704222669</v>
      </c>
      <c r="EC67" s="0" t="n">
        <f aca="false">DX67*'Dist Horaria'!$L$6</f>
        <v>5.94389704222669</v>
      </c>
      <c r="ED67" s="0" t="n">
        <f aca="false">DX67*'Dist Horaria'!$M$6</f>
        <v>15.8503921126045</v>
      </c>
      <c r="EE67" s="0" t="n">
        <f aca="false">DX67*'Dist Horaria'!$N$6</f>
        <v>15.8503921126045</v>
      </c>
      <c r="EF67" s="0" t="n">
        <f aca="false">DX67*'Dist Horaria'!$O$6</f>
        <v>15.8503921126045</v>
      </c>
      <c r="EG67" s="0" t="n">
        <f aca="false">DX67*'Dist Horaria'!$P$6</f>
        <v>10.4018198238967</v>
      </c>
      <c r="EH67" s="0" t="n">
        <f aca="false">DX67*'Dist Horaria'!$Q$6</f>
        <v>10.4018198238967</v>
      </c>
      <c r="EI67" s="0" t="n">
        <f aca="false">DX67*'Dist Horaria'!$R$6</f>
        <v>10.4018198238967</v>
      </c>
      <c r="EJ67" s="0" t="n">
        <f aca="false">DX67*'Dist Horaria'!$S$6</f>
        <v>10.4018198238967</v>
      </c>
      <c r="EK67" s="0" t="n">
        <f aca="false">DX67*'Dist Horaria'!$T$6</f>
        <v>10.4018198238967</v>
      </c>
      <c r="EL67" s="0" t="n">
        <f aca="false">DX67*'Dist Horaria'!$U$6</f>
        <v>10.4018198238967</v>
      </c>
      <c r="EM67" s="0" t="n">
        <f aca="false">DX67*'Dist Horaria'!$V$6</f>
        <v>10.4018198238967</v>
      </c>
      <c r="EN67" s="0" t="n">
        <f aca="false">DX67*'Dist Horaria'!$W$6</f>
        <v>10.4018198238967</v>
      </c>
      <c r="EO67" s="0" t="n">
        <f aca="false">DX67*'Dist Horaria'!$X$6</f>
        <v>15.8503921126045</v>
      </c>
      <c r="EP67" s="0" t="n">
        <f aca="false">DX67*'Dist Horaria'!$Y$6</f>
        <v>15.8503921126045</v>
      </c>
      <c r="EQ67" s="0" t="n">
        <f aca="false">DX67*'Dist Horaria'!$Z$6</f>
        <v>15.8503921126045</v>
      </c>
      <c r="ER67" s="0" t="n">
        <f aca="false">DX67*'Dist Horaria'!$AA$6</f>
        <v>5.94389704222669</v>
      </c>
      <c r="ES67" s="0" t="n">
        <f aca="false">DX67*'Dist Horaria'!$AB$6</f>
        <v>5.94389704222669</v>
      </c>
      <c r="ET67" s="0" t="n">
        <f aca="false">DX67*'Dist Horaria'!$AC$6</f>
        <v>5.94389704222669</v>
      </c>
      <c r="EU67" s="0" t="n">
        <f aca="false">DX67*'Dist Horaria'!$AD$6</f>
        <v>5.94389704222669</v>
      </c>
      <c r="EV67" s="0" t="n">
        <f aca="false">DX67*'Dist Horaria'!$AE$6</f>
        <v>5.94389704222669</v>
      </c>
      <c r="EW67" s="0" t="n">
        <f aca="false">BB67+CA67+CZ67+DY67</f>
        <v>251.914411269059</v>
      </c>
      <c r="EX67" s="0" t="n">
        <f aca="false">BC67+CB67+DA67+DZ67</f>
        <v>250.699441556085</v>
      </c>
      <c r="EY67" s="0" t="n">
        <f aca="false">BD67+CC67+DB67+EA67</f>
        <v>249.552659473466</v>
      </c>
      <c r="EZ67" s="0" t="n">
        <f aca="false">BE67+CD67+DC67+EB67</f>
        <v>248.575645928182</v>
      </c>
      <c r="FA67" s="0" t="n">
        <f aca="false">BF67+CE67+DD67+EC67</f>
        <v>247.861682361341</v>
      </c>
      <c r="FB67" s="0" t="n">
        <f aca="false">BG67+CF67+DE67+ED67</f>
        <v>591.573149705639</v>
      </c>
      <c r="FC67" s="0" t="n">
        <f aca="false">BH67+CG67+DF67+EE67</f>
        <v>593.419762282609</v>
      </c>
      <c r="FD67" s="0" t="n">
        <f aca="false">BI67+CH67+DG67+EF67</f>
        <v>593.419762282609</v>
      </c>
      <c r="FE67" s="0" t="n">
        <f aca="false">BJ67+CI67+DH67+EG67</f>
        <v>417.94488290476</v>
      </c>
      <c r="FF67" s="0" t="n">
        <f aca="false">BK67+CJ67+DI67+EH67</f>
        <v>423.928870360991</v>
      </c>
      <c r="FG67" s="0" t="n">
        <f aca="false">BL67+CK67+DJ67+EI67</f>
        <v>428.28086123825</v>
      </c>
      <c r="FH67" s="0" t="n">
        <f aca="false">BM67+CL67+DK67+EJ67</f>
        <v>430.456856676879</v>
      </c>
      <c r="FI67" s="0" t="n">
        <f aca="false">BN67+CM67+DL67+EK67</f>
        <v>431.000855536536</v>
      </c>
      <c r="FJ67" s="0" t="n">
        <f aca="false">BO67+CN67+DM67+EL67</f>
        <v>430.456856676879</v>
      </c>
      <c r="FK67" s="0" t="n">
        <f aca="false">BP67+CO67+DN67+EM67</f>
        <v>429.368858957564</v>
      </c>
      <c r="FL67" s="0" t="n">
        <f aca="false">BQ67+CP67+DO67+EN67</f>
        <v>427.736862378592</v>
      </c>
      <c r="FM67" s="0" t="n">
        <f aca="false">BR67+CQ67+DP67+EO67</f>
        <v>615.739178880717</v>
      </c>
      <c r="FN67" s="0" t="n">
        <f aca="false">BS67+CR67+DQ67+EP67</f>
        <v>614.254760413393</v>
      </c>
      <c r="FO67" s="0" t="n">
        <f aca="false">BT67+CS67+DR67+EQ67</f>
        <v>606.174925403219</v>
      </c>
      <c r="FP67" s="0" t="n">
        <f aca="false">BU67+CT67+DS67+ER67</f>
        <v>259.290448156232</v>
      </c>
      <c r="FQ67" s="0" t="n">
        <f aca="false">BV67+CU67+DT67+ES67</f>
        <v>253.486649739815</v>
      </c>
      <c r="FR67" s="0" t="n">
        <f aca="false">BW67+CV67+DU67+ET67</f>
        <v>257.425612293849</v>
      </c>
      <c r="FS67" s="0" t="n">
        <f aca="false">BX67+CW67+DV67+EU67</f>
        <v>256.081616568955</v>
      </c>
      <c r="FT67" s="0" t="n">
        <f aca="false">BY67+CX67+DW67+EV67</f>
        <v>254.659747543879</v>
      </c>
      <c r="FU67" s="0" t="n">
        <f aca="false">AM67*'Dist Horaria'!$H$10</f>
        <v>0.129158395338186</v>
      </c>
      <c r="FV67" s="0" t="n">
        <f aca="false">AM67*'Dist Horaria'!$I$10</f>
        <v>0.120878003726074</v>
      </c>
      <c r="FW67" s="0" t="n">
        <f aca="false">AM67*'Dist Horaria'!$J$10</f>
        <v>0.120354711813977</v>
      </c>
      <c r="FX67" s="0" t="n">
        <f aca="false">AM67*'Dist Horaria'!$K$10</f>
        <v>0.116893351661837</v>
      </c>
      <c r="FY67" s="0" t="n">
        <f aca="false">AM67*'Dist Horaria'!$L$10</f>
        <v>0.116940130517538</v>
      </c>
      <c r="FZ67" s="0" t="n">
        <f aca="false">AM67*'Dist Horaria'!$M$10</f>
        <v>0.125130752048779</v>
      </c>
      <c r="GA67" s="0" t="n">
        <f aca="false">AM67*'Dist Horaria'!$N$10</f>
        <v>0.118378863593313</v>
      </c>
      <c r="GB67" s="0" t="n">
        <f aca="false">AM67*'Dist Horaria'!$O$10</f>
        <v>0.116358356942588</v>
      </c>
      <c r="GC67" s="0" t="n">
        <f aca="false">AM67*'Dist Horaria'!$P$10</f>
        <v>0.118163972213283</v>
      </c>
      <c r="GD67" s="0" t="n">
        <f aca="false">AM67*'Dist Horaria'!$Q$10</f>
        <v>0.10693440845282</v>
      </c>
      <c r="GE67" s="0" t="n">
        <f aca="false">AM67*'Dist Horaria'!$R$10</f>
        <v>0.130476037542162</v>
      </c>
      <c r="GF67" s="0" t="n">
        <f aca="false">AM67*'Dist Horaria'!$S$10</f>
        <v>0.11143160462286</v>
      </c>
      <c r="GG67" s="0" t="n">
        <f aca="false">AR67*'Dist Horaria'!$H$10</f>
        <v>0.135103413099616</v>
      </c>
      <c r="GH67" s="0" t="n">
        <f aca="false">AR67*'Dist Horaria'!$I$10</f>
        <v>0.126441884240663</v>
      </c>
      <c r="GI67" s="0" t="n">
        <f aca="false">AR67*'Dist Horaria'!$J$10</f>
        <v>0.125894505781937</v>
      </c>
      <c r="GJ67" s="0" t="n">
        <f aca="false">AR67*'Dist Horaria'!$K$10</f>
        <v>0.122273823059017</v>
      </c>
      <c r="GK67" s="0" t="n">
        <f aca="false">AR67*'Dist Horaria'!$L$10</f>
        <v>0.12232275509359</v>
      </c>
      <c r="GL67" s="0" t="n">
        <f aca="false">AR67*'Dist Horaria'!$M$10</f>
        <v>0.130890381854363</v>
      </c>
      <c r="GM67" s="0" t="n">
        <f aca="false">AR67*'Dist Horaria'!$N$10</f>
        <v>0.123827711457964</v>
      </c>
      <c r="GN67" s="0" t="n">
        <f aca="false">AR67*'Dist Horaria'!$O$10</f>
        <v>0.121714203125898</v>
      </c>
      <c r="GO67" s="0" t="n">
        <f aca="false">AR67*'Dist Horaria'!$P$10</f>
        <v>0.123602928865924</v>
      </c>
      <c r="GP67" s="0" t="n">
        <f aca="false">AR67*'Dist Horaria'!$Q$10</f>
        <v>0.111856480733878</v>
      </c>
      <c r="GQ67" s="0" t="n">
        <f aca="false">AR67*'Dist Horaria'!$R$10</f>
        <v>0.136481704913595</v>
      </c>
      <c r="GR67" s="0" t="n">
        <f aca="false">AR67*'Dist Horaria'!$S$10</f>
        <v>0.116560677858348</v>
      </c>
      <c r="GS67" s="0" t="n">
        <f aca="false">AW67*'Dist Horaria'!$H$10</f>
        <v>0.00783208191881833</v>
      </c>
      <c r="GT67" s="0" t="n">
        <f aca="false">AW67*'Dist Horaria'!$I$10</f>
        <v>0.00732996430380654</v>
      </c>
      <c r="GU67" s="0" t="n">
        <f aca="false">AW67*'Dist Horaria'!$J$10</f>
        <v>0.00729823221924273</v>
      </c>
      <c r="GV67" s="0" t="n">
        <f aca="false">AW67*'Dist Horaria'!$K$10</f>
        <v>0.00708833756863867</v>
      </c>
      <c r="GW67" s="0" t="n">
        <f aca="false">AW67*'Dist Horaria'!$L$10</f>
        <v>0.00709117420832407</v>
      </c>
      <c r="GX67" s="0" t="n">
        <f aca="false">AW67*'Dist Horaria'!$M$10</f>
        <v>0.00758784822344131</v>
      </c>
      <c r="GY67" s="0" t="n">
        <f aca="false">AW67*'Dist Horaria'!$N$10</f>
        <v>0.00717841805553414</v>
      </c>
      <c r="GZ67" s="0" t="n">
        <f aca="false">AW67*'Dist Horaria'!$O$10</f>
        <v>0.0070558958333854</v>
      </c>
      <c r="HA67" s="0" t="n">
        <f aca="false">AW67*'Dist Horaria'!$P$10</f>
        <v>0.0071653871806333</v>
      </c>
      <c r="HB67" s="0" t="n">
        <f aca="false">AW67*'Dist Horaria'!$Q$10</f>
        <v>0.00648443366573206</v>
      </c>
      <c r="HC67" s="0" t="n">
        <f aca="false">AW67*'Dist Horaria'!$R$10</f>
        <v>0.00791198289354172</v>
      </c>
      <c r="HD67" s="0" t="n">
        <f aca="false">AW67*'Dist Horaria'!$S$10</f>
        <v>0.00675714074541145</v>
      </c>
    </row>
    <row r="68" customFormat="false" ht="13.8" hidden="false" customHeight="false" outlineLevel="0" collapsed="false">
      <c r="A68" s="0" t="n">
        <v>4.69319542885456</v>
      </c>
      <c r="B68" s="0" t="n">
        <v>-74.1214530553999</v>
      </c>
      <c r="C68" s="0" t="n">
        <v>27</v>
      </c>
      <c r="D68" s="0" t="n">
        <v>34</v>
      </c>
      <c r="E68" s="0" t="n">
        <v>1942</v>
      </c>
      <c r="F68" s="0" t="n">
        <v>82</v>
      </c>
      <c r="G68" s="0" t="s">
        <v>351</v>
      </c>
      <c r="H68" s="1" t="n">
        <v>41169</v>
      </c>
      <c r="I68" s="0" t="s">
        <v>436</v>
      </c>
      <c r="J68" s="0" t="s">
        <v>437</v>
      </c>
      <c r="K68" s="0" t="s">
        <v>438</v>
      </c>
      <c r="L68" s="0" t="s">
        <v>439</v>
      </c>
      <c r="M68" s="0" t="s">
        <v>440</v>
      </c>
      <c r="N68" s="0" t="n">
        <v>24</v>
      </c>
      <c r="O68" s="0" t="s">
        <v>110</v>
      </c>
      <c r="P68" s="0" t="s">
        <v>85</v>
      </c>
      <c r="Q68" s="0" t="s">
        <v>86</v>
      </c>
      <c r="R68" s="0" t="s">
        <v>87</v>
      </c>
      <c r="S68" s="0" t="n">
        <v>365</v>
      </c>
      <c r="T68" s="0" t="n">
        <v>24</v>
      </c>
      <c r="U68" s="0" t="n">
        <v>3</v>
      </c>
      <c r="V68" s="0" t="n">
        <v>65200</v>
      </c>
      <c r="W68" s="0" t="n">
        <f aca="false">V68*12</f>
        <v>782400</v>
      </c>
      <c r="Y68" s="0" t="s">
        <v>148</v>
      </c>
      <c r="Z68" s="0" t="n">
        <v>29936.88</v>
      </c>
      <c r="AB68" s="0" t="n">
        <v>0.005</v>
      </c>
      <c r="AC68" s="0" t="n">
        <v>0</v>
      </c>
      <c r="AD68" s="0" t="n">
        <v>3627.34609683993</v>
      </c>
      <c r="AE68" s="0" t="n">
        <v>1.64681512796533</v>
      </c>
      <c r="AF68" s="0" t="n">
        <f aca="false">AE68/S68</f>
        <v>0.00451182226839816</v>
      </c>
      <c r="AG68" s="0" t="n">
        <f aca="false">AE68*EXP(AB68*AC68)</f>
        <v>1.64681512796533</v>
      </c>
      <c r="AH68" s="0" t="n">
        <f aca="false">AG68/S68</f>
        <v>0.00451182226839816</v>
      </c>
      <c r="AI68" s="0" t="s">
        <v>90</v>
      </c>
      <c r="AJ68" s="0" t="n">
        <f aca="false">IF(AI68="A",'FE DISTRIBUCIÓN'!$C$2,'FE DISTRIBUCIÓN'!$C$3)</f>
        <v>4.994E-006</v>
      </c>
      <c r="AK68" s="0" t="n">
        <f aca="false">W68*AJ68</f>
        <v>3.9073056</v>
      </c>
      <c r="AL68" s="0" t="n">
        <f aca="false">AK68/365</f>
        <v>0.0107049468493151</v>
      </c>
      <c r="AM68" s="0" t="n">
        <f aca="false">AK68*EXP(AB68*AC68)</f>
        <v>3.9073056</v>
      </c>
      <c r="AN68" s="0" t="n">
        <f aca="false">AM68/365</f>
        <v>0.0107049468493151</v>
      </c>
      <c r="AO68" s="0" t="n">
        <v>5.223868284E-006</v>
      </c>
      <c r="AP68" s="0" t="n">
        <f aca="false">AO68*W68</f>
        <v>4.0871545454016</v>
      </c>
      <c r="AQ68" s="0" t="n">
        <f aca="false">AP68/365</f>
        <v>0.0111976836860318</v>
      </c>
      <c r="AR68" s="0" t="n">
        <f aca="false">AP68*EXP(AB68*AC68)</f>
        <v>4.0871545454016</v>
      </c>
      <c r="AS68" s="0" t="n">
        <f aca="false">AR68/365</f>
        <v>0.0111976836860318</v>
      </c>
      <c r="AT68" s="0" t="n">
        <v>3.02832944E-007</v>
      </c>
      <c r="AU68" s="0" t="n">
        <f aca="false">AT68*W68</f>
        <v>0.2369364953856</v>
      </c>
      <c r="AV68" s="0" t="n">
        <f aca="false">AU68/365</f>
        <v>0.000649141083248219</v>
      </c>
      <c r="AW68" s="0" t="n">
        <f aca="false">AU68*EXP(AB68*AC68)</f>
        <v>0.2369364953856</v>
      </c>
      <c r="AX68" s="0" t="n">
        <f aca="false">AW68/365</f>
        <v>0.000649141083248219</v>
      </c>
      <c r="AY68" s="0" t="n">
        <f aca="false">AW68+AR68+AM68+AG68</f>
        <v>9.87821176875253</v>
      </c>
      <c r="AZ68" s="0" t="n">
        <f aca="false">AH68+AN68+AS68+AX68</f>
        <v>0.0270635938869932</v>
      </c>
      <c r="BA68" s="0" t="n">
        <f aca="false">AH68*1000000</f>
        <v>4511.82226839816</v>
      </c>
      <c r="BB68" s="0" t="n">
        <f aca="false">BA68*'Dist Horaria'!$H$3</f>
        <v>157.212378146981</v>
      </c>
      <c r="BC68" s="0" t="n">
        <f aca="false">BA68*'Dist Horaria'!$I$3</f>
        <v>153.006799849338</v>
      </c>
      <c r="BD68" s="0" t="n">
        <f aca="false">BA68*'Dist Horaria'!$J$3</f>
        <v>149.037250824958</v>
      </c>
      <c r="BE68" s="0" t="n">
        <f aca="false">BA68*'Dist Horaria'!$K$3</f>
        <v>145.655350092231</v>
      </c>
      <c r="BF68" s="0" t="n">
        <f aca="false">BA68*'Dist Horaria'!$L$3</f>
        <v>143.183988337326</v>
      </c>
      <c r="BG68" s="0" t="n">
        <f aca="false">BA68*'Dist Horaria'!$M$3</f>
        <v>141.628105499564</v>
      </c>
      <c r="BH68" s="0" t="n">
        <f aca="false">BA68*'Dist Horaria'!$N$3</f>
        <v>148.020095106324</v>
      </c>
      <c r="BI68" s="0" t="n">
        <f aca="false">BA68*'Dist Horaria'!$O$3</f>
        <v>148.020095106324</v>
      </c>
      <c r="BJ68" s="0" t="n">
        <f aca="false">BA68*'Dist Horaria'!$P$3</f>
        <v>195.83558047858</v>
      </c>
      <c r="BK68" s="0" t="n">
        <f aca="false">BA68*'Dist Horaria'!$Q$3</f>
        <v>216.548959183045</v>
      </c>
      <c r="BL68" s="0" t="n">
        <f aca="false">BA68*'Dist Horaria'!$R$3</f>
        <v>231.613234604474</v>
      </c>
      <c r="BM68" s="0" t="n">
        <f aca="false">BA68*'Dist Horaria'!$S$3</f>
        <v>239.145372315189</v>
      </c>
      <c r="BN68" s="0" t="n">
        <f aca="false">BA68*'Dist Horaria'!$T$3</f>
        <v>241.028406742867</v>
      </c>
      <c r="BO68" s="0" t="n">
        <f aca="false">BA68*'Dist Horaria'!$U$3</f>
        <v>239.145372315189</v>
      </c>
      <c r="BP68" s="0" t="n">
        <f aca="false">BA68*'Dist Horaria'!$V$3</f>
        <v>235.379303459831</v>
      </c>
      <c r="BQ68" s="0" t="n">
        <f aca="false">BA68*'Dist Horaria'!$W$3</f>
        <v>229.730200176795</v>
      </c>
      <c r="BR68" s="0" t="n">
        <f aca="false">BA68*'Dist Horaria'!$X$3</f>
        <v>225.27803253364</v>
      </c>
      <c r="BS68" s="0" t="n">
        <f aca="false">BA68*'Dist Horaria'!$Y$3</f>
        <v>220.139766102687</v>
      </c>
      <c r="BT68" s="0" t="n">
        <f aca="false">BA68*'Dist Horaria'!$Z$3</f>
        <v>192.171678993639</v>
      </c>
      <c r="BU68" s="0" t="n">
        <f aca="false">BA68*'Dist Horaria'!$AA$3</f>
        <v>182.744290855627</v>
      </c>
      <c r="BV68" s="0" t="n">
        <f aca="false">BA68*'Dist Horaria'!$AB$3</f>
        <v>162.654630674532</v>
      </c>
      <c r="BW68" s="0" t="n">
        <f aca="false">BA68*'Dist Horaria'!$AC$3</f>
        <v>176.289221936825</v>
      </c>
      <c r="BX68" s="0" t="n">
        <f aca="false">BA68*'Dist Horaria'!$AD$3</f>
        <v>171.637024279239</v>
      </c>
      <c r="BY68" s="0" t="n">
        <f aca="false">BA68*'Dist Horaria'!$AE$3</f>
        <v>166.71527071609</v>
      </c>
      <c r="BZ68" s="0" t="n">
        <f aca="false">AN68*1000000</f>
        <v>10704.9468493151</v>
      </c>
      <c r="CA68" s="0" t="n">
        <f aca="false">BZ68*'Dist Horaria'!$H$6</f>
        <v>267.623671232877</v>
      </c>
      <c r="CB68" s="0" t="n">
        <f aca="false">BZ68*'Dist Horaria'!$I$6</f>
        <v>267.623671232877</v>
      </c>
      <c r="CC68" s="0" t="n">
        <f aca="false">BZ68*'Dist Horaria'!$J$6</f>
        <v>267.623671232877</v>
      </c>
      <c r="CD68" s="0" t="n">
        <f aca="false">BZ68*'Dist Horaria'!$K$6</f>
        <v>267.623671232877</v>
      </c>
      <c r="CE68" s="0" t="n">
        <f aca="false">BZ68*'Dist Horaria'!$L$6</f>
        <v>267.623671232877</v>
      </c>
      <c r="CF68" s="0" t="n">
        <f aca="false">BZ68*'Dist Horaria'!$M$6</f>
        <v>713.663123287671</v>
      </c>
      <c r="CG68" s="0" t="n">
        <f aca="false">BZ68*'Dist Horaria'!$N$6</f>
        <v>713.663123287671</v>
      </c>
      <c r="CH68" s="0" t="n">
        <f aca="false">BZ68*'Dist Horaria'!$O$6</f>
        <v>713.663123287671</v>
      </c>
      <c r="CI68" s="0" t="n">
        <f aca="false">BZ68*'Dist Horaria'!$P$6</f>
        <v>468.341424657534</v>
      </c>
      <c r="CJ68" s="0" t="n">
        <f aca="false">BZ68*'Dist Horaria'!$Q$6</f>
        <v>468.341424657534</v>
      </c>
      <c r="CK68" s="0" t="n">
        <f aca="false">BZ68*'Dist Horaria'!$R$6</f>
        <v>468.341424657534</v>
      </c>
      <c r="CL68" s="0" t="n">
        <f aca="false">BZ68*'Dist Horaria'!$S$6</f>
        <v>468.341424657534</v>
      </c>
      <c r="CM68" s="0" t="n">
        <f aca="false">BZ68*'Dist Horaria'!$T$6</f>
        <v>468.341424657534</v>
      </c>
      <c r="CN68" s="0" t="n">
        <f aca="false">BZ68*'Dist Horaria'!$U$6</f>
        <v>468.341424657534</v>
      </c>
      <c r="CO68" s="0" t="n">
        <f aca="false">BZ68*'Dist Horaria'!$V$6</f>
        <v>468.341424657534</v>
      </c>
      <c r="CP68" s="0" t="n">
        <f aca="false">BZ68*'Dist Horaria'!$W$6</f>
        <v>468.341424657534</v>
      </c>
      <c r="CQ68" s="0" t="n">
        <f aca="false">BZ68*'Dist Horaria'!$X$6</f>
        <v>713.663123287671</v>
      </c>
      <c r="CR68" s="0" t="n">
        <f aca="false">BZ68*'Dist Horaria'!$Y$6</f>
        <v>713.663123287671</v>
      </c>
      <c r="CS68" s="0" t="n">
        <f aca="false">BZ68*'Dist Horaria'!$Z$6</f>
        <v>713.663123287671</v>
      </c>
      <c r="CT68" s="0" t="n">
        <f aca="false">BZ68*'Dist Horaria'!$AA$6</f>
        <v>267.623671232877</v>
      </c>
      <c r="CU68" s="0" t="n">
        <f aca="false">BZ68*'Dist Horaria'!$AB$6</f>
        <v>267.623671232877</v>
      </c>
      <c r="CV68" s="0" t="n">
        <f aca="false">BZ68*'Dist Horaria'!$AC$6</f>
        <v>267.623671232877</v>
      </c>
      <c r="CW68" s="0" t="n">
        <f aca="false">BZ68*'Dist Horaria'!$AD$6</f>
        <v>267.623671232877</v>
      </c>
      <c r="CX68" s="0" t="n">
        <f aca="false">BZ68*'Dist Horaria'!$AE$6</f>
        <v>267.623671232877</v>
      </c>
      <c r="CY68" s="0" t="n">
        <f aca="false">AS68*1000000</f>
        <v>11197.6836860318</v>
      </c>
      <c r="CZ68" s="0" t="n">
        <f aca="false">CY68*'Dist Horaria'!$H$6</f>
        <v>279.942092150795</v>
      </c>
      <c r="DA68" s="0" t="n">
        <f aca="false">CY68*'Dist Horaria'!$I$6</f>
        <v>279.942092150795</v>
      </c>
      <c r="DB68" s="0" t="n">
        <f aca="false">CY68*'Dist Horaria'!$J$6</f>
        <v>279.942092150795</v>
      </c>
      <c r="DC68" s="0" t="n">
        <f aca="false">CY68*'Dist Horaria'!$K$6</f>
        <v>279.942092150795</v>
      </c>
      <c r="DD68" s="0" t="n">
        <f aca="false">CY68*'Dist Horaria'!$L$6</f>
        <v>279.942092150795</v>
      </c>
      <c r="DE68" s="0" t="n">
        <f aca="false">CY68*'Dist Horaria'!$M$6</f>
        <v>746.512245735452</v>
      </c>
      <c r="DF68" s="0" t="n">
        <f aca="false">CY68*'Dist Horaria'!$N$6</f>
        <v>746.512245735452</v>
      </c>
      <c r="DG68" s="0" t="n">
        <f aca="false">CY68*'Dist Horaria'!$O$6</f>
        <v>746.512245735452</v>
      </c>
      <c r="DH68" s="0" t="n">
        <f aca="false">CY68*'Dist Horaria'!$P$6</f>
        <v>489.89866126389</v>
      </c>
      <c r="DI68" s="0" t="n">
        <f aca="false">CY68*'Dist Horaria'!$Q$6</f>
        <v>489.89866126389</v>
      </c>
      <c r="DJ68" s="0" t="n">
        <f aca="false">CY68*'Dist Horaria'!$R$6</f>
        <v>489.89866126389</v>
      </c>
      <c r="DK68" s="0" t="n">
        <f aca="false">CY68*'Dist Horaria'!$S$6</f>
        <v>489.89866126389</v>
      </c>
      <c r="DL68" s="0" t="n">
        <f aca="false">CY68*'Dist Horaria'!$T$6</f>
        <v>489.89866126389</v>
      </c>
      <c r="DM68" s="0" t="n">
        <f aca="false">CY68*'Dist Horaria'!$U$6</f>
        <v>489.89866126389</v>
      </c>
      <c r="DN68" s="0" t="n">
        <f aca="false">CY68*'Dist Horaria'!$V$6</f>
        <v>489.89866126389</v>
      </c>
      <c r="DO68" s="0" t="n">
        <f aca="false">CY68*'Dist Horaria'!$W$6</f>
        <v>489.89866126389</v>
      </c>
      <c r="DP68" s="0" t="n">
        <f aca="false">CY68*'Dist Horaria'!$X$6</f>
        <v>746.512245735452</v>
      </c>
      <c r="DQ68" s="0" t="n">
        <f aca="false">CY68*'Dist Horaria'!$Y$6</f>
        <v>746.512245735452</v>
      </c>
      <c r="DR68" s="0" t="n">
        <f aca="false">CY68*'Dist Horaria'!$Z$6</f>
        <v>746.512245735452</v>
      </c>
      <c r="DS68" s="0" t="n">
        <f aca="false">CY68*'Dist Horaria'!$AA$6</f>
        <v>279.942092150795</v>
      </c>
      <c r="DT68" s="0" t="n">
        <f aca="false">CY68*'Dist Horaria'!$AB$6</f>
        <v>279.942092150795</v>
      </c>
      <c r="DU68" s="0" t="n">
        <f aca="false">CY68*'Dist Horaria'!$AC$6</f>
        <v>279.942092150795</v>
      </c>
      <c r="DV68" s="0" t="n">
        <f aca="false">CY68*'Dist Horaria'!$AD$6</f>
        <v>279.942092150795</v>
      </c>
      <c r="DW68" s="0" t="n">
        <f aca="false">CY68*'Dist Horaria'!$AE$6</f>
        <v>279.942092150795</v>
      </c>
      <c r="DX68" s="0" t="n">
        <f aca="false">AX68*1000000</f>
        <v>649.141083248219</v>
      </c>
      <c r="DY68" s="0" t="n">
        <f aca="false">DX68*'Dist Horaria'!$H$6</f>
        <v>16.2285270812055</v>
      </c>
      <c r="DZ68" s="0" t="n">
        <f aca="false">DX68*'Dist Horaria'!$I$6</f>
        <v>16.2285270812055</v>
      </c>
      <c r="EA68" s="0" t="n">
        <f aca="false">DX68*'Dist Horaria'!$J$6</f>
        <v>16.2285270812055</v>
      </c>
      <c r="EB68" s="0" t="n">
        <f aca="false">DX68*'Dist Horaria'!$K$6</f>
        <v>16.2285270812055</v>
      </c>
      <c r="EC68" s="0" t="n">
        <f aca="false">DX68*'Dist Horaria'!$L$6</f>
        <v>16.2285270812055</v>
      </c>
      <c r="ED68" s="0" t="n">
        <f aca="false">DX68*'Dist Horaria'!$M$6</f>
        <v>43.276072216548</v>
      </c>
      <c r="EE68" s="0" t="n">
        <f aca="false">DX68*'Dist Horaria'!$N$6</f>
        <v>43.276072216548</v>
      </c>
      <c r="EF68" s="0" t="n">
        <f aca="false">DX68*'Dist Horaria'!$O$6</f>
        <v>43.276072216548</v>
      </c>
      <c r="EG68" s="0" t="n">
        <f aca="false">DX68*'Dist Horaria'!$P$6</f>
        <v>28.3999223921096</v>
      </c>
      <c r="EH68" s="0" t="n">
        <f aca="false">DX68*'Dist Horaria'!$Q$6</f>
        <v>28.3999223921096</v>
      </c>
      <c r="EI68" s="0" t="n">
        <f aca="false">DX68*'Dist Horaria'!$R$6</f>
        <v>28.3999223921096</v>
      </c>
      <c r="EJ68" s="0" t="n">
        <f aca="false">DX68*'Dist Horaria'!$S$6</f>
        <v>28.3999223921096</v>
      </c>
      <c r="EK68" s="0" t="n">
        <f aca="false">DX68*'Dist Horaria'!$T$6</f>
        <v>28.3999223921096</v>
      </c>
      <c r="EL68" s="0" t="n">
        <f aca="false">DX68*'Dist Horaria'!$U$6</f>
        <v>28.3999223921096</v>
      </c>
      <c r="EM68" s="0" t="n">
        <f aca="false">DX68*'Dist Horaria'!$V$6</f>
        <v>28.3999223921096</v>
      </c>
      <c r="EN68" s="0" t="n">
        <f aca="false">DX68*'Dist Horaria'!$W$6</f>
        <v>28.3999223921096</v>
      </c>
      <c r="EO68" s="0" t="n">
        <f aca="false">DX68*'Dist Horaria'!$X$6</f>
        <v>43.276072216548</v>
      </c>
      <c r="EP68" s="0" t="n">
        <f aca="false">DX68*'Dist Horaria'!$Y$6</f>
        <v>43.276072216548</v>
      </c>
      <c r="EQ68" s="0" t="n">
        <f aca="false">DX68*'Dist Horaria'!$Z$6</f>
        <v>43.276072216548</v>
      </c>
      <c r="ER68" s="0" t="n">
        <f aca="false">DX68*'Dist Horaria'!$AA$6</f>
        <v>16.2285270812055</v>
      </c>
      <c r="ES68" s="0" t="n">
        <f aca="false">DX68*'Dist Horaria'!$AB$6</f>
        <v>16.2285270812055</v>
      </c>
      <c r="ET68" s="0" t="n">
        <f aca="false">DX68*'Dist Horaria'!$AC$6</f>
        <v>16.2285270812055</v>
      </c>
      <c r="EU68" s="0" t="n">
        <f aca="false">DX68*'Dist Horaria'!$AD$6</f>
        <v>16.2285270812055</v>
      </c>
      <c r="EV68" s="0" t="n">
        <f aca="false">DX68*'Dist Horaria'!$AE$6</f>
        <v>16.2285270812055</v>
      </c>
      <c r="EW68" s="0" t="n">
        <f aca="false">BB68+CA68+CZ68+DY68</f>
        <v>721.006668611857</v>
      </c>
      <c r="EX68" s="0" t="n">
        <f aca="false">BC68+CB68+DA68+DZ68</f>
        <v>716.801090314215</v>
      </c>
      <c r="EY68" s="0" t="n">
        <f aca="false">BD68+CC68+DB68+EA68</f>
        <v>712.831541289835</v>
      </c>
      <c r="EZ68" s="0" t="n">
        <f aca="false">BE68+CD68+DC68+EB68</f>
        <v>709.449640557107</v>
      </c>
      <c r="FA68" s="0" t="n">
        <f aca="false">BF68+CE68+DD68+EC68</f>
        <v>706.978278802203</v>
      </c>
      <c r="FB68" s="0" t="n">
        <f aca="false">BG68+CF68+DE68+ED68</f>
        <v>1645.07954673924</v>
      </c>
      <c r="FC68" s="0" t="n">
        <f aca="false">BH68+CG68+DF68+EE68</f>
        <v>1651.471536346</v>
      </c>
      <c r="FD68" s="0" t="n">
        <f aca="false">BI68+CH68+DG68+EF68</f>
        <v>1651.471536346</v>
      </c>
      <c r="FE68" s="0" t="n">
        <f aca="false">BJ68+CI68+DH68+EG68</f>
        <v>1182.47558879211</v>
      </c>
      <c r="FF68" s="0" t="n">
        <f aca="false">BK68+CJ68+DI68+EH68</f>
        <v>1203.18896749658</v>
      </c>
      <c r="FG68" s="0" t="n">
        <f aca="false">BL68+CK68+DJ68+EI68</f>
        <v>1218.25324291801</v>
      </c>
      <c r="FH68" s="0" t="n">
        <f aca="false">BM68+CL68+DK68+EJ68</f>
        <v>1225.78538062872</v>
      </c>
      <c r="FI68" s="0" t="n">
        <f aca="false">BN68+CM68+DL68+EK68</f>
        <v>1227.6684150564</v>
      </c>
      <c r="FJ68" s="0" t="n">
        <f aca="false">BO68+CN68+DM68+EL68</f>
        <v>1225.78538062872</v>
      </c>
      <c r="FK68" s="0" t="n">
        <f aca="false">BP68+CO68+DN68+EM68</f>
        <v>1222.01931177337</v>
      </c>
      <c r="FL68" s="0" t="n">
        <f aca="false">BQ68+CP68+DO68+EN68</f>
        <v>1216.37020849033</v>
      </c>
      <c r="FM68" s="0" t="n">
        <f aca="false">BR68+CQ68+DP68+EO68</f>
        <v>1728.72947377331</v>
      </c>
      <c r="FN68" s="0" t="n">
        <f aca="false">BS68+CR68+DQ68+EP68</f>
        <v>1723.59120734236</v>
      </c>
      <c r="FO68" s="0" t="n">
        <f aca="false">BT68+CS68+DR68+EQ68</f>
        <v>1695.62312023331</v>
      </c>
      <c r="FP68" s="0" t="n">
        <f aca="false">BU68+CT68+DS68+ER68</f>
        <v>746.538581320504</v>
      </c>
      <c r="FQ68" s="0" t="n">
        <f aca="false">BV68+CU68+DT68+ES68</f>
        <v>726.448921139409</v>
      </c>
      <c r="FR68" s="0" t="n">
        <f aca="false">BW68+CV68+DU68+ET68</f>
        <v>740.083512401702</v>
      </c>
      <c r="FS68" s="0" t="n">
        <f aca="false">BX68+CW68+DV68+EU68</f>
        <v>735.431314744116</v>
      </c>
      <c r="FT68" s="0" t="n">
        <f aca="false">BY68+CX68+DW68+EV68</f>
        <v>730.509561180967</v>
      </c>
      <c r="FU68" s="0" t="n">
        <f aca="false">AM68*'Dist Horaria'!$H$10</f>
        <v>0.352639102195077</v>
      </c>
      <c r="FV68" s="0" t="n">
        <f aca="false">AM68*'Dist Horaria'!$I$10</f>
        <v>0.330031281338575</v>
      </c>
      <c r="FW68" s="0" t="n">
        <f aca="false">AM68*'Dist Horaria'!$J$10</f>
        <v>0.328602545795798</v>
      </c>
      <c r="FX68" s="0" t="n">
        <f aca="false">AM68*'Dist Horaria'!$K$10</f>
        <v>0.319152049502249</v>
      </c>
      <c r="FY68" s="0" t="n">
        <f aca="false">AM68*'Dist Horaria'!$L$10</f>
        <v>0.319279769064209</v>
      </c>
      <c r="FZ68" s="0" t="n">
        <f aca="false">AM68*'Dist Horaria'!$M$10</f>
        <v>0.341642492103883</v>
      </c>
      <c r="GA68" s="0" t="n">
        <f aca="false">AM68*'Dist Horaria'!$N$10</f>
        <v>0.323207918982851</v>
      </c>
      <c r="GB68" s="0" t="n">
        <f aca="false">AM68*'Dist Horaria'!$O$10</f>
        <v>0.317691361972171</v>
      </c>
      <c r="GC68" s="0" t="n">
        <f aca="false">AM68*'Dist Horaria'!$P$10</f>
        <v>0.322621204482993</v>
      </c>
      <c r="GD68" s="0" t="n">
        <f aca="false">AM68*'Dist Horaria'!$Q$10</f>
        <v>0.291961306052362</v>
      </c>
      <c r="GE68" s="0" t="n">
        <f aca="false">AM68*'Dist Horaria'!$R$10</f>
        <v>0.356236639642083</v>
      </c>
      <c r="GF68" s="0" t="n">
        <f aca="false">AM68*'Dist Horaria'!$S$10</f>
        <v>0.304239928867749</v>
      </c>
      <c r="GG68" s="0" t="n">
        <f aca="false">AR68*'Dist Horaria'!$H$10</f>
        <v>0.368870689158009</v>
      </c>
      <c r="GH68" s="0" t="n">
        <f aca="false">AR68*'Dist Horaria'!$I$10</f>
        <v>0.345222255368936</v>
      </c>
      <c r="GI68" s="0" t="n">
        <f aca="false">AR68*'Dist Horaria'!$J$10</f>
        <v>0.343727756712921</v>
      </c>
      <c r="GJ68" s="0" t="n">
        <f aca="false">AR68*'Dist Horaria'!$K$10</f>
        <v>0.333842264551141</v>
      </c>
      <c r="GK68" s="0" t="n">
        <f aca="false">AR68*'Dist Horaria'!$L$10</f>
        <v>0.333975862902957</v>
      </c>
      <c r="GL68" s="0" t="n">
        <f aca="false">AR68*'Dist Horaria'!$M$10</f>
        <v>0.357367917294392</v>
      </c>
      <c r="GM68" s="0" t="n">
        <f aca="false">AR68*'Dist Horaria'!$N$10</f>
        <v>0.338084821207881</v>
      </c>
      <c r="GN68" s="0" t="n">
        <f aca="false">AR68*'Dist Horaria'!$O$10</f>
        <v>0.33231434319327</v>
      </c>
      <c r="GO68" s="0" t="n">
        <f aca="false">AR68*'Dist Horaria'!$P$10</f>
        <v>0.337471100889985</v>
      </c>
      <c r="GP68" s="0" t="n">
        <f aca="false">AR68*'Dist Horaria'!$Q$10</f>
        <v>0.305399961322016</v>
      </c>
      <c r="GQ68" s="0" t="n">
        <f aca="false">AR68*'Dist Horaria'!$R$10</f>
        <v>0.372633817265722</v>
      </c>
      <c r="GR68" s="0" t="n">
        <f aca="false">AR68*'Dist Horaria'!$S$10</f>
        <v>0.318243755534371</v>
      </c>
      <c r="GS68" s="0" t="n">
        <f aca="false">AW68*'Dist Horaria'!$H$10</f>
        <v>0.021383808067131</v>
      </c>
      <c r="GT68" s="0" t="n">
        <f aca="false">AW68*'Dist Horaria'!$I$10</f>
        <v>0.0200128843692137</v>
      </c>
      <c r="GU68" s="0" t="n">
        <f aca="false">AW68*'Dist Horaria'!$J$10</f>
        <v>0.0199262467659664</v>
      </c>
      <c r="GV68" s="0" t="n">
        <f aca="false">AW68*'Dist Horaria'!$K$10</f>
        <v>0.0193531747565879</v>
      </c>
      <c r="GW68" s="0" t="n">
        <f aca="false">AW68*'Dist Horaria'!$L$10</f>
        <v>0.0193609195885772</v>
      </c>
      <c r="GX68" s="0" t="n">
        <f aca="false">AW68*'Dist Horaria'!$M$10</f>
        <v>0.0207169807127184</v>
      </c>
      <c r="GY68" s="0" t="n">
        <f aca="false">AW68*'Dist Horaria'!$N$10</f>
        <v>0.0195991200700221</v>
      </c>
      <c r="GZ68" s="0" t="n">
        <f aca="false">AW68*'Dist Horaria'!$O$10</f>
        <v>0.0192645996054069</v>
      </c>
      <c r="HA68" s="0" t="n">
        <f aca="false">AW68*'Dist Horaria'!$P$10</f>
        <v>0.0195635420805789</v>
      </c>
      <c r="HB68" s="0" t="n">
        <f aca="false">AW68*'Dist Horaria'!$Q$10</f>
        <v>0.017704345583885</v>
      </c>
      <c r="HC68" s="0" t="n">
        <f aca="false">AW68*'Dist Horaria'!$R$10</f>
        <v>0.0216019604212013</v>
      </c>
      <c r="HD68" s="0" t="n">
        <f aca="false">AW68*'Dist Horaria'!$S$10</f>
        <v>0.0184489133643114</v>
      </c>
    </row>
    <row r="69" customFormat="false" ht="13.8" hidden="false" customHeight="false" outlineLevel="0" collapsed="false">
      <c r="A69" s="0" t="n">
        <v>4.68609722222222</v>
      </c>
      <c r="B69" s="0" t="n">
        <v>-74.1174527777778</v>
      </c>
      <c r="C69" s="0" t="n">
        <v>27</v>
      </c>
      <c r="D69" s="0" t="n">
        <v>33</v>
      </c>
      <c r="E69" s="0" t="n">
        <v>1928</v>
      </c>
      <c r="F69" s="0" t="n">
        <v>83</v>
      </c>
      <c r="G69" s="0" t="s">
        <v>441</v>
      </c>
      <c r="H69" s="1" t="n">
        <v>38674</v>
      </c>
      <c r="I69" s="0" t="s">
        <v>442</v>
      </c>
      <c r="J69" s="0" t="s">
        <v>443</v>
      </c>
      <c r="L69" s="0" t="s">
        <v>444</v>
      </c>
      <c r="P69" s="0" t="s">
        <v>213</v>
      </c>
      <c r="Q69" s="0" t="s">
        <v>213</v>
      </c>
      <c r="R69" s="0" t="n">
        <v>30</v>
      </c>
      <c r="S69" s="0" t="n">
        <v>365</v>
      </c>
      <c r="T69" s="0" t="n">
        <v>24</v>
      </c>
      <c r="V69" s="0" t="n">
        <v>4800</v>
      </c>
      <c r="W69" s="0" t="n">
        <f aca="false">V69*12</f>
        <v>57600</v>
      </c>
      <c r="X69" s="0" t="n">
        <v>1</v>
      </c>
      <c r="Z69" s="0" t="n">
        <v>4800</v>
      </c>
      <c r="AB69" s="0" t="n">
        <v>0.005</v>
      </c>
      <c r="AC69" s="0" t="n">
        <v>7</v>
      </c>
      <c r="AD69" s="0" t="n">
        <v>2.64742251428572</v>
      </c>
      <c r="AE69" s="0" t="n">
        <v>0.00120192982148572</v>
      </c>
      <c r="AF69" s="0" t="n">
        <f aca="false">AE69/S69</f>
        <v>3.29295841502936E-006</v>
      </c>
      <c r="AG69" s="0" t="n">
        <f aca="false">AE69*EXP(AB69*AC69)</f>
        <v>0.00124474221172462</v>
      </c>
      <c r="AH69" s="0" t="n">
        <f aca="false">AG69/S69</f>
        <v>3.41025263486197E-006</v>
      </c>
      <c r="AI69" s="0" t="s">
        <v>90</v>
      </c>
      <c r="AJ69" s="0" t="n">
        <f aca="false">IF(AI69="A",'FE DISTRIBUCIÓN'!$C$2,'FE DISTRIBUCIÓN'!$C$3)</f>
        <v>4.994E-006</v>
      </c>
      <c r="AK69" s="0" t="n">
        <f aca="false">W69*AJ69</f>
        <v>0.2876544</v>
      </c>
      <c r="AL69" s="0" t="n">
        <f aca="false">AK69/365</f>
        <v>0.000788094246575342</v>
      </c>
      <c r="AM69" s="0" t="n">
        <f aca="false">AK69*EXP(AB69*AC69)</f>
        <v>0.29790056596293</v>
      </c>
      <c r="AN69" s="0" t="n">
        <f aca="false">AM69/365</f>
        <v>0.000816165934145015</v>
      </c>
      <c r="AO69" s="0" t="n">
        <v>5.223868284E-006</v>
      </c>
      <c r="AP69" s="0" t="n">
        <f aca="false">AO69*W69</f>
        <v>0.3008948131584</v>
      </c>
      <c r="AQ69" s="0" t="n">
        <f aca="false">AP69/365</f>
        <v>0.000824369351118904</v>
      </c>
      <c r="AR69" s="0" t="n">
        <f aca="false">AP69*EXP(AB69*AC69)</f>
        <v>0.311612598782419</v>
      </c>
      <c r="AS69" s="0" t="n">
        <f aca="false">AR69/365</f>
        <v>0.000853733147349094</v>
      </c>
      <c r="AT69" s="0" t="n">
        <v>3.02832944E-007</v>
      </c>
      <c r="AU69" s="0" t="n">
        <f aca="false">AT69*W69</f>
        <v>0.0174431775744</v>
      </c>
      <c r="AV69" s="0" t="n">
        <f aca="false">AU69/365</f>
        <v>4.77895276010959E-005</v>
      </c>
      <c r="AW69" s="0" t="n">
        <f aca="false">AU69*EXP(AB69*AC69)</f>
        <v>0.0180644984801402</v>
      </c>
      <c r="AX69" s="0" t="n">
        <f aca="false">AW69/365</f>
        <v>4.94917766579185E-005</v>
      </c>
      <c r="AY69" s="0" t="n">
        <f aca="false">AW69+AR69+AM69+AG69</f>
        <v>0.628822405437215</v>
      </c>
      <c r="AZ69" s="0" t="n">
        <f aca="false">AH69+AN69+AS69+AX69</f>
        <v>0.00172280111078689</v>
      </c>
      <c r="BA69" s="0" t="n">
        <f aca="false">AH69*1000000</f>
        <v>3.41025263486197</v>
      </c>
      <c r="BB69" s="0" t="n">
        <f aca="false">BA69*'Dist Horaria'!$H$3</f>
        <v>0.11882868936657</v>
      </c>
      <c r="BC69" s="0" t="n">
        <f aca="false">BA69*'Dist Horaria'!$I$3</f>
        <v>0.115649910678608</v>
      </c>
      <c r="BD69" s="0" t="n">
        <f aca="false">BA69*'Dist Horaria'!$J$3</f>
        <v>0.112649534286474</v>
      </c>
      <c r="BE69" s="0" t="n">
        <f aca="false">BA69*'Dist Horaria'!$K$3</f>
        <v>0.110093330784088</v>
      </c>
      <c r="BF69" s="0" t="n">
        <f aca="false">BA69*'Dist Horaria'!$L$3</f>
        <v>0.108225356507842</v>
      </c>
      <c r="BG69" s="0" t="n">
        <f aca="false">BA69*'Dist Horaria'!$M$3</f>
        <v>0.107049345301865</v>
      </c>
      <c r="BH69" s="0" t="n">
        <f aca="false">BA69*'Dist Horaria'!$N$3</f>
        <v>0.111880718991193</v>
      </c>
      <c r="BI69" s="0" t="n">
        <f aca="false">BA69*'Dist Horaria'!$O$3</f>
        <v>0.111880718991193</v>
      </c>
      <c r="BJ69" s="0" t="n">
        <f aca="false">BA69*'Dist Horaria'!$P$3</f>
        <v>0.148021966424645</v>
      </c>
      <c r="BK69" s="0" t="n">
        <f aca="false">BA69*'Dist Horaria'!$Q$3</f>
        <v>0.163678135950329</v>
      </c>
      <c r="BL69" s="0" t="n">
        <f aca="false">BA69*'Dist Horaria'!$R$3</f>
        <v>0.175064441059917</v>
      </c>
      <c r="BM69" s="0" t="n">
        <f aca="false">BA69*'Dist Horaria'!$S$3</f>
        <v>0.180757593614711</v>
      </c>
      <c r="BN69" s="0" t="n">
        <f aca="false">BA69*'Dist Horaria'!$T$3</f>
        <v>0.18218088175341</v>
      </c>
      <c r="BO69" s="0" t="n">
        <f aca="false">BA69*'Dist Horaria'!$U$3</f>
        <v>0.180757593614711</v>
      </c>
      <c r="BP69" s="0" t="n">
        <f aca="false">BA69*'Dist Horaria'!$V$3</f>
        <v>0.177911017337314</v>
      </c>
      <c r="BQ69" s="0" t="n">
        <f aca="false">BA69*'Dist Horaria'!$W$3</f>
        <v>0.173641152921219</v>
      </c>
      <c r="BR69" s="0" t="n">
        <f aca="false">BA69*'Dist Horaria'!$X$3</f>
        <v>0.170275990126074</v>
      </c>
      <c r="BS69" s="0" t="n">
        <f aca="false">BA69*'Dist Horaria'!$Y$3</f>
        <v>0.166392240813182</v>
      </c>
      <c r="BT69" s="0" t="n">
        <f aca="false">BA69*'Dist Horaria'!$Z$3</f>
        <v>0.145252613167889</v>
      </c>
      <c r="BU69" s="0" t="n">
        <f aca="false">BA69*'Dist Horaria'!$AA$3</f>
        <v>0.138126939033359</v>
      </c>
      <c r="BV69" s="0" t="n">
        <f aca="false">BA69*'Dist Horaria'!$AB$3</f>
        <v>0.122942206016297</v>
      </c>
      <c r="BW69" s="0" t="n">
        <f aca="false">BA69*'Dist Horaria'!$AC$3</f>
        <v>0.133247886961041</v>
      </c>
      <c r="BX69" s="0" t="n">
        <f aca="false">BA69*'Dist Horaria'!$AD$3</f>
        <v>0.129731531844217</v>
      </c>
      <c r="BY69" s="0" t="n">
        <f aca="false">BA69*'Dist Horaria'!$AE$3</f>
        <v>0.126011433387673</v>
      </c>
      <c r="BZ69" s="0" t="n">
        <f aca="false">AN69*1000000</f>
        <v>816.165934145015</v>
      </c>
      <c r="CA69" s="0" t="n">
        <f aca="false">BZ69*'Dist Horaria'!$H$6</f>
        <v>20.4041483536254</v>
      </c>
      <c r="CB69" s="0" t="n">
        <f aca="false">BZ69*'Dist Horaria'!$I$6</f>
        <v>20.4041483536254</v>
      </c>
      <c r="CC69" s="0" t="n">
        <f aca="false">BZ69*'Dist Horaria'!$J$6</f>
        <v>20.4041483536254</v>
      </c>
      <c r="CD69" s="0" t="n">
        <f aca="false">BZ69*'Dist Horaria'!$K$6</f>
        <v>20.4041483536254</v>
      </c>
      <c r="CE69" s="0" t="n">
        <f aca="false">BZ69*'Dist Horaria'!$L$6</f>
        <v>20.4041483536254</v>
      </c>
      <c r="CF69" s="0" t="n">
        <f aca="false">BZ69*'Dist Horaria'!$M$6</f>
        <v>54.4110622763343</v>
      </c>
      <c r="CG69" s="0" t="n">
        <f aca="false">BZ69*'Dist Horaria'!$N$6</f>
        <v>54.4110622763343</v>
      </c>
      <c r="CH69" s="0" t="n">
        <f aca="false">BZ69*'Dist Horaria'!$O$6</f>
        <v>54.4110622763343</v>
      </c>
      <c r="CI69" s="0" t="n">
        <f aca="false">BZ69*'Dist Horaria'!$P$6</f>
        <v>35.7072596188444</v>
      </c>
      <c r="CJ69" s="0" t="n">
        <f aca="false">BZ69*'Dist Horaria'!$Q$6</f>
        <v>35.7072596188444</v>
      </c>
      <c r="CK69" s="0" t="n">
        <f aca="false">BZ69*'Dist Horaria'!$R$6</f>
        <v>35.7072596188444</v>
      </c>
      <c r="CL69" s="0" t="n">
        <f aca="false">BZ69*'Dist Horaria'!$S$6</f>
        <v>35.7072596188444</v>
      </c>
      <c r="CM69" s="0" t="n">
        <f aca="false">BZ69*'Dist Horaria'!$T$6</f>
        <v>35.7072596188444</v>
      </c>
      <c r="CN69" s="0" t="n">
        <f aca="false">BZ69*'Dist Horaria'!$U$6</f>
        <v>35.7072596188444</v>
      </c>
      <c r="CO69" s="0" t="n">
        <f aca="false">BZ69*'Dist Horaria'!$V$6</f>
        <v>35.7072596188444</v>
      </c>
      <c r="CP69" s="0" t="n">
        <f aca="false">BZ69*'Dist Horaria'!$W$6</f>
        <v>35.7072596188444</v>
      </c>
      <c r="CQ69" s="0" t="n">
        <f aca="false">BZ69*'Dist Horaria'!$X$6</f>
        <v>54.4110622763343</v>
      </c>
      <c r="CR69" s="0" t="n">
        <f aca="false">BZ69*'Dist Horaria'!$Y$6</f>
        <v>54.4110622763343</v>
      </c>
      <c r="CS69" s="0" t="n">
        <f aca="false">BZ69*'Dist Horaria'!$Z$6</f>
        <v>54.4110622763343</v>
      </c>
      <c r="CT69" s="0" t="n">
        <f aca="false">BZ69*'Dist Horaria'!$AA$6</f>
        <v>20.4041483536254</v>
      </c>
      <c r="CU69" s="0" t="n">
        <f aca="false">BZ69*'Dist Horaria'!$AB$6</f>
        <v>20.4041483536254</v>
      </c>
      <c r="CV69" s="0" t="n">
        <f aca="false">BZ69*'Dist Horaria'!$AC$6</f>
        <v>20.4041483536254</v>
      </c>
      <c r="CW69" s="0" t="n">
        <f aca="false">BZ69*'Dist Horaria'!$AD$6</f>
        <v>20.4041483536254</v>
      </c>
      <c r="CX69" s="0" t="n">
        <f aca="false">BZ69*'Dist Horaria'!$AE$6</f>
        <v>20.4041483536254</v>
      </c>
      <c r="CY69" s="0" t="n">
        <f aca="false">AS69*1000000</f>
        <v>853.733147349094</v>
      </c>
      <c r="CZ69" s="0" t="n">
        <f aca="false">CY69*'Dist Horaria'!$H$6</f>
        <v>21.3433286837274</v>
      </c>
      <c r="DA69" s="0" t="n">
        <f aca="false">CY69*'Dist Horaria'!$I$6</f>
        <v>21.3433286837274</v>
      </c>
      <c r="DB69" s="0" t="n">
        <f aca="false">CY69*'Dist Horaria'!$J$6</f>
        <v>21.3433286837274</v>
      </c>
      <c r="DC69" s="0" t="n">
        <f aca="false">CY69*'Dist Horaria'!$K$6</f>
        <v>21.3433286837274</v>
      </c>
      <c r="DD69" s="0" t="n">
        <f aca="false">CY69*'Dist Horaria'!$L$6</f>
        <v>21.3433286837274</v>
      </c>
      <c r="DE69" s="0" t="n">
        <f aca="false">CY69*'Dist Horaria'!$M$6</f>
        <v>56.9155431566063</v>
      </c>
      <c r="DF69" s="0" t="n">
        <f aca="false">CY69*'Dist Horaria'!$N$6</f>
        <v>56.9155431566063</v>
      </c>
      <c r="DG69" s="0" t="n">
        <f aca="false">CY69*'Dist Horaria'!$O$6</f>
        <v>56.9155431566063</v>
      </c>
      <c r="DH69" s="0" t="n">
        <f aca="false">CY69*'Dist Horaria'!$P$6</f>
        <v>37.3508251965229</v>
      </c>
      <c r="DI69" s="0" t="n">
        <f aca="false">CY69*'Dist Horaria'!$Q$6</f>
        <v>37.3508251965229</v>
      </c>
      <c r="DJ69" s="0" t="n">
        <f aca="false">CY69*'Dist Horaria'!$R$6</f>
        <v>37.3508251965229</v>
      </c>
      <c r="DK69" s="0" t="n">
        <f aca="false">CY69*'Dist Horaria'!$S$6</f>
        <v>37.3508251965229</v>
      </c>
      <c r="DL69" s="0" t="n">
        <f aca="false">CY69*'Dist Horaria'!$T$6</f>
        <v>37.3508251965229</v>
      </c>
      <c r="DM69" s="0" t="n">
        <f aca="false">CY69*'Dist Horaria'!$U$6</f>
        <v>37.3508251965229</v>
      </c>
      <c r="DN69" s="0" t="n">
        <f aca="false">CY69*'Dist Horaria'!$V$6</f>
        <v>37.3508251965229</v>
      </c>
      <c r="DO69" s="0" t="n">
        <f aca="false">CY69*'Dist Horaria'!$W$6</f>
        <v>37.3508251965229</v>
      </c>
      <c r="DP69" s="0" t="n">
        <f aca="false">CY69*'Dist Horaria'!$X$6</f>
        <v>56.9155431566063</v>
      </c>
      <c r="DQ69" s="0" t="n">
        <f aca="false">CY69*'Dist Horaria'!$Y$6</f>
        <v>56.9155431566063</v>
      </c>
      <c r="DR69" s="0" t="n">
        <f aca="false">CY69*'Dist Horaria'!$Z$6</f>
        <v>56.9155431566063</v>
      </c>
      <c r="DS69" s="0" t="n">
        <f aca="false">CY69*'Dist Horaria'!$AA$6</f>
        <v>21.3433286837274</v>
      </c>
      <c r="DT69" s="0" t="n">
        <f aca="false">CY69*'Dist Horaria'!$AB$6</f>
        <v>21.3433286837274</v>
      </c>
      <c r="DU69" s="0" t="n">
        <f aca="false">CY69*'Dist Horaria'!$AC$6</f>
        <v>21.3433286837274</v>
      </c>
      <c r="DV69" s="0" t="n">
        <f aca="false">CY69*'Dist Horaria'!$AD$6</f>
        <v>21.3433286837274</v>
      </c>
      <c r="DW69" s="0" t="n">
        <f aca="false">CY69*'Dist Horaria'!$AE$6</f>
        <v>21.3433286837274</v>
      </c>
      <c r="DX69" s="0" t="n">
        <f aca="false">AX69*1000000</f>
        <v>49.4917766579185</v>
      </c>
      <c r="DY69" s="0" t="n">
        <f aca="false">DX69*'Dist Horaria'!$H$6</f>
        <v>1.23729441644796</v>
      </c>
      <c r="DZ69" s="0" t="n">
        <f aca="false">DX69*'Dist Horaria'!$I$6</f>
        <v>1.23729441644796</v>
      </c>
      <c r="EA69" s="0" t="n">
        <f aca="false">DX69*'Dist Horaria'!$J$6</f>
        <v>1.23729441644796</v>
      </c>
      <c r="EB69" s="0" t="n">
        <f aca="false">DX69*'Dist Horaria'!$K$6</f>
        <v>1.23729441644796</v>
      </c>
      <c r="EC69" s="0" t="n">
        <f aca="false">DX69*'Dist Horaria'!$L$6</f>
        <v>1.23729441644796</v>
      </c>
      <c r="ED69" s="0" t="n">
        <f aca="false">DX69*'Dist Horaria'!$M$6</f>
        <v>3.29945177719457</v>
      </c>
      <c r="EE69" s="0" t="n">
        <f aca="false">DX69*'Dist Horaria'!$N$6</f>
        <v>3.29945177719457</v>
      </c>
      <c r="EF69" s="0" t="n">
        <f aca="false">DX69*'Dist Horaria'!$O$6</f>
        <v>3.29945177719457</v>
      </c>
      <c r="EG69" s="0" t="n">
        <f aca="false">DX69*'Dist Horaria'!$P$6</f>
        <v>2.16526522878393</v>
      </c>
      <c r="EH69" s="0" t="n">
        <f aca="false">DX69*'Dist Horaria'!$Q$6</f>
        <v>2.16526522878393</v>
      </c>
      <c r="EI69" s="0" t="n">
        <f aca="false">DX69*'Dist Horaria'!$R$6</f>
        <v>2.16526522878393</v>
      </c>
      <c r="EJ69" s="0" t="n">
        <f aca="false">DX69*'Dist Horaria'!$S$6</f>
        <v>2.16526522878393</v>
      </c>
      <c r="EK69" s="0" t="n">
        <f aca="false">DX69*'Dist Horaria'!$T$6</f>
        <v>2.16526522878393</v>
      </c>
      <c r="EL69" s="0" t="n">
        <f aca="false">DX69*'Dist Horaria'!$U$6</f>
        <v>2.16526522878393</v>
      </c>
      <c r="EM69" s="0" t="n">
        <f aca="false">DX69*'Dist Horaria'!$V$6</f>
        <v>2.16526522878393</v>
      </c>
      <c r="EN69" s="0" t="n">
        <f aca="false">DX69*'Dist Horaria'!$W$6</f>
        <v>2.16526522878393</v>
      </c>
      <c r="EO69" s="0" t="n">
        <f aca="false">DX69*'Dist Horaria'!$X$6</f>
        <v>3.29945177719457</v>
      </c>
      <c r="EP69" s="0" t="n">
        <f aca="false">DX69*'Dist Horaria'!$Y$6</f>
        <v>3.29945177719457</v>
      </c>
      <c r="EQ69" s="0" t="n">
        <f aca="false">DX69*'Dist Horaria'!$Z$6</f>
        <v>3.29945177719457</v>
      </c>
      <c r="ER69" s="0" t="n">
        <f aca="false">DX69*'Dist Horaria'!$AA$6</f>
        <v>1.23729441644796</v>
      </c>
      <c r="ES69" s="0" t="n">
        <f aca="false">DX69*'Dist Horaria'!$AB$6</f>
        <v>1.23729441644796</v>
      </c>
      <c r="ET69" s="0" t="n">
        <f aca="false">DX69*'Dist Horaria'!$AC$6</f>
        <v>1.23729441644796</v>
      </c>
      <c r="EU69" s="0" t="n">
        <f aca="false">DX69*'Dist Horaria'!$AD$6</f>
        <v>1.23729441644796</v>
      </c>
      <c r="EV69" s="0" t="n">
        <f aca="false">DX69*'Dist Horaria'!$AE$6</f>
        <v>1.23729441644796</v>
      </c>
      <c r="EW69" s="0" t="n">
        <f aca="false">BB69+CA69+CZ69+DY69</f>
        <v>43.1036001431673</v>
      </c>
      <c r="EX69" s="0" t="n">
        <f aca="false">BC69+CB69+DA69+DZ69</f>
        <v>43.1004213644793</v>
      </c>
      <c r="EY69" s="0" t="n">
        <f aca="false">BD69+CC69+DB69+EA69</f>
        <v>43.0974209880872</v>
      </c>
      <c r="EZ69" s="0" t="n">
        <f aca="false">BE69+CD69+DC69+EB69</f>
        <v>43.0948647845848</v>
      </c>
      <c r="FA69" s="0" t="n">
        <f aca="false">BF69+CE69+DD69+EC69</f>
        <v>43.0929968103085</v>
      </c>
      <c r="FB69" s="0" t="n">
        <f aca="false">BG69+CF69+DE69+ED69</f>
        <v>114.733106555437</v>
      </c>
      <c r="FC69" s="0" t="n">
        <f aca="false">BH69+CG69+DF69+EE69</f>
        <v>114.737937929126</v>
      </c>
      <c r="FD69" s="0" t="n">
        <f aca="false">BI69+CH69+DG69+EF69</f>
        <v>114.737937929126</v>
      </c>
      <c r="FE69" s="0" t="n">
        <f aca="false">BJ69+CI69+DH69+EG69</f>
        <v>75.3713720105758</v>
      </c>
      <c r="FF69" s="0" t="n">
        <f aca="false">BK69+CJ69+DI69+EH69</f>
        <v>75.3870281801015</v>
      </c>
      <c r="FG69" s="0" t="n">
        <f aca="false">BL69+CK69+DJ69+EI69</f>
        <v>75.3984144852111</v>
      </c>
      <c r="FH69" s="0" t="n">
        <f aca="false">BM69+CL69+DK69+EJ69</f>
        <v>75.4041076377659</v>
      </c>
      <c r="FI69" s="0" t="n">
        <f aca="false">BN69+CM69+DL69+EK69</f>
        <v>75.4055309259046</v>
      </c>
      <c r="FJ69" s="0" t="n">
        <f aca="false">BO69+CN69+DM69+EL69</f>
        <v>75.4041076377659</v>
      </c>
      <c r="FK69" s="0" t="n">
        <f aca="false">BP69+CO69+DN69+EM69</f>
        <v>75.4012610614885</v>
      </c>
      <c r="FL69" s="0" t="n">
        <f aca="false">BQ69+CP69+DO69+EN69</f>
        <v>75.3969911970724</v>
      </c>
      <c r="FM69" s="0" t="n">
        <f aca="false">BR69+CQ69+DP69+EO69</f>
        <v>114.796333200261</v>
      </c>
      <c r="FN69" s="0" t="n">
        <f aca="false">BS69+CR69+DQ69+EP69</f>
        <v>114.792449450948</v>
      </c>
      <c r="FO69" s="0" t="n">
        <f aca="false">BT69+CS69+DR69+EQ69</f>
        <v>114.771309823303</v>
      </c>
      <c r="FP69" s="0" t="n">
        <f aca="false">BU69+CT69+DS69+ER69</f>
        <v>43.122898392834</v>
      </c>
      <c r="FQ69" s="0" t="n">
        <f aca="false">BV69+CU69+DT69+ES69</f>
        <v>43.107713659817</v>
      </c>
      <c r="FR69" s="0" t="n">
        <f aca="false">BW69+CV69+DU69+ET69</f>
        <v>43.1180193407617</v>
      </c>
      <c r="FS69" s="0" t="n">
        <f aca="false">BX69+CW69+DV69+EU69</f>
        <v>43.1145029856449</v>
      </c>
      <c r="FT69" s="0" t="n">
        <f aca="false">BY69+CX69+DW69+EV69</f>
        <v>43.1107828871884</v>
      </c>
      <c r="FU69" s="0" t="n">
        <f aca="false">AM69*'Dist Horaria'!$H$10</f>
        <v>0.0268858898890768</v>
      </c>
      <c r="FV69" s="0" t="n">
        <f aca="false">AM69*'Dist Horaria'!$I$10</f>
        <v>0.025162225728193</v>
      </c>
      <c r="FW69" s="0" t="n">
        <f aca="false">AM69*'Dist Horaria'!$J$10</f>
        <v>0.0250532961561614</v>
      </c>
      <c r="FX69" s="0" t="n">
        <f aca="false">AM69*'Dist Horaria'!$K$10</f>
        <v>0.02433277196822</v>
      </c>
      <c r="FY69" s="0" t="n">
        <f aca="false">AM69*'Dist Horaria'!$L$10</f>
        <v>0.0243425095556236</v>
      </c>
      <c r="FZ69" s="0" t="n">
        <f aca="false">AM69*'Dist Horaria'!$M$10</f>
        <v>0.0260474869830332</v>
      </c>
      <c r="GA69" s="0" t="n">
        <f aca="false">AM69*'Dist Horaria'!$N$10</f>
        <v>0.0246419993329143</v>
      </c>
      <c r="GB69" s="0" t="n">
        <f aca="false">AM69*'Dist Horaria'!$O$10</f>
        <v>0.0242214063146338</v>
      </c>
      <c r="GC69" s="0" t="n">
        <f aca="false">AM69*'Dist Horaria'!$P$10</f>
        <v>0.024597267080191</v>
      </c>
      <c r="GD69" s="0" t="n">
        <f aca="false">AM69*'Dist Horaria'!$Q$10</f>
        <v>0.0222596968899169</v>
      </c>
      <c r="GE69" s="0" t="n">
        <f aca="false">AM69*'Dist Horaria'!$R$10</f>
        <v>0.0271601731295625</v>
      </c>
      <c r="GF69" s="0" t="n">
        <f aca="false">AM69*'Dist Horaria'!$S$10</f>
        <v>0.0231958429354039</v>
      </c>
      <c r="GG69" s="0" t="n">
        <f aca="false">AR69*'Dist Horaria'!$H$10</f>
        <v>0.0281234175968491</v>
      </c>
      <c r="GH69" s="0" t="n">
        <f aca="false">AR69*'Dist Horaria'!$I$10</f>
        <v>0.0263204150853737</v>
      </c>
      <c r="GI69" s="0" t="n">
        <f aca="false">AR69*'Dist Horaria'!$J$10</f>
        <v>0.0262064716058932</v>
      </c>
      <c r="GJ69" s="0" t="n">
        <f aca="false">AR69*'Dist Horaria'!$K$10</f>
        <v>0.0254527824883037</v>
      </c>
      <c r="GK69" s="0" t="n">
        <f aca="false">AR69*'Dist Horaria'!$L$10</f>
        <v>0.0254629682860611</v>
      </c>
      <c r="GL69" s="0" t="n">
        <f aca="false">AR69*'Dist Horaria'!$M$10</f>
        <v>0.0272464239344353</v>
      </c>
      <c r="GM69" s="0" t="n">
        <f aca="false">AR69*'Dist Horaria'!$N$10</f>
        <v>0.025776243245807</v>
      </c>
      <c r="GN69" s="0" t="n">
        <f aca="false">AR69*'Dist Horaria'!$O$10</f>
        <v>0.0253362907971351</v>
      </c>
      <c r="GO69" s="0" t="n">
        <f aca="false">AR69*'Dist Horaria'!$P$10</f>
        <v>0.0257294520170779</v>
      </c>
      <c r="GP69" s="0" t="n">
        <f aca="false">AR69*'Dist Horaria'!$Q$10</f>
        <v>0.0232842860622127</v>
      </c>
      <c r="GQ69" s="0" t="n">
        <f aca="false">AR69*'Dist Horaria'!$R$10</f>
        <v>0.0284103257908431</v>
      </c>
      <c r="GR69" s="0" t="n">
        <f aca="false">AR69*'Dist Horaria'!$S$10</f>
        <v>0.0242635218724273</v>
      </c>
      <c r="GS69" s="0" t="n">
        <f aca="false">AW69*'Dist Horaria'!$H$10</f>
        <v>0.0016303430490927</v>
      </c>
      <c r="GT69" s="0" t="n">
        <f aca="false">AW69*'Dist Horaria'!$I$10</f>
        <v>0.00152582116436949</v>
      </c>
      <c r="GU69" s="0" t="n">
        <f aca="false">AW69*'Dist Horaria'!$J$10</f>
        <v>0.00151921574526917</v>
      </c>
      <c r="GV69" s="0" t="n">
        <f aca="false">AW69*'Dist Horaria'!$K$10</f>
        <v>0.00147552362251036</v>
      </c>
      <c r="GW69" s="0" t="n">
        <f aca="false">AW69*'Dist Horaria'!$L$10</f>
        <v>0.00147611410353977</v>
      </c>
      <c r="GX69" s="0" t="n">
        <f aca="false">AW69*'Dist Horaria'!$M$10</f>
        <v>0.00157950283677886</v>
      </c>
      <c r="GY69" s="0" t="n">
        <f aca="false">AW69*'Dist Horaria'!$N$10</f>
        <v>0.00149427497077142</v>
      </c>
      <c r="GZ69" s="0" t="n">
        <f aca="false">AW69*'Dist Horaria'!$O$10</f>
        <v>0.00146877048099334</v>
      </c>
      <c r="HA69" s="0" t="n">
        <f aca="false">AW69*'Dist Horaria'!$P$10</f>
        <v>0.00149156243577263</v>
      </c>
      <c r="HB69" s="0" t="n">
        <f aca="false">AW69*'Dist Horaria'!$Q$10</f>
        <v>0.00134981368476595</v>
      </c>
      <c r="HC69" s="0" t="n">
        <f aca="false">AW69*'Dist Horaria'!$R$10</f>
        <v>0.00164697540816482</v>
      </c>
      <c r="HD69" s="0" t="n">
        <f aca="false">AW69*'Dist Horaria'!$S$10</f>
        <v>0.00140658097811173</v>
      </c>
    </row>
    <row r="70" customFormat="false" ht="13.8" hidden="false" customHeight="false" outlineLevel="0" collapsed="false">
      <c r="A70" s="0" t="n">
        <v>4.66771282369791</v>
      </c>
      <c r="B70" s="0" t="n">
        <v>-74.141673627704</v>
      </c>
      <c r="C70" s="0" t="n">
        <v>24</v>
      </c>
      <c r="D70" s="0" t="n">
        <v>31</v>
      </c>
      <c r="E70" s="0" t="n">
        <v>1898</v>
      </c>
      <c r="F70" s="0" t="n">
        <v>84</v>
      </c>
      <c r="G70" s="0" t="s">
        <v>441</v>
      </c>
      <c r="H70" s="1" t="n">
        <v>41547</v>
      </c>
      <c r="I70" s="0" t="s">
        <v>445</v>
      </c>
      <c r="J70" s="0" t="s">
        <v>446</v>
      </c>
      <c r="L70" s="0" t="s">
        <v>447</v>
      </c>
      <c r="N70" s="0" t="n">
        <v>19</v>
      </c>
      <c r="O70" s="0" t="s">
        <v>130</v>
      </c>
      <c r="P70" s="0" t="s">
        <v>85</v>
      </c>
      <c r="Q70" s="0" t="s">
        <v>86</v>
      </c>
      <c r="R70" s="0" t="s">
        <v>87</v>
      </c>
      <c r="S70" s="0" t="n">
        <v>365</v>
      </c>
      <c r="T70" s="0" t="n">
        <v>24</v>
      </c>
      <c r="U70" s="0" t="n">
        <v>3</v>
      </c>
      <c r="V70" s="0" t="n">
        <v>99999.9976381609</v>
      </c>
      <c r="W70" s="0" t="n">
        <f aca="false">V70*12</f>
        <v>1199999.97165793</v>
      </c>
      <c r="X70" s="0" t="n">
        <v>3</v>
      </c>
      <c r="Y70" s="0" t="s">
        <v>448</v>
      </c>
      <c r="Z70" s="0" t="n">
        <v>24383</v>
      </c>
      <c r="AA70" s="0" t="s">
        <v>89</v>
      </c>
      <c r="AB70" s="0" t="n">
        <v>0.005</v>
      </c>
      <c r="AC70" s="0" t="n">
        <v>-1</v>
      </c>
      <c r="AD70" s="0" t="n">
        <v>2066.6186551444</v>
      </c>
      <c r="AE70" s="0" t="n">
        <f aca="false">AD70/2204.59</f>
        <v>0.937416324642858</v>
      </c>
      <c r="AF70" s="0" t="n">
        <f aca="false">AE70/S70</f>
        <v>0.00256826390313112</v>
      </c>
      <c r="AG70" s="0" t="n">
        <f aca="false">AE70*EXP(AB70*AC70)</f>
        <v>0.932740941218582</v>
      </c>
      <c r="AH70" s="0" t="n">
        <f aca="false">AG70/S70</f>
        <v>0.00255545463347557</v>
      </c>
      <c r="AI70" s="0" t="s">
        <v>90</v>
      </c>
      <c r="AJ70" s="0" t="n">
        <f aca="false">IF(AI70="A",'FE DISTRIBUCIÓN'!$C$2,'FE DISTRIBUCIÓN'!$C$3)</f>
        <v>4.994E-006</v>
      </c>
      <c r="AK70" s="0" t="n">
        <f aca="false">W70*AJ70</f>
        <v>5.9927998584597</v>
      </c>
      <c r="AL70" s="0" t="n">
        <f aca="false">AK70/365</f>
        <v>0.0164186297492047</v>
      </c>
      <c r="AM70" s="0" t="n">
        <f aca="false">AK70*EXP(AB70*AC70)</f>
        <v>5.96291064447154</v>
      </c>
      <c r="AN70" s="0" t="n">
        <f aca="false">AM70/365</f>
        <v>0.0163367414917029</v>
      </c>
      <c r="AO70" s="0" t="n">
        <v>5.223868284E-006</v>
      </c>
      <c r="AP70" s="0" t="n">
        <f aca="false">AO70*W70</f>
        <v>6.26864179274476</v>
      </c>
      <c r="AQ70" s="0" t="n">
        <f aca="false">AP70/365</f>
        <v>0.017174361076013</v>
      </c>
      <c r="AR70" s="0" t="n">
        <f aca="false">AP70*EXP(AB70*AC70)</f>
        <v>6.23737681136983</v>
      </c>
      <c r="AS70" s="0" t="n">
        <f aca="false">AR70/365</f>
        <v>0.017088703592794</v>
      </c>
      <c r="AT70" s="0" t="n">
        <v>3.02832944E-007</v>
      </c>
      <c r="AU70" s="0" t="n">
        <f aca="false">AT70*W70</f>
        <v>0.363399524217087</v>
      </c>
      <c r="AV70" s="0" t="n">
        <f aca="false">AU70/365</f>
        <v>0.000995615134841336</v>
      </c>
      <c r="AW70" s="0" t="n">
        <f aca="false">AU70*EXP(AB70*AC70)</f>
        <v>0.361587061528685</v>
      </c>
      <c r="AX70" s="0" t="n">
        <f aca="false">AW70/365</f>
        <v>0.000990649483640234</v>
      </c>
      <c r="AY70" s="0" t="n">
        <f aca="false">AW70+AR70+AM70+AG70</f>
        <v>13.4946154585886</v>
      </c>
      <c r="AZ70" s="0" t="n">
        <f aca="false">AH70+AN70+AS70+AX70</f>
        <v>0.0369715492016127</v>
      </c>
      <c r="BA70" s="0" t="n">
        <f aca="false">AH70*1000000</f>
        <v>2555.45463347557</v>
      </c>
      <c r="BB70" s="0" t="n">
        <f aca="false">BA70*'Dist Horaria'!$H$3</f>
        <v>89.0436449567966</v>
      </c>
      <c r="BC70" s="0" t="n">
        <f aca="false">BA70*'Dist Horaria'!$I$3</f>
        <v>86.661644091552</v>
      </c>
      <c r="BD70" s="0" t="n">
        <f aca="false">BA70*'Dist Horaria'!$J$3</f>
        <v>84.4133280357065</v>
      </c>
      <c r="BE70" s="0" t="n">
        <f aca="false">BA70*'Dist Horaria'!$K$3</f>
        <v>82.4978505671157</v>
      </c>
      <c r="BF70" s="0" t="n">
        <f aca="false">BA70*'Dist Horaria'!$L$3</f>
        <v>81.0980940005064</v>
      </c>
      <c r="BG70" s="0" t="n">
        <f aca="false">BA70*'Dist Horaria'!$M$3</f>
        <v>80.2168562720716</v>
      </c>
      <c r="BH70" s="0" t="n">
        <f aca="false">BA70*'Dist Horaria'!$N$3</f>
        <v>83.8372203923811</v>
      </c>
      <c r="BI70" s="0" t="n">
        <f aca="false">BA70*'Dist Horaria'!$O$3</f>
        <v>83.8372203923811</v>
      </c>
      <c r="BJ70" s="0" t="n">
        <f aca="false">BA70*'Dist Horaria'!$P$3</f>
        <v>110.91947150459</v>
      </c>
      <c r="BK70" s="0" t="n">
        <f aca="false">BA70*'Dist Horaria'!$Q$3</f>
        <v>122.65133868296</v>
      </c>
      <c r="BL70" s="0" t="n">
        <f aca="false">BA70*'Dist Horaria'!$R$3</f>
        <v>131.183605721775</v>
      </c>
      <c r="BM70" s="0" t="n">
        <f aca="false">BA70*'Dist Horaria'!$S$3</f>
        <v>135.449739241182</v>
      </c>
      <c r="BN70" s="0" t="n">
        <f aca="false">BA70*'Dist Horaria'!$T$3</f>
        <v>136.516272621034</v>
      </c>
      <c r="BO70" s="0" t="n">
        <f aca="false">BA70*'Dist Horaria'!$U$3</f>
        <v>135.449739241182</v>
      </c>
      <c r="BP70" s="0" t="n">
        <f aca="false">BA70*'Dist Horaria'!$V$3</f>
        <v>133.316672481478</v>
      </c>
      <c r="BQ70" s="0" t="n">
        <f aca="false">BA70*'Dist Horaria'!$W$3</f>
        <v>130.117072341923</v>
      </c>
      <c r="BR70" s="0" t="n">
        <f aca="false">BA70*'Dist Horaria'!$X$3</f>
        <v>127.595405539487</v>
      </c>
      <c r="BS70" s="0" t="n">
        <f aca="false">BA70*'Dist Horaria'!$Y$3</f>
        <v>124.685138694318</v>
      </c>
      <c r="BT70" s="0" t="n">
        <f aca="false">BA70*'Dist Horaria'!$Z$3</f>
        <v>108.844271403764</v>
      </c>
      <c r="BU70" s="0" t="n">
        <f aca="false">BA70*'Dist Horaria'!$AA$3</f>
        <v>103.504685474682</v>
      </c>
      <c r="BV70" s="0" t="n">
        <f aca="false">BA70*'Dist Horaria'!$AB$3</f>
        <v>92.1260867310408</v>
      </c>
      <c r="BW70" s="0" t="n">
        <f aca="false">BA70*'Dist Horaria'!$AC$3</f>
        <v>99.8485938122301</v>
      </c>
      <c r="BX70" s="0" t="n">
        <f aca="false">BA70*'Dist Horaria'!$AD$3</f>
        <v>97.2136318494792</v>
      </c>
      <c r="BY70" s="0" t="n">
        <f aca="false">BA70*'Dist Horaria'!$AE$3</f>
        <v>94.4259959011688</v>
      </c>
      <c r="BZ70" s="0" t="n">
        <f aca="false">AN70*1000000</f>
        <v>16336.7414917029</v>
      </c>
      <c r="CA70" s="0" t="n">
        <f aca="false">BZ70*'Dist Horaria'!$H$6</f>
        <v>408.418537292572</v>
      </c>
      <c r="CB70" s="0" t="n">
        <f aca="false">BZ70*'Dist Horaria'!$I$6</f>
        <v>408.418537292572</v>
      </c>
      <c r="CC70" s="0" t="n">
        <f aca="false">BZ70*'Dist Horaria'!$J$6</f>
        <v>408.418537292572</v>
      </c>
      <c r="CD70" s="0" t="n">
        <f aca="false">BZ70*'Dist Horaria'!$K$6</f>
        <v>408.418537292572</v>
      </c>
      <c r="CE70" s="0" t="n">
        <f aca="false">BZ70*'Dist Horaria'!$L$6</f>
        <v>408.418537292572</v>
      </c>
      <c r="CF70" s="0" t="n">
        <f aca="false">BZ70*'Dist Horaria'!$M$6</f>
        <v>1089.11609944686</v>
      </c>
      <c r="CG70" s="0" t="n">
        <f aca="false">BZ70*'Dist Horaria'!$N$6</f>
        <v>1089.11609944686</v>
      </c>
      <c r="CH70" s="0" t="n">
        <f aca="false">BZ70*'Dist Horaria'!$O$6</f>
        <v>1089.11609944686</v>
      </c>
      <c r="CI70" s="0" t="n">
        <f aca="false">BZ70*'Dist Horaria'!$P$6</f>
        <v>714.732440262</v>
      </c>
      <c r="CJ70" s="0" t="n">
        <f aca="false">BZ70*'Dist Horaria'!$Q$6</f>
        <v>714.732440262</v>
      </c>
      <c r="CK70" s="0" t="n">
        <f aca="false">BZ70*'Dist Horaria'!$R$6</f>
        <v>714.732440262</v>
      </c>
      <c r="CL70" s="0" t="n">
        <f aca="false">BZ70*'Dist Horaria'!$S$6</f>
        <v>714.732440262</v>
      </c>
      <c r="CM70" s="0" t="n">
        <f aca="false">BZ70*'Dist Horaria'!$T$6</f>
        <v>714.732440262</v>
      </c>
      <c r="CN70" s="0" t="n">
        <f aca="false">BZ70*'Dist Horaria'!$U$6</f>
        <v>714.732440262</v>
      </c>
      <c r="CO70" s="0" t="n">
        <f aca="false">BZ70*'Dist Horaria'!$V$6</f>
        <v>714.732440262</v>
      </c>
      <c r="CP70" s="0" t="n">
        <f aca="false">BZ70*'Dist Horaria'!$W$6</f>
        <v>714.732440262</v>
      </c>
      <c r="CQ70" s="0" t="n">
        <f aca="false">BZ70*'Dist Horaria'!$X$6</f>
        <v>1089.11609944686</v>
      </c>
      <c r="CR70" s="0" t="n">
        <f aca="false">BZ70*'Dist Horaria'!$Y$6</f>
        <v>1089.11609944686</v>
      </c>
      <c r="CS70" s="0" t="n">
        <f aca="false">BZ70*'Dist Horaria'!$Z$6</f>
        <v>1089.11609944686</v>
      </c>
      <c r="CT70" s="0" t="n">
        <f aca="false">BZ70*'Dist Horaria'!$AA$6</f>
        <v>408.418537292572</v>
      </c>
      <c r="CU70" s="0" t="n">
        <f aca="false">BZ70*'Dist Horaria'!$AB$6</f>
        <v>408.418537292572</v>
      </c>
      <c r="CV70" s="0" t="n">
        <f aca="false">BZ70*'Dist Horaria'!$AC$6</f>
        <v>408.418537292572</v>
      </c>
      <c r="CW70" s="0" t="n">
        <f aca="false">BZ70*'Dist Horaria'!$AD$6</f>
        <v>408.418537292572</v>
      </c>
      <c r="CX70" s="0" t="n">
        <f aca="false">BZ70*'Dist Horaria'!$AE$6</f>
        <v>408.418537292572</v>
      </c>
      <c r="CY70" s="0" t="n">
        <f aca="false">AS70*1000000</f>
        <v>17088.703592794</v>
      </c>
      <c r="CZ70" s="0" t="n">
        <f aca="false">CY70*'Dist Horaria'!$H$6</f>
        <v>427.217589819851</v>
      </c>
      <c r="DA70" s="0" t="n">
        <f aca="false">CY70*'Dist Horaria'!$I$6</f>
        <v>427.217589819851</v>
      </c>
      <c r="DB70" s="0" t="n">
        <f aca="false">CY70*'Dist Horaria'!$J$6</f>
        <v>427.217589819851</v>
      </c>
      <c r="DC70" s="0" t="n">
        <f aca="false">CY70*'Dist Horaria'!$K$6</f>
        <v>427.217589819851</v>
      </c>
      <c r="DD70" s="0" t="n">
        <f aca="false">CY70*'Dist Horaria'!$L$6</f>
        <v>427.217589819851</v>
      </c>
      <c r="DE70" s="0" t="n">
        <f aca="false">CY70*'Dist Horaria'!$M$6</f>
        <v>1139.24690618627</v>
      </c>
      <c r="DF70" s="0" t="n">
        <f aca="false">CY70*'Dist Horaria'!$N$6</f>
        <v>1139.24690618627</v>
      </c>
      <c r="DG70" s="0" t="n">
        <f aca="false">CY70*'Dist Horaria'!$O$6</f>
        <v>1139.24690618627</v>
      </c>
      <c r="DH70" s="0" t="n">
        <f aca="false">CY70*'Dist Horaria'!$P$6</f>
        <v>747.630782184739</v>
      </c>
      <c r="DI70" s="0" t="n">
        <f aca="false">CY70*'Dist Horaria'!$Q$6</f>
        <v>747.630782184739</v>
      </c>
      <c r="DJ70" s="0" t="n">
        <f aca="false">CY70*'Dist Horaria'!$R$6</f>
        <v>747.630782184739</v>
      </c>
      <c r="DK70" s="0" t="n">
        <f aca="false">CY70*'Dist Horaria'!$S$6</f>
        <v>747.630782184739</v>
      </c>
      <c r="DL70" s="0" t="n">
        <f aca="false">CY70*'Dist Horaria'!$T$6</f>
        <v>747.630782184739</v>
      </c>
      <c r="DM70" s="0" t="n">
        <f aca="false">CY70*'Dist Horaria'!$U$6</f>
        <v>747.630782184739</v>
      </c>
      <c r="DN70" s="0" t="n">
        <f aca="false">CY70*'Dist Horaria'!$V$6</f>
        <v>747.630782184739</v>
      </c>
      <c r="DO70" s="0" t="n">
        <f aca="false">CY70*'Dist Horaria'!$W$6</f>
        <v>747.630782184739</v>
      </c>
      <c r="DP70" s="0" t="n">
        <f aca="false">CY70*'Dist Horaria'!$X$6</f>
        <v>1139.24690618627</v>
      </c>
      <c r="DQ70" s="0" t="n">
        <f aca="false">CY70*'Dist Horaria'!$Y$6</f>
        <v>1139.24690618627</v>
      </c>
      <c r="DR70" s="0" t="n">
        <f aca="false">CY70*'Dist Horaria'!$Z$6</f>
        <v>1139.24690618627</v>
      </c>
      <c r="DS70" s="0" t="n">
        <f aca="false">CY70*'Dist Horaria'!$AA$6</f>
        <v>427.217589819851</v>
      </c>
      <c r="DT70" s="0" t="n">
        <f aca="false">CY70*'Dist Horaria'!$AB$6</f>
        <v>427.217589819851</v>
      </c>
      <c r="DU70" s="0" t="n">
        <f aca="false">CY70*'Dist Horaria'!$AC$6</f>
        <v>427.217589819851</v>
      </c>
      <c r="DV70" s="0" t="n">
        <f aca="false">CY70*'Dist Horaria'!$AD$6</f>
        <v>427.217589819851</v>
      </c>
      <c r="DW70" s="0" t="n">
        <f aca="false">CY70*'Dist Horaria'!$AE$6</f>
        <v>427.217589819851</v>
      </c>
      <c r="DX70" s="0" t="n">
        <f aca="false">AX70*1000000</f>
        <v>990.649483640234</v>
      </c>
      <c r="DY70" s="0" t="n">
        <f aca="false">DX70*'Dist Horaria'!$H$6</f>
        <v>24.7662370910059</v>
      </c>
      <c r="DZ70" s="0" t="n">
        <f aca="false">DX70*'Dist Horaria'!$I$6</f>
        <v>24.7662370910059</v>
      </c>
      <c r="EA70" s="0" t="n">
        <f aca="false">DX70*'Dist Horaria'!$J$6</f>
        <v>24.7662370910059</v>
      </c>
      <c r="EB70" s="0" t="n">
        <f aca="false">DX70*'Dist Horaria'!$K$6</f>
        <v>24.7662370910059</v>
      </c>
      <c r="EC70" s="0" t="n">
        <f aca="false">DX70*'Dist Horaria'!$L$6</f>
        <v>24.7662370910059</v>
      </c>
      <c r="ED70" s="0" t="n">
        <f aca="false">DX70*'Dist Horaria'!$M$6</f>
        <v>66.043298909349</v>
      </c>
      <c r="EE70" s="0" t="n">
        <f aca="false">DX70*'Dist Horaria'!$N$6</f>
        <v>66.043298909349</v>
      </c>
      <c r="EF70" s="0" t="n">
        <f aca="false">DX70*'Dist Horaria'!$O$6</f>
        <v>66.043298909349</v>
      </c>
      <c r="EG70" s="0" t="n">
        <f aca="false">DX70*'Dist Horaria'!$P$6</f>
        <v>43.3409149092602</v>
      </c>
      <c r="EH70" s="0" t="n">
        <f aca="false">DX70*'Dist Horaria'!$Q$6</f>
        <v>43.3409149092602</v>
      </c>
      <c r="EI70" s="0" t="n">
        <f aca="false">DX70*'Dist Horaria'!$R$6</f>
        <v>43.3409149092602</v>
      </c>
      <c r="EJ70" s="0" t="n">
        <f aca="false">DX70*'Dist Horaria'!$S$6</f>
        <v>43.3409149092602</v>
      </c>
      <c r="EK70" s="0" t="n">
        <f aca="false">DX70*'Dist Horaria'!$T$6</f>
        <v>43.3409149092602</v>
      </c>
      <c r="EL70" s="0" t="n">
        <f aca="false">DX70*'Dist Horaria'!$U$6</f>
        <v>43.3409149092602</v>
      </c>
      <c r="EM70" s="0" t="n">
        <f aca="false">DX70*'Dist Horaria'!$V$6</f>
        <v>43.3409149092602</v>
      </c>
      <c r="EN70" s="0" t="n">
        <f aca="false">DX70*'Dist Horaria'!$W$6</f>
        <v>43.3409149092602</v>
      </c>
      <c r="EO70" s="0" t="n">
        <f aca="false">DX70*'Dist Horaria'!$X$6</f>
        <v>66.043298909349</v>
      </c>
      <c r="EP70" s="0" t="n">
        <f aca="false">DX70*'Dist Horaria'!$Y$6</f>
        <v>66.043298909349</v>
      </c>
      <c r="EQ70" s="0" t="n">
        <f aca="false">DX70*'Dist Horaria'!$Z$6</f>
        <v>66.043298909349</v>
      </c>
      <c r="ER70" s="0" t="n">
        <f aca="false">DX70*'Dist Horaria'!$AA$6</f>
        <v>24.7662370910059</v>
      </c>
      <c r="ES70" s="0" t="n">
        <f aca="false">DX70*'Dist Horaria'!$AB$6</f>
        <v>24.7662370910059</v>
      </c>
      <c r="ET70" s="0" t="n">
        <f aca="false">DX70*'Dist Horaria'!$AC$6</f>
        <v>24.7662370910059</v>
      </c>
      <c r="EU70" s="0" t="n">
        <f aca="false">DX70*'Dist Horaria'!$AD$6</f>
        <v>24.7662370910059</v>
      </c>
      <c r="EV70" s="0" t="n">
        <f aca="false">DX70*'Dist Horaria'!$AE$6</f>
        <v>24.7662370910059</v>
      </c>
      <c r="EW70" s="0" t="n">
        <f aca="false">BB70+CA70+CZ70+DY70</f>
        <v>949.446009160225</v>
      </c>
      <c r="EX70" s="0" t="n">
        <f aca="false">BC70+CB70+DA70+DZ70</f>
        <v>947.064008294981</v>
      </c>
      <c r="EY70" s="0" t="n">
        <f aca="false">BD70+CC70+DB70+EA70</f>
        <v>944.815692239135</v>
      </c>
      <c r="EZ70" s="0" t="n">
        <f aca="false">BE70+CD70+DC70+EB70</f>
        <v>942.900214770544</v>
      </c>
      <c r="FA70" s="0" t="n">
        <f aca="false">BF70+CE70+DD70+EC70</f>
        <v>941.500458203935</v>
      </c>
      <c r="FB70" s="0" t="n">
        <f aca="false">BG70+CF70+DE70+ED70</f>
        <v>2374.62316081455</v>
      </c>
      <c r="FC70" s="0" t="n">
        <f aca="false">BH70+CG70+DF70+EE70</f>
        <v>2378.24352493486</v>
      </c>
      <c r="FD70" s="0" t="n">
        <f aca="false">BI70+CH70+DG70+EF70</f>
        <v>2378.24352493486</v>
      </c>
      <c r="FE70" s="0" t="n">
        <f aca="false">BJ70+CI70+DH70+EG70</f>
        <v>1616.62360886059</v>
      </c>
      <c r="FF70" s="0" t="n">
        <f aca="false">BK70+CJ70+DI70+EH70</f>
        <v>1628.35547603896</v>
      </c>
      <c r="FG70" s="0" t="n">
        <f aca="false">BL70+CK70+DJ70+EI70</f>
        <v>1636.88774307777</v>
      </c>
      <c r="FH70" s="0" t="n">
        <f aca="false">BM70+CL70+DK70+EJ70</f>
        <v>1641.15387659718</v>
      </c>
      <c r="FI70" s="0" t="n">
        <f aca="false">BN70+CM70+DL70+EK70</f>
        <v>1642.22040997703</v>
      </c>
      <c r="FJ70" s="0" t="n">
        <f aca="false">BO70+CN70+DM70+EL70</f>
        <v>1641.15387659718</v>
      </c>
      <c r="FK70" s="0" t="n">
        <f aca="false">BP70+CO70+DN70+EM70</f>
        <v>1639.02080983748</v>
      </c>
      <c r="FL70" s="0" t="n">
        <f aca="false">BQ70+CP70+DO70+EN70</f>
        <v>1635.82120969792</v>
      </c>
      <c r="FM70" s="0" t="n">
        <f aca="false">BR70+CQ70+DP70+EO70</f>
        <v>2422.00171008196</v>
      </c>
      <c r="FN70" s="0" t="n">
        <f aca="false">BS70+CR70+DQ70+EP70</f>
        <v>2419.09144323679</v>
      </c>
      <c r="FO70" s="0" t="n">
        <f aca="false">BT70+CS70+DR70+EQ70</f>
        <v>2403.25057594624</v>
      </c>
      <c r="FP70" s="0" t="n">
        <f aca="false">BU70+CT70+DS70+ER70</f>
        <v>963.907049678111</v>
      </c>
      <c r="FQ70" s="0" t="n">
        <f aca="false">BV70+CU70+DT70+ES70</f>
        <v>952.528450934469</v>
      </c>
      <c r="FR70" s="0" t="n">
        <f aca="false">BW70+CV70+DU70+ET70</f>
        <v>960.250958015659</v>
      </c>
      <c r="FS70" s="0" t="n">
        <f aca="false">BX70+CW70+DV70+EU70</f>
        <v>957.615996052908</v>
      </c>
      <c r="FT70" s="0" t="n">
        <f aca="false">BY70+CX70+DW70+EV70</f>
        <v>954.828360104597</v>
      </c>
      <c r="FU70" s="0" t="n">
        <f aca="false">AM70*'Dist Horaria'!$H$10</f>
        <v>0.538159967865302</v>
      </c>
      <c r="FV70" s="0" t="n">
        <f aca="false">AM70*'Dist Horaria'!$I$10</f>
        <v>0.50365833696304</v>
      </c>
      <c r="FW70" s="0" t="n">
        <f aca="false">AM70*'Dist Horaria'!$J$10</f>
        <v>0.501477954047467</v>
      </c>
      <c r="FX70" s="0" t="n">
        <f aca="false">AM70*'Dist Horaria'!$K$10</f>
        <v>0.487055620420852</v>
      </c>
      <c r="FY70" s="0" t="n">
        <f aca="false">AM70*'Dist Horaria'!$L$10</f>
        <v>0.487250532315003</v>
      </c>
      <c r="FZ70" s="0" t="n">
        <f aca="false">AM70*'Dist Horaria'!$M$10</f>
        <v>0.521378121222468</v>
      </c>
      <c r="GA70" s="0" t="n">
        <f aca="false">AM70*'Dist Horaria'!$N$10</f>
        <v>0.493245253322479</v>
      </c>
      <c r="GB70" s="0" t="n">
        <f aca="false">AM70*'Dist Horaria'!$O$10</f>
        <v>0.48482647580996</v>
      </c>
      <c r="GC70" s="0" t="n">
        <f aca="false">AM70*'Dist Horaria'!$P$10</f>
        <v>0.4923498725935</v>
      </c>
      <c r="GD70" s="0" t="n">
        <f aca="false">AM70*'Dist Horaria'!$Q$10</f>
        <v>0.445560024696671</v>
      </c>
      <c r="GE70" s="0" t="n">
        <f aca="false">AM70*'Dist Horaria'!$R$10</f>
        <v>0.543650143585531</v>
      </c>
      <c r="GF70" s="0" t="n">
        <f aca="false">AM70*'Dist Horaria'!$S$10</f>
        <v>0.464298341629271</v>
      </c>
      <c r="GG70" s="0" t="n">
        <f aca="false">AR70*'Dist Horaria'!$H$10</f>
        <v>0.562930874619546</v>
      </c>
      <c r="GH70" s="0" t="n">
        <f aca="false">AR70*'Dist Horaria'!$I$10</f>
        <v>0.526841171892954</v>
      </c>
      <c r="GI70" s="0" t="n">
        <f aca="false">AR70*'Dist Horaria'!$J$10</f>
        <v>0.524560428368798</v>
      </c>
      <c r="GJ70" s="0" t="n">
        <f aca="false">AR70*'Dist Horaria'!$K$10</f>
        <v>0.509474250712942</v>
      </c>
      <c r="GK70" s="0" t="n">
        <f aca="false">AR70*'Dist Horaria'!$L$10</f>
        <v>0.509678134185515</v>
      </c>
      <c r="GL70" s="0" t="n">
        <f aca="false">AR70*'Dist Horaria'!$M$10</f>
        <v>0.545376578178926</v>
      </c>
      <c r="GM70" s="0" t="n">
        <f aca="false">AR70*'Dist Horaria'!$N$10</f>
        <v>0.515948785555636</v>
      </c>
      <c r="GN70" s="0" t="n">
        <f aca="false">AR70*'Dist Horaria'!$O$10</f>
        <v>0.507142501046685</v>
      </c>
      <c r="GO70" s="0" t="n">
        <f aca="false">AR70*'Dist Horaria'!$P$10</f>
        <v>0.515012191444259</v>
      </c>
      <c r="GP70" s="0" t="n">
        <f aca="false">AR70*'Dist Horaria'!$Q$10</f>
        <v>0.466068658716699</v>
      </c>
      <c r="GQ70" s="0" t="n">
        <f aca="false">AR70*'Dist Horaria'!$R$10</f>
        <v>0.568673757042151</v>
      </c>
      <c r="GR70" s="0" t="n">
        <f aca="false">AR70*'Dist Horaria'!$S$10</f>
        <v>0.485669479605716</v>
      </c>
      <c r="GS70" s="0" t="n">
        <f aca="false">AW70*'Dist Horaria'!$H$10</f>
        <v>0.0326336738909881</v>
      </c>
      <c r="GT70" s="0" t="n">
        <f aca="false">AW70*'Dist Horaria'!$I$10</f>
        <v>0.0305415172111857</v>
      </c>
      <c r="GU70" s="0" t="n">
        <f aca="false">AW70*'Dist Horaria'!$J$10</f>
        <v>0.0304093001952926</v>
      </c>
      <c r="GV70" s="0" t="n">
        <f aca="false">AW70*'Dist Horaria'!$K$10</f>
        <v>0.0295347391717647</v>
      </c>
      <c r="GW70" s="0" t="n">
        <f aca="false">AW70*'Dist Horaria'!$L$10</f>
        <v>0.0295465585035081</v>
      </c>
      <c r="GX70" s="0" t="n">
        <f aca="false">AW70*'Dist Horaria'!$M$10</f>
        <v>0.0316160335176189</v>
      </c>
      <c r="GY70" s="0" t="n">
        <f aca="false">AW70*'Dist Horaria'!$N$10</f>
        <v>0.0299100745249644</v>
      </c>
      <c r="GZ70" s="0" t="n">
        <f aca="false">AW70*'Dist Horaria'!$O$10</f>
        <v>0.0293995652780687</v>
      </c>
      <c r="HA70" s="0" t="n">
        <f aca="false">AW70*'Dist Horaria'!$P$10</f>
        <v>0.0298557792141599</v>
      </c>
      <c r="HB70" s="0" t="n">
        <f aca="false">AW70*'Dist Horaria'!$Q$10</f>
        <v>0.027018472969084</v>
      </c>
      <c r="HC70" s="0" t="n">
        <f aca="false">AW70*'Dist Horaria'!$R$10</f>
        <v>0.0329665946111392</v>
      </c>
      <c r="HD70" s="0" t="n">
        <f aca="false">AW70*'Dist Horaria'!$S$10</f>
        <v>0.0281547524409111</v>
      </c>
    </row>
    <row r="71" customFormat="false" ht="13.8" hidden="false" customHeight="false" outlineLevel="0" collapsed="false">
      <c r="A71" s="0" t="n">
        <v>4.71152222222222</v>
      </c>
      <c r="B71" s="0" t="n">
        <v>-74.1545638888889</v>
      </c>
      <c r="C71" s="0" t="n">
        <v>23</v>
      </c>
      <c r="D71" s="0" t="n">
        <v>36</v>
      </c>
      <c r="E71" s="0" t="n">
        <v>1966</v>
      </c>
      <c r="F71" s="0" t="n">
        <v>85</v>
      </c>
      <c r="G71" s="0" t="s">
        <v>441</v>
      </c>
      <c r="H71" s="1" t="n">
        <v>40752</v>
      </c>
      <c r="I71" s="0" t="s">
        <v>449</v>
      </c>
      <c r="J71" s="0" t="s">
        <v>450</v>
      </c>
      <c r="L71" s="0" t="s">
        <v>451</v>
      </c>
      <c r="M71" s="0" t="s">
        <v>452</v>
      </c>
      <c r="N71" s="0" t="n">
        <v>9</v>
      </c>
      <c r="O71" s="0" t="s">
        <v>84</v>
      </c>
      <c r="P71" s="0" t="s">
        <v>85</v>
      </c>
      <c r="Q71" s="0" t="s">
        <v>86</v>
      </c>
      <c r="R71" s="0" t="s">
        <v>87</v>
      </c>
      <c r="S71" s="0" t="n">
        <v>365</v>
      </c>
      <c r="T71" s="0" t="n">
        <v>24</v>
      </c>
      <c r="U71" s="0" t="n">
        <v>3</v>
      </c>
      <c r="V71" s="0" t="n">
        <v>80000</v>
      </c>
      <c r="W71" s="0" t="n">
        <f aca="false">V71*12</f>
        <v>960000</v>
      </c>
      <c r="X71" s="0" t="n">
        <v>4</v>
      </c>
      <c r="Y71" s="0" t="s">
        <v>375</v>
      </c>
      <c r="Z71" s="0" t="n">
        <v>34104</v>
      </c>
      <c r="AA71" s="0" t="s">
        <v>89</v>
      </c>
      <c r="AB71" s="0" t="n">
        <v>0.005</v>
      </c>
      <c r="AC71" s="0" t="n">
        <v>1</v>
      </c>
      <c r="AD71" s="0" t="n">
        <v>755.892136327401</v>
      </c>
      <c r="AE71" s="0" t="n">
        <v>0.34317502989264</v>
      </c>
      <c r="AF71" s="0" t="n">
        <f aca="false">AE71/S71</f>
        <v>0.000940205561349699</v>
      </c>
      <c r="AG71" s="0" t="n">
        <f aca="false">AE71*EXP(AB71*AC71)</f>
        <v>0.344895201888402</v>
      </c>
      <c r="AH71" s="0" t="n">
        <f aca="false">AG71/S71</f>
        <v>0.000944918361338089</v>
      </c>
      <c r="AI71" s="0" t="s">
        <v>90</v>
      </c>
      <c r="AJ71" s="0" t="n">
        <f aca="false">IF(AI71="A",'FE DISTRIBUCIÓN'!$C$2,'FE DISTRIBUCIÓN'!$C$3)</f>
        <v>4.994E-006</v>
      </c>
      <c r="AK71" s="0" t="n">
        <f aca="false">W71*AJ71</f>
        <v>4.79424</v>
      </c>
      <c r="AL71" s="0" t="n">
        <f aca="false">AK71/365</f>
        <v>0.013134904109589</v>
      </c>
      <c r="AM71" s="0" t="n">
        <f aca="false">AK71*EXP(AB71*AC71)</f>
        <v>4.81827122800498</v>
      </c>
      <c r="AN71" s="0" t="n">
        <f aca="false">AM71/365</f>
        <v>0.0132007430904246</v>
      </c>
      <c r="AO71" s="0" t="n">
        <v>5.223868284E-006</v>
      </c>
      <c r="AP71" s="0" t="n">
        <f aca="false">AO71*W71</f>
        <v>5.01491355264</v>
      </c>
      <c r="AQ71" s="0" t="n">
        <f aca="false">AP71/365</f>
        <v>0.0137394891853151</v>
      </c>
      <c r="AR71" s="0" t="n">
        <f aca="false">AP71*EXP(AB71*AC71)</f>
        <v>5.0400509114307</v>
      </c>
      <c r="AS71" s="0" t="n">
        <f aca="false">AR71/365</f>
        <v>0.013808358661454</v>
      </c>
      <c r="AT71" s="0" t="n">
        <v>3.02832944E-007</v>
      </c>
      <c r="AU71" s="0" t="n">
        <f aca="false">AT71*W71</f>
        <v>0.29071962624</v>
      </c>
      <c r="AV71" s="0" t="n">
        <f aca="false">AU71/365</f>
        <v>0.000796492126684931</v>
      </c>
      <c r="AW71" s="0" t="n">
        <f aca="false">AU71*EXP(AB71*AC71)</f>
        <v>0.292176864430765</v>
      </c>
      <c r="AX71" s="0" t="n">
        <f aca="false">AW71/365</f>
        <v>0.000800484560084288</v>
      </c>
      <c r="AY71" s="0" t="n">
        <f aca="false">AW71+AR71+AM71+AG71</f>
        <v>10.4953942057548</v>
      </c>
      <c r="AZ71" s="0" t="n">
        <f aca="false">AH71+AN71+AS71+AX71</f>
        <v>0.0287545046733009</v>
      </c>
      <c r="BA71" s="0" t="n">
        <f aca="false">AH71*1000000</f>
        <v>944.918361338089</v>
      </c>
      <c r="BB71" s="0" t="n">
        <f aca="false">BA71*'Dist Horaria'!$H$3</f>
        <v>32.9252470296109</v>
      </c>
      <c r="BC71" s="0" t="n">
        <f aca="false">BA71*'Dist Horaria'!$I$3</f>
        <v>32.0444658469563</v>
      </c>
      <c r="BD71" s="0" t="n">
        <f aca="false">BA71*'Dist Horaria'!$J$3</f>
        <v>31.213116663359</v>
      </c>
      <c r="BE71" s="0" t="n">
        <f aca="false">BA71*'Dist Horaria'!$K$3</f>
        <v>30.5048396283881</v>
      </c>
      <c r="BF71" s="0" t="n">
        <f aca="false">BA71*'Dist Horaria'!$L$3</f>
        <v>29.9872582697264</v>
      </c>
      <c r="BG71" s="0" t="n">
        <f aca="false">BA71*'Dist Horaria'!$M$3</f>
        <v>29.6614071669935</v>
      </c>
      <c r="BH71" s="0" t="n">
        <f aca="false">BA71*'Dist Horaria'!$N$3</f>
        <v>31.0000920675966</v>
      </c>
      <c r="BI71" s="0" t="n">
        <f aca="false">BA71*'Dist Horaria'!$O$3</f>
        <v>31.0000920675966</v>
      </c>
      <c r="BJ71" s="0" t="n">
        <f aca="false">BA71*'Dist Horaria'!$P$3</f>
        <v>41.014167843808</v>
      </c>
      <c r="BK71" s="0" t="n">
        <f aca="false">BA71*'Dist Horaria'!$Q$3</f>
        <v>45.3522048272877</v>
      </c>
      <c r="BL71" s="0" t="n">
        <f aca="false">BA71*'Dist Horaria'!$R$3</f>
        <v>48.507140815273</v>
      </c>
      <c r="BM71" s="0" t="n">
        <f aca="false">BA71*'Dist Horaria'!$S$3</f>
        <v>50.0846088092656</v>
      </c>
      <c r="BN71" s="0" t="n">
        <f aca="false">BA71*'Dist Horaria'!$T$3</f>
        <v>50.4789758077637</v>
      </c>
      <c r="BO71" s="0" t="n">
        <f aca="false">BA71*'Dist Horaria'!$U$3</f>
        <v>50.0846088092656</v>
      </c>
      <c r="BP71" s="0" t="n">
        <f aca="false">BA71*'Dist Horaria'!$V$3</f>
        <v>49.2958748122693</v>
      </c>
      <c r="BQ71" s="0" t="n">
        <f aca="false">BA71*'Dist Horaria'!$W$3</f>
        <v>48.1127738167748</v>
      </c>
      <c r="BR71" s="0" t="n">
        <f aca="false">BA71*'Dist Horaria'!$X$3</f>
        <v>47.1803490217559</v>
      </c>
      <c r="BS71" s="0" t="n">
        <f aca="false">BA71*'Dist Horaria'!$Y$3</f>
        <v>46.1042334287145</v>
      </c>
      <c r="BT71" s="0" t="n">
        <f aca="false">BA71*'Dist Horaria'!$Z$3</f>
        <v>40.2468309273023</v>
      </c>
      <c r="BU71" s="0" t="n">
        <f aca="false">BA71*'Dist Horaria'!$AA$3</f>
        <v>38.2724375179114</v>
      </c>
      <c r="BV71" s="0" t="n">
        <f aca="false">BA71*'Dist Horaria'!$AB$3</f>
        <v>34.0650269310359</v>
      </c>
      <c r="BW71" s="0" t="n">
        <f aca="false">BA71*'Dist Horaria'!$AC$3</f>
        <v>36.9205418131979</v>
      </c>
      <c r="BX71" s="0" t="n">
        <f aca="false">BA71*'Dist Horaria'!$AD$3</f>
        <v>35.9462244031312</v>
      </c>
      <c r="BY71" s="0" t="n">
        <f aca="false">BA71*'Dist Horaria'!$AE$3</f>
        <v>34.9154534562402</v>
      </c>
      <c r="BZ71" s="0" t="n">
        <f aca="false">AN71*1000000</f>
        <v>13200.7430904246</v>
      </c>
      <c r="CA71" s="0" t="n">
        <f aca="false">BZ71*'Dist Horaria'!$H$6</f>
        <v>330.018577260615</v>
      </c>
      <c r="CB71" s="0" t="n">
        <f aca="false">BZ71*'Dist Horaria'!$I$6</f>
        <v>330.018577260615</v>
      </c>
      <c r="CC71" s="0" t="n">
        <f aca="false">BZ71*'Dist Horaria'!$J$6</f>
        <v>330.018577260615</v>
      </c>
      <c r="CD71" s="0" t="n">
        <f aca="false">BZ71*'Dist Horaria'!$K$6</f>
        <v>330.018577260615</v>
      </c>
      <c r="CE71" s="0" t="n">
        <f aca="false">BZ71*'Dist Horaria'!$L$6</f>
        <v>330.018577260615</v>
      </c>
      <c r="CF71" s="0" t="n">
        <f aca="false">BZ71*'Dist Horaria'!$M$6</f>
        <v>880.049539361639</v>
      </c>
      <c r="CG71" s="0" t="n">
        <f aca="false">BZ71*'Dist Horaria'!$N$6</f>
        <v>880.049539361639</v>
      </c>
      <c r="CH71" s="0" t="n">
        <f aca="false">BZ71*'Dist Horaria'!$O$6</f>
        <v>880.049539361639</v>
      </c>
      <c r="CI71" s="0" t="n">
        <f aca="false">BZ71*'Dist Horaria'!$P$6</f>
        <v>577.532510206076</v>
      </c>
      <c r="CJ71" s="0" t="n">
        <f aca="false">BZ71*'Dist Horaria'!$Q$6</f>
        <v>577.532510206076</v>
      </c>
      <c r="CK71" s="0" t="n">
        <f aca="false">BZ71*'Dist Horaria'!$R$6</f>
        <v>577.532510206076</v>
      </c>
      <c r="CL71" s="0" t="n">
        <f aca="false">BZ71*'Dist Horaria'!$S$6</f>
        <v>577.532510206076</v>
      </c>
      <c r="CM71" s="0" t="n">
        <f aca="false">BZ71*'Dist Horaria'!$T$6</f>
        <v>577.532510206076</v>
      </c>
      <c r="CN71" s="0" t="n">
        <f aca="false">BZ71*'Dist Horaria'!$U$6</f>
        <v>577.532510206076</v>
      </c>
      <c r="CO71" s="0" t="n">
        <f aca="false">BZ71*'Dist Horaria'!$V$6</f>
        <v>577.532510206076</v>
      </c>
      <c r="CP71" s="0" t="n">
        <f aca="false">BZ71*'Dist Horaria'!$W$6</f>
        <v>577.532510206076</v>
      </c>
      <c r="CQ71" s="0" t="n">
        <f aca="false">BZ71*'Dist Horaria'!$X$6</f>
        <v>880.049539361639</v>
      </c>
      <c r="CR71" s="0" t="n">
        <f aca="false">BZ71*'Dist Horaria'!$Y$6</f>
        <v>880.049539361639</v>
      </c>
      <c r="CS71" s="0" t="n">
        <f aca="false">BZ71*'Dist Horaria'!$Z$6</f>
        <v>880.049539361639</v>
      </c>
      <c r="CT71" s="0" t="n">
        <f aca="false">BZ71*'Dist Horaria'!$AA$6</f>
        <v>330.018577260615</v>
      </c>
      <c r="CU71" s="0" t="n">
        <f aca="false">BZ71*'Dist Horaria'!$AB$6</f>
        <v>330.018577260615</v>
      </c>
      <c r="CV71" s="0" t="n">
        <f aca="false">BZ71*'Dist Horaria'!$AC$6</f>
        <v>330.018577260615</v>
      </c>
      <c r="CW71" s="0" t="n">
        <f aca="false">BZ71*'Dist Horaria'!$AD$6</f>
        <v>330.018577260615</v>
      </c>
      <c r="CX71" s="0" t="n">
        <f aca="false">BZ71*'Dist Horaria'!$AE$6</f>
        <v>330.018577260615</v>
      </c>
      <c r="CY71" s="0" t="n">
        <f aca="false">AS71*1000000</f>
        <v>13808.358661454</v>
      </c>
      <c r="CZ71" s="0" t="n">
        <f aca="false">CY71*'Dist Horaria'!$H$6</f>
        <v>345.208966536349</v>
      </c>
      <c r="DA71" s="0" t="n">
        <f aca="false">CY71*'Dist Horaria'!$I$6</f>
        <v>345.208966536349</v>
      </c>
      <c r="DB71" s="0" t="n">
        <f aca="false">CY71*'Dist Horaria'!$J$6</f>
        <v>345.208966536349</v>
      </c>
      <c r="DC71" s="0" t="n">
        <f aca="false">CY71*'Dist Horaria'!$K$6</f>
        <v>345.208966536349</v>
      </c>
      <c r="DD71" s="0" t="n">
        <f aca="false">CY71*'Dist Horaria'!$L$6</f>
        <v>345.208966536349</v>
      </c>
      <c r="DE71" s="0" t="n">
        <f aca="false">CY71*'Dist Horaria'!$M$6</f>
        <v>920.557244096932</v>
      </c>
      <c r="DF71" s="0" t="n">
        <f aca="false">CY71*'Dist Horaria'!$N$6</f>
        <v>920.557244096932</v>
      </c>
      <c r="DG71" s="0" t="n">
        <f aca="false">CY71*'Dist Horaria'!$O$6</f>
        <v>920.557244096932</v>
      </c>
      <c r="DH71" s="0" t="n">
        <f aca="false">CY71*'Dist Horaria'!$P$6</f>
        <v>604.115691438611</v>
      </c>
      <c r="DI71" s="0" t="n">
        <f aca="false">CY71*'Dist Horaria'!$Q$6</f>
        <v>604.115691438611</v>
      </c>
      <c r="DJ71" s="0" t="n">
        <f aca="false">CY71*'Dist Horaria'!$R$6</f>
        <v>604.115691438611</v>
      </c>
      <c r="DK71" s="0" t="n">
        <f aca="false">CY71*'Dist Horaria'!$S$6</f>
        <v>604.115691438611</v>
      </c>
      <c r="DL71" s="0" t="n">
        <f aca="false">CY71*'Dist Horaria'!$T$6</f>
        <v>604.115691438611</v>
      </c>
      <c r="DM71" s="0" t="n">
        <f aca="false">CY71*'Dist Horaria'!$U$6</f>
        <v>604.115691438611</v>
      </c>
      <c r="DN71" s="0" t="n">
        <f aca="false">CY71*'Dist Horaria'!$V$6</f>
        <v>604.115691438611</v>
      </c>
      <c r="DO71" s="0" t="n">
        <f aca="false">CY71*'Dist Horaria'!$W$6</f>
        <v>604.115691438611</v>
      </c>
      <c r="DP71" s="0" t="n">
        <f aca="false">CY71*'Dist Horaria'!$X$6</f>
        <v>920.557244096932</v>
      </c>
      <c r="DQ71" s="0" t="n">
        <f aca="false">CY71*'Dist Horaria'!$Y$6</f>
        <v>920.557244096932</v>
      </c>
      <c r="DR71" s="0" t="n">
        <f aca="false">CY71*'Dist Horaria'!$Z$6</f>
        <v>920.557244096932</v>
      </c>
      <c r="DS71" s="0" t="n">
        <f aca="false">CY71*'Dist Horaria'!$AA$6</f>
        <v>345.208966536349</v>
      </c>
      <c r="DT71" s="0" t="n">
        <f aca="false">CY71*'Dist Horaria'!$AB$6</f>
        <v>345.208966536349</v>
      </c>
      <c r="DU71" s="0" t="n">
        <f aca="false">CY71*'Dist Horaria'!$AC$6</f>
        <v>345.208966536349</v>
      </c>
      <c r="DV71" s="0" t="n">
        <f aca="false">CY71*'Dist Horaria'!$AD$6</f>
        <v>345.208966536349</v>
      </c>
      <c r="DW71" s="0" t="n">
        <f aca="false">CY71*'Dist Horaria'!$AE$6</f>
        <v>345.208966536349</v>
      </c>
      <c r="DX71" s="0" t="n">
        <f aca="false">AX71*1000000</f>
        <v>800.484560084288</v>
      </c>
      <c r="DY71" s="0" t="n">
        <f aca="false">DX71*'Dist Horaria'!$H$6</f>
        <v>20.0121140021072</v>
      </c>
      <c r="DZ71" s="0" t="n">
        <f aca="false">DX71*'Dist Horaria'!$I$6</f>
        <v>20.0121140021072</v>
      </c>
      <c r="EA71" s="0" t="n">
        <f aca="false">DX71*'Dist Horaria'!$J$6</f>
        <v>20.0121140021072</v>
      </c>
      <c r="EB71" s="0" t="n">
        <f aca="false">DX71*'Dist Horaria'!$K$6</f>
        <v>20.0121140021072</v>
      </c>
      <c r="EC71" s="0" t="n">
        <f aca="false">DX71*'Dist Horaria'!$L$6</f>
        <v>20.0121140021072</v>
      </c>
      <c r="ED71" s="0" t="n">
        <f aca="false">DX71*'Dist Horaria'!$M$6</f>
        <v>53.3656373389526</v>
      </c>
      <c r="EE71" s="0" t="n">
        <f aca="false">DX71*'Dist Horaria'!$N$6</f>
        <v>53.3656373389526</v>
      </c>
      <c r="EF71" s="0" t="n">
        <f aca="false">DX71*'Dist Horaria'!$O$6</f>
        <v>53.3656373389526</v>
      </c>
      <c r="EG71" s="0" t="n">
        <f aca="false">DX71*'Dist Horaria'!$P$6</f>
        <v>35.0211995036876</v>
      </c>
      <c r="EH71" s="0" t="n">
        <f aca="false">DX71*'Dist Horaria'!$Q$6</f>
        <v>35.0211995036876</v>
      </c>
      <c r="EI71" s="0" t="n">
        <f aca="false">DX71*'Dist Horaria'!$R$6</f>
        <v>35.0211995036876</v>
      </c>
      <c r="EJ71" s="0" t="n">
        <f aca="false">DX71*'Dist Horaria'!$S$6</f>
        <v>35.0211995036876</v>
      </c>
      <c r="EK71" s="0" t="n">
        <f aca="false">DX71*'Dist Horaria'!$T$6</f>
        <v>35.0211995036876</v>
      </c>
      <c r="EL71" s="0" t="n">
        <f aca="false">DX71*'Dist Horaria'!$U$6</f>
        <v>35.0211995036876</v>
      </c>
      <c r="EM71" s="0" t="n">
        <f aca="false">DX71*'Dist Horaria'!$V$6</f>
        <v>35.0211995036876</v>
      </c>
      <c r="EN71" s="0" t="n">
        <f aca="false">DX71*'Dist Horaria'!$W$6</f>
        <v>35.0211995036876</v>
      </c>
      <c r="EO71" s="0" t="n">
        <f aca="false">DX71*'Dist Horaria'!$X$6</f>
        <v>53.3656373389526</v>
      </c>
      <c r="EP71" s="0" t="n">
        <f aca="false">DX71*'Dist Horaria'!$Y$6</f>
        <v>53.3656373389526</v>
      </c>
      <c r="EQ71" s="0" t="n">
        <f aca="false">DX71*'Dist Horaria'!$Z$6</f>
        <v>53.3656373389526</v>
      </c>
      <c r="ER71" s="0" t="n">
        <f aca="false">DX71*'Dist Horaria'!$AA$6</f>
        <v>20.0121140021072</v>
      </c>
      <c r="ES71" s="0" t="n">
        <f aca="false">DX71*'Dist Horaria'!$AB$6</f>
        <v>20.0121140021072</v>
      </c>
      <c r="ET71" s="0" t="n">
        <f aca="false">DX71*'Dist Horaria'!$AC$6</f>
        <v>20.0121140021072</v>
      </c>
      <c r="EU71" s="0" t="n">
        <f aca="false">DX71*'Dist Horaria'!$AD$6</f>
        <v>20.0121140021072</v>
      </c>
      <c r="EV71" s="0" t="n">
        <f aca="false">DX71*'Dist Horaria'!$AE$6</f>
        <v>20.0121140021072</v>
      </c>
      <c r="EW71" s="0" t="n">
        <f aca="false">BB71+CA71+CZ71+DY71</f>
        <v>728.164904828682</v>
      </c>
      <c r="EX71" s="0" t="n">
        <f aca="false">BC71+CB71+DA71+DZ71</f>
        <v>727.284123646028</v>
      </c>
      <c r="EY71" s="0" t="n">
        <f aca="false">BD71+CC71+DB71+EA71</f>
        <v>726.45277446243</v>
      </c>
      <c r="EZ71" s="0" t="n">
        <f aca="false">BE71+CD71+DC71+EB71</f>
        <v>725.74449742746</v>
      </c>
      <c r="FA71" s="0" t="n">
        <f aca="false">BF71+CE71+DD71+EC71</f>
        <v>725.226916068798</v>
      </c>
      <c r="FB71" s="0" t="n">
        <f aca="false">BG71+CF71+DE71+ED71</f>
        <v>1883.63382796452</v>
      </c>
      <c r="FC71" s="0" t="n">
        <f aca="false">BH71+CG71+DF71+EE71</f>
        <v>1884.97251286512</v>
      </c>
      <c r="FD71" s="0" t="n">
        <f aca="false">BI71+CH71+DG71+EF71</f>
        <v>1884.97251286512</v>
      </c>
      <c r="FE71" s="0" t="n">
        <f aca="false">BJ71+CI71+DH71+EG71</f>
        <v>1257.68356899218</v>
      </c>
      <c r="FF71" s="0" t="n">
        <f aca="false">BK71+CJ71+DI71+EH71</f>
        <v>1262.02160597566</v>
      </c>
      <c r="FG71" s="0" t="n">
        <f aca="false">BL71+CK71+DJ71+EI71</f>
        <v>1265.17654196365</v>
      </c>
      <c r="FH71" s="0" t="n">
        <f aca="false">BM71+CL71+DK71+EJ71</f>
        <v>1266.75400995764</v>
      </c>
      <c r="FI71" s="0" t="n">
        <f aca="false">BN71+CM71+DL71+EK71</f>
        <v>1267.14837695614</v>
      </c>
      <c r="FJ71" s="0" t="n">
        <f aca="false">BO71+CN71+DM71+EL71</f>
        <v>1266.75400995764</v>
      </c>
      <c r="FK71" s="0" t="n">
        <f aca="false">BP71+CO71+DN71+EM71</f>
        <v>1265.96527596064</v>
      </c>
      <c r="FL71" s="0" t="n">
        <f aca="false">BQ71+CP71+DO71+EN71</f>
        <v>1264.78217496515</v>
      </c>
      <c r="FM71" s="0" t="n">
        <f aca="false">BR71+CQ71+DP71+EO71</f>
        <v>1901.15276981928</v>
      </c>
      <c r="FN71" s="0" t="n">
        <f aca="false">BS71+CR71+DQ71+EP71</f>
        <v>1900.07665422624</v>
      </c>
      <c r="FO71" s="0" t="n">
        <f aca="false">BT71+CS71+DR71+EQ71</f>
        <v>1894.21925172483</v>
      </c>
      <c r="FP71" s="0" t="n">
        <f aca="false">BU71+CT71+DS71+ER71</f>
        <v>733.512095316983</v>
      </c>
      <c r="FQ71" s="0" t="n">
        <f aca="false">BV71+CU71+DT71+ES71</f>
        <v>729.304684730107</v>
      </c>
      <c r="FR71" s="0" t="n">
        <f aca="false">BW71+CV71+DU71+ET71</f>
        <v>732.160199612269</v>
      </c>
      <c r="FS71" s="0" t="n">
        <f aca="false">BX71+CW71+DV71+EU71</f>
        <v>731.185882202202</v>
      </c>
      <c r="FT71" s="0" t="n">
        <f aca="false">BY71+CX71+DW71+EV71</f>
        <v>730.155111255312</v>
      </c>
      <c r="FU71" s="0" t="n">
        <f aca="false">AM71*'Dist Horaria'!$H$10</f>
        <v>0.434854862638859</v>
      </c>
      <c r="FV71" s="0" t="n">
        <f aca="false">AM71*'Dist Horaria'!$I$10</f>
        <v>0.406976159534405</v>
      </c>
      <c r="FW71" s="0" t="n">
        <f aca="false">AM71*'Dist Horaria'!$J$10</f>
        <v>0.405214322590247</v>
      </c>
      <c r="FX71" s="0" t="n">
        <f aca="false">AM71*'Dist Horaria'!$K$10</f>
        <v>0.393560497923558</v>
      </c>
      <c r="FY71" s="0" t="n">
        <f aca="false">AM71*'Dist Horaria'!$L$10</f>
        <v>0.39371799456028</v>
      </c>
      <c r="FZ71" s="0" t="n">
        <f aca="false">AM71*'Dist Horaria'!$M$10</f>
        <v>0.421294456714124</v>
      </c>
      <c r="GA71" s="0" t="n">
        <f aca="false">AM71*'Dist Horaria'!$N$10</f>
        <v>0.398561969838867</v>
      </c>
      <c r="GB71" s="0" t="n">
        <f aca="false">AM71*'Dist Horaria'!$O$10</f>
        <v>0.391759259571666</v>
      </c>
      <c r="GC71" s="0" t="n">
        <f aca="false">AM71*'Dist Horaria'!$P$10</f>
        <v>0.397838466257852</v>
      </c>
      <c r="GD71" s="0" t="n">
        <f aca="false">AM71*'Dist Horaria'!$Q$10</f>
        <v>0.360030390416058</v>
      </c>
      <c r="GE71" s="0" t="n">
        <f aca="false">AM71*'Dist Horaria'!$R$10</f>
        <v>0.439291145066469</v>
      </c>
      <c r="GF71" s="0" t="n">
        <f aca="false">AM71*'Dist Horaria'!$S$10</f>
        <v>0.37517170289259</v>
      </c>
      <c r="GG71" s="0" t="n">
        <f aca="false">AR71*'Dist Horaria'!$H$10</f>
        <v>0.454870749916362</v>
      </c>
      <c r="GH71" s="0" t="n">
        <f aca="false">AR71*'Dist Horaria'!$I$10</f>
        <v>0.425708821012395</v>
      </c>
      <c r="GI71" s="0" t="n">
        <f aca="false">AR71*'Dist Horaria'!$J$10</f>
        <v>0.423865888666748</v>
      </c>
      <c r="GJ71" s="0" t="n">
        <f aca="false">AR71*'Dist Horaria'!$K$10</f>
        <v>0.411675651369267</v>
      </c>
      <c r="GK71" s="0" t="n">
        <f aca="false">AR71*'Dist Horaria'!$L$10</f>
        <v>0.411840397401588</v>
      </c>
      <c r="GL71" s="0" t="n">
        <f aca="false">AR71*'Dist Horaria'!$M$10</f>
        <v>0.440686173539032</v>
      </c>
      <c r="GM71" s="0" t="n">
        <f aca="false">AR71*'Dist Horaria'!$N$10</f>
        <v>0.416907335492555</v>
      </c>
      <c r="GN71" s="0" t="n">
        <f aca="false">AR71*'Dist Horaria'!$O$10</f>
        <v>0.409791504012766</v>
      </c>
      <c r="GO71" s="0" t="n">
        <f aca="false">AR71*'Dist Horaria'!$P$10</f>
        <v>0.416150529843732</v>
      </c>
      <c r="GP71" s="0" t="n">
        <f aca="false">AR71*'Dist Horaria'!$Q$10</f>
        <v>0.376602190182335</v>
      </c>
      <c r="GQ71" s="0" t="n">
        <f aca="false">AR71*'Dist Horaria'!$R$10</f>
        <v>0.459511229506361</v>
      </c>
      <c r="GR71" s="0" t="n">
        <f aca="false">AR71*'Dist Horaria'!$S$10</f>
        <v>0.392440440487559</v>
      </c>
      <c r="GS71" s="0" t="n">
        <f aca="false">AW71*'Dist Horaria'!$H$10</f>
        <v>0.0263693188357312</v>
      </c>
      <c r="GT71" s="0" t="n">
        <f aca="false">AW71*'Dist Horaria'!$I$10</f>
        <v>0.0246787722326026</v>
      </c>
      <c r="GU71" s="0" t="n">
        <f aca="false">AW71*'Dist Horaria'!$J$10</f>
        <v>0.0245719355748839</v>
      </c>
      <c r="GV71" s="0" t="n">
        <f aca="false">AW71*'Dist Horaria'!$K$10</f>
        <v>0.0238652551518416</v>
      </c>
      <c r="GW71" s="0" t="n">
        <f aca="false">AW71*'Dist Horaria'!$L$10</f>
        <v>0.0238748056464689</v>
      </c>
      <c r="GX71" s="0" t="n">
        <f aca="false">AW71*'Dist Horaria'!$M$10</f>
        <v>0.0255470245529873</v>
      </c>
      <c r="GY71" s="0" t="n">
        <f aca="false">AW71*'Dist Horaria'!$N$10</f>
        <v>0.0241685411879742</v>
      </c>
      <c r="GZ71" s="0" t="n">
        <f aca="false">AW71*'Dist Horaria'!$O$10</f>
        <v>0.0237560292181313</v>
      </c>
      <c r="HA71" s="0" t="n">
        <f aca="false">AW71*'Dist Horaria'!$P$10</f>
        <v>0.0241246683967381</v>
      </c>
      <c r="HB71" s="0" t="n">
        <f aca="false">AW71*'Dist Horaria'!$Q$10</f>
        <v>0.0218320110250629</v>
      </c>
      <c r="HC71" s="0" t="n">
        <f aca="false">AW71*'Dist Horaria'!$R$10</f>
        <v>0.0266383321452963</v>
      </c>
      <c r="HD71" s="0" t="n">
        <f aca="false">AW71*'Dist Horaria'!$S$10</f>
        <v>0.0227501704630469</v>
      </c>
    </row>
    <row r="72" customFormat="false" ht="13.8" hidden="false" customHeight="false" outlineLevel="0" collapsed="false">
      <c r="A72" s="0" t="n">
        <v>4.68212942105322</v>
      </c>
      <c r="B72" s="0" t="n">
        <v>-74.1554375806426</v>
      </c>
      <c r="C72" s="0" t="n">
        <v>23</v>
      </c>
      <c r="D72" s="0" t="n">
        <v>33</v>
      </c>
      <c r="E72" s="0" t="n">
        <v>1924</v>
      </c>
      <c r="F72" s="0" t="n">
        <v>86</v>
      </c>
      <c r="G72" s="0" t="s">
        <v>441</v>
      </c>
      <c r="H72" s="1" t="n">
        <v>41727</v>
      </c>
      <c r="I72" s="0" t="s">
        <v>453</v>
      </c>
      <c r="J72" s="0" t="s">
        <v>454</v>
      </c>
      <c r="L72" s="0" t="s">
        <v>455</v>
      </c>
      <c r="N72" s="0" t="n">
        <v>18</v>
      </c>
      <c r="O72" s="0" t="s">
        <v>130</v>
      </c>
      <c r="P72" s="0" t="s">
        <v>85</v>
      </c>
      <c r="Q72" s="0" t="s">
        <v>86</v>
      </c>
      <c r="R72" s="0" t="s">
        <v>87</v>
      </c>
      <c r="S72" s="0" t="n">
        <v>365</v>
      </c>
      <c r="T72" s="0" t="n">
        <v>24</v>
      </c>
      <c r="U72" s="0" t="n">
        <v>3</v>
      </c>
      <c r="V72" s="0" t="n">
        <v>130000</v>
      </c>
      <c r="W72" s="0" t="n">
        <f aca="false">V72*12</f>
        <v>1560000</v>
      </c>
      <c r="X72" s="0" t="n">
        <v>3</v>
      </c>
      <c r="Y72" s="0" t="s">
        <v>176</v>
      </c>
      <c r="Z72" s="0" t="n">
        <v>35033</v>
      </c>
      <c r="AA72" s="0" t="s">
        <v>89</v>
      </c>
      <c r="AB72" s="0" t="n">
        <v>0.005</v>
      </c>
      <c r="AC72" s="0" t="n">
        <v>-2</v>
      </c>
      <c r="AD72" s="0" t="n">
        <v>1463.11160899099</v>
      </c>
      <c r="AE72" s="0" t="n">
        <v>0.664252670481911</v>
      </c>
      <c r="AF72" s="0" t="n">
        <f aca="false">AE72/S72</f>
        <v>0.00181987033008743</v>
      </c>
      <c r="AG72" s="0" t="n">
        <f aca="false">AE72*EXP(AB72*AC72)</f>
        <v>0.657643245978057</v>
      </c>
      <c r="AH72" s="0" t="n">
        <f aca="false">AG72/S72</f>
        <v>0.0018017623177481</v>
      </c>
      <c r="AI72" s="0" t="s">
        <v>90</v>
      </c>
      <c r="AJ72" s="0" t="n">
        <f aca="false">IF(AI72="A",'FE DISTRIBUCIÓN'!$C$2,'FE DISTRIBUCIÓN'!$C$3)</f>
        <v>4.994E-006</v>
      </c>
      <c r="AK72" s="0" t="n">
        <f aca="false">W72*AJ72</f>
        <v>7.79064</v>
      </c>
      <c r="AL72" s="0" t="n">
        <f aca="false">AK72/365</f>
        <v>0.0213442191780822</v>
      </c>
      <c r="AM72" s="0" t="n">
        <f aca="false">AK72*EXP(AB72*AC72)</f>
        <v>7.71312183679962</v>
      </c>
      <c r="AN72" s="0" t="n">
        <f aca="false">AM72/365</f>
        <v>0.0211318406487661</v>
      </c>
      <c r="AO72" s="0" t="n">
        <v>5.223868284E-006</v>
      </c>
      <c r="AP72" s="0" t="n">
        <f aca="false">AO72*W72</f>
        <v>8.14923452304</v>
      </c>
      <c r="AQ72" s="0" t="n">
        <f aca="false">AP72/365</f>
        <v>0.022326669926137</v>
      </c>
      <c r="AR72" s="0" t="n">
        <f aca="false">AP72*EXP(AB72*AC72)</f>
        <v>8.06814828471873</v>
      </c>
      <c r="AS72" s="0" t="n">
        <f aca="false">AR72/365</f>
        <v>0.0221045158485445</v>
      </c>
      <c r="AT72" s="0" t="n">
        <v>3.02832944E-007</v>
      </c>
      <c r="AU72" s="0" t="n">
        <f aca="false">AT72*W72</f>
        <v>0.47241939264</v>
      </c>
      <c r="AV72" s="0" t="n">
        <f aca="false">AU72/365</f>
        <v>0.00129429970586301</v>
      </c>
      <c r="AW72" s="0" t="n">
        <f aca="false">AU72*EXP(AB72*AC72)</f>
        <v>0.467718741143115</v>
      </c>
      <c r="AX72" s="0" t="n">
        <f aca="false">AW72/365</f>
        <v>0.00128142120861127</v>
      </c>
      <c r="AY72" s="0" t="n">
        <f aca="false">AW72+AR72+AM72+AG72</f>
        <v>16.9066321086395</v>
      </c>
      <c r="AZ72" s="0" t="n">
        <f aca="false">AH72+AN72+AS72+AX72</f>
        <v>0.0463195400236699</v>
      </c>
      <c r="BA72" s="0" t="n">
        <f aca="false">AH72*1000000</f>
        <v>1801.7623177481</v>
      </c>
      <c r="BB72" s="0" t="n">
        <f aca="false">BA72*'Dist Horaria'!$H$3</f>
        <v>62.7815818040546</v>
      </c>
      <c r="BC72" s="0" t="n">
        <f aca="false">BA72*'Dist Horaria'!$I$3</f>
        <v>61.1021157146864</v>
      </c>
      <c r="BD72" s="0" t="n">
        <f aca="false">BA72*'Dist Horaria'!$J$3</f>
        <v>59.5169061418986</v>
      </c>
      <c r="BE72" s="0" t="n">
        <f aca="false">BA72*'Dist Horaria'!$K$3</f>
        <v>58.1663694983627</v>
      </c>
      <c r="BF72" s="0" t="n">
        <f aca="false">BA72*'Dist Horaria'!$L$3</f>
        <v>57.1794497531638</v>
      </c>
      <c r="BG72" s="0" t="n">
        <f aca="false">BA72*'Dist Horaria'!$M$3</f>
        <v>56.5581196339464</v>
      </c>
      <c r="BH72" s="0" t="n">
        <f aca="false">BA72*'Dist Horaria'!$N$3</f>
        <v>59.110712649315</v>
      </c>
      <c r="BI72" s="0" t="n">
        <f aca="false">BA72*'Dist Horaria'!$O$3</f>
        <v>59.110712649315</v>
      </c>
      <c r="BJ72" s="0" t="n">
        <f aca="false">BA72*'Dist Horaria'!$P$3</f>
        <v>78.2054674121512</v>
      </c>
      <c r="BK72" s="0" t="n">
        <f aca="false">BA72*'Dist Horaria'!$Q$3</f>
        <v>86.4771995422825</v>
      </c>
      <c r="BL72" s="0" t="n">
        <f aca="false">BA72*'Dist Horaria'!$R$3</f>
        <v>92.4930047278326</v>
      </c>
      <c r="BM72" s="0" t="n">
        <f aca="false">BA72*'Dist Horaria'!$S$3</f>
        <v>95.5009073206077</v>
      </c>
      <c r="BN72" s="0" t="n">
        <f aca="false">BA72*'Dist Horaria'!$T$3</f>
        <v>96.2528829688014</v>
      </c>
      <c r="BO72" s="0" t="n">
        <f aca="false">BA72*'Dist Horaria'!$U$3</f>
        <v>95.5009073206077</v>
      </c>
      <c r="BP72" s="0" t="n">
        <f aca="false">BA72*'Dist Horaria'!$V$3</f>
        <v>93.9969560242201</v>
      </c>
      <c r="BQ72" s="0" t="n">
        <f aca="false">BA72*'Dist Horaria'!$W$3</f>
        <v>91.7410290796388</v>
      </c>
      <c r="BR72" s="0" t="n">
        <f aca="false">BA72*'Dist Horaria'!$X$3</f>
        <v>89.9630893881929</v>
      </c>
      <c r="BS72" s="0" t="n">
        <f aca="false">BA72*'Dist Horaria'!$Y$3</f>
        <v>87.9111613016887</v>
      </c>
      <c r="BT72" s="0" t="n">
        <f aca="false">BA72*'Dist Horaria'!$Z$3</f>
        <v>76.742315887379</v>
      </c>
      <c r="BU72" s="0" t="n">
        <f aca="false">BA72*'Dist Horaria'!$AA$3</f>
        <v>72.9775592787625</v>
      </c>
      <c r="BV72" s="0" t="n">
        <f aca="false">BA72*'Dist Horaria'!$AB$3</f>
        <v>64.9549044538612</v>
      </c>
      <c r="BW72" s="0" t="n">
        <f aca="false">BA72*'Dist Horaria'!$AC$3</f>
        <v>70.3997760141541</v>
      </c>
      <c r="BX72" s="0" t="n">
        <f aca="false">BA72*'Dist Horaria'!$AD$3</f>
        <v>68.5419558396175</v>
      </c>
      <c r="BY72" s="0" t="n">
        <f aca="false">BA72*'Dist Horaria'!$AE$3</f>
        <v>66.5764905398346</v>
      </c>
      <c r="BZ72" s="0" t="n">
        <f aca="false">AN72*1000000</f>
        <v>21131.8406487661</v>
      </c>
      <c r="CA72" s="0" t="n">
        <f aca="false">BZ72*'Dist Horaria'!$H$6</f>
        <v>528.296016219152</v>
      </c>
      <c r="CB72" s="0" t="n">
        <f aca="false">BZ72*'Dist Horaria'!$I$6</f>
        <v>528.296016219152</v>
      </c>
      <c r="CC72" s="0" t="n">
        <f aca="false">BZ72*'Dist Horaria'!$J$6</f>
        <v>528.296016219152</v>
      </c>
      <c r="CD72" s="0" t="n">
        <f aca="false">BZ72*'Dist Horaria'!$K$6</f>
        <v>528.296016219152</v>
      </c>
      <c r="CE72" s="0" t="n">
        <f aca="false">BZ72*'Dist Horaria'!$L$6</f>
        <v>528.296016219152</v>
      </c>
      <c r="CF72" s="0" t="n">
        <f aca="false">BZ72*'Dist Horaria'!$M$6</f>
        <v>1408.78937658441</v>
      </c>
      <c r="CG72" s="0" t="n">
        <f aca="false">BZ72*'Dist Horaria'!$N$6</f>
        <v>1408.78937658441</v>
      </c>
      <c r="CH72" s="0" t="n">
        <f aca="false">BZ72*'Dist Horaria'!$O$6</f>
        <v>1408.78937658441</v>
      </c>
      <c r="CI72" s="0" t="n">
        <f aca="false">BZ72*'Dist Horaria'!$P$6</f>
        <v>924.518028383516</v>
      </c>
      <c r="CJ72" s="0" t="n">
        <f aca="false">BZ72*'Dist Horaria'!$Q$6</f>
        <v>924.518028383516</v>
      </c>
      <c r="CK72" s="0" t="n">
        <f aca="false">BZ72*'Dist Horaria'!$R$6</f>
        <v>924.518028383516</v>
      </c>
      <c r="CL72" s="0" t="n">
        <f aca="false">BZ72*'Dist Horaria'!$S$6</f>
        <v>924.518028383516</v>
      </c>
      <c r="CM72" s="0" t="n">
        <f aca="false">BZ72*'Dist Horaria'!$T$6</f>
        <v>924.518028383516</v>
      </c>
      <c r="CN72" s="0" t="n">
        <f aca="false">BZ72*'Dist Horaria'!$U$6</f>
        <v>924.518028383516</v>
      </c>
      <c r="CO72" s="0" t="n">
        <f aca="false">BZ72*'Dist Horaria'!$V$6</f>
        <v>924.518028383516</v>
      </c>
      <c r="CP72" s="0" t="n">
        <f aca="false">BZ72*'Dist Horaria'!$W$6</f>
        <v>924.518028383516</v>
      </c>
      <c r="CQ72" s="0" t="n">
        <f aca="false">BZ72*'Dist Horaria'!$X$6</f>
        <v>1408.78937658441</v>
      </c>
      <c r="CR72" s="0" t="n">
        <f aca="false">BZ72*'Dist Horaria'!$Y$6</f>
        <v>1408.78937658441</v>
      </c>
      <c r="CS72" s="0" t="n">
        <f aca="false">BZ72*'Dist Horaria'!$Z$6</f>
        <v>1408.78937658441</v>
      </c>
      <c r="CT72" s="0" t="n">
        <f aca="false">BZ72*'Dist Horaria'!$AA$6</f>
        <v>528.296016219152</v>
      </c>
      <c r="CU72" s="0" t="n">
        <f aca="false">BZ72*'Dist Horaria'!$AB$6</f>
        <v>528.296016219152</v>
      </c>
      <c r="CV72" s="0" t="n">
        <f aca="false">BZ72*'Dist Horaria'!$AC$6</f>
        <v>528.296016219152</v>
      </c>
      <c r="CW72" s="0" t="n">
        <f aca="false">BZ72*'Dist Horaria'!$AD$6</f>
        <v>528.296016219152</v>
      </c>
      <c r="CX72" s="0" t="n">
        <f aca="false">BZ72*'Dist Horaria'!$AE$6</f>
        <v>528.296016219152</v>
      </c>
      <c r="CY72" s="0" t="n">
        <f aca="false">AS72*1000000</f>
        <v>22104.5158485445</v>
      </c>
      <c r="CZ72" s="0" t="n">
        <f aca="false">CY72*'Dist Horaria'!$H$6</f>
        <v>552.612896213612</v>
      </c>
      <c r="DA72" s="0" t="n">
        <f aca="false">CY72*'Dist Horaria'!$I$6</f>
        <v>552.612896213612</v>
      </c>
      <c r="DB72" s="0" t="n">
        <f aca="false">CY72*'Dist Horaria'!$J$6</f>
        <v>552.612896213612</v>
      </c>
      <c r="DC72" s="0" t="n">
        <f aca="false">CY72*'Dist Horaria'!$K$6</f>
        <v>552.612896213612</v>
      </c>
      <c r="DD72" s="0" t="n">
        <f aca="false">CY72*'Dist Horaria'!$L$6</f>
        <v>552.612896213612</v>
      </c>
      <c r="DE72" s="0" t="n">
        <f aca="false">CY72*'Dist Horaria'!$M$6</f>
        <v>1473.63438990297</v>
      </c>
      <c r="DF72" s="0" t="n">
        <f aca="false">CY72*'Dist Horaria'!$N$6</f>
        <v>1473.63438990297</v>
      </c>
      <c r="DG72" s="0" t="n">
        <f aca="false">CY72*'Dist Horaria'!$O$6</f>
        <v>1473.63438990297</v>
      </c>
      <c r="DH72" s="0" t="n">
        <f aca="false">CY72*'Dist Horaria'!$P$6</f>
        <v>967.072568373821</v>
      </c>
      <c r="DI72" s="0" t="n">
        <f aca="false">CY72*'Dist Horaria'!$Q$6</f>
        <v>967.072568373821</v>
      </c>
      <c r="DJ72" s="0" t="n">
        <f aca="false">CY72*'Dist Horaria'!$R$6</f>
        <v>967.072568373821</v>
      </c>
      <c r="DK72" s="0" t="n">
        <f aca="false">CY72*'Dist Horaria'!$S$6</f>
        <v>967.072568373821</v>
      </c>
      <c r="DL72" s="0" t="n">
        <f aca="false">CY72*'Dist Horaria'!$T$6</f>
        <v>967.072568373821</v>
      </c>
      <c r="DM72" s="0" t="n">
        <f aca="false">CY72*'Dist Horaria'!$U$6</f>
        <v>967.072568373821</v>
      </c>
      <c r="DN72" s="0" t="n">
        <f aca="false">CY72*'Dist Horaria'!$V$6</f>
        <v>967.072568373821</v>
      </c>
      <c r="DO72" s="0" t="n">
        <f aca="false">CY72*'Dist Horaria'!$W$6</f>
        <v>967.072568373821</v>
      </c>
      <c r="DP72" s="0" t="n">
        <f aca="false">CY72*'Dist Horaria'!$X$6</f>
        <v>1473.63438990297</v>
      </c>
      <c r="DQ72" s="0" t="n">
        <f aca="false">CY72*'Dist Horaria'!$Y$6</f>
        <v>1473.63438990297</v>
      </c>
      <c r="DR72" s="0" t="n">
        <f aca="false">CY72*'Dist Horaria'!$Z$6</f>
        <v>1473.63438990297</v>
      </c>
      <c r="DS72" s="0" t="n">
        <f aca="false">CY72*'Dist Horaria'!$AA$6</f>
        <v>552.612896213612</v>
      </c>
      <c r="DT72" s="0" t="n">
        <f aca="false">CY72*'Dist Horaria'!$AB$6</f>
        <v>552.612896213612</v>
      </c>
      <c r="DU72" s="0" t="n">
        <f aca="false">CY72*'Dist Horaria'!$AC$6</f>
        <v>552.612896213612</v>
      </c>
      <c r="DV72" s="0" t="n">
        <f aca="false">CY72*'Dist Horaria'!$AD$6</f>
        <v>552.612896213612</v>
      </c>
      <c r="DW72" s="0" t="n">
        <f aca="false">CY72*'Dist Horaria'!$AE$6</f>
        <v>552.612896213612</v>
      </c>
      <c r="DX72" s="0" t="n">
        <f aca="false">AX72*1000000</f>
        <v>1281.42120861127</v>
      </c>
      <c r="DY72" s="0" t="n">
        <f aca="false">DX72*'Dist Horaria'!$H$6</f>
        <v>32.0355302152818</v>
      </c>
      <c r="DZ72" s="0" t="n">
        <f aca="false">DX72*'Dist Horaria'!$I$6</f>
        <v>32.0355302152818</v>
      </c>
      <c r="EA72" s="0" t="n">
        <f aca="false">DX72*'Dist Horaria'!$J$6</f>
        <v>32.0355302152818</v>
      </c>
      <c r="EB72" s="0" t="n">
        <f aca="false">DX72*'Dist Horaria'!$K$6</f>
        <v>32.0355302152818</v>
      </c>
      <c r="EC72" s="0" t="n">
        <f aca="false">DX72*'Dist Horaria'!$L$6</f>
        <v>32.0355302152818</v>
      </c>
      <c r="ED72" s="0" t="n">
        <f aca="false">DX72*'Dist Horaria'!$M$6</f>
        <v>85.428080574085</v>
      </c>
      <c r="EE72" s="0" t="n">
        <f aca="false">DX72*'Dist Horaria'!$N$6</f>
        <v>85.428080574085</v>
      </c>
      <c r="EF72" s="0" t="n">
        <f aca="false">DX72*'Dist Horaria'!$O$6</f>
        <v>85.428080574085</v>
      </c>
      <c r="EG72" s="0" t="n">
        <f aca="false">DX72*'Dist Horaria'!$P$6</f>
        <v>56.0621778767432</v>
      </c>
      <c r="EH72" s="0" t="n">
        <f aca="false">DX72*'Dist Horaria'!$Q$6</f>
        <v>56.0621778767432</v>
      </c>
      <c r="EI72" s="0" t="n">
        <f aca="false">DX72*'Dist Horaria'!$R$6</f>
        <v>56.0621778767432</v>
      </c>
      <c r="EJ72" s="0" t="n">
        <f aca="false">DX72*'Dist Horaria'!$S$6</f>
        <v>56.0621778767432</v>
      </c>
      <c r="EK72" s="0" t="n">
        <f aca="false">DX72*'Dist Horaria'!$T$6</f>
        <v>56.0621778767432</v>
      </c>
      <c r="EL72" s="0" t="n">
        <f aca="false">DX72*'Dist Horaria'!$U$6</f>
        <v>56.0621778767432</v>
      </c>
      <c r="EM72" s="0" t="n">
        <f aca="false">DX72*'Dist Horaria'!$V$6</f>
        <v>56.0621778767432</v>
      </c>
      <c r="EN72" s="0" t="n">
        <f aca="false">DX72*'Dist Horaria'!$W$6</f>
        <v>56.0621778767432</v>
      </c>
      <c r="EO72" s="0" t="n">
        <f aca="false">DX72*'Dist Horaria'!$X$6</f>
        <v>85.428080574085</v>
      </c>
      <c r="EP72" s="0" t="n">
        <f aca="false">DX72*'Dist Horaria'!$Y$6</f>
        <v>85.428080574085</v>
      </c>
      <c r="EQ72" s="0" t="n">
        <f aca="false">DX72*'Dist Horaria'!$Z$6</f>
        <v>85.428080574085</v>
      </c>
      <c r="ER72" s="0" t="n">
        <f aca="false">DX72*'Dist Horaria'!$AA$6</f>
        <v>32.0355302152818</v>
      </c>
      <c r="ES72" s="0" t="n">
        <f aca="false">DX72*'Dist Horaria'!$AB$6</f>
        <v>32.0355302152818</v>
      </c>
      <c r="ET72" s="0" t="n">
        <f aca="false">DX72*'Dist Horaria'!$AC$6</f>
        <v>32.0355302152818</v>
      </c>
      <c r="EU72" s="0" t="n">
        <f aca="false">DX72*'Dist Horaria'!$AD$6</f>
        <v>32.0355302152818</v>
      </c>
      <c r="EV72" s="0" t="n">
        <f aca="false">DX72*'Dist Horaria'!$AE$6</f>
        <v>32.0355302152818</v>
      </c>
      <c r="EW72" s="0" t="n">
        <f aca="false">BB72+CA72+CZ72+DY72</f>
        <v>1175.7260244521</v>
      </c>
      <c r="EX72" s="0" t="n">
        <f aca="false">BC72+CB72+DA72+DZ72</f>
        <v>1174.04655836273</v>
      </c>
      <c r="EY72" s="0" t="n">
        <f aca="false">BD72+CC72+DB72+EA72</f>
        <v>1172.46134878994</v>
      </c>
      <c r="EZ72" s="0" t="n">
        <f aca="false">BE72+CD72+DC72+EB72</f>
        <v>1171.11081214641</v>
      </c>
      <c r="FA72" s="0" t="n">
        <f aca="false">BF72+CE72+DD72+EC72</f>
        <v>1170.12389240121</v>
      </c>
      <c r="FB72" s="0" t="n">
        <f aca="false">BG72+CF72+DE72+ED72</f>
        <v>3024.4099666954</v>
      </c>
      <c r="FC72" s="0" t="n">
        <f aca="false">BH72+CG72+DF72+EE72</f>
        <v>3026.96255971077</v>
      </c>
      <c r="FD72" s="0" t="n">
        <f aca="false">BI72+CH72+DG72+EF72</f>
        <v>3026.96255971077</v>
      </c>
      <c r="FE72" s="0" t="n">
        <f aca="false">BJ72+CI72+DH72+EG72</f>
        <v>2025.85824204623</v>
      </c>
      <c r="FF72" s="0" t="n">
        <f aca="false">BK72+CJ72+DI72+EH72</f>
        <v>2034.12997417636</v>
      </c>
      <c r="FG72" s="0" t="n">
        <f aca="false">BL72+CK72+DJ72+EI72</f>
        <v>2040.14577936191</v>
      </c>
      <c r="FH72" s="0" t="n">
        <f aca="false">BM72+CL72+DK72+EJ72</f>
        <v>2043.15368195469</v>
      </c>
      <c r="FI72" s="0" t="n">
        <f aca="false">BN72+CM72+DL72+EK72</f>
        <v>2043.90565760288</v>
      </c>
      <c r="FJ72" s="0" t="n">
        <f aca="false">BO72+CN72+DM72+EL72</f>
        <v>2043.15368195469</v>
      </c>
      <c r="FK72" s="0" t="n">
        <f aca="false">BP72+CO72+DN72+EM72</f>
        <v>2041.6497306583</v>
      </c>
      <c r="FL72" s="0" t="n">
        <f aca="false">BQ72+CP72+DO72+EN72</f>
        <v>2039.39380371372</v>
      </c>
      <c r="FM72" s="0" t="n">
        <f aca="false">BR72+CQ72+DP72+EO72</f>
        <v>3057.81493644965</v>
      </c>
      <c r="FN72" s="0" t="n">
        <f aca="false">BS72+CR72+DQ72+EP72</f>
        <v>3055.76300836314</v>
      </c>
      <c r="FO72" s="0" t="n">
        <f aca="false">BT72+CS72+DR72+EQ72</f>
        <v>3044.59416294883</v>
      </c>
      <c r="FP72" s="0" t="n">
        <f aca="false">BU72+CT72+DS72+ER72</f>
        <v>1185.92200192681</v>
      </c>
      <c r="FQ72" s="0" t="n">
        <f aca="false">BV72+CU72+DT72+ES72</f>
        <v>1177.89934710191</v>
      </c>
      <c r="FR72" s="0" t="n">
        <f aca="false">BW72+CV72+DU72+ET72</f>
        <v>1183.3442186622</v>
      </c>
      <c r="FS72" s="0" t="n">
        <f aca="false">BX72+CW72+DV72+EU72</f>
        <v>1181.48639848766</v>
      </c>
      <c r="FT72" s="0" t="n">
        <f aca="false">BY72+CX72+DW72+EV72</f>
        <v>1179.52093318788</v>
      </c>
      <c r="FU72" s="0" t="n">
        <f aca="false">AM72*'Dist Horaria'!$H$10</f>
        <v>0.696118665417484</v>
      </c>
      <c r="FV72" s="0" t="n">
        <f aca="false">AM72*'Dist Horaria'!$I$10</f>
        <v>0.651490245073107</v>
      </c>
      <c r="FW72" s="0" t="n">
        <f aca="false">AM72*'Dist Horaria'!$J$10</f>
        <v>0.648669884332957</v>
      </c>
      <c r="FX72" s="0" t="n">
        <f aca="false">AM72*'Dist Horaria'!$K$10</f>
        <v>0.630014361373512</v>
      </c>
      <c r="FY72" s="0" t="n">
        <f aca="false">AM72*'Dist Horaria'!$L$10</f>
        <v>0.630266483076597</v>
      </c>
      <c r="FZ72" s="0" t="n">
        <f aca="false">AM72*'Dist Horaria'!$M$10</f>
        <v>0.674411074021213</v>
      </c>
      <c r="GA72" s="0" t="n">
        <f aca="false">AM72*'Dist Horaria'!$N$10</f>
        <v>0.638020752134973</v>
      </c>
      <c r="GB72" s="0" t="n">
        <f aca="false">AM72*'Dist Horaria'!$O$10</f>
        <v>0.627130926587919</v>
      </c>
      <c r="GC72" s="0" t="n">
        <f aca="false">AM72*'Dist Horaria'!$P$10</f>
        <v>0.636862562608967</v>
      </c>
      <c r="GD72" s="0" t="n">
        <f aca="false">AM72*'Dist Horaria'!$Q$10</f>
        <v>0.576339133855567</v>
      </c>
      <c r="GE72" s="0" t="n">
        <f aca="false">AM72*'Dist Horaria'!$R$10</f>
        <v>0.703220296946179</v>
      </c>
      <c r="GF72" s="0" t="n">
        <f aca="false">AM72*'Dist Horaria'!$S$10</f>
        <v>0.600577451371143</v>
      </c>
      <c r="GG72" s="0" t="n">
        <f aca="false">AR72*'Dist Horaria'!$H$10</f>
        <v>0.728160235918062</v>
      </c>
      <c r="GH72" s="0" t="n">
        <f aca="false">AR72*'Dist Horaria'!$I$10</f>
        <v>0.681477618857187</v>
      </c>
      <c r="GI72" s="0" t="n">
        <f aca="false">AR72*'Dist Horaria'!$J$10</f>
        <v>0.678527440038623</v>
      </c>
      <c r="GJ72" s="0" t="n">
        <f aca="false">AR72*'Dist Horaria'!$K$10</f>
        <v>0.659013224037566</v>
      </c>
      <c r="GK72" s="0" t="n">
        <f aca="false">AR72*'Dist Horaria'!$L$10</f>
        <v>0.65927695062316</v>
      </c>
      <c r="GL72" s="0" t="n">
        <f aca="false">AR72*'Dist Horaria'!$M$10</f>
        <v>0.705453468153342</v>
      </c>
      <c r="GM72" s="0" t="n">
        <f aca="false">AR72*'Dist Horaria'!$N$10</f>
        <v>0.667388140090451</v>
      </c>
      <c r="GN72" s="0" t="n">
        <f aca="false">AR72*'Dist Horaria'!$O$10</f>
        <v>0.655997067945167</v>
      </c>
      <c r="GO72" s="0" t="n">
        <f aca="false">AR72*'Dist Horaria'!$P$10</f>
        <v>0.666176640384451</v>
      </c>
      <c r="GP72" s="0" t="n">
        <f aca="false">AR72*'Dist Horaria'!$Q$10</f>
        <v>0.602867385297582</v>
      </c>
      <c r="GQ72" s="0" t="n">
        <f aca="false">AR72*'Dist Horaria'!$R$10</f>
        <v>0.735588747673649</v>
      </c>
      <c r="GR72" s="0" t="n">
        <f aca="false">AR72*'Dist Horaria'!$S$10</f>
        <v>0.628221365699493</v>
      </c>
      <c r="GS72" s="0" t="n">
        <f aca="false">AW72*'Dist Horaria'!$H$10</f>
        <v>0.0422121875894529</v>
      </c>
      <c r="GT72" s="0" t="n">
        <f aca="false">AW72*'Dist Horaria'!$I$10</f>
        <v>0.0395059489192572</v>
      </c>
      <c r="GU72" s="0" t="n">
        <f aca="false">AW72*'Dist Horaria'!$J$10</f>
        <v>0.03933492406021</v>
      </c>
      <c r="GV72" s="0" t="n">
        <f aca="false">AW72*'Dist Horaria'!$K$10</f>
        <v>0.038203665161598</v>
      </c>
      <c r="GW72" s="0" t="n">
        <f aca="false">AW72*'Dist Horaria'!$L$10</f>
        <v>0.0382189536593136</v>
      </c>
      <c r="GX72" s="0" t="n">
        <f aca="false">AW72*'Dist Horaria'!$M$10</f>
        <v>0.0408958532262807</v>
      </c>
      <c r="GY72" s="0" t="n">
        <f aca="false">AW72*'Dist Horaria'!$N$10</f>
        <v>0.0386891675414754</v>
      </c>
      <c r="GZ72" s="0" t="n">
        <f aca="false">AW72*'Dist Horaria'!$O$10</f>
        <v>0.0380288155330531</v>
      </c>
      <c r="HA72" s="0" t="n">
        <f aca="false">AW72*'Dist Horaria'!$P$10</f>
        <v>0.0386189356744609</v>
      </c>
      <c r="HB72" s="0" t="n">
        <f aca="false">AW72*'Dist Horaria'!$Q$10</f>
        <v>0.0349488339302946</v>
      </c>
      <c r="HC72" s="0" t="n">
        <f aca="false">AW72*'Dist Horaria'!$R$10</f>
        <v>0.0426428259520956</v>
      </c>
      <c r="HD72" s="0" t="n">
        <f aca="false">AW72*'Dist Horaria'!$S$10</f>
        <v>0.0364186298956228</v>
      </c>
    </row>
    <row r="73" customFormat="false" ht="13.8" hidden="false" customHeight="false" outlineLevel="0" collapsed="false">
      <c r="A73" s="0" t="n">
        <v>4.67941697989626</v>
      </c>
      <c r="B73" s="0" t="n">
        <v>-74.1509193052764</v>
      </c>
      <c r="C73" s="0" t="n">
        <v>23</v>
      </c>
      <c r="D73" s="0" t="n">
        <v>33</v>
      </c>
      <c r="E73" s="0" t="n">
        <v>1924</v>
      </c>
      <c r="F73" s="0" t="n">
        <v>87</v>
      </c>
      <c r="G73" s="0" t="s">
        <v>441</v>
      </c>
      <c r="H73" s="1" t="n">
        <v>40855</v>
      </c>
      <c r="I73" s="0" t="s">
        <v>456</v>
      </c>
      <c r="J73" s="0" t="s">
        <v>457</v>
      </c>
      <c r="L73" s="0" t="s">
        <v>458</v>
      </c>
      <c r="M73" s="0" t="s">
        <v>459</v>
      </c>
      <c r="N73" s="0" t="n">
        <v>15</v>
      </c>
      <c r="O73" s="0" t="s">
        <v>130</v>
      </c>
      <c r="P73" s="0" t="s">
        <v>85</v>
      </c>
      <c r="Q73" s="0" t="s">
        <v>86</v>
      </c>
      <c r="R73" s="0" t="s">
        <v>87</v>
      </c>
      <c r="S73" s="0" t="n">
        <v>365</v>
      </c>
      <c r="T73" s="0" t="n">
        <v>24</v>
      </c>
      <c r="U73" s="0" t="n">
        <v>3</v>
      </c>
      <c r="V73" s="0" t="n">
        <v>67000</v>
      </c>
      <c r="W73" s="0" t="n">
        <f aca="false">V73*12</f>
        <v>804000</v>
      </c>
      <c r="X73" s="0" t="n">
        <v>2</v>
      </c>
      <c r="Y73" s="0" t="s">
        <v>375</v>
      </c>
      <c r="Z73" s="0" t="n">
        <v>23058</v>
      </c>
      <c r="AA73" s="0" t="s">
        <v>89</v>
      </c>
      <c r="AB73" s="0" t="n">
        <v>0.005</v>
      </c>
      <c r="AC73" s="0" t="n">
        <v>1</v>
      </c>
      <c r="AD73" s="0" t="n">
        <v>4975.65316270368</v>
      </c>
      <c r="AE73" s="0" t="n">
        <v>2.25894653586747</v>
      </c>
      <c r="AF73" s="0" t="n">
        <f aca="false">AE73/S73</f>
        <v>0.00618889461881498</v>
      </c>
      <c r="AG73" s="0" t="n">
        <f aca="false">AE73*EXP(AB73*AC73)</f>
        <v>2.27026955249878</v>
      </c>
      <c r="AH73" s="0" t="n">
        <f aca="false">AG73/S73</f>
        <v>0.00621991658218843</v>
      </c>
      <c r="AI73" s="0" t="s">
        <v>90</v>
      </c>
      <c r="AJ73" s="0" t="n">
        <f aca="false">IF(AI73="A",'FE DISTRIBUCIÓN'!$C$2,'FE DISTRIBUCIÓN'!$C$3)</f>
        <v>4.994E-006</v>
      </c>
      <c r="AK73" s="0" t="n">
        <f aca="false">W73*AJ73</f>
        <v>4.015176</v>
      </c>
      <c r="AL73" s="0" t="n">
        <f aca="false">AK73/365</f>
        <v>0.0110004821917808</v>
      </c>
      <c r="AM73" s="0" t="n">
        <f aca="false">AK73*EXP(AB73*AC73)</f>
        <v>4.03530215345417</v>
      </c>
      <c r="AN73" s="0" t="n">
        <f aca="false">AM73/365</f>
        <v>0.0110556223382306</v>
      </c>
      <c r="AO73" s="0" t="n">
        <v>5.223868284E-006</v>
      </c>
      <c r="AP73" s="0" t="n">
        <f aca="false">AO73*W73</f>
        <v>4.199990100336</v>
      </c>
      <c r="AQ73" s="0" t="n">
        <f aca="false">AP73/365</f>
        <v>0.0115068221927014</v>
      </c>
      <c r="AR73" s="0" t="n">
        <f aca="false">AP73*EXP(AB73*AC73)</f>
        <v>4.22104263832321</v>
      </c>
      <c r="AS73" s="0" t="n">
        <f aca="false">AR73/365</f>
        <v>0.0115645003789677</v>
      </c>
      <c r="AT73" s="0" t="n">
        <v>3.02832944E-007</v>
      </c>
      <c r="AU73" s="0" t="n">
        <f aca="false">AT73*W73</f>
        <v>0.243477686976</v>
      </c>
      <c r="AV73" s="0" t="n">
        <f aca="false">AU73/365</f>
        <v>0.00066706215609863</v>
      </c>
      <c r="AW73" s="0" t="n">
        <f aca="false">AU73*EXP(AB73*AC73)</f>
        <v>0.244698123960766</v>
      </c>
      <c r="AX73" s="0" t="n">
        <f aca="false">AW73/365</f>
        <v>0.000670405819070591</v>
      </c>
      <c r="AY73" s="0" t="n">
        <f aca="false">AW73+AR73+AM73+AG73</f>
        <v>10.7713124682369</v>
      </c>
      <c r="AZ73" s="0" t="n">
        <f aca="false">AH73+AN73+AS73+AX73</f>
        <v>0.0295104451184573</v>
      </c>
      <c r="BA73" s="0" t="n">
        <f aca="false">AH73*1000000</f>
        <v>6219.91658218843</v>
      </c>
      <c r="BB73" s="0" t="n">
        <f aca="false">BA73*'Dist Horaria'!$H$3</f>
        <v>216.730141302496</v>
      </c>
      <c r="BC73" s="0" t="n">
        <f aca="false">BA73*'Dist Horaria'!$I$3</f>
        <v>210.932407119921</v>
      </c>
      <c r="BD73" s="0" t="n">
        <f aca="false">BA73*'Dist Horaria'!$J$3</f>
        <v>205.460058624837</v>
      </c>
      <c r="BE73" s="0" t="n">
        <f aca="false">BA73*'Dist Horaria'!$K$3</f>
        <v>200.797831436913</v>
      </c>
      <c r="BF73" s="0" t="n">
        <f aca="false">BA73*'Dist Horaria'!$L$3</f>
        <v>197.390856816574</v>
      </c>
      <c r="BG73" s="0" t="n">
        <f aca="false">BA73*'Dist Horaria'!$M$3</f>
        <v>195.245944874824</v>
      </c>
      <c r="BH73" s="0" t="n">
        <f aca="false">BA73*'Dist Horaria'!$N$3</f>
        <v>204.057826146551</v>
      </c>
      <c r="BI73" s="0" t="n">
        <f aca="false">BA73*'Dist Horaria'!$O$3</f>
        <v>204.057826146551</v>
      </c>
      <c r="BJ73" s="0" t="n">
        <f aca="false">BA73*'Dist Horaria'!$P$3</f>
        <v>269.975389530065</v>
      </c>
      <c r="BK73" s="0" t="n">
        <f aca="false">BA73*'Dist Horaria'!$Q$3</f>
        <v>298.530478807283</v>
      </c>
      <c r="BL73" s="0" t="n">
        <f aca="false">BA73*'Dist Horaria'!$R$3</f>
        <v>319.297816463442</v>
      </c>
      <c r="BM73" s="0" t="n">
        <f aca="false">BA73*'Dist Horaria'!$S$3</f>
        <v>329.681485291521</v>
      </c>
      <c r="BN73" s="0" t="n">
        <f aca="false">BA73*'Dist Horaria'!$T$3</f>
        <v>332.277402498541</v>
      </c>
      <c r="BO73" s="0" t="n">
        <f aca="false">BA73*'Dist Horaria'!$U$3</f>
        <v>329.681485291521</v>
      </c>
      <c r="BP73" s="0" t="n">
        <f aca="false">BA73*'Dist Horaria'!$V$3</f>
        <v>324.489650877482</v>
      </c>
      <c r="BQ73" s="0" t="n">
        <f aca="false">BA73*'Dist Horaria'!$W$3</f>
        <v>316.701899256422</v>
      </c>
      <c r="BR73" s="0" t="n">
        <f aca="false">BA73*'Dist Horaria'!$X$3</f>
        <v>310.56422146173</v>
      </c>
      <c r="BS73" s="0" t="n">
        <f aca="false">BA73*'Dist Horaria'!$Y$3</f>
        <v>303.480700286386</v>
      </c>
      <c r="BT73" s="0" t="n">
        <f aca="false">BA73*'Dist Horaria'!$Z$3</f>
        <v>264.924401205168</v>
      </c>
      <c r="BU73" s="0" t="n">
        <f aca="false">BA73*'Dist Horaria'!$AA$3</f>
        <v>251.927974413923</v>
      </c>
      <c r="BV73" s="0" t="n">
        <f aca="false">BA73*'Dist Horaria'!$AB$3</f>
        <v>224.232732212974</v>
      </c>
      <c r="BW73" s="0" t="n">
        <f aca="false">BA73*'Dist Horaria'!$AC$3</f>
        <v>243.029133143414</v>
      </c>
      <c r="BX73" s="0" t="n">
        <f aca="false">BA73*'Dist Horaria'!$AD$3</f>
        <v>236.615697588402</v>
      </c>
      <c r="BY73" s="0" t="n">
        <f aca="false">BA73*'Dist Horaria'!$AE$3</f>
        <v>229.830657136943</v>
      </c>
      <c r="BZ73" s="0" t="n">
        <f aca="false">AN73*1000000</f>
        <v>11055.6223382306</v>
      </c>
      <c r="CA73" s="0" t="n">
        <f aca="false">BZ73*'Dist Horaria'!$H$6</f>
        <v>276.390558455765</v>
      </c>
      <c r="CB73" s="0" t="n">
        <f aca="false">BZ73*'Dist Horaria'!$I$6</f>
        <v>276.390558455765</v>
      </c>
      <c r="CC73" s="0" t="n">
        <f aca="false">BZ73*'Dist Horaria'!$J$6</f>
        <v>276.390558455765</v>
      </c>
      <c r="CD73" s="0" t="n">
        <f aca="false">BZ73*'Dist Horaria'!$K$6</f>
        <v>276.390558455765</v>
      </c>
      <c r="CE73" s="0" t="n">
        <f aca="false">BZ73*'Dist Horaria'!$L$6</f>
        <v>276.390558455765</v>
      </c>
      <c r="CF73" s="0" t="n">
        <f aca="false">BZ73*'Dist Horaria'!$M$6</f>
        <v>737.041489215373</v>
      </c>
      <c r="CG73" s="0" t="n">
        <f aca="false">BZ73*'Dist Horaria'!$N$6</f>
        <v>737.041489215373</v>
      </c>
      <c r="CH73" s="0" t="n">
        <f aca="false">BZ73*'Dist Horaria'!$O$6</f>
        <v>737.041489215373</v>
      </c>
      <c r="CI73" s="0" t="n">
        <f aca="false">BZ73*'Dist Horaria'!$P$6</f>
        <v>483.683477297588</v>
      </c>
      <c r="CJ73" s="0" t="n">
        <f aca="false">BZ73*'Dist Horaria'!$Q$6</f>
        <v>483.683477297588</v>
      </c>
      <c r="CK73" s="0" t="n">
        <f aca="false">BZ73*'Dist Horaria'!$R$6</f>
        <v>483.683477297588</v>
      </c>
      <c r="CL73" s="0" t="n">
        <f aca="false">BZ73*'Dist Horaria'!$S$6</f>
        <v>483.683477297588</v>
      </c>
      <c r="CM73" s="0" t="n">
        <f aca="false">BZ73*'Dist Horaria'!$T$6</f>
        <v>483.683477297588</v>
      </c>
      <c r="CN73" s="0" t="n">
        <f aca="false">BZ73*'Dist Horaria'!$U$6</f>
        <v>483.683477297588</v>
      </c>
      <c r="CO73" s="0" t="n">
        <f aca="false">BZ73*'Dist Horaria'!$V$6</f>
        <v>483.683477297588</v>
      </c>
      <c r="CP73" s="0" t="n">
        <f aca="false">BZ73*'Dist Horaria'!$W$6</f>
        <v>483.683477297588</v>
      </c>
      <c r="CQ73" s="0" t="n">
        <f aca="false">BZ73*'Dist Horaria'!$X$6</f>
        <v>737.041489215373</v>
      </c>
      <c r="CR73" s="0" t="n">
        <f aca="false">BZ73*'Dist Horaria'!$Y$6</f>
        <v>737.041489215373</v>
      </c>
      <c r="CS73" s="0" t="n">
        <f aca="false">BZ73*'Dist Horaria'!$Z$6</f>
        <v>737.041489215373</v>
      </c>
      <c r="CT73" s="0" t="n">
        <f aca="false">BZ73*'Dist Horaria'!$AA$6</f>
        <v>276.390558455765</v>
      </c>
      <c r="CU73" s="0" t="n">
        <f aca="false">BZ73*'Dist Horaria'!$AB$6</f>
        <v>276.390558455765</v>
      </c>
      <c r="CV73" s="0" t="n">
        <f aca="false">BZ73*'Dist Horaria'!$AC$6</f>
        <v>276.390558455765</v>
      </c>
      <c r="CW73" s="0" t="n">
        <f aca="false">BZ73*'Dist Horaria'!$AD$6</f>
        <v>276.390558455765</v>
      </c>
      <c r="CX73" s="0" t="n">
        <f aca="false">BZ73*'Dist Horaria'!$AE$6</f>
        <v>276.390558455765</v>
      </c>
      <c r="CY73" s="0" t="n">
        <f aca="false">AS73*1000000</f>
        <v>11564.5003789677</v>
      </c>
      <c r="CZ73" s="0" t="n">
        <f aca="false">CY73*'Dist Horaria'!$H$6</f>
        <v>289.112509474193</v>
      </c>
      <c r="DA73" s="0" t="n">
        <f aca="false">CY73*'Dist Horaria'!$I$6</f>
        <v>289.112509474193</v>
      </c>
      <c r="DB73" s="0" t="n">
        <f aca="false">CY73*'Dist Horaria'!$J$6</f>
        <v>289.112509474193</v>
      </c>
      <c r="DC73" s="0" t="n">
        <f aca="false">CY73*'Dist Horaria'!$K$6</f>
        <v>289.112509474193</v>
      </c>
      <c r="DD73" s="0" t="n">
        <f aca="false">CY73*'Dist Horaria'!$L$6</f>
        <v>289.112509474193</v>
      </c>
      <c r="DE73" s="0" t="n">
        <f aca="false">CY73*'Dist Horaria'!$M$6</f>
        <v>770.96669193118</v>
      </c>
      <c r="DF73" s="0" t="n">
        <f aca="false">CY73*'Dist Horaria'!$N$6</f>
        <v>770.96669193118</v>
      </c>
      <c r="DG73" s="0" t="n">
        <f aca="false">CY73*'Dist Horaria'!$O$6</f>
        <v>770.96669193118</v>
      </c>
      <c r="DH73" s="0" t="n">
        <f aca="false">CY73*'Dist Horaria'!$P$6</f>
        <v>505.946891579837</v>
      </c>
      <c r="DI73" s="0" t="n">
        <f aca="false">CY73*'Dist Horaria'!$Q$6</f>
        <v>505.946891579837</v>
      </c>
      <c r="DJ73" s="0" t="n">
        <f aca="false">CY73*'Dist Horaria'!$R$6</f>
        <v>505.946891579837</v>
      </c>
      <c r="DK73" s="0" t="n">
        <f aca="false">CY73*'Dist Horaria'!$S$6</f>
        <v>505.946891579837</v>
      </c>
      <c r="DL73" s="0" t="n">
        <f aca="false">CY73*'Dist Horaria'!$T$6</f>
        <v>505.946891579837</v>
      </c>
      <c r="DM73" s="0" t="n">
        <f aca="false">CY73*'Dist Horaria'!$U$6</f>
        <v>505.946891579837</v>
      </c>
      <c r="DN73" s="0" t="n">
        <f aca="false">CY73*'Dist Horaria'!$V$6</f>
        <v>505.946891579837</v>
      </c>
      <c r="DO73" s="0" t="n">
        <f aca="false">CY73*'Dist Horaria'!$W$6</f>
        <v>505.946891579837</v>
      </c>
      <c r="DP73" s="0" t="n">
        <f aca="false">CY73*'Dist Horaria'!$X$6</f>
        <v>770.96669193118</v>
      </c>
      <c r="DQ73" s="0" t="n">
        <f aca="false">CY73*'Dist Horaria'!$Y$6</f>
        <v>770.96669193118</v>
      </c>
      <c r="DR73" s="0" t="n">
        <f aca="false">CY73*'Dist Horaria'!$Z$6</f>
        <v>770.96669193118</v>
      </c>
      <c r="DS73" s="0" t="n">
        <f aca="false">CY73*'Dist Horaria'!$AA$6</f>
        <v>289.112509474193</v>
      </c>
      <c r="DT73" s="0" t="n">
        <f aca="false">CY73*'Dist Horaria'!$AB$6</f>
        <v>289.112509474193</v>
      </c>
      <c r="DU73" s="0" t="n">
        <f aca="false">CY73*'Dist Horaria'!$AC$6</f>
        <v>289.112509474193</v>
      </c>
      <c r="DV73" s="0" t="n">
        <f aca="false">CY73*'Dist Horaria'!$AD$6</f>
        <v>289.112509474193</v>
      </c>
      <c r="DW73" s="0" t="n">
        <f aca="false">CY73*'Dist Horaria'!$AE$6</f>
        <v>289.112509474193</v>
      </c>
      <c r="DX73" s="0" t="n">
        <f aca="false">AX73*1000000</f>
        <v>670.405819070591</v>
      </c>
      <c r="DY73" s="0" t="n">
        <f aca="false">DX73*'Dist Horaria'!$H$6</f>
        <v>16.7601454767648</v>
      </c>
      <c r="DZ73" s="0" t="n">
        <f aca="false">DX73*'Dist Horaria'!$I$6</f>
        <v>16.7601454767648</v>
      </c>
      <c r="EA73" s="0" t="n">
        <f aca="false">DX73*'Dist Horaria'!$J$6</f>
        <v>16.7601454767648</v>
      </c>
      <c r="EB73" s="0" t="n">
        <f aca="false">DX73*'Dist Horaria'!$K$6</f>
        <v>16.7601454767648</v>
      </c>
      <c r="EC73" s="0" t="n">
        <f aca="false">DX73*'Dist Horaria'!$L$6</f>
        <v>16.7601454767648</v>
      </c>
      <c r="ED73" s="0" t="n">
        <f aca="false">DX73*'Dist Horaria'!$M$6</f>
        <v>44.6937212713728</v>
      </c>
      <c r="EE73" s="0" t="n">
        <f aca="false">DX73*'Dist Horaria'!$N$6</f>
        <v>44.6937212713728</v>
      </c>
      <c r="EF73" s="0" t="n">
        <f aca="false">DX73*'Dist Horaria'!$O$6</f>
        <v>44.6937212713728</v>
      </c>
      <c r="EG73" s="0" t="n">
        <f aca="false">DX73*'Dist Horaria'!$P$6</f>
        <v>29.3302545843384</v>
      </c>
      <c r="EH73" s="0" t="n">
        <f aca="false">DX73*'Dist Horaria'!$Q$6</f>
        <v>29.3302545843384</v>
      </c>
      <c r="EI73" s="0" t="n">
        <f aca="false">DX73*'Dist Horaria'!$R$6</f>
        <v>29.3302545843384</v>
      </c>
      <c r="EJ73" s="0" t="n">
        <f aca="false">DX73*'Dist Horaria'!$S$6</f>
        <v>29.3302545843384</v>
      </c>
      <c r="EK73" s="0" t="n">
        <f aca="false">DX73*'Dist Horaria'!$T$6</f>
        <v>29.3302545843384</v>
      </c>
      <c r="EL73" s="0" t="n">
        <f aca="false">DX73*'Dist Horaria'!$U$6</f>
        <v>29.3302545843384</v>
      </c>
      <c r="EM73" s="0" t="n">
        <f aca="false">DX73*'Dist Horaria'!$V$6</f>
        <v>29.3302545843384</v>
      </c>
      <c r="EN73" s="0" t="n">
        <f aca="false">DX73*'Dist Horaria'!$W$6</f>
        <v>29.3302545843384</v>
      </c>
      <c r="EO73" s="0" t="n">
        <f aca="false">DX73*'Dist Horaria'!$X$6</f>
        <v>44.6937212713728</v>
      </c>
      <c r="EP73" s="0" t="n">
        <f aca="false">DX73*'Dist Horaria'!$Y$6</f>
        <v>44.6937212713728</v>
      </c>
      <c r="EQ73" s="0" t="n">
        <f aca="false">DX73*'Dist Horaria'!$Z$6</f>
        <v>44.6937212713728</v>
      </c>
      <c r="ER73" s="0" t="n">
        <f aca="false">DX73*'Dist Horaria'!$AA$6</f>
        <v>16.7601454767648</v>
      </c>
      <c r="ES73" s="0" t="n">
        <f aca="false">DX73*'Dist Horaria'!$AB$6</f>
        <v>16.7601454767648</v>
      </c>
      <c r="ET73" s="0" t="n">
        <f aca="false">DX73*'Dist Horaria'!$AC$6</f>
        <v>16.7601454767648</v>
      </c>
      <c r="EU73" s="0" t="n">
        <f aca="false">DX73*'Dist Horaria'!$AD$6</f>
        <v>16.7601454767648</v>
      </c>
      <c r="EV73" s="0" t="n">
        <f aca="false">DX73*'Dist Horaria'!$AE$6</f>
        <v>16.7601454767648</v>
      </c>
      <c r="EW73" s="0" t="n">
        <f aca="false">BB73+CA73+CZ73+DY73</f>
        <v>798.993354709218</v>
      </c>
      <c r="EX73" s="0" t="n">
        <f aca="false">BC73+CB73+DA73+DZ73</f>
        <v>793.195620526643</v>
      </c>
      <c r="EY73" s="0" t="n">
        <f aca="false">BD73+CC73+DB73+EA73</f>
        <v>787.723272031559</v>
      </c>
      <c r="EZ73" s="0" t="n">
        <f aca="false">BE73+CD73+DC73+EB73</f>
        <v>783.061044843636</v>
      </c>
      <c r="FA73" s="0" t="n">
        <f aca="false">BF73+CE73+DD73+EC73</f>
        <v>779.654070223296</v>
      </c>
      <c r="FB73" s="0" t="n">
        <f aca="false">BG73+CF73+DE73+ED73</f>
        <v>1747.94784729275</v>
      </c>
      <c r="FC73" s="0" t="n">
        <f aca="false">BH73+CG73+DF73+EE73</f>
        <v>1756.75972856448</v>
      </c>
      <c r="FD73" s="0" t="n">
        <f aca="false">BI73+CH73+DG73+EF73</f>
        <v>1756.75972856448</v>
      </c>
      <c r="FE73" s="0" t="n">
        <f aca="false">BJ73+CI73+DH73+EG73</f>
        <v>1288.93601299183</v>
      </c>
      <c r="FF73" s="0" t="n">
        <f aca="false">BK73+CJ73+DI73+EH73</f>
        <v>1317.49110226905</v>
      </c>
      <c r="FG73" s="0" t="n">
        <f aca="false">BL73+CK73+DJ73+EI73</f>
        <v>1338.25843992521</v>
      </c>
      <c r="FH73" s="0" t="n">
        <f aca="false">BM73+CL73+DK73+EJ73</f>
        <v>1348.64210875329</v>
      </c>
      <c r="FI73" s="0" t="n">
        <f aca="false">BN73+CM73+DL73+EK73</f>
        <v>1351.23802596031</v>
      </c>
      <c r="FJ73" s="0" t="n">
        <f aca="false">BO73+CN73+DM73+EL73</f>
        <v>1348.64210875329</v>
      </c>
      <c r="FK73" s="0" t="n">
        <f aca="false">BP73+CO73+DN73+EM73</f>
        <v>1343.45027433925</v>
      </c>
      <c r="FL73" s="0" t="n">
        <f aca="false">BQ73+CP73+DO73+EN73</f>
        <v>1335.66252271819</v>
      </c>
      <c r="FM73" s="0" t="n">
        <f aca="false">BR73+CQ73+DP73+EO73</f>
        <v>1863.26612387966</v>
      </c>
      <c r="FN73" s="0" t="n">
        <f aca="false">BS73+CR73+DQ73+EP73</f>
        <v>1856.18260270431</v>
      </c>
      <c r="FO73" s="0" t="n">
        <f aca="false">BT73+CS73+DR73+EQ73</f>
        <v>1817.62630362309</v>
      </c>
      <c r="FP73" s="0" t="n">
        <f aca="false">BU73+CT73+DS73+ER73</f>
        <v>834.191187820645</v>
      </c>
      <c r="FQ73" s="0" t="n">
        <f aca="false">BV73+CU73+DT73+ES73</f>
        <v>806.495945619696</v>
      </c>
      <c r="FR73" s="0" t="n">
        <f aca="false">BW73+CV73+DU73+ET73</f>
        <v>825.292346550136</v>
      </c>
      <c r="FS73" s="0" t="n">
        <f aca="false">BX73+CW73+DV73+EU73</f>
        <v>818.878910995125</v>
      </c>
      <c r="FT73" s="0" t="n">
        <f aca="false">BY73+CX73+DW73+EV73</f>
        <v>812.093870543666</v>
      </c>
      <c r="FU73" s="0" t="n">
        <f aca="false">AM73*'Dist Horaria'!$H$10</f>
        <v>0.364190947460045</v>
      </c>
      <c r="FV73" s="0" t="n">
        <f aca="false">AM73*'Dist Horaria'!$I$10</f>
        <v>0.340842533610064</v>
      </c>
      <c r="FW73" s="0" t="n">
        <f aca="false">AM73*'Dist Horaria'!$J$10</f>
        <v>0.339366995169332</v>
      </c>
      <c r="FX73" s="0" t="n">
        <f aca="false">AM73*'Dist Horaria'!$K$10</f>
        <v>0.329606917010979</v>
      </c>
      <c r="FY73" s="0" t="n">
        <f aca="false">AM73*'Dist Horaria'!$L$10</f>
        <v>0.329738820444235</v>
      </c>
      <c r="FZ73" s="0" t="n">
        <f aca="false">AM73*'Dist Horaria'!$M$10</f>
        <v>0.352834107498079</v>
      </c>
      <c r="GA73" s="0" t="n">
        <f aca="false">AM73*'Dist Horaria'!$N$10</f>
        <v>0.333795649740051</v>
      </c>
      <c r="GB73" s="0" t="n">
        <f aca="false">AM73*'Dist Horaria'!$O$10</f>
        <v>0.328098379891271</v>
      </c>
      <c r="GC73" s="0" t="n">
        <f aca="false">AM73*'Dist Horaria'!$P$10</f>
        <v>0.333189715490951</v>
      </c>
      <c r="GD73" s="0" t="n">
        <f aca="false">AM73*'Dist Horaria'!$Q$10</f>
        <v>0.301525451973448</v>
      </c>
      <c r="GE73" s="0" t="n">
        <f aca="false">AM73*'Dist Horaria'!$R$10</f>
        <v>0.367906333993167</v>
      </c>
      <c r="GF73" s="0" t="n">
        <f aca="false">AM73*'Dist Horaria'!$S$10</f>
        <v>0.314206301172544</v>
      </c>
      <c r="GG73" s="0" t="n">
        <f aca="false">AR73*'Dist Horaria'!$H$10</f>
        <v>0.380954253054954</v>
      </c>
      <c r="GH73" s="0" t="n">
        <f aca="false">AR73*'Dist Horaria'!$I$10</f>
        <v>0.356531137597881</v>
      </c>
      <c r="GI73" s="0" t="n">
        <f aca="false">AR73*'Dist Horaria'!$J$10</f>
        <v>0.354987681758401</v>
      </c>
      <c r="GJ73" s="0" t="n">
        <f aca="false">AR73*'Dist Horaria'!$K$10</f>
        <v>0.344778358021761</v>
      </c>
      <c r="GK73" s="0" t="n">
        <f aca="false">AR73*'Dist Horaria'!$L$10</f>
        <v>0.34491633282383</v>
      </c>
      <c r="GL73" s="0" t="n">
        <f aca="false">AR73*'Dist Horaria'!$M$10</f>
        <v>0.369074670338939</v>
      </c>
      <c r="GM73" s="0" t="n">
        <f aca="false">AR73*'Dist Horaria'!$N$10</f>
        <v>0.349159893475015</v>
      </c>
      <c r="GN73" s="0" t="n">
        <f aca="false">AR73*'Dist Horaria'!$O$10</f>
        <v>0.343200384610691</v>
      </c>
      <c r="GO73" s="0" t="n">
        <f aca="false">AR73*'Dist Horaria'!$P$10</f>
        <v>0.348526068744125</v>
      </c>
      <c r="GP73" s="0" t="n">
        <f aca="false">AR73*'Dist Horaria'!$Q$10</f>
        <v>0.315404334277706</v>
      </c>
      <c r="GQ73" s="0" t="n">
        <f aca="false">AR73*'Dist Horaria'!$R$10</f>
        <v>0.384840654711578</v>
      </c>
      <c r="GR73" s="0" t="n">
        <f aca="false">AR73*'Dist Horaria'!$S$10</f>
        <v>0.328668868908331</v>
      </c>
      <c r="GS73" s="0" t="n">
        <f aca="false">AW73*'Dist Horaria'!$H$10</f>
        <v>0.0220843045249248</v>
      </c>
      <c r="GT73" s="0" t="n">
        <f aca="false">AW73*'Dist Horaria'!$I$10</f>
        <v>0.0206684717448047</v>
      </c>
      <c r="GU73" s="0" t="n">
        <f aca="false">AW73*'Dist Horaria'!$J$10</f>
        <v>0.0205789960439653</v>
      </c>
      <c r="GV73" s="0" t="n">
        <f aca="false">AW73*'Dist Horaria'!$K$10</f>
        <v>0.0199871511896673</v>
      </c>
      <c r="GW73" s="0" t="n">
        <f aca="false">AW73*'Dist Horaria'!$L$10</f>
        <v>0.0199951497289177</v>
      </c>
      <c r="GX73" s="0" t="n">
        <f aca="false">AW73*'Dist Horaria'!$M$10</f>
        <v>0.0213956330631269</v>
      </c>
      <c r="GY73" s="0" t="n">
        <f aca="false">AW73*'Dist Horaria'!$N$10</f>
        <v>0.0202411532449284</v>
      </c>
      <c r="GZ73" s="0" t="n">
        <f aca="false">AW73*'Dist Horaria'!$O$10</f>
        <v>0.019895674470185</v>
      </c>
      <c r="HA73" s="0" t="n">
        <f aca="false">AW73*'Dist Horaria'!$P$10</f>
        <v>0.0202044097822681</v>
      </c>
      <c r="HB73" s="0" t="n">
        <f aca="false">AW73*'Dist Horaria'!$Q$10</f>
        <v>0.0182843092334902</v>
      </c>
      <c r="HC73" s="0" t="n">
        <f aca="false">AW73*'Dist Horaria'!$R$10</f>
        <v>0.0223096031716857</v>
      </c>
      <c r="HD73" s="0" t="n">
        <f aca="false">AW73*'Dist Horaria'!$S$10</f>
        <v>0.0190532677628018</v>
      </c>
    </row>
    <row r="74" customFormat="false" ht="13.8" hidden="false" customHeight="false" outlineLevel="0" collapsed="false">
      <c r="A74" s="0" t="n">
        <v>4.690625</v>
      </c>
      <c r="B74" s="0" t="n">
        <v>-74.1311388888889</v>
      </c>
      <c r="C74" s="0" t="n">
        <v>26</v>
      </c>
      <c r="D74" s="0" t="n">
        <v>34</v>
      </c>
      <c r="E74" s="0" t="n">
        <v>1941</v>
      </c>
      <c r="F74" s="0" t="n">
        <v>88</v>
      </c>
      <c r="G74" s="0" t="s">
        <v>441</v>
      </c>
      <c r="H74" s="1" t="s">
        <v>460</v>
      </c>
      <c r="I74" s="0" t="s">
        <v>461</v>
      </c>
      <c r="J74" s="0" t="s">
        <v>462</v>
      </c>
      <c r="K74" s="0" t="s">
        <v>463</v>
      </c>
      <c r="L74" s="0" t="s">
        <v>464</v>
      </c>
      <c r="M74" s="0" t="s">
        <v>465</v>
      </c>
      <c r="R74" s="0" t="n">
        <v>30</v>
      </c>
      <c r="S74" s="0" t="n">
        <v>365</v>
      </c>
      <c r="T74" s="0" t="n">
        <v>24</v>
      </c>
      <c r="V74" s="0" t="n">
        <v>115666.666666667</v>
      </c>
      <c r="W74" s="0" t="n">
        <f aca="false">V74*12</f>
        <v>1388000</v>
      </c>
      <c r="Z74" s="0" t="n">
        <v>20196</v>
      </c>
      <c r="AB74" s="0" t="n">
        <v>0.005</v>
      </c>
      <c r="AC74" s="0" t="n">
        <v>0</v>
      </c>
      <c r="AD74" s="0" t="n">
        <v>2381.39155883612</v>
      </c>
      <c r="AE74" s="0" t="n">
        <f aca="false">AD74/2204.59</f>
        <v>1.08019702476929</v>
      </c>
      <c r="AF74" s="0" t="n">
        <f aca="false">AE74/S74</f>
        <v>0.0029594439034775</v>
      </c>
      <c r="AG74" s="0" t="n">
        <f aca="false">AE74*EXP(AB74*AC74)</f>
        <v>1.08019702476929</v>
      </c>
      <c r="AH74" s="0" t="n">
        <f aca="false">AG74/S74</f>
        <v>0.0029594439034775</v>
      </c>
      <c r="AI74" s="0" t="s">
        <v>90</v>
      </c>
      <c r="AJ74" s="0" t="n">
        <f aca="false">IF(AI74="A",'FE DISTRIBUCIÓN'!$C$2,'FE DISTRIBUCIÓN'!$C$3)</f>
        <v>4.994E-006</v>
      </c>
      <c r="AK74" s="0" t="n">
        <f aca="false">W74*AJ74</f>
        <v>6.931672</v>
      </c>
      <c r="AL74" s="0" t="n">
        <f aca="false">AK74/365</f>
        <v>0.0189908821917808</v>
      </c>
      <c r="AM74" s="0" t="n">
        <f aca="false">AK74*EXP(AB74*AC74)</f>
        <v>6.931672</v>
      </c>
      <c r="AN74" s="0" t="n">
        <f aca="false">AM74/365</f>
        <v>0.0189908821917808</v>
      </c>
      <c r="AO74" s="0" t="n">
        <v>5.223868284E-006</v>
      </c>
      <c r="AP74" s="0" t="n">
        <f aca="false">AO74*W74</f>
        <v>7.250729178192</v>
      </c>
      <c r="AQ74" s="0" t="n">
        <f aca="false">AP74/365</f>
        <v>0.0198650114471014</v>
      </c>
      <c r="AR74" s="0" t="n">
        <f aca="false">AP74*EXP(AB74*AC74)</f>
        <v>7.250729178192</v>
      </c>
      <c r="AS74" s="0" t="n">
        <f aca="false">AR74/365</f>
        <v>0.0198650114471014</v>
      </c>
      <c r="AT74" s="0" t="n">
        <v>3.02832944E-007</v>
      </c>
      <c r="AU74" s="0" t="n">
        <f aca="false">AT74*W74</f>
        <v>0.420332126272</v>
      </c>
      <c r="AV74" s="0" t="n">
        <f aca="false">AU74/365</f>
        <v>0.00115159486649863</v>
      </c>
      <c r="AW74" s="0" t="n">
        <f aca="false">AU74*EXP(AB74*AC74)</f>
        <v>0.420332126272</v>
      </c>
      <c r="AX74" s="0" t="n">
        <f aca="false">AW74/365</f>
        <v>0.00115159486649863</v>
      </c>
      <c r="AY74" s="0" t="n">
        <f aca="false">AW74+AR74+AM74+AG74</f>
        <v>15.6829303292333</v>
      </c>
      <c r="AZ74" s="0" t="n">
        <f aca="false">AH74+AN74+AS74+AX74</f>
        <v>0.0429669324088583</v>
      </c>
      <c r="BA74" s="0" t="n">
        <f aca="false">AH74*1000000</f>
        <v>2959.4439034775</v>
      </c>
      <c r="BB74" s="0" t="n">
        <f aca="false">BA74*'Dist Horaria'!$H$3</f>
        <v>103.120465829755</v>
      </c>
      <c r="BC74" s="0" t="n">
        <f aca="false">BA74*'Dist Horaria'!$I$3</f>
        <v>100.361896827441</v>
      </c>
      <c r="BD74" s="0" t="n">
        <f aca="false">BA74*'Dist Horaria'!$J$3</f>
        <v>97.7581467324867</v>
      </c>
      <c r="BE74" s="0" t="n">
        <f aca="false">BA74*'Dist Horaria'!$K$3</f>
        <v>95.5398533445271</v>
      </c>
      <c r="BF74" s="0" t="n">
        <f aca="false">BA74*'Dist Horaria'!$L$3</f>
        <v>93.9188106607169</v>
      </c>
      <c r="BG74" s="0" t="n">
        <f aca="false">BA74*'Dist Horaria'!$M$3</f>
        <v>92.8982589401865</v>
      </c>
      <c r="BH74" s="0" t="n">
        <f aca="false">BA74*'Dist Horaria'!$N$3</f>
        <v>97.0909628073832</v>
      </c>
      <c r="BI74" s="0" t="n">
        <f aca="false">BA74*'Dist Horaria'!$O$3</f>
        <v>97.0909628073832</v>
      </c>
      <c r="BJ74" s="0" t="n">
        <f aca="false">BA74*'Dist Horaria'!$P$3</f>
        <v>128.454619941639</v>
      </c>
      <c r="BK74" s="0" t="n">
        <f aca="false">BA74*'Dist Horaria'!$Q$3</f>
        <v>142.04116628162</v>
      </c>
      <c r="BL74" s="0" t="n">
        <f aca="false">BA74*'Dist Horaria'!$R$3</f>
        <v>151.922290892515</v>
      </c>
      <c r="BM74" s="0" t="n">
        <f aca="false">BA74*'Dist Horaria'!$S$3</f>
        <v>156.862853197963</v>
      </c>
      <c r="BN74" s="0" t="n">
        <f aca="false">BA74*'Dist Horaria'!$T$3</f>
        <v>158.097993774325</v>
      </c>
      <c r="BO74" s="0" t="n">
        <f aca="false">BA74*'Dist Horaria'!$U$3</f>
        <v>156.862853197963</v>
      </c>
      <c r="BP74" s="0" t="n">
        <f aca="false">BA74*'Dist Horaria'!$V$3</f>
        <v>154.392572045239</v>
      </c>
      <c r="BQ74" s="0" t="n">
        <f aca="false">BA74*'Dist Horaria'!$W$3</f>
        <v>150.687150316153</v>
      </c>
      <c r="BR74" s="0" t="n">
        <f aca="false">BA74*'Dist Horaria'!$X$3</f>
        <v>147.766835728169</v>
      </c>
      <c r="BS74" s="0" t="n">
        <f aca="false">BA74*'Dist Horaria'!$Y$3</f>
        <v>144.396487704924</v>
      </c>
      <c r="BT74" s="0" t="n">
        <f aca="false">BA74*'Dist Horaria'!$Z$3</f>
        <v>126.051353530083</v>
      </c>
      <c r="BU74" s="0" t="n">
        <f aca="false">BA74*'Dist Horaria'!$AA$3</f>
        <v>119.867637795939</v>
      </c>
      <c r="BV74" s="0" t="n">
        <f aca="false">BA74*'Dist Horaria'!$AB$3</f>
        <v>106.690207744603</v>
      </c>
      <c r="BW74" s="0" t="n">
        <f aca="false">BA74*'Dist Horaria'!$AC$3</f>
        <v>115.633558255156</v>
      </c>
      <c r="BX74" s="0" t="n">
        <f aca="false">BA74*'Dist Horaria'!$AD$3</f>
        <v>112.582037788149</v>
      </c>
      <c r="BY74" s="0" t="n">
        <f aca="false">BA74*'Dist Horaria'!$AE$3</f>
        <v>109.353707257733</v>
      </c>
      <c r="BZ74" s="0" t="n">
        <f aca="false">AN74*1000000</f>
        <v>18990.8821917808</v>
      </c>
      <c r="CA74" s="0" t="n">
        <f aca="false">BZ74*'Dist Horaria'!$H$6</f>
        <v>474.772054794521</v>
      </c>
      <c r="CB74" s="0" t="n">
        <f aca="false">BZ74*'Dist Horaria'!$I$6</f>
        <v>474.772054794521</v>
      </c>
      <c r="CC74" s="0" t="n">
        <f aca="false">BZ74*'Dist Horaria'!$J$6</f>
        <v>474.772054794521</v>
      </c>
      <c r="CD74" s="0" t="n">
        <f aca="false">BZ74*'Dist Horaria'!$K$6</f>
        <v>474.772054794521</v>
      </c>
      <c r="CE74" s="0" t="n">
        <f aca="false">BZ74*'Dist Horaria'!$L$6</f>
        <v>474.772054794521</v>
      </c>
      <c r="CF74" s="0" t="n">
        <f aca="false">BZ74*'Dist Horaria'!$M$6</f>
        <v>1266.05881278539</v>
      </c>
      <c r="CG74" s="0" t="n">
        <f aca="false">BZ74*'Dist Horaria'!$N$6</f>
        <v>1266.05881278539</v>
      </c>
      <c r="CH74" s="0" t="n">
        <f aca="false">BZ74*'Dist Horaria'!$O$6</f>
        <v>1266.05881278539</v>
      </c>
      <c r="CI74" s="0" t="n">
        <f aca="false">BZ74*'Dist Horaria'!$P$6</f>
        <v>830.851095890411</v>
      </c>
      <c r="CJ74" s="0" t="n">
        <f aca="false">BZ74*'Dist Horaria'!$Q$6</f>
        <v>830.851095890411</v>
      </c>
      <c r="CK74" s="0" t="n">
        <f aca="false">BZ74*'Dist Horaria'!$R$6</f>
        <v>830.851095890411</v>
      </c>
      <c r="CL74" s="0" t="n">
        <f aca="false">BZ74*'Dist Horaria'!$S$6</f>
        <v>830.851095890411</v>
      </c>
      <c r="CM74" s="0" t="n">
        <f aca="false">BZ74*'Dist Horaria'!$T$6</f>
        <v>830.851095890411</v>
      </c>
      <c r="CN74" s="0" t="n">
        <f aca="false">BZ74*'Dist Horaria'!$U$6</f>
        <v>830.851095890411</v>
      </c>
      <c r="CO74" s="0" t="n">
        <f aca="false">BZ74*'Dist Horaria'!$V$6</f>
        <v>830.851095890411</v>
      </c>
      <c r="CP74" s="0" t="n">
        <f aca="false">BZ74*'Dist Horaria'!$W$6</f>
        <v>830.851095890411</v>
      </c>
      <c r="CQ74" s="0" t="n">
        <f aca="false">BZ74*'Dist Horaria'!$X$6</f>
        <v>1266.05881278539</v>
      </c>
      <c r="CR74" s="0" t="n">
        <f aca="false">BZ74*'Dist Horaria'!$Y$6</f>
        <v>1266.05881278539</v>
      </c>
      <c r="CS74" s="0" t="n">
        <f aca="false">BZ74*'Dist Horaria'!$Z$6</f>
        <v>1266.05881278539</v>
      </c>
      <c r="CT74" s="0" t="n">
        <f aca="false">BZ74*'Dist Horaria'!$AA$6</f>
        <v>474.772054794521</v>
      </c>
      <c r="CU74" s="0" t="n">
        <f aca="false">BZ74*'Dist Horaria'!$AB$6</f>
        <v>474.772054794521</v>
      </c>
      <c r="CV74" s="0" t="n">
        <f aca="false">BZ74*'Dist Horaria'!$AC$6</f>
        <v>474.772054794521</v>
      </c>
      <c r="CW74" s="0" t="n">
        <f aca="false">BZ74*'Dist Horaria'!$AD$6</f>
        <v>474.772054794521</v>
      </c>
      <c r="CX74" s="0" t="n">
        <f aca="false">BZ74*'Dist Horaria'!$AE$6</f>
        <v>474.772054794521</v>
      </c>
      <c r="CY74" s="0" t="n">
        <f aca="false">AS74*1000000</f>
        <v>19865.0114471014</v>
      </c>
      <c r="CZ74" s="0" t="n">
        <f aca="false">CY74*'Dist Horaria'!$H$6</f>
        <v>496.625286177534</v>
      </c>
      <c r="DA74" s="0" t="n">
        <f aca="false">CY74*'Dist Horaria'!$I$6</f>
        <v>496.625286177534</v>
      </c>
      <c r="DB74" s="0" t="n">
        <f aca="false">CY74*'Dist Horaria'!$J$6</f>
        <v>496.625286177534</v>
      </c>
      <c r="DC74" s="0" t="n">
        <f aca="false">CY74*'Dist Horaria'!$K$6</f>
        <v>496.625286177534</v>
      </c>
      <c r="DD74" s="0" t="n">
        <f aca="false">CY74*'Dist Horaria'!$L$6</f>
        <v>496.625286177534</v>
      </c>
      <c r="DE74" s="0" t="n">
        <f aca="false">CY74*'Dist Horaria'!$M$6</f>
        <v>1324.33409647343</v>
      </c>
      <c r="DF74" s="0" t="n">
        <f aca="false">CY74*'Dist Horaria'!$N$6</f>
        <v>1324.33409647343</v>
      </c>
      <c r="DG74" s="0" t="n">
        <f aca="false">CY74*'Dist Horaria'!$O$6</f>
        <v>1324.33409647343</v>
      </c>
      <c r="DH74" s="0" t="n">
        <f aca="false">CY74*'Dist Horaria'!$P$6</f>
        <v>869.094250810685</v>
      </c>
      <c r="DI74" s="0" t="n">
        <f aca="false">CY74*'Dist Horaria'!$Q$6</f>
        <v>869.094250810685</v>
      </c>
      <c r="DJ74" s="0" t="n">
        <f aca="false">CY74*'Dist Horaria'!$R$6</f>
        <v>869.094250810685</v>
      </c>
      <c r="DK74" s="0" t="n">
        <f aca="false">CY74*'Dist Horaria'!$S$6</f>
        <v>869.094250810685</v>
      </c>
      <c r="DL74" s="0" t="n">
        <f aca="false">CY74*'Dist Horaria'!$T$6</f>
        <v>869.094250810685</v>
      </c>
      <c r="DM74" s="0" t="n">
        <f aca="false">CY74*'Dist Horaria'!$U$6</f>
        <v>869.094250810685</v>
      </c>
      <c r="DN74" s="0" t="n">
        <f aca="false">CY74*'Dist Horaria'!$V$6</f>
        <v>869.094250810685</v>
      </c>
      <c r="DO74" s="0" t="n">
        <f aca="false">CY74*'Dist Horaria'!$W$6</f>
        <v>869.094250810685</v>
      </c>
      <c r="DP74" s="0" t="n">
        <f aca="false">CY74*'Dist Horaria'!$X$6</f>
        <v>1324.33409647343</v>
      </c>
      <c r="DQ74" s="0" t="n">
        <f aca="false">CY74*'Dist Horaria'!$Y$6</f>
        <v>1324.33409647343</v>
      </c>
      <c r="DR74" s="0" t="n">
        <f aca="false">CY74*'Dist Horaria'!$Z$6</f>
        <v>1324.33409647343</v>
      </c>
      <c r="DS74" s="0" t="n">
        <f aca="false">CY74*'Dist Horaria'!$AA$6</f>
        <v>496.625286177534</v>
      </c>
      <c r="DT74" s="0" t="n">
        <f aca="false">CY74*'Dist Horaria'!$AB$6</f>
        <v>496.625286177534</v>
      </c>
      <c r="DU74" s="0" t="n">
        <f aca="false">CY74*'Dist Horaria'!$AC$6</f>
        <v>496.625286177534</v>
      </c>
      <c r="DV74" s="0" t="n">
        <f aca="false">CY74*'Dist Horaria'!$AD$6</f>
        <v>496.625286177534</v>
      </c>
      <c r="DW74" s="0" t="n">
        <f aca="false">CY74*'Dist Horaria'!$AE$6</f>
        <v>496.625286177534</v>
      </c>
      <c r="DX74" s="0" t="n">
        <f aca="false">AX74*1000000</f>
        <v>1151.59486649863</v>
      </c>
      <c r="DY74" s="0" t="n">
        <f aca="false">DX74*'Dist Horaria'!$H$6</f>
        <v>28.7898716624658</v>
      </c>
      <c r="DZ74" s="0" t="n">
        <f aca="false">DX74*'Dist Horaria'!$I$6</f>
        <v>28.7898716624658</v>
      </c>
      <c r="EA74" s="0" t="n">
        <f aca="false">DX74*'Dist Horaria'!$J$6</f>
        <v>28.7898716624658</v>
      </c>
      <c r="EB74" s="0" t="n">
        <f aca="false">DX74*'Dist Horaria'!$K$6</f>
        <v>28.7898716624658</v>
      </c>
      <c r="EC74" s="0" t="n">
        <f aca="false">DX74*'Dist Horaria'!$L$6</f>
        <v>28.7898716624658</v>
      </c>
      <c r="ED74" s="0" t="n">
        <f aca="false">DX74*'Dist Horaria'!$M$6</f>
        <v>76.7729910999087</v>
      </c>
      <c r="EE74" s="0" t="n">
        <f aca="false">DX74*'Dist Horaria'!$N$6</f>
        <v>76.7729910999087</v>
      </c>
      <c r="EF74" s="0" t="n">
        <f aca="false">DX74*'Dist Horaria'!$O$6</f>
        <v>76.7729910999087</v>
      </c>
      <c r="EG74" s="0" t="n">
        <f aca="false">DX74*'Dist Horaria'!$P$6</f>
        <v>50.3822754093151</v>
      </c>
      <c r="EH74" s="0" t="n">
        <f aca="false">DX74*'Dist Horaria'!$Q$6</f>
        <v>50.3822754093151</v>
      </c>
      <c r="EI74" s="0" t="n">
        <f aca="false">DX74*'Dist Horaria'!$R$6</f>
        <v>50.3822754093151</v>
      </c>
      <c r="EJ74" s="0" t="n">
        <f aca="false">DX74*'Dist Horaria'!$S$6</f>
        <v>50.3822754093151</v>
      </c>
      <c r="EK74" s="0" t="n">
        <f aca="false">DX74*'Dist Horaria'!$T$6</f>
        <v>50.3822754093151</v>
      </c>
      <c r="EL74" s="0" t="n">
        <f aca="false">DX74*'Dist Horaria'!$U$6</f>
        <v>50.3822754093151</v>
      </c>
      <c r="EM74" s="0" t="n">
        <f aca="false">DX74*'Dist Horaria'!$V$6</f>
        <v>50.3822754093151</v>
      </c>
      <c r="EN74" s="0" t="n">
        <f aca="false">DX74*'Dist Horaria'!$W$6</f>
        <v>50.3822754093151</v>
      </c>
      <c r="EO74" s="0" t="n">
        <f aca="false">DX74*'Dist Horaria'!$X$6</f>
        <v>76.7729910999087</v>
      </c>
      <c r="EP74" s="0" t="n">
        <f aca="false">DX74*'Dist Horaria'!$Y$6</f>
        <v>76.7729910999087</v>
      </c>
      <c r="EQ74" s="0" t="n">
        <f aca="false">DX74*'Dist Horaria'!$Z$6</f>
        <v>76.7729910999087</v>
      </c>
      <c r="ER74" s="0" t="n">
        <f aca="false">DX74*'Dist Horaria'!$AA$6</f>
        <v>28.7898716624658</v>
      </c>
      <c r="ES74" s="0" t="n">
        <f aca="false">DX74*'Dist Horaria'!$AB$6</f>
        <v>28.7898716624658</v>
      </c>
      <c r="ET74" s="0" t="n">
        <f aca="false">DX74*'Dist Horaria'!$AC$6</f>
        <v>28.7898716624658</v>
      </c>
      <c r="EU74" s="0" t="n">
        <f aca="false">DX74*'Dist Horaria'!$AD$6</f>
        <v>28.7898716624658</v>
      </c>
      <c r="EV74" s="0" t="n">
        <f aca="false">DX74*'Dist Horaria'!$AE$6</f>
        <v>28.7898716624658</v>
      </c>
      <c r="EW74" s="0" t="n">
        <f aca="false">BB74+CA74+CZ74+DY74</f>
        <v>1103.30767846428</v>
      </c>
      <c r="EX74" s="0" t="n">
        <f aca="false">BC74+CB74+DA74+DZ74</f>
        <v>1100.54910946196</v>
      </c>
      <c r="EY74" s="0" t="n">
        <f aca="false">BD74+CC74+DB74+EA74</f>
        <v>1097.94535936701</v>
      </c>
      <c r="EZ74" s="0" t="n">
        <f aca="false">BE74+CD74+DC74+EB74</f>
        <v>1095.72706597905</v>
      </c>
      <c r="FA74" s="0" t="n">
        <f aca="false">BF74+CE74+DD74+EC74</f>
        <v>1094.10602329524</v>
      </c>
      <c r="FB74" s="0" t="n">
        <f aca="false">BG74+CF74+DE74+ED74</f>
        <v>2760.06415929891</v>
      </c>
      <c r="FC74" s="0" t="n">
        <f aca="false">BH74+CG74+DF74+EE74</f>
        <v>2764.25686316611</v>
      </c>
      <c r="FD74" s="0" t="n">
        <f aca="false">BI74+CH74+DG74+EF74</f>
        <v>2764.25686316611</v>
      </c>
      <c r="FE74" s="0" t="n">
        <f aca="false">BJ74+CI74+DH74+EG74</f>
        <v>1878.78224205205</v>
      </c>
      <c r="FF74" s="0" t="n">
        <f aca="false">BK74+CJ74+DI74+EH74</f>
        <v>1892.36878839203</v>
      </c>
      <c r="FG74" s="0" t="n">
        <f aca="false">BL74+CK74+DJ74+EI74</f>
        <v>1902.24991300293</v>
      </c>
      <c r="FH74" s="0" t="n">
        <f aca="false">BM74+CL74+DK74+EJ74</f>
        <v>1907.19047530837</v>
      </c>
      <c r="FI74" s="0" t="n">
        <f aca="false">BN74+CM74+DL74+EK74</f>
        <v>1908.42561588474</v>
      </c>
      <c r="FJ74" s="0" t="n">
        <f aca="false">BO74+CN74+DM74+EL74</f>
        <v>1907.19047530837</v>
      </c>
      <c r="FK74" s="0" t="n">
        <f aca="false">BP74+CO74+DN74+EM74</f>
        <v>1904.72019415565</v>
      </c>
      <c r="FL74" s="0" t="n">
        <f aca="false">BQ74+CP74+DO74+EN74</f>
        <v>1901.01477242656</v>
      </c>
      <c r="FM74" s="0" t="n">
        <f aca="false">BR74+CQ74+DP74+EO74</f>
        <v>2814.93273608689</v>
      </c>
      <c r="FN74" s="0" t="n">
        <f aca="false">BS74+CR74+DQ74+EP74</f>
        <v>2811.56238806365</v>
      </c>
      <c r="FO74" s="0" t="n">
        <f aca="false">BT74+CS74+DR74+EQ74</f>
        <v>2793.21725388881</v>
      </c>
      <c r="FP74" s="0" t="n">
        <f aca="false">BU74+CT74+DS74+ER74</f>
        <v>1120.05485043046</v>
      </c>
      <c r="FQ74" s="0" t="n">
        <f aca="false">BV74+CU74+DT74+ES74</f>
        <v>1106.87742037912</v>
      </c>
      <c r="FR74" s="0" t="n">
        <f aca="false">BW74+CV74+DU74+ET74</f>
        <v>1115.82077088968</v>
      </c>
      <c r="FS74" s="0" t="n">
        <f aca="false">BX74+CW74+DV74+EU74</f>
        <v>1112.76925042267</v>
      </c>
      <c r="FT74" s="0" t="n">
        <f aca="false">BY74+CX74+DW74+EV74</f>
        <v>1109.54091989225</v>
      </c>
      <c r="FU74" s="0" t="n">
        <f aca="false">AM74*'Dist Horaria'!$H$10</f>
        <v>0.625591863301082</v>
      </c>
      <c r="FV74" s="0" t="n">
        <f aca="false">AM74*'Dist Horaria'!$I$10</f>
        <v>0.585484941842974</v>
      </c>
      <c r="FW74" s="0" t="n">
        <f aca="false">AM74*'Dist Horaria'!$J$10</f>
        <v>0.582950324085592</v>
      </c>
      <c r="FX74" s="0" t="n">
        <f aca="false">AM74*'Dist Horaria'!$K$10</f>
        <v>0.56618487309448</v>
      </c>
      <c r="FY74" s="0" t="n">
        <f aca="false">AM74*'Dist Horaria'!$L$10</f>
        <v>0.566411451253991</v>
      </c>
      <c r="FZ74" s="0" t="n">
        <f aca="false">AM74*'Dist Horaria'!$M$10</f>
        <v>0.606083562167931</v>
      </c>
      <c r="GA74" s="0" t="n">
        <f aca="false">AM74*'Dist Horaria'!$N$10</f>
        <v>0.573380101672032</v>
      </c>
      <c r="GB74" s="0" t="n">
        <f aca="false">AM74*'Dist Horaria'!$O$10</f>
        <v>0.563593571596847</v>
      </c>
      <c r="GC74" s="0" t="n">
        <f aca="false">AM74*'Dist Horaria'!$P$10</f>
        <v>0.572339253351731</v>
      </c>
      <c r="GD74" s="0" t="n">
        <f aca="false">AM74*'Dist Horaria'!$Q$10</f>
        <v>0.517947715747288</v>
      </c>
      <c r="GE74" s="0" t="n">
        <f aca="false">AM74*'Dist Horaria'!$R$10</f>
        <v>0.631973997729053</v>
      </c>
      <c r="GF74" s="0" t="n">
        <f aca="false">AM74*'Dist Horaria'!$S$10</f>
        <v>0.539730344156998</v>
      </c>
      <c r="GG74" s="0" t="n">
        <f aca="false">AR74*'Dist Horaria'!$H$10</f>
        <v>0.654387163281335</v>
      </c>
      <c r="GH74" s="0" t="n">
        <f aca="false">AR74*'Dist Horaria'!$I$10</f>
        <v>0.612434164688245</v>
      </c>
      <c r="GI74" s="0" t="n">
        <f aca="false">AR74*'Dist Horaria'!$J$10</f>
        <v>0.609782881285192</v>
      </c>
      <c r="GJ74" s="0" t="n">
        <f aca="false">AR74*'Dist Horaria'!$K$10</f>
        <v>0.592245735169968</v>
      </c>
      <c r="GK74" s="0" t="n">
        <f aca="false">AR74*'Dist Horaria'!$L$10</f>
        <v>0.592482742470992</v>
      </c>
      <c r="GL74" s="0" t="n">
        <f aca="false">AR74*'Dist Horaria'!$M$10</f>
        <v>0.633980916672567</v>
      </c>
      <c r="GM74" s="0" t="n">
        <f aca="false">AR74*'Dist Horaria'!$N$10</f>
        <v>0.599772152142816</v>
      </c>
      <c r="GN74" s="0" t="n">
        <f aca="false">AR74*'Dist Horaria'!$O$10</f>
        <v>0.589535158936935</v>
      </c>
      <c r="GO74" s="0" t="n">
        <f aca="false">AR74*'Dist Horaria'!$P$10</f>
        <v>0.598683394728144</v>
      </c>
      <c r="GP74" s="0" t="n">
        <f aca="false">AR74*'Dist Horaria'!$Q$10</f>
        <v>0.541788274942432</v>
      </c>
      <c r="GQ74" s="0" t="n">
        <f aca="false">AR74*'Dist Horaria'!$R$10</f>
        <v>0.661063060282237</v>
      </c>
      <c r="GR74" s="0" t="n">
        <f aca="false">AR74*'Dist Horaria'!$S$10</f>
        <v>0.564573533591138</v>
      </c>
      <c r="GS74" s="0" t="n">
        <f aca="false">AW74*'Dist Horaria'!$H$10</f>
        <v>0.0379354877264542</v>
      </c>
      <c r="GT74" s="0" t="n">
        <f aca="false">AW74*'Dist Horaria'!$I$10</f>
        <v>0.0355034298369997</v>
      </c>
      <c r="GU74" s="0" t="n">
        <f aca="false">AW74*'Dist Horaria'!$J$10</f>
        <v>0.0353497322484169</v>
      </c>
      <c r="GV74" s="0" t="n">
        <f aca="false">AW74*'Dist Horaria'!$K$10</f>
        <v>0.0343330860968097</v>
      </c>
      <c r="GW74" s="0" t="n">
        <f aca="false">AW74*'Dist Horaria'!$L$10</f>
        <v>0.0343468256504923</v>
      </c>
      <c r="GX74" s="0" t="n">
        <f aca="false">AW74*'Dist Horaria'!$M$10</f>
        <v>0.0367525169085546</v>
      </c>
      <c r="GY74" s="0" t="n">
        <f aca="false">AW74*'Dist Horaria'!$N$10</f>
        <v>0.0347694001242212</v>
      </c>
      <c r="GZ74" s="0" t="n">
        <f aca="false">AW74*'Dist Horaria'!$O$10</f>
        <v>0.0341759512427209</v>
      </c>
      <c r="HA74" s="0" t="n">
        <f aca="false">AW74*'Dist Horaria'!$P$10</f>
        <v>0.0347062837523561</v>
      </c>
      <c r="HB74" s="0" t="n">
        <f aca="false">AW74*'Dist Horaria'!$Q$10</f>
        <v>0.0314080159386917</v>
      </c>
      <c r="HC74" s="0" t="n">
        <f aca="false">AW74*'Dist Horaria'!$R$10</f>
        <v>0.0383224962482456</v>
      </c>
      <c r="HD74" s="0" t="n">
        <f aca="false">AW74*'Dist Horaria'!$S$10</f>
        <v>0.032728900498037</v>
      </c>
    </row>
    <row r="75" customFormat="false" ht="13.8" hidden="false" customHeight="false" outlineLevel="0" collapsed="false">
      <c r="A75" s="0" t="n">
        <v>4.66250401320743</v>
      </c>
      <c r="B75" s="0" t="n">
        <v>-74.1363866786945</v>
      </c>
      <c r="C75" s="0" t="n">
        <v>25</v>
      </c>
      <c r="D75" s="0" t="n">
        <v>31</v>
      </c>
      <c r="E75" s="0" t="n">
        <v>1899</v>
      </c>
      <c r="F75" s="0" t="n">
        <v>89</v>
      </c>
      <c r="G75" s="0" t="s">
        <v>441</v>
      </c>
      <c r="H75" s="1" t="s">
        <v>466</v>
      </c>
      <c r="I75" s="0" t="s">
        <v>467</v>
      </c>
      <c r="J75" s="0" t="s">
        <v>468</v>
      </c>
      <c r="K75" s="0" t="s">
        <v>469</v>
      </c>
      <c r="L75" s="0" t="s">
        <v>470</v>
      </c>
      <c r="M75" s="0" t="s">
        <v>471</v>
      </c>
      <c r="N75" s="0" t="s">
        <v>472</v>
      </c>
      <c r="O75" s="0" t="s">
        <v>473</v>
      </c>
      <c r="P75" s="0" t="n">
        <v>7</v>
      </c>
      <c r="Q75" s="0" t="s">
        <v>86</v>
      </c>
      <c r="R75" s="0" t="n">
        <v>30</v>
      </c>
      <c r="S75" s="0" t="n">
        <v>365</v>
      </c>
      <c r="T75" s="0" t="n">
        <v>24</v>
      </c>
      <c r="U75" s="0" t="n">
        <v>3</v>
      </c>
      <c r="V75" s="0" t="n">
        <v>380000</v>
      </c>
      <c r="W75" s="0" t="n">
        <f aca="false">V75*12</f>
        <v>4560000</v>
      </c>
      <c r="Y75" s="0" t="s">
        <v>155</v>
      </c>
      <c r="Z75" s="0" t="n">
        <v>19370</v>
      </c>
      <c r="AB75" s="0" t="n">
        <v>0.005</v>
      </c>
      <c r="AC75" s="0" t="n">
        <v>0</v>
      </c>
      <c r="AD75" s="0" t="n">
        <v>6.98625385699578</v>
      </c>
      <c r="AE75" s="0" t="n">
        <v>0.00317175925107608</v>
      </c>
      <c r="AF75" s="0" t="n">
        <f aca="false">AE75/S75</f>
        <v>8.68975137281119E-006</v>
      </c>
      <c r="AG75" s="0" t="n">
        <f aca="false">AE75*EXP(AB75*AC75)</f>
        <v>0.00317175925107608</v>
      </c>
      <c r="AH75" s="0" t="n">
        <f aca="false">AG75/S75</f>
        <v>8.68975137281119E-006</v>
      </c>
      <c r="AI75" s="0" t="s">
        <v>90</v>
      </c>
      <c r="AJ75" s="0" t="n">
        <f aca="false">IF(AI75="A",'FE DISTRIBUCIÓN'!$C$2,'FE DISTRIBUCIÓN'!$C$3)</f>
        <v>4.994E-006</v>
      </c>
      <c r="AK75" s="0" t="n">
        <f aca="false">W75*AJ75</f>
        <v>22.77264</v>
      </c>
      <c r="AL75" s="0" t="n">
        <f aca="false">AK75/365</f>
        <v>0.062390794520548</v>
      </c>
      <c r="AM75" s="0" t="n">
        <f aca="false">AK75*EXP(AB75*AC75)</f>
        <v>22.77264</v>
      </c>
      <c r="AN75" s="0" t="n">
        <f aca="false">AM75/365</f>
        <v>0.062390794520548</v>
      </c>
      <c r="AO75" s="0" t="n">
        <v>5.223868284E-006</v>
      </c>
      <c r="AP75" s="0" t="n">
        <f aca="false">AO75*W75</f>
        <v>23.82083937504</v>
      </c>
      <c r="AQ75" s="0" t="n">
        <f aca="false">AP75/365</f>
        <v>0.0652625736302466</v>
      </c>
      <c r="AR75" s="0" t="n">
        <f aca="false">AP75*EXP(AB75*AC75)</f>
        <v>23.82083937504</v>
      </c>
      <c r="AS75" s="0" t="n">
        <f aca="false">AR75/365</f>
        <v>0.0652625736302466</v>
      </c>
      <c r="AT75" s="0" t="n">
        <v>3.02832944E-007</v>
      </c>
      <c r="AU75" s="0" t="n">
        <f aca="false">AT75*W75</f>
        <v>1.38091822464</v>
      </c>
      <c r="AV75" s="0" t="n">
        <f aca="false">AU75/365</f>
        <v>0.00378333760175342</v>
      </c>
      <c r="AW75" s="0" t="n">
        <f aca="false">AU75*EXP(AB75*AC75)</f>
        <v>1.38091822464</v>
      </c>
      <c r="AX75" s="0" t="n">
        <f aca="false">AW75/365</f>
        <v>0.00378333760175342</v>
      </c>
      <c r="AY75" s="0" t="n">
        <f aca="false">AW75+AR75+AM75+AG75</f>
        <v>47.9775693589311</v>
      </c>
      <c r="AZ75" s="0" t="n">
        <f aca="false">AH75+AN75+AS75+AX75</f>
        <v>0.131445395503921</v>
      </c>
      <c r="BA75" s="0" t="n">
        <f aca="false">AH75*1000000</f>
        <v>8.68975137281119</v>
      </c>
      <c r="BB75" s="0" t="n">
        <f aca="false">BA75*'Dist Horaria'!$H$3</f>
        <v>0.302790402094154</v>
      </c>
      <c r="BC75" s="0" t="n">
        <f aca="false">BA75*'Dist Horaria'!$I$3</f>
        <v>0.294690475365795</v>
      </c>
      <c r="BD75" s="0" t="n">
        <f aca="false">BA75*'Dist Horaria'!$J$3</f>
        <v>0.287045140059558</v>
      </c>
      <c r="BE75" s="0" t="n">
        <f aca="false">BA75*'Dist Horaria'!$K$3</f>
        <v>0.280531612977437</v>
      </c>
      <c r="BF75" s="0" t="n">
        <f aca="false">BA75*'Dist Horaria'!$L$3</f>
        <v>0.275771780270193</v>
      </c>
      <c r="BG75" s="0" t="n">
        <f aca="false">BA75*'Dist Horaria'!$M$3</f>
        <v>0.272775156240901</v>
      </c>
      <c r="BH75" s="0" t="n">
        <f aca="false">BA75*'Dist Horaria'!$N$3</f>
        <v>0.285086102274698</v>
      </c>
      <c r="BI75" s="0" t="n">
        <f aca="false">BA75*'Dist Horaria'!$O$3</f>
        <v>0.285086102274698</v>
      </c>
      <c r="BJ75" s="0" t="n">
        <f aca="false">BA75*'Dist Horaria'!$P$3</f>
        <v>0.377178532990661</v>
      </c>
      <c r="BK75" s="0" t="n">
        <f aca="false">BA75*'Dist Horaria'!$Q$3</f>
        <v>0.41707241628775</v>
      </c>
      <c r="BL75" s="0" t="n">
        <f aca="false">BA75*'Dist Horaria'!$R$3</f>
        <v>0.446086149594724</v>
      </c>
      <c r="BM75" s="0" t="n">
        <f aca="false">BA75*'Dist Horaria'!$S$3</f>
        <v>0.460593016248211</v>
      </c>
      <c r="BN75" s="0" t="n">
        <f aca="false">BA75*'Dist Horaria'!$T$3</f>
        <v>0.464219732911582</v>
      </c>
      <c r="BO75" s="0" t="n">
        <f aca="false">BA75*'Dist Horaria'!$U$3</f>
        <v>0.460593016248211</v>
      </c>
      <c r="BP75" s="0" t="n">
        <f aca="false">BA75*'Dist Horaria'!$V$3</f>
        <v>0.453339582921467</v>
      </c>
      <c r="BQ75" s="0" t="n">
        <f aca="false">BA75*'Dist Horaria'!$W$3</f>
        <v>0.442459432931352</v>
      </c>
      <c r="BR75" s="0" t="n">
        <f aca="false">BA75*'Dist Horaria'!$X$3</f>
        <v>0.433884576124585</v>
      </c>
      <c r="BS75" s="0" t="n">
        <f aca="false">BA75*'Dist Horaria'!$Y$3</f>
        <v>0.423988295837796</v>
      </c>
      <c r="BT75" s="0" t="n">
        <f aca="false">BA75*'Dist Horaria'!$Z$3</f>
        <v>0.370121873604582</v>
      </c>
      <c r="BU75" s="0" t="n">
        <f aca="false">BA75*'Dist Horaria'!$AA$3</f>
        <v>0.35196476232205</v>
      </c>
      <c r="BV75" s="0" t="n">
        <f aca="false">BA75*'Dist Horaria'!$AB$3</f>
        <v>0.313272158368934</v>
      </c>
      <c r="BW75" s="0" t="n">
        <f aca="false">BA75*'Dist Horaria'!$AC$3</f>
        <v>0.339532325789335</v>
      </c>
      <c r="BX75" s="0" t="n">
        <f aca="false">BA75*'Dist Horaria'!$AD$3</f>
        <v>0.330572211986815</v>
      </c>
      <c r="BY75" s="0" t="n">
        <f aca="false">BA75*'Dist Horaria'!$AE$3</f>
        <v>0.321092934604464</v>
      </c>
      <c r="BZ75" s="0" t="n">
        <f aca="false">AN75*1000000</f>
        <v>62390.7945205479</v>
      </c>
      <c r="CA75" s="0" t="n">
        <f aca="false">BZ75*'Dist Horaria'!$H$6</f>
        <v>1559.7698630137</v>
      </c>
      <c r="CB75" s="0" t="n">
        <f aca="false">BZ75*'Dist Horaria'!$I$6</f>
        <v>1559.7698630137</v>
      </c>
      <c r="CC75" s="0" t="n">
        <f aca="false">BZ75*'Dist Horaria'!$J$6</f>
        <v>1559.7698630137</v>
      </c>
      <c r="CD75" s="0" t="n">
        <f aca="false">BZ75*'Dist Horaria'!$K$6</f>
        <v>1559.7698630137</v>
      </c>
      <c r="CE75" s="0" t="n">
        <f aca="false">BZ75*'Dist Horaria'!$L$6</f>
        <v>1559.7698630137</v>
      </c>
      <c r="CF75" s="0" t="n">
        <f aca="false">BZ75*'Dist Horaria'!$M$6</f>
        <v>4159.38630136986</v>
      </c>
      <c r="CG75" s="0" t="n">
        <f aca="false">BZ75*'Dist Horaria'!$N$6</f>
        <v>4159.38630136986</v>
      </c>
      <c r="CH75" s="0" t="n">
        <f aca="false">BZ75*'Dist Horaria'!$O$6</f>
        <v>4159.38630136986</v>
      </c>
      <c r="CI75" s="0" t="n">
        <f aca="false">BZ75*'Dist Horaria'!$P$6</f>
        <v>2729.59726027397</v>
      </c>
      <c r="CJ75" s="0" t="n">
        <f aca="false">BZ75*'Dist Horaria'!$Q$6</f>
        <v>2729.59726027397</v>
      </c>
      <c r="CK75" s="0" t="n">
        <f aca="false">BZ75*'Dist Horaria'!$R$6</f>
        <v>2729.59726027397</v>
      </c>
      <c r="CL75" s="0" t="n">
        <f aca="false">BZ75*'Dist Horaria'!$S$6</f>
        <v>2729.59726027397</v>
      </c>
      <c r="CM75" s="0" t="n">
        <f aca="false">BZ75*'Dist Horaria'!$T$6</f>
        <v>2729.59726027397</v>
      </c>
      <c r="CN75" s="0" t="n">
        <f aca="false">BZ75*'Dist Horaria'!$U$6</f>
        <v>2729.59726027397</v>
      </c>
      <c r="CO75" s="0" t="n">
        <f aca="false">BZ75*'Dist Horaria'!$V$6</f>
        <v>2729.59726027397</v>
      </c>
      <c r="CP75" s="0" t="n">
        <f aca="false">BZ75*'Dist Horaria'!$W$6</f>
        <v>2729.59726027397</v>
      </c>
      <c r="CQ75" s="0" t="n">
        <f aca="false">BZ75*'Dist Horaria'!$X$6</f>
        <v>4159.38630136986</v>
      </c>
      <c r="CR75" s="0" t="n">
        <f aca="false">BZ75*'Dist Horaria'!$Y$6</f>
        <v>4159.38630136986</v>
      </c>
      <c r="CS75" s="0" t="n">
        <f aca="false">BZ75*'Dist Horaria'!$Z$6</f>
        <v>4159.38630136986</v>
      </c>
      <c r="CT75" s="0" t="n">
        <f aca="false">BZ75*'Dist Horaria'!$AA$6</f>
        <v>1559.7698630137</v>
      </c>
      <c r="CU75" s="0" t="n">
        <f aca="false">BZ75*'Dist Horaria'!$AB$6</f>
        <v>1559.7698630137</v>
      </c>
      <c r="CV75" s="0" t="n">
        <f aca="false">BZ75*'Dist Horaria'!$AC$6</f>
        <v>1559.7698630137</v>
      </c>
      <c r="CW75" s="0" t="n">
        <f aca="false">BZ75*'Dist Horaria'!$AD$6</f>
        <v>1559.7698630137</v>
      </c>
      <c r="CX75" s="0" t="n">
        <f aca="false">BZ75*'Dist Horaria'!$AE$6</f>
        <v>1559.7698630137</v>
      </c>
      <c r="CY75" s="0" t="n">
        <f aca="false">AS75*1000000</f>
        <v>65262.5736302466</v>
      </c>
      <c r="CZ75" s="0" t="n">
        <f aca="false">CY75*'Dist Horaria'!$H$6</f>
        <v>1631.56434075616</v>
      </c>
      <c r="DA75" s="0" t="n">
        <f aca="false">CY75*'Dist Horaria'!$I$6</f>
        <v>1631.56434075616</v>
      </c>
      <c r="DB75" s="0" t="n">
        <f aca="false">CY75*'Dist Horaria'!$J$6</f>
        <v>1631.56434075616</v>
      </c>
      <c r="DC75" s="0" t="n">
        <f aca="false">CY75*'Dist Horaria'!$K$6</f>
        <v>1631.56434075616</v>
      </c>
      <c r="DD75" s="0" t="n">
        <f aca="false">CY75*'Dist Horaria'!$L$6</f>
        <v>1631.56434075616</v>
      </c>
      <c r="DE75" s="0" t="n">
        <f aca="false">CY75*'Dist Horaria'!$M$6</f>
        <v>4350.83824201644</v>
      </c>
      <c r="DF75" s="0" t="n">
        <f aca="false">CY75*'Dist Horaria'!$N$6</f>
        <v>4350.83824201644</v>
      </c>
      <c r="DG75" s="0" t="n">
        <f aca="false">CY75*'Dist Horaria'!$O$6</f>
        <v>4350.83824201644</v>
      </c>
      <c r="DH75" s="0" t="n">
        <f aca="false">CY75*'Dist Horaria'!$P$6</f>
        <v>2855.23759632329</v>
      </c>
      <c r="DI75" s="0" t="n">
        <f aca="false">CY75*'Dist Horaria'!$Q$6</f>
        <v>2855.23759632329</v>
      </c>
      <c r="DJ75" s="0" t="n">
        <f aca="false">CY75*'Dist Horaria'!$R$6</f>
        <v>2855.23759632329</v>
      </c>
      <c r="DK75" s="0" t="n">
        <f aca="false">CY75*'Dist Horaria'!$S$6</f>
        <v>2855.23759632329</v>
      </c>
      <c r="DL75" s="0" t="n">
        <f aca="false">CY75*'Dist Horaria'!$T$6</f>
        <v>2855.23759632329</v>
      </c>
      <c r="DM75" s="0" t="n">
        <f aca="false">CY75*'Dist Horaria'!$U$6</f>
        <v>2855.23759632329</v>
      </c>
      <c r="DN75" s="0" t="n">
        <f aca="false">CY75*'Dist Horaria'!$V$6</f>
        <v>2855.23759632329</v>
      </c>
      <c r="DO75" s="0" t="n">
        <f aca="false">CY75*'Dist Horaria'!$W$6</f>
        <v>2855.23759632329</v>
      </c>
      <c r="DP75" s="0" t="n">
        <f aca="false">CY75*'Dist Horaria'!$X$6</f>
        <v>4350.83824201644</v>
      </c>
      <c r="DQ75" s="0" t="n">
        <f aca="false">CY75*'Dist Horaria'!$Y$6</f>
        <v>4350.83824201644</v>
      </c>
      <c r="DR75" s="0" t="n">
        <f aca="false">CY75*'Dist Horaria'!$Z$6</f>
        <v>4350.83824201644</v>
      </c>
      <c r="DS75" s="0" t="n">
        <f aca="false">CY75*'Dist Horaria'!$AA$6</f>
        <v>1631.56434075616</v>
      </c>
      <c r="DT75" s="0" t="n">
        <f aca="false">CY75*'Dist Horaria'!$AB$6</f>
        <v>1631.56434075616</v>
      </c>
      <c r="DU75" s="0" t="n">
        <f aca="false">CY75*'Dist Horaria'!$AC$6</f>
        <v>1631.56434075616</v>
      </c>
      <c r="DV75" s="0" t="n">
        <f aca="false">CY75*'Dist Horaria'!$AD$6</f>
        <v>1631.56434075616</v>
      </c>
      <c r="DW75" s="0" t="n">
        <f aca="false">CY75*'Dist Horaria'!$AE$6</f>
        <v>1631.56434075616</v>
      </c>
      <c r="DX75" s="0" t="n">
        <f aca="false">AX75*1000000</f>
        <v>3783.33760175342</v>
      </c>
      <c r="DY75" s="0" t="n">
        <f aca="false">DX75*'Dist Horaria'!$H$6</f>
        <v>94.5834400438356</v>
      </c>
      <c r="DZ75" s="0" t="n">
        <f aca="false">DX75*'Dist Horaria'!$I$6</f>
        <v>94.5834400438356</v>
      </c>
      <c r="EA75" s="0" t="n">
        <f aca="false">DX75*'Dist Horaria'!$J$6</f>
        <v>94.5834400438356</v>
      </c>
      <c r="EB75" s="0" t="n">
        <f aca="false">DX75*'Dist Horaria'!$K$6</f>
        <v>94.5834400438356</v>
      </c>
      <c r="EC75" s="0" t="n">
        <f aca="false">DX75*'Dist Horaria'!$L$6</f>
        <v>94.5834400438356</v>
      </c>
      <c r="ED75" s="0" t="n">
        <f aca="false">DX75*'Dist Horaria'!$M$6</f>
        <v>252.222506783562</v>
      </c>
      <c r="EE75" s="0" t="n">
        <f aca="false">DX75*'Dist Horaria'!$N$6</f>
        <v>252.222506783562</v>
      </c>
      <c r="EF75" s="0" t="n">
        <f aca="false">DX75*'Dist Horaria'!$O$6</f>
        <v>252.222506783562</v>
      </c>
      <c r="EG75" s="0" t="n">
        <f aca="false">DX75*'Dist Horaria'!$P$6</f>
        <v>165.521020076712</v>
      </c>
      <c r="EH75" s="0" t="n">
        <f aca="false">DX75*'Dist Horaria'!$Q$6</f>
        <v>165.521020076712</v>
      </c>
      <c r="EI75" s="0" t="n">
        <f aca="false">DX75*'Dist Horaria'!$R$6</f>
        <v>165.521020076712</v>
      </c>
      <c r="EJ75" s="0" t="n">
        <f aca="false">DX75*'Dist Horaria'!$S$6</f>
        <v>165.521020076712</v>
      </c>
      <c r="EK75" s="0" t="n">
        <f aca="false">DX75*'Dist Horaria'!$T$6</f>
        <v>165.521020076712</v>
      </c>
      <c r="EL75" s="0" t="n">
        <f aca="false">DX75*'Dist Horaria'!$U$6</f>
        <v>165.521020076712</v>
      </c>
      <c r="EM75" s="0" t="n">
        <f aca="false">DX75*'Dist Horaria'!$V$6</f>
        <v>165.521020076712</v>
      </c>
      <c r="EN75" s="0" t="n">
        <f aca="false">DX75*'Dist Horaria'!$W$6</f>
        <v>165.521020076712</v>
      </c>
      <c r="EO75" s="0" t="n">
        <f aca="false">DX75*'Dist Horaria'!$X$6</f>
        <v>252.222506783562</v>
      </c>
      <c r="EP75" s="0" t="n">
        <f aca="false">DX75*'Dist Horaria'!$Y$6</f>
        <v>252.222506783562</v>
      </c>
      <c r="EQ75" s="0" t="n">
        <f aca="false">DX75*'Dist Horaria'!$Z$6</f>
        <v>252.222506783562</v>
      </c>
      <c r="ER75" s="0" t="n">
        <f aca="false">DX75*'Dist Horaria'!$AA$6</f>
        <v>94.5834400438356</v>
      </c>
      <c r="ES75" s="0" t="n">
        <f aca="false">DX75*'Dist Horaria'!$AB$6</f>
        <v>94.5834400438356</v>
      </c>
      <c r="ET75" s="0" t="n">
        <f aca="false">DX75*'Dist Horaria'!$AC$6</f>
        <v>94.5834400438356</v>
      </c>
      <c r="EU75" s="0" t="n">
        <f aca="false">DX75*'Dist Horaria'!$AD$6</f>
        <v>94.5834400438356</v>
      </c>
      <c r="EV75" s="0" t="n">
        <f aca="false">DX75*'Dist Horaria'!$AE$6</f>
        <v>94.5834400438356</v>
      </c>
      <c r="EW75" s="0" t="n">
        <f aca="false">BB75+CA75+CZ75+DY75</f>
        <v>3286.22043421579</v>
      </c>
      <c r="EX75" s="0" t="n">
        <f aca="false">BC75+CB75+DA75+DZ75</f>
        <v>3286.21233428906</v>
      </c>
      <c r="EY75" s="0" t="n">
        <f aca="false">BD75+CC75+DB75+EA75</f>
        <v>3286.20468895376</v>
      </c>
      <c r="EZ75" s="0" t="n">
        <f aca="false">BE75+CD75+DC75+EB75</f>
        <v>3286.19817542668</v>
      </c>
      <c r="FA75" s="0" t="n">
        <f aca="false">BF75+CE75+DD75+EC75</f>
        <v>3286.19341559397</v>
      </c>
      <c r="FB75" s="0" t="n">
        <f aca="false">BG75+CF75+DE75+ED75</f>
        <v>8762.71982532611</v>
      </c>
      <c r="FC75" s="0" t="n">
        <f aca="false">BH75+CG75+DF75+EE75</f>
        <v>8762.73213627214</v>
      </c>
      <c r="FD75" s="0" t="n">
        <f aca="false">BI75+CH75+DG75+EF75</f>
        <v>8762.73213627214</v>
      </c>
      <c r="FE75" s="0" t="n">
        <f aca="false">BJ75+CI75+DH75+EG75</f>
        <v>5750.73305520696</v>
      </c>
      <c r="FF75" s="0" t="n">
        <f aca="false">BK75+CJ75+DI75+EH75</f>
        <v>5750.77294909026</v>
      </c>
      <c r="FG75" s="0" t="n">
        <f aca="false">BL75+CK75+DJ75+EI75</f>
        <v>5750.80196282357</v>
      </c>
      <c r="FH75" s="0" t="n">
        <f aca="false">BM75+CL75+DK75+EJ75</f>
        <v>5750.81646969022</v>
      </c>
      <c r="FI75" s="0" t="n">
        <f aca="false">BN75+CM75+DL75+EK75</f>
        <v>5750.82009640688</v>
      </c>
      <c r="FJ75" s="0" t="n">
        <f aca="false">BO75+CN75+DM75+EL75</f>
        <v>5750.81646969022</v>
      </c>
      <c r="FK75" s="0" t="n">
        <f aca="false">BP75+CO75+DN75+EM75</f>
        <v>5750.80921625689</v>
      </c>
      <c r="FL75" s="0" t="n">
        <f aca="false">BQ75+CP75+DO75+EN75</f>
        <v>5750.7983361069</v>
      </c>
      <c r="FM75" s="0" t="n">
        <f aca="false">BR75+CQ75+DP75+EO75</f>
        <v>8762.88093474599</v>
      </c>
      <c r="FN75" s="0" t="n">
        <f aca="false">BS75+CR75+DQ75+EP75</f>
        <v>8762.8710384657</v>
      </c>
      <c r="FO75" s="0" t="n">
        <f aca="false">BT75+CS75+DR75+EQ75</f>
        <v>8762.81717204347</v>
      </c>
      <c r="FP75" s="0" t="n">
        <f aca="false">BU75+CT75+DS75+ER75</f>
        <v>3286.26960857602</v>
      </c>
      <c r="FQ75" s="0" t="n">
        <f aca="false">BV75+CU75+DT75+ES75</f>
        <v>3286.23091597207</v>
      </c>
      <c r="FR75" s="0" t="n">
        <f aca="false">BW75+CV75+DU75+ET75</f>
        <v>3286.25717613949</v>
      </c>
      <c r="FS75" s="0" t="n">
        <f aca="false">BX75+CW75+DV75+EU75</f>
        <v>3286.24821602569</v>
      </c>
      <c r="FT75" s="0" t="n">
        <f aca="false">BY75+CX75+DW75+EV75</f>
        <v>3286.2387367483</v>
      </c>
      <c r="FU75" s="0" t="n">
        <f aca="false">AM75*'Dist Horaria'!$H$10</f>
        <v>2.0552585710756</v>
      </c>
      <c r="FV75" s="0" t="n">
        <f aca="false">AM75*'Dist Horaria'!$I$10</f>
        <v>1.92349519798556</v>
      </c>
      <c r="FW75" s="0" t="n">
        <f aca="false">AM75*'Dist Horaria'!$J$10</f>
        <v>1.9151682116933</v>
      </c>
      <c r="FX75" s="0" t="n">
        <f aca="false">AM75*'Dist Horaria'!$K$10</f>
        <v>1.86008863206832</v>
      </c>
      <c r="FY75" s="0" t="n">
        <f aca="false">AM75*'Dist Horaria'!$L$10</f>
        <v>1.86083300988343</v>
      </c>
      <c r="FZ75" s="0" t="n">
        <f aca="false">AM75*'Dist Horaria'!$M$10</f>
        <v>1.99116789876496</v>
      </c>
      <c r="GA75" s="0" t="n">
        <f aca="false">AM75*'Dist Horaria'!$N$10</f>
        <v>1.88372713517613</v>
      </c>
      <c r="GB75" s="0" t="n">
        <f aca="false">AM75*'Dist Horaria'!$O$10</f>
        <v>1.85157542253719</v>
      </c>
      <c r="GC75" s="0" t="n">
        <f aca="false">AM75*'Dist Horaria'!$P$10</f>
        <v>1.88030763348984</v>
      </c>
      <c r="GD75" s="0" t="n">
        <f aca="false">AM75*'Dist Horaria'!$Q$10</f>
        <v>1.70161497392481</v>
      </c>
      <c r="GE75" s="0" t="n">
        <f aca="false">AM75*'Dist Horaria'!$R$10</f>
        <v>2.0762258138649</v>
      </c>
      <c r="GF75" s="0" t="n">
        <f aca="false">AM75*'Dist Horaria'!$S$10</f>
        <v>1.77317749953596</v>
      </c>
      <c r="GG75" s="0" t="n">
        <f aca="false">AR75*'Dist Horaria'!$H$10</f>
        <v>2.14985984478594</v>
      </c>
      <c r="GH75" s="0" t="n">
        <f aca="false">AR75*'Dist Horaria'!$I$10</f>
        <v>2.01203154969625</v>
      </c>
      <c r="GI75" s="0" t="n">
        <f aca="false">AR75*'Dist Horaria'!$J$10</f>
        <v>2.00332128145567</v>
      </c>
      <c r="GJ75" s="0" t="n">
        <f aca="false">AR75*'Dist Horaria'!$K$10</f>
        <v>1.94570644983794</v>
      </c>
      <c r="GK75" s="0" t="n">
        <f aca="false">AR75*'Dist Horaria'!$L$10</f>
        <v>1.94648509053871</v>
      </c>
      <c r="GL75" s="0" t="n">
        <f aca="false">AR75*'Dist Horaria'!$M$10</f>
        <v>2.08281914987529</v>
      </c>
      <c r="GM75" s="0" t="n">
        <f aca="false">AR75*'Dist Horaria'!$N$10</f>
        <v>1.9704330070398</v>
      </c>
      <c r="GN75" s="0" t="n">
        <f aca="false">AR75*'Dist Horaria'!$O$10</f>
        <v>1.93680138670924</v>
      </c>
      <c r="GO75" s="0" t="n">
        <f aca="false">AR75*'Dist Horaria'!$P$10</f>
        <v>1.96685610948151</v>
      </c>
      <c r="GP75" s="0" t="n">
        <f aca="false">AR75*'Dist Horaria'!$Q$10</f>
        <v>1.77993842488292</v>
      </c>
      <c r="GQ75" s="0" t="n">
        <f aca="false">AR75*'Dist Horaria'!$R$10</f>
        <v>2.17179218651801</v>
      </c>
      <c r="GR75" s="0" t="n">
        <f aca="false">AR75*'Dist Horaria'!$S$10</f>
        <v>1.85479489421873</v>
      </c>
      <c r="GS75" s="0" t="n">
        <f aca="false">AW75*'Dist Horaria'!$H$10</f>
        <v>0.124629556219475</v>
      </c>
      <c r="GT75" s="0" t="n">
        <f aca="false">AW75*'Dist Horaria'!$I$10</f>
        <v>0.116639510127319</v>
      </c>
      <c r="GU75" s="0" t="n">
        <f aca="false">AW75*'Dist Horaria'!$J$10</f>
        <v>0.116134567040909</v>
      </c>
      <c r="GV75" s="0" t="n">
        <f aca="false">AW75*'Dist Horaria'!$K$10</f>
        <v>0.112794576802199</v>
      </c>
      <c r="GW75" s="0" t="n">
        <f aca="false">AW75*'Dist Horaria'!$L$10</f>
        <v>0.112839715393548</v>
      </c>
      <c r="GX75" s="0" t="n">
        <f aca="false">AW75*'Dist Horaria'!$M$10</f>
        <v>0.120743139123205</v>
      </c>
      <c r="GY75" s="0" t="n">
        <f aca="false">AW75*'Dist Horaria'!$N$10</f>
        <v>0.114228000408104</v>
      </c>
      <c r="GZ75" s="0" t="n">
        <f aca="false">AW75*'Dist Horaria'!$O$10</f>
        <v>0.112278341258507</v>
      </c>
      <c r="HA75" s="0" t="n">
        <f aca="false">AW75*'Dist Horaria'!$P$10</f>
        <v>0.114020644027914</v>
      </c>
      <c r="HB75" s="0" t="n">
        <f aca="false">AW75*'Dist Horaria'!$Q$10</f>
        <v>0.103184836225097</v>
      </c>
      <c r="HC75" s="0" t="n">
        <f aca="false">AW75*'Dist Horaria'!$R$10</f>
        <v>0.125900996319885</v>
      </c>
      <c r="HD75" s="0" t="n">
        <f aca="false">AW75*'Dist Horaria'!$S$10</f>
        <v>0.107524341693839</v>
      </c>
    </row>
    <row r="76" customFormat="false" ht="13.8" hidden="false" customHeight="false" outlineLevel="0" collapsed="false">
      <c r="A76" s="0" t="n">
        <v>4.67084092852057</v>
      </c>
      <c r="B76" s="0" t="n">
        <v>-74.1444331350919</v>
      </c>
      <c r="C76" s="0" t="n">
        <v>24</v>
      </c>
      <c r="D76" s="0" t="n">
        <v>32</v>
      </c>
      <c r="E76" s="0" t="n">
        <v>1911</v>
      </c>
      <c r="F76" s="0" t="n">
        <v>90</v>
      </c>
      <c r="G76" s="0" t="s">
        <v>441</v>
      </c>
      <c r="H76" s="1" t="s">
        <v>474</v>
      </c>
      <c r="I76" s="0" t="s">
        <v>475</v>
      </c>
      <c r="J76" s="0" t="s">
        <v>476</v>
      </c>
      <c r="K76" s="0" t="s">
        <v>477</v>
      </c>
      <c r="L76" s="0" t="s">
        <v>478</v>
      </c>
      <c r="M76" s="0" t="s">
        <v>479</v>
      </c>
      <c r="R76" s="0" t="n">
        <v>30</v>
      </c>
      <c r="S76" s="0" t="n">
        <v>365</v>
      </c>
      <c r="T76" s="0" t="n">
        <v>24</v>
      </c>
      <c r="V76" s="0" t="n">
        <v>54000</v>
      </c>
      <c r="W76" s="0" t="n">
        <f aca="false">V76*12</f>
        <v>648000</v>
      </c>
      <c r="X76" s="0" t="n">
        <v>3</v>
      </c>
      <c r="Y76" s="0" t="s">
        <v>480</v>
      </c>
      <c r="Z76" s="0" t="n">
        <v>20566</v>
      </c>
      <c r="AB76" s="0" t="n">
        <v>0.005</v>
      </c>
      <c r="AC76" s="0" t="n">
        <v>4</v>
      </c>
      <c r="AD76" s="0" t="n">
        <v>2233.19924623917</v>
      </c>
      <c r="AE76" s="0" t="n">
        <f aca="false">AD76/2204.59</f>
        <v>1.01297712782838</v>
      </c>
      <c r="AF76" s="0" t="n">
        <f aca="false">AE76/S76</f>
        <v>0.00277527980226954</v>
      </c>
      <c r="AG76" s="0" t="n">
        <f aca="false">AE76*EXP(AB76*AC76)</f>
        <v>1.03344062322697</v>
      </c>
      <c r="AH76" s="0" t="n">
        <f aca="false">AG76/S76</f>
        <v>0.00283134417322457</v>
      </c>
      <c r="AI76" s="0" t="s">
        <v>90</v>
      </c>
      <c r="AJ76" s="0" t="n">
        <f aca="false">IF(AI76="A",'FE DISTRIBUCIÓN'!$C$2,'FE DISTRIBUCIÓN'!$C$3)</f>
        <v>4.994E-006</v>
      </c>
      <c r="AK76" s="0" t="n">
        <f aca="false">W76*AJ76</f>
        <v>3.236112</v>
      </c>
      <c r="AL76" s="0" t="n">
        <f aca="false">AK76/365</f>
        <v>0.0088660602739726</v>
      </c>
      <c r="AM76" s="0" t="n">
        <f aca="false">AK76*EXP(AB76*AC76)</f>
        <v>3.30148579887666</v>
      </c>
      <c r="AN76" s="0" t="n">
        <f aca="false">AM76/365</f>
        <v>0.00904516657226483</v>
      </c>
      <c r="AO76" s="0" t="n">
        <v>5.223868284E-006</v>
      </c>
      <c r="AP76" s="0" t="n">
        <f aca="false">AO76*W76</f>
        <v>3.385066648032</v>
      </c>
      <c r="AQ76" s="0" t="n">
        <f aca="false">AP76/365</f>
        <v>0.00927415520008767</v>
      </c>
      <c r="AR76" s="0" t="n">
        <f aca="false">AP76*EXP(AB76*AC76)</f>
        <v>3.45344953040213</v>
      </c>
      <c r="AS76" s="0" t="n">
        <f aca="false">AR76/365</f>
        <v>0.00946150556274555</v>
      </c>
      <c r="AT76" s="0" t="n">
        <v>3.02832944E-007</v>
      </c>
      <c r="AU76" s="0" t="n">
        <f aca="false">AT76*W76</f>
        <v>0.196235747712</v>
      </c>
      <c r="AV76" s="0" t="n">
        <f aca="false">AU76/365</f>
        <v>0.000537632185512329</v>
      </c>
      <c r="AW76" s="0" t="n">
        <f aca="false">AU76*EXP(AB76*AC76)</f>
        <v>0.200199972776935</v>
      </c>
      <c r="AX76" s="0" t="n">
        <f aca="false">AW76/365</f>
        <v>0.000548493076101191</v>
      </c>
      <c r="AY76" s="0" t="n">
        <f aca="false">AW76+AR76+AM76+AG76</f>
        <v>7.98857592528269</v>
      </c>
      <c r="AZ76" s="0" t="n">
        <f aca="false">AH76+AN76+AS76+AX76</f>
        <v>0.0218865093843361</v>
      </c>
      <c r="BA76" s="0" t="n">
        <f aca="false">AH76*1000000</f>
        <v>2831.34417322457</v>
      </c>
      <c r="BB76" s="0" t="n">
        <f aca="false">BA76*'Dist Horaria'!$H$3</f>
        <v>98.6568894663628</v>
      </c>
      <c r="BC76" s="0" t="n">
        <f aca="false">BA76*'Dist Horaria'!$I$3</f>
        <v>96.0177253105689</v>
      </c>
      <c r="BD76" s="0" t="n">
        <f aca="false">BA76*'Dist Horaria'!$J$3</f>
        <v>93.526678715221</v>
      </c>
      <c r="BE76" s="0" t="n">
        <f aca="false">BA76*'Dist Horaria'!$K$3</f>
        <v>91.4044043071399</v>
      </c>
      <c r="BF76" s="0" t="n">
        <f aca="false">BA76*'Dist Horaria'!$L$3</f>
        <v>89.8535285659369</v>
      </c>
      <c r="BG76" s="0" t="n">
        <f aca="false">BA76*'Dist Horaria'!$M$3</f>
        <v>88.877151495906</v>
      </c>
      <c r="BH76" s="0" t="n">
        <f aca="false">BA76*'Dist Horaria'!$N$3</f>
        <v>92.8883738916048</v>
      </c>
      <c r="BI76" s="0" t="n">
        <f aca="false">BA76*'Dist Horaria'!$O$3</f>
        <v>92.8883738916048</v>
      </c>
      <c r="BJ76" s="0" t="n">
        <f aca="false">BA76*'Dist Horaria'!$P$3</f>
        <v>122.894452997799</v>
      </c>
      <c r="BK76" s="0" t="n">
        <f aca="false">BA76*'Dist Horaria'!$Q$3</f>
        <v>135.892904757181</v>
      </c>
      <c r="BL76" s="0" t="n">
        <f aca="false">BA76*'Dist Horaria'!$R$3</f>
        <v>145.34632421855</v>
      </c>
      <c r="BM76" s="0" t="n">
        <f aca="false">BA76*'Dist Horaria'!$S$3</f>
        <v>150.073033949235</v>
      </c>
      <c r="BN76" s="0" t="n">
        <f aca="false">BA76*'Dist Horaria'!$T$3</f>
        <v>151.254711381906</v>
      </c>
      <c r="BO76" s="0" t="n">
        <f aca="false">BA76*'Dist Horaria'!$U$3</f>
        <v>150.073033949235</v>
      </c>
      <c r="BP76" s="0" t="n">
        <f aca="false">BA76*'Dist Horaria'!$V$3</f>
        <v>147.709679083892</v>
      </c>
      <c r="BQ76" s="0" t="n">
        <f aca="false">BA76*'Dist Horaria'!$W$3</f>
        <v>144.164646785879</v>
      </c>
      <c r="BR76" s="0" t="n">
        <f aca="false">BA76*'Dist Horaria'!$X$3</f>
        <v>141.37073821307</v>
      </c>
      <c r="BS76" s="0" t="n">
        <f aca="false">BA76*'Dist Horaria'!$Y$3</f>
        <v>138.146275932795</v>
      </c>
      <c r="BT76" s="0" t="n">
        <f aca="false">BA76*'Dist Horaria'!$Z$3</f>
        <v>120.595212136004</v>
      </c>
      <c r="BU76" s="0" t="n">
        <f aca="false">BA76*'Dist Horaria'!$AA$3</f>
        <v>114.679158957171</v>
      </c>
      <c r="BV76" s="0" t="n">
        <f aca="false">BA76*'Dist Horaria'!$AB$3</f>
        <v>102.072114860108</v>
      </c>
      <c r="BW76" s="0" t="n">
        <f aca="false">BA76*'Dist Horaria'!$AC$3</f>
        <v>110.628351836725</v>
      </c>
      <c r="BX76" s="0" t="n">
        <f aca="false">BA76*'Dist Horaria'!$AD$3</f>
        <v>107.708916640274</v>
      </c>
      <c r="BY76" s="0" t="n">
        <f aca="false">BA76*'Dist Horaria'!$AE$3</f>
        <v>104.62032461601</v>
      </c>
      <c r="BZ76" s="0" t="n">
        <f aca="false">AN76*1000000</f>
        <v>9045.16657226483</v>
      </c>
      <c r="CA76" s="0" t="n">
        <f aca="false">BZ76*'Dist Horaria'!$H$6</f>
        <v>226.129164306621</v>
      </c>
      <c r="CB76" s="0" t="n">
        <f aca="false">BZ76*'Dist Horaria'!$I$6</f>
        <v>226.129164306621</v>
      </c>
      <c r="CC76" s="0" t="n">
        <f aca="false">BZ76*'Dist Horaria'!$J$6</f>
        <v>226.129164306621</v>
      </c>
      <c r="CD76" s="0" t="n">
        <f aca="false">BZ76*'Dist Horaria'!$K$6</f>
        <v>226.129164306621</v>
      </c>
      <c r="CE76" s="0" t="n">
        <f aca="false">BZ76*'Dist Horaria'!$L$6</f>
        <v>226.129164306621</v>
      </c>
      <c r="CF76" s="0" t="n">
        <f aca="false">BZ76*'Dist Horaria'!$M$6</f>
        <v>603.011104817656</v>
      </c>
      <c r="CG76" s="0" t="n">
        <f aca="false">BZ76*'Dist Horaria'!$N$6</f>
        <v>603.011104817656</v>
      </c>
      <c r="CH76" s="0" t="n">
        <f aca="false">BZ76*'Dist Horaria'!$O$6</f>
        <v>603.011104817656</v>
      </c>
      <c r="CI76" s="0" t="n">
        <f aca="false">BZ76*'Dist Horaria'!$P$6</f>
        <v>395.726037536586</v>
      </c>
      <c r="CJ76" s="0" t="n">
        <f aca="false">BZ76*'Dist Horaria'!$Q$6</f>
        <v>395.726037536586</v>
      </c>
      <c r="CK76" s="0" t="n">
        <f aca="false">BZ76*'Dist Horaria'!$R$6</f>
        <v>395.726037536586</v>
      </c>
      <c r="CL76" s="0" t="n">
        <f aca="false">BZ76*'Dist Horaria'!$S$6</f>
        <v>395.726037536586</v>
      </c>
      <c r="CM76" s="0" t="n">
        <f aca="false">BZ76*'Dist Horaria'!$T$6</f>
        <v>395.726037536586</v>
      </c>
      <c r="CN76" s="0" t="n">
        <f aca="false">BZ76*'Dist Horaria'!$U$6</f>
        <v>395.726037536586</v>
      </c>
      <c r="CO76" s="0" t="n">
        <f aca="false">BZ76*'Dist Horaria'!$V$6</f>
        <v>395.726037536586</v>
      </c>
      <c r="CP76" s="0" t="n">
        <f aca="false">BZ76*'Dist Horaria'!$W$6</f>
        <v>395.726037536586</v>
      </c>
      <c r="CQ76" s="0" t="n">
        <f aca="false">BZ76*'Dist Horaria'!$X$6</f>
        <v>603.011104817656</v>
      </c>
      <c r="CR76" s="0" t="n">
        <f aca="false">BZ76*'Dist Horaria'!$Y$6</f>
        <v>603.011104817656</v>
      </c>
      <c r="CS76" s="0" t="n">
        <f aca="false">BZ76*'Dist Horaria'!$Z$6</f>
        <v>603.011104817656</v>
      </c>
      <c r="CT76" s="0" t="n">
        <f aca="false">BZ76*'Dist Horaria'!$AA$6</f>
        <v>226.129164306621</v>
      </c>
      <c r="CU76" s="0" t="n">
        <f aca="false">BZ76*'Dist Horaria'!$AB$6</f>
        <v>226.129164306621</v>
      </c>
      <c r="CV76" s="0" t="n">
        <f aca="false">BZ76*'Dist Horaria'!$AC$6</f>
        <v>226.129164306621</v>
      </c>
      <c r="CW76" s="0" t="n">
        <f aca="false">BZ76*'Dist Horaria'!$AD$6</f>
        <v>226.129164306621</v>
      </c>
      <c r="CX76" s="0" t="n">
        <f aca="false">BZ76*'Dist Horaria'!$AE$6</f>
        <v>226.129164306621</v>
      </c>
      <c r="CY76" s="0" t="n">
        <f aca="false">AS76*1000000</f>
        <v>9461.50556274555</v>
      </c>
      <c r="CZ76" s="0" t="n">
        <f aca="false">CY76*'Dist Horaria'!$H$6</f>
        <v>236.537639068639</v>
      </c>
      <c r="DA76" s="0" t="n">
        <f aca="false">CY76*'Dist Horaria'!$I$6</f>
        <v>236.537639068639</v>
      </c>
      <c r="DB76" s="0" t="n">
        <f aca="false">CY76*'Dist Horaria'!$J$6</f>
        <v>236.537639068639</v>
      </c>
      <c r="DC76" s="0" t="n">
        <f aca="false">CY76*'Dist Horaria'!$K$6</f>
        <v>236.537639068639</v>
      </c>
      <c r="DD76" s="0" t="n">
        <f aca="false">CY76*'Dist Horaria'!$L$6</f>
        <v>236.537639068639</v>
      </c>
      <c r="DE76" s="0" t="n">
        <f aca="false">CY76*'Dist Horaria'!$M$6</f>
        <v>630.76703751637</v>
      </c>
      <c r="DF76" s="0" t="n">
        <f aca="false">CY76*'Dist Horaria'!$N$6</f>
        <v>630.76703751637</v>
      </c>
      <c r="DG76" s="0" t="n">
        <f aca="false">CY76*'Dist Horaria'!$O$6</f>
        <v>630.76703751637</v>
      </c>
      <c r="DH76" s="0" t="n">
        <f aca="false">CY76*'Dist Horaria'!$P$6</f>
        <v>413.940868370118</v>
      </c>
      <c r="DI76" s="0" t="n">
        <f aca="false">CY76*'Dist Horaria'!$Q$6</f>
        <v>413.940868370118</v>
      </c>
      <c r="DJ76" s="0" t="n">
        <f aca="false">CY76*'Dist Horaria'!$R$6</f>
        <v>413.940868370118</v>
      </c>
      <c r="DK76" s="0" t="n">
        <f aca="false">CY76*'Dist Horaria'!$S$6</f>
        <v>413.940868370118</v>
      </c>
      <c r="DL76" s="0" t="n">
        <f aca="false">CY76*'Dist Horaria'!$T$6</f>
        <v>413.940868370118</v>
      </c>
      <c r="DM76" s="0" t="n">
        <f aca="false">CY76*'Dist Horaria'!$U$6</f>
        <v>413.940868370118</v>
      </c>
      <c r="DN76" s="0" t="n">
        <f aca="false">CY76*'Dist Horaria'!$V$6</f>
        <v>413.940868370118</v>
      </c>
      <c r="DO76" s="0" t="n">
        <f aca="false">CY76*'Dist Horaria'!$W$6</f>
        <v>413.940868370118</v>
      </c>
      <c r="DP76" s="0" t="n">
        <f aca="false">CY76*'Dist Horaria'!$X$6</f>
        <v>630.76703751637</v>
      </c>
      <c r="DQ76" s="0" t="n">
        <f aca="false">CY76*'Dist Horaria'!$Y$6</f>
        <v>630.76703751637</v>
      </c>
      <c r="DR76" s="0" t="n">
        <f aca="false">CY76*'Dist Horaria'!$Z$6</f>
        <v>630.76703751637</v>
      </c>
      <c r="DS76" s="0" t="n">
        <f aca="false">CY76*'Dist Horaria'!$AA$6</f>
        <v>236.537639068639</v>
      </c>
      <c r="DT76" s="0" t="n">
        <f aca="false">CY76*'Dist Horaria'!$AB$6</f>
        <v>236.537639068639</v>
      </c>
      <c r="DU76" s="0" t="n">
        <f aca="false">CY76*'Dist Horaria'!$AC$6</f>
        <v>236.537639068639</v>
      </c>
      <c r="DV76" s="0" t="n">
        <f aca="false">CY76*'Dist Horaria'!$AD$6</f>
        <v>236.537639068639</v>
      </c>
      <c r="DW76" s="0" t="n">
        <f aca="false">CY76*'Dist Horaria'!$AE$6</f>
        <v>236.537639068639</v>
      </c>
      <c r="DX76" s="0" t="n">
        <f aca="false">AX76*1000000</f>
        <v>548.493076101191</v>
      </c>
      <c r="DY76" s="0" t="n">
        <f aca="false">DX76*'Dist Horaria'!$H$6</f>
        <v>13.7123269025298</v>
      </c>
      <c r="DZ76" s="0" t="n">
        <f aca="false">DX76*'Dist Horaria'!$I$6</f>
        <v>13.7123269025298</v>
      </c>
      <c r="EA76" s="0" t="n">
        <f aca="false">DX76*'Dist Horaria'!$J$6</f>
        <v>13.7123269025298</v>
      </c>
      <c r="EB76" s="0" t="n">
        <f aca="false">DX76*'Dist Horaria'!$K$6</f>
        <v>13.7123269025298</v>
      </c>
      <c r="EC76" s="0" t="n">
        <f aca="false">DX76*'Dist Horaria'!$L$6</f>
        <v>13.7123269025298</v>
      </c>
      <c r="ED76" s="0" t="n">
        <f aca="false">DX76*'Dist Horaria'!$M$6</f>
        <v>36.5662050734128</v>
      </c>
      <c r="EE76" s="0" t="n">
        <f aca="false">DX76*'Dist Horaria'!$N$6</f>
        <v>36.5662050734128</v>
      </c>
      <c r="EF76" s="0" t="n">
        <f aca="false">DX76*'Dist Horaria'!$O$6</f>
        <v>36.5662050734128</v>
      </c>
      <c r="EG76" s="0" t="n">
        <f aca="false">DX76*'Dist Horaria'!$P$6</f>
        <v>23.9965720794271</v>
      </c>
      <c r="EH76" s="0" t="n">
        <f aca="false">DX76*'Dist Horaria'!$Q$6</f>
        <v>23.9965720794271</v>
      </c>
      <c r="EI76" s="0" t="n">
        <f aca="false">DX76*'Dist Horaria'!$R$6</f>
        <v>23.9965720794271</v>
      </c>
      <c r="EJ76" s="0" t="n">
        <f aca="false">DX76*'Dist Horaria'!$S$6</f>
        <v>23.9965720794271</v>
      </c>
      <c r="EK76" s="0" t="n">
        <f aca="false">DX76*'Dist Horaria'!$T$6</f>
        <v>23.9965720794271</v>
      </c>
      <c r="EL76" s="0" t="n">
        <f aca="false">DX76*'Dist Horaria'!$U$6</f>
        <v>23.9965720794271</v>
      </c>
      <c r="EM76" s="0" t="n">
        <f aca="false">DX76*'Dist Horaria'!$V$6</f>
        <v>23.9965720794271</v>
      </c>
      <c r="EN76" s="0" t="n">
        <f aca="false">DX76*'Dist Horaria'!$W$6</f>
        <v>23.9965720794271</v>
      </c>
      <c r="EO76" s="0" t="n">
        <f aca="false">DX76*'Dist Horaria'!$X$6</f>
        <v>36.5662050734128</v>
      </c>
      <c r="EP76" s="0" t="n">
        <f aca="false">DX76*'Dist Horaria'!$Y$6</f>
        <v>36.5662050734128</v>
      </c>
      <c r="EQ76" s="0" t="n">
        <f aca="false">DX76*'Dist Horaria'!$Z$6</f>
        <v>36.5662050734128</v>
      </c>
      <c r="ER76" s="0" t="n">
        <f aca="false">DX76*'Dist Horaria'!$AA$6</f>
        <v>13.7123269025298</v>
      </c>
      <c r="ES76" s="0" t="n">
        <f aca="false">DX76*'Dist Horaria'!$AB$6</f>
        <v>13.7123269025298</v>
      </c>
      <c r="ET76" s="0" t="n">
        <f aca="false">DX76*'Dist Horaria'!$AC$6</f>
        <v>13.7123269025298</v>
      </c>
      <c r="EU76" s="0" t="n">
        <f aca="false">DX76*'Dist Horaria'!$AD$6</f>
        <v>13.7123269025298</v>
      </c>
      <c r="EV76" s="0" t="n">
        <f aca="false">DX76*'Dist Horaria'!$AE$6</f>
        <v>13.7123269025298</v>
      </c>
      <c r="EW76" s="0" t="n">
        <f aca="false">BB76+CA76+CZ76+DY76</f>
        <v>575.036019744152</v>
      </c>
      <c r="EX76" s="0" t="n">
        <f aca="false">BC76+CB76+DA76+DZ76</f>
        <v>572.396855588358</v>
      </c>
      <c r="EY76" s="0" t="n">
        <f aca="false">BD76+CC76+DB76+EA76</f>
        <v>569.90580899301</v>
      </c>
      <c r="EZ76" s="0" t="n">
        <f aca="false">BE76+CD76+DC76+EB76</f>
        <v>567.783534584929</v>
      </c>
      <c r="FA76" s="0" t="n">
        <f aca="false">BF76+CE76+DD76+EC76</f>
        <v>566.232658843726</v>
      </c>
      <c r="FB76" s="0" t="n">
        <f aca="false">BG76+CF76+DE76+ED76</f>
        <v>1359.22149890334</v>
      </c>
      <c r="FC76" s="0" t="n">
        <f aca="false">BH76+CG76+DF76+EE76</f>
        <v>1363.23272129904</v>
      </c>
      <c r="FD76" s="0" t="n">
        <f aca="false">BI76+CH76+DG76+EF76</f>
        <v>1363.23272129904</v>
      </c>
      <c r="FE76" s="0" t="n">
        <f aca="false">BJ76+CI76+DH76+EG76</f>
        <v>956.55793098393</v>
      </c>
      <c r="FF76" s="0" t="n">
        <f aca="false">BK76+CJ76+DI76+EH76</f>
        <v>969.556382743312</v>
      </c>
      <c r="FG76" s="0" t="n">
        <f aca="false">BL76+CK76+DJ76+EI76</f>
        <v>979.009802204681</v>
      </c>
      <c r="FH76" s="0" t="n">
        <f aca="false">BM76+CL76+DK76+EJ76</f>
        <v>983.736511935366</v>
      </c>
      <c r="FI76" s="0" t="n">
        <f aca="false">BN76+CM76+DL76+EK76</f>
        <v>984.918189368037</v>
      </c>
      <c r="FJ76" s="0" t="n">
        <f aca="false">BO76+CN76+DM76+EL76</f>
        <v>983.736511935366</v>
      </c>
      <c r="FK76" s="0" t="n">
        <f aca="false">BP76+CO76+DN76+EM76</f>
        <v>981.373157070024</v>
      </c>
      <c r="FL76" s="0" t="n">
        <f aca="false">BQ76+CP76+DO76+EN76</f>
        <v>977.82812477201</v>
      </c>
      <c r="FM76" s="0" t="n">
        <f aca="false">BR76+CQ76+DP76+EO76</f>
        <v>1411.71508562051</v>
      </c>
      <c r="FN76" s="0" t="n">
        <f aca="false">BS76+CR76+DQ76+EP76</f>
        <v>1408.49062334023</v>
      </c>
      <c r="FO76" s="0" t="n">
        <f aca="false">BT76+CS76+DR76+EQ76</f>
        <v>1390.93955954344</v>
      </c>
      <c r="FP76" s="0" t="n">
        <f aca="false">BU76+CT76+DS76+ER76</f>
        <v>591.05828923496</v>
      </c>
      <c r="FQ76" s="0" t="n">
        <f aca="false">BV76+CU76+DT76+ES76</f>
        <v>578.451245137898</v>
      </c>
      <c r="FR76" s="0" t="n">
        <f aca="false">BW76+CV76+DU76+ET76</f>
        <v>587.007482114515</v>
      </c>
      <c r="FS76" s="0" t="n">
        <f aca="false">BX76+CW76+DV76+EU76</f>
        <v>584.088046918063</v>
      </c>
      <c r="FT76" s="0" t="n">
        <f aca="false">BY76+CX76+DW76+EV76</f>
        <v>580.9994548938</v>
      </c>
      <c r="FU76" s="0" t="n">
        <f aca="false">AM76*'Dist Horaria'!$H$10</f>
        <v>0.297963125286556</v>
      </c>
      <c r="FV76" s="0" t="n">
        <f aca="false">AM76*'Dist Horaria'!$I$10</f>
        <v>0.278860601158091</v>
      </c>
      <c r="FW76" s="0" t="n">
        <f aca="false">AM76*'Dist Horaria'!$J$10</f>
        <v>0.277653388160769</v>
      </c>
      <c r="FX76" s="0" t="n">
        <f aca="false">AM76*'Dist Horaria'!$K$10</f>
        <v>0.269668172132238</v>
      </c>
      <c r="FY76" s="0" t="n">
        <f aca="false">AM76*'Dist Horaria'!$L$10</f>
        <v>0.269776089035398</v>
      </c>
      <c r="FZ76" s="0" t="n">
        <f aca="false">AM76*'Dist Horaria'!$M$10</f>
        <v>0.288671517265965</v>
      </c>
      <c r="GA76" s="0" t="n">
        <f aca="false">AM76*'Dist Horaria'!$N$10</f>
        <v>0.273095187283627</v>
      </c>
      <c r="GB76" s="0" t="n">
        <f aca="false">AM76*'Dist Horaria'!$O$10</f>
        <v>0.268433961238381</v>
      </c>
      <c r="GC76" s="0" t="n">
        <f aca="false">AM76*'Dist Horaria'!$P$10</f>
        <v>0.272599441675892</v>
      </c>
      <c r="GD76" s="0" t="n">
        <f aca="false">AM76*'Dist Horaria'!$Q$10</f>
        <v>0.246693298254776</v>
      </c>
      <c r="GE76" s="0" t="n">
        <f aca="false">AM76*'Dist Horaria'!$R$10</f>
        <v>0.301002871855706</v>
      </c>
      <c r="GF76" s="0" t="n">
        <f aca="false">AM76*'Dist Horaria'!$S$10</f>
        <v>0.257068145529267</v>
      </c>
      <c r="GG76" s="0" t="n">
        <f aca="false">AR76*'Dist Horaria'!$H$10</f>
        <v>0.311678037642363</v>
      </c>
      <c r="GH76" s="0" t="n">
        <f aca="false">AR76*'Dist Horaria'!$I$10</f>
        <v>0.29169624550399</v>
      </c>
      <c r="GI76" s="0" t="n">
        <f aca="false">AR76*'Dist Horaria'!$J$10</f>
        <v>0.290433465830633</v>
      </c>
      <c r="GJ76" s="0" t="n">
        <f aca="false">AR76*'Dist Horaria'!$K$10</f>
        <v>0.282080699160162</v>
      </c>
      <c r="GK76" s="0" t="n">
        <f aca="false">AR76*'Dist Horaria'!$L$10</f>
        <v>0.282193583358745</v>
      </c>
      <c r="GL76" s="0" t="n">
        <f aca="false">AR76*'Dist Horaria'!$M$10</f>
        <v>0.301958747204612</v>
      </c>
      <c r="GM76" s="0" t="n">
        <f aca="false">AR76*'Dist Horaria'!$N$10</f>
        <v>0.285665456020019</v>
      </c>
      <c r="GN76" s="0" t="n">
        <f aca="false">AR76*'Dist Horaria'!$O$10</f>
        <v>0.280789678907021</v>
      </c>
      <c r="GO76" s="0" t="n">
        <f aca="false">AR76*'Dist Horaria'!$P$10</f>
        <v>0.28514689179151</v>
      </c>
      <c r="GP76" s="0" t="n">
        <f aca="false">AR76*'Dist Horaria'!$Q$10</f>
        <v>0.258048317306463</v>
      </c>
      <c r="GQ76" s="0" t="n">
        <f aca="false">AR76*'Dist Horaria'!$R$10</f>
        <v>0.314857700376439</v>
      </c>
      <c r="GR76" s="0" t="n">
        <f aca="false">AR76*'Dist Horaria'!$S$10</f>
        <v>0.268900707300167</v>
      </c>
      <c r="GS76" s="0" t="n">
        <f aca="false">AW76*'Dist Horaria'!$H$10</f>
        <v>0.0180682920372384</v>
      </c>
      <c r="GT76" s="0" t="n">
        <f aca="false">AW76*'Dist Horaria'!$I$10</f>
        <v>0.0169099272755936</v>
      </c>
      <c r="GU76" s="0" t="n">
        <f aca="false">AW76*'Dist Horaria'!$J$10</f>
        <v>0.0168367226568483</v>
      </c>
      <c r="GV76" s="0" t="n">
        <f aca="false">AW76*'Dist Horaria'!$K$10</f>
        <v>0.0163525042991398</v>
      </c>
      <c r="GW76" s="0" t="n">
        <f aca="false">AW76*'Dist Horaria'!$L$10</f>
        <v>0.0163590483106519</v>
      </c>
      <c r="GX76" s="0" t="n">
        <f aca="false">AW76*'Dist Horaria'!$M$10</f>
        <v>0.0175048549104123</v>
      </c>
      <c r="GY76" s="0" t="n">
        <f aca="false">AW76*'Dist Horaria'!$N$10</f>
        <v>0.0165603162910156</v>
      </c>
      <c r="GZ76" s="0" t="n">
        <f aca="false">AW76*'Dist Horaria'!$O$10</f>
        <v>0.0162776625453346</v>
      </c>
      <c r="HA76" s="0" t="n">
        <f aca="false">AW76*'Dist Horaria'!$P$10</f>
        <v>0.0165302545966093</v>
      </c>
      <c r="HB76" s="0" t="n">
        <f aca="false">AW76*'Dist Horaria'!$Q$10</f>
        <v>0.0149593227424036</v>
      </c>
      <c r="HC76" s="0" t="n">
        <f aca="false">AW76*'Dist Horaria'!$R$10</f>
        <v>0.0182526203116776</v>
      </c>
      <c r="HD76" s="0" t="n">
        <f aca="false">AW76*'Dist Horaria'!$S$10</f>
        <v>0.0155884468000097</v>
      </c>
    </row>
    <row r="77" customFormat="false" ht="13.8" hidden="false" customHeight="false" outlineLevel="0" collapsed="false">
      <c r="A77" s="0" t="n">
        <v>4.67769166666667</v>
      </c>
      <c r="B77" s="0" t="n">
        <v>-74.1500111111111</v>
      </c>
      <c r="C77" s="0" t="n">
        <v>23</v>
      </c>
      <c r="D77" s="0" t="n">
        <v>33</v>
      </c>
      <c r="E77" s="0" t="n">
        <v>1924</v>
      </c>
      <c r="F77" s="0" t="n">
        <v>91</v>
      </c>
      <c r="G77" s="0" t="s">
        <v>441</v>
      </c>
      <c r="H77" s="1" t="s">
        <v>161</v>
      </c>
      <c r="I77" s="0" t="s">
        <v>481</v>
      </c>
      <c r="J77" s="0" t="s">
        <v>482</v>
      </c>
      <c r="K77" s="0" t="s">
        <v>483</v>
      </c>
      <c r="L77" s="0" t="s">
        <v>484</v>
      </c>
      <c r="M77" s="0" t="s">
        <v>479</v>
      </c>
      <c r="N77" s="0" t="n">
        <v>11</v>
      </c>
      <c r="O77" s="0" t="s">
        <v>110</v>
      </c>
      <c r="P77" s="0" t="s">
        <v>85</v>
      </c>
      <c r="Q77" s="0" t="s">
        <v>86</v>
      </c>
      <c r="R77" s="0" t="s">
        <v>87</v>
      </c>
      <c r="S77" s="0" t="n">
        <v>365</v>
      </c>
      <c r="T77" s="0" t="n">
        <v>24</v>
      </c>
      <c r="U77" s="0" t="n">
        <v>3</v>
      </c>
      <c r="V77" s="0" t="n">
        <v>50000</v>
      </c>
      <c r="W77" s="0" t="n">
        <f aca="false">V77*12</f>
        <v>600000</v>
      </c>
      <c r="Y77" s="0" t="s">
        <v>155</v>
      </c>
      <c r="Z77" s="0" t="n">
        <v>22446</v>
      </c>
      <c r="AA77" s="0" t="s">
        <v>89</v>
      </c>
      <c r="AB77" s="0" t="n">
        <v>0.005</v>
      </c>
      <c r="AC77" s="0" t="n">
        <v>1</v>
      </c>
      <c r="AD77" s="0" t="n">
        <v>1714.01674158527</v>
      </c>
      <c r="AE77" s="0" t="n">
        <v>0.778163600679713</v>
      </c>
      <c r="AF77" s="0" t="n">
        <f aca="false">AE77/S77</f>
        <v>0.00213195507035538</v>
      </c>
      <c r="AG77" s="0" t="n">
        <f aca="false">AE77*EXP(AB77*AC77)</f>
        <v>0.782064161960147</v>
      </c>
      <c r="AH77" s="0" t="n">
        <f aca="false">AG77/S77</f>
        <v>0.00214264153961684</v>
      </c>
      <c r="AI77" s="0" t="s">
        <v>90</v>
      </c>
      <c r="AJ77" s="0" t="n">
        <f aca="false">IF(AI77="A",'FE DISTRIBUCIÓN'!$C$2,'FE DISTRIBUCIÓN'!$C$3)</f>
        <v>4.994E-006</v>
      </c>
      <c r="AK77" s="0" t="n">
        <f aca="false">W77*AJ77</f>
        <v>2.9964</v>
      </c>
      <c r="AL77" s="0" t="n">
        <f aca="false">AK77/365</f>
        <v>0.00820931506849315</v>
      </c>
      <c r="AM77" s="0" t="n">
        <f aca="false">AK77*EXP(AB77*AC77)</f>
        <v>3.01141951750311</v>
      </c>
      <c r="AN77" s="0" t="n">
        <f aca="false">AM77/365</f>
        <v>0.00825046443151537</v>
      </c>
      <c r="AO77" s="0" t="n">
        <v>5.223868284E-006</v>
      </c>
      <c r="AP77" s="0" t="n">
        <f aca="false">AO77*W77</f>
        <v>3.1343209704</v>
      </c>
      <c r="AQ77" s="0" t="n">
        <f aca="false">AP77/365</f>
        <v>0.00858718074082192</v>
      </c>
      <c r="AR77" s="0" t="n">
        <f aca="false">AP77*EXP(AB77*AC77)</f>
        <v>3.15003181964419</v>
      </c>
      <c r="AS77" s="0" t="n">
        <f aca="false">AR77/365</f>
        <v>0.00863022416340874</v>
      </c>
      <c r="AT77" s="0" t="n">
        <v>3.02832944E-007</v>
      </c>
      <c r="AU77" s="0" t="n">
        <f aca="false">AT77*W77</f>
        <v>0.1816997664</v>
      </c>
      <c r="AV77" s="0" t="n">
        <f aca="false">AU77/365</f>
        <v>0.000497807579178082</v>
      </c>
      <c r="AW77" s="0" t="n">
        <f aca="false">AU77*EXP(AB77*AC77)</f>
        <v>0.182610540269228</v>
      </c>
      <c r="AX77" s="0" t="n">
        <f aca="false">AW77/365</f>
        <v>0.00050030285005268</v>
      </c>
      <c r="AY77" s="0" t="n">
        <f aca="false">AW77+AR77+AM77+AG77</f>
        <v>7.12612603937667</v>
      </c>
      <c r="AZ77" s="0" t="n">
        <f aca="false">AH77+AN77+AS77+AX77</f>
        <v>0.0195236329845936</v>
      </c>
      <c r="BA77" s="0" t="n">
        <f aca="false">AH77*1000000</f>
        <v>2142.64153961684</v>
      </c>
      <c r="BB77" s="0" t="n">
        <f aca="false">BA77*'Dist Horaria'!$H$3</f>
        <v>74.6593619875154</v>
      </c>
      <c r="BC77" s="0" t="n">
        <f aca="false">BA77*'Dist Horaria'!$I$3</f>
        <v>72.6621541582631</v>
      </c>
      <c r="BD77" s="0" t="n">
        <f aca="false">BA77*'Dist Horaria'!$J$3</f>
        <v>70.777035435224</v>
      </c>
      <c r="BE77" s="0" t="n">
        <f aca="false">BA77*'Dist Horaria'!$K$3</f>
        <v>69.1709879090267</v>
      </c>
      <c r="BF77" s="0" t="n">
        <f aca="false">BA77*'Dist Horaria'!$L$3</f>
        <v>67.9973507308587</v>
      </c>
      <c r="BG77" s="0" t="n">
        <f aca="false">BA77*'Dist Horaria'!$M$3</f>
        <v>67.2584698528781</v>
      </c>
      <c r="BH77" s="0" t="n">
        <f aca="false">BA77*'Dist Horaria'!$N$3</f>
        <v>70.2939933370745</v>
      </c>
      <c r="BI77" s="0" t="n">
        <f aca="false">BA77*'Dist Horaria'!$O$3</f>
        <v>70.2939933370745</v>
      </c>
      <c r="BJ77" s="0" t="n">
        <f aca="false">BA77*'Dist Horaria'!$P$3</f>
        <v>93.0013251203165</v>
      </c>
      <c r="BK77" s="0" t="n">
        <f aca="false">BA77*'Dist Horaria'!$Q$3</f>
        <v>102.838003738812</v>
      </c>
      <c r="BL77" s="0" t="n">
        <f aca="false">BA77*'Dist Horaria'!$R$3</f>
        <v>109.99195182499</v>
      </c>
      <c r="BM77" s="0" t="n">
        <f aca="false">BA77*'Dist Horaria'!$S$3</f>
        <v>113.568925868079</v>
      </c>
      <c r="BN77" s="0" t="n">
        <f aca="false">BA77*'Dist Horaria'!$T$3</f>
        <v>114.463169378851</v>
      </c>
      <c r="BO77" s="0" t="n">
        <f aca="false">BA77*'Dist Horaria'!$U$3</f>
        <v>113.568925868079</v>
      </c>
      <c r="BP77" s="0" t="n">
        <f aca="false">BA77*'Dist Horaria'!$V$3</f>
        <v>111.780438846534</v>
      </c>
      <c r="BQ77" s="0" t="n">
        <f aca="false">BA77*'Dist Horaria'!$W$3</f>
        <v>109.097708314217</v>
      </c>
      <c r="BR77" s="0" t="n">
        <f aca="false">BA77*'Dist Horaria'!$X$3</f>
        <v>106.983396453935</v>
      </c>
      <c r="BS77" s="0" t="n">
        <f aca="false">BA77*'Dist Horaria'!$Y$3</f>
        <v>104.543259754914</v>
      </c>
      <c r="BT77" s="0" t="n">
        <f aca="false">BA77*'Dist Horaria'!$Z$3</f>
        <v>91.2613568654311</v>
      </c>
      <c r="BU77" s="0" t="n">
        <f aca="false">BA77*'Dist Horaria'!$AA$3</f>
        <v>86.7843379952337</v>
      </c>
      <c r="BV77" s="0" t="n">
        <f aca="false">BA77*'Dist Horaria'!$AB$3</f>
        <v>77.2438601439014</v>
      </c>
      <c r="BW77" s="0" t="n">
        <f aca="false">BA77*'Dist Horaria'!$AC$3</f>
        <v>83.718858465291</v>
      </c>
      <c r="BX77" s="0" t="n">
        <f aca="false">BA77*'Dist Horaria'!$AD$3</f>
        <v>81.5095533644519</v>
      </c>
      <c r="BY77" s="0" t="n">
        <f aca="false">BA77*'Dist Horaria'!$AE$3</f>
        <v>79.1722375295566</v>
      </c>
      <c r="BZ77" s="0" t="n">
        <f aca="false">AN77*1000000</f>
        <v>8250.46443151537</v>
      </c>
      <c r="CA77" s="0" t="n">
        <f aca="false">BZ77*'Dist Horaria'!$H$6</f>
        <v>206.261610787884</v>
      </c>
      <c r="CB77" s="0" t="n">
        <f aca="false">BZ77*'Dist Horaria'!$I$6</f>
        <v>206.261610787884</v>
      </c>
      <c r="CC77" s="0" t="n">
        <f aca="false">BZ77*'Dist Horaria'!$J$6</f>
        <v>206.261610787884</v>
      </c>
      <c r="CD77" s="0" t="n">
        <f aca="false">BZ77*'Dist Horaria'!$K$6</f>
        <v>206.261610787884</v>
      </c>
      <c r="CE77" s="0" t="n">
        <f aca="false">BZ77*'Dist Horaria'!$L$6</f>
        <v>206.261610787884</v>
      </c>
      <c r="CF77" s="0" t="n">
        <f aca="false">BZ77*'Dist Horaria'!$M$6</f>
        <v>550.030962101025</v>
      </c>
      <c r="CG77" s="0" t="n">
        <f aca="false">BZ77*'Dist Horaria'!$N$6</f>
        <v>550.030962101025</v>
      </c>
      <c r="CH77" s="0" t="n">
        <f aca="false">BZ77*'Dist Horaria'!$O$6</f>
        <v>550.030962101025</v>
      </c>
      <c r="CI77" s="0" t="n">
        <f aca="false">BZ77*'Dist Horaria'!$P$6</f>
        <v>360.957818878797</v>
      </c>
      <c r="CJ77" s="0" t="n">
        <f aca="false">BZ77*'Dist Horaria'!$Q$6</f>
        <v>360.957818878797</v>
      </c>
      <c r="CK77" s="0" t="n">
        <f aca="false">BZ77*'Dist Horaria'!$R$6</f>
        <v>360.957818878797</v>
      </c>
      <c r="CL77" s="0" t="n">
        <f aca="false">BZ77*'Dist Horaria'!$S$6</f>
        <v>360.957818878797</v>
      </c>
      <c r="CM77" s="0" t="n">
        <f aca="false">BZ77*'Dist Horaria'!$T$6</f>
        <v>360.957818878797</v>
      </c>
      <c r="CN77" s="0" t="n">
        <f aca="false">BZ77*'Dist Horaria'!$U$6</f>
        <v>360.957818878797</v>
      </c>
      <c r="CO77" s="0" t="n">
        <f aca="false">BZ77*'Dist Horaria'!$V$6</f>
        <v>360.957818878797</v>
      </c>
      <c r="CP77" s="0" t="n">
        <f aca="false">BZ77*'Dist Horaria'!$W$6</f>
        <v>360.957818878797</v>
      </c>
      <c r="CQ77" s="0" t="n">
        <f aca="false">BZ77*'Dist Horaria'!$X$6</f>
        <v>550.030962101025</v>
      </c>
      <c r="CR77" s="0" t="n">
        <f aca="false">BZ77*'Dist Horaria'!$Y$6</f>
        <v>550.030962101025</v>
      </c>
      <c r="CS77" s="0" t="n">
        <f aca="false">BZ77*'Dist Horaria'!$Z$6</f>
        <v>550.030962101025</v>
      </c>
      <c r="CT77" s="0" t="n">
        <f aca="false">BZ77*'Dist Horaria'!$AA$6</f>
        <v>206.261610787884</v>
      </c>
      <c r="CU77" s="0" t="n">
        <f aca="false">BZ77*'Dist Horaria'!$AB$6</f>
        <v>206.261610787884</v>
      </c>
      <c r="CV77" s="0" t="n">
        <f aca="false">BZ77*'Dist Horaria'!$AC$6</f>
        <v>206.261610787884</v>
      </c>
      <c r="CW77" s="0" t="n">
        <f aca="false">BZ77*'Dist Horaria'!$AD$6</f>
        <v>206.261610787884</v>
      </c>
      <c r="CX77" s="0" t="n">
        <f aca="false">BZ77*'Dist Horaria'!$AE$6</f>
        <v>206.261610787884</v>
      </c>
      <c r="CY77" s="0" t="n">
        <f aca="false">AS77*1000000</f>
        <v>8630.22416340874</v>
      </c>
      <c r="CZ77" s="0" t="n">
        <f aca="false">CY77*'Dist Horaria'!$H$6</f>
        <v>215.755604085218</v>
      </c>
      <c r="DA77" s="0" t="n">
        <f aca="false">CY77*'Dist Horaria'!$I$6</f>
        <v>215.755604085218</v>
      </c>
      <c r="DB77" s="0" t="n">
        <f aca="false">CY77*'Dist Horaria'!$J$6</f>
        <v>215.755604085218</v>
      </c>
      <c r="DC77" s="0" t="n">
        <f aca="false">CY77*'Dist Horaria'!$K$6</f>
        <v>215.755604085218</v>
      </c>
      <c r="DD77" s="0" t="n">
        <f aca="false">CY77*'Dist Horaria'!$L$6</f>
        <v>215.755604085218</v>
      </c>
      <c r="DE77" s="0" t="n">
        <f aca="false">CY77*'Dist Horaria'!$M$6</f>
        <v>575.348277560583</v>
      </c>
      <c r="DF77" s="0" t="n">
        <f aca="false">CY77*'Dist Horaria'!$N$6</f>
        <v>575.348277560583</v>
      </c>
      <c r="DG77" s="0" t="n">
        <f aca="false">CY77*'Dist Horaria'!$O$6</f>
        <v>575.348277560583</v>
      </c>
      <c r="DH77" s="0" t="n">
        <f aca="false">CY77*'Dist Horaria'!$P$6</f>
        <v>377.572307149132</v>
      </c>
      <c r="DI77" s="0" t="n">
        <f aca="false">CY77*'Dist Horaria'!$Q$6</f>
        <v>377.572307149132</v>
      </c>
      <c r="DJ77" s="0" t="n">
        <f aca="false">CY77*'Dist Horaria'!$R$6</f>
        <v>377.572307149132</v>
      </c>
      <c r="DK77" s="0" t="n">
        <f aca="false">CY77*'Dist Horaria'!$S$6</f>
        <v>377.572307149132</v>
      </c>
      <c r="DL77" s="0" t="n">
        <f aca="false">CY77*'Dist Horaria'!$T$6</f>
        <v>377.572307149132</v>
      </c>
      <c r="DM77" s="0" t="n">
        <f aca="false">CY77*'Dist Horaria'!$U$6</f>
        <v>377.572307149132</v>
      </c>
      <c r="DN77" s="0" t="n">
        <f aca="false">CY77*'Dist Horaria'!$V$6</f>
        <v>377.572307149132</v>
      </c>
      <c r="DO77" s="0" t="n">
        <f aca="false">CY77*'Dist Horaria'!$W$6</f>
        <v>377.572307149132</v>
      </c>
      <c r="DP77" s="0" t="n">
        <f aca="false">CY77*'Dist Horaria'!$X$6</f>
        <v>575.348277560583</v>
      </c>
      <c r="DQ77" s="0" t="n">
        <f aca="false">CY77*'Dist Horaria'!$Y$6</f>
        <v>575.348277560583</v>
      </c>
      <c r="DR77" s="0" t="n">
        <f aca="false">CY77*'Dist Horaria'!$Z$6</f>
        <v>575.348277560583</v>
      </c>
      <c r="DS77" s="0" t="n">
        <f aca="false">CY77*'Dist Horaria'!$AA$6</f>
        <v>215.755604085218</v>
      </c>
      <c r="DT77" s="0" t="n">
        <f aca="false">CY77*'Dist Horaria'!$AB$6</f>
        <v>215.755604085218</v>
      </c>
      <c r="DU77" s="0" t="n">
        <f aca="false">CY77*'Dist Horaria'!$AC$6</f>
        <v>215.755604085218</v>
      </c>
      <c r="DV77" s="0" t="n">
        <f aca="false">CY77*'Dist Horaria'!$AD$6</f>
        <v>215.755604085218</v>
      </c>
      <c r="DW77" s="0" t="n">
        <f aca="false">CY77*'Dist Horaria'!$AE$6</f>
        <v>215.755604085218</v>
      </c>
      <c r="DX77" s="0" t="n">
        <f aca="false">AX77*1000000</f>
        <v>500.30285005268</v>
      </c>
      <c r="DY77" s="0" t="n">
        <f aca="false">DX77*'Dist Horaria'!$H$6</f>
        <v>12.507571251317</v>
      </c>
      <c r="DZ77" s="0" t="n">
        <f aca="false">DX77*'Dist Horaria'!$I$6</f>
        <v>12.507571251317</v>
      </c>
      <c r="EA77" s="0" t="n">
        <f aca="false">DX77*'Dist Horaria'!$J$6</f>
        <v>12.507571251317</v>
      </c>
      <c r="EB77" s="0" t="n">
        <f aca="false">DX77*'Dist Horaria'!$K$6</f>
        <v>12.507571251317</v>
      </c>
      <c r="EC77" s="0" t="n">
        <f aca="false">DX77*'Dist Horaria'!$L$6</f>
        <v>12.507571251317</v>
      </c>
      <c r="ED77" s="0" t="n">
        <f aca="false">DX77*'Dist Horaria'!$M$6</f>
        <v>33.3535233368453</v>
      </c>
      <c r="EE77" s="0" t="n">
        <f aca="false">DX77*'Dist Horaria'!$N$6</f>
        <v>33.3535233368453</v>
      </c>
      <c r="EF77" s="0" t="n">
        <f aca="false">DX77*'Dist Horaria'!$O$6</f>
        <v>33.3535233368453</v>
      </c>
      <c r="EG77" s="0" t="n">
        <f aca="false">DX77*'Dist Horaria'!$P$6</f>
        <v>21.8882496898048</v>
      </c>
      <c r="EH77" s="0" t="n">
        <f aca="false">DX77*'Dist Horaria'!$Q$6</f>
        <v>21.8882496898048</v>
      </c>
      <c r="EI77" s="0" t="n">
        <f aca="false">DX77*'Dist Horaria'!$R$6</f>
        <v>21.8882496898048</v>
      </c>
      <c r="EJ77" s="0" t="n">
        <f aca="false">DX77*'Dist Horaria'!$S$6</f>
        <v>21.8882496898048</v>
      </c>
      <c r="EK77" s="0" t="n">
        <f aca="false">DX77*'Dist Horaria'!$T$6</f>
        <v>21.8882496898048</v>
      </c>
      <c r="EL77" s="0" t="n">
        <f aca="false">DX77*'Dist Horaria'!$U$6</f>
        <v>21.8882496898048</v>
      </c>
      <c r="EM77" s="0" t="n">
        <f aca="false">DX77*'Dist Horaria'!$V$6</f>
        <v>21.8882496898048</v>
      </c>
      <c r="EN77" s="0" t="n">
        <f aca="false">DX77*'Dist Horaria'!$W$6</f>
        <v>21.8882496898048</v>
      </c>
      <c r="EO77" s="0" t="n">
        <f aca="false">DX77*'Dist Horaria'!$X$6</f>
        <v>33.3535233368453</v>
      </c>
      <c r="EP77" s="0" t="n">
        <f aca="false">DX77*'Dist Horaria'!$Y$6</f>
        <v>33.3535233368453</v>
      </c>
      <c r="EQ77" s="0" t="n">
        <f aca="false">DX77*'Dist Horaria'!$Z$6</f>
        <v>33.3535233368453</v>
      </c>
      <c r="ER77" s="0" t="n">
        <f aca="false">DX77*'Dist Horaria'!$AA$6</f>
        <v>12.507571251317</v>
      </c>
      <c r="ES77" s="0" t="n">
        <f aca="false">DX77*'Dist Horaria'!$AB$6</f>
        <v>12.507571251317</v>
      </c>
      <c r="ET77" s="0" t="n">
        <f aca="false">DX77*'Dist Horaria'!$AC$6</f>
        <v>12.507571251317</v>
      </c>
      <c r="EU77" s="0" t="n">
        <f aca="false">DX77*'Dist Horaria'!$AD$6</f>
        <v>12.507571251317</v>
      </c>
      <c r="EV77" s="0" t="n">
        <f aca="false">DX77*'Dist Horaria'!$AE$6</f>
        <v>12.507571251317</v>
      </c>
      <c r="EW77" s="0" t="n">
        <f aca="false">BB77+CA77+CZ77+DY77</f>
        <v>509.184148111935</v>
      </c>
      <c r="EX77" s="0" t="n">
        <f aca="false">BC77+CB77+DA77+DZ77</f>
        <v>507.186940282683</v>
      </c>
      <c r="EY77" s="0" t="n">
        <f aca="false">BD77+CC77+DB77+EA77</f>
        <v>505.301821559644</v>
      </c>
      <c r="EZ77" s="0" t="n">
        <f aca="false">BE77+CD77+DC77+EB77</f>
        <v>503.695774033446</v>
      </c>
      <c r="FA77" s="0" t="n">
        <f aca="false">BF77+CE77+DD77+EC77</f>
        <v>502.522136855278</v>
      </c>
      <c r="FB77" s="0" t="n">
        <f aca="false">BG77+CF77+DE77+ED77</f>
        <v>1225.99123285133</v>
      </c>
      <c r="FC77" s="0" t="n">
        <f aca="false">BH77+CG77+DF77+EE77</f>
        <v>1229.02675633553</v>
      </c>
      <c r="FD77" s="0" t="n">
        <f aca="false">BI77+CH77+DG77+EF77</f>
        <v>1229.02675633553</v>
      </c>
      <c r="FE77" s="0" t="n">
        <f aca="false">BJ77+CI77+DH77+EG77</f>
        <v>853.419700838051</v>
      </c>
      <c r="FF77" s="0" t="n">
        <f aca="false">BK77+CJ77+DI77+EH77</f>
        <v>863.256379456546</v>
      </c>
      <c r="FG77" s="0" t="n">
        <f aca="false">BL77+CK77+DJ77+EI77</f>
        <v>870.410327542724</v>
      </c>
      <c r="FH77" s="0" t="n">
        <f aca="false">BM77+CL77+DK77+EJ77</f>
        <v>873.987301585813</v>
      </c>
      <c r="FI77" s="0" t="n">
        <f aca="false">BN77+CM77+DL77+EK77</f>
        <v>874.881545096585</v>
      </c>
      <c r="FJ77" s="0" t="n">
        <f aca="false">BO77+CN77+DM77+EL77</f>
        <v>873.987301585813</v>
      </c>
      <c r="FK77" s="0" t="n">
        <f aca="false">BP77+CO77+DN77+EM77</f>
        <v>872.198814564269</v>
      </c>
      <c r="FL77" s="0" t="n">
        <f aca="false">BQ77+CP77+DO77+EN77</f>
        <v>869.516084031952</v>
      </c>
      <c r="FM77" s="0" t="n">
        <f aca="false">BR77+CQ77+DP77+EO77</f>
        <v>1265.71615945239</v>
      </c>
      <c r="FN77" s="0" t="n">
        <f aca="false">BS77+CR77+DQ77+EP77</f>
        <v>1263.27602275337</v>
      </c>
      <c r="FO77" s="0" t="n">
        <f aca="false">BT77+CS77+DR77+EQ77</f>
        <v>1249.99411986388</v>
      </c>
      <c r="FP77" s="0" t="n">
        <f aca="false">BU77+CT77+DS77+ER77</f>
        <v>521.309124119653</v>
      </c>
      <c r="FQ77" s="0" t="n">
        <f aca="false">BV77+CU77+DT77+ES77</f>
        <v>511.768646268321</v>
      </c>
      <c r="FR77" s="0" t="n">
        <f aca="false">BW77+CV77+DU77+ET77</f>
        <v>518.243644589711</v>
      </c>
      <c r="FS77" s="0" t="n">
        <f aca="false">BX77+CW77+DV77+EU77</f>
        <v>516.034339488872</v>
      </c>
      <c r="FT77" s="0" t="n">
        <f aca="false">BY77+CX77+DW77+EV77</f>
        <v>513.697023653976</v>
      </c>
      <c r="FU77" s="0" t="n">
        <f aca="false">AM77*'Dist Horaria'!$H$10</f>
        <v>0.271784289149287</v>
      </c>
      <c r="FV77" s="0" t="n">
        <f aca="false">AM77*'Dist Horaria'!$I$10</f>
        <v>0.254360099709003</v>
      </c>
      <c r="FW77" s="0" t="n">
        <f aca="false">AM77*'Dist Horaria'!$J$10</f>
        <v>0.253258951618905</v>
      </c>
      <c r="FX77" s="0" t="n">
        <f aca="false">AM77*'Dist Horaria'!$K$10</f>
        <v>0.245975311202223</v>
      </c>
      <c r="FY77" s="0" t="n">
        <f aca="false">AM77*'Dist Horaria'!$L$10</f>
        <v>0.246073746600175</v>
      </c>
      <c r="FZ77" s="0" t="n">
        <f aca="false">AM77*'Dist Horaria'!$M$10</f>
        <v>0.263309035446328</v>
      </c>
      <c r="GA77" s="0" t="n">
        <f aca="false">AM77*'Dist Horaria'!$N$10</f>
        <v>0.249101231149292</v>
      </c>
      <c r="GB77" s="0" t="n">
        <f aca="false">AM77*'Dist Horaria'!$O$10</f>
        <v>0.244849537232292</v>
      </c>
      <c r="GC77" s="0" t="n">
        <f aca="false">AM77*'Dist Horaria'!$P$10</f>
        <v>0.248649041411157</v>
      </c>
      <c r="GD77" s="0" t="n">
        <f aca="false">AM77*'Dist Horaria'!$Q$10</f>
        <v>0.225018994010036</v>
      </c>
      <c r="GE77" s="0" t="n">
        <f aca="false">AM77*'Dist Horaria'!$R$10</f>
        <v>0.274556965666543</v>
      </c>
      <c r="GF77" s="0" t="n">
        <f aca="false">AM77*'Dist Horaria'!$S$10</f>
        <v>0.234482314307869</v>
      </c>
      <c r="GG77" s="0" t="n">
        <f aca="false">AR77*'Dist Horaria'!$H$10</f>
        <v>0.284294218697726</v>
      </c>
      <c r="GH77" s="0" t="n">
        <f aca="false">AR77*'Dist Horaria'!$I$10</f>
        <v>0.266068013132747</v>
      </c>
      <c r="GI77" s="0" t="n">
        <f aca="false">AR77*'Dist Horaria'!$J$10</f>
        <v>0.264916180416717</v>
      </c>
      <c r="GJ77" s="0" t="n">
        <f aca="false">AR77*'Dist Horaria'!$K$10</f>
        <v>0.257297282105792</v>
      </c>
      <c r="GK77" s="0" t="n">
        <f aca="false">AR77*'Dist Horaria'!$L$10</f>
        <v>0.257400248375993</v>
      </c>
      <c r="GL77" s="0" t="n">
        <f aca="false">AR77*'Dist Horaria'!$M$10</f>
        <v>0.275428858461895</v>
      </c>
      <c r="GM77" s="0" t="n">
        <f aca="false">AR77*'Dist Horaria'!$N$10</f>
        <v>0.260567084682847</v>
      </c>
      <c r="GN77" s="0" t="n">
        <f aca="false">AR77*'Dist Horaria'!$O$10</f>
        <v>0.256119690007979</v>
      </c>
      <c r="GO77" s="0" t="n">
        <f aca="false">AR77*'Dist Horaria'!$P$10</f>
        <v>0.260094081152332</v>
      </c>
      <c r="GP77" s="0" t="n">
        <f aca="false">AR77*'Dist Horaria'!$Q$10</f>
        <v>0.235376368863959</v>
      </c>
      <c r="GQ77" s="0" t="n">
        <f aca="false">AR77*'Dist Horaria'!$R$10</f>
        <v>0.287194518441476</v>
      </c>
      <c r="GR77" s="0" t="n">
        <f aca="false">AR77*'Dist Horaria'!$S$10</f>
        <v>0.245275275304725</v>
      </c>
      <c r="GS77" s="0" t="n">
        <f aca="false">AW77*'Dist Horaria'!$H$10</f>
        <v>0.016480824272332</v>
      </c>
      <c r="GT77" s="0" t="n">
        <f aca="false">AW77*'Dist Horaria'!$I$10</f>
        <v>0.0154242326453766</v>
      </c>
      <c r="GU77" s="0" t="n">
        <f aca="false">AW77*'Dist Horaria'!$J$10</f>
        <v>0.0153574597343025</v>
      </c>
      <c r="GV77" s="0" t="n">
        <f aca="false">AW77*'Dist Horaria'!$K$10</f>
        <v>0.014915784469901</v>
      </c>
      <c r="GW77" s="0" t="n">
        <f aca="false">AW77*'Dist Horaria'!$L$10</f>
        <v>0.0149217535290431</v>
      </c>
      <c r="GX77" s="0" t="n">
        <f aca="false">AW77*'Dist Horaria'!$M$10</f>
        <v>0.0159668903456171</v>
      </c>
      <c r="GY77" s="0" t="n">
        <f aca="false">AW77*'Dist Horaria'!$N$10</f>
        <v>0.0151053382424839</v>
      </c>
      <c r="GZ77" s="0" t="n">
        <f aca="false">AW77*'Dist Horaria'!$O$10</f>
        <v>0.0148475182613321</v>
      </c>
      <c r="HA77" s="0" t="n">
        <f aca="false">AW77*'Dist Horaria'!$P$10</f>
        <v>0.0150779177479613</v>
      </c>
      <c r="HB77" s="0" t="n">
        <f aca="false">AW77*'Dist Horaria'!$Q$10</f>
        <v>0.0136450068906643</v>
      </c>
      <c r="HC77" s="0" t="n">
        <f aca="false">AW77*'Dist Horaria'!$R$10</f>
        <v>0.0166489575908102</v>
      </c>
      <c r="HD77" s="0" t="n">
        <f aca="false">AW77*'Dist Horaria'!$S$10</f>
        <v>0.0142188565394043</v>
      </c>
    </row>
    <row r="78" customFormat="false" ht="13.8" hidden="false" customHeight="false" outlineLevel="0" collapsed="false">
      <c r="A78" s="0" t="n">
        <v>4.67705145547547</v>
      </c>
      <c r="B78" s="0" t="n">
        <v>-74.169315773338</v>
      </c>
      <c r="C78" s="0" t="n">
        <v>21</v>
      </c>
      <c r="D78" s="0" t="n">
        <v>32</v>
      </c>
      <c r="E78" s="0" t="n">
        <v>1908</v>
      </c>
      <c r="F78" s="0" t="n">
        <v>92</v>
      </c>
      <c r="G78" s="0" t="s">
        <v>441</v>
      </c>
      <c r="H78" s="1" t="s">
        <v>485</v>
      </c>
      <c r="I78" s="0" t="s">
        <v>486</v>
      </c>
      <c r="J78" s="0" t="s">
        <v>487</v>
      </c>
      <c r="K78" s="0" t="s">
        <v>488</v>
      </c>
      <c r="L78" s="0" t="s">
        <v>489</v>
      </c>
      <c r="M78" s="0" t="s">
        <v>490</v>
      </c>
      <c r="N78" s="0" t="n">
        <v>30</v>
      </c>
      <c r="O78" s="0" t="s">
        <v>110</v>
      </c>
      <c r="P78" s="0" t="s">
        <v>491</v>
      </c>
      <c r="Q78" s="0" t="s">
        <v>492</v>
      </c>
      <c r="R78" s="0" t="s">
        <v>493</v>
      </c>
      <c r="S78" s="0" t="n">
        <v>260</v>
      </c>
      <c r="T78" s="0" t="n">
        <v>14</v>
      </c>
      <c r="U78" s="0" t="n">
        <v>1</v>
      </c>
      <c r="V78" s="0" t="n">
        <v>15000</v>
      </c>
      <c r="W78" s="0" t="n">
        <f aca="false">V78*12</f>
        <v>180000</v>
      </c>
      <c r="Y78" s="0" t="s">
        <v>344</v>
      </c>
      <c r="Z78" s="0" t="n">
        <v>5049</v>
      </c>
      <c r="AA78" s="0" t="s">
        <v>494</v>
      </c>
      <c r="AB78" s="0" t="n">
        <v>0.005</v>
      </c>
      <c r="AC78" s="0" t="n">
        <v>0</v>
      </c>
      <c r="AD78" s="0" t="n">
        <v>3.30927814285715</v>
      </c>
      <c r="AE78" s="0" t="n">
        <v>0.00150241227685714</v>
      </c>
      <c r="AF78" s="0" t="n">
        <f aca="false">AE78/S78</f>
        <v>5.77850875714286E-006</v>
      </c>
      <c r="AG78" s="0" t="n">
        <f aca="false">AE78*EXP(AB78*AC78)</f>
        <v>0.00150241227685714</v>
      </c>
      <c r="AH78" s="0" t="n">
        <f aca="false">AG78/S78</f>
        <v>5.77850875714286E-006</v>
      </c>
      <c r="AI78" s="0" t="s">
        <v>90</v>
      </c>
      <c r="AJ78" s="0" t="n">
        <f aca="false">IF(AI78="A",'FE DISTRIBUCIÓN'!$C$2,'FE DISTRIBUCIÓN'!$C$3)</f>
        <v>4.994E-006</v>
      </c>
      <c r="AK78" s="0" t="n">
        <f aca="false">W78*AJ78</f>
        <v>0.89892</v>
      </c>
      <c r="AL78" s="0" t="n">
        <f aca="false">AK78/365</f>
        <v>0.00246279452054794</v>
      </c>
      <c r="AM78" s="0" t="n">
        <f aca="false">AK78*EXP(AB78*AC78)</f>
        <v>0.89892</v>
      </c>
      <c r="AN78" s="0" t="n">
        <f aca="false">AM78/365</f>
        <v>0.00246279452054794</v>
      </c>
      <c r="AO78" s="0" t="n">
        <v>5.223868284E-006</v>
      </c>
      <c r="AP78" s="0" t="n">
        <f aca="false">AO78*W78</f>
        <v>0.94029629112</v>
      </c>
      <c r="AQ78" s="0" t="n">
        <f aca="false">AP78/365</f>
        <v>0.00257615422224658</v>
      </c>
      <c r="AR78" s="0" t="n">
        <f aca="false">AP78*EXP(AB78*AC78)</f>
        <v>0.94029629112</v>
      </c>
      <c r="AS78" s="0" t="n">
        <f aca="false">AR78/365</f>
        <v>0.00257615422224658</v>
      </c>
      <c r="AT78" s="0" t="n">
        <v>3.02832944E-007</v>
      </c>
      <c r="AU78" s="0" t="n">
        <f aca="false">AT78*W78</f>
        <v>0.05450992992</v>
      </c>
      <c r="AV78" s="0" t="n">
        <f aca="false">AU78/365</f>
        <v>0.000149342273753425</v>
      </c>
      <c r="AW78" s="0" t="n">
        <f aca="false">AU78*EXP(AB78*AC78)</f>
        <v>0.05450992992</v>
      </c>
      <c r="AX78" s="0" t="n">
        <f aca="false">AW78/365</f>
        <v>0.000149342273753425</v>
      </c>
      <c r="AY78" s="0" t="n">
        <f aca="false">AW78+AR78+AM78+AG78</f>
        <v>1.89522863331686</v>
      </c>
      <c r="AZ78" s="0" t="n">
        <f aca="false">AH78+AN78+AS78+AX78</f>
        <v>0.00519406952530509</v>
      </c>
      <c r="BA78" s="0" t="n">
        <f aca="false">AH78*1000000</f>
        <v>5.77850875714286</v>
      </c>
      <c r="BB78" s="0" t="n">
        <f aca="false">BA78*'Dist Horaria'!$H$3</f>
        <v>0.201349488036485</v>
      </c>
      <c r="BC78" s="0" t="n">
        <f aca="false">BA78*'Dist Horaria'!$I$3</f>
        <v>0.195963200728141</v>
      </c>
      <c r="BD78" s="0" t="n">
        <f aca="false">BA78*'Dist Horaria'!$J$3</f>
        <v>0.190879207513259</v>
      </c>
      <c r="BE78" s="0" t="n">
        <f aca="false">BA78*'Dist Horaria'!$K$3</f>
        <v>0.186547843856332</v>
      </c>
      <c r="BF78" s="0" t="n">
        <f aca="false">BA78*'Dist Horaria'!$L$3</f>
        <v>0.183382651458837</v>
      </c>
      <c r="BG78" s="0" t="n">
        <f aca="false">BA78*'Dist Horaria'!$M$3</f>
        <v>0.181389957139721</v>
      </c>
      <c r="BH78" s="0" t="n">
        <f aca="false">BA78*'Dist Horaria'!$N$3</f>
        <v>0.189576487042935</v>
      </c>
      <c r="BI78" s="0" t="n">
        <f aca="false">BA78*'Dist Horaria'!$O$3</f>
        <v>0.189576487042935</v>
      </c>
      <c r="BJ78" s="0" t="n">
        <f aca="false">BA78*'Dist Horaria'!$P$3</f>
        <v>0.250816089251094</v>
      </c>
      <c r="BK78" s="0" t="n">
        <f aca="false">BA78*'Dist Horaria'!$Q$3</f>
        <v>0.277344714075729</v>
      </c>
      <c r="BL78" s="0" t="n">
        <f aca="false">BA78*'Dist Horaria'!$R$3</f>
        <v>0.296638259402736</v>
      </c>
      <c r="BM78" s="0" t="n">
        <f aca="false">BA78*'Dist Horaria'!$S$3</f>
        <v>0.30628503206624</v>
      </c>
      <c r="BN78" s="0" t="n">
        <f aca="false">BA78*'Dist Horaria'!$T$3</f>
        <v>0.308696725232116</v>
      </c>
      <c r="BO78" s="0" t="n">
        <f aca="false">BA78*'Dist Horaria'!$U$3</f>
        <v>0.30628503206624</v>
      </c>
      <c r="BP78" s="0" t="n">
        <f aca="false">BA78*'Dist Horaria'!$V$3</f>
        <v>0.301461645734488</v>
      </c>
      <c r="BQ78" s="0" t="n">
        <f aca="false">BA78*'Dist Horaria'!$W$3</f>
        <v>0.294226566236861</v>
      </c>
      <c r="BR78" s="0" t="n">
        <f aca="false">BA78*'Dist Horaria'!$X$3</f>
        <v>0.288524460040338</v>
      </c>
      <c r="BS78" s="0" t="n">
        <f aca="false">BA78*'Dist Horaria'!$Y$3</f>
        <v>0.281943633979045</v>
      </c>
      <c r="BT78" s="0" t="n">
        <f aca="false">BA78*'Dist Horaria'!$Z$3</f>
        <v>0.246123553606609</v>
      </c>
      <c r="BU78" s="0" t="n">
        <f aca="false">BA78*'Dist Horaria'!$AA$3</f>
        <v>0.234049442156331</v>
      </c>
      <c r="BV78" s="0" t="n">
        <f aca="false">BA78*'Dist Horaria'!$AB$3</f>
        <v>0.208319643778059</v>
      </c>
      <c r="BW78" s="0" t="n">
        <f aca="false">BA78*'Dist Horaria'!$AC$3</f>
        <v>0.225782123530658</v>
      </c>
      <c r="BX78" s="0" t="n">
        <f aca="false">BA78*'Dist Horaria'!$AD$3</f>
        <v>0.219823829230678</v>
      </c>
      <c r="BY78" s="0" t="n">
        <f aca="false">BA78*'Dist Horaria'!$AE$3</f>
        <v>0.213520301659488</v>
      </c>
      <c r="BZ78" s="0" t="n">
        <f aca="false">AN78*1000000</f>
        <v>2462.79452054794</v>
      </c>
      <c r="CA78" s="0" t="n">
        <f aca="false">BZ78*'Dist Horaria'!$H$6</f>
        <v>61.5698630136986</v>
      </c>
      <c r="CB78" s="0" t="n">
        <f aca="false">BZ78*'Dist Horaria'!$I$6</f>
        <v>61.5698630136986</v>
      </c>
      <c r="CC78" s="0" t="n">
        <f aca="false">BZ78*'Dist Horaria'!$J$6</f>
        <v>61.5698630136986</v>
      </c>
      <c r="CD78" s="0" t="n">
        <f aca="false">BZ78*'Dist Horaria'!$K$6</f>
        <v>61.5698630136986</v>
      </c>
      <c r="CE78" s="0" t="n">
        <f aca="false">BZ78*'Dist Horaria'!$L$6</f>
        <v>61.5698630136986</v>
      </c>
      <c r="CF78" s="0" t="n">
        <f aca="false">BZ78*'Dist Horaria'!$M$6</f>
        <v>164.186301369863</v>
      </c>
      <c r="CG78" s="0" t="n">
        <f aca="false">BZ78*'Dist Horaria'!$N$6</f>
        <v>164.186301369863</v>
      </c>
      <c r="CH78" s="0" t="n">
        <f aca="false">BZ78*'Dist Horaria'!$O$6</f>
        <v>164.186301369863</v>
      </c>
      <c r="CI78" s="0" t="n">
        <f aca="false">BZ78*'Dist Horaria'!$P$6</f>
        <v>107.747260273973</v>
      </c>
      <c r="CJ78" s="0" t="n">
        <f aca="false">BZ78*'Dist Horaria'!$Q$6</f>
        <v>107.747260273973</v>
      </c>
      <c r="CK78" s="0" t="n">
        <f aca="false">BZ78*'Dist Horaria'!$R$6</f>
        <v>107.747260273973</v>
      </c>
      <c r="CL78" s="0" t="n">
        <f aca="false">BZ78*'Dist Horaria'!$S$6</f>
        <v>107.747260273973</v>
      </c>
      <c r="CM78" s="0" t="n">
        <f aca="false">BZ78*'Dist Horaria'!$T$6</f>
        <v>107.747260273973</v>
      </c>
      <c r="CN78" s="0" t="n">
        <f aca="false">BZ78*'Dist Horaria'!$U$6</f>
        <v>107.747260273973</v>
      </c>
      <c r="CO78" s="0" t="n">
        <f aca="false">BZ78*'Dist Horaria'!$V$6</f>
        <v>107.747260273973</v>
      </c>
      <c r="CP78" s="0" t="n">
        <f aca="false">BZ78*'Dist Horaria'!$W$6</f>
        <v>107.747260273973</v>
      </c>
      <c r="CQ78" s="0" t="n">
        <f aca="false">BZ78*'Dist Horaria'!$X$6</f>
        <v>164.186301369863</v>
      </c>
      <c r="CR78" s="0" t="n">
        <f aca="false">BZ78*'Dist Horaria'!$Y$6</f>
        <v>164.186301369863</v>
      </c>
      <c r="CS78" s="0" t="n">
        <f aca="false">BZ78*'Dist Horaria'!$Z$6</f>
        <v>164.186301369863</v>
      </c>
      <c r="CT78" s="0" t="n">
        <f aca="false">BZ78*'Dist Horaria'!$AA$6</f>
        <v>61.5698630136986</v>
      </c>
      <c r="CU78" s="0" t="n">
        <f aca="false">BZ78*'Dist Horaria'!$AB$6</f>
        <v>61.5698630136986</v>
      </c>
      <c r="CV78" s="0" t="n">
        <f aca="false">BZ78*'Dist Horaria'!$AC$6</f>
        <v>61.5698630136986</v>
      </c>
      <c r="CW78" s="0" t="n">
        <f aca="false">BZ78*'Dist Horaria'!$AD$6</f>
        <v>61.5698630136986</v>
      </c>
      <c r="CX78" s="0" t="n">
        <f aca="false">BZ78*'Dist Horaria'!$AE$6</f>
        <v>61.5698630136986</v>
      </c>
      <c r="CY78" s="0" t="n">
        <f aca="false">AS78*1000000</f>
        <v>2576.15422224658</v>
      </c>
      <c r="CZ78" s="0" t="n">
        <f aca="false">CY78*'Dist Horaria'!$H$6</f>
        <v>64.4038555561644</v>
      </c>
      <c r="DA78" s="0" t="n">
        <f aca="false">CY78*'Dist Horaria'!$I$6</f>
        <v>64.4038555561644</v>
      </c>
      <c r="DB78" s="0" t="n">
        <f aca="false">CY78*'Dist Horaria'!$J$6</f>
        <v>64.4038555561644</v>
      </c>
      <c r="DC78" s="0" t="n">
        <f aca="false">CY78*'Dist Horaria'!$K$6</f>
        <v>64.4038555561644</v>
      </c>
      <c r="DD78" s="0" t="n">
        <f aca="false">CY78*'Dist Horaria'!$L$6</f>
        <v>64.4038555561644</v>
      </c>
      <c r="DE78" s="0" t="n">
        <f aca="false">CY78*'Dist Horaria'!$M$6</f>
        <v>171.743614816438</v>
      </c>
      <c r="DF78" s="0" t="n">
        <f aca="false">CY78*'Dist Horaria'!$N$6</f>
        <v>171.743614816438</v>
      </c>
      <c r="DG78" s="0" t="n">
        <f aca="false">CY78*'Dist Horaria'!$O$6</f>
        <v>171.743614816438</v>
      </c>
      <c r="DH78" s="0" t="n">
        <f aca="false">CY78*'Dist Horaria'!$P$6</f>
        <v>112.706747223288</v>
      </c>
      <c r="DI78" s="0" t="n">
        <f aca="false">CY78*'Dist Horaria'!$Q$6</f>
        <v>112.706747223288</v>
      </c>
      <c r="DJ78" s="0" t="n">
        <f aca="false">CY78*'Dist Horaria'!$R$6</f>
        <v>112.706747223288</v>
      </c>
      <c r="DK78" s="0" t="n">
        <f aca="false">CY78*'Dist Horaria'!$S$6</f>
        <v>112.706747223288</v>
      </c>
      <c r="DL78" s="0" t="n">
        <f aca="false">CY78*'Dist Horaria'!$T$6</f>
        <v>112.706747223288</v>
      </c>
      <c r="DM78" s="0" t="n">
        <f aca="false">CY78*'Dist Horaria'!$U$6</f>
        <v>112.706747223288</v>
      </c>
      <c r="DN78" s="0" t="n">
        <f aca="false">CY78*'Dist Horaria'!$V$6</f>
        <v>112.706747223288</v>
      </c>
      <c r="DO78" s="0" t="n">
        <f aca="false">CY78*'Dist Horaria'!$W$6</f>
        <v>112.706747223288</v>
      </c>
      <c r="DP78" s="0" t="n">
        <f aca="false">CY78*'Dist Horaria'!$X$6</f>
        <v>171.743614816438</v>
      </c>
      <c r="DQ78" s="0" t="n">
        <f aca="false">CY78*'Dist Horaria'!$Y$6</f>
        <v>171.743614816438</v>
      </c>
      <c r="DR78" s="0" t="n">
        <f aca="false">CY78*'Dist Horaria'!$Z$6</f>
        <v>171.743614816438</v>
      </c>
      <c r="DS78" s="0" t="n">
        <f aca="false">CY78*'Dist Horaria'!$AA$6</f>
        <v>64.4038555561644</v>
      </c>
      <c r="DT78" s="0" t="n">
        <f aca="false">CY78*'Dist Horaria'!$AB$6</f>
        <v>64.4038555561644</v>
      </c>
      <c r="DU78" s="0" t="n">
        <f aca="false">CY78*'Dist Horaria'!$AC$6</f>
        <v>64.4038555561644</v>
      </c>
      <c r="DV78" s="0" t="n">
        <f aca="false">CY78*'Dist Horaria'!$AD$6</f>
        <v>64.4038555561644</v>
      </c>
      <c r="DW78" s="0" t="n">
        <f aca="false">CY78*'Dist Horaria'!$AE$6</f>
        <v>64.4038555561644</v>
      </c>
      <c r="DX78" s="0" t="n">
        <f aca="false">AX78*1000000</f>
        <v>149.342273753425</v>
      </c>
      <c r="DY78" s="0" t="n">
        <f aca="false">DX78*'Dist Horaria'!$H$6</f>
        <v>3.73355684383562</v>
      </c>
      <c r="DZ78" s="0" t="n">
        <f aca="false">DX78*'Dist Horaria'!$I$6</f>
        <v>3.73355684383562</v>
      </c>
      <c r="EA78" s="0" t="n">
        <f aca="false">DX78*'Dist Horaria'!$J$6</f>
        <v>3.73355684383562</v>
      </c>
      <c r="EB78" s="0" t="n">
        <f aca="false">DX78*'Dist Horaria'!$K$6</f>
        <v>3.73355684383562</v>
      </c>
      <c r="EC78" s="0" t="n">
        <f aca="false">DX78*'Dist Horaria'!$L$6</f>
        <v>3.73355684383562</v>
      </c>
      <c r="ED78" s="0" t="n">
        <f aca="false">DX78*'Dist Horaria'!$M$6</f>
        <v>9.95615158356165</v>
      </c>
      <c r="EE78" s="0" t="n">
        <f aca="false">DX78*'Dist Horaria'!$N$6</f>
        <v>9.95615158356165</v>
      </c>
      <c r="EF78" s="0" t="n">
        <f aca="false">DX78*'Dist Horaria'!$O$6</f>
        <v>9.95615158356165</v>
      </c>
      <c r="EG78" s="0" t="n">
        <f aca="false">DX78*'Dist Horaria'!$P$6</f>
        <v>6.53372447671233</v>
      </c>
      <c r="EH78" s="0" t="n">
        <f aca="false">DX78*'Dist Horaria'!$Q$6</f>
        <v>6.53372447671233</v>
      </c>
      <c r="EI78" s="0" t="n">
        <f aca="false">DX78*'Dist Horaria'!$R$6</f>
        <v>6.53372447671233</v>
      </c>
      <c r="EJ78" s="0" t="n">
        <f aca="false">DX78*'Dist Horaria'!$S$6</f>
        <v>6.53372447671233</v>
      </c>
      <c r="EK78" s="0" t="n">
        <f aca="false">DX78*'Dist Horaria'!$T$6</f>
        <v>6.53372447671233</v>
      </c>
      <c r="EL78" s="0" t="n">
        <f aca="false">DX78*'Dist Horaria'!$U$6</f>
        <v>6.53372447671233</v>
      </c>
      <c r="EM78" s="0" t="n">
        <f aca="false">DX78*'Dist Horaria'!$V$6</f>
        <v>6.53372447671233</v>
      </c>
      <c r="EN78" s="0" t="n">
        <f aca="false">DX78*'Dist Horaria'!$W$6</f>
        <v>6.53372447671233</v>
      </c>
      <c r="EO78" s="0" t="n">
        <f aca="false">DX78*'Dist Horaria'!$X$6</f>
        <v>9.95615158356165</v>
      </c>
      <c r="EP78" s="0" t="n">
        <f aca="false">DX78*'Dist Horaria'!$Y$6</f>
        <v>9.95615158356165</v>
      </c>
      <c r="EQ78" s="0" t="n">
        <f aca="false">DX78*'Dist Horaria'!$Z$6</f>
        <v>9.95615158356165</v>
      </c>
      <c r="ER78" s="0" t="n">
        <f aca="false">DX78*'Dist Horaria'!$AA$6</f>
        <v>3.73355684383562</v>
      </c>
      <c r="ES78" s="0" t="n">
        <f aca="false">DX78*'Dist Horaria'!$AB$6</f>
        <v>3.73355684383562</v>
      </c>
      <c r="ET78" s="0" t="n">
        <f aca="false">DX78*'Dist Horaria'!$AC$6</f>
        <v>3.73355684383562</v>
      </c>
      <c r="EU78" s="0" t="n">
        <f aca="false">DX78*'Dist Horaria'!$AD$6</f>
        <v>3.73355684383562</v>
      </c>
      <c r="EV78" s="0" t="n">
        <f aca="false">DX78*'Dist Horaria'!$AE$6</f>
        <v>3.73355684383562</v>
      </c>
      <c r="EW78" s="0" t="n">
        <f aca="false">BB78+CA78+CZ78+DY78</f>
        <v>129.908624901735</v>
      </c>
      <c r="EX78" s="0" t="n">
        <f aca="false">BC78+CB78+DA78+DZ78</f>
        <v>129.903238614427</v>
      </c>
      <c r="EY78" s="0" t="n">
        <f aca="false">BD78+CC78+DB78+EA78</f>
        <v>129.898154621212</v>
      </c>
      <c r="EZ78" s="0" t="n">
        <f aca="false">BE78+CD78+DC78+EB78</f>
        <v>129.893823257555</v>
      </c>
      <c r="FA78" s="0" t="n">
        <f aca="false">BF78+CE78+DD78+EC78</f>
        <v>129.890658065157</v>
      </c>
      <c r="FB78" s="0" t="n">
        <f aca="false">BG78+CF78+DE78+ED78</f>
        <v>346.067457727003</v>
      </c>
      <c r="FC78" s="0" t="n">
        <f aca="false">BH78+CG78+DF78+EE78</f>
        <v>346.075644256906</v>
      </c>
      <c r="FD78" s="0" t="n">
        <f aca="false">BI78+CH78+DG78+EF78</f>
        <v>346.075644256906</v>
      </c>
      <c r="FE78" s="0" t="n">
        <f aca="false">BJ78+CI78+DH78+EG78</f>
        <v>227.238548063224</v>
      </c>
      <c r="FF78" s="0" t="n">
        <f aca="false">BK78+CJ78+DI78+EH78</f>
        <v>227.265076688048</v>
      </c>
      <c r="FG78" s="0" t="n">
        <f aca="false">BL78+CK78+DJ78+EI78</f>
        <v>227.284370233375</v>
      </c>
      <c r="FH78" s="0" t="n">
        <f aca="false">BM78+CL78+DK78+EJ78</f>
        <v>227.294017006039</v>
      </c>
      <c r="FI78" s="0" t="n">
        <f aca="false">BN78+CM78+DL78+EK78</f>
        <v>227.296428699205</v>
      </c>
      <c r="FJ78" s="0" t="n">
        <f aca="false">BO78+CN78+DM78+EL78</f>
        <v>227.294017006039</v>
      </c>
      <c r="FK78" s="0" t="n">
        <f aca="false">BP78+CO78+DN78+EM78</f>
        <v>227.289193619707</v>
      </c>
      <c r="FL78" s="0" t="n">
        <f aca="false">BQ78+CP78+DO78+EN78</f>
        <v>227.281958540209</v>
      </c>
      <c r="FM78" s="0" t="n">
        <f aca="false">BR78+CQ78+DP78+EO78</f>
        <v>346.174592229903</v>
      </c>
      <c r="FN78" s="0" t="n">
        <f aca="false">BS78+CR78+DQ78+EP78</f>
        <v>346.168011403842</v>
      </c>
      <c r="FO78" s="0" t="n">
        <f aca="false">BT78+CS78+DR78+EQ78</f>
        <v>346.13219132347</v>
      </c>
      <c r="FP78" s="0" t="n">
        <f aca="false">BU78+CT78+DS78+ER78</f>
        <v>129.941324855855</v>
      </c>
      <c r="FQ78" s="0" t="n">
        <f aca="false">BV78+CU78+DT78+ES78</f>
        <v>129.915595057477</v>
      </c>
      <c r="FR78" s="0" t="n">
        <f aca="false">BW78+CV78+DU78+ET78</f>
        <v>129.933057537229</v>
      </c>
      <c r="FS78" s="0" t="n">
        <f aca="false">BX78+CW78+DV78+EU78</f>
        <v>129.927099242929</v>
      </c>
      <c r="FT78" s="0" t="n">
        <f aca="false">BY78+CX78+DW78+EV78</f>
        <v>129.920795715358</v>
      </c>
      <c r="FU78" s="0" t="n">
        <f aca="false">AM78*'Dist Horaria'!$H$10</f>
        <v>0.0811286278056159</v>
      </c>
      <c r="FV78" s="0" t="n">
        <f aca="false">AM78*'Dist Horaria'!$I$10</f>
        <v>0.0759274420257459</v>
      </c>
      <c r="FW78" s="0" t="n">
        <f aca="false">AM78*'Dist Horaria'!$J$10</f>
        <v>0.0755987451984198</v>
      </c>
      <c r="FX78" s="0" t="n">
        <f aca="false">AM78*'Dist Horaria'!$K$10</f>
        <v>0.0734245512658548</v>
      </c>
      <c r="FY78" s="0" t="n">
        <f aca="false">AM78*'Dist Horaria'!$L$10</f>
        <v>0.0734539346006617</v>
      </c>
      <c r="FZ78" s="0" t="n">
        <f aca="false">AM78*'Dist Horaria'!$M$10</f>
        <v>0.0785987328459853</v>
      </c>
      <c r="GA78" s="0" t="n">
        <f aca="false">AM78*'Dist Horaria'!$N$10</f>
        <v>0.0743576500727419</v>
      </c>
      <c r="GB78" s="0" t="n">
        <f aca="false">AM78*'Dist Horaria'!$O$10</f>
        <v>0.073088503521205</v>
      </c>
      <c r="GC78" s="0" t="n">
        <f aca="false">AM78*'Dist Horaria'!$P$10</f>
        <v>0.0742226697430199</v>
      </c>
      <c r="GD78" s="0" t="n">
        <f aca="false">AM78*'Dist Horaria'!$Q$10</f>
        <v>0.0671690121286108</v>
      </c>
      <c r="GE78" s="0" t="n">
        <f aca="false">AM78*'Dist Horaria'!$R$10</f>
        <v>0.0819562821262461</v>
      </c>
      <c r="GF78" s="0" t="n">
        <f aca="false">AM78*'Dist Horaria'!$S$10</f>
        <v>0.0699938486658931</v>
      </c>
      <c r="GG78" s="0" t="n">
        <f aca="false">AR78*'Dist Horaria'!$H$10</f>
        <v>0.0848628886099715</v>
      </c>
      <c r="GH78" s="0" t="n">
        <f aca="false">AR78*'Dist Horaria'!$I$10</f>
        <v>0.0794222980143257</v>
      </c>
      <c r="GI78" s="0" t="n">
        <f aca="false">AR78*'Dist Horaria'!$J$10</f>
        <v>0.0790784716364082</v>
      </c>
      <c r="GJ78" s="0" t="n">
        <f aca="false">AR78*'Dist Horaria'!$K$10</f>
        <v>0.0768042019672869</v>
      </c>
      <c r="GK78" s="0" t="n">
        <f aca="false">AR78*'Dist Horaria'!$L$10</f>
        <v>0.0768349377844227</v>
      </c>
      <c r="GL78" s="0" t="n">
        <f aca="false">AR78*'Dist Horaria'!$M$10</f>
        <v>0.0822165453898141</v>
      </c>
      <c r="GM78" s="0" t="n">
        <f aca="false">AR78*'Dist Horaria'!$N$10</f>
        <v>0.0777802502778868</v>
      </c>
      <c r="GN78" s="0" t="n">
        <f aca="false">AR78*'Dist Horaria'!$O$10</f>
        <v>0.07645268631747</v>
      </c>
      <c r="GO78" s="0" t="n">
        <f aca="false">AR78*'Dist Horaria'!$P$10</f>
        <v>0.0776390569532175</v>
      </c>
      <c r="GP78" s="0" t="n">
        <f aca="false">AR78*'Dist Horaria'!$Q$10</f>
        <v>0.0702607272980099</v>
      </c>
      <c r="GQ78" s="0" t="n">
        <f aca="false">AR78*'Dist Horaria'!$R$10</f>
        <v>0.0857286389415004</v>
      </c>
      <c r="GR78" s="0" t="n">
        <f aca="false">AR78*'Dist Horaria'!$S$10</f>
        <v>0.0732155879296866</v>
      </c>
      <c r="GS78" s="0" t="n">
        <f aca="false">AW78*'Dist Horaria'!$H$10</f>
        <v>0.00491958774550559</v>
      </c>
      <c r="GT78" s="0" t="n">
        <f aca="false">AW78*'Dist Horaria'!$I$10</f>
        <v>0.00460419118923627</v>
      </c>
      <c r="GU78" s="0" t="n">
        <f aca="false">AW78*'Dist Horaria'!$J$10</f>
        <v>0.00458425922529902</v>
      </c>
      <c r="GV78" s="0" t="n">
        <f aca="false">AW78*'Dist Horaria'!$K$10</f>
        <v>0.00445241750534997</v>
      </c>
      <c r="GW78" s="0" t="n">
        <f aca="false">AW78*'Dist Horaria'!$L$10</f>
        <v>0.00445419929185059</v>
      </c>
      <c r="GX78" s="0" t="n">
        <f aca="false">AW78*'Dist Horaria'!$M$10</f>
        <v>0.00476617654433705</v>
      </c>
      <c r="GY78" s="0" t="n">
        <f aca="false">AW78*'Dist Horaria'!$N$10</f>
        <v>0.00450900001610938</v>
      </c>
      <c r="GZ78" s="0" t="n">
        <f aca="false">AW78*'Dist Horaria'!$O$10</f>
        <v>0.00443203978652</v>
      </c>
      <c r="HA78" s="0" t="n">
        <f aca="false">AW78*'Dist Horaria'!$P$10</f>
        <v>0.00450081489583869</v>
      </c>
      <c r="HB78" s="0" t="n">
        <f aca="false">AW78*'Dist Horaria'!$Q$10</f>
        <v>0.00407308564046434</v>
      </c>
      <c r="HC78" s="0" t="n">
        <f aca="false">AW78*'Dist Horaria'!$R$10</f>
        <v>0.00496977617052176</v>
      </c>
      <c r="HD78" s="0" t="n">
        <f aca="false">AW78*'Dist Horaria'!$S$10</f>
        <v>0.00424438190896734</v>
      </c>
    </row>
    <row r="79" customFormat="false" ht="13.8" hidden="false" customHeight="false" outlineLevel="0" collapsed="false">
      <c r="A79" s="0" t="n">
        <v>4.66240673080285</v>
      </c>
      <c r="B79" s="0" t="n">
        <v>-74.1377566190083</v>
      </c>
      <c r="C79" s="0" t="n">
        <v>25</v>
      </c>
      <c r="D79" s="0" t="n">
        <v>31</v>
      </c>
      <c r="E79" s="0" t="n">
        <v>1899</v>
      </c>
      <c r="F79" s="0" t="n">
        <v>93</v>
      </c>
      <c r="G79" s="0" t="s">
        <v>441</v>
      </c>
      <c r="H79" s="1" t="n">
        <v>41152</v>
      </c>
      <c r="I79" s="0" t="s">
        <v>495</v>
      </c>
      <c r="J79" s="0" t="s">
        <v>496</v>
      </c>
      <c r="K79" s="0" t="s">
        <v>497</v>
      </c>
      <c r="L79" s="0" t="s">
        <v>498</v>
      </c>
      <c r="M79" s="0" t="s">
        <v>499</v>
      </c>
      <c r="N79" s="0" t="n">
        <v>8</v>
      </c>
      <c r="O79" s="0" t="s">
        <v>84</v>
      </c>
      <c r="P79" s="0" t="s">
        <v>85</v>
      </c>
      <c r="Q79" s="0" t="s">
        <v>86</v>
      </c>
      <c r="R79" s="0" t="s">
        <v>87</v>
      </c>
      <c r="S79" s="0" t="n">
        <v>365</v>
      </c>
      <c r="T79" s="0" t="n">
        <v>24</v>
      </c>
      <c r="U79" s="0" t="n">
        <v>3</v>
      </c>
      <c r="V79" s="0" t="n">
        <v>129999</v>
      </c>
      <c r="W79" s="0" t="n">
        <f aca="false">V79*12</f>
        <v>1559988</v>
      </c>
      <c r="Y79" s="0" t="s">
        <v>176</v>
      </c>
      <c r="Z79" s="0" t="n">
        <v>22796</v>
      </c>
      <c r="AA79" s="0" t="s">
        <v>89</v>
      </c>
      <c r="AB79" s="0" t="n">
        <v>0.005</v>
      </c>
      <c r="AC79" s="0" t="n">
        <v>0</v>
      </c>
      <c r="AD79" s="0" t="n">
        <v>3370.22427799088</v>
      </c>
      <c r="AE79" s="0" t="n">
        <v>1.53008182220786</v>
      </c>
      <c r="AF79" s="0" t="n">
        <f aca="false">AE79/S79</f>
        <v>0.00419200499235029</v>
      </c>
      <c r="AG79" s="0" t="n">
        <f aca="false">AE79*EXP(AB79*AC79)</f>
        <v>1.53008182220786</v>
      </c>
      <c r="AH79" s="0" t="n">
        <f aca="false">AG79/S79</f>
        <v>0.00419200499235029</v>
      </c>
      <c r="AI79" s="0" t="s">
        <v>90</v>
      </c>
      <c r="AJ79" s="0" t="n">
        <f aca="false">IF(AI79="A",'FE DISTRIBUCIÓN'!$C$2,'FE DISTRIBUCIÓN'!$C$3)</f>
        <v>4.994E-006</v>
      </c>
      <c r="AK79" s="0" t="n">
        <f aca="false">W79*AJ79</f>
        <v>7.790580072</v>
      </c>
      <c r="AL79" s="0" t="n">
        <f aca="false">AK79/365</f>
        <v>0.0213440549917808</v>
      </c>
      <c r="AM79" s="0" t="n">
        <f aca="false">AK79*EXP(AB79*AC79)</f>
        <v>7.790580072</v>
      </c>
      <c r="AN79" s="0" t="n">
        <f aca="false">AM79/365</f>
        <v>0.0213440549917808</v>
      </c>
      <c r="AO79" s="0" t="n">
        <v>5.223868284E-006</v>
      </c>
      <c r="AP79" s="0" t="n">
        <f aca="false">AO79*W79</f>
        <v>8.14917183662059</v>
      </c>
      <c r="AQ79" s="0" t="n">
        <f aca="false">AP79/365</f>
        <v>0.0223264981825222</v>
      </c>
      <c r="AR79" s="0" t="n">
        <f aca="false">AP79*EXP(AB79*AC79)</f>
        <v>8.14917183662059</v>
      </c>
      <c r="AS79" s="0" t="n">
        <f aca="false">AR79/365</f>
        <v>0.0223264981825222</v>
      </c>
      <c r="AT79" s="0" t="n">
        <v>3.02832944E-007</v>
      </c>
      <c r="AU79" s="0" t="n">
        <f aca="false">AT79*W79</f>
        <v>0.472415758644672</v>
      </c>
      <c r="AV79" s="0" t="n">
        <f aca="false">AU79/365</f>
        <v>0.00129428974971143</v>
      </c>
      <c r="AW79" s="0" t="n">
        <f aca="false">AU79*EXP(AB79*AC79)</f>
        <v>0.472415758644672</v>
      </c>
      <c r="AX79" s="0" t="n">
        <f aca="false">AW79/365</f>
        <v>0.00129428974971143</v>
      </c>
      <c r="AY79" s="0" t="n">
        <f aca="false">AW79+AR79+AM79+AG79</f>
        <v>17.9422494894731</v>
      </c>
      <c r="AZ79" s="0" t="n">
        <f aca="false">AH79+AN79+AS79+AX79</f>
        <v>0.0491568479163647</v>
      </c>
      <c r="BA79" s="0" t="n">
        <f aca="false">AH79*1000000</f>
        <v>4192.00499235029</v>
      </c>
      <c r="BB79" s="0" t="n">
        <f aca="false">BA79*'Dist Horaria'!$H$3</f>
        <v>146.068491808163</v>
      </c>
      <c r="BC79" s="0" t="n">
        <f aca="false">BA79*'Dist Horaria'!$I$3</f>
        <v>142.161022902989</v>
      </c>
      <c r="BD79" s="0" t="n">
        <f aca="false">BA79*'Dist Horaria'!$J$3</f>
        <v>138.472852505823</v>
      </c>
      <c r="BE79" s="0" t="n">
        <f aca="false">BA79*'Dist Horaria'!$K$3</f>
        <v>135.330675373864</v>
      </c>
      <c r="BF79" s="0" t="n">
        <f aca="false">BA79*'Dist Horaria'!$L$3</f>
        <v>133.034494319254</v>
      </c>
      <c r="BG79" s="0" t="n">
        <f aca="false">BA79*'Dist Horaria'!$M$3</f>
        <v>131.588899117267</v>
      </c>
      <c r="BH79" s="0" t="n">
        <f aca="false">BA79*'Dist Horaria'!$N$3</f>
        <v>137.527797138643</v>
      </c>
      <c r="BI79" s="0" t="n">
        <f aca="false">BA79*'Dist Horaria'!$O$3</f>
        <v>137.527797138643</v>
      </c>
      <c r="BJ79" s="0" t="n">
        <f aca="false">BA79*'Dist Horaria'!$P$3</f>
        <v>181.953916224959</v>
      </c>
      <c r="BK79" s="0" t="n">
        <f aca="false">BA79*'Dist Horaria'!$Q$3</f>
        <v>201.199041979522</v>
      </c>
      <c r="BL79" s="0" t="n">
        <f aca="false">BA79*'Dist Horaria'!$R$3</f>
        <v>215.19549707375</v>
      </c>
      <c r="BM79" s="0" t="n">
        <f aca="false">BA79*'Dist Horaria'!$S$3</f>
        <v>222.193724620863</v>
      </c>
      <c r="BN79" s="0" t="n">
        <f aca="false">BA79*'Dist Horaria'!$T$3</f>
        <v>223.943281507642</v>
      </c>
      <c r="BO79" s="0" t="n">
        <f aca="false">BA79*'Dist Horaria'!$U$3</f>
        <v>222.193724620863</v>
      </c>
      <c r="BP79" s="0" t="n">
        <f aca="false">BA79*'Dist Horaria'!$V$3</f>
        <v>218.694610847306</v>
      </c>
      <c r="BQ79" s="0" t="n">
        <f aca="false">BA79*'Dist Horaria'!$W$3</f>
        <v>213.445940186971</v>
      </c>
      <c r="BR79" s="0" t="n">
        <f aca="false">BA79*'Dist Horaria'!$X$3</f>
        <v>209.309361244664</v>
      </c>
      <c r="BS79" s="0" t="n">
        <f aca="false">BA79*'Dist Horaria'!$Y$3</f>
        <v>204.535317133607</v>
      </c>
      <c r="BT79" s="0" t="n">
        <f aca="false">BA79*'Dist Horaria'!$Z$3</f>
        <v>178.549727761258</v>
      </c>
      <c r="BU79" s="0" t="n">
        <f aca="false">BA79*'Dist Horaria'!$AA$3</f>
        <v>169.790593250093</v>
      </c>
      <c r="BV79" s="0" t="n">
        <f aca="false">BA79*'Dist Horaria'!$AB$3</f>
        <v>151.124974180024</v>
      </c>
      <c r="BW79" s="0" t="n">
        <f aca="false">BA79*'Dist Horaria'!$AC$3</f>
        <v>163.793087248335</v>
      </c>
      <c r="BX79" s="0" t="n">
        <f aca="false">BA79*'Dist Horaria'!$AD$3</f>
        <v>159.470657275285</v>
      </c>
      <c r="BY79" s="0" t="n">
        <f aca="false">BA79*'Dist Horaria'!$AE$3</f>
        <v>154.89777867314</v>
      </c>
      <c r="BZ79" s="0" t="n">
        <f aca="false">AN79*1000000</f>
        <v>21344.0549917808</v>
      </c>
      <c r="CA79" s="0" t="n">
        <f aca="false">BZ79*'Dist Horaria'!$H$6</f>
        <v>533.601374794521</v>
      </c>
      <c r="CB79" s="0" t="n">
        <f aca="false">BZ79*'Dist Horaria'!$I$6</f>
        <v>533.601374794521</v>
      </c>
      <c r="CC79" s="0" t="n">
        <f aca="false">BZ79*'Dist Horaria'!$J$6</f>
        <v>533.601374794521</v>
      </c>
      <c r="CD79" s="0" t="n">
        <f aca="false">BZ79*'Dist Horaria'!$K$6</f>
        <v>533.601374794521</v>
      </c>
      <c r="CE79" s="0" t="n">
        <f aca="false">BZ79*'Dist Horaria'!$L$6</f>
        <v>533.601374794521</v>
      </c>
      <c r="CF79" s="0" t="n">
        <f aca="false">BZ79*'Dist Horaria'!$M$6</f>
        <v>1422.93699945206</v>
      </c>
      <c r="CG79" s="0" t="n">
        <f aca="false">BZ79*'Dist Horaria'!$N$6</f>
        <v>1422.93699945206</v>
      </c>
      <c r="CH79" s="0" t="n">
        <f aca="false">BZ79*'Dist Horaria'!$O$6</f>
        <v>1422.93699945206</v>
      </c>
      <c r="CI79" s="0" t="n">
        <f aca="false">BZ79*'Dist Horaria'!$P$6</f>
        <v>933.802405890411</v>
      </c>
      <c r="CJ79" s="0" t="n">
        <f aca="false">BZ79*'Dist Horaria'!$Q$6</f>
        <v>933.802405890411</v>
      </c>
      <c r="CK79" s="0" t="n">
        <f aca="false">BZ79*'Dist Horaria'!$R$6</f>
        <v>933.802405890411</v>
      </c>
      <c r="CL79" s="0" t="n">
        <f aca="false">BZ79*'Dist Horaria'!$S$6</f>
        <v>933.802405890411</v>
      </c>
      <c r="CM79" s="0" t="n">
        <f aca="false">BZ79*'Dist Horaria'!$T$6</f>
        <v>933.802405890411</v>
      </c>
      <c r="CN79" s="0" t="n">
        <f aca="false">BZ79*'Dist Horaria'!$U$6</f>
        <v>933.802405890411</v>
      </c>
      <c r="CO79" s="0" t="n">
        <f aca="false">BZ79*'Dist Horaria'!$V$6</f>
        <v>933.802405890411</v>
      </c>
      <c r="CP79" s="0" t="n">
        <f aca="false">BZ79*'Dist Horaria'!$W$6</f>
        <v>933.802405890411</v>
      </c>
      <c r="CQ79" s="0" t="n">
        <f aca="false">BZ79*'Dist Horaria'!$X$6</f>
        <v>1422.93699945206</v>
      </c>
      <c r="CR79" s="0" t="n">
        <f aca="false">BZ79*'Dist Horaria'!$Y$6</f>
        <v>1422.93699945206</v>
      </c>
      <c r="CS79" s="0" t="n">
        <f aca="false">BZ79*'Dist Horaria'!$Z$6</f>
        <v>1422.93699945206</v>
      </c>
      <c r="CT79" s="0" t="n">
        <f aca="false">BZ79*'Dist Horaria'!$AA$6</f>
        <v>533.601374794521</v>
      </c>
      <c r="CU79" s="0" t="n">
        <f aca="false">BZ79*'Dist Horaria'!$AB$6</f>
        <v>533.601374794521</v>
      </c>
      <c r="CV79" s="0" t="n">
        <f aca="false">BZ79*'Dist Horaria'!$AC$6</f>
        <v>533.601374794521</v>
      </c>
      <c r="CW79" s="0" t="n">
        <f aca="false">BZ79*'Dist Horaria'!$AD$6</f>
        <v>533.601374794521</v>
      </c>
      <c r="CX79" s="0" t="n">
        <f aca="false">BZ79*'Dist Horaria'!$AE$6</f>
        <v>533.601374794521</v>
      </c>
      <c r="CY79" s="0" t="n">
        <f aca="false">AS79*1000000</f>
        <v>22326.4981825222</v>
      </c>
      <c r="CZ79" s="0" t="n">
        <f aca="false">CY79*'Dist Horaria'!$H$6</f>
        <v>558.162454563054</v>
      </c>
      <c r="DA79" s="0" t="n">
        <f aca="false">CY79*'Dist Horaria'!$I$6</f>
        <v>558.162454563054</v>
      </c>
      <c r="DB79" s="0" t="n">
        <f aca="false">CY79*'Dist Horaria'!$J$6</f>
        <v>558.162454563054</v>
      </c>
      <c r="DC79" s="0" t="n">
        <f aca="false">CY79*'Dist Horaria'!$K$6</f>
        <v>558.162454563054</v>
      </c>
      <c r="DD79" s="0" t="n">
        <f aca="false">CY79*'Dist Horaria'!$L$6</f>
        <v>558.162454563054</v>
      </c>
      <c r="DE79" s="0" t="n">
        <f aca="false">CY79*'Dist Horaria'!$M$6</f>
        <v>1488.43321216815</v>
      </c>
      <c r="DF79" s="0" t="n">
        <f aca="false">CY79*'Dist Horaria'!$N$6</f>
        <v>1488.43321216815</v>
      </c>
      <c r="DG79" s="0" t="n">
        <f aca="false">CY79*'Dist Horaria'!$O$6</f>
        <v>1488.43321216815</v>
      </c>
      <c r="DH79" s="0" t="n">
        <f aca="false">CY79*'Dist Horaria'!$P$6</f>
        <v>976.784295485345</v>
      </c>
      <c r="DI79" s="0" t="n">
        <f aca="false">CY79*'Dist Horaria'!$Q$6</f>
        <v>976.784295485345</v>
      </c>
      <c r="DJ79" s="0" t="n">
        <f aca="false">CY79*'Dist Horaria'!$R$6</f>
        <v>976.784295485345</v>
      </c>
      <c r="DK79" s="0" t="n">
        <f aca="false">CY79*'Dist Horaria'!$S$6</f>
        <v>976.784295485345</v>
      </c>
      <c r="DL79" s="0" t="n">
        <f aca="false">CY79*'Dist Horaria'!$T$6</f>
        <v>976.784295485345</v>
      </c>
      <c r="DM79" s="0" t="n">
        <f aca="false">CY79*'Dist Horaria'!$U$6</f>
        <v>976.784295485345</v>
      </c>
      <c r="DN79" s="0" t="n">
        <f aca="false">CY79*'Dist Horaria'!$V$6</f>
        <v>976.784295485345</v>
      </c>
      <c r="DO79" s="0" t="n">
        <f aca="false">CY79*'Dist Horaria'!$W$6</f>
        <v>976.784295485345</v>
      </c>
      <c r="DP79" s="0" t="n">
        <f aca="false">CY79*'Dist Horaria'!$X$6</f>
        <v>1488.43321216815</v>
      </c>
      <c r="DQ79" s="0" t="n">
        <f aca="false">CY79*'Dist Horaria'!$Y$6</f>
        <v>1488.43321216815</v>
      </c>
      <c r="DR79" s="0" t="n">
        <f aca="false">CY79*'Dist Horaria'!$Z$6</f>
        <v>1488.43321216815</v>
      </c>
      <c r="DS79" s="0" t="n">
        <f aca="false">CY79*'Dist Horaria'!$AA$6</f>
        <v>558.162454563054</v>
      </c>
      <c r="DT79" s="0" t="n">
        <f aca="false">CY79*'Dist Horaria'!$AB$6</f>
        <v>558.162454563054</v>
      </c>
      <c r="DU79" s="0" t="n">
        <f aca="false">CY79*'Dist Horaria'!$AC$6</f>
        <v>558.162454563054</v>
      </c>
      <c r="DV79" s="0" t="n">
        <f aca="false">CY79*'Dist Horaria'!$AD$6</f>
        <v>558.162454563054</v>
      </c>
      <c r="DW79" s="0" t="n">
        <f aca="false">CY79*'Dist Horaria'!$AE$6</f>
        <v>558.162454563054</v>
      </c>
      <c r="DX79" s="0" t="n">
        <f aca="false">AX79*1000000</f>
        <v>1294.28974971143</v>
      </c>
      <c r="DY79" s="0" t="n">
        <f aca="false">DX79*'Dist Horaria'!$H$6</f>
        <v>32.3572437427858</v>
      </c>
      <c r="DZ79" s="0" t="n">
        <f aca="false">DX79*'Dist Horaria'!$I$6</f>
        <v>32.3572437427858</v>
      </c>
      <c r="EA79" s="0" t="n">
        <f aca="false">DX79*'Dist Horaria'!$J$6</f>
        <v>32.3572437427858</v>
      </c>
      <c r="EB79" s="0" t="n">
        <f aca="false">DX79*'Dist Horaria'!$K$6</f>
        <v>32.3572437427858</v>
      </c>
      <c r="EC79" s="0" t="n">
        <f aca="false">DX79*'Dist Horaria'!$L$6</f>
        <v>32.3572437427858</v>
      </c>
      <c r="ED79" s="0" t="n">
        <f aca="false">DX79*'Dist Horaria'!$M$6</f>
        <v>86.2859833140954</v>
      </c>
      <c r="EE79" s="0" t="n">
        <f aca="false">DX79*'Dist Horaria'!$N$6</f>
        <v>86.2859833140954</v>
      </c>
      <c r="EF79" s="0" t="n">
        <f aca="false">DX79*'Dist Horaria'!$O$6</f>
        <v>86.2859833140954</v>
      </c>
      <c r="EG79" s="0" t="n">
        <f aca="false">DX79*'Dist Horaria'!$P$6</f>
        <v>56.6251765498751</v>
      </c>
      <c r="EH79" s="0" t="n">
        <f aca="false">DX79*'Dist Horaria'!$Q$6</f>
        <v>56.6251765498751</v>
      </c>
      <c r="EI79" s="0" t="n">
        <f aca="false">DX79*'Dist Horaria'!$R$6</f>
        <v>56.6251765498751</v>
      </c>
      <c r="EJ79" s="0" t="n">
        <f aca="false">DX79*'Dist Horaria'!$S$6</f>
        <v>56.6251765498751</v>
      </c>
      <c r="EK79" s="0" t="n">
        <f aca="false">DX79*'Dist Horaria'!$T$6</f>
        <v>56.6251765498751</v>
      </c>
      <c r="EL79" s="0" t="n">
        <f aca="false">DX79*'Dist Horaria'!$U$6</f>
        <v>56.6251765498751</v>
      </c>
      <c r="EM79" s="0" t="n">
        <f aca="false">DX79*'Dist Horaria'!$V$6</f>
        <v>56.6251765498751</v>
      </c>
      <c r="EN79" s="0" t="n">
        <f aca="false">DX79*'Dist Horaria'!$W$6</f>
        <v>56.6251765498751</v>
      </c>
      <c r="EO79" s="0" t="n">
        <f aca="false">DX79*'Dist Horaria'!$X$6</f>
        <v>86.2859833140954</v>
      </c>
      <c r="EP79" s="0" t="n">
        <f aca="false">DX79*'Dist Horaria'!$Y$6</f>
        <v>86.2859833140954</v>
      </c>
      <c r="EQ79" s="0" t="n">
        <f aca="false">DX79*'Dist Horaria'!$Z$6</f>
        <v>86.2859833140954</v>
      </c>
      <c r="ER79" s="0" t="n">
        <f aca="false">DX79*'Dist Horaria'!$AA$6</f>
        <v>32.3572437427858</v>
      </c>
      <c r="ES79" s="0" t="n">
        <f aca="false">DX79*'Dist Horaria'!$AB$6</f>
        <v>32.3572437427858</v>
      </c>
      <c r="ET79" s="0" t="n">
        <f aca="false">DX79*'Dist Horaria'!$AC$6</f>
        <v>32.3572437427858</v>
      </c>
      <c r="EU79" s="0" t="n">
        <f aca="false">DX79*'Dist Horaria'!$AD$6</f>
        <v>32.3572437427858</v>
      </c>
      <c r="EV79" s="0" t="n">
        <f aca="false">DX79*'Dist Horaria'!$AE$6</f>
        <v>32.3572437427858</v>
      </c>
      <c r="EW79" s="0" t="n">
        <f aca="false">BB79+CA79+CZ79+DY79</f>
        <v>1270.18956490852</v>
      </c>
      <c r="EX79" s="0" t="n">
        <f aca="false">BC79+CB79+DA79+DZ79</f>
        <v>1266.28209600335</v>
      </c>
      <c r="EY79" s="0" t="n">
        <f aca="false">BD79+CC79+DB79+EA79</f>
        <v>1262.59392560618</v>
      </c>
      <c r="EZ79" s="0" t="n">
        <f aca="false">BE79+CD79+DC79+EB79</f>
        <v>1259.45174847422</v>
      </c>
      <c r="FA79" s="0" t="n">
        <f aca="false">BF79+CE79+DD79+EC79</f>
        <v>1257.15556741961</v>
      </c>
      <c r="FB79" s="0" t="n">
        <f aca="false">BG79+CF79+DE79+ED79</f>
        <v>3129.24509405156</v>
      </c>
      <c r="FC79" s="0" t="n">
        <f aca="false">BH79+CG79+DF79+EE79</f>
        <v>3135.18399207294</v>
      </c>
      <c r="FD79" s="0" t="n">
        <f aca="false">BI79+CH79+DG79+EF79</f>
        <v>3135.18399207294</v>
      </c>
      <c r="FE79" s="0" t="n">
        <f aca="false">BJ79+CI79+DH79+EG79</f>
        <v>2149.16579415059</v>
      </c>
      <c r="FF79" s="0" t="n">
        <f aca="false">BK79+CJ79+DI79+EH79</f>
        <v>2168.41091990515</v>
      </c>
      <c r="FG79" s="0" t="n">
        <f aca="false">BL79+CK79+DJ79+EI79</f>
        <v>2182.40737499938</v>
      </c>
      <c r="FH79" s="0" t="n">
        <f aca="false">BM79+CL79+DK79+EJ79</f>
        <v>2189.40560254649</v>
      </c>
      <c r="FI79" s="0" t="n">
        <f aca="false">BN79+CM79+DL79+EK79</f>
        <v>2191.15515943327</v>
      </c>
      <c r="FJ79" s="0" t="n">
        <f aca="false">BO79+CN79+DM79+EL79</f>
        <v>2189.40560254649</v>
      </c>
      <c r="FK79" s="0" t="n">
        <f aca="false">BP79+CO79+DN79+EM79</f>
        <v>2185.90648877294</v>
      </c>
      <c r="FL79" s="0" t="n">
        <f aca="false">BQ79+CP79+DO79+EN79</f>
        <v>2180.6578181126</v>
      </c>
      <c r="FM79" s="0" t="n">
        <f aca="false">BR79+CQ79+DP79+EO79</f>
        <v>3206.96555617896</v>
      </c>
      <c r="FN79" s="0" t="n">
        <f aca="false">BS79+CR79+DQ79+EP79</f>
        <v>3202.1915120679</v>
      </c>
      <c r="FO79" s="0" t="n">
        <f aca="false">BT79+CS79+DR79+EQ79</f>
        <v>3176.20592269555</v>
      </c>
      <c r="FP79" s="0" t="n">
        <f aca="false">BU79+CT79+DS79+ER79</f>
        <v>1293.91166635045</v>
      </c>
      <c r="FQ79" s="0" t="n">
        <f aca="false">BV79+CU79+DT79+ES79</f>
        <v>1275.24604728039</v>
      </c>
      <c r="FR79" s="0" t="n">
        <f aca="false">BW79+CV79+DU79+ET79</f>
        <v>1287.9141603487</v>
      </c>
      <c r="FS79" s="0" t="n">
        <f aca="false">BX79+CW79+DV79+EU79</f>
        <v>1283.59173037565</v>
      </c>
      <c r="FT79" s="0" t="n">
        <f aca="false">BY79+CX79+DW79+EV79</f>
        <v>1279.0188517735</v>
      </c>
      <c r="FU79" s="0" t="n">
        <f aca="false">AM79*'Dist Horaria'!$H$10</f>
        <v>0.703109365740151</v>
      </c>
      <c r="FV79" s="0" t="n">
        <f aca="false">AM79*'Dist Horaria'!$I$10</f>
        <v>0.658032769060329</v>
      </c>
      <c r="FW79" s="0" t="n">
        <f aca="false">AM79*'Dist Horaria'!$J$10</f>
        <v>0.655184085136625</v>
      </c>
      <c r="FX79" s="0" t="n">
        <f aca="false">AM79*'Dist Horaria'!$K$10</f>
        <v>0.636341216000657</v>
      </c>
      <c r="FY79" s="0" t="n">
        <f aca="false">AM79*'Dist Horaria'!$L$10</f>
        <v>0.636595869610095</v>
      </c>
      <c r="FZ79" s="0" t="n">
        <f aca="false">AM79*'Dist Horaria'!$M$10</f>
        <v>0.681183778083016</v>
      </c>
      <c r="GA79" s="0" t="n">
        <f aca="false">AM79*'Dist Horaria'!$N$10</f>
        <v>0.644428010120425</v>
      </c>
      <c r="GB79" s="0" t="n">
        <f aca="false">AM79*'Dist Horaria'!$O$10</f>
        <v>0.633428824616875</v>
      </c>
      <c r="GC79" s="0" t="n">
        <f aca="false">AM79*'Dist Horaria'!$P$10</f>
        <v>0.643258189594856</v>
      </c>
      <c r="GD79" s="0" t="n">
        <f aca="false">AM79*'Dist Horaria'!$Q$10</f>
        <v>0.582126960513818</v>
      </c>
      <c r="GE79" s="0" t="n">
        <f aca="false">AM79*'Dist Horaria'!$R$10</f>
        <v>0.710282314675324</v>
      </c>
      <c r="GF79" s="0" t="n">
        <f aca="false">AM79*'Dist Horaria'!$S$10</f>
        <v>0.606608688847829</v>
      </c>
      <c r="GG79" s="0" t="n">
        <f aca="false">AR79*'Dist Horaria'!$H$10</f>
        <v>0.735472710427179</v>
      </c>
      <c r="GH79" s="0" t="n">
        <f aca="false">AR79*'Dist Horaria'!$I$10</f>
        <v>0.688321287970955</v>
      </c>
      <c r="GI79" s="0" t="n">
        <f aca="false">AR79*'Dist Horaria'!$J$10</f>
        <v>0.685341482284095</v>
      </c>
      <c r="GJ79" s="0" t="n">
        <f aca="false">AR79*'Dist Horaria'!$K$10</f>
        <v>0.665631296769689</v>
      </c>
      <c r="GK79" s="0" t="n">
        <f aca="false">AR79*'Dist Horaria'!$L$10</f>
        <v>0.665897671802477</v>
      </c>
      <c r="GL79" s="0" t="n">
        <f aca="false">AR79*'Dist Horaria'!$M$10</f>
        <v>0.712537912275363</v>
      </c>
      <c r="GM79" s="0" t="n">
        <f aca="false">AR79*'Dist Horaria'!$N$10</f>
        <v>0.674090317058333</v>
      </c>
      <c r="GN79" s="0" t="n">
        <f aca="false">AR79*'Dist Horaria'!$O$10</f>
        <v>0.662584851238986</v>
      </c>
      <c r="GO79" s="0" t="n">
        <f aca="false">AR79*'Dist Horaria'!$P$10</f>
        <v>0.672866650990754</v>
      </c>
      <c r="GP79" s="0" t="n">
        <f aca="false">AR79*'Dist Horaria'!$Q$10</f>
        <v>0.608921619200932</v>
      </c>
      <c r="GQ79" s="0" t="n">
        <f aca="false">AR79*'Dist Horaria'!$R$10</f>
        <v>0.742975822250407</v>
      </c>
      <c r="GR79" s="0" t="n">
        <f aca="false">AR79*'Dist Horaria'!$S$10</f>
        <v>0.634530214351422</v>
      </c>
      <c r="GS79" s="0" t="n">
        <f aca="false">AW79*'Dist Horaria'!$H$10</f>
        <v>0.0426360991551988</v>
      </c>
      <c r="GT79" s="0" t="n">
        <f aca="false">AW79*'Dist Horaria'!$I$10</f>
        <v>0.0399026833606351</v>
      </c>
      <c r="GU79" s="0" t="n">
        <f aca="false">AW79*'Dist Horaria'!$J$10</f>
        <v>0.0397299410019765</v>
      </c>
      <c r="GV79" s="0" t="n">
        <f aca="false">AW79*'Dist Horaria'!$K$10</f>
        <v>0.038587321551866</v>
      </c>
      <c r="GW79" s="0" t="n">
        <f aca="false">AW79*'Dist Horaria'!$L$10</f>
        <v>0.0386027635827523</v>
      </c>
      <c r="GX79" s="0" t="n">
        <f aca="false">AW79*'Dist Horaria'!$M$10</f>
        <v>0.0413065456391515</v>
      </c>
      <c r="GY79" s="0" t="n">
        <f aca="false">AW79*'Dist Horaria'!$N$10</f>
        <v>0.0390776995396135</v>
      </c>
      <c r="GZ79" s="0" t="n">
        <f aca="false">AW79*'Dist Horaria'!$O$10</f>
        <v>0.0384107160138542</v>
      </c>
      <c r="HA79" s="0" t="n">
        <f aca="false">AW79*'Dist Horaria'!$P$10</f>
        <v>0.0390067623762756</v>
      </c>
      <c r="HB79" s="0" t="n">
        <f aca="false">AW79*'Dist Horaria'!$Q$10</f>
        <v>0.0352998040116482</v>
      </c>
      <c r="HC79" s="0" t="n">
        <f aca="false">AW79*'Dist Horaria'!$R$10</f>
        <v>0.0430710621594439</v>
      </c>
      <c r="HD79" s="0" t="n">
        <f aca="false">AW79*'Dist Horaria'!$S$10</f>
        <v>0.0367843602522563</v>
      </c>
    </row>
    <row r="80" customFormat="false" ht="13.8" hidden="false" customHeight="false" outlineLevel="0" collapsed="false">
      <c r="A80" s="0" t="n">
        <v>4.65604166666667</v>
      </c>
      <c r="B80" s="0" t="n">
        <v>-74.1333444444444</v>
      </c>
      <c r="C80" s="0" t="n">
        <v>25</v>
      </c>
      <c r="D80" s="0" t="n">
        <v>30</v>
      </c>
      <c r="E80" s="0" t="n">
        <v>1886</v>
      </c>
      <c r="F80" s="0" t="n">
        <v>94</v>
      </c>
      <c r="G80" s="0" t="s">
        <v>441</v>
      </c>
      <c r="H80" s="1" t="n">
        <v>41201</v>
      </c>
      <c r="I80" s="0" t="s">
        <v>500</v>
      </c>
      <c r="J80" s="0" t="s">
        <v>501</v>
      </c>
      <c r="K80" s="0" t="s">
        <v>502</v>
      </c>
      <c r="L80" s="0" t="s">
        <v>503</v>
      </c>
      <c r="M80" s="0" t="s">
        <v>504</v>
      </c>
      <c r="N80" s="0" t="n">
        <v>246</v>
      </c>
      <c r="O80" s="0" t="s">
        <v>505</v>
      </c>
      <c r="P80" s="0" t="s">
        <v>408</v>
      </c>
      <c r="Q80" s="0" t="s">
        <v>305</v>
      </c>
      <c r="R80" s="0" t="s">
        <v>409</v>
      </c>
      <c r="S80" s="0" t="n">
        <v>312</v>
      </c>
      <c r="T80" s="0" t="n">
        <v>8</v>
      </c>
      <c r="U80" s="0" t="n">
        <v>1</v>
      </c>
      <c r="V80" s="0" t="n">
        <v>115666.66</v>
      </c>
      <c r="W80" s="0" t="n">
        <f aca="false">V80*12</f>
        <v>1387999.92</v>
      </c>
      <c r="Y80" s="0" t="s">
        <v>506</v>
      </c>
      <c r="Z80" s="0" t="n">
        <v>14529</v>
      </c>
      <c r="AA80" s="0" t="s">
        <v>507</v>
      </c>
      <c r="AB80" s="0" t="n">
        <v>0.005</v>
      </c>
      <c r="AC80" s="0" t="n">
        <v>0</v>
      </c>
      <c r="AD80" s="0" t="n">
        <v>24.1157504382121</v>
      </c>
      <c r="AE80" s="0" t="n">
        <f aca="false">AD80/2204.59</f>
        <v>0.0109388822584753</v>
      </c>
      <c r="AF80" s="0" t="n">
        <f aca="false">AE80/S80</f>
        <v>3.50605200592158E-005</v>
      </c>
      <c r="AG80" s="0" t="n">
        <f aca="false">AE80*EXP(AB80*AC80)</f>
        <v>0.0109388822584753</v>
      </c>
      <c r="AH80" s="0" t="n">
        <f aca="false">AG80/S80</f>
        <v>3.50605200592158E-005</v>
      </c>
      <c r="AI80" s="0" t="s">
        <v>90</v>
      </c>
      <c r="AJ80" s="0" t="n">
        <f aca="false">IF(AI80="A",'FE DISTRIBUCIÓN'!$C$2,'FE DISTRIBUCIÓN'!$C$3)</f>
        <v>4.994E-006</v>
      </c>
      <c r="AK80" s="0" t="n">
        <f aca="false">W80*AJ80</f>
        <v>6.93167160048</v>
      </c>
      <c r="AL80" s="0" t="n">
        <f aca="false">AK80/365</f>
        <v>0.0189908810972055</v>
      </c>
      <c r="AM80" s="0" t="n">
        <f aca="false">AK80*EXP(AB80*AC80)</f>
        <v>6.93167160048</v>
      </c>
      <c r="AN80" s="0" t="n">
        <f aca="false">AM80/365</f>
        <v>0.0189908810972055</v>
      </c>
      <c r="AO80" s="0" t="n">
        <v>5.223868284E-006</v>
      </c>
      <c r="AP80" s="0" t="n">
        <f aca="false">AO80*W80</f>
        <v>7.25072876028254</v>
      </c>
      <c r="AQ80" s="0" t="n">
        <f aca="false">AP80/365</f>
        <v>0.0198650103021439</v>
      </c>
      <c r="AR80" s="0" t="n">
        <f aca="false">AP80*EXP(AB80*AC80)</f>
        <v>7.25072876028254</v>
      </c>
      <c r="AS80" s="0" t="n">
        <f aca="false">AR80/365</f>
        <v>0.0198650103021439</v>
      </c>
      <c r="AT80" s="0" t="n">
        <v>3.02832944E-007</v>
      </c>
      <c r="AU80" s="0" t="n">
        <f aca="false">AT80*W80</f>
        <v>0.420332102045364</v>
      </c>
      <c r="AV80" s="0" t="n">
        <f aca="false">AU80/365</f>
        <v>0.00115159480012429</v>
      </c>
      <c r="AW80" s="0" t="n">
        <f aca="false">AU80*EXP(AB80*AC80)</f>
        <v>0.420332102045364</v>
      </c>
      <c r="AX80" s="0" t="n">
        <f aca="false">AW80/365</f>
        <v>0.00115159480012429</v>
      </c>
      <c r="AY80" s="0" t="n">
        <f aca="false">AW80+AR80+AM80+AG80</f>
        <v>14.6136713450664</v>
      </c>
      <c r="AZ80" s="0" t="n">
        <f aca="false">AH80+AN80+AS80+AX80</f>
        <v>0.0400425467195329</v>
      </c>
      <c r="BA80" s="0" t="n">
        <f aca="false">AH80*1000000</f>
        <v>35.0605200592158</v>
      </c>
      <c r="BB80" s="0" t="n">
        <f aca="false">BA80*'Dist Horaria'!$H$3</f>
        <v>1.22166774524479</v>
      </c>
      <c r="BC80" s="0" t="n">
        <f aca="false">BA80*'Dist Horaria'!$I$3</f>
        <v>1.18898698933429</v>
      </c>
      <c r="BD80" s="0" t="n">
        <f aca="false">BA80*'Dist Horaria'!$J$3</f>
        <v>1.15814037239857</v>
      </c>
      <c r="BE80" s="0" t="n">
        <f aca="false">BA80*'Dist Horaria'!$K$3</f>
        <v>1.13186025952521</v>
      </c>
      <c r="BF80" s="0" t="n">
        <f aca="false">BA80*'Dist Horaria'!$L$3</f>
        <v>1.11265577334935</v>
      </c>
      <c r="BG80" s="0" t="n">
        <f aca="false">BA80*'Dist Horaria'!$M$3</f>
        <v>1.10056530120791</v>
      </c>
      <c r="BH80" s="0" t="n">
        <f aca="false">BA80*'Dist Horaria'!$N$3</f>
        <v>1.15023624711281</v>
      </c>
      <c r="BI80" s="0" t="n">
        <f aca="false">BA80*'Dist Horaria'!$O$3</f>
        <v>1.15023624711281</v>
      </c>
      <c r="BJ80" s="0" t="n">
        <f aca="false">BA80*'Dist Horaria'!$P$3</f>
        <v>1.5218013674362</v>
      </c>
      <c r="BK80" s="0" t="n">
        <f aca="false">BA80*'Dist Horaria'!$Q$3</f>
        <v>1.68276112745349</v>
      </c>
      <c r="BL80" s="0" t="n">
        <f aca="false">BA80*'Dist Horaria'!$R$3</f>
        <v>1.79982277110243</v>
      </c>
      <c r="BM80" s="0" t="n">
        <f aca="false">BA80*'Dist Horaria'!$S$3</f>
        <v>1.8583535929269</v>
      </c>
      <c r="BN80" s="0" t="n">
        <f aca="false">BA80*'Dist Horaria'!$T$3</f>
        <v>1.87298629838301</v>
      </c>
      <c r="BO80" s="0" t="n">
        <f aca="false">BA80*'Dist Horaria'!$U$3</f>
        <v>1.8583535929269</v>
      </c>
      <c r="BP80" s="0" t="n">
        <f aca="false">BA80*'Dist Horaria'!$V$3</f>
        <v>1.82908818201466</v>
      </c>
      <c r="BQ80" s="0" t="n">
        <f aca="false">BA80*'Dist Horaria'!$W$3</f>
        <v>1.78519006564631</v>
      </c>
      <c r="BR80" s="0" t="n">
        <f aca="false">BA80*'Dist Horaria'!$X$3</f>
        <v>1.75059311043086</v>
      </c>
      <c r="BS80" s="0" t="n">
        <f aca="false">BA80*'Dist Horaria'!$Y$3</f>
        <v>1.7106646109122</v>
      </c>
      <c r="BT80" s="0" t="n">
        <f aca="false">BA80*'Dist Horaria'!$Z$3</f>
        <v>1.4933298798939</v>
      </c>
      <c r="BU80" s="0" t="n">
        <f aca="false">BA80*'Dist Horaria'!$AA$3</f>
        <v>1.42007142438383</v>
      </c>
      <c r="BV80" s="0" t="n">
        <f aca="false">BA80*'Dist Horaria'!$AB$3</f>
        <v>1.26395846339786</v>
      </c>
      <c r="BW80" s="0" t="n">
        <f aca="false">BA80*'Dist Horaria'!$AC$3</f>
        <v>1.36991030103985</v>
      </c>
      <c r="BX80" s="0" t="n">
        <f aca="false">BA80*'Dist Horaria'!$AD$3</f>
        <v>1.33375895030166</v>
      </c>
      <c r="BY80" s="0" t="n">
        <f aca="false">BA80*'Dist Horaria'!$AE$3</f>
        <v>1.29551293145115</v>
      </c>
      <c r="BZ80" s="0" t="n">
        <f aca="false">AN80*1000000</f>
        <v>18990.8810972055</v>
      </c>
      <c r="CA80" s="0" t="n">
        <f aca="false">BZ80*'Dist Horaria'!$H$6</f>
        <v>474.772027430137</v>
      </c>
      <c r="CB80" s="0" t="n">
        <f aca="false">BZ80*'Dist Horaria'!$I$6</f>
        <v>474.772027430137</v>
      </c>
      <c r="CC80" s="0" t="n">
        <f aca="false">BZ80*'Dist Horaria'!$J$6</f>
        <v>474.772027430137</v>
      </c>
      <c r="CD80" s="0" t="n">
        <f aca="false">BZ80*'Dist Horaria'!$K$6</f>
        <v>474.772027430137</v>
      </c>
      <c r="CE80" s="0" t="n">
        <f aca="false">BZ80*'Dist Horaria'!$L$6</f>
        <v>474.772027430137</v>
      </c>
      <c r="CF80" s="0" t="n">
        <f aca="false">BZ80*'Dist Horaria'!$M$6</f>
        <v>1266.0587398137</v>
      </c>
      <c r="CG80" s="0" t="n">
        <f aca="false">BZ80*'Dist Horaria'!$N$6</f>
        <v>1266.0587398137</v>
      </c>
      <c r="CH80" s="0" t="n">
        <f aca="false">BZ80*'Dist Horaria'!$O$6</f>
        <v>1266.0587398137</v>
      </c>
      <c r="CI80" s="0" t="n">
        <f aca="false">BZ80*'Dist Horaria'!$P$6</f>
        <v>830.85104800274</v>
      </c>
      <c r="CJ80" s="0" t="n">
        <f aca="false">BZ80*'Dist Horaria'!$Q$6</f>
        <v>830.85104800274</v>
      </c>
      <c r="CK80" s="0" t="n">
        <f aca="false">BZ80*'Dist Horaria'!$R$6</f>
        <v>830.85104800274</v>
      </c>
      <c r="CL80" s="0" t="n">
        <f aca="false">BZ80*'Dist Horaria'!$S$6</f>
        <v>830.85104800274</v>
      </c>
      <c r="CM80" s="0" t="n">
        <f aca="false">BZ80*'Dist Horaria'!$T$6</f>
        <v>830.85104800274</v>
      </c>
      <c r="CN80" s="0" t="n">
        <f aca="false">BZ80*'Dist Horaria'!$U$6</f>
        <v>830.85104800274</v>
      </c>
      <c r="CO80" s="0" t="n">
        <f aca="false">BZ80*'Dist Horaria'!$V$6</f>
        <v>830.85104800274</v>
      </c>
      <c r="CP80" s="0" t="n">
        <f aca="false">BZ80*'Dist Horaria'!$W$6</f>
        <v>830.85104800274</v>
      </c>
      <c r="CQ80" s="0" t="n">
        <f aca="false">BZ80*'Dist Horaria'!$X$6</f>
        <v>1266.0587398137</v>
      </c>
      <c r="CR80" s="0" t="n">
        <f aca="false">BZ80*'Dist Horaria'!$Y$6</f>
        <v>1266.0587398137</v>
      </c>
      <c r="CS80" s="0" t="n">
        <f aca="false">BZ80*'Dist Horaria'!$Z$6</f>
        <v>1266.0587398137</v>
      </c>
      <c r="CT80" s="0" t="n">
        <f aca="false">BZ80*'Dist Horaria'!$AA$6</f>
        <v>474.772027430137</v>
      </c>
      <c r="CU80" s="0" t="n">
        <f aca="false">BZ80*'Dist Horaria'!$AB$6</f>
        <v>474.772027430137</v>
      </c>
      <c r="CV80" s="0" t="n">
        <f aca="false">BZ80*'Dist Horaria'!$AC$6</f>
        <v>474.772027430137</v>
      </c>
      <c r="CW80" s="0" t="n">
        <f aca="false">BZ80*'Dist Horaria'!$AD$6</f>
        <v>474.772027430137</v>
      </c>
      <c r="CX80" s="0" t="n">
        <f aca="false">BZ80*'Dist Horaria'!$AE$6</f>
        <v>474.772027430137</v>
      </c>
      <c r="CY80" s="0" t="n">
        <f aca="false">AS80*1000000</f>
        <v>19865.0103021439</v>
      </c>
      <c r="CZ80" s="0" t="n">
        <f aca="false">CY80*'Dist Horaria'!$H$6</f>
        <v>496.625257553599</v>
      </c>
      <c r="DA80" s="0" t="n">
        <f aca="false">CY80*'Dist Horaria'!$I$6</f>
        <v>496.625257553599</v>
      </c>
      <c r="DB80" s="0" t="n">
        <f aca="false">CY80*'Dist Horaria'!$J$6</f>
        <v>496.625257553599</v>
      </c>
      <c r="DC80" s="0" t="n">
        <f aca="false">CY80*'Dist Horaria'!$K$6</f>
        <v>496.625257553599</v>
      </c>
      <c r="DD80" s="0" t="n">
        <f aca="false">CY80*'Dist Horaria'!$L$6</f>
        <v>496.625257553599</v>
      </c>
      <c r="DE80" s="0" t="n">
        <f aca="false">CY80*'Dist Horaria'!$M$6</f>
        <v>1324.33402014293</v>
      </c>
      <c r="DF80" s="0" t="n">
        <f aca="false">CY80*'Dist Horaria'!$N$6</f>
        <v>1324.33402014293</v>
      </c>
      <c r="DG80" s="0" t="n">
        <f aca="false">CY80*'Dist Horaria'!$O$6</f>
        <v>1324.33402014293</v>
      </c>
      <c r="DH80" s="0" t="n">
        <f aca="false">CY80*'Dist Horaria'!$P$6</f>
        <v>869.094200718797</v>
      </c>
      <c r="DI80" s="0" t="n">
        <f aca="false">CY80*'Dist Horaria'!$Q$6</f>
        <v>869.094200718797</v>
      </c>
      <c r="DJ80" s="0" t="n">
        <f aca="false">CY80*'Dist Horaria'!$R$6</f>
        <v>869.094200718797</v>
      </c>
      <c r="DK80" s="0" t="n">
        <f aca="false">CY80*'Dist Horaria'!$S$6</f>
        <v>869.094200718797</v>
      </c>
      <c r="DL80" s="0" t="n">
        <f aca="false">CY80*'Dist Horaria'!$T$6</f>
        <v>869.094200718797</v>
      </c>
      <c r="DM80" s="0" t="n">
        <f aca="false">CY80*'Dist Horaria'!$U$6</f>
        <v>869.094200718797</v>
      </c>
      <c r="DN80" s="0" t="n">
        <f aca="false">CY80*'Dist Horaria'!$V$6</f>
        <v>869.094200718797</v>
      </c>
      <c r="DO80" s="0" t="n">
        <f aca="false">CY80*'Dist Horaria'!$W$6</f>
        <v>869.094200718797</v>
      </c>
      <c r="DP80" s="0" t="n">
        <f aca="false">CY80*'Dist Horaria'!$X$6</f>
        <v>1324.33402014293</v>
      </c>
      <c r="DQ80" s="0" t="n">
        <f aca="false">CY80*'Dist Horaria'!$Y$6</f>
        <v>1324.33402014293</v>
      </c>
      <c r="DR80" s="0" t="n">
        <f aca="false">CY80*'Dist Horaria'!$Z$6</f>
        <v>1324.33402014293</v>
      </c>
      <c r="DS80" s="0" t="n">
        <f aca="false">CY80*'Dist Horaria'!$AA$6</f>
        <v>496.625257553599</v>
      </c>
      <c r="DT80" s="0" t="n">
        <f aca="false">CY80*'Dist Horaria'!$AB$6</f>
        <v>496.625257553599</v>
      </c>
      <c r="DU80" s="0" t="n">
        <f aca="false">CY80*'Dist Horaria'!$AC$6</f>
        <v>496.625257553599</v>
      </c>
      <c r="DV80" s="0" t="n">
        <f aca="false">CY80*'Dist Horaria'!$AD$6</f>
        <v>496.625257553599</v>
      </c>
      <c r="DW80" s="0" t="n">
        <f aca="false">CY80*'Dist Horaria'!$AE$6</f>
        <v>496.625257553599</v>
      </c>
      <c r="DX80" s="0" t="n">
        <f aca="false">AX80*1000000</f>
        <v>1151.59480012429</v>
      </c>
      <c r="DY80" s="0" t="n">
        <f aca="false">DX80*'Dist Horaria'!$H$6</f>
        <v>28.7898700031072</v>
      </c>
      <c r="DZ80" s="0" t="n">
        <f aca="false">DX80*'Dist Horaria'!$I$6</f>
        <v>28.7898700031072</v>
      </c>
      <c r="EA80" s="0" t="n">
        <f aca="false">DX80*'Dist Horaria'!$J$6</f>
        <v>28.7898700031072</v>
      </c>
      <c r="EB80" s="0" t="n">
        <f aca="false">DX80*'Dist Horaria'!$K$6</f>
        <v>28.7898700031072</v>
      </c>
      <c r="EC80" s="0" t="n">
        <f aca="false">DX80*'Dist Horaria'!$L$6</f>
        <v>28.7898700031072</v>
      </c>
      <c r="ED80" s="0" t="n">
        <f aca="false">DX80*'Dist Horaria'!$M$6</f>
        <v>76.7729866749524</v>
      </c>
      <c r="EE80" s="0" t="n">
        <f aca="false">DX80*'Dist Horaria'!$N$6</f>
        <v>76.7729866749524</v>
      </c>
      <c r="EF80" s="0" t="n">
        <f aca="false">DX80*'Dist Horaria'!$O$6</f>
        <v>76.7729866749524</v>
      </c>
      <c r="EG80" s="0" t="n">
        <f aca="false">DX80*'Dist Horaria'!$P$6</f>
        <v>50.3822725054375</v>
      </c>
      <c r="EH80" s="0" t="n">
        <f aca="false">DX80*'Dist Horaria'!$Q$6</f>
        <v>50.3822725054375</v>
      </c>
      <c r="EI80" s="0" t="n">
        <f aca="false">DX80*'Dist Horaria'!$R$6</f>
        <v>50.3822725054375</v>
      </c>
      <c r="EJ80" s="0" t="n">
        <f aca="false">DX80*'Dist Horaria'!$S$6</f>
        <v>50.3822725054375</v>
      </c>
      <c r="EK80" s="0" t="n">
        <f aca="false">DX80*'Dist Horaria'!$T$6</f>
        <v>50.3822725054375</v>
      </c>
      <c r="EL80" s="0" t="n">
        <f aca="false">DX80*'Dist Horaria'!$U$6</f>
        <v>50.3822725054375</v>
      </c>
      <c r="EM80" s="0" t="n">
        <f aca="false">DX80*'Dist Horaria'!$V$6</f>
        <v>50.3822725054375</v>
      </c>
      <c r="EN80" s="0" t="n">
        <f aca="false">DX80*'Dist Horaria'!$W$6</f>
        <v>50.3822725054375</v>
      </c>
      <c r="EO80" s="0" t="n">
        <f aca="false">DX80*'Dist Horaria'!$X$6</f>
        <v>76.7729866749524</v>
      </c>
      <c r="EP80" s="0" t="n">
        <f aca="false">DX80*'Dist Horaria'!$Y$6</f>
        <v>76.7729866749524</v>
      </c>
      <c r="EQ80" s="0" t="n">
        <f aca="false">DX80*'Dist Horaria'!$Z$6</f>
        <v>76.7729866749524</v>
      </c>
      <c r="ER80" s="0" t="n">
        <f aca="false">DX80*'Dist Horaria'!$AA$6</f>
        <v>28.7898700031072</v>
      </c>
      <c r="ES80" s="0" t="n">
        <f aca="false">DX80*'Dist Horaria'!$AB$6</f>
        <v>28.7898700031072</v>
      </c>
      <c r="ET80" s="0" t="n">
        <f aca="false">DX80*'Dist Horaria'!$AC$6</f>
        <v>28.7898700031072</v>
      </c>
      <c r="EU80" s="0" t="n">
        <f aca="false">DX80*'Dist Horaria'!$AD$6</f>
        <v>28.7898700031072</v>
      </c>
      <c r="EV80" s="0" t="n">
        <f aca="false">DX80*'Dist Horaria'!$AE$6</f>
        <v>28.7898700031072</v>
      </c>
      <c r="EW80" s="0" t="n">
        <f aca="false">BB80+CA80+CZ80+DY80</f>
        <v>1001.40882273209</v>
      </c>
      <c r="EX80" s="0" t="n">
        <f aca="false">BC80+CB80+DA80+DZ80</f>
        <v>1001.37614197618</v>
      </c>
      <c r="EY80" s="0" t="n">
        <f aca="false">BD80+CC80+DB80+EA80</f>
        <v>1001.34529535924</v>
      </c>
      <c r="EZ80" s="0" t="n">
        <f aca="false">BE80+CD80+DC80+EB80</f>
        <v>1001.31901524637</v>
      </c>
      <c r="FA80" s="0" t="n">
        <f aca="false">BF80+CE80+DD80+EC80</f>
        <v>1001.29981076019</v>
      </c>
      <c r="FB80" s="0" t="n">
        <f aca="false">BG80+CF80+DE80+ED80</f>
        <v>2668.26631193279</v>
      </c>
      <c r="FC80" s="0" t="n">
        <f aca="false">BH80+CG80+DF80+EE80</f>
        <v>2668.31598287869</v>
      </c>
      <c r="FD80" s="0" t="n">
        <f aca="false">BI80+CH80+DG80+EF80</f>
        <v>2668.31598287869</v>
      </c>
      <c r="FE80" s="0" t="n">
        <f aca="false">BJ80+CI80+DH80+EG80</f>
        <v>1751.84932259441</v>
      </c>
      <c r="FF80" s="0" t="n">
        <f aca="false">BK80+CJ80+DI80+EH80</f>
        <v>1752.01028235443</v>
      </c>
      <c r="FG80" s="0" t="n">
        <f aca="false">BL80+CK80+DJ80+EI80</f>
        <v>1752.12734399808</v>
      </c>
      <c r="FH80" s="0" t="n">
        <f aca="false">BM80+CL80+DK80+EJ80</f>
        <v>1752.1858748199</v>
      </c>
      <c r="FI80" s="0" t="n">
        <f aca="false">BN80+CM80+DL80+EK80</f>
        <v>1752.20050752536</v>
      </c>
      <c r="FJ80" s="0" t="n">
        <f aca="false">BO80+CN80+DM80+EL80</f>
        <v>1752.1858748199</v>
      </c>
      <c r="FK80" s="0" t="n">
        <f aca="false">BP80+CO80+DN80+EM80</f>
        <v>1752.15660940899</v>
      </c>
      <c r="FL80" s="0" t="n">
        <f aca="false">BQ80+CP80+DO80+EN80</f>
        <v>1752.11271129262</v>
      </c>
      <c r="FM80" s="0" t="n">
        <f aca="false">BR80+CQ80+DP80+EO80</f>
        <v>2668.91633974201</v>
      </c>
      <c r="FN80" s="0" t="n">
        <f aca="false">BS80+CR80+DQ80+EP80</f>
        <v>2668.87641124249</v>
      </c>
      <c r="FO80" s="0" t="n">
        <f aca="false">BT80+CS80+DR80+EQ80</f>
        <v>2668.65907651147</v>
      </c>
      <c r="FP80" s="0" t="n">
        <f aca="false">BU80+CT80+DS80+ER80</f>
        <v>1001.60722641123</v>
      </c>
      <c r="FQ80" s="0" t="n">
        <f aca="false">BV80+CU80+DT80+ES80</f>
        <v>1001.45111345024</v>
      </c>
      <c r="FR80" s="0" t="n">
        <f aca="false">BW80+CV80+DU80+ET80</f>
        <v>1001.55706528788</v>
      </c>
      <c r="FS80" s="0" t="n">
        <f aca="false">BX80+CW80+DV80+EU80</f>
        <v>1001.52091393714</v>
      </c>
      <c r="FT80" s="0" t="n">
        <f aca="false">BY80+CX80+DW80+EV80</f>
        <v>1001.48266791829</v>
      </c>
      <c r="FU80" s="0" t="n">
        <f aca="false">AM80*'Dist Horaria'!$H$10</f>
        <v>0.625591827243915</v>
      </c>
      <c r="FV80" s="0" t="n">
        <f aca="false">AM80*'Dist Horaria'!$I$10</f>
        <v>0.585484908097444</v>
      </c>
      <c r="FW80" s="0" t="n">
        <f aca="false">AM80*'Dist Horaria'!$J$10</f>
        <v>0.58295029048615</v>
      </c>
      <c r="FX80" s="0" t="n">
        <f aca="false">AM80*'Dist Horaria'!$K$10</f>
        <v>0.566184840461346</v>
      </c>
      <c r="FY80" s="0" t="n">
        <f aca="false">AM80*'Dist Horaria'!$L$10</f>
        <v>0.566411418607798</v>
      </c>
      <c r="FZ80" s="0" t="n">
        <f aca="false">AM80*'Dist Horaria'!$M$10</f>
        <v>0.606083527235161</v>
      </c>
      <c r="GA80" s="0" t="n">
        <f aca="false">AM80*'Dist Horaria'!$N$10</f>
        <v>0.573380068624187</v>
      </c>
      <c r="GB80" s="0" t="n">
        <f aca="false">AM80*'Dist Horaria'!$O$10</f>
        <v>0.563593539113068</v>
      </c>
      <c r="GC80" s="0" t="n">
        <f aca="false">AM80*'Dist Horaria'!$P$10</f>
        <v>0.572339220363878</v>
      </c>
      <c r="GD80" s="0" t="n">
        <f aca="false">AM80*'Dist Horaria'!$Q$10</f>
        <v>0.517947685894393</v>
      </c>
      <c r="GE80" s="0" t="n">
        <f aca="false">AM80*'Dist Horaria'!$R$10</f>
        <v>0.631973961304039</v>
      </c>
      <c r="GF80" s="0" t="n">
        <f aca="false">AM80*'Dist Horaria'!$S$10</f>
        <v>0.539730313048621</v>
      </c>
      <c r="GG80" s="0" t="n">
        <f aca="false">AR80*'Dist Horaria'!$H$10</f>
        <v>0.654387125564496</v>
      </c>
      <c r="GH80" s="0" t="n">
        <f aca="false">AR80*'Dist Horaria'!$I$10</f>
        <v>0.612434129389446</v>
      </c>
      <c r="GI80" s="0" t="n">
        <f aca="false">AR80*'Dist Horaria'!$J$10</f>
        <v>0.609782846139204</v>
      </c>
      <c r="GJ80" s="0" t="n">
        <f aca="false">AR80*'Dist Horaria'!$K$10</f>
        <v>0.592245701034767</v>
      </c>
      <c r="GK80" s="0" t="n">
        <f aca="false">AR80*'Dist Horaria'!$L$10</f>
        <v>0.592482708322131</v>
      </c>
      <c r="GL80" s="0" t="n">
        <f aca="false">AR80*'Dist Horaria'!$M$10</f>
        <v>0.63398088013188</v>
      </c>
      <c r="GM80" s="0" t="n">
        <f aca="false">AR80*'Dist Horaria'!$N$10</f>
        <v>0.599772117573816</v>
      </c>
      <c r="GN80" s="0" t="n">
        <f aca="false">AR80*'Dist Horaria'!$O$10</f>
        <v>0.589535124957964</v>
      </c>
      <c r="GO80" s="0" t="n">
        <f aca="false">AR80*'Dist Horaria'!$P$10</f>
        <v>0.598683360221896</v>
      </c>
      <c r="GP80" s="0" t="n">
        <f aca="false">AR80*'Dist Horaria'!$Q$10</f>
        <v>0.541788243715442</v>
      </c>
      <c r="GQ80" s="0" t="n">
        <f aca="false">AR80*'Dist Horaria'!$R$10</f>
        <v>0.661063022180619</v>
      </c>
      <c r="GR80" s="0" t="n">
        <f aca="false">AR80*'Dist Horaria'!$S$10</f>
        <v>0.564573501050877</v>
      </c>
      <c r="GS80" s="0" t="n">
        <f aca="false">AW80*'Dist Horaria'!$H$10</f>
        <v>0.0379354855399708</v>
      </c>
      <c r="GT80" s="0" t="n">
        <f aca="false">AW80*'Dist Horaria'!$I$10</f>
        <v>0.0355034277906925</v>
      </c>
      <c r="GU80" s="0" t="n">
        <f aca="false">AW80*'Dist Horaria'!$J$10</f>
        <v>0.0353497302109684</v>
      </c>
      <c r="GV80" s="0" t="n">
        <f aca="false">AW80*'Dist Horaria'!$K$10</f>
        <v>0.0343330841179575</v>
      </c>
      <c r="GW80" s="0" t="n">
        <f aca="false">AW80*'Dist Horaria'!$L$10</f>
        <v>0.0343468236708482</v>
      </c>
      <c r="GX80" s="0" t="n">
        <f aca="false">AW80*'Dist Horaria'!$M$10</f>
        <v>0.0367525147902539</v>
      </c>
      <c r="GY80" s="0" t="n">
        <f aca="false">AW80*'Dist Horaria'!$N$10</f>
        <v>0.0347693981202212</v>
      </c>
      <c r="GZ80" s="0" t="n">
        <f aca="false">AW80*'Dist Horaria'!$O$10</f>
        <v>0.0341759492729254</v>
      </c>
      <c r="HA80" s="0" t="n">
        <f aca="false">AW80*'Dist Horaria'!$P$10</f>
        <v>0.034706281751994</v>
      </c>
      <c r="HB80" s="0" t="n">
        <f aca="false">AW80*'Dist Horaria'!$Q$10</f>
        <v>0.0314080141284314</v>
      </c>
      <c r="HC80" s="0" t="n">
        <f aca="false">AW80*'Dist Horaria'!$R$10</f>
        <v>0.0383224940394562</v>
      </c>
      <c r="HD80" s="0" t="n">
        <f aca="false">AW80*'Dist Horaria'!$S$10</f>
        <v>0.0327288986116451</v>
      </c>
    </row>
    <row r="81" customFormat="false" ht="13.8" hidden="false" customHeight="false" outlineLevel="0" collapsed="false">
      <c r="A81" s="0" t="n">
        <v>4.64065543032933</v>
      </c>
      <c r="B81" s="0" t="n">
        <v>-74.115837062822</v>
      </c>
      <c r="C81" s="0" t="n">
        <v>27</v>
      </c>
      <c r="D81" s="0" t="n">
        <v>28</v>
      </c>
      <c r="E81" s="0" t="n">
        <v>1862</v>
      </c>
      <c r="F81" s="0" t="n">
        <v>95</v>
      </c>
      <c r="G81" s="0" t="s">
        <v>441</v>
      </c>
      <c r="H81" s="1" t="n">
        <v>40354</v>
      </c>
      <c r="I81" s="0" t="s">
        <v>508</v>
      </c>
      <c r="J81" s="0" t="s">
        <v>509</v>
      </c>
      <c r="K81" s="0" t="s">
        <v>510</v>
      </c>
      <c r="L81" s="0" t="s">
        <v>511</v>
      </c>
      <c r="M81" s="0" t="s">
        <v>504</v>
      </c>
      <c r="N81" s="0" t="n">
        <v>14</v>
      </c>
      <c r="O81" s="0" t="s">
        <v>110</v>
      </c>
      <c r="P81" s="0" t="s">
        <v>85</v>
      </c>
      <c r="Q81" s="0" t="s">
        <v>86</v>
      </c>
      <c r="R81" s="0" t="s">
        <v>87</v>
      </c>
      <c r="S81" s="0" t="n">
        <v>365</v>
      </c>
      <c r="T81" s="0" t="n">
        <v>24</v>
      </c>
      <c r="U81" s="0" t="n">
        <v>3</v>
      </c>
      <c r="V81" s="0" t="n">
        <v>106000</v>
      </c>
      <c r="W81" s="0" t="n">
        <f aca="false">V81*12</f>
        <v>1272000</v>
      </c>
      <c r="Y81" s="0" t="s">
        <v>176</v>
      </c>
      <c r="Z81" s="0" t="n">
        <v>29468</v>
      </c>
      <c r="AA81" s="0" t="s">
        <v>89</v>
      </c>
      <c r="AB81" s="0" t="n">
        <v>0.005</v>
      </c>
      <c r="AC81" s="0" t="n">
        <v>2</v>
      </c>
      <c r="AD81" s="0" t="n">
        <v>4166.51057637758</v>
      </c>
      <c r="AE81" s="0" t="n">
        <f aca="false">AD81/2204.59</f>
        <v>1.88992537223591</v>
      </c>
      <c r="AF81" s="0" t="n">
        <f aca="false">AE81/S81</f>
        <v>0.00517787773215319</v>
      </c>
      <c r="AG81" s="0" t="n">
        <f aca="false">AE81*EXP(AB81*AC81)</f>
        <v>1.90891943800349</v>
      </c>
      <c r="AH81" s="0" t="n">
        <f aca="false">AG81/S81</f>
        <v>0.00522991626850272</v>
      </c>
      <c r="AI81" s="0" t="s">
        <v>90</v>
      </c>
      <c r="AJ81" s="0" t="n">
        <f aca="false">IF(AI81="A",'FE DISTRIBUCIÓN'!$C$2,'FE DISTRIBUCIÓN'!$C$3)</f>
        <v>4.994E-006</v>
      </c>
      <c r="AK81" s="0" t="n">
        <f aca="false">W81*AJ81</f>
        <v>6.352368</v>
      </c>
      <c r="AL81" s="0" t="n">
        <f aca="false">AK81/365</f>
        <v>0.0174037479452055</v>
      </c>
      <c r="AM81" s="0" t="n">
        <f aca="false">AK81*EXP(AB81*AC81)</f>
        <v>6.41621035978012</v>
      </c>
      <c r="AN81" s="0" t="n">
        <f aca="false">AM81/365</f>
        <v>0.0175786585199455</v>
      </c>
      <c r="AO81" s="0" t="n">
        <v>5.223868284E-006</v>
      </c>
      <c r="AP81" s="0" t="n">
        <f aca="false">AO81*W81</f>
        <v>6.644760457248</v>
      </c>
      <c r="AQ81" s="0" t="n">
        <f aca="false">AP81/365</f>
        <v>0.0182048231705425</v>
      </c>
      <c r="AR81" s="0" t="n">
        <f aca="false">AP81*EXP(AB81*AC81)</f>
        <v>6.71154141007762</v>
      </c>
      <c r="AS81" s="0" t="n">
        <f aca="false">AR81/365</f>
        <v>0.0183877846851442</v>
      </c>
      <c r="AT81" s="0" t="n">
        <v>3.02832944E-007</v>
      </c>
      <c r="AU81" s="0" t="n">
        <f aca="false">AT81*W81</f>
        <v>0.385203504768</v>
      </c>
      <c r="AV81" s="0" t="n">
        <f aca="false">AU81/365</f>
        <v>0.00105535206785753</v>
      </c>
      <c r="AW81" s="0" t="n">
        <f aca="false">AU81*EXP(AB81*AC81)</f>
        <v>0.389074864352325</v>
      </c>
      <c r="AX81" s="0" t="n">
        <f aca="false">AW81/365</f>
        <v>0.00106595853247212</v>
      </c>
      <c r="AY81" s="0" t="n">
        <f aca="false">AW81+AR81+AM81+AG81</f>
        <v>15.4257460722136</v>
      </c>
      <c r="AZ81" s="0" t="n">
        <f aca="false">AH81+AN81+AS81+AX81</f>
        <v>0.0422623180060645</v>
      </c>
      <c r="BA81" s="0" t="n">
        <f aca="false">AH81*1000000</f>
        <v>5229.91626850272</v>
      </c>
      <c r="BB81" s="0" t="n">
        <f aca="false">BA81*'Dist Horaria'!$H$3</f>
        <v>182.234034314655</v>
      </c>
      <c r="BC81" s="0" t="n">
        <f aca="false">BA81*'Dist Horaria'!$I$3</f>
        <v>177.359103289256</v>
      </c>
      <c r="BD81" s="0" t="n">
        <f aca="false">BA81*'Dist Horaria'!$J$3</f>
        <v>172.757767556987</v>
      </c>
      <c r="BE81" s="0" t="n">
        <f aca="false">BA81*'Dist Horaria'!$K$3</f>
        <v>168.837609224414</v>
      </c>
      <c r="BF81" s="0" t="n">
        <f aca="false">BA81*'Dist Horaria'!$L$3</f>
        <v>165.972909713119</v>
      </c>
      <c r="BG81" s="0" t="n">
        <f aca="false">BA81*'Dist Horaria'!$M$3</f>
        <v>164.169395194807</v>
      </c>
      <c r="BH81" s="0" t="n">
        <f aca="false">BA81*'Dist Horaria'!$N$3</f>
        <v>171.578723054781</v>
      </c>
      <c r="BI81" s="0" t="n">
        <f aca="false">BA81*'Dist Horaria'!$O$3</f>
        <v>171.578723054781</v>
      </c>
      <c r="BJ81" s="0" t="n">
        <f aca="false">BA81*'Dist Horaria'!$P$3</f>
        <v>227.004440194898</v>
      </c>
      <c r="BK81" s="0" t="n">
        <f aca="false">BA81*'Dist Horaria'!$Q$3</f>
        <v>251.014525215512</v>
      </c>
      <c r="BL81" s="0" t="n">
        <f aca="false">BA81*'Dist Horaria'!$R$3</f>
        <v>268.476405230504</v>
      </c>
      <c r="BM81" s="0" t="n">
        <f aca="false">BA81*'Dist Horaria'!$S$3</f>
        <v>277.207345238</v>
      </c>
      <c r="BN81" s="0" t="n">
        <f aca="false">BA81*'Dist Horaria'!$T$3</f>
        <v>279.390080239874</v>
      </c>
      <c r="BO81" s="0" t="n">
        <f aca="false">BA81*'Dist Horaria'!$U$3</f>
        <v>277.207345238</v>
      </c>
      <c r="BP81" s="0" t="n">
        <f aca="false">BA81*'Dist Horaria'!$V$3</f>
        <v>272.841875234252</v>
      </c>
      <c r="BQ81" s="0" t="n">
        <f aca="false">BA81*'Dist Horaria'!$W$3</f>
        <v>266.29367022863</v>
      </c>
      <c r="BR81" s="0" t="n">
        <f aca="false">BA81*'Dist Horaria'!$X$3</f>
        <v>261.132903114613</v>
      </c>
      <c r="BS81" s="0" t="n">
        <f aca="false">BA81*'Dist Horaria'!$Y$3</f>
        <v>255.176838890327</v>
      </c>
      <c r="BT81" s="0" t="n">
        <f aca="false">BA81*'Dist Horaria'!$Z$3</f>
        <v>222.757398347417</v>
      </c>
      <c r="BU81" s="0" t="n">
        <f aca="false">BA81*'Dist Horaria'!$AA$3</f>
        <v>211.829563060593</v>
      </c>
      <c r="BV81" s="0" t="n">
        <f aca="false">BA81*'Dist Horaria'!$AB$3</f>
        <v>188.542466548456</v>
      </c>
      <c r="BW81" s="0" t="n">
        <f aca="false">BA81*'Dist Horaria'!$AC$3</f>
        <v>204.347116291977</v>
      </c>
      <c r="BX81" s="0" t="n">
        <f aca="false">BA81*'Dist Horaria'!$AD$3</f>
        <v>198.9544827248</v>
      </c>
      <c r="BY81" s="0" t="n">
        <f aca="false">BA81*'Dist Horaria'!$AE$3</f>
        <v>193.249391190108</v>
      </c>
      <c r="BZ81" s="0" t="n">
        <f aca="false">AN81*1000000</f>
        <v>17578.6585199455</v>
      </c>
      <c r="CA81" s="0" t="n">
        <f aca="false">BZ81*'Dist Horaria'!$H$6</f>
        <v>439.466462998638</v>
      </c>
      <c r="CB81" s="0" t="n">
        <f aca="false">BZ81*'Dist Horaria'!$I$6</f>
        <v>439.466462998638</v>
      </c>
      <c r="CC81" s="0" t="n">
        <f aca="false">BZ81*'Dist Horaria'!$J$6</f>
        <v>439.466462998638</v>
      </c>
      <c r="CD81" s="0" t="n">
        <f aca="false">BZ81*'Dist Horaria'!$K$6</f>
        <v>439.466462998638</v>
      </c>
      <c r="CE81" s="0" t="n">
        <f aca="false">BZ81*'Dist Horaria'!$L$6</f>
        <v>439.466462998638</v>
      </c>
      <c r="CF81" s="0" t="n">
        <f aca="false">BZ81*'Dist Horaria'!$M$6</f>
        <v>1171.91056799637</v>
      </c>
      <c r="CG81" s="0" t="n">
        <f aca="false">BZ81*'Dist Horaria'!$N$6</f>
        <v>1171.91056799637</v>
      </c>
      <c r="CH81" s="0" t="n">
        <f aca="false">BZ81*'Dist Horaria'!$O$6</f>
        <v>1171.91056799637</v>
      </c>
      <c r="CI81" s="0" t="n">
        <f aca="false">BZ81*'Dist Horaria'!$P$6</f>
        <v>769.066310247617</v>
      </c>
      <c r="CJ81" s="0" t="n">
        <f aca="false">BZ81*'Dist Horaria'!$Q$6</f>
        <v>769.066310247617</v>
      </c>
      <c r="CK81" s="0" t="n">
        <f aca="false">BZ81*'Dist Horaria'!$R$6</f>
        <v>769.066310247617</v>
      </c>
      <c r="CL81" s="0" t="n">
        <f aca="false">BZ81*'Dist Horaria'!$S$6</f>
        <v>769.066310247617</v>
      </c>
      <c r="CM81" s="0" t="n">
        <f aca="false">BZ81*'Dist Horaria'!$T$6</f>
        <v>769.066310247617</v>
      </c>
      <c r="CN81" s="0" t="n">
        <f aca="false">BZ81*'Dist Horaria'!$U$6</f>
        <v>769.066310247617</v>
      </c>
      <c r="CO81" s="0" t="n">
        <f aca="false">BZ81*'Dist Horaria'!$V$6</f>
        <v>769.066310247617</v>
      </c>
      <c r="CP81" s="0" t="n">
        <f aca="false">BZ81*'Dist Horaria'!$W$6</f>
        <v>769.066310247617</v>
      </c>
      <c r="CQ81" s="0" t="n">
        <f aca="false">BZ81*'Dist Horaria'!$X$6</f>
        <v>1171.91056799637</v>
      </c>
      <c r="CR81" s="0" t="n">
        <f aca="false">BZ81*'Dist Horaria'!$Y$6</f>
        <v>1171.91056799637</v>
      </c>
      <c r="CS81" s="0" t="n">
        <f aca="false">BZ81*'Dist Horaria'!$Z$6</f>
        <v>1171.91056799637</v>
      </c>
      <c r="CT81" s="0" t="n">
        <f aca="false">BZ81*'Dist Horaria'!$AA$6</f>
        <v>439.466462998638</v>
      </c>
      <c r="CU81" s="0" t="n">
        <f aca="false">BZ81*'Dist Horaria'!$AB$6</f>
        <v>439.466462998638</v>
      </c>
      <c r="CV81" s="0" t="n">
        <f aca="false">BZ81*'Dist Horaria'!$AC$6</f>
        <v>439.466462998638</v>
      </c>
      <c r="CW81" s="0" t="n">
        <f aca="false">BZ81*'Dist Horaria'!$AD$6</f>
        <v>439.466462998638</v>
      </c>
      <c r="CX81" s="0" t="n">
        <f aca="false">BZ81*'Dist Horaria'!$AE$6</f>
        <v>439.466462998638</v>
      </c>
      <c r="CY81" s="0" t="n">
        <f aca="false">AS81*1000000</f>
        <v>18387.7846851442</v>
      </c>
      <c r="CZ81" s="0" t="n">
        <f aca="false">CY81*'Dist Horaria'!$H$6</f>
        <v>459.694617128604</v>
      </c>
      <c r="DA81" s="0" t="n">
        <f aca="false">CY81*'Dist Horaria'!$I$6</f>
        <v>459.694617128604</v>
      </c>
      <c r="DB81" s="0" t="n">
        <f aca="false">CY81*'Dist Horaria'!$J$6</f>
        <v>459.694617128604</v>
      </c>
      <c r="DC81" s="0" t="n">
        <f aca="false">CY81*'Dist Horaria'!$K$6</f>
        <v>459.694617128604</v>
      </c>
      <c r="DD81" s="0" t="n">
        <f aca="false">CY81*'Dist Horaria'!$L$6</f>
        <v>459.694617128604</v>
      </c>
      <c r="DE81" s="0" t="n">
        <f aca="false">CY81*'Dist Horaria'!$M$6</f>
        <v>1225.85231234294</v>
      </c>
      <c r="DF81" s="0" t="n">
        <f aca="false">CY81*'Dist Horaria'!$N$6</f>
        <v>1225.85231234294</v>
      </c>
      <c r="DG81" s="0" t="n">
        <f aca="false">CY81*'Dist Horaria'!$O$6</f>
        <v>1225.85231234294</v>
      </c>
      <c r="DH81" s="0" t="n">
        <f aca="false">CY81*'Dist Horaria'!$P$6</f>
        <v>804.465579975057</v>
      </c>
      <c r="DI81" s="0" t="n">
        <f aca="false">CY81*'Dist Horaria'!$Q$6</f>
        <v>804.465579975057</v>
      </c>
      <c r="DJ81" s="0" t="n">
        <f aca="false">CY81*'Dist Horaria'!$R$6</f>
        <v>804.465579975057</v>
      </c>
      <c r="DK81" s="0" t="n">
        <f aca="false">CY81*'Dist Horaria'!$S$6</f>
        <v>804.465579975057</v>
      </c>
      <c r="DL81" s="0" t="n">
        <f aca="false">CY81*'Dist Horaria'!$T$6</f>
        <v>804.465579975057</v>
      </c>
      <c r="DM81" s="0" t="n">
        <f aca="false">CY81*'Dist Horaria'!$U$6</f>
        <v>804.465579975057</v>
      </c>
      <c r="DN81" s="0" t="n">
        <f aca="false">CY81*'Dist Horaria'!$V$6</f>
        <v>804.465579975057</v>
      </c>
      <c r="DO81" s="0" t="n">
        <f aca="false">CY81*'Dist Horaria'!$W$6</f>
        <v>804.465579975057</v>
      </c>
      <c r="DP81" s="0" t="n">
        <f aca="false">CY81*'Dist Horaria'!$X$6</f>
        <v>1225.85231234294</v>
      </c>
      <c r="DQ81" s="0" t="n">
        <f aca="false">CY81*'Dist Horaria'!$Y$6</f>
        <v>1225.85231234294</v>
      </c>
      <c r="DR81" s="0" t="n">
        <f aca="false">CY81*'Dist Horaria'!$Z$6</f>
        <v>1225.85231234294</v>
      </c>
      <c r="DS81" s="0" t="n">
        <f aca="false">CY81*'Dist Horaria'!$AA$6</f>
        <v>459.694617128604</v>
      </c>
      <c r="DT81" s="0" t="n">
        <f aca="false">CY81*'Dist Horaria'!$AB$6</f>
        <v>459.694617128604</v>
      </c>
      <c r="DU81" s="0" t="n">
        <f aca="false">CY81*'Dist Horaria'!$AC$6</f>
        <v>459.694617128604</v>
      </c>
      <c r="DV81" s="0" t="n">
        <f aca="false">CY81*'Dist Horaria'!$AD$6</f>
        <v>459.694617128604</v>
      </c>
      <c r="DW81" s="0" t="n">
        <f aca="false">CY81*'Dist Horaria'!$AE$6</f>
        <v>459.694617128604</v>
      </c>
      <c r="DX81" s="0" t="n">
        <f aca="false">AX81*1000000</f>
        <v>1065.95853247212</v>
      </c>
      <c r="DY81" s="0" t="n">
        <f aca="false">DX81*'Dist Horaria'!$H$6</f>
        <v>26.6489633118031</v>
      </c>
      <c r="DZ81" s="0" t="n">
        <f aca="false">DX81*'Dist Horaria'!$I$6</f>
        <v>26.6489633118031</v>
      </c>
      <c r="EA81" s="0" t="n">
        <f aca="false">DX81*'Dist Horaria'!$J$6</f>
        <v>26.6489633118031</v>
      </c>
      <c r="EB81" s="0" t="n">
        <f aca="false">DX81*'Dist Horaria'!$K$6</f>
        <v>26.6489633118031</v>
      </c>
      <c r="EC81" s="0" t="n">
        <f aca="false">DX81*'Dist Horaria'!$L$6</f>
        <v>26.6489633118031</v>
      </c>
      <c r="ED81" s="0" t="n">
        <f aca="false">DX81*'Dist Horaria'!$M$6</f>
        <v>71.0639021648083</v>
      </c>
      <c r="EE81" s="0" t="n">
        <f aca="false">DX81*'Dist Horaria'!$N$6</f>
        <v>71.0639021648083</v>
      </c>
      <c r="EF81" s="0" t="n">
        <f aca="false">DX81*'Dist Horaria'!$O$6</f>
        <v>71.0639021648083</v>
      </c>
      <c r="EG81" s="0" t="n">
        <f aca="false">DX81*'Dist Horaria'!$P$6</f>
        <v>46.6356857956555</v>
      </c>
      <c r="EH81" s="0" t="n">
        <f aca="false">DX81*'Dist Horaria'!$Q$6</f>
        <v>46.6356857956555</v>
      </c>
      <c r="EI81" s="0" t="n">
        <f aca="false">DX81*'Dist Horaria'!$R$6</f>
        <v>46.6356857956555</v>
      </c>
      <c r="EJ81" s="0" t="n">
        <f aca="false">DX81*'Dist Horaria'!$S$6</f>
        <v>46.6356857956555</v>
      </c>
      <c r="EK81" s="0" t="n">
        <f aca="false">DX81*'Dist Horaria'!$T$6</f>
        <v>46.6356857956555</v>
      </c>
      <c r="EL81" s="0" t="n">
        <f aca="false">DX81*'Dist Horaria'!$U$6</f>
        <v>46.6356857956555</v>
      </c>
      <c r="EM81" s="0" t="n">
        <f aca="false">DX81*'Dist Horaria'!$V$6</f>
        <v>46.6356857956555</v>
      </c>
      <c r="EN81" s="0" t="n">
        <f aca="false">DX81*'Dist Horaria'!$W$6</f>
        <v>46.6356857956555</v>
      </c>
      <c r="EO81" s="0" t="n">
        <f aca="false">DX81*'Dist Horaria'!$X$6</f>
        <v>71.0639021648083</v>
      </c>
      <c r="EP81" s="0" t="n">
        <f aca="false">DX81*'Dist Horaria'!$Y$6</f>
        <v>71.0639021648083</v>
      </c>
      <c r="EQ81" s="0" t="n">
        <f aca="false">DX81*'Dist Horaria'!$Z$6</f>
        <v>71.0639021648083</v>
      </c>
      <c r="ER81" s="0" t="n">
        <f aca="false">DX81*'Dist Horaria'!$AA$6</f>
        <v>26.6489633118031</v>
      </c>
      <c r="ES81" s="0" t="n">
        <f aca="false">DX81*'Dist Horaria'!$AB$6</f>
        <v>26.6489633118031</v>
      </c>
      <c r="ET81" s="0" t="n">
        <f aca="false">DX81*'Dist Horaria'!$AC$6</f>
        <v>26.6489633118031</v>
      </c>
      <c r="EU81" s="0" t="n">
        <f aca="false">DX81*'Dist Horaria'!$AD$6</f>
        <v>26.6489633118031</v>
      </c>
      <c r="EV81" s="0" t="n">
        <f aca="false">DX81*'Dist Horaria'!$AE$6</f>
        <v>26.6489633118031</v>
      </c>
      <c r="EW81" s="0" t="n">
        <f aca="false">BB81+CA81+CZ81+DY81</f>
        <v>1108.0440777537</v>
      </c>
      <c r="EX81" s="0" t="n">
        <f aca="false">BC81+CB81+DA81+DZ81</f>
        <v>1103.1691467283</v>
      </c>
      <c r="EY81" s="0" t="n">
        <f aca="false">BD81+CC81+DB81+EA81</f>
        <v>1098.56781099603</v>
      </c>
      <c r="EZ81" s="0" t="n">
        <f aca="false">BE81+CD81+DC81+EB81</f>
        <v>1094.64765266346</v>
      </c>
      <c r="FA81" s="0" t="n">
        <f aca="false">BF81+CE81+DD81+EC81</f>
        <v>1091.78295315216</v>
      </c>
      <c r="FB81" s="0" t="n">
        <f aca="false">BG81+CF81+DE81+ED81</f>
        <v>2632.99617769893</v>
      </c>
      <c r="FC81" s="0" t="n">
        <f aca="false">BH81+CG81+DF81+EE81</f>
        <v>2640.4055055589</v>
      </c>
      <c r="FD81" s="0" t="n">
        <f aca="false">BI81+CH81+DG81+EF81</f>
        <v>2640.4055055589</v>
      </c>
      <c r="FE81" s="0" t="n">
        <f aca="false">BJ81+CI81+DH81+EG81</f>
        <v>1847.17201621323</v>
      </c>
      <c r="FF81" s="0" t="n">
        <f aca="false">BK81+CJ81+DI81+EH81</f>
        <v>1871.18210123384</v>
      </c>
      <c r="FG81" s="0" t="n">
        <f aca="false">BL81+CK81+DJ81+EI81</f>
        <v>1888.64398124883</v>
      </c>
      <c r="FH81" s="0" t="n">
        <f aca="false">BM81+CL81+DK81+EJ81</f>
        <v>1897.37492125633</v>
      </c>
      <c r="FI81" s="0" t="n">
        <f aca="false">BN81+CM81+DL81+EK81</f>
        <v>1899.5576562582</v>
      </c>
      <c r="FJ81" s="0" t="n">
        <f aca="false">BO81+CN81+DM81+EL81</f>
        <v>1897.37492125633</v>
      </c>
      <c r="FK81" s="0" t="n">
        <f aca="false">BP81+CO81+DN81+EM81</f>
        <v>1893.00945125258</v>
      </c>
      <c r="FL81" s="0" t="n">
        <f aca="false">BQ81+CP81+DO81+EN81</f>
        <v>1886.46124624696</v>
      </c>
      <c r="FM81" s="0" t="n">
        <f aca="false">BR81+CQ81+DP81+EO81</f>
        <v>2729.95968561873</v>
      </c>
      <c r="FN81" s="0" t="n">
        <f aca="false">BS81+CR81+DQ81+EP81</f>
        <v>2724.00362139445</v>
      </c>
      <c r="FO81" s="0" t="n">
        <f aca="false">BT81+CS81+DR81+EQ81</f>
        <v>2691.58418085154</v>
      </c>
      <c r="FP81" s="0" t="n">
        <f aca="false">BU81+CT81+DS81+ER81</f>
        <v>1137.63960649964</v>
      </c>
      <c r="FQ81" s="0" t="n">
        <f aca="false">BV81+CU81+DT81+ES81</f>
        <v>1114.3525099875</v>
      </c>
      <c r="FR81" s="0" t="n">
        <f aca="false">BW81+CV81+DU81+ET81</f>
        <v>1130.15715973102</v>
      </c>
      <c r="FS81" s="0" t="n">
        <f aca="false">BX81+CW81+DV81+EU81</f>
        <v>1124.76452616385</v>
      </c>
      <c r="FT81" s="0" t="n">
        <f aca="false">BY81+CX81+DW81+EV81</f>
        <v>1119.05943462915</v>
      </c>
      <c r="FU81" s="0" t="n">
        <f aca="false">AM81*'Dist Horaria'!$H$10</f>
        <v>0.579070820763959</v>
      </c>
      <c r="FV81" s="0" t="n">
        <f aca="false">AM81*'Dist Horaria'!$I$10</f>
        <v>0.541946380230939</v>
      </c>
      <c r="FW81" s="0" t="n">
        <f aca="false">AM81*'Dist Horaria'!$J$10</f>
        <v>0.539600244881056</v>
      </c>
      <c r="FX81" s="0" t="n">
        <f aca="false">AM81*'Dist Horaria'!$K$10</f>
        <v>0.524081527270707</v>
      </c>
      <c r="FY81" s="0" t="n">
        <f aca="false">AM81*'Dist Horaria'!$L$10</f>
        <v>0.524291256342474</v>
      </c>
      <c r="FZ81" s="0" t="n">
        <f aca="false">AM81*'Dist Horaria'!$M$10</f>
        <v>0.561013220255419</v>
      </c>
      <c r="GA81" s="0" t="n">
        <f aca="false">AM81*'Dist Horaria'!$N$10</f>
        <v>0.530741695285044</v>
      </c>
      <c r="GB81" s="0" t="n">
        <f aca="false">AM81*'Dist Horaria'!$O$10</f>
        <v>0.521682923367576</v>
      </c>
      <c r="GC81" s="0" t="n">
        <f aca="false">AM81*'Dist Horaria'!$P$10</f>
        <v>0.52977824782595</v>
      </c>
      <c r="GD81" s="0" t="n">
        <f aca="false">AM81*'Dist Horaria'!$Q$10</f>
        <v>0.479431441591898</v>
      </c>
      <c r="GE81" s="0" t="n">
        <f aca="false">AM81*'Dist Horaria'!$R$10</f>
        <v>0.584978358950165</v>
      </c>
      <c r="GF81" s="0" t="n">
        <f aca="false">AM81*'Dist Horaria'!$S$10</f>
        <v>0.499594243014935</v>
      </c>
      <c r="GG81" s="0" t="n">
        <f aca="false">AR81*'Dist Horaria'!$H$10</f>
        <v>0.605724808726211</v>
      </c>
      <c r="GH81" s="0" t="n">
        <f aca="false">AR81*'Dist Horaria'!$I$10</f>
        <v>0.56689157134902</v>
      </c>
      <c r="GI81" s="0" t="n">
        <f aca="false">AR81*'Dist Horaria'!$J$10</f>
        <v>0.564437445989744</v>
      </c>
      <c r="GJ81" s="0" t="n">
        <f aca="false">AR81*'Dist Horaria'!$K$10</f>
        <v>0.548204419010759</v>
      </c>
      <c r="GK81" s="0" t="n">
        <f aca="false">AR81*'Dist Horaria'!$L$10</f>
        <v>0.548423801679208</v>
      </c>
      <c r="GL81" s="0" t="n">
        <f aca="false">AR81*'Dist Horaria'!$M$10</f>
        <v>0.586836036883658</v>
      </c>
      <c r="GM81" s="0" t="n">
        <f aca="false">AR81*'Dist Horaria'!$N$10</f>
        <v>0.555171147175798</v>
      </c>
      <c r="GN81" s="0" t="n">
        <f aca="false">AR81*'Dist Horaria'!$O$10</f>
        <v>0.545695410028891</v>
      </c>
      <c r="GO81" s="0" t="n">
        <f aca="false">AR81*'Dist Horaria'!$P$10</f>
        <v>0.554163353298172</v>
      </c>
      <c r="GP81" s="0" t="n">
        <f aca="false">AR81*'Dist Horaria'!$Q$10</f>
        <v>0.501499139384124</v>
      </c>
      <c r="GQ81" s="0" t="n">
        <f aca="false">AR81*'Dist Horaria'!$R$10</f>
        <v>0.611904264346443</v>
      </c>
      <c r="GR81" s="0" t="n">
        <f aca="false">AR81*'Dist Horaria'!$S$10</f>
        <v>0.522590012205588</v>
      </c>
      <c r="GS81" s="0" t="n">
        <f aca="false">AW81*'Dist Horaria'!$H$10</f>
        <v>0.0351144816652876</v>
      </c>
      <c r="GT81" s="0" t="n">
        <f aca="false">AW81*'Dist Horaria'!$I$10</f>
        <v>0.0328632794984939</v>
      </c>
      <c r="GU81" s="0" t="n">
        <f aca="false">AW81*'Dist Horaria'!$J$10</f>
        <v>0.0327210113617243</v>
      </c>
      <c r="GV81" s="0" t="n">
        <f aca="false">AW81*'Dist Horaria'!$K$10</f>
        <v>0.0317799663194643</v>
      </c>
      <c r="GW81" s="0" t="n">
        <f aca="false">AW81*'Dist Horaria'!$L$10</f>
        <v>0.0317926841553164</v>
      </c>
      <c r="GX81" s="0" t="n">
        <f aca="false">AW81*'Dist Horaria'!$M$10</f>
        <v>0.0340194803990526</v>
      </c>
      <c r="GY81" s="0" t="n">
        <f aca="false">AW81*'Dist Horaria'!$N$10</f>
        <v>0.0321838346188868</v>
      </c>
      <c r="GZ81" s="0" t="n">
        <f aca="false">AW81*'Dist Horaria'!$O$10</f>
        <v>0.031634516523414</v>
      </c>
      <c r="HA81" s="0" t="n">
        <f aca="false">AW81*'Dist Horaria'!$P$10</f>
        <v>0.0321254117854013</v>
      </c>
      <c r="HB81" s="0" t="n">
        <f aca="false">AW81*'Dist Horaria'!$Q$10</f>
        <v>0.0290724138773405</v>
      </c>
      <c r="HC81" s="0" t="n">
        <f aca="false">AW81*'Dist Horaria'!$R$10</f>
        <v>0.0354727109766054</v>
      </c>
      <c r="HD81" s="0" t="n">
        <f aca="false">AW81*'Dist Horaria'!$S$10</f>
        <v>0.0302950731713384</v>
      </c>
    </row>
    <row r="82" customFormat="false" ht="13.8" hidden="false" customHeight="false" outlineLevel="0" collapsed="false">
      <c r="A82" s="0" t="n">
        <v>4.68475540140865</v>
      </c>
      <c r="B82" s="0" t="n">
        <v>-74.1648505609186</v>
      </c>
      <c r="C82" s="0" t="n">
        <v>22</v>
      </c>
      <c r="D82" s="0" t="n">
        <v>33</v>
      </c>
      <c r="E82" s="0" t="n">
        <v>1923</v>
      </c>
      <c r="F82" s="0" t="n">
        <v>96</v>
      </c>
      <c r="G82" s="0" t="s">
        <v>441</v>
      </c>
      <c r="H82" s="1" t="n">
        <v>41155</v>
      </c>
      <c r="I82" s="0" t="s">
        <v>512</v>
      </c>
      <c r="J82" s="0" t="s">
        <v>513</v>
      </c>
      <c r="K82" s="0" t="s">
        <v>514</v>
      </c>
      <c r="L82" s="0" t="s">
        <v>515</v>
      </c>
      <c r="M82" s="0" t="s">
        <v>516</v>
      </c>
      <c r="R82" s="0" t="n">
        <v>30</v>
      </c>
      <c r="S82" s="0" t="n">
        <v>365</v>
      </c>
      <c r="T82" s="0" t="n">
        <v>24</v>
      </c>
      <c r="V82" s="0" t="n">
        <v>115666.666666667</v>
      </c>
      <c r="W82" s="0" t="n">
        <f aca="false">V82*12</f>
        <v>1388000</v>
      </c>
      <c r="Z82" s="0" t="n">
        <v>4179</v>
      </c>
      <c r="AA82" s="0" t="s">
        <v>494</v>
      </c>
      <c r="AB82" s="0" t="n">
        <v>0.005</v>
      </c>
      <c r="AC82" s="0" t="n">
        <v>0</v>
      </c>
      <c r="AD82" s="0" t="n">
        <v>7.03582919265079</v>
      </c>
      <c r="AE82" s="0" t="n">
        <f aca="false">AD82/2204.59</f>
        <v>0.00319144566230038</v>
      </c>
      <c r="AF82" s="0" t="n">
        <f aca="false">AE82/S82</f>
        <v>8.74368674602844E-006</v>
      </c>
      <c r="AG82" s="0" t="n">
        <f aca="false">AE82*EXP(AB82*AC82)</f>
        <v>0.00319144566230038</v>
      </c>
      <c r="AH82" s="0" t="n">
        <f aca="false">AG82/S82</f>
        <v>8.74368674602844E-006</v>
      </c>
      <c r="AI82" s="0" t="s">
        <v>90</v>
      </c>
      <c r="AJ82" s="0" t="n">
        <f aca="false">IF(AI82="A",'FE DISTRIBUCIÓN'!$C$2,'FE DISTRIBUCIÓN'!$C$3)</f>
        <v>4.994E-006</v>
      </c>
      <c r="AK82" s="0" t="n">
        <f aca="false">W82*AJ82</f>
        <v>6.931672</v>
      </c>
      <c r="AL82" s="0" t="n">
        <f aca="false">AK82/365</f>
        <v>0.0189908821917808</v>
      </c>
      <c r="AM82" s="0" t="n">
        <f aca="false">AK82*EXP(AB82*AC82)</f>
        <v>6.931672</v>
      </c>
      <c r="AN82" s="0" t="n">
        <f aca="false">AM82/365</f>
        <v>0.0189908821917808</v>
      </c>
      <c r="AO82" s="0" t="n">
        <v>5.223868284E-006</v>
      </c>
      <c r="AP82" s="0" t="n">
        <f aca="false">AO82*W82</f>
        <v>7.250729178192</v>
      </c>
      <c r="AQ82" s="0" t="n">
        <f aca="false">AP82/365</f>
        <v>0.0198650114471014</v>
      </c>
      <c r="AR82" s="0" t="n">
        <f aca="false">AP82*EXP(AB82*AC82)</f>
        <v>7.250729178192</v>
      </c>
      <c r="AS82" s="0" t="n">
        <f aca="false">AR82/365</f>
        <v>0.0198650114471014</v>
      </c>
      <c r="AT82" s="0" t="n">
        <v>3.02832944E-007</v>
      </c>
      <c r="AU82" s="0" t="n">
        <f aca="false">AT82*W82</f>
        <v>0.420332126272</v>
      </c>
      <c r="AV82" s="0" t="n">
        <f aca="false">AU82/365</f>
        <v>0.00115159486649863</v>
      </c>
      <c r="AW82" s="0" t="n">
        <f aca="false">AU82*EXP(AB82*AC82)</f>
        <v>0.420332126272</v>
      </c>
      <c r="AX82" s="0" t="n">
        <f aca="false">AW82/365</f>
        <v>0.00115159486649863</v>
      </c>
      <c r="AY82" s="0" t="n">
        <f aca="false">AW82+AR82+AM82+AG82</f>
        <v>14.6059247501263</v>
      </c>
      <c r="AZ82" s="0" t="n">
        <f aca="false">AH82+AN82+AS82+AX82</f>
        <v>0.0400162321921269</v>
      </c>
      <c r="BA82" s="0" t="n">
        <f aca="false">AH82*1000000</f>
        <v>8.74368674602843</v>
      </c>
      <c r="BB82" s="0" t="n">
        <f aca="false">BA82*'Dist Horaria'!$H$3</f>
        <v>0.304669755443048</v>
      </c>
      <c r="BC82" s="0" t="n">
        <f aca="false">BA82*'Dist Horaria'!$I$3</f>
        <v>0.296519554253155</v>
      </c>
      <c r="BD82" s="0" t="n">
        <f aca="false">BA82*'Dist Horaria'!$J$3</f>
        <v>0.288826766034238</v>
      </c>
      <c r="BE82" s="0" t="n">
        <f aca="false">BA82*'Dist Horaria'!$K$3</f>
        <v>0.282272810923849</v>
      </c>
      <c r="BF82" s="0" t="n">
        <f aca="false">BA82*'Dist Horaria'!$L$3</f>
        <v>0.277483434983146</v>
      </c>
      <c r="BG82" s="0" t="n">
        <f aca="false">BA82*'Dist Horaria'!$M$3</f>
        <v>0.274468211568384</v>
      </c>
      <c r="BH82" s="0" t="n">
        <f aca="false">BA82*'Dist Horaria'!$N$3</f>
        <v>0.286855568933243</v>
      </c>
      <c r="BI82" s="0" t="n">
        <f aca="false">BA82*'Dist Horaria'!$O$3</f>
        <v>0.286855568933243</v>
      </c>
      <c r="BJ82" s="0" t="n">
        <f aca="false">BA82*'Dist Horaria'!$P$3</f>
        <v>0.379519597087159</v>
      </c>
      <c r="BK82" s="0" t="n">
        <f aca="false">BA82*'Dist Horaria'!$Q$3</f>
        <v>0.419661092932916</v>
      </c>
      <c r="BL82" s="0" t="n">
        <f aca="false">BA82*'Dist Horaria'!$R$3</f>
        <v>0.448854908093467</v>
      </c>
      <c r="BM82" s="0" t="n">
        <f aca="false">BA82*'Dist Horaria'!$S$3</f>
        <v>0.463451815673742</v>
      </c>
      <c r="BN82" s="0" t="n">
        <f aca="false">BA82*'Dist Horaria'!$T$3</f>
        <v>0.467101042568811</v>
      </c>
      <c r="BO82" s="0" t="n">
        <f aca="false">BA82*'Dist Horaria'!$U$3</f>
        <v>0.463451815673742</v>
      </c>
      <c r="BP82" s="0" t="n">
        <f aca="false">BA82*'Dist Horaria'!$V$3</f>
        <v>0.456153361883604</v>
      </c>
      <c r="BQ82" s="0" t="n">
        <f aca="false">BA82*'Dist Horaria'!$W$3</f>
        <v>0.445205681198398</v>
      </c>
      <c r="BR82" s="0" t="n">
        <f aca="false">BA82*'Dist Horaria'!$X$3</f>
        <v>0.436577602143685</v>
      </c>
      <c r="BS82" s="0" t="n">
        <f aca="false">BA82*'Dist Horaria'!$Y$3</f>
        <v>0.426619897824397</v>
      </c>
      <c r="BT82" s="0" t="n">
        <f aca="false">BA82*'Dist Horaria'!$Z$3</f>
        <v>0.372419138570205</v>
      </c>
      <c r="BU82" s="0" t="n">
        <f aca="false">BA82*'Dist Horaria'!$AA$3</f>
        <v>0.354149330096285</v>
      </c>
      <c r="BV82" s="0" t="n">
        <f aca="false">BA82*'Dist Horaria'!$AB$3</f>
        <v>0.315216569670857</v>
      </c>
      <c r="BW82" s="0" t="n">
        <f aca="false">BA82*'Dist Horaria'!$AC$3</f>
        <v>0.341639728167735</v>
      </c>
      <c r="BX82" s="0" t="n">
        <f aca="false">BA82*'Dist Horaria'!$AD$3</f>
        <v>0.332624000911932</v>
      </c>
      <c r="BY82" s="0" t="n">
        <f aca="false">BA82*'Dist Horaria'!$AE$3</f>
        <v>0.323085887742283</v>
      </c>
      <c r="BZ82" s="0" t="n">
        <f aca="false">AN82*1000000</f>
        <v>18990.8821917808</v>
      </c>
      <c r="CA82" s="0" t="n">
        <f aca="false">BZ82*'Dist Horaria'!$H$6</f>
        <v>474.772054794521</v>
      </c>
      <c r="CB82" s="0" t="n">
        <f aca="false">BZ82*'Dist Horaria'!$I$6</f>
        <v>474.772054794521</v>
      </c>
      <c r="CC82" s="0" t="n">
        <f aca="false">BZ82*'Dist Horaria'!$J$6</f>
        <v>474.772054794521</v>
      </c>
      <c r="CD82" s="0" t="n">
        <f aca="false">BZ82*'Dist Horaria'!$K$6</f>
        <v>474.772054794521</v>
      </c>
      <c r="CE82" s="0" t="n">
        <f aca="false">BZ82*'Dist Horaria'!$L$6</f>
        <v>474.772054794521</v>
      </c>
      <c r="CF82" s="0" t="n">
        <f aca="false">BZ82*'Dist Horaria'!$M$6</f>
        <v>1266.05881278539</v>
      </c>
      <c r="CG82" s="0" t="n">
        <f aca="false">BZ82*'Dist Horaria'!$N$6</f>
        <v>1266.05881278539</v>
      </c>
      <c r="CH82" s="0" t="n">
        <f aca="false">BZ82*'Dist Horaria'!$O$6</f>
        <v>1266.05881278539</v>
      </c>
      <c r="CI82" s="0" t="n">
        <f aca="false">BZ82*'Dist Horaria'!$P$6</f>
        <v>830.851095890411</v>
      </c>
      <c r="CJ82" s="0" t="n">
        <f aca="false">BZ82*'Dist Horaria'!$Q$6</f>
        <v>830.851095890411</v>
      </c>
      <c r="CK82" s="0" t="n">
        <f aca="false">BZ82*'Dist Horaria'!$R$6</f>
        <v>830.851095890411</v>
      </c>
      <c r="CL82" s="0" t="n">
        <f aca="false">BZ82*'Dist Horaria'!$S$6</f>
        <v>830.851095890411</v>
      </c>
      <c r="CM82" s="0" t="n">
        <f aca="false">BZ82*'Dist Horaria'!$T$6</f>
        <v>830.851095890411</v>
      </c>
      <c r="CN82" s="0" t="n">
        <f aca="false">BZ82*'Dist Horaria'!$U$6</f>
        <v>830.851095890411</v>
      </c>
      <c r="CO82" s="0" t="n">
        <f aca="false">BZ82*'Dist Horaria'!$V$6</f>
        <v>830.851095890411</v>
      </c>
      <c r="CP82" s="0" t="n">
        <f aca="false">BZ82*'Dist Horaria'!$W$6</f>
        <v>830.851095890411</v>
      </c>
      <c r="CQ82" s="0" t="n">
        <f aca="false">BZ82*'Dist Horaria'!$X$6</f>
        <v>1266.05881278539</v>
      </c>
      <c r="CR82" s="0" t="n">
        <f aca="false">BZ82*'Dist Horaria'!$Y$6</f>
        <v>1266.05881278539</v>
      </c>
      <c r="CS82" s="0" t="n">
        <f aca="false">BZ82*'Dist Horaria'!$Z$6</f>
        <v>1266.05881278539</v>
      </c>
      <c r="CT82" s="0" t="n">
        <f aca="false">BZ82*'Dist Horaria'!$AA$6</f>
        <v>474.772054794521</v>
      </c>
      <c r="CU82" s="0" t="n">
        <f aca="false">BZ82*'Dist Horaria'!$AB$6</f>
        <v>474.772054794521</v>
      </c>
      <c r="CV82" s="0" t="n">
        <f aca="false">BZ82*'Dist Horaria'!$AC$6</f>
        <v>474.772054794521</v>
      </c>
      <c r="CW82" s="0" t="n">
        <f aca="false">BZ82*'Dist Horaria'!$AD$6</f>
        <v>474.772054794521</v>
      </c>
      <c r="CX82" s="0" t="n">
        <f aca="false">BZ82*'Dist Horaria'!$AE$6</f>
        <v>474.772054794521</v>
      </c>
      <c r="CY82" s="0" t="n">
        <f aca="false">AS82*1000000</f>
        <v>19865.0114471014</v>
      </c>
      <c r="CZ82" s="0" t="n">
        <f aca="false">CY82*'Dist Horaria'!$H$6</f>
        <v>496.625286177534</v>
      </c>
      <c r="DA82" s="0" t="n">
        <f aca="false">CY82*'Dist Horaria'!$I$6</f>
        <v>496.625286177534</v>
      </c>
      <c r="DB82" s="0" t="n">
        <f aca="false">CY82*'Dist Horaria'!$J$6</f>
        <v>496.625286177534</v>
      </c>
      <c r="DC82" s="0" t="n">
        <f aca="false">CY82*'Dist Horaria'!$K$6</f>
        <v>496.625286177534</v>
      </c>
      <c r="DD82" s="0" t="n">
        <f aca="false">CY82*'Dist Horaria'!$L$6</f>
        <v>496.625286177534</v>
      </c>
      <c r="DE82" s="0" t="n">
        <f aca="false">CY82*'Dist Horaria'!$M$6</f>
        <v>1324.33409647343</v>
      </c>
      <c r="DF82" s="0" t="n">
        <f aca="false">CY82*'Dist Horaria'!$N$6</f>
        <v>1324.33409647343</v>
      </c>
      <c r="DG82" s="0" t="n">
        <f aca="false">CY82*'Dist Horaria'!$O$6</f>
        <v>1324.33409647343</v>
      </c>
      <c r="DH82" s="0" t="n">
        <f aca="false">CY82*'Dist Horaria'!$P$6</f>
        <v>869.094250810685</v>
      </c>
      <c r="DI82" s="0" t="n">
        <f aca="false">CY82*'Dist Horaria'!$Q$6</f>
        <v>869.094250810685</v>
      </c>
      <c r="DJ82" s="0" t="n">
        <f aca="false">CY82*'Dist Horaria'!$R$6</f>
        <v>869.094250810685</v>
      </c>
      <c r="DK82" s="0" t="n">
        <f aca="false">CY82*'Dist Horaria'!$S$6</f>
        <v>869.094250810685</v>
      </c>
      <c r="DL82" s="0" t="n">
        <f aca="false">CY82*'Dist Horaria'!$T$6</f>
        <v>869.094250810685</v>
      </c>
      <c r="DM82" s="0" t="n">
        <f aca="false">CY82*'Dist Horaria'!$U$6</f>
        <v>869.094250810685</v>
      </c>
      <c r="DN82" s="0" t="n">
        <f aca="false">CY82*'Dist Horaria'!$V$6</f>
        <v>869.094250810685</v>
      </c>
      <c r="DO82" s="0" t="n">
        <f aca="false">CY82*'Dist Horaria'!$W$6</f>
        <v>869.094250810685</v>
      </c>
      <c r="DP82" s="0" t="n">
        <f aca="false">CY82*'Dist Horaria'!$X$6</f>
        <v>1324.33409647343</v>
      </c>
      <c r="DQ82" s="0" t="n">
        <f aca="false">CY82*'Dist Horaria'!$Y$6</f>
        <v>1324.33409647343</v>
      </c>
      <c r="DR82" s="0" t="n">
        <f aca="false">CY82*'Dist Horaria'!$Z$6</f>
        <v>1324.33409647343</v>
      </c>
      <c r="DS82" s="0" t="n">
        <f aca="false">CY82*'Dist Horaria'!$AA$6</f>
        <v>496.625286177534</v>
      </c>
      <c r="DT82" s="0" t="n">
        <f aca="false">CY82*'Dist Horaria'!$AB$6</f>
        <v>496.625286177534</v>
      </c>
      <c r="DU82" s="0" t="n">
        <f aca="false">CY82*'Dist Horaria'!$AC$6</f>
        <v>496.625286177534</v>
      </c>
      <c r="DV82" s="0" t="n">
        <f aca="false">CY82*'Dist Horaria'!$AD$6</f>
        <v>496.625286177534</v>
      </c>
      <c r="DW82" s="0" t="n">
        <f aca="false">CY82*'Dist Horaria'!$AE$6</f>
        <v>496.625286177534</v>
      </c>
      <c r="DX82" s="0" t="n">
        <f aca="false">AX82*1000000</f>
        <v>1151.59486649863</v>
      </c>
      <c r="DY82" s="0" t="n">
        <f aca="false">DX82*'Dist Horaria'!$H$6</f>
        <v>28.7898716624658</v>
      </c>
      <c r="DZ82" s="0" t="n">
        <f aca="false">DX82*'Dist Horaria'!$I$6</f>
        <v>28.7898716624658</v>
      </c>
      <c r="EA82" s="0" t="n">
        <f aca="false">DX82*'Dist Horaria'!$J$6</f>
        <v>28.7898716624658</v>
      </c>
      <c r="EB82" s="0" t="n">
        <f aca="false">DX82*'Dist Horaria'!$K$6</f>
        <v>28.7898716624658</v>
      </c>
      <c r="EC82" s="0" t="n">
        <f aca="false">DX82*'Dist Horaria'!$L$6</f>
        <v>28.7898716624658</v>
      </c>
      <c r="ED82" s="0" t="n">
        <f aca="false">DX82*'Dist Horaria'!$M$6</f>
        <v>76.7729910999087</v>
      </c>
      <c r="EE82" s="0" t="n">
        <f aca="false">DX82*'Dist Horaria'!$N$6</f>
        <v>76.7729910999087</v>
      </c>
      <c r="EF82" s="0" t="n">
        <f aca="false">DX82*'Dist Horaria'!$O$6</f>
        <v>76.7729910999087</v>
      </c>
      <c r="EG82" s="0" t="n">
        <f aca="false">DX82*'Dist Horaria'!$P$6</f>
        <v>50.3822754093151</v>
      </c>
      <c r="EH82" s="0" t="n">
        <f aca="false">DX82*'Dist Horaria'!$Q$6</f>
        <v>50.3822754093151</v>
      </c>
      <c r="EI82" s="0" t="n">
        <f aca="false">DX82*'Dist Horaria'!$R$6</f>
        <v>50.3822754093151</v>
      </c>
      <c r="EJ82" s="0" t="n">
        <f aca="false">DX82*'Dist Horaria'!$S$6</f>
        <v>50.3822754093151</v>
      </c>
      <c r="EK82" s="0" t="n">
        <f aca="false">DX82*'Dist Horaria'!$T$6</f>
        <v>50.3822754093151</v>
      </c>
      <c r="EL82" s="0" t="n">
        <f aca="false">DX82*'Dist Horaria'!$U$6</f>
        <v>50.3822754093151</v>
      </c>
      <c r="EM82" s="0" t="n">
        <f aca="false">DX82*'Dist Horaria'!$V$6</f>
        <v>50.3822754093151</v>
      </c>
      <c r="EN82" s="0" t="n">
        <f aca="false">DX82*'Dist Horaria'!$W$6</f>
        <v>50.3822754093151</v>
      </c>
      <c r="EO82" s="0" t="n">
        <f aca="false">DX82*'Dist Horaria'!$X$6</f>
        <v>76.7729910999087</v>
      </c>
      <c r="EP82" s="0" t="n">
        <f aca="false">DX82*'Dist Horaria'!$Y$6</f>
        <v>76.7729910999087</v>
      </c>
      <c r="EQ82" s="0" t="n">
        <f aca="false">DX82*'Dist Horaria'!$Z$6</f>
        <v>76.7729910999087</v>
      </c>
      <c r="ER82" s="0" t="n">
        <f aca="false">DX82*'Dist Horaria'!$AA$6</f>
        <v>28.7898716624658</v>
      </c>
      <c r="ES82" s="0" t="n">
        <f aca="false">DX82*'Dist Horaria'!$AB$6</f>
        <v>28.7898716624658</v>
      </c>
      <c r="ET82" s="0" t="n">
        <f aca="false">DX82*'Dist Horaria'!$AC$6</f>
        <v>28.7898716624658</v>
      </c>
      <c r="EU82" s="0" t="n">
        <f aca="false">DX82*'Dist Horaria'!$AD$6</f>
        <v>28.7898716624658</v>
      </c>
      <c r="EV82" s="0" t="n">
        <f aca="false">DX82*'Dist Horaria'!$AE$6</f>
        <v>28.7898716624658</v>
      </c>
      <c r="EW82" s="0" t="n">
        <f aca="false">BB82+CA82+CZ82+DY82</f>
        <v>1000.49188238996</v>
      </c>
      <c r="EX82" s="0" t="n">
        <f aca="false">BC82+CB82+DA82+DZ82</f>
        <v>1000.48373218877</v>
      </c>
      <c r="EY82" s="0" t="n">
        <f aca="false">BD82+CC82+DB82+EA82</f>
        <v>1000.47603940056</v>
      </c>
      <c r="EZ82" s="0" t="n">
        <f aca="false">BE82+CD82+DC82+EB82</f>
        <v>1000.46948544544</v>
      </c>
      <c r="FA82" s="0" t="n">
        <f aca="false">BF82+CE82+DD82+EC82</f>
        <v>1000.4646960695</v>
      </c>
      <c r="FB82" s="0" t="n">
        <f aca="false">BG82+CF82+DE82+ED82</f>
        <v>2667.44036857029</v>
      </c>
      <c r="FC82" s="0" t="n">
        <f aca="false">BH82+CG82+DF82+EE82</f>
        <v>2667.45275592766</v>
      </c>
      <c r="FD82" s="0" t="n">
        <f aca="false">BI82+CH82+DG82+EF82</f>
        <v>2667.45275592766</v>
      </c>
      <c r="FE82" s="0" t="n">
        <f aca="false">BJ82+CI82+DH82+EG82</f>
        <v>1750.7071417075</v>
      </c>
      <c r="FF82" s="0" t="n">
        <f aca="false">BK82+CJ82+DI82+EH82</f>
        <v>1750.74728320334</v>
      </c>
      <c r="FG82" s="0" t="n">
        <f aca="false">BL82+CK82+DJ82+EI82</f>
        <v>1750.7764770185</v>
      </c>
      <c r="FH82" s="0" t="n">
        <f aca="false">BM82+CL82+DK82+EJ82</f>
        <v>1750.79107392608</v>
      </c>
      <c r="FI82" s="0" t="n">
        <f aca="false">BN82+CM82+DL82+EK82</f>
        <v>1750.79472315298</v>
      </c>
      <c r="FJ82" s="0" t="n">
        <f aca="false">BO82+CN82+DM82+EL82</f>
        <v>1750.79107392608</v>
      </c>
      <c r="FK82" s="0" t="n">
        <f aca="false">BP82+CO82+DN82+EM82</f>
        <v>1750.78377547229</v>
      </c>
      <c r="FL82" s="0" t="n">
        <f aca="false">BQ82+CP82+DO82+EN82</f>
        <v>1750.77282779161</v>
      </c>
      <c r="FM82" s="0" t="n">
        <f aca="false">BR82+CQ82+DP82+EO82</f>
        <v>2667.60247796087</v>
      </c>
      <c r="FN82" s="0" t="n">
        <f aca="false">BS82+CR82+DQ82+EP82</f>
        <v>2667.59252025655</v>
      </c>
      <c r="FO82" s="0" t="n">
        <f aca="false">BT82+CS82+DR82+EQ82</f>
        <v>2667.53831949729</v>
      </c>
      <c r="FP82" s="0" t="n">
        <f aca="false">BU82+CT82+DS82+ER82</f>
        <v>1000.54136196462</v>
      </c>
      <c r="FQ82" s="0" t="n">
        <f aca="false">BV82+CU82+DT82+ES82</f>
        <v>1000.50242920419</v>
      </c>
      <c r="FR82" s="0" t="n">
        <f aca="false">BW82+CV82+DU82+ET82</f>
        <v>1000.52885236269</v>
      </c>
      <c r="FS82" s="0" t="n">
        <f aca="false">BX82+CW82+DV82+EU82</f>
        <v>1000.51983663543</v>
      </c>
      <c r="FT82" s="0" t="n">
        <f aca="false">BY82+CX82+DW82+EV82</f>
        <v>1000.51029852226</v>
      </c>
      <c r="FU82" s="0" t="n">
        <f aca="false">AM82*'Dist Horaria'!$H$10</f>
        <v>0.625591863301082</v>
      </c>
      <c r="FV82" s="0" t="n">
        <f aca="false">AM82*'Dist Horaria'!$I$10</f>
        <v>0.585484941842974</v>
      </c>
      <c r="FW82" s="0" t="n">
        <f aca="false">AM82*'Dist Horaria'!$J$10</f>
        <v>0.582950324085592</v>
      </c>
      <c r="FX82" s="0" t="n">
        <f aca="false">AM82*'Dist Horaria'!$K$10</f>
        <v>0.56618487309448</v>
      </c>
      <c r="FY82" s="0" t="n">
        <f aca="false">AM82*'Dist Horaria'!$L$10</f>
        <v>0.566411451253991</v>
      </c>
      <c r="FZ82" s="0" t="n">
        <f aca="false">AM82*'Dist Horaria'!$M$10</f>
        <v>0.606083562167931</v>
      </c>
      <c r="GA82" s="0" t="n">
        <f aca="false">AM82*'Dist Horaria'!$N$10</f>
        <v>0.573380101672032</v>
      </c>
      <c r="GB82" s="0" t="n">
        <f aca="false">AM82*'Dist Horaria'!$O$10</f>
        <v>0.563593571596847</v>
      </c>
      <c r="GC82" s="0" t="n">
        <f aca="false">AM82*'Dist Horaria'!$P$10</f>
        <v>0.572339253351731</v>
      </c>
      <c r="GD82" s="0" t="n">
        <f aca="false">AM82*'Dist Horaria'!$Q$10</f>
        <v>0.517947715747288</v>
      </c>
      <c r="GE82" s="0" t="n">
        <f aca="false">AM82*'Dist Horaria'!$R$10</f>
        <v>0.631973997729053</v>
      </c>
      <c r="GF82" s="0" t="n">
        <f aca="false">AM82*'Dist Horaria'!$S$10</f>
        <v>0.539730344156998</v>
      </c>
      <c r="GG82" s="0" t="n">
        <f aca="false">AR82*'Dist Horaria'!$H$10</f>
        <v>0.654387163281335</v>
      </c>
      <c r="GH82" s="0" t="n">
        <f aca="false">AR82*'Dist Horaria'!$I$10</f>
        <v>0.612434164688245</v>
      </c>
      <c r="GI82" s="0" t="n">
        <f aca="false">AR82*'Dist Horaria'!$J$10</f>
        <v>0.609782881285192</v>
      </c>
      <c r="GJ82" s="0" t="n">
        <f aca="false">AR82*'Dist Horaria'!$K$10</f>
        <v>0.592245735169968</v>
      </c>
      <c r="GK82" s="0" t="n">
        <f aca="false">AR82*'Dist Horaria'!$L$10</f>
        <v>0.592482742470992</v>
      </c>
      <c r="GL82" s="0" t="n">
        <f aca="false">AR82*'Dist Horaria'!$M$10</f>
        <v>0.633980916672567</v>
      </c>
      <c r="GM82" s="0" t="n">
        <f aca="false">AR82*'Dist Horaria'!$N$10</f>
        <v>0.599772152142816</v>
      </c>
      <c r="GN82" s="0" t="n">
        <f aca="false">AR82*'Dist Horaria'!$O$10</f>
        <v>0.589535158936935</v>
      </c>
      <c r="GO82" s="0" t="n">
        <f aca="false">AR82*'Dist Horaria'!$P$10</f>
        <v>0.598683394728144</v>
      </c>
      <c r="GP82" s="0" t="n">
        <f aca="false">AR82*'Dist Horaria'!$Q$10</f>
        <v>0.541788274942432</v>
      </c>
      <c r="GQ82" s="0" t="n">
        <f aca="false">AR82*'Dist Horaria'!$R$10</f>
        <v>0.661063060282237</v>
      </c>
      <c r="GR82" s="0" t="n">
        <f aca="false">AR82*'Dist Horaria'!$S$10</f>
        <v>0.564573533591138</v>
      </c>
      <c r="GS82" s="0" t="n">
        <f aca="false">AW82*'Dist Horaria'!$H$10</f>
        <v>0.0379354877264542</v>
      </c>
      <c r="GT82" s="0" t="n">
        <f aca="false">AW82*'Dist Horaria'!$I$10</f>
        <v>0.0355034298369997</v>
      </c>
      <c r="GU82" s="0" t="n">
        <f aca="false">AW82*'Dist Horaria'!$J$10</f>
        <v>0.0353497322484169</v>
      </c>
      <c r="GV82" s="0" t="n">
        <f aca="false">AW82*'Dist Horaria'!$K$10</f>
        <v>0.0343330860968097</v>
      </c>
      <c r="GW82" s="0" t="n">
        <f aca="false">AW82*'Dist Horaria'!$L$10</f>
        <v>0.0343468256504923</v>
      </c>
      <c r="GX82" s="0" t="n">
        <f aca="false">AW82*'Dist Horaria'!$M$10</f>
        <v>0.0367525169085546</v>
      </c>
      <c r="GY82" s="0" t="n">
        <f aca="false">AW82*'Dist Horaria'!$N$10</f>
        <v>0.0347694001242212</v>
      </c>
      <c r="GZ82" s="0" t="n">
        <f aca="false">AW82*'Dist Horaria'!$O$10</f>
        <v>0.0341759512427209</v>
      </c>
      <c r="HA82" s="0" t="n">
        <f aca="false">AW82*'Dist Horaria'!$P$10</f>
        <v>0.0347062837523561</v>
      </c>
      <c r="HB82" s="0" t="n">
        <f aca="false">AW82*'Dist Horaria'!$Q$10</f>
        <v>0.0314080159386917</v>
      </c>
      <c r="HC82" s="0" t="n">
        <f aca="false">AW82*'Dist Horaria'!$R$10</f>
        <v>0.0383224962482456</v>
      </c>
      <c r="HD82" s="0" t="n">
        <f aca="false">AW82*'Dist Horaria'!$S$10</f>
        <v>0.032728900498037</v>
      </c>
    </row>
    <row r="83" customFormat="false" ht="13.8" hidden="false" customHeight="false" outlineLevel="0" collapsed="false">
      <c r="A83" s="0" t="n">
        <v>4.69385775700373</v>
      </c>
      <c r="B83" s="0" t="n">
        <v>-74.1651234739459</v>
      </c>
      <c r="C83" s="0" t="n">
        <v>22</v>
      </c>
      <c r="D83" s="0" t="n">
        <v>34</v>
      </c>
      <c r="E83" s="0" t="n">
        <v>1937</v>
      </c>
      <c r="F83" s="0" t="n">
        <v>97</v>
      </c>
      <c r="G83" s="0" t="s">
        <v>441</v>
      </c>
      <c r="H83" s="1" t="n">
        <v>41585</v>
      </c>
      <c r="I83" s="0" t="s">
        <v>517</v>
      </c>
      <c r="J83" s="0" t="s">
        <v>518</v>
      </c>
      <c r="K83" s="0" t="s">
        <v>519</v>
      </c>
      <c r="L83" s="0" t="s">
        <v>520</v>
      </c>
      <c r="M83" s="0" t="s">
        <v>521</v>
      </c>
      <c r="N83" s="0" t="n">
        <v>54</v>
      </c>
      <c r="O83" s="0" t="s">
        <v>435</v>
      </c>
      <c r="P83" s="0" t="s">
        <v>304</v>
      </c>
      <c r="Q83" s="0" t="s">
        <v>305</v>
      </c>
      <c r="R83" s="0" t="s">
        <v>87</v>
      </c>
      <c r="S83" s="0" t="n">
        <v>312</v>
      </c>
      <c r="T83" s="0" t="n">
        <v>8</v>
      </c>
      <c r="U83" s="0" t="n">
        <v>1</v>
      </c>
      <c r="V83" s="0" t="n">
        <v>18000</v>
      </c>
      <c r="W83" s="0" t="n">
        <f aca="false">V83*12</f>
        <v>216000</v>
      </c>
      <c r="Z83" s="0" t="n">
        <v>5049</v>
      </c>
      <c r="AB83" s="0" t="n">
        <v>0.005</v>
      </c>
      <c r="AC83" s="0" t="n">
        <v>-1</v>
      </c>
      <c r="AD83" s="0" t="n">
        <v>3.44661316385575</v>
      </c>
      <c r="AE83" s="0" t="n">
        <v>0.00156476237639051</v>
      </c>
      <c r="AF83" s="0" t="n">
        <f aca="false">AE83/S83</f>
        <v>5.01526402689266E-006</v>
      </c>
      <c r="AG83" s="0" t="n">
        <f aca="false">AE83*EXP(AB83*AC83)</f>
        <v>0.00155695809147976</v>
      </c>
      <c r="AH83" s="0" t="n">
        <f aca="false">AG83/S83</f>
        <v>4.99025029320434E-006</v>
      </c>
      <c r="AI83" s="0" t="s">
        <v>90</v>
      </c>
      <c r="AJ83" s="0" t="n">
        <f aca="false">IF(AI83="A",'FE DISTRIBUCIÓN'!$C$2,'FE DISTRIBUCIÓN'!$C$3)</f>
        <v>4.994E-006</v>
      </c>
      <c r="AK83" s="0" t="n">
        <f aca="false">W83*AJ83</f>
        <v>1.078704</v>
      </c>
      <c r="AL83" s="0" t="n">
        <f aca="false">AK83/365</f>
        <v>0.00295535342465753</v>
      </c>
      <c r="AM83" s="0" t="n">
        <f aca="false">AK83*EXP(AB83*AC83)</f>
        <v>1.07332394135506</v>
      </c>
      <c r="AN83" s="0" t="n">
        <f aca="false">AM83/365</f>
        <v>0.00294061353795908</v>
      </c>
      <c r="AO83" s="0" t="n">
        <v>5.223868284E-006</v>
      </c>
      <c r="AP83" s="0" t="n">
        <f aca="false">AO83*W83</f>
        <v>1.128355549344</v>
      </c>
      <c r="AQ83" s="0" t="n">
        <f aca="false">AP83/365</f>
        <v>0.00309138506669589</v>
      </c>
      <c r="AR83" s="0" t="n">
        <f aca="false">AP83*EXP(AB83*AC83)</f>
        <v>1.12272785256359</v>
      </c>
      <c r="AS83" s="0" t="n">
        <f aca="false">AR83/365</f>
        <v>0.00307596671935231</v>
      </c>
      <c r="AT83" s="0" t="n">
        <v>3.02832944E-007</v>
      </c>
      <c r="AU83" s="0" t="n">
        <f aca="false">AT83*W83</f>
        <v>0.065411915904</v>
      </c>
      <c r="AV83" s="0" t="n">
        <f aca="false">AU83/365</f>
        <v>0.00017921072850411</v>
      </c>
      <c r="AW83" s="0" t="n">
        <f aca="false">AU83*EXP(AB83*AC83)</f>
        <v>0.0650856726123823</v>
      </c>
      <c r="AX83" s="0" t="n">
        <f aca="false">AW83/365</f>
        <v>0.000178316911266801</v>
      </c>
      <c r="AY83" s="0" t="n">
        <f aca="false">AW83+AR83+AM83+AG83</f>
        <v>2.26269442462252</v>
      </c>
      <c r="AZ83" s="0" t="n">
        <f aca="false">AH83+AN83+AS83+AX83</f>
        <v>0.0061998874188714</v>
      </c>
      <c r="BA83" s="0" t="n">
        <f aca="false">AH83*1000000</f>
        <v>4.99025029320434</v>
      </c>
      <c r="BB83" s="0" t="n">
        <f aca="false">BA83*'Dist Horaria'!$H$3</f>
        <v>0.173882983298864</v>
      </c>
      <c r="BC83" s="0" t="n">
        <f aca="false">BA83*'Dist Horaria'!$I$3</f>
        <v>0.16923145070639</v>
      </c>
      <c r="BD83" s="0" t="n">
        <f aca="false">BA83*'Dist Horaria'!$J$3</f>
        <v>0.164840975637913</v>
      </c>
      <c r="BE83" s="0" t="n">
        <f aca="false">BA83*'Dist Horaria'!$K$3</f>
        <v>0.161100462355445</v>
      </c>
      <c r="BF83" s="0" t="n">
        <f aca="false">BA83*'Dist Horaria'!$L$3</f>
        <v>0.158367040472139</v>
      </c>
      <c r="BG83" s="0" t="n">
        <f aca="false">BA83*'Dist Horaria'!$M$3</f>
        <v>0.15664617375234</v>
      </c>
      <c r="BH83" s="0" t="n">
        <f aca="false">BA83*'Dist Horaria'!$N$3</f>
        <v>0.163715961991276</v>
      </c>
      <c r="BI83" s="0" t="n">
        <f aca="false">BA83*'Dist Horaria'!$O$3</f>
        <v>0.163715961991276</v>
      </c>
      <c r="BJ83" s="0" t="n">
        <f aca="false">BA83*'Dist Horaria'!$P$3</f>
        <v>0.216601741994158</v>
      </c>
      <c r="BK83" s="0" t="n">
        <f aca="false">BA83*'Dist Horaria'!$Q$3</f>
        <v>0.239511541628155</v>
      </c>
      <c r="BL83" s="0" t="n">
        <f aca="false">BA83*'Dist Horaria'!$R$3</f>
        <v>0.256173214089244</v>
      </c>
      <c r="BM83" s="0" t="n">
        <f aca="false">BA83*'Dist Horaria'!$S$3</f>
        <v>0.264504050319789</v>
      </c>
      <c r="BN83" s="0" t="n">
        <f aca="false">BA83*'Dist Horaria'!$T$3</f>
        <v>0.266586759377425</v>
      </c>
      <c r="BO83" s="0" t="n">
        <f aca="false">BA83*'Dist Horaria'!$U$3</f>
        <v>0.264504050319789</v>
      </c>
      <c r="BP83" s="0" t="n">
        <f aca="false">BA83*'Dist Horaria'!$V$3</f>
        <v>0.260338632204517</v>
      </c>
      <c r="BQ83" s="0" t="n">
        <f aca="false">BA83*'Dist Horaria'!$W$3</f>
        <v>0.254090505031608</v>
      </c>
      <c r="BR83" s="0" t="n">
        <f aca="false">BA83*'Dist Horaria'!$X$3</f>
        <v>0.249166235065952</v>
      </c>
      <c r="BS83" s="0" t="n">
        <f aca="false">BA83*'Dist Horaria'!$Y$3</f>
        <v>0.243483113249913</v>
      </c>
      <c r="BT83" s="0" t="n">
        <f aca="false">BA83*'Dist Horaria'!$Z$3</f>
        <v>0.212549324950259</v>
      </c>
      <c r="BU83" s="0" t="n">
        <f aca="false">BA83*'Dist Horaria'!$AA$3</f>
        <v>0.202122268293046</v>
      </c>
      <c r="BV83" s="0" t="n">
        <f aca="false">BA83*'Dist Horaria'!$AB$3</f>
        <v>0.179902325519308</v>
      </c>
      <c r="BW83" s="0" t="n">
        <f aca="false">BA83*'Dist Horaria'!$AC$3</f>
        <v>0.194982711890231</v>
      </c>
      <c r="BX83" s="0" t="n">
        <f aca="false">BA83*'Dist Horaria'!$AD$3</f>
        <v>0.189837200976067</v>
      </c>
      <c r="BY83" s="0" t="n">
        <f aca="false">BA83*'Dist Horaria'!$AE$3</f>
        <v>0.184393550783192</v>
      </c>
      <c r="BZ83" s="0" t="n">
        <f aca="false">AN83*1000000</f>
        <v>2940.61353795908</v>
      </c>
      <c r="CA83" s="0" t="n">
        <f aca="false">BZ83*'Dist Horaria'!$H$6</f>
        <v>73.5153384489769</v>
      </c>
      <c r="CB83" s="0" t="n">
        <f aca="false">BZ83*'Dist Horaria'!$I$6</f>
        <v>73.5153384489769</v>
      </c>
      <c r="CC83" s="0" t="n">
        <f aca="false">BZ83*'Dist Horaria'!$J$6</f>
        <v>73.5153384489769</v>
      </c>
      <c r="CD83" s="0" t="n">
        <f aca="false">BZ83*'Dist Horaria'!$K$6</f>
        <v>73.5153384489769</v>
      </c>
      <c r="CE83" s="0" t="n">
        <f aca="false">BZ83*'Dist Horaria'!$L$6</f>
        <v>73.5153384489769</v>
      </c>
      <c r="CF83" s="0" t="n">
        <f aca="false">BZ83*'Dist Horaria'!$M$6</f>
        <v>196.040902530605</v>
      </c>
      <c r="CG83" s="0" t="n">
        <f aca="false">BZ83*'Dist Horaria'!$N$6</f>
        <v>196.040902530605</v>
      </c>
      <c r="CH83" s="0" t="n">
        <f aca="false">BZ83*'Dist Horaria'!$O$6</f>
        <v>196.040902530605</v>
      </c>
      <c r="CI83" s="0" t="n">
        <f aca="false">BZ83*'Dist Horaria'!$P$6</f>
        <v>128.65184228571</v>
      </c>
      <c r="CJ83" s="0" t="n">
        <f aca="false">BZ83*'Dist Horaria'!$Q$6</f>
        <v>128.65184228571</v>
      </c>
      <c r="CK83" s="0" t="n">
        <f aca="false">BZ83*'Dist Horaria'!$R$6</f>
        <v>128.65184228571</v>
      </c>
      <c r="CL83" s="0" t="n">
        <f aca="false">BZ83*'Dist Horaria'!$S$6</f>
        <v>128.65184228571</v>
      </c>
      <c r="CM83" s="0" t="n">
        <f aca="false">BZ83*'Dist Horaria'!$T$6</f>
        <v>128.65184228571</v>
      </c>
      <c r="CN83" s="0" t="n">
        <f aca="false">BZ83*'Dist Horaria'!$U$6</f>
        <v>128.65184228571</v>
      </c>
      <c r="CO83" s="0" t="n">
        <f aca="false">BZ83*'Dist Horaria'!$V$6</f>
        <v>128.65184228571</v>
      </c>
      <c r="CP83" s="0" t="n">
        <f aca="false">BZ83*'Dist Horaria'!$W$6</f>
        <v>128.65184228571</v>
      </c>
      <c r="CQ83" s="0" t="n">
        <f aca="false">BZ83*'Dist Horaria'!$X$6</f>
        <v>196.040902530605</v>
      </c>
      <c r="CR83" s="0" t="n">
        <f aca="false">BZ83*'Dist Horaria'!$Y$6</f>
        <v>196.040902530605</v>
      </c>
      <c r="CS83" s="0" t="n">
        <f aca="false">BZ83*'Dist Horaria'!$Z$6</f>
        <v>196.040902530605</v>
      </c>
      <c r="CT83" s="0" t="n">
        <f aca="false">BZ83*'Dist Horaria'!$AA$6</f>
        <v>73.5153384489769</v>
      </c>
      <c r="CU83" s="0" t="n">
        <f aca="false">BZ83*'Dist Horaria'!$AB$6</f>
        <v>73.5153384489769</v>
      </c>
      <c r="CV83" s="0" t="n">
        <f aca="false">BZ83*'Dist Horaria'!$AC$6</f>
        <v>73.5153384489769</v>
      </c>
      <c r="CW83" s="0" t="n">
        <f aca="false">BZ83*'Dist Horaria'!$AD$6</f>
        <v>73.5153384489769</v>
      </c>
      <c r="CX83" s="0" t="n">
        <f aca="false">BZ83*'Dist Horaria'!$AE$6</f>
        <v>73.5153384489769</v>
      </c>
      <c r="CY83" s="0" t="n">
        <f aca="false">AS83*1000000</f>
        <v>3075.96671935231</v>
      </c>
      <c r="CZ83" s="0" t="n">
        <f aca="false">CY83*'Dist Horaria'!$H$6</f>
        <v>76.8991679838078</v>
      </c>
      <c r="DA83" s="0" t="n">
        <f aca="false">CY83*'Dist Horaria'!$I$6</f>
        <v>76.8991679838078</v>
      </c>
      <c r="DB83" s="0" t="n">
        <f aca="false">CY83*'Dist Horaria'!$J$6</f>
        <v>76.8991679838078</v>
      </c>
      <c r="DC83" s="0" t="n">
        <f aca="false">CY83*'Dist Horaria'!$K$6</f>
        <v>76.8991679838078</v>
      </c>
      <c r="DD83" s="0" t="n">
        <f aca="false">CY83*'Dist Horaria'!$L$6</f>
        <v>76.8991679838078</v>
      </c>
      <c r="DE83" s="0" t="n">
        <f aca="false">CY83*'Dist Horaria'!$M$6</f>
        <v>205.064447956821</v>
      </c>
      <c r="DF83" s="0" t="n">
        <f aca="false">CY83*'Dist Horaria'!$N$6</f>
        <v>205.064447956821</v>
      </c>
      <c r="DG83" s="0" t="n">
        <f aca="false">CY83*'Dist Horaria'!$O$6</f>
        <v>205.064447956821</v>
      </c>
      <c r="DH83" s="0" t="n">
        <f aca="false">CY83*'Dist Horaria'!$P$6</f>
        <v>134.573543971664</v>
      </c>
      <c r="DI83" s="0" t="n">
        <f aca="false">CY83*'Dist Horaria'!$Q$6</f>
        <v>134.573543971664</v>
      </c>
      <c r="DJ83" s="0" t="n">
        <f aca="false">CY83*'Dist Horaria'!$R$6</f>
        <v>134.573543971664</v>
      </c>
      <c r="DK83" s="0" t="n">
        <f aca="false">CY83*'Dist Horaria'!$S$6</f>
        <v>134.573543971664</v>
      </c>
      <c r="DL83" s="0" t="n">
        <f aca="false">CY83*'Dist Horaria'!$T$6</f>
        <v>134.573543971664</v>
      </c>
      <c r="DM83" s="0" t="n">
        <f aca="false">CY83*'Dist Horaria'!$U$6</f>
        <v>134.573543971664</v>
      </c>
      <c r="DN83" s="0" t="n">
        <f aca="false">CY83*'Dist Horaria'!$V$6</f>
        <v>134.573543971664</v>
      </c>
      <c r="DO83" s="0" t="n">
        <f aca="false">CY83*'Dist Horaria'!$W$6</f>
        <v>134.573543971664</v>
      </c>
      <c r="DP83" s="0" t="n">
        <f aca="false">CY83*'Dist Horaria'!$X$6</f>
        <v>205.064447956821</v>
      </c>
      <c r="DQ83" s="0" t="n">
        <f aca="false">CY83*'Dist Horaria'!$Y$6</f>
        <v>205.064447956821</v>
      </c>
      <c r="DR83" s="0" t="n">
        <f aca="false">CY83*'Dist Horaria'!$Z$6</f>
        <v>205.064447956821</v>
      </c>
      <c r="DS83" s="0" t="n">
        <f aca="false">CY83*'Dist Horaria'!$AA$6</f>
        <v>76.8991679838078</v>
      </c>
      <c r="DT83" s="0" t="n">
        <f aca="false">CY83*'Dist Horaria'!$AB$6</f>
        <v>76.8991679838078</v>
      </c>
      <c r="DU83" s="0" t="n">
        <f aca="false">CY83*'Dist Horaria'!$AC$6</f>
        <v>76.8991679838078</v>
      </c>
      <c r="DV83" s="0" t="n">
        <f aca="false">CY83*'Dist Horaria'!$AD$6</f>
        <v>76.8991679838078</v>
      </c>
      <c r="DW83" s="0" t="n">
        <f aca="false">CY83*'Dist Horaria'!$AE$6</f>
        <v>76.8991679838078</v>
      </c>
      <c r="DX83" s="0" t="n">
        <f aca="false">AX83*1000000</f>
        <v>178.316911266801</v>
      </c>
      <c r="DY83" s="0" t="n">
        <f aca="false">DX83*'Dist Horaria'!$H$6</f>
        <v>4.45792278167002</v>
      </c>
      <c r="DZ83" s="0" t="n">
        <f aca="false">DX83*'Dist Horaria'!$I$6</f>
        <v>4.45792278167002</v>
      </c>
      <c r="EA83" s="0" t="n">
        <f aca="false">DX83*'Dist Horaria'!$J$6</f>
        <v>4.45792278167002</v>
      </c>
      <c r="EB83" s="0" t="n">
        <f aca="false">DX83*'Dist Horaria'!$K$6</f>
        <v>4.45792278167002</v>
      </c>
      <c r="EC83" s="0" t="n">
        <f aca="false">DX83*'Dist Horaria'!$L$6</f>
        <v>4.45792278167002</v>
      </c>
      <c r="ED83" s="0" t="n">
        <f aca="false">DX83*'Dist Horaria'!$M$6</f>
        <v>11.8877940844534</v>
      </c>
      <c r="EE83" s="0" t="n">
        <f aca="false">DX83*'Dist Horaria'!$N$6</f>
        <v>11.8877940844534</v>
      </c>
      <c r="EF83" s="0" t="n">
        <f aca="false">DX83*'Dist Horaria'!$O$6</f>
        <v>11.8877940844534</v>
      </c>
      <c r="EG83" s="0" t="n">
        <f aca="false">DX83*'Dist Horaria'!$P$6</f>
        <v>7.80136486792253</v>
      </c>
      <c r="EH83" s="0" t="n">
        <f aca="false">DX83*'Dist Horaria'!$Q$6</f>
        <v>7.80136486792253</v>
      </c>
      <c r="EI83" s="0" t="n">
        <f aca="false">DX83*'Dist Horaria'!$R$6</f>
        <v>7.80136486792253</v>
      </c>
      <c r="EJ83" s="0" t="n">
        <f aca="false">DX83*'Dist Horaria'!$S$6</f>
        <v>7.80136486792253</v>
      </c>
      <c r="EK83" s="0" t="n">
        <f aca="false">DX83*'Dist Horaria'!$T$6</f>
        <v>7.80136486792253</v>
      </c>
      <c r="EL83" s="0" t="n">
        <f aca="false">DX83*'Dist Horaria'!$U$6</f>
        <v>7.80136486792253</v>
      </c>
      <c r="EM83" s="0" t="n">
        <f aca="false">DX83*'Dist Horaria'!$V$6</f>
        <v>7.80136486792253</v>
      </c>
      <c r="EN83" s="0" t="n">
        <f aca="false">DX83*'Dist Horaria'!$W$6</f>
        <v>7.80136486792253</v>
      </c>
      <c r="EO83" s="0" t="n">
        <f aca="false">DX83*'Dist Horaria'!$X$6</f>
        <v>11.8877940844534</v>
      </c>
      <c r="EP83" s="0" t="n">
        <f aca="false">DX83*'Dist Horaria'!$Y$6</f>
        <v>11.8877940844534</v>
      </c>
      <c r="EQ83" s="0" t="n">
        <f aca="false">DX83*'Dist Horaria'!$Z$6</f>
        <v>11.8877940844534</v>
      </c>
      <c r="ER83" s="0" t="n">
        <f aca="false">DX83*'Dist Horaria'!$AA$6</f>
        <v>4.45792278167002</v>
      </c>
      <c r="ES83" s="0" t="n">
        <f aca="false">DX83*'Dist Horaria'!$AB$6</f>
        <v>4.45792278167002</v>
      </c>
      <c r="ET83" s="0" t="n">
        <f aca="false">DX83*'Dist Horaria'!$AC$6</f>
        <v>4.45792278167002</v>
      </c>
      <c r="EU83" s="0" t="n">
        <f aca="false">DX83*'Dist Horaria'!$AD$6</f>
        <v>4.45792278167002</v>
      </c>
      <c r="EV83" s="0" t="n">
        <f aca="false">DX83*'Dist Horaria'!$AE$6</f>
        <v>4.45792278167002</v>
      </c>
      <c r="EW83" s="0" t="n">
        <f aca="false">BB83+CA83+CZ83+DY83</f>
        <v>155.046312197754</v>
      </c>
      <c r="EX83" s="0" t="n">
        <f aca="false">BC83+CB83+DA83+DZ83</f>
        <v>155.041660665161</v>
      </c>
      <c r="EY83" s="0" t="n">
        <f aca="false">BD83+CC83+DB83+EA83</f>
        <v>155.037270190093</v>
      </c>
      <c r="EZ83" s="0" t="n">
        <f aca="false">BE83+CD83+DC83+EB83</f>
        <v>155.03352967681</v>
      </c>
      <c r="FA83" s="0" t="n">
        <f aca="false">BF83+CE83+DD83+EC83</f>
        <v>155.030796254927</v>
      </c>
      <c r="FB83" s="0" t="n">
        <f aca="false">BG83+CF83+DE83+ED83</f>
        <v>413.149790745632</v>
      </c>
      <c r="FC83" s="0" t="n">
        <f aca="false">BH83+CG83+DF83+EE83</f>
        <v>413.156860533871</v>
      </c>
      <c r="FD83" s="0" t="n">
        <f aca="false">BI83+CH83+DG83+EF83</f>
        <v>413.156860533871</v>
      </c>
      <c r="FE83" s="0" t="n">
        <f aca="false">BJ83+CI83+DH83+EG83</f>
        <v>271.24335286729</v>
      </c>
      <c r="FF83" s="0" t="n">
        <f aca="false">BK83+CJ83+DI83+EH83</f>
        <v>271.266262666924</v>
      </c>
      <c r="FG83" s="0" t="n">
        <f aca="false">BL83+CK83+DJ83+EI83</f>
        <v>271.282924339385</v>
      </c>
      <c r="FH83" s="0" t="n">
        <f aca="false">BM83+CL83+DK83+EJ83</f>
        <v>271.291255175616</v>
      </c>
      <c r="FI83" s="0" t="n">
        <f aca="false">BN83+CM83+DL83+EK83</f>
        <v>271.293337884673</v>
      </c>
      <c r="FJ83" s="0" t="n">
        <f aca="false">BO83+CN83+DM83+EL83</f>
        <v>271.291255175616</v>
      </c>
      <c r="FK83" s="0" t="n">
        <f aca="false">BP83+CO83+DN83+EM83</f>
        <v>271.2870897575</v>
      </c>
      <c r="FL83" s="0" t="n">
        <f aca="false">BQ83+CP83+DO83+EN83</f>
        <v>271.280841630327</v>
      </c>
      <c r="FM83" s="0" t="n">
        <f aca="false">BR83+CQ83+DP83+EO83</f>
        <v>413.242310806946</v>
      </c>
      <c r="FN83" s="0" t="n">
        <f aca="false">BS83+CR83+DQ83+EP83</f>
        <v>413.236627685129</v>
      </c>
      <c r="FO83" s="0" t="n">
        <f aca="false">BT83+CS83+DR83+EQ83</f>
        <v>413.20569389683</v>
      </c>
      <c r="FP83" s="0" t="n">
        <f aca="false">BU83+CT83+DS83+ER83</f>
        <v>155.074551482748</v>
      </c>
      <c r="FQ83" s="0" t="n">
        <f aca="false">BV83+CU83+DT83+ES83</f>
        <v>155.052331539974</v>
      </c>
      <c r="FR83" s="0" t="n">
        <f aca="false">BW83+CV83+DU83+ET83</f>
        <v>155.067411926345</v>
      </c>
      <c r="FS83" s="0" t="n">
        <f aca="false">BX83+CW83+DV83+EU83</f>
        <v>155.062266415431</v>
      </c>
      <c r="FT83" s="0" t="n">
        <f aca="false">BY83+CX83+DW83+EV83</f>
        <v>155.056822765238</v>
      </c>
      <c r="FU83" s="0" t="n">
        <f aca="false">AM83*'Dist Horaria'!$H$10</f>
        <v>0.0968687965036395</v>
      </c>
      <c r="FV83" s="0" t="n">
        <f aca="false">AM83*'Dist Horaria'!$I$10</f>
        <v>0.0906585027945553</v>
      </c>
      <c r="FW83" s="0" t="n">
        <f aca="false">AM83*'Dist Horaria'!$J$10</f>
        <v>0.0902660338604826</v>
      </c>
      <c r="FX83" s="0" t="n">
        <f aca="false">AM83*'Dist Horaria'!$K$10</f>
        <v>0.087670013746378</v>
      </c>
      <c r="FY83" s="0" t="n">
        <f aca="false">AM83*'Dist Horaria'!$L$10</f>
        <v>0.0877050978881538</v>
      </c>
      <c r="FZ83" s="0" t="n">
        <f aca="false">AM83*'Dist Horaria'!$M$10</f>
        <v>0.0938480640365846</v>
      </c>
      <c r="GA83" s="0" t="n">
        <f aca="false">AM83*'Dist Horaria'!$N$10</f>
        <v>0.088784147694985</v>
      </c>
      <c r="GB83" s="0" t="n">
        <f aca="false">AM83*'Dist Horaria'!$O$10</f>
        <v>0.0872687677069407</v>
      </c>
      <c r="GC83" s="0" t="n">
        <f aca="false">AM83*'Dist Horaria'!$P$10</f>
        <v>0.0886229791599623</v>
      </c>
      <c r="GD83" s="0" t="n">
        <f aca="false">AM83*'Dist Horaria'!$Q$10</f>
        <v>0.0802008063396148</v>
      </c>
      <c r="GE83" s="0" t="n">
        <f aca="false">AM83*'Dist Horaria'!$R$10</f>
        <v>0.0978570281566212</v>
      </c>
      <c r="GF83" s="0" t="n">
        <f aca="false">AM83*'Dist Horaria'!$S$10</f>
        <v>0.0835737034671452</v>
      </c>
      <c r="GG83" s="0" t="n">
        <f aca="false">AR83*'Dist Horaria'!$H$10</f>
        <v>0.101327559824712</v>
      </c>
      <c r="GH83" s="0" t="n">
        <f aca="false">AR83*'Dist Horaria'!$I$10</f>
        <v>0.0948314131804971</v>
      </c>
      <c r="GI83" s="0" t="n">
        <f aca="false">AR83*'Dist Horaria'!$J$10</f>
        <v>0.0944208793364528</v>
      </c>
      <c r="GJ83" s="0" t="n">
        <f aca="false">AR83*'Dist Horaria'!$K$10</f>
        <v>0.0917053672942628</v>
      </c>
      <c r="GK83" s="0" t="n">
        <f aca="false">AR83*'Dist Horaria'!$L$10</f>
        <v>0.0917420663201927</v>
      </c>
      <c r="GL83" s="0" t="n">
        <f aca="false">AR83*'Dist Horaria'!$M$10</f>
        <v>0.098167786390772</v>
      </c>
      <c r="GM83" s="0" t="n">
        <f aca="false">AR83*'Dist Horaria'!$N$10</f>
        <v>0.0928707835934729</v>
      </c>
      <c r="GN83" s="0" t="n">
        <f aca="false">AR83*'Dist Horaria'!$O$10</f>
        <v>0.0912856523444236</v>
      </c>
      <c r="GO83" s="0" t="n">
        <f aca="false">AR83*'Dist Horaria'!$P$10</f>
        <v>0.0927021966494433</v>
      </c>
      <c r="GP83" s="0" t="n">
        <f aca="false">AR83*'Dist Horaria'!$Q$10</f>
        <v>0.0838923605504085</v>
      </c>
      <c r="GQ83" s="0" t="n">
        <f aca="false">AR83*'Dist Horaria'!$R$10</f>
        <v>0.102361278685196</v>
      </c>
      <c r="GR83" s="0" t="n">
        <f aca="false">AR83*'Dist Horaria'!$S$10</f>
        <v>0.0874205083937607</v>
      </c>
      <c r="GS83" s="0" t="n">
        <f aca="false">AW83*'Dist Horaria'!$H$10</f>
        <v>0.00587406143911375</v>
      </c>
      <c r="GT83" s="0" t="n">
        <f aca="false">AW83*'Dist Horaria'!$I$10</f>
        <v>0.00549747322785491</v>
      </c>
      <c r="GU83" s="0" t="n">
        <f aca="false">AW83*'Dist Horaria'!$J$10</f>
        <v>0.00547367416443205</v>
      </c>
      <c r="GV83" s="0" t="n">
        <f aca="false">AW83*'Dist Horaria'!$K$10</f>
        <v>0.005316253176479</v>
      </c>
      <c r="GW83" s="0" t="n">
        <f aca="false">AW83*'Dist Horaria'!$L$10</f>
        <v>0.00531838065624305</v>
      </c>
      <c r="GX83" s="0" t="n">
        <f aca="false">AW83*'Dist Horaria'!$M$10</f>
        <v>0.00569088616758098</v>
      </c>
      <c r="GY83" s="0" t="n">
        <f aca="false">AW83*'Dist Horaria'!$N$10</f>
        <v>0.0053838135416506</v>
      </c>
      <c r="GZ83" s="0" t="n">
        <f aca="false">AW83*'Dist Horaria'!$O$10</f>
        <v>0.00529192187503905</v>
      </c>
      <c r="HA83" s="0" t="n">
        <f aca="false">AW83*'Dist Horaria'!$P$10</f>
        <v>0.00537404038547497</v>
      </c>
      <c r="HB83" s="0" t="n">
        <f aca="false">AW83*'Dist Horaria'!$Q$10</f>
        <v>0.00486332524929904</v>
      </c>
      <c r="HC83" s="0" t="n">
        <f aca="false">AW83*'Dist Horaria'!$R$10</f>
        <v>0.00593398717015629</v>
      </c>
      <c r="HD83" s="0" t="n">
        <f aca="false">AW83*'Dist Horaria'!$S$10</f>
        <v>0.00506785555905859</v>
      </c>
    </row>
    <row r="84" customFormat="false" ht="13.8" hidden="false" customHeight="false" outlineLevel="0" collapsed="false">
      <c r="A84" s="0" t="n">
        <v>4.68545661514587</v>
      </c>
      <c r="B84" s="0" t="n">
        <v>-74.1577078477112</v>
      </c>
      <c r="C84" s="0" t="n">
        <v>23</v>
      </c>
      <c r="D84" s="0" t="n">
        <v>33</v>
      </c>
      <c r="E84" s="0" t="n">
        <v>1924</v>
      </c>
      <c r="F84" s="0" t="n">
        <v>98</v>
      </c>
      <c r="G84" s="0" t="s">
        <v>441</v>
      </c>
      <c r="H84" s="1" t="n">
        <v>40652</v>
      </c>
      <c r="I84" s="0" t="s">
        <v>522</v>
      </c>
      <c r="J84" s="0" t="s">
        <v>523</v>
      </c>
      <c r="K84" s="0" t="s">
        <v>524</v>
      </c>
      <c r="L84" s="0" t="s">
        <v>525</v>
      </c>
      <c r="M84" s="0" t="s">
        <v>526</v>
      </c>
      <c r="N84" s="0" t="n">
        <v>10</v>
      </c>
      <c r="O84" s="0" t="s">
        <v>84</v>
      </c>
      <c r="P84" s="0" t="s">
        <v>85</v>
      </c>
      <c r="Q84" s="0" t="s">
        <v>86</v>
      </c>
      <c r="R84" s="0" t="s">
        <v>87</v>
      </c>
      <c r="S84" s="0" t="n">
        <v>365</v>
      </c>
      <c r="T84" s="0" t="n">
        <v>24</v>
      </c>
      <c r="U84" s="0" t="n">
        <v>3</v>
      </c>
      <c r="V84" s="0" t="n">
        <v>136999</v>
      </c>
      <c r="W84" s="0" t="n">
        <f aca="false">V84*12</f>
        <v>1643988</v>
      </c>
      <c r="Z84" s="0" t="n">
        <v>40487</v>
      </c>
      <c r="AB84" s="0" t="n">
        <v>0.005</v>
      </c>
      <c r="AC84" s="0" t="n">
        <v>1</v>
      </c>
      <c r="AD84" s="0" t="n">
        <v>538.394744906726</v>
      </c>
      <c r="AE84" s="0" t="n">
        <v>0.244431214187653</v>
      </c>
      <c r="AF84" s="0" t="n">
        <f aca="false">AE84/S84</f>
        <v>0.000669674559418229</v>
      </c>
      <c r="AG84" s="0" t="n">
        <f aca="false">AE84*EXP(AB84*AC84)</f>
        <v>0.245656430747458</v>
      </c>
      <c r="AH84" s="0" t="n">
        <f aca="false">AG84/S84</f>
        <v>0.000673031317116323</v>
      </c>
      <c r="AI84" s="0" t="s">
        <v>90</v>
      </c>
      <c r="AJ84" s="0" t="n">
        <f aca="false">IF(AI84="A",'FE DISTRIBUCIÓN'!$C$2,'FE DISTRIBUCIÓN'!$C$3)</f>
        <v>4.994E-006</v>
      </c>
      <c r="AK84" s="0" t="n">
        <f aca="false">W84*AJ84</f>
        <v>8.210076072</v>
      </c>
      <c r="AL84" s="0" t="n">
        <f aca="false">AK84/365</f>
        <v>0.0224933591013699</v>
      </c>
      <c r="AM84" s="0" t="n">
        <f aca="false">AK84*EXP(AB84*AC84)</f>
        <v>8.25122924956817</v>
      </c>
      <c r="AN84" s="0" t="n">
        <f aca="false">AM84/365</f>
        <v>0.0226061075330635</v>
      </c>
      <c r="AO84" s="0" t="n">
        <v>5.223868284E-006</v>
      </c>
      <c r="AP84" s="0" t="n">
        <f aca="false">AO84*W84</f>
        <v>8.58797677247659</v>
      </c>
      <c r="AQ84" s="0" t="n">
        <f aca="false">AP84/365</f>
        <v>0.0235287034862372</v>
      </c>
      <c r="AR84" s="0" t="n">
        <f aca="false">AP84*EXP(AB84*AC84)</f>
        <v>8.63102418518868</v>
      </c>
      <c r="AS84" s="0" t="n">
        <f aca="false">AR84/365</f>
        <v>0.0236466416032567</v>
      </c>
      <c r="AT84" s="0" t="n">
        <v>3.02832944E-007</v>
      </c>
      <c r="AU84" s="0" t="n">
        <f aca="false">AT84*W84</f>
        <v>0.497853725940672</v>
      </c>
      <c r="AV84" s="0" t="n">
        <f aca="false">AU84/365</f>
        <v>0.00136398281079636</v>
      </c>
      <c r="AW84" s="0" t="n">
        <f aca="false">AU84*EXP(AB84*AC84)</f>
        <v>0.50034922812688</v>
      </c>
      <c r="AX84" s="0" t="n">
        <f aca="false">AW84/365</f>
        <v>0.00137081980308734</v>
      </c>
      <c r="AY84" s="0" t="n">
        <f aca="false">AW84+AR84+AM84+AG84</f>
        <v>17.6282590936312</v>
      </c>
      <c r="AZ84" s="0" t="n">
        <f aca="false">AH84+AN84+AS84+AX84</f>
        <v>0.0482966002565238</v>
      </c>
      <c r="BA84" s="0" t="n">
        <f aca="false">AH84*1000000</f>
        <v>673.031317116323</v>
      </c>
      <c r="BB84" s="0" t="n">
        <f aca="false">BA84*'Dist Horaria'!$H$3</f>
        <v>23.4514676414364</v>
      </c>
      <c r="BC84" s="0" t="n">
        <f aca="false">BA84*'Dist Horaria'!$I$3</f>
        <v>22.8241189267666</v>
      </c>
      <c r="BD84" s="0" t="n">
        <f aca="false">BA84*'Dist Horaria'!$J$3</f>
        <v>22.2319788447095</v>
      </c>
      <c r="BE84" s="0" t="n">
        <f aca="false">BA84*'Dist Horaria'!$K$3</f>
        <v>21.7274986216195</v>
      </c>
      <c r="BF84" s="0" t="n">
        <f aca="false">BA84*'Dist Horaria'!$L$3</f>
        <v>21.3588440607729</v>
      </c>
      <c r="BG84" s="0" t="n">
        <f aca="false">BA84*'Dist Horaria'!$M$3</f>
        <v>21.126752055972</v>
      </c>
      <c r="BH84" s="0" t="n">
        <f aca="false">BA84*'Dist Horaria'!$N$3</f>
        <v>22.0802490973257</v>
      </c>
      <c r="BI84" s="0" t="n">
        <f aca="false">BA84*'Dist Horaria'!$O$3</f>
        <v>22.0802490973257</v>
      </c>
      <c r="BJ84" s="0" t="n">
        <f aca="false">BA84*'Dist Horaria'!$P$3</f>
        <v>29.2129146112248</v>
      </c>
      <c r="BK84" s="0" t="n">
        <f aca="false">BA84*'Dist Horaria'!$Q$3</f>
        <v>32.3027421181813</v>
      </c>
      <c r="BL84" s="0" t="n">
        <f aca="false">BA84*'Dist Horaria'!$R$3</f>
        <v>34.5498893959678</v>
      </c>
      <c r="BM84" s="0" t="n">
        <f aca="false">BA84*'Dist Horaria'!$S$3</f>
        <v>35.6734630348611</v>
      </c>
      <c r="BN84" s="0" t="n">
        <f aca="false">BA84*'Dist Horaria'!$T$3</f>
        <v>35.9543564445844</v>
      </c>
      <c r="BO84" s="0" t="n">
        <f aca="false">BA84*'Dist Horaria'!$U$3</f>
        <v>35.6734630348611</v>
      </c>
      <c r="BP84" s="0" t="n">
        <f aca="false">BA84*'Dist Horaria'!$V$3</f>
        <v>35.1116762154144</v>
      </c>
      <c r="BQ84" s="0" t="n">
        <f aca="false">BA84*'Dist Horaria'!$W$3</f>
        <v>34.2689959862445</v>
      </c>
      <c r="BR84" s="0" t="n">
        <f aca="false">BA84*'Dist Horaria'!$X$3</f>
        <v>33.6048633864558</v>
      </c>
      <c r="BS84" s="0" t="n">
        <f aca="false">BA84*'Dist Horaria'!$Y$3</f>
        <v>32.8383850063252</v>
      </c>
      <c r="BT84" s="0" t="n">
        <f aca="false">BA84*'Dist Horaria'!$Z$3</f>
        <v>28.666368161586</v>
      </c>
      <c r="BU84" s="0" t="n">
        <f aca="false">BA84*'Dist Horaria'!$AA$3</f>
        <v>27.260078844754</v>
      </c>
      <c r="BV84" s="0" t="n">
        <f aca="false">BA84*'Dist Horaria'!$AB$3</f>
        <v>24.2632918155296</v>
      </c>
      <c r="BW84" s="0" t="n">
        <f aca="false">BA84*'Dist Horaria'!$AC$3</f>
        <v>26.2971722234256</v>
      </c>
      <c r="BX84" s="0" t="n">
        <f aca="false">BA84*'Dist Horaria'!$AD$3</f>
        <v>25.60320102272</v>
      </c>
      <c r="BY84" s="0" t="n">
        <f aca="false">BA84*'Dist Horaria'!$AE$3</f>
        <v>24.8690200009343</v>
      </c>
      <c r="BZ84" s="0" t="n">
        <f aca="false">AN84*1000000</f>
        <v>22606.1075330635</v>
      </c>
      <c r="CA84" s="0" t="n">
        <f aca="false">BZ84*'Dist Horaria'!$H$6</f>
        <v>565.152688326587</v>
      </c>
      <c r="CB84" s="0" t="n">
        <f aca="false">BZ84*'Dist Horaria'!$I$6</f>
        <v>565.152688326587</v>
      </c>
      <c r="CC84" s="0" t="n">
        <f aca="false">BZ84*'Dist Horaria'!$J$6</f>
        <v>565.152688326587</v>
      </c>
      <c r="CD84" s="0" t="n">
        <f aca="false">BZ84*'Dist Horaria'!$K$6</f>
        <v>565.152688326587</v>
      </c>
      <c r="CE84" s="0" t="n">
        <f aca="false">BZ84*'Dist Horaria'!$L$6</f>
        <v>565.152688326587</v>
      </c>
      <c r="CF84" s="0" t="n">
        <f aca="false">BZ84*'Dist Horaria'!$M$6</f>
        <v>1507.07383553757</v>
      </c>
      <c r="CG84" s="0" t="n">
        <f aca="false">BZ84*'Dist Horaria'!$N$6</f>
        <v>1507.07383553757</v>
      </c>
      <c r="CH84" s="0" t="n">
        <f aca="false">BZ84*'Dist Horaria'!$O$6</f>
        <v>1507.07383553757</v>
      </c>
      <c r="CI84" s="0" t="n">
        <f aca="false">BZ84*'Dist Horaria'!$P$6</f>
        <v>989.017204571527</v>
      </c>
      <c r="CJ84" s="0" t="n">
        <f aca="false">BZ84*'Dist Horaria'!$Q$6</f>
        <v>989.017204571527</v>
      </c>
      <c r="CK84" s="0" t="n">
        <f aca="false">BZ84*'Dist Horaria'!$R$6</f>
        <v>989.017204571527</v>
      </c>
      <c r="CL84" s="0" t="n">
        <f aca="false">BZ84*'Dist Horaria'!$S$6</f>
        <v>989.017204571527</v>
      </c>
      <c r="CM84" s="0" t="n">
        <f aca="false">BZ84*'Dist Horaria'!$T$6</f>
        <v>989.017204571527</v>
      </c>
      <c r="CN84" s="0" t="n">
        <f aca="false">BZ84*'Dist Horaria'!$U$6</f>
        <v>989.017204571527</v>
      </c>
      <c r="CO84" s="0" t="n">
        <f aca="false">BZ84*'Dist Horaria'!$V$6</f>
        <v>989.017204571527</v>
      </c>
      <c r="CP84" s="0" t="n">
        <f aca="false">BZ84*'Dist Horaria'!$W$6</f>
        <v>989.017204571527</v>
      </c>
      <c r="CQ84" s="0" t="n">
        <f aca="false">BZ84*'Dist Horaria'!$X$6</f>
        <v>1507.07383553757</v>
      </c>
      <c r="CR84" s="0" t="n">
        <f aca="false">BZ84*'Dist Horaria'!$Y$6</f>
        <v>1507.07383553757</v>
      </c>
      <c r="CS84" s="0" t="n">
        <f aca="false">BZ84*'Dist Horaria'!$Z$6</f>
        <v>1507.07383553757</v>
      </c>
      <c r="CT84" s="0" t="n">
        <f aca="false">BZ84*'Dist Horaria'!$AA$6</f>
        <v>565.152688326587</v>
      </c>
      <c r="CU84" s="0" t="n">
        <f aca="false">BZ84*'Dist Horaria'!$AB$6</f>
        <v>565.152688326587</v>
      </c>
      <c r="CV84" s="0" t="n">
        <f aca="false">BZ84*'Dist Horaria'!$AC$6</f>
        <v>565.152688326587</v>
      </c>
      <c r="CW84" s="0" t="n">
        <f aca="false">BZ84*'Dist Horaria'!$AD$6</f>
        <v>565.152688326587</v>
      </c>
      <c r="CX84" s="0" t="n">
        <f aca="false">BZ84*'Dist Horaria'!$AE$6</f>
        <v>565.152688326587</v>
      </c>
      <c r="CY84" s="0" t="n">
        <f aca="false">AS84*1000000</f>
        <v>23646.6416032567</v>
      </c>
      <c r="CZ84" s="0" t="n">
        <f aca="false">CY84*'Dist Horaria'!$H$6</f>
        <v>591.166040081417</v>
      </c>
      <c r="DA84" s="0" t="n">
        <f aca="false">CY84*'Dist Horaria'!$I$6</f>
        <v>591.166040081417</v>
      </c>
      <c r="DB84" s="0" t="n">
        <f aca="false">CY84*'Dist Horaria'!$J$6</f>
        <v>591.166040081417</v>
      </c>
      <c r="DC84" s="0" t="n">
        <f aca="false">CY84*'Dist Horaria'!$K$6</f>
        <v>591.166040081417</v>
      </c>
      <c r="DD84" s="0" t="n">
        <f aca="false">CY84*'Dist Horaria'!$L$6</f>
        <v>591.166040081417</v>
      </c>
      <c r="DE84" s="0" t="n">
        <f aca="false">CY84*'Dist Horaria'!$M$6</f>
        <v>1576.44277355044</v>
      </c>
      <c r="DF84" s="0" t="n">
        <f aca="false">CY84*'Dist Horaria'!$N$6</f>
        <v>1576.44277355044</v>
      </c>
      <c r="DG84" s="0" t="n">
        <f aca="false">CY84*'Dist Horaria'!$O$6</f>
        <v>1576.44277355044</v>
      </c>
      <c r="DH84" s="0" t="n">
        <f aca="false">CY84*'Dist Horaria'!$P$6</f>
        <v>1034.54057014248</v>
      </c>
      <c r="DI84" s="0" t="n">
        <f aca="false">CY84*'Dist Horaria'!$Q$6</f>
        <v>1034.54057014248</v>
      </c>
      <c r="DJ84" s="0" t="n">
        <f aca="false">CY84*'Dist Horaria'!$R$6</f>
        <v>1034.54057014248</v>
      </c>
      <c r="DK84" s="0" t="n">
        <f aca="false">CY84*'Dist Horaria'!$S$6</f>
        <v>1034.54057014248</v>
      </c>
      <c r="DL84" s="0" t="n">
        <f aca="false">CY84*'Dist Horaria'!$T$6</f>
        <v>1034.54057014248</v>
      </c>
      <c r="DM84" s="0" t="n">
        <f aca="false">CY84*'Dist Horaria'!$U$6</f>
        <v>1034.54057014248</v>
      </c>
      <c r="DN84" s="0" t="n">
        <f aca="false">CY84*'Dist Horaria'!$V$6</f>
        <v>1034.54057014248</v>
      </c>
      <c r="DO84" s="0" t="n">
        <f aca="false">CY84*'Dist Horaria'!$W$6</f>
        <v>1034.54057014248</v>
      </c>
      <c r="DP84" s="0" t="n">
        <f aca="false">CY84*'Dist Horaria'!$X$6</f>
        <v>1576.44277355044</v>
      </c>
      <c r="DQ84" s="0" t="n">
        <f aca="false">CY84*'Dist Horaria'!$Y$6</f>
        <v>1576.44277355044</v>
      </c>
      <c r="DR84" s="0" t="n">
        <f aca="false">CY84*'Dist Horaria'!$Z$6</f>
        <v>1576.44277355044</v>
      </c>
      <c r="DS84" s="0" t="n">
        <f aca="false">CY84*'Dist Horaria'!$AA$6</f>
        <v>591.166040081417</v>
      </c>
      <c r="DT84" s="0" t="n">
        <f aca="false">CY84*'Dist Horaria'!$AB$6</f>
        <v>591.166040081417</v>
      </c>
      <c r="DU84" s="0" t="n">
        <f aca="false">CY84*'Dist Horaria'!$AC$6</f>
        <v>591.166040081417</v>
      </c>
      <c r="DV84" s="0" t="n">
        <f aca="false">CY84*'Dist Horaria'!$AD$6</f>
        <v>591.166040081417</v>
      </c>
      <c r="DW84" s="0" t="n">
        <f aca="false">CY84*'Dist Horaria'!$AE$6</f>
        <v>591.166040081417</v>
      </c>
      <c r="DX84" s="0" t="n">
        <f aca="false">AX84*1000000</f>
        <v>1370.81980308734</v>
      </c>
      <c r="DY84" s="0" t="n">
        <f aca="false">DX84*'Dist Horaria'!$H$6</f>
        <v>34.2704950771836</v>
      </c>
      <c r="DZ84" s="0" t="n">
        <f aca="false">DX84*'Dist Horaria'!$I$6</f>
        <v>34.2704950771836</v>
      </c>
      <c r="EA84" s="0" t="n">
        <f aca="false">DX84*'Dist Horaria'!$J$6</f>
        <v>34.2704950771836</v>
      </c>
      <c r="EB84" s="0" t="n">
        <f aca="false">DX84*'Dist Horaria'!$K$6</f>
        <v>34.2704950771836</v>
      </c>
      <c r="EC84" s="0" t="n">
        <f aca="false">DX84*'Dist Horaria'!$L$6</f>
        <v>34.2704950771836</v>
      </c>
      <c r="ED84" s="0" t="n">
        <f aca="false">DX84*'Dist Horaria'!$M$6</f>
        <v>91.3879868724895</v>
      </c>
      <c r="EE84" s="0" t="n">
        <f aca="false">DX84*'Dist Horaria'!$N$6</f>
        <v>91.3879868724895</v>
      </c>
      <c r="EF84" s="0" t="n">
        <f aca="false">DX84*'Dist Horaria'!$O$6</f>
        <v>91.3879868724895</v>
      </c>
      <c r="EG84" s="0" t="n">
        <f aca="false">DX84*'Dist Horaria'!$P$6</f>
        <v>59.9733663850712</v>
      </c>
      <c r="EH84" s="0" t="n">
        <f aca="false">DX84*'Dist Horaria'!$Q$6</f>
        <v>59.9733663850712</v>
      </c>
      <c r="EI84" s="0" t="n">
        <f aca="false">DX84*'Dist Horaria'!$R$6</f>
        <v>59.9733663850712</v>
      </c>
      <c r="EJ84" s="0" t="n">
        <f aca="false">DX84*'Dist Horaria'!$S$6</f>
        <v>59.9733663850712</v>
      </c>
      <c r="EK84" s="0" t="n">
        <f aca="false">DX84*'Dist Horaria'!$T$6</f>
        <v>59.9733663850712</v>
      </c>
      <c r="EL84" s="0" t="n">
        <f aca="false">DX84*'Dist Horaria'!$U$6</f>
        <v>59.9733663850712</v>
      </c>
      <c r="EM84" s="0" t="n">
        <f aca="false">DX84*'Dist Horaria'!$V$6</f>
        <v>59.9733663850712</v>
      </c>
      <c r="EN84" s="0" t="n">
        <f aca="false">DX84*'Dist Horaria'!$W$6</f>
        <v>59.9733663850712</v>
      </c>
      <c r="EO84" s="0" t="n">
        <f aca="false">DX84*'Dist Horaria'!$X$6</f>
        <v>91.3879868724895</v>
      </c>
      <c r="EP84" s="0" t="n">
        <f aca="false">DX84*'Dist Horaria'!$Y$6</f>
        <v>91.3879868724895</v>
      </c>
      <c r="EQ84" s="0" t="n">
        <f aca="false">DX84*'Dist Horaria'!$Z$6</f>
        <v>91.3879868724895</v>
      </c>
      <c r="ER84" s="0" t="n">
        <f aca="false">DX84*'Dist Horaria'!$AA$6</f>
        <v>34.2704950771836</v>
      </c>
      <c r="ES84" s="0" t="n">
        <f aca="false">DX84*'Dist Horaria'!$AB$6</f>
        <v>34.2704950771836</v>
      </c>
      <c r="ET84" s="0" t="n">
        <f aca="false">DX84*'Dist Horaria'!$AC$6</f>
        <v>34.2704950771836</v>
      </c>
      <c r="EU84" s="0" t="n">
        <f aca="false">DX84*'Dist Horaria'!$AD$6</f>
        <v>34.2704950771836</v>
      </c>
      <c r="EV84" s="0" t="n">
        <f aca="false">DX84*'Dist Horaria'!$AE$6</f>
        <v>34.2704950771836</v>
      </c>
      <c r="EW84" s="0" t="n">
        <f aca="false">BB84+CA84+CZ84+DY84</f>
        <v>1214.04069112662</v>
      </c>
      <c r="EX84" s="0" t="n">
        <f aca="false">BC84+CB84+DA84+DZ84</f>
        <v>1213.41334241195</v>
      </c>
      <c r="EY84" s="0" t="n">
        <f aca="false">BD84+CC84+DB84+EA84</f>
        <v>1212.8212023299</v>
      </c>
      <c r="EZ84" s="0" t="n">
        <f aca="false">BE84+CD84+DC84+EB84</f>
        <v>1212.31672210681</v>
      </c>
      <c r="FA84" s="0" t="n">
        <f aca="false">BF84+CE84+DD84+EC84</f>
        <v>1211.94806754596</v>
      </c>
      <c r="FB84" s="0" t="n">
        <f aca="false">BG84+CF84+DE84+ED84</f>
        <v>3196.03134801647</v>
      </c>
      <c r="FC84" s="0" t="n">
        <f aca="false">BH84+CG84+DF84+EE84</f>
        <v>3196.98484505782</v>
      </c>
      <c r="FD84" s="0" t="n">
        <f aca="false">BI84+CH84+DG84+EF84</f>
        <v>3196.98484505782</v>
      </c>
      <c r="FE84" s="0" t="n">
        <f aca="false">BJ84+CI84+DH84+EG84</f>
        <v>2112.7440557103</v>
      </c>
      <c r="FF84" s="0" t="n">
        <f aca="false">BK84+CJ84+DI84+EH84</f>
        <v>2115.83388321726</v>
      </c>
      <c r="FG84" s="0" t="n">
        <f aca="false">BL84+CK84+DJ84+EI84</f>
        <v>2118.08103049504</v>
      </c>
      <c r="FH84" s="0" t="n">
        <f aca="false">BM84+CL84+DK84+EJ84</f>
        <v>2119.20460413394</v>
      </c>
      <c r="FI84" s="0" t="n">
        <f aca="false">BN84+CM84+DL84+EK84</f>
        <v>2119.48549754366</v>
      </c>
      <c r="FJ84" s="0" t="n">
        <f aca="false">BO84+CN84+DM84+EL84</f>
        <v>2119.20460413394</v>
      </c>
      <c r="FK84" s="0" t="n">
        <f aca="false">BP84+CO84+DN84+EM84</f>
        <v>2118.64281731449</v>
      </c>
      <c r="FL84" s="0" t="n">
        <f aca="false">BQ84+CP84+DO84+EN84</f>
        <v>2117.80013708532</v>
      </c>
      <c r="FM84" s="0" t="n">
        <f aca="false">BR84+CQ84+DP84+EO84</f>
        <v>3208.50945934696</v>
      </c>
      <c r="FN84" s="0" t="n">
        <f aca="false">BS84+CR84+DQ84+EP84</f>
        <v>3207.74298096682</v>
      </c>
      <c r="FO84" s="0" t="n">
        <f aca="false">BT84+CS84+DR84+EQ84</f>
        <v>3203.57096412209</v>
      </c>
      <c r="FP84" s="0" t="n">
        <f aca="false">BU84+CT84+DS84+ER84</f>
        <v>1217.84930232994</v>
      </c>
      <c r="FQ84" s="0" t="n">
        <f aca="false">BV84+CU84+DT84+ES84</f>
        <v>1214.85251530072</v>
      </c>
      <c r="FR84" s="0" t="n">
        <f aca="false">BW84+CV84+DU84+ET84</f>
        <v>1216.88639570861</v>
      </c>
      <c r="FS84" s="0" t="n">
        <f aca="false">BX84+CW84+DV84+EU84</f>
        <v>1216.19242450791</v>
      </c>
      <c r="FT84" s="0" t="n">
        <f aca="false">BY84+CX84+DW84+EV84</f>
        <v>1215.45824348612</v>
      </c>
      <c r="FU84" s="0" t="n">
        <f aca="false">AM84*'Dist Horaria'!$H$10</f>
        <v>0.744683516583264</v>
      </c>
      <c r="FV84" s="0" t="n">
        <f aca="false">AM84*'Dist Horaria'!$I$10</f>
        <v>0.696941586000674</v>
      </c>
      <c r="FW84" s="0" t="n">
        <f aca="false">AM84*'Dist Horaria'!$J$10</f>
        <v>0.693924462256766</v>
      </c>
      <c r="FX84" s="0" t="n">
        <f aca="false">AM84*'Dist Horaria'!$K$10</f>
        <v>0.673967433187868</v>
      </c>
      <c r="FY84" s="0" t="n">
        <f aca="false">AM84*'Dist Horaria'!$L$10</f>
        <v>0.674237144209548</v>
      </c>
      <c r="FZ84" s="0" t="n">
        <f aca="false">AM84*'Dist Horaria'!$M$10</f>
        <v>0.721461490942229</v>
      </c>
      <c r="GA84" s="0" t="n">
        <f aca="false">AM84*'Dist Horaria'!$N$10</f>
        <v>0.682532391324436</v>
      </c>
      <c r="GB84" s="0" t="n">
        <f aca="false">AM84*'Dist Horaria'!$O$10</f>
        <v>0.670882835025734</v>
      </c>
      <c r="GC84" s="0" t="n">
        <f aca="false">AM84*'Dist Horaria'!$P$10</f>
        <v>0.681293400485743</v>
      </c>
      <c r="GD84" s="0" t="n">
        <f aca="false">AM84*'Dist Horaria'!$Q$10</f>
        <v>0.616547543207618</v>
      </c>
      <c r="GE84" s="0" t="n">
        <f aca="false">AM84*'Dist Horaria'!$R$10</f>
        <v>0.752280594787014</v>
      </c>
      <c r="GF84" s="0" t="n">
        <f aca="false">AM84*'Dist Horaria'!$S$10</f>
        <v>0.642476851557274</v>
      </c>
      <c r="GG84" s="0" t="n">
        <f aca="false">AR84*'Dist Horaria'!$H$10</f>
        <v>0.778960473347397</v>
      </c>
      <c r="GH84" s="0" t="n">
        <f aca="false">AR84*'Dist Horaria'!$I$10</f>
        <v>0.729021034623464</v>
      </c>
      <c r="GI84" s="0" t="n">
        <f aca="false">AR84*'Dist Horaria'!$J$10</f>
        <v>0.725865036018197</v>
      </c>
      <c r="GJ84" s="0" t="n">
        <f aca="false">AR84*'Dist Horaria'!$K$10</f>
        <v>0.704989407024228</v>
      </c>
      <c r="GK84" s="0" t="n">
        <f aca="false">AR84*'Dist Horaria'!$L$10</f>
        <v>0.705271532545253</v>
      </c>
      <c r="GL84" s="0" t="n">
        <f aca="false">AR84*'Dist Horaria'!$M$10</f>
        <v>0.754669563608423</v>
      </c>
      <c r="GM84" s="0" t="n">
        <f aca="false">AR84*'Dist Horaria'!$N$10</f>
        <v>0.713948600689307</v>
      </c>
      <c r="GN84" s="0" t="n">
        <f aca="false">AR84*'Dist Horaria'!$O$10</f>
        <v>0.701762828228061</v>
      </c>
      <c r="GO84" s="0" t="n">
        <f aca="false">AR84*'Dist Horaria'!$P$10</f>
        <v>0.712652580475767</v>
      </c>
      <c r="GP84" s="0" t="n">
        <f aca="false">AR84*'Dist Horaria'!$Q$10</f>
        <v>0.644926543159871</v>
      </c>
      <c r="GQ84" s="0" t="n">
        <f aca="false">AR84*'Dist Horaria'!$R$10</f>
        <v>0.786907236639275</v>
      </c>
      <c r="GR84" s="0" t="n">
        <f aca="false">AR84*'Dist Horaria'!$S$10</f>
        <v>0.672049348829439</v>
      </c>
      <c r="GS84" s="0" t="n">
        <f aca="false">AW84*'Dist Horaria'!$H$10</f>
        <v>0.0451571288897041</v>
      </c>
      <c r="GT84" s="0" t="n">
        <f aca="false">AW84*'Dist Horaria'!$I$10</f>
        <v>0.0422620889636791</v>
      </c>
      <c r="GU84" s="0" t="n">
        <f aca="false">AW84*'Dist Horaria'!$J$10</f>
        <v>0.042079132522794</v>
      </c>
      <c r="GV84" s="0" t="n">
        <f aca="false">AW84*'Dist Horaria'!$K$10</f>
        <v>0.0408689511318393</v>
      </c>
      <c r="GW84" s="0" t="n">
        <f aca="false">AW84*'Dist Horaria'!$L$10</f>
        <v>0.0408853062345074</v>
      </c>
      <c r="GX84" s="0" t="n">
        <f aca="false">AW84*'Dist Horaria'!$M$10</f>
        <v>0.0437489602091839</v>
      </c>
      <c r="GY84" s="0" t="n">
        <f aca="false">AW84*'Dist Horaria'!$N$10</f>
        <v>0.041388324677641</v>
      </c>
      <c r="GZ84" s="0" t="n">
        <f aca="false">AW84*'Dist Horaria'!$O$10</f>
        <v>0.0406819030856847</v>
      </c>
      <c r="HA84" s="0" t="n">
        <f aca="false">AW84*'Dist Horaria'!$P$10</f>
        <v>0.041313193071059</v>
      </c>
      <c r="HB84" s="0" t="n">
        <f aca="false">AW84*'Dist Horaria'!$Q$10</f>
        <v>0.0373870459802824</v>
      </c>
      <c r="HC84" s="0" t="n">
        <f aca="false">AW84*'Dist Horaria'!$R$10</f>
        <v>0.0456178108196681</v>
      </c>
      <c r="HD84" s="0" t="n">
        <f aca="false">AW84*'Dist Horaria'!$S$10</f>
        <v>0.0389593825408371</v>
      </c>
    </row>
    <row r="85" customFormat="false" ht="13.8" hidden="false" customHeight="false" outlineLevel="0" collapsed="false">
      <c r="A85" s="0" t="n">
        <v>4.679252</v>
      </c>
      <c r="B85" s="0" t="n">
        <v>-74.154969</v>
      </c>
      <c r="C85" s="0" t="n">
        <v>23</v>
      </c>
      <c r="D85" s="0" t="n">
        <v>33</v>
      </c>
      <c r="E85" s="0" t="n">
        <v>1924</v>
      </c>
      <c r="F85" s="0" t="n">
        <v>100</v>
      </c>
      <c r="G85" s="0" t="s">
        <v>441</v>
      </c>
      <c r="H85" s="1" t="n">
        <v>38702</v>
      </c>
      <c r="I85" s="0" t="s">
        <v>527</v>
      </c>
      <c r="J85" s="0" t="s">
        <v>528</v>
      </c>
      <c r="L85" s="0" t="s">
        <v>529</v>
      </c>
      <c r="R85" s="0" t="n">
        <v>30</v>
      </c>
      <c r="S85" s="0" t="n">
        <v>365</v>
      </c>
      <c r="T85" s="0" t="n">
        <v>24</v>
      </c>
      <c r="V85" s="0" t="n">
        <v>115666.652168139</v>
      </c>
      <c r="W85" s="0" t="n">
        <f aca="false">V85*12</f>
        <v>1387999.82601767</v>
      </c>
      <c r="Y85" s="0" t="s">
        <v>530</v>
      </c>
      <c r="Z85" s="0" t="n">
        <v>36981</v>
      </c>
      <c r="AB85" s="0" t="n">
        <v>0.005</v>
      </c>
      <c r="AC85" s="0" t="n">
        <v>7</v>
      </c>
      <c r="AD85" s="0" t="n">
        <v>2394.37082258538</v>
      </c>
      <c r="AE85" s="0" t="n">
        <f aca="false">AD85/2204.59</f>
        <v>1.08608440688989</v>
      </c>
      <c r="AF85" s="0" t="n">
        <f aca="false">AE85/S85</f>
        <v>0.00297557371750654</v>
      </c>
      <c r="AG85" s="0" t="n">
        <f aca="false">AE85*EXP(AB85*AC85)</f>
        <v>1.12477041719512</v>
      </c>
      <c r="AH85" s="0" t="n">
        <f aca="false">AG85/S85</f>
        <v>0.00308156278683594</v>
      </c>
      <c r="AI85" s="0" t="s">
        <v>90</v>
      </c>
      <c r="AJ85" s="0" t="n">
        <f aca="false">IF(AI85="A",'FE DISTRIBUCIÓN'!$C$2,'FE DISTRIBUCIÓN'!$C$3)</f>
        <v>4.994E-006</v>
      </c>
      <c r="AK85" s="0" t="n">
        <f aca="false">W85*AJ85</f>
        <v>6.93167113113226</v>
      </c>
      <c r="AL85" s="0" t="n">
        <f aca="false">AK85/365</f>
        <v>0.0189908798113213</v>
      </c>
      <c r="AM85" s="0" t="n">
        <f aca="false">AK85*EXP(AB85*AC85)</f>
        <v>7.17857523831794</v>
      </c>
      <c r="AN85" s="0" t="n">
        <f aca="false">AM85/365</f>
        <v>0.0196673294200492</v>
      </c>
      <c r="AO85" s="0" t="n">
        <v>5.223868284E-006</v>
      </c>
      <c r="AP85" s="0" t="n">
        <f aca="false">AO85*W85</f>
        <v>7.25072826933124</v>
      </c>
      <c r="AQ85" s="0" t="n">
        <f aca="false">AP85/365</f>
        <v>0.0198650089570719</v>
      </c>
      <c r="AR85" s="0" t="n">
        <f aca="false">AP85*EXP(AB85*AC85)</f>
        <v>7.50899709887001</v>
      </c>
      <c r="AS85" s="0" t="n">
        <f aca="false">AR85/365</f>
        <v>0.0205725947914247</v>
      </c>
      <c r="AT85" s="0" t="n">
        <v>3.02832944E-007</v>
      </c>
      <c r="AU85" s="0" t="n">
        <f aca="false">AT85*W85</f>
        <v>0.42033207358442</v>
      </c>
      <c r="AV85" s="0" t="n">
        <f aca="false">AU85/365</f>
        <v>0.00115159472214909</v>
      </c>
      <c r="AW85" s="0" t="n">
        <f aca="false">AU85*EXP(AB85*AC85)</f>
        <v>0.435304179644638</v>
      </c>
      <c r="AX85" s="0" t="n">
        <f aca="false">AW85/365</f>
        <v>0.00119261419080723</v>
      </c>
      <c r="AY85" s="0" t="n">
        <f aca="false">AW85+AR85+AM85+AG85</f>
        <v>16.2476469340277</v>
      </c>
      <c r="AZ85" s="0" t="n">
        <f aca="false">AH85+AN85+AS85+AX85</f>
        <v>0.044514101189117</v>
      </c>
      <c r="BA85" s="0" t="n">
        <f aca="false">AH85*1000000</f>
        <v>3081.56278683594</v>
      </c>
      <c r="BB85" s="0" t="n">
        <f aca="false">BA85*'Dist Horaria'!$H$3</f>
        <v>107.375642325493</v>
      </c>
      <c r="BC85" s="0" t="n">
        <f aca="false">BA85*'Dist Horaria'!$I$3</f>
        <v>104.503243368222</v>
      </c>
      <c r="BD85" s="0" t="n">
        <f aca="false">BA85*'Dist Horaria'!$J$3</f>
        <v>101.792051786113</v>
      </c>
      <c r="BE85" s="0" t="n">
        <f aca="false">BA85*'Dist Horaria'!$K$3</f>
        <v>99.4822224473688</v>
      </c>
      <c r="BF85" s="0" t="n">
        <f aca="false">BA85*'Dist Horaria'!$L$3</f>
        <v>97.7942888445617</v>
      </c>
      <c r="BG85" s="0" t="n">
        <f aca="false">BA85*'Dist Horaria'!$M$3</f>
        <v>96.7316249433022</v>
      </c>
      <c r="BH85" s="0" t="n">
        <f aca="false">BA85*'Dist Horaria'!$N$3</f>
        <v>101.097337095573</v>
      </c>
      <c r="BI85" s="0" t="n">
        <f aca="false">BA85*'Dist Horaria'!$O$3</f>
        <v>101.097337095573</v>
      </c>
      <c r="BJ85" s="0" t="n">
        <f aca="false">BA85*'Dist Horaria'!$P$3</f>
        <v>133.755188312296</v>
      </c>
      <c r="BK85" s="0" t="n">
        <f aca="false">BA85*'Dist Horaria'!$Q$3</f>
        <v>147.902371691481</v>
      </c>
      <c r="BL85" s="0" t="n">
        <f aca="false">BA85*'Dist Horaria'!$R$3</f>
        <v>158.191232330888</v>
      </c>
      <c r="BM85" s="0" t="n">
        <f aca="false">BA85*'Dist Horaria'!$S$3</f>
        <v>163.335662650592</v>
      </c>
      <c r="BN85" s="0" t="n">
        <f aca="false">BA85*'Dist Horaria'!$T$3</f>
        <v>164.621770230518</v>
      </c>
      <c r="BO85" s="0" t="n">
        <f aca="false">BA85*'Dist Horaria'!$U$3</f>
        <v>163.335662650592</v>
      </c>
      <c r="BP85" s="0" t="n">
        <f aca="false">BA85*'Dist Horaria'!$V$3</f>
        <v>160.76344749074</v>
      </c>
      <c r="BQ85" s="0" t="n">
        <f aca="false">BA85*'Dist Horaria'!$W$3</f>
        <v>156.905124750962</v>
      </c>
      <c r="BR85" s="0" t="n">
        <f aca="false">BA85*'Dist Horaria'!$X$3</f>
        <v>153.864305916852</v>
      </c>
      <c r="BS85" s="0" t="n">
        <f aca="false">BA85*'Dist Horaria'!$Y$3</f>
        <v>150.354883408484</v>
      </c>
      <c r="BT85" s="0" t="n">
        <f aca="false">BA85*'Dist Horaria'!$Z$3</f>
        <v>131.252753198726</v>
      </c>
      <c r="BU85" s="0" t="n">
        <f aca="false">BA85*'Dist Horaria'!$AA$3</f>
        <v>124.813871803367</v>
      </c>
      <c r="BV85" s="0" t="n">
        <f aca="false">BA85*'Dist Horaria'!$AB$3</f>
        <v>111.092686541293</v>
      </c>
      <c r="BW85" s="0" t="n">
        <f aca="false">BA85*'Dist Horaria'!$AC$3</f>
        <v>120.40507664626</v>
      </c>
      <c r="BX85" s="0" t="n">
        <f aca="false">BA85*'Dist Horaria'!$AD$3</f>
        <v>117.227637836439</v>
      </c>
      <c r="BY85" s="0" t="n">
        <f aca="false">BA85*'Dist Horaria'!$AE$3</f>
        <v>113.866093049445</v>
      </c>
      <c r="BZ85" s="0" t="n">
        <f aca="false">AN85*1000000</f>
        <v>19667.3294200492</v>
      </c>
      <c r="CA85" s="0" t="n">
        <f aca="false">BZ85*'Dist Horaria'!$H$6</f>
        <v>491.683235501229</v>
      </c>
      <c r="CB85" s="0" t="n">
        <f aca="false">BZ85*'Dist Horaria'!$I$6</f>
        <v>491.683235501229</v>
      </c>
      <c r="CC85" s="0" t="n">
        <f aca="false">BZ85*'Dist Horaria'!$J$6</f>
        <v>491.683235501229</v>
      </c>
      <c r="CD85" s="0" t="n">
        <f aca="false">BZ85*'Dist Horaria'!$K$6</f>
        <v>491.683235501229</v>
      </c>
      <c r="CE85" s="0" t="n">
        <f aca="false">BZ85*'Dist Horaria'!$L$6</f>
        <v>491.683235501229</v>
      </c>
      <c r="CF85" s="0" t="n">
        <f aca="false">BZ85*'Dist Horaria'!$M$6</f>
        <v>1311.15529466994</v>
      </c>
      <c r="CG85" s="0" t="n">
        <f aca="false">BZ85*'Dist Horaria'!$N$6</f>
        <v>1311.15529466994</v>
      </c>
      <c r="CH85" s="0" t="n">
        <f aca="false">BZ85*'Dist Horaria'!$O$6</f>
        <v>1311.15529466994</v>
      </c>
      <c r="CI85" s="0" t="n">
        <f aca="false">BZ85*'Dist Horaria'!$P$6</f>
        <v>860.445662127151</v>
      </c>
      <c r="CJ85" s="0" t="n">
        <f aca="false">BZ85*'Dist Horaria'!$Q$6</f>
        <v>860.445662127151</v>
      </c>
      <c r="CK85" s="0" t="n">
        <f aca="false">BZ85*'Dist Horaria'!$R$6</f>
        <v>860.445662127151</v>
      </c>
      <c r="CL85" s="0" t="n">
        <f aca="false">BZ85*'Dist Horaria'!$S$6</f>
        <v>860.445662127151</v>
      </c>
      <c r="CM85" s="0" t="n">
        <f aca="false">BZ85*'Dist Horaria'!$T$6</f>
        <v>860.445662127151</v>
      </c>
      <c r="CN85" s="0" t="n">
        <f aca="false">BZ85*'Dist Horaria'!$U$6</f>
        <v>860.445662127151</v>
      </c>
      <c r="CO85" s="0" t="n">
        <f aca="false">BZ85*'Dist Horaria'!$V$6</f>
        <v>860.445662127151</v>
      </c>
      <c r="CP85" s="0" t="n">
        <f aca="false">BZ85*'Dist Horaria'!$W$6</f>
        <v>860.445662127151</v>
      </c>
      <c r="CQ85" s="0" t="n">
        <f aca="false">BZ85*'Dist Horaria'!$X$6</f>
        <v>1311.15529466994</v>
      </c>
      <c r="CR85" s="0" t="n">
        <f aca="false">BZ85*'Dist Horaria'!$Y$6</f>
        <v>1311.15529466994</v>
      </c>
      <c r="CS85" s="0" t="n">
        <f aca="false">BZ85*'Dist Horaria'!$Z$6</f>
        <v>1311.15529466994</v>
      </c>
      <c r="CT85" s="0" t="n">
        <f aca="false">BZ85*'Dist Horaria'!$AA$6</f>
        <v>491.683235501229</v>
      </c>
      <c r="CU85" s="0" t="n">
        <f aca="false">BZ85*'Dist Horaria'!$AB$6</f>
        <v>491.683235501229</v>
      </c>
      <c r="CV85" s="0" t="n">
        <f aca="false">BZ85*'Dist Horaria'!$AC$6</f>
        <v>491.683235501229</v>
      </c>
      <c r="CW85" s="0" t="n">
        <f aca="false">BZ85*'Dist Horaria'!$AD$6</f>
        <v>491.683235501229</v>
      </c>
      <c r="CX85" s="0" t="n">
        <f aca="false">BZ85*'Dist Horaria'!$AE$6</f>
        <v>491.683235501229</v>
      </c>
      <c r="CY85" s="0" t="n">
        <f aca="false">AS85*1000000</f>
        <v>20572.5947914247</v>
      </c>
      <c r="CZ85" s="0" t="n">
        <f aca="false">CY85*'Dist Horaria'!$H$6</f>
        <v>514.314869785618</v>
      </c>
      <c r="DA85" s="0" t="n">
        <f aca="false">CY85*'Dist Horaria'!$I$6</f>
        <v>514.314869785618</v>
      </c>
      <c r="DB85" s="0" t="n">
        <f aca="false">CY85*'Dist Horaria'!$J$6</f>
        <v>514.314869785618</v>
      </c>
      <c r="DC85" s="0" t="n">
        <f aca="false">CY85*'Dist Horaria'!$K$6</f>
        <v>514.314869785618</v>
      </c>
      <c r="DD85" s="0" t="n">
        <f aca="false">CY85*'Dist Horaria'!$L$6</f>
        <v>514.314869785618</v>
      </c>
      <c r="DE85" s="0" t="n">
        <f aca="false">CY85*'Dist Horaria'!$M$6</f>
        <v>1371.50631942831</v>
      </c>
      <c r="DF85" s="0" t="n">
        <f aca="false">CY85*'Dist Horaria'!$N$6</f>
        <v>1371.50631942831</v>
      </c>
      <c r="DG85" s="0" t="n">
        <f aca="false">CY85*'Dist Horaria'!$O$6</f>
        <v>1371.50631942831</v>
      </c>
      <c r="DH85" s="0" t="n">
        <f aca="false">CY85*'Dist Horaria'!$P$6</f>
        <v>900.05102212483</v>
      </c>
      <c r="DI85" s="0" t="n">
        <f aca="false">CY85*'Dist Horaria'!$Q$6</f>
        <v>900.05102212483</v>
      </c>
      <c r="DJ85" s="0" t="n">
        <f aca="false">CY85*'Dist Horaria'!$R$6</f>
        <v>900.05102212483</v>
      </c>
      <c r="DK85" s="0" t="n">
        <f aca="false">CY85*'Dist Horaria'!$S$6</f>
        <v>900.05102212483</v>
      </c>
      <c r="DL85" s="0" t="n">
        <f aca="false">CY85*'Dist Horaria'!$T$6</f>
        <v>900.05102212483</v>
      </c>
      <c r="DM85" s="0" t="n">
        <f aca="false">CY85*'Dist Horaria'!$U$6</f>
        <v>900.05102212483</v>
      </c>
      <c r="DN85" s="0" t="n">
        <f aca="false">CY85*'Dist Horaria'!$V$6</f>
        <v>900.05102212483</v>
      </c>
      <c r="DO85" s="0" t="n">
        <f aca="false">CY85*'Dist Horaria'!$W$6</f>
        <v>900.05102212483</v>
      </c>
      <c r="DP85" s="0" t="n">
        <f aca="false">CY85*'Dist Horaria'!$X$6</f>
        <v>1371.50631942831</v>
      </c>
      <c r="DQ85" s="0" t="n">
        <f aca="false">CY85*'Dist Horaria'!$Y$6</f>
        <v>1371.50631942831</v>
      </c>
      <c r="DR85" s="0" t="n">
        <f aca="false">CY85*'Dist Horaria'!$Z$6</f>
        <v>1371.50631942831</v>
      </c>
      <c r="DS85" s="0" t="n">
        <f aca="false">CY85*'Dist Horaria'!$AA$6</f>
        <v>514.314869785618</v>
      </c>
      <c r="DT85" s="0" t="n">
        <f aca="false">CY85*'Dist Horaria'!$AB$6</f>
        <v>514.314869785618</v>
      </c>
      <c r="DU85" s="0" t="n">
        <f aca="false">CY85*'Dist Horaria'!$AC$6</f>
        <v>514.314869785618</v>
      </c>
      <c r="DV85" s="0" t="n">
        <f aca="false">CY85*'Dist Horaria'!$AD$6</f>
        <v>514.314869785618</v>
      </c>
      <c r="DW85" s="0" t="n">
        <f aca="false">CY85*'Dist Horaria'!$AE$6</f>
        <v>514.314869785618</v>
      </c>
      <c r="DX85" s="0" t="n">
        <f aca="false">AX85*1000000</f>
        <v>1192.61419080723</v>
      </c>
      <c r="DY85" s="0" t="n">
        <f aca="false">DX85*'Dist Horaria'!$H$6</f>
        <v>29.8153547701807</v>
      </c>
      <c r="DZ85" s="0" t="n">
        <f aca="false">DX85*'Dist Horaria'!$I$6</f>
        <v>29.8153547701807</v>
      </c>
      <c r="EA85" s="0" t="n">
        <f aca="false">DX85*'Dist Horaria'!$J$6</f>
        <v>29.8153547701807</v>
      </c>
      <c r="EB85" s="0" t="n">
        <f aca="false">DX85*'Dist Horaria'!$K$6</f>
        <v>29.8153547701807</v>
      </c>
      <c r="EC85" s="0" t="n">
        <f aca="false">DX85*'Dist Horaria'!$L$6</f>
        <v>29.8153547701807</v>
      </c>
      <c r="ED85" s="0" t="n">
        <f aca="false">DX85*'Dist Horaria'!$M$6</f>
        <v>79.5076127204819</v>
      </c>
      <c r="EE85" s="0" t="n">
        <f aca="false">DX85*'Dist Horaria'!$N$6</f>
        <v>79.5076127204819</v>
      </c>
      <c r="EF85" s="0" t="n">
        <f aca="false">DX85*'Dist Horaria'!$O$6</f>
        <v>79.5076127204819</v>
      </c>
      <c r="EG85" s="0" t="n">
        <f aca="false">DX85*'Dist Horaria'!$P$6</f>
        <v>52.1768708478163</v>
      </c>
      <c r="EH85" s="0" t="n">
        <f aca="false">DX85*'Dist Horaria'!$Q$6</f>
        <v>52.1768708478163</v>
      </c>
      <c r="EI85" s="0" t="n">
        <f aca="false">DX85*'Dist Horaria'!$R$6</f>
        <v>52.1768708478163</v>
      </c>
      <c r="EJ85" s="0" t="n">
        <f aca="false">DX85*'Dist Horaria'!$S$6</f>
        <v>52.1768708478163</v>
      </c>
      <c r="EK85" s="0" t="n">
        <f aca="false">DX85*'Dist Horaria'!$T$6</f>
        <v>52.1768708478163</v>
      </c>
      <c r="EL85" s="0" t="n">
        <f aca="false">DX85*'Dist Horaria'!$U$6</f>
        <v>52.1768708478163</v>
      </c>
      <c r="EM85" s="0" t="n">
        <f aca="false">DX85*'Dist Horaria'!$V$6</f>
        <v>52.1768708478163</v>
      </c>
      <c r="EN85" s="0" t="n">
        <f aca="false">DX85*'Dist Horaria'!$W$6</f>
        <v>52.1768708478163</v>
      </c>
      <c r="EO85" s="0" t="n">
        <f aca="false">DX85*'Dist Horaria'!$X$6</f>
        <v>79.5076127204819</v>
      </c>
      <c r="EP85" s="0" t="n">
        <f aca="false">DX85*'Dist Horaria'!$Y$6</f>
        <v>79.5076127204819</v>
      </c>
      <c r="EQ85" s="0" t="n">
        <f aca="false">DX85*'Dist Horaria'!$Z$6</f>
        <v>79.5076127204819</v>
      </c>
      <c r="ER85" s="0" t="n">
        <f aca="false">DX85*'Dist Horaria'!$AA$6</f>
        <v>29.8153547701807</v>
      </c>
      <c r="ES85" s="0" t="n">
        <f aca="false">DX85*'Dist Horaria'!$AB$6</f>
        <v>29.8153547701807</v>
      </c>
      <c r="ET85" s="0" t="n">
        <f aca="false">DX85*'Dist Horaria'!$AC$6</f>
        <v>29.8153547701807</v>
      </c>
      <c r="EU85" s="0" t="n">
        <f aca="false">DX85*'Dist Horaria'!$AD$6</f>
        <v>29.8153547701807</v>
      </c>
      <c r="EV85" s="0" t="n">
        <f aca="false">DX85*'Dist Horaria'!$AE$6</f>
        <v>29.8153547701807</v>
      </c>
      <c r="EW85" s="0" t="n">
        <f aca="false">BB85+CA85+CZ85+DY85</f>
        <v>1143.18910238252</v>
      </c>
      <c r="EX85" s="0" t="n">
        <f aca="false">BC85+CB85+DA85+DZ85</f>
        <v>1140.31670342525</v>
      </c>
      <c r="EY85" s="0" t="n">
        <f aca="false">BD85+CC85+DB85+EA85</f>
        <v>1137.60551184314</v>
      </c>
      <c r="EZ85" s="0" t="n">
        <f aca="false">BE85+CD85+DC85+EB85</f>
        <v>1135.2956825044</v>
      </c>
      <c r="FA85" s="0" t="n">
        <f aca="false">BF85+CE85+DD85+EC85</f>
        <v>1133.60774890159</v>
      </c>
      <c r="FB85" s="0" t="n">
        <f aca="false">BG85+CF85+DE85+ED85</f>
        <v>2858.90085176204</v>
      </c>
      <c r="FC85" s="0" t="n">
        <f aca="false">BH85+CG85+DF85+EE85</f>
        <v>2863.26656391431</v>
      </c>
      <c r="FD85" s="0" t="n">
        <f aca="false">BI85+CH85+DG85+EF85</f>
        <v>2863.26656391431</v>
      </c>
      <c r="FE85" s="0" t="n">
        <f aca="false">BJ85+CI85+DH85+EG85</f>
        <v>1946.42874341209</v>
      </c>
      <c r="FF85" s="0" t="n">
        <f aca="false">BK85+CJ85+DI85+EH85</f>
        <v>1960.57592679128</v>
      </c>
      <c r="FG85" s="0" t="n">
        <f aca="false">BL85+CK85+DJ85+EI85</f>
        <v>1970.86478743069</v>
      </c>
      <c r="FH85" s="0" t="n">
        <f aca="false">BM85+CL85+DK85+EJ85</f>
        <v>1976.00921775039</v>
      </c>
      <c r="FI85" s="0" t="n">
        <f aca="false">BN85+CM85+DL85+EK85</f>
        <v>1977.29532533031</v>
      </c>
      <c r="FJ85" s="0" t="n">
        <f aca="false">BO85+CN85+DM85+EL85</f>
        <v>1976.00921775039</v>
      </c>
      <c r="FK85" s="0" t="n">
        <f aca="false">BP85+CO85+DN85+EM85</f>
        <v>1973.43700259054</v>
      </c>
      <c r="FL85" s="0" t="n">
        <f aca="false">BQ85+CP85+DO85+EN85</f>
        <v>1969.57867985076</v>
      </c>
      <c r="FM85" s="0" t="n">
        <f aca="false">BR85+CQ85+DP85+EO85</f>
        <v>2916.03353273559</v>
      </c>
      <c r="FN85" s="0" t="n">
        <f aca="false">BS85+CR85+DQ85+EP85</f>
        <v>2912.52411022722</v>
      </c>
      <c r="FO85" s="0" t="n">
        <f aca="false">BT85+CS85+DR85+EQ85</f>
        <v>2893.42198001747</v>
      </c>
      <c r="FP85" s="0" t="n">
        <f aca="false">BU85+CT85+DS85+ER85</f>
        <v>1160.62733186039</v>
      </c>
      <c r="FQ85" s="0" t="n">
        <f aca="false">BV85+CU85+DT85+ES85</f>
        <v>1146.90614659832</v>
      </c>
      <c r="FR85" s="0" t="n">
        <f aca="false">BW85+CV85+DU85+ET85</f>
        <v>1156.21853670329</v>
      </c>
      <c r="FS85" s="0" t="n">
        <f aca="false">BX85+CW85+DV85+EU85</f>
        <v>1153.04109789347</v>
      </c>
      <c r="FT85" s="0" t="n">
        <f aca="false">BY85+CX85+DW85+EV85</f>
        <v>1149.67955310647</v>
      </c>
      <c r="FU85" s="0" t="n">
        <f aca="false">AM85*'Dist Horaria'!$H$10</f>
        <v>0.647875182089738</v>
      </c>
      <c r="FV85" s="0" t="n">
        <f aca="false">AM85*'Dist Horaria'!$I$10</f>
        <v>0.606339668974815</v>
      </c>
      <c r="FW85" s="0" t="n">
        <f aca="false">AM85*'Dist Horaria'!$J$10</f>
        <v>0.603714769200022</v>
      </c>
      <c r="FX85" s="0" t="n">
        <f aca="false">AM85*'Dist Horaria'!$K$10</f>
        <v>0.586352139903074</v>
      </c>
      <c r="FY85" s="0" t="n">
        <f aca="false">AM85*'Dist Horaria'!$L$10</f>
        <v>0.586586788681235</v>
      </c>
      <c r="FZ85" s="0" t="n">
        <f aca="false">AM85*'Dist Horaria'!$M$10</f>
        <v>0.627672003483466</v>
      </c>
      <c r="GA85" s="0" t="n">
        <f aca="false">AM85*'Dist Horaria'!$N$10</f>
        <v>0.593803659493276</v>
      </c>
      <c r="GB85" s="0" t="n">
        <f aca="false">AM85*'Dist Horaria'!$O$10</f>
        <v>0.583668537337067</v>
      </c>
      <c r="GC85" s="0" t="n">
        <f aca="false">AM85*'Dist Horaria'!$P$10</f>
        <v>0.592725736594016</v>
      </c>
      <c r="GD85" s="0" t="n">
        <f aca="false">AM85*'Dist Horaria'!$Q$10</f>
        <v>0.536396795319631</v>
      </c>
      <c r="GE85" s="0" t="n">
        <f aca="false">AM85*'Dist Horaria'!$R$10</f>
        <v>0.654484645459073</v>
      </c>
      <c r="GF85" s="0" t="n">
        <f aca="false">AM85*'Dist Horaria'!$S$10</f>
        <v>0.558955311782532</v>
      </c>
      <c r="GG85" s="0" t="n">
        <f aca="false">AR85*'Dist Horaria'!$H$10</f>
        <v>0.6776961585321</v>
      </c>
      <c r="GH85" s="0" t="n">
        <f aca="false">AR85*'Dist Horaria'!$I$10</f>
        <v>0.634248811791869</v>
      </c>
      <c r="GI85" s="0" t="n">
        <f aca="false">AR85*'Dist Horaria'!$J$10</f>
        <v>0.631503090790223</v>
      </c>
      <c r="GJ85" s="0" t="n">
        <f aca="false">AR85*'Dist Horaria'!$K$10</f>
        <v>0.613341278913737</v>
      </c>
      <c r="GK85" s="0" t="n">
        <f aca="false">AR85*'Dist Horaria'!$L$10</f>
        <v>0.613586728315041</v>
      </c>
      <c r="GL85" s="0" t="n">
        <f aca="false">AR85*'Dist Horaria'!$M$10</f>
        <v>0.656563050010416</v>
      </c>
      <c r="GM85" s="0" t="n">
        <f aca="false">AR85*'Dist Horaria'!$N$10</f>
        <v>0.62113578369044</v>
      </c>
      <c r="GN85" s="0" t="n">
        <f aca="false">AR85*'Dist Horaria'!$O$10</f>
        <v>0.610534153096471</v>
      </c>
      <c r="GO85" s="0" t="n">
        <f aca="false">AR85*'Dist Horaria'!$P$10</f>
        <v>0.620008245195038</v>
      </c>
      <c r="GP85" s="0" t="n">
        <f aca="false">AR85*'Dist Horaria'!$Q$10</f>
        <v>0.561086545196128</v>
      </c>
      <c r="GQ85" s="0" t="n">
        <f aca="false">AR85*'Dist Horaria'!$R$10</f>
        <v>0.684609848173535</v>
      </c>
      <c r="GR85" s="0" t="n">
        <f aca="false">AR85*'Dist Horaria'!$S$10</f>
        <v>0.584683405165018</v>
      </c>
      <c r="GS85" s="0" t="n">
        <f aca="false">AW85*'Dist Horaria'!$H$10</f>
        <v>0.0392867338279478</v>
      </c>
      <c r="GT85" s="0" t="n">
        <f aca="false">AW85*'Dist Horaria'!$I$10</f>
        <v>0.0367680470603982</v>
      </c>
      <c r="GU85" s="0" t="n">
        <f aca="false">AW85*'Dist Horaria'!$J$10</f>
        <v>0.0366088748284187</v>
      </c>
      <c r="GV85" s="0" t="n">
        <f aca="false">AW85*'Dist Horaria'!$K$10</f>
        <v>0.0355560161689123</v>
      </c>
      <c r="GW85" s="0" t="n">
        <f aca="false">AW85*'Dist Horaria'!$L$10</f>
        <v>0.0355702451197125</v>
      </c>
      <c r="GX85" s="0" t="n">
        <f aca="false">AW85*'Dist Horaria'!$M$10</f>
        <v>0.0380616260875603</v>
      </c>
      <c r="GY85" s="0" t="n">
        <f aca="false">AW85*'Dist Horaria'!$N$10</f>
        <v>0.0360078715182864</v>
      </c>
      <c r="GZ85" s="0" t="n">
        <f aca="false">AW85*'Dist Horaria'!$O$10</f>
        <v>0.0353932842374765</v>
      </c>
      <c r="HA85" s="0" t="n">
        <f aca="false">AW85*'Dist Horaria'!$P$10</f>
        <v>0.0359425069678283</v>
      </c>
      <c r="HB85" s="0" t="n">
        <f aca="false">AW85*'Dist Horaria'!$Q$10</f>
        <v>0.0325267562432538</v>
      </c>
      <c r="HC85" s="0" t="n">
        <f aca="false">AW85*'Dist Horaria'!$R$10</f>
        <v>0.0396875274303499</v>
      </c>
      <c r="HD85" s="0" t="n">
        <f aca="false">AW85*'Dist Horaria'!$S$10</f>
        <v>0.0338946901544938</v>
      </c>
    </row>
    <row r="86" customFormat="false" ht="13.8" hidden="false" customHeight="false" outlineLevel="0" collapsed="false">
      <c r="A86" s="0" t="n">
        <v>4.688507</v>
      </c>
      <c r="B86" s="0" t="n">
        <v>-74.162556</v>
      </c>
      <c r="C86" s="0" t="n">
        <v>22</v>
      </c>
      <c r="D86" s="0" t="n">
        <v>34</v>
      </c>
      <c r="E86" s="0" t="n">
        <v>1937</v>
      </c>
      <c r="F86" s="0" t="n">
        <v>101</v>
      </c>
      <c r="G86" s="0" t="s">
        <v>441</v>
      </c>
      <c r="H86" s="1" t="n">
        <v>40903</v>
      </c>
      <c r="I86" s="0" t="s">
        <v>531</v>
      </c>
      <c r="J86" s="0" t="s">
        <v>532</v>
      </c>
      <c r="K86" s="0" t="s">
        <v>533</v>
      </c>
      <c r="L86" s="0" t="s">
        <v>534</v>
      </c>
      <c r="M86" s="0" t="s">
        <v>535</v>
      </c>
      <c r="N86" s="0" t="n">
        <v>705</v>
      </c>
      <c r="O86" s="0" t="s">
        <v>505</v>
      </c>
      <c r="P86" s="0" t="s">
        <v>85</v>
      </c>
      <c r="Q86" s="0" t="s">
        <v>86</v>
      </c>
      <c r="R86" s="0" t="s">
        <v>87</v>
      </c>
      <c r="S86" s="0" t="n">
        <v>365</v>
      </c>
      <c r="T86" s="0" t="n">
        <v>24</v>
      </c>
      <c r="U86" s="0" t="n">
        <v>3</v>
      </c>
      <c r="V86" s="0" t="n">
        <v>40700</v>
      </c>
      <c r="W86" s="0" t="n">
        <f aca="false">V86*12</f>
        <v>488400</v>
      </c>
      <c r="Y86" s="0" t="s">
        <v>148</v>
      </c>
      <c r="Z86" s="0" t="n">
        <v>10054</v>
      </c>
      <c r="AB86" s="0" t="n">
        <v>0.005</v>
      </c>
      <c r="AC86" s="0" t="n">
        <v>1</v>
      </c>
      <c r="AD86" s="0" t="n">
        <v>57.1676848301928</v>
      </c>
      <c r="AE86" s="0" t="n">
        <f aca="false">AD86/2204.59</f>
        <v>0.0259312093542077</v>
      </c>
      <c r="AF86" s="0" t="n">
        <f aca="false">AE86/S86</f>
        <v>7.10444091896102E-005</v>
      </c>
      <c r="AG86" s="0" t="n">
        <f aca="false">AE86*EXP(AB86*AC86)</f>
        <v>0.0260611900820052</v>
      </c>
      <c r="AH86" s="0" t="n">
        <f aca="false">AG86/S86</f>
        <v>7.14005207726169E-005</v>
      </c>
      <c r="AI86" s="0" t="s">
        <v>90</v>
      </c>
      <c r="AJ86" s="0" t="n">
        <f aca="false">IF(AI86="A",'FE DISTRIBUCIÓN'!$C$2,'FE DISTRIBUCIÓN'!$C$3)</f>
        <v>4.994E-006</v>
      </c>
      <c r="AK86" s="0" t="n">
        <f aca="false">W86*AJ86</f>
        <v>2.4390696</v>
      </c>
      <c r="AL86" s="0" t="n">
        <f aca="false">AK86/365</f>
        <v>0.00668238246575342</v>
      </c>
      <c r="AM86" s="0" t="n">
        <f aca="false">AK86*EXP(AB86*AC86)</f>
        <v>2.45129548724753</v>
      </c>
      <c r="AN86" s="0" t="n">
        <f aca="false">AM86/365</f>
        <v>0.00671587804725351</v>
      </c>
      <c r="AO86" s="0" t="n">
        <v>5.223868284E-006</v>
      </c>
      <c r="AP86" s="0" t="n">
        <f aca="false">AO86*W86</f>
        <v>2.5513372699056</v>
      </c>
      <c r="AQ86" s="0" t="n">
        <f aca="false">AP86/365</f>
        <v>0.00698996512302904</v>
      </c>
      <c r="AR86" s="0" t="n">
        <f aca="false">AP86*EXP(AB86*AC86)</f>
        <v>2.56412590119037</v>
      </c>
      <c r="AS86" s="0" t="n">
        <f aca="false">AR86/365</f>
        <v>0.00702500246901471</v>
      </c>
      <c r="AT86" s="0" t="n">
        <v>3.02832944E-007</v>
      </c>
      <c r="AU86" s="0" t="n">
        <f aca="false">AT86*W86</f>
        <v>0.1479036098496</v>
      </c>
      <c r="AV86" s="0" t="n">
        <f aca="false">AU86/365</f>
        <v>0.000405215369450959</v>
      </c>
      <c r="AW86" s="0" t="n">
        <f aca="false">AU86*EXP(AB86*AC86)</f>
        <v>0.148644979779152</v>
      </c>
      <c r="AX86" s="0" t="n">
        <f aca="false">AW86/365</f>
        <v>0.000407246519942882</v>
      </c>
      <c r="AY86" s="0" t="n">
        <f aca="false">AW86+AR86+AM86+AG86</f>
        <v>5.19012755829906</v>
      </c>
      <c r="AZ86" s="0" t="n">
        <f aca="false">AH86+AN86+AS86+AX86</f>
        <v>0.0142195275569837</v>
      </c>
      <c r="BA86" s="0" t="n">
        <f aca="false">AH86*1000000</f>
        <v>71.400520772617</v>
      </c>
      <c r="BB86" s="0" t="n">
        <f aca="false">BA86*'Dist Horaria'!$H$3</f>
        <v>2.48791840720739</v>
      </c>
      <c r="BC86" s="0" t="n">
        <f aca="false">BA86*'Dist Horaria'!$I$3</f>
        <v>2.42136426062566</v>
      </c>
      <c r="BD86" s="0" t="n">
        <f aca="false">BA86*'Dist Horaria'!$J$3</f>
        <v>2.35854532612144</v>
      </c>
      <c r="BE86" s="0" t="n">
        <f aca="false">BA86*'Dist Horaria'!$K$3</f>
        <v>2.30502604740133</v>
      </c>
      <c r="BF86" s="0" t="n">
        <f aca="false">BA86*'Dist Horaria'!$L$3</f>
        <v>2.26591623637139</v>
      </c>
      <c r="BG86" s="0" t="n">
        <f aca="false">BA86*'Dist Horaria'!$M$3</f>
        <v>2.24129406859331</v>
      </c>
      <c r="BH86" s="0" t="n">
        <f aca="false">BA86*'Dist Horaria'!$N$3</f>
        <v>2.34244862645178</v>
      </c>
      <c r="BI86" s="0" t="n">
        <f aca="false">BA86*'Dist Horaria'!$O$3</f>
        <v>2.34244862645178</v>
      </c>
      <c r="BJ86" s="0" t="n">
        <f aca="false">BA86*'Dist Horaria'!$P$3</f>
        <v>3.09913857421131</v>
      </c>
      <c r="BK86" s="0" t="n">
        <f aca="false">BA86*'Dist Horaria'!$Q$3</f>
        <v>3.42693207725289</v>
      </c>
      <c r="BL86" s="0" t="n">
        <f aca="false">BA86*'Dist Horaria'!$R$3</f>
        <v>3.66532735219222</v>
      </c>
      <c r="BM86" s="0" t="n">
        <f aca="false">BA86*'Dist Horaria'!$S$3</f>
        <v>3.78452498966189</v>
      </c>
      <c r="BN86" s="0" t="n">
        <f aca="false">BA86*'Dist Horaria'!$T$3</f>
        <v>3.81432439902931</v>
      </c>
      <c r="BO86" s="0" t="n">
        <f aca="false">BA86*'Dist Horaria'!$U$3</f>
        <v>3.78452498966189</v>
      </c>
      <c r="BP86" s="0" t="n">
        <f aca="false">BA86*'Dist Horaria'!$V$3</f>
        <v>3.72492617092706</v>
      </c>
      <c r="BQ86" s="0" t="n">
        <f aca="false">BA86*'Dist Horaria'!$W$3</f>
        <v>3.63552794282481</v>
      </c>
      <c r="BR86" s="0" t="n">
        <f aca="false">BA86*'Dist Horaria'!$X$3</f>
        <v>3.5650714688376</v>
      </c>
      <c r="BS86" s="0" t="n">
        <f aca="false">BA86*'Dist Horaria'!$Y$3</f>
        <v>3.48375733959803</v>
      </c>
      <c r="BT86" s="0" t="n">
        <f aca="false">BA86*'Dist Horaria'!$Z$3</f>
        <v>3.04115657524901</v>
      </c>
      <c r="BU86" s="0" t="n">
        <f aca="false">BA86*'Dist Horaria'!$AA$3</f>
        <v>2.8919662076908</v>
      </c>
      <c r="BV86" s="0" t="n">
        <f aca="false">BA86*'Dist Horaria'!$AB$3</f>
        <v>2.57404317931222</v>
      </c>
      <c r="BW86" s="0" t="n">
        <f aca="false">BA86*'Dist Horaria'!$AC$3</f>
        <v>2.78981340666985</v>
      </c>
      <c r="BX86" s="0" t="n">
        <f aca="false">BA86*'Dist Horaria'!$AD$3</f>
        <v>2.71619141632343</v>
      </c>
      <c r="BY86" s="0" t="n">
        <f aca="false">BA86*'Dist Horaria'!$AE$3</f>
        <v>2.63830364800757</v>
      </c>
      <c r="BZ86" s="0" t="n">
        <f aca="false">AN86*1000000</f>
        <v>6715.87804725351</v>
      </c>
      <c r="CA86" s="0" t="n">
        <f aca="false">BZ86*'Dist Horaria'!$H$6</f>
        <v>167.896951181338</v>
      </c>
      <c r="CB86" s="0" t="n">
        <f aca="false">BZ86*'Dist Horaria'!$I$6</f>
        <v>167.896951181338</v>
      </c>
      <c r="CC86" s="0" t="n">
        <f aca="false">BZ86*'Dist Horaria'!$J$6</f>
        <v>167.896951181338</v>
      </c>
      <c r="CD86" s="0" t="n">
        <f aca="false">BZ86*'Dist Horaria'!$K$6</f>
        <v>167.896951181338</v>
      </c>
      <c r="CE86" s="0" t="n">
        <f aca="false">BZ86*'Dist Horaria'!$L$6</f>
        <v>167.896951181338</v>
      </c>
      <c r="CF86" s="0" t="n">
        <f aca="false">BZ86*'Dist Horaria'!$M$6</f>
        <v>447.725203150234</v>
      </c>
      <c r="CG86" s="0" t="n">
        <f aca="false">BZ86*'Dist Horaria'!$N$6</f>
        <v>447.725203150234</v>
      </c>
      <c r="CH86" s="0" t="n">
        <f aca="false">BZ86*'Dist Horaria'!$O$6</f>
        <v>447.725203150234</v>
      </c>
      <c r="CI86" s="0" t="n">
        <f aca="false">BZ86*'Dist Horaria'!$P$6</f>
        <v>293.819664567341</v>
      </c>
      <c r="CJ86" s="0" t="n">
        <f aca="false">BZ86*'Dist Horaria'!$Q$6</f>
        <v>293.819664567341</v>
      </c>
      <c r="CK86" s="0" t="n">
        <f aca="false">BZ86*'Dist Horaria'!$R$6</f>
        <v>293.819664567341</v>
      </c>
      <c r="CL86" s="0" t="n">
        <f aca="false">BZ86*'Dist Horaria'!$S$6</f>
        <v>293.819664567341</v>
      </c>
      <c r="CM86" s="0" t="n">
        <f aca="false">BZ86*'Dist Horaria'!$T$6</f>
        <v>293.819664567341</v>
      </c>
      <c r="CN86" s="0" t="n">
        <f aca="false">BZ86*'Dist Horaria'!$U$6</f>
        <v>293.819664567341</v>
      </c>
      <c r="CO86" s="0" t="n">
        <f aca="false">BZ86*'Dist Horaria'!$V$6</f>
        <v>293.819664567341</v>
      </c>
      <c r="CP86" s="0" t="n">
        <f aca="false">BZ86*'Dist Horaria'!$W$6</f>
        <v>293.819664567341</v>
      </c>
      <c r="CQ86" s="0" t="n">
        <f aca="false">BZ86*'Dist Horaria'!$X$6</f>
        <v>447.725203150234</v>
      </c>
      <c r="CR86" s="0" t="n">
        <f aca="false">BZ86*'Dist Horaria'!$Y$6</f>
        <v>447.725203150234</v>
      </c>
      <c r="CS86" s="0" t="n">
        <f aca="false">BZ86*'Dist Horaria'!$Z$6</f>
        <v>447.725203150234</v>
      </c>
      <c r="CT86" s="0" t="n">
        <f aca="false">BZ86*'Dist Horaria'!$AA$6</f>
        <v>167.896951181338</v>
      </c>
      <c r="CU86" s="0" t="n">
        <f aca="false">BZ86*'Dist Horaria'!$AB$6</f>
        <v>167.896951181338</v>
      </c>
      <c r="CV86" s="0" t="n">
        <f aca="false">BZ86*'Dist Horaria'!$AC$6</f>
        <v>167.896951181338</v>
      </c>
      <c r="CW86" s="0" t="n">
        <f aca="false">BZ86*'Dist Horaria'!$AD$6</f>
        <v>167.896951181338</v>
      </c>
      <c r="CX86" s="0" t="n">
        <f aca="false">BZ86*'Dist Horaria'!$AE$6</f>
        <v>167.896951181338</v>
      </c>
      <c r="CY86" s="0" t="n">
        <f aca="false">AS86*1000000</f>
        <v>7025.00246901471</v>
      </c>
      <c r="CZ86" s="0" t="n">
        <f aca="false">CY86*'Dist Horaria'!$H$6</f>
        <v>175.625061725368</v>
      </c>
      <c r="DA86" s="0" t="n">
        <f aca="false">CY86*'Dist Horaria'!$I$6</f>
        <v>175.625061725368</v>
      </c>
      <c r="DB86" s="0" t="n">
        <f aca="false">CY86*'Dist Horaria'!$J$6</f>
        <v>175.625061725368</v>
      </c>
      <c r="DC86" s="0" t="n">
        <f aca="false">CY86*'Dist Horaria'!$K$6</f>
        <v>175.625061725368</v>
      </c>
      <c r="DD86" s="0" t="n">
        <f aca="false">CY86*'Dist Horaria'!$L$6</f>
        <v>175.625061725368</v>
      </c>
      <c r="DE86" s="0" t="n">
        <f aca="false">CY86*'Dist Horaria'!$M$6</f>
        <v>468.333497934314</v>
      </c>
      <c r="DF86" s="0" t="n">
        <f aca="false">CY86*'Dist Horaria'!$N$6</f>
        <v>468.333497934314</v>
      </c>
      <c r="DG86" s="0" t="n">
        <f aca="false">CY86*'Dist Horaria'!$O$6</f>
        <v>468.333497934314</v>
      </c>
      <c r="DH86" s="0" t="n">
        <f aca="false">CY86*'Dist Horaria'!$P$6</f>
        <v>307.343858019394</v>
      </c>
      <c r="DI86" s="0" t="n">
        <f aca="false">CY86*'Dist Horaria'!$Q$6</f>
        <v>307.343858019394</v>
      </c>
      <c r="DJ86" s="0" t="n">
        <f aca="false">CY86*'Dist Horaria'!$R$6</f>
        <v>307.343858019394</v>
      </c>
      <c r="DK86" s="0" t="n">
        <f aca="false">CY86*'Dist Horaria'!$S$6</f>
        <v>307.343858019394</v>
      </c>
      <c r="DL86" s="0" t="n">
        <f aca="false">CY86*'Dist Horaria'!$T$6</f>
        <v>307.343858019394</v>
      </c>
      <c r="DM86" s="0" t="n">
        <f aca="false">CY86*'Dist Horaria'!$U$6</f>
        <v>307.343858019394</v>
      </c>
      <c r="DN86" s="0" t="n">
        <f aca="false">CY86*'Dist Horaria'!$V$6</f>
        <v>307.343858019394</v>
      </c>
      <c r="DO86" s="0" t="n">
        <f aca="false">CY86*'Dist Horaria'!$W$6</f>
        <v>307.343858019394</v>
      </c>
      <c r="DP86" s="0" t="n">
        <f aca="false">CY86*'Dist Horaria'!$X$6</f>
        <v>468.333497934314</v>
      </c>
      <c r="DQ86" s="0" t="n">
        <f aca="false">CY86*'Dist Horaria'!$Y$6</f>
        <v>468.333497934314</v>
      </c>
      <c r="DR86" s="0" t="n">
        <f aca="false">CY86*'Dist Horaria'!$Z$6</f>
        <v>468.333497934314</v>
      </c>
      <c r="DS86" s="0" t="n">
        <f aca="false">CY86*'Dist Horaria'!$AA$6</f>
        <v>175.625061725368</v>
      </c>
      <c r="DT86" s="0" t="n">
        <f aca="false">CY86*'Dist Horaria'!$AB$6</f>
        <v>175.625061725368</v>
      </c>
      <c r="DU86" s="0" t="n">
        <f aca="false">CY86*'Dist Horaria'!$AC$6</f>
        <v>175.625061725368</v>
      </c>
      <c r="DV86" s="0" t="n">
        <f aca="false">CY86*'Dist Horaria'!$AD$6</f>
        <v>175.625061725368</v>
      </c>
      <c r="DW86" s="0" t="n">
        <f aca="false">CY86*'Dist Horaria'!$AE$6</f>
        <v>175.625061725368</v>
      </c>
      <c r="DX86" s="0" t="n">
        <f aca="false">AX86*1000000</f>
        <v>407.246519942882</v>
      </c>
      <c r="DY86" s="0" t="n">
        <f aca="false">DX86*'Dist Horaria'!$H$6</f>
        <v>10.181162998572</v>
      </c>
      <c r="DZ86" s="0" t="n">
        <f aca="false">DX86*'Dist Horaria'!$I$6</f>
        <v>10.181162998572</v>
      </c>
      <c r="EA86" s="0" t="n">
        <f aca="false">DX86*'Dist Horaria'!$J$6</f>
        <v>10.181162998572</v>
      </c>
      <c r="EB86" s="0" t="n">
        <f aca="false">DX86*'Dist Horaria'!$K$6</f>
        <v>10.181162998572</v>
      </c>
      <c r="EC86" s="0" t="n">
        <f aca="false">DX86*'Dist Horaria'!$L$6</f>
        <v>10.181162998572</v>
      </c>
      <c r="ED86" s="0" t="n">
        <f aca="false">DX86*'Dist Horaria'!$M$6</f>
        <v>27.1497679961921</v>
      </c>
      <c r="EE86" s="0" t="n">
        <f aca="false">DX86*'Dist Horaria'!$N$6</f>
        <v>27.1497679961921</v>
      </c>
      <c r="EF86" s="0" t="n">
        <f aca="false">DX86*'Dist Horaria'!$O$6</f>
        <v>27.1497679961921</v>
      </c>
      <c r="EG86" s="0" t="n">
        <f aca="false">DX86*'Dist Horaria'!$P$6</f>
        <v>17.8170352475011</v>
      </c>
      <c r="EH86" s="0" t="n">
        <f aca="false">DX86*'Dist Horaria'!$Q$6</f>
        <v>17.8170352475011</v>
      </c>
      <c r="EI86" s="0" t="n">
        <f aca="false">DX86*'Dist Horaria'!$R$6</f>
        <v>17.8170352475011</v>
      </c>
      <c r="EJ86" s="0" t="n">
        <f aca="false">DX86*'Dist Horaria'!$S$6</f>
        <v>17.8170352475011</v>
      </c>
      <c r="EK86" s="0" t="n">
        <f aca="false">DX86*'Dist Horaria'!$T$6</f>
        <v>17.8170352475011</v>
      </c>
      <c r="EL86" s="0" t="n">
        <f aca="false">DX86*'Dist Horaria'!$U$6</f>
        <v>17.8170352475011</v>
      </c>
      <c r="EM86" s="0" t="n">
        <f aca="false">DX86*'Dist Horaria'!$V$6</f>
        <v>17.8170352475011</v>
      </c>
      <c r="EN86" s="0" t="n">
        <f aca="false">DX86*'Dist Horaria'!$W$6</f>
        <v>17.8170352475011</v>
      </c>
      <c r="EO86" s="0" t="n">
        <f aca="false">DX86*'Dist Horaria'!$X$6</f>
        <v>27.1497679961921</v>
      </c>
      <c r="EP86" s="0" t="n">
        <f aca="false">DX86*'Dist Horaria'!$Y$6</f>
        <v>27.1497679961921</v>
      </c>
      <c r="EQ86" s="0" t="n">
        <f aca="false">DX86*'Dist Horaria'!$Z$6</f>
        <v>27.1497679961921</v>
      </c>
      <c r="ER86" s="0" t="n">
        <f aca="false">DX86*'Dist Horaria'!$AA$6</f>
        <v>10.181162998572</v>
      </c>
      <c r="ES86" s="0" t="n">
        <f aca="false">DX86*'Dist Horaria'!$AB$6</f>
        <v>10.181162998572</v>
      </c>
      <c r="ET86" s="0" t="n">
        <f aca="false">DX86*'Dist Horaria'!$AC$6</f>
        <v>10.181162998572</v>
      </c>
      <c r="EU86" s="0" t="n">
        <f aca="false">DX86*'Dist Horaria'!$AD$6</f>
        <v>10.181162998572</v>
      </c>
      <c r="EV86" s="0" t="n">
        <f aca="false">DX86*'Dist Horaria'!$AE$6</f>
        <v>10.181162998572</v>
      </c>
      <c r="EW86" s="0" t="n">
        <f aca="false">BB86+CA86+CZ86+DY86</f>
        <v>356.191094312485</v>
      </c>
      <c r="EX86" s="0" t="n">
        <f aca="false">BC86+CB86+DA86+DZ86</f>
        <v>356.124540165903</v>
      </c>
      <c r="EY86" s="0" t="n">
        <f aca="false">BD86+CC86+DB86+EA86</f>
        <v>356.061721231399</v>
      </c>
      <c r="EZ86" s="0" t="n">
        <f aca="false">BE86+CD86+DC86+EB86</f>
        <v>356.008201952679</v>
      </c>
      <c r="FA86" s="0" t="n">
        <f aca="false">BF86+CE86+DD86+EC86</f>
        <v>355.969092141649</v>
      </c>
      <c r="FB86" s="0" t="n">
        <f aca="false">BG86+CF86+DE86+ED86</f>
        <v>945.449763149334</v>
      </c>
      <c r="FC86" s="0" t="n">
        <f aca="false">BH86+CG86+DF86+EE86</f>
        <v>945.550917707192</v>
      </c>
      <c r="FD86" s="0" t="n">
        <f aca="false">BI86+CH86+DG86+EF86</f>
        <v>945.550917707192</v>
      </c>
      <c r="FE86" s="0" t="n">
        <f aca="false">BJ86+CI86+DH86+EG86</f>
        <v>622.079696408447</v>
      </c>
      <c r="FF86" s="0" t="n">
        <f aca="false">BK86+CJ86+DI86+EH86</f>
        <v>622.407489911488</v>
      </c>
      <c r="FG86" s="0" t="n">
        <f aca="false">BL86+CK86+DJ86+EI86</f>
        <v>622.645885186428</v>
      </c>
      <c r="FH86" s="0" t="n">
        <f aca="false">BM86+CL86+DK86+EJ86</f>
        <v>622.765082823898</v>
      </c>
      <c r="FI86" s="0" t="n">
        <f aca="false">BN86+CM86+DL86+EK86</f>
        <v>622.794882233265</v>
      </c>
      <c r="FJ86" s="0" t="n">
        <f aca="false">BO86+CN86+DM86+EL86</f>
        <v>622.765082823898</v>
      </c>
      <c r="FK86" s="0" t="n">
        <f aca="false">BP86+CO86+DN86+EM86</f>
        <v>622.705484005163</v>
      </c>
      <c r="FL86" s="0" t="n">
        <f aca="false">BQ86+CP86+DO86+EN86</f>
        <v>622.616085777061</v>
      </c>
      <c r="FM86" s="0" t="n">
        <f aca="false">BR86+CQ86+DP86+EO86</f>
        <v>946.773540549578</v>
      </c>
      <c r="FN86" s="0" t="n">
        <f aca="false">BS86+CR86+DQ86+EP86</f>
        <v>946.692226420338</v>
      </c>
      <c r="FO86" s="0" t="n">
        <f aca="false">BT86+CS86+DR86+EQ86</f>
        <v>946.249625655989</v>
      </c>
      <c r="FP86" s="0" t="n">
        <f aca="false">BU86+CT86+DS86+ER86</f>
        <v>356.595142112968</v>
      </c>
      <c r="FQ86" s="0" t="n">
        <f aca="false">BV86+CU86+DT86+ES86</f>
        <v>356.27721908459</v>
      </c>
      <c r="FR86" s="0" t="n">
        <f aca="false">BW86+CV86+DU86+ET86</f>
        <v>356.492989311947</v>
      </c>
      <c r="FS86" s="0" t="n">
        <f aca="false">BX86+CW86+DV86+EU86</f>
        <v>356.419367321601</v>
      </c>
      <c r="FT86" s="0" t="n">
        <f aca="false">BY86+CX86+DW86+EV86</f>
        <v>356.341479553285</v>
      </c>
      <c r="FU86" s="0" t="n">
        <f aca="false">AM86*'Dist Horaria'!$H$10</f>
        <v>0.22123241136752</v>
      </c>
      <c r="FV86" s="0" t="n">
        <f aca="false">AM86*'Dist Horaria'!$I$10</f>
        <v>0.207049121163128</v>
      </c>
      <c r="FW86" s="0" t="n">
        <f aca="false">AM86*'Dist Horaria'!$J$10</f>
        <v>0.206152786617788</v>
      </c>
      <c r="FX86" s="0" t="n">
        <f aca="false">AM86*'Dist Horaria'!$K$10</f>
        <v>0.20022390331861</v>
      </c>
      <c r="FY86" s="0" t="n">
        <f aca="false">AM86*'Dist Horaria'!$L$10</f>
        <v>0.200304029732543</v>
      </c>
      <c r="FZ86" s="0" t="n">
        <f aca="false">AM86*'Dist Horaria'!$M$10</f>
        <v>0.214333554853311</v>
      </c>
      <c r="GA86" s="0" t="n">
        <f aca="false">AM86*'Dist Horaria'!$N$10</f>
        <v>0.202768402155523</v>
      </c>
      <c r="GB86" s="0" t="n">
        <f aca="false">AM86*'Dist Horaria'!$O$10</f>
        <v>0.199307523307085</v>
      </c>
      <c r="GC86" s="0" t="n">
        <f aca="false">AM86*'Dist Horaria'!$P$10</f>
        <v>0.202400319708682</v>
      </c>
      <c r="GD86" s="0" t="n">
        <f aca="false">AM86*'Dist Horaria'!$Q$10</f>
        <v>0.183165461124169</v>
      </c>
      <c r="GE86" s="0" t="n">
        <f aca="false">AM86*'Dist Horaria'!$R$10</f>
        <v>0.223489370052566</v>
      </c>
      <c r="GF86" s="0" t="n">
        <f aca="false">AM86*'Dist Horaria'!$S$10</f>
        <v>0.190868603846605</v>
      </c>
      <c r="GG86" s="0" t="n">
        <f aca="false">AR86*'Dist Horaria'!$H$10</f>
        <v>0.231415494019949</v>
      </c>
      <c r="GH86" s="0" t="n">
        <f aca="false">AR86*'Dist Horaria'!$I$10</f>
        <v>0.216579362690056</v>
      </c>
      <c r="GI86" s="0" t="n">
        <f aca="false">AR86*'Dist Horaria'!$J$10</f>
        <v>0.215641770859208</v>
      </c>
      <c r="GJ86" s="0" t="n">
        <f aca="false">AR86*'Dist Horaria'!$K$10</f>
        <v>0.209439987634115</v>
      </c>
      <c r="GK86" s="0" t="n">
        <f aca="false">AR86*'Dist Horaria'!$L$10</f>
        <v>0.209523802178058</v>
      </c>
      <c r="GL86" s="0" t="n">
        <f aca="false">AR86*'Dist Horaria'!$M$10</f>
        <v>0.224199090787982</v>
      </c>
      <c r="GM86" s="0" t="n">
        <f aca="false">AR86*'Dist Horaria'!$N$10</f>
        <v>0.212101606931837</v>
      </c>
      <c r="GN86" s="0" t="n">
        <f aca="false">AR86*'Dist Horaria'!$O$10</f>
        <v>0.208481427666494</v>
      </c>
      <c r="GO86" s="0" t="n">
        <f aca="false">AR86*'Dist Horaria'!$P$10</f>
        <v>0.211716582057998</v>
      </c>
      <c r="GP86" s="0" t="n">
        <f aca="false">AR86*'Dist Horaria'!$Q$10</f>
        <v>0.191596364255263</v>
      </c>
      <c r="GQ86" s="0" t="n">
        <f aca="false">AR86*'Dist Horaria'!$R$10</f>
        <v>0.233776338011361</v>
      </c>
      <c r="GR86" s="0" t="n">
        <f aca="false">AR86*'Dist Horaria'!$S$10</f>
        <v>0.199654074098046</v>
      </c>
      <c r="GS86" s="0" t="n">
        <f aca="false">AW86*'Dist Horaria'!$H$10</f>
        <v>0.0134153909576782</v>
      </c>
      <c r="GT86" s="0" t="n">
        <f aca="false">AW86*'Dist Horaria'!$I$10</f>
        <v>0.0125553253733366</v>
      </c>
      <c r="GU86" s="0" t="n">
        <f aca="false">AW86*'Dist Horaria'!$J$10</f>
        <v>0.0125009722237222</v>
      </c>
      <c r="GV86" s="0" t="n">
        <f aca="false">AW86*'Dist Horaria'!$K$10</f>
        <v>0.0121414485584994</v>
      </c>
      <c r="GW86" s="0" t="n">
        <f aca="false">AW86*'Dist Horaria'!$L$10</f>
        <v>0.0121463073726411</v>
      </c>
      <c r="GX86" s="0" t="n">
        <f aca="false">AW86*'Dist Horaria'!$M$10</f>
        <v>0.0129970487413323</v>
      </c>
      <c r="GY86" s="0" t="n">
        <f aca="false">AW86*'Dist Horaria'!$N$10</f>
        <v>0.0122957453293819</v>
      </c>
      <c r="GZ86" s="0" t="n">
        <f aca="false">AW86*'Dist Horaria'!$O$10</f>
        <v>0.0120858798647243</v>
      </c>
      <c r="HA86" s="0" t="n">
        <f aca="false">AW86*'Dist Horaria'!$P$10</f>
        <v>0.0122734250468405</v>
      </c>
      <c r="HB86" s="0" t="n">
        <f aca="false">AW86*'Dist Horaria'!$Q$10</f>
        <v>0.0111070356090007</v>
      </c>
      <c r="HC86" s="0" t="n">
        <f aca="false">AW86*'Dist Horaria'!$R$10</f>
        <v>0.0135522514789195</v>
      </c>
      <c r="HD86" s="0" t="n">
        <f aca="false">AW86*'Dist Horaria'!$S$10</f>
        <v>0.0115741492230751</v>
      </c>
    </row>
    <row r="87" customFormat="false" ht="13.8" hidden="false" customHeight="false" outlineLevel="0" collapsed="false">
      <c r="A87" s="0" t="n">
        <v>4.69518611111111</v>
      </c>
      <c r="B87" s="0" t="n">
        <v>-74.1691194444445</v>
      </c>
      <c r="C87" s="0" t="n">
        <v>21</v>
      </c>
      <c r="D87" s="0" t="n">
        <v>34</v>
      </c>
      <c r="E87" s="0" t="n">
        <v>1936</v>
      </c>
      <c r="F87" s="0" t="n">
        <v>102</v>
      </c>
      <c r="G87" s="0" t="s">
        <v>441</v>
      </c>
      <c r="H87" s="1" t="n">
        <v>41282</v>
      </c>
      <c r="I87" s="0" t="s">
        <v>536</v>
      </c>
      <c r="J87" s="0" t="s">
        <v>537</v>
      </c>
      <c r="K87" s="0" t="n">
        <v>1024488809</v>
      </c>
      <c r="L87" s="0" t="s">
        <v>538</v>
      </c>
      <c r="M87" s="0" t="s">
        <v>539</v>
      </c>
      <c r="N87" s="0" t="n">
        <v>3</v>
      </c>
      <c r="R87" s="0" t="n">
        <v>30</v>
      </c>
      <c r="S87" s="0" t="n">
        <v>365</v>
      </c>
      <c r="T87" s="0" t="n">
        <v>8</v>
      </c>
      <c r="U87" s="0" t="n">
        <v>2</v>
      </c>
      <c r="V87" s="0" t="n">
        <v>115666.666666667</v>
      </c>
      <c r="W87" s="0" t="n">
        <f aca="false">V87*12</f>
        <v>1388000</v>
      </c>
      <c r="Y87" s="0" t="s">
        <v>118</v>
      </c>
      <c r="Z87" s="0" t="n">
        <v>4179</v>
      </c>
      <c r="AA87" s="0" t="s">
        <v>507</v>
      </c>
      <c r="AB87" s="0" t="n">
        <v>0.005</v>
      </c>
      <c r="AC87" s="0" t="n">
        <v>-1</v>
      </c>
      <c r="AD87" s="0" t="n">
        <v>5.4303415790127</v>
      </c>
      <c r="AE87" s="0" t="n">
        <f aca="false">AD87/2204.59</f>
        <v>0.0024631979547275</v>
      </c>
      <c r="AF87" s="0" t="n">
        <f aca="false">AE87/S87</f>
        <v>6.74848754719863E-006</v>
      </c>
      <c r="AG87" s="0" t="n">
        <f aca="false">AE87*EXP(AB87*AC87)</f>
        <v>0.00245091270367575</v>
      </c>
      <c r="AH87" s="0" t="n">
        <f aca="false">AG87/S87</f>
        <v>6.71482932513905E-006</v>
      </c>
      <c r="AI87" s="0" t="s">
        <v>90</v>
      </c>
      <c r="AJ87" s="0" t="n">
        <f aca="false">IF(AI87="A",'FE DISTRIBUCIÓN'!$C$2,'FE DISTRIBUCIÓN'!$C$3)</f>
        <v>4.994E-006</v>
      </c>
      <c r="AK87" s="0" t="n">
        <f aca="false">W87*AJ87</f>
        <v>6.931672</v>
      </c>
      <c r="AL87" s="0" t="n">
        <f aca="false">AK87/365</f>
        <v>0.0189908821917808</v>
      </c>
      <c r="AM87" s="0" t="n">
        <f aca="false">AK87*EXP(AB87*AC87)</f>
        <v>6.8971001416705</v>
      </c>
      <c r="AN87" s="0" t="n">
        <f aca="false">AM87/365</f>
        <v>0.0188961647717</v>
      </c>
      <c r="AO87" s="0" t="n">
        <v>5.223868284E-006</v>
      </c>
      <c r="AP87" s="0" t="n">
        <f aca="false">AO87*W87</f>
        <v>7.250729178192</v>
      </c>
      <c r="AQ87" s="0" t="n">
        <f aca="false">AP87/365</f>
        <v>0.0198650114471014</v>
      </c>
      <c r="AR87" s="0" t="n">
        <f aca="false">AP87*EXP(AB87*AC87)</f>
        <v>7.21456601554754</v>
      </c>
      <c r="AS87" s="0" t="n">
        <f aca="false">AR87/365</f>
        <v>0.0197659342891714</v>
      </c>
      <c r="AT87" s="0" t="n">
        <v>3.02832944E-007</v>
      </c>
      <c r="AU87" s="0" t="n">
        <f aca="false">AT87*W87</f>
        <v>0.420332126272</v>
      </c>
      <c r="AV87" s="0" t="n">
        <f aca="false">AU87/365</f>
        <v>0.00115159486649863</v>
      </c>
      <c r="AW87" s="0" t="n">
        <f aca="false">AU87*EXP(AB87*AC87)</f>
        <v>0.418235711046234</v>
      </c>
      <c r="AX87" s="0" t="n">
        <f aca="false">AW87/365</f>
        <v>0.00114585126314037</v>
      </c>
      <c r="AY87" s="0" t="n">
        <f aca="false">AW87+AR87+AM87+AG87</f>
        <v>14.532352780968</v>
      </c>
      <c r="AZ87" s="0" t="n">
        <f aca="false">AH87+AN87+AS87+AX87</f>
        <v>0.0398146651533368</v>
      </c>
      <c r="BA87" s="0" t="n">
        <f aca="false">AH87*1000000</f>
        <v>6.71482932513905</v>
      </c>
      <c r="BB87" s="0" t="n">
        <f aca="false">BA87*'Dist Horaria'!$H$3</f>
        <v>0.233975148899424</v>
      </c>
      <c r="BC87" s="0" t="n">
        <f aca="false">BA87*'Dist Horaria'!$I$3</f>
        <v>0.227716094618856</v>
      </c>
      <c r="BD87" s="0" t="n">
        <f aca="false">BA87*'Dist Horaria'!$J$3</f>
        <v>0.221808316650034</v>
      </c>
      <c r="BE87" s="0" t="n">
        <f aca="false">BA87*'Dist Horaria'!$K$3</f>
        <v>0.216775120556764</v>
      </c>
      <c r="BF87" s="0" t="n">
        <f aca="false">BA87*'Dist Horaria'!$L$3</f>
        <v>0.213097056263077</v>
      </c>
      <c r="BG87" s="0" t="n">
        <f aca="false">BA87*'Dist Horaria'!$M$3</f>
        <v>0.210781475753919</v>
      </c>
      <c r="BH87" s="0" t="n">
        <f aca="false">BA87*'Dist Horaria'!$N$3</f>
        <v>0.220294509890499</v>
      </c>
      <c r="BI87" s="0" t="n">
        <f aca="false">BA87*'Dist Horaria'!$O$3</f>
        <v>0.220294509890499</v>
      </c>
      <c r="BJ87" s="0" t="n">
        <f aca="false">BA87*'Dist Horaria'!$P$3</f>
        <v>0.291457069998917</v>
      </c>
      <c r="BK87" s="0" t="n">
        <f aca="false">BA87*'Dist Horaria'!$Q$3</f>
        <v>0.322284260094956</v>
      </c>
      <c r="BL87" s="0" t="n">
        <f aca="false">BA87*'Dist Horaria'!$R$3</f>
        <v>0.344704034710258</v>
      </c>
      <c r="BM87" s="0" t="n">
        <f aca="false">BA87*'Dist Horaria'!$S$3</f>
        <v>0.355913922017908</v>
      </c>
      <c r="BN87" s="0" t="n">
        <f aca="false">BA87*'Dist Horaria'!$T$3</f>
        <v>0.358716393844821</v>
      </c>
      <c r="BO87" s="0" t="n">
        <f aca="false">BA87*'Dist Horaria'!$U$3</f>
        <v>0.355913922017908</v>
      </c>
      <c r="BP87" s="0" t="n">
        <f aca="false">BA87*'Dist Horaria'!$V$3</f>
        <v>0.350308978364083</v>
      </c>
      <c r="BQ87" s="0" t="n">
        <f aca="false">BA87*'Dist Horaria'!$W$3</f>
        <v>0.341901562883345</v>
      </c>
      <c r="BR87" s="0" t="n">
        <f aca="false">BA87*'Dist Horaria'!$X$3</f>
        <v>0.335275516006434</v>
      </c>
      <c r="BS87" s="0" t="n">
        <f aca="false">BA87*'Dist Horaria'!$Y$3</f>
        <v>0.327628365906439</v>
      </c>
      <c r="BT87" s="0" t="n">
        <f aca="false">BA87*'Dist Horaria'!$Z$3</f>
        <v>0.28600417942124</v>
      </c>
      <c r="BU87" s="0" t="n">
        <f aca="false">BA87*'Dist Horaria'!$AA$3</f>
        <v>0.271973639527862</v>
      </c>
      <c r="BV87" s="0" t="n">
        <f aca="false">BA87*'Dist Horaria'!$AB$3</f>
        <v>0.242074713707811</v>
      </c>
      <c r="BW87" s="0" t="n">
        <f aca="false">BA87*'Dist Horaria'!$AC$3</f>
        <v>0.262366726069555</v>
      </c>
      <c r="BX87" s="0" t="n">
        <f aca="false">BA87*'Dist Horaria'!$AD$3</f>
        <v>0.255442979654209</v>
      </c>
      <c r="BY87" s="0" t="n">
        <f aca="false">BA87*'Dist Horaria'!$AE$3</f>
        <v>0.248118060100436</v>
      </c>
      <c r="BZ87" s="0" t="n">
        <f aca="false">AN87*1000000</f>
        <v>18896.1647717</v>
      </c>
      <c r="CA87" s="0" t="n">
        <f aca="false">BZ87*'Dist Horaria'!$H$6</f>
        <v>472.4041192925</v>
      </c>
      <c r="CB87" s="0" t="n">
        <f aca="false">BZ87*'Dist Horaria'!$I$6</f>
        <v>472.4041192925</v>
      </c>
      <c r="CC87" s="0" t="n">
        <f aca="false">BZ87*'Dist Horaria'!$J$6</f>
        <v>472.4041192925</v>
      </c>
      <c r="CD87" s="0" t="n">
        <f aca="false">BZ87*'Dist Horaria'!$K$6</f>
        <v>472.4041192925</v>
      </c>
      <c r="CE87" s="0" t="n">
        <f aca="false">BZ87*'Dist Horaria'!$L$6</f>
        <v>472.4041192925</v>
      </c>
      <c r="CF87" s="0" t="n">
        <f aca="false">BZ87*'Dist Horaria'!$M$6</f>
        <v>1259.74431811333</v>
      </c>
      <c r="CG87" s="0" t="n">
        <f aca="false">BZ87*'Dist Horaria'!$N$6</f>
        <v>1259.74431811333</v>
      </c>
      <c r="CH87" s="0" t="n">
        <f aca="false">BZ87*'Dist Horaria'!$O$6</f>
        <v>1259.74431811333</v>
      </c>
      <c r="CI87" s="0" t="n">
        <f aca="false">BZ87*'Dist Horaria'!$P$6</f>
        <v>826.707208761875</v>
      </c>
      <c r="CJ87" s="0" t="n">
        <f aca="false">BZ87*'Dist Horaria'!$Q$6</f>
        <v>826.707208761875</v>
      </c>
      <c r="CK87" s="0" t="n">
        <f aca="false">BZ87*'Dist Horaria'!$R$6</f>
        <v>826.707208761875</v>
      </c>
      <c r="CL87" s="0" t="n">
        <f aca="false">BZ87*'Dist Horaria'!$S$6</f>
        <v>826.707208761875</v>
      </c>
      <c r="CM87" s="0" t="n">
        <f aca="false">BZ87*'Dist Horaria'!$T$6</f>
        <v>826.707208761875</v>
      </c>
      <c r="CN87" s="0" t="n">
        <f aca="false">BZ87*'Dist Horaria'!$U$6</f>
        <v>826.707208761875</v>
      </c>
      <c r="CO87" s="0" t="n">
        <f aca="false">BZ87*'Dist Horaria'!$V$6</f>
        <v>826.707208761875</v>
      </c>
      <c r="CP87" s="0" t="n">
        <f aca="false">BZ87*'Dist Horaria'!$W$6</f>
        <v>826.707208761875</v>
      </c>
      <c r="CQ87" s="0" t="n">
        <f aca="false">BZ87*'Dist Horaria'!$X$6</f>
        <v>1259.74431811333</v>
      </c>
      <c r="CR87" s="0" t="n">
        <f aca="false">BZ87*'Dist Horaria'!$Y$6</f>
        <v>1259.74431811333</v>
      </c>
      <c r="CS87" s="0" t="n">
        <f aca="false">BZ87*'Dist Horaria'!$Z$6</f>
        <v>1259.74431811333</v>
      </c>
      <c r="CT87" s="0" t="n">
        <f aca="false">BZ87*'Dist Horaria'!$AA$6</f>
        <v>472.4041192925</v>
      </c>
      <c r="CU87" s="0" t="n">
        <f aca="false">BZ87*'Dist Horaria'!$AB$6</f>
        <v>472.4041192925</v>
      </c>
      <c r="CV87" s="0" t="n">
        <f aca="false">BZ87*'Dist Horaria'!$AC$6</f>
        <v>472.4041192925</v>
      </c>
      <c r="CW87" s="0" t="n">
        <f aca="false">BZ87*'Dist Horaria'!$AD$6</f>
        <v>472.4041192925</v>
      </c>
      <c r="CX87" s="0" t="n">
        <f aca="false">BZ87*'Dist Horaria'!$AE$6</f>
        <v>472.4041192925</v>
      </c>
      <c r="CY87" s="0" t="n">
        <f aca="false">AS87*1000000</f>
        <v>19765.9342891714</v>
      </c>
      <c r="CZ87" s="0" t="n">
        <f aca="false">CY87*'Dist Horaria'!$H$6</f>
        <v>494.148357229284</v>
      </c>
      <c r="DA87" s="0" t="n">
        <f aca="false">CY87*'Dist Horaria'!$I$6</f>
        <v>494.148357229284</v>
      </c>
      <c r="DB87" s="0" t="n">
        <f aca="false">CY87*'Dist Horaria'!$J$6</f>
        <v>494.148357229284</v>
      </c>
      <c r="DC87" s="0" t="n">
        <f aca="false">CY87*'Dist Horaria'!$K$6</f>
        <v>494.148357229284</v>
      </c>
      <c r="DD87" s="0" t="n">
        <f aca="false">CY87*'Dist Horaria'!$L$6</f>
        <v>494.148357229284</v>
      </c>
      <c r="DE87" s="0" t="n">
        <f aca="false">CY87*'Dist Horaria'!$M$6</f>
        <v>1317.72895261142</v>
      </c>
      <c r="DF87" s="0" t="n">
        <f aca="false">CY87*'Dist Horaria'!$N$6</f>
        <v>1317.72895261142</v>
      </c>
      <c r="DG87" s="0" t="n">
        <f aca="false">CY87*'Dist Horaria'!$O$6</f>
        <v>1317.72895261142</v>
      </c>
      <c r="DH87" s="0" t="n">
        <f aca="false">CY87*'Dist Horaria'!$P$6</f>
        <v>864.759625151246</v>
      </c>
      <c r="DI87" s="0" t="n">
        <f aca="false">CY87*'Dist Horaria'!$Q$6</f>
        <v>864.759625151246</v>
      </c>
      <c r="DJ87" s="0" t="n">
        <f aca="false">CY87*'Dist Horaria'!$R$6</f>
        <v>864.759625151246</v>
      </c>
      <c r="DK87" s="0" t="n">
        <f aca="false">CY87*'Dist Horaria'!$S$6</f>
        <v>864.759625151246</v>
      </c>
      <c r="DL87" s="0" t="n">
        <f aca="false">CY87*'Dist Horaria'!$T$6</f>
        <v>864.759625151246</v>
      </c>
      <c r="DM87" s="0" t="n">
        <f aca="false">CY87*'Dist Horaria'!$U$6</f>
        <v>864.759625151246</v>
      </c>
      <c r="DN87" s="0" t="n">
        <f aca="false">CY87*'Dist Horaria'!$V$6</f>
        <v>864.759625151246</v>
      </c>
      <c r="DO87" s="0" t="n">
        <f aca="false">CY87*'Dist Horaria'!$W$6</f>
        <v>864.759625151246</v>
      </c>
      <c r="DP87" s="0" t="n">
        <f aca="false">CY87*'Dist Horaria'!$X$6</f>
        <v>1317.72895261142</v>
      </c>
      <c r="DQ87" s="0" t="n">
        <f aca="false">CY87*'Dist Horaria'!$Y$6</f>
        <v>1317.72895261142</v>
      </c>
      <c r="DR87" s="0" t="n">
        <f aca="false">CY87*'Dist Horaria'!$Z$6</f>
        <v>1317.72895261142</v>
      </c>
      <c r="DS87" s="0" t="n">
        <f aca="false">CY87*'Dist Horaria'!$AA$6</f>
        <v>494.148357229284</v>
      </c>
      <c r="DT87" s="0" t="n">
        <f aca="false">CY87*'Dist Horaria'!$AB$6</f>
        <v>494.148357229284</v>
      </c>
      <c r="DU87" s="0" t="n">
        <f aca="false">CY87*'Dist Horaria'!$AC$6</f>
        <v>494.148357229284</v>
      </c>
      <c r="DV87" s="0" t="n">
        <f aca="false">CY87*'Dist Horaria'!$AD$6</f>
        <v>494.148357229284</v>
      </c>
      <c r="DW87" s="0" t="n">
        <f aca="false">CY87*'Dist Horaria'!$AE$6</f>
        <v>494.148357229284</v>
      </c>
      <c r="DX87" s="0" t="n">
        <f aca="false">AX87*1000000</f>
        <v>1145.85126314037</v>
      </c>
      <c r="DY87" s="0" t="n">
        <f aca="false">DX87*'Dist Horaria'!$H$6</f>
        <v>28.6462815785092</v>
      </c>
      <c r="DZ87" s="0" t="n">
        <f aca="false">DX87*'Dist Horaria'!$I$6</f>
        <v>28.6462815785092</v>
      </c>
      <c r="EA87" s="0" t="n">
        <f aca="false">DX87*'Dist Horaria'!$J$6</f>
        <v>28.6462815785092</v>
      </c>
      <c r="EB87" s="0" t="n">
        <f aca="false">DX87*'Dist Horaria'!$K$6</f>
        <v>28.6462815785092</v>
      </c>
      <c r="EC87" s="0" t="n">
        <f aca="false">DX87*'Dist Horaria'!$L$6</f>
        <v>28.6462815785092</v>
      </c>
      <c r="ED87" s="0" t="n">
        <f aca="false">DX87*'Dist Horaria'!$M$6</f>
        <v>76.3900842093579</v>
      </c>
      <c r="EE87" s="0" t="n">
        <f aca="false">DX87*'Dist Horaria'!$N$6</f>
        <v>76.3900842093579</v>
      </c>
      <c r="EF87" s="0" t="n">
        <f aca="false">DX87*'Dist Horaria'!$O$6</f>
        <v>76.3900842093579</v>
      </c>
      <c r="EG87" s="0" t="n">
        <f aca="false">DX87*'Dist Horaria'!$P$6</f>
        <v>50.1309927623911</v>
      </c>
      <c r="EH87" s="0" t="n">
        <f aca="false">DX87*'Dist Horaria'!$Q$6</f>
        <v>50.1309927623911</v>
      </c>
      <c r="EI87" s="0" t="n">
        <f aca="false">DX87*'Dist Horaria'!$R$6</f>
        <v>50.1309927623911</v>
      </c>
      <c r="EJ87" s="0" t="n">
        <f aca="false">DX87*'Dist Horaria'!$S$6</f>
        <v>50.1309927623911</v>
      </c>
      <c r="EK87" s="0" t="n">
        <f aca="false">DX87*'Dist Horaria'!$T$6</f>
        <v>50.1309927623911</v>
      </c>
      <c r="EL87" s="0" t="n">
        <f aca="false">DX87*'Dist Horaria'!$U$6</f>
        <v>50.1309927623911</v>
      </c>
      <c r="EM87" s="0" t="n">
        <f aca="false">DX87*'Dist Horaria'!$V$6</f>
        <v>50.1309927623911</v>
      </c>
      <c r="EN87" s="0" t="n">
        <f aca="false">DX87*'Dist Horaria'!$W$6</f>
        <v>50.1309927623911</v>
      </c>
      <c r="EO87" s="0" t="n">
        <f aca="false">DX87*'Dist Horaria'!$X$6</f>
        <v>76.3900842093579</v>
      </c>
      <c r="EP87" s="0" t="n">
        <f aca="false">DX87*'Dist Horaria'!$Y$6</f>
        <v>76.3900842093579</v>
      </c>
      <c r="EQ87" s="0" t="n">
        <f aca="false">DX87*'Dist Horaria'!$Z$6</f>
        <v>76.3900842093579</v>
      </c>
      <c r="ER87" s="0" t="n">
        <f aca="false">DX87*'Dist Horaria'!$AA$6</f>
        <v>28.6462815785092</v>
      </c>
      <c r="ES87" s="0" t="n">
        <f aca="false">DX87*'Dist Horaria'!$AB$6</f>
        <v>28.6462815785092</v>
      </c>
      <c r="ET87" s="0" t="n">
        <f aca="false">DX87*'Dist Horaria'!$AC$6</f>
        <v>28.6462815785092</v>
      </c>
      <c r="EU87" s="0" t="n">
        <f aca="false">DX87*'Dist Horaria'!$AD$6</f>
        <v>28.6462815785092</v>
      </c>
      <c r="EV87" s="0" t="n">
        <f aca="false">DX87*'Dist Horaria'!$AE$6</f>
        <v>28.6462815785092</v>
      </c>
      <c r="EW87" s="0" t="n">
        <f aca="false">BB87+CA87+CZ87+DY87</f>
        <v>995.432733249192</v>
      </c>
      <c r="EX87" s="0" t="n">
        <f aca="false">BC87+CB87+DA87+DZ87</f>
        <v>995.426474194912</v>
      </c>
      <c r="EY87" s="0" t="n">
        <f aca="false">BD87+CC87+DB87+EA87</f>
        <v>995.420566416943</v>
      </c>
      <c r="EZ87" s="0" t="n">
        <f aca="false">BE87+CD87+DC87+EB87</f>
        <v>995.41553322085</v>
      </c>
      <c r="FA87" s="0" t="n">
        <f aca="false">BF87+CE87+DD87+EC87</f>
        <v>995.411855156556</v>
      </c>
      <c r="FB87" s="0" t="n">
        <f aca="false">BG87+CF87+DE87+ED87</f>
        <v>2654.07413640987</v>
      </c>
      <c r="FC87" s="0" t="n">
        <f aca="false">BH87+CG87+DF87+EE87</f>
        <v>2654.08364944401</v>
      </c>
      <c r="FD87" s="0" t="n">
        <f aca="false">BI87+CH87+DG87+EF87</f>
        <v>2654.08364944401</v>
      </c>
      <c r="FE87" s="0" t="n">
        <f aca="false">BJ87+CI87+DH87+EG87</f>
        <v>1741.88928374551</v>
      </c>
      <c r="FF87" s="0" t="n">
        <f aca="false">BK87+CJ87+DI87+EH87</f>
        <v>1741.92011093561</v>
      </c>
      <c r="FG87" s="0" t="n">
        <f aca="false">BL87+CK87+DJ87+EI87</f>
        <v>1741.94253071022</v>
      </c>
      <c r="FH87" s="0" t="n">
        <f aca="false">BM87+CL87+DK87+EJ87</f>
        <v>1741.95374059753</v>
      </c>
      <c r="FI87" s="0" t="n">
        <f aca="false">BN87+CM87+DL87+EK87</f>
        <v>1741.95654306936</v>
      </c>
      <c r="FJ87" s="0" t="n">
        <f aca="false">BO87+CN87+DM87+EL87</f>
        <v>1741.95374059753</v>
      </c>
      <c r="FK87" s="0" t="n">
        <f aca="false">BP87+CO87+DN87+EM87</f>
        <v>1741.94813565388</v>
      </c>
      <c r="FL87" s="0" t="n">
        <f aca="false">BQ87+CP87+DO87+EN87</f>
        <v>1741.9397282384</v>
      </c>
      <c r="FM87" s="0" t="n">
        <f aca="false">BR87+CQ87+DP87+EO87</f>
        <v>2654.19863045012</v>
      </c>
      <c r="FN87" s="0" t="n">
        <f aca="false">BS87+CR87+DQ87+EP87</f>
        <v>2654.19098330002</v>
      </c>
      <c r="FO87" s="0" t="n">
        <f aca="false">BT87+CS87+DR87+EQ87</f>
        <v>2654.14935911354</v>
      </c>
      <c r="FP87" s="0" t="n">
        <f aca="false">BU87+CT87+DS87+ER87</f>
        <v>995.470731739821</v>
      </c>
      <c r="FQ87" s="0" t="n">
        <f aca="false">BV87+CU87+DT87+ES87</f>
        <v>995.440832814001</v>
      </c>
      <c r="FR87" s="0" t="n">
        <f aca="false">BW87+CV87+DU87+ET87</f>
        <v>995.461124826362</v>
      </c>
      <c r="FS87" s="0" t="n">
        <f aca="false">BX87+CW87+DV87+EU87</f>
        <v>995.454201079947</v>
      </c>
      <c r="FT87" s="0" t="n">
        <f aca="false">BY87+CX87+DW87+EV87</f>
        <v>995.446876160393</v>
      </c>
      <c r="FU87" s="0" t="n">
        <f aca="false">AM87*'Dist Horaria'!$H$10</f>
        <v>0.62247171086598</v>
      </c>
      <c r="FV87" s="0" t="n">
        <f aca="false">AM87*'Dist Horaria'!$I$10</f>
        <v>0.582564823513161</v>
      </c>
      <c r="FW87" s="0" t="n">
        <f aca="false">AM87*'Dist Horaria'!$J$10</f>
        <v>0.580042847214583</v>
      </c>
      <c r="FX87" s="0" t="n">
        <f aca="false">AM87*'Dist Horaria'!$K$10</f>
        <v>0.563361014259133</v>
      </c>
      <c r="FY87" s="0" t="n">
        <f aca="false">AM87*'Dist Horaria'!$L$10</f>
        <v>0.563586462355359</v>
      </c>
      <c r="FZ87" s="0" t="n">
        <f aca="false">AM87*'Dist Horaria'!$M$10</f>
        <v>0.603060707790645</v>
      </c>
      <c r="GA87" s="0" t="n">
        <f aca="false">AM87*'Dist Horaria'!$N$10</f>
        <v>0.570520356484441</v>
      </c>
      <c r="GB87" s="0" t="n">
        <f aca="false">AM87*'Dist Horaria'!$O$10</f>
        <v>0.560782636931638</v>
      </c>
      <c r="GC87" s="0" t="n">
        <f aca="false">AM87*'Dist Horaria'!$P$10</f>
        <v>0.569484699416795</v>
      </c>
      <c r="GD87" s="0" t="n">
        <f aca="false">AM87*'Dist Horaria'!$Q$10</f>
        <v>0.515364440737895</v>
      </c>
      <c r="GE87" s="0" t="n">
        <f aca="false">AM87*'Dist Horaria'!$R$10</f>
        <v>0.628822014265696</v>
      </c>
      <c r="GF87" s="0" t="n">
        <f aca="false">AM87*'Dist Horaria'!$S$10</f>
        <v>0.537038427835174</v>
      </c>
      <c r="GG87" s="0" t="n">
        <f aca="false">AR87*'Dist Horaria'!$H$10</f>
        <v>0.651123393688428</v>
      </c>
      <c r="GH87" s="0" t="n">
        <f aca="false">AR87*'Dist Horaria'!$I$10</f>
        <v>0.60937963654875</v>
      </c>
      <c r="GI87" s="0" t="n">
        <f aca="false">AR87*'Dist Horaria'!$J$10</f>
        <v>0.606741576476836</v>
      </c>
      <c r="GJ87" s="0" t="n">
        <f aca="false">AR87*'Dist Horaria'!$K$10</f>
        <v>0.589291897242763</v>
      </c>
      <c r="GK87" s="0" t="n">
        <f aca="false">AR87*'Dist Horaria'!$L$10</f>
        <v>0.589527722464942</v>
      </c>
      <c r="GL87" s="0" t="n">
        <f aca="false">AR87*'Dist Horaria'!$M$10</f>
        <v>0.63081892365922</v>
      </c>
      <c r="GM87" s="0" t="n">
        <f aca="false">AR87*'Dist Horaria'!$N$10</f>
        <v>0.596780776054354</v>
      </c>
      <c r="GN87" s="0" t="n">
        <f aca="false">AR87*'Dist Horaria'!$O$10</f>
        <v>0.586594840065092</v>
      </c>
      <c r="GO87" s="0" t="n">
        <f aca="false">AR87*'Dist Horaria'!$P$10</f>
        <v>0.595697448839941</v>
      </c>
      <c r="GP87" s="0" t="n">
        <f aca="false">AR87*'Dist Horaria'!$Q$10</f>
        <v>0.539086094647995</v>
      </c>
      <c r="GQ87" s="0" t="n">
        <f aca="false">AR87*'Dist Horaria'!$R$10</f>
        <v>0.65776599451413</v>
      </c>
      <c r="GR87" s="0" t="n">
        <f aca="false">AR87*'Dist Horaria'!$S$10</f>
        <v>0.561757711345092</v>
      </c>
      <c r="GS87" s="0" t="n">
        <f aca="false">AW87*'Dist Horaria'!$H$10</f>
        <v>0.0377462836920828</v>
      </c>
      <c r="GT87" s="0" t="n">
        <f aca="false">AW87*'Dist Horaria'!$I$10</f>
        <v>0.0353263557419565</v>
      </c>
      <c r="GU87" s="0" t="n">
        <f aca="false">AW87*'Dist Horaria'!$J$10</f>
        <v>0.0351734247232948</v>
      </c>
      <c r="GV87" s="0" t="n">
        <f aca="false">AW87*'Dist Horaria'!$K$10</f>
        <v>0.0341618491155225</v>
      </c>
      <c r="GW87" s="0" t="n">
        <f aca="false">AW87*'Dist Horaria'!$L$10</f>
        <v>0.0341755201428952</v>
      </c>
      <c r="GX87" s="0" t="n">
        <f aca="false">AW87*'Dist Horaria'!$M$10</f>
        <v>0.0365692129657519</v>
      </c>
      <c r="GY87" s="0" t="n">
        <f aca="false">AW87*'Dist Horaria'!$N$10</f>
        <v>0.0345959870176437</v>
      </c>
      <c r="GZ87" s="0" t="n">
        <f aca="false">AW87*'Dist Horaria'!$O$10</f>
        <v>0.0340054979747879</v>
      </c>
      <c r="HA87" s="0" t="n">
        <f aca="false">AW87*'Dist Horaria'!$P$10</f>
        <v>0.0345331854399966</v>
      </c>
      <c r="HB87" s="0" t="n">
        <f aca="false">AW87*'Dist Horaria'!$Q$10</f>
        <v>0.0312513678056809</v>
      </c>
      <c r="HC87" s="0" t="n">
        <f aca="false">AW87*'Dist Horaria'!$R$10</f>
        <v>0.0381313620008191</v>
      </c>
      <c r="HD87" s="0" t="n">
        <f aca="false">AW87*'Dist Horaria'!$S$10</f>
        <v>0.0325656644258024</v>
      </c>
    </row>
    <row r="88" customFormat="false" ht="13.8" hidden="false" customHeight="false" outlineLevel="0" collapsed="false">
      <c r="A88" s="0" t="n">
        <v>4.688976</v>
      </c>
      <c r="B88" s="0" t="n">
        <v>-74.152464</v>
      </c>
      <c r="C88" s="0" t="n">
        <v>23</v>
      </c>
      <c r="D88" s="0" t="n">
        <v>34</v>
      </c>
      <c r="E88" s="0" t="n">
        <v>1938</v>
      </c>
      <c r="F88" s="0" t="n">
        <v>103</v>
      </c>
      <c r="G88" s="0" t="s">
        <v>441</v>
      </c>
      <c r="H88" s="1" t="n">
        <v>39742</v>
      </c>
      <c r="I88" s="0" t="s">
        <v>540</v>
      </c>
      <c r="J88" s="0" t="s">
        <v>541</v>
      </c>
      <c r="K88" s="0" t="s">
        <v>542</v>
      </c>
      <c r="L88" s="0" t="s">
        <v>543</v>
      </c>
      <c r="R88" s="0" t="n">
        <v>30</v>
      </c>
      <c r="S88" s="0" t="n">
        <v>365</v>
      </c>
      <c r="T88" s="0" t="n">
        <v>24</v>
      </c>
      <c r="V88" s="0" t="n">
        <v>3500</v>
      </c>
      <c r="W88" s="0" t="n">
        <f aca="false">V88*12</f>
        <v>42000</v>
      </c>
      <c r="Y88" s="0" t="s">
        <v>506</v>
      </c>
      <c r="Z88" s="0" t="n">
        <v>1332.5</v>
      </c>
      <c r="AA88" s="0" t="s">
        <v>507</v>
      </c>
      <c r="AB88" s="0" t="n">
        <v>0.005</v>
      </c>
      <c r="AC88" s="0" t="n">
        <v>4</v>
      </c>
      <c r="AD88" s="0" t="n">
        <v>186.246332104944</v>
      </c>
      <c r="AE88" s="0" t="n">
        <f aca="false">AD88/2204.59</f>
        <v>0.0844811652529241</v>
      </c>
      <c r="AF88" s="0" t="n">
        <f aca="false">AE88/S88</f>
        <v>0.000231455247268285</v>
      </c>
      <c r="AG88" s="0" t="n">
        <f aca="false">AE88*EXP(AB88*AC88)</f>
        <v>0.086187797998055</v>
      </c>
      <c r="AH88" s="0" t="n">
        <f aca="false">AG88/S88</f>
        <v>0.000236130953419329</v>
      </c>
      <c r="AI88" s="0" t="s">
        <v>90</v>
      </c>
      <c r="AJ88" s="0" t="n">
        <f aca="false">IF(AI88="A",'FE DISTRIBUCIÓN'!$C$2,'FE DISTRIBUCIÓN'!$C$3)</f>
        <v>4.994E-006</v>
      </c>
      <c r="AK88" s="0" t="n">
        <f aca="false">W88*AJ88</f>
        <v>0.209748</v>
      </c>
      <c r="AL88" s="0" t="n">
        <f aca="false">AK88/365</f>
        <v>0.000574652054794521</v>
      </c>
      <c r="AM88" s="0" t="n">
        <f aca="false">AK88*EXP(AB88*AC88)</f>
        <v>0.213985190667932</v>
      </c>
      <c r="AN88" s="0" t="n">
        <f aca="false">AM88/365</f>
        <v>0.000586260796350499</v>
      </c>
      <c r="AO88" s="0" t="n">
        <v>5.223868284E-006</v>
      </c>
      <c r="AP88" s="0" t="n">
        <f aca="false">AO88*W88</f>
        <v>0.219402467928</v>
      </c>
      <c r="AQ88" s="0" t="n">
        <f aca="false">AP88/365</f>
        <v>0.000601102651857534</v>
      </c>
      <c r="AR88" s="0" t="n">
        <f aca="false">AP88*EXP(AB88*AC88)</f>
        <v>0.223834691785323</v>
      </c>
      <c r="AS88" s="0" t="n">
        <f aca="false">AR88/365</f>
        <v>0.000613245730918693</v>
      </c>
      <c r="AT88" s="0" t="n">
        <v>3.02832944E-007</v>
      </c>
      <c r="AU88" s="0" t="n">
        <f aca="false">AT88*W88</f>
        <v>0.012718983648</v>
      </c>
      <c r="AV88" s="0" t="n">
        <f aca="false">AU88/365</f>
        <v>3.48465305424657E-005</v>
      </c>
      <c r="AW88" s="0" t="n">
        <f aca="false">AU88*EXP(AB88*AC88)</f>
        <v>0.012975924161468</v>
      </c>
      <c r="AX88" s="0" t="n">
        <f aca="false">AW88/365</f>
        <v>3.55504771547068E-005</v>
      </c>
      <c r="AY88" s="0" t="n">
        <f aca="false">AW88+AR88+AM88+AG88</f>
        <v>0.536983604612778</v>
      </c>
      <c r="AZ88" s="0" t="n">
        <f aca="false">AH88+AN88+AS88+AX88</f>
        <v>0.00147118795784323</v>
      </c>
      <c r="BA88" s="0" t="n">
        <f aca="false">AH88*1000000</f>
        <v>236.130953419329</v>
      </c>
      <c r="BB88" s="0" t="n">
        <f aca="false">BA88*'Dist Horaria'!$H$3</f>
        <v>8.22787479932056</v>
      </c>
      <c r="BC88" s="0" t="n">
        <f aca="false">BA88*'Dist Horaria'!$I$3</f>
        <v>8.00777144550328</v>
      </c>
      <c r="BD88" s="0" t="n">
        <f aca="false">BA88*'Dist Horaria'!$J$3</f>
        <v>7.8000209314068</v>
      </c>
      <c r="BE88" s="0" t="n">
        <f aca="false">BA88*'Dist Horaria'!$K$3</f>
        <v>7.6230256073707</v>
      </c>
      <c r="BF88" s="0" t="n">
        <f aca="false">BA88*'Dist Horaria'!$L$3</f>
        <v>7.49368429631839</v>
      </c>
      <c r="BG88" s="0" t="n">
        <f aca="false">BA88*'Dist Horaria'!$M$3</f>
        <v>7.41225553515842</v>
      </c>
      <c r="BH88" s="0" t="n">
        <f aca="false">BA88*'Dist Horaria'!$N$3</f>
        <v>7.74678701940204</v>
      </c>
      <c r="BI88" s="0" t="n">
        <f aca="false">BA88*'Dist Horaria'!$O$3</f>
        <v>7.74678701940204</v>
      </c>
      <c r="BJ88" s="0" t="n">
        <f aca="false">BA88*'Dist Horaria'!$P$3</f>
        <v>10.2492606270708</v>
      </c>
      <c r="BK88" s="0" t="n">
        <f aca="false">BA88*'Dist Horaria'!$Q$3</f>
        <v>11.3333170395495</v>
      </c>
      <c r="BL88" s="0" t="n">
        <f aca="false">BA88*'Dist Horaria'!$R$3</f>
        <v>12.1217217031703</v>
      </c>
      <c r="BM88" s="0" t="n">
        <f aca="false">BA88*'Dist Horaria'!$S$3</f>
        <v>12.5159240349807</v>
      </c>
      <c r="BN88" s="0" t="n">
        <f aca="false">BA88*'Dist Horaria'!$T$3</f>
        <v>12.6144746179333</v>
      </c>
      <c r="BO88" s="0" t="n">
        <f aca="false">BA88*'Dist Horaria'!$U$3</f>
        <v>12.5159240349807</v>
      </c>
      <c r="BP88" s="0" t="n">
        <f aca="false">BA88*'Dist Horaria'!$V$3</f>
        <v>12.3188228690755</v>
      </c>
      <c r="BQ88" s="0" t="n">
        <f aca="false">BA88*'Dist Horaria'!$W$3</f>
        <v>12.0231711202177</v>
      </c>
      <c r="BR88" s="0" t="n">
        <f aca="false">BA88*'Dist Horaria'!$X$3</f>
        <v>11.7901622542159</v>
      </c>
      <c r="BS88" s="0" t="n">
        <f aca="false">BA88*'Dist Horaria'!$Y$3</f>
        <v>11.5212456881176</v>
      </c>
      <c r="BT88" s="0" t="n">
        <f aca="false">BA88*'Dist Horaria'!$Z$3</f>
        <v>10.0575064977175</v>
      </c>
      <c r="BU88" s="0" t="n">
        <f aca="false">BA88*'Dist Horaria'!$AA$3</f>
        <v>9.56411424579419</v>
      </c>
      <c r="BV88" s="0" t="n">
        <f aca="false">BA88*'Dist Horaria'!$AB$3</f>
        <v>8.51270079680732</v>
      </c>
      <c r="BW88" s="0" t="n">
        <f aca="false">BA88*'Dist Horaria'!$AC$3</f>
        <v>9.22628143955528</v>
      </c>
      <c r="BX88" s="0" t="n">
        <f aca="false">BA88*'Dist Horaria'!$AD$3</f>
        <v>8.98280379282366</v>
      </c>
      <c r="BY88" s="0" t="n">
        <f aca="false">BA88*'Dist Horaria'!$AE$3</f>
        <v>8.72521865488472</v>
      </c>
      <c r="BZ88" s="0" t="n">
        <f aca="false">AN88*1000000</f>
        <v>586.260796350499</v>
      </c>
      <c r="CA88" s="0" t="n">
        <f aca="false">BZ88*'Dist Horaria'!$H$6</f>
        <v>14.6565199087625</v>
      </c>
      <c r="CB88" s="0" t="n">
        <f aca="false">BZ88*'Dist Horaria'!$I$6</f>
        <v>14.6565199087625</v>
      </c>
      <c r="CC88" s="0" t="n">
        <f aca="false">BZ88*'Dist Horaria'!$J$6</f>
        <v>14.6565199087625</v>
      </c>
      <c r="CD88" s="0" t="n">
        <f aca="false">BZ88*'Dist Horaria'!$K$6</f>
        <v>14.6565199087625</v>
      </c>
      <c r="CE88" s="0" t="n">
        <f aca="false">BZ88*'Dist Horaria'!$L$6</f>
        <v>14.6565199087625</v>
      </c>
      <c r="CF88" s="0" t="n">
        <f aca="false">BZ88*'Dist Horaria'!$M$6</f>
        <v>39.0840530900332</v>
      </c>
      <c r="CG88" s="0" t="n">
        <f aca="false">BZ88*'Dist Horaria'!$N$6</f>
        <v>39.0840530900332</v>
      </c>
      <c r="CH88" s="0" t="n">
        <f aca="false">BZ88*'Dist Horaria'!$O$6</f>
        <v>39.0840530900332</v>
      </c>
      <c r="CI88" s="0" t="n">
        <f aca="false">BZ88*'Dist Horaria'!$P$6</f>
        <v>25.6489098403343</v>
      </c>
      <c r="CJ88" s="0" t="n">
        <f aca="false">BZ88*'Dist Horaria'!$Q$6</f>
        <v>25.6489098403343</v>
      </c>
      <c r="CK88" s="0" t="n">
        <f aca="false">BZ88*'Dist Horaria'!$R$6</f>
        <v>25.6489098403343</v>
      </c>
      <c r="CL88" s="0" t="n">
        <f aca="false">BZ88*'Dist Horaria'!$S$6</f>
        <v>25.6489098403343</v>
      </c>
      <c r="CM88" s="0" t="n">
        <f aca="false">BZ88*'Dist Horaria'!$T$6</f>
        <v>25.6489098403343</v>
      </c>
      <c r="CN88" s="0" t="n">
        <f aca="false">BZ88*'Dist Horaria'!$U$6</f>
        <v>25.6489098403343</v>
      </c>
      <c r="CO88" s="0" t="n">
        <f aca="false">BZ88*'Dist Horaria'!$V$6</f>
        <v>25.6489098403343</v>
      </c>
      <c r="CP88" s="0" t="n">
        <f aca="false">BZ88*'Dist Horaria'!$W$6</f>
        <v>25.6489098403343</v>
      </c>
      <c r="CQ88" s="0" t="n">
        <f aca="false">BZ88*'Dist Horaria'!$X$6</f>
        <v>39.0840530900332</v>
      </c>
      <c r="CR88" s="0" t="n">
        <f aca="false">BZ88*'Dist Horaria'!$Y$6</f>
        <v>39.0840530900332</v>
      </c>
      <c r="CS88" s="0" t="n">
        <f aca="false">BZ88*'Dist Horaria'!$Z$6</f>
        <v>39.0840530900332</v>
      </c>
      <c r="CT88" s="0" t="n">
        <f aca="false">BZ88*'Dist Horaria'!$AA$6</f>
        <v>14.6565199087625</v>
      </c>
      <c r="CU88" s="0" t="n">
        <f aca="false">BZ88*'Dist Horaria'!$AB$6</f>
        <v>14.6565199087625</v>
      </c>
      <c r="CV88" s="0" t="n">
        <f aca="false">BZ88*'Dist Horaria'!$AC$6</f>
        <v>14.6565199087625</v>
      </c>
      <c r="CW88" s="0" t="n">
        <f aca="false">BZ88*'Dist Horaria'!$AD$6</f>
        <v>14.6565199087625</v>
      </c>
      <c r="CX88" s="0" t="n">
        <f aca="false">BZ88*'Dist Horaria'!$AE$6</f>
        <v>14.6565199087625</v>
      </c>
      <c r="CY88" s="0" t="n">
        <f aca="false">AS88*1000000</f>
        <v>613.245730918693</v>
      </c>
      <c r="CZ88" s="0" t="n">
        <f aca="false">CY88*'Dist Horaria'!$H$6</f>
        <v>15.3311432729673</v>
      </c>
      <c r="DA88" s="0" t="n">
        <f aca="false">CY88*'Dist Horaria'!$I$6</f>
        <v>15.3311432729673</v>
      </c>
      <c r="DB88" s="0" t="n">
        <f aca="false">CY88*'Dist Horaria'!$J$6</f>
        <v>15.3311432729673</v>
      </c>
      <c r="DC88" s="0" t="n">
        <f aca="false">CY88*'Dist Horaria'!$K$6</f>
        <v>15.3311432729673</v>
      </c>
      <c r="DD88" s="0" t="n">
        <f aca="false">CY88*'Dist Horaria'!$L$6</f>
        <v>15.3311432729673</v>
      </c>
      <c r="DE88" s="0" t="n">
        <f aca="false">CY88*'Dist Horaria'!$M$6</f>
        <v>40.8830487279129</v>
      </c>
      <c r="DF88" s="0" t="n">
        <f aca="false">CY88*'Dist Horaria'!$N$6</f>
        <v>40.8830487279129</v>
      </c>
      <c r="DG88" s="0" t="n">
        <f aca="false">CY88*'Dist Horaria'!$O$6</f>
        <v>40.8830487279129</v>
      </c>
      <c r="DH88" s="0" t="n">
        <f aca="false">CY88*'Dist Horaria'!$P$6</f>
        <v>26.8295007276928</v>
      </c>
      <c r="DI88" s="0" t="n">
        <f aca="false">CY88*'Dist Horaria'!$Q$6</f>
        <v>26.8295007276928</v>
      </c>
      <c r="DJ88" s="0" t="n">
        <f aca="false">CY88*'Dist Horaria'!$R$6</f>
        <v>26.8295007276928</v>
      </c>
      <c r="DK88" s="0" t="n">
        <f aca="false">CY88*'Dist Horaria'!$S$6</f>
        <v>26.8295007276928</v>
      </c>
      <c r="DL88" s="0" t="n">
        <f aca="false">CY88*'Dist Horaria'!$T$6</f>
        <v>26.8295007276928</v>
      </c>
      <c r="DM88" s="0" t="n">
        <f aca="false">CY88*'Dist Horaria'!$U$6</f>
        <v>26.8295007276928</v>
      </c>
      <c r="DN88" s="0" t="n">
        <f aca="false">CY88*'Dist Horaria'!$V$6</f>
        <v>26.8295007276928</v>
      </c>
      <c r="DO88" s="0" t="n">
        <f aca="false">CY88*'Dist Horaria'!$W$6</f>
        <v>26.8295007276928</v>
      </c>
      <c r="DP88" s="0" t="n">
        <f aca="false">CY88*'Dist Horaria'!$X$6</f>
        <v>40.8830487279129</v>
      </c>
      <c r="DQ88" s="0" t="n">
        <f aca="false">CY88*'Dist Horaria'!$Y$6</f>
        <v>40.8830487279129</v>
      </c>
      <c r="DR88" s="0" t="n">
        <f aca="false">CY88*'Dist Horaria'!$Z$6</f>
        <v>40.8830487279129</v>
      </c>
      <c r="DS88" s="0" t="n">
        <f aca="false">CY88*'Dist Horaria'!$AA$6</f>
        <v>15.3311432729673</v>
      </c>
      <c r="DT88" s="0" t="n">
        <f aca="false">CY88*'Dist Horaria'!$AB$6</f>
        <v>15.3311432729673</v>
      </c>
      <c r="DU88" s="0" t="n">
        <f aca="false">CY88*'Dist Horaria'!$AC$6</f>
        <v>15.3311432729673</v>
      </c>
      <c r="DV88" s="0" t="n">
        <f aca="false">CY88*'Dist Horaria'!$AD$6</f>
        <v>15.3311432729673</v>
      </c>
      <c r="DW88" s="0" t="n">
        <f aca="false">CY88*'Dist Horaria'!$AE$6</f>
        <v>15.3311432729673</v>
      </c>
      <c r="DX88" s="0" t="n">
        <f aca="false">AX88*1000000</f>
        <v>35.5504771547068</v>
      </c>
      <c r="DY88" s="0" t="n">
        <f aca="false">DX88*'Dist Horaria'!$H$6</f>
        <v>0.888761928867671</v>
      </c>
      <c r="DZ88" s="0" t="n">
        <f aca="false">DX88*'Dist Horaria'!$I$6</f>
        <v>0.888761928867671</v>
      </c>
      <c r="EA88" s="0" t="n">
        <f aca="false">DX88*'Dist Horaria'!$J$6</f>
        <v>0.888761928867671</v>
      </c>
      <c r="EB88" s="0" t="n">
        <f aca="false">DX88*'Dist Horaria'!$K$6</f>
        <v>0.888761928867671</v>
      </c>
      <c r="EC88" s="0" t="n">
        <f aca="false">DX88*'Dist Horaria'!$L$6</f>
        <v>0.888761928867671</v>
      </c>
      <c r="ED88" s="0" t="n">
        <f aca="false">DX88*'Dist Horaria'!$M$6</f>
        <v>2.37003181031379</v>
      </c>
      <c r="EE88" s="0" t="n">
        <f aca="false">DX88*'Dist Horaria'!$N$6</f>
        <v>2.37003181031379</v>
      </c>
      <c r="EF88" s="0" t="n">
        <f aca="false">DX88*'Dist Horaria'!$O$6</f>
        <v>2.37003181031379</v>
      </c>
      <c r="EG88" s="0" t="n">
        <f aca="false">DX88*'Dist Horaria'!$P$6</f>
        <v>1.55533337551842</v>
      </c>
      <c r="EH88" s="0" t="n">
        <f aca="false">DX88*'Dist Horaria'!$Q$6</f>
        <v>1.55533337551842</v>
      </c>
      <c r="EI88" s="0" t="n">
        <f aca="false">DX88*'Dist Horaria'!$R$6</f>
        <v>1.55533337551842</v>
      </c>
      <c r="EJ88" s="0" t="n">
        <f aca="false">DX88*'Dist Horaria'!$S$6</f>
        <v>1.55533337551842</v>
      </c>
      <c r="EK88" s="0" t="n">
        <f aca="false">DX88*'Dist Horaria'!$T$6</f>
        <v>1.55533337551842</v>
      </c>
      <c r="EL88" s="0" t="n">
        <f aca="false">DX88*'Dist Horaria'!$U$6</f>
        <v>1.55533337551842</v>
      </c>
      <c r="EM88" s="0" t="n">
        <f aca="false">DX88*'Dist Horaria'!$V$6</f>
        <v>1.55533337551842</v>
      </c>
      <c r="EN88" s="0" t="n">
        <f aca="false">DX88*'Dist Horaria'!$W$6</f>
        <v>1.55533337551842</v>
      </c>
      <c r="EO88" s="0" t="n">
        <f aca="false">DX88*'Dist Horaria'!$X$6</f>
        <v>2.37003181031379</v>
      </c>
      <c r="EP88" s="0" t="n">
        <f aca="false">DX88*'Dist Horaria'!$Y$6</f>
        <v>2.37003181031379</v>
      </c>
      <c r="EQ88" s="0" t="n">
        <f aca="false">DX88*'Dist Horaria'!$Z$6</f>
        <v>2.37003181031379</v>
      </c>
      <c r="ER88" s="0" t="n">
        <f aca="false">DX88*'Dist Horaria'!$AA$6</f>
        <v>0.888761928867671</v>
      </c>
      <c r="ES88" s="0" t="n">
        <f aca="false">DX88*'Dist Horaria'!$AB$6</f>
        <v>0.888761928867671</v>
      </c>
      <c r="ET88" s="0" t="n">
        <f aca="false">DX88*'Dist Horaria'!$AC$6</f>
        <v>0.888761928867671</v>
      </c>
      <c r="EU88" s="0" t="n">
        <f aca="false">DX88*'Dist Horaria'!$AD$6</f>
        <v>0.888761928867671</v>
      </c>
      <c r="EV88" s="0" t="n">
        <f aca="false">DX88*'Dist Horaria'!$AE$6</f>
        <v>0.888761928867671</v>
      </c>
      <c r="EW88" s="0" t="n">
        <f aca="false">BB88+CA88+CZ88+DY88</f>
        <v>39.104299909918</v>
      </c>
      <c r="EX88" s="0" t="n">
        <f aca="false">BC88+CB88+DA88+DZ88</f>
        <v>38.8841965561007</v>
      </c>
      <c r="EY88" s="0" t="n">
        <f aca="false">BD88+CC88+DB88+EA88</f>
        <v>38.6764460420043</v>
      </c>
      <c r="EZ88" s="0" t="n">
        <f aca="false">BE88+CD88+DC88+EB88</f>
        <v>38.4994507179681</v>
      </c>
      <c r="FA88" s="0" t="n">
        <f aca="false">BF88+CE88+DD88+EC88</f>
        <v>38.3701094069158</v>
      </c>
      <c r="FB88" s="0" t="n">
        <f aca="false">BG88+CF88+DE88+ED88</f>
        <v>89.7493891634183</v>
      </c>
      <c r="FC88" s="0" t="n">
        <f aca="false">BH88+CG88+DF88+EE88</f>
        <v>90.083920647662</v>
      </c>
      <c r="FD88" s="0" t="n">
        <f aca="false">BI88+CH88+DG88+EF88</f>
        <v>90.083920647662</v>
      </c>
      <c r="FE88" s="0" t="n">
        <f aca="false">BJ88+CI88+DH88+EG88</f>
        <v>64.2830045706164</v>
      </c>
      <c r="FF88" s="0" t="n">
        <f aca="false">BK88+CJ88+DI88+EH88</f>
        <v>65.367060983095</v>
      </c>
      <c r="FG88" s="0" t="n">
        <f aca="false">BL88+CK88+DJ88+EI88</f>
        <v>66.1554656467159</v>
      </c>
      <c r="FH88" s="0" t="n">
        <f aca="false">BM88+CL88+DK88+EJ88</f>
        <v>66.5496679785263</v>
      </c>
      <c r="FI88" s="0" t="n">
        <f aca="false">BN88+CM88+DL88+EK88</f>
        <v>66.6482185614789</v>
      </c>
      <c r="FJ88" s="0" t="n">
        <f aca="false">BO88+CN88+DM88+EL88</f>
        <v>66.5496679785263</v>
      </c>
      <c r="FK88" s="0" t="n">
        <f aca="false">BP88+CO88+DN88+EM88</f>
        <v>66.3525668126211</v>
      </c>
      <c r="FL88" s="0" t="n">
        <f aca="false">BQ88+CP88+DO88+EN88</f>
        <v>66.0569150637633</v>
      </c>
      <c r="FM88" s="0" t="n">
        <f aca="false">BR88+CQ88+DP88+EO88</f>
        <v>94.1272958824758</v>
      </c>
      <c r="FN88" s="0" t="n">
        <f aca="false">BS88+CR88+DQ88+EP88</f>
        <v>93.8583793163775</v>
      </c>
      <c r="FO88" s="0" t="n">
        <f aca="false">BT88+CS88+DR88+EQ88</f>
        <v>92.3946401259774</v>
      </c>
      <c r="FP88" s="0" t="n">
        <f aca="false">BU88+CT88+DS88+ER88</f>
        <v>40.4405393563916</v>
      </c>
      <c r="FQ88" s="0" t="n">
        <f aca="false">BV88+CU88+DT88+ES88</f>
        <v>39.3891259074048</v>
      </c>
      <c r="FR88" s="0" t="n">
        <f aca="false">BW88+CV88+DU88+ET88</f>
        <v>40.1027065501527</v>
      </c>
      <c r="FS88" s="0" t="n">
        <f aca="false">BX88+CW88+DV88+EU88</f>
        <v>39.8592289034211</v>
      </c>
      <c r="FT88" s="0" t="n">
        <f aca="false">BY88+CX88+DW88+EV88</f>
        <v>39.6016437654822</v>
      </c>
      <c r="FU88" s="0" t="n">
        <f aca="false">AM88*'Dist Horaria'!$H$10</f>
        <v>0.0193124247870916</v>
      </c>
      <c r="FV88" s="0" t="n">
        <f aca="false">AM88*'Dist Horaria'!$I$10</f>
        <v>0.0180742982232096</v>
      </c>
      <c r="FW88" s="0" t="n">
        <f aca="false">AM88*'Dist Horaria'!$J$10</f>
        <v>0.0179960529363461</v>
      </c>
      <c r="FX88" s="0" t="n">
        <f aca="false">AM88*'Dist Horaria'!$K$10</f>
        <v>0.0174784926382006</v>
      </c>
      <c r="FY88" s="0" t="n">
        <f aca="false">AM88*'Dist Horaria'!$L$10</f>
        <v>0.0174854872522943</v>
      </c>
      <c r="FZ88" s="0" t="n">
        <f aca="false">AM88*'Dist Horaria'!$M$10</f>
        <v>0.0187101909339051</v>
      </c>
      <c r="GA88" s="0" t="n">
        <f aca="false">AM88*'Dist Horaria'!$N$10</f>
        <v>0.0177006139906054</v>
      </c>
      <c r="GB88" s="0" t="n">
        <f aca="false">AM88*'Dist Horaria'!$O$10</f>
        <v>0.0173984974876728</v>
      </c>
      <c r="GC88" s="0" t="n">
        <f aca="false">AM88*'Dist Horaria'!$P$10</f>
        <v>0.0176684823308449</v>
      </c>
      <c r="GD88" s="0" t="n">
        <f aca="false">AM88*'Dist Horaria'!$Q$10</f>
        <v>0.0159893804424392</v>
      </c>
      <c r="GE88" s="0" t="n">
        <f aca="false">AM88*'Dist Horaria'!$R$10</f>
        <v>0.019509445398055</v>
      </c>
      <c r="GF88" s="0" t="n">
        <f aca="false">AM88*'Dist Horaria'!$S$10</f>
        <v>0.0166618242472673</v>
      </c>
      <c r="GG88" s="0" t="n">
        <f aca="false">AR88*'Dist Horaria'!$H$10</f>
        <v>0.0202013542916346</v>
      </c>
      <c r="GH88" s="0" t="n">
        <f aca="false">AR88*'Dist Horaria'!$I$10</f>
        <v>0.0189062381345179</v>
      </c>
      <c r="GI88" s="0" t="n">
        <f aca="false">AR88*'Dist Horaria'!$J$10</f>
        <v>0.0188243913038373</v>
      </c>
      <c r="GJ88" s="0" t="n">
        <f aca="false">AR88*'Dist Horaria'!$K$10</f>
        <v>0.0182830082788994</v>
      </c>
      <c r="GK88" s="0" t="n">
        <f aca="false">AR88*'Dist Horaria'!$L$10</f>
        <v>0.0182903248473261</v>
      </c>
      <c r="GL88" s="0" t="n">
        <f aca="false">AR88*'Dist Horaria'!$M$10</f>
        <v>0.0195714002817804</v>
      </c>
      <c r="GM88" s="0" t="n">
        <f aca="false">AR88*'Dist Horaria'!$N$10</f>
        <v>0.0185153536309272</v>
      </c>
      <c r="GN88" s="0" t="n">
        <f aca="false">AR88*'Dist Horaria'!$O$10</f>
        <v>0.0181993310402699</v>
      </c>
      <c r="GO88" s="0" t="n">
        <f aca="false">AR88*'Dist Horaria'!$P$10</f>
        <v>0.0184817429864868</v>
      </c>
      <c r="GP88" s="0" t="n">
        <f aca="false">AR88*'Dist Horaria'!$Q$10</f>
        <v>0.016725353899493</v>
      </c>
      <c r="GQ88" s="0" t="n">
        <f aca="false">AR88*'Dist Horaria'!$R$10</f>
        <v>0.0204074435429174</v>
      </c>
      <c r="GR88" s="0" t="n">
        <f aca="false">AR88*'Dist Horaria'!$S$10</f>
        <v>0.017428749547233</v>
      </c>
      <c r="GS88" s="0" t="n">
        <f aca="false">AW88*'Dist Horaria'!$H$10</f>
        <v>0.0011710930024136</v>
      </c>
      <c r="GT88" s="0" t="n">
        <f aca="false">AW88*'Dist Horaria'!$I$10</f>
        <v>0.00109601380489959</v>
      </c>
      <c r="GU88" s="0" t="n">
        <f aca="false">AW88*'Dist Horaria'!$J$10</f>
        <v>0.00109126906109202</v>
      </c>
      <c r="GV88" s="0" t="n">
        <f aca="false">AW88*'Dist Horaria'!$K$10</f>
        <v>0.00105988453790721</v>
      </c>
      <c r="GW88" s="0" t="n">
        <f aca="false">AW88*'Dist Horaria'!$L$10</f>
        <v>0.00106030868680151</v>
      </c>
      <c r="GX88" s="0" t="n">
        <f aca="false">AW88*'Dist Horaria'!$M$10</f>
        <v>0.00113457392937858</v>
      </c>
      <c r="GY88" s="0" t="n">
        <f aca="false">AW88*'Dist Horaria'!$N$10</f>
        <v>0.00107335383367694</v>
      </c>
      <c r="GZ88" s="0" t="n">
        <f aca="false">AW88*'Dist Horaria'!$O$10</f>
        <v>0.00105503368349391</v>
      </c>
      <c r="HA88" s="0" t="n">
        <f aca="false">AW88*'Dist Horaria'!$P$10</f>
        <v>0.00107140539052097</v>
      </c>
      <c r="HB88" s="0" t="n">
        <f aca="false">AW88*'Dist Horaria'!$Q$10</f>
        <v>0.00096958573330394</v>
      </c>
      <c r="HC88" s="0" t="n">
        <f aca="false">AW88*'Dist Horaria'!$R$10</f>
        <v>0.00118304020538651</v>
      </c>
      <c r="HD88" s="0" t="n">
        <f aca="false">AW88*'Dist Horaria'!$S$10</f>
        <v>0.00101036229259322</v>
      </c>
    </row>
    <row r="89" customFormat="false" ht="13.8" hidden="false" customHeight="false" outlineLevel="0" collapsed="false">
      <c r="A89" s="0" t="n">
        <v>4.59554934842785</v>
      </c>
      <c r="B89" s="0" t="n">
        <v>-74.1459851663909</v>
      </c>
      <c r="C89" s="0" t="n">
        <v>24</v>
      </c>
      <c r="D89" s="0" t="n">
        <v>23</v>
      </c>
      <c r="E89" s="0" t="n">
        <v>1794</v>
      </c>
      <c r="F89" s="0" t="n">
        <v>105</v>
      </c>
      <c r="G89" s="0" t="s">
        <v>544</v>
      </c>
      <c r="H89" s="1" t="n">
        <v>40995</v>
      </c>
      <c r="I89" s="0" t="s">
        <v>545</v>
      </c>
      <c r="J89" s="0" t="s">
        <v>546</v>
      </c>
      <c r="L89" s="0" t="s">
        <v>547</v>
      </c>
      <c r="M89" s="0" t="s">
        <v>548</v>
      </c>
      <c r="N89" s="0" t="n">
        <v>14</v>
      </c>
      <c r="O89" s="0" t="s">
        <v>130</v>
      </c>
      <c r="P89" s="0" t="s">
        <v>85</v>
      </c>
      <c r="Q89" s="0" t="s">
        <v>86</v>
      </c>
      <c r="R89" s="0" t="s">
        <v>87</v>
      </c>
      <c r="S89" s="0" t="n">
        <v>365</v>
      </c>
      <c r="T89" s="0" t="n">
        <v>24</v>
      </c>
      <c r="U89" s="0" t="n">
        <v>3</v>
      </c>
      <c r="V89" s="0" t="n">
        <v>147506.1875</v>
      </c>
      <c r="W89" s="0" t="n">
        <f aca="false">V89*12</f>
        <v>1770074.25</v>
      </c>
      <c r="X89" s="0" t="n">
        <v>6</v>
      </c>
      <c r="Y89" s="0" t="s">
        <v>549</v>
      </c>
      <c r="Z89" s="0" t="n">
        <v>58110</v>
      </c>
      <c r="AA89" s="0" t="s">
        <v>89</v>
      </c>
      <c r="AB89" s="0" t="n">
        <v>0.005</v>
      </c>
      <c r="AC89" s="0" t="n">
        <v>0</v>
      </c>
      <c r="AD89" s="0" t="n">
        <v>5704.20246728102</v>
      </c>
      <c r="AE89" s="0" t="n">
        <f aca="false">AD89/2204.59</f>
        <v>2.58742100221856</v>
      </c>
      <c r="AF89" s="0" t="n">
        <f aca="false">AE89/S89</f>
        <v>0.0070888246636125</v>
      </c>
      <c r="AG89" s="0" t="n">
        <f aca="false">AE89*EXP(AB89*AC89)</f>
        <v>2.58742100221856</v>
      </c>
      <c r="AH89" s="0" t="n">
        <f aca="false">AG89/S89</f>
        <v>0.0070888246636125</v>
      </c>
      <c r="AI89" s="0" t="s">
        <v>90</v>
      </c>
      <c r="AJ89" s="0" t="n">
        <f aca="false">IF(AI89="A",'FE DISTRIBUCIÓN'!$C$2,'FE DISTRIBUCIÓN'!$C$3)</f>
        <v>4.994E-006</v>
      </c>
      <c r="AK89" s="0" t="n">
        <f aca="false">W89*AJ89</f>
        <v>8.8397508045</v>
      </c>
      <c r="AL89" s="0" t="n">
        <f aca="false">AK89/365</f>
        <v>0.0242184953547945</v>
      </c>
      <c r="AM89" s="0" t="n">
        <f aca="false">AK89*EXP(AB89*AC89)</f>
        <v>8.8397508045</v>
      </c>
      <c r="AN89" s="0" t="n">
        <f aca="false">AM89/365</f>
        <v>0.0242184953547945</v>
      </c>
      <c r="AO89" s="0" t="n">
        <v>5.223868284E-006</v>
      </c>
      <c r="AP89" s="0" t="n">
        <f aca="false">AO89*W89</f>
        <v>9.24663473490009</v>
      </c>
      <c r="AQ89" s="0" t="n">
        <f aca="false">AP89/365</f>
        <v>0.0253332458490413</v>
      </c>
      <c r="AR89" s="0" t="n">
        <f aca="false">AP89*EXP(AB89*AC89)</f>
        <v>9.24663473490009</v>
      </c>
      <c r="AS89" s="0" t="n">
        <f aca="false">AR89/365</f>
        <v>0.0253332458490413</v>
      </c>
      <c r="AT89" s="0" t="n">
        <v>3.02832944E-007</v>
      </c>
      <c r="AU89" s="0" t="n">
        <f aca="false">AT89*W89</f>
        <v>0.536036796226092</v>
      </c>
      <c r="AV89" s="0" t="n">
        <f aca="false">AU89/365</f>
        <v>0.00146859396226327</v>
      </c>
      <c r="AW89" s="0" t="n">
        <f aca="false">AU89*EXP(AB89*AC89)</f>
        <v>0.536036796226092</v>
      </c>
      <c r="AX89" s="0" t="n">
        <f aca="false">AW89/365</f>
        <v>0.00146859396226327</v>
      </c>
      <c r="AY89" s="0" t="n">
        <f aca="false">AW89+AR89+AM89+AG89</f>
        <v>21.2098433378447</v>
      </c>
      <c r="AZ89" s="0" t="n">
        <f aca="false">AH89+AN89+AS89+AX89</f>
        <v>0.0581091598297116</v>
      </c>
      <c r="BA89" s="0" t="n">
        <f aca="false">AH89*1000000</f>
        <v>7088.8246636125</v>
      </c>
      <c r="BB89" s="0" t="n">
        <f aca="false">BA89*'Dist Horaria'!$H$3</f>
        <v>247.00684498132</v>
      </c>
      <c r="BC89" s="0" t="n">
        <f aca="false">BA89*'Dist Horaria'!$I$3</f>
        <v>240.399180630289</v>
      </c>
      <c r="BD89" s="0" t="n">
        <f aca="false">BA89*'Dist Horaria'!$J$3</f>
        <v>234.162357601035</v>
      </c>
      <c r="BE89" s="0" t="n">
        <f aca="false">BA89*'Dist Horaria'!$K$3</f>
        <v>228.848827967573</v>
      </c>
      <c r="BF89" s="0" t="n">
        <f aca="false">BA89*'Dist Horaria'!$L$3</f>
        <v>224.96590680652</v>
      </c>
      <c r="BG89" s="0" t="n">
        <f aca="false">BA89*'Dist Horaria'!$M$3</f>
        <v>222.52135558577</v>
      </c>
      <c r="BH89" s="0" t="n">
        <f aca="false">BA89*'Dist Horaria'!$N$3</f>
        <v>232.564236461492</v>
      </c>
      <c r="BI89" s="0" t="n">
        <f aca="false">BA89*'Dist Horaria'!$O$3</f>
        <v>232.564236461492</v>
      </c>
      <c r="BJ89" s="0" t="n">
        <f aca="false">BA89*'Dist Horaria'!$P$3</f>
        <v>307.690332270623</v>
      </c>
      <c r="BK89" s="0" t="n">
        <f aca="false">BA89*'Dist Horaria'!$Q$3</f>
        <v>340.234502030016</v>
      </c>
      <c r="BL89" s="0" t="n">
        <f aca="false">BA89*'Dist Horaria'!$R$3</f>
        <v>363.902989127756</v>
      </c>
      <c r="BM89" s="0" t="n">
        <f aca="false">BA89*'Dist Horaria'!$S$3</f>
        <v>375.737232676626</v>
      </c>
      <c r="BN89" s="0" t="n">
        <f aca="false">BA89*'Dist Horaria'!$T$3</f>
        <v>378.695793563843</v>
      </c>
      <c r="BO89" s="0" t="n">
        <f aca="false">BA89*'Dist Horaria'!$U$3</f>
        <v>375.737232676626</v>
      </c>
      <c r="BP89" s="0" t="n">
        <f aca="false">BA89*'Dist Horaria'!$V$3</f>
        <v>369.820110902191</v>
      </c>
      <c r="BQ89" s="0" t="n">
        <f aca="false">BA89*'Dist Horaria'!$W$3</f>
        <v>360.944428240538</v>
      </c>
      <c r="BR89" s="0" t="n">
        <f aca="false">BA89*'Dist Horaria'!$X$3</f>
        <v>353.949330934424</v>
      </c>
      <c r="BS89" s="0" t="n">
        <f aca="false">BA89*'Dist Horaria'!$Y$3</f>
        <v>345.876258096632</v>
      </c>
      <c r="BT89" s="0" t="n">
        <f aca="false">BA89*'Dist Horaria'!$Z$3</f>
        <v>301.933732460959</v>
      </c>
      <c r="BU89" s="0" t="n">
        <f aca="false">BA89*'Dist Horaria'!$AA$3</f>
        <v>287.121734653716</v>
      </c>
      <c r="BV89" s="0" t="n">
        <f aca="false">BA89*'Dist Horaria'!$AB$3</f>
        <v>255.557530635125</v>
      </c>
      <c r="BW89" s="0" t="n">
        <f aca="false">BA89*'Dist Horaria'!$AC$3</f>
        <v>276.979745666821</v>
      </c>
      <c r="BX89" s="0" t="n">
        <f aca="false">BA89*'Dist Horaria'!$AD$3</f>
        <v>269.67036787371</v>
      </c>
      <c r="BY89" s="0" t="n">
        <f aca="false">BA89*'Dist Horaria'!$AE$3</f>
        <v>261.937472832377</v>
      </c>
      <c r="BZ89" s="0" t="n">
        <f aca="false">AN89*1000000</f>
        <v>24218.4953547945</v>
      </c>
      <c r="CA89" s="0" t="n">
        <f aca="false">BZ89*'Dist Horaria'!$H$6</f>
        <v>605.462383869863</v>
      </c>
      <c r="CB89" s="0" t="n">
        <f aca="false">BZ89*'Dist Horaria'!$I$6</f>
        <v>605.462383869863</v>
      </c>
      <c r="CC89" s="0" t="n">
        <f aca="false">BZ89*'Dist Horaria'!$J$6</f>
        <v>605.462383869863</v>
      </c>
      <c r="CD89" s="0" t="n">
        <f aca="false">BZ89*'Dist Horaria'!$K$6</f>
        <v>605.462383869863</v>
      </c>
      <c r="CE89" s="0" t="n">
        <f aca="false">BZ89*'Dist Horaria'!$L$6</f>
        <v>605.462383869863</v>
      </c>
      <c r="CF89" s="0" t="n">
        <f aca="false">BZ89*'Dist Horaria'!$M$6</f>
        <v>1614.5663569863</v>
      </c>
      <c r="CG89" s="0" t="n">
        <f aca="false">BZ89*'Dist Horaria'!$N$6</f>
        <v>1614.5663569863</v>
      </c>
      <c r="CH89" s="0" t="n">
        <f aca="false">BZ89*'Dist Horaria'!$O$6</f>
        <v>1614.5663569863</v>
      </c>
      <c r="CI89" s="0" t="n">
        <f aca="false">BZ89*'Dist Horaria'!$P$6</f>
        <v>1059.55917177226</v>
      </c>
      <c r="CJ89" s="0" t="n">
        <f aca="false">BZ89*'Dist Horaria'!$Q$6</f>
        <v>1059.55917177226</v>
      </c>
      <c r="CK89" s="0" t="n">
        <f aca="false">BZ89*'Dist Horaria'!$R$6</f>
        <v>1059.55917177226</v>
      </c>
      <c r="CL89" s="0" t="n">
        <f aca="false">BZ89*'Dist Horaria'!$S$6</f>
        <v>1059.55917177226</v>
      </c>
      <c r="CM89" s="0" t="n">
        <f aca="false">BZ89*'Dist Horaria'!$T$6</f>
        <v>1059.55917177226</v>
      </c>
      <c r="CN89" s="0" t="n">
        <f aca="false">BZ89*'Dist Horaria'!$U$6</f>
        <v>1059.55917177226</v>
      </c>
      <c r="CO89" s="0" t="n">
        <f aca="false">BZ89*'Dist Horaria'!$V$6</f>
        <v>1059.55917177226</v>
      </c>
      <c r="CP89" s="0" t="n">
        <f aca="false">BZ89*'Dist Horaria'!$W$6</f>
        <v>1059.55917177226</v>
      </c>
      <c r="CQ89" s="0" t="n">
        <f aca="false">BZ89*'Dist Horaria'!$X$6</f>
        <v>1614.5663569863</v>
      </c>
      <c r="CR89" s="0" t="n">
        <f aca="false">BZ89*'Dist Horaria'!$Y$6</f>
        <v>1614.5663569863</v>
      </c>
      <c r="CS89" s="0" t="n">
        <f aca="false">BZ89*'Dist Horaria'!$Z$6</f>
        <v>1614.5663569863</v>
      </c>
      <c r="CT89" s="0" t="n">
        <f aca="false">BZ89*'Dist Horaria'!$AA$6</f>
        <v>605.462383869863</v>
      </c>
      <c r="CU89" s="0" t="n">
        <f aca="false">BZ89*'Dist Horaria'!$AB$6</f>
        <v>605.462383869863</v>
      </c>
      <c r="CV89" s="0" t="n">
        <f aca="false">BZ89*'Dist Horaria'!$AC$6</f>
        <v>605.462383869863</v>
      </c>
      <c r="CW89" s="0" t="n">
        <f aca="false">BZ89*'Dist Horaria'!$AD$6</f>
        <v>605.462383869863</v>
      </c>
      <c r="CX89" s="0" t="n">
        <f aca="false">BZ89*'Dist Horaria'!$AE$6</f>
        <v>605.462383869863</v>
      </c>
      <c r="CY89" s="0" t="n">
        <f aca="false">AS89*1000000</f>
        <v>25333.2458490413</v>
      </c>
      <c r="CZ89" s="0" t="n">
        <f aca="false">CY89*'Dist Horaria'!$H$6</f>
        <v>633.331146226033</v>
      </c>
      <c r="DA89" s="0" t="n">
        <f aca="false">CY89*'Dist Horaria'!$I$6</f>
        <v>633.331146226033</v>
      </c>
      <c r="DB89" s="0" t="n">
        <f aca="false">CY89*'Dist Horaria'!$J$6</f>
        <v>633.331146226033</v>
      </c>
      <c r="DC89" s="0" t="n">
        <f aca="false">CY89*'Dist Horaria'!$K$6</f>
        <v>633.331146226033</v>
      </c>
      <c r="DD89" s="0" t="n">
        <f aca="false">CY89*'Dist Horaria'!$L$6</f>
        <v>633.331146226033</v>
      </c>
      <c r="DE89" s="0" t="n">
        <f aca="false">CY89*'Dist Horaria'!$M$6</f>
        <v>1688.88305660276</v>
      </c>
      <c r="DF89" s="0" t="n">
        <f aca="false">CY89*'Dist Horaria'!$N$6</f>
        <v>1688.88305660276</v>
      </c>
      <c r="DG89" s="0" t="n">
        <f aca="false">CY89*'Dist Horaria'!$O$6</f>
        <v>1688.88305660276</v>
      </c>
      <c r="DH89" s="0" t="n">
        <f aca="false">CY89*'Dist Horaria'!$P$6</f>
        <v>1108.32950589556</v>
      </c>
      <c r="DI89" s="0" t="n">
        <f aca="false">CY89*'Dist Horaria'!$Q$6</f>
        <v>1108.32950589556</v>
      </c>
      <c r="DJ89" s="0" t="n">
        <f aca="false">CY89*'Dist Horaria'!$R$6</f>
        <v>1108.32950589556</v>
      </c>
      <c r="DK89" s="0" t="n">
        <f aca="false">CY89*'Dist Horaria'!$S$6</f>
        <v>1108.32950589556</v>
      </c>
      <c r="DL89" s="0" t="n">
        <f aca="false">CY89*'Dist Horaria'!$T$6</f>
        <v>1108.32950589556</v>
      </c>
      <c r="DM89" s="0" t="n">
        <f aca="false">CY89*'Dist Horaria'!$U$6</f>
        <v>1108.32950589556</v>
      </c>
      <c r="DN89" s="0" t="n">
        <f aca="false">CY89*'Dist Horaria'!$V$6</f>
        <v>1108.32950589556</v>
      </c>
      <c r="DO89" s="0" t="n">
        <f aca="false">CY89*'Dist Horaria'!$W$6</f>
        <v>1108.32950589556</v>
      </c>
      <c r="DP89" s="0" t="n">
        <f aca="false">CY89*'Dist Horaria'!$X$6</f>
        <v>1688.88305660276</v>
      </c>
      <c r="DQ89" s="0" t="n">
        <f aca="false">CY89*'Dist Horaria'!$Y$6</f>
        <v>1688.88305660276</v>
      </c>
      <c r="DR89" s="0" t="n">
        <f aca="false">CY89*'Dist Horaria'!$Z$6</f>
        <v>1688.88305660276</v>
      </c>
      <c r="DS89" s="0" t="n">
        <f aca="false">CY89*'Dist Horaria'!$AA$6</f>
        <v>633.331146226033</v>
      </c>
      <c r="DT89" s="0" t="n">
        <f aca="false">CY89*'Dist Horaria'!$AB$6</f>
        <v>633.331146226033</v>
      </c>
      <c r="DU89" s="0" t="n">
        <f aca="false">CY89*'Dist Horaria'!$AC$6</f>
        <v>633.331146226033</v>
      </c>
      <c r="DV89" s="0" t="n">
        <f aca="false">CY89*'Dist Horaria'!$AD$6</f>
        <v>633.331146226033</v>
      </c>
      <c r="DW89" s="0" t="n">
        <f aca="false">CY89*'Dist Horaria'!$AE$6</f>
        <v>633.331146226033</v>
      </c>
      <c r="DX89" s="0" t="n">
        <f aca="false">AX89*1000000</f>
        <v>1468.59396226327</v>
      </c>
      <c r="DY89" s="0" t="n">
        <f aca="false">DX89*'Dist Horaria'!$H$6</f>
        <v>36.7148490565816</v>
      </c>
      <c r="DZ89" s="0" t="n">
        <f aca="false">DX89*'Dist Horaria'!$I$6</f>
        <v>36.7148490565816</v>
      </c>
      <c r="EA89" s="0" t="n">
        <f aca="false">DX89*'Dist Horaria'!$J$6</f>
        <v>36.7148490565816</v>
      </c>
      <c r="EB89" s="0" t="n">
        <f aca="false">DX89*'Dist Horaria'!$K$6</f>
        <v>36.7148490565816</v>
      </c>
      <c r="EC89" s="0" t="n">
        <f aca="false">DX89*'Dist Horaria'!$L$6</f>
        <v>36.7148490565816</v>
      </c>
      <c r="ED89" s="0" t="n">
        <f aca="false">DX89*'Dist Horaria'!$M$6</f>
        <v>97.9062641508844</v>
      </c>
      <c r="EE89" s="0" t="n">
        <f aca="false">DX89*'Dist Horaria'!$N$6</f>
        <v>97.9062641508844</v>
      </c>
      <c r="EF89" s="0" t="n">
        <f aca="false">DX89*'Dist Horaria'!$O$6</f>
        <v>97.9062641508844</v>
      </c>
      <c r="EG89" s="0" t="n">
        <f aca="false">DX89*'Dist Horaria'!$P$6</f>
        <v>64.2509858490179</v>
      </c>
      <c r="EH89" s="0" t="n">
        <f aca="false">DX89*'Dist Horaria'!$Q$6</f>
        <v>64.2509858490179</v>
      </c>
      <c r="EI89" s="0" t="n">
        <f aca="false">DX89*'Dist Horaria'!$R$6</f>
        <v>64.2509858490179</v>
      </c>
      <c r="EJ89" s="0" t="n">
        <f aca="false">DX89*'Dist Horaria'!$S$6</f>
        <v>64.2509858490179</v>
      </c>
      <c r="EK89" s="0" t="n">
        <f aca="false">DX89*'Dist Horaria'!$T$6</f>
        <v>64.2509858490179</v>
      </c>
      <c r="EL89" s="0" t="n">
        <f aca="false">DX89*'Dist Horaria'!$U$6</f>
        <v>64.2509858490179</v>
      </c>
      <c r="EM89" s="0" t="n">
        <f aca="false">DX89*'Dist Horaria'!$V$6</f>
        <v>64.2509858490179</v>
      </c>
      <c r="EN89" s="0" t="n">
        <f aca="false">DX89*'Dist Horaria'!$W$6</f>
        <v>64.2509858490179</v>
      </c>
      <c r="EO89" s="0" t="n">
        <f aca="false">DX89*'Dist Horaria'!$X$6</f>
        <v>97.9062641508844</v>
      </c>
      <c r="EP89" s="0" t="n">
        <f aca="false">DX89*'Dist Horaria'!$Y$6</f>
        <v>97.9062641508844</v>
      </c>
      <c r="EQ89" s="0" t="n">
        <f aca="false">DX89*'Dist Horaria'!$Z$6</f>
        <v>97.9062641508844</v>
      </c>
      <c r="ER89" s="0" t="n">
        <f aca="false">DX89*'Dist Horaria'!$AA$6</f>
        <v>36.7148490565816</v>
      </c>
      <c r="ES89" s="0" t="n">
        <f aca="false">DX89*'Dist Horaria'!$AB$6</f>
        <v>36.7148490565816</v>
      </c>
      <c r="ET89" s="0" t="n">
        <f aca="false">DX89*'Dist Horaria'!$AC$6</f>
        <v>36.7148490565816</v>
      </c>
      <c r="EU89" s="0" t="n">
        <f aca="false">DX89*'Dist Horaria'!$AD$6</f>
        <v>36.7148490565816</v>
      </c>
      <c r="EV89" s="0" t="n">
        <f aca="false">DX89*'Dist Horaria'!$AE$6</f>
        <v>36.7148490565816</v>
      </c>
      <c r="EW89" s="0" t="n">
        <f aca="false">BB89+CA89+CZ89+DY89</f>
        <v>1522.5152241338</v>
      </c>
      <c r="EX89" s="0" t="n">
        <f aca="false">BC89+CB89+DA89+DZ89</f>
        <v>1515.90755978277</v>
      </c>
      <c r="EY89" s="0" t="n">
        <f aca="false">BD89+CC89+DB89+EA89</f>
        <v>1509.67073675351</v>
      </c>
      <c r="EZ89" s="0" t="n">
        <f aca="false">BE89+CD89+DC89+EB89</f>
        <v>1504.35720712005</v>
      </c>
      <c r="FA89" s="0" t="n">
        <f aca="false">BF89+CE89+DD89+EC89</f>
        <v>1500.474285959</v>
      </c>
      <c r="FB89" s="0" t="n">
        <f aca="false">BG89+CF89+DE89+ED89</f>
        <v>3623.87703332571</v>
      </c>
      <c r="FC89" s="0" t="n">
        <f aca="false">BH89+CG89+DF89+EE89</f>
        <v>3633.91991420143</v>
      </c>
      <c r="FD89" s="0" t="n">
        <f aca="false">BI89+CH89+DG89+EF89</f>
        <v>3633.91991420143</v>
      </c>
      <c r="FE89" s="0" t="n">
        <f aca="false">BJ89+CI89+DH89+EG89</f>
        <v>2539.82999578746</v>
      </c>
      <c r="FF89" s="0" t="n">
        <f aca="false">BK89+CJ89+DI89+EH89</f>
        <v>2572.37416554685</v>
      </c>
      <c r="FG89" s="0" t="n">
        <f aca="false">BL89+CK89+DJ89+EI89</f>
        <v>2596.04265264459</v>
      </c>
      <c r="FH89" s="0" t="n">
        <f aca="false">BM89+CL89+DK89+EJ89</f>
        <v>2607.87689619346</v>
      </c>
      <c r="FI89" s="0" t="n">
        <f aca="false">BN89+CM89+DL89+EK89</f>
        <v>2610.83545708068</v>
      </c>
      <c r="FJ89" s="0" t="n">
        <f aca="false">BO89+CN89+DM89+EL89</f>
        <v>2607.87689619346</v>
      </c>
      <c r="FK89" s="0" t="n">
        <f aca="false">BP89+CO89+DN89+EM89</f>
        <v>2601.95977441903</v>
      </c>
      <c r="FL89" s="0" t="n">
        <f aca="false">BQ89+CP89+DO89+EN89</f>
        <v>2593.08409175737</v>
      </c>
      <c r="FM89" s="0" t="n">
        <f aca="false">BR89+CQ89+DP89+EO89</f>
        <v>3755.30500867437</v>
      </c>
      <c r="FN89" s="0" t="n">
        <f aca="false">BS89+CR89+DQ89+EP89</f>
        <v>3747.23193583657</v>
      </c>
      <c r="FO89" s="0" t="n">
        <f aca="false">BT89+CS89+DR89+EQ89</f>
        <v>3703.2894102009</v>
      </c>
      <c r="FP89" s="0" t="n">
        <f aca="false">BU89+CT89+DS89+ER89</f>
        <v>1562.63011380619</v>
      </c>
      <c r="FQ89" s="0" t="n">
        <f aca="false">BV89+CU89+DT89+ES89</f>
        <v>1531.0659097876</v>
      </c>
      <c r="FR89" s="0" t="n">
        <f aca="false">BW89+CV89+DU89+ET89</f>
        <v>1552.4881248193</v>
      </c>
      <c r="FS89" s="0" t="n">
        <f aca="false">BX89+CW89+DV89+EU89</f>
        <v>1545.17874702619</v>
      </c>
      <c r="FT89" s="0" t="n">
        <f aca="false">BY89+CX89+DW89+EV89</f>
        <v>1537.44585198485</v>
      </c>
      <c r="FU89" s="0" t="n">
        <f aca="false">AM89*'Dist Horaria'!$H$10</f>
        <v>0.797798305647526</v>
      </c>
      <c r="FV89" s="0" t="n">
        <f aca="false">AM89*'Dist Horaria'!$I$10</f>
        <v>0.746651166656337</v>
      </c>
      <c r="FW89" s="0" t="n">
        <f aca="false">AM89*'Dist Horaria'!$J$10</f>
        <v>0.743418845600189</v>
      </c>
      <c r="FX89" s="0" t="n">
        <f aca="false">AM89*'Dist Horaria'!$K$10</f>
        <v>0.722038375074969</v>
      </c>
      <c r="FY89" s="0" t="n">
        <f aca="false">AM89*'Dist Horaria'!$L$10</f>
        <v>0.722327323321196</v>
      </c>
      <c r="FZ89" s="0" t="n">
        <f aca="false">AM89*'Dist Horaria'!$M$10</f>
        <v>0.772919961629488</v>
      </c>
      <c r="GA89" s="0" t="n">
        <f aca="false">AM89*'Dist Horaria'!$N$10</f>
        <v>0.731214231579283</v>
      </c>
      <c r="GB89" s="0" t="n">
        <f aca="false">AM89*'Dist Horaria'!$O$10</f>
        <v>0.718733766966219</v>
      </c>
      <c r="GC89" s="0" t="n">
        <f aca="false">AM89*'Dist Horaria'!$P$10</f>
        <v>0.729886869324298</v>
      </c>
      <c r="GD89" s="0" t="n">
        <f aca="false">AM89*'Dist Horaria'!$Q$10</f>
        <v>0.660522993148842</v>
      </c>
      <c r="GE89" s="0" t="n">
        <f aca="false">AM89*'Dist Horaria'!$R$10</f>
        <v>0.805937247874464</v>
      </c>
      <c r="GF89" s="0" t="n">
        <f aca="false">AM89*'Dist Horaria'!$S$10</f>
        <v>0.68830171767719</v>
      </c>
      <c r="GG89" s="0" t="n">
        <f aca="false">AR89*'Dist Horaria'!$H$10</f>
        <v>0.834520077272937</v>
      </c>
      <c r="GH89" s="0" t="n">
        <f aca="false">AR89*'Dist Horaria'!$I$10</f>
        <v>0.781018692172134</v>
      </c>
      <c r="GI89" s="0" t="n">
        <f aca="false">AR89*'Dist Horaria'!$J$10</f>
        <v>0.777637590960897</v>
      </c>
      <c r="GJ89" s="0" t="n">
        <f aca="false">AR89*'Dist Horaria'!$K$10</f>
        <v>0.7552730010783</v>
      </c>
      <c r="GK89" s="0" t="n">
        <f aca="false">AR89*'Dist Horaria'!$L$10</f>
        <v>0.755575249291992</v>
      </c>
      <c r="GL89" s="0" t="n">
        <f aca="false">AR89*'Dist Horaria'!$M$10</f>
        <v>0.808496610658146</v>
      </c>
      <c r="GM89" s="0" t="n">
        <f aca="false">AR89*'Dist Horaria'!$N$10</f>
        <v>0.764871212085793</v>
      </c>
      <c r="GN89" s="0" t="n">
        <f aca="false">AR89*'Dist Horaria'!$O$10</f>
        <v>0.751816285521561</v>
      </c>
      <c r="GO89" s="0" t="n">
        <f aca="false">AR89*'Dist Horaria'!$P$10</f>
        <v>0.763482752817632</v>
      </c>
      <c r="GP89" s="0" t="n">
        <f aca="false">AR89*'Dist Horaria'!$Q$10</f>
        <v>0.690926134313774</v>
      </c>
      <c r="GQ89" s="0" t="n">
        <f aca="false">AR89*'Dist Horaria'!$R$10</f>
        <v>0.843033645988318</v>
      </c>
      <c r="GR89" s="0" t="n">
        <f aca="false">AR89*'Dist Horaria'!$S$10</f>
        <v>0.719983482738605</v>
      </c>
      <c r="GS89" s="0" t="n">
        <f aca="false">AW89*'Dist Horaria'!$H$10</f>
        <v>0.0483779754940833</v>
      </c>
      <c r="GT89" s="0" t="n">
        <f aca="false">AW89*'Dist Horaria'!$I$10</f>
        <v>0.0452764459230222</v>
      </c>
      <c r="GU89" s="0" t="n">
        <f aca="false">AW89*'Dist Horaria'!$J$10</f>
        <v>0.0450804400557042</v>
      </c>
      <c r="GV89" s="0" t="n">
        <f aca="false">AW89*'Dist Horaria'!$K$10</f>
        <v>0.0437839420914956</v>
      </c>
      <c r="GW89" s="0" t="n">
        <f aca="false">AW89*'Dist Horaria'!$L$10</f>
        <v>0.043801463727072</v>
      </c>
      <c r="GX89" s="0" t="n">
        <f aca="false">AW89*'Dist Horaria'!$M$10</f>
        <v>0.0468693687338055</v>
      </c>
      <c r="GY89" s="0" t="n">
        <f aca="false">AW89*'Dist Horaria'!$N$10</f>
        <v>0.0443403601209155</v>
      </c>
      <c r="GZ89" s="0" t="n">
        <f aca="false">AW89*'Dist Horaria'!$O$10</f>
        <v>0.0435835527838586</v>
      </c>
      <c r="HA89" s="0" t="n">
        <f aca="false">AW89*'Dist Horaria'!$P$10</f>
        <v>0.0442598697285584</v>
      </c>
      <c r="HB89" s="0" t="n">
        <f aca="false">AW89*'Dist Horaria'!$Q$10</f>
        <v>0.040053688945726</v>
      </c>
      <c r="HC89" s="0" t="n">
        <f aca="false">AW89*'Dist Horaria'!$R$10</f>
        <v>0.0488715157094677</v>
      </c>
      <c r="HD89" s="0" t="n">
        <f aca="false">AW89*'Dist Horaria'!$S$10</f>
        <v>0.0417381729123829</v>
      </c>
    </row>
    <row r="90" customFormat="false" ht="13.8" hidden="false" customHeight="false" outlineLevel="0" collapsed="false">
      <c r="A90" s="0" t="n">
        <v>4.63731893684334</v>
      </c>
      <c r="B90" s="0" t="n">
        <v>-74.1721658184399</v>
      </c>
      <c r="C90" s="0" t="n">
        <v>21</v>
      </c>
      <c r="D90" s="0" t="n">
        <v>28</v>
      </c>
      <c r="E90" s="0" t="n">
        <v>1856</v>
      </c>
      <c r="F90" s="0" t="n">
        <v>106</v>
      </c>
      <c r="G90" s="0" t="s">
        <v>544</v>
      </c>
      <c r="H90" s="1" t="n">
        <v>40877</v>
      </c>
      <c r="I90" s="0" t="s">
        <v>550</v>
      </c>
      <c r="J90" s="0" t="s">
        <v>551</v>
      </c>
      <c r="K90" s="0" t="s">
        <v>552</v>
      </c>
      <c r="L90" s="0" t="s">
        <v>553</v>
      </c>
      <c r="M90" s="0" t="s">
        <v>554</v>
      </c>
      <c r="N90" s="0" t="n">
        <v>17</v>
      </c>
      <c r="O90" s="0" t="s">
        <v>130</v>
      </c>
      <c r="P90" s="0" t="s">
        <v>85</v>
      </c>
      <c r="Q90" s="0" t="s">
        <v>86</v>
      </c>
      <c r="R90" s="0" t="s">
        <v>87</v>
      </c>
      <c r="S90" s="0" t="n">
        <v>365</v>
      </c>
      <c r="T90" s="0" t="n">
        <v>24</v>
      </c>
      <c r="U90" s="0" t="n">
        <v>3</v>
      </c>
      <c r="V90" s="0" t="n">
        <v>113000</v>
      </c>
      <c r="W90" s="0" t="n">
        <f aca="false">V90*12</f>
        <v>1356000</v>
      </c>
      <c r="X90" s="0" t="n">
        <v>2</v>
      </c>
      <c r="Y90" s="0" t="s">
        <v>555</v>
      </c>
      <c r="Z90" s="0" t="n">
        <v>21132</v>
      </c>
      <c r="AA90" s="0" t="s">
        <v>89</v>
      </c>
      <c r="AB90" s="0" t="n">
        <v>0.005</v>
      </c>
      <c r="AC90" s="0" t="n">
        <v>1</v>
      </c>
      <c r="AD90" s="0" t="n">
        <v>2563.99535334254</v>
      </c>
      <c r="AE90" s="0" t="n">
        <v>1.16405389041751</v>
      </c>
      <c r="AF90" s="0" t="n">
        <f aca="false">AE90/S90</f>
        <v>0.0031891887408699</v>
      </c>
      <c r="AG90" s="0" t="n">
        <f aca="false">AE90*EXP(AB90*AC90)</f>
        <v>1.1698887348247</v>
      </c>
      <c r="AH90" s="0" t="n">
        <f aca="false">AG90/S90</f>
        <v>0.00320517461595807</v>
      </c>
      <c r="AI90" s="0" t="s">
        <v>90</v>
      </c>
      <c r="AJ90" s="0" t="n">
        <f aca="false">IF(AI90="A",'FE DISTRIBUCIÓN'!$C$2,'FE DISTRIBUCIÓN'!$C$3)</f>
        <v>4.994E-006</v>
      </c>
      <c r="AK90" s="0" t="n">
        <f aca="false">W90*AJ90</f>
        <v>6.771864</v>
      </c>
      <c r="AL90" s="0" t="n">
        <f aca="false">AK90/365</f>
        <v>0.0185530520547945</v>
      </c>
      <c r="AM90" s="0" t="n">
        <f aca="false">AK90*EXP(AB90*AC90)</f>
        <v>6.80580810955703</v>
      </c>
      <c r="AN90" s="0" t="n">
        <f aca="false">AM90/365</f>
        <v>0.0186460496152247</v>
      </c>
      <c r="AO90" s="0" t="n">
        <v>5.223868284E-006</v>
      </c>
      <c r="AP90" s="0" t="n">
        <f aca="false">AO90*W90</f>
        <v>7.083565393104</v>
      </c>
      <c r="AQ90" s="0" t="n">
        <f aca="false">AP90/365</f>
        <v>0.0194070284742575</v>
      </c>
      <c r="AR90" s="0" t="n">
        <f aca="false">AP90*EXP(AB90*AC90)</f>
        <v>7.11907191239587</v>
      </c>
      <c r="AS90" s="0" t="n">
        <f aca="false">AR90/365</f>
        <v>0.0195043066093037</v>
      </c>
      <c r="AT90" s="0" t="n">
        <v>3.02832944E-007</v>
      </c>
      <c r="AU90" s="0" t="n">
        <f aca="false">AT90*W90</f>
        <v>0.410641472064</v>
      </c>
      <c r="AV90" s="0" t="n">
        <f aca="false">AU90/365</f>
        <v>0.00112504512894247</v>
      </c>
      <c r="AW90" s="0" t="n">
        <f aca="false">AU90*EXP(AB90*AC90)</f>
        <v>0.412699821008456</v>
      </c>
      <c r="AX90" s="0" t="n">
        <f aca="false">AW90/365</f>
        <v>0.00113068444111906</v>
      </c>
      <c r="AY90" s="0" t="n">
        <f aca="false">AW90+AR90+AM90+AG90</f>
        <v>15.507468577786</v>
      </c>
      <c r="AZ90" s="0" t="n">
        <f aca="false">AH90+AN90+AS90+AX90</f>
        <v>0.0424862152816056</v>
      </c>
      <c r="BA90" s="0" t="n">
        <f aca="false">AH90*1000000</f>
        <v>3205.17461595807</v>
      </c>
      <c r="BB90" s="0" t="n">
        <f aca="false">BA90*'Dist Horaria'!$H$3</f>
        <v>111.68283983181</v>
      </c>
      <c r="BC90" s="0" t="n">
        <f aca="false">BA90*'Dist Horaria'!$I$3</f>
        <v>108.695219308847</v>
      </c>
      <c r="BD90" s="0" t="n">
        <f aca="false">BA90*'Dist Horaria'!$J$3</f>
        <v>105.875272730086</v>
      </c>
      <c r="BE90" s="0" t="n">
        <f aca="false">BA90*'Dist Horaria'!$K$3</f>
        <v>103.472788381766</v>
      </c>
      <c r="BF90" s="0" t="n">
        <f aca="false">BA90*'Dist Horaria'!$L$3</f>
        <v>101.717146095245</v>
      </c>
      <c r="BG90" s="0" t="n">
        <f aca="false">BA90*'Dist Horaria'!$M$3</f>
        <v>100.61185517722</v>
      </c>
      <c r="BH90" s="0" t="n">
        <f aca="false">BA90*'Dist Horaria'!$N$3</f>
        <v>105.152690700941</v>
      </c>
      <c r="BI90" s="0" t="n">
        <f aca="false">BA90*'Dist Horaria'!$O$3</f>
        <v>105.152690700941</v>
      </c>
      <c r="BJ90" s="0" t="n">
        <f aca="false">BA90*'Dist Horaria'!$P$3</f>
        <v>139.12055797229</v>
      </c>
      <c r="BK90" s="0" t="n">
        <f aca="false">BA90*'Dist Horaria'!$Q$3</f>
        <v>153.835232373206</v>
      </c>
      <c r="BL90" s="0" t="n">
        <f aca="false">BA90*'Dist Horaria'!$R$3</f>
        <v>164.53681375569</v>
      </c>
      <c r="BM90" s="0" t="n">
        <f aca="false">BA90*'Dist Horaria'!$S$3</f>
        <v>169.887604446932</v>
      </c>
      <c r="BN90" s="0" t="n">
        <f aca="false">BA90*'Dist Horaria'!$T$3</f>
        <v>171.225302119742</v>
      </c>
      <c r="BO90" s="0" t="n">
        <f aca="false">BA90*'Dist Horaria'!$U$3</f>
        <v>169.887604446932</v>
      </c>
      <c r="BP90" s="0" t="n">
        <f aca="false">BA90*'Dist Horaria'!$V$3</f>
        <v>167.212209101311</v>
      </c>
      <c r="BQ90" s="0" t="n">
        <f aca="false">BA90*'Dist Horaria'!$W$3</f>
        <v>163.199116082879</v>
      </c>
      <c r="BR90" s="0" t="n">
        <f aca="false">BA90*'Dist Horaria'!$X$3</f>
        <v>160.03631979638</v>
      </c>
      <c r="BS90" s="0" t="n">
        <f aca="false">BA90*'Dist Horaria'!$Y$3</f>
        <v>156.386122569005</v>
      </c>
      <c r="BT90" s="0" t="n">
        <f aca="false">BA90*'Dist Horaria'!$Z$3</f>
        <v>136.51774178488</v>
      </c>
      <c r="BU90" s="0" t="n">
        <f aca="false">BA90*'Dist Horaria'!$AA$3</f>
        <v>129.820575239473</v>
      </c>
      <c r="BV90" s="0" t="n">
        <f aca="false">BA90*'Dist Horaria'!$AB$3</f>
        <v>115.548987170351</v>
      </c>
      <c r="BW90" s="0" t="n">
        <f aca="false">BA90*'Dist Horaria'!$AC$3</f>
        <v>125.23492850695</v>
      </c>
      <c r="BX90" s="0" t="n">
        <f aca="false">BA90*'Dist Horaria'!$AD$3</f>
        <v>121.930031958841</v>
      </c>
      <c r="BY90" s="0" t="n">
        <f aca="false">BA90*'Dist Horaria'!$AE$3</f>
        <v>118.433644324714</v>
      </c>
      <c r="BZ90" s="0" t="n">
        <f aca="false">AN90*1000000</f>
        <v>18646.0496152247</v>
      </c>
      <c r="CA90" s="0" t="n">
        <f aca="false">BZ90*'Dist Horaria'!$H$6</f>
        <v>466.151240380618</v>
      </c>
      <c r="CB90" s="0" t="n">
        <f aca="false">BZ90*'Dist Horaria'!$I$6</f>
        <v>466.151240380618</v>
      </c>
      <c r="CC90" s="0" t="n">
        <f aca="false">BZ90*'Dist Horaria'!$J$6</f>
        <v>466.151240380618</v>
      </c>
      <c r="CD90" s="0" t="n">
        <f aca="false">BZ90*'Dist Horaria'!$K$6</f>
        <v>466.151240380618</v>
      </c>
      <c r="CE90" s="0" t="n">
        <f aca="false">BZ90*'Dist Horaria'!$L$6</f>
        <v>466.151240380618</v>
      </c>
      <c r="CF90" s="0" t="n">
        <f aca="false">BZ90*'Dist Horaria'!$M$6</f>
        <v>1243.06997434832</v>
      </c>
      <c r="CG90" s="0" t="n">
        <f aca="false">BZ90*'Dist Horaria'!$N$6</f>
        <v>1243.06997434832</v>
      </c>
      <c r="CH90" s="0" t="n">
        <f aca="false">BZ90*'Dist Horaria'!$O$6</f>
        <v>1243.06997434832</v>
      </c>
      <c r="CI90" s="0" t="n">
        <f aca="false">BZ90*'Dist Horaria'!$P$6</f>
        <v>815.764670666082</v>
      </c>
      <c r="CJ90" s="0" t="n">
        <f aca="false">BZ90*'Dist Horaria'!$Q$6</f>
        <v>815.764670666082</v>
      </c>
      <c r="CK90" s="0" t="n">
        <f aca="false">BZ90*'Dist Horaria'!$R$6</f>
        <v>815.764670666082</v>
      </c>
      <c r="CL90" s="0" t="n">
        <f aca="false">BZ90*'Dist Horaria'!$S$6</f>
        <v>815.764670666082</v>
      </c>
      <c r="CM90" s="0" t="n">
        <f aca="false">BZ90*'Dist Horaria'!$T$6</f>
        <v>815.764670666082</v>
      </c>
      <c r="CN90" s="0" t="n">
        <f aca="false">BZ90*'Dist Horaria'!$U$6</f>
        <v>815.764670666082</v>
      </c>
      <c r="CO90" s="0" t="n">
        <f aca="false">BZ90*'Dist Horaria'!$V$6</f>
        <v>815.764670666082</v>
      </c>
      <c r="CP90" s="0" t="n">
        <f aca="false">BZ90*'Dist Horaria'!$W$6</f>
        <v>815.764670666082</v>
      </c>
      <c r="CQ90" s="0" t="n">
        <f aca="false">BZ90*'Dist Horaria'!$X$6</f>
        <v>1243.06997434832</v>
      </c>
      <c r="CR90" s="0" t="n">
        <f aca="false">BZ90*'Dist Horaria'!$Y$6</f>
        <v>1243.06997434832</v>
      </c>
      <c r="CS90" s="0" t="n">
        <f aca="false">BZ90*'Dist Horaria'!$Z$6</f>
        <v>1243.06997434832</v>
      </c>
      <c r="CT90" s="0" t="n">
        <f aca="false">BZ90*'Dist Horaria'!$AA$6</f>
        <v>466.151240380618</v>
      </c>
      <c r="CU90" s="0" t="n">
        <f aca="false">BZ90*'Dist Horaria'!$AB$6</f>
        <v>466.151240380618</v>
      </c>
      <c r="CV90" s="0" t="n">
        <f aca="false">BZ90*'Dist Horaria'!$AC$6</f>
        <v>466.151240380618</v>
      </c>
      <c r="CW90" s="0" t="n">
        <f aca="false">BZ90*'Dist Horaria'!$AD$6</f>
        <v>466.151240380618</v>
      </c>
      <c r="CX90" s="0" t="n">
        <f aca="false">BZ90*'Dist Horaria'!$AE$6</f>
        <v>466.151240380618</v>
      </c>
      <c r="CY90" s="0" t="n">
        <f aca="false">AS90*1000000</f>
        <v>19504.3066093037</v>
      </c>
      <c r="CZ90" s="0" t="n">
        <f aca="false">CY90*'Dist Horaria'!$H$6</f>
        <v>487.607665232594</v>
      </c>
      <c r="DA90" s="0" t="n">
        <f aca="false">CY90*'Dist Horaria'!$I$6</f>
        <v>487.607665232594</v>
      </c>
      <c r="DB90" s="0" t="n">
        <f aca="false">CY90*'Dist Horaria'!$J$6</f>
        <v>487.607665232594</v>
      </c>
      <c r="DC90" s="0" t="n">
        <f aca="false">CY90*'Dist Horaria'!$K$6</f>
        <v>487.607665232594</v>
      </c>
      <c r="DD90" s="0" t="n">
        <f aca="false">CY90*'Dist Horaria'!$L$6</f>
        <v>487.607665232594</v>
      </c>
      <c r="DE90" s="0" t="n">
        <f aca="false">CY90*'Dist Horaria'!$M$6</f>
        <v>1300.28710728692</v>
      </c>
      <c r="DF90" s="0" t="n">
        <f aca="false">CY90*'Dist Horaria'!$N$6</f>
        <v>1300.28710728692</v>
      </c>
      <c r="DG90" s="0" t="n">
        <f aca="false">CY90*'Dist Horaria'!$O$6</f>
        <v>1300.28710728692</v>
      </c>
      <c r="DH90" s="0" t="n">
        <f aca="false">CY90*'Dist Horaria'!$P$6</f>
        <v>853.313414157039</v>
      </c>
      <c r="DI90" s="0" t="n">
        <f aca="false">CY90*'Dist Horaria'!$Q$6</f>
        <v>853.313414157039</v>
      </c>
      <c r="DJ90" s="0" t="n">
        <f aca="false">CY90*'Dist Horaria'!$R$6</f>
        <v>853.313414157039</v>
      </c>
      <c r="DK90" s="0" t="n">
        <f aca="false">CY90*'Dist Horaria'!$S$6</f>
        <v>853.313414157039</v>
      </c>
      <c r="DL90" s="0" t="n">
        <f aca="false">CY90*'Dist Horaria'!$T$6</f>
        <v>853.313414157039</v>
      </c>
      <c r="DM90" s="0" t="n">
        <f aca="false">CY90*'Dist Horaria'!$U$6</f>
        <v>853.313414157039</v>
      </c>
      <c r="DN90" s="0" t="n">
        <f aca="false">CY90*'Dist Horaria'!$V$6</f>
        <v>853.313414157039</v>
      </c>
      <c r="DO90" s="0" t="n">
        <f aca="false">CY90*'Dist Horaria'!$W$6</f>
        <v>853.313414157039</v>
      </c>
      <c r="DP90" s="0" t="n">
        <f aca="false">CY90*'Dist Horaria'!$X$6</f>
        <v>1300.28710728692</v>
      </c>
      <c r="DQ90" s="0" t="n">
        <f aca="false">CY90*'Dist Horaria'!$Y$6</f>
        <v>1300.28710728692</v>
      </c>
      <c r="DR90" s="0" t="n">
        <f aca="false">CY90*'Dist Horaria'!$Z$6</f>
        <v>1300.28710728692</v>
      </c>
      <c r="DS90" s="0" t="n">
        <f aca="false">CY90*'Dist Horaria'!$AA$6</f>
        <v>487.607665232594</v>
      </c>
      <c r="DT90" s="0" t="n">
        <f aca="false">CY90*'Dist Horaria'!$AB$6</f>
        <v>487.607665232594</v>
      </c>
      <c r="DU90" s="0" t="n">
        <f aca="false">CY90*'Dist Horaria'!$AC$6</f>
        <v>487.607665232594</v>
      </c>
      <c r="DV90" s="0" t="n">
        <f aca="false">CY90*'Dist Horaria'!$AD$6</f>
        <v>487.607665232594</v>
      </c>
      <c r="DW90" s="0" t="n">
        <f aca="false">CY90*'Dist Horaria'!$AE$6</f>
        <v>487.607665232594</v>
      </c>
      <c r="DX90" s="0" t="n">
        <f aca="false">AX90*1000000</f>
        <v>1130.68444111906</v>
      </c>
      <c r="DY90" s="0" t="n">
        <f aca="false">DX90*'Dist Horaria'!$H$6</f>
        <v>28.2671110279764</v>
      </c>
      <c r="DZ90" s="0" t="n">
        <f aca="false">DX90*'Dist Horaria'!$I$6</f>
        <v>28.2671110279764</v>
      </c>
      <c r="EA90" s="0" t="n">
        <f aca="false">DX90*'Dist Horaria'!$J$6</f>
        <v>28.2671110279764</v>
      </c>
      <c r="EB90" s="0" t="n">
        <f aca="false">DX90*'Dist Horaria'!$K$6</f>
        <v>28.2671110279764</v>
      </c>
      <c r="EC90" s="0" t="n">
        <f aca="false">DX90*'Dist Horaria'!$L$6</f>
        <v>28.2671110279764</v>
      </c>
      <c r="ED90" s="0" t="n">
        <f aca="false">DX90*'Dist Horaria'!$M$6</f>
        <v>75.3789627412705</v>
      </c>
      <c r="EE90" s="0" t="n">
        <f aca="false">DX90*'Dist Horaria'!$N$6</f>
        <v>75.3789627412705</v>
      </c>
      <c r="EF90" s="0" t="n">
        <f aca="false">DX90*'Dist Horaria'!$O$6</f>
        <v>75.3789627412705</v>
      </c>
      <c r="EG90" s="0" t="n">
        <f aca="false">DX90*'Dist Horaria'!$P$6</f>
        <v>49.4674442989587</v>
      </c>
      <c r="EH90" s="0" t="n">
        <f aca="false">DX90*'Dist Horaria'!$Q$6</f>
        <v>49.4674442989587</v>
      </c>
      <c r="EI90" s="0" t="n">
        <f aca="false">DX90*'Dist Horaria'!$R$6</f>
        <v>49.4674442989587</v>
      </c>
      <c r="EJ90" s="0" t="n">
        <f aca="false">DX90*'Dist Horaria'!$S$6</f>
        <v>49.4674442989587</v>
      </c>
      <c r="EK90" s="0" t="n">
        <f aca="false">DX90*'Dist Horaria'!$T$6</f>
        <v>49.4674442989587</v>
      </c>
      <c r="EL90" s="0" t="n">
        <f aca="false">DX90*'Dist Horaria'!$U$6</f>
        <v>49.4674442989587</v>
      </c>
      <c r="EM90" s="0" t="n">
        <f aca="false">DX90*'Dist Horaria'!$V$6</f>
        <v>49.4674442989587</v>
      </c>
      <c r="EN90" s="0" t="n">
        <f aca="false">DX90*'Dist Horaria'!$W$6</f>
        <v>49.4674442989587</v>
      </c>
      <c r="EO90" s="0" t="n">
        <f aca="false">DX90*'Dist Horaria'!$X$6</f>
        <v>75.3789627412705</v>
      </c>
      <c r="EP90" s="0" t="n">
        <f aca="false">DX90*'Dist Horaria'!$Y$6</f>
        <v>75.3789627412705</v>
      </c>
      <c r="EQ90" s="0" t="n">
        <f aca="false">DX90*'Dist Horaria'!$Z$6</f>
        <v>75.3789627412705</v>
      </c>
      <c r="ER90" s="0" t="n">
        <f aca="false">DX90*'Dist Horaria'!$AA$6</f>
        <v>28.2671110279764</v>
      </c>
      <c r="ES90" s="0" t="n">
        <f aca="false">DX90*'Dist Horaria'!$AB$6</f>
        <v>28.2671110279764</v>
      </c>
      <c r="ET90" s="0" t="n">
        <f aca="false">DX90*'Dist Horaria'!$AC$6</f>
        <v>28.2671110279764</v>
      </c>
      <c r="EU90" s="0" t="n">
        <f aca="false">DX90*'Dist Horaria'!$AD$6</f>
        <v>28.2671110279764</v>
      </c>
      <c r="EV90" s="0" t="n">
        <f aca="false">DX90*'Dist Horaria'!$AE$6</f>
        <v>28.2671110279764</v>
      </c>
      <c r="EW90" s="0" t="n">
        <f aca="false">BB90+CA90+CZ90+DY90</f>
        <v>1093.708856473</v>
      </c>
      <c r="EX90" s="0" t="n">
        <f aca="false">BC90+CB90+DA90+DZ90</f>
        <v>1090.72123595003</v>
      </c>
      <c r="EY90" s="0" t="n">
        <f aca="false">BD90+CC90+DB90+EA90</f>
        <v>1087.90128937127</v>
      </c>
      <c r="EZ90" s="0" t="n">
        <f aca="false">BE90+CD90+DC90+EB90</f>
        <v>1085.49880502295</v>
      </c>
      <c r="FA90" s="0" t="n">
        <f aca="false">BF90+CE90+DD90+EC90</f>
        <v>1083.74316273643</v>
      </c>
      <c r="FB90" s="0" t="n">
        <f aca="false">BG90+CF90+DE90+ED90</f>
        <v>2719.34789955372</v>
      </c>
      <c r="FC90" s="0" t="n">
        <f aca="false">BH90+CG90+DF90+EE90</f>
        <v>2723.88873507744</v>
      </c>
      <c r="FD90" s="0" t="n">
        <f aca="false">BI90+CH90+DG90+EF90</f>
        <v>2723.88873507744</v>
      </c>
      <c r="FE90" s="0" t="n">
        <f aca="false">BJ90+CI90+DH90+EG90</f>
        <v>1857.66608709437</v>
      </c>
      <c r="FF90" s="0" t="n">
        <f aca="false">BK90+CJ90+DI90+EH90</f>
        <v>1872.38076149529</v>
      </c>
      <c r="FG90" s="0" t="n">
        <f aca="false">BL90+CK90+DJ90+EI90</f>
        <v>1883.08234287777</v>
      </c>
      <c r="FH90" s="0" t="n">
        <f aca="false">BM90+CL90+DK90+EJ90</f>
        <v>1888.43313356901</v>
      </c>
      <c r="FI90" s="0" t="n">
        <f aca="false">BN90+CM90+DL90+EK90</f>
        <v>1889.77083124182</v>
      </c>
      <c r="FJ90" s="0" t="n">
        <f aca="false">BO90+CN90+DM90+EL90</f>
        <v>1888.43313356901</v>
      </c>
      <c r="FK90" s="0" t="n">
        <f aca="false">BP90+CO90+DN90+EM90</f>
        <v>1885.75773822339</v>
      </c>
      <c r="FL90" s="0" t="n">
        <f aca="false">BQ90+CP90+DO90+EN90</f>
        <v>1881.74464520496</v>
      </c>
      <c r="FM90" s="0" t="n">
        <f aca="false">BR90+CQ90+DP90+EO90</f>
        <v>2778.77236417288</v>
      </c>
      <c r="FN90" s="0" t="n">
        <f aca="false">BS90+CR90+DQ90+EP90</f>
        <v>2775.12216694551</v>
      </c>
      <c r="FO90" s="0" t="n">
        <f aca="false">BT90+CS90+DR90+EQ90</f>
        <v>2755.25378616138</v>
      </c>
      <c r="FP90" s="0" t="n">
        <f aca="false">BU90+CT90+DS90+ER90</f>
        <v>1111.84659188066</v>
      </c>
      <c r="FQ90" s="0" t="n">
        <f aca="false">BV90+CU90+DT90+ES90</f>
        <v>1097.57500381154</v>
      </c>
      <c r="FR90" s="0" t="n">
        <f aca="false">BW90+CV90+DU90+ET90</f>
        <v>1107.26094514814</v>
      </c>
      <c r="FS90" s="0" t="n">
        <f aca="false">BX90+CW90+DV90+EU90</f>
        <v>1103.95604860003</v>
      </c>
      <c r="FT90" s="0" t="n">
        <f aca="false">BY90+CX90+DW90+EV90</f>
        <v>1100.4596609659</v>
      </c>
      <c r="FU90" s="0" t="n">
        <f aca="false">AM90*'Dist Horaria'!$H$10</f>
        <v>0.614232493477389</v>
      </c>
      <c r="FV90" s="0" t="n">
        <f aca="false">AM90*'Dist Horaria'!$I$10</f>
        <v>0.574853825342347</v>
      </c>
      <c r="FW90" s="0" t="n">
        <f aca="false">AM90*'Dist Horaria'!$J$10</f>
        <v>0.572365230658724</v>
      </c>
      <c r="FX90" s="0" t="n">
        <f aca="false">AM90*'Dist Horaria'!$K$10</f>
        <v>0.555904203317025</v>
      </c>
      <c r="FY90" s="0" t="n">
        <f aca="false">AM90*'Dist Horaria'!$L$10</f>
        <v>0.556126667316396</v>
      </c>
      <c r="FZ90" s="0" t="n">
        <f aca="false">AM90*'Dist Horaria'!$M$10</f>
        <v>0.5950784201087</v>
      </c>
      <c r="GA90" s="0" t="n">
        <f aca="false">AM90*'Dist Horaria'!$N$10</f>
        <v>0.562968782397399</v>
      </c>
      <c r="GB90" s="0" t="n">
        <f aca="false">AM90*'Dist Horaria'!$O$10</f>
        <v>0.553359954144979</v>
      </c>
      <c r="GC90" s="0" t="n">
        <f aca="false">AM90*'Dist Horaria'!$P$10</f>
        <v>0.561946833589215</v>
      </c>
      <c r="GD90" s="0" t="n">
        <f aca="false">AM90*'Dist Horaria'!$Q$10</f>
        <v>0.508542926462681</v>
      </c>
      <c r="GE90" s="0" t="n">
        <f aca="false">AM90*'Dist Horaria'!$R$10</f>
        <v>0.620498742406387</v>
      </c>
      <c r="GF90" s="0" t="n">
        <f aca="false">AM90*'Dist Horaria'!$S$10</f>
        <v>0.529930030335783</v>
      </c>
      <c r="GG90" s="0" t="n">
        <f aca="false">AR90*'Dist Horaria'!$H$10</f>
        <v>0.642504934256862</v>
      </c>
      <c r="GH90" s="0" t="n">
        <f aca="false">AR90*'Dist Horaria'!$I$10</f>
        <v>0.601313709680008</v>
      </c>
      <c r="GI90" s="0" t="n">
        <f aca="false">AR90*'Dist Horaria'!$J$10</f>
        <v>0.598710567741781</v>
      </c>
      <c r="GJ90" s="0" t="n">
        <f aca="false">AR90*'Dist Horaria'!$K$10</f>
        <v>0.58149185755909</v>
      </c>
      <c r="GK90" s="0" t="n">
        <f aca="false">AR90*'Dist Horaria'!$L$10</f>
        <v>0.581724561329744</v>
      </c>
      <c r="GL90" s="0" t="n">
        <f aca="false">AR90*'Dist Horaria'!$M$10</f>
        <v>0.622469220123882</v>
      </c>
      <c r="GM90" s="0" t="n">
        <f aca="false">AR90*'Dist Horaria'!$N$10</f>
        <v>0.588881611383234</v>
      </c>
      <c r="GN90" s="0" t="n">
        <f aca="false">AR90*'Dist Horaria'!$O$10</f>
        <v>0.578830499418032</v>
      </c>
      <c r="GO90" s="0" t="n">
        <f aca="false">AR90*'Dist Horaria'!$P$10</f>
        <v>0.587812623404271</v>
      </c>
      <c r="GP90" s="0" t="n">
        <f aca="false">AR90*'Dist Horaria'!$Q$10</f>
        <v>0.531950593632548</v>
      </c>
      <c r="GQ90" s="0" t="n">
        <f aca="false">AR90*'Dist Horaria'!$R$10</f>
        <v>0.649059611677735</v>
      </c>
      <c r="GR90" s="0" t="n">
        <f aca="false">AR90*'Dist Horaria'!$S$10</f>
        <v>0.554322122188678</v>
      </c>
      <c r="GS90" s="0" t="n">
        <f aca="false">AW90*'Dist Horaria'!$H$10</f>
        <v>0.0372466628554702</v>
      </c>
      <c r="GT90" s="0" t="n">
        <f aca="false">AW90*'Dist Horaria'!$I$10</f>
        <v>0.0348587657785512</v>
      </c>
      <c r="GU90" s="0" t="n">
        <f aca="false">AW90*'Dist Horaria'!$J$10</f>
        <v>0.0347078589995235</v>
      </c>
      <c r="GV90" s="0" t="n">
        <f aca="false">AW90*'Dist Horaria'!$K$10</f>
        <v>0.0337096729019762</v>
      </c>
      <c r="GW90" s="0" t="n">
        <f aca="false">AW90*'Dist Horaria'!$L$10</f>
        <v>0.0337231629756373</v>
      </c>
      <c r="GX90" s="0" t="n">
        <f aca="false">AW90*'Dist Horaria'!$M$10</f>
        <v>0.0360851721810946</v>
      </c>
      <c r="GY90" s="0" t="n">
        <f aca="false">AW90*'Dist Horaria'!$N$10</f>
        <v>0.0341380644280136</v>
      </c>
      <c r="GZ90" s="0" t="n">
        <f aca="false">AW90*'Dist Horaria'!$O$10</f>
        <v>0.0335553912706105</v>
      </c>
      <c r="HA90" s="0" t="n">
        <f aca="false">AW90*'Dist Horaria'!$P$10</f>
        <v>0.0340760941103925</v>
      </c>
      <c r="HB90" s="0" t="n">
        <f aca="false">AW90*'Dist Horaria'!$Q$10</f>
        <v>0.0308377155729013</v>
      </c>
      <c r="HC90" s="0" t="n">
        <f aca="false">AW90*'Dist Horaria'!$R$10</f>
        <v>0.037626644155231</v>
      </c>
      <c r="HD90" s="0" t="n">
        <f aca="false">AW90*'Dist Horaria'!$S$10</f>
        <v>0.0321346157790538</v>
      </c>
    </row>
    <row r="91" customFormat="false" ht="13.8" hidden="false" customHeight="false" outlineLevel="0" collapsed="false">
      <c r="A91" s="0" t="n">
        <v>4.64757286791748</v>
      </c>
      <c r="B91" s="0" t="n">
        <v>-74.1297374341855</v>
      </c>
      <c r="C91" s="0" t="n">
        <v>26</v>
      </c>
      <c r="D91" s="0" t="n">
        <v>29</v>
      </c>
      <c r="E91" s="0" t="n">
        <v>1874</v>
      </c>
      <c r="F91" s="0" t="n">
        <v>107</v>
      </c>
      <c r="G91" s="0" t="s">
        <v>544</v>
      </c>
      <c r="H91" s="1" t="n">
        <v>41516</v>
      </c>
      <c r="I91" s="0" t="s">
        <v>556</v>
      </c>
      <c r="J91" s="0" t="s">
        <v>557</v>
      </c>
      <c r="L91" s="0" t="s">
        <v>558</v>
      </c>
      <c r="M91" s="0" t="s">
        <v>559</v>
      </c>
      <c r="N91" s="0" t="n">
        <v>71</v>
      </c>
      <c r="O91" s="0" t="s">
        <v>435</v>
      </c>
      <c r="P91" s="0" t="s">
        <v>85</v>
      </c>
      <c r="Q91" s="0" t="s">
        <v>86</v>
      </c>
      <c r="R91" s="0" t="s">
        <v>87</v>
      </c>
      <c r="S91" s="0" t="n">
        <v>365</v>
      </c>
      <c r="T91" s="0" t="n">
        <v>24</v>
      </c>
      <c r="U91" s="0" t="n">
        <v>3</v>
      </c>
      <c r="V91" s="0" t="n">
        <v>469500</v>
      </c>
      <c r="W91" s="0" t="n">
        <f aca="false">V91*12</f>
        <v>5634000</v>
      </c>
      <c r="X91" s="0" t="n">
        <v>4</v>
      </c>
      <c r="Y91" s="0" t="s">
        <v>560</v>
      </c>
      <c r="Z91" s="0" t="n">
        <v>46076</v>
      </c>
      <c r="AA91" s="0" t="s">
        <v>89</v>
      </c>
      <c r="AB91" s="0" t="n">
        <v>0.005</v>
      </c>
      <c r="AC91" s="0" t="n">
        <v>-1</v>
      </c>
      <c r="AD91" s="0" t="n">
        <v>4157.394499389</v>
      </c>
      <c r="AE91" s="0" t="n">
        <v>1.8874571027226</v>
      </c>
      <c r="AF91" s="0" t="n">
        <f aca="false">AE91/S91</f>
        <v>0.00517111534992494</v>
      </c>
      <c r="AG91" s="0" t="n">
        <f aca="false">AE91*EXP(AB91*AC91)</f>
        <v>1.87804337114986</v>
      </c>
      <c r="AH91" s="0" t="n">
        <f aca="false">AG91/S91</f>
        <v>0.00514532430452015</v>
      </c>
      <c r="AI91" s="0" t="s">
        <v>90</v>
      </c>
      <c r="AJ91" s="0" t="n">
        <f aca="false">IF(AI91="A",'FE DISTRIBUCIÓN'!$C$2,'FE DISTRIBUCIÓN'!$C$3)</f>
        <v>4.994E-006</v>
      </c>
      <c r="AK91" s="0" t="n">
        <f aca="false">W91*AJ91</f>
        <v>28.136196</v>
      </c>
      <c r="AL91" s="0" t="n">
        <f aca="false">AK91/365</f>
        <v>0.0770854684931507</v>
      </c>
      <c r="AM91" s="0" t="n">
        <f aca="false">AK91*EXP(AB91*AC91)</f>
        <v>27.9958661370112</v>
      </c>
      <c r="AN91" s="0" t="n">
        <f aca="false">AM91/365</f>
        <v>0.0767010031150993</v>
      </c>
      <c r="AO91" s="0" t="n">
        <v>5.223868284E-006</v>
      </c>
      <c r="AP91" s="0" t="n">
        <f aca="false">AO91*W91</f>
        <v>29.431273912056</v>
      </c>
      <c r="AQ91" s="0" t="n">
        <f aca="false">AP91/365</f>
        <v>0.0806336271563178</v>
      </c>
      <c r="AR91" s="0" t="n">
        <f aca="false">AP91*EXP(AB91*AC91)</f>
        <v>29.2844848210338</v>
      </c>
      <c r="AS91" s="0" t="n">
        <f aca="false">AR91/365</f>
        <v>0.0802314652631062</v>
      </c>
      <c r="AT91" s="0" t="n">
        <v>3.02832944E-007</v>
      </c>
      <c r="AU91" s="0" t="n">
        <f aca="false">AT91*W91</f>
        <v>1.706160806496</v>
      </c>
      <c r="AV91" s="0" t="n">
        <f aca="false">AU91/365</f>
        <v>0.00467441316848219</v>
      </c>
      <c r="AW91" s="0" t="n">
        <f aca="false">AU91*EXP(AB91*AC91)</f>
        <v>1.69765129397297</v>
      </c>
      <c r="AX91" s="0" t="n">
        <f aca="false">AW91/365</f>
        <v>0.00465109943554239</v>
      </c>
      <c r="AY91" s="0" t="n">
        <f aca="false">AW91+AR91+AM91+AG91</f>
        <v>60.8560456231678</v>
      </c>
      <c r="AZ91" s="0" t="n">
        <f aca="false">AH91+AN91+AS91+AX91</f>
        <v>0.166728892118268</v>
      </c>
      <c r="BA91" s="0" t="n">
        <f aca="false">AH91*1000000</f>
        <v>5145.32430452015</v>
      </c>
      <c r="BB91" s="0" t="n">
        <f aca="false">BA91*'Dist Horaria'!$H$3</f>
        <v>179.286466117439</v>
      </c>
      <c r="BC91" s="0" t="n">
        <f aca="false">BA91*'Dist Horaria'!$I$3</f>
        <v>174.490385300828</v>
      </c>
      <c r="BD91" s="0" t="n">
        <f aca="false">BA91*'Dist Horaria'!$J$3</f>
        <v>169.963474474533</v>
      </c>
      <c r="BE91" s="0" t="n">
        <f aca="false">BA91*'Dist Horaria'!$K$3</f>
        <v>166.106723255086</v>
      </c>
      <c r="BF91" s="0" t="n">
        <f aca="false">BA91*'Dist Horaria'!$L$3</f>
        <v>163.288359200314</v>
      </c>
      <c r="BG91" s="0" t="n">
        <f aca="false">BA91*'Dist Horaria'!$M$3</f>
        <v>161.514015863211</v>
      </c>
      <c r="BH91" s="0" t="n">
        <f aca="false">BA91*'Dist Horaria'!$N$3</f>
        <v>168.803500581673</v>
      </c>
      <c r="BI91" s="0" t="n">
        <f aca="false">BA91*'Dist Horaria'!$O$3</f>
        <v>168.803500581673</v>
      </c>
      <c r="BJ91" s="0" t="n">
        <f aca="false">BA91*'Dist Horaria'!$P$3</f>
        <v>223.33272721844</v>
      </c>
      <c r="BK91" s="0" t="n">
        <f aca="false">BA91*'Dist Horaria'!$Q$3</f>
        <v>246.954457981928</v>
      </c>
      <c r="BL91" s="0" t="n">
        <f aca="false">BA91*'Dist Horaria'!$R$3</f>
        <v>264.133898537193</v>
      </c>
      <c r="BM91" s="0" t="n">
        <f aca="false">BA91*'Dist Horaria'!$S$3</f>
        <v>272.723618814825</v>
      </c>
      <c r="BN91" s="0" t="n">
        <f aca="false">BA91*'Dist Horaria'!$T$3</f>
        <v>274.871048884233</v>
      </c>
      <c r="BO91" s="0" t="n">
        <f aca="false">BA91*'Dist Horaria'!$U$3</f>
        <v>272.723618814825</v>
      </c>
      <c r="BP91" s="0" t="n">
        <f aca="false">BA91*'Dist Horaria'!$V$3</f>
        <v>268.428758676009</v>
      </c>
      <c r="BQ91" s="0" t="n">
        <f aca="false">BA91*'Dist Horaria'!$W$3</f>
        <v>261.986468467785</v>
      </c>
      <c r="BR91" s="0" t="n">
        <f aca="false">BA91*'Dist Horaria'!$X$3</f>
        <v>256.909174855716</v>
      </c>
      <c r="BS91" s="0" t="n">
        <f aca="false">BA91*'Dist Horaria'!$Y$3</f>
        <v>251.049447770397</v>
      </c>
      <c r="BT91" s="0" t="n">
        <f aca="false">BA91*'Dist Horaria'!$Z$3</f>
        <v>219.154379704204</v>
      </c>
      <c r="BU91" s="0" t="n">
        <f aca="false">BA91*'Dist Horaria'!$AA$3</f>
        <v>208.403298116968</v>
      </c>
      <c r="BV91" s="0" t="n">
        <f aca="false">BA91*'Dist Horaria'!$AB$3</f>
        <v>185.492861789866</v>
      </c>
      <c r="BW91" s="0" t="n">
        <f aca="false">BA91*'Dist Horaria'!$AC$3</f>
        <v>201.041877161205</v>
      </c>
      <c r="BX91" s="0" t="n">
        <f aca="false">BA91*'Dist Horaria'!$AD$3</f>
        <v>195.736467450218</v>
      </c>
      <c r="BY91" s="0" t="n">
        <f aca="false">BA91*'Dist Horaria'!$AE$3</f>
        <v>190.123653663934</v>
      </c>
      <c r="BZ91" s="0" t="n">
        <f aca="false">AN91*1000000</f>
        <v>76701.0031150993</v>
      </c>
      <c r="CA91" s="0" t="n">
        <f aca="false">BZ91*'Dist Horaria'!$H$6</f>
        <v>1917.52507787748</v>
      </c>
      <c r="CB91" s="0" t="n">
        <f aca="false">BZ91*'Dist Horaria'!$I$6</f>
        <v>1917.52507787748</v>
      </c>
      <c r="CC91" s="0" t="n">
        <f aca="false">BZ91*'Dist Horaria'!$J$6</f>
        <v>1917.52507787748</v>
      </c>
      <c r="CD91" s="0" t="n">
        <f aca="false">BZ91*'Dist Horaria'!$K$6</f>
        <v>1917.52507787748</v>
      </c>
      <c r="CE91" s="0" t="n">
        <f aca="false">BZ91*'Dist Horaria'!$L$6</f>
        <v>1917.52507787748</v>
      </c>
      <c r="CF91" s="0" t="n">
        <f aca="false">BZ91*'Dist Horaria'!$M$6</f>
        <v>5113.40020767329</v>
      </c>
      <c r="CG91" s="0" t="n">
        <f aca="false">BZ91*'Dist Horaria'!$N$6</f>
        <v>5113.40020767329</v>
      </c>
      <c r="CH91" s="0" t="n">
        <f aca="false">BZ91*'Dist Horaria'!$O$6</f>
        <v>5113.40020767329</v>
      </c>
      <c r="CI91" s="0" t="n">
        <f aca="false">BZ91*'Dist Horaria'!$P$6</f>
        <v>3355.66888628559</v>
      </c>
      <c r="CJ91" s="0" t="n">
        <f aca="false">BZ91*'Dist Horaria'!$Q$6</f>
        <v>3355.66888628559</v>
      </c>
      <c r="CK91" s="0" t="n">
        <f aca="false">BZ91*'Dist Horaria'!$R$6</f>
        <v>3355.66888628559</v>
      </c>
      <c r="CL91" s="0" t="n">
        <f aca="false">BZ91*'Dist Horaria'!$S$6</f>
        <v>3355.66888628559</v>
      </c>
      <c r="CM91" s="0" t="n">
        <f aca="false">BZ91*'Dist Horaria'!$T$6</f>
        <v>3355.66888628559</v>
      </c>
      <c r="CN91" s="0" t="n">
        <f aca="false">BZ91*'Dist Horaria'!$U$6</f>
        <v>3355.66888628559</v>
      </c>
      <c r="CO91" s="0" t="n">
        <f aca="false">BZ91*'Dist Horaria'!$V$6</f>
        <v>3355.66888628559</v>
      </c>
      <c r="CP91" s="0" t="n">
        <f aca="false">BZ91*'Dist Horaria'!$W$6</f>
        <v>3355.66888628559</v>
      </c>
      <c r="CQ91" s="0" t="n">
        <f aca="false">BZ91*'Dist Horaria'!$X$6</f>
        <v>5113.40020767329</v>
      </c>
      <c r="CR91" s="0" t="n">
        <f aca="false">BZ91*'Dist Horaria'!$Y$6</f>
        <v>5113.40020767329</v>
      </c>
      <c r="CS91" s="0" t="n">
        <f aca="false">BZ91*'Dist Horaria'!$Z$6</f>
        <v>5113.40020767329</v>
      </c>
      <c r="CT91" s="0" t="n">
        <f aca="false">BZ91*'Dist Horaria'!$AA$6</f>
        <v>1917.52507787748</v>
      </c>
      <c r="CU91" s="0" t="n">
        <f aca="false">BZ91*'Dist Horaria'!$AB$6</f>
        <v>1917.52507787748</v>
      </c>
      <c r="CV91" s="0" t="n">
        <f aca="false">BZ91*'Dist Horaria'!$AC$6</f>
        <v>1917.52507787748</v>
      </c>
      <c r="CW91" s="0" t="n">
        <f aca="false">BZ91*'Dist Horaria'!$AD$6</f>
        <v>1917.52507787748</v>
      </c>
      <c r="CX91" s="0" t="n">
        <f aca="false">BZ91*'Dist Horaria'!$AE$6</f>
        <v>1917.52507787748</v>
      </c>
      <c r="CY91" s="0" t="n">
        <f aca="false">AS91*1000000</f>
        <v>80231.4652631062</v>
      </c>
      <c r="CZ91" s="0" t="n">
        <f aca="false">CY91*'Dist Horaria'!$H$6</f>
        <v>2005.78663157765</v>
      </c>
      <c r="DA91" s="0" t="n">
        <f aca="false">CY91*'Dist Horaria'!$I$6</f>
        <v>2005.78663157765</v>
      </c>
      <c r="DB91" s="0" t="n">
        <f aca="false">CY91*'Dist Horaria'!$J$6</f>
        <v>2005.78663157765</v>
      </c>
      <c r="DC91" s="0" t="n">
        <f aca="false">CY91*'Dist Horaria'!$K$6</f>
        <v>2005.78663157765</v>
      </c>
      <c r="DD91" s="0" t="n">
        <f aca="false">CY91*'Dist Horaria'!$L$6</f>
        <v>2005.78663157765</v>
      </c>
      <c r="DE91" s="0" t="n">
        <f aca="false">CY91*'Dist Horaria'!$M$6</f>
        <v>5348.76435087375</v>
      </c>
      <c r="DF91" s="0" t="n">
        <f aca="false">CY91*'Dist Horaria'!$N$6</f>
        <v>5348.76435087375</v>
      </c>
      <c r="DG91" s="0" t="n">
        <f aca="false">CY91*'Dist Horaria'!$O$6</f>
        <v>5348.76435087375</v>
      </c>
      <c r="DH91" s="0" t="n">
        <f aca="false">CY91*'Dist Horaria'!$P$6</f>
        <v>3510.1266052609</v>
      </c>
      <c r="DI91" s="0" t="n">
        <f aca="false">CY91*'Dist Horaria'!$Q$6</f>
        <v>3510.1266052609</v>
      </c>
      <c r="DJ91" s="0" t="n">
        <f aca="false">CY91*'Dist Horaria'!$R$6</f>
        <v>3510.1266052609</v>
      </c>
      <c r="DK91" s="0" t="n">
        <f aca="false">CY91*'Dist Horaria'!$S$6</f>
        <v>3510.1266052609</v>
      </c>
      <c r="DL91" s="0" t="n">
        <f aca="false">CY91*'Dist Horaria'!$T$6</f>
        <v>3510.1266052609</v>
      </c>
      <c r="DM91" s="0" t="n">
        <f aca="false">CY91*'Dist Horaria'!$U$6</f>
        <v>3510.1266052609</v>
      </c>
      <c r="DN91" s="0" t="n">
        <f aca="false">CY91*'Dist Horaria'!$V$6</f>
        <v>3510.1266052609</v>
      </c>
      <c r="DO91" s="0" t="n">
        <f aca="false">CY91*'Dist Horaria'!$W$6</f>
        <v>3510.1266052609</v>
      </c>
      <c r="DP91" s="0" t="n">
        <f aca="false">CY91*'Dist Horaria'!$X$6</f>
        <v>5348.76435087375</v>
      </c>
      <c r="DQ91" s="0" t="n">
        <f aca="false">CY91*'Dist Horaria'!$Y$6</f>
        <v>5348.76435087375</v>
      </c>
      <c r="DR91" s="0" t="n">
        <f aca="false">CY91*'Dist Horaria'!$Z$6</f>
        <v>5348.76435087375</v>
      </c>
      <c r="DS91" s="0" t="n">
        <f aca="false">CY91*'Dist Horaria'!$AA$6</f>
        <v>2005.78663157765</v>
      </c>
      <c r="DT91" s="0" t="n">
        <f aca="false">CY91*'Dist Horaria'!$AB$6</f>
        <v>2005.78663157765</v>
      </c>
      <c r="DU91" s="0" t="n">
        <f aca="false">CY91*'Dist Horaria'!$AC$6</f>
        <v>2005.78663157765</v>
      </c>
      <c r="DV91" s="0" t="n">
        <f aca="false">CY91*'Dist Horaria'!$AD$6</f>
        <v>2005.78663157765</v>
      </c>
      <c r="DW91" s="0" t="n">
        <f aca="false">CY91*'Dist Horaria'!$AE$6</f>
        <v>2005.78663157765</v>
      </c>
      <c r="DX91" s="0" t="n">
        <f aca="false">AX91*1000000</f>
        <v>4651.09943554239</v>
      </c>
      <c r="DY91" s="0" t="n">
        <f aca="false">DX91*'Dist Horaria'!$H$6</f>
        <v>116.27748588856</v>
      </c>
      <c r="DZ91" s="0" t="n">
        <f aca="false">DX91*'Dist Horaria'!$I$6</f>
        <v>116.27748588856</v>
      </c>
      <c r="EA91" s="0" t="n">
        <f aca="false">DX91*'Dist Horaria'!$J$6</f>
        <v>116.27748588856</v>
      </c>
      <c r="EB91" s="0" t="n">
        <f aca="false">DX91*'Dist Horaria'!$K$6</f>
        <v>116.27748588856</v>
      </c>
      <c r="EC91" s="0" t="n">
        <f aca="false">DX91*'Dist Horaria'!$L$6</f>
        <v>116.27748588856</v>
      </c>
      <c r="ED91" s="0" t="n">
        <f aca="false">DX91*'Dist Horaria'!$M$6</f>
        <v>310.073295702826</v>
      </c>
      <c r="EE91" s="0" t="n">
        <f aca="false">DX91*'Dist Horaria'!$N$6</f>
        <v>310.073295702826</v>
      </c>
      <c r="EF91" s="0" t="n">
        <f aca="false">DX91*'Dist Horaria'!$O$6</f>
        <v>310.073295702826</v>
      </c>
      <c r="EG91" s="0" t="n">
        <f aca="false">DX91*'Dist Horaria'!$P$6</f>
        <v>203.485600304979</v>
      </c>
      <c r="EH91" s="0" t="n">
        <f aca="false">DX91*'Dist Horaria'!$Q$6</f>
        <v>203.485600304979</v>
      </c>
      <c r="EI91" s="0" t="n">
        <f aca="false">DX91*'Dist Horaria'!$R$6</f>
        <v>203.485600304979</v>
      </c>
      <c r="EJ91" s="0" t="n">
        <f aca="false">DX91*'Dist Horaria'!$S$6</f>
        <v>203.485600304979</v>
      </c>
      <c r="EK91" s="0" t="n">
        <f aca="false">DX91*'Dist Horaria'!$T$6</f>
        <v>203.485600304979</v>
      </c>
      <c r="EL91" s="0" t="n">
        <f aca="false">DX91*'Dist Horaria'!$U$6</f>
        <v>203.485600304979</v>
      </c>
      <c r="EM91" s="0" t="n">
        <f aca="false">DX91*'Dist Horaria'!$V$6</f>
        <v>203.485600304979</v>
      </c>
      <c r="EN91" s="0" t="n">
        <f aca="false">DX91*'Dist Horaria'!$W$6</f>
        <v>203.485600304979</v>
      </c>
      <c r="EO91" s="0" t="n">
        <f aca="false">DX91*'Dist Horaria'!$X$6</f>
        <v>310.073295702826</v>
      </c>
      <c r="EP91" s="0" t="n">
        <f aca="false">DX91*'Dist Horaria'!$Y$6</f>
        <v>310.073295702826</v>
      </c>
      <c r="EQ91" s="0" t="n">
        <f aca="false">DX91*'Dist Horaria'!$Z$6</f>
        <v>310.073295702826</v>
      </c>
      <c r="ER91" s="0" t="n">
        <f aca="false">DX91*'Dist Horaria'!$AA$6</f>
        <v>116.27748588856</v>
      </c>
      <c r="ES91" s="0" t="n">
        <f aca="false">DX91*'Dist Horaria'!$AB$6</f>
        <v>116.27748588856</v>
      </c>
      <c r="ET91" s="0" t="n">
        <f aca="false">DX91*'Dist Horaria'!$AC$6</f>
        <v>116.27748588856</v>
      </c>
      <c r="EU91" s="0" t="n">
        <f aca="false">DX91*'Dist Horaria'!$AD$6</f>
        <v>116.27748588856</v>
      </c>
      <c r="EV91" s="0" t="n">
        <f aca="false">DX91*'Dist Horaria'!$AE$6</f>
        <v>116.27748588856</v>
      </c>
      <c r="EW91" s="0" t="n">
        <f aca="false">BB91+CA91+CZ91+DY91</f>
        <v>4218.87566146113</v>
      </c>
      <c r="EX91" s="0" t="n">
        <f aca="false">BC91+CB91+DA91+DZ91</f>
        <v>4214.07958064452</v>
      </c>
      <c r="EY91" s="0" t="n">
        <f aca="false">BD91+CC91+DB91+EA91</f>
        <v>4209.55266981823</v>
      </c>
      <c r="EZ91" s="0" t="n">
        <f aca="false">BE91+CD91+DC91+EB91</f>
        <v>4205.69591859878</v>
      </c>
      <c r="FA91" s="0" t="n">
        <f aca="false">BF91+CE91+DD91+EC91</f>
        <v>4202.87755454401</v>
      </c>
      <c r="FB91" s="0" t="n">
        <f aca="false">BG91+CF91+DE91+ED91</f>
        <v>10933.7518701131</v>
      </c>
      <c r="FC91" s="0" t="n">
        <f aca="false">BH91+CG91+DF91+EE91</f>
        <v>10941.0413548315</v>
      </c>
      <c r="FD91" s="0" t="n">
        <f aca="false">BI91+CH91+DG91+EF91</f>
        <v>10941.0413548315</v>
      </c>
      <c r="FE91" s="0" t="n">
        <f aca="false">BJ91+CI91+DH91+EG91</f>
        <v>7292.61381906991</v>
      </c>
      <c r="FF91" s="0" t="n">
        <f aca="false">BK91+CJ91+DI91+EH91</f>
        <v>7316.2355498334</v>
      </c>
      <c r="FG91" s="0" t="n">
        <f aca="false">BL91+CK91+DJ91+EI91</f>
        <v>7333.41499038866</v>
      </c>
      <c r="FH91" s="0" t="n">
        <f aca="false">BM91+CL91+DK91+EJ91</f>
        <v>7342.00471066629</v>
      </c>
      <c r="FI91" s="0" t="n">
        <f aca="false">BN91+CM91+DL91+EK91</f>
        <v>7344.1521407357</v>
      </c>
      <c r="FJ91" s="0" t="n">
        <f aca="false">BO91+CN91+DM91+EL91</f>
        <v>7342.00471066629</v>
      </c>
      <c r="FK91" s="0" t="n">
        <f aca="false">BP91+CO91+DN91+EM91</f>
        <v>7337.70985052748</v>
      </c>
      <c r="FL91" s="0" t="n">
        <f aca="false">BQ91+CP91+DO91+EN91</f>
        <v>7331.26756031925</v>
      </c>
      <c r="FM91" s="0" t="n">
        <f aca="false">BR91+CQ91+DP91+EO91</f>
        <v>11029.1470291056</v>
      </c>
      <c r="FN91" s="0" t="n">
        <f aca="false">BS91+CR91+DQ91+EP91</f>
        <v>11023.2873020203</v>
      </c>
      <c r="FO91" s="0" t="n">
        <f aca="false">BT91+CS91+DR91+EQ91</f>
        <v>10991.3922339541</v>
      </c>
      <c r="FP91" s="0" t="n">
        <f aca="false">BU91+CT91+DS91+ER91</f>
        <v>4247.99249346066</v>
      </c>
      <c r="FQ91" s="0" t="n">
        <f aca="false">BV91+CU91+DT91+ES91</f>
        <v>4225.08205713356</v>
      </c>
      <c r="FR91" s="0" t="n">
        <f aca="false">BW91+CV91+DU91+ET91</f>
        <v>4240.6310725049</v>
      </c>
      <c r="FS91" s="0" t="n">
        <f aca="false">BX91+CW91+DV91+EU91</f>
        <v>4235.32566279391</v>
      </c>
      <c r="FT91" s="0" t="n">
        <f aca="false">BY91+CX91+DW91+EV91</f>
        <v>4229.71284900763</v>
      </c>
      <c r="FU91" s="0" t="n">
        <f aca="false">AM91*'Dist Horaria'!$H$10</f>
        <v>2.52666110880326</v>
      </c>
      <c r="FV91" s="0" t="n">
        <f aca="false">AM91*'Dist Horaria'!$I$10</f>
        <v>2.36467594789132</v>
      </c>
      <c r="FW91" s="0" t="n">
        <f aca="false">AM91*'Dist Horaria'!$J$10</f>
        <v>2.35443904986092</v>
      </c>
      <c r="FX91" s="0" t="n">
        <f aca="false">AM91*'Dist Horaria'!$K$10</f>
        <v>2.28672619188469</v>
      </c>
      <c r="FY91" s="0" t="n">
        <f aca="false">AM91*'Dist Horaria'!$L$10</f>
        <v>2.28764130324935</v>
      </c>
      <c r="FZ91" s="0" t="n">
        <f aca="false">AM91*'Dist Horaria'!$M$10</f>
        <v>2.44787033695425</v>
      </c>
      <c r="GA91" s="0" t="n">
        <f aca="false">AM91*'Dist Horaria'!$N$10</f>
        <v>2.31578651904419</v>
      </c>
      <c r="GB91" s="0" t="n">
        <f aca="false">AM91*'Dist Horaria'!$O$10</f>
        <v>2.27626035768937</v>
      </c>
      <c r="GC91" s="0" t="n">
        <f aca="false">AM91*'Dist Horaria'!$P$10</f>
        <v>2.31158270642235</v>
      </c>
      <c r="GD91" s="0" t="n">
        <f aca="false">AM91*'Dist Horaria'!$Q$10</f>
        <v>2.09190436535829</v>
      </c>
      <c r="GE91" s="0" t="n">
        <f aca="false">AM91*'Dist Horaria'!$R$10</f>
        <v>2.55243748441854</v>
      </c>
      <c r="GF91" s="0" t="n">
        <f aca="false">AM91*'Dist Horaria'!$S$10</f>
        <v>2.1798807654347</v>
      </c>
      <c r="GG91" s="0" t="n">
        <f aca="false">AR91*'Dist Horaria'!$H$10</f>
        <v>2.64296051876124</v>
      </c>
      <c r="GH91" s="0" t="n">
        <f aca="false">AR91*'Dist Horaria'!$I$10</f>
        <v>2.47351936045797</v>
      </c>
      <c r="GI91" s="0" t="n">
        <f aca="false">AR91*'Dist Horaria'!$J$10</f>
        <v>2.46281126935914</v>
      </c>
      <c r="GJ91" s="0" t="n">
        <f aca="false">AR91*'Dist Horaria'!$K$10</f>
        <v>2.39198166359202</v>
      </c>
      <c r="GK91" s="0" t="n">
        <f aca="false">AR91*'Dist Horaria'!$L$10</f>
        <v>2.39293889651836</v>
      </c>
      <c r="GL91" s="0" t="n">
        <f aca="false">AR91*'Dist Horaria'!$M$10</f>
        <v>2.56054309502597</v>
      </c>
      <c r="GM91" s="0" t="n">
        <f aca="false">AR91*'Dist Horaria'!$N$10</f>
        <v>2.42237960539642</v>
      </c>
      <c r="GN91" s="0" t="n">
        <f aca="false">AR91*'Dist Horaria'!$O$10</f>
        <v>2.38103409865038</v>
      </c>
      <c r="GO91" s="0" t="n">
        <f aca="false">AR91*'Dist Horaria'!$P$10</f>
        <v>2.41798229593965</v>
      </c>
      <c r="GP91" s="0" t="n">
        <f aca="false">AR91*'Dist Horaria'!$Q$10</f>
        <v>2.18819240435649</v>
      </c>
      <c r="GQ91" s="0" t="n">
        <f aca="false">AR91*'Dist Horaria'!$R$10</f>
        <v>2.6699233523722</v>
      </c>
      <c r="GR91" s="0" t="n">
        <f aca="false">AR91*'Dist Horaria'!$S$10</f>
        <v>2.28021826060392</v>
      </c>
      <c r="GS91" s="0" t="n">
        <f aca="false">AW91*'Dist Horaria'!$H$10</f>
        <v>0.153215102536884</v>
      </c>
      <c r="GT91" s="0" t="n">
        <f aca="false">AW91*'Dist Horaria'!$I$10</f>
        <v>0.143392426693215</v>
      </c>
      <c r="GU91" s="0" t="n">
        <f aca="false">AW91*'Dist Horaria'!$J$10</f>
        <v>0.142771667788936</v>
      </c>
      <c r="GV91" s="0" t="n">
        <f aca="false">AW91*'Dist Horaria'!$K$10</f>
        <v>0.138665603686494</v>
      </c>
      <c r="GW91" s="0" t="n">
        <f aca="false">AW91*'Dist Horaria'!$L$10</f>
        <v>0.13872109545034</v>
      </c>
      <c r="GX91" s="0" t="n">
        <f aca="false">AW91*'Dist Horaria'!$M$10</f>
        <v>0.148437280871071</v>
      </c>
      <c r="GY91" s="0" t="n">
        <f aca="false">AW91*'Dist Horaria'!$N$10</f>
        <v>0.140427803211387</v>
      </c>
      <c r="GZ91" s="0" t="n">
        <f aca="false">AW91*'Dist Horaria'!$O$10</f>
        <v>0.138030962240602</v>
      </c>
      <c r="HA91" s="0" t="n">
        <f aca="false">AW91*'Dist Horaria'!$P$10</f>
        <v>0.140172886721139</v>
      </c>
      <c r="HB91" s="0" t="n">
        <f aca="false">AW91*'Dist Horaria'!$Q$10</f>
        <v>0.126851733585883</v>
      </c>
      <c r="HC91" s="0" t="n">
        <f aca="false">AW91*'Dist Horaria'!$R$10</f>
        <v>0.15477816535491</v>
      </c>
      <c r="HD91" s="0" t="n">
        <f aca="false">AW91*'Dist Horaria'!$S$10</f>
        <v>0.132186565832112</v>
      </c>
    </row>
    <row r="92" customFormat="false" ht="13.8" hidden="false" customHeight="false" outlineLevel="0" collapsed="false">
      <c r="A92" s="0" t="n">
        <v>4.61296247340264</v>
      </c>
      <c r="B92" s="0" t="n">
        <v>-74.1715943721415</v>
      </c>
      <c r="C92" s="0" t="n">
        <v>21</v>
      </c>
      <c r="D92" s="0" t="n">
        <v>25</v>
      </c>
      <c r="E92" s="0" t="n">
        <v>1817</v>
      </c>
      <c r="F92" s="0" t="n">
        <v>108</v>
      </c>
      <c r="G92" s="0" t="s">
        <v>544</v>
      </c>
      <c r="H92" s="1" t="n">
        <v>41605</v>
      </c>
      <c r="I92" s="0" t="s">
        <v>561</v>
      </c>
      <c r="J92" s="0" t="s">
        <v>562</v>
      </c>
      <c r="L92" s="0" t="s">
        <v>563</v>
      </c>
      <c r="M92" s="0" t="s">
        <v>564</v>
      </c>
      <c r="N92" s="0" t="n">
        <v>8</v>
      </c>
      <c r="O92" s="0" t="s">
        <v>231</v>
      </c>
      <c r="P92" s="0" t="s">
        <v>85</v>
      </c>
      <c r="Q92" s="0" t="s">
        <v>86</v>
      </c>
      <c r="R92" s="0" t="s">
        <v>87</v>
      </c>
      <c r="S92" s="0" t="n">
        <v>365</v>
      </c>
      <c r="T92" s="0" t="n">
        <v>24</v>
      </c>
      <c r="U92" s="0" t="n">
        <v>3</v>
      </c>
      <c r="V92" s="0" t="n">
        <v>120000</v>
      </c>
      <c r="W92" s="0" t="n">
        <f aca="false">V92*12</f>
        <v>1440000</v>
      </c>
      <c r="X92" s="0" t="n">
        <v>3</v>
      </c>
      <c r="Y92" s="0" t="s">
        <v>375</v>
      </c>
      <c r="Z92" s="0" t="n">
        <v>29055</v>
      </c>
      <c r="AA92" s="0" t="s">
        <v>89</v>
      </c>
      <c r="AB92" s="0" t="n">
        <v>0.005</v>
      </c>
      <c r="AC92" s="0" t="n">
        <v>-1</v>
      </c>
      <c r="AD92" s="0" t="n">
        <v>4346.39171469716</v>
      </c>
      <c r="AE92" s="0" t="n">
        <f aca="false">AD92/2204.59</f>
        <v>1.97151929143158</v>
      </c>
      <c r="AF92" s="0" t="n">
        <f aca="false">AE92/S92</f>
        <v>0.00540142271625092</v>
      </c>
      <c r="AG92" s="0" t="n">
        <f aca="false">AE92*EXP(AB92*AC92)</f>
        <v>1.96168629794354</v>
      </c>
      <c r="AH92" s="0" t="n">
        <f aca="false">AG92/S92</f>
        <v>0.0053744830080645</v>
      </c>
      <c r="AI92" s="0" t="s">
        <v>90</v>
      </c>
      <c r="AJ92" s="0" t="n">
        <f aca="false">IF(AI92="A",'FE DISTRIBUCIÓN'!$C$2,'FE DISTRIBUCIÓN'!$C$3)</f>
        <v>4.994E-006</v>
      </c>
      <c r="AK92" s="0" t="n">
        <f aca="false">W92*AJ92</f>
        <v>7.19136</v>
      </c>
      <c r="AL92" s="0" t="n">
        <f aca="false">AK92/365</f>
        <v>0.0197023561643836</v>
      </c>
      <c r="AM92" s="0" t="n">
        <f aca="false">AK92*EXP(AB92*AC92)</f>
        <v>7.15549294236709</v>
      </c>
      <c r="AN92" s="0" t="n">
        <f aca="false">AM92/365</f>
        <v>0.0196040902530605</v>
      </c>
      <c r="AO92" s="0" t="n">
        <v>5.223868284E-006</v>
      </c>
      <c r="AP92" s="0" t="n">
        <f aca="false">AO92*W92</f>
        <v>7.52237032896</v>
      </c>
      <c r="AQ92" s="0" t="n">
        <f aca="false">AP92/365</f>
        <v>0.0206092337779726</v>
      </c>
      <c r="AR92" s="0" t="n">
        <f aca="false">AP92*EXP(AB92*AC92)</f>
        <v>7.48485235042396</v>
      </c>
      <c r="AS92" s="0" t="n">
        <f aca="false">AR92/365</f>
        <v>0.0205064447956821</v>
      </c>
      <c r="AT92" s="0" t="n">
        <v>3.02832944E-007</v>
      </c>
      <c r="AU92" s="0" t="n">
        <f aca="false">AT92*W92</f>
        <v>0.43607943936</v>
      </c>
      <c r="AV92" s="0" t="n">
        <f aca="false">AU92/365</f>
        <v>0.0011947381900274</v>
      </c>
      <c r="AW92" s="0" t="n">
        <f aca="false">AU92*EXP(AB92*AC92)</f>
        <v>0.433904484082549</v>
      </c>
      <c r="AX92" s="0" t="n">
        <f aca="false">AW92/365</f>
        <v>0.00118877940844534</v>
      </c>
      <c r="AY92" s="0" t="n">
        <f aca="false">AW92+AR92+AM92+AG92</f>
        <v>17.0359360748171</v>
      </c>
      <c r="AZ92" s="0" t="n">
        <f aca="false">AH92+AN92+AS92+AX92</f>
        <v>0.0466737974652525</v>
      </c>
      <c r="BA92" s="0" t="n">
        <f aca="false">AH92*1000000</f>
        <v>5374.4830080645</v>
      </c>
      <c r="BB92" s="0" t="n">
        <f aca="false">BA92*'Dist Horaria'!$H$3</f>
        <v>187.271396066835</v>
      </c>
      <c r="BC92" s="0" t="n">
        <f aca="false">BA92*'Dist Horaria'!$I$3</f>
        <v>182.261710898587</v>
      </c>
      <c r="BD92" s="0" t="n">
        <f aca="false">BA92*'Dist Horaria'!$J$3</f>
        <v>177.533183817492</v>
      </c>
      <c r="BE92" s="0" t="n">
        <f aca="false">BA92*'Dist Horaria'!$K$3</f>
        <v>173.504663423346</v>
      </c>
      <c r="BF92" s="0" t="n">
        <f aca="false">BA92*'Dist Horaria'!$L$3</f>
        <v>170.560777124555</v>
      </c>
      <c r="BG92" s="0" t="n">
        <f aca="false">BA92*'Dist Horaria'!$M$3</f>
        <v>168.70740937719</v>
      </c>
      <c r="BH92" s="0" t="n">
        <f aca="false">BA92*'Dist Horaria'!$N$3</f>
        <v>176.321547852874</v>
      </c>
      <c r="BI92" s="0" t="n">
        <f aca="false">BA92*'Dist Horaria'!$O$3</f>
        <v>176.321547852874</v>
      </c>
      <c r="BJ92" s="0" t="n">
        <f aca="false">BA92*'Dist Horaria'!$P$3</f>
        <v>233.279357440259</v>
      </c>
      <c r="BK92" s="0" t="n">
        <f aca="false">BA92*'Dist Horaria'!$Q$3</f>
        <v>257.953135631055</v>
      </c>
      <c r="BL92" s="0" t="n">
        <f aca="false">BA92*'Dist Horaria'!$R$3</f>
        <v>275.897701587998</v>
      </c>
      <c r="BM92" s="0" t="n">
        <f aca="false">BA92*'Dist Horaria'!$S$3</f>
        <v>284.86998456647</v>
      </c>
      <c r="BN92" s="0" t="n">
        <f aca="false">BA92*'Dist Horaria'!$T$3</f>
        <v>287.113055311087</v>
      </c>
      <c r="BO92" s="0" t="n">
        <f aca="false">BA92*'Dist Horaria'!$U$3</f>
        <v>284.86998456647</v>
      </c>
      <c r="BP92" s="0" t="n">
        <f aca="false">BA92*'Dist Horaria'!$V$3</f>
        <v>280.383843077234</v>
      </c>
      <c r="BQ92" s="0" t="n">
        <f aca="false">BA92*'Dist Horaria'!$W$3</f>
        <v>273.65463084338</v>
      </c>
      <c r="BR92" s="0" t="n">
        <f aca="false">BA92*'Dist Horaria'!$X$3</f>
        <v>268.351208429162</v>
      </c>
      <c r="BS92" s="0" t="n">
        <f aca="false">BA92*'Dist Horaria'!$Y$3</f>
        <v>262.230505089961</v>
      </c>
      <c r="BT92" s="0" t="n">
        <f aca="false">BA92*'Dist Horaria'!$Z$3</f>
        <v>228.914917729953</v>
      </c>
      <c r="BU92" s="0" t="n">
        <f aca="false">BA92*'Dist Horaria'!$AA$3</f>
        <v>217.685012307246</v>
      </c>
      <c r="BV92" s="0" t="n">
        <f aca="false">BA92*'Dist Horaria'!$AB$3</f>
        <v>193.754207665995</v>
      </c>
      <c r="BW92" s="0" t="n">
        <f aca="false">BA92*'Dist Horaria'!$AC$3</f>
        <v>209.995733750558</v>
      </c>
      <c r="BX92" s="0" t="n">
        <f aca="false">BA92*'Dist Horaria'!$AD$3</f>
        <v>204.454035568876</v>
      </c>
      <c r="BY92" s="0" t="n">
        <f aca="false">BA92*'Dist Horaria'!$AE$3</f>
        <v>198.591242373253</v>
      </c>
      <c r="BZ92" s="0" t="n">
        <f aca="false">AN92*1000000</f>
        <v>19604.0902530605</v>
      </c>
      <c r="CA92" s="0" t="n">
        <f aca="false">BZ92*'Dist Horaria'!$H$6</f>
        <v>490.102256326513</v>
      </c>
      <c r="CB92" s="0" t="n">
        <f aca="false">BZ92*'Dist Horaria'!$I$6</f>
        <v>490.102256326513</v>
      </c>
      <c r="CC92" s="0" t="n">
        <f aca="false">BZ92*'Dist Horaria'!$J$6</f>
        <v>490.102256326513</v>
      </c>
      <c r="CD92" s="0" t="n">
        <f aca="false">BZ92*'Dist Horaria'!$K$6</f>
        <v>490.102256326513</v>
      </c>
      <c r="CE92" s="0" t="n">
        <f aca="false">BZ92*'Dist Horaria'!$L$6</f>
        <v>490.102256326513</v>
      </c>
      <c r="CF92" s="0" t="n">
        <f aca="false">BZ92*'Dist Horaria'!$M$6</f>
        <v>1306.93935020403</v>
      </c>
      <c r="CG92" s="0" t="n">
        <f aca="false">BZ92*'Dist Horaria'!$N$6</f>
        <v>1306.93935020403</v>
      </c>
      <c r="CH92" s="0" t="n">
        <f aca="false">BZ92*'Dist Horaria'!$O$6</f>
        <v>1306.93935020403</v>
      </c>
      <c r="CI92" s="0" t="n">
        <f aca="false">BZ92*'Dist Horaria'!$P$6</f>
        <v>857.678948571398</v>
      </c>
      <c r="CJ92" s="0" t="n">
        <f aca="false">BZ92*'Dist Horaria'!$Q$6</f>
        <v>857.678948571398</v>
      </c>
      <c r="CK92" s="0" t="n">
        <f aca="false">BZ92*'Dist Horaria'!$R$6</f>
        <v>857.678948571398</v>
      </c>
      <c r="CL92" s="0" t="n">
        <f aca="false">BZ92*'Dist Horaria'!$S$6</f>
        <v>857.678948571398</v>
      </c>
      <c r="CM92" s="0" t="n">
        <f aca="false">BZ92*'Dist Horaria'!$T$6</f>
        <v>857.678948571398</v>
      </c>
      <c r="CN92" s="0" t="n">
        <f aca="false">BZ92*'Dist Horaria'!$U$6</f>
        <v>857.678948571398</v>
      </c>
      <c r="CO92" s="0" t="n">
        <f aca="false">BZ92*'Dist Horaria'!$V$6</f>
        <v>857.678948571398</v>
      </c>
      <c r="CP92" s="0" t="n">
        <f aca="false">BZ92*'Dist Horaria'!$W$6</f>
        <v>857.678948571398</v>
      </c>
      <c r="CQ92" s="0" t="n">
        <f aca="false">BZ92*'Dist Horaria'!$X$6</f>
        <v>1306.93935020403</v>
      </c>
      <c r="CR92" s="0" t="n">
        <f aca="false">BZ92*'Dist Horaria'!$Y$6</f>
        <v>1306.93935020403</v>
      </c>
      <c r="CS92" s="0" t="n">
        <f aca="false">BZ92*'Dist Horaria'!$Z$6</f>
        <v>1306.93935020403</v>
      </c>
      <c r="CT92" s="0" t="n">
        <f aca="false">BZ92*'Dist Horaria'!$AA$6</f>
        <v>490.102256326513</v>
      </c>
      <c r="CU92" s="0" t="n">
        <f aca="false">BZ92*'Dist Horaria'!$AB$6</f>
        <v>490.102256326513</v>
      </c>
      <c r="CV92" s="0" t="n">
        <f aca="false">BZ92*'Dist Horaria'!$AC$6</f>
        <v>490.102256326513</v>
      </c>
      <c r="CW92" s="0" t="n">
        <f aca="false">BZ92*'Dist Horaria'!$AD$6</f>
        <v>490.102256326513</v>
      </c>
      <c r="CX92" s="0" t="n">
        <f aca="false">BZ92*'Dist Horaria'!$AE$6</f>
        <v>490.102256326513</v>
      </c>
      <c r="CY92" s="0" t="n">
        <f aca="false">AS92*1000000</f>
        <v>20506.4447956821</v>
      </c>
      <c r="CZ92" s="0" t="n">
        <f aca="false">CY92*'Dist Horaria'!$H$6</f>
        <v>512.661119892052</v>
      </c>
      <c r="DA92" s="0" t="n">
        <f aca="false">CY92*'Dist Horaria'!$I$6</f>
        <v>512.661119892052</v>
      </c>
      <c r="DB92" s="0" t="n">
        <f aca="false">CY92*'Dist Horaria'!$J$6</f>
        <v>512.661119892052</v>
      </c>
      <c r="DC92" s="0" t="n">
        <f aca="false">CY92*'Dist Horaria'!$K$6</f>
        <v>512.661119892052</v>
      </c>
      <c r="DD92" s="0" t="n">
        <f aca="false">CY92*'Dist Horaria'!$L$6</f>
        <v>512.661119892052</v>
      </c>
      <c r="DE92" s="0" t="n">
        <f aca="false">CY92*'Dist Horaria'!$M$6</f>
        <v>1367.09631971214</v>
      </c>
      <c r="DF92" s="0" t="n">
        <f aca="false">CY92*'Dist Horaria'!$N$6</f>
        <v>1367.09631971214</v>
      </c>
      <c r="DG92" s="0" t="n">
        <f aca="false">CY92*'Dist Horaria'!$O$6</f>
        <v>1367.09631971214</v>
      </c>
      <c r="DH92" s="0" t="n">
        <f aca="false">CY92*'Dist Horaria'!$P$6</f>
        <v>897.156959811091</v>
      </c>
      <c r="DI92" s="0" t="n">
        <f aca="false">CY92*'Dist Horaria'!$Q$6</f>
        <v>897.156959811091</v>
      </c>
      <c r="DJ92" s="0" t="n">
        <f aca="false">CY92*'Dist Horaria'!$R$6</f>
        <v>897.156959811091</v>
      </c>
      <c r="DK92" s="0" t="n">
        <f aca="false">CY92*'Dist Horaria'!$S$6</f>
        <v>897.156959811091</v>
      </c>
      <c r="DL92" s="0" t="n">
        <f aca="false">CY92*'Dist Horaria'!$T$6</f>
        <v>897.156959811091</v>
      </c>
      <c r="DM92" s="0" t="n">
        <f aca="false">CY92*'Dist Horaria'!$U$6</f>
        <v>897.156959811091</v>
      </c>
      <c r="DN92" s="0" t="n">
        <f aca="false">CY92*'Dist Horaria'!$V$6</f>
        <v>897.156959811091</v>
      </c>
      <c r="DO92" s="0" t="n">
        <f aca="false">CY92*'Dist Horaria'!$W$6</f>
        <v>897.156959811091</v>
      </c>
      <c r="DP92" s="0" t="n">
        <f aca="false">CY92*'Dist Horaria'!$X$6</f>
        <v>1367.09631971214</v>
      </c>
      <c r="DQ92" s="0" t="n">
        <f aca="false">CY92*'Dist Horaria'!$Y$6</f>
        <v>1367.09631971214</v>
      </c>
      <c r="DR92" s="0" t="n">
        <f aca="false">CY92*'Dist Horaria'!$Z$6</f>
        <v>1367.09631971214</v>
      </c>
      <c r="DS92" s="0" t="n">
        <f aca="false">CY92*'Dist Horaria'!$AA$6</f>
        <v>512.661119892052</v>
      </c>
      <c r="DT92" s="0" t="n">
        <f aca="false">CY92*'Dist Horaria'!$AB$6</f>
        <v>512.661119892052</v>
      </c>
      <c r="DU92" s="0" t="n">
        <f aca="false">CY92*'Dist Horaria'!$AC$6</f>
        <v>512.661119892052</v>
      </c>
      <c r="DV92" s="0" t="n">
        <f aca="false">CY92*'Dist Horaria'!$AD$6</f>
        <v>512.661119892052</v>
      </c>
      <c r="DW92" s="0" t="n">
        <f aca="false">CY92*'Dist Horaria'!$AE$6</f>
        <v>512.661119892052</v>
      </c>
      <c r="DX92" s="0" t="n">
        <f aca="false">AX92*1000000</f>
        <v>1188.77940844534</v>
      </c>
      <c r="DY92" s="0" t="n">
        <f aca="false">DX92*'Dist Horaria'!$H$6</f>
        <v>29.7194852111335</v>
      </c>
      <c r="DZ92" s="0" t="n">
        <f aca="false">DX92*'Dist Horaria'!$I$6</f>
        <v>29.7194852111335</v>
      </c>
      <c r="EA92" s="0" t="n">
        <f aca="false">DX92*'Dist Horaria'!$J$6</f>
        <v>29.7194852111335</v>
      </c>
      <c r="EB92" s="0" t="n">
        <f aca="false">DX92*'Dist Horaria'!$K$6</f>
        <v>29.7194852111335</v>
      </c>
      <c r="EC92" s="0" t="n">
        <f aca="false">DX92*'Dist Horaria'!$L$6</f>
        <v>29.7194852111335</v>
      </c>
      <c r="ED92" s="0" t="n">
        <f aca="false">DX92*'Dist Horaria'!$M$6</f>
        <v>79.2519605630226</v>
      </c>
      <c r="EE92" s="0" t="n">
        <f aca="false">DX92*'Dist Horaria'!$N$6</f>
        <v>79.2519605630226</v>
      </c>
      <c r="EF92" s="0" t="n">
        <f aca="false">DX92*'Dist Horaria'!$O$6</f>
        <v>79.2519605630226</v>
      </c>
      <c r="EG92" s="0" t="n">
        <f aca="false">DX92*'Dist Horaria'!$P$6</f>
        <v>52.0090991194836</v>
      </c>
      <c r="EH92" s="0" t="n">
        <f aca="false">DX92*'Dist Horaria'!$Q$6</f>
        <v>52.0090991194836</v>
      </c>
      <c r="EI92" s="0" t="n">
        <f aca="false">DX92*'Dist Horaria'!$R$6</f>
        <v>52.0090991194836</v>
      </c>
      <c r="EJ92" s="0" t="n">
        <f aca="false">DX92*'Dist Horaria'!$S$6</f>
        <v>52.0090991194836</v>
      </c>
      <c r="EK92" s="0" t="n">
        <f aca="false">DX92*'Dist Horaria'!$T$6</f>
        <v>52.0090991194836</v>
      </c>
      <c r="EL92" s="0" t="n">
        <f aca="false">DX92*'Dist Horaria'!$U$6</f>
        <v>52.0090991194836</v>
      </c>
      <c r="EM92" s="0" t="n">
        <f aca="false">DX92*'Dist Horaria'!$V$6</f>
        <v>52.0090991194836</v>
      </c>
      <c r="EN92" s="0" t="n">
        <f aca="false">DX92*'Dist Horaria'!$W$6</f>
        <v>52.0090991194836</v>
      </c>
      <c r="EO92" s="0" t="n">
        <f aca="false">DX92*'Dist Horaria'!$X$6</f>
        <v>79.2519605630226</v>
      </c>
      <c r="EP92" s="0" t="n">
        <f aca="false">DX92*'Dist Horaria'!$Y$6</f>
        <v>79.2519605630226</v>
      </c>
      <c r="EQ92" s="0" t="n">
        <f aca="false">DX92*'Dist Horaria'!$Z$6</f>
        <v>79.2519605630226</v>
      </c>
      <c r="ER92" s="0" t="n">
        <f aca="false">DX92*'Dist Horaria'!$AA$6</f>
        <v>29.7194852111335</v>
      </c>
      <c r="ES92" s="0" t="n">
        <f aca="false">DX92*'Dist Horaria'!$AB$6</f>
        <v>29.7194852111335</v>
      </c>
      <c r="ET92" s="0" t="n">
        <f aca="false">DX92*'Dist Horaria'!$AC$6</f>
        <v>29.7194852111335</v>
      </c>
      <c r="EU92" s="0" t="n">
        <f aca="false">DX92*'Dist Horaria'!$AD$6</f>
        <v>29.7194852111335</v>
      </c>
      <c r="EV92" s="0" t="n">
        <f aca="false">DX92*'Dist Horaria'!$AE$6</f>
        <v>29.7194852111335</v>
      </c>
      <c r="EW92" s="0" t="n">
        <f aca="false">BB92+CA92+CZ92+DY92</f>
        <v>1219.75425749653</v>
      </c>
      <c r="EX92" s="0" t="n">
        <f aca="false">BC92+CB92+DA92+DZ92</f>
        <v>1214.74457232829</v>
      </c>
      <c r="EY92" s="0" t="n">
        <f aca="false">BD92+CC92+DB92+EA92</f>
        <v>1210.01604524719</v>
      </c>
      <c r="EZ92" s="0" t="n">
        <f aca="false">BE92+CD92+DC92+EB92</f>
        <v>1205.98752485304</v>
      </c>
      <c r="FA92" s="0" t="n">
        <f aca="false">BF92+CE92+DD92+EC92</f>
        <v>1203.04363855425</v>
      </c>
      <c r="FB92" s="0" t="n">
        <f aca="false">BG92+CF92+DE92+ED92</f>
        <v>2921.99503985639</v>
      </c>
      <c r="FC92" s="0" t="n">
        <f aca="false">BH92+CG92+DF92+EE92</f>
        <v>2929.60917833207</v>
      </c>
      <c r="FD92" s="0" t="n">
        <f aca="false">BI92+CH92+DG92+EF92</f>
        <v>2929.60917833207</v>
      </c>
      <c r="FE92" s="0" t="n">
        <f aca="false">BJ92+CI92+DH92+EG92</f>
        <v>2040.12436494223</v>
      </c>
      <c r="FF92" s="0" t="n">
        <f aca="false">BK92+CJ92+DI92+EH92</f>
        <v>2064.79814313303</v>
      </c>
      <c r="FG92" s="0" t="n">
        <f aca="false">BL92+CK92+DJ92+EI92</f>
        <v>2082.74270908997</v>
      </c>
      <c r="FH92" s="0" t="n">
        <f aca="false">BM92+CL92+DK92+EJ92</f>
        <v>2091.71499206844</v>
      </c>
      <c r="FI92" s="0" t="n">
        <f aca="false">BN92+CM92+DL92+EK92</f>
        <v>2093.95806281306</v>
      </c>
      <c r="FJ92" s="0" t="n">
        <f aca="false">BO92+CN92+DM92+EL92</f>
        <v>2091.71499206844</v>
      </c>
      <c r="FK92" s="0" t="n">
        <f aca="false">BP92+CO92+DN92+EM92</f>
        <v>2087.22885057921</v>
      </c>
      <c r="FL92" s="0" t="n">
        <f aca="false">BQ92+CP92+DO92+EN92</f>
        <v>2080.49963834535</v>
      </c>
      <c r="FM92" s="0" t="n">
        <f aca="false">BR92+CQ92+DP92+EO92</f>
        <v>3021.63883890836</v>
      </c>
      <c r="FN92" s="0" t="n">
        <f aca="false">BS92+CR92+DQ92+EP92</f>
        <v>3015.51813556916</v>
      </c>
      <c r="FO92" s="0" t="n">
        <f aca="false">BT92+CS92+DR92+EQ92</f>
        <v>2982.20254820915</v>
      </c>
      <c r="FP92" s="0" t="n">
        <f aca="false">BU92+CT92+DS92+ER92</f>
        <v>1250.16787373695</v>
      </c>
      <c r="FQ92" s="0" t="n">
        <f aca="false">BV92+CU92+DT92+ES92</f>
        <v>1226.23706909569</v>
      </c>
      <c r="FR92" s="0" t="n">
        <f aca="false">BW92+CV92+DU92+ET92</f>
        <v>1242.47859518026</v>
      </c>
      <c r="FS92" s="0" t="n">
        <f aca="false">BX92+CW92+DV92+EU92</f>
        <v>1236.93689699857</v>
      </c>
      <c r="FT92" s="0" t="n">
        <f aca="false">BY92+CX92+DW92+EV92</f>
        <v>1231.07410380295</v>
      </c>
      <c r="FU92" s="0" t="n">
        <f aca="false">AM92*'Dist Horaria'!$H$10</f>
        <v>0.64579197669093</v>
      </c>
      <c r="FV92" s="0" t="n">
        <f aca="false">AM92*'Dist Horaria'!$I$10</f>
        <v>0.604390018630368</v>
      </c>
      <c r="FW92" s="0" t="n">
        <f aca="false">AM92*'Dist Horaria'!$J$10</f>
        <v>0.601773559069884</v>
      </c>
      <c r="FX92" s="0" t="n">
        <f aca="false">AM92*'Dist Horaria'!$K$10</f>
        <v>0.584466758309187</v>
      </c>
      <c r="FY92" s="0" t="n">
        <f aca="false">AM92*'Dist Horaria'!$L$10</f>
        <v>0.584700652587692</v>
      </c>
      <c r="FZ92" s="0" t="n">
        <f aca="false">AM92*'Dist Horaria'!$M$10</f>
        <v>0.625653760243897</v>
      </c>
      <c r="GA92" s="0" t="n">
        <f aca="false">AM92*'Dist Horaria'!$N$10</f>
        <v>0.591894317966566</v>
      </c>
      <c r="GB92" s="0" t="n">
        <f aca="false">AM92*'Dist Horaria'!$O$10</f>
        <v>0.581791784712938</v>
      </c>
      <c r="GC92" s="0" t="n">
        <f aca="false">AM92*'Dist Horaria'!$P$10</f>
        <v>0.590819861066415</v>
      </c>
      <c r="GD92" s="0" t="n">
        <f aca="false">AM92*'Dist Horaria'!$Q$10</f>
        <v>0.534672042264099</v>
      </c>
      <c r="GE92" s="0" t="n">
        <f aca="false">AM92*'Dist Horaria'!$R$10</f>
        <v>0.652380187710808</v>
      </c>
      <c r="GF92" s="0" t="n">
        <f aca="false">AM92*'Dist Horaria'!$S$10</f>
        <v>0.557158023114302</v>
      </c>
      <c r="GG92" s="0" t="n">
        <f aca="false">AR92*'Dist Horaria'!$H$10</f>
        <v>0.675517065498081</v>
      </c>
      <c r="GH92" s="0" t="n">
        <f aca="false">AR92*'Dist Horaria'!$I$10</f>
        <v>0.632209421203314</v>
      </c>
      <c r="GI92" s="0" t="n">
        <f aca="false">AR92*'Dist Horaria'!$J$10</f>
        <v>0.629472528909685</v>
      </c>
      <c r="GJ92" s="0" t="n">
        <f aca="false">AR92*'Dist Horaria'!$K$10</f>
        <v>0.611369115295085</v>
      </c>
      <c r="GK92" s="0" t="n">
        <f aca="false">AR92*'Dist Horaria'!$L$10</f>
        <v>0.611613775467951</v>
      </c>
      <c r="GL92" s="0" t="n">
        <f aca="false">AR92*'Dist Horaria'!$M$10</f>
        <v>0.654451909271813</v>
      </c>
      <c r="GM92" s="0" t="n">
        <f aca="false">AR92*'Dist Horaria'!$N$10</f>
        <v>0.619138557289819</v>
      </c>
      <c r="GN92" s="0" t="n">
        <f aca="false">AR92*'Dist Horaria'!$O$10</f>
        <v>0.608571015629491</v>
      </c>
      <c r="GO92" s="0" t="n">
        <f aca="false">AR92*'Dist Horaria'!$P$10</f>
        <v>0.618014644329622</v>
      </c>
      <c r="GP92" s="0" t="n">
        <f aca="false">AR92*'Dist Horaria'!$Q$10</f>
        <v>0.55928240366939</v>
      </c>
      <c r="GQ92" s="0" t="n">
        <f aca="false">AR92*'Dist Horaria'!$R$10</f>
        <v>0.682408524567973</v>
      </c>
      <c r="GR92" s="0" t="n">
        <f aca="false">AR92*'Dist Horaria'!$S$10</f>
        <v>0.582803389291738</v>
      </c>
      <c r="GS92" s="0" t="n">
        <f aca="false">AW92*'Dist Horaria'!$H$10</f>
        <v>0.0391604095940916</v>
      </c>
      <c r="GT92" s="0" t="n">
        <f aca="false">AW92*'Dist Horaria'!$I$10</f>
        <v>0.0366498215190327</v>
      </c>
      <c r="GU92" s="0" t="n">
        <f aca="false">AW92*'Dist Horaria'!$J$10</f>
        <v>0.0364911610962136</v>
      </c>
      <c r="GV92" s="0" t="n">
        <f aca="false">AW92*'Dist Horaria'!$K$10</f>
        <v>0.0354416878431933</v>
      </c>
      <c r="GW92" s="0" t="n">
        <f aca="false">AW92*'Dist Horaria'!$L$10</f>
        <v>0.0354558710416204</v>
      </c>
      <c r="GX92" s="0" t="n">
        <f aca="false">AW92*'Dist Horaria'!$M$10</f>
        <v>0.0379392411172066</v>
      </c>
      <c r="GY92" s="0" t="n">
        <f aca="false">AW92*'Dist Horaria'!$N$10</f>
        <v>0.0358920902776707</v>
      </c>
      <c r="GZ92" s="0" t="n">
        <f aca="false">AW92*'Dist Horaria'!$O$10</f>
        <v>0.035279479166927</v>
      </c>
      <c r="HA92" s="0" t="n">
        <f aca="false">AW92*'Dist Horaria'!$P$10</f>
        <v>0.0358269359031665</v>
      </c>
      <c r="HB92" s="0" t="n">
        <f aca="false">AW92*'Dist Horaria'!$Q$10</f>
        <v>0.0324221683286603</v>
      </c>
      <c r="HC92" s="0" t="n">
        <f aca="false">AW92*'Dist Horaria'!$R$10</f>
        <v>0.0395599144677086</v>
      </c>
      <c r="HD92" s="0" t="n">
        <f aca="false">AW92*'Dist Horaria'!$S$10</f>
        <v>0.0337857037270573</v>
      </c>
    </row>
    <row r="93" customFormat="false" ht="13.8" hidden="false" customHeight="false" outlineLevel="0" collapsed="false">
      <c r="A93" s="0" t="n">
        <v>4.64205833333333</v>
      </c>
      <c r="B93" s="0" t="n">
        <v>-74.1554638888889</v>
      </c>
      <c r="C93" s="0" t="n">
        <v>23</v>
      </c>
      <c r="D93" s="0" t="n">
        <v>29</v>
      </c>
      <c r="E93" s="0" t="n">
        <v>1871</v>
      </c>
      <c r="F93" s="0" t="n">
        <v>109</v>
      </c>
      <c r="G93" s="0" t="s">
        <v>544</v>
      </c>
      <c r="H93" s="1" t="n">
        <v>40903</v>
      </c>
      <c r="I93" s="0" t="s">
        <v>565</v>
      </c>
      <c r="J93" s="0" t="s">
        <v>566</v>
      </c>
      <c r="L93" s="0" t="s">
        <v>567</v>
      </c>
      <c r="M93" s="0" t="s">
        <v>568</v>
      </c>
      <c r="N93" s="0" t="n">
        <v>11</v>
      </c>
      <c r="O93" s="0" t="s">
        <v>130</v>
      </c>
      <c r="P93" s="0" t="s">
        <v>85</v>
      </c>
      <c r="Q93" s="0" t="s">
        <v>86</v>
      </c>
      <c r="R93" s="0" t="s">
        <v>87</v>
      </c>
      <c r="S93" s="0" t="n">
        <v>365</v>
      </c>
      <c r="T93" s="0" t="n">
        <v>24</v>
      </c>
      <c r="U93" s="0" t="n">
        <v>3</v>
      </c>
      <c r="V93" s="0" t="n">
        <v>80000</v>
      </c>
      <c r="W93" s="0" t="n">
        <f aca="false">V93*12</f>
        <v>960000</v>
      </c>
      <c r="X93" s="0" t="n">
        <v>3</v>
      </c>
      <c r="Y93" s="0" t="s">
        <v>569</v>
      </c>
      <c r="Z93" s="0" t="n">
        <v>24419</v>
      </c>
      <c r="AB93" s="0" t="n">
        <v>0.005</v>
      </c>
      <c r="AC93" s="0" t="n">
        <v>1</v>
      </c>
      <c r="AD93" s="0" t="n">
        <v>3444.20394121867</v>
      </c>
      <c r="AE93" s="0" t="n">
        <v>1.56366858931327</v>
      </c>
      <c r="AF93" s="0" t="n">
        <f aca="false">AE93/S93</f>
        <v>0.00428402353236513</v>
      </c>
      <c r="AG93" s="0" t="n">
        <f aca="false">AE93*EXP(AB93*AC93)</f>
        <v>1.5715065107344</v>
      </c>
      <c r="AH93" s="0" t="n">
        <f aca="false">AG93/S93</f>
        <v>0.00430549728968328</v>
      </c>
      <c r="AI93" s="0" t="s">
        <v>90</v>
      </c>
      <c r="AJ93" s="0" t="n">
        <f aca="false">IF(AI93="A",'FE DISTRIBUCIÓN'!$C$2,'FE DISTRIBUCIÓN'!$C$3)</f>
        <v>4.994E-006</v>
      </c>
      <c r="AK93" s="0" t="n">
        <f aca="false">W93*AJ93</f>
        <v>4.79424</v>
      </c>
      <c r="AL93" s="0" t="n">
        <f aca="false">AK93/365</f>
        <v>0.013134904109589</v>
      </c>
      <c r="AM93" s="0" t="n">
        <f aca="false">AK93*EXP(AB93*AC93)</f>
        <v>4.81827122800498</v>
      </c>
      <c r="AN93" s="0" t="n">
        <f aca="false">AM93/365</f>
        <v>0.0132007430904246</v>
      </c>
      <c r="AO93" s="0" t="n">
        <v>5.223868284E-006</v>
      </c>
      <c r="AP93" s="0" t="n">
        <f aca="false">AO93*W93</f>
        <v>5.01491355264</v>
      </c>
      <c r="AQ93" s="0" t="n">
        <f aca="false">AP93/365</f>
        <v>0.0137394891853151</v>
      </c>
      <c r="AR93" s="0" t="n">
        <f aca="false">AP93*EXP(AB93*AC93)</f>
        <v>5.0400509114307</v>
      </c>
      <c r="AS93" s="0" t="n">
        <f aca="false">AR93/365</f>
        <v>0.013808358661454</v>
      </c>
      <c r="AT93" s="0" t="n">
        <v>3.02832944E-007</v>
      </c>
      <c r="AU93" s="0" t="n">
        <f aca="false">AT93*W93</f>
        <v>0.29071962624</v>
      </c>
      <c r="AV93" s="0" t="n">
        <f aca="false">AU93/365</f>
        <v>0.000796492126684931</v>
      </c>
      <c r="AW93" s="0" t="n">
        <f aca="false">AU93*EXP(AB93*AC93)</f>
        <v>0.292176864430765</v>
      </c>
      <c r="AX93" s="0" t="n">
        <f aca="false">AW93/365</f>
        <v>0.000800484560084288</v>
      </c>
      <c r="AY93" s="0" t="n">
        <f aca="false">AW93+AR93+AM93+AG93</f>
        <v>11.7220055146008</v>
      </c>
      <c r="AZ93" s="0" t="n">
        <f aca="false">AH93+AN93+AS93+AX93</f>
        <v>0.0321150836016461</v>
      </c>
      <c r="BA93" s="0" t="n">
        <f aca="false">AH93*1000000</f>
        <v>4305.49728968328</v>
      </c>
      <c r="BB93" s="0" t="n">
        <f aca="false">BA93*'Dist Horaria'!$H$3</f>
        <v>150.023078869372</v>
      </c>
      <c r="BC93" s="0" t="n">
        <f aca="false">BA93*'Dist Horaria'!$I$3</f>
        <v>146.009821058027</v>
      </c>
      <c r="BD93" s="0" t="n">
        <f aca="false">BA93*'Dist Horaria'!$J$3</f>
        <v>142.221798935471</v>
      </c>
      <c r="BE93" s="0" t="n">
        <f aca="false">BA93*'Dist Horaria'!$K$3</f>
        <v>138.994552033322</v>
      </c>
      <c r="BF93" s="0" t="n">
        <f aca="false">BA93*'Dist Horaria'!$L$3</f>
        <v>136.636205293448</v>
      </c>
      <c r="BG93" s="0" t="n">
        <f aca="false">BA93*'Dist Horaria'!$M$3</f>
        <v>135.151472752459</v>
      </c>
      <c r="BH93" s="0" t="n">
        <f aca="false">BA93*'Dist Horaria'!$N$3</f>
        <v>141.251157600496</v>
      </c>
      <c r="BI93" s="0" t="n">
        <f aca="false">BA93*'Dist Horaria'!$O$3</f>
        <v>141.251157600496</v>
      </c>
      <c r="BJ93" s="0" t="n">
        <f aca="false">BA93*'Dist Horaria'!$P$3</f>
        <v>186.880047753616</v>
      </c>
      <c r="BK93" s="0" t="n">
        <f aca="false">BA93*'Dist Horaria'!$Q$3</f>
        <v>206.646206650633</v>
      </c>
      <c r="BL93" s="0" t="n">
        <f aca="false">BA93*'Dist Horaria'!$R$3</f>
        <v>221.021594939373</v>
      </c>
      <c r="BM93" s="0" t="n">
        <f aca="false">BA93*'Dist Horaria'!$S$3</f>
        <v>228.209289083743</v>
      </c>
      <c r="BN93" s="0" t="n">
        <f aca="false">BA93*'Dist Horaria'!$T$3</f>
        <v>230.006212619835</v>
      </c>
      <c r="BO93" s="0" t="n">
        <f aca="false">BA93*'Dist Horaria'!$U$3</f>
        <v>228.209289083743</v>
      </c>
      <c r="BP93" s="0" t="n">
        <f aca="false">BA93*'Dist Horaria'!$V$3</f>
        <v>224.615442011558</v>
      </c>
      <c r="BQ93" s="0" t="n">
        <f aca="false">BA93*'Dist Horaria'!$W$3</f>
        <v>219.22467140328</v>
      </c>
      <c r="BR93" s="0" t="n">
        <f aca="false">BA93*'Dist Horaria'!$X$3</f>
        <v>214.976100741469</v>
      </c>
      <c r="BS93" s="0" t="n">
        <f aca="false">BA93*'Dist Horaria'!$Y$3</f>
        <v>210.072806490033</v>
      </c>
      <c r="BT93" s="0" t="n">
        <f aca="false">BA93*'Dist Horaria'!$Z$3</f>
        <v>183.383695952799</v>
      </c>
      <c r="BU93" s="0" t="n">
        <f aca="false">BA93*'Dist Horaria'!$AA$3</f>
        <v>174.387420908611</v>
      </c>
      <c r="BV93" s="0" t="n">
        <f aca="false">BA93*'Dist Horaria'!$AB$3</f>
        <v>155.216457977247</v>
      </c>
      <c r="BW93" s="0" t="n">
        <f aca="false">BA93*'Dist Horaria'!$AC$3</f>
        <v>168.227541356333</v>
      </c>
      <c r="BX93" s="0" t="n">
        <f aca="false">BA93*'Dist Horaria'!$AD$3</f>
        <v>163.788088023674</v>
      </c>
      <c r="BY93" s="0" t="n">
        <f aca="false">BA93*'Dist Horaria'!$AE$3</f>
        <v>159.091405537962</v>
      </c>
      <c r="BZ93" s="0" t="n">
        <f aca="false">AN93*1000000</f>
        <v>13200.7430904246</v>
      </c>
      <c r="CA93" s="0" t="n">
        <f aca="false">BZ93*'Dist Horaria'!$H$6</f>
        <v>330.018577260615</v>
      </c>
      <c r="CB93" s="0" t="n">
        <f aca="false">BZ93*'Dist Horaria'!$I$6</f>
        <v>330.018577260615</v>
      </c>
      <c r="CC93" s="0" t="n">
        <f aca="false">BZ93*'Dist Horaria'!$J$6</f>
        <v>330.018577260615</v>
      </c>
      <c r="CD93" s="0" t="n">
        <f aca="false">BZ93*'Dist Horaria'!$K$6</f>
        <v>330.018577260615</v>
      </c>
      <c r="CE93" s="0" t="n">
        <f aca="false">BZ93*'Dist Horaria'!$L$6</f>
        <v>330.018577260615</v>
      </c>
      <c r="CF93" s="0" t="n">
        <f aca="false">BZ93*'Dist Horaria'!$M$6</f>
        <v>880.049539361639</v>
      </c>
      <c r="CG93" s="0" t="n">
        <f aca="false">BZ93*'Dist Horaria'!$N$6</f>
        <v>880.049539361639</v>
      </c>
      <c r="CH93" s="0" t="n">
        <f aca="false">BZ93*'Dist Horaria'!$O$6</f>
        <v>880.049539361639</v>
      </c>
      <c r="CI93" s="0" t="n">
        <f aca="false">BZ93*'Dist Horaria'!$P$6</f>
        <v>577.532510206076</v>
      </c>
      <c r="CJ93" s="0" t="n">
        <f aca="false">BZ93*'Dist Horaria'!$Q$6</f>
        <v>577.532510206076</v>
      </c>
      <c r="CK93" s="0" t="n">
        <f aca="false">BZ93*'Dist Horaria'!$R$6</f>
        <v>577.532510206076</v>
      </c>
      <c r="CL93" s="0" t="n">
        <f aca="false">BZ93*'Dist Horaria'!$S$6</f>
        <v>577.532510206076</v>
      </c>
      <c r="CM93" s="0" t="n">
        <f aca="false">BZ93*'Dist Horaria'!$T$6</f>
        <v>577.532510206076</v>
      </c>
      <c r="CN93" s="0" t="n">
        <f aca="false">BZ93*'Dist Horaria'!$U$6</f>
        <v>577.532510206076</v>
      </c>
      <c r="CO93" s="0" t="n">
        <f aca="false">BZ93*'Dist Horaria'!$V$6</f>
        <v>577.532510206076</v>
      </c>
      <c r="CP93" s="0" t="n">
        <f aca="false">BZ93*'Dist Horaria'!$W$6</f>
        <v>577.532510206076</v>
      </c>
      <c r="CQ93" s="0" t="n">
        <f aca="false">BZ93*'Dist Horaria'!$X$6</f>
        <v>880.049539361639</v>
      </c>
      <c r="CR93" s="0" t="n">
        <f aca="false">BZ93*'Dist Horaria'!$Y$6</f>
        <v>880.049539361639</v>
      </c>
      <c r="CS93" s="0" t="n">
        <f aca="false">BZ93*'Dist Horaria'!$Z$6</f>
        <v>880.049539361639</v>
      </c>
      <c r="CT93" s="0" t="n">
        <f aca="false">BZ93*'Dist Horaria'!$AA$6</f>
        <v>330.018577260615</v>
      </c>
      <c r="CU93" s="0" t="n">
        <f aca="false">BZ93*'Dist Horaria'!$AB$6</f>
        <v>330.018577260615</v>
      </c>
      <c r="CV93" s="0" t="n">
        <f aca="false">BZ93*'Dist Horaria'!$AC$6</f>
        <v>330.018577260615</v>
      </c>
      <c r="CW93" s="0" t="n">
        <f aca="false">BZ93*'Dist Horaria'!$AD$6</f>
        <v>330.018577260615</v>
      </c>
      <c r="CX93" s="0" t="n">
        <f aca="false">BZ93*'Dist Horaria'!$AE$6</f>
        <v>330.018577260615</v>
      </c>
      <c r="CY93" s="0" t="n">
        <f aca="false">AS93*1000000</f>
        <v>13808.358661454</v>
      </c>
      <c r="CZ93" s="0" t="n">
        <f aca="false">CY93*'Dist Horaria'!$H$6</f>
        <v>345.208966536349</v>
      </c>
      <c r="DA93" s="0" t="n">
        <f aca="false">CY93*'Dist Horaria'!$I$6</f>
        <v>345.208966536349</v>
      </c>
      <c r="DB93" s="0" t="n">
        <f aca="false">CY93*'Dist Horaria'!$J$6</f>
        <v>345.208966536349</v>
      </c>
      <c r="DC93" s="0" t="n">
        <f aca="false">CY93*'Dist Horaria'!$K$6</f>
        <v>345.208966536349</v>
      </c>
      <c r="DD93" s="0" t="n">
        <f aca="false">CY93*'Dist Horaria'!$L$6</f>
        <v>345.208966536349</v>
      </c>
      <c r="DE93" s="0" t="n">
        <f aca="false">CY93*'Dist Horaria'!$M$6</f>
        <v>920.557244096932</v>
      </c>
      <c r="DF93" s="0" t="n">
        <f aca="false">CY93*'Dist Horaria'!$N$6</f>
        <v>920.557244096932</v>
      </c>
      <c r="DG93" s="0" t="n">
        <f aca="false">CY93*'Dist Horaria'!$O$6</f>
        <v>920.557244096932</v>
      </c>
      <c r="DH93" s="0" t="n">
        <f aca="false">CY93*'Dist Horaria'!$P$6</f>
        <v>604.115691438611</v>
      </c>
      <c r="DI93" s="0" t="n">
        <f aca="false">CY93*'Dist Horaria'!$Q$6</f>
        <v>604.115691438611</v>
      </c>
      <c r="DJ93" s="0" t="n">
        <f aca="false">CY93*'Dist Horaria'!$R$6</f>
        <v>604.115691438611</v>
      </c>
      <c r="DK93" s="0" t="n">
        <f aca="false">CY93*'Dist Horaria'!$S$6</f>
        <v>604.115691438611</v>
      </c>
      <c r="DL93" s="0" t="n">
        <f aca="false">CY93*'Dist Horaria'!$T$6</f>
        <v>604.115691438611</v>
      </c>
      <c r="DM93" s="0" t="n">
        <f aca="false">CY93*'Dist Horaria'!$U$6</f>
        <v>604.115691438611</v>
      </c>
      <c r="DN93" s="0" t="n">
        <f aca="false">CY93*'Dist Horaria'!$V$6</f>
        <v>604.115691438611</v>
      </c>
      <c r="DO93" s="0" t="n">
        <f aca="false">CY93*'Dist Horaria'!$W$6</f>
        <v>604.115691438611</v>
      </c>
      <c r="DP93" s="0" t="n">
        <f aca="false">CY93*'Dist Horaria'!$X$6</f>
        <v>920.557244096932</v>
      </c>
      <c r="DQ93" s="0" t="n">
        <f aca="false">CY93*'Dist Horaria'!$Y$6</f>
        <v>920.557244096932</v>
      </c>
      <c r="DR93" s="0" t="n">
        <f aca="false">CY93*'Dist Horaria'!$Z$6</f>
        <v>920.557244096932</v>
      </c>
      <c r="DS93" s="0" t="n">
        <f aca="false">CY93*'Dist Horaria'!$AA$6</f>
        <v>345.208966536349</v>
      </c>
      <c r="DT93" s="0" t="n">
        <f aca="false">CY93*'Dist Horaria'!$AB$6</f>
        <v>345.208966536349</v>
      </c>
      <c r="DU93" s="0" t="n">
        <f aca="false">CY93*'Dist Horaria'!$AC$6</f>
        <v>345.208966536349</v>
      </c>
      <c r="DV93" s="0" t="n">
        <f aca="false">CY93*'Dist Horaria'!$AD$6</f>
        <v>345.208966536349</v>
      </c>
      <c r="DW93" s="0" t="n">
        <f aca="false">CY93*'Dist Horaria'!$AE$6</f>
        <v>345.208966536349</v>
      </c>
      <c r="DX93" s="0" t="n">
        <f aca="false">AX93*1000000</f>
        <v>800.484560084288</v>
      </c>
      <c r="DY93" s="0" t="n">
        <f aca="false">DX93*'Dist Horaria'!$H$6</f>
        <v>20.0121140021072</v>
      </c>
      <c r="DZ93" s="0" t="n">
        <f aca="false">DX93*'Dist Horaria'!$I$6</f>
        <v>20.0121140021072</v>
      </c>
      <c r="EA93" s="0" t="n">
        <f aca="false">DX93*'Dist Horaria'!$J$6</f>
        <v>20.0121140021072</v>
      </c>
      <c r="EB93" s="0" t="n">
        <f aca="false">DX93*'Dist Horaria'!$K$6</f>
        <v>20.0121140021072</v>
      </c>
      <c r="EC93" s="0" t="n">
        <f aca="false">DX93*'Dist Horaria'!$L$6</f>
        <v>20.0121140021072</v>
      </c>
      <c r="ED93" s="0" t="n">
        <f aca="false">DX93*'Dist Horaria'!$M$6</f>
        <v>53.3656373389526</v>
      </c>
      <c r="EE93" s="0" t="n">
        <f aca="false">DX93*'Dist Horaria'!$N$6</f>
        <v>53.3656373389526</v>
      </c>
      <c r="EF93" s="0" t="n">
        <f aca="false">DX93*'Dist Horaria'!$O$6</f>
        <v>53.3656373389526</v>
      </c>
      <c r="EG93" s="0" t="n">
        <f aca="false">DX93*'Dist Horaria'!$P$6</f>
        <v>35.0211995036876</v>
      </c>
      <c r="EH93" s="0" t="n">
        <f aca="false">DX93*'Dist Horaria'!$Q$6</f>
        <v>35.0211995036876</v>
      </c>
      <c r="EI93" s="0" t="n">
        <f aca="false">DX93*'Dist Horaria'!$R$6</f>
        <v>35.0211995036876</v>
      </c>
      <c r="EJ93" s="0" t="n">
        <f aca="false">DX93*'Dist Horaria'!$S$6</f>
        <v>35.0211995036876</v>
      </c>
      <c r="EK93" s="0" t="n">
        <f aca="false">DX93*'Dist Horaria'!$T$6</f>
        <v>35.0211995036876</v>
      </c>
      <c r="EL93" s="0" t="n">
        <f aca="false">DX93*'Dist Horaria'!$U$6</f>
        <v>35.0211995036876</v>
      </c>
      <c r="EM93" s="0" t="n">
        <f aca="false">DX93*'Dist Horaria'!$V$6</f>
        <v>35.0211995036876</v>
      </c>
      <c r="EN93" s="0" t="n">
        <f aca="false">DX93*'Dist Horaria'!$W$6</f>
        <v>35.0211995036876</v>
      </c>
      <c r="EO93" s="0" t="n">
        <f aca="false">DX93*'Dist Horaria'!$X$6</f>
        <v>53.3656373389526</v>
      </c>
      <c r="EP93" s="0" t="n">
        <f aca="false">DX93*'Dist Horaria'!$Y$6</f>
        <v>53.3656373389526</v>
      </c>
      <c r="EQ93" s="0" t="n">
        <f aca="false">DX93*'Dist Horaria'!$Z$6</f>
        <v>53.3656373389526</v>
      </c>
      <c r="ER93" s="0" t="n">
        <f aca="false">DX93*'Dist Horaria'!$AA$6</f>
        <v>20.0121140021072</v>
      </c>
      <c r="ES93" s="0" t="n">
        <f aca="false">DX93*'Dist Horaria'!$AB$6</f>
        <v>20.0121140021072</v>
      </c>
      <c r="ET93" s="0" t="n">
        <f aca="false">DX93*'Dist Horaria'!$AC$6</f>
        <v>20.0121140021072</v>
      </c>
      <c r="EU93" s="0" t="n">
        <f aca="false">DX93*'Dist Horaria'!$AD$6</f>
        <v>20.0121140021072</v>
      </c>
      <c r="EV93" s="0" t="n">
        <f aca="false">DX93*'Dist Horaria'!$AE$6</f>
        <v>20.0121140021072</v>
      </c>
      <c r="EW93" s="0" t="n">
        <f aca="false">BB93+CA93+CZ93+DY93</f>
        <v>845.262736668444</v>
      </c>
      <c r="EX93" s="0" t="n">
        <f aca="false">BC93+CB93+DA93+DZ93</f>
        <v>841.249478857099</v>
      </c>
      <c r="EY93" s="0" t="n">
        <f aca="false">BD93+CC93+DB93+EA93</f>
        <v>837.461456734542</v>
      </c>
      <c r="EZ93" s="0" t="n">
        <f aca="false">BE93+CD93+DC93+EB93</f>
        <v>834.234209832393</v>
      </c>
      <c r="FA93" s="0" t="n">
        <f aca="false">BF93+CE93+DD93+EC93</f>
        <v>831.875863092519</v>
      </c>
      <c r="FB93" s="0" t="n">
        <f aca="false">BG93+CF93+DE93+ED93</f>
        <v>1989.12389354998</v>
      </c>
      <c r="FC93" s="0" t="n">
        <f aca="false">BH93+CG93+DF93+EE93</f>
        <v>1995.22357839802</v>
      </c>
      <c r="FD93" s="0" t="n">
        <f aca="false">BI93+CH93+DG93+EF93</f>
        <v>1995.22357839802</v>
      </c>
      <c r="FE93" s="0" t="n">
        <f aca="false">BJ93+CI93+DH93+EG93</f>
        <v>1403.54944890199</v>
      </c>
      <c r="FF93" s="0" t="n">
        <f aca="false">BK93+CJ93+DI93+EH93</f>
        <v>1423.31560779901</v>
      </c>
      <c r="FG93" s="0" t="n">
        <f aca="false">BL93+CK93+DJ93+EI93</f>
        <v>1437.69099608775</v>
      </c>
      <c r="FH93" s="0" t="n">
        <f aca="false">BM93+CL93+DK93+EJ93</f>
        <v>1444.87869023212</v>
      </c>
      <c r="FI93" s="0" t="n">
        <f aca="false">BN93+CM93+DL93+EK93</f>
        <v>1446.67561376821</v>
      </c>
      <c r="FJ93" s="0" t="n">
        <f aca="false">BO93+CN93+DM93+EL93</f>
        <v>1444.87869023212</v>
      </c>
      <c r="FK93" s="0" t="n">
        <f aca="false">BP93+CO93+DN93+EM93</f>
        <v>1441.28484315993</v>
      </c>
      <c r="FL93" s="0" t="n">
        <f aca="false">BQ93+CP93+DO93+EN93</f>
        <v>1435.89407255165</v>
      </c>
      <c r="FM93" s="0" t="n">
        <f aca="false">BR93+CQ93+DP93+EO93</f>
        <v>2068.94852153899</v>
      </c>
      <c r="FN93" s="0" t="n">
        <f aca="false">BS93+CR93+DQ93+EP93</f>
        <v>2064.04522728756</v>
      </c>
      <c r="FO93" s="0" t="n">
        <f aca="false">BT93+CS93+DR93+EQ93</f>
        <v>2037.35611675032</v>
      </c>
      <c r="FP93" s="0" t="n">
        <f aca="false">BU93+CT93+DS93+ER93</f>
        <v>869.627078707682</v>
      </c>
      <c r="FQ93" s="0" t="n">
        <f aca="false">BV93+CU93+DT93+ES93</f>
        <v>850.456115776319</v>
      </c>
      <c r="FR93" s="0" t="n">
        <f aca="false">BW93+CV93+DU93+ET93</f>
        <v>863.467199155404</v>
      </c>
      <c r="FS93" s="0" t="n">
        <f aca="false">BX93+CW93+DV93+EU93</f>
        <v>859.027745822745</v>
      </c>
      <c r="FT93" s="0" t="n">
        <f aca="false">BY93+CX93+DW93+EV93</f>
        <v>854.331063337034</v>
      </c>
      <c r="FU93" s="0" t="n">
        <f aca="false">AM93*'Dist Horaria'!$H$10</f>
        <v>0.434854862638859</v>
      </c>
      <c r="FV93" s="0" t="n">
        <f aca="false">AM93*'Dist Horaria'!$I$10</f>
        <v>0.406976159534405</v>
      </c>
      <c r="FW93" s="0" t="n">
        <f aca="false">AM93*'Dist Horaria'!$J$10</f>
        <v>0.405214322590247</v>
      </c>
      <c r="FX93" s="0" t="n">
        <f aca="false">AM93*'Dist Horaria'!$K$10</f>
        <v>0.393560497923558</v>
      </c>
      <c r="FY93" s="0" t="n">
        <f aca="false">AM93*'Dist Horaria'!$L$10</f>
        <v>0.39371799456028</v>
      </c>
      <c r="FZ93" s="0" t="n">
        <f aca="false">AM93*'Dist Horaria'!$M$10</f>
        <v>0.421294456714124</v>
      </c>
      <c r="GA93" s="0" t="n">
        <f aca="false">AM93*'Dist Horaria'!$N$10</f>
        <v>0.398561969838867</v>
      </c>
      <c r="GB93" s="0" t="n">
        <f aca="false">AM93*'Dist Horaria'!$O$10</f>
        <v>0.391759259571666</v>
      </c>
      <c r="GC93" s="0" t="n">
        <f aca="false">AM93*'Dist Horaria'!$P$10</f>
        <v>0.397838466257852</v>
      </c>
      <c r="GD93" s="0" t="n">
        <f aca="false">AM93*'Dist Horaria'!$Q$10</f>
        <v>0.360030390416058</v>
      </c>
      <c r="GE93" s="0" t="n">
        <f aca="false">AM93*'Dist Horaria'!$R$10</f>
        <v>0.439291145066469</v>
      </c>
      <c r="GF93" s="0" t="n">
        <f aca="false">AM93*'Dist Horaria'!$S$10</f>
        <v>0.37517170289259</v>
      </c>
      <c r="GG93" s="0" t="n">
        <f aca="false">AR93*'Dist Horaria'!$H$10</f>
        <v>0.454870749916362</v>
      </c>
      <c r="GH93" s="0" t="n">
        <f aca="false">AR93*'Dist Horaria'!$I$10</f>
        <v>0.425708821012395</v>
      </c>
      <c r="GI93" s="0" t="n">
        <f aca="false">AR93*'Dist Horaria'!$J$10</f>
        <v>0.423865888666748</v>
      </c>
      <c r="GJ93" s="0" t="n">
        <f aca="false">AR93*'Dist Horaria'!$K$10</f>
        <v>0.411675651369267</v>
      </c>
      <c r="GK93" s="0" t="n">
        <f aca="false">AR93*'Dist Horaria'!$L$10</f>
        <v>0.411840397401588</v>
      </c>
      <c r="GL93" s="0" t="n">
        <f aca="false">AR93*'Dist Horaria'!$M$10</f>
        <v>0.440686173539032</v>
      </c>
      <c r="GM93" s="0" t="n">
        <f aca="false">AR93*'Dist Horaria'!$N$10</f>
        <v>0.416907335492555</v>
      </c>
      <c r="GN93" s="0" t="n">
        <f aca="false">AR93*'Dist Horaria'!$O$10</f>
        <v>0.409791504012766</v>
      </c>
      <c r="GO93" s="0" t="n">
        <f aca="false">AR93*'Dist Horaria'!$P$10</f>
        <v>0.416150529843732</v>
      </c>
      <c r="GP93" s="0" t="n">
        <f aca="false">AR93*'Dist Horaria'!$Q$10</f>
        <v>0.376602190182335</v>
      </c>
      <c r="GQ93" s="0" t="n">
        <f aca="false">AR93*'Dist Horaria'!$R$10</f>
        <v>0.459511229506361</v>
      </c>
      <c r="GR93" s="0" t="n">
        <f aca="false">AR93*'Dist Horaria'!$S$10</f>
        <v>0.392440440487559</v>
      </c>
      <c r="GS93" s="0" t="n">
        <f aca="false">AW93*'Dist Horaria'!$H$10</f>
        <v>0.0263693188357312</v>
      </c>
      <c r="GT93" s="0" t="n">
        <f aca="false">AW93*'Dist Horaria'!$I$10</f>
        <v>0.0246787722326026</v>
      </c>
      <c r="GU93" s="0" t="n">
        <f aca="false">AW93*'Dist Horaria'!$J$10</f>
        <v>0.0245719355748839</v>
      </c>
      <c r="GV93" s="0" t="n">
        <f aca="false">AW93*'Dist Horaria'!$K$10</f>
        <v>0.0238652551518416</v>
      </c>
      <c r="GW93" s="0" t="n">
        <f aca="false">AW93*'Dist Horaria'!$L$10</f>
        <v>0.0238748056464689</v>
      </c>
      <c r="GX93" s="0" t="n">
        <f aca="false">AW93*'Dist Horaria'!$M$10</f>
        <v>0.0255470245529873</v>
      </c>
      <c r="GY93" s="0" t="n">
        <f aca="false">AW93*'Dist Horaria'!$N$10</f>
        <v>0.0241685411879742</v>
      </c>
      <c r="GZ93" s="0" t="n">
        <f aca="false">AW93*'Dist Horaria'!$O$10</f>
        <v>0.0237560292181313</v>
      </c>
      <c r="HA93" s="0" t="n">
        <f aca="false">AW93*'Dist Horaria'!$P$10</f>
        <v>0.0241246683967381</v>
      </c>
      <c r="HB93" s="0" t="n">
        <f aca="false">AW93*'Dist Horaria'!$Q$10</f>
        <v>0.0218320110250629</v>
      </c>
      <c r="HC93" s="0" t="n">
        <f aca="false">AW93*'Dist Horaria'!$R$10</f>
        <v>0.0266383321452963</v>
      </c>
      <c r="HD93" s="0" t="n">
        <f aca="false">AW93*'Dist Horaria'!$S$10</f>
        <v>0.0227501704630469</v>
      </c>
    </row>
    <row r="94" customFormat="false" ht="13.8" hidden="false" customHeight="false" outlineLevel="0" collapsed="false">
      <c r="A94" s="0" t="n">
        <v>4.65398848638967</v>
      </c>
      <c r="B94" s="0" t="n">
        <v>-74.1411190608562</v>
      </c>
      <c r="C94" s="0" t="n">
        <v>24</v>
      </c>
      <c r="D94" s="0" t="n">
        <v>30</v>
      </c>
      <c r="E94" s="0" t="n">
        <v>1885</v>
      </c>
      <c r="F94" s="0" t="n">
        <v>111</v>
      </c>
      <c r="G94" s="0" t="s">
        <v>544</v>
      </c>
      <c r="H94" s="1" t="n">
        <v>40693</v>
      </c>
      <c r="I94" s="0" t="s">
        <v>570</v>
      </c>
      <c r="J94" s="0" t="s">
        <v>571</v>
      </c>
      <c r="L94" s="0" t="s">
        <v>572</v>
      </c>
      <c r="M94" s="0" t="s">
        <v>573</v>
      </c>
      <c r="N94" s="0" t="n">
        <v>15</v>
      </c>
      <c r="O94" s="0" t="s">
        <v>130</v>
      </c>
      <c r="P94" s="0" t="s">
        <v>85</v>
      </c>
      <c r="Q94" s="0" t="s">
        <v>86</v>
      </c>
      <c r="R94" s="0" t="s">
        <v>87</v>
      </c>
      <c r="S94" s="0" t="n">
        <v>365</v>
      </c>
      <c r="T94" s="0" t="n">
        <v>24</v>
      </c>
      <c r="U94" s="0" t="n">
        <v>3</v>
      </c>
      <c r="V94" s="0" t="n">
        <v>217099</v>
      </c>
      <c r="W94" s="0" t="n">
        <f aca="false">V94*12</f>
        <v>2605188</v>
      </c>
      <c r="X94" s="0" t="n">
        <v>3</v>
      </c>
      <c r="Y94" s="0" t="s">
        <v>574</v>
      </c>
      <c r="Z94" s="0" t="n">
        <v>35818</v>
      </c>
      <c r="AB94" s="0" t="n">
        <v>0.005</v>
      </c>
      <c r="AC94" s="0" t="n">
        <v>1</v>
      </c>
      <c r="AD94" s="0" t="n">
        <v>3633.69077837645</v>
      </c>
      <c r="AE94" s="0" t="n">
        <v>1.64969561338291</v>
      </c>
      <c r="AF94" s="0" t="n">
        <f aca="false">AE94/S94</f>
        <v>0.00451971400926825</v>
      </c>
      <c r="AG94" s="0" t="n">
        <f aca="false">AE94*EXP(AB94*AC94)</f>
        <v>1.65796474705665</v>
      </c>
      <c r="AH94" s="0" t="n">
        <f aca="false">AG94/S94</f>
        <v>0.00454236917001823</v>
      </c>
      <c r="AI94" s="0" t="s">
        <v>90</v>
      </c>
      <c r="AJ94" s="0" t="n">
        <f aca="false">IF(AI94="A",'FE DISTRIBUCIÓN'!$C$2,'FE DISTRIBUCIÓN'!$C$3)</f>
        <v>4.994E-006</v>
      </c>
      <c r="AK94" s="0" t="n">
        <f aca="false">W94*AJ94</f>
        <v>13.010308872</v>
      </c>
      <c r="AL94" s="0" t="n">
        <f aca="false">AK94/365</f>
        <v>0.0356446818410959</v>
      </c>
      <c r="AM94" s="0" t="n">
        <f aca="false">AK94*EXP(AB94*AC94)</f>
        <v>13.0755233166081</v>
      </c>
      <c r="AN94" s="0" t="n">
        <f aca="false">AM94/365</f>
        <v>0.0358233515523511</v>
      </c>
      <c r="AO94" s="0" t="n">
        <v>5.223868284E-006</v>
      </c>
      <c r="AP94" s="0" t="n">
        <f aca="false">AO94*W94</f>
        <v>13.6091589670574</v>
      </c>
      <c r="AQ94" s="0" t="n">
        <f aca="false">AP94/365</f>
        <v>0.037285367033034</v>
      </c>
      <c r="AR94" s="0" t="n">
        <f aca="false">AP94*EXP(AB94*AC94)</f>
        <v>13.6773751602587</v>
      </c>
      <c r="AS94" s="0" t="n">
        <f aca="false">AR94/365</f>
        <v>0.0374722607130375</v>
      </c>
      <c r="AT94" s="0" t="n">
        <v>3.02832944E-007</v>
      </c>
      <c r="AU94" s="0" t="n">
        <f aca="false">AT94*W94</f>
        <v>0.788936751713472</v>
      </c>
      <c r="AV94" s="0" t="n">
        <f aca="false">AU94/365</f>
        <v>0.00216147055263965</v>
      </c>
      <c r="AW94" s="0" t="n">
        <f aca="false">AU94*EXP(AB94*AC94)</f>
        <v>0.792891313638184</v>
      </c>
      <c r="AX94" s="0" t="n">
        <f aca="false">AW94/365</f>
        <v>0.00217230496887174</v>
      </c>
      <c r="AY94" s="0" t="n">
        <f aca="false">AW94+AR94+AM94+AG94</f>
        <v>29.2037545375617</v>
      </c>
      <c r="AZ94" s="0" t="n">
        <f aca="false">AH94+AN94+AS94+AX94</f>
        <v>0.0800102864042785</v>
      </c>
      <c r="BA94" s="0" t="n">
        <f aca="false">AH94*1000000</f>
        <v>4542.36917001823</v>
      </c>
      <c r="BB94" s="0" t="n">
        <f aca="false">BA94*'Dist Horaria'!$H$3</f>
        <v>158.276770927332</v>
      </c>
      <c r="BC94" s="0" t="n">
        <f aca="false">BA94*'Dist Horaria'!$I$3</f>
        <v>154.042719126331</v>
      </c>
      <c r="BD94" s="0" t="n">
        <f aca="false">BA94*'Dist Horaria'!$J$3</f>
        <v>150.04629461433</v>
      </c>
      <c r="BE94" s="0" t="n">
        <f aca="false">BA94*'Dist Horaria'!$K$3</f>
        <v>146.641497015807</v>
      </c>
      <c r="BF94" s="0" t="n">
        <f aca="false">BA94*'Dist Horaria'!$L$3</f>
        <v>144.153403120339</v>
      </c>
      <c r="BG94" s="0" t="n">
        <f aca="false">BA94*'Dist Horaria'!$M$3</f>
        <v>142.586986312674</v>
      </c>
      <c r="BH94" s="0" t="n">
        <f aca="false">BA94*'Dist Horaria'!$N$3</f>
        <v>149.022252331061</v>
      </c>
      <c r="BI94" s="0" t="n">
        <f aca="false">BA94*'Dist Horaria'!$O$3</f>
        <v>149.022252331061</v>
      </c>
      <c r="BJ94" s="0" t="n">
        <f aca="false">BA94*'Dist Horaria'!$P$3</f>
        <v>197.161468302772</v>
      </c>
      <c r="BK94" s="0" t="n">
        <f aca="false">BA94*'Dist Horaria'!$Q$3</f>
        <v>218.015085142488</v>
      </c>
      <c r="BL94" s="0" t="n">
        <f aca="false">BA94*'Dist Horaria'!$R$3</f>
        <v>233.181351935009</v>
      </c>
      <c r="BM94" s="0" t="n">
        <f aca="false">BA94*'Dist Horaria'!$S$3</f>
        <v>240.764485331269</v>
      </c>
      <c r="BN94" s="0" t="n">
        <f aca="false">BA94*'Dist Horaria'!$T$3</f>
        <v>242.660268680334</v>
      </c>
      <c r="BO94" s="0" t="n">
        <f aca="false">BA94*'Dist Horaria'!$U$3</f>
        <v>240.764485331269</v>
      </c>
      <c r="BP94" s="0" t="n">
        <f aca="false">BA94*'Dist Horaria'!$V$3</f>
        <v>236.972918633139</v>
      </c>
      <c r="BQ94" s="0" t="n">
        <f aca="false">BA94*'Dist Horaria'!$W$3</f>
        <v>231.285568585944</v>
      </c>
      <c r="BR94" s="0" t="n">
        <f aca="false">BA94*'Dist Horaria'!$X$3</f>
        <v>226.803257927638</v>
      </c>
      <c r="BS94" s="0" t="n">
        <f aca="false">BA94*'Dist Horaria'!$Y$3</f>
        <v>221.630203309157</v>
      </c>
      <c r="BT94" s="0" t="n">
        <f aca="false">BA94*'Dist Horaria'!$Z$3</f>
        <v>193.472760690384</v>
      </c>
      <c r="BU94" s="0" t="n">
        <f aca="false">BA94*'Dist Horaria'!$AA$3</f>
        <v>183.981545238073</v>
      </c>
      <c r="BV94" s="0" t="n">
        <f aca="false">BA94*'Dist Horaria'!$AB$3</f>
        <v>163.755869753931</v>
      </c>
      <c r="BW94" s="0" t="n">
        <f aca="false">BA94*'Dist Horaria'!$AC$3</f>
        <v>177.48277283463</v>
      </c>
      <c r="BX94" s="0" t="n">
        <f aca="false">BA94*'Dist Horaria'!$AD$3</f>
        <v>172.799077876018</v>
      </c>
      <c r="BY94" s="0" t="n">
        <f aca="false">BA94*'Dist Horaria'!$AE$3</f>
        <v>167.844002006948</v>
      </c>
      <c r="BZ94" s="0" t="n">
        <f aca="false">AN94*1000000</f>
        <v>35823.3515523511</v>
      </c>
      <c r="CA94" s="0" t="n">
        <f aca="false">BZ94*'Dist Horaria'!$H$6</f>
        <v>895.583788808778</v>
      </c>
      <c r="CB94" s="0" t="n">
        <f aca="false">BZ94*'Dist Horaria'!$I$6</f>
        <v>895.583788808778</v>
      </c>
      <c r="CC94" s="0" t="n">
        <f aca="false">BZ94*'Dist Horaria'!$J$6</f>
        <v>895.583788808778</v>
      </c>
      <c r="CD94" s="0" t="n">
        <f aca="false">BZ94*'Dist Horaria'!$K$6</f>
        <v>895.583788808778</v>
      </c>
      <c r="CE94" s="0" t="n">
        <f aca="false">BZ94*'Dist Horaria'!$L$6</f>
        <v>895.583788808778</v>
      </c>
      <c r="CF94" s="0" t="n">
        <f aca="false">BZ94*'Dist Horaria'!$M$6</f>
        <v>2388.22343682341</v>
      </c>
      <c r="CG94" s="0" t="n">
        <f aca="false">BZ94*'Dist Horaria'!$N$6</f>
        <v>2388.22343682341</v>
      </c>
      <c r="CH94" s="0" t="n">
        <f aca="false">BZ94*'Dist Horaria'!$O$6</f>
        <v>2388.22343682341</v>
      </c>
      <c r="CI94" s="0" t="n">
        <f aca="false">BZ94*'Dist Horaria'!$P$6</f>
        <v>1567.27163041536</v>
      </c>
      <c r="CJ94" s="0" t="n">
        <f aca="false">BZ94*'Dist Horaria'!$Q$6</f>
        <v>1567.27163041536</v>
      </c>
      <c r="CK94" s="0" t="n">
        <f aca="false">BZ94*'Dist Horaria'!$R$6</f>
        <v>1567.27163041536</v>
      </c>
      <c r="CL94" s="0" t="n">
        <f aca="false">BZ94*'Dist Horaria'!$S$6</f>
        <v>1567.27163041536</v>
      </c>
      <c r="CM94" s="0" t="n">
        <f aca="false">BZ94*'Dist Horaria'!$T$6</f>
        <v>1567.27163041536</v>
      </c>
      <c r="CN94" s="0" t="n">
        <f aca="false">BZ94*'Dist Horaria'!$U$6</f>
        <v>1567.27163041536</v>
      </c>
      <c r="CO94" s="0" t="n">
        <f aca="false">BZ94*'Dist Horaria'!$V$6</f>
        <v>1567.27163041536</v>
      </c>
      <c r="CP94" s="0" t="n">
        <f aca="false">BZ94*'Dist Horaria'!$W$6</f>
        <v>1567.27163041536</v>
      </c>
      <c r="CQ94" s="0" t="n">
        <f aca="false">BZ94*'Dist Horaria'!$X$6</f>
        <v>2388.22343682341</v>
      </c>
      <c r="CR94" s="0" t="n">
        <f aca="false">BZ94*'Dist Horaria'!$Y$6</f>
        <v>2388.22343682341</v>
      </c>
      <c r="CS94" s="0" t="n">
        <f aca="false">BZ94*'Dist Horaria'!$Z$6</f>
        <v>2388.22343682341</v>
      </c>
      <c r="CT94" s="0" t="n">
        <f aca="false">BZ94*'Dist Horaria'!$AA$6</f>
        <v>895.583788808778</v>
      </c>
      <c r="CU94" s="0" t="n">
        <f aca="false">BZ94*'Dist Horaria'!$AB$6</f>
        <v>895.583788808778</v>
      </c>
      <c r="CV94" s="0" t="n">
        <f aca="false">BZ94*'Dist Horaria'!$AC$6</f>
        <v>895.583788808778</v>
      </c>
      <c r="CW94" s="0" t="n">
        <f aca="false">BZ94*'Dist Horaria'!$AD$6</f>
        <v>895.583788808778</v>
      </c>
      <c r="CX94" s="0" t="n">
        <f aca="false">BZ94*'Dist Horaria'!$AE$6</f>
        <v>895.583788808778</v>
      </c>
      <c r="CY94" s="0" t="n">
        <f aca="false">AS94*1000000</f>
        <v>37472.2607130374</v>
      </c>
      <c r="CZ94" s="0" t="n">
        <f aca="false">CY94*'Dist Horaria'!$H$6</f>
        <v>936.806517825936</v>
      </c>
      <c r="DA94" s="0" t="n">
        <f aca="false">CY94*'Dist Horaria'!$I$6</f>
        <v>936.806517825936</v>
      </c>
      <c r="DB94" s="0" t="n">
        <f aca="false">CY94*'Dist Horaria'!$J$6</f>
        <v>936.806517825936</v>
      </c>
      <c r="DC94" s="0" t="n">
        <f aca="false">CY94*'Dist Horaria'!$K$6</f>
        <v>936.806517825936</v>
      </c>
      <c r="DD94" s="0" t="n">
        <f aca="false">CY94*'Dist Horaria'!$L$6</f>
        <v>936.806517825936</v>
      </c>
      <c r="DE94" s="0" t="n">
        <f aca="false">CY94*'Dist Horaria'!$M$6</f>
        <v>2498.1507142025</v>
      </c>
      <c r="DF94" s="0" t="n">
        <f aca="false">CY94*'Dist Horaria'!$N$6</f>
        <v>2498.1507142025</v>
      </c>
      <c r="DG94" s="0" t="n">
        <f aca="false">CY94*'Dist Horaria'!$O$6</f>
        <v>2498.1507142025</v>
      </c>
      <c r="DH94" s="0" t="n">
        <f aca="false">CY94*'Dist Horaria'!$P$6</f>
        <v>1639.41140619539</v>
      </c>
      <c r="DI94" s="0" t="n">
        <f aca="false">CY94*'Dist Horaria'!$Q$6</f>
        <v>1639.41140619539</v>
      </c>
      <c r="DJ94" s="0" t="n">
        <f aca="false">CY94*'Dist Horaria'!$R$6</f>
        <v>1639.41140619539</v>
      </c>
      <c r="DK94" s="0" t="n">
        <f aca="false">CY94*'Dist Horaria'!$S$6</f>
        <v>1639.41140619539</v>
      </c>
      <c r="DL94" s="0" t="n">
        <f aca="false">CY94*'Dist Horaria'!$T$6</f>
        <v>1639.41140619539</v>
      </c>
      <c r="DM94" s="0" t="n">
        <f aca="false">CY94*'Dist Horaria'!$U$6</f>
        <v>1639.41140619539</v>
      </c>
      <c r="DN94" s="0" t="n">
        <f aca="false">CY94*'Dist Horaria'!$V$6</f>
        <v>1639.41140619539</v>
      </c>
      <c r="DO94" s="0" t="n">
        <f aca="false">CY94*'Dist Horaria'!$W$6</f>
        <v>1639.41140619539</v>
      </c>
      <c r="DP94" s="0" t="n">
        <f aca="false">CY94*'Dist Horaria'!$X$6</f>
        <v>2498.1507142025</v>
      </c>
      <c r="DQ94" s="0" t="n">
        <f aca="false">CY94*'Dist Horaria'!$Y$6</f>
        <v>2498.1507142025</v>
      </c>
      <c r="DR94" s="0" t="n">
        <f aca="false">CY94*'Dist Horaria'!$Z$6</f>
        <v>2498.1507142025</v>
      </c>
      <c r="DS94" s="0" t="n">
        <f aca="false">CY94*'Dist Horaria'!$AA$6</f>
        <v>936.806517825936</v>
      </c>
      <c r="DT94" s="0" t="n">
        <f aca="false">CY94*'Dist Horaria'!$AB$6</f>
        <v>936.806517825936</v>
      </c>
      <c r="DU94" s="0" t="n">
        <f aca="false">CY94*'Dist Horaria'!$AC$6</f>
        <v>936.806517825936</v>
      </c>
      <c r="DV94" s="0" t="n">
        <f aca="false">CY94*'Dist Horaria'!$AD$6</f>
        <v>936.806517825936</v>
      </c>
      <c r="DW94" s="0" t="n">
        <f aca="false">CY94*'Dist Horaria'!$AE$6</f>
        <v>936.806517825936</v>
      </c>
      <c r="DX94" s="0" t="n">
        <f aca="false">AX94*1000000</f>
        <v>2172.30496887174</v>
      </c>
      <c r="DY94" s="0" t="n">
        <f aca="false">DX94*'Dist Horaria'!$H$6</f>
        <v>54.3076242217934</v>
      </c>
      <c r="DZ94" s="0" t="n">
        <f aca="false">DX94*'Dist Horaria'!$I$6</f>
        <v>54.3076242217934</v>
      </c>
      <c r="EA94" s="0" t="n">
        <f aca="false">DX94*'Dist Horaria'!$J$6</f>
        <v>54.3076242217934</v>
      </c>
      <c r="EB94" s="0" t="n">
        <f aca="false">DX94*'Dist Horaria'!$K$6</f>
        <v>54.3076242217934</v>
      </c>
      <c r="EC94" s="0" t="n">
        <f aca="false">DX94*'Dist Horaria'!$L$6</f>
        <v>54.3076242217934</v>
      </c>
      <c r="ED94" s="0" t="n">
        <f aca="false">DX94*'Dist Horaria'!$M$6</f>
        <v>144.820331258116</v>
      </c>
      <c r="EE94" s="0" t="n">
        <f aca="false">DX94*'Dist Horaria'!$N$6</f>
        <v>144.820331258116</v>
      </c>
      <c r="EF94" s="0" t="n">
        <f aca="false">DX94*'Dist Horaria'!$O$6</f>
        <v>144.820331258116</v>
      </c>
      <c r="EG94" s="0" t="n">
        <f aca="false">DX94*'Dist Horaria'!$P$6</f>
        <v>95.0383423881384</v>
      </c>
      <c r="EH94" s="0" t="n">
        <f aca="false">DX94*'Dist Horaria'!$Q$6</f>
        <v>95.0383423881384</v>
      </c>
      <c r="EI94" s="0" t="n">
        <f aca="false">DX94*'Dist Horaria'!$R$6</f>
        <v>95.0383423881384</v>
      </c>
      <c r="EJ94" s="0" t="n">
        <f aca="false">DX94*'Dist Horaria'!$S$6</f>
        <v>95.0383423881384</v>
      </c>
      <c r="EK94" s="0" t="n">
        <f aca="false">DX94*'Dist Horaria'!$T$6</f>
        <v>95.0383423881384</v>
      </c>
      <c r="EL94" s="0" t="n">
        <f aca="false">DX94*'Dist Horaria'!$U$6</f>
        <v>95.0383423881384</v>
      </c>
      <c r="EM94" s="0" t="n">
        <f aca="false">DX94*'Dist Horaria'!$V$6</f>
        <v>95.0383423881384</v>
      </c>
      <c r="EN94" s="0" t="n">
        <f aca="false">DX94*'Dist Horaria'!$W$6</f>
        <v>95.0383423881384</v>
      </c>
      <c r="EO94" s="0" t="n">
        <f aca="false">DX94*'Dist Horaria'!$X$6</f>
        <v>144.820331258116</v>
      </c>
      <c r="EP94" s="0" t="n">
        <f aca="false">DX94*'Dist Horaria'!$Y$6</f>
        <v>144.820331258116</v>
      </c>
      <c r="EQ94" s="0" t="n">
        <f aca="false">DX94*'Dist Horaria'!$Z$6</f>
        <v>144.820331258116</v>
      </c>
      <c r="ER94" s="0" t="n">
        <f aca="false">DX94*'Dist Horaria'!$AA$6</f>
        <v>54.3076242217934</v>
      </c>
      <c r="ES94" s="0" t="n">
        <f aca="false">DX94*'Dist Horaria'!$AB$6</f>
        <v>54.3076242217934</v>
      </c>
      <c r="ET94" s="0" t="n">
        <f aca="false">DX94*'Dist Horaria'!$AC$6</f>
        <v>54.3076242217934</v>
      </c>
      <c r="EU94" s="0" t="n">
        <f aca="false">DX94*'Dist Horaria'!$AD$6</f>
        <v>54.3076242217934</v>
      </c>
      <c r="EV94" s="0" t="n">
        <f aca="false">DX94*'Dist Horaria'!$AE$6</f>
        <v>54.3076242217934</v>
      </c>
      <c r="EW94" s="0" t="n">
        <f aca="false">BB94+CA94+CZ94+DY94</f>
        <v>2044.97470178384</v>
      </c>
      <c r="EX94" s="0" t="n">
        <f aca="false">BC94+CB94+DA94+DZ94</f>
        <v>2040.74064998284</v>
      </c>
      <c r="EY94" s="0" t="n">
        <f aca="false">BD94+CC94+DB94+EA94</f>
        <v>2036.74422547084</v>
      </c>
      <c r="EZ94" s="0" t="n">
        <f aca="false">BE94+CD94+DC94+EB94</f>
        <v>2033.33942787231</v>
      </c>
      <c r="FA94" s="0" t="n">
        <f aca="false">BF94+CE94+DD94+EC94</f>
        <v>2030.85133397685</v>
      </c>
      <c r="FB94" s="0" t="n">
        <f aca="false">BG94+CF94+DE94+ED94</f>
        <v>5173.78146859669</v>
      </c>
      <c r="FC94" s="0" t="n">
        <f aca="false">BH94+CG94+DF94+EE94</f>
        <v>5180.21673461508</v>
      </c>
      <c r="FD94" s="0" t="n">
        <f aca="false">BI94+CH94+DG94+EF94</f>
        <v>5180.21673461508</v>
      </c>
      <c r="FE94" s="0" t="n">
        <f aca="false">BJ94+CI94+DH94+EG94</f>
        <v>3498.88284730166</v>
      </c>
      <c r="FF94" s="0" t="n">
        <f aca="false">BK94+CJ94+DI94+EH94</f>
        <v>3519.73646414137</v>
      </c>
      <c r="FG94" s="0" t="n">
        <f aca="false">BL94+CK94+DJ94+EI94</f>
        <v>3534.9027309339</v>
      </c>
      <c r="FH94" s="0" t="n">
        <f aca="false">BM94+CL94+DK94+EJ94</f>
        <v>3542.48586433016</v>
      </c>
      <c r="FI94" s="0" t="n">
        <f aca="false">BN94+CM94+DL94+EK94</f>
        <v>3544.38164767922</v>
      </c>
      <c r="FJ94" s="0" t="n">
        <f aca="false">BO94+CN94+DM94+EL94</f>
        <v>3542.48586433016</v>
      </c>
      <c r="FK94" s="0" t="n">
        <f aca="false">BP94+CO94+DN94+EM94</f>
        <v>3538.69429763203</v>
      </c>
      <c r="FL94" s="0" t="n">
        <f aca="false">BQ94+CP94+DO94+EN94</f>
        <v>3533.00694758483</v>
      </c>
      <c r="FM94" s="0" t="n">
        <f aca="false">BR94+CQ94+DP94+EO94</f>
        <v>5257.99774021166</v>
      </c>
      <c r="FN94" s="0" t="n">
        <f aca="false">BS94+CR94+DQ94+EP94</f>
        <v>5252.82468559318</v>
      </c>
      <c r="FO94" s="0" t="n">
        <f aca="false">BT94+CS94+DR94+EQ94</f>
        <v>5224.6672429744</v>
      </c>
      <c r="FP94" s="0" t="n">
        <f aca="false">BU94+CT94+DS94+ER94</f>
        <v>2070.67947609458</v>
      </c>
      <c r="FQ94" s="0" t="n">
        <f aca="false">BV94+CU94+DT94+ES94</f>
        <v>2050.45380061044</v>
      </c>
      <c r="FR94" s="0" t="n">
        <f aca="false">BW94+CV94+DU94+ET94</f>
        <v>2064.18070369114</v>
      </c>
      <c r="FS94" s="0" t="n">
        <f aca="false">BX94+CW94+DV94+EU94</f>
        <v>2059.49700873253</v>
      </c>
      <c r="FT94" s="0" t="n">
        <f aca="false">BY94+CX94+DW94+EV94</f>
        <v>2054.54193286345</v>
      </c>
      <c r="FU94" s="0" t="n">
        <f aca="false">AM94*'Dist Horaria'!$H$10</f>
        <v>1.18008194780042</v>
      </c>
      <c r="FV94" s="0" t="n">
        <f aca="false">AM94*'Dist Horaria'!$I$10</f>
        <v>1.1044264657345</v>
      </c>
      <c r="FW94" s="0" t="n">
        <f aca="false">AM94*'Dist Horaria'!$J$10</f>
        <v>1.09964530275025</v>
      </c>
      <c r="FX94" s="0" t="n">
        <f aca="false">AM94*'Dist Horaria'!$K$10</f>
        <v>1.06801988173383</v>
      </c>
      <c r="FY94" s="0" t="n">
        <f aca="false">AM94*'Dist Horaria'!$L$10</f>
        <v>1.06844728626303</v>
      </c>
      <c r="FZ94" s="0" t="n">
        <f aca="false">AM94*'Dist Horaria'!$M$10</f>
        <v>1.14328256572725</v>
      </c>
      <c r="GA94" s="0" t="n">
        <f aca="false">AM94*'Dist Horaria'!$N$10</f>
        <v>1.0815925636256</v>
      </c>
      <c r="GB94" s="0" t="n">
        <f aca="false">AM94*'Dist Horaria'!$O$10</f>
        <v>1.06313179367187</v>
      </c>
      <c r="GC94" s="0" t="n">
        <f aca="false">AM94*'Dist Horaria'!$P$10</f>
        <v>1.07962916482642</v>
      </c>
      <c r="GD94" s="0" t="n">
        <f aca="false">AM94*'Dist Horaria'!$Q$10</f>
        <v>0.977027971611696</v>
      </c>
      <c r="GE94" s="0" t="n">
        <f aca="false">AM94*'Dist Horaria'!$R$10</f>
        <v>1.19212085378482</v>
      </c>
      <c r="GF94" s="0" t="n">
        <f aca="false">AM94*'Dist Horaria'!$S$10</f>
        <v>1.01811751907848</v>
      </c>
      <c r="GG94" s="0" t="n">
        <f aca="false">AR94*'Dist Horaria'!$H$10</f>
        <v>1.23439981170115</v>
      </c>
      <c r="GH94" s="0" t="n">
        <f aca="false">AR94*'Dist Horaria'!$I$10</f>
        <v>1.15526199166212</v>
      </c>
      <c r="GI94" s="0" t="n">
        <f aca="false">AR94*'Dist Horaria'!$J$10</f>
        <v>1.15026075704578</v>
      </c>
      <c r="GJ94" s="0" t="n">
        <f aca="false">AR94*'Dist Horaria'!$K$10</f>
        <v>1.11717965295771</v>
      </c>
      <c r="GK94" s="0" t="n">
        <f aca="false">AR94*'Dist Horaria'!$L$10</f>
        <v>1.11762673044359</v>
      </c>
      <c r="GL94" s="0" t="n">
        <f aca="false">AR94*'Dist Horaria'!$M$10</f>
        <v>1.19590659486438</v>
      </c>
      <c r="GM94" s="0" t="n">
        <f aca="false">AR94*'Dist Horaria'!$N$10</f>
        <v>1.13137707035123</v>
      </c>
      <c r="GN94" s="0" t="n">
        <f aca="false">AR94*'Dist Horaria'!$O$10</f>
        <v>1.11206657162084</v>
      </c>
      <c r="GO94" s="0" t="n">
        <f aca="false">AR94*'Dist Horaria'!$P$10</f>
        <v>1.1293232984818</v>
      </c>
      <c r="GP94" s="0" t="n">
        <f aca="false">AR94*'Dist Horaria'!$Q$10</f>
        <v>1.02199948607993</v>
      </c>
      <c r="GQ94" s="0" t="n">
        <f aca="false">AR94*'Dist Horaria'!$R$10</f>
        <v>1.24699285518252</v>
      </c>
      <c r="GR94" s="0" t="n">
        <f aca="false">AR94*'Dist Horaria'!$S$10</f>
        <v>1.06498033986761</v>
      </c>
      <c r="GS94" s="0" t="n">
        <f aca="false">AW94*'Dist Horaria'!$H$10</f>
        <v>0.07155940937398</v>
      </c>
      <c r="GT94" s="0" t="n">
        <f aca="false">AW94*'Dist Horaria'!$I$10</f>
        <v>0.0669717096615724</v>
      </c>
      <c r="GU94" s="0" t="n">
        <f aca="false">AW94*'Dist Horaria'!$J$10</f>
        <v>0.0666817830171466</v>
      </c>
      <c r="GV94" s="0" t="n">
        <f aca="false">AW94*'Dist Horaria'!$K$10</f>
        <v>0.0647640378526207</v>
      </c>
      <c r="GW94" s="0" t="n">
        <f aca="false">AW94*'Dist Horaria'!$L$10</f>
        <v>0.0647899553880344</v>
      </c>
      <c r="GX94" s="0" t="n">
        <f aca="false">AW94*'Dist Horaria'!$M$10</f>
        <v>0.0693279185428625</v>
      </c>
      <c r="GY94" s="0" t="n">
        <f aca="false">AW94*'Dist Horaria'!$N$10</f>
        <v>0.0655870765421002</v>
      </c>
      <c r="GZ94" s="0" t="n">
        <f aca="false">AW94*'Dist Horaria'!$O$10</f>
        <v>0.0644676273403387</v>
      </c>
      <c r="HA94" s="0" t="n">
        <f aca="false">AW94*'Dist Horaria'!$P$10</f>
        <v>0.065468017303293</v>
      </c>
      <c r="HB94" s="0" t="n">
        <f aca="false">AW94*'Dist Horaria'!$Q$10</f>
        <v>0.0592463470191266</v>
      </c>
      <c r="HC94" s="0" t="n">
        <f aca="false">AW94*'Dist Horaria'!$R$10</f>
        <v>0.072289440880146</v>
      </c>
      <c r="HD94" s="0" t="n">
        <f aca="false">AW94*'Dist Horaria'!$S$10</f>
        <v>0.0617379907169628</v>
      </c>
    </row>
    <row r="95" customFormat="false" ht="13.8" hidden="false" customHeight="false" outlineLevel="0" collapsed="false">
      <c r="A95" s="0" t="n">
        <v>4.62873888888889</v>
      </c>
      <c r="B95" s="0" t="n">
        <v>-74.1668333333333</v>
      </c>
      <c r="C95" s="0" t="n">
        <v>22</v>
      </c>
      <c r="D95" s="0" t="n">
        <v>27</v>
      </c>
      <c r="E95" s="0" t="n">
        <v>1844</v>
      </c>
      <c r="F95" s="0" t="n">
        <v>112</v>
      </c>
      <c r="G95" s="0" t="s">
        <v>544</v>
      </c>
      <c r="H95" s="1" t="n">
        <v>41575</v>
      </c>
      <c r="I95" s="0" t="s">
        <v>575</v>
      </c>
      <c r="J95" s="0" t="s">
        <v>576</v>
      </c>
      <c r="L95" s="0" t="s">
        <v>577</v>
      </c>
      <c r="M95" s="0" t="s">
        <v>578</v>
      </c>
      <c r="N95" s="0" t="n">
        <v>12</v>
      </c>
      <c r="O95" s="0" t="s">
        <v>130</v>
      </c>
      <c r="P95" s="0" t="s">
        <v>85</v>
      </c>
      <c r="Q95" s="0" t="s">
        <v>86</v>
      </c>
      <c r="R95" s="0" t="s">
        <v>87</v>
      </c>
      <c r="S95" s="0" t="n">
        <v>365</v>
      </c>
      <c r="T95" s="0" t="n">
        <v>24</v>
      </c>
      <c r="U95" s="0" t="n">
        <v>3</v>
      </c>
      <c r="V95" s="0" t="n">
        <v>75000</v>
      </c>
      <c r="W95" s="0" t="n">
        <f aca="false">V95*12</f>
        <v>900000</v>
      </c>
      <c r="X95" s="0" t="n">
        <v>2</v>
      </c>
      <c r="Y95" s="0" t="s">
        <v>579</v>
      </c>
      <c r="Z95" s="0" t="n">
        <v>23018</v>
      </c>
      <c r="AA95" s="0" t="s">
        <v>89</v>
      </c>
      <c r="AB95" s="0" t="n">
        <v>0.005</v>
      </c>
      <c r="AC95" s="0" t="n">
        <v>-1</v>
      </c>
      <c r="AD95" s="0" t="n">
        <v>3575.03124557681</v>
      </c>
      <c r="AE95" s="0" t="n">
        <v>1.62306418549187</v>
      </c>
      <c r="AF95" s="0" t="n">
        <f aca="false">AE95/S95</f>
        <v>0.00444675119312842</v>
      </c>
      <c r="AG95" s="0" t="n">
        <f aca="false">AE95*EXP(AB95*AC95)</f>
        <v>1.61496911909512</v>
      </c>
      <c r="AH95" s="0" t="n">
        <f aca="false">AG95/S95</f>
        <v>0.00442457292902773</v>
      </c>
      <c r="AI95" s="0" t="s">
        <v>90</v>
      </c>
      <c r="AJ95" s="0" t="n">
        <f aca="false">IF(AI95="A",'FE DISTRIBUCIÓN'!$C$2,'FE DISTRIBUCIÓN'!$C$3)</f>
        <v>4.994E-006</v>
      </c>
      <c r="AK95" s="0" t="n">
        <f aca="false">W95*AJ95</f>
        <v>4.4946</v>
      </c>
      <c r="AL95" s="0" t="n">
        <f aca="false">AK95/365</f>
        <v>0.0123139726027397</v>
      </c>
      <c r="AM95" s="0" t="n">
        <f aca="false">AK95*EXP(AB95*AC95)</f>
        <v>4.47218308897943</v>
      </c>
      <c r="AN95" s="0" t="n">
        <f aca="false">AM95/365</f>
        <v>0.0122525564081628</v>
      </c>
      <c r="AO95" s="0" t="n">
        <v>5.223868284E-006</v>
      </c>
      <c r="AP95" s="0" t="n">
        <f aca="false">AO95*W95</f>
        <v>4.7014814556</v>
      </c>
      <c r="AQ95" s="0" t="n">
        <f aca="false">AP95/365</f>
        <v>0.0128807711112329</v>
      </c>
      <c r="AR95" s="0" t="n">
        <f aca="false">AP95*EXP(AB95*AC95)</f>
        <v>4.67803271901498</v>
      </c>
      <c r="AS95" s="0" t="n">
        <f aca="false">AR95/365</f>
        <v>0.0128165279973013</v>
      </c>
      <c r="AT95" s="0" t="n">
        <v>3.02832944E-007</v>
      </c>
      <c r="AU95" s="0" t="n">
        <f aca="false">AT95*W95</f>
        <v>0.2725496496</v>
      </c>
      <c r="AV95" s="0" t="n">
        <f aca="false">AU95/365</f>
        <v>0.000746711368767123</v>
      </c>
      <c r="AW95" s="0" t="n">
        <f aca="false">AU95*EXP(AB95*AC95)</f>
        <v>0.271190302551593</v>
      </c>
      <c r="AX95" s="0" t="n">
        <f aca="false">AW95/365</f>
        <v>0.000742987130278336</v>
      </c>
      <c r="AY95" s="0" t="n">
        <f aca="false">AW95+AR95+AM95+AG95</f>
        <v>11.0363752296411</v>
      </c>
      <c r="AZ95" s="0" t="n">
        <f aca="false">AH95+AN95+AS95+AX95</f>
        <v>0.0302366444647702</v>
      </c>
      <c r="BA95" s="0" t="n">
        <f aca="false">AH95*1000000</f>
        <v>4424.57292902773</v>
      </c>
      <c r="BB95" s="0" t="n">
        <f aca="false">BA95*'Dist Horaria'!$H$3</f>
        <v>154.172214922854</v>
      </c>
      <c r="BC95" s="0" t="n">
        <f aca="false">BA95*'Dist Horaria'!$I$3</f>
        <v>150.047963837658</v>
      </c>
      <c r="BD95" s="0" t="n">
        <f aca="false">BA95*'Dist Horaria'!$J$3</f>
        <v>146.155177706267</v>
      </c>
      <c r="BE95" s="0" t="n">
        <f aca="false">BA95*'Dist Horaria'!$K$3</f>
        <v>142.838675960289</v>
      </c>
      <c r="BF95" s="0" t="n">
        <f aca="false">BA95*'Dist Horaria'!$L$3</f>
        <v>140.415105245819</v>
      </c>
      <c r="BG95" s="0" t="n">
        <f aca="false">BA95*'Dist Horaria'!$M$3</f>
        <v>138.889309973935</v>
      </c>
      <c r="BH95" s="0" t="n">
        <f aca="false">BA95*'Dist Horaria'!$N$3</f>
        <v>145.157691681873</v>
      </c>
      <c r="BI95" s="0" t="n">
        <f aca="false">BA95*'Dist Horaria'!$O$3</f>
        <v>145.157691681873</v>
      </c>
      <c r="BJ95" s="0" t="n">
        <f aca="false">BA95*'Dist Horaria'!$P$3</f>
        <v>192.048524161743</v>
      </c>
      <c r="BK95" s="0" t="n">
        <f aca="false">BA95*'Dist Horaria'!$Q$3</f>
        <v>212.361348832697</v>
      </c>
      <c r="BL95" s="0" t="n">
        <f aca="false">BA95*'Dist Horaria'!$R$3</f>
        <v>227.134312229754</v>
      </c>
      <c r="BM95" s="0" t="n">
        <f aca="false">BA95*'Dist Horaria'!$S$3</f>
        <v>234.520793928282</v>
      </c>
      <c r="BN95" s="0" t="n">
        <f aca="false">BA95*'Dist Horaria'!$T$3</f>
        <v>236.367414352914</v>
      </c>
      <c r="BO95" s="0" t="n">
        <f aca="false">BA95*'Dist Horaria'!$U$3</f>
        <v>234.520793928282</v>
      </c>
      <c r="BP95" s="0" t="n">
        <f aca="false">BA95*'Dist Horaria'!$V$3</f>
        <v>230.827553079018</v>
      </c>
      <c r="BQ95" s="0" t="n">
        <f aca="false">BA95*'Dist Horaria'!$W$3</f>
        <v>225.287691805122</v>
      </c>
      <c r="BR95" s="0" t="n">
        <f aca="false">BA95*'Dist Horaria'!$X$3</f>
        <v>220.921619903891</v>
      </c>
      <c r="BS95" s="0" t="n">
        <f aca="false">BA95*'Dist Horaria'!$Y$3</f>
        <v>215.882716950695</v>
      </c>
      <c r="BT95" s="0" t="n">
        <f aca="false">BA95*'Dist Horaria'!$Z$3</f>
        <v>188.455474976619</v>
      </c>
      <c r="BU95" s="0" t="n">
        <f aca="false">BA95*'Dist Horaria'!$AA$3</f>
        <v>179.210393086083</v>
      </c>
      <c r="BV95" s="0" t="n">
        <f aca="false">BA95*'Dist Horaria'!$AB$3</f>
        <v>159.509225508354</v>
      </c>
      <c r="BW95" s="0" t="n">
        <f aca="false">BA95*'Dist Horaria'!$AC$3</f>
        <v>172.880151889929</v>
      </c>
      <c r="BX95" s="0" t="n">
        <f aca="false">BA95*'Dist Horaria'!$AD$3</f>
        <v>168.317918142289</v>
      </c>
      <c r="BY95" s="0" t="n">
        <f aca="false">BA95*'Dist Horaria'!$AE$3</f>
        <v>163.491341144479</v>
      </c>
      <c r="BZ95" s="0" t="n">
        <f aca="false">AN95*1000000</f>
        <v>12252.5564081628</v>
      </c>
      <c r="CA95" s="0" t="n">
        <f aca="false">BZ95*'Dist Horaria'!$H$6</f>
        <v>306.313910204071</v>
      </c>
      <c r="CB95" s="0" t="n">
        <f aca="false">BZ95*'Dist Horaria'!$I$6</f>
        <v>306.313910204071</v>
      </c>
      <c r="CC95" s="0" t="n">
        <f aca="false">BZ95*'Dist Horaria'!$J$6</f>
        <v>306.313910204071</v>
      </c>
      <c r="CD95" s="0" t="n">
        <f aca="false">BZ95*'Dist Horaria'!$K$6</f>
        <v>306.313910204071</v>
      </c>
      <c r="CE95" s="0" t="n">
        <f aca="false">BZ95*'Dist Horaria'!$L$6</f>
        <v>306.313910204071</v>
      </c>
      <c r="CF95" s="0" t="n">
        <f aca="false">BZ95*'Dist Horaria'!$M$6</f>
        <v>816.837093877522</v>
      </c>
      <c r="CG95" s="0" t="n">
        <f aca="false">BZ95*'Dist Horaria'!$N$6</f>
        <v>816.837093877522</v>
      </c>
      <c r="CH95" s="0" t="n">
        <f aca="false">BZ95*'Dist Horaria'!$O$6</f>
        <v>816.837093877522</v>
      </c>
      <c r="CI95" s="0" t="n">
        <f aca="false">BZ95*'Dist Horaria'!$P$6</f>
        <v>536.049342857123</v>
      </c>
      <c r="CJ95" s="0" t="n">
        <f aca="false">BZ95*'Dist Horaria'!$Q$6</f>
        <v>536.049342857123</v>
      </c>
      <c r="CK95" s="0" t="n">
        <f aca="false">BZ95*'Dist Horaria'!$R$6</f>
        <v>536.049342857123</v>
      </c>
      <c r="CL95" s="0" t="n">
        <f aca="false">BZ95*'Dist Horaria'!$S$6</f>
        <v>536.049342857123</v>
      </c>
      <c r="CM95" s="0" t="n">
        <f aca="false">BZ95*'Dist Horaria'!$T$6</f>
        <v>536.049342857123</v>
      </c>
      <c r="CN95" s="0" t="n">
        <f aca="false">BZ95*'Dist Horaria'!$U$6</f>
        <v>536.049342857123</v>
      </c>
      <c r="CO95" s="0" t="n">
        <f aca="false">BZ95*'Dist Horaria'!$V$6</f>
        <v>536.049342857123</v>
      </c>
      <c r="CP95" s="0" t="n">
        <f aca="false">BZ95*'Dist Horaria'!$W$6</f>
        <v>536.049342857123</v>
      </c>
      <c r="CQ95" s="0" t="n">
        <f aca="false">BZ95*'Dist Horaria'!$X$6</f>
        <v>816.837093877522</v>
      </c>
      <c r="CR95" s="0" t="n">
        <f aca="false">BZ95*'Dist Horaria'!$Y$6</f>
        <v>816.837093877522</v>
      </c>
      <c r="CS95" s="0" t="n">
        <f aca="false">BZ95*'Dist Horaria'!$Z$6</f>
        <v>816.837093877522</v>
      </c>
      <c r="CT95" s="0" t="n">
        <f aca="false">BZ95*'Dist Horaria'!$AA$6</f>
        <v>306.313910204071</v>
      </c>
      <c r="CU95" s="0" t="n">
        <f aca="false">BZ95*'Dist Horaria'!$AB$6</f>
        <v>306.313910204071</v>
      </c>
      <c r="CV95" s="0" t="n">
        <f aca="false">BZ95*'Dist Horaria'!$AC$6</f>
        <v>306.313910204071</v>
      </c>
      <c r="CW95" s="0" t="n">
        <f aca="false">BZ95*'Dist Horaria'!$AD$6</f>
        <v>306.313910204071</v>
      </c>
      <c r="CX95" s="0" t="n">
        <f aca="false">BZ95*'Dist Horaria'!$AE$6</f>
        <v>306.313910204071</v>
      </c>
      <c r="CY95" s="0" t="n">
        <f aca="false">AS95*1000000</f>
        <v>12816.5279973013</v>
      </c>
      <c r="CZ95" s="0" t="n">
        <f aca="false">CY95*'Dist Horaria'!$H$6</f>
        <v>320.413199932533</v>
      </c>
      <c r="DA95" s="0" t="n">
        <f aca="false">CY95*'Dist Horaria'!$I$6</f>
        <v>320.413199932533</v>
      </c>
      <c r="DB95" s="0" t="n">
        <f aca="false">CY95*'Dist Horaria'!$J$6</f>
        <v>320.413199932533</v>
      </c>
      <c r="DC95" s="0" t="n">
        <f aca="false">CY95*'Dist Horaria'!$K$6</f>
        <v>320.413199932533</v>
      </c>
      <c r="DD95" s="0" t="n">
        <f aca="false">CY95*'Dist Horaria'!$L$6</f>
        <v>320.413199932533</v>
      </c>
      <c r="DE95" s="0" t="n">
        <f aca="false">CY95*'Dist Horaria'!$M$6</f>
        <v>854.435199820087</v>
      </c>
      <c r="DF95" s="0" t="n">
        <f aca="false">CY95*'Dist Horaria'!$N$6</f>
        <v>854.435199820087</v>
      </c>
      <c r="DG95" s="0" t="n">
        <f aca="false">CY95*'Dist Horaria'!$O$6</f>
        <v>854.435199820087</v>
      </c>
      <c r="DH95" s="0" t="n">
        <f aca="false">CY95*'Dist Horaria'!$P$6</f>
        <v>560.723099881932</v>
      </c>
      <c r="DI95" s="0" t="n">
        <f aca="false">CY95*'Dist Horaria'!$Q$6</f>
        <v>560.723099881932</v>
      </c>
      <c r="DJ95" s="0" t="n">
        <f aca="false">CY95*'Dist Horaria'!$R$6</f>
        <v>560.723099881932</v>
      </c>
      <c r="DK95" s="0" t="n">
        <f aca="false">CY95*'Dist Horaria'!$S$6</f>
        <v>560.723099881932</v>
      </c>
      <c r="DL95" s="0" t="n">
        <f aca="false">CY95*'Dist Horaria'!$T$6</f>
        <v>560.723099881932</v>
      </c>
      <c r="DM95" s="0" t="n">
        <f aca="false">CY95*'Dist Horaria'!$U$6</f>
        <v>560.723099881932</v>
      </c>
      <c r="DN95" s="0" t="n">
        <f aca="false">CY95*'Dist Horaria'!$V$6</f>
        <v>560.723099881932</v>
      </c>
      <c r="DO95" s="0" t="n">
        <f aca="false">CY95*'Dist Horaria'!$W$6</f>
        <v>560.723099881932</v>
      </c>
      <c r="DP95" s="0" t="n">
        <f aca="false">CY95*'Dist Horaria'!$X$6</f>
        <v>854.435199820087</v>
      </c>
      <c r="DQ95" s="0" t="n">
        <f aca="false">CY95*'Dist Horaria'!$Y$6</f>
        <v>854.435199820087</v>
      </c>
      <c r="DR95" s="0" t="n">
        <f aca="false">CY95*'Dist Horaria'!$Z$6</f>
        <v>854.435199820087</v>
      </c>
      <c r="DS95" s="0" t="n">
        <f aca="false">CY95*'Dist Horaria'!$AA$6</f>
        <v>320.413199932533</v>
      </c>
      <c r="DT95" s="0" t="n">
        <f aca="false">CY95*'Dist Horaria'!$AB$6</f>
        <v>320.413199932533</v>
      </c>
      <c r="DU95" s="0" t="n">
        <f aca="false">CY95*'Dist Horaria'!$AC$6</f>
        <v>320.413199932533</v>
      </c>
      <c r="DV95" s="0" t="n">
        <f aca="false">CY95*'Dist Horaria'!$AD$6</f>
        <v>320.413199932533</v>
      </c>
      <c r="DW95" s="0" t="n">
        <f aca="false">CY95*'Dist Horaria'!$AE$6</f>
        <v>320.413199932533</v>
      </c>
      <c r="DX95" s="0" t="n">
        <f aca="false">AX95*1000000</f>
        <v>742.987130278337</v>
      </c>
      <c r="DY95" s="0" t="n">
        <f aca="false">DX95*'Dist Horaria'!$H$6</f>
        <v>18.5746782569584</v>
      </c>
      <c r="DZ95" s="0" t="n">
        <f aca="false">DX95*'Dist Horaria'!$I$6</f>
        <v>18.5746782569584</v>
      </c>
      <c r="EA95" s="0" t="n">
        <f aca="false">DX95*'Dist Horaria'!$J$6</f>
        <v>18.5746782569584</v>
      </c>
      <c r="EB95" s="0" t="n">
        <f aca="false">DX95*'Dist Horaria'!$K$6</f>
        <v>18.5746782569584</v>
      </c>
      <c r="EC95" s="0" t="n">
        <f aca="false">DX95*'Dist Horaria'!$L$6</f>
        <v>18.5746782569584</v>
      </c>
      <c r="ED95" s="0" t="n">
        <f aca="false">DX95*'Dist Horaria'!$M$6</f>
        <v>49.5324753518891</v>
      </c>
      <c r="EE95" s="0" t="n">
        <f aca="false">DX95*'Dist Horaria'!$N$6</f>
        <v>49.5324753518891</v>
      </c>
      <c r="EF95" s="0" t="n">
        <f aca="false">DX95*'Dist Horaria'!$O$6</f>
        <v>49.5324753518891</v>
      </c>
      <c r="EG95" s="0" t="n">
        <f aca="false">DX95*'Dist Horaria'!$P$6</f>
        <v>32.5056869496772</v>
      </c>
      <c r="EH95" s="0" t="n">
        <f aca="false">DX95*'Dist Horaria'!$Q$6</f>
        <v>32.5056869496772</v>
      </c>
      <c r="EI95" s="0" t="n">
        <f aca="false">DX95*'Dist Horaria'!$R$6</f>
        <v>32.5056869496772</v>
      </c>
      <c r="EJ95" s="0" t="n">
        <f aca="false">DX95*'Dist Horaria'!$S$6</f>
        <v>32.5056869496772</v>
      </c>
      <c r="EK95" s="0" t="n">
        <f aca="false">DX95*'Dist Horaria'!$T$6</f>
        <v>32.5056869496772</v>
      </c>
      <c r="EL95" s="0" t="n">
        <f aca="false">DX95*'Dist Horaria'!$U$6</f>
        <v>32.5056869496772</v>
      </c>
      <c r="EM95" s="0" t="n">
        <f aca="false">DX95*'Dist Horaria'!$V$6</f>
        <v>32.5056869496772</v>
      </c>
      <c r="EN95" s="0" t="n">
        <f aca="false">DX95*'Dist Horaria'!$W$6</f>
        <v>32.5056869496772</v>
      </c>
      <c r="EO95" s="0" t="n">
        <f aca="false">DX95*'Dist Horaria'!$X$6</f>
        <v>49.5324753518891</v>
      </c>
      <c r="EP95" s="0" t="n">
        <f aca="false">DX95*'Dist Horaria'!$Y$6</f>
        <v>49.5324753518891</v>
      </c>
      <c r="EQ95" s="0" t="n">
        <f aca="false">DX95*'Dist Horaria'!$Z$6</f>
        <v>49.5324753518891</v>
      </c>
      <c r="ER95" s="0" t="n">
        <f aca="false">DX95*'Dist Horaria'!$AA$6</f>
        <v>18.5746782569584</v>
      </c>
      <c r="ES95" s="0" t="n">
        <f aca="false">DX95*'Dist Horaria'!$AB$6</f>
        <v>18.5746782569584</v>
      </c>
      <c r="ET95" s="0" t="n">
        <f aca="false">DX95*'Dist Horaria'!$AC$6</f>
        <v>18.5746782569584</v>
      </c>
      <c r="EU95" s="0" t="n">
        <f aca="false">DX95*'Dist Horaria'!$AD$6</f>
        <v>18.5746782569584</v>
      </c>
      <c r="EV95" s="0" t="n">
        <f aca="false">DX95*'Dist Horaria'!$AE$6</f>
        <v>18.5746782569584</v>
      </c>
      <c r="EW95" s="0" t="n">
        <f aca="false">BB95+CA95+CZ95+DY95</f>
        <v>799.474003316416</v>
      </c>
      <c r="EX95" s="0" t="n">
        <f aca="false">BC95+CB95+DA95+DZ95</f>
        <v>795.349752231219</v>
      </c>
      <c r="EY95" s="0" t="n">
        <f aca="false">BD95+CC95+DB95+EA95</f>
        <v>791.456966099829</v>
      </c>
      <c r="EZ95" s="0" t="n">
        <f aca="false">BE95+CD95+DC95+EB95</f>
        <v>788.140464353851</v>
      </c>
      <c r="FA95" s="0" t="n">
        <f aca="false">BF95+CE95+DD95+EC95</f>
        <v>785.71689363938</v>
      </c>
      <c r="FB95" s="0" t="n">
        <f aca="false">BG95+CF95+DE95+ED95</f>
        <v>1859.69407902343</v>
      </c>
      <c r="FC95" s="0" t="n">
        <f aca="false">BH95+CG95+DF95+EE95</f>
        <v>1865.96246073137</v>
      </c>
      <c r="FD95" s="0" t="n">
        <f aca="false">BI95+CH95+DG95+EF95</f>
        <v>1865.96246073137</v>
      </c>
      <c r="FE95" s="0" t="n">
        <f aca="false">BJ95+CI95+DH95+EG95</f>
        <v>1321.32665385048</v>
      </c>
      <c r="FF95" s="0" t="n">
        <f aca="false">BK95+CJ95+DI95+EH95</f>
        <v>1341.63947852143</v>
      </c>
      <c r="FG95" s="0" t="n">
        <f aca="false">BL95+CK95+DJ95+EI95</f>
        <v>1356.41244191849</v>
      </c>
      <c r="FH95" s="0" t="n">
        <f aca="false">BM95+CL95+DK95+EJ95</f>
        <v>1363.79892361702</v>
      </c>
      <c r="FI95" s="0" t="n">
        <f aca="false">BN95+CM95+DL95+EK95</f>
        <v>1365.64554404165</v>
      </c>
      <c r="FJ95" s="0" t="n">
        <f aca="false">BO95+CN95+DM95+EL95</f>
        <v>1363.79892361702</v>
      </c>
      <c r="FK95" s="0" t="n">
        <f aca="false">BP95+CO95+DN95+EM95</f>
        <v>1360.10568276775</v>
      </c>
      <c r="FL95" s="0" t="n">
        <f aca="false">BQ95+CP95+DO95+EN95</f>
        <v>1354.56582149385</v>
      </c>
      <c r="FM95" s="0" t="n">
        <f aca="false">BR95+CQ95+DP95+EO95</f>
        <v>1941.72638895339</v>
      </c>
      <c r="FN95" s="0" t="n">
        <f aca="false">BS95+CR95+DQ95+EP95</f>
        <v>1936.68748600019</v>
      </c>
      <c r="FO95" s="0" t="n">
        <f aca="false">BT95+CS95+DR95+EQ95</f>
        <v>1909.26024402612</v>
      </c>
      <c r="FP95" s="0" t="n">
        <f aca="false">BU95+CT95+DS95+ER95</f>
        <v>824.512181479645</v>
      </c>
      <c r="FQ95" s="0" t="n">
        <f aca="false">BV95+CU95+DT95+ES95</f>
        <v>804.811013901916</v>
      </c>
      <c r="FR95" s="0" t="n">
        <f aca="false">BW95+CV95+DU95+ET95</f>
        <v>818.181940283491</v>
      </c>
      <c r="FS95" s="0" t="n">
        <f aca="false">BX95+CW95+DV95+EU95</f>
        <v>813.619706535851</v>
      </c>
      <c r="FT95" s="0" t="n">
        <f aca="false">BY95+CX95+DW95+EV95</f>
        <v>808.793129538041</v>
      </c>
      <c r="FU95" s="0" t="n">
        <f aca="false">AM95*'Dist Horaria'!$H$10</f>
        <v>0.403619985431831</v>
      </c>
      <c r="FV95" s="0" t="n">
        <f aca="false">AM95*'Dist Horaria'!$I$10</f>
        <v>0.37774376164398</v>
      </c>
      <c r="FW95" s="0" t="n">
        <f aca="false">AM95*'Dist Horaria'!$J$10</f>
        <v>0.376108474418678</v>
      </c>
      <c r="FX95" s="0" t="n">
        <f aca="false">AM95*'Dist Horaria'!$K$10</f>
        <v>0.365291723943242</v>
      </c>
      <c r="FY95" s="0" t="n">
        <f aca="false">AM95*'Dist Horaria'!$L$10</f>
        <v>0.365437907867308</v>
      </c>
      <c r="FZ95" s="0" t="n">
        <f aca="false">AM95*'Dist Horaria'!$M$10</f>
        <v>0.391033600152436</v>
      </c>
      <c r="GA95" s="0" t="n">
        <f aca="false">AM95*'Dist Horaria'!$N$10</f>
        <v>0.369933948729104</v>
      </c>
      <c r="GB95" s="0" t="n">
        <f aca="false">AM95*'Dist Horaria'!$O$10</f>
        <v>0.363619865445586</v>
      </c>
      <c r="GC95" s="0" t="n">
        <f aca="false">AM95*'Dist Horaria'!$P$10</f>
        <v>0.36926241316651</v>
      </c>
      <c r="GD95" s="0" t="n">
        <f aca="false">AM95*'Dist Horaria'!$Q$10</f>
        <v>0.334170026415062</v>
      </c>
      <c r="GE95" s="0" t="n">
        <f aca="false">AM95*'Dist Horaria'!$R$10</f>
        <v>0.407737617319255</v>
      </c>
      <c r="GF95" s="0" t="n">
        <f aca="false">AM95*'Dist Horaria'!$S$10</f>
        <v>0.348223764446438</v>
      </c>
      <c r="GG95" s="0" t="n">
        <f aca="false">AR95*'Dist Horaria'!$H$10</f>
        <v>0.422198165936301</v>
      </c>
      <c r="GH95" s="0" t="n">
        <f aca="false">AR95*'Dist Horaria'!$I$10</f>
        <v>0.395130888252071</v>
      </c>
      <c r="GI95" s="0" t="n">
        <f aca="false">AR95*'Dist Horaria'!$J$10</f>
        <v>0.393420330568554</v>
      </c>
      <c r="GJ95" s="0" t="n">
        <f aca="false">AR95*'Dist Horaria'!$K$10</f>
        <v>0.382105697059428</v>
      </c>
      <c r="GK95" s="0" t="n">
        <f aca="false">AR95*'Dist Horaria'!$L$10</f>
        <v>0.382258609667469</v>
      </c>
      <c r="GL95" s="0" t="n">
        <f aca="false">AR95*'Dist Horaria'!$M$10</f>
        <v>0.409032443294883</v>
      </c>
      <c r="GM95" s="0" t="n">
        <f aca="false">AR95*'Dist Horaria'!$N$10</f>
        <v>0.386961598306137</v>
      </c>
      <c r="GN95" s="0" t="n">
        <f aca="false">AR95*'Dist Horaria'!$O$10</f>
        <v>0.380356884768431</v>
      </c>
      <c r="GO95" s="0" t="n">
        <f aca="false">AR95*'Dist Horaria'!$P$10</f>
        <v>0.386259152706014</v>
      </c>
      <c r="GP95" s="0" t="n">
        <f aca="false">AR95*'Dist Horaria'!$Q$10</f>
        <v>0.349551502293369</v>
      </c>
      <c r="GQ95" s="0" t="n">
        <f aca="false">AR95*'Dist Horaria'!$R$10</f>
        <v>0.426505327854983</v>
      </c>
      <c r="GR95" s="0" t="n">
        <f aca="false">AR95*'Dist Horaria'!$S$10</f>
        <v>0.364252118307336</v>
      </c>
      <c r="GS95" s="0" t="n">
        <f aca="false">AW95*'Dist Horaria'!$H$10</f>
        <v>0.0244752559963073</v>
      </c>
      <c r="GT95" s="0" t="n">
        <f aca="false">AW95*'Dist Horaria'!$I$10</f>
        <v>0.0229061384493954</v>
      </c>
      <c r="GU95" s="0" t="n">
        <f aca="false">AW95*'Dist Horaria'!$J$10</f>
        <v>0.0228069756851335</v>
      </c>
      <c r="GV95" s="0" t="n">
        <f aca="false">AW95*'Dist Horaria'!$K$10</f>
        <v>0.0221510549019958</v>
      </c>
      <c r="GW95" s="0" t="n">
        <f aca="false">AW95*'Dist Horaria'!$L$10</f>
        <v>0.0221599194010127</v>
      </c>
      <c r="GX95" s="0" t="n">
        <f aca="false">AW95*'Dist Horaria'!$M$10</f>
        <v>0.0237120256982541</v>
      </c>
      <c r="GY95" s="0" t="n">
        <f aca="false">AW95*'Dist Horaria'!$N$10</f>
        <v>0.0224325564235442</v>
      </c>
      <c r="GZ95" s="0" t="n">
        <f aca="false">AW95*'Dist Horaria'!$O$10</f>
        <v>0.0220496744793294</v>
      </c>
      <c r="HA95" s="0" t="n">
        <f aca="false">AW95*'Dist Horaria'!$P$10</f>
        <v>0.0223918349394791</v>
      </c>
      <c r="HB95" s="0" t="n">
        <f aca="false">AW95*'Dist Horaria'!$Q$10</f>
        <v>0.0202638552054127</v>
      </c>
      <c r="HC95" s="0" t="n">
        <f aca="false">AW95*'Dist Horaria'!$R$10</f>
        <v>0.0247249465423179</v>
      </c>
      <c r="HD95" s="0" t="n">
        <f aca="false">AW95*'Dist Horaria'!$S$10</f>
        <v>0.0211160648294108</v>
      </c>
    </row>
    <row r="96" customFormat="false" ht="13.8" hidden="false" customHeight="false" outlineLevel="0" collapsed="false">
      <c r="A96" s="0" t="n">
        <v>4.65067059952922</v>
      </c>
      <c r="B96" s="0" t="n">
        <v>-74.1751856112722</v>
      </c>
      <c r="C96" s="0" t="n">
        <v>21</v>
      </c>
      <c r="D96" s="0" t="n">
        <v>30</v>
      </c>
      <c r="E96" s="0" t="n">
        <v>1882</v>
      </c>
      <c r="F96" s="0" t="n">
        <v>113</v>
      </c>
      <c r="G96" s="0" t="s">
        <v>544</v>
      </c>
      <c r="H96" s="1" t="n">
        <v>39799</v>
      </c>
      <c r="I96" s="0" t="s">
        <v>580</v>
      </c>
      <c r="J96" s="0" t="s">
        <v>581</v>
      </c>
      <c r="L96" s="0" t="s">
        <v>582</v>
      </c>
      <c r="R96" s="0" t="n">
        <v>30</v>
      </c>
      <c r="S96" s="0" t="n">
        <v>365</v>
      </c>
      <c r="T96" s="0" t="n">
        <v>24</v>
      </c>
      <c r="V96" s="0" t="n">
        <v>73928.5714285714</v>
      </c>
      <c r="W96" s="0" t="n">
        <f aca="false">V96*12</f>
        <v>887142.857142857</v>
      </c>
      <c r="X96" s="0" t="n">
        <v>2</v>
      </c>
      <c r="Y96" s="0" t="s">
        <v>583</v>
      </c>
      <c r="Z96" s="0" t="n">
        <v>10566.88</v>
      </c>
      <c r="AB96" s="0" t="n">
        <v>0.005</v>
      </c>
      <c r="AC96" s="0" t="n">
        <v>4</v>
      </c>
      <c r="AD96" s="0" t="n">
        <v>9.16924562181438</v>
      </c>
      <c r="AE96" s="0" t="n">
        <f aca="false">AD96/2204.59</f>
        <v>0.00415916139591234</v>
      </c>
      <c r="AF96" s="0" t="n">
        <f aca="false">AE96/S96</f>
        <v>1.13949627285269E-005</v>
      </c>
      <c r="AG96" s="0" t="n">
        <f aca="false">AE96*EXP(AB96*AC96)</f>
        <v>0.00424318202949732</v>
      </c>
      <c r="AH96" s="0" t="n">
        <f aca="false">AG96/S96</f>
        <v>1.16251562451981E-005</v>
      </c>
      <c r="AI96" s="0" t="s">
        <v>90</v>
      </c>
      <c r="AJ96" s="0" t="n">
        <f aca="false">IF(AI96="A",'FE DISTRIBUCIÓN'!$C$2,'FE DISTRIBUCIÓN'!$C$3)</f>
        <v>4.994E-006</v>
      </c>
      <c r="AK96" s="0" t="n">
        <f aca="false">W96*AJ96</f>
        <v>4.43039142857143</v>
      </c>
      <c r="AL96" s="0" t="n">
        <f aca="false">AK96/365</f>
        <v>0.0121380587084149</v>
      </c>
      <c r="AM96" s="0" t="n">
        <f aca="false">AK96*EXP(AB96*AC96)</f>
        <v>4.51989127227163</v>
      </c>
      <c r="AN96" s="0" t="n">
        <f aca="false">AM96/365</f>
        <v>0.0123832637596483</v>
      </c>
      <c r="AO96" s="0" t="n">
        <v>5.223868284E-006</v>
      </c>
      <c r="AP96" s="0" t="n">
        <f aca="false">AO96*W96</f>
        <v>4.63431743480572</v>
      </c>
      <c r="AQ96" s="0" t="n">
        <f aca="false">AP96/365</f>
        <v>0.0126967600953581</v>
      </c>
      <c r="AR96" s="0" t="n">
        <f aca="false">AP96*EXP(AB96*AC96)</f>
        <v>4.72793685709815</v>
      </c>
      <c r="AS96" s="0" t="n">
        <f aca="false">AR96/365</f>
        <v>0.0129532516632826</v>
      </c>
      <c r="AT96" s="0" t="n">
        <v>3.02832944E-007</v>
      </c>
      <c r="AU96" s="0" t="n">
        <f aca="false">AT96*W96</f>
        <v>0.268656083177143</v>
      </c>
      <c r="AV96" s="0" t="n">
        <f aca="false">AU96/365</f>
        <v>0.000736044063499022</v>
      </c>
      <c r="AW96" s="0" t="n">
        <f aca="false">AU96*EXP(AB96*AC96)</f>
        <v>0.274083296063661</v>
      </c>
      <c r="AX96" s="0" t="n">
        <f aca="false">AW96/365</f>
        <v>0.00075091313990044</v>
      </c>
      <c r="AY96" s="0" t="n">
        <f aca="false">AW96+AR96+AM96+AG96</f>
        <v>9.52615460746293</v>
      </c>
      <c r="AZ96" s="0" t="n">
        <f aca="false">AH96+AN96+AS96+AX96</f>
        <v>0.0260990537190765</v>
      </c>
      <c r="BA96" s="0" t="n">
        <f aca="false">AH96*1000000</f>
        <v>11.6251562451981</v>
      </c>
      <c r="BB96" s="0" t="n">
        <f aca="false">BA96*'Dist Horaria'!$H$3</f>
        <v>0.405073238908119</v>
      </c>
      <c r="BC96" s="0" t="n">
        <f aca="false">BA96*'Dist Horaria'!$I$3</f>
        <v>0.394237150537807</v>
      </c>
      <c r="BD96" s="0" t="n">
        <f aca="false">BA96*'Dist Horaria'!$J$3</f>
        <v>0.384009214930809</v>
      </c>
      <c r="BE96" s="0" t="n">
        <f aca="false">BA96*'Dist Horaria'!$K$3</f>
        <v>0.375295413259347</v>
      </c>
      <c r="BF96" s="0" t="n">
        <f aca="false">BA96*'Dist Horaria'!$L$3</f>
        <v>0.368927705306754</v>
      </c>
      <c r="BG96" s="0" t="n">
        <f aca="false">BA96*'Dist Horaria'!$M$3</f>
        <v>0.364918819315189</v>
      </c>
      <c r="BH96" s="0" t="n">
        <f aca="false">BA96*'Dist Horaria'!$N$3</f>
        <v>0.381388412635993</v>
      </c>
      <c r="BI96" s="0" t="n">
        <f aca="false">BA96*'Dist Horaria'!$O$3</f>
        <v>0.381388412635993</v>
      </c>
      <c r="BJ96" s="0" t="n">
        <f aca="false">BA96*'Dist Horaria'!$P$3</f>
        <v>0.504589739134568</v>
      </c>
      <c r="BK96" s="0" t="n">
        <f aca="false">BA96*'Dist Horaria'!$Q$3</f>
        <v>0.557959807696877</v>
      </c>
      <c r="BL96" s="0" t="n">
        <f aca="false">BA96*'Dist Horaria'!$R$3</f>
        <v>0.596774403014921</v>
      </c>
      <c r="BM96" s="0" t="n">
        <f aca="false">BA96*'Dist Horaria'!$S$3</f>
        <v>0.616181700673943</v>
      </c>
      <c r="BN96" s="0" t="n">
        <f aca="false">BA96*'Dist Horaria'!$T$3</f>
        <v>0.621033525088699</v>
      </c>
      <c r="BO96" s="0" t="n">
        <f aca="false">BA96*'Dist Horaria'!$U$3</f>
        <v>0.616181700673943</v>
      </c>
      <c r="BP96" s="0" t="n">
        <f aca="false">BA96*'Dist Horaria'!$V$3</f>
        <v>0.606478051844432</v>
      </c>
      <c r="BQ96" s="0" t="n">
        <f aca="false">BA96*'Dist Horaria'!$W$3</f>
        <v>0.591922578600166</v>
      </c>
      <c r="BR96" s="0" t="n">
        <f aca="false">BA96*'Dist Horaria'!$X$3</f>
        <v>0.580451128396106</v>
      </c>
      <c r="BS96" s="0" t="n">
        <f aca="false">BA96*'Dist Horaria'!$Y$3</f>
        <v>0.567211876817499</v>
      </c>
      <c r="BT96" s="0" t="n">
        <f aca="false">BA96*'Dist Horaria'!$Z$3</f>
        <v>0.495149334638188</v>
      </c>
      <c r="BU96" s="0" t="n">
        <f aca="false">BA96*'Dist Horaria'!$AA$3</f>
        <v>0.470858736833362</v>
      </c>
      <c r="BV96" s="0" t="n">
        <f aca="false">BA96*'Dist Horaria'!$AB$3</f>
        <v>0.419095740725566</v>
      </c>
      <c r="BW96" s="0" t="n">
        <f aca="false">BA96*'Dist Horaria'!$AC$3</f>
        <v>0.454226613427217</v>
      </c>
      <c r="BX96" s="0" t="n">
        <f aca="false">BA96*'Dist Horaria'!$AD$3</f>
        <v>0.442239766110162</v>
      </c>
      <c r="BY96" s="0" t="n">
        <f aca="false">BA96*'Dist Horaria'!$AE$3</f>
        <v>0.429558381346244</v>
      </c>
      <c r="BZ96" s="0" t="n">
        <f aca="false">AN96*1000000</f>
        <v>12383.2637596483</v>
      </c>
      <c r="CA96" s="0" t="n">
        <f aca="false">BZ96*'Dist Horaria'!$H$6</f>
        <v>309.581593991207</v>
      </c>
      <c r="CB96" s="0" t="n">
        <f aca="false">BZ96*'Dist Horaria'!$I$6</f>
        <v>309.581593991207</v>
      </c>
      <c r="CC96" s="0" t="n">
        <f aca="false">BZ96*'Dist Horaria'!$J$6</f>
        <v>309.581593991207</v>
      </c>
      <c r="CD96" s="0" t="n">
        <f aca="false">BZ96*'Dist Horaria'!$K$6</f>
        <v>309.581593991207</v>
      </c>
      <c r="CE96" s="0" t="n">
        <f aca="false">BZ96*'Dist Horaria'!$L$6</f>
        <v>309.581593991207</v>
      </c>
      <c r="CF96" s="0" t="n">
        <f aca="false">BZ96*'Dist Horaria'!$M$6</f>
        <v>825.550917309886</v>
      </c>
      <c r="CG96" s="0" t="n">
        <f aca="false">BZ96*'Dist Horaria'!$N$6</f>
        <v>825.550917309886</v>
      </c>
      <c r="CH96" s="0" t="n">
        <f aca="false">BZ96*'Dist Horaria'!$O$6</f>
        <v>825.550917309886</v>
      </c>
      <c r="CI96" s="0" t="n">
        <f aca="false">BZ96*'Dist Horaria'!$P$6</f>
        <v>541.767789484613</v>
      </c>
      <c r="CJ96" s="0" t="n">
        <f aca="false">BZ96*'Dist Horaria'!$Q$6</f>
        <v>541.767789484613</v>
      </c>
      <c r="CK96" s="0" t="n">
        <f aca="false">BZ96*'Dist Horaria'!$R$6</f>
        <v>541.767789484613</v>
      </c>
      <c r="CL96" s="0" t="n">
        <f aca="false">BZ96*'Dist Horaria'!$S$6</f>
        <v>541.767789484613</v>
      </c>
      <c r="CM96" s="0" t="n">
        <f aca="false">BZ96*'Dist Horaria'!$T$6</f>
        <v>541.767789484613</v>
      </c>
      <c r="CN96" s="0" t="n">
        <f aca="false">BZ96*'Dist Horaria'!$U$6</f>
        <v>541.767789484613</v>
      </c>
      <c r="CO96" s="0" t="n">
        <f aca="false">BZ96*'Dist Horaria'!$V$6</f>
        <v>541.767789484613</v>
      </c>
      <c r="CP96" s="0" t="n">
        <f aca="false">BZ96*'Dist Horaria'!$W$6</f>
        <v>541.767789484613</v>
      </c>
      <c r="CQ96" s="0" t="n">
        <f aca="false">BZ96*'Dist Horaria'!$X$6</f>
        <v>825.550917309886</v>
      </c>
      <c r="CR96" s="0" t="n">
        <f aca="false">BZ96*'Dist Horaria'!$Y$6</f>
        <v>825.550917309886</v>
      </c>
      <c r="CS96" s="0" t="n">
        <f aca="false">BZ96*'Dist Horaria'!$Z$6</f>
        <v>825.550917309886</v>
      </c>
      <c r="CT96" s="0" t="n">
        <f aca="false">BZ96*'Dist Horaria'!$AA$6</f>
        <v>309.581593991207</v>
      </c>
      <c r="CU96" s="0" t="n">
        <f aca="false">BZ96*'Dist Horaria'!$AB$6</f>
        <v>309.581593991207</v>
      </c>
      <c r="CV96" s="0" t="n">
        <f aca="false">BZ96*'Dist Horaria'!$AC$6</f>
        <v>309.581593991207</v>
      </c>
      <c r="CW96" s="0" t="n">
        <f aca="false">BZ96*'Dist Horaria'!$AD$6</f>
        <v>309.581593991207</v>
      </c>
      <c r="CX96" s="0" t="n">
        <f aca="false">BZ96*'Dist Horaria'!$AE$6</f>
        <v>309.581593991207</v>
      </c>
      <c r="CY96" s="0" t="n">
        <f aca="false">AS96*1000000</f>
        <v>12953.2516632826</v>
      </c>
      <c r="CZ96" s="0" t="n">
        <f aca="false">CY96*'Dist Horaria'!$H$6</f>
        <v>323.831291582065</v>
      </c>
      <c r="DA96" s="0" t="n">
        <f aca="false">CY96*'Dist Horaria'!$I$6</f>
        <v>323.831291582065</v>
      </c>
      <c r="DB96" s="0" t="n">
        <f aca="false">CY96*'Dist Horaria'!$J$6</f>
        <v>323.831291582065</v>
      </c>
      <c r="DC96" s="0" t="n">
        <f aca="false">CY96*'Dist Horaria'!$K$6</f>
        <v>323.831291582065</v>
      </c>
      <c r="DD96" s="0" t="n">
        <f aca="false">CY96*'Dist Horaria'!$L$6</f>
        <v>323.831291582065</v>
      </c>
      <c r="DE96" s="0" t="n">
        <f aca="false">CY96*'Dist Horaria'!$M$6</f>
        <v>863.550110885507</v>
      </c>
      <c r="DF96" s="0" t="n">
        <f aca="false">CY96*'Dist Horaria'!$N$6</f>
        <v>863.550110885507</v>
      </c>
      <c r="DG96" s="0" t="n">
        <f aca="false">CY96*'Dist Horaria'!$O$6</f>
        <v>863.550110885507</v>
      </c>
      <c r="DH96" s="0" t="n">
        <f aca="false">CY96*'Dist Horaria'!$P$6</f>
        <v>566.704760268614</v>
      </c>
      <c r="DI96" s="0" t="n">
        <f aca="false">CY96*'Dist Horaria'!$Q$6</f>
        <v>566.704760268614</v>
      </c>
      <c r="DJ96" s="0" t="n">
        <f aca="false">CY96*'Dist Horaria'!$R$6</f>
        <v>566.704760268614</v>
      </c>
      <c r="DK96" s="0" t="n">
        <f aca="false">CY96*'Dist Horaria'!$S$6</f>
        <v>566.704760268614</v>
      </c>
      <c r="DL96" s="0" t="n">
        <f aca="false">CY96*'Dist Horaria'!$T$6</f>
        <v>566.704760268614</v>
      </c>
      <c r="DM96" s="0" t="n">
        <f aca="false">CY96*'Dist Horaria'!$U$6</f>
        <v>566.704760268614</v>
      </c>
      <c r="DN96" s="0" t="n">
        <f aca="false">CY96*'Dist Horaria'!$V$6</f>
        <v>566.704760268614</v>
      </c>
      <c r="DO96" s="0" t="n">
        <f aca="false">CY96*'Dist Horaria'!$W$6</f>
        <v>566.704760268614</v>
      </c>
      <c r="DP96" s="0" t="n">
        <f aca="false">CY96*'Dist Horaria'!$X$6</f>
        <v>863.550110885507</v>
      </c>
      <c r="DQ96" s="0" t="n">
        <f aca="false">CY96*'Dist Horaria'!$Y$6</f>
        <v>863.550110885507</v>
      </c>
      <c r="DR96" s="0" t="n">
        <f aca="false">CY96*'Dist Horaria'!$Z$6</f>
        <v>863.550110885507</v>
      </c>
      <c r="DS96" s="0" t="n">
        <f aca="false">CY96*'Dist Horaria'!$AA$6</f>
        <v>323.831291582065</v>
      </c>
      <c r="DT96" s="0" t="n">
        <f aca="false">CY96*'Dist Horaria'!$AB$6</f>
        <v>323.831291582065</v>
      </c>
      <c r="DU96" s="0" t="n">
        <f aca="false">CY96*'Dist Horaria'!$AC$6</f>
        <v>323.831291582065</v>
      </c>
      <c r="DV96" s="0" t="n">
        <f aca="false">CY96*'Dist Horaria'!$AD$6</f>
        <v>323.831291582065</v>
      </c>
      <c r="DW96" s="0" t="n">
        <f aca="false">CY96*'Dist Horaria'!$AE$6</f>
        <v>323.831291582065</v>
      </c>
      <c r="DX96" s="0" t="n">
        <f aca="false">AX96*1000000</f>
        <v>750.91313990044</v>
      </c>
      <c r="DY96" s="0" t="n">
        <f aca="false">DX96*'Dist Horaria'!$H$6</f>
        <v>18.772828497511</v>
      </c>
      <c r="DZ96" s="0" t="n">
        <f aca="false">DX96*'Dist Horaria'!$I$6</f>
        <v>18.772828497511</v>
      </c>
      <c r="EA96" s="0" t="n">
        <f aca="false">DX96*'Dist Horaria'!$J$6</f>
        <v>18.772828497511</v>
      </c>
      <c r="EB96" s="0" t="n">
        <f aca="false">DX96*'Dist Horaria'!$K$6</f>
        <v>18.772828497511</v>
      </c>
      <c r="EC96" s="0" t="n">
        <f aca="false">DX96*'Dist Horaria'!$L$6</f>
        <v>18.772828497511</v>
      </c>
      <c r="ED96" s="0" t="n">
        <f aca="false">DX96*'Dist Horaria'!$M$6</f>
        <v>50.0608759933627</v>
      </c>
      <c r="EE96" s="0" t="n">
        <f aca="false">DX96*'Dist Horaria'!$N$6</f>
        <v>50.0608759933627</v>
      </c>
      <c r="EF96" s="0" t="n">
        <f aca="false">DX96*'Dist Horaria'!$O$6</f>
        <v>50.0608759933627</v>
      </c>
      <c r="EG96" s="0" t="n">
        <f aca="false">DX96*'Dist Horaria'!$P$6</f>
        <v>32.8524498706443</v>
      </c>
      <c r="EH96" s="0" t="n">
        <f aca="false">DX96*'Dist Horaria'!$Q$6</f>
        <v>32.8524498706443</v>
      </c>
      <c r="EI96" s="0" t="n">
        <f aca="false">DX96*'Dist Horaria'!$R$6</f>
        <v>32.8524498706443</v>
      </c>
      <c r="EJ96" s="0" t="n">
        <f aca="false">DX96*'Dist Horaria'!$S$6</f>
        <v>32.8524498706443</v>
      </c>
      <c r="EK96" s="0" t="n">
        <f aca="false">DX96*'Dist Horaria'!$T$6</f>
        <v>32.8524498706443</v>
      </c>
      <c r="EL96" s="0" t="n">
        <f aca="false">DX96*'Dist Horaria'!$U$6</f>
        <v>32.8524498706443</v>
      </c>
      <c r="EM96" s="0" t="n">
        <f aca="false">DX96*'Dist Horaria'!$V$6</f>
        <v>32.8524498706443</v>
      </c>
      <c r="EN96" s="0" t="n">
        <f aca="false">DX96*'Dist Horaria'!$W$6</f>
        <v>32.8524498706443</v>
      </c>
      <c r="EO96" s="0" t="n">
        <f aca="false">DX96*'Dist Horaria'!$X$6</f>
        <v>50.0608759933627</v>
      </c>
      <c r="EP96" s="0" t="n">
        <f aca="false">DX96*'Dist Horaria'!$Y$6</f>
        <v>50.0608759933627</v>
      </c>
      <c r="EQ96" s="0" t="n">
        <f aca="false">DX96*'Dist Horaria'!$Z$6</f>
        <v>50.0608759933627</v>
      </c>
      <c r="ER96" s="0" t="n">
        <f aca="false">DX96*'Dist Horaria'!$AA$6</f>
        <v>18.772828497511</v>
      </c>
      <c r="ES96" s="0" t="n">
        <f aca="false">DX96*'Dist Horaria'!$AB$6</f>
        <v>18.772828497511</v>
      </c>
      <c r="ET96" s="0" t="n">
        <f aca="false">DX96*'Dist Horaria'!$AC$6</f>
        <v>18.772828497511</v>
      </c>
      <c r="EU96" s="0" t="n">
        <f aca="false">DX96*'Dist Horaria'!$AD$6</f>
        <v>18.772828497511</v>
      </c>
      <c r="EV96" s="0" t="n">
        <f aca="false">DX96*'Dist Horaria'!$AE$6</f>
        <v>18.772828497511</v>
      </c>
      <c r="EW96" s="0" t="n">
        <f aca="false">BB96+CA96+CZ96+DY96</f>
        <v>652.590787309691</v>
      </c>
      <c r="EX96" s="0" t="n">
        <f aca="false">BC96+CB96+DA96+DZ96</f>
        <v>652.579951221321</v>
      </c>
      <c r="EY96" s="0" t="n">
        <f aca="false">BD96+CC96+DB96+EA96</f>
        <v>652.569723285714</v>
      </c>
      <c r="EZ96" s="0" t="n">
        <f aca="false">BE96+CD96+DC96+EB96</f>
        <v>652.561009484042</v>
      </c>
      <c r="FA96" s="0" t="n">
        <f aca="false">BF96+CE96+DD96+EC96</f>
        <v>652.55464177609</v>
      </c>
      <c r="FB96" s="0" t="n">
        <f aca="false">BG96+CF96+DE96+ED96</f>
        <v>1739.52682300807</v>
      </c>
      <c r="FC96" s="0" t="n">
        <f aca="false">BH96+CG96+DF96+EE96</f>
        <v>1739.54329260139</v>
      </c>
      <c r="FD96" s="0" t="n">
        <f aca="false">BI96+CH96+DG96+EF96</f>
        <v>1739.54329260139</v>
      </c>
      <c r="FE96" s="0" t="n">
        <f aca="false">BJ96+CI96+DH96+EG96</f>
        <v>1141.829589363</v>
      </c>
      <c r="FF96" s="0" t="n">
        <f aca="false">BK96+CJ96+DI96+EH96</f>
        <v>1141.88295943157</v>
      </c>
      <c r="FG96" s="0" t="n">
        <f aca="false">BL96+CK96+DJ96+EI96</f>
        <v>1141.92177402689</v>
      </c>
      <c r="FH96" s="0" t="n">
        <f aca="false">BM96+CL96+DK96+EJ96</f>
        <v>1141.94118132454</v>
      </c>
      <c r="FI96" s="0" t="n">
        <f aca="false">BN96+CM96+DL96+EK96</f>
        <v>1141.94603314896</v>
      </c>
      <c r="FJ96" s="0" t="n">
        <f aca="false">BO96+CN96+DM96+EL96</f>
        <v>1141.94118132454</v>
      </c>
      <c r="FK96" s="0" t="n">
        <f aca="false">BP96+CO96+DN96+EM96</f>
        <v>1141.93147767571</v>
      </c>
      <c r="FL96" s="0" t="n">
        <f aca="false">BQ96+CP96+DO96+EN96</f>
        <v>1141.91692220247</v>
      </c>
      <c r="FM96" s="0" t="n">
        <f aca="false">BR96+CQ96+DP96+EO96</f>
        <v>1739.74235531715</v>
      </c>
      <c r="FN96" s="0" t="n">
        <f aca="false">BS96+CR96+DQ96+EP96</f>
        <v>1739.72911606557</v>
      </c>
      <c r="FO96" s="0" t="n">
        <f aca="false">BT96+CS96+DR96+EQ96</f>
        <v>1739.65705352339</v>
      </c>
      <c r="FP96" s="0" t="n">
        <f aca="false">BU96+CT96+DS96+ER96</f>
        <v>652.656572807617</v>
      </c>
      <c r="FQ96" s="0" t="n">
        <f aca="false">BV96+CU96+DT96+ES96</f>
        <v>652.604809811509</v>
      </c>
      <c r="FR96" s="0" t="n">
        <f aca="false">BW96+CV96+DU96+ET96</f>
        <v>652.63994068421</v>
      </c>
      <c r="FS96" s="0" t="n">
        <f aca="false">BX96+CW96+DV96+EU96</f>
        <v>652.627953836893</v>
      </c>
      <c r="FT96" s="0" t="n">
        <f aca="false">BY96+CX96+DW96+EV96</f>
        <v>652.615272452129</v>
      </c>
      <c r="FU96" s="0" t="n">
        <f aca="false">AM96*'Dist Horaria'!$H$10</f>
        <v>0.407925707237548</v>
      </c>
      <c r="FV96" s="0" t="n">
        <f aca="false">AM96*'Dist Horaria'!$I$10</f>
        <v>0.381773442061672</v>
      </c>
      <c r="FW96" s="0" t="n">
        <f aca="false">AM96*'Dist Horaria'!$J$10</f>
        <v>0.380120709982005</v>
      </c>
      <c r="FX96" s="0" t="n">
        <f aca="false">AM96*'Dist Horaria'!$K$10</f>
        <v>0.369188568990564</v>
      </c>
      <c r="FY96" s="0" t="n">
        <f aca="false">AM96*'Dist Horaria'!$L$10</f>
        <v>0.36933631236989</v>
      </c>
      <c r="FZ96" s="0" t="n">
        <f aca="false">AM96*'Dist Horaria'!$M$10</f>
        <v>0.395205053399833</v>
      </c>
      <c r="GA96" s="0" t="n">
        <f aca="false">AM96*'Dist Horaria'!$N$10</f>
        <v>0.373880315924013</v>
      </c>
      <c r="GB96" s="0" t="n">
        <f aca="false">AM96*'Dist Horaria'!$O$10</f>
        <v>0.367498875504926</v>
      </c>
      <c r="GC96" s="0" t="n">
        <f aca="false">AM96*'Dist Horaria'!$P$10</f>
        <v>0.37320161658009</v>
      </c>
      <c r="GD96" s="0" t="n">
        <f aca="false">AM96*'Dist Horaria'!$Q$10</f>
        <v>0.337734872610705</v>
      </c>
      <c r="GE96" s="0" t="n">
        <f aca="false">AM96*'Dist Horaria'!$R$10</f>
        <v>0.412087265040549</v>
      </c>
      <c r="GF96" s="0" t="n">
        <f aca="false">AM96*'Dist Horaria'!$S$10</f>
        <v>0.351938532569829</v>
      </c>
      <c r="GG96" s="0" t="n">
        <f aca="false">AR96*'Dist Horaria'!$H$10</f>
        <v>0.426702075343711</v>
      </c>
      <c r="GH96" s="0" t="n">
        <f aca="false">AR96*'Dist Horaria'!$I$10</f>
        <v>0.399346050392367</v>
      </c>
      <c r="GI96" s="0" t="n">
        <f aca="false">AR96*'Dist Horaria'!$J$10</f>
        <v>0.397617244887176</v>
      </c>
      <c r="GJ96" s="0" t="n">
        <f aca="false">AR96*'Dist Horaria'!$K$10</f>
        <v>0.386181909564508</v>
      </c>
      <c r="GK96" s="0" t="n">
        <f aca="false">AR96*'Dist Horaria'!$L$10</f>
        <v>0.386336453407806</v>
      </c>
      <c r="GL96" s="0" t="n">
        <f aca="false">AR96*'Dist Horaria'!$M$10</f>
        <v>0.413395903911076</v>
      </c>
      <c r="GM96" s="0" t="n">
        <f aca="false">AR96*'Dist Horaria'!$N$10</f>
        <v>0.39108961240836</v>
      </c>
      <c r="GN96" s="0" t="n">
        <f aca="false">AR96*'Dist Horaria'!$O$10</f>
        <v>0.384414441360803</v>
      </c>
      <c r="GO96" s="0" t="n">
        <f aca="false">AR96*'Dist Horaria'!$P$10</f>
        <v>0.390379673285996</v>
      </c>
      <c r="GP96" s="0" t="n">
        <f aca="false">AR96*'Dist Horaria'!$Q$10</f>
        <v>0.353280434407657</v>
      </c>
      <c r="GQ96" s="0" t="n">
        <f aca="false">AR96*'Dist Horaria'!$R$10</f>
        <v>0.431055185039173</v>
      </c>
      <c r="GR96" s="0" t="n">
        <f aca="false">AR96*'Dist Horaria'!$S$10</f>
        <v>0.368137873089514</v>
      </c>
      <c r="GS96" s="0" t="n">
        <f aca="false">AW96*'Dist Horaria'!$H$10</f>
        <v>0.0247363521938383</v>
      </c>
      <c r="GT96" s="0" t="n">
        <f aca="false">AW96*'Dist Horaria'!$I$10</f>
        <v>0.0231504956749198</v>
      </c>
      <c r="GU96" s="0" t="n">
        <f aca="false">AW96*'Dist Horaria'!$J$10</f>
        <v>0.0230502750659233</v>
      </c>
      <c r="GV96" s="0" t="n">
        <f aca="false">AW96*'Dist Horaria'!$K$10</f>
        <v>0.0223873570762033</v>
      </c>
      <c r="GW96" s="0" t="n">
        <f aca="false">AW96*'Dist Horaria'!$L$10</f>
        <v>0.022396316139583</v>
      </c>
      <c r="GX96" s="0" t="n">
        <f aca="false">AW96*'Dist Horaria'!$M$10</f>
        <v>0.023964979936874</v>
      </c>
      <c r="GY96" s="0" t="n">
        <f aca="false">AW96*'Dist Horaria'!$N$10</f>
        <v>0.0226718615888904</v>
      </c>
      <c r="GZ96" s="0" t="n">
        <f aca="false">AW96*'Dist Horaria'!$O$10</f>
        <v>0.0222848951513509</v>
      </c>
      <c r="HA96" s="0" t="n">
        <f aca="false">AW96*'Dist Horaria'!$P$10</f>
        <v>0.0226307056977389</v>
      </c>
      <c r="HB96" s="0" t="n">
        <f aca="false">AW96*'Dist Horaria'!$Q$10</f>
        <v>0.0204800251830526</v>
      </c>
      <c r="HC96" s="0" t="n">
        <f aca="false">AW96*'Dist Horaria'!$R$10</f>
        <v>0.0249887063790825</v>
      </c>
      <c r="HD96" s="0" t="n">
        <f aca="false">AW96*'Dist Horaria'!$S$10</f>
        <v>0.0213413259762037</v>
      </c>
    </row>
    <row r="97" customFormat="false" ht="13.8" hidden="false" customHeight="false" outlineLevel="0" collapsed="false">
      <c r="A97" s="0" t="n">
        <v>4.6480044802594</v>
      </c>
      <c r="B97" s="0" t="n">
        <v>-74.1433114698038</v>
      </c>
      <c r="C97" s="0" t="n">
        <v>24</v>
      </c>
      <c r="D97" s="0" t="n">
        <v>29</v>
      </c>
      <c r="E97" s="0" t="n">
        <v>1872</v>
      </c>
      <c r="F97" s="0" t="n">
        <v>114</v>
      </c>
      <c r="G97" s="0" t="s">
        <v>544</v>
      </c>
      <c r="H97" s="1" t="n">
        <v>41562</v>
      </c>
      <c r="I97" s="0" t="s">
        <v>584</v>
      </c>
      <c r="J97" s="0" t="s">
        <v>585</v>
      </c>
      <c r="L97" s="0" t="s">
        <v>586</v>
      </c>
      <c r="M97" s="0" t="s">
        <v>587</v>
      </c>
      <c r="N97" s="0" t="n">
        <v>40</v>
      </c>
      <c r="O97" s="0" t="s">
        <v>130</v>
      </c>
      <c r="P97" s="0" t="s">
        <v>85</v>
      </c>
      <c r="Q97" s="0" t="s">
        <v>86</v>
      </c>
      <c r="R97" s="0" t="s">
        <v>87</v>
      </c>
      <c r="S97" s="0" t="n">
        <v>365</v>
      </c>
      <c r="T97" s="0" t="n">
        <v>24</v>
      </c>
      <c r="U97" s="0" t="n">
        <v>2</v>
      </c>
      <c r="V97" s="0" t="n">
        <v>147506.1875</v>
      </c>
      <c r="W97" s="0" t="n">
        <f aca="false">V97*12</f>
        <v>1770074.25</v>
      </c>
      <c r="X97" s="0" t="n">
        <v>1</v>
      </c>
      <c r="Z97" s="0" t="n">
        <v>9685</v>
      </c>
      <c r="AB97" s="0" t="n">
        <v>0.005</v>
      </c>
      <c r="AC97" s="0" t="n">
        <v>-1</v>
      </c>
      <c r="AD97" s="0" t="n">
        <v>10.7654933169559</v>
      </c>
      <c r="AE97" s="0" t="n">
        <f aca="false">AD97/2204.59</f>
        <v>0.00488321788493819</v>
      </c>
      <c r="AF97" s="0" t="n">
        <f aca="false">AE97/S97</f>
        <v>1.33786791368169E-005</v>
      </c>
      <c r="AG97" s="0" t="n">
        <f aca="false">AE97*EXP(AB97*AC97)</f>
        <v>0.00485886273413039</v>
      </c>
      <c r="AH97" s="0" t="n">
        <f aca="false">AG97/S97</f>
        <v>1.33119526962476E-005</v>
      </c>
      <c r="AI97" s="0" t="s">
        <v>90</v>
      </c>
      <c r="AJ97" s="0" t="n">
        <f aca="false">IF(AI97="A",'FE DISTRIBUCIÓN'!$C$2,'FE DISTRIBUCIÓN'!$C$3)</f>
        <v>4.994E-006</v>
      </c>
      <c r="AK97" s="0" t="n">
        <f aca="false">W97*AJ97</f>
        <v>8.8397508045</v>
      </c>
      <c r="AL97" s="0" t="n">
        <f aca="false">AK97/365</f>
        <v>0.0242184953547945</v>
      </c>
      <c r="AM97" s="0" t="n">
        <f aca="false">AK97*EXP(AB97*AC97)</f>
        <v>8.79566236343105</v>
      </c>
      <c r="AN97" s="0" t="n">
        <f aca="false">AM97/365</f>
        <v>0.0240977051052906</v>
      </c>
      <c r="AO97" s="0" t="n">
        <v>5.223868284E-006</v>
      </c>
      <c r="AP97" s="0" t="n">
        <f aca="false">AO97*W97</f>
        <v>9.24663473490009</v>
      </c>
      <c r="AQ97" s="0" t="n">
        <f aca="false">AP97/365</f>
        <v>0.0253332458490413</v>
      </c>
      <c r="AR97" s="0" t="n">
        <f aca="false">AP97*EXP(AB97*AC97)</f>
        <v>9.20051695176211</v>
      </c>
      <c r="AS97" s="0" t="n">
        <f aca="false">AR97/365</f>
        <v>0.0252068957582523</v>
      </c>
      <c r="AT97" s="0" t="n">
        <v>3.02832944E-007</v>
      </c>
      <c r="AU97" s="0" t="n">
        <f aca="false">AT97*W97</f>
        <v>0.536036796226092</v>
      </c>
      <c r="AV97" s="0" t="n">
        <f aca="false">AU97/365</f>
        <v>0.00146859396226327</v>
      </c>
      <c r="AW97" s="0" t="n">
        <f aca="false">AU97*EXP(AB97*AC97)</f>
        <v>0.533363301551426</v>
      </c>
      <c r="AX97" s="0" t="n">
        <f aca="false">AW97/365</f>
        <v>0.00146126931931898</v>
      </c>
      <c r="AY97" s="0" t="n">
        <f aca="false">AW97+AR97+AM97+AG97</f>
        <v>18.5344014794787</v>
      </c>
      <c r="AZ97" s="0" t="n">
        <f aca="false">AH97+AN97+AS97+AX97</f>
        <v>0.0507791821355581</v>
      </c>
      <c r="BA97" s="0" t="n">
        <f aca="false">AH97*1000000</f>
        <v>13.3119526962476</v>
      </c>
      <c r="BB97" s="0" t="n">
        <f aca="false">BA97*'Dist Horaria'!$H$3</f>
        <v>0.463848887802093</v>
      </c>
      <c r="BC97" s="0" t="n">
        <f aca="false">BA97*'Dist Horaria'!$I$3</f>
        <v>0.45144049579811</v>
      </c>
      <c r="BD97" s="0" t="n">
        <f aca="false">BA97*'Dist Horaria'!$J$3</f>
        <v>0.439728498805652</v>
      </c>
      <c r="BE97" s="0" t="n">
        <f aca="false">BA97*'Dist Horaria'!$K$3</f>
        <v>0.42975033479578</v>
      </c>
      <c r="BF97" s="0" t="n">
        <f aca="false">BA97*'Dist Horaria'!$L$3</f>
        <v>0.422458679934499</v>
      </c>
      <c r="BG97" s="0" t="n">
        <f aca="false">BA97*'Dist Horaria'!$M$3</f>
        <v>0.417868109316887</v>
      </c>
      <c r="BH97" s="0" t="n">
        <f aca="false">BA97*'Dist Horaria'!$N$3</f>
        <v>0.436727421190956</v>
      </c>
      <c r="BI97" s="0" t="n">
        <f aca="false">BA97*'Dist Horaria'!$O$3</f>
        <v>0.436727421190956</v>
      </c>
      <c r="BJ97" s="0" t="n">
        <f aca="false">BA97*'Dist Horaria'!$P$3</f>
        <v>0.577805114761003</v>
      </c>
      <c r="BK97" s="0" t="n">
        <f aca="false">BA97*'Dist Horaria'!$Q$3</f>
        <v>0.638919117283802</v>
      </c>
      <c r="BL97" s="0" t="n">
        <f aca="false">BA97*'Dist Horaria'!$R$3</f>
        <v>0.68336566457311</v>
      </c>
      <c r="BM97" s="0" t="n">
        <f aca="false">BA97*'Dist Horaria'!$S$3</f>
        <v>0.705588938217764</v>
      </c>
      <c r="BN97" s="0" t="n">
        <f aca="false">BA97*'Dist Horaria'!$T$3</f>
        <v>0.711144756628927</v>
      </c>
      <c r="BO97" s="0" t="n">
        <f aca="false">BA97*'Dist Horaria'!$U$3</f>
        <v>0.705588938217764</v>
      </c>
      <c r="BP97" s="0" t="n">
        <f aca="false">BA97*'Dist Horaria'!$V$3</f>
        <v>0.694477301395437</v>
      </c>
      <c r="BQ97" s="0" t="n">
        <f aca="false">BA97*'Dist Horaria'!$W$3</f>
        <v>0.677809846161946</v>
      </c>
      <c r="BR97" s="0" t="n">
        <f aca="false">BA97*'Dist Horaria'!$X$3</f>
        <v>0.664673902072001</v>
      </c>
      <c r="BS97" s="0" t="n">
        <f aca="false">BA97*'Dist Horaria'!$Y$3</f>
        <v>0.649513650714438</v>
      </c>
      <c r="BT97" s="0" t="n">
        <f aca="false">BA97*'Dist Horaria'!$Z$3</f>
        <v>0.566994918713861</v>
      </c>
      <c r="BU97" s="0" t="n">
        <f aca="false">BA97*'Dist Horaria'!$AA$3</f>
        <v>0.539179783835569</v>
      </c>
      <c r="BV97" s="0" t="n">
        <f aca="false">BA97*'Dist Horaria'!$AB$3</f>
        <v>0.47990603808375</v>
      </c>
      <c r="BW97" s="0" t="n">
        <f aca="false">BA97*'Dist Horaria'!$AC$3</f>
        <v>0.520134358952595</v>
      </c>
      <c r="BX97" s="0" t="n">
        <f aca="false">BA97*'Dist Horaria'!$AD$3</f>
        <v>0.506408234236835</v>
      </c>
      <c r="BY97" s="0" t="n">
        <f aca="false">BA97*'Dist Horaria'!$AE$3</f>
        <v>0.491886795510373</v>
      </c>
      <c r="BZ97" s="0" t="n">
        <f aca="false">AN97*1000000</f>
        <v>24097.7051052906</v>
      </c>
      <c r="CA97" s="0" t="n">
        <f aca="false">BZ97*'Dist Horaria'!$H$6</f>
        <v>602.442627632264</v>
      </c>
      <c r="CB97" s="0" t="n">
        <f aca="false">BZ97*'Dist Horaria'!$I$6</f>
        <v>602.442627632264</v>
      </c>
      <c r="CC97" s="0" t="n">
        <f aca="false">BZ97*'Dist Horaria'!$J$6</f>
        <v>602.442627632264</v>
      </c>
      <c r="CD97" s="0" t="n">
        <f aca="false">BZ97*'Dist Horaria'!$K$6</f>
        <v>602.442627632264</v>
      </c>
      <c r="CE97" s="0" t="n">
        <f aca="false">BZ97*'Dist Horaria'!$L$6</f>
        <v>602.442627632264</v>
      </c>
      <c r="CF97" s="0" t="n">
        <f aca="false">BZ97*'Dist Horaria'!$M$6</f>
        <v>1606.51367368604</v>
      </c>
      <c r="CG97" s="0" t="n">
        <f aca="false">BZ97*'Dist Horaria'!$N$6</f>
        <v>1606.51367368604</v>
      </c>
      <c r="CH97" s="0" t="n">
        <f aca="false">BZ97*'Dist Horaria'!$O$6</f>
        <v>1606.51367368604</v>
      </c>
      <c r="CI97" s="0" t="n">
        <f aca="false">BZ97*'Dist Horaria'!$P$6</f>
        <v>1054.27459835646</v>
      </c>
      <c r="CJ97" s="0" t="n">
        <f aca="false">BZ97*'Dist Horaria'!$Q$6</f>
        <v>1054.27459835646</v>
      </c>
      <c r="CK97" s="0" t="n">
        <f aca="false">BZ97*'Dist Horaria'!$R$6</f>
        <v>1054.27459835646</v>
      </c>
      <c r="CL97" s="0" t="n">
        <f aca="false">BZ97*'Dist Horaria'!$S$6</f>
        <v>1054.27459835646</v>
      </c>
      <c r="CM97" s="0" t="n">
        <f aca="false">BZ97*'Dist Horaria'!$T$6</f>
        <v>1054.27459835646</v>
      </c>
      <c r="CN97" s="0" t="n">
        <f aca="false">BZ97*'Dist Horaria'!$U$6</f>
        <v>1054.27459835646</v>
      </c>
      <c r="CO97" s="0" t="n">
        <f aca="false">BZ97*'Dist Horaria'!$V$6</f>
        <v>1054.27459835646</v>
      </c>
      <c r="CP97" s="0" t="n">
        <f aca="false">BZ97*'Dist Horaria'!$W$6</f>
        <v>1054.27459835646</v>
      </c>
      <c r="CQ97" s="0" t="n">
        <f aca="false">BZ97*'Dist Horaria'!$X$6</f>
        <v>1606.51367368604</v>
      </c>
      <c r="CR97" s="0" t="n">
        <f aca="false">BZ97*'Dist Horaria'!$Y$6</f>
        <v>1606.51367368604</v>
      </c>
      <c r="CS97" s="0" t="n">
        <f aca="false">BZ97*'Dist Horaria'!$Z$6</f>
        <v>1606.51367368604</v>
      </c>
      <c r="CT97" s="0" t="n">
        <f aca="false">BZ97*'Dist Horaria'!$AA$6</f>
        <v>602.442627632264</v>
      </c>
      <c r="CU97" s="0" t="n">
        <f aca="false">BZ97*'Dist Horaria'!$AB$6</f>
        <v>602.442627632264</v>
      </c>
      <c r="CV97" s="0" t="n">
        <f aca="false">BZ97*'Dist Horaria'!$AC$6</f>
        <v>602.442627632264</v>
      </c>
      <c r="CW97" s="0" t="n">
        <f aca="false">BZ97*'Dist Horaria'!$AD$6</f>
        <v>602.442627632264</v>
      </c>
      <c r="CX97" s="0" t="n">
        <f aca="false">BZ97*'Dist Horaria'!$AE$6</f>
        <v>602.442627632264</v>
      </c>
      <c r="CY97" s="0" t="n">
        <f aca="false">AS97*1000000</f>
        <v>25206.8957582523</v>
      </c>
      <c r="CZ97" s="0" t="n">
        <f aca="false">CY97*'Dist Horaria'!$H$6</f>
        <v>630.172393956309</v>
      </c>
      <c r="DA97" s="0" t="n">
        <f aca="false">CY97*'Dist Horaria'!$I$6</f>
        <v>630.172393956309</v>
      </c>
      <c r="DB97" s="0" t="n">
        <f aca="false">CY97*'Dist Horaria'!$J$6</f>
        <v>630.172393956309</v>
      </c>
      <c r="DC97" s="0" t="n">
        <f aca="false">CY97*'Dist Horaria'!$K$6</f>
        <v>630.172393956309</v>
      </c>
      <c r="DD97" s="0" t="n">
        <f aca="false">CY97*'Dist Horaria'!$L$6</f>
        <v>630.172393956309</v>
      </c>
      <c r="DE97" s="0" t="n">
        <f aca="false">CY97*'Dist Horaria'!$M$6</f>
        <v>1680.45971721682</v>
      </c>
      <c r="DF97" s="0" t="n">
        <f aca="false">CY97*'Dist Horaria'!$N$6</f>
        <v>1680.45971721682</v>
      </c>
      <c r="DG97" s="0" t="n">
        <f aca="false">CY97*'Dist Horaria'!$O$6</f>
        <v>1680.45971721682</v>
      </c>
      <c r="DH97" s="0" t="n">
        <f aca="false">CY97*'Dist Horaria'!$P$6</f>
        <v>1102.80168942354</v>
      </c>
      <c r="DI97" s="0" t="n">
        <f aca="false">CY97*'Dist Horaria'!$Q$6</f>
        <v>1102.80168942354</v>
      </c>
      <c r="DJ97" s="0" t="n">
        <f aca="false">CY97*'Dist Horaria'!$R$6</f>
        <v>1102.80168942354</v>
      </c>
      <c r="DK97" s="0" t="n">
        <f aca="false">CY97*'Dist Horaria'!$S$6</f>
        <v>1102.80168942354</v>
      </c>
      <c r="DL97" s="0" t="n">
        <f aca="false">CY97*'Dist Horaria'!$T$6</f>
        <v>1102.80168942354</v>
      </c>
      <c r="DM97" s="0" t="n">
        <f aca="false">CY97*'Dist Horaria'!$U$6</f>
        <v>1102.80168942354</v>
      </c>
      <c r="DN97" s="0" t="n">
        <f aca="false">CY97*'Dist Horaria'!$V$6</f>
        <v>1102.80168942354</v>
      </c>
      <c r="DO97" s="0" t="n">
        <f aca="false">CY97*'Dist Horaria'!$W$6</f>
        <v>1102.80168942354</v>
      </c>
      <c r="DP97" s="0" t="n">
        <f aca="false">CY97*'Dist Horaria'!$X$6</f>
        <v>1680.45971721682</v>
      </c>
      <c r="DQ97" s="0" t="n">
        <f aca="false">CY97*'Dist Horaria'!$Y$6</f>
        <v>1680.45971721682</v>
      </c>
      <c r="DR97" s="0" t="n">
        <f aca="false">CY97*'Dist Horaria'!$Z$6</f>
        <v>1680.45971721682</v>
      </c>
      <c r="DS97" s="0" t="n">
        <f aca="false">CY97*'Dist Horaria'!$AA$6</f>
        <v>630.172393956309</v>
      </c>
      <c r="DT97" s="0" t="n">
        <f aca="false">CY97*'Dist Horaria'!$AB$6</f>
        <v>630.172393956309</v>
      </c>
      <c r="DU97" s="0" t="n">
        <f aca="false">CY97*'Dist Horaria'!$AC$6</f>
        <v>630.172393956309</v>
      </c>
      <c r="DV97" s="0" t="n">
        <f aca="false">CY97*'Dist Horaria'!$AD$6</f>
        <v>630.172393956309</v>
      </c>
      <c r="DW97" s="0" t="n">
        <f aca="false">CY97*'Dist Horaria'!$AE$6</f>
        <v>630.172393956309</v>
      </c>
      <c r="DX97" s="0" t="n">
        <f aca="false">AX97*1000000</f>
        <v>1461.26931931898</v>
      </c>
      <c r="DY97" s="0" t="n">
        <f aca="false">DX97*'Dist Horaria'!$H$6</f>
        <v>36.5317329829744</v>
      </c>
      <c r="DZ97" s="0" t="n">
        <f aca="false">DX97*'Dist Horaria'!$I$6</f>
        <v>36.5317329829744</v>
      </c>
      <c r="EA97" s="0" t="n">
        <f aca="false">DX97*'Dist Horaria'!$J$6</f>
        <v>36.5317329829744</v>
      </c>
      <c r="EB97" s="0" t="n">
        <f aca="false">DX97*'Dist Horaria'!$K$6</f>
        <v>36.5317329829744</v>
      </c>
      <c r="EC97" s="0" t="n">
        <f aca="false">DX97*'Dist Horaria'!$L$6</f>
        <v>36.5317329829744</v>
      </c>
      <c r="ED97" s="0" t="n">
        <f aca="false">DX97*'Dist Horaria'!$M$6</f>
        <v>97.4179546212651</v>
      </c>
      <c r="EE97" s="0" t="n">
        <f aca="false">DX97*'Dist Horaria'!$N$6</f>
        <v>97.4179546212651</v>
      </c>
      <c r="EF97" s="0" t="n">
        <f aca="false">DX97*'Dist Horaria'!$O$6</f>
        <v>97.4179546212651</v>
      </c>
      <c r="EG97" s="0" t="n">
        <f aca="false">DX97*'Dist Horaria'!$P$6</f>
        <v>63.9305327202052</v>
      </c>
      <c r="EH97" s="0" t="n">
        <f aca="false">DX97*'Dist Horaria'!$Q$6</f>
        <v>63.9305327202052</v>
      </c>
      <c r="EI97" s="0" t="n">
        <f aca="false">DX97*'Dist Horaria'!$R$6</f>
        <v>63.9305327202052</v>
      </c>
      <c r="EJ97" s="0" t="n">
        <f aca="false">DX97*'Dist Horaria'!$S$6</f>
        <v>63.9305327202052</v>
      </c>
      <c r="EK97" s="0" t="n">
        <f aca="false">DX97*'Dist Horaria'!$T$6</f>
        <v>63.9305327202052</v>
      </c>
      <c r="EL97" s="0" t="n">
        <f aca="false">DX97*'Dist Horaria'!$U$6</f>
        <v>63.9305327202052</v>
      </c>
      <c r="EM97" s="0" t="n">
        <f aca="false">DX97*'Dist Horaria'!$V$6</f>
        <v>63.9305327202052</v>
      </c>
      <c r="EN97" s="0" t="n">
        <f aca="false">DX97*'Dist Horaria'!$W$6</f>
        <v>63.9305327202052</v>
      </c>
      <c r="EO97" s="0" t="n">
        <f aca="false">DX97*'Dist Horaria'!$X$6</f>
        <v>97.4179546212651</v>
      </c>
      <c r="EP97" s="0" t="n">
        <f aca="false">DX97*'Dist Horaria'!$Y$6</f>
        <v>97.4179546212651</v>
      </c>
      <c r="EQ97" s="0" t="n">
        <f aca="false">DX97*'Dist Horaria'!$Z$6</f>
        <v>97.4179546212651</v>
      </c>
      <c r="ER97" s="0" t="n">
        <f aca="false">DX97*'Dist Horaria'!$AA$6</f>
        <v>36.5317329829744</v>
      </c>
      <c r="ES97" s="0" t="n">
        <f aca="false">DX97*'Dist Horaria'!$AB$6</f>
        <v>36.5317329829744</v>
      </c>
      <c r="ET97" s="0" t="n">
        <f aca="false">DX97*'Dist Horaria'!$AC$6</f>
        <v>36.5317329829744</v>
      </c>
      <c r="EU97" s="0" t="n">
        <f aca="false">DX97*'Dist Horaria'!$AD$6</f>
        <v>36.5317329829744</v>
      </c>
      <c r="EV97" s="0" t="n">
        <f aca="false">DX97*'Dist Horaria'!$AE$6</f>
        <v>36.5317329829744</v>
      </c>
      <c r="EW97" s="0" t="n">
        <f aca="false">BB97+CA97+CZ97+DY97</f>
        <v>1269.61060345935</v>
      </c>
      <c r="EX97" s="0" t="n">
        <f aca="false">BC97+CB97+DA97+DZ97</f>
        <v>1269.59819506735</v>
      </c>
      <c r="EY97" s="0" t="n">
        <f aca="false">BD97+CC97+DB97+EA97</f>
        <v>1269.58648307035</v>
      </c>
      <c r="EZ97" s="0" t="n">
        <f aca="false">BE97+CD97+DC97+EB97</f>
        <v>1269.57650490634</v>
      </c>
      <c r="FA97" s="0" t="n">
        <f aca="false">BF97+CE97+DD97+EC97</f>
        <v>1269.56921325148</v>
      </c>
      <c r="FB97" s="0" t="n">
        <f aca="false">BG97+CF97+DE97+ED97</f>
        <v>3384.80921363344</v>
      </c>
      <c r="FC97" s="0" t="n">
        <f aca="false">BH97+CG97+DF97+EE97</f>
        <v>3384.82807294532</v>
      </c>
      <c r="FD97" s="0" t="n">
        <f aca="false">BI97+CH97+DG97+EF97</f>
        <v>3384.82807294532</v>
      </c>
      <c r="FE97" s="0" t="n">
        <f aca="false">BJ97+CI97+DH97+EG97</f>
        <v>2221.58462561497</v>
      </c>
      <c r="FF97" s="0" t="n">
        <f aca="false">BK97+CJ97+DI97+EH97</f>
        <v>2221.64573961749</v>
      </c>
      <c r="FG97" s="0" t="n">
        <f aca="false">BL97+CK97+DJ97+EI97</f>
        <v>2221.69018616478</v>
      </c>
      <c r="FH97" s="0" t="n">
        <f aca="false">BM97+CL97+DK97+EJ97</f>
        <v>2221.71240943842</v>
      </c>
      <c r="FI97" s="0" t="n">
        <f aca="false">BN97+CM97+DL97+EK97</f>
        <v>2221.71796525684</v>
      </c>
      <c r="FJ97" s="0" t="n">
        <f aca="false">BO97+CN97+DM97+EL97</f>
        <v>2221.71240943842</v>
      </c>
      <c r="FK97" s="0" t="n">
        <f aca="false">BP97+CO97+DN97+EM97</f>
        <v>2221.7012978016</v>
      </c>
      <c r="FL97" s="0" t="n">
        <f aca="false">BQ97+CP97+DO97+EN97</f>
        <v>2221.68463034637</v>
      </c>
      <c r="FM97" s="0" t="n">
        <f aca="false">BR97+CQ97+DP97+EO97</f>
        <v>3385.0560194262</v>
      </c>
      <c r="FN97" s="0" t="n">
        <f aca="false">BS97+CR97+DQ97+EP97</f>
        <v>3385.04085917484</v>
      </c>
      <c r="FO97" s="0" t="n">
        <f aca="false">BT97+CS97+DR97+EQ97</f>
        <v>3384.95834044284</v>
      </c>
      <c r="FP97" s="0" t="n">
        <f aca="false">BU97+CT97+DS97+ER97</f>
        <v>1269.68593435538</v>
      </c>
      <c r="FQ97" s="0" t="n">
        <f aca="false">BV97+CU97+DT97+ES97</f>
        <v>1269.62666060963</v>
      </c>
      <c r="FR97" s="0" t="n">
        <f aca="false">BW97+CV97+DU97+ET97</f>
        <v>1269.6668889305</v>
      </c>
      <c r="FS97" s="0" t="n">
        <f aca="false">BX97+CW97+DV97+EU97</f>
        <v>1269.65316280578</v>
      </c>
      <c r="FT97" s="0" t="n">
        <f aca="false">BY97+CX97+DW97+EV97</f>
        <v>1269.63864136706</v>
      </c>
      <c r="FU97" s="0" t="n">
        <f aca="false">AM97*'Dist Horaria'!$H$10</f>
        <v>0.793819269998066</v>
      </c>
      <c r="FV97" s="0" t="n">
        <f aca="false">AM97*'Dist Horaria'!$I$10</f>
        <v>0.74292722842683</v>
      </c>
      <c r="FW97" s="0" t="n">
        <f aca="false">AM97*'Dist Horaria'!$J$10</f>
        <v>0.739711028639205</v>
      </c>
      <c r="FX97" s="0" t="n">
        <f aca="false">AM97*'Dist Horaria'!$K$10</f>
        <v>0.718437193655601</v>
      </c>
      <c r="FY97" s="0" t="n">
        <f aca="false">AM97*'Dist Horaria'!$L$10</f>
        <v>0.718724700766437</v>
      </c>
      <c r="FZ97" s="0" t="n">
        <f aca="false">AM97*'Dist Horaria'!$M$10</f>
        <v>0.76906500723847</v>
      </c>
      <c r="GA97" s="0" t="n">
        <f aca="false">AM97*'Dist Horaria'!$N$10</f>
        <v>0.727567285384675</v>
      </c>
      <c r="GB97" s="0" t="n">
        <f aca="false">AM97*'Dist Horaria'!$O$10</f>
        <v>0.715149067348553</v>
      </c>
      <c r="GC97" s="0" t="n">
        <f aca="false">AM97*'Dist Horaria'!$P$10</f>
        <v>0.726246543376555</v>
      </c>
      <c r="GD97" s="0" t="n">
        <f aca="false">AM97*'Dist Horaria'!$Q$10</f>
        <v>0.657228620976801</v>
      </c>
      <c r="GE97" s="0" t="n">
        <f aca="false">AM97*'Dist Horaria'!$R$10</f>
        <v>0.801917619081297</v>
      </c>
      <c r="GF97" s="0" t="n">
        <f aca="false">AM97*'Dist Horaria'!$S$10</f>
        <v>0.684868798538562</v>
      </c>
      <c r="GG97" s="0" t="n">
        <f aca="false">AR97*'Dist Horaria'!$H$10</f>
        <v>0.830357891023414</v>
      </c>
      <c r="GH97" s="0" t="n">
        <f aca="false">AR97*'Dist Horaria'!$I$10</f>
        <v>0.777123345194021</v>
      </c>
      <c r="GI97" s="0" t="n">
        <f aca="false">AR97*'Dist Horaria'!$J$10</f>
        <v>0.773759107295427</v>
      </c>
      <c r="GJ97" s="0" t="n">
        <f aca="false">AR97*'Dist Horaria'!$K$10</f>
        <v>0.751506061270216</v>
      </c>
      <c r="GK97" s="0" t="n">
        <f aca="false">AR97*'Dist Horaria'!$L$10</f>
        <v>0.751806802014654</v>
      </c>
      <c r="GL97" s="0" t="n">
        <f aca="false">AR97*'Dist Horaria'!$M$10</f>
        <v>0.804464216989842</v>
      </c>
      <c r="GM97" s="0" t="n">
        <f aca="false">AR97*'Dist Horaria'!$N$10</f>
        <v>0.761056401000597</v>
      </c>
      <c r="GN97" s="0" t="n">
        <f aca="false">AR97*'Dist Horaria'!$O$10</f>
        <v>0.748066586154242</v>
      </c>
      <c r="GO97" s="0" t="n">
        <f aca="false">AR97*'Dist Horaria'!$P$10</f>
        <v>0.759674866701926</v>
      </c>
      <c r="GP97" s="0" t="n">
        <f aca="false">AR97*'Dist Horaria'!$Q$10</f>
        <v>0.687480125842565</v>
      </c>
      <c r="GQ97" s="0" t="n">
        <f aca="false">AR97*'Dist Horaria'!$R$10</f>
        <v>0.838828998137682</v>
      </c>
      <c r="GR97" s="0" t="n">
        <f aca="false">AR97*'Dist Horaria'!$S$10</f>
        <v>0.716392550137522</v>
      </c>
      <c r="GS97" s="0" t="n">
        <f aca="false">AW97*'Dist Horaria'!$H$10</f>
        <v>0.0481366893346907</v>
      </c>
      <c r="GT97" s="0" t="n">
        <f aca="false">AW97*'Dist Horaria'!$I$10</f>
        <v>0.0450506287068998</v>
      </c>
      <c r="GU97" s="0" t="n">
        <f aca="false">AW97*'Dist Horaria'!$J$10</f>
        <v>0.0448556004229233</v>
      </c>
      <c r="GV97" s="0" t="n">
        <f aca="false">AW97*'Dist Horaria'!$K$10</f>
        <v>0.0435655687692879</v>
      </c>
      <c r="GW97" s="0" t="n">
        <f aca="false">AW97*'Dist Horaria'!$L$10</f>
        <v>0.0435830030153423</v>
      </c>
      <c r="GX97" s="0" t="n">
        <f aca="false">AW97*'Dist Horaria'!$M$10</f>
        <v>0.0466356067820198</v>
      </c>
      <c r="GY97" s="0" t="n">
        <f aca="false">AW97*'Dist Horaria'!$N$10</f>
        <v>0.0441192116522085</v>
      </c>
      <c r="GZ97" s="0" t="n">
        <f aca="false">AW97*'Dist Horaria'!$O$10</f>
        <v>0.0433661789074923</v>
      </c>
      <c r="HA97" s="0" t="n">
        <f aca="false">AW97*'Dist Horaria'!$P$10</f>
        <v>0.044039122707358</v>
      </c>
      <c r="HB97" s="0" t="n">
        <f aca="false">AW97*'Dist Horaria'!$Q$10</f>
        <v>0.0398539203386994</v>
      </c>
      <c r="HC97" s="0" t="n">
        <f aca="false">AW97*'Dist Horaria'!$R$10</f>
        <v>0.0486277680079816</v>
      </c>
      <c r="HD97" s="0" t="n">
        <f aca="false">AW97*'Dist Horaria'!$S$10</f>
        <v>0.041530002906523</v>
      </c>
    </row>
    <row r="98" customFormat="false" ht="13.8" hidden="false" customHeight="false" outlineLevel="0" collapsed="false">
      <c r="A98" s="0" t="n">
        <v>4.65644444444444</v>
      </c>
      <c r="B98" s="0" t="n">
        <v>-74.1400805555556</v>
      </c>
      <c r="C98" s="0" t="n">
        <v>25</v>
      </c>
      <c r="D98" s="0" t="n">
        <v>30</v>
      </c>
      <c r="E98" s="0" t="n">
        <v>1886</v>
      </c>
      <c r="F98" s="0" t="n">
        <v>115</v>
      </c>
      <c r="G98" s="0" t="s">
        <v>544</v>
      </c>
      <c r="H98" s="1" t="n">
        <v>39645</v>
      </c>
      <c r="I98" s="0" t="s">
        <v>588</v>
      </c>
      <c r="J98" s="0" t="s">
        <v>589</v>
      </c>
      <c r="L98" s="0" t="s">
        <v>590</v>
      </c>
      <c r="R98" s="0" t="n">
        <v>30</v>
      </c>
      <c r="S98" s="0" t="n">
        <v>365</v>
      </c>
      <c r="T98" s="0" t="n">
        <v>8</v>
      </c>
      <c r="V98" s="0" t="n">
        <v>73928.5714285715</v>
      </c>
      <c r="W98" s="0" t="n">
        <f aca="false">V98*12</f>
        <v>887142.857142857</v>
      </c>
      <c r="X98" s="0" t="n">
        <v>3</v>
      </c>
      <c r="Y98" s="0" t="s">
        <v>360</v>
      </c>
      <c r="Z98" s="0" t="n">
        <v>31698</v>
      </c>
      <c r="AB98" s="0" t="n">
        <v>0.005</v>
      </c>
      <c r="AC98" s="0" t="n">
        <v>4</v>
      </c>
      <c r="AD98" s="0" t="n">
        <v>2444.68455999375</v>
      </c>
      <c r="AE98" s="0" t="n">
        <f aca="false">AD98/2204.59</f>
        <v>1.10890667198606</v>
      </c>
      <c r="AF98" s="0" t="n">
        <f aca="false">AE98/S98</f>
        <v>0.00303810047119469</v>
      </c>
      <c r="AG98" s="0" t="n">
        <f aca="false">AE98*EXP(AB98*AC98)</f>
        <v>1.13130807272479</v>
      </c>
      <c r="AH98" s="0" t="n">
        <f aca="false">AG98/S98</f>
        <v>0.00309947417184874</v>
      </c>
      <c r="AI98" s="0" t="s">
        <v>90</v>
      </c>
      <c r="AJ98" s="0" t="n">
        <f aca="false">IF(AI98="A",'FE DISTRIBUCIÓN'!$C$2,'FE DISTRIBUCIÓN'!$C$3)</f>
        <v>4.994E-006</v>
      </c>
      <c r="AK98" s="0" t="n">
        <f aca="false">W98*AJ98</f>
        <v>4.43039142857143</v>
      </c>
      <c r="AL98" s="0" t="n">
        <f aca="false">AK98/365</f>
        <v>0.0121380587084149</v>
      </c>
      <c r="AM98" s="0" t="n">
        <f aca="false">AK98*EXP(AB98*AC98)</f>
        <v>4.51989127227163</v>
      </c>
      <c r="AN98" s="0" t="n">
        <f aca="false">AM98/365</f>
        <v>0.0123832637596483</v>
      </c>
      <c r="AO98" s="0" t="n">
        <v>5.223868284E-006</v>
      </c>
      <c r="AP98" s="0" t="n">
        <f aca="false">AO98*W98</f>
        <v>4.63431743480572</v>
      </c>
      <c r="AQ98" s="0" t="n">
        <f aca="false">AP98/365</f>
        <v>0.0126967600953581</v>
      </c>
      <c r="AR98" s="0" t="n">
        <f aca="false">AP98*EXP(AB98*AC98)</f>
        <v>4.72793685709815</v>
      </c>
      <c r="AS98" s="0" t="n">
        <f aca="false">AR98/365</f>
        <v>0.0129532516632826</v>
      </c>
      <c r="AT98" s="0" t="n">
        <v>3.02832944E-007</v>
      </c>
      <c r="AU98" s="0" t="n">
        <f aca="false">AT98*W98</f>
        <v>0.268656083177143</v>
      </c>
      <c r="AV98" s="0" t="n">
        <f aca="false">AU98/365</f>
        <v>0.000736044063499022</v>
      </c>
      <c r="AW98" s="0" t="n">
        <f aca="false">AU98*EXP(AB98*AC98)</f>
        <v>0.274083296063661</v>
      </c>
      <c r="AX98" s="0" t="n">
        <f aca="false">AW98/365</f>
        <v>0.00075091313990044</v>
      </c>
      <c r="AY98" s="0" t="n">
        <f aca="false">AW98+AR98+AM98+AG98</f>
        <v>10.6532194981582</v>
      </c>
      <c r="AZ98" s="0" t="n">
        <f aca="false">AH98+AN98+AS98+AX98</f>
        <v>0.0291869027346801</v>
      </c>
      <c r="BA98" s="0" t="n">
        <f aca="false">AH98*1000000</f>
        <v>3099.47417184874</v>
      </c>
      <c r="BB98" s="0" t="n">
        <f aca="false">BA98*'Dist Horaria'!$H$3</f>
        <v>107.999756323398</v>
      </c>
      <c r="BC98" s="0" t="n">
        <f aca="false">BA98*'Dist Horaria'!$I$3</f>
        <v>105.110661732388</v>
      </c>
      <c r="BD98" s="0" t="n">
        <f aca="false">BA98*'Dist Horaria'!$J$3</f>
        <v>102.383711524014</v>
      </c>
      <c r="BE98" s="0" t="n">
        <f aca="false">BA98*'Dist Horaria'!$K$3</f>
        <v>100.060456451166</v>
      </c>
      <c r="BF98" s="0" t="n">
        <f aca="false">BA98*'Dist Horaria'!$L$3</f>
        <v>98.3627118431232</v>
      </c>
      <c r="BG98" s="0" t="n">
        <f aca="false">BA98*'Dist Horaria'!$M$3</f>
        <v>97.2938712764535</v>
      </c>
      <c r="BH98" s="0" t="n">
        <f aca="false">BA98*'Dist Horaria'!$N$3</f>
        <v>101.684958849128</v>
      </c>
      <c r="BI98" s="0" t="n">
        <f aca="false">BA98*'Dist Horaria'!$O$3</f>
        <v>101.684958849128</v>
      </c>
      <c r="BJ98" s="0" t="n">
        <f aca="false">BA98*'Dist Horaria'!$P$3</f>
        <v>134.532631720412</v>
      </c>
      <c r="BK98" s="0" t="n">
        <f aca="false">BA98*'Dist Horaria'!$Q$3</f>
        <v>148.76204469084</v>
      </c>
      <c r="BL98" s="0" t="n">
        <f aca="false">BA98*'Dist Horaria'!$R$3</f>
        <v>159.110708669333</v>
      </c>
      <c r="BM98" s="0" t="n">
        <f aca="false">BA98*'Dist Horaria'!$S$3</f>
        <v>164.28504065858</v>
      </c>
      <c r="BN98" s="0" t="n">
        <f aca="false">BA98*'Dist Horaria'!$T$3</f>
        <v>165.578623655892</v>
      </c>
      <c r="BO98" s="0" t="n">
        <f aca="false">BA98*'Dist Horaria'!$U$3</f>
        <v>164.28504065858</v>
      </c>
      <c r="BP98" s="0" t="n">
        <f aca="false">BA98*'Dist Horaria'!$V$3</f>
        <v>161.697874663957</v>
      </c>
      <c r="BQ98" s="0" t="n">
        <f aca="false">BA98*'Dist Horaria'!$W$3</f>
        <v>157.817125672022</v>
      </c>
      <c r="BR98" s="0" t="n">
        <f aca="false">BA98*'Dist Horaria'!$X$3</f>
        <v>154.758632274497</v>
      </c>
      <c r="BS98" s="0" t="n">
        <f aca="false">BA98*'Dist Horaria'!$Y$3</f>
        <v>151.228811474071</v>
      </c>
      <c r="BT98" s="0" t="n">
        <f aca="false">BA98*'Dist Horaria'!$Z$3</f>
        <v>132.01565136409</v>
      </c>
      <c r="BU98" s="0" t="n">
        <f aca="false">BA98*'Dist Horaria'!$AA$3</f>
        <v>125.539344385772</v>
      </c>
      <c r="BV98" s="0" t="n">
        <f aca="false">BA98*'Dist Horaria'!$AB$3</f>
        <v>111.738405619044</v>
      </c>
      <c r="BW98" s="0" t="n">
        <f aca="false">BA98*'Dist Horaria'!$AC$3</f>
        <v>121.104923391074</v>
      </c>
      <c r="BX98" s="0" t="n">
        <f aca="false">BA98*'Dist Horaria'!$AD$3</f>
        <v>117.909015923038</v>
      </c>
      <c r="BY98" s="0" t="n">
        <f aca="false">BA98*'Dist Horaria'!$AE$3</f>
        <v>114.527932373708</v>
      </c>
      <c r="BZ98" s="0" t="n">
        <f aca="false">AN98*1000000</f>
        <v>12383.2637596483</v>
      </c>
      <c r="CA98" s="0" t="n">
        <f aca="false">BZ98*'Dist Horaria'!$H$6</f>
        <v>309.581593991207</v>
      </c>
      <c r="CB98" s="0" t="n">
        <f aca="false">BZ98*'Dist Horaria'!$I$6</f>
        <v>309.581593991207</v>
      </c>
      <c r="CC98" s="0" t="n">
        <f aca="false">BZ98*'Dist Horaria'!$J$6</f>
        <v>309.581593991207</v>
      </c>
      <c r="CD98" s="0" t="n">
        <f aca="false">BZ98*'Dist Horaria'!$K$6</f>
        <v>309.581593991207</v>
      </c>
      <c r="CE98" s="0" t="n">
        <f aca="false">BZ98*'Dist Horaria'!$L$6</f>
        <v>309.581593991207</v>
      </c>
      <c r="CF98" s="0" t="n">
        <f aca="false">BZ98*'Dist Horaria'!$M$6</f>
        <v>825.550917309886</v>
      </c>
      <c r="CG98" s="0" t="n">
        <f aca="false">BZ98*'Dist Horaria'!$N$6</f>
        <v>825.550917309886</v>
      </c>
      <c r="CH98" s="0" t="n">
        <f aca="false">BZ98*'Dist Horaria'!$O$6</f>
        <v>825.550917309886</v>
      </c>
      <c r="CI98" s="0" t="n">
        <f aca="false">BZ98*'Dist Horaria'!$P$6</f>
        <v>541.767789484613</v>
      </c>
      <c r="CJ98" s="0" t="n">
        <f aca="false">BZ98*'Dist Horaria'!$Q$6</f>
        <v>541.767789484613</v>
      </c>
      <c r="CK98" s="0" t="n">
        <f aca="false">BZ98*'Dist Horaria'!$R$6</f>
        <v>541.767789484613</v>
      </c>
      <c r="CL98" s="0" t="n">
        <f aca="false">BZ98*'Dist Horaria'!$S$6</f>
        <v>541.767789484613</v>
      </c>
      <c r="CM98" s="0" t="n">
        <f aca="false">BZ98*'Dist Horaria'!$T$6</f>
        <v>541.767789484613</v>
      </c>
      <c r="CN98" s="0" t="n">
        <f aca="false">BZ98*'Dist Horaria'!$U$6</f>
        <v>541.767789484613</v>
      </c>
      <c r="CO98" s="0" t="n">
        <f aca="false">BZ98*'Dist Horaria'!$V$6</f>
        <v>541.767789484613</v>
      </c>
      <c r="CP98" s="0" t="n">
        <f aca="false">BZ98*'Dist Horaria'!$W$6</f>
        <v>541.767789484613</v>
      </c>
      <c r="CQ98" s="0" t="n">
        <f aca="false">BZ98*'Dist Horaria'!$X$6</f>
        <v>825.550917309886</v>
      </c>
      <c r="CR98" s="0" t="n">
        <f aca="false">BZ98*'Dist Horaria'!$Y$6</f>
        <v>825.550917309886</v>
      </c>
      <c r="CS98" s="0" t="n">
        <f aca="false">BZ98*'Dist Horaria'!$Z$6</f>
        <v>825.550917309886</v>
      </c>
      <c r="CT98" s="0" t="n">
        <f aca="false">BZ98*'Dist Horaria'!$AA$6</f>
        <v>309.581593991207</v>
      </c>
      <c r="CU98" s="0" t="n">
        <f aca="false">BZ98*'Dist Horaria'!$AB$6</f>
        <v>309.581593991207</v>
      </c>
      <c r="CV98" s="0" t="n">
        <f aca="false">BZ98*'Dist Horaria'!$AC$6</f>
        <v>309.581593991207</v>
      </c>
      <c r="CW98" s="0" t="n">
        <f aca="false">BZ98*'Dist Horaria'!$AD$6</f>
        <v>309.581593991207</v>
      </c>
      <c r="CX98" s="0" t="n">
        <f aca="false">BZ98*'Dist Horaria'!$AE$6</f>
        <v>309.581593991207</v>
      </c>
      <c r="CY98" s="0" t="n">
        <f aca="false">AS98*1000000</f>
        <v>12953.2516632826</v>
      </c>
      <c r="CZ98" s="0" t="n">
        <f aca="false">CY98*'Dist Horaria'!$H$6</f>
        <v>323.831291582065</v>
      </c>
      <c r="DA98" s="0" t="n">
        <f aca="false">CY98*'Dist Horaria'!$I$6</f>
        <v>323.831291582065</v>
      </c>
      <c r="DB98" s="0" t="n">
        <f aca="false">CY98*'Dist Horaria'!$J$6</f>
        <v>323.831291582065</v>
      </c>
      <c r="DC98" s="0" t="n">
        <f aca="false">CY98*'Dist Horaria'!$K$6</f>
        <v>323.831291582065</v>
      </c>
      <c r="DD98" s="0" t="n">
        <f aca="false">CY98*'Dist Horaria'!$L$6</f>
        <v>323.831291582065</v>
      </c>
      <c r="DE98" s="0" t="n">
        <f aca="false">CY98*'Dist Horaria'!$M$6</f>
        <v>863.550110885507</v>
      </c>
      <c r="DF98" s="0" t="n">
        <f aca="false">CY98*'Dist Horaria'!$N$6</f>
        <v>863.550110885507</v>
      </c>
      <c r="DG98" s="0" t="n">
        <f aca="false">CY98*'Dist Horaria'!$O$6</f>
        <v>863.550110885507</v>
      </c>
      <c r="DH98" s="0" t="n">
        <f aca="false">CY98*'Dist Horaria'!$P$6</f>
        <v>566.704760268614</v>
      </c>
      <c r="DI98" s="0" t="n">
        <f aca="false">CY98*'Dist Horaria'!$Q$6</f>
        <v>566.704760268614</v>
      </c>
      <c r="DJ98" s="0" t="n">
        <f aca="false">CY98*'Dist Horaria'!$R$6</f>
        <v>566.704760268614</v>
      </c>
      <c r="DK98" s="0" t="n">
        <f aca="false">CY98*'Dist Horaria'!$S$6</f>
        <v>566.704760268614</v>
      </c>
      <c r="DL98" s="0" t="n">
        <f aca="false">CY98*'Dist Horaria'!$T$6</f>
        <v>566.704760268614</v>
      </c>
      <c r="DM98" s="0" t="n">
        <f aca="false">CY98*'Dist Horaria'!$U$6</f>
        <v>566.704760268614</v>
      </c>
      <c r="DN98" s="0" t="n">
        <f aca="false">CY98*'Dist Horaria'!$V$6</f>
        <v>566.704760268614</v>
      </c>
      <c r="DO98" s="0" t="n">
        <f aca="false">CY98*'Dist Horaria'!$W$6</f>
        <v>566.704760268614</v>
      </c>
      <c r="DP98" s="0" t="n">
        <f aca="false">CY98*'Dist Horaria'!$X$6</f>
        <v>863.550110885507</v>
      </c>
      <c r="DQ98" s="0" t="n">
        <f aca="false">CY98*'Dist Horaria'!$Y$6</f>
        <v>863.550110885507</v>
      </c>
      <c r="DR98" s="0" t="n">
        <f aca="false">CY98*'Dist Horaria'!$Z$6</f>
        <v>863.550110885507</v>
      </c>
      <c r="DS98" s="0" t="n">
        <f aca="false">CY98*'Dist Horaria'!$AA$6</f>
        <v>323.831291582065</v>
      </c>
      <c r="DT98" s="0" t="n">
        <f aca="false">CY98*'Dist Horaria'!$AB$6</f>
        <v>323.831291582065</v>
      </c>
      <c r="DU98" s="0" t="n">
        <f aca="false">CY98*'Dist Horaria'!$AC$6</f>
        <v>323.831291582065</v>
      </c>
      <c r="DV98" s="0" t="n">
        <f aca="false">CY98*'Dist Horaria'!$AD$6</f>
        <v>323.831291582065</v>
      </c>
      <c r="DW98" s="0" t="n">
        <f aca="false">CY98*'Dist Horaria'!$AE$6</f>
        <v>323.831291582065</v>
      </c>
      <c r="DX98" s="0" t="n">
        <f aca="false">AX98*1000000</f>
        <v>750.91313990044</v>
      </c>
      <c r="DY98" s="0" t="n">
        <f aca="false">DX98*'Dist Horaria'!$H$6</f>
        <v>18.772828497511</v>
      </c>
      <c r="DZ98" s="0" t="n">
        <f aca="false">DX98*'Dist Horaria'!$I$6</f>
        <v>18.772828497511</v>
      </c>
      <c r="EA98" s="0" t="n">
        <f aca="false">DX98*'Dist Horaria'!$J$6</f>
        <v>18.772828497511</v>
      </c>
      <c r="EB98" s="0" t="n">
        <f aca="false">DX98*'Dist Horaria'!$K$6</f>
        <v>18.772828497511</v>
      </c>
      <c r="EC98" s="0" t="n">
        <f aca="false">DX98*'Dist Horaria'!$L$6</f>
        <v>18.772828497511</v>
      </c>
      <c r="ED98" s="0" t="n">
        <f aca="false">DX98*'Dist Horaria'!$M$6</f>
        <v>50.0608759933627</v>
      </c>
      <c r="EE98" s="0" t="n">
        <f aca="false">DX98*'Dist Horaria'!$N$6</f>
        <v>50.0608759933627</v>
      </c>
      <c r="EF98" s="0" t="n">
        <f aca="false">DX98*'Dist Horaria'!$O$6</f>
        <v>50.0608759933627</v>
      </c>
      <c r="EG98" s="0" t="n">
        <f aca="false">DX98*'Dist Horaria'!$P$6</f>
        <v>32.8524498706443</v>
      </c>
      <c r="EH98" s="0" t="n">
        <f aca="false">DX98*'Dist Horaria'!$Q$6</f>
        <v>32.8524498706443</v>
      </c>
      <c r="EI98" s="0" t="n">
        <f aca="false">DX98*'Dist Horaria'!$R$6</f>
        <v>32.8524498706443</v>
      </c>
      <c r="EJ98" s="0" t="n">
        <f aca="false">DX98*'Dist Horaria'!$S$6</f>
        <v>32.8524498706443</v>
      </c>
      <c r="EK98" s="0" t="n">
        <f aca="false">DX98*'Dist Horaria'!$T$6</f>
        <v>32.8524498706443</v>
      </c>
      <c r="EL98" s="0" t="n">
        <f aca="false">DX98*'Dist Horaria'!$U$6</f>
        <v>32.8524498706443</v>
      </c>
      <c r="EM98" s="0" t="n">
        <f aca="false">DX98*'Dist Horaria'!$V$6</f>
        <v>32.8524498706443</v>
      </c>
      <c r="EN98" s="0" t="n">
        <f aca="false">DX98*'Dist Horaria'!$W$6</f>
        <v>32.8524498706443</v>
      </c>
      <c r="EO98" s="0" t="n">
        <f aca="false">DX98*'Dist Horaria'!$X$6</f>
        <v>50.0608759933627</v>
      </c>
      <c r="EP98" s="0" t="n">
        <f aca="false">DX98*'Dist Horaria'!$Y$6</f>
        <v>50.0608759933627</v>
      </c>
      <c r="EQ98" s="0" t="n">
        <f aca="false">DX98*'Dist Horaria'!$Z$6</f>
        <v>50.0608759933627</v>
      </c>
      <c r="ER98" s="0" t="n">
        <f aca="false">DX98*'Dist Horaria'!$AA$6</f>
        <v>18.772828497511</v>
      </c>
      <c r="ES98" s="0" t="n">
        <f aca="false">DX98*'Dist Horaria'!$AB$6</f>
        <v>18.772828497511</v>
      </c>
      <c r="ET98" s="0" t="n">
        <f aca="false">DX98*'Dist Horaria'!$AC$6</f>
        <v>18.772828497511</v>
      </c>
      <c r="EU98" s="0" t="n">
        <f aca="false">DX98*'Dist Horaria'!$AD$6</f>
        <v>18.772828497511</v>
      </c>
      <c r="EV98" s="0" t="n">
        <f aca="false">DX98*'Dist Horaria'!$AE$6</f>
        <v>18.772828497511</v>
      </c>
      <c r="EW98" s="0" t="n">
        <f aca="false">BB98+CA98+CZ98+DY98</f>
        <v>760.185470394182</v>
      </c>
      <c r="EX98" s="0" t="n">
        <f aca="false">BC98+CB98+DA98+DZ98</f>
        <v>757.296375803171</v>
      </c>
      <c r="EY98" s="0" t="n">
        <f aca="false">BD98+CC98+DB98+EA98</f>
        <v>754.569425594797</v>
      </c>
      <c r="EZ98" s="0" t="n">
        <f aca="false">BE98+CD98+DC98+EB98</f>
        <v>752.246170521949</v>
      </c>
      <c r="FA98" s="0" t="n">
        <f aca="false">BF98+CE98+DD98+EC98</f>
        <v>750.548425913906</v>
      </c>
      <c r="FB98" s="0" t="n">
        <f aca="false">BG98+CF98+DE98+ED98</f>
        <v>1836.45577546521</v>
      </c>
      <c r="FC98" s="0" t="n">
        <f aca="false">BH98+CG98+DF98+EE98</f>
        <v>1840.84686303788</v>
      </c>
      <c r="FD98" s="0" t="n">
        <f aca="false">BI98+CH98+DG98+EF98</f>
        <v>1840.84686303788</v>
      </c>
      <c r="FE98" s="0" t="n">
        <f aca="false">BJ98+CI98+DH98+EG98</f>
        <v>1275.85763134428</v>
      </c>
      <c r="FF98" s="0" t="n">
        <f aca="false">BK98+CJ98+DI98+EH98</f>
        <v>1290.08704431471</v>
      </c>
      <c r="FG98" s="0" t="n">
        <f aca="false">BL98+CK98+DJ98+EI98</f>
        <v>1300.4357082932</v>
      </c>
      <c r="FH98" s="0" t="n">
        <f aca="false">BM98+CL98+DK98+EJ98</f>
        <v>1305.61004028245</v>
      </c>
      <c r="FI98" s="0" t="n">
        <f aca="false">BN98+CM98+DL98+EK98</f>
        <v>1306.90362327976</v>
      </c>
      <c r="FJ98" s="0" t="n">
        <f aca="false">BO98+CN98+DM98+EL98</f>
        <v>1305.61004028245</v>
      </c>
      <c r="FK98" s="0" t="n">
        <f aca="false">BP98+CO98+DN98+EM98</f>
        <v>1303.02287428783</v>
      </c>
      <c r="FL98" s="0" t="n">
        <f aca="false">BQ98+CP98+DO98+EN98</f>
        <v>1299.14212529589</v>
      </c>
      <c r="FM98" s="0" t="n">
        <f aca="false">BR98+CQ98+DP98+EO98</f>
        <v>1893.92053646325</v>
      </c>
      <c r="FN98" s="0" t="n">
        <f aca="false">BS98+CR98+DQ98+EP98</f>
        <v>1890.39071566283</v>
      </c>
      <c r="FO98" s="0" t="n">
        <f aca="false">BT98+CS98+DR98+EQ98</f>
        <v>1871.17755555285</v>
      </c>
      <c r="FP98" s="0" t="n">
        <f aca="false">BU98+CT98+DS98+ER98</f>
        <v>777.725058456555</v>
      </c>
      <c r="FQ98" s="0" t="n">
        <f aca="false">BV98+CU98+DT98+ES98</f>
        <v>763.924119689827</v>
      </c>
      <c r="FR98" s="0" t="n">
        <f aca="false">BW98+CV98+DU98+ET98</f>
        <v>773.290637461857</v>
      </c>
      <c r="FS98" s="0" t="n">
        <f aca="false">BX98+CW98+DV98+EU98</f>
        <v>770.094729993822</v>
      </c>
      <c r="FT98" s="0" t="n">
        <f aca="false">BY98+CX98+DW98+EV98</f>
        <v>766.713646444491</v>
      </c>
      <c r="FU98" s="0" t="n">
        <f aca="false">AM98*'Dist Horaria'!$H$10</f>
        <v>0.407925707237548</v>
      </c>
      <c r="FV98" s="0" t="n">
        <f aca="false">AM98*'Dist Horaria'!$I$10</f>
        <v>0.381773442061673</v>
      </c>
      <c r="FW98" s="0" t="n">
        <f aca="false">AM98*'Dist Horaria'!$J$10</f>
        <v>0.380120709982005</v>
      </c>
      <c r="FX98" s="0" t="n">
        <f aca="false">AM98*'Dist Horaria'!$K$10</f>
        <v>0.369188568990564</v>
      </c>
      <c r="FY98" s="0" t="n">
        <f aca="false">AM98*'Dist Horaria'!$L$10</f>
        <v>0.36933631236989</v>
      </c>
      <c r="FZ98" s="0" t="n">
        <f aca="false">AM98*'Dist Horaria'!$M$10</f>
        <v>0.395205053399833</v>
      </c>
      <c r="GA98" s="0" t="n">
        <f aca="false">AM98*'Dist Horaria'!$N$10</f>
        <v>0.373880315924013</v>
      </c>
      <c r="GB98" s="0" t="n">
        <f aca="false">AM98*'Dist Horaria'!$O$10</f>
        <v>0.367498875504927</v>
      </c>
      <c r="GC98" s="0" t="n">
        <f aca="false">AM98*'Dist Horaria'!$P$10</f>
        <v>0.37320161658009</v>
      </c>
      <c r="GD98" s="0" t="n">
        <f aca="false">AM98*'Dist Horaria'!$Q$10</f>
        <v>0.337734872610705</v>
      </c>
      <c r="GE98" s="0" t="n">
        <f aca="false">AM98*'Dist Horaria'!$R$10</f>
        <v>0.41208726504055</v>
      </c>
      <c r="GF98" s="0" t="n">
        <f aca="false">AM98*'Dist Horaria'!$S$10</f>
        <v>0.351938532569829</v>
      </c>
      <c r="GG98" s="0" t="n">
        <f aca="false">AR98*'Dist Horaria'!$H$10</f>
        <v>0.426702075343711</v>
      </c>
      <c r="GH98" s="0" t="n">
        <f aca="false">AR98*'Dist Horaria'!$I$10</f>
        <v>0.399346050392367</v>
      </c>
      <c r="GI98" s="0" t="n">
        <f aca="false">AR98*'Dist Horaria'!$J$10</f>
        <v>0.397617244887176</v>
      </c>
      <c r="GJ98" s="0" t="n">
        <f aca="false">AR98*'Dist Horaria'!$K$10</f>
        <v>0.386181909564508</v>
      </c>
      <c r="GK98" s="0" t="n">
        <f aca="false">AR98*'Dist Horaria'!$L$10</f>
        <v>0.386336453407806</v>
      </c>
      <c r="GL98" s="0" t="n">
        <f aca="false">AR98*'Dist Horaria'!$M$10</f>
        <v>0.413395903911076</v>
      </c>
      <c r="GM98" s="0" t="n">
        <f aca="false">AR98*'Dist Horaria'!$N$10</f>
        <v>0.39108961240836</v>
      </c>
      <c r="GN98" s="0" t="n">
        <f aca="false">AR98*'Dist Horaria'!$O$10</f>
        <v>0.384414441360803</v>
      </c>
      <c r="GO98" s="0" t="n">
        <f aca="false">AR98*'Dist Horaria'!$P$10</f>
        <v>0.390379673285996</v>
      </c>
      <c r="GP98" s="0" t="n">
        <f aca="false">AR98*'Dist Horaria'!$Q$10</f>
        <v>0.353280434407657</v>
      </c>
      <c r="GQ98" s="0" t="n">
        <f aca="false">AR98*'Dist Horaria'!$R$10</f>
        <v>0.431055185039173</v>
      </c>
      <c r="GR98" s="0" t="n">
        <f aca="false">AR98*'Dist Horaria'!$S$10</f>
        <v>0.368137873089514</v>
      </c>
      <c r="GS98" s="0" t="n">
        <f aca="false">AW98*'Dist Horaria'!$H$10</f>
        <v>0.0247363521938383</v>
      </c>
      <c r="GT98" s="0" t="n">
        <f aca="false">AW98*'Dist Horaria'!$I$10</f>
        <v>0.0231504956749198</v>
      </c>
      <c r="GU98" s="0" t="n">
        <f aca="false">AW98*'Dist Horaria'!$J$10</f>
        <v>0.0230502750659233</v>
      </c>
      <c r="GV98" s="0" t="n">
        <f aca="false">AW98*'Dist Horaria'!$K$10</f>
        <v>0.0223873570762034</v>
      </c>
      <c r="GW98" s="0" t="n">
        <f aca="false">AW98*'Dist Horaria'!$L$10</f>
        <v>0.022396316139583</v>
      </c>
      <c r="GX98" s="0" t="n">
        <f aca="false">AW98*'Dist Horaria'!$M$10</f>
        <v>0.023964979936874</v>
      </c>
      <c r="GY98" s="0" t="n">
        <f aca="false">AW98*'Dist Horaria'!$N$10</f>
        <v>0.0226718615888904</v>
      </c>
      <c r="GZ98" s="0" t="n">
        <f aca="false">AW98*'Dist Horaria'!$O$10</f>
        <v>0.0222848951513509</v>
      </c>
      <c r="HA98" s="0" t="n">
        <f aca="false">AW98*'Dist Horaria'!$P$10</f>
        <v>0.0226307056977389</v>
      </c>
      <c r="HB98" s="0" t="n">
        <f aca="false">AW98*'Dist Horaria'!$Q$10</f>
        <v>0.0204800251830526</v>
      </c>
      <c r="HC98" s="0" t="n">
        <f aca="false">AW98*'Dist Horaria'!$R$10</f>
        <v>0.0249887063790825</v>
      </c>
      <c r="HD98" s="0" t="n">
        <f aca="false">AW98*'Dist Horaria'!$S$10</f>
        <v>0.0213413259762037</v>
      </c>
    </row>
    <row r="99" customFormat="false" ht="13.8" hidden="false" customHeight="false" outlineLevel="0" collapsed="false">
      <c r="A99" s="0" t="n">
        <v>4.61295173576618</v>
      </c>
      <c r="B99" s="0" t="n">
        <v>-74.1480295870231</v>
      </c>
      <c r="C99" s="0" t="n">
        <v>24</v>
      </c>
      <c r="D99" s="0" t="n">
        <v>25</v>
      </c>
      <c r="E99" s="0" t="n">
        <v>1820</v>
      </c>
      <c r="F99" s="0" t="n">
        <v>116</v>
      </c>
      <c r="G99" s="0" t="s">
        <v>544</v>
      </c>
      <c r="H99" s="1" t="n">
        <v>40973</v>
      </c>
      <c r="I99" s="0" t="s">
        <v>591</v>
      </c>
      <c r="J99" s="0" t="s">
        <v>592</v>
      </c>
      <c r="L99" s="0" t="s">
        <v>593</v>
      </c>
      <c r="M99" s="0" t="s">
        <v>594</v>
      </c>
      <c r="N99" s="0" t="n">
        <v>5</v>
      </c>
      <c r="O99" s="0" t="s">
        <v>130</v>
      </c>
      <c r="P99" s="0" t="s">
        <v>85</v>
      </c>
      <c r="Q99" s="0" t="s">
        <v>86</v>
      </c>
      <c r="R99" s="0" t="s">
        <v>87</v>
      </c>
      <c r="S99" s="0" t="n">
        <v>365</v>
      </c>
      <c r="T99" s="0" t="n">
        <v>24</v>
      </c>
      <c r="U99" s="0" t="n">
        <v>3</v>
      </c>
      <c r="V99" s="0" t="n">
        <v>40000</v>
      </c>
      <c r="W99" s="0" t="n">
        <f aca="false">V99*12</f>
        <v>480000</v>
      </c>
      <c r="X99" s="0" t="n">
        <v>2</v>
      </c>
      <c r="Y99" s="0" t="s">
        <v>595</v>
      </c>
      <c r="Z99" s="0" t="n">
        <v>15849.44</v>
      </c>
      <c r="AB99" s="0" t="n">
        <v>0.005</v>
      </c>
      <c r="AC99" s="0" t="n">
        <v>0</v>
      </c>
      <c r="AD99" s="0" t="n">
        <v>1232.87391566329</v>
      </c>
      <c r="AE99" s="0" t="n">
        <v>0.559724757711136</v>
      </c>
      <c r="AF99" s="0" t="n">
        <f aca="false">AE99/S99</f>
        <v>0.00153349248687982</v>
      </c>
      <c r="AG99" s="0" t="n">
        <f aca="false">AE99*EXP(AB99*AC99)</f>
        <v>0.559724757711136</v>
      </c>
      <c r="AH99" s="0" t="n">
        <f aca="false">AG99/S99</f>
        <v>0.00153349248687982</v>
      </c>
      <c r="AI99" s="0" t="s">
        <v>90</v>
      </c>
      <c r="AJ99" s="0" t="n">
        <f aca="false">IF(AI99="A",'FE DISTRIBUCIÓN'!$C$2,'FE DISTRIBUCIÓN'!$C$3)</f>
        <v>4.994E-006</v>
      </c>
      <c r="AK99" s="0" t="n">
        <f aca="false">W99*AJ99</f>
        <v>2.39712</v>
      </c>
      <c r="AL99" s="0" t="n">
        <f aca="false">AK99/365</f>
        <v>0.00656745205479452</v>
      </c>
      <c r="AM99" s="0" t="n">
        <f aca="false">AK99*EXP(AB99*AC99)</f>
        <v>2.39712</v>
      </c>
      <c r="AN99" s="0" t="n">
        <f aca="false">AM99/365</f>
        <v>0.00656745205479452</v>
      </c>
      <c r="AO99" s="0" t="n">
        <v>5.223868284E-006</v>
      </c>
      <c r="AP99" s="0" t="n">
        <f aca="false">AO99*W99</f>
        <v>2.50745677632</v>
      </c>
      <c r="AQ99" s="0" t="n">
        <f aca="false">AP99/365</f>
        <v>0.00686974459265753</v>
      </c>
      <c r="AR99" s="0" t="n">
        <f aca="false">AP99*EXP(AB99*AC99)</f>
        <v>2.50745677632</v>
      </c>
      <c r="AS99" s="0" t="n">
        <f aca="false">AR99/365</f>
        <v>0.00686974459265753</v>
      </c>
      <c r="AT99" s="0" t="n">
        <v>3.02832944E-007</v>
      </c>
      <c r="AU99" s="0" t="n">
        <f aca="false">AT99*W99</f>
        <v>0.14535981312</v>
      </c>
      <c r="AV99" s="0" t="n">
        <f aca="false">AU99/365</f>
        <v>0.000398246063342466</v>
      </c>
      <c r="AW99" s="0" t="n">
        <f aca="false">AU99*EXP(AB99*AC99)</f>
        <v>0.14535981312</v>
      </c>
      <c r="AX99" s="0" t="n">
        <f aca="false">AW99/365</f>
        <v>0.000398246063342466</v>
      </c>
      <c r="AY99" s="0" t="n">
        <f aca="false">AW99+AR99+AM99+AG99</f>
        <v>5.60966134715114</v>
      </c>
      <c r="AZ99" s="0" t="n">
        <f aca="false">AH99+AN99+AS99+AX99</f>
        <v>0.0153689351976743</v>
      </c>
      <c r="BA99" s="0" t="n">
        <f aca="false">AH99*1000000</f>
        <v>1533.49248687982</v>
      </c>
      <c r="BB99" s="0" t="n">
        <f aca="false">BA99*'Dist Horaria'!$H$3</f>
        <v>53.4338425565901</v>
      </c>
      <c r="BC99" s="0" t="n">
        <f aca="false">BA99*'Dist Horaria'!$I$3</f>
        <v>52.0044372434439</v>
      </c>
      <c r="BD99" s="0" t="n">
        <f aca="false">BA99*'Dist Horaria'!$J$3</f>
        <v>50.6552543095716</v>
      </c>
      <c r="BE99" s="0" t="n">
        <f aca="false">BA99*'Dist Horaria'!$K$3</f>
        <v>49.5058031440557</v>
      </c>
      <c r="BF99" s="0" t="n">
        <f aca="false">BA99*'Dist Horaria'!$L$3</f>
        <v>48.6658288591525</v>
      </c>
      <c r="BG99" s="0" t="n">
        <f aca="false">BA99*'Dist Horaria'!$M$3</f>
        <v>48.1370104571322</v>
      </c>
      <c r="BH99" s="0" t="n">
        <f aca="false">BA99*'Dist Horaria'!$N$3</f>
        <v>50.3095401923649</v>
      </c>
      <c r="BI99" s="0" t="n">
        <f aca="false">BA99*'Dist Horaria'!$O$3</f>
        <v>50.3095401923649</v>
      </c>
      <c r="BJ99" s="0" t="n">
        <f aca="false">BA99*'Dist Horaria'!$P$3</f>
        <v>66.5612192729993</v>
      </c>
      <c r="BK99" s="0" t="n">
        <f aca="false">BA99*'Dist Horaria'!$Q$3</f>
        <v>73.6013482345665</v>
      </c>
      <c r="BL99" s="0" t="n">
        <f aca="false">BA99*'Dist Horaria'!$R$3</f>
        <v>78.7214420247972</v>
      </c>
      <c r="BM99" s="0" t="n">
        <f aca="false">BA99*'Dist Horaria'!$S$3</f>
        <v>81.2814889199126</v>
      </c>
      <c r="BN99" s="0" t="n">
        <f aca="false">BA99*'Dist Horaria'!$T$3</f>
        <v>81.9215006436914</v>
      </c>
      <c r="BO99" s="0" t="n">
        <f aca="false">BA99*'Dist Horaria'!$U$3</f>
        <v>81.2814889199126</v>
      </c>
      <c r="BP99" s="0" t="n">
        <f aca="false">BA99*'Dist Horaria'!$V$3</f>
        <v>80.0014654723549</v>
      </c>
      <c r="BQ99" s="0" t="n">
        <f aca="false">BA99*'Dist Horaria'!$W$3</f>
        <v>78.0814303010183</v>
      </c>
      <c r="BR99" s="0" t="n">
        <f aca="false">BA99*'Dist Horaria'!$X$3</f>
        <v>76.5682134176919</v>
      </c>
      <c r="BS99" s="0" t="n">
        <f aca="false">BA99*'Dist Horaria'!$Y$3</f>
        <v>74.8218030985969</v>
      </c>
      <c r="BT99" s="0" t="n">
        <f aca="false">BA99*'Dist Horaria'!$Z$3</f>
        <v>65.3159207958898</v>
      </c>
      <c r="BU99" s="0" t="n">
        <f aca="false">BA99*'Dist Horaria'!$AA$3</f>
        <v>62.1117101642344</v>
      </c>
      <c r="BV99" s="0" t="n">
        <f aca="false">BA99*'Dist Horaria'!$AB$3</f>
        <v>55.2835726359768</v>
      </c>
      <c r="BW99" s="0" t="n">
        <f aca="false">BA99*'Dist Horaria'!$AC$3</f>
        <v>59.9177408320186</v>
      </c>
      <c r="BX99" s="0" t="n">
        <f aca="false">BA99*'Dist Horaria'!$AD$3</f>
        <v>58.3365371118817</v>
      </c>
      <c r="BY99" s="0" t="n">
        <f aca="false">BA99*'Dist Horaria'!$AE$3</f>
        <v>56.6637158741686</v>
      </c>
      <c r="BZ99" s="0" t="n">
        <f aca="false">AN99*1000000</f>
        <v>6567.45205479452</v>
      </c>
      <c r="CA99" s="0" t="n">
        <f aca="false">BZ99*'Dist Horaria'!$H$6</f>
        <v>164.186301369863</v>
      </c>
      <c r="CB99" s="0" t="n">
        <f aca="false">BZ99*'Dist Horaria'!$I$6</f>
        <v>164.186301369863</v>
      </c>
      <c r="CC99" s="0" t="n">
        <f aca="false">BZ99*'Dist Horaria'!$J$6</f>
        <v>164.186301369863</v>
      </c>
      <c r="CD99" s="0" t="n">
        <f aca="false">BZ99*'Dist Horaria'!$K$6</f>
        <v>164.186301369863</v>
      </c>
      <c r="CE99" s="0" t="n">
        <f aca="false">BZ99*'Dist Horaria'!$L$6</f>
        <v>164.186301369863</v>
      </c>
      <c r="CF99" s="0" t="n">
        <f aca="false">BZ99*'Dist Horaria'!$M$6</f>
        <v>437.830136986302</v>
      </c>
      <c r="CG99" s="0" t="n">
        <f aca="false">BZ99*'Dist Horaria'!$N$6</f>
        <v>437.830136986302</v>
      </c>
      <c r="CH99" s="0" t="n">
        <f aca="false">BZ99*'Dist Horaria'!$O$6</f>
        <v>437.830136986302</v>
      </c>
      <c r="CI99" s="0" t="n">
        <f aca="false">BZ99*'Dist Horaria'!$P$6</f>
        <v>287.32602739726</v>
      </c>
      <c r="CJ99" s="0" t="n">
        <f aca="false">BZ99*'Dist Horaria'!$Q$6</f>
        <v>287.32602739726</v>
      </c>
      <c r="CK99" s="0" t="n">
        <f aca="false">BZ99*'Dist Horaria'!$R$6</f>
        <v>287.32602739726</v>
      </c>
      <c r="CL99" s="0" t="n">
        <f aca="false">BZ99*'Dist Horaria'!$S$6</f>
        <v>287.32602739726</v>
      </c>
      <c r="CM99" s="0" t="n">
        <f aca="false">BZ99*'Dist Horaria'!$T$6</f>
        <v>287.32602739726</v>
      </c>
      <c r="CN99" s="0" t="n">
        <f aca="false">BZ99*'Dist Horaria'!$U$6</f>
        <v>287.32602739726</v>
      </c>
      <c r="CO99" s="0" t="n">
        <f aca="false">BZ99*'Dist Horaria'!$V$6</f>
        <v>287.32602739726</v>
      </c>
      <c r="CP99" s="0" t="n">
        <f aca="false">BZ99*'Dist Horaria'!$W$6</f>
        <v>287.32602739726</v>
      </c>
      <c r="CQ99" s="0" t="n">
        <f aca="false">BZ99*'Dist Horaria'!$X$6</f>
        <v>437.830136986302</v>
      </c>
      <c r="CR99" s="0" t="n">
        <f aca="false">BZ99*'Dist Horaria'!$Y$6</f>
        <v>437.830136986302</v>
      </c>
      <c r="CS99" s="0" t="n">
        <f aca="false">BZ99*'Dist Horaria'!$Z$6</f>
        <v>437.830136986302</v>
      </c>
      <c r="CT99" s="0" t="n">
        <f aca="false">BZ99*'Dist Horaria'!$AA$6</f>
        <v>164.186301369863</v>
      </c>
      <c r="CU99" s="0" t="n">
        <f aca="false">BZ99*'Dist Horaria'!$AB$6</f>
        <v>164.186301369863</v>
      </c>
      <c r="CV99" s="0" t="n">
        <f aca="false">BZ99*'Dist Horaria'!$AC$6</f>
        <v>164.186301369863</v>
      </c>
      <c r="CW99" s="0" t="n">
        <f aca="false">BZ99*'Dist Horaria'!$AD$6</f>
        <v>164.186301369863</v>
      </c>
      <c r="CX99" s="0" t="n">
        <f aca="false">BZ99*'Dist Horaria'!$AE$6</f>
        <v>164.186301369863</v>
      </c>
      <c r="CY99" s="0" t="n">
        <f aca="false">AS99*1000000</f>
        <v>6869.74459265753</v>
      </c>
      <c r="CZ99" s="0" t="n">
        <f aca="false">CY99*'Dist Horaria'!$H$6</f>
        <v>171.743614816438</v>
      </c>
      <c r="DA99" s="0" t="n">
        <f aca="false">CY99*'Dist Horaria'!$I$6</f>
        <v>171.743614816438</v>
      </c>
      <c r="DB99" s="0" t="n">
        <f aca="false">CY99*'Dist Horaria'!$J$6</f>
        <v>171.743614816438</v>
      </c>
      <c r="DC99" s="0" t="n">
        <f aca="false">CY99*'Dist Horaria'!$K$6</f>
        <v>171.743614816438</v>
      </c>
      <c r="DD99" s="0" t="n">
        <f aca="false">CY99*'Dist Horaria'!$L$6</f>
        <v>171.743614816438</v>
      </c>
      <c r="DE99" s="0" t="n">
        <f aca="false">CY99*'Dist Horaria'!$M$6</f>
        <v>457.982972843836</v>
      </c>
      <c r="DF99" s="0" t="n">
        <f aca="false">CY99*'Dist Horaria'!$N$6</f>
        <v>457.982972843836</v>
      </c>
      <c r="DG99" s="0" t="n">
        <f aca="false">CY99*'Dist Horaria'!$O$6</f>
        <v>457.982972843836</v>
      </c>
      <c r="DH99" s="0" t="n">
        <f aca="false">CY99*'Dist Horaria'!$P$6</f>
        <v>300.551325928767</v>
      </c>
      <c r="DI99" s="0" t="n">
        <f aca="false">CY99*'Dist Horaria'!$Q$6</f>
        <v>300.551325928767</v>
      </c>
      <c r="DJ99" s="0" t="n">
        <f aca="false">CY99*'Dist Horaria'!$R$6</f>
        <v>300.551325928767</v>
      </c>
      <c r="DK99" s="0" t="n">
        <f aca="false">CY99*'Dist Horaria'!$S$6</f>
        <v>300.551325928767</v>
      </c>
      <c r="DL99" s="0" t="n">
        <f aca="false">CY99*'Dist Horaria'!$T$6</f>
        <v>300.551325928767</v>
      </c>
      <c r="DM99" s="0" t="n">
        <f aca="false">CY99*'Dist Horaria'!$U$6</f>
        <v>300.551325928767</v>
      </c>
      <c r="DN99" s="0" t="n">
        <f aca="false">CY99*'Dist Horaria'!$V$6</f>
        <v>300.551325928767</v>
      </c>
      <c r="DO99" s="0" t="n">
        <f aca="false">CY99*'Dist Horaria'!$W$6</f>
        <v>300.551325928767</v>
      </c>
      <c r="DP99" s="0" t="n">
        <f aca="false">CY99*'Dist Horaria'!$X$6</f>
        <v>457.982972843836</v>
      </c>
      <c r="DQ99" s="0" t="n">
        <f aca="false">CY99*'Dist Horaria'!$Y$6</f>
        <v>457.982972843836</v>
      </c>
      <c r="DR99" s="0" t="n">
        <f aca="false">CY99*'Dist Horaria'!$Z$6</f>
        <v>457.982972843836</v>
      </c>
      <c r="DS99" s="0" t="n">
        <f aca="false">CY99*'Dist Horaria'!$AA$6</f>
        <v>171.743614816438</v>
      </c>
      <c r="DT99" s="0" t="n">
        <f aca="false">CY99*'Dist Horaria'!$AB$6</f>
        <v>171.743614816438</v>
      </c>
      <c r="DU99" s="0" t="n">
        <f aca="false">CY99*'Dist Horaria'!$AC$6</f>
        <v>171.743614816438</v>
      </c>
      <c r="DV99" s="0" t="n">
        <f aca="false">CY99*'Dist Horaria'!$AD$6</f>
        <v>171.743614816438</v>
      </c>
      <c r="DW99" s="0" t="n">
        <f aca="false">CY99*'Dist Horaria'!$AE$6</f>
        <v>171.743614816438</v>
      </c>
      <c r="DX99" s="0" t="n">
        <f aca="false">AX99*1000000</f>
        <v>398.246063342466</v>
      </c>
      <c r="DY99" s="0" t="n">
        <f aca="false">DX99*'Dist Horaria'!$H$6</f>
        <v>9.95615158356165</v>
      </c>
      <c r="DZ99" s="0" t="n">
        <f aca="false">DX99*'Dist Horaria'!$I$6</f>
        <v>9.95615158356165</v>
      </c>
      <c r="EA99" s="0" t="n">
        <f aca="false">DX99*'Dist Horaria'!$J$6</f>
        <v>9.95615158356165</v>
      </c>
      <c r="EB99" s="0" t="n">
        <f aca="false">DX99*'Dist Horaria'!$K$6</f>
        <v>9.95615158356165</v>
      </c>
      <c r="EC99" s="0" t="n">
        <f aca="false">DX99*'Dist Horaria'!$L$6</f>
        <v>9.95615158356165</v>
      </c>
      <c r="ED99" s="0" t="n">
        <f aca="false">DX99*'Dist Horaria'!$M$6</f>
        <v>26.5497375561644</v>
      </c>
      <c r="EE99" s="0" t="n">
        <f aca="false">DX99*'Dist Horaria'!$N$6</f>
        <v>26.5497375561644</v>
      </c>
      <c r="EF99" s="0" t="n">
        <f aca="false">DX99*'Dist Horaria'!$O$6</f>
        <v>26.5497375561644</v>
      </c>
      <c r="EG99" s="0" t="n">
        <f aca="false">DX99*'Dist Horaria'!$P$6</f>
        <v>17.4232652712329</v>
      </c>
      <c r="EH99" s="0" t="n">
        <f aca="false">DX99*'Dist Horaria'!$Q$6</f>
        <v>17.4232652712329</v>
      </c>
      <c r="EI99" s="0" t="n">
        <f aca="false">DX99*'Dist Horaria'!$R$6</f>
        <v>17.4232652712329</v>
      </c>
      <c r="EJ99" s="0" t="n">
        <f aca="false">DX99*'Dist Horaria'!$S$6</f>
        <v>17.4232652712329</v>
      </c>
      <c r="EK99" s="0" t="n">
        <f aca="false">DX99*'Dist Horaria'!$T$6</f>
        <v>17.4232652712329</v>
      </c>
      <c r="EL99" s="0" t="n">
        <f aca="false">DX99*'Dist Horaria'!$U$6</f>
        <v>17.4232652712329</v>
      </c>
      <c r="EM99" s="0" t="n">
        <f aca="false">DX99*'Dist Horaria'!$V$6</f>
        <v>17.4232652712329</v>
      </c>
      <c r="EN99" s="0" t="n">
        <f aca="false">DX99*'Dist Horaria'!$W$6</f>
        <v>17.4232652712329</v>
      </c>
      <c r="EO99" s="0" t="n">
        <f aca="false">DX99*'Dist Horaria'!$X$6</f>
        <v>26.5497375561644</v>
      </c>
      <c r="EP99" s="0" t="n">
        <f aca="false">DX99*'Dist Horaria'!$Y$6</f>
        <v>26.5497375561644</v>
      </c>
      <c r="EQ99" s="0" t="n">
        <f aca="false">DX99*'Dist Horaria'!$Z$6</f>
        <v>26.5497375561644</v>
      </c>
      <c r="ER99" s="0" t="n">
        <f aca="false">DX99*'Dist Horaria'!$AA$6</f>
        <v>9.95615158356165</v>
      </c>
      <c r="ES99" s="0" t="n">
        <f aca="false">DX99*'Dist Horaria'!$AB$6</f>
        <v>9.95615158356165</v>
      </c>
      <c r="ET99" s="0" t="n">
        <f aca="false">DX99*'Dist Horaria'!$AC$6</f>
        <v>9.95615158356165</v>
      </c>
      <c r="EU99" s="0" t="n">
        <f aca="false">DX99*'Dist Horaria'!$AD$6</f>
        <v>9.95615158356165</v>
      </c>
      <c r="EV99" s="0" t="n">
        <f aca="false">DX99*'Dist Horaria'!$AE$6</f>
        <v>9.95615158356165</v>
      </c>
      <c r="EW99" s="0" t="n">
        <f aca="false">BB99+CA99+CZ99+DY99</f>
        <v>399.319910326453</v>
      </c>
      <c r="EX99" s="0" t="n">
        <f aca="false">BC99+CB99+DA99+DZ99</f>
        <v>397.890505013307</v>
      </c>
      <c r="EY99" s="0" t="n">
        <f aca="false">BD99+CC99+DB99+EA99</f>
        <v>396.541322079435</v>
      </c>
      <c r="EZ99" s="0" t="n">
        <f aca="false">BE99+CD99+DC99+EB99</f>
        <v>395.391870913919</v>
      </c>
      <c r="FA99" s="0" t="n">
        <f aca="false">BF99+CE99+DD99+EC99</f>
        <v>394.551896629016</v>
      </c>
      <c r="FB99" s="0" t="n">
        <f aca="false">BG99+CF99+DE99+ED99</f>
        <v>970.499857843434</v>
      </c>
      <c r="FC99" s="0" t="n">
        <f aca="false">BH99+CG99+DF99+EE99</f>
        <v>972.672387578667</v>
      </c>
      <c r="FD99" s="0" t="n">
        <f aca="false">BI99+CH99+DG99+EF99</f>
        <v>972.672387578667</v>
      </c>
      <c r="FE99" s="0" t="n">
        <f aca="false">BJ99+CI99+DH99+EG99</f>
        <v>671.86183787026</v>
      </c>
      <c r="FF99" s="0" t="n">
        <f aca="false">BK99+CJ99+DI99+EH99</f>
        <v>678.901966831827</v>
      </c>
      <c r="FG99" s="0" t="n">
        <f aca="false">BL99+CK99+DJ99+EI99</f>
        <v>684.022060622058</v>
      </c>
      <c r="FH99" s="0" t="n">
        <f aca="false">BM99+CL99+DK99+EJ99</f>
        <v>686.582107517173</v>
      </c>
      <c r="FI99" s="0" t="n">
        <f aca="false">BN99+CM99+DL99+EK99</f>
        <v>687.222119240952</v>
      </c>
      <c r="FJ99" s="0" t="n">
        <f aca="false">BO99+CN99+DM99+EL99</f>
        <v>686.582107517173</v>
      </c>
      <c r="FK99" s="0" t="n">
        <f aca="false">BP99+CO99+DN99+EM99</f>
        <v>685.302084069615</v>
      </c>
      <c r="FL99" s="0" t="n">
        <f aca="false">BQ99+CP99+DO99+EN99</f>
        <v>683.382048898279</v>
      </c>
      <c r="FM99" s="0" t="n">
        <f aca="false">BR99+CQ99+DP99+EO99</f>
        <v>998.931060803994</v>
      </c>
      <c r="FN99" s="0" t="n">
        <f aca="false">BS99+CR99+DQ99+EP99</f>
        <v>997.184650484899</v>
      </c>
      <c r="FO99" s="0" t="n">
        <f aca="false">BT99+CS99+DR99+EQ99</f>
        <v>987.678768182192</v>
      </c>
      <c r="FP99" s="0" t="n">
        <f aca="false">BU99+CT99+DS99+ER99</f>
        <v>407.997777934097</v>
      </c>
      <c r="FQ99" s="0" t="n">
        <f aca="false">BV99+CU99+DT99+ES99</f>
        <v>401.16964040584</v>
      </c>
      <c r="FR99" s="0" t="n">
        <f aca="false">BW99+CV99+DU99+ET99</f>
        <v>405.803808601882</v>
      </c>
      <c r="FS99" s="0" t="n">
        <f aca="false">BX99+CW99+DV99+EU99</f>
        <v>404.222604881745</v>
      </c>
      <c r="FT99" s="0" t="n">
        <f aca="false">BY99+CX99+DW99+EV99</f>
        <v>402.549783644032</v>
      </c>
      <c r="FU99" s="0" t="n">
        <f aca="false">AM99*'Dist Horaria'!$H$10</f>
        <v>0.216343007481642</v>
      </c>
      <c r="FV99" s="0" t="n">
        <f aca="false">AM99*'Dist Horaria'!$I$10</f>
        <v>0.202473178735322</v>
      </c>
      <c r="FW99" s="0" t="n">
        <f aca="false">AM99*'Dist Horaria'!$J$10</f>
        <v>0.201596653862453</v>
      </c>
      <c r="FX99" s="0" t="n">
        <f aca="false">AM99*'Dist Horaria'!$K$10</f>
        <v>0.195798803375613</v>
      </c>
      <c r="FY99" s="0" t="n">
        <f aca="false">AM99*'Dist Horaria'!$L$10</f>
        <v>0.195877158935098</v>
      </c>
      <c r="FZ99" s="0" t="n">
        <f aca="false">AM99*'Dist Horaria'!$M$10</f>
        <v>0.209596620922627</v>
      </c>
      <c r="GA99" s="0" t="n">
        <f aca="false">AM99*'Dist Horaria'!$N$10</f>
        <v>0.198287066860645</v>
      </c>
      <c r="GB99" s="0" t="n">
        <f aca="false">AM99*'Dist Horaria'!$O$10</f>
        <v>0.194902676056547</v>
      </c>
      <c r="GC99" s="0" t="n">
        <f aca="false">AM99*'Dist Horaria'!$P$10</f>
        <v>0.19792711931472</v>
      </c>
      <c r="GD99" s="0" t="n">
        <f aca="false">AM99*'Dist Horaria'!$Q$10</f>
        <v>0.179117365676295</v>
      </c>
      <c r="GE99" s="0" t="n">
        <f aca="false">AM99*'Dist Horaria'!$R$10</f>
        <v>0.21855008566999</v>
      </c>
      <c r="GF99" s="0" t="n">
        <f aca="false">AM99*'Dist Horaria'!$S$10</f>
        <v>0.186650263109048</v>
      </c>
      <c r="GG99" s="0" t="n">
        <f aca="false">AR99*'Dist Horaria'!$H$10</f>
        <v>0.226301036293257</v>
      </c>
      <c r="GH99" s="0" t="n">
        <f aca="false">AR99*'Dist Horaria'!$I$10</f>
        <v>0.211792794704869</v>
      </c>
      <c r="GI99" s="0" t="n">
        <f aca="false">AR99*'Dist Horaria'!$J$10</f>
        <v>0.210875924363755</v>
      </c>
      <c r="GJ99" s="0" t="n">
        <f aca="false">AR99*'Dist Horaria'!$K$10</f>
        <v>0.204811205246098</v>
      </c>
      <c r="GK99" s="0" t="n">
        <f aca="false">AR99*'Dist Horaria'!$L$10</f>
        <v>0.204893167425127</v>
      </c>
      <c r="GL99" s="0" t="n">
        <f aca="false">AR99*'Dist Horaria'!$M$10</f>
        <v>0.219244121039504</v>
      </c>
      <c r="GM99" s="0" t="n">
        <f aca="false">AR99*'Dist Horaria'!$N$10</f>
        <v>0.207414000741031</v>
      </c>
      <c r="GN99" s="0" t="n">
        <f aca="false">AR99*'Dist Horaria'!$O$10</f>
        <v>0.20387383017992</v>
      </c>
      <c r="GO99" s="0" t="n">
        <f aca="false">AR99*'Dist Horaria'!$P$10</f>
        <v>0.20703748520858</v>
      </c>
      <c r="GP99" s="0" t="n">
        <f aca="false">AR99*'Dist Horaria'!$Q$10</f>
        <v>0.18736193946136</v>
      </c>
      <c r="GQ99" s="0" t="n">
        <f aca="false">AR99*'Dist Horaria'!$R$10</f>
        <v>0.228609703844001</v>
      </c>
      <c r="GR99" s="0" t="n">
        <f aca="false">AR99*'Dist Horaria'!$S$10</f>
        <v>0.195241567812497</v>
      </c>
      <c r="GS99" s="0" t="n">
        <f aca="false">AW99*'Dist Horaria'!$H$10</f>
        <v>0.0131189006546816</v>
      </c>
      <c r="GT99" s="0" t="n">
        <f aca="false">AW99*'Dist Horaria'!$I$10</f>
        <v>0.0122778431712967</v>
      </c>
      <c r="GU99" s="0" t="n">
        <f aca="false">AW99*'Dist Horaria'!$J$10</f>
        <v>0.0122246912674641</v>
      </c>
      <c r="GV99" s="0" t="n">
        <f aca="false">AW99*'Dist Horaria'!$K$10</f>
        <v>0.0118731133475999</v>
      </c>
      <c r="GW99" s="0" t="n">
        <f aca="false">AW99*'Dist Horaria'!$L$10</f>
        <v>0.0118778647782682</v>
      </c>
      <c r="GX99" s="0" t="n">
        <f aca="false">AW99*'Dist Horaria'!$M$10</f>
        <v>0.0127098041182321</v>
      </c>
      <c r="GY99" s="0" t="n">
        <f aca="false">AW99*'Dist Horaria'!$N$10</f>
        <v>0.0120240000429583</v>
      </c>
      <c r="GZ99" s="0" t="n">
        <f aca="false">AW99*'Dist Horaria'!$O$10</f>
        <v>0.0118187727640533</v>
      </c>
      <c r="HA99" s="0" t="n">
        <f aca="false">AW99*'Dist Horaria'!$P$10</f>
        <v>0.0120021730555699</v>
      </c>
      <c r="HB99" s="0" t="n">
        <f aca="false">AW99*'Dist Horaria'!$Q$10</f>
        <v>0.0108615617079049</v>
      </c>
      <c r="HC99" s="0" t="n">
        <f aca="false">AW99*'Dist Horaria'!$R$10</f>
        <v>0.0132527364547247</v>
      </c>
      <c r="HD99" s="0" t="n">
        <f aca="false">AW99*'Dist Horaria'!$S$10</f>
        <v>0.0113183517572462</v>
      </c>
    </row>
    <row r="100" customFormat="false" ht="13.8" hidden="false" customHeight="false" outlineLevel="0" collapsed="false">
      <c r="A100" s="0" t="n">
        <v>4.65488718857453</v>
      </c>
      <c r="B100" s="0" t="n">
        <v>-74.1493709544678</v>
      </c>
      <c r="C100" s="0" t="n">
        <v>24</v>
      </c>
      <c r="D100" s="0" t="n">
        <v>30</v>
      </c>
      <c r="E100" s="0" t="n">
        <v>1885</v>
      </c>
      <c r="F100" s="0" t="n">
        <v>118</v>
      </c>
      <c r="G100" s="0" t="s">
        <v>544</v>
      </c>
      <c r="H100" s="1" t="n">
        <v>41634</v>
      </c>
      <c r="I100" s="0" t="s">
        <v>596</v>
      </c>
      <c r="J100" s="0" t="s">
        <v>597</v>
      </c>
      <c r="L100" s="0" t="s">
        <v>598</v>
      </c>
      <c r="M100" s="0" t="s">
        <v>599</v>
      </c>
      <c r="N100" s="0" t="n">
        <v>12</v>
      </c>
      <c r="O100" s="0" t="s">
        <v>130</v>
      </c>
      <c r="P100" s="0" t="s">
        <v>408</v>
      </c>
      <c r="Q100" s="0" t="n">
        <v>6</v>
      </c>
      <c r="R100" s="0" t="s">
        <v>409</v>
      </c>
      <c r="S100" s="0" t="n">
        <v>312</v>
      </c>
      <c r="T100" s="0" t="n">
        <v>8</v>
      </c>
      <c r="U100" s="0" t="n">
        <v>1</v>
      </c>
      <c r="V100" s="0" t="n">
        <v>15000</v>
      </c>
      <c r="W100" s="0" t="n">
        <f aca="false">V100*12</f>
        <v>180000</v>
      </c>
      <c r="X100" s="0" t="n">
        <v>2</v>
      </c>
      <c r="Y100" s="0" t="s">
        <v>600</v>
      </c>
      <c r="Z100" s="0" t="n">
        <v>10098</v>
      </c>
      <c r="AB100" s="0" t="n">
        <v>0.005</v>
      </c>
      <c r="AC100" s="0" t="n">
        <v>-1</v>
      </c>
      <c r="AD100" s="0" t="n">
        <v>3.30927814285715</v>
      </c>
      <c r="AE100" s="0" t="n">
        <v>0.00150241227685714</v>
      </c>
      <c r="AF100" s="0" t="n">
        <f aca="false">AE100/S100</f>
        <v>4.81542396428572E-006</v>
      </c>
      <c r="AG100" s="0" t="n">
        <f aca="false">AE100*EXP(AB100*AC100)</f>
        <v>0.00149491896436515</v>
      </c>
      <c r="AH100" s="0" t="n">
        <f aca="false">AG100/S100</f>
        <v>4.79140693706779E-006</v>
      </c>
      <c r="AI100" s="0" t="s">
        <v>90</v>
      </c>
      <c r="AJ100" s="0" t="n">
        <f aca="false">IF(AI100="A",'FE DISTRIBUCIÓN'!$C$2,'FE DISTRIBUCIÓN'!$C$3)</f>
        <v>4.994E-006</v>
      </c>
      <c r="AK100" s="0" t="n">
        <f aca="false">W100*AJ100</f>
        <v>0.89892</v>
      </c>
      <c r="AL100" s="0" t="n">
        <f aca="false">AK100/365</f>
        <v>0.00246279452054794</v>
      </c>
      <c r="AM100" s="0" t="n">
        <f aca="false">AK100*EXP(AB100*AC100)</f>
        <v>0.894436617795886</v>
      </c>
      <c r="AN100" s="0" t="n">
        <f aca="false">AM100/365</f>
        <v>0.00245051128163256</v>
      </c>
      <c r="AO100" s="0" t="n">
        <v>5.223868284E-006</v>
      </c>
      <c r="AP100" s="0" t="n">
        <f aca="false">AO100*W100</f>
        <v>0.94029629112</v>
      </c>
      <c r="AQ100" s="0" t="n">
        <f aca="false">AP100/365</f>
        <v>0.00257615422224658</v>
      </c>
      <c r="AR100" s="0" t="n">
        <f aca="false">AP100*EXP(AB100*AC100)</f>
        <v>0.935606543802995</v>
      </c>
      <c r="AS100" s="0" t="n">
        <f aca="false">AR100/365</f>
        <v>0.00256330559946026</v>
      </c>
      <c r="AT100" s="0" t="n">
        <v>3.02832944E-007</v>
      </c>
      <c r="AU100" s="0" t="n">
        <f aca="false">AT100*W100</f>
        <v>0.05450992992</v>
      </c>
      <c r="AV100" s="0" t="n">
        <f aca="false">AU100/365</f>
        <v>0.000149342273753425</v>
      </c>
      <c r="AW100" s="0" t="n">
        <f aca="false">AU100*EXP(AB100*AC100)</f>
        <v>0.0542380605103186</v>
      </c>
      <c r="AX100" s="0" t="n">
        <f aca="false">AW100/365</f>
        <v>0.000148597426055667</v>
      </c>
      <c r="AY100" s="0" t="n">
        <f aca="false">AW100+AR100+AM100+AG100</f>
        <v>1.88577614107357</v>
      </c>
      <c r="AZ100" s="0" t="n">
        <f aca="false">AH100+AN100+AS100+AX100</f>
        <v>0.00516720571408556</v>
      </c>
      <c r="BA100" s="0" t="n">
        <f aca="false">AH100*1000000</f>
        <v>4.79140693706779</v>
      </c>
      <c r="BB100" s="0" t="n">
        <f aca="false">BA100*'Dist Horaria'!$H$3</f>
        <v>0.166954377729467</v>
      </c>
      <c r="BC100" s="0" t="n">
        <f aca="false">BA100*'Dist Horaria'!$I$3</f>
        <v>0.162488191822534</v>
      </c>
      <c r="BD100" s="0" t="n">
        <f aca="false">BA100*'Dist Horaria'!$J$3</f>
        <v>0.158272661245086</v>
      </c>
      <c r="BE100" s="0" t="n">
        <f aca="false">BA100*'Dist Horaria'!$K$3</f>
        <v>0.154681193836282</v>
      </c>
      <c r="BF100" s="0" t="n">
        <f aca="false">BA100*'Dist Horaria'!$L$3</f>
        <v>0.152056688890821</v>
      </c>
      <c r="BG100" s="0" t="n">
        <f aca="false">BA100*'Dist Horaria'!$M$3</f>
        <v>0.150404392461874</v>
      </c>
      <c r="BH100" s="0" t="n">
        <f aca="false">BA100*'Dist Horaria'!$N$3</f>
        <v>0.157192475307692</v>
      </c>
      <c r="BI100" s="0" t="n">
        <f aca="false">BA100*'Dist Horaria'!$O$3</f>
        <v>0.157192475307692</v>
      </c>
      <c r="BJ100" s="0" t="n">
        <f aca="false">BA100*'Dist Horaria'!$P$3</f>
        <v>0.207970948989287</v>
      </c>
      <c r="BK100" s="0" t="n">
        <f aca="false">BA100*'Dist Horaria'!$Q$3</f>
        <v>0.229967876286231</v>
      </c>
      <c r="BL100" s="0" t="n">
        <f aca="false">BA100*'Dist Horaria'!$R$3</f>
        <v>0.245965641593099</v>
      </c>
      <c r="BM100" s="0" t="n">
        <f aca="false">BA100*'Dist Horaria'!$S$3</f>
        <v>0.253964524246533</v>
      </c>
      <c r="BN100" s="0" t="n">
        <f aca="false">BA100*'Dist Horaria'!$T$3</f>
        <v>0.255964244909892</v>
      </c>
      <c r="BO100" s="0" t="n">
        <f aca="false">BA100*'Dist Horaria'!$U$3</f>
        <v>0.253964524246533</v>
      </c>
      <c r="BP100" s="0" t="n">
        <f aca="false">BA100*'Dist Horaria'!$V$3</f>
        <v>0.249965082919816</v>
      </c>
      <c r="BQ100" s="0" t="n">
        <f aca="false">BA100*'Dist Horaria'!$W$3</f>
        <v>0.24396592092974</v>
      </c>
      <c r="BR100" s="0" t="n">
        <f aca="false">BA100*'Dist Horaria'!$X$3</f>
        <v>0.239237865243722</v>
      </c>
      <c r="BS100" s="0" t="n">
        <f aca="false">BA100*'Dist Horaria'!$Y$3</f>
        <v>0.233781195198403</v>
      </c>
      <c r="BT100" s="0" t="n">
        <f aca="false">BA100*'Dist Horaria'!$Z$3</f>
        <v>0.204080006051521</v>
      </c>
      <c r="BU100" s="0" t="n">
        <f aca="false">BA100*'Dist Horaria'!$AA$3</f>
        <v>0.194068429744696</v>
      </c>
      <c r="BV100" s="0" t="n">
        <f aca="false">BA100*'Dist Horaria'!$AB$3</f>
        <v>0.172733871016786</v>
      </c>
      <c r="BW100" s="0" t="n">
        <f aca="false">BA100*'Dist Horaria'!$AC$3</f>
        <v>0.187213358743023</v>
      </c>
      <c r="BX100" s="0" t="n">
        <f aca="false">BA100*'Dist Horaria'!$AD$3</f>
        <v>0.182272877757038</v>
      </c>
      <c r="BY100" s="0" t="n">
        <f aca="false">BA100*'Dist Horaria'!$AE$3</f>
        <v>0.177046137260147</v>
      </c>
      <c r="BZ100" s="0" t="n">
        <f aca="false">AN100*1000000</f>
        <v>2450.51128163256</v>
      </c>
      <c r="CA100" s="0" t="n">
        <f aca="false">BZ100*'Dist Horaria'!$H$6</f>
        <v>61.2627820408141</v>
      </c>
      <c r="CB100" s="0" t="n">
        <f aca="false">BZ100*'Dist Horaria'!$I$6</f>
        <v>61.2627820408141</v>
      </c>
      <c r="CC100" s="0" t="n">
        <f aca="false">BZ100*'Dist Horaria'!$J$6</f>
        <v>61.2627820408141</v>
      </c>
      <c r="CD100" s="0" t="n">
        <f aca="false">BZ100*'Dist Horaria'!$K$6</f>
        <v>61.2627820408141</v>
      </c>
      <c r="CE100" s="0" t="n">
        <f aca="false">BZ100*'Dist Horaria'!$L$6</f>
        <v>61.2627820408141</v>
      </c>
      <c r="CF100" s="0" t="n">
        <f aca="false">BZ100*'Dist Horaria'!$M$6</f>
        <v>163.367418775504</v>
      </c>
      <c r="CG100" s="0" t="n">
        <f aca="false">BZ100*'Dist Horaria'!$N$6</f>
        <v>163.367418775504</v>
      </c>
      <c r="CH100" s="0" t="n">
        <f aca="false">BZ100*'Dist Horaria'!$O$6</f>
        <v>163.367418775504</v>
      </c>
      <c r="CI100" s="0" t="n">
        <f aca="false">BZ100*'Dist Horaria'!$P$6</f>
        <v>107.209868571425</v>
      </c>
      <c r="CJ100" s="0" t="n">
        <f aca="false">BZ100*'Dist Horaria'!$Q$6</f>
        <v>107.209868571425</v>
      </c>
      <c r="CK100" s="0" t="n">
        <f aca="false">BZ100*'Dist Horaria'!$R$6</f>
        <v>107.209868571425</v>
      </c>
      <c r="CL100" s="0" t="n">
        <f aca="false">BZ100*'Dist Horaria'!$S$6</f>
        <v>107.209868571425</v>
      </c>
      <c r="CM100" s="0" t="n">
        <f aca="false">BZ100*'Dist Horaria'!$T$6</f>
        <v>107.209868571425</v>
      </c>
      <c r="CN100" s="0" t="n">
        <f aca="false">BZ100*'Dist Horaria'!$U$6</f>
        <v>107.209868571425</v>
      </c>
      <c r="CO100" s="0" t="n">
        <f aca="false">BZ100*'Dist Horaria'!$V$6</f>
        <v>107.209868571425</v>
      </c>
      <c r="CP100" s="0" t="n">
        <f aca="false">BZ100*'Dist Horaria'!$W$6</f>
        <v>107.209868571425</v>
      </c>
      <c r="CQ100" s="0" t="n">
        <f aca="false">BZ100*'Dist Horaria'!$X$6</f>
        <v>163.367418775504</v>
      </c>
      <c r="CR100" s="0" t="n">
        <f aca="false">BZ100*'Dist Horaria'!$Y$6</f>
        <v>163.367418775504</v>
      </c>
      <c r="CS100" s="0" t="n">
        <f aca="false">BZ100*'Dist Horaria'!$Z$6</f>
        <v>163.367418775504</v>
      </c>
      <c r="CT100" s="0" t="n">
        <f aca="false">BZ100*'Dist Horaria'!$AA$6</f>
        <v>61.2627820408141</v>
      </c>
      <c r="CU100" s="0" t="n">
        <f aca="false">BZ100*'Dist Horaria'!$AB$6</f>
        <v>61.2627820408141</v>
      </c>
      <c r="CV100" s="0" t="n">
        <f aca="false">BZ100*'Dist Horaria'!$AC$6</f>
        <v>61.2627820408141</v>
      </c>
      <c r="CW100" s="0" t="n">
        <f aca="false">BZ100*'Dist Horaria'!$AD$6</f>
        <v>61.2627820408141</v>
      </c>
      <c r="CX100" s="0" t="n">
        <f aca="false">BZ100*'Dist Horaria'!$AE$6</f>
        <v>61.2627820408141</v>
      </c>
      <c r="CY100" s="0" t="n">
        <f aca="false">AS100*1000000</f>
        <v>2563.30559946026</v>
      </c>
      <c r="CZ100" s="0" t="n">
        <f aca="false">CY100*'Dist Horaria'!$H$6</f>
        <v>64.0826399865065</v>
      </c>
      <c r="DA100" s="0" t="n">
        <f aca="false">CY100*'Dist Horaria'!$I$6</f>
        <v>64.0826399865065</v>
      </c>
      <c r="DB100" s="0" t="n">
        <f aca="false">CY100*'Dist Horaria'!$J$6</f>
        <v>64.0826399865065</v>
      </c>
      <c r="DC100" s="0" t="n">
        <f aca="false">CY100*'Dist Horaria'!$K$6</f>
        <v>64.0826399865065</v>
      </c>
      <c r="DD100" s="0" t="n">
        <f aca="false">CY100*'Dist Horaria'!$L$6</f>
        <v>64.0826399865065</v>
      </c>
      <c r="DE100" s="0" t="n">
        <f aca="false">CY100*'Dist Horaria'!$M$6</f>
        <v>170.887039964017</v>
      </c>
      <c r="DF100" s="0" t="n">
        <f aca="false">CY100*'Dist Horaria'!$N$6</f>
        <v>170.887039964017</v>
      </c>
      <c r="DG100" s="0" t="n">
        <f aca="false">CY100*'Dist Horaria'!$O$6</f>
        <v>170.887039964017</v>
      </c>
      <c r="DH100" s="0" t="n">
        <f aca="false">CY100*'Dist Horaria'!$P$6</f>
        <v>112.144619976386</v>
      </c>
      <c r="DI100" s="0" t="n">
        <f aca="false">CY100*'Dist Horaria'!$Q$6</f>
        <v>112.144619976386</v>
      </c>
      <c r="DJ100" s="0" t="n">
        <f aca="false">CY100*'Dist Horaria'!$R$6</f>
        <v>112.144619976386</v>
      </c>
      <c r="DK100" s="0" t="n">
        <f aca="false">CY100*'Dist Horaria'!$S$6</f>
        <v>112.144619976386</v>
      </c>
      <c r="DL100" s="0" t="n">
        <f aca="false">CY100*'Dist Horaria'!$T$6</f>
        <v>112.144619976386</v>
      </c>
      <c r="DM100" s="0" t="n">
        <f aca="false">CY100*'Dist Horaria'!$U$6</f>
        <v>112.144619976386</v>
      </c>
      <c r="DN100" s="0" t="n">
        <f aca="false">CY100*'Dist Horaria'!$V$6</f>
        <v>112.144619976386</v>
      </c>
      <c r="DO100" s="0" t="n">
        <f aca="false">CY100*'Dist Horaria'!$W$6</f>
        <v>112.144619976386</v>
      </c>
      <c r="DP100" s="0" t="n">
        <f aca="false">CY100*'Dist Horaria'!$X$6</f>
        <v>170.887039964017</v>
      </c>
      <c r="DQ100" s="0" t="n">
        <f aca="false">CY100*'Dist Horaria'!$Y$6</f>
        <v>170.887039964017</v>
      </c>
      <c r="DR100" s="0" t="n">
        <f aca="false">CY100*'Dist Horaria'!$Z$6</f>
        <v>170.887039964017</v>
      </c>
      <c r="DS100" s="0" t="n">
        <f aca="false">CY100*'Dist Horaria'!$AA$6</f>
        <v>64.0826399865065</v>
      </c>
      <c r="DT100" s="0" t="n">
        <f aca="false">CY100*'Dist Horaria'!$AB$6</f>
        <v>64.0826399865065</v>
      </c>
      <c r="DU100" s="0" t="n">
        <f aca="false">CY100*'Dist Horaria'!$AC$6</f>
        <v>64.0826399865065</v>
      </c>
      <c r="DV100" s="0" t="n">
        <f aca="false">CY100*'Dist Horaria'!$AD$6</f>
        <v>64.0826399865065</v>
      </c>
      <c r="DW100" s="0" t="n">
        <f aca="false">CY100*'Dist Horaria'!$AE$6</f>
        <v>64.0826399865065</v>
      </c>
      <c r="DX100" s="0" t="n">
        <f aca="false">AX100*1000000</f>
        <v>148.597426055667</v>
      </c>
      <c r="DY100" s="0" t="n">
        <f aca="false">DX100*'Dist Horaria'!$H$6</f>
        <v>3.71493565139168</v>
      </c>
      <c r="DZ100" s="0" t="n">
        <f aca="false">DX100*'Dist Horaria'!$I$6</f>
        <v>3.71493565139168</v>
      </c>
      <c r="EA100" s="0" t="n">
        <f aca="false">DX100*'Dist Horaria'!$J$6</f>
        <v>3.71493565139168</v>
      </c>
      <c r="EB100" s="0" t="n">
        <f aca="false">DX100*'Dist Horaria'!$K$6</f>
        <v>3.71493565139168</v>
      </c>
      <c r="EC100" s="0" t="n">
        <f aca="false">DX100*'Dist Horaria'!$L$6</f>
        <v>3.71493565139168</v>
      </c>
      <c r="ED100" s="0" t="n">
        <f aca="false">DX100*'Dist Horaria'!$M$6</f>
        <v>9.90649507037782</v>
      </c>
      <c r="EE100" s="0" t="n">
        <f aca="false">DX100*'Dist Horaria'!$N$6</f>
        <v>9.90649507037782</v>
      </c>
      <c r="EF100" s="0" t="n">
        <f aca="false">DX100*'Dist Horaria'!$O$6</f>
        <v>9.90649507037782</v>
      </c>
      <c r="EG100" s="0" t="n">
        <f aca="false">DX100*'Dist Horaria'!$P$6</f>
        <v>6.50113738993545</v>
      </c>
      <c r="EH100" s="0" t="n">
        <f aca="false">DX100*'Dist Horaria'!$Q$6</f>
        <v>6.50113738993545</v>
      </c>
      <c r="EI100" s="0" t="n">
        <f aca="false">DX100*'Dist Horaria'!$R$6</f>
        <v>6.50113738993545</v>
      </c>
      <c r="EJ100" s="0" t="n">
        <f aca="false">DX100*'Dist Horaria'!$S$6</f>
        <v>6.50113738993545</v>
      </c>
      <c r="EK100" s="0" t="n">
        <f aca="false">DX100*'Dist Horaria'!$T$6</f>
        <v>6.50113738993545</v>
      </c>
      <c r="EL100" s="0" t="n">
        <f aca="false">DX100*'Dist Horaria'!$U$6</f>
        <v>6.50113738993545</v>
      </c>
      <c r="EM100" s="0" t="n">
        <f aca="false">DX100*'Dist Horaria'!$V$6</f>
        <v>6.50113738993545</v>
      </c>
      <c r="EN100" s="0" t="n">
        <f aca="false">DX100*'Dist Horaria'!$W$6</f>
        <v>6.50113738993545</v>
      </c>
      <c r="EO100" s="0" t="n">
        <f aca="false">DX100*'Dist Horaria'!$X$6</f>
        <v>9.90649507037782</v>
      </c>
      <c r="EP100" s="0" t="n">
        <f aca="false">DX100*'Dist Horaria'!$Y$6</f>
        <v>9.90649507037782</v>
      </c>
      <c r="EQ100" s="0" t="n">
        <f aca="false">DX100*'Dist Horaria'!$Z$6</f>
        <v>9.90649507037782</v>
      </c>
      <c r="ER100" s="0" t="n">
        <f aca="false">DX100*'Dist Horaria'!$AA$6</f>
        <v>3.71493565139168</v>
      </c>
      <c r="ES100" s="0" t="n">
        <f aca="false">DX100*'Dist Horaria'!$AB$6</f>
        <v>3.71493565139168</v>
      </c>
      <c r="ET100" s="0" t="n">
        <f aca="false">DX100*'Dist Horaria'!$AC$6</f>
        <v>3.71493565139168</v>
      </c>
      <c r="EU100" s="0" t="n">
        <f aca="false">DX100*'Dist Horaria'!$AD$6</f>
        <v>3.71493565139168</v>
      </c>
      <c r="EV100" s="0" t="n">
        <f aca="false">DX100*'Dist Horaria'!$AE$6</f>
        <v>3.71493565139168</v>
      </c>
      <c r="EW100" s="0" t="n">
        <f aca="false">BB100+CA100+CZ100+DY100</f>
        <v>129.227312056442</v>
      </c>
      <c r="EX100" s="0" t="n">
        <f aca="false">BC100+CB100+DA100+DZ100</f>
        <v>129.222845870535</v>
      </c>
      <c r="EY100" s="0" t="n">
        <f aca="false">BD100+CC100+DB100+EA100</f>
        <v>129.218630339957</v>
      </c>
      <c r="EZ100" s="0" t="n">
        <f aca="false">BE100+CD100+DC100+EB100</f>
        <v>129.215038872549</v>
      </c>
      <c r="FA100" s="0" t="n">
        <f aca="false">BF100+CE100+DD100+EC100</f>
        <v>129.212414367603</v>
      </c>
      <c r="FB100" s="0" t="n">
        <f aca="false">BG100+CF100+DE100+ED100</f>
        <v>344.311358202362</v>
      </c>
      <c r="FC100" s="0" t="n">
        <f aca="false">BH100+CG100+DF100+EE100</f>
        <v>344.318146285207</v>
      </c>
      <c r="FD100" s="0" t="n">
        <f aca="false">BI100+CH100+DG100+EF100</f>
        <v>344.318146285207</v>
      </c>
      <c r="FE100" s="0" t="n">
        <f aca="false">BJ100+CI100+DH100+EG100</f>
        <v>226.063596886736</v>
      </c>
      <c r="FF100" s="0" t="n">
        <f aca="false">BK100+CJ100+DI100+EH100</f>
        <v>226.085593814033</v>
      </c>
      <c r="FG100" s="0" t="n">
        <f aca="false">BL100+CK100+DJ100+EI100</f>
        <v>226.10159157934</v>
      </c>
      <c r="FH100" s="0" t="n">
        <f aca="false">BM100+CL100+DK100+EJ100</f>
        <v>226.109590461993</v>
      </c>
      <c r="FI100" s="0" t="n">
        <f aca="false">BN100+CM100+DL100+EK100</f>
        <v>226.111590182656</v>
      </c>
      <c r="FJ100" s="0" t="n">
        <f aca="false">BO100+CN100+DM100+EL100</f>
        <v>226.109590461993</v>
      </c>
      <c r="FK100" s="0" t="n">
        <f aca="false">BP100+CO100+DN100+EM100</f>
        <v>226.105591020666</v>
      </c>
      <c r="FL100" s="0" t="n">
        <f aca="false">BQ100+CP100+DO100+EN100</f>
        <v>226.099591858676</v>
      </c>
      <c r="FM100" s="0" t="n">
        <f aca="false">BR100+CQ100+DP100+EO100</f>
        <v>344.400191675143</v>
      </c>
      <c r="FN100" s="0" t="n">
        <f aca="false">BS100+CR100+DQ100+EP100</f>
        <v>344.394735005098</v>
      </c>
      <c r="FO100" s="0" t="n">
        <f aca="false">BT100+CS100+DR100+EQ100</f>
        <v>344.365033815951</v>
      </c>
      <c r="FP100" s="0" t="n">
        <f aca="false">BU100+CT100+DS100+ER100</f>
        <v>129.254426108457</v>
      </c>
      <c r="FQ100" s="0" t="n">
        <f aca="false">BV100+CU100+DT100+ES100</f>
        <v>129.233091549729</v>
      </c>
      <c r="FR100" s="0" t="n">
        <f aca="false">BW100+CV100+DU100+ET100</f>
        <v>129.247571037455</v>
      </c>
      <c r="FS100" s="0" t="n">
        <f aca="false">BX100+CW100+DV100+EU100</f>
        <v>129.242630556469</v>
      </c>
      <c r="FT100" s="0" t="n">
        <f aca="false">BY100+CX100+DW100+EV100</f>
        <v>129.237403815972</v>
      </c>
      <c r="FU100" s="0" t="n">
        <f aca="false">AM100*'Dist Horaria'!$H$10</f>
        <v>0.0807239970863662</v>
      </c>
      <c r="FV100" s="0" t="n">
        <f aca="false">AM100*'Dist Horaria'!$I$10</f>
        <v>0.075548752328796</v>
      </c>
      <c r="FW100" s="0" t="n">
        <f aca="false">AM100*'Dist Horaria'!$J$10</f>
        <v>0.0752216948837355</v>
      </c>
      <c r="FX100" s="0" t="n">
        <f aca="false">AM100*'Dist Horaria'!$K$10</f>
        <v>0.0730583447886484</v>
      </c>
      <c r="FY100" s="0" t="n">
        <f aca="false">AM100*'Dist Horaria'!$L$10</f>
        <v>0.0730875815734615</v>
      </c>
      <c r="FZ100" s="0" t="n">
        <f aca="false">AM100*'Dist Horaria'!$M$10</f>
        <v>0.0782067200304871</v>
      </c>
      <c r="GA100" s="0" t="n">
        <f aca="false">AM100*'Dist Horaria'!$N$10</f>
        <v>0.0739867897458208</v>
      </c>
      <c r="GB100" s="0" t="n">
        <f aca="false">AM100*'Dist Horaria'!$O$10</f>
        <v>0.0727239730891173</v>
      </c>
      <c r="GC100" s="0" t="n">
        <f aca="false">AM100*'Dist Horaria'!$P$10</f>
        <v>0.0738524826333019</v>
      </c>
      <c r="GD100" s="0" t="n">
        <f aca="false">AM100*'Dist Horaria'!$Q$10</f>
        <v>0.0668340052830124</v>
      </c>
      <c r="GE100" s="0" t="n">
        <f aca="false">AM100*'Dist Horaria'!$R$10</f>
        <v>0.081547523463851</v>
      </c>
      <c r="GF100" s="0" t="n">
        <f aca="false">AM100*'Dist Horaria'!$S$10</f>
        <v>0.0696447528892877</v>
      </c>
      <c r="GG100" s="0" t="n">
        <f aca="false">AR100*'Dist Horaria'!$H$10</f>
        <v>0.0844396331872601</v>
      </c>
      <c r="GH100" s="0" t="n">
        <f aca="false">AR100*'Dist Horaria'!$I$10</f>
        <v>0.0790261776504143</v>
      </c>
      <c r="GI100" s="0" t="n">
        <f aca="false">AR100*'Dist Horaria'!$J$10</f>
        <v>0.0786840661137107</v>
      </c>
      <c r="GJ100" s="0" t="n">
        <f aca="false">AR100*'Dist Horaria'!$K$10</f>
        <v>0.0764211394118856</v>
      </c>
      <c r="GK100" s="0" t="n">
        <f aca="false">AR100*'Dist Horaria'!$L$10</f>
        <v>0.0764517219334939</v>
      </c>
      <c r="GL100" s="0" t="n">
        <f aca="false">AR100*'Dist Horaria'!$M$10</f>
        <v>0.0818064886589766</v>
      </c>
      <c r="GM100" s="0" t="n">
        <f aca="false">AR100*'Dist Horaria'!$N$10</f>
        <v>0.0773923196612274</v>
      </c>
      <c r="GN100" s="0" t="n">
        <f aca="false">AR100*'Dist Horaria'!$O$10</f>
        <v>0.0760713769536863</v>
      </c>
      <c r="GO100" s="0" t="n">
        <f aca="false">AR100*'Dist Horaria'!$P$10</f>
        <v>0.0772518305412028</v>
      </c>
      <c r="GP100" s="0" t="n">
        <f aca="false">AR100*'Dist Horaria'!$Q$10</f>
        <v>0.0699103004586738</v>
      </c>
      <c r="GQ100" s="0" t="n">
        <f aca="false">AR100*'Dist Horaria'!$R$10</f>
        <v>0.0853010655709967</v>
      </c>
      <c r="GR100" s="0" t="n">
        <f aca="false">AR100*'Dist Horaria'!$S$10</f>
        <v>0.0728504236614672</v>
      </c>
      <c r="GS100" s="0" t="n">
        <f aca="false">AW100*'Dist Horaria'!$H$10</f>
        <v>0.00489505119926146</v>
      </c>
      <c r="GT100" s="0" t="n">
        <f aca="false">AW100*'Dist Horaria'!$I$10</f>
        <v>0.00458122768987909</v>
      </c>
      <c r="GU100" s="0" t="n">
        <f aca="false">AW100*'Dist Horaria'!$J$10</f>
        <v>0.00456139513702671</v>
      </c>
      <c r="GV100" s="0" t="n">
        <f aca="false">AW100*'Dist Horaria'!$K$10</f>
        <v>0.00443021098039917</v>
      </c>
      <c r="GW100" s="0" t="n">
        <f aca="false">AW100*'Dist Horaria'!$L$10</f>
        <v>0.00443198388020254</v>
      </c>
      <c r="GX100" s="0" t="n">
        <f aca="false">AW100*'Dist Horaria'!$M$10</f>
        <v>0.00474240513965082</v>
      </c>
      <c r="GY100" s="0" t="n">
        <f aca="false">AW100*'Dist Horaria'!$N$10</f>
        <v>0.00448651128470884</v>
      </c>
      <c r="GZ100" s="0" t="n">
        <f aca="false">AW100*'Dist Horaria'!$O$10</f>
        <v>0.00440993489586587</v>
      </c>
      <c r="HA100" s="0" t="n">
        <f aca="false">AW100*'Dist Horaria'!$P$10</f>
        <v>0.00447836698789581</v>
      </c>
      <c r="HB100" s="0" t="n">
        <f aca="false">AW100*'Dist Horaria'!$Q$10</f>
        <v>0.00405277104108254</v>
      </c>
      <c r="HC100" s="0" t="n">
        <f aca="false">AW100*'Dist Horaria'!$R$10</f>
        <v>0.00494498930846357</v>
      </c>
      <c r="HD100" s="0" t="n">
        <f aca="false">AW100*'Dist Horaria'!$S$10</f>
        <v>0.00422321296588216</v>
      </c>
    </row>
    <row r="101" customFormat="false" ht="13.8" hidden="false" customHeight="false" outlineLevel="0" collapsed="false">
      <c r="A101" s="0" t="n">
        <v>4.61087053020847</v>
      </c>
      <c r="B101" s="0" t="n">
        <v>-74.1406913586543</v>
      </c>
      <c r="C101" s="0" t="n">
        <v>24</v>
      </c>
      <c r="D101" s="0" t="n">
        <v>25</v>
      </c>
      <c r="E101" s="0" t="n">
        <v>1820</v>
      </c>
      <c r="F101" s="0" t="n">
        <v>119</v>
      </c>
      <c r="G101" s="0" t="s">
        <v>544</v>
      </c>
      <c r="H101" s="1" t="n">
        <v>41603</v>
      </c>
      <c r="I101" s="0" t="s">
        <v>601</v>
      </c>
      <c r="J101" s="0" t="s">
        <v>602</v>
      </c>
      <c r="L101" s="0" t="s">
        <v>603</v>
      </c>
      <c r="M101" s="0" t="s">
        <v>604</v>
      </c>
      <c r="N101" s="0" t="n">
        <v>9</v>
      </c>
      <c r="O101" s="0" t="s">
        <v>130</v>
      </c>
      <c r="P101" s="0" t="s">
        <v>85</v>
      </c>
      <c r="Q101" s="0" t="s">
        <v>86</v>
      </c>
      <c r="R101" s="0" t="s">
        <v>87</v>
      </c>
      <c r="S101" s="0" t="n">
        <v>365</v>
      </c>
      <c r="T101" s="0" t="n">
        <v>24</v>
      </c>
      <c r="U101" s="0" t="n">
        <v>3</v>
      </c>
      <c r="V101" s="0" t="n">
        <v>80549.99</v>
      </c>
      <c r="W101" s="0" t="n">
        <f aca="false">V101*12</f>
        <v>966599.88</v>
      </c>
      <c r="X101" s="0" t="n">
        <v>3</v>
      </c>
      <c r="Y101" s="0" t="s">
        <v>176</v>
      </c>
      <c r="Z101" s="0" t="n">
        <v>29018</v>
      </c>
      <c r="AB101" s="0" t="n">
        <v>0.005</v>
      </c>
      <c r="AC101" s="0" t="n">
        <v>-1</v>
      </c>
      <c r="AD101" s="0" t="n">
        <v>3502.20454362772</v>
      </c>
      <c r="AE101" s="0" t="n">
        <v>1.59000086280699</v>
      </c>
      <c r="AF101" s="0" t="n">
        <f aca="false">AE101/S101</f>
        <v>0.0043561667474164</v>
      </c>
      <c r="AG101" s="0" t="n">
        <f aca="false">AE101*EXP(AB101*AC101)</f>
        <v>1.58207070042008</v>
      </c>
      <c r="AH101" s="0" t="n">
        <f aca="false">AG101/S101</f>
        <v>0.00433444027512351</v>
      </c>
      <c r="AI101" s="0" t="s">
        <v>90</v>
      </c>
      <c r="AJ101" s="0" t="n">
        <f aca="false">IF(AI101="A",'FE DISTRIBUCIÓN'!$C$2,'FE DISTRIBUCIÓN'!$C$3)</f>
        <v>4.994E-006</v>
      </c>
      <c r="AK101" s="0" t="n">
        <f aca="false">W101*AJ101</f>
        <v>4.82719980072</v>
      </c>
      <c r="AL101" s="0" t="n">
        <f aca="false">AK101/365</f>
        <v>0.0132252049334795</v>
      </c>
      <c r="AM101" s="0" t="n">
        <f aca="false">AK101*EXP(AB101*AC101)</f>
        <v>4.80312404127283</v>
      </c>
      <c r="AN101" s="0" t="n">
        <f aca="false">AM101/365</f>
        <v>0.0131592439486927</v>
      </c>
      <c r="AO101" s="0" t="n">
        <v>5.223868284E-006</v>
      </c>
      <c r="AP101" s="0" t="n">
        <f aca="false">AO101*W101</f>
        <v>5.04939045645021</v>
      </c>
      <c r="AQ101" s="0" t="n">
        <f aca="false">AP101/365</f>
        <v>0.013833946456028</v>
      </c>
      <c r="AR101" s="0" t="n">
        <f aca="false">AP101*EXP(AB101*AC101)</f>
        <v>5.02420651648439</v>
      </c>
      <c r="AS101" s="0" t="n">
        <f aca="false">AR101/365</f>
        <v>0.0137649493602312</v>
      </c>
      <c r="AT101" s="0" t="n">
        <v>3.02832944E-007</v>
      </c>
      <c r="AU101" s="0" t="n">
        <f aca="false">AT101*W101</f>
        <v>0.292718287330447</v>
      </c>
      <c r="AV101" s="0" t="n">
        <f aca="false">AU101/365</f>
        <v>0.000801967910494374</v>
      </c>
      <c r="AW101" s="0" t="n">
        <f aca="false">AU101*EXP(AB101*AC101)</f>
        <v>0.291258348781704</v>
      </c>
      <c r="AX101" s="0" t="n">
        <f aca="false">AW101/365</f>
        <v>0.000797968078853983</v>
      </c>
      <c r="AY101" s="0" t="n">
        <f aca="false">AW101+AR101+AM101+AG101</f>
        <v>11.700659606959</v>
      </c>
      <c r="AZ101" s="0" t="n">
        <f aca="false">AH101+AN101+AS101+AX101</f>
        <v>0.0320566016629014</v>
      </c>
      <c r="BA101" s="0" t="n">
        <f aca="false">AH101*1000000</f>
        <v>4334.44027512351</v>
      </c>
      <c r="BB101" s="0" t="n">
        <f aca="false">BA101*'Dist Horaria'!$H$3</f>
        <v>151.031583925878</v>
      </c>
      <c r="BC101" s="0" t="n">
        <f aca="false">BA101*'Dist Horaria'!$I$3</f>
        <v>146.991347660109</v>
      </c>
      <c r="BD101" s="0" t="n">
        <f aca="false">BA101*'Dist Horaria'!$J$3</f>
        <v>143.177861192376</v>
      </c>
      <c r="BE101" s="0" t="n">
        <f aca="false">BA101*'Dist Horaria'!$K$3</f>
        <v>139.928919662681</v>
      </c>
      <c r="BF101" s="0" t="n">
        <f aca="false">BA101*'Dist Horaria'!$L$3</f>
        <v>137.554719331279</v>
      </c>
      <c r="BG101" s="0" t="n">
        <f aca="false">BA101*'Dist Horaria'!$M$3</f>
        <v>136.060005924103</v>
      </c>
      <c r="BH101" s="0" t="n">
        <f aca="false">BA101*'Dist Horaria'!$N$3</f>
        <v>142.200694883366</v>
      </c>
      <c r="BI101" s="0" t="n">
        <f aca="false">BA101*'Dist Horaria'!$O$3</f>
        <v>142.200694883366</v>
      </c>
      <c r="BJ101" s="0" t="n">
        <f aca="false">BA101*'Dist Horaria'!$P$3</f>
        <v>188.136317619158</v>
      </c>
      <c r="BK101" s="0" t="n">
        <f aca="false">BA101*'Dist Horaria'!$Q$3</f>
        <v>208.035351213492</v>
      </c>
      <c r="BL101" s="0" t="n">
        <f aca="false">BA101*'Dist Horaria'!$R$3</f>
        <v>222.507375645735</v>
      </c>
      <c r="BM101" s="0" t="n">
        <f aca="false">BA101*'Dist Horaria'!$S$3</f>
        <v>229.743387861857</v>
      </c>
      <c r="BN101" s="0" t="n">
        <f aca="false">BA101*'Dist Horaria'!$T$3</f>
        <v>231.552390915887</v>
      </c>
      <c r="BO101" s="0" t="n">
        <f aca="false">BA101*'Dist Horaria'!$U$3</f>
        <v>229.743387861857</v>
      </c>
      <c r="BP101" s="0" t="n">
        <f aca="false">BA101*'Dist Horaria'!$V$3</f>
        <v>226.125381753796</v>
      </c>
      <c r="BQ101" s="0" t="n">
        <f aca="false">BA101*'Dist Horaria'!$W$3</f>
        <v>220.698372591705</v>
      </c>
      <c r="BR101" s="0" t="n">
        <f aca="false">BA101*'Dist Horaria'!$X$3</f>
        <v>216.421241624189</v>
      </c>
      <c r="BS101" s="0" t="n">
        <f aca="false">BA101*'Dist Horaria'!$Y$3</f>
        <v>211.484985797218</v>
      </c>
      <c r="BT101" s="0" t="n">
        <f aca="false">BA101*'Dist Horaria'!$Z$3</f>
        <v>184.616462178121</v>
      </c>
      <c r="BU101" s="0" t="n">
        <f aca="false">BA101*'Dist Horaria'!$AA$3</f>
        <v>175.559711179566</v>
      </c>
      <c r="BV101" s="0" t="n">
        <f aca="false">BA101*'Dist Horaria'!$AB$3</f>
        <v>156.259874656218</v>
      </c>
      <c r="BW101" s="0" t="n">
        <f aca="false">BA101*'Dist Horaria'!$AC$3</f>
        <v>169.35842286723</v>
      </c>
      <c r="BX101" s="0" t="n">
        <f aca="false">BA101*'Dist Horaria'!$AD$3</f>
        <v>164.889126052036</v>
      </c>
      <c r="BY101" s="0" t="n">
        <f aca="false">BA101*'Dist Horaria'!$AE$3</f>
        <v>160.16087090383</v>
      </c>
      <c r="BZ101" s="0" t="n">
        <f aca="false">AN101*1000000</f>
        <v>13159.2439486927</v>
      </c>
      <c r="CA101" s="0" t="n">
        <f aca="false">BZ101*'Dist Horaria'!$H$6</f>
        <v>328.981098717317</v>
      </c>
      <c r="CB101" s="0" t="n">
        <f aca="false">BZ101*'Dist Horaria'!$I$6</f>
        <v>328.981098717317</v>
      </c>
      <c r="CC101" s="0" t="n">
        <f aca="false">BZ101*'Dist Horaria'!$J$6</f>
        <v>328.981098717317</v>
      </c>
      <c r="CD101" s="0" t="n">
        <f aca="false">BZ101*'Dist Horaria'!$K$6</f>
        <v>328.981098717317</v>
      </c>
      <c r="CE101" s="0" t="n">
        <f aca="false">BZ101*'Dist Horaria'!$L$6</f>
        <v>328.981098717317</v>
      </c>
      <c r="CF101" s="0" t="n">
        <f aca="false">BZ101*'Dist Horaria'!$M$6</f>
        <v>877.282929912846</v>
      </c>
      <c r="CG101" s="0" t="n">
        <f aca="false">BZ101*'Dist Horaria'!$N$6</f>
        <v>877.282929912846</v>
      </c>
      <c r="CH101" s="0" t="n">
        <f aca="false">BZ101*'Dist Horaria'!$O$6</f>
        <v>877.282929912846</v>
      </c>
      <c r="CI101" s="0" t="n">
        <f aca="false">BZ101*'Dist Horaria'!$P$6</f>
        <v>575.716922755305</v>
      </c>
      <c r="CJ101" s="0" t="n">
        <f aca="false">BZ101*'Dist Horaria'!$Q$6</f>
        <v>575.716922755305</v>
      </c>
      <c r="CK101" s="0" t="n">
        <f aca="false">BZ101*'Dist Horaria'!$R$6</f>
        <v>575.716922755305</v>
      </c>
      <c r="CL101" s="0" t="n">
        <f aca="false">BZ101*'Dist Horaria'!$S$6</f>
        <v>575.716922755305</v>
      </c>
      <c r="CM101" s="0" t="n">
        <f aca="false">BZ101*'Dist Horaria'!$T$6</f>
        <v>575.716922755305</v>
      </c>
      <c r="CN101" s="0" t="n">
        <f aca="false">BZ101*'Dist Horaria'!$U$6</f>
        <v>575.716922755305</v>
      </c>
      <c r="CO101" s="0" t="n">
        <f aca="false">BZ101*'Dist Horaria'!$V$6</f>
        <v>575.716922755305</v>
      </c>
      <c r="CP101" s="0" t="n">
        <f aca="false">BZ101*'Dist Horaria'!$W$6</f>
        <v>575.716922755305</v>
      </c>
      <c r="CQ101" s="0" t="n">
        <f aca="false">BZ101*'Dist Horaria'!$X$6</f>
        <v>877.282929912846</v>
      </c>
      <c r="CR101" s="0" t="n">
        <f aca="false">BZ101*'Dist Horaria'!$Y$6</f>
        <v>877.282929912846</v>
      </c>
      <c r="CS101" s="0" t="n">
        <f aca="false">BZ101*'Dist Horaria'!$Z$6</f>
        <v>877.282929912846</v>
      </c>
      <c r="CT101" s="0" t="n">
        <f aca="false">BZ101*'Dist Horaria'!$AA$6</f>
        <v>328.981098717317</v>
      </c>
      <c r="CU101" s="0" t="n">
        <f aca="false">BZ101*'Dist Horaria'!$AB$6</f>
        <v>328.981098717317</v>
      </c>
      <c r="CV101" s="0" t="n">
        <f aca="false">BZ101*'Dist Horaria'!$AC$6</f>
        <v>328.981098717317</v>
      </c>
      <c r="CW101" s="0" t="n">
        <f aca="false">BZ101*'Dist Horaria'!$AD$6</f>
        <v>328.981098717317</v>
      </c>
      <c r="CX101" s="0" t="n">
        <f aca="false">BZ101*'Dist Horaria'!$AE$6</f>
        <v>328.981098717317</v>
      </c>
      <c r="CY101" s="0" t="n">
        <f aca="false">AS101*1000000</f>
        <v>13764.9493602312</v>
      </c>
      <c r="CZ101" s="0" t="n">
        <f aca="false">CY101*'Dist Horaria'!$H$6</f>
        <v>344.12373400578</v>
      </c>
      <c r="DA101" s="0" t="n">
        <f aca="false">CY101*'Dist Horaria'!$I$6</f>
        <v>344.12373400578</v>
      </c>
      <c r="DB101" s="0" t="n">
        <f aca="false">CY101*'Dist Horaria'!$J$6</f>
        <v>344.12373400578</v>
      </c>
      <c r="DC101" s="0" t="n">
        <f aca="false">CY101*'Dist Horaria'!$K$6</f>
        <v>344.12373400578</v>
      </c>
      <c r="DD101" s="0" t="n">
        <f aca="false">CY101*'Dist Horaria'!$L$6</f>
        <v>344.12373400578</v>
      </c>
      <c r="DE101" s="0" t="n">
        <f aca="false">CY101*'Dist Horaria'!$M$6</f>
        <v>917.663290682081</v>
      </c>
      <c r="DF101" s="0" t="n">
        <f aca="false">CY101*'Dist Horaria'!$N$6</f>
        <v>917.663290682081</v>
      </c>
      <c r="DG101" s="0" t="n">
        <f aca="false">CY101*'Dist Horaria'!$O$6</f>
        <v>917.663290682081</v>
      </c>
      <c r="DH101" s="0" t="n">
        <f aca="false">CY101*'Dist Horaria'!$P$6</f>
        <v>602.216534510115</v>
      </c>
      <c r="DI101" s="0" t="n">
        <f aca="false">CY101*'Dist Horaria'!$Q$6</f>
        <v>602.216534510115</v>
      </c>
      <c r="DJ101" s="0" t="n">
        <f aca="false">CY101*'Dist Horaria'!$R$6</f>
        <v>602.216534510115</v>
      </c>
      <c r="DK101" s="0" t="n">
        <f aca="false">CY101*'Dist Horaria'!$S$6</f>
        <v>602.216534510115</v>
      </c>
      <c r="DL101" s="0" t="n">
        <f aca="false">CY101*'Dist Horaria'!$T$6</f>
        <v>602.216534510115</v>
      </c>
      <c r="DM101" s="0" t="n">
        <f aca="false">CY101*'Dist Horaria'!$U$6</f>
        <v>602.216534510115</v>
      </c>
      <c r="DN101" s="0" t="n">
        <f aca="false">CY101*'Dist Horaria'!$V$6</f>
        <v>602.216534510115</v>
      </c>
      <c r="DO101" s="0" t="n">
        <f aca="false">CY101*'Dist Horaria'!$W$6</f>
        <v>602.216534510115</v>
      </c>
      <c r="DP101" s="0" t="n">
        <f aca="false">CY101*'Dist Horaria'!$X$6</f>
        <v>917.663290682081</v>
      </c>
      <c r="DQ101" s="0" t="n">
        <f aca="false">CY101*'Dist Horaria'!$Y$6</f>
        <v>917.663290682081</v>
      </c>
      <c r="DR101" s="0" t="n">
        <f aca="false">CY101*'Dist Horaria'!$Z$6</f>
        <v>917.663290682081</v>
      </c>
      <c r="DS101" s="0" t="n">
        <f aca="false">CY101*'Dist Horaria'!$AA$6</f>
        <v>344.12373400578</v>
      </c>
      <c r="DT101" s="0" t="n">
        <f aca="false">CY101*'Dist Horaria'!$AB$6</f>
        <v>344.12373400578</v>
      </c>
      <c r="DU101" s="0" t="n">
        <f aca="false">CY101*'Dist Horaria'!$AC$6</f>
        <v>344.12373400578</v>
      </c>
      <c r="DV101" s="0" t="n">
        <f aca="false">CY101*'Dist Horaria'!$AD$6</f>
        <v>344.12373400578</v>
      </c>
      <c r="DW101" s="0" t="n">
        <f aca="false">CY101*'Dist Horaria'!$AE$6</f>
        <v>344.12373400578</v>
      </c>
      <c r="DX101" s="0" t="n">
        <f aca="false">AX101*1000000</f>
        <v>797.968078853983</v>
      </c>
      <c r="DY101" s="0" t="n">
        <f aca="false">DX101*'Dist Horaria'!$H$6</f>
        <v>19.9492019713496</v>
      </c>
      <c r="DZ101" s="0" t="n">
        <f aca="false">DX101*'Dist Horaria'!$I$6</f>
        <v>19.9492019713496</v>
      </c>
      <c r="EA101" s="0" t="n">
        <f aca="false">DX101*'Dist Horaria'!$J$6</f>
        <v>19.9492019713496</v>
      </c>
      <c r="EB101" s="0" t="n">
        <f aca="false">DX101*'Dist Horaria'!$K$6</f>
        <v>19.9492019713496</v>
      </c>
      <c r="EC101" s="0" t="n">
        <f aca="false">DX101*'Dist Horaria'!$L$6</f>
        <v>19.9492019713496</v>
      </c>
      <c r="ED101" s="0" t="n">
        <f aca="false">DX101*'Dist Horaria'!$M$6</f>
        <v>53.1978719235989</v>
      </c>
      <c r="EE101" s="0" t="n">
        <f aca="false">DX101*'Dist Horaria'!$N$6</f>
        <v>53.1978719235989</v>
      </c>
      <c r="EF101" s="0" t="n">
        <f aca="false">DX101*'Dist Horaria'!$O$6</f>
        <v>53.1978719235989</v>
      </c>
      <c r="EG101" s="0" t="n">
        <f aca="false">DX101*'Dist Horaria'!$P$6</f>
        <v>34.9111034498617</v>
      </c>
      <c r="EH101" s="0" t="n">
        <f aca="false">DX101*'Dist Horaria'!$Q$6</f>
        <v>34.9111034498617</v>
      </c>
      <c r="EI101" s="0" t="n">
        <f aca="false">DX101*'Dist Horaria'!$R$6</f>
        <v>34.9111034498617</v>
      </c>
      <c r="EJ101" s="0" t="n">
        <f aca="false">DX101*'Dist Horaria'!$S$6</f>
        <v>34.9111034498617</v>
      </c>
      <c r="EK101" s="0" t="n">
        <f aca="false">DX101*'Dist Horaria'!$T$6</f>
        <v>34.9111034498617</v>
      </c>
      <c r="EL101" s="0" t="n">
        <f aca="false">DX101*'Dist Horaria'!$U$6</f>
        <v>34.9111034498617</v>
      </c>
      <c r="EM101" s="0" t="n">
        <f aca="false">DX101*'Dist Horaria'!$V$6</f>
        <v>34.9111034498617</v>
      </c>
      <c r="EN101" s="0" t="n">
        <f aca="false">DX101*'Dist Horaria'!$W$6</f>
        <v>34.9111034498617</v>
      </c>
      <c r="EO101" s="0" t="n">
        <f aca="false">DX101*'Dist Horaria'!$X$6</f>
        <v>53.1978719235989</v>
      </c>
      <c r="EP101" s="0" t="n">
        <f aca="false">DX101*'Dist Horaria'!$Y$6</f>
        <v>53.1978719235989</v>
      </c>
      <c r="EQ101" s="0" t="n">
        <f aca="false">DX101*'Dist Horaria'!$Z$6</f>
        <v>53.1978719235989</v>
      </c>
      <c r="ER101" s="0" t="n">
        <f aca="false">DX101*'Dist Horaria'!$AA$6</f>
        <v>19.9492019713496</v>
      </c>
      <c r="ES101" s="0" t="n">
        <f aca="false">DX101*'Dist Horaria'!$AB$6</f>
        <v>19.9492019713496</v>
      </c>
      <c r="ET101" s="0" t="n">
        <f aca="false">DX101*'Dist Horaria'!$AC$6</f>
        <v>19.9492019713496</v>
      </c>
      <c r="EU101" s="0" t="n">
        <f aca="false">DX101*'Dist Horaria'!$AD$6</f>
        <v>19.9492019713496</v>
      </c>
      <c r="EV101" s="0" t="n">
        <f aca="false">DX101*'Dist Horaria'!$AE$6</f>
        <v>19.9492019713496</v>
      </c>
      <c r="EW101" s="0" t="n">
        <f aca="false">BB101+CA101+CZ101+DY101</f>
        <v>844.085618620325</v>
      </c>
      <c r="EX101" s="0" t="n">
        <f aca="false">BC101+CB101+DA101+DZ101</f>
        <v>840.045382354555</v>
      </c>
      <c r="EY101" s="0" t="n">
        <f aca="false">BD101+CC101+DB101+EA101</f>
        <v>836.231895886823</v>
      </c>
      <c r="EZ101" s="0" t="n">
        <f aca="false">BE101+CD101+DC101+EB101</f>
        <v>832.982954357128</v>
      </c>
      <c r="FA101" s="0" t="n">
        <f aca="false">BF101+CE101+DD101+EC101</f>
        <v>830.608754025726</v>
      </c>
      <c r="FB101" s="0" t="n">
        <f aca="false">BG101+CF101+DE101+ED101</f>
        <v>1984.20409844263</v>
      </c>
      <c r="FC101" s="0" t="n">
        <f aca="false">BH101+CG101+DF101+EE101</f>
        <v>1990.34478740189</v>
      </c>
      <c r="FD101" s="0" t="n">
        <f aca="false">BI101+CH101+DG101+EF101</f>
        <v>1990.34478740189</v>
      </c>
      <c r="FE101" s="0" t="n">
        <f aca="false">BJ101+CI101+DH101+EG101</f>
        <v>1400.98087833444</v>
      </c>
      <c r="FF101" s="0" t="n">
        <f aca="false">BK101+CJ101+DI101+EH101</f>
        <v>1420.87991192877</v>
      </c>
      <c r="FG101" s="0" t="n">
        <f aca="false">BL101+CK101+DJ101+EI101</f>
        <v>1435.35193636102</v>
      </c>
      <c r="FH101" s="0" t="n">
        <f aca="false">BM101+CL101+DK101+EJ101</f>
        <v>1442.58794857714</v>
      </c>
      <c r="FI101" s="0" t="n">
        <f aca="false">BN101+CM101+DL101+EK101</f>
        <v>1444.39695163117</v>
      </c>
      <c r="FJ101" s="0" t="n">
        <f aca="false">BO101+CN101+DM101+EL101</f>
        <v>1442.58794857714</v>
      </c>
      <c r="FK101" s="0" t="n">
        <f aca="false">BP101+CO101+DN101+EM101</f>
        <v>1438.96994246908</v>
      </c>
      <c r="FL101" s="0" t="n">
        <f aca="false">BQ101+CP101+DO101+EN101</f>
        <v>1433.54293330699</v>
      </c>
      <c r="FM101" s="0" t="n">
        <f aca="false">BR101+CQ101+DP101+EO101</f>
        <v>2064.56533414271</v>
      </c>
      <c r="FN101" s="0" t="n">
        <f aca="false">BS101+CR101+DQ101+EP101</f>
        <v>2059.62907831574</v>
      </c>
      <c r="FO101" s="0" t="n">
        <f aca="false">BT101+CS101+DR101+EQ101</f>
        <v>2032.76055469665</v>
      </c>
      <c r="FP101" s="0" t="n">
        <f aca="false">BU101+CT101+DS101+ER101</f>
        <v>868.613745874013</v>
      </c>
      <c r="FQ101" s="0" t="n">
        <f aca="false">BV101+CU101+DT101+ES101</f>
        <v>849.313909350665</v>
      </c>
      <c r="FR101" s="0" t="n">
        <f aca="false">BW101+CV101+DU101+ET101</f>
        <v>862.412457561677</v>
      </c>
      <c r="FS101" s="0" t="n">
        <f aca="false">BX101+CW101+DV101+EU101</f>
        <v>857.943160746483</v>
      </c>
      <c r="FT101" s="0" t="n">
        <f aca="false">BY101+CX101+DW101+EV101</f>
        <v>853.214905598277</v>
      </c>
      <c r="FU101" s="0" t="n">
        <f aca="false">AM101*'Dist Horaria'!$H$10</f>
        <v>0.433487810537789</v>
      </c>
      <c r="FV101" s="0" t="n">
        <f aca="false">AM101*'Dist Horaria'!$I$10</f>
        <v>0.4056967496398</v>
      </c>
      <c r="FW101" s="0" t="n">
        <f aca="false">AM101*'Dist Horaria'!$J$10</f>
        <v>0.403940451377863</v>
      </c>
      <c r="FX101" s="0" t="n">
        <f aca="false">AM101*'Dist Horaria'!$K$10</f>
        <v>0.392323262809479</v>
      </c>
      <c r="FY101" s="0" t="n">
        <f aca="false">AM101*'Dist Horaria'!$L$10</f>
        <v>0.392480264324434</v>
      </c>
      <c r="FZ101" s="0" t="n">
        <f aca="false">AM101*'Dist Horaria'!$M$10</f>
        <v>0.419970034425903</v>
      </c>
      <c r="GA101" s="0" t="n">
        <f aca="false">AM101*'Dist Horaria'!$N$10</f>
        <v>0.397309011610531</v>
      </c>
      <c r="GB101" s="0" t="n">
        <f aca="false">AM101*'Dist Horaria'!$O$10</f>
        <v>0.390527687005911</v>
      </c>
      <c r="GC101" s="0" t="n">
        <f aca="false">AM101*'Dist Horaria'!$P$10</f>
        <v>0.396587782505843</v>
      </c>
      <c r="GD101" s="0" t="n">
        <f aca="false">AM101*'Dist Horaria'!$Q$10</f>
        <v>0.358898563813773</v>
      </c>
      <c r="GE101" s="0" t="n">
        <f aca="false">AM101*'Dist Horaria'!$R$10</f>
        <v>0.437910146635865</v>
      </c>
      <c r="GF101" s="0" t="n">
        <f aca="false">AM101*'Dist Horaria'!$S$10</f>
        <v>0.37399227658564</v>
      </c>
      <c r="GG101" s="0" t="n">
        <f aca="false">AR101*'Dist Horaria'!$H$10</f>
        <v>0.453440773922498</v>
      </c>
      <c r="GH101" s="0" t="n">
        <f aca="false">AR101*'Dist Horaria'!$I$10</f>
        <v>0.424370521298606</v>
      </c>
      <c r="GI101" s="0" t="n">
        <f aca="false">AR101*'Dist Horaria'!$J$10</f>
        <v>0.422533382574582</v>
      </c>
      <c r="GJ101" s="0" t="n">
        <f aca="false">AR101*'Dist Horaria'!$K$10</f>
        <v>0.4103814676944</v>
      </c>
      <c r="GK101" s="0" t="n">
        <f aca="false">AR101*'Dist Horaria'!$L$10</f>
        <v>0.410545695815048</v>
      </c>
      <c r="GL101" s="0" t="n">
        <f aca="false">AR101*'Dist Horaria'!$M$10</f>
        <v>0.439300789561046</v>
      </c>
      <c r="GM101" s="0" t="n">
        <f aca="false">AR101*'Dist Horaria'!$N$10</f>
        <v>0.415596704985912</v>
      </c>
      <c r="GN101" s="0" t="n">
        <f aca="false">AR101*'Dist Horaria'!$O$10</f>
        <v>0.408503243527044</v>
      </c>
      <c r="GO101" s="0" t="n">
        <f aca="false">AR101*'Dist Horaria'!$P$10</f>
        <v>0.414842278505039</v>
      </c>
      <c r="GP101" s="0" t="n">
        <f aca="false">AR101*'Dist Horaria'!$Q$10</f>
        <v>0.375418266856211</v>
      </c>
      <c r="GQ101" s="0" t="n">
        <f aca="false">AR101*'Dist Horaria'!$R$10</f>
        <v>0.458066665248875</v>
      </c>
      <c r="GR101" s="0" t="n">
        <f aca="false">AR101*'Dist Horaria'!$S$10</f>
        <v>0.39120672649513</v>
      </c>
      <c r="GS101" s="0" t="n">
        <f aca="false">AW101*'Dist Horaria'!$H$10</f>
        <v>0.0262864216766666</v>
      </c>
      <c r="GT101" s="0" t="n">
        <f aca="false">AW101*'Dist Horaria'!$I$10</f>
        <v>0.0246011896404989</v>
      </c>
      <c r="GU101" s="0" t="n">
        <f aca="false">AW101*'Dist Horaria'!$J$10</f>
        <v>0.0244946888449033</v>
      </c>
      <c r="GV101" s="0" t="n">
        <f aca="false">AW101*'Dist Horaria'!$K$10</f>
        <v>0.0237902300112695</v>
      </c>
      <c r="GW101" s="0" t="n">
        <f aca="false">AW101*'Dist Horaria'!$L$10</f>
        <v>0.0237997504820317</v>
      </c>
      <c r="GX101" s="0" t="n">
        <f aca="false">AW101*'Dist Horaria'!$M$10</f>
        <v>0.0254667124383215</v>
      </c>
      <c r="GY101" s="0" t="n">
        <f aca="false">AW101*'Dist Horaria'!$N$10</f>
        <v>0.0240925626078789</v>
      </c>
      <c r="GZ101" s="0" t="n">
        <f aca="false">AW101*'Dist Horaria'!$O$10</f>
        <v>0.0236813474508431</v>
      </c>
      <c r="HA101" s="0" t="n">
        <f aca="false">AW101*'Dist Horaria'!$P$10</f>
        <v>0.0240488277394225</v>
      </c>
      <c r="HB101" s="0" t="n">
        <f aca="false">AW101*'Dist Horaria'!$Q$10</f>
        <v>0.0217633777887659</v>
      </c>
      <c r="HC101" s="0" t="n">
        <f aca="false">AW101*'Dist Horaria'!$R$10</f>
        <v>0.0265545892897899</v>
      </c>
      <c r="HD101" s="0" t="n">
        <f aca="false">AW101*'Dist Horaria'!$S$10</f>
        <v>0.0226786508113119</v>
      </c>
    </row>
    <row r="102" customFormat="false" ht="13.8" hidden="false" customHeight="false" outlineLevel="0" collapsed="false">
      <c r="A102" s="0" t="n">
        <v>4.63113055555556</v>
      </c>
      <c r="B102" s="0" t="n">
        <v>-74.1556805555556</v>
      </c>
      <c r="C102" s="0" t="n">
        <v>23</v>
      </c>
      <c r="D102" s="0" t="n">
        <v>27</v>
      </c>
      <c r="E102" s="0" t="n">
        <v>1845</v>
      </c>
      <c r="F102" s="0" t="n">
        <v>120</v>
      </c>
      <c r="G102" s="0" t="s">
        <v>544</v>
      </c>
      <c r="H102" s="1" t="n">
        <v>40890</v>
      </c>
      <c r="I102" s="0" t="s">
        <v>605</v>
      </c>
      <c r="J102" s="0" t="s">
        <v>606</v>
      </c>
      <c r="K102" s="0" t="s">
        <v>607</v>
      </c>
      <c r="L102" s="0" t="s">
        <v>608</v>
      </c>
      <c r="M102" s="0" t="s">
        <v>609</v>
      </c>
      <c r="N102" s="0" t="n">
        <v>13</v>
      </c>
      <c r="O102" s="0" t="s">
        <v>110</v>
      </c>
      <c r="P102" s="0" t="s">
        <v>85</v>
      </c>
      <c r="Q102" s="0" t="s">
        <v>86</v>
      </c>
      <c r="R102" s="0" t="s">
        <v>87</v>
      </c>
      <c r="S102" s="0" t="n">
        <v>365</v>
      </c>
      <c r="T102" s="0" t="n">
        <v>24</v>
      </c>
      <c r="U102" s="0" t="n">
        <v>3</v>
      </c>
      <c r="V102" s="0" t="n">
        <v>49997.9861089241</v>
      </c>
      <c r="W102" s="0" t="n">
        <f aca="false">V102*12</f>
        <v>599975.833307089</v>
      </c>
      <c r="X102" s="0" t="n">
        <v>4</v>
      </c>
      <c r="Y102" s="0" t="s">
        <v>610</v>
      </c>
      <c r="Z102" s="0" t="n">
        <v>34340.6</v>
      </c>
      <c r="AA102" s="0" t="s">
        <v>89</v>
      </c>
      <c r="AB102" s="0" t="n">
        <v>0.005</v>
      </c>
      <c r="AC102" s="0" t="n">
        <v>1</v>
      </c>
      <c r="AD102" s="0" t="n">
        <v>1933.5464710301</v>
      </c>
      <c r="AE102" s="0" t="n">
        <f aca="false">AD102/2204.59</f>
        <v>0.877054904100127</v>
      </c>
      <c r="AF102" s="0" t="n">
        <f aca="false">AE102/S102</f>
        <v>0.00240289014821953</v>
      </c>
      <c r="AG102" s="0" t="n">
        <f aca="false">AE102*EXP(AB102*AC102)</f>
        <v>0.881451160101769</v>
      </c>
      <c r="AH102" s="0" t="n">
        <f aca="false">AG102/S102</f>
        <v>0.00241493468521032</v>
      </c>
      <c r="AI102" s="0" t="s">
        <v>90</v>
      </c>
      <c r="AJ102" s="0" t="n">
        <f aca="false">IF(AI102="A",'FE DISTRIBUCIÓN'!$C$2,'FE DISTRIBUCIÓN'!$C$3)</f>
        <v>4.994E-006</v>
      </c>
      <c r="AK102" s="0" t="n">
        <f aca="false">W102*AJ102</f>
        <v>2.9962793115356</v>
      </c>
      <c r="AL102" s="0" t="n">
        <f aca="false">AK102/365</f>
        <v>0.00820898441516603</v>
      </c>
      <c r="AM102" s="0" t="n">
        <f aca="false">AK102*EXP(AB102*AC102)</f>
        <v>3.01129822408527</v>
      </c>
      <c r="AN102" s="0" t="n">
        <f aca="false">AM102/365</f>
        <v>0.00825013212078155</v>
      </c>
      <c r="AO102" s="0" t="n">
        <v>5.223868284E-006</v>
      </c>
      <c r="AP102" s="0" t="n">
        <f aca="false">AO102*W102</f>
        <v>3.13419472677937</v>
      </c>
      <c r="AQ102" s="0" t="n">
        <f aca="false">AP102/365</f>
        <v>0.00858683486788869</v>
      </c>
      <c r="AR102" s="0" t="n">
        <f aca="false">AP102*EXP(AB102*AC102)</f>
        <v>3.14990494322478</v>
      </c>
      <c r="AS102" s="0" t="n">
        <f aca="false">AR102/365</f>
        <v>0.00862987655678022</v>
      </c>
      <c r="AT102" s="0" t="n">
        <v>3.02832944E-007</v>
      </c>
      <c r="AU102" s="0" t="n">
        <f aca="false">AT102*W102</f>
        <v>0.181692447929239</v>
      </c>
      <c r="AV102" s="0" t="n">
        <f aca="false">AU102/365</f>
        <v>0.000497787528573257</v>
      </c>
      <c r="AW102" s="0" t="n">
        <f aca="false">AU102*EXP(AB102*AC102)</f>
        <v>0.18260318511448</v>
      </c>
      <c r="AX102" s="0" t="n">
        <f aca="false">AW102/365</f>
        <v>0.00050028269894378</v>
      </c>
      <c r="AY102" s="0" t="n">
        <f aca="false">AW102+AR102+AM102+AG102</f>
        <v>7.22525751252629</v>
      </c>
      <c r="AZ102" s="0" t="n">
        <f aca="false">AH102+AN102+AS102+AX102</f>
        <v>0.0197952260617159</v>
      </c>
      <c r="BA102" s="0" t="n">
        <f aca="false">AH102*1000000</f>
        <v>2414.93468521032</v>
      </c>
      <c r="BB102" s="0" t="n">
        <f aca="false">BA102*'Dist Horaria'!$H$3</f>
        <v>84.1472917917787</v>
      </c>
      <c r="BC102" s="0" t="n">
        <f aca="false">BA102*'Dist Horaria'!$I$3</f>
        <v>81.8962729576636</v>
      </c>
      <c r="BD102" s="0" t="n">
        <f aca="false">BA102*'Dist Horaria'!$J$3</f>
        <v>79.7715878407958</v>
      </c>
      <c r="BE102" s="0" t="n">
        <f aca="false">BA102*'Dist Horaria'!$K$3</f>
        <v>77.9614391036423</v>
      </c>
      <c r="BF102" s="0" t="n">
        <f aca="false">BA102*'Dist Horaria'!$L$3</f>
        <v>76.6386526846331</v>
      </c>
      <c r="BG102" s="0" t="n">
        <f aca="false">BA102*'Dist Horaria'!$M$3</f>
        <v>75.805872666379</v>
      </c>
      <c r="BH102" s="0" t="n">
        <f aca="false">BA102*'Dist Horaria'!$N$3</f>
        <v>79.2271593418288</v>
      </c>
      <c r="BI102" s="0" t="n">
        <f aca="false">BA102*'Dist Horaria'!$O$3</f>
        <v>79.2271593418288</v>
      </c>
      <c r="BJ102" s="0" t="n">
        <f aca="false">BA102*'Dist Horaria'!$P$3</f>
        <v>104.820205177081</v>
      </c>
      <c r="BK102" s="0" t="n">
        <f aca="false">BA102*'Dist Horaria'!$Q$3</f>
        <v>115.906957647734</v>
      </c>
      <c r="BL102" s="0" t="n">
        <f aca="false">BA102*'Dist Horaria'!$R$3</f>
        <v>123.970050353664</v>
      </c>
      <c r="BM102" s="0" t="n">
        <f aca="false">BA102*'Dist Horaria'!$S$3</f>
        <v>128.001596706628</v>
      </c>
      <c r="BN102" s="0" t="n">
        <f aca="false">BA102*'Dist Horaria'!$T$3</f>
        <v>129.009483294869</v>
      </c>
      <c r="BO102" s="0" t="n">
        <f aca="false">BA102*'Dist Horaria'!$U$3</f>
        <v>128.001596706628</v>
      </c>
      <c r="BP102" s="0" t="n">
        <f aca="false">BA102*'Dist Horaria'!$V$3</f>
        <v>125.985823530146</v>
      </c>
      <c r="BQ102" s="0" t="n">
        <f aca="false">BA102*'Dist Horaria'!$W$3</f>
        <v>122.962163765422</v>
      </c>
      <c r="BR102" s="0" t="n">
        <f aca="false">BA102*'Dist Horaria'!$X$3</f>
        <v>120.579158977948</v>
      </c>
      <c r="BS102" s="0" t="n">
        <f aca="false">BA102*'Dist Horaria'!$Y$3</f>
        <v>117.828922579481</v>
      </c>
      <c r="BT102" s="0" t="n">
        <f aca="false">BA102*'Dist Horaria'!$Z$3</f>
        <v>102.85911667385</v>
      </c>
      <c r="BU102" s="0" t="n">
        <f aca="false">BA102*'Dist Horaria'!$AA$3</f>
        <v>97.8131451680827</v>
      </c>
      <c r="BV102" s="0" t="n">
        <f aca="false">BA102*'Dist Horaria'!$AB$3</f>
        <v>87.0602355232976</v>
      </c>
      <c r="BW102" s="0" t="n">
        <f aca="false">BA102*'Dist Horaria'!$AC$3</f>
        <v>94.3580955450904</v>
      </c>
      <c r="BX102" s="0" t="n">
        <f aca="false">BA102*'Dist Horaria'!$AD$3</f>
        <v>91.8680254985708</v>
      </c>
      <c r="BY102" s="0" t="n">
        <f aca="false">BA102*'Dist Horaria'!$AE$3</f>
        <v>89.2336767399869</v>
      </c>
      <c r="BZ102" s="0" t="n">
        <f aca="false">AN102*1000000</f>
        <v>8250.13212078155</v>
      </c>
      <c r="CA102" s="0" t="n">
        <f aca="false">BZ102*'Dist Horaria'!$H$6</f>
        <v>206.253303019539</v>
      </c>
      <c r="CB102" s="0" t="n">
        <f aca="false">BZ102*'Dist Horaria'!$I$6</f>
        <v>206.253303019539</v>
      </c>
      <c r="CC102" s="0" t="n">
        <f aca="false">BZ102*'Dist Horaria'!$J$6</f>
        <v>206.253303019539</v>
      </c>
      <c r="CD102" s="0" t="n">
        <f aca="false">BZ102*'Dist Horaria'!$K$6</f>
        <v>206.253303019539</v>
      </c>
      <c r="CE102" s="0" t="n">
        <f aca="false">BZ102*'Dist Horaria'!$L$6</f>
        <v>206.253303019539</v>
      </c>
      <c r="CF102" s="0" t="n">
        <f aca="false">BZ102*'Dist Horaria'!$M$6</f>
        <v>550.008808052104</v>
      </c>
      <c r="CG102" s="0" t="n">
        <f aca="false">BZ102*'Dist Horaria'!$N$6</f>
        <v>550.008808052104</v>
      </c>
      <c r="CH102" s="0" t="n">
        <f aca="false">BZ102*'Dist Horaria'!$O$6</f>
        <v>550.008808052104</v>
      </c>
      <c r="CI102" s="0" t="n">
        <f aca="false">BZ102*'Dist Horaria'!$P$6</f>
        <v>360.943280284193</v>
      </c>
      <c r="CJ102" s="0" t="n">
        <f aca="false">BZ102*'Dist Horaria'!$Q$6</f>
        <v>360.943280284193</v>
      </c>
      <c r="CK102" s="0" t="n">
        <f aca="false">BZ102*'Dist Horaria'!$R$6</f>
        <v>360.943280284193</v>
      </c>
      <c r="CL102" s="0" t="n">
        <f aca="false">BZ102*'Dist Horaria'!$S$6</f>
        <v>360.943280284193</v>
      </c>
      <c r="CM102" s="0" t="n">
        <f aca="false">BZ102*'Dist Horaria'!$T$6</f>
        <v>360.943280284193</v>
      </c>
      <c r="CN102" s="0" t="n">
        <f aca="false">BZ102*'Dist Horaria'!$U$6</f>
        <v>360.943280284193</v>
      </c>
      <c r="CO102" s="0" t="n">
        <f aca="false">BZ102*'Dist Horaria'!$V$6</f>
        <v>360.943280284193</v>
      </c>
      <c r="CP102" s="0" t="n">
        <f aca="false">BZ102*'Dist Horaria'!$W$6</f>
        <v>360.943280284193</v>
      </c>
      <c r="CQ102" s="0" t="n">
        <f aca="false">BZ102*'Dist Horaria'!$X$6</f>
        <v>550.008808052104</v>
      </c>
      <c r="CR102" s="0" t="n">
        <f aca="false">BZ102*'Dist Horaria'!$Y$6</f>
        <v>550.008808052104</v>
      </c>
      <c r="CS102" s="0" t="n">
        <f aca="false">BZ102*'Dist Horaria'!$Z$6</f>
        <v>550.008808052104</v>
      </c>
      <c r="CT102" s="0" t="n">
        <f aca="false">BZ102*'Dist Horaria'!$AA$6</f>
        <v>206.253303019539</v>
      </c>
      <c r="CU102" s="0" t="n">
        <f aca="false">BZ102*'Dist Horaria'!$AB$6</f>
        <v>206.253303019539</v>
      </c>
      <c r="CV102" s="0" t="n">
        <f aca="false">BZ102*'Dist Horaria'!$AC$6</f>
        <v>206.253303019539</v>
      </c>
      <c r="CW102" s="0" t="n">
        <f aca="false">BZ102*'Dist Horaria'!$AD$6</f>
        <v>206.253303019539</v>
      </c>
      <c r="CX102" s="0" t="n">
        <f aca="false">BZ102*'Dist Horaria'!$AE$6</f>
        <v>206.253303019539</v>
      </c>
      <c r="CY102" s="0" t="n">
        <f aca="false">AS102*1000000</f>
        <v>8629.87655678021</v>
      </c>
      <c r="CZ102" s="0" t="n">
        <f aca="false">CY102*'Dist Horaria'!$H$6</f>
        <v>215.746913919505</v>
      </c>
      <c r="DA102" s="0" t="n">
        <f aca="false">CY102*'Dist Horaria'!$I$6</f>
        <v>215.746913919505</v>
      </c>
      <c r="DB102" s="0" t="n">
        <f aca="false">CY102*'Dist Horaria'!$J$6</f>
        <v>215.746913919505</v>
      </c>
      <c r="DC102" s="0" t="n">
        <f aca="false">CY102*'Dist Horaria'!$K$6</f>
        <v>215.746913919505</v>
      </c>
      <c r="DD102" s="0" t="n">
        <f aca="false">CY102*'Dist Horaria'!$L$6</f>
        <v>215.746913919505</v>
      </c>
      <c r="DE102" s="0" t="n">
        <f aca="false">CY102*'Dist Horaria'!$M$6</f>
        <v>575.325103785348</v>
      </c>
      <c r="DF102" s="0" t="n">
        <f aca="false">CY102*'Dist Horaria'!$N$6</f>
        <v>575.325103785348</v>
      </c>
      <c r="DG102" s="0" t="n">
        <f aca="false">CY102*'Dist Horaria'!$O$6</f>
        <v>575.325103785348</v>
      </c>
      <c r="DH102" s="0" t="n">
        <f aca="false">CY102*'Dist Horaria'!$P$6</f>
        <v>377.557099359134</v>
      </c>
      <c r="DI102" s="0" t="n">
        <f aca="false">CY102*'Dist Horaria'!$Q$6</f>
        <v>377.557099359134</v>
      </c>
      <c r="DJ102" s="0" t="n">
        <f aca="false">CY102*'Dist Horaria'!$R$6</f>
        <v>377.557099359134</v>
      </c>
      <c r="DK102" s="0" t="n">
        <f aca="false">CY102*'Dist Horaria'!$S$6</f>
        <v>377.557099359134</v>
      </c>
      <c r="DL102" s="0" t="n">
        <f aca="false">CY102*'Dist Horaria'!$T$6</f>
        <v>377.557099359134</v>
      </c>
      <c r="DM102" s="0" t="n">
        <f aca="false">CY102*'Dist Horaria'!$U$6</f>
        <v>377.557099359134</v>
      </c>
      <c r="DN102" s="0" t="n">
        <f aca="false">CY102*'Dist Horaria'!$V$6</f>
        <v>377.557099359134</v>
      </c>
      <c r="DO102" s="0" t="n">
        <f aca="false">CY102*'Dist Horaria'!$W$6</f>
        <v>377.557099359134</v>
      </c>
      <c r="DP102" s="0" t="n">
        <f aca="false">CY102*'Dist Horaria'!$X$6</f>
        <v>575.325103785348</v>
      </c>
      <c r="DQ102" s="0" t="n">
        <f aca="false">CY102*'Dist Horaria'!$Y$6</f>
        <v>575.325103785348</v>
      </c>
      <c r="DR102" s="0" t="n">
        <f aca="false">CY102*'Dist Horaria'!$Z$6</f>
        <v>575.325103785348</v>
      </c>
      <c r="DS102" s="0" t="n">
        <f aca="false">CY102*'Dist Horaria'!$AA$6</f>
        <v>215.746913919505</v>
      </c>
      <c r="DT102" s="0" t="n">
        <f aca="false">CY102*'Dist Horaria'!$AB$6</f>
        <v>215.746913919505</v>
      </c>
      <c r="DU102" s="0" t="n">
        <f aca="false">CY102*'Dist Horaria'!$AC$6</f>
        <v>215.746913919505</v>
      </c>
      <c r="DV102" s="0" t="n">
        <f aca="false">CY102*'Dist Horaria'!$AD$6</f>
        <v>215.746913919505</v>
      </c>
      <c r="DW102" s="0" t="n">
        <f aca="false">CY102*'Dist Horaria'!$AE$6</f>
        <v>215.746913919505</v>
      </c>
      <c r="DX102" s="0" t="n">
        <f aca="false">AX102*1000000</f>
        <v>500.28269894378</v>
      </c>
      <c r="DY102" s="0" t="n">
        <f aca="false">DX102*'Dist Horaria'!$H$6</f>
        <v>12.5070674735945</v>
      </c>
      <c r="DZ102" s="0" t="n">
        <f aca="false">DX102*'Dist Horaria'!$I$6</f>
        <v>12.5070674735945</v>
      </c>
      <c r="EA102" s="0" t="n">
        <f aca="false">DX102*'Dist Horaria'!$J$6</f>
        <v>12.5070674735945</v>
      </c>
      <c r="EB102" s="0" t="n">
        <f aca="false">DX102*'Dist Horaria'!$K$6</f>
        <v>12.5070674735945</v>
      </c>
      <c r="EC102" s="0" t="n">
        <f aca="false">DX102*'Dist Horaria'!$L$6</f>
        <v>12.5070674735945</v>
      </c>
      <c r="ED102" s="0" t="n">
        <f aca="false">DX102*'Dist Horaria'!$M$6</f>
        <v>33.3521799295854</v>
      </c>
      <c r="EE102" s="0" t="n">
        <f aca="false">DX102*'Dist Horaria'!$N$6</f>
        <v>33.3521799295854</v>
      </c>
      <c r="EF102" s="0" t="n">
        <f aca="false">DX102*'Dist Horaria'!$O$6</f>
        <v>33.3521799295854</v>
      </c>
      <c r="EG102" s="0" t="n">
        <f aca="false">DX102*'Dist Horaria'!$P$6</f>
        <v>21.8873680787904</v>
      </c>
      <c r="EH102" s="0" t="n">
        <f aca="false">DX102*'Dist Horaria'!$Q$6</f>
        <v>21.8873680787904</v>
      </c>
      <c r="EI102" s="0" t="n">
        <f aca="false">DX102*'Dist Horaria'!$R$6</f>
        <v>21.8873680787904</v>
      </c>
      <c r="EJ102" s="0" t="n">
        <f aca="false">DX102*'Dist Horaria'!$S$6</f>
        <v>21.8873680787904</v>
      </c>
      <c r="EK102" s="0" t="n">
        <f aca="false">DX102*'Dist Horaria'!$T$6</f>
        <v>21.8873680787904</v>
      </c>
      <c r="EL102" s="0" t="n">
        <f aca="false">DX102*'Dist Horaria'!$U$6</f>
        <v>21.8873680787904</v>
      </c>
      <c r="EM102" s="0" t="n">
        <f aca="false">DX102*'Dist Horaria'!$V$6</f>
        <v>21.8873680787904</v>
      </c>
      <c r="EN102" s="0" t="n">
        <f aca="false">DX102*'Dist Horaria'!$W$6</f>
        <v>21.8873680787904</v>
      </c>
      <c r="EO102" s="0" t="n">
        <f aca="false">DX102*'Dist Horaria'!$X$6</f>
        <v>33.3521799295854</v>
      </c>
      <c r="EP102" s="0" t="n">
        <f aca="false">DX102*'Dist Horaria'!$Y$6</f>
        <v>33.3521799295854</v>
      </c>
      <c r="EQ102" s="0" t="n">
        <f aca="false">DX102*'Dist Horaria'!$Z$6</f>
        <v>33.3521799295854</v>
      </c>
      <c r="ER102" s="0" t="n">
        <f aca="false">DX102*'Dist Horaria'!$AA$6</f>
        <v>12.5070674735945</v>
      </c>
      <c r="ES102" s="0" t="n">
        <f aca="false">DX102*'Dist Horaria'!$AB$6</f>
        <v>12.5070674735945</v>
      </c>
      <c r="ET102" s="0" t="n">
        <f aca="false">DX102*'Dist Horaria'!$AC$6</f>
        <v>12.5070674735945</v>
      </c>
      <c r="EU102" s="0" t="n">
        <f aca="false">DX102*'Dist Horaria'!$AD$6</f>
        <v>12.5070674735945</v>
      </c>
      <c r="EV102" s="0" t="n">
        <f aca="false">DX102*'Dist Horaria'!$AE$6</f>
        <v>12.5070674735945</v>
      </c>
      <c r="EW102" s="0" t="n">
        <f aca="false">BB102+CA102+CZ102+DY102</f>
        <v>518.654576204417</v>
      </c>
      <c r="EX102" s="0" t="n">
        <f aca="false">BC102+CB102+DA102+DZ102</f>
        <v>516.403557370302</v>
      </c>
      <c r="EY102" s="0" t="n">
        <f aca="false">BD102+CC102+DB102+EA102</f>
        <v>514.278872253434</v>
      </c>
      <c r="EZ102" s="0" t="n">
        <f aca="false">BE102+CD102+DC102+EB102</f>
        <v>512.468723516281</v>
      </c>
      <c r="FA102" s="0" t="n">
        <f aca="false">BF102+CE102+DD102+EC102</f>
        <v>511.145937097272</v>
      </c>
      <c r="FB102" s="0" t="n">
        <f aca="false">BG102+CF102+DE102+ED102</f>
        <v>1234.49196443342</v>
      </c>
      <c r="FC102" s="0" t="n">
        <f aca="false">BH102+CG102+DF102+EE102</f>
        <v>1237.91325110887</v>
      </c>
      <c r="FD102" s="0" t="n">
        <f aca="false">BI102+CH102+DG102+EF102</f>
        <v>1237.91325110887</v>
      </c>
      <c r="FE102" s="0" t="n">
        <f aca="false">BJ102+CI102+DH102+EG102</f>
        <v>865.207952899199</v>
      </c>
      <c r="FF102" s="0" t="n">
        <f aca="false">BK102+CJ102+DI102+EH102</f>
        <v>876.294705369852</v>
      </c>
      <c r="FG102" s="0" t="n">
        <f aca="false">BL102+CK102+DJ102+EI102</f>
        <v>884.357798075781</v>
      </c>
      <c r="FH102" s="0" t="n">
        <f aca="false">BM102+CL102+DK102+EJ102</f>
        <v>888.389344428746</v>
      </c>
      <c r="FI102" s="0" t="n">
        <f aca="false">BN102+CM102+DL102+EK102</f>
        <v>889.397231016987</v>
      </c>
      <c r="FJ102" s="0" t="n">
        <f aca="false">BO102+CN102+DM102+EL102</f>
        <v>888.389344428746</v>
      </c>
      <c r="FK102" s="0" t="n">
        <f aca="false">BP102+CO102+DN102+EM102</f>
        <v>886.373571252264</v>
      </c>
      <c r="FL102" s="0" t="n">
        <f aca="false">BQ102+CP102+DO102+EN102</f>
        <v>883.34991148754</v>
      </c>
      <c r="FM102" s="0" t="n">
        <f aca="false">BR102+CQ102+DP102+EO102</f>
        <v>1279.26525074498</v>
      </c>
      <c r="FN102" s="0" t="n">
        <f aca="false">BS102+CR102+DQ102+EP102</f>
        <v>1276.51501434652</v>
      </c>
      <c r="FO102" s="0" t="n">
        <f aca="false">BT102+CS102+DR102+EQ102</f>
        <v>1261.54520844089</v>
      </c>
      <c r="FP102" s="0" t="n">
        <f aca="false">BU102+CT102+DS102+ER102</f>
        <v>532.320429580721</v>
      </c>
      <c r="FQ102" s="0" t="n">
        <f aca="false">BV102+CU102+DT102+ES102</f>
        <v>521.567519935936</v>
      </c>
      <c r="FR102" s="0" t="n">
        <f aca="false">BW102+CV102+DU102+ET102</f>
        <v>528.865379957729</v>
      </c>
      <c r="FS102" s="0" t="n">
        <f aca="false">BX102+CW102+DV102+EU102</f>
        <v>526.37530991121</v>
      </c>
      <c r="FT102" s="0" t="n">
        <f aca="false">BY102+CX102+DW102+EV102</f>
        <v>523.740961152626</v>
      </c>
      <c r="FU102" s="0" t="n">
        <f aca="false">AM102*'Dist Horaria'!$H$10</f>
        <v>0.271773342270197</v>
      </c>
      <c r="FV102" s="0" t="n">
        <f aca="false">AM102*'Dist Horaria'!$I$10</f>
        <v>0.254349854638305</v>
      </c>
      <c r="FW102" s="0" t="n">
        <f aca="false">AM102*'Dist Horaria'!$J$10</f>
        <v>0.253248750900053</v>
      </c>
      <c r="FX102" s="0" t="n">
        <f aca="false">AM102*'Dist Horaria'!$K$10</f>
        <v>0.245965403852541</v>
      </c>
      <c r="FY102" s="0" t="n">
        <f aca="false">AM102*'Dist Horaria'!$L$10</f>
        <v>0.246063835285729</v>
      </c>
      <c r="FZ102" s="0" t="n">
        <f aca="false">AM102*'Dist Horaria'!$M$10</f>
        <v>0.263298429931994</v>
      </c>
      <c r="GA102" s="0" t="n">
        <f aca="false">AM102*'Dist Horaria'!$N$10</f>
        <v>0.249091197894363</v>
      </c>
      <c r="GB102" s="0" t="n">
        <f aca="false">AM102*'Dist Horaria'!$O$10</f>
        <v>0.244839675226332</v>
      </c>
      <c r="GC102" s="0" t="n">
        <f aca="false">AM102*'Dist Horaria'!$P$10</f>
        <v>0.248639026369447</v>
      </c>
      <c r="GD102" s="0" t="n">
        <f aca="false">AM102*'Dist Horaria'!$Q$10</f>
        <v>0.225009930735157</v>
      </c>
      <c r="GE102" s="0" t="n">
        <f aca="false">AM102*'Dist Horaria'!$R$10</f>
        <v>0.274545907110083</v>
      </c>
      <c r="GF102" s="0" t="n">
        <f aca="false">AM102*'Dist Horaria'!$S$10</f>
        <v>0.234472869871064</v>
      </c>
      <c r="GG102" s="0" t="n">
        <f aca="false">AR102*'Dist Horaria'!$H$10</f>
        <v>0.284282767945927</v>
      </c>
      <c r="GH102" s="0" t="n">
        <f aca="false">AR102*'Dist Horaria'!$I$10</f>
        <v>0.266057296492802</v>
      </c>
      <c r="GI102" s="0" t="n">
        <f aca="false">AR102*'Dist Horaria'!$J$10</f>
        <v>0.264905510170085</v>
      </c>
      <c r="GJ102" s="0" t="n">
        <f aca="false">AR102*'Dist Horaria'!$K$10</f>
        <v>0.257286918731786</v>
      </c>
      <c r="GK102" s="0" t="n">
        <f aca="false">AR102*'Dist Horaria'!$L$10</f>
        <v>0.25738988085473</v>
      </c>
      <c r="GL102" s="0" t="n">
        <f aca="false">AR102*'Dist Horaria'!$M$10</f>
        <v>0.275417764787493</v>
      </c>
      <c r="GM102" s="0" t="n">
        <f aca="false">AR102*'Dist Horaria'!$N$10</f>
        <v>0.260556589608316</v>
      </c>
      <c r="GN102" s="0" t="n">
        <f aca="false">AR102*'Dist Horaria'!$O$10</f>
        <v>0.256109374064817</v>
      </c>
      <c r="GO102" s="0" t="n">
        <f aca="false">AR102*'Dist Horaria'!$P$10</f>
        <v>0.260083605129354</v>
      </c>
      <c r="GP102" s="0" t="n">
        <f aca="false">AR102*'Dist Horaria'!$Q$10</f>
        <v>0.235366888416585</v>
      </c>
      <c r="GQ102" s="0" t="n">
        <f aca="false">AR102*'Dist Horaria'!$R$10</f>
        <v>0.287182950871921</v>
      </c>
      <c r="GR102" s="0" t="n">
        <f aca="false">AR102*'Dist Horaria'!$S$10</f>
        <v>0.245265396150963</v>
      </c>
      <c r="GS102" s="0" t="n">
        <f aca="false">AW102*'Dist Horaria'!$H$10</f>
        <v>0.0164801604606334</v>
      </c>
      <c r="GT102" s="0" t="n">
        <f aca="false">AW102*'Dist Horaria'!$I$10</f>
        <v>0.0154236113908871</v>
      </c>
      <c r="GU102" s="0" t="n">
        <f aca="false">AW102*'Dist Horaria'!$J$10</f>
        <v>0.0153568411692803</v>
      </c>
      <c r="GV102" s="0" t="n">
        <f aca="false">AW102*'Dist Horaria'!$K$10</f>
        <v>0.0149151836945963</v>
      </c>
      <c r="GW102" s="0" t="n">
        <f aca="false">AW102*'Dist Horaria'!$L$10</f>
        <v>0.0149211525133177</v>
      </c>
      <c r="GX102" s="0" t="n">
        <f aca="false">AW102*'Dist Horaria'!$M$10</f>
        <v>0.0159662472340575</v>
      </c>
      <c r="GY102" s="0" t="n">
        <f aca="false">AW102*'Dist Horaria'!$N$10</f>
        <v>0.0151047298323662</v>
      </c>
      <c r="GZ102" s="0" t="n">
        <f aca="false">AW102*'Dist Horaria'!$O$10</f>
        <v>0.0148469202356416</v>
      </c>
      <c r="HA102" s="0" t="n">
        <f aca="false">AW102*'Dist Horaria'!$P$10</f>
        <v>0.0150773104422814</v>
      </c>
      <c r="HB102" s="0" t="n">
        <f aca="false">AW102*'Dist Horaria'!$Q$10</f>
        <v>0.0136444572995121</v>
      </c>
      <c r="HC102" s="0" t="n">
        <f aca="false">AW102*'Dist Horaria'!$R$10</f>
        <v>0.0166482870070679</v>
      </c>
      <c r="HD102" s="0" t="n">
        <f aca="false">AW102*'Dist Horaria'!$S$10</f>
        <v>0.0142182838348384</v>
      </c>
    </row>
    <row r="103" customFormat="false" ht="13.8" hidden="false" customHeight="false" outlineLevel="0" collapsed="false">
      <c r="A103" s="0" t="n">
        <v>4.61678744297417</v>
      </c>
      <c r="B103" s="0" t="n">
        <v>-74.1343090128533</v>
      </c>
      <c r="C103" s="0" t="n">
        <v>25</v>
      </c>
      <c r="D103" s="0" t="n">
        <v>26</v>
      </c>
      <c r="E103" s="0" t="n">
        <v>1834</v>
      </c>
      <c r="F103" s="0" t="n">
        <v>121</v>
      </c>
      <c r="G103" s="0" t="s">
        <v>544</v>
      </c>
      <c r="H103" s="1" t="n">
        <v>41596</v>
      </c>
      <c r="I103" s="0" t="s">
        <v>611</v>
      </c>
      <c r="J103" s="0" t="s">
        <v>612</v>
      </c>
      <c r="K103" s="0" t="s">
        <v>613</v>
      </c>
      <c r="L103" s="0" t="s">
        <v>614</v>
      </c>
      <c r="M103" s="0" t="s">
        <v>615</v>
      </c>
      <c r="N103" s="0" t="n">
        <v>11</v>
      </c>
      <c r="O103" s="0" t="s">
        <v>110</v>
      </c>
      <c r="P103" s="0" t="s">
        <v>85</v>
      </c>
      <c r="Q103" s="0" t="s">
        <v>86</v>
      </c>
      <c r="R103" s="0" t="s">
        <v>87</v>
      </c>
      <c r="S103" s="0" t="n">
        <v>365</v>
      </c>
      <c r="T103" s="0" t="n">
        <v>24</v>
      </c>
      <c r="U103" s="0" t="n">
        <v>3</v>
      </c>
      <c r="V103" s="0" t="n">
        <v>33000</v>
      </c>
      <c r="W103" s="0" t="n">
        <f aca="false">V103*12</f>
        <v>396000</v>
      </c>
      <c r="Y103" s="0" t="s">
        <v>616</v>
      </c>
      <c r="Z103" s="0" t="n">
        <v>25968.6</v>
      </c>
      <c r="AA103" s="0" t="s">
        <v>89</v>
      </c>
      <c r="AB103" s="0" t="n">
        <v>0.005</v>
      </c>
      <c r="AC103" s="0" t="n">
        <v>-1</v>
      </c>
      <c r="AD103" s="0" t="n">
        <v>2006.43767234668</v>
      </c>
      <c r="AE103" s="0" t="n">
        <v>0.910922703245395</v>
      </c>
      <c r="AF103" s="0" t="n">
        <f aca="false">AE103/S103</f>
        <v>0.00249567863902848</v>
      </c>
      <c r="AG103" s="0" t="n">
        <f aca="false">AE103*EXP(AB103*AC103)</f>
        <v>0.9063794573091</v>
      </c>
      <c r="AH103" s="0" t="n">
        <f aca="false">AG103/S103</f>
        <v>0.00248323138988795</v>
      </c>
      <c r="AI103" s="0" t="s">
        <v>90</v>
      </c>
      <c r="AJ103" s="0" t="n">
        <f aca="false">IF(AI103="A",'FE DISTRIBUCIÓN'!$C$2,'FE DISTRIBUCIÓN'!$C$3)</f>
        <v>4.994E-006</v>
      </c>
      <c r="AK103" s="0" t="n">
        <f aca="false">W103*AJ103</f>
        <v>1.977624</v>
      </c>
      <c r="AL103" s="0" t="n">
        <f aca="false">AK103/365</f>
        <v>0.00541814794520548</v>
      </c>
      <c r="AM103" s="0" t="n">
        <f aca="false">AK103*EXP(AB103*AC103)</f>
        <v>1.96776055915095</v>
      </c>
      <c r="AN103" s="0" t="n">
        <f aca="false">AM103/365</f>
        <v>0.00539112481959164</v>
      </c>
      <c r="AO103" s="0" t="n">
        <v>5.223868284E-006</v>
      </c>
      <c r="AP103" s="0" t="n">
        <f aca="false">AO103*W103</f>
        <v>2.068651840464</v>
      </c>
      <c r="AQ103" s="0" t="n">
        <f aca="false">AP103/365</f>
        <v>0.00566753928894247</v>
      </c>
      <c r="AR103" s="0" t="n">
        <f aca="false">AP103*EXP(AB103*AC103)</f>
        <v>2.05833439636659</v>
      </c>
      <c r="AS103" s="0" t="n">
        <f aca="false">AR103/365</f>
        <v>0.00563927231881258</v>
      </c>
      <c r="AT103" s="0" t="n">
        <v>3.02832944E-007</v>
      </c>
      <c r="AU103" s="0" t="n">
        <f aca="false">AT103*W103</f>
        <v>0.119921845824</v>
      </c>
      <c r="AV103" s="0" t="n">
        <f aca="false">AU103/365</f>
        <v>0.000328553002257534</v>
      </c>
      <c r="AW103" s="0" t="n">
        <f aca="false">AU103*EXP(AB103*AC103)</f>
        <v>0.119323733122701</v>
      </c>
      <c r="AX103" s="0" t="n">
        <f aca="false">AW103/365</f>
        <v>0.000326914337322468</v>
      </c>
      <c r="AY103" s="0" t="n">
        <f aca="false">AW103+AR103+AM103+AG103</f>
        <v>5.05179814594934</v>
      </c>
      <c r="AZ103" s="0" t="n">
        <f aca="false">AH103+AN103+AS103+AX103</f>
        <v>0.0138405428656146</v>
      </c>
      <c r="BA103" s="0" t="n">
        <f aca="false">AH103*1000000</f>
        <v>2483.23138988795</v>
      </c>
      <c r="BB103" s="0" t="n">
        <f aca="false">BA103*'Dist Horaria'!$H$3</f>
        <v>86.5270591503415</v>
      </c>
      <c r="BC103" s="0" t="n">
        <f aca="false">BA103*'Dist Horaria'!$I$3</f>
        <v>84.2123793114469</v>
      </c>
      <c r="BD103" s="0" t="n">
        <f aca="false">BA103*'Dist Horaria'!$J$3</f>
        <v>82.0276060303532</v>
      </c>
      <c r="BE103" s="0" t="n">
        <f aca="false">BA103*'Dist Horaria'!$K$3</f>
        <v>80.1662645241029</v>
      </c>
      <c r="BF103" s="0" t="n">
        <f aca="false">BA103*'Dist Horaria'!$L$3</f>
        <v>78.8060684169709</v>
      </c>
      <c r="BG103" s="0" t="n">
        <f aca="false">BA103*'Dist Horaria'!$M$3</f>
        <v>77.9497365687992</v>
      </c>
      <c r="BH103" s="0" t="n">
        <f aca="false">BA103*'Dist Horaria'!$N$3</f>
        <v>81.4677805632447</v>
      </c>
      <c r="BI103" s="0" t="n">
        <f aca="false">BA103*'Dist Horaria'!$O$3</f>
        <v>81.4677805632447</v>
      </c>
      <c r="BJ103" s="0" t="n">
        <f aca="false">BA103*'Dist Horaria'!$P$3</f>
        <v>107.784622658461</v>
      </c>
      <c r="BK103" s="0" t="n">
        <f aca="false">BA103*'Dist Horaria'!$Q$3</f>
        <v>119.184919285798</v>
      </c>
      <c r="BL103" s="0" t="n">
        <f aca="false">BA103*'Dist Horaria'!$R$3</f>
        <v>127.476044105679</v>
      </c>
      <c r="BM103" s="0" t="n">
        <f aca="false">BA103*'Dist Horaria'!$S$3</f>
        <v>131.62160651562</v>
      </c>
      <c r="BN103" s="0" t="n">
        <f aca="false">BA103*'Dist Horaria'!$T$3</f>
        <v>132.657997118105</v>
      </c>
      <c r="BO103" s="0" t="n">
        <f aca="false">BA103*'Dist Horaria'!$U$3</f>
        <v>131.62160651562</v>
      </c>
      <c r="BP103" s="0" t="n">
        <f aca="false">BA103*'Dist Horaria'!$V$3</f>
        <v>129.54882531065</v>
      </c>
      <c r="BQ103" s="0" t="n">
        <f aca="false">BA103*'Dist Horaria'!$W$3</f>
        <v>126.439653503194</v>
      </c>
      <c r="BR103" s="0" t="n">
        <f aca="false">BA103*'Dist Horaria'!$X$3</f>
        <v>123.989255019645</v>
      </c>
      <c r="BS103" s="0" t="n">
        <f aca="false">BA103*'Dist Horaria'!$Y$3</f>
        <v>121.161239257517</v>
      </c>
      <c r="BT103" s="0" t="n">
        <f aca="false">BA103*'Dist Horaria'!$Z$3</f>
        <v>105.768072662556</v>
      </c>
      <c r="BU103" s="0" t="n">
        <f aca="false">BA103*'Dist Horaria'!$AA$3</f>
        <v>100.579396168594</v>
      </c>
      <c r="BV103" s="0" t="n">
        <f aca="false">BA103*'Dist Horaria'!$AB$3</f>
        <v>89.5223837673528</v>
      </c>
      <c r="BW103" s="0" t="n">
        <f aca="false">BA103*'Dist Horaria'!$AC$3</f>
        <v>97.02663437757</v>
      </c>
      <c r="BX103" s="0" t="n">
        <f aca="false">BA103*'Dist Horaria'!$AD$3</f>
        <v>94.4661427251846</v>
      </c>
      <c r="BY103" s="0" t="n">
        <f aca="false">BA103*'Dist Horaria'!$AE$3</f>
        <v>91.757292018252</v>
      </c>
      <c r="BZ103" s="0" t="n">
        <f aca="false">AN103*1000000</f>
        <v>5391.12481959164</v>
      </c>
      <c r="CA103" s="0" t="n">
        <f aca="false">BZ103*'Dist Horaria'!$H$6</f>
        <v>134.778120489791</v>
      </c>
      <c r="CB103" s="0" t="n">
        <f aca="false">BZ103*'Dist Horaria'!$I$6</f>
        <v>134.778120489791</v>
      </c>
      <c r="CC103" s="0" t="n">
        <f aca="false">BZ103*'Dist Horaria'!$J$6</f>
        <v>134.778120489791</v>
      </c>
      <c r="CD103" s="0" t="n">
        <f aca="false">BZ103*'Dist Horaria'!$K$6</f>
        <v>134.778120489791</v>
      </c>
      <c r="CE103" s="0" t="n">
        <f aca="false">BZ103*'Dist Horaria'!$L$6</f>
        <v>134.778120489791</v>
      </c>
      <c r="CF103" s="0" t="n">
        <f aca="false">BZ103*'Dist Horaria'!$M$6</f>
        <v>359.408321306109</v>
      </c>
      <c r="CG103" s="0" t="n">
        <f aca="false">BZ103*'Dist Horaria'!$N$6</f>
        <v>359.408321306109</v>
      </c>
      <c r="CH103" s="0" t="n">
        <f aca="false">BZ103*'Dist Horaria'!$O$6</f>
        <v>359.408321306109</v>
      </c>
      <c r="CI103" s="0" t="n">
        <f aca="false">BZ103*'Dist Horaria'!$P$6</f>
        <v>235.861710857134</v>
      </c>
      <c r="CJ103" s="0" t="n">
        <f aca="false">BZ103*'Dist Horaria'!$Q$6</f>
        <v>235.861710857134</v>
      </c>
      <c r="CK103" s="0" t="n">
        <f aca="false">BZ103*'Dist Horaria'!$R$6</f>
        <v>235.861710857134</v>
      </c>
      <c r="CL103" s="0" t="n">
        <f aca="false">BZ103*'Dist Horaria'!$S$6</f>
        <v>235.861710857134</v>
      </c>
      <c r="CM103" s="0" t="n">
        <f aca="false">BZ103*'Dist Horaria'!$T$6</f>
        <v>235.861710857134</v>
      </c>
      <c r="CN103" s="0" t="n">
        <f aca="false">BZ103*'Dist Horaria'!$U$6</f>
        <v>235.861710857134</v>
      </c>
      <c r="CO103" s="0" t="n">
        <f aca="false">BZ103*'Dist Horaria'!$V$6</f>
        <v>235.861710857134</v>
      </c>
      <c r="CP103" s="0" t="n">
        <f aca="false">BZ103*'Dist Horaria'!$W$6</f>
        <v>235.861710857134</v>
      </c>
      <c r="CQ103" s="0" t="n">
        <f aca="false">BZ103*'Dist Horaria'!$X$6</f>
        <v>359.408321306109</v>
      </c>
      <c r="CR103" s="0" t="n">
        <f aca="false">BZ103*'Dist Horaria'!$Y$6</f>
        <v>359.408321306109</v>
      </c>
      <c r="CS103" s="0" t="n">
        <f aca="false">BZ103*'Dist Horaria'!$Z$6</f>
        <v>359.408321306109</v>
      </c>
      <c r="CT103" s="0" t="n">
        <f aca="false">BZ103*'Dist Horaria'!$AA$6</f>
        <v>134.778120489791</v>
      </c>
      <c r="CU103" s="0" t="n">
        <f aca="false">BZ103*'Dist Horaria'!$AB$6</f>
        <v>134.778120489791</v>
      </c>
      <c r="CV103" s="0" t="n">
        <f aca="false">BZ103*'Dist Horaria'!$AC$6</f>
        <v>134.778120489791</v>
      </c>
      <c r="CW103" s="0" t="n">
        <f aca="false">BZ103*'Dist Horaria'!$AD$6</f>
        <v>134.778120489791</v>
      </c>
      <c r="CX103" s="0" t="n">
        <f aca="false">BZ103*'Dist Horaria'!$AE$6</f>
        <v>134.778120489791</v>
      </c>
      <c r="CY103" s="0" t="n">
        <f aca="false">AS103*1000000</f>
        <v>5639.27231881258</v>
      </c>
      <c r="CZ103" s="0" t="n">
        <f aca="false">CY103*'Dist Horaria'!$H$6</f>
        <v>140.981807970314</v>
      </c>
      <c r="DA103" s="0" t="n">
        <f aca="false">CY103*'Dist Horaria'!$I$6</f>
        <v>140.981807970314</v>
      </c>
      <c r="DB103" s="0" t="n">
        <f aca="false">CY103*'Dist Horaria'!$J$6</f>
        <v>140.981807970314</v>
      </c>
      <c r="DC103" s="0" t="n">
        <f aca="false">CY103*'Dist Horaria'!$K$6</f>
        <v>140.981807970314</v>
      </c>
      <c r="DD103" s="0" t="n">
        <f aca="false">CY103*'Dist Horaria'!$L$6</f>
        <v>140.981807970314</v>
      </c>
      <c r="DE103" s="0" t="n">
        <f aca="false">CY103*'Dist Horaria'!$M$6</f>
        <v>375.951487920838</v>
      </c>
      <c r="DF103" s="0" t="n">
        <f aca="false">CY103*'Dist Horaria'!$N$6</f>
        <v>375.951487920838</v>
      </c>
      <c r="DG103" s="0" t="n">
        <f aca="false">CY103*'Dist Horaria'!$O$6</f>
        <v>375.951487920838</v>
      </c>
      <c r="DH103" s="0" t="n">
        <f aca="false">CY103*'Dist Horaria'!$P$6</f>
        <v>246.71816394805</v>
      </c>
      <c r="DI103" s="0" t="n">
        <f aca="false">CY103*'Dist Horaria'!$Q$6</f>
        <v>246.71816394805</v>
      </c>
      <c r="DJ103" s="0" t="n">
        <f aca="false">CY103*'Dist Horaria'!$R$6</f>
        <v>246.71816394805</v>
      </c>
      <c r="DK103" s="0" t="n">
        <f aca="false">CY103*'Dist Horaria'!$S$6</f>
        <v>246.71816394805</v>
      </c>
      <c r="DL103" s="0" t="n">
        <f aca="false">CY103*'Dist Horaria'!$T$6</f>
        <v>246.71816394805</v>
      </c>
      <c r="DM103" s="0" t="n">
        <f aca="false">CY103*'Dist Horaria'!$U$6</f>
        <v>246.71816394805</v>
      </c>
      <c r="DN103" s="0" t="n">
        <f aca="false">CY103*'Dist Horaria'!$V$6</f>
        <v>246.71816394805</v>
      </c>
      <c r="DO103" s="0" t="n">
        <f aca="false">CY103*'Dist Horaria'!$W$6</f>
        <v>246.71816394805</v>
      </c>
      <c r="DP103" s="0" t="n">
        <f aca="false">CY103*'Dist Horaria'!$X$6</f>
        <v>375.951487920838</v>
      </c>
      <c r="DQ103" s="0" t="n">
        <f aca="false">CY103*'Dist Horaria'!$Y$6</f>
        <v>375.951487920838</v>
      </c>
      <c r="DR103" s="0" t="n">
        <f aca="false">CY103*'Dist Horaria'!$Z$6</f>
        <v>375.951487920838</v>
      </c>
      <c r="DS103" s="0" t="n">
        <f aca="false">CY103*'Dist Horaria'!$AA$6</f>
        <v>140.981807970314</v>
      </c>
      <c r="DT103" s="0" t="n">
        <f aca="false">CY103*'Dist Horaria'!$AB$6</f>
        <v>140.981807970314</v>
      </c>
      <c r="DU103" s="0" t="n">
        <f aca="false">CY103*'Dist Horaria'!$AC$6</f>
        <v>140.981807970314</v>
      </c>
      <c r="DV103" s="0" t="n">
        <f aca="false">CY103*'Dist Horaria'!$AD$6</f>
        <v>140.981807970314</v>
      </c>
      <c r="DW103" s="0" t="n">
        <f aca="false">CY103*'Dist Horaria'!$AE$6</f>
        <v>140.981807970314</v>
      </c>
      <c r="DX103" s="0" t="n">
        <f aca="false">AX103*1000000</f>
        <v>326.914337322468</v>
      </c>
      <c r="DY103" s="0" t="n">
        <f aca="false">DX103*'Dist Horaria'!$H$6</f>
        <v>8.1728584330617</v>
      </c>
      <c r="DZ103" s="0" t="n">
        <f aca="false">DX103*'Dist Horaria'!$I$6</f>
        <v>8.1728584330617</v>
      </c>
      <c r="EA103" s="0" t="n">
        <f aca="false">DX103*'Dist Horaria'!$J$6</f>
        <v>8.1728584330617</v>
      </c>
      <c r="EB103" s="0" t="n">
        <f aca="false">DX103*'Dist Horaria'!$K$6</f>
        <v>8.1728584330617</v>
      </c>
      <c r="EC103" s="0" t="n">
        <f aca="false">DX103*'Dist Horaria'!$L$6</f>
        <v>8.1728584330617</v>
      </c>
      <c r="ED103" s="0" t="n">
        <f aca="false">DX103*'Dist Horaria'!$M$6</f>
        <v>21.7942891548312</v>
      </c>
      <c r="EE103" s="0" t="n">
        <f aca="false">DX103*'Dist Horaria'!$N$6</f>
        <v>21.7942891548312</v>
      </c>
      <c r="EF103" s="0" t="n">
        <f aca="false">DX103*'Dist Horaria'!$O$6</f>
        <v>21.7942891548312</v>
      </c>
      <c r="EG103" s="0" t="n">
        <f aca="false">DX103*'Dist Horaria'!$P$6</f>
        <v>14.302502257858</v>
      </c>
      <c r="EH103" s="0" t="n">
        <f aca="false">DX103*'Dist Horaria'!$Q$6</f>
        <v>14.302502257858</v>
      </c>
      <c r="EI103" s="0" t="n">
        <f aca="false">DX103*'Dist Horaria'!$R$6</f>
        <v>14.302502257858</v>
      </c>
      <c r="EJ103" s="0" t="n">
        <f aca="false">DX103*'Dist Horaria'!$S$6</f>
        <v>14.302502257858</v>
      </c>
      <c r="EK103" s="0" t="n">
        <f aca="false">DX103*'Dist Horaria'!$T$6</f>
        <v>14.302502257858</v>
      </c>
      <c r="EL103" s="0" t="n">
        <f aca="false">DX103*'Dist Horaria'!$U$6</f>
        <v>14.302502257858</v>
      </c>
      <c r="EM103" s="0" t="n">
        <f aca="false">DX103*'Dist Horaria'!$V$6</f>
        <v>14.302502257858</v>
      </c>
      <c r="EN103" s="0" t="n">
        <f aca="false">DX103*'Dist Horaria'!$W$6</f>
        <v>14.302502257858</v>
      </c>
      <c r="EO103" s="0" t="n">
        <f aca="false">DX103*'Dist Horaria'!$X$6</f>
        <v>21.7942891548312</v>
      </c>
      <c r="EP103" s="0" t="n">
        <f aca="false">DX103*'Dist Horaria'!$Y$6</f>
        <v>21.7942891548312</v>
      </c>
      <c r="EQ103" s="0" t="n">
        <f aca="false">DX103*'Dist Horaria'!$Z$6</f>
        <v>21.7942891548312</v>
      </c>
      <c r="ER103" s="0" t="n">
        <f aca="false">DX103*'Dist Horaria'!$AA$6</f>
        <v>8.1728584330617</v>
      </c>
      <c r="ES103" s="0" t="n">
        <f aca="false">DX103*'Dist Horaria'!$AB$6</f>
        <v>8.1728584330617</v>
      </c>
      <c r="ET103" s="0" t="n">
        <f aca="false">DX103*'Dist Horaria'!$AC$6</f>
        <v>8.1728584330617</v>
      </c>
      <c r="EU103" s="0" t="n">
        <f aca="false">DX103*'Dist Horaria'!$AD$6</f>
        <v>8.1728584330617</v>
      </c>
      <c r="EV103" s="0" t="n">
        <f aca="false">DX103*'Dist Horaria'!$AE$6</f>
        <v>8.1728584330617</v>
      </c>
      <c r="EW103" s="0" t="n">
        <f aca="false">BB103+CA103+CZ103+DY103</f>
        <v>370.459846043509</v>
      </c>
      <c r="EX103" s="0" t="n">
        <f aca="false">BC103+CB103+DA103+DZ103</f>
        <v>368.145166204614</v>
      </c>
      <c r="EY103" s="0" t="n">
        <f aca="false">BD103+CC103+DB103+EA103</f>
        <v>365.96039292352</v>
      </c>
      <c r="EZ103" s="0" t="n">
        <f aca="false">BE103+CD103+DC103+EB103</f>
        <v>364.09905141727</v>
      </c>
      <c r="FA103" s="0" t="n">
        <f aca="false">BF103+CE103+DD103+EC103</f>
        <v>362.738855310138</v>
      </c>
      <c r="FB103" s="0" t="n">
        <f aca="false">BG103+CF103+DE103+ED103</f>
        <v>835.103834950578</v>
      </c>
      <c r="FC103" s="0" t="n">
        <f aca="false">BH103+CG103+DF103+EE103</f>
        <v>838.621878945024</v>
      </c>
      <c r="FD103" s="0" t="n">
        <f aca="false">BI103+CH103+DG103+EF103</f>
        <v>838.621878945024</v>
      </c>
      <c r="FE103" s="0" t="n">
        <f aca="false">BJ103+CI103+DH103+EG103</f>
        <v>604.666999721503</v>
      </c>
      <c r="FF103" s="0" t="n">
        <f aca="false">BK103+CJ103+DI103+EH103</f>
        <v>616.06729634884</v>
      </c>
      <c r="FG103" s="0" t="n">
        <f aca="false">BL103+CK103+DJ103+EI103</f>
        <v>624.358421168722</v>
      </c>
      <c r="FH103" s="0" t="n">
        <f aca="false">BM103+CL103+DK103+EJ103</f>
        <v>628.503983578663</v>
      </c>
      <c r="FI103" s="0" t="n">
        <f aca="false">BN103+CM103+DL103+EK103</f>
        <v>629.540374181148</v>
      </c>
      <c r="FJ103" s="0" t="n">
        <f aca="false">BO103+CN103+DM103+EL103</f>
        <v>628.503983578663</v>
      </c>
      <c r="FK103" s="0" t="n">
        <f aca="false">BP103+CO103+DN103+EM103</f>
        <v>626.431202373692</v>
      </c>
      <c r="FL103" s="0" t="n">
        <f aca="false">BQ103+CP103+DO103+EN103</f>
        <v>623.322030566237</v>
      </c>
      <c r="FM103" s="0" t="n">
        <f aca="false">BR103+CQ103+DP103+EO103</f>
        <v>881.143353401424</v>
      </c>
      <c r="FN103" s="0" t="n">
        <f aca="false">BS103+CR103+DQ103+EP103</f>
        <v>878.315337639296</v>
      </c>
      <c r="FO103" s="0" t="n">
        <f aca="false">BT103+CS103+DR103+EQ103</f>
        <v>862.922171044335</v>
      </c>
      <c r="FP103" s="0" t="n">
        <f aca="false">BU103+CT103+DS103+ER103</f>
        <v>384.512183061762</v>
      </c>
      <c r="FQ103" s="0" t="n">
        <f aca="false">BV103+CU103+DT103+ES103</f>
        <v>373.45517066052</v>
      </c>
      <c r="FR103" s="0" t="n">
        <f aca="false">BW103+CV103+DU103+ET103</f>
        <v>380.959421270737</v>
      </c>
      <c r="FS103" s="0" t="n">
        <f aca="false">BX103+CW103+DV103+EU103</f>
        <v>378.398929618352</v>
      </c>
      <c r="FT103" s="0" t="n">
        <f aca="false">BY103+CX103+DW103+EV103</f>
        <v>375.690078911419</v>
      </c>
      <c r="FU103" s="0" t="n">
        <f aca="false">AM103*'Dist Horaria'!$H$10</f>
        <v>0.177592793590006</v>
      </c>
      <c r="FV103" s="0" t="n">
        <f aca="false">AM103*'Dist Horaria'!$I$10</f>
        <v>0.166207255123351</v>
      </c>
      <c r="FW103" s="0" t="n">
        <f aca="false">AM103*'Dist Horaria'!$J$10</f>
        <v>0.165487728744218</v>
      </c>
      <c r="FX103" s="0" t="n">
        <f aca="false">AM103*'Dist Horaria'!$K$10</f>
        <v>0.160728358535026</v>
      </c>
      <c r="FY103" s="0" t="n">
        <f aca="false">AM103*'Dist Horaria'!$L$10</f>
        <v>0.160792679461615</v>
      </c>
      <c r="FZ103" s="0" t="n">
        <f aca="false">AM103*'Dist Horaria'!$M$10</f>
        <v>0.172054784067072</v>
      </c>
      <c r="GA103" s="0" t="n">
        <f aca="false">AM103*'Dist Horaria'!$N$10</f>
        <v>0.162770937440806</v>
      </c>
      <c r="GB103" s="0" t="n">
        <f aca="false">AM103*'Dist Horaria'!$O$10</f>
        <v>0.159992740796058</v>
      </c>
      <c r="GC103" s="0" t="n">
        <f aca="false">AM103*'Dist Horaria'!$P$10</f>
        <v>0.162475461793264</v>
      </c>
      <c r="GD103" s="0" t="n">
        <f aca="false">AM103*'Dist Horaria'!$Q$10</f>
        <v>0.147034811622627</v>
      </c>
      <c r="GE103" s="0" t="n">
        <f aca="false">AM103*'Dist Horaria'!$R$10</f>
        <v>0.179404551620472</v>
      </c>
      <c r="GF103" s="0" t="n">
        <f aca="false">AM103*'Dist Horaria'!$S$10</f>
        <v>0.153218456356433</v>
      </c>
      <c r="GG103" s="0" t="n">
        <f aca="false">AR103*'Dist Horaria'!$H$10</f>
        <v>0.185767193011972</v>
      </c>
      <c r="GH103" s="0" t="n">
        <f aca="false">AR103*'Dist Horaria'!$I$10</f>
        <v>0.173857590830911</v>
      </c>
      <c r="GI103" s="0" t="n">
        <f aca="false">AR103*'Dist Horaria'!$J$10</f>
        <v>0.173104945450164</v>
      </c>
      <c r="GJ103" s="0" t="n">
        <f aca="false">AR103*'Dist Horaria'!$K$10</f>
        <v>0.168126506706148</v>
      </c>
      <c r="GK103" s="0" t="n">
        <f aca="false">AR103*'Dist Horaria'!$L$10</f>
        <v>0.168193788253687</v>
      </c>
      <c r="GL103" s="0" t="n">
        <f aca="false">AR103*'Dist Horaria'!$M$10</f>
        <v>0.179974275049749</v>
      </c>
      <c r="GM103" s="0" t="n">
        <f aca="false">AR103*'Dist Horaria'!$N$10</f>
        <v>0.1702631032547</v>
      </c>
      <c r="GN103" s="0" t="n">
        <f aca="false">AR103*'Dist Horaria'!$O$10</f>
        <v>0.16735702929811</v>
      </c>
      <c r="GO103" s="0" t="n">
        <f aca="false">AR103*'Dist Horaria'!$P$10</f>
        <v>0.169954027190646</v>
      </c>
      <c r="GP103" s="0" t="n">
        <f aca="false">AR103*'Dist Horaria'!$Q$10</f>
        <v>0.153802661009082</v>
      </c>
      <c r="GQ103" s="0" t="n">
        <f aca="false">AR103*'Dist Horaria'!$R$10</f>
        <v>0.187662344256193</v>
      </c>
      <c r="GR103" s="0" t="n">
        <f aca="false">AR103*'Dist Horaria'!$S$10</f>
        <v>0.160270932055228</v>
      </c>
      <c r="GS103" s="0" t="n">
        <f aca="false">AW103*'Dist Horaria'!$H$10</f>
        <v>0.0107691126383752</v>
      </c>
      <c r="GT103" s="0" t="n">
        <f aca="false">AW103*'Dist Horaria'!$I$10</f>
        <v>0.010078700917734</v>
      </c>
      <c r="GU103" s="0" t="n">
        <f aca="false">AW103*'Dist Horaria'!$J$10</f>
        <v>0.0100350693014588</v>
      </c>
      <c r="GV103" s="0" t="n">
        <f aca="false">AW103*'Dist Horaria'!$K$10</f>
        <v>0.00974646415687817</v>
      </c>
      <c r="GW103" s="0" t="n">
        <f aca="false">AW103*'Dist Horaria'!$L$10</f>
        <v>0.0097503645364456</v>
      </c>
      <c r="GX103" s="0" t="n">
        <f aca="false">AW103*'Dist Horaria'!$M$10</f>
        <v>0.0104332913072318</v>
      </c>
      <c r="GY103" s="0" t="n">
        <f aca="false">AW103*'Dist Horaria'!$N$10</f>
        <v>0.00987032482635944</v>
      </c>
      <c r="GZ103" s="0" t="n">
        <f aca="false">AW103*'Dist Horaria'!$O$10</f>
        <v>0.00970185677090492</v>
      </c>
      <c r="HA103" s="0" t="n">
        <f aca="false">AW103*'Dist Horaria'!$P$10</f>
        <v>0.00985240737337079</v>
      </c>
      <c r="HB103" s="0" t="n">
        <f aca="false">AW103*'Dist Horaria'!$Q$10</f>
        <v>0.00891609629038158</v>
      </c>
      <c r="HC103" s="0" t="n">
        <f aca="false">AW103*'Dist Horaria'!$R$10</f>
        <v>0.0108789764786199</v>
      </c>
      <c r="HD103" s="0" t="n">
        <f aca="false">AW103*'Dist Horaria'!$S$10</f>
        <v>0.00929106852494075</v>
      </c>
    </row>
    <row r="104" customFormat="false" ht="13.8" hidden="false" customHeight="false" outlineLevel="0" collapsed="false">
      <c r="A104" s="0" t="n">
        <v>4.59705702335059</v>
      </c>
      <c r="B104" s="0" t="n">
        <v>-74.1554261875157</v>
      </c>
      <c r="C104" s="0" t="n">
        <v>23</v>
      </c>
      <c r="D104" s="0" t="n">
        <v>24</v>
      </c>
      <c r="E104" s="0" t="n">
        <v>1806</v>
      </c>
      <c r="F104" s="0" t="n">
        <v>122</v>
      </c>
      <c r="G104" s="0" t="s">
        <v>544</v>
      </c>
      <c r="H104" s="1" t="n">
        <v>41565</v>
      </c>
      <c r="I104" s="0" t="s">
        <v>617</v>
      </c>
      <c r="J104" s="0" t="s">
        <v>618</v>
      </c>
      <c r="K104" s="0" t="s">
        <v>619</v>
      </c>
      <c r="L104" s="0" t="s">
        <v>620</v>
      </c>
      <c r="M104" s="0" t="s">
        <v>621</v>
      </c>
      <c r="N104" s="0" t="n">
        <v>6</v>
      </c>
      <c r="O104" s="0" t="s">
        <v>84</v>
      </c>
      <c r="P104" s="0" t="s">
        <v>85</v>
      </c>
      <c r="Q104" s="0" t="s">
        <v>86</v>
      </c>
      <c r="R104" s="0" t="s">
        <v>87</v>
      </c>
      <c r="S104" s="0" t="n">
        <v>365</v>
      </c>
      <c r="T104" s="0" t="n">
        <v>24</v>
      </c>
      <c r="U104" s="0" t="n">
        <v>3</v>
      </c>
      <c r="V104" s="0" t="n">
        <v>110000</v>
      </c>
      <c r="W104" s="0" t="n">
        <f aca="false">V104*12</f>
        <v>1320000</v>
      </c>
      <c r="X104" s="0" t="n">
        <v>5</v>
      </c>
      <c r="Y104" s="0" t="s">
        <v>148</v>
      </c>
      <c r="Z104" s="0" t="n">
        <v>38740</v>
      </c>
      <c r="AA104" s="0" t="s">
        <v>89</v>
      </c>
      <c r="AB104" s="0" t="n">
        <v>0.005</v>
      </c>
      <c r="AC104" s="0" t="n">
        <v>-1</v>
      </c>
      <c r="AD104" s="0" t="n">
        <v>3587.00756599674</v>
      </c>
      <c r="AE104" s="0" t="n">
        <v>1.62850143496252</v>
      </c>
      <c r="AF104" s="0" t="n">
        <f aca="false">AE104/S104</f>
        <v>0.0044616477670206</v>
      </c>
      <c r="AG104" s="0" t="n">
        <f aca="false">AE104*EXP(AB104*AC104)</f>
        <v>1.6203792501709</v>
      </c>
      <c r="AH104" s="0" t="n">
        <f aca="false">AG104/S104</f>
        <v>0.00443939520594766</v>
      </c>
      <c r="AI104" s="0" t="s">
        <v>90</v>
      </c>
      <c r="AJ104" s="0" t="n">
        <f aca="false">IF(AI104="A",'FE DISTRIBUCIÓN'!$C$2,'FE DISTRIBUCIÓN'!$C$3)</f>
        <v>4.994E-006</v>
      </c>
      <c r="AK104" s="0" t="n">
        <f aca="false">W104*AJ104</f>
        <v>6.59208</v>
      </c>
      <c r="AL104" s="0" t="n">
        <f aca="false">AK104/365</f>
        <v>0.0180604931506849</v>
      </c>
      <c r="AM104" s="0" t="n">
        <f aca="false">AK104*EXP(AB104*AC104)</f>
        <v>6.5592018638365</v>
      </c>
      <c r="AN104" s="0" t="n">
        <f aca="false">AM104/365</f>
        <v>0.0179704160653055</v>
      </c>
      <c r="AO104" s="0" t="n">
        <v>5.223868284E-006</v>
      </c>
      <c r="AP104" s="0" t="n">
        <f aca="false">AO104*W104</f>
        <v>6.89550613488</v>
      </c>
      <c r="AQ104" s="0" t="n">
        <f aca="false">AP104/365</f>
        <v>0.0188917976298082</v>
      </c>
      <c r="AR104" s="0" t="n">
        <f aca="false">AP104*EXP(AB104*AC104)</f>
        <v>6.8611146545553</v>
      </c>
      <c r="AS104" s="0" t="n">
        <f aca="false">AR104/365</f>
        <v>0.0187975743960419</v>
      </c>
      <c r="AT104" s="0" t="n">
        <v>3.02832944E-007</v>
      </c>
      <c r="AU104" s="0" t="n">
        <f aca="false">AT104*W104</f>
        <v>0.39973948608</v>
      </c>
      <c r="AV104" s="0" t="n">
        <f aca="false">AU104/365</f>
        <v>0.00109517667419178</v>
      </c>
      <c r="AW104" s="0" t="n">
        <f aca="false">AU104*EXP(AB104*AC104)</f>
        <v>0.397745777075669</v>
      </c>
      <c r="AX104" s="0" t="n">
        <f aca="false">AW104/365</f>
        <v>0.00108971445774156</v>
      </c>
      <c r="AY104" s="0" t="n">
        <f aca="false">AW104+AR104+AM104+AG104</f>
        <v>15.4384415456384</v>
      </c>
      <c r="AZ104" s="0" t="n">
        <f aca="false">AH104+AN104+AS104+AX104</f>
        <v>0.0422971001250366</v>
      </c>
      <c r="BA104" s="0" t="n">
        <f aca="false">AH104*1000000</f>
        <v>4439.39520594766</v>
      </c>
      <c r="BB104" s="0" t="n">
        <f aca="false">BA104*'Dist Horaria'!$H$3</f>
        <v>154.688690365705</v>
      </c>
      <c r="BC104" s="0" t="n">
        <f aca="false">BA104*'Dist Horaria'!$I$3</f>
        <v>150.550623078888</v>
      </c>
      <c r="BD104" s="0" t="n">
        <f aca="false">BA104*'Dist Horaria'!$J$3</f>
        <v>146.644796151254</v>
      </c>
      <c r="BE104" s="0" t="n">
        <f aca="false">BA104*'Dist Horaria'!$K$3</f>
        <v>143.317184156203</v>
      </c>
      <c r="BF104" s="0" t="n">
        <f aca="false">BA104*'Dist Horaria'!$L$3</f>
        <v>140.88549450306</v>
      </c>
      <c r="BG104" s="0" t="n">
        <f aca="false">BA104*'Dist Horaria'!$M$3</f>
        <v>139.354587831634</v>
      </c>
      <c r="BH104" s="0" t="n">
        <f aca="false">BA104*'Dist Horaria'!$N$3</f>
        <v>145.643968558236</v>
      </c>
      <c r="BI104" s="0" t="n">
        <f aca="false">BA104*'Dist Horaria'!$O$3</f>
        <v>145.643968558236</v>
      </c>
      <c r="BJ104" s="0" t="n">
        <f aca="false">BA104*'Dist Horaria'!$P$3</f>
        <v>192.691884877647</v>
      </c>
      <c r="BK104" s="0" t="n">
        <f aca="false">BA104*'Dist Horaria'!$Q$3</f>
        <v>213.072757316629</v>
      </c>
      <c r="BL104" s="0" t="n">
        <f aca="false">BA104*'Dist Horaria'!$R$3</f>
        <v>227.895209999525</v>
      </c>
      <c r="BM104" s="0" t="n">
        <f aca="false">BA104*'Dist Horaria'!$S$3</f>
        <v>235.306436340973</v>
      </c>
      <c r="BN104" s="0" t="n">
        <f aca="false">BA104*'Dist Horaria'!$T$3</f>
        <v>237.159242926335</v>
      </c>
      <c r="BO104" s="0" t="n">
        <f aca="false">BA104*'Dist Horaria'!$U$3</f>
        <v>235.306436340973</v>
      </c>
      <c r="BP104" s="0" t="n">
        <f aca="false">BA104*'Dist Horaria'!$V$3</f>
        <v>231.600823170249</v>
      </c>
      <c r="BQ104" s="0" t="n">
        <f aca="false">BA104*'Dist Horaria'!$W$3</f>
        <v>226.042403414163</v>
      </c>
      <c r="BR104" s="0" t="n">
        <f aca="false">BA104*'Dist Horaria'!$X$3</f>
        <v>221.661705213895</v>
      </c>
      <c r="BS104" s="0" t="n">
        <f aca="false">BA104*'Dist Horaria'!$Y$3</f>
        <v>216.605921984085</v>
      </c>
      <c r="BT104" s="0" t="n">
        <f aca="false">BA104*'Dist Horaria'!$Z$3</f>
        <v>189.086799012178</v>
      </c>
      <c r="BU104" s="0" t="n">
        <f aca="false">BA104*'Dist Horaria'!$AA$3</f>
        <v>179.810746185887</v>
      </c>
      <c r="BV104" s="0" t="n">
        <f aca="false">BA104*'Dist Horaria'!$AB$3</f>
        <v>160.043579885532</v>
      </c>
      <c r="BW104" s="0" t="n">
        <f aca="false">BA104*'Dist Horaria'!$AC$3</f>
        <v>173.459298742377</v>
      </c>
      <c r="BX104" s="0" t="n">
        <f aca="false">BA104*'Dist Horaria'!$AD$3</f>
        <v>168.881781555393</v>
      </c>
      <c r="BY104" s="0" t="n">
        <f aca="false">BA104*'Dist Horaria'!$AE$3</f>
        <v>164.039035570885</v>
      </c>
      <c r="BZ104" s="0" t="n">
        <f aca="false">AN104*1000000</f>
        <v>17970.4160653055</v>
      </c>
      <c r="CA104" s="0" t="n">
        <f aca="false">BZ104*'Dist Horaria'!$H$6</f>
        <v>449.260401632637</v>
      </c>
      <c r="CB104" s="0" t="n">
        <f aca="false">BZ104*'Dist Horaria'!$I$6</f>
        <v>449.260401632637</v>
      </c>
      <c r="CC104" s="0" t="n">
        <f aca="false">BZ104*'Dist Horaria'!$J$6</f>
        <v>449.260401632637</v>
      </c>
      <c r="CD104" s="0" t="n">
        <f aca="false">BZ104*'Dist Horaria'!$K$6</f>
        <v>449.260401632637</v>
      </c>
      <c r="CE104" s="0" t="n">
        <f aca="false">BZ104*'Dist Horaria'!$L$6</f>
        <v>449.260401632637</v>
      </c>
      <c r="CF104" s="0" t="n">
        <f aca="false">BZ104*'Dist Horaria'!$M$6</f>
        <v>1198.02773768703</v>
      </c>
      <c r="CG104" s="0" t="n">
        <f aca="false">BZ104*'Dist Horaria'!$N$6</f>
        <v>1198.02773768703</v>
      </c>
      <c r="CH104" s="0" t="n">
        <f aca="false">BZ104*'Dist Horaria'!$O$6</f>
        <v>1198.02773768703</v>
      </c>
      <c r="CI104" s="0" t="n">
        <f aca="false">BZ104*'Dist Horaria'!$P$6</f>
        <v>786.205702857114</v>
      </c>
      <c r="CJ104" s="0" t="n">
        <f aca="false">BZ104*'Dist Horaria'!$Q$6</f>
        <v>786.205702857114</v>
      </c>
      <c r="CK104" s="0" t="n">
        <f aca="false">BZ104*'Dist Horaria'!$R$6</f>
        <v>786.205702857114</v>
      </c>
      <c r="CL104" s="0" t="n">
        <f aca="false">BZ104*'Dist Horaria'!$S$6</f>
        <v>786.205702857114</v>
      </c>
      <c r="CM104" s="0" t="n">
        <f aca="false">BZ104*'Dist Horaria'!$T$6</f>
        <v>786.205702857114</v>
      </c>
      <c r="CN104" s="0" t="n">
        <f aca="false">BZ104*'Dist Horaria'!$U$6</f>
        <v>786.205702857114</v>
      </c>
      <c r="CO104" s="0" t="n">
        <f aca="false">BZ104*'Dist Horaria'!$V$6</f>
        <v>786.205702857114</v>
      </c>
      <c r="CP104" s="0" t="n">
        <f aca="false">BZ104*'Dist Horaria'!$W$6</f>
        <v>786.205702857114</v>
      </c>
      <c r="CQ104" s="0" t="n">
        <f aca="false">BZ104*'Dist Horaria'!$X$6</f>
        <v>1198.02773768703</v>
      </c>
      <c r="CR104" s="0" t="n">
        <f aca="false">BZ104*'Dist Horaria'!$Y$6</f>
        <v>1198.02773768703</v>
      </c>
      <c r="CS104" s="0" t="n">
        <f aca="false">BZ104*'Dist Horaria'!$Z$6</f>
        <v>1198.02773768703</v>
      </c>
      <c r="CT104" s="0" t="n">
        <f aca="false">BZ104*'Dist Horaria'!$AA$6</f>
        <v>449.260401632637</v>
      </c>
      <c r="CU104" s="0" t="n">
        <f aca="false">BZ104*'Dist Horaria'!$AB$6</f>
        <v>449.260401632637</v>
      </c>
      <c r="CV104" s="0" t="n">
        <f aca="false">BZ104*'Dist Horaria'!$AC$6</f>
        <v>449.260401632637</v>
      </c>
      <c r="CW104" s="0" t="n">
        <f aca="false">BZ104*'Dist Horaria'!$AD$6</f>
        <v>449.260401632637</v>
      </c>
      <c r="CX104" s="0" t="n">
        <f aca="false">BZ104*'Dist Horaria'!$AE$6</f>
        <v>449.260401632637</v>
      </c>
      <c r="CY104" s="0" t="n">
        <f aca="false">AS104*1000000</f>
        <v>18797.5743960419</v>
      </c>
      <c r="CZ104" s="0" t="n">
        <f aca="false">CY104*'Dist Horaria'!$H$6</f>
        <v>469.939359901048</v>
      </c>
      <c r="DA104" s="0" t="n">
        <f aca="false">CY104*'Dist Horaria'!$I$6</f>
        <v>469.939359901048</v>
      </c>
      <c r="DB104" s="0" t="n">
        <f aca="false">CY104*'Dist Horaria'!$J$6</f>
        <v>469.939359901048</v>
      </c>
      <c r="DC104" s="0" t="n">
        <f aca="false">CY104*'Dist Horaria'!$K$6</f>
        <v>469.939359901048</v>
      </c>
      <c r="DD104" s="0" t="n">
        <f aca="false">CY104*'Dist Horaria'!$L$6</f>
        <v>469.939359901048</v>
      </c>
      <c r="DE104" s="0" t="n">
        <f aca="false">CY104*'Dist Horaria'!$M$6</f>
        <v>1253.1716264028</v>
      </c>
      <c r="DF104" s="0" t="n">
        <f aca="false">CY104*'Dist Horaria'!$N$6</f>
        <v>1253.1716264028</v>
      </c>
      <c r="DG104" s="0" t="n">
        <f aca="false">CY104*'Dist Horaria'!$O$6</f>
        <v>1253.1716264028</v>
      </c>
      <c r="DH104" s="0" t="n">
        <f aca="false">CY104*'Dist Horaria'!$P$6</f>
        <v>822.393879826834</v>
      </c>
      <c r="DI104" s="0" t="n">
        <f aca="false">CY104*'Dist Horaria'!$Q$6</f>
        <v>822.393879826834</v>
      </c>
      <c r="DJ104" s="0" t="n">
        <f aca="false">CY104*'Dist Horaria'!$R$6</f>
        <v>822.393879826834</v>
      </c>
      <c r="DK104" s="0" t="n">
        <f aca="false">CY104*'Dist Horaria'!$S$6</f>
        <v>822.393879826834</v>
      </c>
      <c r="DL104" s="0" t="n">
        <f aca="false">CY104*'Dist Horaria'!$T$6</f>
        <v>822.393879826834</v>
      </c>
      <c r="DM104" s="0" t="n">
        <f aca="false">CY104*'Dist Horaria'!$U$6</f>
        <v>822.393879826834</v>
      </c>
      <c r="DN104" s="0" t="n">
        <f aca="false">CY104*'Dist Horaria'!$V$6</f>
        <v>822.393879826834</v>
      </c>
      <c r="DO104" s="0" t="n">
        <f aca="false">CY104*'Dist Horaria'!$W$6</f>
        <v>822.393879826834</v>
      </c>
      <c r="DP104" s="0" t="n">
        <f aca="false">CY104*'Dist Horaria'!$X$6</f>
        <v>1253.1716264028</v>
      </c>
      <c r="DQ104" s="0" t="n">
        <f aca="false">CY104*'Dist Horaria'!$Y$6</f>
        <v>1253.1716264028</v>
      </c>
      <c r="DR104" s="0" t="n">
        <f aca="false">CY104*'Dist Horaria'!$Z$6</f>
        <v>1253.1716264028</v>
      </c>
      <c r="DS104" s="0" t="n">
        <f aca="false">CY104*'Dist Horaria'!$AA$6</f>
        <v>469.939359901048</v>
      </c>
      <c r="DT104" s="0" t="n">
        <f aca="false">CY104*'Dist Horaria'!$AB$6</f>
        <v>469.939359901048</v>
      </c>
      <c r="DU104" s="0" t="n">
        <f aca="false">CY104*'Dist Horaria'!$AC$6</f>
        <v>469.939359901048</v>
      </c>
      <c r="DV104" s="0" t="n">
        <f aca="false">CY104*'Dist Horaria'!$AD$6</f>
        <v>469.939359901048</v>
      </c>
      <c r="DW104" s="0" t="n">
        <f aca="false">CY104*'Dist Horaria'!$AE$6</f>
        <v>469.939359901048</v>
      </c>
      <c r="DX104" s="0" t="n">
        <f aca="false">AX104*1000000</f>
        <v>1089.71445774156</v>
      </c>
      <c r="DY104" s="0" t="n">
        <f aca="false">DX104*'Dist Horaria'!$H$6</f>
        <v>27.242861443539</v>
      </c>
      <c r="DZ104" s="0" t="n">
        <f aca="false">DX104*'Dist Horaria'!$I$6</f>
        <v>27.242861443539</v>
      </c>
      <c r="EA104" s="0" t="n">
        <f aca="false">DX104*'Dist Horaria'!$J$6</f>
        <v>27.242861443539</v>
      </c>
      <c r="EB104" s="0" t="n">
        <f aca="false">DX104*'Dist Horaria'!$K$6</f>
        <v>27.242861443539</v>
      </c>
      <c r="EC104" s="0" t="n">
        <f aca="false">DX104*'Dist Horaria'!$L$6</f>
        <v>27.242861443539</v>
      </c>
      <c r="ED104" s="0" t="n">
        <f aca="false">DX104*'Dist Horaria'!$M$6</f>
        <v>72.647630516104</v>
      </c>
      <c r="EE104" s="0" t="n">
        <f aca="false">DX104*'Dist Horaria'!$N$6</f>
        <v>72.647630516104</v>
      </c>
      <c r="EF104" s="0" t="n">
        <f aca="false">DX104*'Dist Horaria'!$O$6</f>
        <v>72.647630516104</v>
      </c>
      <c r="EG104" s="0" t="n">
        <f aca="false">DX104*'Dist Horaria'!$P$6</f>
        <v>47.6750075261933</v>
      </c>
      <c r="EH104" s="0" t="n">
        <f aca="false">DX104*'Dist Horaria'!$Q$6</f>
        <v>47.6750075261933</v>
      </c>
      <c r="EI104" s="0" t="n">
        <f aca="false">DX104*'Dist Horaria'!$R$6</f>
        <v>47.6750075261933</v>
      </c>
      <c r="EJ104" s="0" t="n">
        <f aca="false">DX104*'Dist Horaria'!$S$6</f>
        <v>47.6750075261933</v>
      </c>
      <c r="EK104" s="0" t="n">
        <f aca="false">DX104*'Dist Horaria'!$T$6</f>
        <v>47.6750075261933</v>
      </c>
      <c r="EL104" s="0" t="n">
        <f aca="false">DX104*'Dist Horaria'!$U$6</f>
        <v>47.6750075261933</v>
      </c>
      <c r="EM104" s="0" t="n">
        <f aca="false">DX104*'Dist Horaria'!$V$6</f>
        <v>47.6750075261933</v>
      </c>
      <c r="EN104" s="0" t="n">
        <f aca="false">DX104*'Dist Horaria'!$W$6</f>
        <v>47.6750075261933</v>
      </c>
      <c r="EO104" s="0" t="n">
        <f aca="false">DX104*'Dist Horaria'!$X$6</f>
        <v>72.647630516104</v>
      </c>
      <c r="EP104" s="0" t="n">
        <f aca="false">DX104*'Dist Horaria'!$Y$6</f>
        <v>72.647630516104</v>
      </c>
      <c r="EQ104" s="0" t="n">
        <f aca="false">DX104*'Dist Horaria'!$Z$6</f>
        <v>72.647630516104</v>
      </c>
      <c r="ER104" s="0" t="n">
        <f aca="false">DX104*'Dist Horaria'!$AA$6</f>
        <v>27.242861443539</v>
      </c>
      <c r="ES104" s="0" t="n">
        <f aca="false">DX104*'Dist Horaria'!$AB$6</f>
        <v>27.242861443539</v>
      </c>
      <c r="ET104" s="0" t="n">
        <f aca="false">DX104*'Dist Horaria'!$AC$6</f>
        <v>27.242861443539</v>
      </c>
      <c r="EU104" s="0" t="n">
        <f aca="false">DX104*'Dist Horaria'!$AD$6</f>
        <v>27.242861443539</v>
      </c>
      <c r="EV104" s="0" t="n">
        <f aca="false">DX104*'Dist Horaria'!$AE$6</f>
        <v>27.242861443539</v>
      </c>
      <c r="EW104" s="0" t="n">
        <f aca="false">BB104+CA104+CZ104+DY104</f>
        <v>1101.13131334293</v>
      </c>
      <c r="EX104" s="0" t="n">
        <f aca="false">BC104+CB104+DA104+DZ104</f>
        <v>1096.99324605611</v>
      </c>
      <c r="EY104" s="0" t="n">
        <f aca="false">BD104+CC104+DB104+EA104</f>
        <v>1093.08741912848</v>
      </c>
      <c r="EZ104" s="0" t="n">
        <f aca="false">BE104+CD104+DC104+EB104</f>
        <v>1089.75980713343</v>
      </c>
      <c r="FA104" s="0" t="n">
        <f aca="false">BF104+CE104+DD104+EC104</f>
        <v>1087.32811748028</v>
      </c>
      <c r="FB104" s="0" t="n">
        <f aca="false">BG104+CF104+DE104+ED104</f>
        <v>2663.20158243756</v>
      </c>
      <c r="FC104" s="0" t="n">
        <f aca="false">BH104+CG104+DF104+EE104</f>
        <v>2669.49096316417</v>
      </c>
      <c r="FD104" s="0" t="n">
        <f aca="false">BI104+CH104+DG104+EF104</f>
        <v>2669.49096316417</v>
      </c>
      <c r="FE104" s="0" t="n">
        <f aca="false">BJ104+CI104+DH104+EG104</f>
        <v>1848.96647508779</v>
      </c>
      <c r="FF104" s="0" t="n">
        <f aca="false">BK104+CJ104+DI104+EH104</f>
        <v>1869.34734752677</v>
      </c>
      <c r="FG104" s="0" t="n">
        <f aca="false">BL104+CK104+DJ104+EI104</f>
        <v>1884.16980020967</v>
      </c>
      <c r="FH104" s="0" t="n">
        <f aca="false">BM104+CL104+DK104+EJ104</f>
        <v>1891.58102655111</v>
      </c>
      <c r="FI104" s="0" t="n">
        <f aca="false">BN104+CM104+DL104+EK104</f>
        <v>1893.43383313648</v>
      </c>
      <c r="FJ104" s="0" t="n">
        <f aca="false">BO104+CN104+DM104+EL104</f>
        <v>1891.58102655111</v>
      </c>
      <c r="FK104" s="0" t="n">
        <f aca="false">BP104+CO104+DN104+EM104</f>
        <v>1887.87541338039</v>
      </c>
      <c r="FL104" s="0" t="n">
        <f aca="false">BQ104+CP104+DO104+EN104</f>
        <v>1882.3169936243</v>
      </c>
      <c r="FM104" s="0" t="n">
        <f aca="false">BR104+CQ104+DP104+EO104</f>
        <v>2745.50869981983</v>
      </c>
      <c r="FN104" s="0" t="n">
        <f aca="false">BS104+CR104+DQ104+EP104</f>
        <v>2740.45291659002</v>
      </c>
      <c r="FO104" s="0" t="n">
        <f aca="false">BT104+CS104+DR104+EQ104</f>
        <v>2712.93379361811</v>
      </c>
      <c r="FP104" s="0" t="n">
        <f aca="false">BU104+CT104+DS104+ER104</f>
        <v>1126.25336916311</v>
      </c>
      <c r="FQ104" s="0" t="n">
        <f aca="false">BV104+CU104+DT104+ES104</f>
        <v>1106.48620286276</v>
      </c>
      <c r="FR104" s="0" t="n">
        <f aca="false">BW104+CV104+DU104+ET104</f>
        <v>1119.9019217196</v>
      </c>
      <c r="FS104" s="0" t="n">
        <f aca="false">BX104+CW104+DV104+EU104</f>
        <v>1115.32440453262</v>
      </c>
      <c r="FT104" s="0" t="n">
        <f aca="false">BY104+CX104+DW104+EV104</f>
        <v>1110.48165854811</v>
      </c>
      <c r="FU104" s="0" t="n">
        <f aca="false">AM104*'Dist Horaria'!$H$10</f>
        <v>0.591975978633352</v>
      </c>
      <c r="FV104" s="0" t="n">
        <f aca="false">AM104*'Dist Horaria'!$I$10</f>
        <v>0.554024183744504</v>
      </c>
      <c r="FW104" s="0" t="n">
        <f aca="false">AM104*'Dist Horaria'!$J$10</f>
        <v>0.551625762480727</v>
      </c>
      <c r="FX104" s="0" t="n">
        <f aca="false">AM104*'Dist Horaria'!$K$10</f>
        <v>0.535761195116755</v>
      </c>
      <c r="FY104" s="0" t="n">
        <f aca="false">AM104*'Dist Horaria'!$L$10</f>
        <v>0.535975598205385</v>
      </c>
      <c r="FZ104" s="0" t="n">
        <f aca="false">AM104*'Dist Horaria'!$M$10</f>
        <v>0.573515946890239</v>
      </c>
      <c r="GA104" s="0" t="n">
        <f aca="false">AM104*'Dist Horaria'!$N$10</f>
        <v>0.542569791469353</v>
      </c>
      <c r="GB104" s="0" t="n">
        <f aca="false">AM104*'Dist Horaria'!$O$10</f>
        <v>0.53330913598686</v>
      </c>
      <c r="GC104" s="0" t="n">
        <f aca="false">AM104*'Dist Horaria'!$P$10</f>
        <v>0.541584872644214</v>
      </c>
      <c r="GD104" s="0" t="n">
        <f aca="false">AM104*'Dist Horaria'!$Q$10</f>
        <v>0.490116038742091</v>
      </c>
      <c r="GE104" s="0" t="n">
        <f aca="false">AM104*'Dist Horaria'!$R$10</f>
        <v>0.598015172068241</v>
      </c>
      <c r="GF104" s="0" t="n">
        <f aca="false">AM104*'Dist Horaria'!$S$10</f>
        <v>0.510728187854777</v>
      </c>
      <c r="GG104" s="0" t="n">
        <f aca="false">AR104*'Dist Horaria'!$H$10</f>
        <v>0.619223976706574</v>
      </c>
      <c r="GH104" s="0" t="n">
        <f aca="false">AR104*'Dist Horaria'!$I$10</f>
        <v>0.579525302769705</v>
      </c>
      <c r="GI104" s="0" t="n">
        <f aca="false">AR104*'Dist Horaria'!$J$10</f>
        <v>0.577016484833879</v>
      </c>
      <c r="GJ104" s="0" t="n">
        <f aca="false">AR104*'Dist Horaria'!$K$10</f>
        <v>0.560421689020495</v>
      </c>
      <c r="GK104" s="0" t="n">
        <f aca="false">AR104*'Dist Horaria'!$L$10</f>
        <v>0.560645960845622</v>
      </c>
      <c r="GL104" s="0" t="n">
        <f aca="false">AR104*'Dist Horaria'!$M$10</f>
        <v>0.599914250165829</v>
      </c>
      <c r="GM104" s="0" t="n">
        <f aca="false">AR104*'Dist Horaria'!$N$10</f>
        <v>0.567543677515668</v>
      </c>
      <c r="GN104" s="0" t="n">
        <f aca="false">AR104*'Dist Horaria'!$O$10</f>
        <v>0.557856764327033</v>
      </c>
      <c r="GO104" s="0" t="n">
        <f aca="false">AR104*'Dist Horaria'!$P$10</f>
        <v>0.56651342396882</v>
      </c>
      <c r="GP104" s="0" t="n">
        <f aca="false">AR104*'Dist Horaria'!$Q$10</f>
        <v>0.512675536696941</v>
      </c>
      <c r="GQ104" s="0" t="n">
        <f aca="false">AR104*'Dist Horaria'!$R$10</f>
        <v>0.625541147520642</v>
      </c>
      <c r="GR104" s="0" t="n">
        <f aca="false">AR104*'Dist Horaria'!$S$10</f>
        <v>0.534236440184093</v>
      </c>
      <c r="GS104" s="0" t="n">
        <f aca="false">AW104*'Dist Horaria'!$H$10</f>
        <v>0.0358970421279173</v>
      </c>
      <c r="GT104" s="0" t="n">
        <f aca="false">AW104*'Dist Horaria'!$I$10</f>
        <v>0.03359566972578</v>
      </c>
      <c r="GU104" s="0" t="n">
        <f aca="false">AW104*'Dist Horaria'!$J$10</f>
        <v>0.0334502310048625</v>
      </c>
      <c r="GV104" s="0" t="n">
        <f aca="false">AW104*'Dist Horaria'!$K$10</f>
        <v>0.0324882138562606</v>
      </c>
      <c r="GW104" s="0" t="n">
        <f aca="false">AW104*'Dist Horaria'!$L$10</f>
        <v>0.0325012151214853</v>
      </c>
      <c r="GX104" s="0" t="n">
        <f aca="false">AW104*'Dist Horaria'!$M$10</f>
        <v>0.0347776376907727</v>
      </c>
      <c r="GY104" s="0" t="n">
        <f aca="false">AW104*'Dist Horaria'!$N$10</f>
        <v>0.0329010827545315</v>
      </c>
      <c r="GZ104" s="0" t="n">
        <f aca="false">AW104*'Dist Horaria'!$O$10</f>
        <v>0.0323395225696831</v>
      </c>
      <c r="HA104" s="0" t="n">
        <f aca="false">AW104*'Dist Horaria'!$P$10</f>
        <v>0.032841357911236</v>
      </c>
      <c r="HB104" s="0" t="n">
        <f aca="false">AW104*'Dist Horaria'!$Q$10</f>
        <v>0.0297203209679386</v>
      </c>
      <c r="HC104" s="0" t="n">
        <f aca="false">AW104*'Dist Horaria'!$R$10</f>
        <v>0.0362632549287329</v>
      </c>
      <c r="HD104" s="0" t="n">
        <f aca="false">AW104*'Dist Horaria'!$S$10</f>
        <v>0.0309702284164692</v>
      </c>
    </row>
    <row r="105" customFormat="false" ht="13.8" hidden="false" customHeight="false" outlineLevel="0" collapsed="false">
      <c r="A105" s="0" t="n">
        <v>4.64597485651002</v>
      </c>
      <c r="B105" s="0" t="n">
        <v>-74.1309709996994</v>
      </c>
      <c r="C105" s="0" t="n">
        <v>26</v>
      </c>
      <c r="D105" s="0" t="n">
        <v>29</v>
      </c>
      <c r="E105" s="0" t="n">
        <v>1874</v>
      </c>
      <c r="F105" s="0" t="n">
        <v>123</v>
      </c>
      <c r="G105" s="0" t="s">
        <v>544</v>
      </c>
      <c r="H105" s="1" t="n">
        <v>40766</v>
      </c>
      <c r="I105" s="0" t="s">
        <v>622</v>
      </c>
      <c r="J105" s="0" t="s">
        <v>623</v>
      </c>
      <c r="K105" s="0" t="s">
        <v>438</v>
      </c>
      <c r="L105" s="0" t="s">
        <v>624</v>
      </c>
      <c r="M105" s="0" t="s">
        <v>625</v>
      </c>
      <c r="N105" s="0" t="n">
        <v>17</v>
      </c>
      <c r="O105" s="0" t="s">
        <v>110</v>
      </c>
      <c r="P105" s="0" t="s">
        <v>85</v>
      </c>
      <c r="Q105" s="0" t="s">
        <v>86</v>
      </c>
      <c r="R105" s="0" t="s">
        <v>87</v>
      </c>
      <c r="S105" s="0" t="n">
        <v>365</v>
      </c>
      <c r="T105" s="0" t="n">
        <v>24</v>
      </c>
      <c r="U105" s="0" t="n">
        <v>3</v>
      </c>
      <c r="V105" s="0" t="n">
        <v>120000</v>
      </c>
      <c r="W105" s="0" t="n">
        <f aca="false">V105*12</f>
        <v>1440000</v>
      </c>
      <c r="X105" s="0" t="n">
        <v>1</v>
      </c>
      <c r="Y105" s="0" t="s">
        <v>148</v>
      </c>
      <c r="Z105" s="0" t="n">
        <v>29018</v>
      </c>
      <c r="AB105" s="0" t="n">
        <v>0.005</v>
      </c>
      <c r="AC105" s="0" t="n">
        <v>1</v>
      </c>
      <c r="AD105" s="0" t="n">
        <v>4593.20127724507</v>
      </c>
      <c r="AE105" s="0" t="n">
        <v>2.08531337986926</v>
      </c>
      <c r="AF105" s="0" t="n">
        <f aca="false">AE105/S105</f>
        <v>0.00571318734210757</v>
      </c>
      <c r="AG105" s="0" t="n">
        <f aca="false">AE105*EXP(AB105*AC105)</f>
        <v>2.09576605668425</v>
      </c>
      <c r="AH105" s="0" t="n">
        <f aca="false">AG105/S105</f>
        <v>0.00574182481283355</v>
      </c>
      <c r="AI105" s="0" t="s">
        <v>90</v>
      </c>
      <c r="AJ105" s="0" t="n">
        <f aca="false">IF(AI105="A",'FE DISTRIBUCIÓN'!$C$2,'FE DISTRIBUCIÓN'!$C$3)</f>
        <v>4.994E-006</v>
      </c>
      <c r="AK105" s="0" t="n">
        <f aca="false">W105*AJ105</f>
        <v>7.19136</v>
      </c>
      <c r="AL105" s="0" t="n">
        <f aca="false">AK105/365</f>
        <v>0.0197023561643836</v>
      </c>
      <c r="AM105" s="0" t="n">
        <f aca="false">AK105*EXP(AB105*AC105)</f>
        <v>7.22740684200746</v>
      </c>
      <c r="AN105" s="0" t="n">
        <f aca="false">AM105/365</f>
        <v>0.0198011146356369</v>
      </c>
      <c r="AO105" s="0" t="n">
        <v>5.223868284E-006</v>
      </c>
      <c r="AP105" s="0" t="n">
        <f aca="false">AO105*W105</f>
        <v>7.52237032896</v>
      </c>
      <c r="AQ105" s="0" t="n">
        <f aca="false">AP105/365</f>
        <v>0.0206092337779726</v>
      </c>
      <c r="AR105" s="0" t="n">
        <f aca="false">AP105*EXP(AB105*AC105)</f>
        <v>7.56007636714605</v>
      </c>
      <c r="AS105" s="0" t="n">
        <f aca="false">AR105/365</f>
        <v>0.020712537992181</v>
      </c>
      <c r="AT105" s="0" t="n">
        <v>3.02832944E-007</v>
      </c>
      <c r="AU105" s="0" t="n">
        <f aca="false">AT105*W105</f>
        <v>0.43607943936</v>
      </c>
      <c r="AV105" s="0" t="n">
        <f aca="false">AU105/365</f>
        <v>0.0011947381900274</v>
      </c>
      <c r="AW105" s="0" t="n">
        <f aca="false">AU105*EXP(AB105*AC105)</f>
        <v>0.438265296646148</v>
      </c>
      <c r="AX105" s="0" t="n">
        <f aca="false">AW105/365</f>
        <v>0.00120072684012643</v>
      </c>
      <c r="AY105" s="0" t="n">
        <f aca="false">AW105+AR105+AM105+AG105</f>
        <v>17.3215145624839</v>
      </c>
      <c r="AZ105" s="0" t="n">
        <f aca="false">AH105+AN105+AS105+AX105</f>
        <v>0.0474562042807778</v>
      </c>
      <c r="BA105" s="0" t="n">
        <f aca="false">AH105*1000000</f>
        <v>5741.82481283355</v>
      </c>
      <c r="BB105" s="0" t="n">
        <f aca="false">BA105*'Dist Horaria'!$H$3</f>
        <v>200.071252817631</v>
      </c>
      <c r="BC105" s="0" t="n">
        <f aca="false">BA105*'Dist Horaria'!$I$3</f>
        <v>194.719159498075</v>
      </c>
      <c r="BD105" s="0" t="n">
        <f aca="false">BA105*'Dist Horaria'!$J$3</f>
        <v>189.66744120598</v>
      </c>
      <c r="BE105" s="0" t="n">
        <f aca="false">BA105*'Dist Horaria'!$K$3</f>
        <v>185.363574522728</v>
      </c>
      <c r="BF105" s="0" t="n">
        <f aca="false">BA105*'Dist Horaria'!$L$3</f>
        <v>182.218475846039</v>
      </c>
      <c r="BG105" s="0" t="n">
        <f aca="false">BA105*'Dist Horaria'!$M$3</f>
        <v>180.238431830055</v>
      </c>
      <c r="BH105" s="0" t="n">
        <f aca="false">BA105*'Dist Horaria'!$N$3</f>
        <v>188.372990849486</v>
      </c>
      <c r="BI105" s="0" t="n">
        <f aca="false">BA105*'Dist Horaria'!$O$3</f>
        <v>188.372990849486</v>
      </c>
      <c r="BJ105" s="0" t="n">
        <f aca="false">BA105*'Dist Horaria'!$P$3</f>
        <v>249.2238231775</v>
      </c>
      <c r="BK105" s="0" t="n">
        <f aca="false">BA105*'Dist Horaria'!$Q$3</f>
        <v>275.584035244351</v>
      </c>
      <c r="BL105" s="0" t="n">
        <f aca="false">BA105*'Dist Horaria'!$R$3</f>
        <v>294.755098565697</v>
      </c>
      <c r="BM105" s="0" t="n">
        <f aca="false">BA105*'Dist Horaria'!$S$3</f>
        <v>304.34063022637</v>
      </c>
      <c r="BN105" s="0" t="n">
        <f aca="false">BA105*'Dist Horaria'!$T$3</f>
        <v>306.737013141538</v>
      </c>
      <c r="BO105" s="0" t="n">
        <f aca="false">BA105*'Dist Horaria'!$U$3</f>
        <v>304.34063022637</v>
      </c>
      <c r="BP105" s="0" t="n">
        <f aca="false">BA105*'Dist Horaria'!$V$3</f>
        <v>299.547864396034</v>
      </c>
      <c r="BQ105" s="0" t="n">
        <f aca="false">BA105*'Dist Horaria'!$W$3</f>
        <v>292.358715650529</v>
      </c>
      <c r="BR105" s="0" t="n">
        <f aca="false">BA105*'Dist Horaria'!$X$3</f>
        <v>286.692808368804</v>
      </c>
      <c r="BS105" s="0" t="n">
        <f aca="false">BA105*'Dist Horaria'!$Y$3</f>
        <v>280.153759635692</v>
      </c>
      <c r="BT105" s="0" t="n">
        <f aca="false">BA105*'Dist Horaria'!$Z$3</f>
        <v>244.561077349642</v>
      </c>
      <c r="BU105" s="0" t="n">
        <f aca="false">BA105*'Dist Horaria'!$AA$3</f>
        <v>232.563616476639</v>
      </c>
      <c r="BV105" s="0" t="n">
        <f aca="false">BA105*'Dist Horaria'!$AB$3</f>
        <v>206.997159633436</v>
      </c>
      <c r="BW105" s="0" t="n">
        <f aca="false">BA105*'Dist Horaria'!$AC$3</f>
        <v>224.348781609111</v>
      </c>
      <c r="BX105" s="0" t="n">
        <f aca="false">BA105*'Dist Horaria'!$AD$3</f>
        <v>218.428312593381</v>
      </c>
      <c r="BY105" s="0" t="n">
        <f aca="false">BA105*'Dist Horaria'!$AE$3</f>
        <v>212.164801964986</v>
      </c>
      <c r="BZ105" s="0" t="n">
        <f aca="false">AN105*1000000</f>
        <v>19801.1146356369</v>
      </c>
      <c r="CA105" s="0" t="n">
        <f aca="false">BZ105*'Dist Horaria'!$H$6</f>
        <v>495.027865890922</v>
      </c>
      <c r="CB105" s="0" t="n">
        <f aca="false">BZ105*'Dist Horaria'!$I$6</f>
        <v>495.027865890922</v>
      </c>
      <c r="CC105" s="0" t="n">
        <f aca="false">BZ105*'Dist Horaria'!$J$6</f>
        <v>495.027865890922</v>
      </c>
      <c r="CD105" s="0" t="n">
        <f aca="false">BZ105*'Dist Horaria'!$K$6</f>
        <v>495.027865890922</v>
      </c>
      <c r="CE105" s="0" t="n">
        <f aca="false">BZ105*'Dist Horaria'!$L$6</f>
        <v>495.027865890922</v>
      </c>
      <c r="CF105" s="0" t="n">
        <f aca="false">BZ105*'Dist Horaria'!$M$6</f>
        <v>1320.07430904246</v>
      </c>
      <c r="CG105" s="0" t="n">
        <f aca="false">BZ105*'Dist Horaria'!$N$6</f>
        <v>1320.07430904246</v>
      </c>
      <c r="CH105" s="0" t="n">
        <f aca="false">BZ105*'Dist Horaria'!$O$6</f>
        <v>1320.07430904246</v>
      </c>
      <c r="CI105" s="0" t="n">
        <f aca="false">BZ105*'Dist Horaria'!$P$6</f>
        <v>866.298765309113</v>
      </c>
      <c r="CJ105" s="0" t="n">
        <f aca="false">BZ105*'Dist Horaria'!$Q$6</f>
        <v>866.298765309113</v>
      </c>
      <c r="CK105" s="0" t="n">
        <f aca="false">BZ105*'Dist Horaria'!$R$6</f>
        <v>866.298765309113</v>
      </c>
      <c r="CL105" s="0" t="n">
        <f aca="false">BZ105*'Dist Horaria'!$S$6</f>
        <v>866.298765309113</v>
      </c>
      <c r="CM105" s="0" t="n">
        <f aca="false">BZ105*'Dist Horaria'!$T$6</f>
        <v>866.298765309113</v>
      </c>
      <c r="CN105" s="0" t="n">
        <f aca="false">BZ105*'Dist Horaria'!$U$6</f>
        <v>866.298765309113</v>
      </c>
      <c r="CO105" s="0" t="n">
        <f aca="false">BZ105*'Dist Horaria'!$V$6</f>
        <v>866.298765309113</v>
      </c>
      <c r="CP105" s="0" t="n">
        <f aca="false">BZ105*'Dist Horaria'!$W$6</f>
        <v>866.298765309113</v>
      </c>
      <c r="CQ105" s="0" t="n">
        <f aca="false">BZ105*'Dist Horaria'!$X$6</f>
        <v>1320.07430904246</v>
      </c>
      <c r="CR105" s="0" t="n">
        <f aca="false">BZ105*'Dist Horaria'!$Y$6</f>
        <v>1320.07430904246</v>
      </c>
      <c r="CS105" s="0" t="n">
        <f aca="false">BZ105*'Dist Horaria'!$Z$6</f>
        <v>1320.07430904246</v>
      </c>
      <c r="CT105" s="0" t="n">
        <f aca="false">BZ105*'Dist Horaria'!$AA$6</f>
        <v>495.027865890922</v>
      </c>
      <c r="CU105" s="0" t="n">
        <f aca="false">BZ105*'Dist Horaria'!$AB$6</f>
        <v>495.027865890922</v>
      </c>
      <c r="CV105" s="0" t="n">
        <f aca="false">BZ105*'Dist Horaria'!$AC$6</f>
        <v>495.027865890922</v>
      </c>
      <c r="CW105" s="0" t="n">
        <f aca="false">BZ105*'Dist Horaria'!$AD$6</f>
        <v>495.027865890922</v>
      </c>
      <c r="CX105" s="0" t="n">
        <f aca="false">BZ105*'Dist Horaria'!$AE$6</f>
        <v>495.027865890922</v>
      </c>
      <c r="CY105" s="0" t="n">
        <f aca="false">AS105*1000000</f>
        <v>20712.537992181</v>
      </c>
      <c r="CZ105" s="0" t="n">
        <f aca="false">CY105*'Dist Horaria'!$H$6</f>
        <v>517.813449804524</v>
      </c>
      <c r="DA105" s="0" t="n">
        <f aca="false">CY105*'Dist Horaria'!$I$6</f>
        <v>517.813449804524</v>
      </c>
      <c r="DB105" s="0" t="n">
        <f aca="false">CY105*'Dist Horaria'!$J$6</f>
        <v>517.813449804524</v>
      </c>
      <c r="DC105" s="0" t="n">
        <f aca="false">CY105*'Dist Horaria'!$K$6</f>
        <v>517.813449804524</v>
      </c>
      <c r="DD105" s="0" t="n">
        <f aca="false">CY105*'Dist Horaria'!$L$6</f>
        <v>517.813449804524</v>
      </c>
      <c r="DE105" s="0" t="n">
        <f aca="false">CY105*'Dist Horaria'!$M$6</f>
        <v>1380.8358661454</v>
      </c>
      <c r="DF105" s="0" t="n">
        <f aca="false">CY105*'Dist Horaria'!$N$6</f>
        <v>1380.8358661454</v>
      </c>
      <c r="DG105" s="0" t="n">
        <f aca="false">CY105*'Dist Horaria'!$O$6</f>
        <v>1380.8358661454</v>
      </c>
      <c r="DH105" s="0" t="n">
        <f aca="false">CY105*'Dist Horaria'!$P$6</f>
        <v>906.173537157917</v>
      </c>
      <c r="DI105" s="0" t="n">
        <f aca="false">CY105*'Dist Horaria'!$Q$6</f>
        <v>906.173537157917</v>
      </c>
      <c r="DJ105" s="0" t="n">
        <f aca="false">CY105*'Dist Horaria'!$R$6</f>
        <v>906.173537157917</v>
      </c>
      <c r="DK105" s="0" t="n">
        <f aca="false">CY105*'Dist Horaria'!$S$6</f>
        <v>906.173537157917</v>
      </c>
      <c r="DL105" s="0" t="n">
        <f aca="false">CY105*'Dist Horaria'!$T$6</f>
        <v>906.173537157917</v>
      </c>
      <c r="DM105" s="0" t="n">
        <f aca="false">CY105*'Dist Horaria'!$U$6</f>
        <v>906.173537157917</v>
      </c>
      <c r="DN105" s="0" t="n">
        <f aca="false">CY105*'Dist Horaria'!$V$6</f>
        <v>906.173537157917</v>
      </c>
      <c r="DO105" s="0" t="n">
        <f aca="false">CY105*'Dist Horaria'!$W$6</f>
        <v>906.173537157917</v>
      </c>
      <c r="DP105" s="0" t="n">
        <f aca="false">CY105*'Dist Horaria'!$X$6</f>
        <v>1380.8358661454</v>
      </c>
      <c r="DQ105" s="0" t="n">
        <f aca="false">CY105*'Dist Horaria'!$Y$6</f>
        <v>1380.8358661454</v>
      </c>
      <c r="DR105" s="0" t="n">
        <f aca="false">CY105*'Dist Horaria'!$Z$6</f>
        <v>1380.8358661454</v>
      </c>
      <c r="DS105" s="0" t="n">
        <f aca="false">CY105*'Dist Horaria'!$AA$6</f>
        <v>517.813449804524</v>
      </c>
      <c r="DT105" s="0" t="n">
        <f aca="false">CY105*'Dist Horaria'!$AB$6</f>
        <v>517.813449804524</v>
      </c>
      <c r="DU105" s="0" t="n">
        <f aca="false">CY105*'Dist Horaria'!$AC$6</f>
        <v>517.813449804524</v>
      </c>
      <c r="DV105" s="0" t="n">
        <f aca="false">CY105*'Dist Horaria'!$AD$6</f>
        <v>517.813449804524</v>
      </c>
      <c r="DW105" s="0" t="n">
        <f aca="false">CY105*'Dist Horaria'!$AE$6</f>
        <v>517.813449804524</v>
      </c>
      <c r="DX105" s="0" t="n">
        <f aca="false">AX105*1000000</f>
        <v>1200.72684012643</v>
      </c>
      <c r="DY105" s="0" t="n">
        <f aca="false">DX105*'Dist Horaria'!$H$6</f>
        <v>30.0181710031608</v>
      </c>
      <c r="DZ105" s="0" t="n">
        <f aca="false">DX105*'Dist Horaria'!$I$6</f>
        <v>30.0181710031608</v>
      </c>
      <c r="EA105" s="0" t="n">
        <f aca="false">DX105*'Dist Horaria'!$J$6</f>
        <v>30.0181710031608</v>
      </c>
      <c r="EB105" s="0" t="n">
        <f aca="false">DX105*'Dist Horaria'!$K$6</f>
        <v>30.0181710031608</v>
      </c>
      <c r="EC105" s="0" t="n">
        <f aca="false">DX105*'Dist Horaria'!$L$6</f>
        <v>30.0181710031608</v>
      </c>
      <c r="ED105" s="0" t="n">
        <f aca="false">DX105*'Dist Horaria'!$M$6</f>
        <v>80.0484560084289</v>
      </c>
      <c r="EE105" s="0" t="n">
        <f aca="false">DX105*'Dist Horaria'!$N$6</f>
        <v>80.0484560084289</v>
      </c>
      <c r="EF105" s="0" t="n">
        <f aca="false">DX105*'Dist Horaria'!$O$6</f>
        <v>80.0484560084289</v>
      </c>
      <c r="EG105" s="0" t="n">
        <f aca="false">DX105*'Dist Horaria'!$P$6</f>
        <v>52.5317992555314</v>
      </c>
      <c r="EH105" s="0" t="n">
        <f aca="false">DX105*'Dist Horaria'!$Q$6</f>
        <v>52.5317992555314</v>
      </c>
      <c r="EI105" s="0" t="n">
        <f aca="false">DX105*'Dist Horaria'!$R$6</f>
        <v>52.5317992555314</v>
      </c>
      <c r="EJ105" s="0" t="n">
        <f aca="false">DX105*'Dist Horaria'!$S$6</f>
        <v>52.5317992555314</v>
      </c>
      <c r="EK105" s="0" t="n">
        <f aca="false">DX105*'Dist Horaria'!$T$6</f>
        <v>52.5317992555314</v>
      </c>
      <c r="EL105" s="0" t="n">
        <f aca="false">DX105*'Dist Horaria'!$U$6</f>
        <v>52.5317992555314</v>
      </c>
      <c r="EM105" s="0" t="n">
        <f aca="false">DX105*'Dist Horaria'!$V$6</f>
        <v>52.5317992555314</v>
      </c>
      <c r="EN105" s="0" t="n">
        <f aca="false">DX105*'Dist Horaria'!$W$6</f>
        <v>52.5317992555314</v>
      </c>
      <c r="EO105" s="0" t="n">
        <f aca="false">DX105*'Dist Horaria'!$X$6</f>
        <v>80.0484560084289</v>
      </c>
      <c r="EP105" s="0" t="n">
        <f aca="false">DX105*'Dist Horaria'!$Y$6</f>
        <v>80.0484560084289</v>
      </c>
      <c r="EQ105" s="0" t="n">
        <f aca="false">DX105*'Dist Horaria'!$Z$6</f>
        <v>80.0484560084289</v>
      </c>
      <c r="ER105" s="0" t="n">
        <f aca="false">DX105*'Dist Horaria'!$AA$6</f>
        <v>30.0181710031608</v>
      </c>
      <c r="ES105" s="0" t="n">
        <f aca="false">DX105*'Dist Horaria'!$AB$6</f>
        <v>30.0181710031608</v>
      </c>
      <c r="ET105" s="0" t="n">
        <f aca="false">DX105*'Dist Horaria'!$AC$6</f>
        <v>30.0181710031608</v>
      </c>
      <c r="EU105" s="0" t="n">
        <f aca="false">DX105*'Dist Horaria'!$AD$6</f>
        <v>30.0181710031608</v>
      </c>
      <c r="EV105" s="0" t="n">
        <f aca="false">DX105*'Dist Horaria'!$AE$6</f>
        <v>30.0181710031608</v>
      </c>
      <c r="EW105" s="0" t="n">
        <f aca="false">BB105+CA105+CZ105+DY105</f>
        <v>1242.93073951624</v>
      </c>
      <c r="EX105" s="0" t="n">
        <f aca="false">BC105+CB105+DA105+DZ105</f>
        <v>1237.57864619668</v>
      </c>
      <c r="EY105" s="0" t="n">
        <f aca="false">BD105+CC105+DB105+EA105</f>
        <v>1232.52692790459</v>
      </c>
      <c r="EZ105" s="0" t="n">
        <f aca="false">BE105+CD105+DC105+EB105</f>
        <v>1228.22306122134</v>
      </c>
      <c r="FA105" s="0" t="n">
        <f aca="false">BF105+CE105+DD105+EC105</f>
        <v>1225.07796254465</v>
      </c>
      <c r="FB105" s="0" t="n">
        <f aca="false">BG105+CF105+DE105+ED105</f>
        <v>2961.19706302634</v>
      </c>
      <c r="FC105" s="0" t="n">
        <f aca="false">BH105+CG105+DF105+EE105</f>
        <v>2969.33162204577</v>
      </c>
      <c r="FD105" s="0" t="n">
        <f aca="false">BI105+CH105+DG105+EF105</f>
        <v>2969.33162204577</v>
      </c>
      <c r="FE105" s="0" t="n">
        <f aca="false">BJ105+CI105+DH105+EG105</f>
        <v>2074.22792490006</v>
      </c>
      <c r="FF105" s="0" t="n">
        <f aca="false">BK105+CJ105+DI105+EH105</f>
        <v>2100.58813696691</v>
      </c>
      <c r="FG105" s="0" t="n">
        <f aca="false">BL105+CK105+DJ105+EI105</f>
        <v>2119.75920028826</v>
      </c>
      <c r="FH105" s="0" t="n">
        <f aca="false">BM105+CL105+DK105+EJ105</f>
        <v>2129.34473194893</v>
      </c>
      <c r="FI105" s="0" t="n">
        <f aca="false">BN105+CM105+DL105+EK105</f>
        <v>2131.7411148641</v>
      </c>
      <c r="FJ105" s="0" t="n">
        <f aca="false">BO105+CN105+DM105+EL105</f>
        <v>2129.34473194893</v>
      </c>
      <c r="FK105" s="0" t="n">
        <f aca="false">BP105+CO105+DN105+EM105</f>
        <v>2124.5519661186</v>
      </c>
      <c r="FL105" s="0" t="n">
        <f aca="false">BQ105+CP105+DO105+EN105</f>
        <v>2117.36281737309</v>
      </c>
      <c r="FM105" s="0" t="n">
        <f aca="false">BR105+CQ105+DP105+EO105</f>
        <v>3067.65143956509</v>
      </c>
      <c r="FN105" s="0" t="n">
        <f aca="false">BS105+CR105+DQ105+EP105</f>
        <v>3061.11239083198</v>
      </c>
      <c r="FO105" s="0" t="n">
        <f aca="false">BT105+CS105+DR105+EQ105</f>
        <v>3025.51970854593</v>
      </c>
      <c r="FP105" s="0" t="n">
        <f aca="false">BU105+CT105+DS105+ER105</f>
        <v>1275.42310317525</v>
      </c>
      <c r="FQ105" s="0" t="n">
        <f aca="false">BV105+CU105+DT105+ES105</f>
        <v>1249.85664633204</v>
      </c>
      <c r="FR105" s="0" t="n">
        <f aca="false">BW105+CV105+DU105+ET105</f>
        <v>1267.20826830772</v>
      </c>
      <c r="FS105" s="0" t="n">
        <f aca="false">BX105+CW105+DV105+EU105</f>
        <v>1261.28779929199</v>
      </c>
      <c r="FT105" s="0" t="n">
        <f aca="false">BY105+CX105+DW105+EV105</f>
        <v>1255.02428866359</v>
      </c>
      <c r="FU105" s="0" t="n">
        <f aca="false">AM105*'Dist Horaria'!$H$10</f>
        <v>0.652282293958289</v>
      </c>
      <c r="FV105" s="0" t="n">
        <f aca="false">AM105*'Dist Horaria'!$I$10</f>
        <v>0.610464239301607</v>
      </c>
      <c r="FW105" s="0" t="n">
        <f aca="false">AM105*'Dist Horaria'!$J$10</f>
        <v>0.607821483885371</v>
      </c>
      <c r="FX105" s="0" t="n">
        <f aca="false">AM105*'Dist Horaria'!$K$10</f>
        <v>0.590340746885336</v>
      </c>
      <c r="FY105" s="0" t="n">
        <f aca="false">AM105*'Dist Horaria'!$L$10</f>
        <v>0.590576991840421</v>
      </c>
      <c r="FZ105" s="0" t="n">
        <f aca="false">AM105*'Dist Horaria'!$M$10</f>
        <v>0.631941685071186</v>
      </c>
      <c r="GA105" s="0" t="n">
        <f aca="false">AM105*'Dist Horaria'!$N$10</f>
        <v>0.5978429547583</v>
      </c>
      <c r="GB105" s="0" t="n">
        <f aca="false">AM105*'Dist Horaria'!$O$10</f>
        <v>0.5876388893575</v>
      </c>
      <c r="GC105" s="0" t="n">
        <f aca="false">AM105*'Dist Horaria'!$P$10</f>
        <v>0.596757699386778</v>
      </c>
      <c r="GD105" s="0" t="n">
        <f aca="false">AM105*'Dist Horaria'!$Q$10</f>
        <v>0.540045585624086</v>
      </c>
      <c r="GE105" s="0" t="n">
        <f aca="false">AM105*'Dist Horaria'!$R$10</f>
        <v>0.658936717599703</v>
      </c>
      <c r="GF105" s="0" t="n">
        <f aca="false">AM105*'Dist Horaria'!$S$10</f>
        <v>0.562757554338885</v>
      </c>
      <c r="GG105" s="0" t="n">
        <f aca="false">AR105*'Dist Horaria'!$H$10</f>
        <v>0.682306124874544</v>
      </c>
      <c r="GH105" s="0" t="n">
        <f aca="false">AR105*'Dist Horaria'!$I$10</f>
        <v>0.638563231518593</v>
      </c>
      <c r="GI105" s="0" t="n">
        <f aca="false">AR105*'Dist Horaria'!$J$10</f>
        <v>0.635798833000122</v>
      </c>
      <c r="GJ105" s="0" t="n">
        <f aca="false">AR105*'Dist Horaria'!$K$10</f>
        <v>0.617513477053901</v>
      </c>
      <c r="GK105" s="0" t="n">
        <f aca="false">AR105*'Dist Horaria'!$L$10</f>
        <v>0.617760596102383</v>
      </c>
      <c r="GL105" s="0" t="n">
        <f aca="false">AR105*'Dist Horaria'!$M$10</f>
        <v>0.661029260308548</v>
      </c>
      <c r="GM105" s="0" t="n">
        <f aca="false">AR105*'Dist Horaria'!$N$10</f>
        <v>0.625361003238833</v>
      </c>
      <c r="GN105" s="0" t="n">
        <f aca="false">AR105*'Dist Horaria'!$O$10</f>
        <v>0.614687256019149</v>
      </c>
      <c r="GO105" s="0" t="n">
        <f aca="false">AR105*'Dist Horaria'!$P$10</f>
        <v>0.624225794765598</v>
      </c>
      <c r="GP105" s="0" t="n">
        <f aca="false">AR105*'Dist Horaria'!$Q$10</f>
        <v>0.564903285273503</v>
      </c>
      <c r="GQ105" s="0" t="n">
        <f aca="false">AR105*'Dist Horaria'!$R$10</f>
        <v>0.689266844259542</v>
      </c>
      <c r="GR105" s="0" t="n">
        <f aca="false">AR105*'Dist Horaria'!$S$10</f>
        <v>0.588660660731339</v>
      </c>
      <c r="GS105" s="0" t="n">
        <f aca="false">AW105*'Dist Horaria'!$H$10</f>
        <v>0.0395539782535967</v>
      </c>
      <c r="GT105" s="0" t="n">
        <f aca="false">AW105*'Dist Horaria'!$I$10</f>
        <v>0.0370181583489039</v>
      </c>
      <c r="GU105" s="0" t="n">
        <f aca="false">AW105*'Dist Horaria'!$J$10</f>
        <v>0.0368579033623259</v>
      </c>
      <c r="GV105" s="0" t="n">
        <f aca="false">AW105*'Dist Horaria'!$K$10</f>
        <v>0.0357978827277624</v>
      </c>
      <c r="GW105" s="0" t="n">
        <f aca="false">AW105*'Dist Horaria'!$L$10</f>
        <v>0.0358122084697033</v>
      </c>
      <c r="GX105" s="0" t="n">
        <f aca="false">AW105*'Dist Horaria'!$M$10</f>
        <v>0.038320536829481</v>
      </c>
      <c r="GY105" s="0" t="n">
        <f aca="false">AW105*'Dist Horaria'!$N$10</f>
        <v>0.0362528117819613</v>
      </c>
      <c r="GZ105" s="0" t="n">
        <f aca="false">AW105*'Dist Horaria'!$O$10</f>
        <v>0.035634043827197</v>
      </c>
      <c r="HA105" s="0" t="n">
        <f aca="false">AW105*'Dist Horaria'!$P$10</f>
        <v>0.0361870025951071</v>
      </c>
      <c r="HB105" s="0" t="n">
        <f aca="false">AW105*'Dist Horaria'!$Q$10</f>
        <v>0.0327480165375943</v>
      </c>
      <c r="HC105" s="0" t="n">
        <f aca="false">AW105*'Dist Horaria'!$R$10</f>
        <v>0.0399574982179445</v>
      </c>
      <c r="HD105" s="0" t="n">
        <f aca="false">AW105*'Dist Horaria'!$S$10</f>
        <v>0.0341252556945704</v>
      </c>
    </row>
    <row r="106" customFormat="false" ht="13.8" hidden="false" customHeight="false" outlineLevel="0" collapsed="false">
      <c r="A106" s="0" t="n">
        <v>4.6480044802594</v>
      </c>
      <c r="B106" s="0" t="n">
        <v>-74.1433114698038</v>
      </c>
      <c r="C106" s="0" t="n">
        <v>24</v>
      </c>
      <c r="D106" s="0" t="n">
        <v>29</v>
      </c>
      <c r="E106" s="0" t="n">
        <v>1872</v>
      </c>
      <c r="F106" s="0" t="n">
        <v>124</v>
      </c>
      <c r="G106" s="0" t="s">
        <v>544</v>
      </c>
      <c r="H106" s="1" t="n">
        <v>39590</v>
      </c>
      <c r="I106" s="0" t="s">
        <v>626</v>
      </c>
      <c r="J106" s="0" t="s">
        <v>627</v>
      </c>
      <c r="K106" s="0" t="s">
        <v>628</v>
      </c>
      <c r="L106" s="0" t="s">
        <v>629</v>
      </c>
      <c r="P106" s="0" t="s">
        <v>213</v>
      </c>
      <c r="Q106" s="0" t="s">
        <v>213</v>
      </c>
      <c r="R106" s="0" t="n">
        <v>30</v>
      </c>
      <c r="S106" s="0" t="n">
        <v>365</v>
      </c>
      <c r="T106" s="0" t="n">
        <v>24</v>
      </c>
      <c r="V106" s="0" t="n">
        <v>55000</v>
      </c>
      <c r="W106" s="0" t="n">
        <f aca="false">V106*12</f>
        <v>660000</v>
      </c>
      <c r="X106" s="0" t="n">
        <v>1</v>
      </c>
      <c r="Y106" s="0" t="s">
        <v>148</v>
      </c>
      <c r="Z106" s="0" t="n">
        <v>11529</v>
      </c>
      <c r="AA106" s="0" t="s">
        <v>89</v>
      </c>
      <c r="AB106" s="0" t="n">
        <v>0.005</v>
      </c>
      <c r="AC106" s="0" t="n">
        <v>4</v>
      </c>
      <c r="AD106" s="0" t="n">
        <v>8.38111464910045</v>
      </c>
      <c r="AE106" s="0" t="n">
        <v>0.0038050260506916</v>
      </c>
      <c r="AF106" s="0" t="n">
        <f aca="false">AE106/S106</f>
        <v>1.04247289060044E-005</v>
      </c>
      <c r="AG106" s="0" t="n">
        <f aca="false">AE106*EXP(AB106*AC106)</f>
        <v>0.00388189267575229</v>
      </c>
      <c r="AH106" s="0" t="n">
        <f aca="false">AG106/S106</f>
        <v>1.06353223993213E-005</v>
      </c>
      <c r="AI106" s="0" t="s">
        <v>90</v>
      </c>
      <c r="AJ106" s="0" t="n">
        <f aca="false">IF(AI106="A",'FE DISTRIBUCIÓN'!$C$2,'FE DISTRIBUCIÓN'!$C$3)</f>
        <v>4.994E-006</v>
      </c>
      <c r="AK106" s="0" t="n">
        <f aca="false">W106*AJ106</f>
        <v>3.29604</v>
      </c>
      <c r="AL106" s="0" t="n">
        <f aca="false">AK106/365</f>
        <v>0.00903024657534247</v>
      </c>
      <c r="AM106" s="0" t="n">
        <f aca="false">AK106*EXP(AB106*AC106)</f>
        <v>3.36262442478179</v>
      </c>
      <c r="AN106" s="0" t="n">
        <f aca="false">AM106/365</f>
        <v>0.00921266965693641</v>
      </c>
      <c r="AO106" s="0" t="n">
        <v>5.223868284E-006</v>
      </c>
      <c r="AP106" s="0" t="n">
        <f aca="false">AO106*W106</f>
        <v>3.44775306744</v>
      </c>
      <c r="AQ106" s="0" t="n">
        <f aca="false">AP106/365</f>
        <v>0.00944589881490411</v>
      </c>
      <c r="AR106" s="0" t="n">
        <f aca="false">AP106*EXP(AB106*AC106)</f>
        <v>3.51740229948365</v>
      </c>
      <c r="AS106" s="0" t="n">
        <f aca="false">AR106/365</f>
        <v>0.00963671862872232</v>
      </c>
      <c r="AT106" s="0" t="n">
        <v>3.02832944E-007</v>
      </c>
      <c r="AU106" s="0" t="n">
        <f aca="false">AT106*W106</f>
        <v>0.19986974304</v>
      </c>
      <c r="AV106" s="0" t="n">
        <f aca="false">AU106/365</f>
        <v>0.00054758833709589</v>
      </c>
      <c r="AW106" s="0" t="n">
        <f aca="false">AU106*EXP(AB106*AC106)</f>
        <v>0.203907379680211</v>
      </c>
      <c r="AX106" s="0" t="n">
        <f aca="false">AW106/365</f>
        <v>0.00055865035528825</v>
      </c>
      <c r="AY106" s="0" t="n">
        <f aca="false">AW106+AR106+AM106+AG106</f>
        <v>7.0878159966214</v>
      </c>
      <c r="AZ106" s="0" t="n">
        <f aca="false">AH106+AN106+AS106+AX106</f>
        <v>0.0194186739633463</v>
      </c>
      <c r="BA106" s="0" t="n">
        <f aca="false">AH106*1000000</f>
        <v>10.6353223993213</v>
      </c>
      <c r="BB106" s="0" t="n">
        <f aca="false">BA106*'Dist Horaria'!$H$3</f>
        <v>0.37058293241475</v>
      </c>
      <c r="BC106" s="0" t="n">
        <f aca="false">BA106*'Dist Horaria'!$I$3</f>
        <v>0.360669492032956</v>
      </c>
      <c r="BD106" s="0" t="n">
        <f aca="false">BA106*'Dist Horaria'!$J$3</f>
        <v>0.351312422728632</v>
      </c>
      <c r="BE106" s="0" t="n">
        <f aca="false">BA106*'Dist Horaria'!$K$3</f>
        <v>0.3433405651342</v>
      </c>
      <c r="BF106" s="0" t="n">
        <f aca="false">BA106*'Dist Horaria'!$L$3</f>
        <v>0.337515041107498</v>
      </c>
      <c r="BG106" s="0" t="n">
        <f aca="false">BA106*'Dist Horaria'!$M$3</f>
        <v>0.333847495133652</v>
      </c>
      <c r="BH106" s="0" t="n">
        <f aca="false">BA106*'Dist Horaria'!$N$3</f>
        <v>0.348914770881005</v>
      </c>
      <c r="BI106" s="0" t="n">
        <f aca="false">BA106*'Dist Horaria'!$O$3</f>
        <v>0.348914770881005</v>
      </c>
      <c r="BJ106" s="0" t="n">
        <f aca="false">BA106*'Dist Horaria'!$P$3</f>
        <v>0.461626015332245</v>
      </c>
      <c r="BK106" s="0" t="n">
        <f aca="false">BA106*'Dist Horaria'!$Q$3</f>
        <v>0.510451843877002</v>
      </c>
      <c r="BL106" s="0" t="n">
        <f aca="false">BA106*'Dist Horaria'!$R$3</f>
        <v>0.545961537364098</v>
      </c>
      <c r="BM106" s="0" t="n">
        <f aca="false">BA106*'Dist Horaria'!$S$3</f>
        <v>0.563716384107645</v>
      </c>
      <c r="BN106" s="0" t="n">
        <f aca="false">BA106*'Dist Horaria'!$T$3</f>
        <v>0.568155095793532</v>
      </c>
      <c r="BO106" s="0" t="n">
        <f aca="false">BA106*'Dist Horaria'!$U$3</f>
        <v>0.563716384107645</v>
      </c>
      <c r="BP106" s="0" t="n">
        <f aca="false">BA106*'Dist Horaria'!$V$3</f>
        <v>0.554838960735871</v>
      </c>
      <c r="BQ106" s="0" t="n">
        <f aca="false">BA106*'Dist Horaria'!$W$3</f>
        <v>0.54152282567821</v>
      </c>
      <c r="BR106" s="0" t="n">
        <f aca="false">BA106*'Dist Horaria'!$X$3</f>
        <v>0.531028121888029</v>
      </c>
      <c r="BS106" s="0" t="n">
        <f aca="false">BA106*'Dist Horaria'!$Y$3</f>
        <v>0.518916137679441</v>
      </c>
      <c r="BT106" s="0" t="n">
        <f aca="false">BA106*'Dist Horaria'!$Z$3</f>
        <v>0.452989422130285</v>
      </c>
      <c r="BU106" s="0" t="n">
        <f aca="false">BA106*'Dist Horaria'!$AA$3</f>
        <v>0.430767067997774</v>
      </c>
      <c r="BV106" s="0" t="n">
        <f aca="false">BA106*'Dist Horaria'!$AB$3</f>
        <v>0.383411476352404</v>
      </c>
      <c r="BW106" s="0" t="n">
        <f aca="false">BA106*'Dist Horaria'!$AC$3</f>
        <v>0.41555110092785</v>
      </c>
      <c r="BX106" s="0" t="n">
        <f aca="false">BA106*'Dist Horaria'!$AD$3</f>
        <v>0.404584883951542</v>
      </c>
      <c r="BY106" s="0" t="n">
        <f aca="false">BA106*'Dist Horaria'!$AE$3</f>
        <v>0.392983266511793</v>
      </c>
      <c r="BZ106" s="0" t="n">
        <f aca="false">AN106*1000000</f>
        <v>9212.66965693641</v>
      </c>
      <c r="CA106" s="0" t="n">
        <f aca="false">BZ106*'Dist Horaria'!$H$6</f>
        <v>230.31674142341</v>
      </c>
      <c r="CB106" s="0" t="n">
        <f aca="false">BZ106*'Dist Horaria'!$I$6</f>
        <v>230.31674142341</v>
      </c>
      <c r="CC106" s="0" t="n">
        <f aca="false">BZ106*'Dist Horaria'!$J$6</f>
        <v>230.31674142341</v>
      </c>
      <c r="CD106" s="0" t="n">
        <f aca="false">BZ106*'Dist Horaria'!$K$6</f>
        <v>230.31674142341</v>
      </c>
      <c r="CE106" s="0" t="n">
        <f aca="false">BZ106*'Dist Horaria'!$L$6</f>
        <v>230.31674142341</v>
      </c>
      <c r="CF106" s="0" t="n">
        <f aca="false">BZ106*'Dist Horaria'!$M$6</f>
        <v>614.177977129094</v>
      </c>
      <c r="CG106" s="0" t="n">
        <f aca="false">BZ106*'Dist Horaria'!$N$6</f>
        <v>614.177977129094</v>
      </c>
      <c r="CH106" s="0" t="n">
        <f aca="false">BZ106*'Dist Horaria'!$O$6</f>
        <v>614.177977129094</v>
      </c>
      <c r="CI106" s="0" t="n">
        <f aca="false">BZ106*'Dist Horaria'!$P$6</f>
        <v>403.054297490968</v>
      </c>
      <c r="CJ106" s="0" t="n">
        <f aca="false">BZ106*'Dist Horaria'!$Q$6</f>
        <v>403.054297490968</v>
      </c>
      <c r="CK106" s="0" t="n">
        <f aca="false">BZ106*'Dist Horaria'!$R$6</f>
        <v>403.054297490968</v>
      </c>
      <c r="CL106" s="0" t="n">
        <f aca="false">BZ106*'Dist Horaria'!$S$6</f>
        <v>403.054297490968</v>
      </c>
      <c r="CM106" s="0" t="n">
        <f aca="false">BZ106*'Dist Horaria'!$T$6</f>
        <v>403.054297490968</v>
      </c>
      <c r="CN106" s="0" t="n">
        <f aca="false">BZ106*'Dist Horaria'!$U$6</f>
        <v>403.054297490968</v>
      </c>
      <c r="CO106" s="0" t="n">
        <f aca="false">BZ106*'Dist Horaria'!$V$6</f>
        <v>403.054297490968</v>
      </c>
      <c r="CP106" s="0" t="n">
        <f aca="false">BZ106*'Dist Horaria'!$W$6</f>
        <v>403.054297490968</v>
      </c>
      <c r="CQ106" s="0" t="n">
        <f aca="false">BZ106*'Dist Horaria'!$X$6</f>
        <v>614.177977129094</v>
      </c>
      <c r="CR106" s="0" t="n">
        <f aca="false">BZ106*'Dist Horaria'!$Y$6</f>
        <v>614.177977129094</v>
      </c>
      <c r="CS106" s="0" t="n">
        <f aca="false">BZ106*'Dist Horaria'!$Z$6</f>
        <v>614.177977129094</v>
      </c>
      <c r="CT106" s="0" t="n">
        <f aca="false">BZ106*'Dist Horaria'!$AA$6</f>
        <v>230.31674142341</v>
      </c>
      <c r="CU106" s="0" t="n">
        <f aca="false">BZ106*'Dist Horaria'!$AB$6</f>
        <v>230.31674142341</v>
      </c>
      <c r="CV106" s="0" t="n">
        <f aca="false">BZ106*'Dist Horaria'!$AC$6</f>
        <v>230.31674142341</v>
      </c>
      <c r="CW106" s="0" t="n">
        <f aca="false">BZ106*'Dist Horaria'!$AD$6</f>
        <v>230.31674142341</v>
      </c>
      <c r="CX106" s="0" t="n">
        <f aca="false">BZ106*'Dist Horaria'!$AE$6</f>
        <v>230.31674142341</v>
      </c>
      <c r="CY106" s="0" t="n">
        <f aca="false">AS106*1000000</f>
        <v>9636.71862872232</v>
      </c>
      <c r="CZ106" s="0" t="n">
        <f aca="false">CY106*'Dist Horaria'!$H$6</f>
        <v>240.917965718058</v>
      </c>
      <c r="DA106" s="0" t="n">
        <f aca="false">CY106*'Dist Horaria'!$I$6</f>
        <v>240.917965718058</v>
      </c>
      <c r="DB106" s="0" t="n">
        <f aca="false">CY106*'Dist Horaria'!$J$6</f>
        <v>240.917965718058</v>
      </c>
      <c r="DC106" s="0" t="n">
        <f aca="false">CY106*'Dist Horaria'!$K$6</f>
        <v>240.917965718058</v>
      </c>
      <c r="DD106" s="0" t="n">
        <f aca="false">CY106*'Dist Horaria'!$L$6</f>
        <v>240.917965718058</v>
      </c>
      <c r="DE106" s="0" t="n">
        <f aca="false">CY106*'Dist Horaria'!$M$6</f>
        <v>642.447908581488</v>
      </c>
      <c r="DF106" s="0" t="n">
        <f aca="false">CY106*'Dist Horaria'!$N$6</f>
        <v>642.447908581488</v>
      </c>
      <c r="DG106" s="0" t="n">
        <f aca="false">CY106*'Dist Horaria'!$O$6</f>
        <v>642.447908581488</v>
      </c>
      <c r="DH106" s="0" t="n">
        <f aca="false">CY106*'Dist Horaria'!$P$6</f>
        <v>421.606440006601</v>
      </c>
      <c r="DI106" s="0" t="n">
        <f aca="false">CY106*'Dist Horaria'!$Q$6</f>
        <v>421.606440006601</v>
      </c>
      <c r="DJ106" s="0" t="n">
        <f aca="false">CY106*'Dist Horaria'!$R$6</f>
        <v>421.606440006601</v>
      </c>
      <c r="DK106" s="0" t="n">
        <f aca="false">CY106*'Dist Horaria'!$S$6</f>
        <v>421.606440006601</v>
      </c>
      <c r="DL106" s="0" t="n">
        <f aca="false">CY106*'Dist Horaria'!$T$6</f>
        <v>421.606440006601</v>
      </c>
      <c r="DM106" s="0" t="n">
        <f aca="false">CY106*'Dist Horaria'!$U$6</f>
        <v>421.606440006601</v>
      </c>
      <c r="DN106" s="0" t="n">
        <f aca="false">CY106*'Dist Horaria'!$V$6</f>
        <v>421.606440006601</v>
      </c>
      <c r="DO106" s="0" t="n">
        <f aca="false">CY106*'Dist Horaria'!$W$6</f>
        <v>421.606440006601</v>
      </c>
      <c r="DP106" s="0" t="n">
        <f aca="false">CY106*'Dist Horaria'!$X$6</f>
        <v>642.447908581488</v>
      </c>
      <c r="DQ106" s="0" t="n">
        <f aca="false">CY106*'Dist Horaria'!$Y$6</f>
        <v>642.447908581488</v>
      </c>
      <c r="DR106" s="0" t="n">
        <f aca="false">CY106*'Dist Horaria'!$Z$6</f>
        <v>642.447908581488</v>
      </c>
      <c r="DS106" s="0" t="n">
        <f aca="false">CY106*'Dist Horaria'!$AA$6</f>
        <v>240.917965718058</v>
      </c>
      <c r="DT106" s="0" t="n">
        <f aca="false">CY106*'Dist Horaria'!$AB$6</f>
        <v>240.917965718058</v>
      </c>
      <c r="DU106" s="0" t="n">
        <f aca="false">CY106*'Dist Horaria'!$AC$6</f>
        <v>240.917965718058</v>
      </c>
      <c r="DV106" s="0" t="n">
        <f aca="false">CY106*'Dist Horaria'!$AD$6</f>
        <v>240.917965718058</v>
      </c>
      <c r="DW106" s="0" t="n">
        <f aca="false">CY106*'Dist Horaria'!$AE$6</f>
        <v>240.917965718058</v>
      </c>
      <c r="DX106" s="0" t="n">
        <f aca="false">AX106*1000000</f>
        <v>558.65035528825</v>
      </c>
      <c r="DY106" s="0" t="n">
        <f aca="false">DX106*'Dist Horaria'!$H$6</f>
        <v>13.9662588822063</v>
      </c>
      <c r="DZ106" s="0" t="n">
        <f aca="false">DX106*'Dist Horaria'!$I$6</f>
        <v>13.9662588822063</v>
      </c>
      <c r="EA106" s="0" t="n">
        <f aca="false">DX106*'Dist Horaria'!$J$6</f>
        <v>13.9662588822063</v>
      </c>
      <c r="EB106" s="0" t="n">
        <f aca="false">DX106*'Dist Horaria'!$K$6</f>
        <v>13.9662588822063</v>
      </c>
      <c r="EC106" s="0" t="n">
        <f aca="false">DX106*'Dist Horaria'!$L$6</f>
        <v>13.9662588822063</v>
      </c>
      <c r="ED106" s="0" t="n">
        <f aca="false">DX106*'Dist Horaria'!$M$6</f>
        <v>37.2433570192167</v>
      </c>
      <c r="EE106" s="0" t="n">
        <f aca="false">DX106*'Dist Horaria'!$N$6</f>
        <v>37.2433570192167</v>
      </c>
      <c r="EF106" s="0" t="n">
        <f aca="false">DX106*'Dist Horaria'!$O$6</f>
        <v>37.2433570192167</v>
      </c>
      <c r="EG106" s="0" t="n">
        <f aca="false">DX106*'Dist Horaria'!$P$6</f>
        <v>24.4409530438609</v>
      </c>
      <c r="EH106" s="0" t="n">
        <f aca="false">DX106*'Dist Horaria'!$Q$6</f>
        <v>24.4409530438609</v>
      </c>
      <c r="EI106" s="0" t="n">
        <f aca="false">DX106*'Dist Horaria'!$R$6</f>
        <v>24.4409530438609</v>
      </c>
      <c r="EJ106" s="0" t="n">
        <f aca="false">DX106*'Dist Horaria'!$S$6</f>
        <v>24.4409530438609</v>
      </c>
      <c r="EK106" s="0" t="n">
        <f aca="false">DX106*'Dist Horaria'!$T$6</f>
        <v>24.4409530438609</v>
      </c>
      <c r="EL106" s="0" t="n">
        <f aca="false">DX106*'Dist Horaria'!$U$6</f>
        <v>24.4409530438609</v>
      </c>
      <c r="EM106" s="0" t="n">
        <f aca="false">DX106*'Dist Horaria'!$V$6</f>
        <v>24.4409530438609</v>
      </c>
      <c r="EN106" s="0" t="n">
        <f aca="false">DX106*'Dist Horaria'!$W$6</f>
        <v>24.4409530438609</v>
      </c>
      <c r="EO106" s="0" t="n">
        <f aca="false">DX106*'Dist Horaria'!$X$6</f>
        <v>37.2433570192167</v>
      </c>
      <c r="EP106" s="0" t="n">
        <f aca="false">DX106*'Dist Horaria'!$Y$6</f>
        <v>37.2433570192167</v>
      </c>
      <c r="EQ106" s="0" t="n">
        <f aca="false">DX106*'Dist Horaria'!$Z$6</f>
        <v>37.2433570192167</v>
      </c>
      <c r="ER106" s="0" t="n">
        <f aca="false">DX106*'Dist Horaria'!$AA$6</f>
        <v>13.9662588822063</v>
      </c>
      <c r="ES106" s="0" t="n">
        <f aca="false">DX106*'Dist Horaria'!$AB$6</f>
        <v>13.9662588822063</v>
      </c>
      <c r="ET106" s="0" t="n">
        <f aca="false">DX106*'Dist Horaria'!$AC$6</f>
        <v>13.9662588822063</v>
      </c>
      <c r="EU106" s="0" t="n">
        <f aca="false">DX106*'Dist Horaria'!$AD$6</f>
        <v>13.9662588822063</v>
      </c>
      <c r="EV106" s="0" t="n">
        <f aca="false">DX106*'Dist Horaria'!$AE$6</f>
        <v>13.9662588822063</v>
      </c>
      <c r="EW106" s="0" t="n">
        <f aca="false">BB106+CA106+CZ106+DY106</f>
        <v>485.571548956089</v>
      </c>
      <c r="EX106" s="0" t="n">
        <f aca="false">BC106+CB106+DA106+DZ106</f>
        <v>485.561635515707</v>
      </c>
      <c r="EY106" s="0" t="n">
        <f aca="false">BD106+CC106+DB106+EA106</f>
        <v>485.552278446403</v>
      </c>
      <c r="EZ106" s="0" t="n">
        <f aca="false">BE106+CD106+DC106+EB106</f>
        <v>485.544306588809</v>
      </c>
      <c r="FA106" s="0" t="n">
        <f aca="false">BF106+CE106+DD106+EC106</f>
        <v>485.538481064782</v>
      </c>
      <c r="FB106" s="0" t="n">
        <f aca="false">BG106+CF106+DE106+ED106</f>
        <v>1294.20309022493</v>
      </c>
      <c r="FC106" s="0" t="n">
        <f aca="false">BH106+CG106+DF106+EE106</f>
        <v>1294.21815750068</v>
      </c>
      <c r="FD106" s="0" t="n">
        <f aca="false">BI106+CH106+DG106+EF106</f>
        <v>1294.21815750068</v>
      </c>
      <c r="FE106" s="0" t="n">
        <f aca="false">BJ106+CI106+DH106+EG106</f>
        <v>849.563316556762</v>
      </c>
      <c r="FF106" s="0" t="n">
        <f aca="false">BK106+CJ106+DI106+EH106</f>
        <v>849.612142385307</v>
      </c>
      <c r="FG106" s="0" t="n">
        <f aca="false">BL106+CK106+DJ106+EI106</f>
        <v>849.647652078794</v>
      </c>
      <c r="FH106" s="0" t="n">
        <f aca="false">BM106+CL106+DK106+EJ106</f>
        <v>849.665406925538</v>
      </c>
      <c r="FI106" s="0" t="n">
        <f aca="false">BN106+CM106+DL106+EK106</f>
        <v>849.669845637224</v>
      </c>
      <c r="FJ106" s="0" t="n">
        <f aca="false">BO106+CN106+DM106+EL106</f>
        <v>849.665406925538</v>
      </c>
      <c r="FK106" s="0" t="n">
        <f aca="false">BP106+CO106+DN106+EM106</f>
        <v>849.656529502166</v>
      </c>
      <c r="FL106" s="0" t="n">
        <f aca="false">BQ106+CP106+DO106+EN106</f>
        <v>849.643213367108</v>
      </c>
      <c r="FM106" s="0" t="n">
        <f aca="false">BR106+CQ106+DP106+EO106</f>
        <v>1294.40027085169</v>
      </c>
      <c r="FN106" s="0" t="n">
        <f aca="false">BS106+CR106+DQ106+EP106</f>
        <v>1294.38815886748</v>
      </c>
      <c r="FO106" s="0" t="n">
        <f aca="false">BT106+CS106+DR106+EQ106</f>
        <v>1294.32223215193</v>
      </c>
      <c r="FP106" s="0" t="n">
        <f aca="false">BU106+CT106+DS106+ER106</f>
        <v>485.631733091672</v>
      </c>
      <c r="FQ106" s="0" t="n">
        <f aca="false">BV106+CU106+DT106+ES106</f>
        <v>485.584377500027</v>
      </c>
      <c r="FR106" s="0" t="n">
        <f aca="false">BW106+CV106+DU106+ET106</f>
        <v>485.616517124602</v>
      </c>
      <c r="FS106" s="0" t="n">
        <f aca="false">BX106+CW106+DV106+EU106</f>
        <v>485.605550907626</v>
      </c>
      <c r="FT106" s="0" t="n">
        <f aca="false">BY106+CX106+DW106+EV106</f>
        <v>485.593949290186</v>
      </c>
      <c r="FU106" s="0" t="n">
        <f aca="false">AM106*'Dist Horaria'!$H$10</f>
        <v>0.303480960940011</v>
      </c>
      <c r="FV106" s="0" t="n">
        <f aca="false">AM106*'Dist Horaria'!$I$10</f>
        <v>0.284024686364722</v>
      </c>
      <c r="FW106" s="0" t="n">
        <f aca="false">AM106*'Dist Horaria'!$J$10</f>
        <v>0.282795117571153</v>
      </c>
      <c r="FX106" s="0" t="n">
        <f aca="false">AM106*'Dist Horaria'!$K$10</f>
        <v>0.274662027171724</v>
      </c>
      <c r="FY106" s="0" t="n">
        <f aca="false">AM106*'Dist Horaria'!$L$10</f>
        <v>0.274771942536053</v>
      </c>
      <c r="FZ106" s="0" t="n">
        <f aca="false">AM106*'Dist Horaria'!$M$10</f>
        <v>0.294017286104224</v>
      </c>
      <c r="GA106" s="0" t="n">
        <f aca="false">AM106*'Dist Horaria'!$N$10</f>
        <v>0.278152505566657</v>
      </c>
      <c r="GB106" s="0" t="n">
        <f aca="false">AM106*'Dist Horaria'!$O$10</f>
        <v>0.273404960520573</v>
      </c>
      <c r="GC106" s="0" t="n">
        <f aca="false">AM106*'Dist Horaria'!$P$10</f>
        <v>0.277647579484705</v>
      </c>
      <c r="GD106" s="0" t="n">
        <f aca="false">AM106*'Dist Horaria'!$Q$10</f>
        <v>0.251261692666901</v>
      </c>
      <c r="GE106" s="0" t="n">
        <f aca="false">AM106*'Dist Horaria'!$R$10</f>
        <v>0.306576999112293</v>
      </c>
      <c r="GF106" s="0" t="n">
        <f aca="false">AM106*'Dist Horaria'!$S$10</f>
        <v>0.261828666742772</v>
      </c>
      <c r="GG106" s="0" t="n">
        <f aca="false">AR106*'Dist Horaria'!$H$10</f>
        <v>0.317449853154259</v>
      </c>
      <c r="GH106" s="0" t="n">
        <f aca="false">AR106*'Dist Horaria'!$I$10</f>
        <v>0.297098027828138</v>
      </c>
      <c r="GI106" s="0" t="n">
        <f aca="false">AR106*'Dist Horaria'!$J$10</f>
        <v>0.295811863346015</v>
      </c>
      <c r="GJ106" s="0" t="n">
        <f aca="false">AR106*'Dist Horaria'!$K$10</f>
        <v>0.287304415811276</v>
      </c>
      <c r="GK106" s="0" t="n">
        <f aca="false">AR106*'Dist Horaria'!$L$10</f>
        <v>0.287419390457981</v>
      </c>
      <c r="GL106" s="0" t="n">
        <f aca="false">AR106*'Dist Horaria'!$M$10</f>
        <v>0.307550575856549</v>
      </c>
      <c r="GM106" s="0" t="n">
        <f aca="false">AR106*'Dist Horaria'!$N$10</f>
        <v>0.290955557057427</v>
      </c>
      <c r="GN106" s="0" t="n">
        <f aca="false">AR106*'Dist Horaria'!$O$10</f>
        <v>0.28598948777567</v>
      </c>
      <c r="GO106" s="0" t="n">
        <f aca="false">AR106*'Dist Horaria'!$P$10</f>
        <v>0.290427389787649</v>
      </c>
      <c r="GP106" s="0" t="n">
        <f aca="false">AR106*'Dist Horaria'!$Q$10</f>
        <v>0.262826989849175</v>
      </c>
      <c r="GQ106" s="0" t="n">
        <f aca="false">AR106*'Dist Horaria'!$R$10</f>
        <v>0.320688398531558</v>
      </c>
      <c r="GR106" s="0" t="n">
        <f aca="false">AR106*'Dist Horaria'!$S$10</f>
        <v>0.273880350027948</v>
      </c>
      <c r="GS106" s="0" t="n">
        <f aca="false">AW106*'Dist Horaria'!$H$10</f>
        <v>0.018402890037928</v>
      </c>
      <c r="GT106" s="0" t="n">
        <f aca="false">AW106*'Dist Horaria'!$I$10</f>
        <v>0.0172230740769935</v>
      </c>
      <c r="GU106" s="0" t="n">
        <f aca="false">AW106*'Dist Horaria'!$J$10</f>
        <v>0.0171485138171603</v>
      </c>
      <c r="GV106" s="0" t="n">
        <f aca="false">AW106*'Dist Horaria'!$K$10</f>
        <v>0.0166553284528276</v>
      </c>
      <c r="GW106" s="0" t="n">
        <f aca="false">AW106*'Dist Horaria'!$L$10</f>
        <v>0.0166619936497381</v>
      </c>
      <c r="GX106" s="0" t="n">
        <f aca="false">AW106*'Dist Horaria'!$M$10</f>
        <v>0.0178290188902348</v>
      </c>
      <c r="GY106" s="0" t="n">
        <f aca="false">AW106*'Dist Horaria'!$N$10</f>
        <v>0.0168669888149233</v>
      </c>
      <c r="GZ106" s="0" t="n">
        <f aca="false">AW106*'Dist Horaria'!$O$10</f>
        <v>0.0165791007406185</v>
      </c>
      <c r="HA106" s="0" t="n">
        <f aca="false">AW106*'Dist Horaria'!$P$10</f>
        <v>0.0168363704224724</v>
      </c>
      <c r="HB106" s="0" t="n">
        <f aca="false">AW106*'Dist Horaria'!$Q$10</f>
        <v>0.0152363472376333</v>
      </c>
      <c r="HC106" s="0" t="n">
        <f aca="false">AW106*'Dist Horaria'!$R$10</f>
        <v>0.0185906317989309</v>
      </c>
      <c r="HD106" s="0" t="n">
        <f aca="false">AW106*'Dist Horaria'!$S$10</f>
        <v>0.0158771217407506</v>
      </c>
    </row>
    <row r="107" customFormat="false" ht="13.8" hidden="false" customHeight="false" outlineLevel="0" collapsed="false">
      <c r="A107" s="0" t="n">
        <v>4.63943888888889</v>
      </c>
      <c r="B107" s="0" t="n">
        <v>-74.1165527777778</v>
      </c>
      <c r="C107" s="0" t="n">
        <v>27</v>
      </c>
      <c r="D107" s="0" t="n">
        <v>28</v>
      </c>
      <c r="E107" s="0" t="n">
        <v>1862</v>
      </c>
      <c r="F107" s="0" t="n">
        <v>125</v>
      </c>
      <c r="G107" s="0" t="s">
        <v>544</v>
      </c>
      <c r="H107" s="1" t="n">
        <v>40715</v>
      </c>
      <c r="I107" s="0" t="s">
        <v>630</v>
      </c>
      <c r="J107" s="0" t="s">
        <v>631</v>
      </c>
      <c r="K107" s="0" t="s">
        <v>632</v>
      </c>
      <c r="L107" s="0" t="s">
        <v>633</v>
      </c>
      <c r="M107" s="0" t="s">
        <v>634</v>
      </c>
      <c r="N107" s="0" t="n">
        <v>15</v>
      </c>
      <c r="O107" s="0" t="s">
        <v>110</v>
      </c>
      <c r="P107" s="0" t="s">
        <v>85</v>
      </c>
      <c r="Q107" s="0" t="s">
        <v>86</v>
      </c>
      <c r="R107" s="0" t="s">
        <v>87</v>
      </c>
      <c r="S107" s="0" t="n">
        <v>365</v>
      </c>
      <c r="T107" s="0" t="n">
        <v>24</v>
      </c>
      <c r="U107" s="0" t="n">
        <v>3</v>
      </c>
      <c r="V107" s="0" t="n">
        <v>71100</v>
      </c>
      <c r="W107" s="0" t="n">
        <f aca="false">V107*12</f>
        <v>853200</v>
      </c>
      <c r="Y107" s="0" t="s">
        <v>148</v>
      </c>
      <c r="Z107" s="0" t="n">
        <v>29468</v>
      </c>
      <c r="AA107" s="0" t="s">
        <v>89</v>
      </c>
      <c r="AB107" s="0" t="n">
        <v>0.005</v>
      </c>
      <c r="AC107" s="0" t="n">
        <v>1</v>
      </c>
      <c r="AD107" s="0" t="n">
        <v>3382.94792203956</v>
      </c>
      <c r="AE107" s="0" t="n">
        <v>1.53585835660596</v>
      </c>
      <c r="AF107" s="0" t="n">
        <f aca="false">AE107/S107</f>
        <v>0.00420783111398894</v>
      </c>
      <c r="AG107" s="0" t="n">
        <f aca="false">AE107*EXP(AB107*AC107)</f>
        <v>1.54355687865553</v>
      </c>
      <c r="AH107" s="0" t="n">
        <f aca="false">AG107/S107</f>
        <v>0.00422892295522064</v>
      </c>
      <c r="AI107" s="0" t="s">
        <v>90</v>
      </c>
      <c r="AJ107" s="0" t="n">
        <f aca="false">IF(AI107="A",'FE DISTRIBUCIÓN'!$C$2,'FE DISTRIBUCIÓN'!$C$3)</f>
        <v>4.994E-006</v>
      </c>
      <c r="AK107" s="0" t="n">
        <f aca="false">W107*AJ107</f>
        <v>4.2608808</v>
      </c>
      <c r="AL107" s="0" t="n">
        <f aca="false">AK107/365</f>
        <v>0.0116736460273973</v>
      </c>
      <c r="AM107" s="0" t="n">
        <f aca="false">AK107*EXP(AB107*AC107)</f>
        <v>4.28223855388942</v>
      </c>
      <c r="AN107" s="0" t="n">
        <f aca="false">AM107/365</f>
        <v>0.0117321604216149</v>
      </c>
      <c r="AO107" s="0" t="n">
        <v>5.223868284E-006</v>
      </c>
      <c r="AP107" s="0" t="n">
        <f aca="false">AO107*W107</f>
        <v>4.4570044199088</v>
      </c>
      <c r="AQ107" s="0" t="n">
        <f aca="false">AP107/365</f>
        <v>0.0122109710134488</v>
      </c>
      <c r="AR107" s="0" t="n">
        <f aca="false">AP107*EXP(AB107*AC107)</f>
        <v>4.47934524753404</v>
      </c>
      <c r="AS107" s="0" t="n">
        <f aca="false">AR107/365</f>
        <v>0.0122721787603672</v>
      </c>
      <c r="AT107" s="0" t="n">
        <v>3.02832944E-007</v>
      </c>
      <c r="AU107" s="0" t="n">
        <f aca="false">AT107*W107</f>
        <v>0.2583770678208</v>
      </c>
      <c r="AV107" s="0" t="n">
        <f aca="false">AU107/365</f>
        <v>0.000707882377591233</v>
      </c>
      <c r="AW107" s="0" t="n">
        <f aca="false">AU107*EXP(AB107*AC107)</f>
        <v>0.259672188262843</v>
      </c>
      <c r="AX107" s="0" t="n">
        <f aca="false">AW107/365</f>
        <v>0.000711430652774911</v>
      </c>
      <c r="AY107" s="0" t="n">
        <f aca="false">AW107+AR107+AM107+AG107</f>
        <v>10.5648128683418</v>
      </c>
      <c r="AZ107" s="0" t="n">
        <f aca="false">AH107+AN107+AS107+AX107</f>
        <v>0.0289446927899776</v>
      </c>
      <c r="BA107" s="0" t="n">
        <f aca="false">AH107*1000000</f>
        <v>4228.92295522064</v>
      </c>
      <c r="BB107" s="0" t="n">
        <f aca="false">BA107*'Dist Horaria'!$H$3</f>
        <v>147.354881296473</v>
      </c>
      <c r="BC107" s="0" t="n">
        <f aca="false">BA107*'Dist Horaria'!$I$3</f>
        <v>143.413000268169</v>
      </c>
      <c r="BD107" s="0" t="n">
        <f aca="false">BA107*'Dist Horaria'!$J$3</f>
        <v>139.692349056207</v>
      </c>
      <c r="BE107" s="0" t="n">
        <f aca="false">BA107*'Dist Horaria'!$K$3</f>
        <v>136.522499538622</v>
      </c>
      <c r="BF107" s="0" t="n">
        <f aca="false">BA107*'Dist Horaria'!$L$3</f>
        <v>134.206096578964</v>
      </c>
      <c r="BG107" s="0" t="n">
        <f aca="false">BA107*'Dist Horaria'!$M$3</f>
        <v>132.747770373534</v>
      </c>
      <c r="BH107" s="0" t="n">
        <f aca="false">BA107*'Dist Horaria'!$N$3</f>
        <v>138.738970817508</v>
      </c>
      <c r="BI107" s="0" t="n">
        <f aca="false">BA107*'Dist Horaria'!$O$3</f>
        <v>138.738970817508</v>
      </c>
      <c r="BJ107" s="0" t="n">
        <f aca="false">BA107*'Dist Horaria'!$P$3</f>
        <v>183.556339870819</v>
      </c>
      <c r="BK107" s="0" t="n">
        <f aca="false">BA107*'Dist Horaria'!$Q$3</f>
        <v>202.970952741771</v>
      </c>
      <c r="BL107" s="0" t="n">
        <f aca="false">BA107*'Dist Horaria'!$R$3</f>
        <v>217.090671193373</v>
      </c>
      <c r="BM107" s="0" t="n">
        <f aca="false">BA107*'Dist Horaria'!$S$3</f>
        <v>224.150530419174</v>
      </c>
      <c r="BN107" s="0" t="n">
        <f aca="false">BA107*'Dist Horaria'!$T$3</f>
        <v>225.915495225624</v>
      </c>
      <c r="BO107" s="0" t="n">
        <f aca="false">BA107*'Dist Horaria'!$U$3</f>
        <v>224.150530419174</v>
      </c>
      <c r="BP107" s="0" t="n">
        <f aca="false">BA107*'Dist Horaria'!$V$3</f>
        <v>220.620600806273</v>
      </c>
      <c r="BQ107" s="0" t="n">
        <f aca="false">BA107*'Dist Horaria'!$W$3</f>
        <v>215.325706386923</v>
      </c>
      <c r="BR107" s="0" t="n">
        <f aca="false">BA107*'Dist Horaria'!$X$3</f>
        <v>211.152697605414</v>
      </c>
      <c r="BS107" s="0" t="n">
        <f aca="false">BA107*'Dist Horaria'!$Y$3</f>
        <v>206.336609655299</v>
      </c>
      <c r="BT107" s="0" t="n">
        <f aca="false">BA107*'Dist Horaria'!$Z$3</f>
        <v>180.122171551766</v>
      </c>
      <c r="BU107" s="0" t="n">
        <f aca="false">BA107*'Dist Horaria'!$AA$3</f>
        <v>171.285897484887</v>
      </c>
      <c r="BV107" s="0" t="n">
        <f aca="false">BA107*'Dist Horaria'!$AB$3</f>
        <v>152.45589487209</v>
      </c>
      <c r="BW107" s="0" t="n">
        <f aca="false">BA107*'Dist Horaria'!$AC$3</f>
        <v>165.23557291438</v>
      </c>
      <c r="BX107" s="0" t="n">
        <f aca="false">BA107*'Dist Horaria'!$AD$3</f>
        <v>160.875076357548</v>
      </c>
      <c r="BY107" s="0" t="n">
        <f aca="false">BA107*'Dist Horaria'!$AE$3</f>
        <v>156.261925531788</v>
      </c>
      <c r="BZ107" s="0" t="n">
        <f aca="false">AN107*1000000</f>
        <v>11732.1604216149</v>
      </c>
      <c r="CA107" s="0" t="n">
        <f aca="false">BZ107*'Dist Horaria'!$H$6</f>
        <v>293.304010540371</v>
      </c>
      <c r="CB107" s="0" t="n">
        <f aca="false">BZ107*'Dist Horaria'!$I$6</f>
        <v>293.304010540371</v>
      </c>
      <c r="CC107" s="0" t="n">
        <f aca="false">BZ107*'Dist Horaria'!$J$6</f>
        <v>293.304010540371</v>
      </c>
      <c r="CD107" s="0" t="n">
        <f aca="false">BZ107*'Dist Horaria'!$K$6</f>
        <v>293.304010540371</v>
      </c>
      <c r="CE107" s="0" t="n">
        <f aca="false">BZ107*'Dist Horaria'!$L$6</f>
        <v>293.304010540371</v>
      </c>
      <c r="CF107" s="0" t="n">
        <f aca="false">BZ107*'Dist Horaria'!$M$6</f>
        <v>782.144028107657</v>
      </c>
      <c r="CG107" s="0" t="n">
        <f aca="false">BZ107*'Dist Horaria'!$N$6</f>
        <v>782.144028107657</v>
      </c>
      <c r="CH107" s="0" t="n">
        <f aca="false">BZ107*'Dist Horaria'!$O$6</f>
        <v>782.144028107657</v>
      </c>
      <c r="CI107" s="0" t="n">
        <f aca="false">BZ107*'Dist Horaria'!$P$6</f>
        <v>513.28201844565</v>
      </c>
      <c r="CJ107" s="0" t="n">
        <f aca="false">BZ107*'Dist Horaria'!$Q$6</f>
        <v>513.28201844565</v>
      </c>
      <c r="CK107" s="0" t="n">
        <f aca="false">BZ107*'Dist Horaria'!$R$6</f>
        <v>513.28201844565</v>
      </c>
      <c r="CL107" s="0" t="n">
        <f aca="false">BZ107*'Dist Horaria'!$S$6</f>
        <v>513.28201844565</v>
      </c>
      <c r="CM107" s="0" t="n">
        <f aca="false">BZ107*'Dist Horaria'!$T$6</f>
        <v>513.28201844565</v>
      </c>
      <c r="CN107" s="0" t="n">
        <f aca="false">BZ107*'Dist Horaria'!$U$6</f>
        <v>513.28201844565</v>
      </c>
      <c r="CO107" s="0" t="n">
        <f aca="false">BZ107*'Dist Horaria'!$V$6</f>
        <v>513.28201844565</v>
      </c>
      <c r="CP107" s="0" t="n">
        <f aca="false">BZ107*'Dist Horaria'!$W$6</f>
        <v>513.28201844565</v>
      </c>
      <c r="CQ107" s="0" t="n">
        <f aca="false">BZ107*'Dist Horaria'!$X$6</f>
        <v>782.144028107657</v>
      </c>
      <c r="CR107" s="0" t="n">
        <f aca="false">BZ107*'Dist Horaria'!$Y$6</f>
        <v>782.144028107657</v>
      </c>
      <c r="CS107" s="0" t="n">
        <f aca="false">BZ107*'Dist Horaria'!$Z$6</f>
        <v>782.144028107657</v>
      </c>
      <c r="CT107" s="0" t="n">
        <f aca="false">BZ107*'Dist Horaria'!$AA$6</f>
        <v>293.304010540371</v>
      </c>
      <c r="CU107" s="0" t="n">
        <f aca="false">BZ107*'Dist Horaria'!$AB$6</f>
        <v>293.304010540371</v>
      </c>
      <c r="CV107" s="0" t="n">
        <f aca="false">BZ107*'Dist Horaria'!$AC$6</f>
        <v>293.304010540371</v>
      </c>
      <c r="CW107" s="0" t="n">
        <f aca="false">BZ107*'Dist Horaria'!$AD$6</f>
        <v>293.304010540371</v>
      </c>
      <c r="CX107" s="0" t="n">
        <f aca="false">BZ107*'Dist Horaria'!$AE$6</f>
        <v>293.304010540371</v>
      </c>
      <c r="CY107" s="0" t="n">
        <f aca="false">AS107*1000000</f>
        <v>12272.1787603672</v>
      </c>
      <c r="CZ107" s="0" t="n">
        <f aca="false">CY107*'Dist Horaria'!$H$6</f>
        <v>306.804469009181</v>
      </c>
      <c r="DA107" s="0" t="n">
        <f aca="false">CY107*'Dist Horaria'!$I$6</f>
        <v>306.804469009181</v>
      </c>
      <c r="DB107" s="0" t="n">
        <f aca="false">CY107*'Dist Horaria'!$J$6</f>
        <v>306.804469009181</v>
      </c>
      <c r="DC107" s="0" t="n">
        <f aca="false">CY107*'Dist Horaria'!$K$6</f>
        <v>306.804469009181</v>
      </c>
      <c r="DD107" s="0" t="n">
        <f aca="false">CY107*'Dist Horaria'!$L$6</f>
        <v>306.804469009181</v>
      </c>
      <c r="DE107" s="0" t="n">
        <f aca="false">CY107*'Dist Horaria'!$M$6</f>
        <v>818.145250691148</v>
      </c>
      <c r="DF107" s="0" t="n">
        <f aca="false">CY107*'Dist Horaria'!$N$6</f>
        <v>818.145250691148</v>
      </c>
      <c r="DG107" s="0" t="n">
        <f aca="false">CY107*'Dist Horaria'!$O$6</f>
        <v>818.145250691148</v>
      </c>
      <c r="DH107" s="0" t="n">
        <f aca="false">CY107*'Dist Horaria'!$P$6</f>
        <v>536.907820766066</v>
      </c>
      <c r="DI107" s="0" t="n">
        <f aca="false">CY107*'Dist Horaria'!$Q$6</f>
        <v>536.907820766066</v>
      </c>
      <c r="DJ107" s="0" t="n">
        <f aca="false">CY107*'Dist Horaria'!$R$6</f>
        <v>536.907820766066</v>
      </c>
      <c r="DK107" s="0" t="n">
        <f aca="false">CY107*'Dist Horaria'!$S$6</f>
        <v>536.907820766066</v>
      </c>
      <c r="DL107" s="0" t="n">
        <f aca="false">CY107*'Dist Horaria'!$T$6</f>
        <v>536.907820766066</v>
      </c>
      <c r="DM107" s="0" t="n">
        <f aca="false">CY107*'Dist Horaria'!$U$6</f>
        <v>536.907820766066</v>
      </c>
      <c r="DN107" s="0" t="n">
        <f aca="false">CY107*'Dist Horaria'!$V$6</f>
        <v>536.907820766066</v>
      </c>
      <c r="DO107" s="0" t="n">
        <f aca="false">CY107*'Dist Horaria'!$W$6</f>
        <v>536.907820766066</v>
      </c>
      <c r="DP107" s="0" t="n">
        <f aca="false">CY107*'Dist Horaria'!$X$6</f>
        <v>818.145250691148</v>
      </c>
      <c r="DQ107" s="0" t="n">
        <f aca="false">CY107*'Dist Horaria'!$Y$6</f>
        <v>818.145250691148</v>
      </c>
      <c r="DR107" s="0" t="n">
        <f aca="false">CY107*'Dist Horaria'!$Z$6</f>
        <v>818.145250691148</v>
      </c>
      <c r="DS107" s="0" t="n">
        <f aca="false">CY107*'Dist Horaria'!$AA$6</f>
        <v>306.804469009181</v>
      </c>
      <c r="DT107" s="0" t="n">
        <f aca="false">CY107*'Dist Horaria'!$AB$6</f>
        <v>306.804469009181</v>
      </c>
      <c r="DU107" s="0" t="n">
        <f aca="false">CY107*'Dist Horaria'!$AC$6</f>
        <v>306.804469009181</v>
      </c>
      <c r="DV107" s="0" t="n">
        <f aca="false">CY107*'Dist Horaria'!$AD$6</f>
        <v>306.804469009181</v>
      </c>
      <c r="DW107" s="0" t="n">
        <f aca="false">CY107*'Dist Horaria'!$AE$6</f>
        <v>306.804469009181</v>
      </c>
      <c r="DX107" s="0" t="n">
        <f aca="false">AX107*1000000</f>
        <v>711.430652774911</v>
      </c>
      <c r="DY107" s="0" t="n">
        <f aca="false">DX107*'Dist Horaria'!$H$6</f>
        <v>17.7857663193728</v>
      </c>
      <c r="DZ107" s="0" t="n">
        <f aca="false">DX107*'Dist Horaria'!$I$6</f>
        <v>17.7857663193728</v>
      </c>
      <c r="EA107" s="0" t="n">
        <f aca="false">DX107*'Dist Horaria'!$J$6</f>
        <v>17.7857663193728</v>
      </c>
      <c r="EB107" s="0" t="n">
        <f aca="false">DX107*'Dist Horaria'!$K$6</f>
        <v>17.7857663193728</v>
      </c>
      <c r="EC107" s="0" t="n">
        <f aca="false">DX107*'Dist Horaria'!$L$6</f>
        <v>17.7857663193728</v>
      </c>
      <c r="ED107" s="0" t="n">
        <f aca="false">DX107*'Dist Horaria'!$M$6</f>
        <v>47.4287101849941</v>
      </c>
      <c r="EE107" s="0" t="n">
        <f aca="false">DX107*'Dist Horaria'!$N$6</f>
        <v>47.4287101849941</v>
      </c>
      <c r="EF107" s="0" t="n">
        <f aca="false">DX107*'Dist Horaria'!$O$6</f>
        <v>47.4287101849941</v>
      </c>
      <c r="EG107" s="0" t="n">
        <f aca="false">DX107*'Dist Horaria'!$P$6</f>
        <v>31.1250910589024</v>
      </c>
      <c r="EH107" s="0" t="n">
        <f aca="false">DX107*'Dist Horaria'!$Q$6</f>
        <v>31.1250910589024</v>
      </c>
      <c r="EI107" s="0" t="n">
        <f aca="false">DX107*'Dist Horaria'!$R$6</f>
        <v>31.1250910589024</v>
      </c>
      <c r="EJ107" s="0" t="n">
        <f aca="false">DX107*'Dist Horaria'!$S$6</f>
        <v>31.1250910589024</v>
      </c>
      <c r="EK107" s="0" t="n">
        <f aca="false">DX107*'Dist Horaria'!$T$6</f>
        <v>31.1250910589024</v>
      </c>
      <c r="EL107" s="0" t="n">
        <f aca="false">DX107*'Dist Horaria'!$U$6</f>
        <v>31.1250910589024</v>
      </c>
      <c r="EM107" s="0" t="n">
        <f aca="false">DX107*'Dist Horaria'!$V$6</f>
        <v>31.1250910589024</v>
      </c>
      <c r="EN107" s="0" t="n">
        <f aca="false">DX107*'Dist Horaria'!$W$6</f>
        <v>31.1250910589024</v>
      </c>
      <c r="EO107" s="0" t="n">
        <f aca="false">DX107*'Dist Horaria'!$X$6</f>
        <v>47.4287101849941</v>
      </c>
      <c r="EP107" s="0" t="n">
        <f aca="false">DX107*'Dist Horaria'!$Y$6</f>
        <v>47.4287101849941</v>
      </c>
      <c r="EQ107" s="0" t="n">
        <f aca="false">DX107*'Dist Horaria'!$Z$6</f>
        <v>47.4287101849941</v>
      </c>
      <c r="ER107" s="0" t="n">
        <f aca="false">DX107*'Dist Horaria'!$AA$6</f>
        <v>17.7857663193728</v>
      </c>
      <c r="ES107" s="0" t="n">
        <f aca="false">DX107*'Dist Horaria'!$AB$6</f>
        <v>17.7857663193728</v>
      </c>
      <c r="ET107" s="0" t="n">
        <f aca="false">DX107*'Dist Horaria'!$AC$6</f>
        <v>17.7857663193728</v>
      </c>
      <c r="EU107" s="0" t="n">
        <f aca="false">DX107*'Dist Horaria'!$AD$6</f>
        <v>17.7857663193728</v>
      </c>
      <c r="EV107" s="0" t="n">
        <f aca="false">DX107*'Dist Horaria'!$AE$6</f>
        <v>17.7857663193728</v>
      </c>
      <c r="EW107" s="0" t="n">
        <f aca="false">BB107+CA107+CZ107+DY107</f>
        <v>765.249127165397</v>
      </c>
      <c r="EX107" s="0" t="n">
        <f aca="false">BC107+CB107+DA107+DZ107</f>
        <v>761.307246137094</v>
      </c>
      <c r="EY107" s="0" t="n">
        <f aca="false">BD107+CC107+DB107+EA107</f>
        <v>757.586594925131</v>
      </c>
      <c r="EZ107" s="0" t="n">
        <f aca="false">BE107+CD107+DC107+EB107</f>
        <v>754.416745407547</v>
      </c>
      <c r="FA107" s="0" t="n">
        <f aca="false">BF107+CE107+DD107+EC107</f>
        <v>752.100342447888</v>
      </c>
      <c r="FB107" s="0" t="n">
        <f aca="false">BG107+CF107+DE107+ED107</f>
        <v>1780.46575935733</v>
      </c>
      <c r="FC107" s="0" t="n">
        <f aca="false">BH107+CG107+DF107+EE107</f>
        <v>1786.45695980131</v>
      </c>
      <c r="FD107" s="0" t="n">
        <f aca="false">BI107+CH107+DG107+EF107</f>
        <v>1786.45695980131</v>
      </c>
      <c r="FE107" s="0" t="n">
        <f aca="false">BJ107+CI107+DH107+EG107</f>
        <v>1264.87127014144</v>
      </c>
      <c r="FF107" s="0" t="n">
        <f aca="false">BK107+CJ107+DI107+EH107</f>
        <v>1284.28588301239</v>
      </c>
      <c r="FG107" s="0" t="n">
        <f aca="false">BL107+CK107+DJ107+EI107</f>
        <v>1298.40560146399</v>
      </c>
      <c r="FH107" s="0" t="n">
        <f aca="false">BM107+CL107+DK107+EJ107</f>
        <v>1305.46546068979</v>
      </c>
      <c r="FI107" s="0" t="n">
        <f aca="false">BN107+CM107+DL107+EK107</f>
        <v>1307.23042549624</v>
      </c>
      <c r="FJ107" s="0" t="n">
        <f aca="false">BO107+CN107+DM107+EL107</f>
        <v>1305.46546068979</v>
      </c>
      <c r="FK107" s="0" t="n">
        <f aca="false">BP107+CO107+DN107+EM107</f>
        <v>1301.93553107689</v>
      </c>
      <c r="FL107" s="0" t="n">
        <f aca="false">BQ107+CP107+DO107+EN107</f>
        <v>1296.64063665754</v>
      </c>
      <c r="FM107" s="0" t="n">
        <f aca="false">BR107+CQ107+DP107+EO107</f>
        <v>1858.87068658921</v>
      </c>
      <c r="FN107" s="0" t="n">
        <f aca="false">BS107+CR107+DQ107+EP107</f>
        <v>1854.0545986391</v>
      </c>
      <c r="FO107" s="0" t="n">
        <f aca="false">BT107+CS107+DR107+EQ107</f>
        <v>1827.84016053557</v>
      </c>
      <c r="FP107" s="0" t="n">
        <f aca="false">BU107+CT107+DS107+ER107</f>
        <v>789.180143353812</v>
      </c>
      <c r="FQ107" s="0" t="n">
        <f aca="false">BV107+CU107+DT107+ES107</f>
        <v>770.350140741014</v>
      </c>
      <c r="FR107" s="0" t="n">
        <f aca="false">BW107+CV107+DU107+ET107</f>
        <v>783.129818783304</v>
      </c>
      <c r="FS107" s="0" t="n">
        <f aca="false">BX107+CW107+DV107+EU107</f>
        <v>778.769322226472</v>
      </c>
      <c r="FT107" s="0" t="n">
        <f aca="false">BY107+CX107+DW107+EV107</f>
        <v>774.156171400713</v>
      </c>
      <c r="FU107" s="0" t="n">
        <f aca="false">AM107*'Dist Horaria'!$H$10</f>
        <v>0.386477259170286</v>
      </c>
      <c r="FV107" s="0" t="n">
        <f aca="false">AM107*'Dist Horaria'!$I$10</f>
        <v>0.361700061786202</v>
      </c>
      <c r="FW107" s="0" t="n">
        <f aca="false">AM107*'Dist Horaria'!$J$10</f>
        <v>0.360134229202082</v>
      </c>
      <c r="FX107" s="0" t="n">
        <f aca="false">AM107*'Dist Horaria'!$K$10</f>
        <v>0.349776892529562</v>
      </c>
      <c r="FY107" s="0" t="n">
        <f aca="false">AM107*'Dist Horaria'!$L$10</f>
        <v>0.349916867665449</v>
      </c>
      <c r="FZ107" s="0" t="n">
        <f aca="false">AM107*'Dist Horaria'!$M$10</f>
        <v>0.374425448404678</v>
      </c>
      <c r="GA107" s="0" t="n">
        <f aca="false">AM107*'Dist Horaria'!$N$10</f>
        <v>0.354221950694293</v>
      </c>
      <c r="GB107" s="0" t="n">
        <f aca="false">AM107*'Dist Horaria'!$O$10</f>
        <v>0.348176041944319</v>
      </c>
      <c r="GC107" s="0" t="n">
        <f aca="false">AM107*'Dist Horaria'!$P$10</f>
        <v>0.353578936886666</v>
      </c>
      <c r="GD107" s="0" t="n">
        <f aca="false">AM107*'Dist Horaria'!$Q$10</f>
        <v>0.319977009482271</v>
      </c>
      <c r="GE107" s="0" t="n">
        <f aca="false">AM107*'Dist Horaria'!$R$10</f>
        <v>0.390420005177824</v>
      </c>
      <c r="GF107" s="0" t="n">
        <f aca="false">AM107*'Dist Horaria'!$S$10</f>
        <v>0.333433850945789</v>
      </c>
      <c r="GG107" s="0" t="n">
        <f aca="false">AR107*'Dist Horaria'!$H$10</f>
        <v>0.404266378988167</v>
      </c>
      <c r="GH107" s="0" t="n">
        <f aca="false">AR107*'Dist Horaria'!$I$10</f>
        <v>0.378348714674766</v>
      </c>
      <c r="GI107" s="0" t="n">
        <f aca="false">AR107*'Dist Horaria'!$J$10</f>
        <v>0.376710808552572</v>
      </c>
      <c r="GJ107" s="0" t="n">
        <f aca="false">AR107*'Dist Horaria'!$K$10</f>
        <v>0.365876735154436</v>
      </c>
      <c r="GK107" s="0" t="n">
        <f aca="false">AR107*'Dist Horaria'!$L$10</f>
        <v>0.366023153190662</v>
      </c>
      <c r="GL107" s="0" t="n">
        <f aca="false">AR107*'Dist Horaria'!$M$10</f>
        <v>0.391659836732814</v>
      </c>
      <c r="GM107" s="0" t="n">
        <f aca="false">AR107*'Dist Horaria'!$N$10</f>
        <v>0.370526394419008</v>
      </c>
      <c r="GN107" s="0" t="n">
        <f aca="false">AR107*'Dist Horaria'!$O$10</f>
        <v>0.364202199191345</v>
      </c>
      <c r="GO107" s="0" t="n">
        <f aca="false">AR107*'Dist Horaria'!$P$10</f>
        <v>0.369853783398616</v>
      </c>
      <c r="GP107" s="0" t="n">
        <f aca="false">AR107*'Dist Horaria'!$Q$10</f>
        <v>0.33470519652455</v>
      </c>
      <c r="GQ107" s="0" t="n">
        <f aca="false">AR107*'Dist Horaria'!$R$10</f>
        <v>0.408390605223779</v>
      </c>
      <c r="GR107" s="0" t="n">
        <f aca="false">AR107*'Dist Horaria'!$S$10</f>
        <v>0.348781441483318</v>
      </c>
      <c r="GS107" s="0" t="n">
        <f aca="false">AW107*'Dist Horaria'!$H$10</f>
        <v>0.0234357321152561</v>
      </c>
      <c r="GT107" s="0" t="n">
        <f aca="false">AW107*'Dist Horaria'!$I$10</f>
        <v>0.0219332588217256</v>
      </c>
      <c r="GU107" s="0" t="n">
        <f aca="false">AW107*'Dist Horaria'!$J$10</f>
        <v>0.0218383077421781</v>
      </c>
      <c r="GV107" s="0" t="n">
        <f aca="false">AW107*'Dist Horaria'!$K$10</f>
        <v>0.0212102455161992</v>
      </c>
      <c r="GW107" s="0" t="n">
        <f aca="false">AW107*'Dist Horaria'!$L$10</f>
        <v>0.0212187335182992</v>
      </c>
      <c r="GX107" s="0" t="n">
        <f aca="false">AW107*'Dist Horaria'!$M$10</f>
        <v>0.0227049180714675</v>
      </c>
      <c r="GY107" s="0" t="n">
        <f aca="false">AW107*'Dist Horaria'!$N$10</f>
        <v>0.0214797909808121</v>
      </c>
      <c r="GZ107" s="0" t="n">
        <f aca="false">AW107*'Dist Horaria'!$O$10</f>
        <v>0.0211131709676142</v>
      </c>
      <c r="HA107" s="0" t="n">
        <f aca="false">AW107*'Dist Horaria'!$P$10</f>
        <v>0.021440799037601</v>
      </c>
      <c r="HB107" s="0" t="n">
        <f aca="false">AW107*'Dist Horaria'!$Q$10</f>
        <v>0.0194031997985246</v>
      </c>
      <c r="HC107" s="0" t="n">
        <f aca="false">AW107*'Dist Horaria'!$R$10</f>
        <v>0.0236748176941321</v>
      </c>
      <c r="HD107" s="0" t="n">
        <f aca="false">AW107*'Dist Horaria'!$S$10</f>
        <v>0.020219213999033</v>
      </c>
    </row>
    <row r="108" customFormat="false" ht="13.8" hidden="false" customHeight="false" outlineLevel="0" collapsed="false">
      <c r="A108" s="0" t="n">
        <v>4.63946360393195</v>
      </c>
      <c r="B108" s="0" t="n">
        <v>-74.1567090827742</v>
      </c>
      <c r="C108" s="0" t="n">
        <v>23</v>
      </c>
      <c r="D108" s="0" t="n">
        <v>28</v>
      </c>
      <c r="E108" s="0" t="n">
        <v>1858</v>
      </c>
      <c r="F108" s="0" t="n">
        <v>126</v>
      </c>
      <c r="G108" s="0" t="s">
        <v>544</v>
      </c>
      <c r="H108" s="1" t="n">
        <v>41260</v>
      </c>
      <c r="I108" s="0" t="s">
        <v>635</v>
      </c>
      <c r="J108" s="0" t="s">
        <v>636</v>
      </c>
      <c r="K108" s="0" t="s">
        <v>438</v>
      </c>
      <c r="L108" s="0" t="s">
        <v>637</v>
      </c>
      <c r="M108" s="0" t="s">
        <v>638</v>
      </c>
      <c r="N108" s="0" t="n">
        <v>16</v>
      </c>
      <c r="O108" s="0" t="s">
        <v>110</v>
      </c>
      <c r="P108" s="0" t="s">
        <v>85</v>
      </c>
      <c r="Q108" s="0" t="s">
        <v>86</v>
      </c>
      <c r="R108" s="0" t="s">
        <v>87</v>
      </c>
      <c r="S108" s="0" t="n">
        <v>365</v>
      </c>
      <c r="T108" s="0" t="n">
        <v>24</v>
      </c>
      <c r="U108" s="0" t="n">
        <v>3</v>
      </c>
      <c r="V108" s="0" t="n">
        <v>65000.0020583987</v>
      </c>
      <c r="W108" s="0" t="n">
        <f aca="false">V108*12</f>
        <v>780000.024700785</v>
      </c>
      <c r="X108" s="0" t="n">
        <v>1</v>
      </c>
      <c r="Y108" s="0" t="s">
        <v>148</v>
      </c>
      <c r="Z108" s="0" t="n">
        <v>19333</v>
      </c>
      <c r="AB108" s="0" t="n">
        <v>0.005</v>
      </c>
      <c r="AC108" s="0" t="n">
        <v>0</v>
      </c>
      <c r="AD108" s="0" t="n">
        <v>2510.40373258004</v>
      </c>
      <c r="AE108" s="0" t="n">
        <f aca="false">AD108/2204.59</f>
        <v>1.13871682833545</v>
      </c>
      <c r="AF108" s="0" t="n">
        <f aca="false">AE108/S108</f>
        <v>0.00311977213242588</v>
      </c>
      <c r="AG108" s="0" t="n">
        <f aca="false">AE108*EXP(AB108*AC108)</f>
        <v>1.13871682833545</v>
      </c>
      <c r="AH108" s="0" t="n">
        <f aca="false">AG108/S108</f>
        <v>0.00311977213242588</v>
      </c>
      <c r="AI108" s="0" t="s">
        <v>90</v>
      </c>
      <c r="AJ108" s="0" t="n">
        <f aca="false">IF(AI108="A",'FE DISTRIBUCIÓN'!$C$2,'FE DISTRIBUCIÓN'!$C$3)</f>
        <v>4.994E-006</v>
      </c>
      <c r="AK108" s="0" t="n">
        <f aca="false">W108*AJ108</f>
        <v>3.89532012335572</v>
      </c>
      <c r="AL108" s="0" t="n">
        <f aca="false">AK108/365</f>
        <v>0.010672109927002</v>
      </c>
      <c r="AM108" s="0" t="n">
        <f aca="false">AK108*EXP(AB108*AC108)</f>
        <v>3.89532012335572</v>
      </c>
      <c r="AN108" s="0" t="n">
        <f aca="false">AM108/365</f>
        <v>0.010672109927002</v>
      </c>
      <c r="AO108" s="0" t="n">
        <v>5.223868284E-006</v>
      </c>
      <c r="AP108" s="0" t="n">
        <f aca="false">AO108*W108</f>
        <v>4.07461739055365</v>
      </c>
      <c r="AQ108" s="0" t="n">
        <f aca="false">AP108/365</f>
        <v>0.0111633353165853</v>
      </c>
      <c r="AR108" s="0" t="n">
        <f aca="false">AP108*EXP(AB108*AC108)</f>
        <v>4.07461739055365</v>
      </c>
      <c r="AS108" s="0" t="n">
        <f aca="false">AR108/365</f>
        <v>0.0111633353165853</v>
      </c>
      <c r="AT108" s="0" t="n">
        <v>3.02832944E-007</v>
      </c>
      <c r="AU108" s="0" t="n">
        <f aca="false">AT108*W108</f>
        <v>0.236209703800211</v>
      </c>
      <c r="AV108" s="0" t="n">
        <f aca="false">AU108/365</f>
        <v>0.000647149873425236</v>
      </c>
      <c r="AW108" s="0" t="n">
        <f aca="false">AU108*EXP(AB108*AC108)</f>
        <v>0.236209703800211</v>
      </c>
      <c r="AX108" s="0" t="n">
        <f aca="false">AW108/365</f>
        <v>0.000647149873425236</v>
      </c>
      <c r="AY108" s="0" t="n">
        <f aca="false">AW108+AR108+AM108+AG108</f>
        <v>9.34486404604502</v>
      </c>
      <c r="AZ108" s="0" t="n">
        <f aca="false">AH108+AN108+AS108+AX108</f>
        <v>0.0256023672494384</v>
      </c>
      <c r="BA108" s="0" t="n">
        <f aca="false">AH108*1000000</f>
        <v>3119.77213242588</v>
      </c>
      <c r="BB108" s="0" t="n">
        <f aca="false">BA108*'Dist Horaria'!$H$3</f>
        <v>108.707029452532</v>
      </c>
      <c r="BC108" s="0" t="n">
        <f aca="false">BA108*'Dist Horaria'!$I$3</f>
        <v>105.799014643168</v>
      </c>
      <c r="BD108" s="0" t="n">
        <f aca="false">BA108*'Dist Horaria'!$J$3</f>
        <v>103.054206074067</v>
      </c>
      <c r="BE108" s="0" t="n">
        <f aca="false">BA108*'Dist Horaria'!$K$3</f>
        <v>100.715736375362</v>
      </c>
      <c r="BF108" s="0" t="n">
        <f aca="false">BA108*'Dist Horaria'!$L$3</f>
        <v>99.0068735094425</v>
      </c>
      <c r="BG108" s="0" t="n">
        <f aca="false">BA108*'Dist Horaria'!$M$3</f>
        <v>97.9310332768675</v>
      </c>
      <c r="BH108" s="0" t="n">
        <f aca="false">BA108*'Dist Horaria'!$N$3</f>
        <v>102.350877379682</v>
      </c>
      <c r="BI108" s="0" t="n">
        <f aca="false">BA108*'Dist Horaria'!$O$3</f>
        <v>102.350877379682</v>
      </c>
      <c r="BJ108" s="0" t="n">
        <f aca="false">BA108*'Dist Horaria'!$P$3</f>
        <v>135.413664406473</v>
      </c>
      <c r="BK108" s="0" t="n">
        <f aca="false">BA108*'Dist Horaria'!$Q$3</f>
        <v>149.736263526388</v>
      </c>
      <c r="BL108" s="0" t="n">
        <f aca="false">BA108*'Dist Horaria'!$R$3</f>
        <v>160.152699249963</v>
      </c>
      <c r="BM108" s="0" t="n">
        <f aca="false">BA108*'Dist Horaria'!$S$3</f>
        <v>165.36091711175</v>
      </c>
      <c r="BN108" s="0" t="n">
        <f aca="false">BA108*'Dist Horaria'!$T$3</f>
        <v>166.662971577197</v>
      </c>
      <c r="BO108" s="0" t="n">
        <f aca="false">BA108*'Dist Horaria'!$U$3</f>
        <v>165.36091711175</v>
      </c>
      <c r="BP108" s="0" t="n">
        <f aca="false">BA108*'Dist Horaria'!$V$3</f>
        <v>162.756808180856</v>
      </c>
      <c r="BQ108" s="0" t="n">
        <f aca="false">BA108*'Dist Horaria'!$W$3</f>
        <v>158.850644784516</v>
      </c>
      <c r="BR108" s="0" t="n">
        <f aca="false">BA108*'Dist Horaria'!$X$3</f>
        <v>155.77212180295</v>
      </c>
      <c r="BS108" s="0" t="n">
        <f aca="false">BA108*'Dist Horaria'!$Y$3</f>
        <v>152.219184770712</v>
      </c>
      <c r="BT108" s="0" t="n">
        <f aca="false">BA108*'Dist Horaria'!$Z$3</f>
        <v>132.880200748399</v>
      </c>
      <c r="BU108" s="0" t="n">
        <f aca="false">BA108*'Dist Horaria'!$AA$3</f>
        <v>126.361481471593</v>
      </c>
      <c r="BV108" s="0" t="n">
        <f aca="false">BA108*'Dist Horaria'!$AB$3</f>
        <v>112.470162564402</v>
      </c>
      <c r="BW108" s="0" t="n">
        <f aca="false">BA108*'Dist Horaria'!$AC$3</f>
        <v>121.898020163106</v>
      </c>
      <c r="BX108" s="0" t="n">
        <f aca="false">BA108*'Dist Horaria'!$AD$3</f>
        <v>118.681183208261</v>
      </c>
      <c r="BY108" s="0" t="n">
        <f aca="false">BA108*'Dist Horaria'!$AE$3</f>
        <v>115.277957483585</v>
      </c>
      <c r="BZ108" s="0" t="n">
        <f aca="false">AN108*1000000</f>
        <v>10672.109927002</v>
      </c>
      <c r="CA108" s="0" t="n">
        <f aca="false">BZ108*'Dist Horaria'!$H$6</f>
        <v>266.802748175049</v>
      </c>
      <c r="CB108" s="0" t="n">
        <f aca="false">BZ108*'Dist Horaria'!$I$6</f>
        <v>266.802748175049</v>
      </c>
      <c r="CC108" s="0" t="n">
        <f aca="false">BZ108*'Dist Horaria'!$J$6</f>
        <v>266.802748175049</v>
      </c>
      <c r="CD108" s="0" t="n">
        <f aca="false">BZ108*'Dist Horaria'!$K$6</f>
        <v>266.802748175049</v>
      </c>
      <c r="CE108" s="0" t="n">
        <f aca="false">BZ108*'Dist Horaria'!$L$6</f>
        <v>266.802748175049</v>
      </c>
      <c r="CF108" s="0" t="n">
        <f aca="false">BZ108*'Dist Horaria'!$M$6</f>
        <v>711.473995133465</v>
      </c>
      <c r="CG108" s="0" t="n">
        <f aca="false">BZ108*'Dist Horaria'!$N$6</f>
        <v>711.473995133465</v>
      </c>
      <c r="CH108" s="0" t="n">
        <f aca="false">BZ108*'Dist Horaria'!$O$6</f>
        <v>711.473995133465</v>
      </c>
      <c r="CI108" s="0" t="n">
        <f aca="false">BZ108*'Dist Horaria'!$P$6</f>
        <v>466.904809306336</v>
      </c>
      <c r="CJ108" s="0" t="n">
        <f aca="false">BZ108*'Dist Horaria'!$Q$6</f>
        <v>466.904809306336</v>
      </c>
      <c r="CK108" s="0" t="n">
        <f aca="false">BZ108*'Dist Horaria'!$R$6</f>
        <v>466.904809306336</v>
      </c>
      <c r="CL108" s="0" t="n">
        <f aca="false">BZ108*'Dist Horaria'!$S$6</f>
        <v>466.904809306336</v>
      </c>
      <c r="CM108" s="0" t="n">
        <f aca="false">BZ108*'Dist Horaria'!$T$6</f>
        <v>466.904809306336</v>
      </c>
      <c r="CN108" s="0" t="n">
        <f aca="false">BZ108*'Dist Horaria'!$U$6</f>
        <v>466.904809306336</v>
      </c>
      <c r="CO108" s="0" t="n">
        <f aca="false">BZ108*'Dist Horaria'!$V$6</f>
        <v>466.904809306336</v>
      </c>
      <c r="CP108" s="0" t="n">
        <f aca="false">BZ108*'Dist Horaria'!$W$6</f>
        <v>466.904809306336</v>
      </c>
      <c r="CQ108" s="0" t="n">
        <f aca="false">BZ108*'Dist Horaria'!$X$6</f>
        <v>711.473995133465</v>
      </c>
      <c r="CR108" s="0" t="n">
        <f aca="false">BZ108*'Dist Horaria'!$Y$6</f>
        <v>711.473995133465</v>
      </c>
      <c r="CS108" s="0" t="n">
        <f aca="false">BZ108*'Dist Horaria'!$Z$6</f>
        <v>711.473995133465</v>
      </c>
      <c r="CT108" s="0" t="n">
        <f aca="false">BZ108*'Dist Horaria'!$AA$6</f>
        <v>266.802748175049</v>
      </c>
      <c r="CU108" s="0" t="n">
        <f aca="false">BZ108*'Dist Horaria'!$AB$6</f>
        <v>266.802748175049</v>
      </c>
      <c r="CV108" s="0" t="n">
        <f aca="false">BZ108*'Dist Horaria'!$AC$6</f>
        <v>266.802748175049</v>
      </c>
      <c r="CW108" s="0" t="n">
        <f aca="false">BZ108*'Dist Horaria'!$AD$6</f>
        <v>266.802748175049</v>
      </c>
      <c r="CX108" s="0" t="n">
        <f aca="false">BZ108*'Dist Horaria'!$AE$6</f>
        <v>266.802748175049</v>
      </c>
      <c r="CY108" s="0" t="n">
        <f aca="false">AS108*1000000</f>
        <v>11163.3353165853</v>
      </c>
      <c r="CZ108" s="0" t="n">
        <f aca="false">CY108*'Dist Horaria'!$H$6</f>
        <v>279.083382914633</v>
      </c>
      <c r="DA108" s="0" t="n">
        <f aca="false">CY108*'Dist Horaria'!$I$6</f>
        <v>279.083382914633</v>
      </c>
      <c r="DB108" s="0" t="n">
        <f aca="false">CY108*'Dist Horaria'!$J$6</f>
        <v>279.083382914633</v>
      </c>
      <c r="DC108" s="0" t="n">
        <f aca="false">CY108*'Dist Horaria'!$K$6</f>
        <v>279.083382914633</v>
      </c>
      <c r="DD108" s="0" t="n">
        <f aca="false">CY108*'Dist Horaria'!$L$6</f>
        <v>279.083382914633</v>
      </c>
      <c r="DE108" s="0" t="n">
        <f aca="false">CY108*'Dist Horaria'!$M$6</f>
        <v>744.222354439022</v>
      </c>
      <c r="DF108" s="0" t="n">
        <f aca="false">CY108*'Dist Horaria'!$N$6</f>
        <v>744.222354439022</v>
      </c>
      <c r="DG108" s="0" t="n">
        <f aca="false">CY108*'Dist Horaria'!$O$6</f>
        <v>744.222354439022</v>
      </c>
      <c r="DH108" s="0" t="n">
        <f aca="false">CY108*'Dist Horaria'!$P$6</f>
        <v>488.395920100608</v>
      </c>
      <c r="DI108" s="0" t="n">
        <f aca="false">CY108*'Dist Horaria'!$Q$6</f>
        <v>488.395920100608</v>
      </c>
      <c r="DJ108" s="0" t="n">
        <f aca="false">CY108*'Dist Horaria'!$R$6</f>
        <v>488.395920100608</v>
      </c>
      <c r="DK108" s="0" t="n">
        <f aca="false">CY108*'Dist Horaria'!$S$6</f>
        <v>488.395920100608</v>
      </c>
      <c r="DL108" s="0" t="n">
        <f aca="false">CY108*'Dist Horaria'!$T$6</f>
        <v>488.395920100608</v>
      </c>
      <c r="DM108" s="0" t="n">
        <f aca="false">CY108*'Dist Horaria'!$U$6</f>
        <v>488.395920100608</v>
      </c>
      <c r="DN108" s="0" t="n">
        <f aca="false">CY108*'Dist Horaria'!$V$6</f>
        <v>488.395920100608</v>
      </c>
      <c r="DO108" s="0" t="n">
        <f aca="false">CY108*'Dist Horaria'!$W$6</f>
        <v>488.395920100608</v>
      </c>
      <c r="DP108" s="0" t="n">
        <f aca="false">CY108*'Dist Horaria'!$X$6</f>
        <v>744.222354439022</v>
      </c>
      <c r="DQ108" s="0" t="n">
        <f aca="false">CY108*'Dist Horaria'!$Y$6</f>
        <v>744.222354439022</v>
      </c>
      <c r="DR108" s="0" t="n">
        <f aca="false">CY108*'Dist Horaria'!$Z$6</f>
        <v>744.222354439022</v>
      </c>
      <c r="DS108" s="0" t="n">
        <f aca="false">CY108*'Dist Horaria'!$AA$6</f>
        <v>279.083382914633</v>
      </c>
      <c r="DT108" s="0" t="n">
        <f aca="false">CY108*'Dist Horaria'!$AB$6</f>
        <v>279.083382914633</v>
      </c>
      <c r="DU108" s="0" t="n">
        <f aca="false">CY108*'Dist Horaria'!$AC$6</f>
        <v>279.083382914633</v>
      </c>
      <c r="DV108" s="0" t="n">
        <f aca="false">CY108*'Dist Horaria'!$AD$6</f>
        <v>279.083382914633</v>
      </c>
      <c r="DW108" s="0" t="n">
        <f aca="false">CY108*'Dist Horaria'!$AE$6</f>
        <v>279.083382914633</v>
      </c>
      <c r="DX108" s="0" t="n">
        <f aca="false">AX108*1000000</f>
        <v>647.149873425236</v>
      </c>
      <c r="DY108" s="0" t="n">
        <f aca="false">DX108*'Dist Horaria'!$H$6</f>
        <v>16.1787468356309</v>
      </c>
      <c r="DZ108" s="0" t="n">
        <f aca="false">DX108*'Dist Horaria'!$I$6</f>
        <v>16.1787468356309</v>
      </c>
      <c r="EA108" s="0" t="n">
        <f aca="false">DX108*'Dist Horaria'!$J$6</f>
        <v>16.1787468356309</v>
      </c>
      <c r="EB108" s="0" t="n">
        <f aca="false">DX108*'Dist Horaria'!$K$6</f>
        <v>16.1787468356309</v>
      </c>
      <c r="EC108" s="0" t="n">
        <f aca="false">DX108*'Dist Horaria'!$L$6</f>
        <v>16.1787468356309</v>
      </c>
      <c r="ED108" s="0" t="n">
        <f aca="false">DX108*'Dist Horaria'!$M$6</f>
        <v>43.1433248950158</v>
      </c>
      <c r="EE108" s="0" t="n">
        <f aca="false">DX108*'Dist Horaria'!$N$6</f>
        <v>43.1433248950158</v>
      </c>
      <c r="EF108" s="0" t="n">
        <f aca="false">DX108*'Dist Horaria'!$O$6</f>
        <v>43.1433248950158</v>
      </c>
      <c r="EG108" s="0" t="n">
        <f aca="false">DX108*'Dist Horaria'!$P$6</f>
        <v>28.3128069623541</v>
      </c>
      <c r="EH108" s="0" t="n">
        <f aca="false">DX108*'Dist Horaria'!$Q$6</f>
        <v>28.3128069623541</v>
      </c>
      <c r="EI108" s="0" t="n">
        <f aca="false">DX108*'Dist Horaria'!$R$6</f>
        <v>28.3128069623541</v>
      </c>
      <c r="EJ108" s="0" t="n">
        <f aca="false">DX108*'Dist Horaria'!$S$6</f>
        <v>28.3128069623541</v>
      </c>
      <c r="EK108" s="0" t="n">
        <f aca="false">DX108*'Dist Horaria'!$T$6</f>
        <v>28.3128069623541</v>
      </c>
      <c r="EL108" s="0" t="n">
        <f aca="false">DX108*'Dist Horaria'!$U$6</f>
        <v>28.3128069623541</v>
      </c>
      <c r="EM108" s="0" t="n">
        <f aca="false">DX108*'Dist Horaria'!$V$6</f>
        <v>28.3128069623541</v>
      </c>
      <c r="EN108" s="0" t="n">
        <f aca="false">DX108*'Dist Horaria'!$W$6</f>
        <v>28.3128069623541</v>
      </c>
      <c r="EO108" s="0" t="n">
        <f aca="false">DX108*'Dist Horaria'!$X$6</f>
        <v>43.1433248950158</v>
      </c>
      <c r="EP108" s="0" t="n">
        <f aca="false">DX108*'Dist Horaria'!$Y$6</f>
        <v>43.1433248950158</v>
      </c>
      <c r="EQ108" s="0" t="n">
        <f aca="false">DX108*'Dist Horaria'!$Z$6</f>
        <v>43.1433248950158</v>
      </c>
      <c r="ER108" s="0" t="n">
        <f aca="false">DX108*'Dist Horaria'!$AA$6</f>
        <v>16.1787468356309</v>
      </c>
      <c r="ES108" s="0" t="n">
        <f aca="false">DX108*'Dist Horaria'!$AB$6</f>
        <v>16.1787468356309</v>
      </c>
      <c r="ET108" s="0" t="n">
        <f aca="false">DX108*'Dist Horaria'!$AC$6</f>
        <v>16.1787468356309</v>
      </c>
      <c r="EU108" s="0" t="n">
        <f aca="false">DX108*'Dist Horaria'!$AD$6</f>
        <v>16.1787468356309</v>
      </c>
      <c r="EV108" s="0" t="n">
        <f aca="false">DX108*'Dist Horaria'!$AE$6</f>
        <v>16.1787468356309</v>
      </c>
      <c r="EW108" s="0" t="n">
        <f aca="false">BB108+CA108+CZ108+DY108</f>
        <v>670.771907377846</v>
      </c>
      <c r="EX108" s="0" t="n">
        <f aca="false">BC108+CB108+DA108+DZ108</f>
        <v>667.863892568482</v>
      </c>
      <c r="EY108" s="0" t="n">
        <f aca="false">BD108+CC108+DB108+EA108</f>
        <v>665.119083999381</v>
      </c>
      <c r="EZ108" s="0" t="n">
        <f aca="false">BE108+CD108+DC108+EB108</f>
        <v>662.780614300675</v>
      </c>
      <c r="FA108" s="0" t="n">
        <f aca="false">BF108+CE108+DD108+EC108</f>
        <v>661.071751434756</v>
      </c>
      <c r="FB108" s="0" t="n">
        <f aca="false">BG108+CF108+DE108+ED108</f>
        <v>1596.77070774437</v>
      </c>
      <c r="FC108" s="0" t="n">
        <f aca="false">BH108+CG108+DF108+EE108</f>
        <v>1601.19055184718</v>
      </c>
      <c r="FD108" s="0" t="n">
        <f aca="false">BI108+CH108+DG108+EF108</f>
        <v>1601.19055184718</v>
      </c>
      <c r="FE108" s="0" t="n">
        <f aca="false">BJ108+CI108+DH108+EG108</f>
        <v>1119.02720077577</v>
      </c>
      <c r="FF108" s="0" t="n">
        <f aca="false">BK108+CJ108+DI108+EH108</f>
        <v>1133.34979989569</v>
      </c>
      <c r="FG108" s="0" t="n">
        <f aca="false">BL108+CK108+DJ108+EI108</f>
        <v>1143.76623561926</v>
      </c>
      <c r="FH108" s="0" t="n">
        <f aca="false">BM108+CL108+DK108+EJ108</f>
        <v>1148.97445348105</v>
      </c>
      <c r="FI108" s="0" t="n">
        <f aca="false">BN108+CM108+DL108+EK108</f>
        <v>1150.2765079465</v>
      </c>
      <c r="FJ108" s="0" t="n">
        <f aca="false">BO108+CN108+DM108+EL108</f>
        <v>1148.97445348105</v>
      </c>
      <c r="FK108" s="0" t="n">
        <f aca="false">BP108+CO108+DN108+EM108</f>
        <v>1146.37034455015</v>
      </c>
      <c r="FL108" s="0" t="n">
        <f aca="false">BQ108+CP108+DO108+EN108</f>
        <v>1142.46418115381</v>
      </c>
      <c r="FM108" s="0" t="n">
        <f aca="false">BR108+CQ108+DP108+EO108</f>
        <v>1654.61179627045</v>
      </c>
      <c r="FN108" s="0" t="n">
        <f aca="false">BS108+CR108+DQ108+EP108</f>
        <v>1651.05885923821</v>
      </c>
      <c r="FO108" s="0" t="n">
        <f aca="false">BT108+CS108+DR108+EQ108</f>
        <v>1631.7198752159</v>
      </c>
      <c r="FP108" s="0" t="n">
        <f aca="false">BU108+CT108+DS108+ER108</f>
        <v>688.426359396906</v>
      </c>
      <c r="FQ108" s="0" t="n">
        <f aca="false">BV108+CU108+DT108+ES108</f>
        <v>674.535040489715</v>
      </c>
      <c r="FR108" s="0" t="n">
        <f aca="false">BW108+CV108+DU108+ET108</f>
        <v>683.962898088419</v>
      </c>
      <c r="FS108" s="0" t="n">
        <f aca="false">BX108+CW108+DV108+EU108</f>
        <v>680.746061133575</v>
      </c>
      <c r="FT108" s="0" t="n">
        <f aca="false">BY108+CX108+DW108+EV108</f>
        <v>677.342835408898</v>
      </c>
      <c r="FU108" s="0" t="n">
        <f aca="false">AM108*'Dist Horaria'!$H$10</f>
        <v>0.351557398290673</v>
      </c>
      <c r="FV108" s="0" t="n">
        <f aca="false">AM108*'Dist Horaria'!$I$10</f>
        <v>0.329018925864162</v>
      </c>
      <c r="FW108" s="0" t="n">
        <f aca="false">AM108*'Dist Horaria'!$J$10</f>
        <v>0.327594572900643</v>
      </c>
      <c r="FX108" s="0" t="n">
        <f aca="false">AM108*'Dist Horaria'!$K$10</f>
        <v>0.318173065561171</v>
      </c>
      <c r="FY108" s="0" t="n">
        <f aca="false">AM108*'Dist Horaria'!$L$10</f>
        <v>0.318300393349366</v>
      </c>
      <c r="FZ108" s="0" t="n">
        <f aca="false">AM108*'Dist Horaria'!$M$10</f>
        <v>0.340594519785105</v>
      </c>
      <c r="GA108" s="0" t="n">
        <f aca="false">AM108*'Dist Horaria'!$N$10</f>
        <v>0.322216493852394</v>
      </c>
      <c r="GB108" s="0" t="n">
        <f aca="false">AM108*'Dist Horaria'!$O$10</f>
        <v>0.316716858621574</v>
      </c>
      <c r="GC108" s="0" t="n">
        <f aca="false">AM108*'Dist Horaria'!$P$10</f>
        <v>0.321631579071743</v>
      </c>
      <c r="GD108" s="0" t="n">
        <f aca="false">AM108*'Dist Horaria'!$Q$10</f>
        <v>0.291065728441354</v>
      </c>
      <c r="GE108" s="0" t="n">
        <f aca="false">AM108*'Dist Horaria'!$R$10</f>
        <v>0.355143900460313</v>
      </c>
      <c r="GF108" s="0" t="n">
        <f aca="false">AM108*'Dist Horaria'!$S$10</f>
        <v>0.30330668715722</v>
      </c>
      <c r="GG108" s="0" t="n">
        <f aca="false">AR108*'Dist Horaria'!$H$10</f>
        <v>0.367739195621987</v>
      </c>
      <c r="GH108" s="0" t="n">
        <f aca="false">AR108*'Dist Horaria'!$I$10</f>
        <v>0.344163302294262</v>
      </c>
      <c r="GI108" s="0" t="n">
        <f aca="false">AR108*'Dist Horaria'!$J$10</f>
        <v>0.34267338794277</v>
      </c>
      <c r="GJ108" s="0" t="n">
        <f aca="false">AR108*'Dist Horaria'!$K$10</f>
        <v>0.332818219064488</v>
      </c>
      <c r="GK108" s="0" t="n">
        <f aca="false">AR108*'Dist Horaria'!$L$10</f>
        <v>0.332951407609627</v>
      </c>
      <c r="GL108" s="0" t="n">
        <f aca="false">AR108*'Dist Horaria'!$M$10</f>
        <v>0.35627170797149</v>
      </c>
      <c r="GM108" s="0" t="n">
        <f aca="false">AR108*'Dist Horaria'!$N$10</f>
        <v>0.337047761877694</v>
      </c>
      <c r="GN108" s="0" t="n">
        <f aca="false">AR108*'Dist Horaria'!$O$10</f>
        <v>0.331294984533711</v>
      </c>
      <c r="GO108" s="0" t="n">
        <f aca="false">AR108*'Dist Horaria'!$P$10</f>
        <v>0.336435924118085</v>
      </c>
      <c r="GP108" s="0" t="n">
        <f aca="false">AR108*'Dist Horaria'!$Q$10</f>
        <v>0.304463161266349</v>
      </c>
      <c r="GQ108" s="0" t="n">
        <f aca="false">AR108*'Dist Horaria'!$R$10</f>
        <v>0.37149078051075</v>
      </c>
      <c r="GR108" s="0" t="n">
        <f aca="false">AR108*'Dist Horaria'!$S$10</f>
        <v>0.317267557742433</v>
      </c>
      <c r="GS108" s="0" t="n">
        <f aca="false">AW108*'Dist Horaria'!$H$10</f>
        <v>0.0213182142389558</v>
      </c>
      <c r="GT108" s="0" t="n">
        <f aca="false">AW108*'Dist Horaria'!$I$10</f>
        <v>0.0199514957851746</v>
      </c>
      <c r="GU108" s="0" t="n">
        <f aca="false">AW108*'Dist Horaria'!$J$10</f>
        <v>0.0198651239387113</v>
      </c>
      <c r="GV108" s="0" t="n">
        <f aca="false">AW108*'Dist Horaria'!$K$10</f>
        <v>0.0192938098008399</v>
      </c>
      <c r="GW108" s="0" t="n">
        <f aca="false">AW108*'Dist Horaria'!$L$10</f>
        <v>0.0193015308759204</v>
      </c>
      <c r="GX108" s="0" t="n">
        <f aca="false">AW108*'Dist Horaria'!$M$10</f>
        <v>0.0206534323461733</v>
      </c>
      <c r="GY108" s="0" t="n">
        <f aca="false">AW108*'Dist Horaria'!$N$10</f>
        <v>0.019539000688562</v>
      </c>
      <c r="GZ108" s="0" t="n">
        <f aca="false">AW108*'Dist Horaria'!$O$10</f>
        <v>0.0192055063497803</v>
      </c>
      <c r="HA108" s="0" t="n">
        <f aca="false">AW108*'Dist Horaria'!$P$10</f>
        <v>0.0195035318329324</v>
      </c>
      <c r="HB108" s="0" t="n">
        <f aca="false">AW108*'Dist Horaria'!$Q$10</f>
        <v>0.0176500383342811</v>
      </c>
      <c r="HC108" s="0" t="n">
        <f aca="false">AW108*'Dist Horaria'!$R$10</f>
        <v>0.021535697420913</v>
      </c>
      <c r="HD108" s="0" t="n">
        <f aca="false">AW108*'Dist Horaria'!$S$10</f>
        <v>0.0183923221879671</v>
      </c>
    </row>
    <row r="109" customFormat="false" ht="13.8" hidden="false" customHeight="false" outlineLevel="0" collapsed="false">
      <c r="A109" s="0" t="n">
        <v>4.61034003294821</v>
      </c>
      <c r="B109" s="0" t="n">
        <v>-74.1416241778094</v>
      </c>
      <c r="C109" s="0" t="n">
        <v>24</v>
      </c>
      <c r="D109" s="0" t="n">
        <v>25</v>
      </c>
      <c r="E109" s="0" t="n">
        <v>1820</v>
      </c>
      <c r="F109" s="0" t="n">
        <v>127</v>
      </c>
      <c r="G109" s="0" t="s">
        <v>544</v>
      </c>
      <c r="H109" s="1" t="n">
        <v>41575</v>
      </c>
      <c r="I109" s="0" t="s">
        <v>639</v>
      </c>
      <c r="J109" s="0" t="s">
        <v>640</v>
      </c>
      <c r="K109" s="0" t="s">
        <v>641</v>
      </c>
      <c r="L109" s="0" t="s">
        <v>642</v>
      </c>
      <c r="M109" s="0" t="s">
        <v>643</v>
      </c>
      <c r="N109" s="0" t="n">
        <v>15</v>
      </c>
      <c r="O109" s="0" t="s">
        <v>110</v>
      </c>
      <c r="P109" s="0" t="s">
        <v>85</v>
      </c>
      <c r="Q109" s="0" t="s">
        <v>86</v>
      </c>
      <c r="R109" s="0" t="s">
        <v>87</v>
      </c>
      <c r="S109" s="0" t="n">
        <v>365</v>
      </c>
      <c r="T109" s="0" t="n">
        <v>24</v>
      </c>
      <c r="U109" s="0" t="n">
        <v>3</v>
      </c>
      <c r="V109" s="0" t="n">
        <v>105000</v>
      </c>
      <c r="W109" s="0" t="n">
        <f aca="false">V109*12</f>
        <v>1260000</v>
      </c>
      <c r="Y109" s="0" t="s">
        <v>148</v>
      </c>
      <c r="Z109" s="0" t="n">
        <v>34517</v>
      </c>
      <c r="AA109" s="0" t="s">
        <v>89</v>
      </c>
      <c r="AB109" s="0" t="n">
        <v>0.005</v>
      </c>
      <c r="AC109" s="0" t="n">
        <v>-1</v>
      </c>
      <c r="AD109" s="0" t="n">
        <v>3774.22520500713</v>
      </c>
      <c r="AE109" s="0" t="n">
        <v>1.71349824307324</v>
      </c>
      <c r="AF109" s="0" t="n">
        <f aca="false">AE109/S109</f>
        <v>0.00469451573444722</v>
      </c>
      <c r="AG109" s="0" t="n">
        <f aca="false">AE109*EXP(AB109*AC109)</f>
        <v>1.70495213493261</v>
      </c>
      <c r="AH109" s="0" t="n">
        <f aca="false">AG109/S109</f>
        <v>0.00467110173954139</v>
      </c>
      <c r="AI109" s="0" t="s">
        <v>90</v>
      </c>
      <c r="AJ109" s="0" t="n">
        <f aca="false">IF(AI109="A",'FE DISTRIBUCIÓN'!$C$2,'FE DISTRIBUCIÓN'!$C$3)</f>
        <v>4.994E-006</v>
      </c>
      <c r="AK109" s="0" t="n">
        <f aca="false">W109*AJ109</f>
        <v>6.29244</v>
      </c>
      <c r="AL109" s="0" t="n">
        <f aca="false">AK109/365</f>
        <v>0.0172395616438356</v>
      </c>
      <c r="AM109" s="0" t="n">
        <f aca="false">AK109*EXP(AB109*AC109)</f>
        <v>6.2610563245712</v>
      </c>
      <c r="AN109" s="0" t="n">
        <f aca="false">AM109/365</f>
        <v>0.017153578971428</v>
      </c>
      <c r="AO109" s="0" t="n">
        <v>5.223868284E-006</v>
      </c>
      <c r="AP109" s="0" t="n">
        <f aca="false">AO109*W109</f>
        <v>6.58207403784</v>
      </c>
      <c r="AQ109" s="0" t="n">
        <f aca="false">AP109/365</f>
        <v>0.018033079555726</v>
      </c>
      <c r="AR109" s="0" t="n">
        <f aca="false">AP109*EXP(AB109*AC109)</f>
        <v>6.54924580662097</v>
      </c>
      <c r="AS109" s="0" t="n">
        <f aca="false">AR109/365</f>
        <v>0.0179431391962218</v>
      </c>
      <c r="AT109" s="0" t="n">
        <v>3.02832944E-007</v>
      </c>
      <c r="AU109" s="0" t="n">
        <f aca="false">AT109*W109</f>
        <v>0.38156950944</v>
      </c>
      <c r="AV109" s="0" t="n">
        <f aca="false">AU109/365</f>
        <v>0.00104539591627397</v>
      </c>
      <c r="AW109" s="0" t="n">
        <f aca="false">AU109*EXP(AB109*AC109)</f>
        <v>0.37966642357223</v>
      </c>
      <c r="AX109" s="0" t="n">
        <f aca="false">AW109/365</f>
        <v>0.00104018198238967</v>
      </c>
      <c r="AY109" s="0" t="n">
        <f aca="false">AW109+AR109+AM109+AG109</f>
        <v>14.894920689697</v>
      </c>
      <c r="AZ109" s="0" t="n">
        <f aca="false">AH109+AN109+AS109+AX109</f>
        <v>0.0408080018895808</v>
      </c>
      <c r="BA109" s="0" t="n">
        <f aca="false">AH109*1000000</f>
        <v>4671.10173954139</v>
      </c>
      <c r="BB109" s="0" t="n">
        <f aca="false">BA109*'Dist Horaria'!$H$3</f>
        <v>162.762398284921</v>
      </c>
      <c r="BC109" s="0" t="n">
        <f aca="false">BA109*'Dist Horaria'!$I$3</f>
        <v>158.408351752661</v>
      </c>
      <c r="BD109" s="0" t="n">
        <f aca="false">BA109*'Dist Horaria'!$J$3</f>
        <v>154.29866696236</v>
      </c>
      <c r="BE109" s="0" t="n">
        <f aca="false">BA109*'Dist Horaria'!$K$3</f>
        <v>150.797376030258</v>
      </c>
      <c r="BF109" s="0" t="n">
        <f aca="false">BA109*'Dist Horaria'!$L$3</f>
        <v>148.238768552914</v>
      </c>
      <c r="BG109" s="0" t="n">
        <f aca="false">BA109*'Dist Horaria'!$M$3</f>
        <v>146.627958862803</v>
      </c>
      <c r="BH109" s="0" t="n">
        <f aca="false">BA109*'Dist Horaria'!$N$3</f>
        <v>153.245602908845</v>
      </c>
      <c r="BI109" s="0" t="n">
        <f aca="false">BA109*'Dist Horaria'!$O$3</f>
        <v>153.245602908845</v>
      </c>
      <c r="BJ109" s="0" t="n">
        <f aca="false">BA109*'Dist Horaria'!$P$3</f>
        <v>202.749103626008</v>
      </c>
      <c r="BK109" s="0" t="n">
        <f aca="false">BA109*'Dist Horaria'!$Q$3</f>
        <v>224.193720355682</v>
      </c>
      <c r="BL109" s="0" t="n">
        <f aca="false">BA109*'Dist Horaria'!$R$3</f>
        <v>239.789805249991</v>
      </c>
      <c r="BM109" s="0" t="n">
        <f aca="false">BA109*'Dist Horaria'!$S$3</f>
        <v>247.587847697145</v>
      </c>
      <c r="BN109" s="0" t="n">
        <f aca="false">BA109*'Dist Horaria'!$T$3</f>
        <v>249.537358308933</v>
      </c>
      <c r="BO109" s="0" t="n">
        <f aca="false">BA109*'Dist Horaria'!$U$3</f>
        <v>247.587847697145</v>
      </c>
      <c r="BP109" s="0" t="n">
        <f aca="false">BA109*'Dist Horaria'!$V$3</f>
        <v>243.688826473568</v>
      </c>
      <c r="BQ109" s="0" t="n">
        <f aca="false">BA109*'Dist Horaria'!$W$3</f>
        <v>237.840294638202</v>
      </c>
      <c r="BR109" s="0" t="n">
        <f aca="false">BA109*'Dist Horaria'!$X$3</f>
        <v>233.230953492755</v>
      </c>
      <c r="BS109" s="0" t="n">
        <f aca="false">BA109*'Dist Horaria'!$Y$3</f>
        <v>227.911292425438</v>
      </c>
      <c r="BT109" s="0" t="n">
        <f aca="false">BA109*'Dist Horaria'!$Z$3</f>
        <v>198.955856556041</v>
      </c>
      <c r="BU109" s="0" t="n">
        <f aca="false">BA109*'Dist Horaria'!$AA$3</f>
        <v>189.19565623981</v>
      </c>
      <c r="BV109" s="0" t="n">
        <f aca="false">BA109*'Dist Horaria'!$AB$3</f>
        <v>168.396776976326</v>
      </c>
      <c r="BW109" s="0" t="n">
        <f aca="false">BA109*'Dist Horaria'!$AC$3</f>
        <v>182.512706012211</v>
      </c>
      <c r="BX109" s="0" t="n">
        <f aca="false">BA109*'Dist Horaria'!$AD$3</f>
        <v>177.696273254377</v>
      </c>
      <c r="BY109" s="0" t="n">
        <f aca="false">BA109*'Dist Horaria'!$AE$3</f>
        <v>172.600768541914</v>
      </c>
      <c r="BZ109" s="0" t="n">
        <f aca="false">AN109*1000000</f>
        <v>17153.578971428</v>
      </c>
      <c r="CA109" s="0" t="n">
        <f aca="false">BZ109*'Dist Horaria'!$H$6</f>
        <v>428.839474285699</v>
      </c>
      <c r="CB109" s="0" t="n">
        <f aca="false">BZ109*'Dist Horaria'!$I$6</f>
        <v>428.839474285699</v>
      </c>
      <c r="CC109" s="0" t="n">
        <f aca="false">BZ109*'Dist Horaria'!$J$6</f>
        <v>428.839474285699</v>
      </c>
      <c r="CD109" s="0" t="n">
        <f aca="false">BZ109*'Dist Horaria'!$K$6</f>
        <v>428.839474285699</v>
      </c>
      <c r="CE109" s="0" t="n">
        <f aca="false">BZ109*'Dist Horaria'!$L$6</f>
        <v>428.839474285699</v>
      </c>
      <c r="CF109" s="0" t="n">
        <f aca="false">BZ109*'Dist Horaria'!$M$6</f>
        <v>1143.57193142853</v>
      </c>
      <c r="CG109" s="0" t="n">
        <f aca="false">BZ109*'Dist Horaria'!$N$6</f>
        <v>1143.57193142853</v>
      </c>
      <c r="CH109" s="0" t="n">
        <f aca="false">BZ109*'Dist Horaria'!$O$6</f>
        <v>1143.57193142853</v>
      </c>
      <c r="CI109" s="0" t="n">
        <f aca="false">BZ109*'Dist Horaria'!$P$6</f>
        <v>750.469079999973</v>
      </c>
      <c r="CJ109" s="0" t="n">
        <f aca="false">BZ109*'Dist Horaria'!$Q$6</f>
        <v>750.469079999973</v>
      </c>
      <c r="CK109" s="0" t="n">
        <f aca="false">BZ109*'Dist Horaria'!$R$6</f>
        <v>750.469079999973</v>
      </c>
      <c r="CL109" s="0" t="n">
        <f aca="false">BZ109*'Dist Horaria'!$S$6</f>
        <v>750.469079999973</v>
      </c>
      <c r="CM109" s="0" t="n">
        <f aca="false">BZ109*'Dist Horaria'!$T$6</f>
        <v>750.469079999973</v>
      </c>
      <c r="CN109" s="0" t="n">
        <f aca="false">BZ109*'Dist Horaria'!$U$6</f>
        <v>750.469079999973</v>
      </c>
      <c r="CO109" s="0" t="n">
        <f aca="false">BZ109*'Dist Horaria'!$V$6</f>
        <v>750.469079999973</v>
      </c>
      <c r="CP109" s="0" t="n">
        <f aca="false">BZ109*'Dist Horaria'!$W$6</f>
        <v>750.469079999973</v>
      </c>
      <c r="CQ109" s="0" t="n">
        <f aca="false">BZ109*'Dist Horaria'!$X$6</f>
        <v>1143.57193142853</v>
      </c>
      <c r="CR109" s="0" t="n">
        <f aca="false">BZ109*'Dist Horaria'!$Y$6</f>
        <v>1143.57193142853</v>
      </c>
      <c r="CS109" s="0" t="n">
        <f aca="false">BZ109*'Dist Horaria'!$Z$6</f>
        <v>1143.57193142853</v>
      </c>
      <c r="CT109" s="0" t="n">
        <f aca="false">BZ109*'Dist Horaria'!$AA$6</f>
        <v>428.839474285699</v>
      </c>
      <c r="CU109" s="0" t="n">
        <f aca="false">BZ109*'Dist Horaria'!$AB$6</f>
        <v>428.839474285699</v>
      </c>
      <c r="CV109" s="0" t="n">
        <f aca="false">BZ109*'Dist Horaria'!$AC$6</f>
        <v>428.839474285699</v>
      </c>
      <c r="CW109" s="0" t="n">
        <f aca="false">BZ109*'Dist Horaria'!$AD$6</f>
        <v>428.839474285699</v>
      </c>
      <c r="CX109" s="0" t="n">
        <f aca="false">BZ109*'Dist Horaria'!$AE$6</f>
        <v>428.839474285699</v>
      </c>
      <c r="CY109" s="0" t="n">
        <f aca="false">AS109*1000000</f>
        <v>17943.1391962218</v>
      </c>
      <c r="CZ109" s="0" t="n">
        <f aca="false">CY109*'Dist Horaria'!$H$6</f>
        <v>448.578479905546</v>
      </c>
      <c r="DA109" s="0" t="n">
        <f aca="false">CY109*'Dist Horaria'!$I$6</f>
        <v>448.578479905546</v>
      </c>
      <c r="DB109" s="0" t="n">
        <f aca="false">CY109*'Dist Horaria'!$J$6</f>
        <v>448.578479905546</v>
      </c>
      <c r="DC109" s="0" t="n">
        <f aca="false">CY109*'Dist Horaria'!$K$6</f>
        <v>448.578479905546</v>
      </c>
      <c r="DD109" s="0" t="n">
        <f aca="false">CY109*'Dist Horaria'!$L$6</f>
        <v>448.578479905546</v>
      </c>
      <c r="DE109" s="0" t="n">
        <f aca="false">CY109*'Dist Horaria'!$M$6</f>
        <v>1196.20927974812</v>
      </c>
      <c r="DF109" s="0" t="n">
        <f aca="false">CY109*'Dist Horaria'!$N$6</f>
        <v>1196.20927974812</v>
      </c>
      <c r="DG109" s="0" t="n">
        <f aca="false">CY109*'Dist Horaria'!$O$6</f>
        <v>1196.20927974812</v>
      </c>
      <c r="DH109" s="0" t="n">
        <f aca="false">CY109*'Dist Horaria'!$P$6</f>
        <v>785.012339834705</v>
      </c>
      <c r="DI109" s="0" t="n">
        <f aca="false">CY109*'Dist Horaria'!$Q$6</f>
        <v>785.012339834705</v>
      </c>
      <c r="DJ109" s="0" t="n">
        <f aca="false">CY109*'Dist Horaria'!$R$6</f>
        <v>785.012339834705</v>
      </c>
      <c r="DK109" s="0" t="n">
        <f aca="false">CY109*'Dist Horaria'!$S$6</f>
        <v>785.012339834705</v>
      </c>
      <c r="DL109" s="0" t="n">
        <f aca="false">CY109*'Dist Horaria'!$T$6</f>
        <v>785.012339834705</v>
      </c>
      <c r="DM109" s="0" t="n">
        <f aca="false">CY109*'Dist Horaria'!$U$6</f>
        <v>785.012339834705</v>
      </c>
      <c r="DN109" s="0" t="n">
        <f aca="false">CY109*'Dist Horaria'!$V$6</f>
        <v>785.012339834705</v>
      </c>
      <c r="DO109" s="0" t="n">
        <f aca="false">CY109*'Dist Horaria'!$W$6</f>
        <v>785.012339834705</v>
      </c>
      <c r="DP109" s="0" t="n">
        <f aca="false">CY109*'Dist Horaria'!$X$6</f>
        <v>1196.20927974812</v>
      </c>
      <c r="DQ109" s="0" t="n">
        <f aca="false">CY109*'Dist Horaria'!$Y$6</f>
        <v>1196.20927974812</v>
      </c>
      <c r="DR109" s="0" t="n">
        <f aca="false">CY109*'Dist Horaria'!$Z$6</f>
        <v>1196.20927974812</v>
      </c>
      <c r="DS109" s="0" t="n">
        <f aca="false">CY109*'Dist Horaria'!$AA$6</f>
        <v>448.578479905546</v>
      </c>
      <c r="DT109" s="0" t="n">
        <f aca="false">CY109*'Dist Horaria'!$AB$6</f>
        <v>448.578479905546</v>
      </c>
      <c r="DU109" s="0" t="n">
        <f aca="false">CY109*'Dist Horaria'!$AC$6</f>
        <v>448.578479905546</v>
      </c>
      <c r="DV109" s="0" t="n">
        <f aca="false">CY109*'Dist Horaria'!$AD$6</f>
        <v>448.578479905546</v>
      </c>
      <c r="DW109" s="0" t="n">
        <f aca="false">CY109*'Dist Horaria'!$AE$6</f>
        <v>448.578479905546</v>
      </c>
      <c r="DX109" s="0" t="n">
        <f aca="false">AX109*1000000</f>
        <v>1040.18198238967</v>
      </c>
      <c r="DY109" s="0" t="n">
        <f aca="false">DX109*'Dist Horaria'!$H$6</f>
        <v>26.0045495597418</v>
      </c>
      <c r="DZ109" s="0" t="n">
        <f aca="false">DX109*'Dist Horaria'!$I$6</f>
        <v>26.0045495597418</v>
      </c>
      <c r="EA109" s="0" t="n">
        <f aca="false">DX109*'Dist Horaria'!$J$6</f>
        <v>26.0045495597418</v>
      </c>
      <c r="EB109" s="0" t="n">
        <f aca="false">DX109*'Dist Horaria'!$K$6</f>
        <v>26.0045495597418</v>
      </c>
      <c r="EC109" s="0" t="n">
        <f aca="false">DX109*'Dist Horaria'!$L$6</f>
        <v>26.0045495597418</v>
      </c>
      <c r="ED109" s="0" t="n">
        <f aca="false">DX109*'Dist Horaria'!$M$6</f>
        <v>69.3454654926448</v>
      </c>
      <c r="EE109" s="0" t="n">
        <f aca="false">DX109*'Dist Horaria'!$N$6</f>
        <v>69.3454654926448</v>
      </c>
      <c r="EF109" s="0" t="n">
        <f aca="false">DX109*'Dist Horaria'!$O$6</f>
        <v>69.3454654926448</v>
      </c>
      <c r="EG109" s="0" t="n">
        <f aca="false">DX109*'Dist Horaria'!$P$6</f>
        <v>45.5079617295481</v>
      </c>
      <c r="EH109" s="0" t="n">
        <f aca="false">DX109*'Dist Horaria'!$Q$6</f>
        <v>45.5079617295481</v>
      </c>
      <c r="EI109" s="0" t="n">
        <f aca="false">DX109*'Dist Horaria'!$R$6</f>
        <v>45.5079617295481</v>
      </c>
      <c r="EJ109" s="0" t="n">
        <f aca="false">DX109*'Dist Horaria'!$S$6</f>
        <v>45.5079617295481</v>
      </c>
      <c r="EK109" s="0" t="n">
        <f aca="false">DX109*'Dist Horaria'!$T$6</f>
        <v>45.5079617295481</v>
      </c>
      <c r="EL109" s="0" t="n">
        <f aca="false">DX109*'Dist Horaria'!$U$6</f>
        <v>45.5079617295481</v>
      </c>
      <c r="EM109" s="0" t="n">
        <f aca="false">DX109*'Dist Horaria'!$V$6</f>
        <v>45.5079617295481</v>
      </c>
      <c r="EN109" s="0" t="n">
        <f aca="false">DX109*'Dist Horaria'!$W$6</f>
        <v>45.5079617295481</v>
      </c>
      <c r="EO109" s="0" t="n">
        <f aca="false">DX109*'Dist Horaria'!$X$6</f>
        <v>69.3454654926448</v>
      </c>
      <c r="EP109" s="0" t="n">
        <f aca="false">DX109*'Dist Horaria'!$Y$6</f>
        <v>69.3454654926448</v>
      </c>
      <c r="EQ109" s="0" t="n">
        <f aca="false">DX109*'Dist Horaria'!$Z$6</f>
        <v>69.3454654926448</v>
      </c>
      <c r="ER109" s="0" t="n">
        <f aca="false">DX109*'Dist Horaria'!$AA$6</f>
        <v>26.0045495597418</v>
      </c>
      <c r="ES109" s="0" t="n">
        <f aca="false">DX109*'Dist Horaria'!$AB$6</f>
        <v>26.0045495597418</v>
      </c>
      <c r="ET109" s="0" t="n">
        <f aca="false">DX109*'Dist Horaria'!$AC$6</f>
        <v>26.0045495597418</v>
      </c>
      <c r="EU109" s="0" t="n">
        <f aca="false">DX109*'Dist Horaria'!$AD$6</f>
        <v>26.0045495597418</v>
      </c>
      <c r="EV109" s="0" t="n">
        <f aca="false">DX109*'Dist Horaria'!$AE$6</f>
        <v>26.0045495597418</v>
      </c>
      <c r="EW109" s="0" t="n">
        <f aca="false">BB109+CA109+CZ109+DY109</f>
        <v>1066.18490203591</v>
      </c>
      <c r="EX109" s="0" t="n">
        <f aca="false">BC109+CB109+DA109+DZ109</f>
        <v>1061.83085550365</v>
      </c>
      <c r="EY109" s="0" t="n">
        <f aca="false">BD109+CC109+DB109+EA109</f>
        <v>1057.72117071335</v>
      </c>
      <c r="EZ109" s="0" t="n">
        <f aca="false">BE109+CD109+DC109+EB109</f>
        <v>1054.21987978124</v>
      </c>
      <c r="FA109" s="0" t="n">
        <f aca="false">BF109+CE109+DD109+EC109</f>
        <v>1051.6612723039</v>
      </c>
      <c r="FB109" s="0" t="n">
        <f aca="false">BG109+CF109+DE109+ED109</f>
        <v>2555.7546355321</v>
      </c>
      <c r="FC109" s="0" t="n">
        <f aca="false">BH109+CG109+DF109+EE109</f>
        <v>2562.37227957814</v>
      </c>
      <c r="FD109" s="0" t="n">
        <f aca="false">BI109+CH109+DG109+EF109</f>
        <v>2562.37227957814</v>
      </c>
      <c r="FE109" s="0" t="n">
        <f aca="false">BJ109+CI109+DH109+EG109</f>
        <v>1783.73848519023</v>
      </c>
      <c r="FF109" s="0" t="n">
        <f aca="false">BK109+CJ109+DI109+EH109</f>
        <v>1805.18310191991</v>
      </c>
      <c r="FG109" s="0" t="n">
        <f aca="false">BL109+CK109+DJ109+EI109</f>
        <v>1820.77918681422</v>
      </c>
      <c r="FH109" s="0" t="n">
        <f aca="false">BM109+CL109+DK109+EJ109</f>
        <v>1828.57722926137</v>
      </c>
      <c r="FI109" s="0" t="n">
        <f aca="false">BN109+CM109+DL109+EK109</f>
        <v>1830.52673987316</v>
      </c>
      <c r="FJ109" s="0" t="n">
        <f aca="false">BO109+CN109+DM109+EL109</f>
        <v>1828.57722926137</v>
      </c>
      <c r="FK109" s="0" t="n">
        <f aca="false">BP109+CO109+DN109+EM109</f>
        <v>1824.67820803779</v>
      </c>
      <c r="FL109" s="0" t="n">
        <f aca="false">BQ109+CP109+DO109+EN109</f>
        <v>1818.82967620243</v>
      </c>
      <c r="FM109" s="0" t="n">
        <f aca="false">BR109+CQ109+DP109+EO109</f>
        <v>2642.35763016205</v>
      </c>
      <c r="FN109" s="0" t="n">
        <f aca="false">BS109+CR109+DQ109+EP109</f>
        <v>2637.03796909474</v>
      </c>
      <c r="FO109" s="0" t="n">
        <f aca="false">BT109+CS109+DR109+EQ109</f>
        <v>2608.08253322534</v>
      </c>
      <c r="FP109" s="0" t="n">
        <f aca="false">BU109+CT109+DS109+ER109</f>
        <v>1092.6181599908</v>
      </c>
      <c r="FQ109" s="0" t="n">
        <f aca="false">BV109+CU109+DT109+ES109</f>
        <v>1071.81928072731</v>
      </c>
      <c r="FR109" s="0" t="n">
        <f aca="false">BW109+CV109+DU109+ET109</f>
        <v>1085.9352097632</v>
      </c>
      <c r="FS109" s="0" t="n">
        <f aca="false">BX109+CW109+DV109+EU109</f>
        <v>1081.11877700536</v>
      </c>
      <c r="FT109" s="0" t="n">
        <f aca="false">BY109+CX109+DW109+EV109</f>
        <v>1076.0232722929</v>
      </c>
      <c r="FU109" s="0" t="n">
        <f aca="false">AM109*'Dist Horaria'!$H$10</f>
        <v>0.565067979604564</v>
      </c>
      <c r="FV109" s="0" t="n">
        <f aca="false">AM109*'Dist Horaria'!$I$10</f>
        <v>0.528841266301572</v>
      </c>
      <c r="FW109" s="0" t="n">
        <f aca="false">AM109*'Dist Horaria'!$J$10</f>
        <v>0.526551864186149</v>
      </c>
      <c r="FX109" s="0" t="n">
        <f aca="false">AM109*'Dist Horaria'!$K$10</f>
        <v>0.511408413520539</v>
      </c>
      <c r="FY109" s="0" t="n">
        <f aca="false">AM109*'Dist Horaria'!$L$10</f>
        <v>0.511613071014231</v>
      </c>
      <c r="FZ109" s="0" t="n">
        <f aca="false">AM109*'Dist Horaria'!$M$10</f>
        <v>0.54744704021341</v>
      </c>
      <c r="GA109" s="0" t="n">
        <f aca="false">AM109*'Dist Horaria'!$N$10</f>
        <v>0.517907528220746</v>
      </c>
      <c r="GB109" s="0" t="n">
        <f aca="false">AM109*'Dist Horaria'!$O$10</f>
        <v>0.509067811623821</v>
      </c>
      <c r="GC109" s="0" t="n">
        <f aca="false">AM109*'Dist Horaria'!$P$10</f>
        <v>0.516967378433113</v>
      </c>
      <c r="GD109" s="0" t="n">
        <f aca="false">AM109*'Dist Horaria'!$Q$10</f>
        <v>0.467838036981086</v>
      </c>
      <c r="GE109" s="0" t="n">
        <f aca="false">AM109*'Dist Horaria'!$R$10</f>
        <v>0.570832664246957</v>
      </c>
      <c r="GF109" s="0" t="n">
        <f aca="false">AM109*'Dist Horaria'!$S$10</f>
        <v>0.487513270225014</v>
      </c>
      <c r="GG109" s="0" t="n">
        <f aca="false">AR109*'Dist Horaria'!$H$10</f>
        <v>0.591077432310821</v>
      </c>
      <c r="GH109" s="0" t="n">
        <f aca="false">AR109*'Dist Horaria'!$I$10</f>
        <v>0.5531832435529</v>
      </c>
      <c r="GI109" s="0" t="n">
        <f aca="false">AR109*'Dist Horaria'!$J$10</f>
        <v>0.550788462795975</v>
      </c>
      <c r="GJ109" s="0" t="n">
        <f aca="false">AR109*'Dist Horaria'!$K$10</f>
        <v>0.5349479758832</v>
      </c>
      <c r="GK109" s="0" t="n">
        <f aca="false">AR109*'Dist Horaria'!$L$10</f>
        <v>0.535162053534457</v>
      </c>
      <c r="GL109" s="0" t="n">
        <f aca="false">AR109*'Dist Horaria'!$M$10</f>
        <v>0.572645420612836</v>
      </c>
      <c r="GM109" s="0" t="n">
        <f aca="false">AR109*'Dist Horaria'!$N$10</f>
        <v>0.541746237628592</v>
      </c>
      <c r="GN109" s="0" t="n">
        <f aca="false">AR109*'Dist Horaria'!$O$10</f>
        <v>0.532499638675804</v>
      </c>
      <c r="GO109" s="0" t="n">
        <f aca="false">AR109*'Dist Horaria'!$P$10</f>
        <v>0.540762813788419</v>
      </c>
      <c r="GP109" s="0" t="n">
        <f aca="false">AR109*'Dist Horaria'!$Q$10</f>
        <v>0.489372103210716</v>
      </c>
      <c r="GQ109" s="0" t="n">
        <f aca="false">AR109*'Dist Horaria'!$R$10</f>
        <v>0.597107458996977</v>
      </c>
      <c r="GR109" s="0" t="n">
        <f aca="false">AR109*'Dist Horaria'!$S$10</f>
        <v>0.509952965630271</v>
      </c>
      <c r="GS109" s="0" t="n">
        <f aca="false">AW109*'Dist Horaria'!$H$10</f>
        <v>0.0342653583948302</v>
      </c>
      <c r="GT109" s="0" t="n">
        <f aca="false">AW109*'Dist Horaria'!$I$10</f>
        <v>0.0320685938291536</v>
      </c>
      <c r="GU109" s="0" t="n">
        <f aca="false">AW109*'Dist Horaria'!$J$10</f>
        <v>0.0319297659591869</v>
      </c>
      <c r="GV109" s="0" t="n">
        <f aca="false">AW109*'Dist Horaria'!$K$10</f>
        <v>0.0310114768627942</v>
      </c>
      <c r="GW109" s="0" t="n">
        <f aca="false">AW109*'Dist Horaria'!$L$10</f>
        <v>0.0310238871614178</v>
      </c>
      <c r="GX109" s="0" t="n">
        <f aca="false">AW109*'Dist Horaria'!$M$10</f>
        <v>0.0331968359775557</v>
      </c>
      <c r="GY109" s="0" t="n">
        <f aca="false">AW109*'Dist Horaria'!$N$10</f>
        <v>0.0314055789929619</v>
      </c>
      <c r="GZ109" s="0" t="n">
        <f aca="false">AW109*'Dist Horaria'!$O$10</f>
        <v>0.0308695442710611</v>
      </c>
      <c r="HA109" s="0" t="n">
        <f aca="false">AW109*'Dist Horaria'!$P$10</f>
        <v>0.0313485689152707</v>
      </c>
      <c r="HB109" s="0" t="n">
        <f aca="false">AW109*'Dist Horaria'!$Q$10</f>
        <v>0.0283693972875778</v>
      </c>
      <c r="HC109" s="0" t="n">
        <f aca="false">AW109*'Dist Horaria'!$R$10</f>
        <v>0.034614925159245</v>
      </c>
      <c r="HD109" s="0" t="n">
        <f aca="false">AW109*'Dist Horaria'!$S$10</f>
        <v>0.0295624907611751</v>
      </c>
    </row>
    <row r="110" customFormat="false" ht="13.8" hidden="false" customHeight="false" outlineLevel="0" collapsed="false">
      <c r="A110" s="0" t="n">
        <v>4.63670870858925</v>
      </c>
      <c r="B110" s="0" t="n">
        <v>-74.1601410485777</v>
      </c>
      <c r="C110" s="0" t="n">
        <v>22</v>
      </c>
      <c r="D110" s="0" t="n">
        <v>28</v>
      </c>
      <c r="E110" s="0" t="n">
        <v>1857</v>
      </c>
      <c r="F110" s="0" t="n">
        <v>128</v>
      </c>
      <c r="G110" s="0" t="s">
        <v>544</v>
      </c>
      <c r="H110" s="1" t="n">
        <v>41152</v>
      </c>
      <c r="I110" s="0" t="s">
        <v>644</v>
      </c>
      <c r="J110" s="0" t="s">
        <v>645</v>
      </c>
      <c r="K110" s="0" t="s">
        <v>646</v>
      </c>
      <c r="L110" s="0" t="s">
        <v>647</v>
      </c>
      <c r="M110" s="0" t="s">
        <v>648</v>
      </c>
      <c r="N110" s="0" t="n">
        <v>20</v>
      </c>
      <c r="O110" s="0" t="s">
        <v>110</v>
      </c>
      <c r="P110" s="0" t="s">
        <v>85</v>
      </c>
      <c r="Q110" s="0" t="s">
        <v>86</v>
      </c>
      <c r="R110" s="0" t="s">
        <v>87</v>
      </c>
      <c r="S110" s="0" t="n">
        <v>365</v>
      </c>
      <c r="T110" s="0" t="n">
        <v>24</v>
      </c>
      <c r="U110" s="0" t="n">
        <v>3</v>
      </c>
      <c r="V110" s="0" t="n">
        <v>96000</v>
      </c>
      <c r="W110" s="0" t="n">
        <f aca="false">V110*12</f>
        <v>1152000</v>
      </c>
      <c r="Y110" s="0" t="s">
        <v>649</v>
      </c>
      <c r="Z110" s="0" t="n">
        <v>26415.44</v>
      </c>
      <c r="AB110" s="0" t="n">
        <v>0.005</v>
      </c>
      <c r="AC110" s="0" t="n">
        <v>0</v>
      </c>
      <c r="AD110" s="0" t="n">
        <v>3559.35504486985</v>
      </c>
      <c r="AE110" s="0" t="n">
        <v>1.61594719037091</v>
      </c>
      <c r="AF110" s="0" t="n">
        <f aca="false">AE110/S110</f>
        <v>0.00442725257635866</v>
      </c>
      <c r="AG110" s="0" t="n">
        <f aca="false">AE110*EXP(AB110*AC110)</f>
        <v>1.61594719037091</v>
      </c>
      <c r="AH110" s="0" t="n">
        <f aca="false">AG110/S110</f>
        <v>0.00442725257635866</v>
      </c>
      <c r="AI110" s="0" t="s">
        <v>90</v>
      </c>
      <c r="AJ110" s="0" t="n">
        <f aca="false">IF(AI110="A",'FE DISTRIBUCIÓN'!$C$2,'FE DISTRIBUCIÓN'!$C$3)</f>
        <v>4.994E-006</v>
      </c>
      <c r="AK110" s="0" t="n">
        <f aca="false">W110*AJ110</f>
        <v>5.753088</v>
      </c>
      <c r="AL110" s="0" t="n">
        <f aca="false">AK110/365</f>
        <v>0.0157618849315068</v>
      </c>
      <c r="AM110" s="0" t="n">
        <f aca="false">AK110*EXP(AB110*AC110)</f>
        <v>5.753088</v>
      </c>
      <c r="AN110" s="0" t="n">
        <f aca="false">AM110/365</f>
        <v>0.0157618849315068</v>
      </c>
      <c r="AO110" s="0" t="n">
        <v>5.223868284E-006</v>
      </c>
      <c r="AP110" s="0" t="n">
        <f aca="false">AO110*W110</f>
        <v>6.017896263168</v>
      </c>
      <c r="AQ110" s="0" t="n">
        <f aca="false">AP110/365</f>
        <v>0.0164873870223781</v>
      </c>
      <c r="AR110" s="0" t="n">
        <f aca="false">AP110*EXP(AB110*AC110)</f>
        <v>6.017896263168</v>
      </c>
      <c r="AS110" s="0" t="n">
        <f aca="false">AR110/365</f>
        <v>0.0164873870223781</v>
      </c>
      <c r="AT110" s="0" t="n">
        <v>3.02832944E-007</v>
      </c>
      <c r="AU110" s="0" t="n">
        <f aca="false">AT110*W110</f>
        <v>0.348863551488</v>
      </c>
      <c r="AV110" s="0" t="n">
        <f aca="false">AU110/365</f>
        <v>0.000955790552021918</v>
      </c>
      <c r="AW110" s="0" t="n">
        <f aca="false">AU110*EXP(AB110*AC110)</f>
        <v>0.348863551488</v>
      </c>
      <c r="AX110" s="0" t="n">
        <f aca="false">AW110/365</f>
        <v>0.000955790552021918</v>
      </c>
      <c r="AY110" s="0" t="n">
        <f aca="false">AW110+AR110+AM110+AG110</f>
        <v>13.7357950050269</v>
      </c>
      <c r="AZ110" s="0" t="n">
        <f aca="false">AH110+AN110+AS110+AX110</f>
        <v>0.0376323150822655</v>
      </c>
      <c r="BA110" s="0" t="n">
        <f aca="false">AH110*1000000</f>
        <v>4427.25257635866</v>
      </c>
      <c r="BB110" s="0" t="n">
        <f aca="false">BA110*'Dist Horaria'!$H$3</f>
        <v>154.265586005408</v>
      </c>
      <c r="BC110" s="0" t="n">
        <f aca="false">BA110*'Dist Horaria'!$I$3</f>
        <v>150.138837156339</v>
      </c>
      <c r="BD110" s="0" t="n">
        <f aca="false">BA110*'Dist Horaria'!$J$3</f>
        <v>146.243693442842</v>
      </c>
      <c r="BE110" s="0" t="n">
        <f aca="false">BA110*'Dist Horaria'!$K$3</f>
        <v>142.925183128987</v>
      </c>
      <c r="BF110" s="0" t="n">
        <f aca="false">BA110*'Dist Horaria'!$L$3</f>
        <v>140.500144631095</v>
      </c>
      <c r="BG110" s="0" t="n">
        <f aca="false">BA110*'Dist Horaria'!$M$3</f>
        <v>138.973425294156</v>
      </c>
      <c r="BH110" s="0" t="n">
        <f aca="false">BA110*'Dist Horaria'!$N$3</f>
        <v>145.245603312514</v>
      </c>
      <c r="BI110" s="0" t="n">
        <f aca="false">BA110*'Dist Horaria'!$O$3</f>
        <v>145.245603312514</v>
      </c>
      <c r="BJ110" s="0" t="n">
        <f aca="false">BA110*'Dist Horaria'!$P$3</f>
        <v>192.164834215489</v>
      </c>
      <c r="BK110" s="0" t="n">
        <f aca="false">BA110*'Dist Horaria'!$Q$3</f>
        <v>212.489960911358</v>
      </c>
      <c r="BL110" s="0" t="n">
        <f aca="false">BA110*'Dist Horaria'!$R$3</f>
        <v>227.271871235627</v>
      </c>
      <c r="BM110" s="0" t="n">
        <f aca="false">BA110*'Dist Horaria'!$S$3</f>
        <v>234.662826397761</v>
      </c>
      <c r="BN110" s="0" t="n">
        <f aca="false">BA110*'Dist Horaria'!$T$3</f>
        <v>236.510565188295</v>
      </c>
      <c r="BO110" s="0" t="n">
        <f aca="false">BA110*'Dist Horaria'!$U$3</f>
        <v>234.662826397761</v>
      </c>
      <c r="BP110" s="0" t="n">
        <f aca="false">BA110*'Dist Horaria'!$V$3</f>
        <v>230.967348816694</v>
      </c>
      <c r="BQ110" s="0" t="n">
        <f aca="false">BA110*'Dist Horaria'!$W$3</f>
        <v>225.424132445093</v>
      </c>
      <c r="BR110" s="0" t="n">
        <f aca="false">BA110*'Dist Horaria'!$X$3</f>
        <v>221.05541632642</v>
      </c>
      <c r="BS110" s="0" t="n">
        <f aca="false">BA110*'Dist Horaria'!$Y$3</f>
        <v>216.013461670141</v>
      </c>
      <c r="BT110" s="0" t="n">
        <f aca="false">BA110*'Dist Horaria'!$Z$3</f>
        <v>188.569608977486</v>
      </c>
      <c r="BU110" s="0" t="n">
        <f aca="false">BA110*'Dist Horaria'!$AA$3</f>
        <v>179.318928002155</v>
      </c>
      <c r="BV110" s="0" t="n">
        <f aca="false">BA110*'Dist Horaria'!$AB$3</f>
        <v>159.605828836461</v>
      </c>
      <c r="BW110" s="0" t="n">
        <f aca="false">BA110*'Dist Horaria'!$AC$3</f>
        <v>172.984853031715</v>
      </c>
      <c r="BX110" s="0" t="n">
        <f aca="false">BA110*'Dist Horaria'!$AD$3</f>
        <v>168.419856265433</v>
      </c>
      <c r="BY110" s="0" t="n">
        <f aca="false">BA110*'Dist Horaria'!$AE$3</f>
        <v>163.590356155183</v>
      </c>
      <c r="BZ110" s="0" t="n">
        <f aca="false">AN110*1000000</f>
        <v>15761.8849315068</v>
      </c>
      <c r="CA110" s="0" t="n">
        <f aca="false">BZ110*'Dist Horaria'!$H$6</f>
        <v>394.047123287671</v>
      </c>
      <c r="CB110" s="0" t="n">
        <f aca="false">BZ110*'Dist Horaria'!$I$6</f>
        <v>394.047123287671</v>
      </c>
      <c r="CC110" s="0" t="n">
        <f aca="false">BZ110*'Dist Horaria'!$J$6</f>
        <v>394.047123287671</v>
      </c>
      <c r="CD110" s="0" t="n">
        <f aca="false">BZ110*'Dist Horaria'!$K$6</f>
        <v>394.047123287671</v>
      </c>
      <c r="CE110" s="0" t="n">
        <f aca="false">BZ110*'Dist Horaria'!$L$6</f>
        <v>394.047123287671</v>
      </c>
      <c r="CF110" s="0" t="n">
        <f aca="false">BZ110*'Dist Horaria'!$M$6</f>
        <v>1050.79232876712</v>
      </c>
      <c r="CG110" s="0" t="n">
        <f aca="false">BZ110*'Dist Horaria'!$N$6</f>
        <v>1050.79232876712</v>
      </c>
      <c r="CH110" s="0" t="n">
        <f aca="false">BZ110*'Dist Horaria'!$O$6</f>
        <v>1050.79232876712</v>
      </c>
      <c r="CI110" s="0" t="n">
        <f aca="false">BZ110*'Dist Horaria'!$P$6</f>
        <v>689.582465753425</v>
      </c>
      <c r="CJ110" s="0" t="n">
        <f aca="false">BZ110*'Dist Horaria'!$Q$6</f>
        <v>689.582465753425</v>
      </c>
      <c r="CK110" s="0" t="n">
        <f aca="false">BZ110*'Dist Horaria'!$R$6</f>
        <v>689.582465753425</v>
      </c>
      <c r="CL110" s="0" t="n">
        <f aca="false">BZ110*'Dist Horaria'!$S$6</f>
        <v>689.582465753425</v>
      </c>
      <c r="CM110" s="0" t="n">
        <f aca="false">BZ110*'Dist Horaria'!$T$6</f>
        <v>689.582465753425</v>
      </c>
      <c r="CN110" s="0" t="n">
        <f aca="false">BZ110*'Dist Horaria'!$U$6</f>
        <v>689.582465753425</v>
      </c>
      <c r="CO110" s="0" t="n">
        <f aca="false">BZ110*'Dist Horaria'!$V$6</f>
        <v>689.582465753425</v>
      </c>
      <c r="CP110" s="0" t="n">
        <f aca="false">BZ110*'Dist Horaria'!$W$6</f>
        <v>689.582465753425</v>
      </c>
      <c r="CQ110" s="0" t="n">
        <f aca="false">BZ110*'Dist Horaria'!$X$6</f>
        <v>1050.79232876712</v>
      </c>
      <c r="CR110" s="0" t="n">
        <f aca="false">BZ110*'Dist Horaria'!$Y$6</f>
        <v>1050.79232876712</v>
      </c>
      <c r="CS110" s="0" t="n">
        <f aca="false">BZ110*'Dist Horaria'!$Z$6</f>
        <v>1050.79232876712</v>
      </c>
      <c r="CT110" s="0" t="n">
        <f aca="false">BZ110*'Dist Horaria'!$AA$6</f>
        <v>394.047123287671</v>
      </c>
      <c r="CU110" s="0" t="n">
        <f aca="false">BZ110*'Dist Horaria'!$AB$6</f>
        <v>394.047123287671</v>
      </c>
      <c r="CV110" s="0" t="n">
        <f aca="false">BZ110*'Dist Horaria'!$AC$6</f>
        <v>394.047123287671</v>
      </c>
      <c r="CW110" s="0" t="n">
        <f aca="false">BZ110*'Dist Horaria'!$AD$6</f>
        <v>394.047123287671</v>
      </c>
      <c r="CX110" s="0" t="n">
        <f aca="false">BZ110*'Dist Horaria'!$AE$6</f>
        <v>394.047123287671</v>
      </c>
      <c r="CY110" s="0" t="n">
        <f aca="false">AS110*1000000</f>
        <v>16487.3870223781</v>
      </c>
      <c r="CZ110" s="0" t="n">
        <f aca="false">CY110*'Dist Horaria'!$H$6</f>
        <v>412.184675559452</v>
      </c>
      <c r="DA110" s="0" t="n">
        <f aca="false">CY110*'Dist Horaria'!$I$6</f>
        <v>412.184675559452</v>
      </c>
      <c r="DB110" s="0" t="n">
        <f aca="false">CY110*'Dist Horaria'!$J$6</f>
        <v>412.184675559452</v>
      </c>
      <c r="DC110" s="0" t="n">
        <f aca="false">CY110*'Dist Horaria'!$K$6</f>
        <v>412.184675559452</v>
      </c>
      <c r="DD110" s="0" t="n">
        <f aca="false">CY110*'Dist Horaria'!$L$6</f>
        <v>412.184675559452</v>
      </c>
      <c r="DE110" s="0" t="n">
        <f aca="false">CY110*'Dist Horaria'!$M$6</f>
        <v>1099.15913482521</v>
      </c>
      <c r="DF110" s="0" t="n">
        <f aca="false">CY110*'Dist Horaria'!$N$6</f>
        <v>1099.15913482521</v>
      </c>
      <c r="DG110" s="0" t="n">
        <f aca="false">CY110*'Dist Horaria'!$O$6</f>
        <v>1099.15913482521</v>
      </c>
      <c r="DH110" s="0" t="n">
        <f aca="false">CY110*'Dist Horaria'!$P$6</f>
        <v>721.323182229041</v>
      </c>
      <c r="DI110" s="0" t="n">
        <f aca="false">CY110*'Dist Horaria'!$Q$6</f>
        <v>721.323182229041</v>
      </c>
      <c r="DJ110" s="0" t="n">
        <f aca="false">CY110*'Dist Horaria'!$R$6</f>
        <v>721.323182229041</v>
      </c>
      <c r="DK110" s="0" t="n">
        <f aca="false">CY110*'Dist Horaria'!$S$6</f>
        <v>721.323182229041</v>
      </c>
      <c r="DL110" s="0" t="n">
        <f aca="false">CY110*'Dist Horaria'!$T$6</f>
        <v>721.323182229041</v>
      </c>
      <c r="DM110" s="0" t="n">
        <f aca="false">CY110*'Dist Horaria'!$U$6</f>
        <v>721.323182229041</v>
      </c>
      <c r="DN110" s="0" t="n">
        <f aca="false">CY110*'Dist Horaria'!$V$6</f>
        <v>721.323182229041</v>
      </c>
      <c r="DO110" s="0" t="n">
        <f aca="false">CY110*'Dist Horaria'!$W$6</f>
        <v>721.323182229041</v>
      </c>
      <c r="DP110" s="0" t="n">
        <f aca="false">CY110*'Dist Horaria'!$X$6</f>
        <v>1099.15913482521</v>
      </c>
      <c r="DQ110" s="0" t="n">
        <f aca="false">CY110*'Dist Horaria'!$Y$6</f>
        <v>1099.15913482521</v>
      </c>
      <c r="DR110" s="0" t="n">
        <f aca="false">CY110*'Dist Horaria'!$Z$6</f>
        <v>1099.15913482521</v>
      </c>
      <c r="DS110" s="0" t="n">
        <f aca="false">CY110*'Dist Horaria'!$AA$6</f>
        <v>412.184675559452</v>
      </c>
      <c r="DT110" s="0" t="n">
        <f aca="false">CY110*'Dist Horaria'!$AB$6</f>
        <v>412.184675559452</v>
      </c>
      <c r="DU110" s="0" t="n">
        <f aca="false">CY110*'Dist Horaria'!$AC$6</f>
        <v>412.184675559452</v>
      </c>
      <c r="DV110" s="0" t="n">
        <f aca="false">CY110*'Dist Horaria'!$AD$6</f>
        <v>412.184675559452</v>
      </c>
      <c r="DW110" s="0" t="n">
        <f aca="false">CY110*'Dist Horaria'!$AE$6</f>
        <v>412.184675559452</v>
      </c>
      <c r="DX110" s="0" t="n">
        <f aca="false">AX110*1000000</f>
        <v>955.790552021918</v>
      </c>
      <c r="DY110" s="0" t="n">
        <f aca="false">DX110*'Dist Horaria'!$H$6</f>
        <v>23.8947638005479</v>
      </c>
      <c r="DZ110" s="0" t="n">
        <f aca="false">DX110*'Dist Horaria'!$I$6</f>
        <v>23.8947638005479</v>
      </c>
      <c r="EA110" s="0" t="n">
        <f aca="false">DX110*'Dist Horaria'!$J$6</f>
        <v>23.8947638005479</v>
      </c>
      <c r="EB110" s="0" t="n">
        <f aca="false">DX110*'Dist Horaria'!$K$6</f>
        <v>23.8947638005479</v>
      </c>
      <c r="EC110" s="0" t="n">
        <f aca="false">DX110*'Dist Horaria'!$L$6</f>
        <v>23.8947638005479</v>
      </c>
      <c r="ED110" s="0" t="n">
        <f aca="false">DX110*'Dist Horaria'!$M$6</f>
        <v>63.7193701347945</v>
      </c>
      <c r="EE110" s="0" t="n">
        <f aca="false">DX110*'Dist Horaria'!$N$6</f>
        <v>63.7193701347945</v>
      </c>
      <c r="EF110" s="0" t="n">
        <f aca="false">DX110*'Dist Horaria'!$O$6</f>
        <v>63.7193701347945</v>
      </c>
      <c r="EG110" s="0" t="n">
        <f aca="false">DX110*'Dist Horaria'!$P$6</f>
        <v>41.8158366509589</v>
      </c>
      <c r="EH110" s="0" t="n">
        <f aca="false">DX110*'Dist Horaria'!$Q$6</f>
        <v>41.8158366509589</v>
      </c>
      <c r="EI110" s="0" t="n">
        <f aca="false">DX110*'Dist Horaria'!$R$6</f>
        <v>41.8158366509589</v>
      </c>
      <c r="EJ110" s="0" t="n">
        <f aca="false">DX110*'Dist Horaria'!$S$6</f>
        <v>41.8158366509589</v>
      </c>
      <c r="EK110" s="0" t="n">
        <f aca="false">DX110*'Dist Horaria'!$T$6</f>
        <v>41.8158366509589</v>
      </c>
      <c r="EL110" s="0" t="n">
        <f aca="false">DX110*'Dist Horaria'!$U$6</f>
        <v>41.8158366509589</v>
      </c>
      <c r="EM110" s="0" t="n">
        <f aca="false">DX110*'Dist Horaria'!$V$6</f>
        <v>41.8158366509589</v>
      </c>
      <c r="EN110" s="0" t="n">
        <f aca="false">DX110*'Dist Horaria'!$W$6</f>
        <v>41.8158366509589</v>
      </c>
      <c r="EO110" s="0" t="n">
        <f aca="false">DX110*'Dist Horaria'!$X$6</f>
        <v>63.7193701347945</v>
      </c>
      <c r="EP110" s="0" t="n">
        <f aca="false">DX110*'Dist Horaria'!$Y$6</f>
        <v>63.7193701347945</v>
      </c>
      <c r="EQ110" s="0" t="n">
        <f aca="false">DX110*'Dist Horaria'!$Z$6</f>
        <v>63.7193701347945</v>
      </c>
      <c r="ER110" s="0" t="n">
        <f aca="false">DX110*'Dist Horaria'!$AA$6</f>
        <v>23.8947638005479</v>
      </c>
      <c r="ES110" s="0" t="n">
        <f aca="false">DX110*'Dist Horaria'!$AB$6</f>
        <v>23.8947638005479</v>
      </c>
      <c r="ET110" s="0" t="n">
        <f aca="false">DX110*'Dist Horaria'!$AC$6</f>
        <v>23.8947638005479</v>
      </c>
      <c r="EU110" s="0" t="n">
        <f aca="false">DX110*'Dist Horaria'!$AD$6</f>
        <v>23.8947638005479</v>
      </c>
      <c r="EV110" s="0" t="n">
        <f aca="false">DX110*'Dist Horaria'!$AE$6</f>
        <v>23.8947638005479</v>
      </c>
      <c r="EW110" s="0" t="n">
        <f aca="false">BB110+CA110+CZ110+DY110</f>
        <v>984.392148653079</v>
      </c>
      <c r="EX110" s="0" t="n">
        <f aca="false">BC110+CB110+DA110+DZ110</f>
        <v>980.265399804011</v>
      </c>
      <c r="EY110" s="0" t="n">
        <f aca="false">BD110+CC110+DB110+EA110</f>
        <v>976.370256090513</v>
      </c>
      <c r="EZ110" s="0" t="n">
        <f aca="false">BE110+CD110+DC110+EB110</f>
        <v>973.051745776659</v>
      </c>
      <c r="FA110" s="0" t="n">
        <f aca="false">BF110+CE110+DD110+EC110</f>
        <v>970.626707278766</v>
      </c>
      <c r="FB110" s="0" t="n">
        <f aca="false">BG110+CF110+DE110+ED110</f>
        <v>2352.64425902128</v>
      </c>
      <c r="FC110" s="0" t="n">
        <f aca="false">BH110+CG110+DF110+EE110</f>
        <v>2358.91643703964</v>
      </c>
      <c r="FD110" s="0" t="n">
        <f aca="false">BI110+CH110+DG110+EF110</f>
        <v>2358.91643703964</v>
      </c>
      <c r="FE110" s="0" t="n">
        <f aca="false">BJ110+CI110+DH110+EG110</f>
        <v>1644.88631884891</v>
      </c>
      <c r="FF110" s="0" t="n">
        <f aca="false">BK110+CJ110+DI110+EH110</f>
        <v>1665.21144554478</v>
      </c>
      <c r="FG110" s="0" t="n">
        <f aca="false">BL110+CK110+DJ110+EI110</f>
        <v>1679.99335586905</v>
      </c>
      <c r="FH110" s="0" t="n">
        <f aca="false">BM110+CL110+DK110+EJ110</f>
        <v>1687.38431103119</v>
      </c>
      <c r="FI110" s="0" t="n">
        <f aca="false">BN110+CM110+DL110+EK110</f>
        <v>1689.23204982172</v>
      </c>
      <c r="FJ110" s="0" t="n">
        <f aca="false">BO110+CN110+DM110+EL110</f>
        <v>1687.38431103119</v>
      </c>
      <c r="FK110" s="0" t="n">
        <f aca="false">BP110+CO110+DN110+EM110</f>
        <v>1683.68883345012</v>
      </c>
      <c r="FL110" s="0" t="n">
        <f aca="false">BQ110+CP110+DO110+EN110</f>
        <v>1678.14561707852</v>
      </c>
      <c r="FM110" s="0" t="n">
        <f aca="false">BR110+CQ110+DP110+EO110</f>
        <v>2434.72625005354</v>
      </c>
      <c r="FN110" s="0" t="n">
        <f aca="false">BS110+CR110+DQ110+EP110</f>
        <v>2429.68429539726</v>
      </c>
      <c r="FO110" s="0" t="n">
        <f aca="false">BT110+CS110+DR110+EQ110</f>
        <v>2402.24044270461</v>
      </c>
      <c r="FP110" s="0" t="n">
        <f aca="false">BU110+CT110+DS110+ER110</f>
        <v>1009.44549064983</v>
      </c>
      <c r="FQ110" s="0" t="n">
        <f aca="false">BV110+CU110+DT110+ES110</f>
        <v>989.732391484132</v>
      </c>
      <c r="FR110" s="0" t="n">
        <f aca="false">BW110+CV110+DU110+ET110</f>
        <v>1003.11141567939</v>
      </c>
      <c r="FS110" s="0" t="n">
        <f aca="false">BX110+CW110+DV110+EU110</f>
        <v>998.546418913104</v>
      </c>
      <c r="FT110" s="0" t="n">
        <f aca="false">BY110+CX110+DW110+EV110</f>
        <v>993.716918802855</v>
      </c>
      <c r="FU110" s="0" t="n">
        <f aca="false">AM110*'Dist Horaria'!$H$10</f>
        <v>0.519223217955942</v>
      </c>
      <c r="FV110" s="0" t="n">
        <f aca="false">AM110*'Dist Horaria'!$I$10</f>
        <v>0.485935628964774</v>
      </c>
      <c r="FW110" s="0" t="n">
        <f aca="false">AM110*'Dist Horaria'!$J$10</f>
        <v>0.483831969269887</v>
      </c>
      <c r="FX110" s="0" t="n">
        <f aca="false">AM110*'Dist Horaria'!$K$10</f>
        <v>0.469917128101471</v>
      </c>
      <c r="FY110" s="0" t="n">
        <f aca="false">AM110*'Dist Horaria'!$L$10</f>
        <v>0.470105181444235</v>
      </c>
      <c r="FZ110" s="0" t="n">
        <f aca="false">AM110*'Dist Horaria'!$M$10</f>
        <v>0.503031890214306</v>
      </c>
      <c r="GA110" s="0" t="n">
        <f aca="false">AM110*'Dist Horaria'!$N$10</f>
        <v>0.475888960465548</v>
      </c>
      <c r="GB110" s="0" t="n">
        <f aca="false">AM110*'Dist Horaria'!$O$10</f>
        <v>0.467766422535712</v>
      </c>
      <c r="GC110" s="0" t="n">
        <f aca="false">AM110*'Dist Horaria'!$P$10</f>
        <v>0.475025086355327</v>
      </c>
      <c r="GD110" s="0" t="n">
        <f aca="false">AM110*'Dist Horaria'!$Q$10</f>
        <v>0.429881677623109</v>
      </c>
      <c r="GE110" s="0" t="n">
        <f aca="false">AM110*'Dist Horaria'!$R$10</f>
        <v>0.524520205607975</v>
      </c>
      <c r="GF110" s="0" t="n">
        <f aca="false">AM110*'Dist Horaria'!$S$10</f>
        <v>0.447960631461716</v>
      </c>
      <c r="GG110" s="0" t="n">
        <f aca="false">AR110*'Dist Horaria'!$H$10</f>
        <v>0.543122487103817</v>
      </c>
      <c r="GH110" s="0" t="n">
        <f aca="false">AR110*'Dist Horaria'!$I$10</f>
        <v>0.508302707291685</v>
      </c>
      <c r="GI110" s="0" t="n">
        <f aca="false">AR110*'Dist Horaria'!$J$10</f>
        <v>0.506102218473012</v>
      </c>
      <c r="GJ110" s="0" t="n">
        <f aca="false">AR110*'Dist Horaria'!$K$10</f>
        <v>0.491546892590636</v>
      </c>
      <c r="GK110" s="0" t="n">
        <f aca="false">AR110*'Dist Horaria'!$L$10</f>
        <v>0.491743601820305</v>
      </c>
      <c r="GL110" s="0" t="n">
        <f aca="false">AR110*'Dist Horaria'!$M$10</f>
        <v>0.52618589049481</v>
      </c>
      <c r="GM110" s="0" t="n">
        <f aca="false">AR110*'Dist Horaria'!$N$10</f>
        <v>0.497793601778475</v>
      </c>
      <c r="GN110" s="0" t="n">
        <f aca="false">AR110*'Dist Horaria'!$O$10</f>
        <v>0.489297192431808</v>
      </c>
      <c r="GO110" s="0" t="n">
        <f aca="false">AR110*'Dist Horaria'!$P$10</f>
        <v>0.496889964500592</v>
      </c>
      <c r="GP110" s="0" t="n">
        <f aca="false">AR110*'Dist Horaria'!$Q$10</f>
        <v>0.449668654707263</v>
      </c>
      <c r="GQ110" s="0" t="n">
        <f aca="false">AR110*'Dist Horaria'!$R$10</f>
        <v>0.548663289225603</v>
      </c>
      <c r="GR110" s="0" t="n">
        <f aca="false">AR110*'Dist Horaria'!$S$10</f>
        <v>0.468579762749994</v>
      </c>
      <c r="GS110" s="0" t="n">
        <f aca="false">AW110*'Dist Horaria'!$H$10</f>
        <v>0.0314853615712358</v>
      </c>
      <c r="GT110" s="0" t="n">
        <f aca="false">AW110*'Dist Horaria'!$I$10</f>
        <v>0.0294668236111121</v>
      </c>
      <c r="GU110" s="0" t="n">
        <f aca="false">AW110*'Dist Horaria'!$J$10</f>
        <v>0.0293392590419137</v>
      </c>
      <c r="GV110" s="0" t="n">
        <f aca="false">AW110*'Dist Horaria'!$K$10</f>
        <v>0.0284954720342398</v>
      </c>
      <c r="GW110" s="0" t="n">
        <f aca="false">AW110*'Dist Horaria'!$L$10</f>
        <v>0.0285068754678438</v>
      </c>
      <c r="GX110" s="0" t="n">
        <f aca="false">AW110*'Dist Horaria'!$M$10</f>
        <v>0.0305035298837571</v>
      </c>
      <c r="GY110" s="0" t="n">
        <f aca="false">AW110*'Dist Horaria'!$N$10</f>
        <v>0.0288576001031</v>
      </c>
      <c r="GZ110" s="0" t="n">
        <f aca="false">AW110*'Dist Horaria'!$O$10</f>
        <v>0.028365054633728</v>
      </c>
      <c r="HA110" s="0" t="n">
        <f aca="false">AW110*'Dist Horaria'!$P$10</f>
        <v>0.0288052153333676</v>
      </c>
      <c r="HB110" s="0" t="n">
        <f aca="false">AW110*'Dist Horaria'!$Q$10</f>
        <v>0.0260677480989718</v>
      </c>
      <c r="HC110" s="0" t="n">
        <f aca="false">AW110*'Dist Horaria'!$R$10</f>
        <v>0.0318065674913393</v>
      </c>
      <c r="HD110" s="0" t="n">
        <f aca="false">AW110*'Dist Horaria'!$S$10</f>
        <v>0.0271640442173909</v>
      </c>
    </row>
    <row r="111" customFormat="false" ht="13.8" hidden="false" customHeight="false" outlineLevel="0" collapsed="false">
      <c r="A111" s="0" t="n">
        <v>4.64618333333333</v>
      </c>
      <c r="B111" s="0" t="n">
        <v>-74.0872833333333</v>
      </c>
      <c r="C111" s="0" t="n">
        <v>30</v>
      </c>
      <c r="D111" s="0" t="n">
        <v>29</v>
      </c>
      <c r="E111" s="0" t="n">
        <v>2371</v>
      </c>
      <c r="F111" s="0" t="n">
        <v>129</v>
      </c>
      <c r="G111" s="0" t="s">
        <v>650</v>
      </c>
      <c r="H111" s="1" t="n">
        <v>41258</v>
      </c>
      <c r="I111" s="0" t="s">
        <v>651</v>
      </c>
      <c r="J111" s="0" t="s">
        <v>652</v>
      </c>
      <c r="L111" s="0" t="s">
        <v>653</v>
      </c>
      <c r="M111" s="0" t="s">
        <v>654</v>
      </c>
      <c r="N111" s="0" t="n">
        <v>12</v>
      </c>
      <c r="O111" s="0" t="s">
        <v>130</v>
      </c>
      <c r="P111" s="0" t="s">
        <v>85</v>
      </c>
      <c r="Q111" s="0" t="s">
        <v>86</v>
      </c>
      <c r="R111" s="0" t="s">
        <v>87</v>
      </c>
      <c r="S111" s="0" t="n">
        <v>365</v>
      </c>
      <c r="T111" s="0" t="n">
        <v>24</v>
      </c>
      <c r="U111" s="0" t="n">
        <v>3</v>
      </c>
      <c r="V111" s="0" t="n">
        <v>93600</v>
      </c>
      <c r="W111" s="0" t="n">
        <f aca="false">V111*12</f>
        <v>1123200</v>
      </c>
      <c r="X111" s="0" t="n">
        <v>5</v>
      </c>
      <c r="Y111" s="0" t="s">
        <v>176</v>
      </c>
      <c r="Z111" s="0" t="n">
        <v>46250.44</v>
      </c>
      <c r="AB111" s="0" t="n">
        <v>0.005</v>
      </c>
      <c r="AC111" s="0" t="n">
        <v>0</v>
      </c>
      <c r="AD111" s="0" t="n">
        <v>3274.61996824652</v>
      </c>
      <c r="AE111" s="0" t="n">
        <f aca="false">AD111/2204.59</f>
        <v>1.48536461121865</v>
      </c>
      <c r="AF111" s="0" t="n">
        <f aca="false">AE111/S111</f>
        <v>0.00406949208553054</v>
      </c>
      <c r="AG111" s="0" t="n">
        <f aca="false">AE111*EXP(AB111*AC111)</f>
        <v>1.48536461121865</v>
      </c>
      <c r="AH111" s="0" t="n">
        <f aca="false">AG111/S111</f>
        <v>0.00406949208553054</v>
      </c>
      <c r="AI111" s="0" t="s">
        <v>90</v>
      </c>
      <c r="AJ111" s="0" t="n">
        <f aca="false">IF(AI111="A",'FE DISTRIBUCIÓN'!$C$2,'FE DISTRIBUCIÓN'!$C$3)</f>
        <v>4.994E-006</v>
      </c>
      <c r="AK111" s="0" t="n">
        <f aca="false">W111*AJ111</f>
        <v>5.6092608</v>
      </c>
      <c r="AL111" s="0" t="n">
        <f aca="false">AK111/365</f>
        <v>0.0153678378082192</v>
      </c>
      <c r="AM111" s="0" t="n">
        <f aca="false">AK111*EXP(AB111*AC111)</f>
        <v>5.6092608</v>
      </c>
      <c r="AN111" s="0" t="n">
        <f aca="false">AM111/365</f>
        <v>0.0153678378082192</v>
      </c>
      <c r="AO111" s="0" t="n">
        <v>5.223868284E-006</v>
      </c>
      <c r="AP111" s="0" t="n">
        <f aca="false">AO111*W111</f>
        <v>5.8674488565888</v>
      </c>
      <c r="AQ111" s="0" t="n">
        <f aca="false">AP111/365</f>
        <v>0.0160752023468186</v>
      </c>
      <c r="AR111" s="0" t="n">
        <f aca="false">AP111*EXP(AB111*AC111)</f>
        <v>5.8674488565888</v>
      </c>
      <c r="AS111" s="0" t="n">
        <f aca="false">AR111/365</f>
        <v>0.0160752023468186</v>
      </c>
      <c r="AT111" s="0" t="n">
        <v>3.02832944E-007</v>
      </c>
      <c r="AU111" s="0" t="n">
        <f aca="false">AT111*W111</f>
        <v>0.3401419627008</v>
      </c>
      <c r="AV111" s="0" t="n">
        <f aca="false">AU111/365</f>
        <v>0.00093189578822137</v>
      </c>
      <c r="AW111" s="0" t="n">
        <f aca="false">AU111*EXP(AB111*AC111)</f>
        <v>0.3401419627008</v>
      </c>
      <c r="AX111" s="0" t="n">
        <f aca="false">AW111/365</f>
        <v>0.00093189578822137</v>
      </c>
      <c r="AY111" s="0" t="n">
        <f aca="false">AW111+AR111+AM111+AG111</f>
        <v>13.3022162305082</v>
      </c>
      <c r="AZ111" s="0" t="n">
        <f aca="false">AH111+AN111+AS111+AX111</f>
        <v>0.0364444280287897</v>
      </c>
      <c r="BA111" s="0" t="n">
        <f aca="false">AH111*1000000</f>
        <v>4069.49208553054</v>
      </c>
      <c r="BB111" s="0" t="n">
        <f aca="false">BA111*'Dist Horaria'!$H$3</f>
        <v>141.799585745587</v>
      </c>
      <c r="BC111" s="0" t="n">
        <f aca="false">BA111*'Dist Horaria'!$I$3</f>
        <v>138.006314074136</v>
      </c>
      <c r="BD111" s="0" t="n">
        <f aca="false">BA111*'Dist Horaria'!$J$3</f>
        <v>134.42593183014</v>
      </c>
      <c r="BE111" s="0" t="n">
        <f aca="false">BA111*'Dist Horaria'!$K$3</f>
        <v>131.37558599487</v>
      </c>
      <c r="BF111" s="0" t="n">
        <f aca="false">BA111*'Dist Horaria'!$L$3</f>
        <v>129.146511686578</v>
      </c>
      <c r="BG111" s="0" t="n">
        <f aca="false">BA111*'Dist Horaria'!$M$3</f>
        <v>127.743164542646</v>
      </c>
      <c r="BH111" s="0" t="n">
        <f aca="false">BA111*'Dist Horaria'!$N$3</f>
        <v>133.508496057962</v>
      </c>
      <c r="BI111" s="0" t="n">
        <f aca="false">BA111*'Dist Horaria'!$O$3</f>
        <v>133.508496057962</v>
      </c>
      <c r="BJ111" s="0" t="n">
        <f aca="false">BA111*'Dist Horaria'!$P$3</f>
        <v>176.636245271648</v>
      </c>
      <c r="BK111" s="0" t="n">
        <f aca="false">BA111*'Dist Horaria'!$Q$3</f>
        <v>195.318925059995</v>
      </c>
      <c r="BL111" s="0" t="n">
        <f aca="false">BA111*'Dist Horaria'!$R$3</f>
        <v>208.906328542429</v>
      </c>
      <c r="BM111" s="0" t="n">
        <f aca="false">BA111*'Dist Horaria'!$S$3</f>
        <v>215.700030283647</v>
      </c>
      <c r="BN111" s="0" t="n">
        <f aca="false">BA111*'Dist Horaria'!$T$3</f>
        <v>217.398455718951</v>
      </c>
      <c r="BO111" s="0" t="n">
        <f aca="false">BA111*'Dist Horaria'!$U$3</f>
        <v>215.700030283647</v>
      </c>
      <c r="BP111" s="0" t="n">
        <f aca="false">BA111*'Dist Horaria'!$V$3</f>
        <v>212.303179413038</v>
      </c>
      <c r="BQ111" s="0" t="n">
        <f aca="false">BA111*'Dist Horaria'!$W$3</f>
        <v>207.207903107125</v>
      </c>
      <c r="BR111" s="0" t="n">
        <f aca="false">BA111*'Dist Horaria'!$X$3</f>
        <v>203.192217224687</v>
      </c>
      <c r="BS111" s="0" t="n">
        <f aca="false">BA111*'Dist Horaria'!$Y$3</f>
        <v>198.55769633042</v>
      </c>
      <c r="BT111" s="0" t="n">
        <f aca="false">BA111*'Dist Horaria'!$Z$3</f>
        <v>173.331545483368</v>
      </c>
      <c r="BU111" s="0" t="n">
        <f aca="false">BA111*'Dist Horaria'!$AA$3</f>
        <v>164.828399939808</v>
      </c>
      <c r="BV111" s="0" t="n">
        <f aca="false">BA111*'Dist Horaria'!$AB$3</f>
        <v>146.708290537319</v>
      </c>
      <c r="BW111" s="0" t="n">
        <f aca="false">BA111*'Dist Horaria'!$AC$3</f>
        <v>159.006173284159</v>
      </c>
      <c r="BX111" s="0" t="n">
        <f aca="false">BA111*'Dist Horaria'!$AD$3</f>
        <v>154.810067936554</v>
      </c>
      <c r="BY111" s="0" t="n">
        <f aca="false">BA111*'Dist Horaria'!$AE$3</f>
        <v>150.370833414296</v>
      </c>
      <c r="BZ111" s="0" t="n">
        <f aca="false">AN111*1000000</f>
        <v>15367.8378082192</v>
      </c>
      <c r="CA111" s="0" t="n">
        <f aca="false">BZ111*'Dist Horaria'!$H$6</f>
        <v>384.195945205479</v>
      </c>
      <c r="CB111" s="0" t="n">
        <f aca="false">BZ111*'Dist Horaria'!$I$6</f>
        <v>384.195945205479</v>
      </c>
      <c r="CC111" s="0" t="n">
        <f aca="false">BZ111*'Dist Horaria'!$J$6</f>
        <v>384.195945205479</v>
      </c>
      <c r="CD111" s="0" t="n">
        <f aca="false">BZ111*'Dist Horaria'!$K$6</f>
        <v>384.195945205479</v>
      </c>
      <c r="CE111" s="0" t="n">
        <f aca="false">BZ111*'Dist Horaria'!$L$6</f>
        <v>384.195945205479</v>
      </c>
      <c r="CF111" s="0" t="n">
        <f aca="false">BZ111*'Dist Horaria'!$M$6</f>
        <v>1024.52252054795</v>
      </c>
      <c r="CG111" s="0" t="n">
        <f aca="false">BZ111*'Dist Horaria'!$N$6</f>
        <v>1024.52252054795</v>
      </c>
      <c r="CH111" s="0" t="n">
        <f aca="false">BZ111*'Dist Horaria'!$O$6</f>
        <v>1024.52252054795</v>
      </c>
      <c r="CI111" s="0" t="n">
        <f aca="false">BZ111*'Dist Horaria'!$P$6</f>
        <v>672.342904109589</v>
      </c>
      <c r="CJ111" s="0" t="n">
        <f aca="false">BZ111*'Dist Horaria'!$Q$6</f>
        <v>672.342904109589</v>
      </c>
      <c r="CK111" s="0" t="n">
        <f aca="false">BZ111*'Dist Horaria'!$R$6</f>
        <v>672.342904109589</v>
      </c>
      <c r="CL111" s="0" t="n">
        <f aca="false">BZ111*'Dist Horaria'!$S$6</f>
        <v>672.342904109589</v>
      </c>
      <c r="CM111" s="0" t="n">
        <f aca="false">BZ111*'Dist Horaria'!$T$6</f>
        <v>672.342904109589</v>
      </c>
      <c r="CN111" s="0" t="n">
        <f aca="false">BZ111*'Dist Horaria'!$U$6</f>
        <v>672.342904109589</v>
      </c>
      <c r="CO111" s="0" t="n">
        <f aca="false">BZ111*'Dist Horaria'!$V$6</f>
        <v>672.342904109589</v>
      </c>
      <c r="CP111" s="0" t="n">
        <f aca="false">BZ111*'Dist Horaria'!$W$6</f>
        <v>672.342904109589</v>
      </c>
      <c r="CQ111" s="0" t="n">
        <f aca="false">BZ111*'Dist Horaria'!$X$6</f>
        <v>1024.52252054795</v>
      </c>
      <c r="CR111" s="0" t="n">
        <f aca="false">BZ111*'Dist Horaria'!$Y$6</f>
        <v>1024.52252054795</v>
      </c>
      <c r="CS111" s="0" t="n">
        <f aca="false">BZ111*'Dist Horaria'!$Z$6</f>
        <v>1024.52252054795</v>
      </c>
      <c r="CT111" s="0" t="n">
        <f aca="false">BZ111*'Dist Horaria'!$AA$6</f>
        <v>384.195945205479</v>
      </c>
      <c r="CU111" s="0" t="n">
        <f aca="false">BZ111*'Dist Horaria'!$AB$6</f>
        <v>384.195945205479</v>
      </c>
      <c r="CV111" s="0" t="n">
        <f aca="false">BZ111*'Dist Horaria'!$AC$6</f>
        <v>384.195945205479</v>
      </c>
      <c r="CW111" s="0" t="n">
        <f aca="false">BZ111*'Dist Horaria'!$AD$6</f>
        <v>384.195945205479</v>
      </c>
      <c r="CX111" s="0" t="n">
        <f aca="false">BZ111*'Dist Horaria'!$AE$6</f>
        <v>384.195945205479</v>
      </c>
      <c r="CY111" s="0" t="n">
        <f aca="false">AS111*1000000</f>
        <v>16075.2023468186</v>
      </c>
      <c r="CZ111" s="0" t="n">
        <f aca="false">CY111*'Dist Horaria'!$H$6</f>
        <v>401.880058670466</v>
      </c>
      <c r="DA111" s="0" t="n">
        <f aca="false">CY111*'Dist Horaria'!$I$6</f>
        <v>401.880058670466</v>
      </c>
      <c r="DB111" s="0" t="n">
        <f aca="false">CY111*'Dist Horaria'!$J$6</f>
        <v>401.880058670466</v>
      </c>
      <c r="DC111" s="0" t="n">
        <f aca="false">CY111*'Dist Horaria'!$K$6</f>
        <v>401.880058670466</v>
      </c>
      <c r="DD111" s="0" t="n">
        <f aca="false">CY111*'Dist Horaria'!$L$6</f>
        <v>401.880058670466</v>
      </c>
      <c r="DE111" s="0" t="n">
        <f aca="false">CY111*'Dist Horaria'!$M$6</f>
        <v>1071.68015645458</v>
      </c>
      <c r="DF111" s="0" t="n">
        <f aca="false">CY111*'Dist Horaria'!$N$6</f>
        <v>1071.68015645458</v>
      </c>
      <c r="DG111" s="0" t="n">
        <f aca="false">CY111*'Dist Horaria'!$O$6</f>
        <v>1071.68015645458</v>
      </c>
      <c r="DH111" s="0" t="n">
        <f aca="false">CY111*'Dist Horaria'!$P$6</f>
        <v>703.290102673315</v>
      </c>
      <c r="DI111" s="0" t="n">
        <f aca="false">CY111*'Dist Horaria'!$Q$6</f>
        <v>703.290102673315</v>
      </c>
      <c r="DJ111" s="0" t="n">
        <f aca="false">CY111*'Dist Horaria'!$R$6</f>
        <v>703.290102673315</v>
      </c>
      <c r="DK111" s="0" t="n">
        <f aca="false">CY111*'Dist Horaria'!$S$6</f>
        <v>703.290102673315</v>
      </c>
      <c r="DL111" s="0" t="n">
        <f aca="false">CY111*'Dist Horaria'!$T$6</f>
        <v>703.290102673315</v>
      </c>
      <c r="DM111" s="0" t="n">
        <f aca="false">CY111*'Dist Horaria'!$U$6</f>
        <v>703.290102673315</v>
      </c>
      <c r="DN111" s="0" t="n">
        <f aca="false">CY111*'Dist Horaria'!$V$6</f>
        <v>703.290102673315</v>
      </c>
      <c r="DO111" s="0" t="n">
        <f aca="false">CY111*'Dist Horaria'!$W$6</f>
        <v>703.290102673315</v>
      </c>
      <c r="DP111" s="0" t="n">
        <f aca="false">CY111*'Dist Horaria'!$X$6</f>
        <v>1071.68015645458</v>
      </c>
      <c r="DQ111" s="0" t="n">
        <f aca="false">CY111*'Dist Horaria'!$Y$6</f>
        <v>1071.68015645458</v>
      </c>
      <c r="DR111" s="0" t="n">
        <f aca="false">CY111*'Dist Horaria'!$Z$6</f>
        <v>1071.68015645458</v>
      </c>
      <c r="DS111" s="0" t="n">
        <f aca="false">CY111*'Dist Horaria'!$AA$6</f>
        <v>401.880058670466</v>
      </c>
      <c r="DT111" s="0" t="n">
        <f aca="false">CY111*'Dist Horaria'!$AB$6</f>
        <v>401.880058670466</v>
      </c>
      <c r="DU111" s="0" t="n">
        <f aca="false">CY111*'Dist Horaria'!$AC$6</f>
        <v>401.880058670466</v>
      </c>
      <c r="DV111" s="0" t="n">
        <f aca="false">CY111*'Dist Horaria'!$AD$6</f>
        <v>401.880058670466</v>
      </c>
      <c r="DW111" s="0" t="n">
        <f aca="false">CY111*'Dist Horaria'!$AE$6</f>
        <v>401.880058670466</v>
      </c>
      <c r="DX111" s="0" t="n">
        <f aca="false">AX111*1000000</f>
        <v>931.89578822137</v>
      </c>
      <c r="DY111" s="0" t="n">
        <f aca="false">DX111*'Dist Horaria'!$H$6</f>
        <v>23.2973947055342</v>
      </c>
      <c r="DZ111" s="0" t="n">
        <f aca="false">DX111*'Dist Horaria'!$I$6</f>
        <v>23.2973947055342</v>
      </c>
      <c r="EA111" s="0" t="n">
        <f aca="false">DX111*'Dist Horaria'!$J$6</f>
        <v>23.2973947055342</v>
      </c>
      <c r="EB111" s="0" t="n">
        <f aca="false">DX111*'Dist Horaria'!$K$6</f>
        <v>23.2973947055342</v>
      </c>
      <c r="EC111" s="0" t="n">
        <f aca="false">DX111*'Dist Horaria'!$L$6</f>
        <v>23.2973947055342</v>
      </c>
      <c r="ED111" s="0" t="n">
        <f aca="false">DX111*'Dist Horaria'!$M$6</f>
        <v>62.1263858814247</v>
      </c>
      <c r="EE111" s="0" t="n">
        <f aca="false">DX111*'Dist Horaria'!$N$6</f>
        <v>62.1263858814247</v>
      </c>
      <c r="EF111" s="0" t="n">
        <f aca="false">DX111*'Dist Horaria'!$O$6</f>
        <v>62.1263858814247</v>
      </c>
      <c r="EG111" s="0" t="n">
        <f aca="false">DX111*'Dist Horaria'!$P$6</f>
        <v>40.7704407346849</v>
      </c>
      <c r="EH111" s="0" t="n">
        <f aca="false">DX111*'Dist Horaria'!$Q$6</f>
        <v>40.7704407346849</v>
      </c>
      <c r="EI111" s="0" t="n">
        <f aca="false">DX111*'Dist Horaria'!$R$6</f>
        <v>40.7704407346849</v>
      </c>
      <c r="EJ111" s="0" t="n">
        <f aca="false">DX111*'Dist Horaria'!$S$6</f>
        <v>40.7704407346849</v>
      </c>
      <c r="EK111" s="0" t="n">
        <f aca="false">DX111*'Dist Horaria'!$T$6</f>
        <v>40.7704407346849</v>
      </c>
      <c r="EL111" s="0" t="n">
        <f aca="false">DX111*'Dist Horaria'!$U$6</f>
        <v>40.7704407346849</v>
      </c>
      <c r="EM111" s="0" t="n">
        <f aca="false">DX111*'Dist Horaria'!$V$6</f>
        <v>40.7704407346849</v>
      </c>
      <c r="EN111" s="0" t="n">
        <f aca="false">DX111*'Dist Horaria'!$W$6</f>
        <v>40.7704407346849</v>
      </c>
      <c r="EO111" s="0" t="n">
        <f aca="false">DX111*'Dist Horaria'!$X$6</f>
        <v>62.1263858814247</v>
      </c>
      <c r="EP111" s="0" t="n">
        <f aca="false">DX111*'Dist Horaria'!$Y$6</f>
        <v>62.1263858814247</v>
      </c>
      <c r="EQ111" s="0" t="n">
        <f aca="false">DX111*'Dist Horaria'!$Z$6</f>
        <v>62.1263858814247</v>
      </c>
      <c r="ER111" s="0" t="n">
        <f aca="false">DX111*'Dist Horaria'!$AA$6</f>
        <v>23.2973947055342</v>
      </c>
      <c r="ES111" s="0" t="n">
        <f aca="false">DX111*'Dist Horaria'!$AB$6</f>
        <v>23.2973947055342</v>
      </c>
      <c r="ET111" s="0" t="n">
        <f aca="false">DX111*'Dist Horaria'!$AC$6</f>
        <v>23.2973947055342</v>
      </c>
      <c r="EU111" s="0" t="n">
        <f aca="false">DX111*'Dist Horaria'!$AD$6</f>
        <v>23.2973947055342</v>
      </c>
      <c r="EV111" s="0" t="n">
        <f aca="false">DX111*'Dist Horaria'!$AE$6</f>
        <v>23.2973947055342</v>
      </c>
      <c r="EW111" s="0" t="n">
        <f aca="false">BB111+CA111+CZ111+DY111</f>
        <v>951.172984327066</v>
      </c>
      <c r="EX111" s="0" t="n">
        <f aca="false">BC111+CB111+DA111+DZ111</f>
        <v>947.379712655616</v>
      </c>
      <c r="EY111" s="0" t="n">
        <f aca="false">BD111+CC111+DB111+EA111</f>
        <v>943.799330411619</v>
      </c>
      <c r="EZ111" s="0" t="n">
        <f aca="false">BE111+CD111+DC111+EB111</f>
        <v>940.74898457635</v>
      </c>
      <c r="FA111" s="0" t="n">
        <f aca="false">BF111+CE111+DD111+EC111</f>
        <v>938.519910268058</v>
      </c>
      <c r="FB111" s="0" t="n">
        <f aca="false">BG111+CF111+DE111+ED111</f>
        <v>2286.07222742659</v>
      </c>
      <c r="FC111" s="0" t="n">
        <f aca="false">BH111+CG111+DF111+EE111</f>
        <v>2291.83755894191</v>
      </c>
      <c r="FD111" s="0" t="n">
        <f aca="false">BI111+CH111+DG111+EF111</f>
        <v>2291.83755894191</v>
      </c>
      <c r="FE111" s="0" t="n">
        <f aca="false">BJ111+CI111+DH111+EG111</f>
        <v>1593.03969278924</v>
      </c>
      <c r="FF111" s="0" t="n">
        <f aca="false">BK111+CJ111+DI111+EH111</f>
        <v>1611.72237257758</v>
      </c>
      <c r="FG111" s="0" t="n">
        <f aca="false">BL111+CK111+DJ111+EI111</f>
        <v>1625.30977606002</v>
      </c>
      <c r="FH111" s="0" t="n">
        <f aca="false">BM111+CL111+DK111+EJ111</f>
        <v>1632.10347780124</v>
      </c>
      <c r="FI111" s="0" t="n">
        <f aca="false">BN111+CM111+DL111+EK111</f>
        <v>1633.80190323654</v>
      </c>
      <c r="FJ111" s="0" t="n">
        <f aca="false">BO111+CN111+DM111+EL111</f>
        <v>1632.10347780124</v>
      </c>
      <c r="FK111" s="0" t="n">
        <f aca="false">BP111+CO111+DN111+EM111</f>
        <v>1628.70662693063</v>
      </c>
      <c r="FL111" s="0" t="n">
        <f aca="false">BQ111+CP111+DO111+EN111</f>
        <v>1623.61135062471</v>
      </c>
      <c r="FM111" s="0" t="n">
        <f aca="false">BR111+CQ111+DP111+EO111</f>
        <v>2361.52128010863</v>
      </c>
      <c r="FN111" s="0" t="n">
        <f aca="false">BS111+CR111+DQ111+EP111</f>
        <v>2356.88675921437</v>
      </c>
      <c r="FO111" s="0" t="n">
        <f aca="false">BT111+CS111+DR111+EQ111</f>
        <v>2331.66060836731</v>
      </c>
      <c r="FP111" s="0" t="n">
        <f aca="false">BU111+CT111+DS111+ER111</f>
        <v>974.201798521288</v>
      </c>
      <c r="FQ111" s="0" t="n">
        <f aca="false">BV111+CU111+DT111+ES111</f>
        <v>956.081689118798</v>
      </c>
      <c r="FR111" s="0" t="n">
        <f aca="false">BW111+CV111+DU111+ET111</f>
        <v>968.379571865639</v>
      </c>
      <c r="FS111" s="0" t="n">
        <f aca="false">BX111+CW111+DV111+EU111</f>
        <v>964.183466518034</v>
      </c>
      <c r="FT111" s="0" t="n">
        <f aca="false">BY111+CX111+DW111+EV111</f>
        <v>959.744231995776</v>
      </c>
      <c r="FU111" s="0" t="n">
        <f aca="false">AM111*'Dist Horaria'!$H$10</f>
        <v>0.506242637507043</v>
      </c>
      <c r="FV111" s="0" t="n">
        <f aca="false">AM111*'Dist Horaria'!$I$10</f>
        <v>0.473787238240654</v>
      </c>
      <c r="FW111" s="0" t="n">
        <f aca="false">AM111*'Dist Horaria'!$J$10</f>
        <v>0.471736170038139</v>
      </c>
      <c r="FX111" s="0" t="n">
        <f aca="false">AM111*'Dist Horaria'!$K$10</f>
        <v>0.458169199898934</v>
      </c>
      <c r="FY111" s="0" t="n">
        <f aca="false">AM111*'Dist Horaria'!$L$10</f>
        <v>0.458352551908129</v>
      </c>
      <c r="FZ111" s="0" t="n">
        <f aca="false">AM111*'Dist Horaria'!$M$10</f>
        <v>0.490456092958948</v>
      </c>
      <c r="GA111" s="0" t="n">
        <f aca="false">AM111*'Dist Horaria'!$N$10</f>
        <v>0.463991736453909</v>
      </c>
      <c r="GB111" s="0" t="n">
        <f aca="false">AM111*'Dist Horaria'!$O$10</f>
        <v>0.456072261972319</v>
      </c>
      <c r="GC111" s="0" t="n">
        <f aca="false">AM111*'Dist Horaria'!$P$10</f>
        <v>0.463149459196444</v>
      </c>
      <c r="GD111" s="0" t="n">
        <f aca="false">AM111*'Dist Horaria'!$Q$10</f>
        <v>0.419134635682531</v>
      </c>
      <c r="GE111" s="0" t="n">
        <f aca="false">AM111*'Dist Horaria'!$R$10</f>
        <v>0.511407200467776</v>
      </c>
      <c r="GF111" s="0" t="n">
        <f aca="false">AM111*'Dist Horaria'!$S$10</f>
        <v>0.436761615675173</v>
      </c>
      <c r="GG111" s="0" t="n">
        <f aca="false">AR111*'Dist Horaria'!$H$10</f>
        <v>0.529544424926222</v>
      </c>
      <c r="GH111" s="0" t="n">
        <f aca="false">AR111*'Dist Horaria'!$I$10</f>
        <v>0.495595139609392</v>
      </c>
      <c r="GI111" s="0" t="n">
        <f aca="false">AR111*'Dist Horaria'!$J$10</f>
        <v>0.493449663011187</v>
      </c>
      <c r="GJ111" s="0" t="n">
        <f aca="false">AR111*'Dist Horaria'!$K$10</f>
        <v>0.47925822027587</v>
      </c>
      <c r="GK111" s="0" t="n">
        <f aca="false">AR111*'Dist Horaria'!$L$10</f>
        <v>0.479450011774797</v>
      </c>
      <c r="GL111" s="0" t="n">
        <f aca="false">AR111*'Dist Horaria'!$M$10</f>
        <v>0.51303124323244</v>
      </c>
      <c r="GM111" s="0" t="n">
        <f aca="false">AR111*'Dist Horaria'!$N$10</f>
        <v>0.485348761734014</v>
      </c>
      <c r="GN111" s="0" t="n">
        <f aca="false">AR111*'Dist Horaria'!$O$10</f>
        <v>0.477064762621013</v>
      </c>
      <c r="GO111" s="0" t="n">
        <f aca="false">AR111*'Dist Horaria'!$P$10</f>
        <v>0.484467715388077</v>
      </c>
      <c r="GP111" s="0" t="n">
        <f aca="false">AR111*'Dist Horaria'!$Q$10</f>
        <v>0.438426938339582</v>
      </c>
      <c r="GQ111" s="0" t="n">
        <f aca="false">AR111*'Dist Horaria'!$R$10</f>
        <v>0.534946706994963</v>
      </c>
      <c r="GR111" s="0" t="n">
        <f aca="false">AR111*'Dist Horaria'!$S$10</f>
        <v>0.456865268681244</v>
      </c>
      <c r="GS111" s="0" t="n">
        <f aca="false">AW111*'Dist Horaria'!$H$10</f>
        <v>0.0306982275319549</v>
      </c>
      <c r="GT111" s="0" t="n">
        <f aca="false">AW111*'Dist Horaria'!$I$10</f>
        <v>0.0287301530208343</v>
      </c>
      <c r="GU111" s="0" t="n">
        <f aca="false">AW111*'Dist Horaria'!$J$10</f>
        <v>0.0286057775658659</v>
      </c>
      <c r="GV111" s="0" t="n">
        <f aca="false">AW111*'Dist Horaria'!$K$10</f>
        <v>0.0277830852333838</v>
      </c>
      <c r="GW111" s="0" t="n">
        <f aca="false">AW111*'Dist Horaria'!$L$10</f>
        <v>0.0277942035811477</v>
      </c>
      <c r="GX111" s="0" t="n">
        <f aca="false">AW111*'Dist Horaria'!$M$10</f>
        <v>0.0297409416366632</v>
      </c>
      <c r="GY111" s="0" t="n">
        <f aca="false">AW111*'Dist Horaria'!$N$10</f>
        <v>0.0281361601005225</v>
      </c>
      <c r="GZ111" s="0" t="n">
        <f aca="false">AW111*'Dist Horaria'!$O$10</f>
        <v>0.0276559282678848</v>
      </c>
      <c r="HA111" s="0" t="n">
        <f aca="false">AW111*'Dist Horaria'!$P$10</f>
        <v>0.0280850849500334</v>
      </c>
      <c r="HB111" s="0" t="n">
        <f aca="false">AW111*'Dist Horaria'!$Q$10</f>
        <v>0.0254160543964975</v>
      </c>
      <c r="HC111" s="0" t="n">
        <f aca="false">AW111*'Dist Horaria'!$R$10</f>
        <v>0.0310114033040558</v>
      </c>
      <c r="HD111" s="0" t="n">
        <f aca="false">AW111*'Dist Horaria'!$S$10</f>
        <v>0.0264849431119562</v>
      </c>
    </row>
    <row r="112" customFormat="false" ht="13.8" hidden="false" customHeight="false" outlineLevel="0" collapsed="false">
      <c r="A112" s="0" t="n">
        <v>4.59168550916221</v>
      </c>
      <c r="B112" s="0" t="n">
        <v>-74.1240232322984</v>
      </c>
      <c r="C112" s="0" t="n">
        <v>26</v>
      </c>
      <c r="D112" s="0" t="n">
        <v>23</v>
      </c>
      <c r="E112" s="0" t="n">
        <v>1796</v>
      </c>
      <c r="F112" s="0" t="n">
        <v>130</v>
      </c>
      <c r="G112" s="0" t="s">
        <v>655</v>
      </c>
      <c r="H112" s="1" t="n">
        <v>41479</v>
      </c>
      <c r="I112" s="0" t="s">
        <v>656</v>
      </c>
      <c r="J112" s="0" t="s">
        <v>657</v>
      </c>
      <c r="K112" s="0" t="s">
        <v>372</v>
      </c>
      <c r="L112" s="0" t="s">
        <v>658</v>
      </c>
      <c r="M112" s="0" t="s">
        <v>659</v>
      </c>
      <c r="N112" s="0" t="n">
        <v>6</v>
      </c>
      <c r="O112" s="0" t="s">
        <v>84</v>
      </c>
      <c r="P112" s="0" t="s">
        <v>85</v>
      </c>
      <c r="Q112" s="0" t="s">
        <v>86</v>
      </c>
      <c r="R112" s="0" t="s">
        <v>87</v>
      </c>
      <c r="S112" s="0" t="n">
        <v>365</v>
      </c>
      <c r="T112" s="0" t="n">
        <v>24</v>
      </c>
      <c r="U112" s="0" t="n">
        <v>3</v>
      </c>
      <c r="V112" s="0" t="n">
        <v>34000</v>
      </c>
      <c r="W112" s="0" t="n">
        <f aca="false">V112*12</f>
        <v>408000</v>
      </c>
      <c r="X112" s="0" t="s">
        <v>660</v>
      </c>
      <c r="Y112" s="0" t="s">
        <v>448</v>
      </c>
      <c r="Z112" s="0" t="n">
        <v>21660</v>
      </c>
      <c r="AA112" s="0" t="s">
        <v>89</v>
      </c>
      <c r="AB112" s="0" t="n">
        <v>0.005</v>
      </c>
      <c r="AC112" s="0" t="n">
        <v>-1</v>
      </c>
      <c r="AD112" s="0" t="n">
        <v>1932.61542939205</v>
      </c>
      <c r="AE112" s="0" t="n">
        <v>0.877407404943988</v>
      </c>
      <c r="AF112" s="0" t="n">
        <f aca="false">AE112/S112</f>
        <v>0.00240385590395613</v>
      </c>
      <c r="AG112" s="0" t="n">
        <f aca="false">AE112*EXP(AB112*AC112)</f>
        <v>0.873031317255336</v>
      </c>
      <c r="AH112" s="0" t="n">
        <f aca="false">AG112/S112</f>
        <v>0.00239186662261736</v>
      </c>
      <c r="AI112" s="0" t="s">
        <v>90</v>
      </c>
      <c r="AJ112" s="0" t="n">
        <f aca="false">IF(AI112="A",'FE DISTRIBUCIÓN'!$C$2,'FE DISTRIBUCIÓN'!$C$3)</f>
        <v>4.994E-006</v>
      </c>
      <c r="AK112" s="0" t="n">
        <f aca="false">W112*AJ112</f>
        <v>2.037552</v>
      </c>
      <c r="AL112" s="0" t="n">
        <f aca="false">AK112/365</f>
        <v>0.00558233424657534</v>
      </c>
      <c r="AM112" s="0" t="n">
        <f aca="false">AK112*EXP(AB112*AC112)</f>
        <v>2.02738966700401</v>
      </c>
      <c r="AN112" s="0" t="n">
        <f aca="false">AM112/365</f>
        <v>0.00555449223836714</v>
      </c>
      <c r="AO112" s="0" t="n">
        <v>5.223868284E-006</v>
      </c>
      <c r="AP112" s="0" t="n">
        <f aca="false">AO112*W112</f>
        <v>2.131338259872</v>
      </c>
      <c r="AQ112" s="0" t="n">
        <f aca="false">AP112/365</f>
        <v>0.00583928290375891</v>
      </c>
      <c r="AR112" s="0" t="n">
        <f aca="false">AP112*EXP(AB112*AC112)</f>
        <v>2.12070816595346</v>
      </c>
      <c r="AS112" s="0" t="n">
        <f aca="false">AR112/365</f>
        <v>0.00581015935877659</v>
      </c>
      <c r="AT112" s="0" t="n">
        <v>3.02832944E-007</v>
      </c>
      <c r="AU112" s="0" t="n">
        <f aca="false">AT112*W112</f>
        <v>0.123555841152</v>
      </c>
      <c r="AV112" s="0" t="n">
        <f aca="false">AU112/365</f>
        <v>0.000338509153841096</v>
      </c>
      <c r="AW112" s="0" t="n">
        <f aca="false">AU112*EXP(AB112*AC112)</f>
        <v>0.122939603823389</v>
      </c>
      <c r="AX112" s="0" t="n">
        <f aca="false">AW112/365</f>
        <v>0.000336820832392846</v>
      </c>
      <c r="AY112" s="0" t="n">
        <f aca="false">AW112+AR112+AM112+AG112</f>
        <v>5.14406875403619</v>
      </c>
      <c r="AZ112" s="0" t="n">
        <f aca="false">AH112+AN112+AS112+AX112</f>
        <v>0.0140933390521539</v>
      </c>
      <c r="BA112" s="0" t="n">
        <f aca="false">AH112*1000000</f>
        <v>2391.86662261736</v>
      </c>
      <c r="BB112" s="0" t="n">
        <f aca="false">BA112*'Dist Horaria'!$H$3</f>
        <v>83.3434957280718</v>
      </c>
      <c r="BC112" s="0" t="n">
        <f aca="false">BA112*'Dist Horaria'!$I$3</f>
        <v>81.1139791911746</v>
      </c>
      <c r="BD112" s="0" t="n">
        <f aca="false">BA112*'Dist Horaria'!$J$3</f>
        <v>79.0095896001305</v>
      </c>
      <c r="BE112" s="0" t="n">
        <f aca="false">BA112*'Dist Horaria'!$K$3</f>
        <v>77.2167318583099</v>
      </c>
      <c r="BF112" s="0" t="n">
        <f aca="false">BA112*'Dist Horaria'!$L$3</f>
        <v>75.9065810273759</v>
      </c>
      <c r="BG112" s="0" t="n">
        <f aca="false">BA112*'Dist Horaria'!$M$3</f>
        <v>75.0817559329982</v>
      </c>
      <c r="BH112" s="0" t="n">
        <f aca="false">BA112*'Dist Horaria'!$N$3</f>
        <v>78.4703616189118</v>
      </c>
      <c r="BI112" s="0" t="n">
        <f aca="false">BA112*'Dist Horaria'!$O$3</f>
        <v>78.4703616189118</v>
      </c>
      <c r="BJ112" s="0" t="n">
        <f aca="false">BA112*'Dist Horaria'!$P$3</f>
        <v>103.818936252981</v>
      </c>
      <c r="BK112" s="0" t="n">
        <f aca="false">BA112*'Dist Horaria'!$Q$3</f>
        <v>114.799785279739</v>
      </c>
      <c r="BL112" s="0" t="n">
        <f aca="false">BA112*'Dist Horaria'!$R$3</f>
        <v>122.785857299199</v>
      </c>
      <c r="BM112" s="0" t="n">
        <f aca="false">BA112*'Dist Horaria'!$S$3</f>
        <v>126.778893308929</v>
      </c>
      <c r="BN112" s="0" t="n">
        <f aca="false">BA112*'Dist Horaria'!$T$3</f>
        <v>127.777152311362</v>
      </c>
      <c r="BO112" s="0" t="n">
        <f aca="false">BA112*'Dist Horaria'!$U$3</f>
        <v>126.778893308929</v>
      </c>
      <c r="BP112" s="0" t="n">
        <f aca="false">BA112*'Dist Horaria'!$V$3</f>
        <v>124.782375304064</v>
      </c>
      <c r="BQ112" s="0" t="n">
        <f aca="false">BA112*'Dist Horaria'!$W$3</f>
        <v>121.787598296766</v>
      </c>
      <c r="BR112" s="0" t="n">
        <f aca="false">BA112*'Dist Horaria'!$X$3</f>
        <v>119.427356569483</v>
      </c>
      <c r="BS112" s="0" t="n">
        <f aca="false">BA112*'Dist Horaria'!$Y$3</f>
        <v>116.703391119781</v>
      </c>
      <c r="BT112" s="0" t="n">
        <f aca="false">BA112*'Dist Horaria'!$Z$3</f>
        <v>101.876580559635</v>
      </c>
      <c r="BU112" s="0" t="n">
        <f aca="false">BA112*'Dist Horaria'!$AA$3</f>
        <v>96.8788094409217</v>
      </c>
      <c r="BV112" s="0" t="n">
        <f aca="false">BA112*'Dist Horaria'!$AB$3</f>
        <v>86.2286142895188</v>
      </c>
      <c r="BW112" s="0" t="n">
        <f aca="false">BA112*'Dist Horaria'!$AC$3</f>
        <v>93.4567633196195</v>
      </c>
      <c r="BX112" s="0" t="n">
        <f aca="false">BA112*'Dist Horaria'!$AD$3</f>
        <v>90.9904790475335</v>
      </c>
      <c r="BY112" s="0" t="n">
        <f aca="false">BA112*'Dist Horaria'!$AE$3</f>
        <v>88.3812942498744</v>
      </c>
      <c r="BZ112" s="0" t="n">
        <f aca="false">AN112*1000000</f>
        <v>5554.49223836714</v>
      </c>
      <c r="CA112" s="0" t="n">
        <f aca="false">BZ112*'Dist Horaria'!$H$6</f>
        <v>138.862305959179</v>
      </c>
      <c r="CB112" s="0" t="n">
        <f aca="false">BZ112*'Dist Horaria'!$I$6</f>
        <v>138.862305959179</v>
      </c>
      <c r="CC112" s="0" t="n">
        <f aca="false">BZ112*'Dist Horaria'!$J$6</f>
        <v>138.862305959179</v>
      </c>
      <c r="CD112" s="0" t="n">
        <f aca="false">BZ112*'Dist Horaria'!$K$6</f>
        <v>138.862305959179</v>
      </c>
      <c r="CE112" s="0" t="n">
        <f aca="false">BZ112*'Dist Horaria'!$L$6</f>
        <v>138.862305959179</v>
      </c>
      <c r="CF112" s="0" t="n">
        <f aca="false">BZ112*'Dist Horaria'!$M$6</f>
        <v>370.29948255781</v>
      </c>
      <c r="CG112" s="0" t="n">
        <f aca="false">BZ112*'Dist Horaria'!$N$6</f>
        <v>370.29948255781</v>
      </c>
      <c r="CH112" s="0" t="n">
        <f aca="false">BZ112*'Dist Horaria'!$O$6</f>
        <v>370.29948255781</v>
      </c>
      <c r="CI112" s="0" t="n">
        <f aca="false">BZ112*'Dist Horaria'!$P$6</f>
        <v>243.009035428563</v>
      </c>
      <c r="CJ112" s="0" t="n">
        <f aca="false">BZ112*'Dist Horaria'!$Q$6</f>
        <v>243.009035428563</v>
      </c>
      <c r="CK112" s="0" t="n">
        <f aca="false">BZ112*'Dist Horaria'!$R$6</f>
        <v>243.009035428563</v>
      </c>
      <c r="CL112" s="0" t="n">
        <f aca="false">BZ112*'Dist Horaria'!$S$6</f>
        <v>243.009035428563</v>
      </c>
      <c r="CM112" s="0" t="n">
        <f aca="false">BZ112*'Dist Horaria'!$T$6</f>
        <v>243.009035428563</v>
      </c>
      <c r="CN112" s="0" t="n">
        <f aca="false">BZ112*'Dist Horaria'!$U$6</f>
        <v>243.009035428563</v>
      </c>
      <c r="CO112" s="0" t="n">
        <f aca="false">BZ112*'Dist Horaria'!$V$6</f>
        <v>243.009035428563</v>
      </c>
      <c r="CP112" s="0" t="n">
        <f aca="false">BZ112*'Dist Horaria'!$W$6</f>
        <v>243.009035428563</v>
      </c>
      <c r="CQ112" s="0" t="n">
        <f aca="false">BZ112*'Dist Horaria'!$X$6</f>
        <v>370.29948255781</v>
      </c>
      <c r="CR112" s="0" t="n">
        <f aca="false">BZ112*'Dist Horaria'!$Y$6</f>
        <v>370.29948255781</v>
      </c>
      <c r="CS112" s="0" t="n">
        <f aca="false">BZ112*'Dist Horaria'!$Z$6</f>
        <v>370.29948255781</v>
      </c>
      <c r="CT112" s="0" t="n">
        <f aca="false">BZ112*'Dist Horaria'!$AA$6</f>
        <v>138.862305959179</v>
      </c>
      <c r="CU112" s="0" t="n">
        <f aca="false">BZ112*'Dist Horaria'!$AB$6</f>
        <v>138.862305959179</v>
      </c>
      <c r="CV112" s="0" t="n">
        <f aca="false">BZ112*'Dist Horaria'!$AC$6</f>
        <v>138.862305959179</v>
      </c>
      <c r="CW112" s="0" t="n">
        <f aca="false">BZ112*'Dist Horaria'!$AD$6</f>
        <v>138.862305959179</v>
      </c>
      <c r="CX112" s="0" t="n">
        <f aca="false">BZ112*'Dist Horaria'!$AE$6</f>
        <v>138.862305959179</v>
      </c>
      <c r="CY112" s="0" t="n">
        <f aca="false">AS112*1000000</f>
        <v>5810.15935877659</v>
      </c>
      <c r="CZ112" s="0" t="n">
        <f aca="false">CY112*'Dist Horaria'!$H$6</f>
        <v>145.253983969415</v>
      </c>
      <c r="DA112" s="0" t="n">
        <f aca="false">CY112*'Dist Horaria'!$I$6</f>
        <v>145.253983969415</v>
      </c>
      <c r="DB112" s="0" t="n">
        <f aca="false">CY112*'Dist Horaria'!$J$6</f>
        <v>145.253983969415</v>
      </c>
      <c r="DC112" s="0" t="n">
        <f aca="false">CY112*'Dist Horaria'!$K$6</f>
        <v>145.253983969415</v>
      </c>
      <c r="DD112" s="0" t="n">
        <f aca="false">CY112*'Dist Horaria'!$L$6</f>
        <v>145.253983969415</v>
      </c>
      <c r="DE112" s="0" t="n">
        <f aca="false">CY112*'Dist Horaria'!$M$6</f>
        <v>387.343957251773</v>
      </c>
      <c r="DF112" s="0" t="n">
        <f aca="false">CY112*'Dist Horaria'!$N$6</f>
        <v>387.343957251773</v>
      </c>
      <c r="DG112" s="0" t="n">
        <f aca="false">CY112*'Dist Horaria'!$O$6</f>
        <v>387.343957251773</v>
      </c>
      <c r="DH112" s="0" t="n">
        <f aca="false">CY112*'Dist Horaria'!$P$6</f>
        <v>254.194471946476</v>
      </c>
      <c r="DI112" s="0" t="n">
        <f aca="false">CY112*'Dist Horaria'!$Q$6</f>
        <v>254.194471946476</v>
      </c>
      <c r="DJ112" s="0" t="n">
        <f aca="false">CY112*'Dist Horaria'!$R$6</f>
        <v>254.194471946476</v>
      </c>
      <c r="DK112" s="0" t="n">
        <f aca="false">CY112*'Dist Horaria'!$S$6</f>
        <v>254.194471946476</v>
      </c>
      <c r="DL112" s="0" t="n">
        <f aca="false">CY112*'Dist Horaria'!$T$6</f>
        <v>254.194471946476</v>
      </c>
      <c r="DM112" s="0" t="n">
        <f aca="false">CY112*'Dist Horaria'!$U$6</f>
        <v>254.194471946476</v>
      </c>
      <c r="DN112" s="0" t="n">
        <f aca="false">CY112*'Dist Horaria'!$V$6</f>
        <v>254.194471946476</v>
      </c>
      <c r="DO112" s="0" t="n">
        <f aca="false">CY112*'Dist Horaria'!$W$6</f>
        <v>254.194471946476</v>
      </c>
      <c r="DP112" s="0" t="n">
        <f aca="false">CY112*'Dist Horaria'!$X$6</f>
        <v>387.343957251773</v>
      </c>
      <c r="DQ112" s="0" t="n">
        <f aca="false">CY112*'Dist Horaria'!$Y$6</f>
        <v>387.343957251773</v>
      </c>
      <c r="DR112" s="0" t="n">
        <f aca="false">CY112*'Dist Horaria'!$Z$6</f>
        <v>387.343957251773</v>
      </c>
      <c r="DS112" s="0" t="n">
        <f aca="false">CY112*'Dist Horaria'!$AA$6</f>
        <v>145.253983969415</v>
      </c>
      <c r="DT112" s="0" t="n">
        <f aca="false">CY112*'Dist Horaria'!$AB$6</f>
        <v>145.253983969415</v>
      </c>
      <c r="DU112" s="0" t="n">
        <f aca="false">CY112*'Dist Horaria'!$AC$6</f>
        <v>145.253983969415</v>
      </c>
      <c r="DV112" s="0" t="n">
        <f aca="false">CY112*'Dist Horaria'!$AD$6</f>
        <v>145.253983969415</v>
      </c>
      <c r="DW112" s="0" t="n">
        <f aca="false">CY112*'Dist Horaria'!$AE$6</f>
        <v>145.253983969415</v>
      </c>
      <c r="DX112" s="0" t="n">
        <f aca="false">AX112*1000000</f>
        <v>336.820832392846</v>
      </c>
      <c r="DY112" s="0" t="n">
        <f aca="false">DX112*'Dist Horaria'!$H$6</f>
        <v>8.42052080982115</v>
      </c>
      <c r="DZ112" s="0" t="n">
        <f aca="false">DX112*'Dist Horaria'!$I$6</f>
        <v>8.42052080982115</v>
      </c>
      <c r="EA112" s="0" t="n">
        <f aca="false">DX112*'Dist Horaria'!$J$6</f>
        <v>8.42052080982115</v>
      </c>
      <c r="EB112" s="0" t="n">
        <f aca="false">DX112*'Dist Horaria'!$K$6</f>
        <v>8.42052080982115</v>
      </c>
      <c r="EC112" s="0" t="n">
        <f aca="false">DX112*'Dist Horaria'!$L$6</f>
        <v>8.42052080982115</v>
      </c>
      <c r="ED112" s="0" t="n">
        <f aca="false">DX112*'Dist Horaria'!$M$6</f>
        <v>22.4547221595231</v>
      </c>
      <c r="EE112" s="0" t="n">
        <f aca="false">DX112*'Dist Horaria'!$N$6</f>
        <v>22.4547221595231</v>
      </c>
      <c r="EF112" s="0" t="n">
        <f aca="false">DX112*'Dist Horaria'!$O$6</f>
        <v>22.4547221595231</v>
      </c>
      <c r="EG112" s="0" t="n">
        <f aca="false">DX112*'Dist Horaria'!$P$6</f>
        <v>14.735911417187</v>
      </c>
      <c r="EH112" s="0" t="n">
        <f aca="false">DX112*'Dist Horaria'!$Q$6</f>
        <v>14.735911417187</v>
      </c>
      <c r="EI112" s="0" t="n">
        <f aca="false">DX112*'Dist Horaria'!$R$6</f>
        <v>14.735911417187</v>
      </c>
      <c r="EJ112" s="0" t="n">
        <f aca="false">DX112*'Dist Horaria'!$S$6</f>
        <v>14.735911417187</v>
      </c>
      <c r="EK112" s="0" t="n">
        <f aca="false">DX112*'Dist Horaria'!$T$6</f>
        <v>14.735911417187</v>
      </c>
      <c r="EL112" s="0" t="n">
        <f aca="false">DX112*'Dist Horaria'!$U$6</f>
        <v>14.735911417187</v>
      </c>
      <c r="EM112" s="0" t="n">
        <f aca="false">DX112*'Dist Horaria'!$V$6</f>
        <v>14.735911417187</v>
      </c>
      <c r="EN112" s="0" t="n">
        <f aca="false">DX112*'Dist Horaria'!$W$6</f>
        <v>14.735911417187</v>
      </c>
      <c r="EO112" s="0" t="n">
        <f aca="false">DX112*'Dist Horaria'!$X$6</f>
        <v>22.4547221595231</v>
      </c>
      <c r="EP112" s="0" t="n">
        <f aca="false">DX112*'Dist Horaria'!$Y$6</f>
        <v>22.4547221595231</v>
      </c>
      <c r="EQ112" s="0" t="n">
        <f aca="false">DX112*'Dist Horaria'!$Z$6</f>
        <v>22.4547221595231</v>
      </c>
      <c r="ER112" s="0" t="n">
        <f aca="false">DX112*'Dist Horaria'!$AA$6</f>
        <v>8.42052080982115</v>
      </c>
      <c r="ES112" s="0" t="n">
        <f aca="false">DX112*'Dist Horaria'!$AB$6</f>
        <v>8.42052080982115</v>
      </c>
      <c r="ET112" s="0" t="n">
        <f aca="false">DX112*'Dist Horaria'!$AC$6</f>
        <v>8.42052080982115</v>
      </c>
      <c r="EU112" s="0" t="n">
        <f aca="false">DX112*'Dist Horaria'!$AD$6</f>
        <v>8.42052080982115</v>
      </c>
      <c r="EV112" s="0" t="n">
        <f aca="false">DX112*'Dist Horaria'!$AE$6</f>
        <v>8.42052080982115</v>
      </c>
      <c r="EW112" s="0" t="n">
        <f aca="false">BB112+CA112+CZ112+DY112</f>
        <v>375.880306466486</v>
      </c>
      <c r="EX112" s="0" t="n">
        <f aca="false">BC112+CB112+DA112+DZ112</f>
        <v>373.650789929589</v>
      </c>
      <c r="EY112" s="0" t="n">
        <f aca="false">BD112+CC112+DB112+EA112</f>
        <v>371.546400338545</v>
      </c>
      <c r="EZ112" s="0" t="n">
        <f aca="false">BE112+CD112+DC112+EB112</f>
        <v>369.753542596725</v>
      </c>
      <c r="FA112" s="0" t="n">
        <f aca="false">BF112+CE112+DD112+EC112</f>
        <v>368.44339176579</v>
      </c>
      <c r="FB112" s="0" t="n">
        <f aca="false">BG112+CF112+DE112+ED112</f>
        <v>855.179917902104</v>
      </c>
      <c r="FC112" s="0" t="n">
        <f aca="false">BH112+CG112+DF112+EE112</f>
        <v>858.568523588018</v>
      </c>
      <c r="FD112" s="0" t="n">
        <f aca="false">BI112+CH112+DG112+EF112</f>
        <v>858.568523588018</v>
      </c>
      <c r="FE112" s="0" t="n">
        <f aca="false">BJ112+CI112+DH112+EG112</f>
        <v>615.758355045207</v>
      </c>
      <c r="FF112" s="0" t="n">
        <f aca="false">BK112+CJ112+DI112+EH112</f>
        <v>626.739204071964</v>
      </c>
      <c r="FG112" s="0" t="n">
        <f aca="false">BL112+CK112+DJ112+EI112</f>
        <v>634.725276091424</v>
      </c>
      <c r="FH112" s="0" t="n">
        <f aca="false">BM112+CL112+DK112+EJ112</f>
        <v>638.718312101155</v>
      </c>
      <c r="FI112" s="0" t="n">
        <f aca="false">BN112+CM112+DL112+EK112</f>
        <v>639.716571103587</v>
      </c>
      <c r="FJ112" s="0" t="n">
        <f aca="false">BO112+CN112+DM112+EL112</f>
        <v>638.718312101155</v>
      </c>
      <c r="FK112" s="0" t="n">
        <f aca="false">BP112+CO112+DN112+EM112</f>
        <v>636.72179409629</v>
      </c>
      <c r="FL112" s="0" t="n">
        <f aca="false">BQ112+CP112+DO112+EN112</f>
        <v>633.727017088992</v>
      </c>
      <c r="FM112" s="0" t="n">
        <f aca="false">BR112+CQ112+DP112+EO112</f>
        <v>899.525518538589</v>
      </c>
      <c r="FN112" s="0" t="n">
        <f aca="false">BS112+CR112+DQ112+EP112</f>
        <v>896.801553088887</v>
      </c>
      <c r="FO112" s="0" t="n">
        <f aca="false">BT112+CS112+DR112+EQ112</f>
        <v>881.974742528741</v>
      </c>
      <c r="FP112" s="0" t="n">
        <f aca="false">BU112+CT112+DS112+ER112</f>
        <v>389.415620179336</v>
      </c>
      <c r="FQ112" s="0" t="n">
        <f aca="false">BV112+CU112+DT112+ES112</f>
        <v>378.765425027933</v>
      </c>
      <c r="FR112" s="0" t="n">
        <f aca="false">BW112+CV112+DU112+ET112</f>
        <v>385.993574058034</v>
      </c>
      <c r="FS112" s="0" t="n">
        <f aca="false">BX112+CW112+DV112+EU112</f>
        <v>383.527289785948</v>
      </c>
      <c r="FT112" s="0" t="n">
        <f aca="false">BY112+CX112+DW112+EV112</f>
        <v>380.918104988289</v>
      </c>
      <c r="FU112" s="0" t="n">
        <f aca="false">AM112*'Dist Horaria'!$H$10</f>
        <v>0.182974393395763</v>
      </c>
      <c r="FV112" s="0" t="n">
        <f aca="false">AM112*'Dist Horaria'!$I$10</f>
        <v>0.171243838611938</v>
      </c>
      <c r="FW112" s="0" t="n">
        <f aca="false">AM112*'Dist Horaria'!$J$10</f>
        <v>0.170502508403134</v>
      </c>
      <c r="FX112" s="0" t="n">
        <f aca="false">AM112*'Dist Horaria'!$K$10</f>
        <v>0.16559891485427</v>
      </c>
      <c r="FY112" s="0" t="n">
        <f aca="false">AM112*'Dist Horaria'!$L$10</f>
        <v>0.165665184899846</v>
      </c>
      <c r="FZ112" s="0" t="n">
        <f aca="false">AM112*'Dist Horaria'!$M$10</f>
        <v>0.177268565402438</v>
      </c>
      <c r="GA112" s="0" t="n">
        <f aca="false">AM112*'Dist Horaria'!$N$10</f>
        <v>0.167703390090527</v>
      </c>
      <c r="GB112" s="0" t="n">
        <f aca="false">AM112*'Dist Horaria'!$O$10</f>
        <v>0.164841005668666</v>
      </c>
      <c r="GC112" s="0" t="n">
        <f aca="false">AM112*'Dist Horaria'!$P$10</f>
        <v>0.167398960635484</v>
      </c>
      <c r="GD112" s="0" t="n">
        <f aca="false">AM112*'Dist Horaria'!$Q$10</f>
        <v>0.151490411974828</v>
      </c>
      <c r="GE112" s="0" t="n">
        <f aca="false">AM112*'Dist Horaria'!$R$10</f>
        <v>0.184841053184729</v>
      </c>
      <c r="GF112" s="0" t="n">
        <f aca="false">AM112*'Dist Horaria'!$S$10</f>
        <v>0.157861439882385</v>
      </c>
      <c r="GG112" s="0" t="n">
        <f aca="false">AR112*'Dist Horaria'!$H$10</f>
        <v>0.191396501891123</v>
      </c>
      <c r="GH112" s="0" t="n">
        <f aca="false">AR112*'Dist Horaria'!$I$10</f>
        <v>0.179126002674272</v>
      </c>
      <c r="GI112" s="0" t="n">
        <f aca="false">AR112*'Dist Horaria'!$J$10</f>
        <v>0.178350549857744</v>
      </c>
      <c r="GJ112" s="0" t="n">
        <f aca="false">AR112*'Dist Horaria'!$K$10</f>
        <v>0.173221249333608</v>
      </c>
      <c r="GK112" s="0" t="n">
        <f aca="false">AR112*'Dist Horaria'!$L$10</f>
        <v>0.17329056971592</v>
      </c>
      <c r="GL112" s="0" t="n">
        <f aca="false">AR112*'Dist Horaria'!$M$10</f>
        <v>0.185428040960347</v>
      </c>
      <c r="GM112" s="0" t="n">
        <f aca="false">AR112*'Dist Horaria'!$N$10</f>
        <v>0.175422591232116</v>
      </c>
      <c r="GN112" s="0" t="n">
        <f aca="false">AR112*'Dist Horaria'!$O$10</f>
        <v>0.172428454428356</v>
      </c>
      <c r="GO112" s="0" t="n">
        <f aca="false">AR112*'Dist Horaria'!$P$10</f>
        <v>0.175104149226726</v>
      </c>
      <c r="GP112" s="0" t="n">
        <f aca="false">AR112*'Dist Horaria'!$Q$10</f>
        <v>0.158463347706327</v>
      </c>
      <c r="GQ112" s="0" t="n">
        <f aca="false">AR112*'Dist Horaria'!$R$10</f>
        <v>0.193349081960926</v>
      </c>
      <c r="GR112" s="0" t="n">
        <f aca="false">AR112*'Dist Horaria'!$S$10</f>
        <v>0.165127626965992</v>
      </c>
      <c r="GS112" s="0" t="n">
        <f aca="false">AW112*'Dist Horaria'!$H$10</f>
        <v>0.0110954493849926</v>
      </c>
      <c r="GT112" s="0" t="n">
        <f aca="false">AW112*'Dist Horaria'!$I$10</f>
        <v>0.0103841160970593</v>
      </c>
      <c r="GU112" s="0" t="n">
        <f aca="false">AW112*'Dist Horaria'!$J$10</f>
        <v>0.0103391623105939</v>
      </c>
      <c r="GV112" s="0" t="n">
        <f aca="false">AW112*'Dist Horaria'!$K$10</f>
        <v>0.0100418115555714</v>
      </c>
      <c r="GW112" s="0" t="n">
        <f aca="false">AW112*'Dist Horaria'!$L$10</f>
        <v>0.0100458301284591</v>
      </c>
      <c r="GX112" s="0" t="n">
        <f aca="false">AW112*'Dist Horaria'!$M$10</f>
        <v>0.0107494516498752</v>
      </c>
      <c r="GY112" s="0" t="n">
        <f aca="false">AW112*'Dist Horaria'!$N$10</f>
        <v>0.0101694255786734</v>
      </c>
      <c r="GZ112" s="0" t="n">
        <f aca="false">AW112*'Dist Horaria'!$O$10</f>
        <v>0.00999585243062931</v>
      </c>
      <c r="HA112" s="0" t="n">
        <f aca="false">AW112*'Dist Horaria'!$P$10</f>
        <v>0.0101509651725638</v>
      </c>
      <c r="HB112" s="0" t="n">
        <f aca="false">AW112*'Dist Horaria'!$Q$10</f>
        <v>0.00918628102645375</v>
      </c>
      <c r="HC112" s="0" t="n">
        <f aca="false">AW112*'Dist Horaria'!$R$10</f>
        <v>0.0112086424325174</v>
      </c>
      <c r="HD112" s="0" t="n">
        <f aca="false">AW112*'Dist Horaria'!$S$10</f>
        <v>0.00957261605599956</v>
      </c>
    </row>
    <row r="113" customFormat="false" ht="13.8" hidden="false" customHeight="false" outlineLevel="0" collapsed="false">
      <c r="A113" s="0" t="n">
        <v>4.68521590385985</v>
      </c>
      <c r="B113" s="0" t="n">
        <v>-74.0635886650363</v>
      </c>
      <c r="C113" s="0" t="n">
        <v>33</v>
      </c>
      <c r="D113" s="0" t="n">
        <v>33</v>
      </c>
      <c r="E113" s="0" t="n">
        <v>2426</v>
      </c>
      <c r="F113" s="0" t="n">
        <v>132</v>
      </c>
      <c r="G113" s="0" t="s">
        <v>661</v>
      </c>
      <c r="H113" s="1" t="n">
        <v>40977</v>
      </c>
      <c r="I113" s="0" t="s">
        <v>662</v>
      </c>
      <c r="J113" s="0" t="s">
        <v>663</v>
      </c>
      <c r="K113" s="0" t="s">
        <v>664</v>
      </c>
      <c r="L113" s="0" t="s">
        <v>665</v>
      </c>
      <c r="M113" s="0" t="s">
        <v>666</v>
      </c>
      <c r="N113" s="0" t="n">
        <v>4</v>
      </c>
      <c r="O113" s="0" t="s">
        <v>84</v>
      </c>
      <c r="P113" s="0" t="s">
        <v>85</v>
      </c>
      <c r="Q113" s="0" t="s">
        <v>86</v>
      </c>
      <c r="R113" s="0" t="s">
        <v>87</v>
      </c>
      <c r="S113" s="0" t="n">
        <v>365</v>
      </c>
      <c r="T113" s="0" t="n">
        <v>16</v>
      </c>
      <c r="U113" s="0" t="n">
        <v>2</v>
      </c>
      <c r="V113" s="0" t="n">
        <v>38000</v>
      </c>
      <c r="W113" s="0" t="n">
        <f aca="false">V113*12</f>
        <v>456000</v>
      </c>
      <c r="X113" s="0" t="s">
        <v>667</v>
      </c>
      <c r="Y113" s="0" t="s">
        <v>176</v>
      </c>
      <c r="Z113" s="0" t="n">
        <v>24382</v>
      </c>
      <c r="AB113" s="0" t="n">
        <v>0.005</v>
      </c>
      <c r="AC113" s="0" t="n">
        <v>0</v>
      </c>
      <c r="AD113" s="0" t="n">
        <v>5257.12752752448</v>
      </c>
      <c r="AE113" s="0" t="n">
        <v>2.38673589749611</v>
      </c>
      <c r="AF113" s="0" t="n">
        <f aca="false">AE113/S113</f>
        <v>0.00653900245889346</v>
      </c>
      <c r="AG113" s="0" t="n">
        <f aca="false">AE113*EXP(AB113*AC113)</f>
        <v>2.38673589749611</v>
      </c>
      <c r="AH113" s="0" t="n">
        <f aca="false">AG113/S113</f>
        <v>0.00653900245889346</v>
      </c>
      <c r="AI113" s="0" t="s">
        <v>90</v>
      </c>
      <c r="AJ113" s="0" t="n">
        <f aca="false">IF(AI113="A",'FE DISTRIBUCIÓN'!$C$2,'FE DISTRIBUCIÓN'!$C$3)</f>
        <v>4.994E-006</v>
      </c>
      <c r="AK113" s="0" t="n">
        <f aca="false">W113*AJ113</f>
        <v>2.277264</v>
      </c>
      <c r="AL113" s="0" t="n">
        <f aca="false">AK113/365</f>
        <v>0.0062390794520548</v>
      </c>
      <c r="AM113" s="0" t="n">
        <f aca="false">AK113*EXP(AB113*AC113)</f>
        <v>2.277264</v>
      </c>
      <c r="AN113" s="0" t="n">
        <f aca="false">AM113/365</f>
        <v>0.0062390794520548</v>
      </c>
      <c r="AO113" s="0" t="n">
        <v>5.223868284E-006</v>
      </c>
      <c r="AP113" s="0" t="n">
        <f aca="false">AO113*W113</f>
        <v>2.382083937504</v>
      </c>
      <c r="AQ113" s="0" t="n">
        <f aca="false">AP113/365</f>
        <v>0.00652625736302466</v>
      </c>
      <c r="AR113" s="0" t="n">
        <f aca="false">AP113*EXP(AB113*AC113)</f>
        <v>2.382083937504</v>
      </c>
      <c r="AS113" s="0" t="n">
        <f aca="false">AR113/365</f>
        <v>0.00652625736302466</v>
      </c>
      <c r="AT113" s="0" t="n">
        <v>3.02832944E-007</v>
      </c>
      <c r="AU113" s="0" t="n">
        <f aca="false">AT113*W113</f>
        <v>0.138091822464</v>
      </c>
      <c r="AV113" s="0" t="n">
        <f aca="false">AU113/365</f>
        <v>0.000378333760175342</v>
      </c>
      <c r="AW113" s="0" t="n">
        <f aca="false">AU113*EXP(AB113*AC113)</f>
        <v>0.138091822464</v>
      </c>
      <c r="AX113" s="0" t="n">
        <f aca="false">AW113/365</f>
        <v>0.000378333760175342</v>
      </c>
      <c r="AY113" s="0" t="n">
        <f aca="false">AW113+AR113+AM113+AG113</f>
        <v>7.18417565746411</v>
      </c>
      <c r="AZ113" s="0" t="n">
        <f aca="false">AH113+AN113+AS113+AX113</f>
        <v>0.0196826730341483</v>
      </c>
      <c r="BA113" s="0" t="n">
        <f aca="false">AH113*1000000</f>
        <v>6539.00245889346</v>
      </c>
      <c r="BB113" s="0" t="n">
        <f aca="false">BA113*'Dist Horaria'!$H$3</f>
        <v>227.848542366579</v>
      </c>
      <c r="BC113" s="0" t="n">
        <f aca="false">BA113*'Dist Horaria'!$I$3</f>
        <v>221.753380546494</v>
      </c>
      <c r="BD113" s="0" t="n">
        <f aca="false">BA113*'Dist Horaria'!$J$3</f>
        <v>216.000296917086</v>
      </c>
      <c r="BE113" s="0" t="n">
        <f aca="false">BA113*'Dist Horaria'!$K$3</f>
        <v>211.098894359203</v>
      </c>
      <c r="BF113" s="0" t="n">
        <f aca="false">BA113*'Dist Horaria'!$L$3</f>
        <v>207.51713966436</v>
      </c>
      <c r="BG113" s="0" t="n">
        <f aca="false">BA113*'Dist Horaria'!$M$3</f>
        <v>205.262192306805</v>
      </c>
      <c r="BH113" s="0" t="n">
        <f aca="false">BA113*'Dist Horaria'!$N$3</f>
        <v>214.526128975717</v>
      </c>
      <c r="BI113" s="0" t="n">
        <f aca="false">BA113*'Dist Horaria'!$O$3</f>
        <v>214.526128975717</v>
      </c>
      <c r="BJ113" s="0" t="n">
        <f aca="false">BA113*'Dist Horaria'!$P$3</f>
        <v>283.82530740576</v>
      </c>
      <c r="BK113" s="0" t="n">
        <f aca="false">BA113*'Dist Horaria'!$Q$3</f>
        <v>313.845291842907</v>
      </c>
      <c r="BL113" s="0" t="n">
        <f aca="false">BA113*'Dist Horaria'!$R$3</f>
        <v>335.678007797197</v>
      </c>
      <c r="BM113" s="0" t="n">
        <f aca="false">BA113*'Dist Horaria'!$S$3</f>
        <v>346.594365774341</v>
      </c>
      <c r="BN113" s="0" t="n">
        <f aca="false">BA113*'Dist Horaria'!$T$3</f>
        <v>349.323455268627</v>
      </c>
      <c r="BO113" s="0" t="n">
        <f aca="false">BA113*'Dist Horaria'!$U$3</f>
        <v>346.594365774341</v>
      </c>
      <c r="BP113" s="0" t="n">
        <f aca="false">BA113*'Dist Horaria'!$V$3</f>
        <v>341.136186785769</v>
      </c>
      <c r="BQ113" s="0" t="n">
        <f aca="false">BA113*'Dist Horaria'!$W$3</f>
        <v>332.94891830291</v>
      </c>
      <c r="BR113" s="0" t="n">
        <f aca="false">BA113*'Dist Horaria'!$X$3</f>
        <v>326.496373536262</v>
      </c>
      <c r="BS113" s="0" t="n">
        <f aca="false">BA113*'Dist Horaria'!$Y$3</f>
        <v>319.049462991539</v>
      </c>
      <c r="BT113" s="0" t="n">
        <f aca="false">BA113*'Dist Horaria'!$Z$3</f>
        <v>278.515200004814</v>
      </c>
      <c r="BU113" s="0" t="n">
        <f aca="false">BA113*'Dist Horaria'!$AA$3</f>
        <v>264.852047835195</v>
      </c>
      <c r="BV113" s="0" t="n">
        <f aca="false">BA113*'Dist Horaria'!$AB$3</f>
        <v>235.736021203863</v>
      </c>
      <c r="BW113" s="0" t="n">
        <f aca="false">BA113*'Dist Horaria'!$AC$3</f>
        <v>255.496690061459</v>
      </c>
      <c r="BX113" s="0" t="n">
        <f aca="false">BA113*'Dist Horaria'!$AD$3</f>
        <v>248.754240977131</v>
      </c>
      <c r="BY113" s="0" t="n">
        <f aca="false">BA113*'Dist Horaria'!$AE$3</f>
        <v>241.621123416868</v>
      </c>
      <c r="BZ113" s="0" t="n">
        <f aca="false">AN113*1000000</f>
        <v>6239.0794520548</v>
      </c>
      <c r="CA113" s="0" t="n">
        <f aca="false">BZ113*'Dist Horaria'!$H$6</f>
        <v>155.97698630137</v>
      </c>
      <c r="CB113" s="0" t="n">
        <f aca="false">BZ113*'Dist Horaria'!$I$6</f>
        <v>155.97698630137</v>
      </c>
      <c r="CC113" s="0" t="n">
        <f aca="false">BZ113*'Dist Horaria'!$J$6</f>
        <v>155.97698630137</v>
      </c>
      <c r="CD113" s="0" t="n">
        <f aca="false">BZ113*'Dist Horaria'!$K$6</f>
        <v>155.97698630137</v>
      </c>
      <c r="CE113" s="0" t="n">
        <f aca="false">BZ113*'Dist Horaria'!$L$6</f>
        <v>155.97698630137</v>
      </c>
      <c r="CF113" s="0" t="n">
        <f aca="false">BZ113*'Dist Horaria'!$M$6</f>
        <v>415.938630136986</v>
      </c>
      <c r="CG113" s="0" t="n">
        <f aca="false">BZ113*'Dist Horaria'!$N$6</f>
        <v>415.938630136986</v>
      </c>
      <c r="CH113" s="0" t="n">
        <f aca="false">BZ113*'Dist Horaria'!$O$6</f>
        <v>415.938630136986</v>
      </c>
      <c r="CI113" s="0" t="n">
        <f aca="false">BZ113*'Dist Horaria'!$P$6</f>
        <v>272.959726027397</v>
      </c>
      <c r="CJ113" s="0" t="n">
        <f aca="false">BZ113*'Dist Horaria'!$Q$6</f>
        <v>272.959726027397</v>
      </c>
      <c r="CK113" s="0" t="n">
        <f aca="false">BZ113*'Dist Horaria'!$R$6</f>
        <v>272.959726027397</v>
      </c>
      <c r="CL113" s="0" t="n">
        <f aca="false">BZ113*'Dist Horaria'!$S$6</f>
        <v>272.959726027397</v>
      </c>
      <c r="CM113" s="0" t="n">
        <f aca="false">BZ113*'Dist Horaria'!$T$6</f>
        <v>272.959726027397</v>
      </c>
      <c r="CN113" s="0" t="n">
        <f aca="false">BZ113*'Dist Horaria'!$U$6</f>
        <v>272.959726027397</v>
      </c>
      <c r="CO113" s="0" t="n">
        <f aca="false">BZ113*'Dist Horaria'!$V$6</f>
        <v>272.959726027397</v>
      </c>
      <c r="CP113" s="0" t="n">
        <f aca="false">BZ113*'Dist Horaria'!$W$6</f>
        <v>272.959726027397</v>
      </c>
      <c r="CQ113" s="0" t="n">
        <f aca="false">BZ113*'Dist Horaria'!$X$6</f>
        <v>415.938630136986</v>
      </c>
      <c r="CR113" s="0" t="n">
        <f aca="false">BZ113*'Dist Horaria'!$Y$6</f>
        <v>415.938630136986</v>
      </c>
      <c r="CS113" s="0" t="n">
        <f aca="false">BZ113*'Dist Horaria'!$Z$6</f>
        <v>415.938630136986</v>
      </c>
      <c r="CT113" s="0" t="n">
        <f aca="false">BZ113*'Dist Horaria'!$AA$6</f>
        <v>155.97698630137</v>
      </c>
      <c r="CU113" s="0" t="n">
        <f aca="false">BZ113*'Dist Horaria'!$AB$6</f>
        <v>155.97698630137</v>
      </c>
      <c r="CV113" s="0" t="n">
        <f aca="false">BZ113*'Dist Horaria'!$AC$6</f>
        <v>155.97698630137</v>
      </c>
      <c r="CW113" s="0" t="n">
        <f aca="false">BZ113*'Dist Horaria'!$AD$6</f>
        <v>155.97698630137</v>
      </c>
      <c r="CX113" s="0" t="n">
        <f aca="false">BZ113*'Dist Horaria'!$AE$6</f>
        <v>155.97698630137</v>
      </c>
      <c r="CY113" s="0" t="n">
        <f aca="false">AS113*1000000</f>
        <v>6526.25736302466</v>
      </c>
      <c r="CZ113" s="0" t="n">
        <f aca="false">CY113*'Dist Horaria'!$H$6</f>
        <v>163.156434075616</v>
      </c>
      <c r="DA113" s="0" t="n">
        <f aca="false">CY113*'Dist Horaria'!$I$6</f>
        <v>163.156434075616</v>
      </c>
      <c r="DB113" s="0" t="n">
        <f aca="false">CY113*'Dist Horaria'!$J$6</f>
        <v>163.156434075616</v>
      </c>
      <c r="DC113" s="0" t="n">
        <f aca="false">CY113*'Dist Horaria'!$K$6</f>
        <v>163.156434075616</v>
      </c>
      <c r="DD113" s="0" t="n">
        <f aca="false">CY113*'Dist Horaria'!$L$6</f>
        <v>163.156434075616</v>
      </c>
      <c r="DE113" s="0" t="n">
        <f aca="false">CY113*'Dist Horaria'!$M$6</f>
        <v>435.083824201644</v>
      </c>
      <c r="DF113" s="0" t="n">
        <f aca="false">CY113*'Dist Horaria'!$N$6</f>
        <v>435.083824201644</v>
      </c>
      <c r="DG113" s="0" t="n">
        <f aca="false">CY113*'Dist Horaria'!$O$6</f>
        <v>435.083824201644</v>
      </c>
      <c r="DH113" s="0" t="n">
        <f aca="false">CY113*'Dist Horaria'!$P$6</f>
        <v>285.523759632329</v>
      </c>
      <c r="DI113" s="0" t="n">
        <f aca="false">CY113*'Dist Horaria'!$Q$6</f>
        <v>285.523759632329</v>
      </c>
      <c r="DJ113" s="0" t="n">
        <f aca="false">CY113*'Dist Horaria'!$R$6</f>
        <v>285.523759632329</v>
      </c>
      <c r="DK113" s="0" t="n">
        <f aca="false">CY113*'Dist Horaria'!$S$6</f>
        <v>285.523759632329</v>
      </c>
      <c r="DL113" s="0" t="n">
        <f aca="false">CY113*'Dist Horaria'!$T$6</f>
        <v>285.523759632329</v>
      </c>
      <c r="DM113" s="0" t="n">
        <f aca="false">CY113*'Dist Horaria'!$U$6</f>
        <v>285.523759632329</v>
      </c>
      <c r="DN113" s="0" t="n">
        <f aca="false">CY113*'Dist Horaria'!$V$6</f>
        <v>285.523759632329</v>
      </c>
      <c r="DO113" s="0" t="n">
        <f aca="false">CY113*'Dist Horaria'!$W$6</f>
        <v>285.523759632329</v>
      </c>
      <c r="DP113" s="0" t="n">
        <f aca="false">CY113*'Dist Horaria'!$X$6</f>
        <v>435.083824201644</v>
      </c>
      <c r="DQ113" s="0" t="n">
        <f aca="false">CY113*'Dist Horaria'!$Y$6</f>
        <v>435.083824201644</v>
      </c>
      <c r="DR113" s="0" t="n">
        <f aca="false">CY113*'Dist Horaria'!$Z$6</f>
        <v>435.083824201644</v>
      </c>
      <c r="DS113" s="0" t="n">
        <f aca="false">CY113*'Dist Horaria'!$AA$6</f>
        <v>163.156434075616</v>
      </c>
      <c r="DT113" s="0" t="n">
        <f aca="false">CY113*'Dist Horaria'!$AB$6</f>
        <v>163.156434075616</v>
      </c>
      <c r="DU113" s="0" t="n">
        <f aca="false">CY113*'Dist Horaria'!$AC$6</f>
        <v>163.156434075616</v>
      </c>
      <c r="DV113" s="0" t="n">
        <f aca="false">CY113*'Dist Horaria'!$AD$6</f>
        <v>163.156434075616</v>
      </c>
      <c r="DW113" s="0" t="n">
        <f aca="false">CY113*'Dist Horaria'!$AE$6</f>
        <v>163.156434075616</v>
      </c>
      <c r="DX113" s="0" t="n">
        <f aca="false">AX113*1000000</f>
        <v>378.333760175342</v>
      </c>
      <c r="DY113" s="0" t="n">
        <f aca="false">DX113*'Dist Horaria'!$H$6</f>
        <v>9.45834400438356</v>
      </c>
      <c r="DZ113" s="0" t="n">
        <f aca="false">DX113*'Dist Horaria'!$I$6</f>
        <v>9.45834400438356</v>
      </c>
      <c r="EA113" s="0" t="n">
        <f aca="false">DX113*'Dist Horaria'!$J$6</f>
        <v>9.45834400438356</v>
      </c>
      <c r="EB113" s="0" t="n">
        <f aca="false">DX113*'Dist Horaria'!$K$6</f>
        <v>9.45834400438356</v>
      </c>
      <c r="EC113" s="0" t="n">
        <f aca="false">DX113*'Dist Horaria'!$L$6</f>
        <v>9.45834400438356</v>
      </c>
      <c r="ED113" s="0" t="n">
        <f aca="false">DX113*'Dist Horaria'!$M$6</f>
        <v>25.2222506783562</v>
      </c>
      <c r="EE113" s="0" t="n">
        <f aca="false">DX113*'Dist Horaria'!$N$6</f>
        <v>25.2222506783562</v>
      </c>
      <c r="EF113" s="0" t="n">
        <f aca="false">DX113*'Dist Horaria'!$O$6</f>
        <v>25.2222506783562</v>
      </c>
      <c r="EG113" s="0" t="n">
        <f aca="false">DX113*'Dist Horaria'!$P$6</f>
        <v>16.5521020076712</v>
      </c>
      <c r="EH113" s="0" t="n">
        <f aca="false">DX113*'Dist Horaria'!$Q$6</f>
        <v>16.5521020076712</v>
      </c>
      <c r="EI113" s="0" t="n">
        <f aca="false">DX113*'Dist Horaria'!$R$6</f>
        <v>16.5521020076712</v>
      </c>
      <c r="EJ113" s="0" t="n">
        <f aca="false">DX113*'Dist Horaria'!$S$6</f>
        <v>16.5521020076712</v>
      </c>
      <c r="EK113" s="0" t="n">
        <f aca="false">DX113*'Dist Horaria'!$T$6</f>
        <v>16.5521020076712</v>
      </c>
      <c r="EL113" s="0" t="n">
        <f aca="false">DX113*'Dist Horaria'!$U$6</f>
        <v>16.5521020076712</v>
      </c>
      <c r="EM113" s="0" t="n">
        <f aca="false">DX113*'Dist Horaria'!$V$6</f>
        <v>16.5521020076712</v>
      </c>
      <c r="EN113" s="0" t="n">
        <f aca="false">DX113*'Dist Horaria'!$W$6</f>
        <v>16.5521020076712</v>
      </c>
      <c r="EO113" s="0" t="n">
        <f aca="false">DX113*'Dist Horaria'!$X$6</f>
        <v>25.2222506783562</v>
      </c>
      <c r="EP113" s="0" t="n">
        <f aca="false">DX113*'Dist Horaria'!$Y$6</f>
        <v>25.2222506783562</v>
      </c>
      <c r="EQ113" s="0" t="n">
        <f aca="false">DX113*'Dist Horaria'!$Z$6</f>
        <v>25.2222506783562</v>
      </c>
      <c r="ER113" s="0" t="n">
        <f aca="false">DX113*'Dist Horaria'!$AA$6</f>
        <v>9.45834400438356</v>
      </c>
      <c r="ES113" s="0" t="n">
        <f aca="false">DX113*'Dist Horaria'!$AB$6</f>
        <v>9.45834400438356</v>
      </c>
      <c r="ET113" s="0" t="n">
        <f aca="false">DX113*'Dist Horaria'!$AC$6</f>
        <v>9.45834400438356</v>
      </c>
      <c r="EU113" s="0" t="n">
        <f aca="false">DX113*'Dist Horaria'!$AD$6</f>
        <v>9.45834400438356</v>
      </c>
      <c r="EV113" s="0" t="n">
        <f aca="false">DX113*'Dist Horaria'!$AE$6</f>
        <v>9.45834400438356</v>
      </c>
      <c r="EW113" s="0" t="n">
        <f aca="false">BB113+CA113+CZ113+DY113</f>
        <v>556.440306747949</v>
      </c>
      <c r="EX113" s="0" t="n">
        <f aca="false">BC113+CB113+DA113+DZ113</f>
        <v>550.345144927864</v>
      </c>
      <c r="EY113" s="0" t="n">
        <f aca="false">BD113+CC113+DB113+EA113</f>
        <v>544.592061298456</v>
      </c>
      <c r="EZ113" s="0" t="n">
        <f aca="false">BE113+CD113+DC113+EB113</f>
        <v>539.690658740573</v>
      </c>
      <c r="FA113" s="0" t="n">
        <f aca="false">BF113+CE113+DD113+EC113</f>
        <v>536.10890404573</v>
      </c>
      <c r="FB113" s="0" t="n">
        <f aca="false">BG113+CF113+DE113+ED113</f>
        <v>1081.50689732379</v>
      </c>
      <c r="FC113" s="0" t="n">
        <f aca="false">BH113+CG113+DF113+EE113</f>
        <v>1090.7708339927</v>
      </c>
      <c r="FD113" s="0" t="n">
        <f aca="false">BI113+CH113+DG113+EF113</f>
        <v>1090.7708339927</v>
      </c>
      <c r="FE113" s="0" t="n">
        <f aca="false">BJ113+CI113+DH113+EG113</f>
        <v>858.860895073157</v>
      </c>
      <c r="FF113" s="0" t="n">
        <f aca="false">BK113+CJ113+DI113+EH113</f>
        <v>888.880879510305</v>
      </c>
      <c r="FG113" s="0" t="n">
        <f aca="false">BL113+CK113+DJ113+EI113</f>
        <v>910.713595464594</v>
      </c>
      <c r="FH113" s="0" t="n">
        <f aca="false">BM113+CL113+DK113+EJ113</f>
        <v>921.629953441738</v>
      </c>
      <c r="FI113" s="0" t="n">
        <f aca="false">BN113+CM113+DL113+EK113</f>
        <v>924.359042936025</v>
      </c>
      <c r="FJ113" s="0" t="n">
        <f aca="false">BO113+CN113+DM113+EL113</f>
        <v>921.629953441738</v>
      </c>
      <c r="FK113" s="0" t="n">
        <f aca="false">BP113+CO113+DN113+EM113</f>
        <v>916.171774453166</v>
      </c>
      <c r="FL113" s="0" t="n">
        <f aca="false">BQ113+CP113+DO113+EN113</f>
        <v>907.984505970308</v>
      </c>
      <c r="FM113" s="0" t="n">
        <f aca="false">BR113+CQ113+DP113+EO113</f>
        <v>1202.74107855325</v>
      </c>
      <c r="FN113" s="0" t="n">
        <f aca="false">BS113+CR113+DQ113+EP113</f>
        <v>1195.29416800853</v>
      </c>
      <c r="FO113" s="0" t="n">
        <f aca="false">BT113+CS113+DR113+EQ113</f>
        <v>1154.7599050218</v>
      </c>
      <c r="FP113" s="0" t="n">
        <f aca="false">BU113+CT113+DS113+ER113</f>
        <v>593.443812216564</v>
      </c>
      <c r="FQ113" s="0" t="n">
        <f aca="false">BV113+CU113+DT113+ES113</f>
        <v>564.327785585233</v>
      </c>
      <c r="FR113" s="0" t="n">
        <f aca="false">BW113+CV113+DU113+ET113</f>
        <v>584.088454442829</v>
      </c>
      <c r="FS113" s="0" t="n">
        <f aca="false">BX113+CW113+DV113+EU113</f>
        <v>577.346005358501</v>
      </c>
      <c r="FT113" s="0" t="n">
        <f aca="false">BY113+CX113+DW113+EV113</f>
        <v>570.212887798238</v>
      </c>
      <c r="FU113" s="0" t="n">
        <f aca="false">AM113*'Dist Horaria'!$H$10</f>
        <v>0.20552585710756</v>
      </c>
      <c r="FV113" s="0" t="n">
        <f aca="false">AM113*'Dist Horaria'!$I$10</f>
        <v>0.192349519798556</v>
      </c>
      <c r="FW113" s="0" t="n">
        <f aca="false">AM113*'Dist Horaria'!$J$10</f>
        <v>0.19151682116933</v>
      </c>
      <c r="FX113" s="0" t="n">
        <f aca="false">AM113*'Dist Horaria'!$K$10</f>
        <v>0.186008863206832</v>
      </c>
      <c r="FY113" s="0" t="n">
        <f aca="false">AM113*'Dist Horaria'!$L$10</f>
        <v>0.186083300988343</v>
      </c>
      <c r="FZ113" s="0" t="n">
        <f aca="false">AM113*'Dist Horaria'!$M$10</f>
        <v>0.199116789876496</v>
      </c>
      <c r="GA113" s="0" t="n">
        <f aca="false">AM113*'Dist Horaria'!$N$10</f>
        <v>0.188372713517613</v>
      </c>
      <c r="GB113" s="0" t="n">
        <f aca="false">AM113*'Dist Horaria'!$O$10</f>
        <v>0.185157542253719</v>
      </c>
      <c r="GC113" s="0" t="n">
        <f aca="false">AM113*'Dist Horaria'!$P$10</f>
        <v>0.188030763348984</v>
      </c>
      <c r="GD113" s="0" t="n">
        <f aca="false">AM113*'Dist Horaria'!$Q$10</f>
        <v>0.170161497392481</v>
      </c>
      <c r="GE113" s="0" t="n">
        <f aca="false">AM113*'Dist Horaria'!$R$10</f>
        <v>0.20762258138649</v>
      </c>
      <c r="GF113" s="0" t="n">
        <f aca="false">AM113*'Dist Horaria'!$S$10</f>
        <v>0.177317749953596</v>
      </c>
      <c r="GG113" s="0" t="n">
        <f aca="false">AR113*'Dist Horaria'!$H$10</f>
        <v>0.214985984478594</v>
      </c>
      <c r="GH113" s="0" t="n">
        <f aca="false">AR113*'Dist Horaria'!$I$10</f>
        <v>0.201203154969625</v>
      </c>
      <c r="GI113" s="0" t="n">
        <f aca="false">AR113*'Dist Horaria'!$J$10</f>
        <v>0.200332128145567</v>
      </c>
      <c r="GJ113" s="0" t="n">
        <f aca="false">AR113*'Dist Horaria'!$K$10</f>
        <v>0.194570644983794</v>
      </c>
      <c r="GK113" s="0" t="n">
        <f aca="false">AR113*'Dist Horaria'!$L$10</f>
        <v>0.194648509053871</v>
      </c>
      <c r="GL113" s="0" t="n">
        <f aca="false">AR113*'Dist Horaria'!$M$10</f>
        <v>0.208281914987529</v>
      </c>
      <c r="GM113" s="0" t="n">
        <f aca="false">AR113*'Dist Horaria'!$N$10</f>
        <v>0.19704330070398</v>
      </c>
      <c r="GN113" s="0" t="n">
        <f aca="false">AR113*'Dist Horaria'!$O$10</f>
        <v>0.193680138670924</v>
      </c>
      <c r="GO113" s="0" t="n">
        <f aca="false">AR113*'Dist Horaria'!$P$10</f>
        <v>0.196685610948151</v>
      </c>
      <c r="GP113" s="0" t="n">
        <f aca="false">AR113*'Dist Horaria'!$Q$10</f>
        <v>0.177993842488292</v>
      </c>
      <c r="GQ113" s="0" t="n">
        <f aca="false">AR113*'Dist Horaria'!$R$10</f>
        <v>0.217179218651801</v>
      </c>
      <c r="GR113" s="0" t="n">
        <f aca="false">AR113*'Dist Horaria'!$S$10</f>
        <v>0.185479489421873</v>
      </c>
      <c r="GS113" s="0" t="n">
        <f aca="false">AW113*'Dist Horaria'!$H$10</f>
        <v>0.0124629556219475</v>
      </c>
      <c r="GT113" s="0" t="n">
        <f aca="false">AW113*'Dist Horaria'!$I$10</f>
        <v>0.0116639510127319</v>
      </c>
      <c r="GU113" s="0" t="n">
        <f aca="false">AW113*'Dist Horaria'!$J$10</f>
        <v>0.0116134567040909</v>
      </c>
      <c r="GV113" s="0" t="n">
        <f aca="false">AW113*'Dist Horaria'!$K$10</f>
        <v>0.0112794576802199</v>
      </c>
      <c r="GW113" s="0" t="n">
        <f aca="false">AW113*'Dist Horaria'!$L$10</f>
        <v>0.0112839715393548</v>
      </c>
      <c r="GX113" s="0" t="n">
        <f aca="false">AW113*'Dist Horaria'!$M$10</f>
        <v>0.0120743139123205</v>
      </c>
      <c r="GY113" s="0" t="n">
        <f aca="false">AW113*'Dist Horaria'!$N$10</f>
        <v>0.0114228000408104</v>
      </c>
      <c r="GZ113" s="0" t="n">
        <f aca="false">AW113*'Dist Horaria'!$O$10</f>
        <v>0.0112278341258507</v>
      </c>
      <c r="HA113" s="0" t="n">
        <f aca="false">AW113*'Dist Horaria'!$P$10</f>
        <v>0.0114020644027914</v>
      </c>
      <c r="HB113" s="0" t="n">
        <f aca="false">AW113*'Dist Horaria'!$Q$10</f>
        <v>0.0103184836225097</v>
      </c>
      <c r="HC113" s="0" t="n">
        <f aca="false">AW113*'Dist Horaria'!$R$10</f>
        <v>0.0125900996319885</v>
      </c>
      <c r="HD113" s="0" t="n">
        <f aca="false">AW113*'Dist Horaria'!$S$10</f>
        <v>0.0107524341693839</v>
      </c>
    </row>
    <row r="114" customFormat="false" ht="13.8" hidden="false" customHeight="false" outlineLevel="0" collapsed="false">
      <c r="A114" s="0" t="n">
        <v>4.66999334196757</v>
      </c>
      <c r="B114" s="0" t="n">
        <v>-74.0638161520549</v>
      </c>
      <c r="C114" s="0" t="n">
        <v>33</v>
      </c>
      <c r="D114" s="0" t="n">
        <v>32</v>
      </c>
      <c r="E114" s="0" t="n">
        <v>2413</v>
      </c>
      <c r="F114" s="0" t="n">
        <v>133</v>
      </c>
      <c r="G114" s="0" t="s">
        <v>661</v>
      </c>
      <c r="H114" s="1" t="n">
        <v>40894</v>
      </c>
      <c r="I114" s="0" t="s">
        <v>668</v>
      </c>
      <c r="J114" s="0" t="s">
        <v>669</v>
      </c>
      <c r="K114" s="0" t="s">
        <v>670</v>
      </c>
      <c r="L114" s="0" t="s">
        <v>671</v>
      </c>
      <c r="M114" s="0" t="s">
        <v>672</v>
      </c>
      <c r="N114" s="0" t="n">
        <v>23</v>
      </c>
      <c r="O114" s="0" t="s">
        <v>110</v>
      </c>
      <c r="P114" s="0" t="s">
        <v>85</v>
      </c>
      <c r="Q114" s="0" t="s">
        <v>86</v>
      </c>
      <c r="R114" s="0" t="s">
        <v>87</v>
      </c>
      <c r="S114" s="0" t="n">
        <v>365</v>
      </c>
      <c r="T114" s="0" t="n">
        <v>24</v>
      </c>
      <c r="U114" s="0" t="n">
        <v>3</v>
      </c>
      <c r="V114" s="0" t="n">
        <v>121000</v>
      </c>
      <c r="W114" s="0" t="n">
        <f aca="false">V114*12</f>
        <v>1452000</v>
      </c>
      <c r="X114" s="0" t="s">
        <v>673</v>
      </c>
      <c r="Y114" s="0" t="s">
        <v>674</v>
      </c>
      <c r="Z114" s="0" t="n">
        <v>29018</v>
      </c>
      <c r="AA114" s="0" t="s">
        <v>675</v>
      </c>
      <c r="AB114" s="0" t="n">
        <v>0.005</v>
      </c>
      <c r="AC114" s="0" t="n">
        <v>-1</v>
      </c>
      <c r="AD114" s="0" t="n">
        <v>5211.94535579018</v>
      </c>
      <c r="AE114" s="0" t="n">
        <v>2.36622319152874</v>
      </c>
      <c r="AF114" s="0" t="n">
        <f aca="false">AE114/S114</f>
        <v>0.0064828032644623</v>
      </c>
      <c r="AG114" s="0" t="n">
        <f aca="false">AE114*EXP(AB114*AC114)</f>
        <v>2.35442160412623</v>
      </c>
      <c r="AH114" s="0" t="n">
        <f aca="false">AG114/S114</f>
        <v>0.00645047014829104</v>
      </c>
      <c r="AI114" s="0" t="s">
        <v>90</v>
      </c>
      <c r="AJ114" s="0" t="n">
        <f aca="false">IF(AI114="A",'FE DISTRIBUCIÓN'!$C$2,'FE DISTRIBUCIÓN'!$C$3)</f>
        <v>4.994E-006</v>
      </c>
      <c r="AK114" s="0" t="n">
        <f aca="false">W114*AJ114</f>
        <v>7.251288</v>
      </c>
      <c r="AL114" s="0" t="n">
        <f aca="false">AK114/365</f>
        <v>0.0198665424657534</v>
      </c>
      <c r="AM114" s="0" t="n">
        <f aca="false">AK114*EXP(AB114*AC114)</f>
        <v>7.21512205022015</v>
      </c>
      <c r="AN114" s="0" t="n">
        <f aca="false">AM114/365</f>
        <v>0.019767457671836</v>
      </c>
      <c r="AO114" s="0" t="n">
        <v>5.223868284E-006</v>
      </c>
      <c r="AP114" s="0" t="n">
        <f aca="false">AO114*W114</f>
        <v>7.585056748368</v>
      </c>
      <c r="AQ114" s="0" t="n">
        <f aca="false">AP114/365</f>
        <v>0.020780977392789</v>
      </c>
      <c r="AR114" s="0" t="n">
        <f aca="false">AP114*EXP(AB114*AC114)</f>
        <v>7.54722612001083</v>
      </c>
      <c r="AS114" s="0" t="n">
        <f aca="false">AR114/365</f>
        <v>0.0206773318356461</v>
      </c>
      <c r="AT114" s="0" t="n">
        <v>3.02832944E-007</v>
      </c>
      <c r="AU114" s="0" t="n">
        <f aca="false">AT114*W114</f>
        <v>0.439713434688</v>
      </c>
      <c r="AV114" s="0" t="n">
        <f aca="false">AU114/365</f>
        <v>0.00120469434161096</v>
      </c>
      <c r="AW114" s="0" t="n">
        <f aca="false">AU114*EXP(AB114*AC114)</f>
        <v>0.437520354783236</v>
      </c>
      <c r="AX114" s="0" t="n">
        <f aca="false">AW114/365</f>
        <v>0.00119868590351572</v>
      </c>
      <c r="AY114" s="0" t="n">
        <f aca="false">AW114+AR114+AM114+AG114</f>
        <v>17.5542901291404</v>
      </c>
      <c r="AZ114" s="0" t="n">
        <f aca="false">AH114+AN114+AS114+AX114</f>
        <v>0.0480939455592889</v>
      </c>
      <c r="BA114" s="0" t="n">
        <f aca="false">AH114*1000000</f>
        <v>6450.47014829105</v>
      </c>
      <c r="BB114" s="0" t="n">
        <f aca="false">BA114*'Dist Horaria'!$H$3</f>
        <v>224.763674598152</v>
      </c>
      <c r="BC114" s="0" t="n">
        <f aca="false">BA114*'Dist Horaria'!$I$3</f>
        <v>218.751035878925</v>
      </c>
      <c r="BD114" s="0" t="n">
        <f aca="false">BA114*'Dist Horaria'!$J$3</f>
        <v>213.075843914186</v>
      </c>
      <c r="BE114" s="0" t="n">
        <f aca="false">BA114*'Dist Horaria'!$K$3</f>
        <v>208.240802012439</v>
      </c>
      <c r="BF114" s="0" t="n">
        <f aca="false">BA114*'Dist Horaria'!$L$3</f>
        <v>204.70754110868</v>
      </c>
      <c r="BG114" s="0" t="n">
        <f aca="false">BA114*'Dist Horaria'!$M$3</f>
        <v>202.483123744211</v>
      </c>
      <c r="BH114" s="0" t="n">
        <f aca="false">BA114*'Dist Horaria'!$N$3</f>
        <v>211.62163490308</v>
      </c>
      <c r="BI114" s="0" t="n">
        <f aca="false">BA114*'Dist Horaria'!$O$3</f>
        <v>211.62163490308</v>
      </c>
      <c r="BJ114" s="0" t="n">
        <f aca="false">BA114*'Dist Horaria'!$P$3</f>
        <v>279.982563741105</v>
      </c>
      <c r="BK114" s="0" t="n">
        <f aca="false">BA114*'Dist Horaria'!$Q$3</f>
        <v>309.596104136799</v>
      </c>
      <c r="BL114" s="0" t="n">
        <f aca="false">BA114*'Dist Horaria'!$R$3</f>
        <v>331.133224424576</v>
      </c>
      <c r="BM114" s="0" t="n">
        <f aca="false">BA114*'Dist Horaria'!$S$3</f>
        <v>341.901784568465</v>
      </c>
      <c r="BN114" s="0" t="n">
        <f aca="false">BA114*'Dist Horaria'!$T$3</f>
        <v>344.593924604437</v>
      </c>
      <c r="BO114" s="0" t="n">
        <f aca="false">BA114*'Dist Horaria'!$U$3</f>
        <v>341.901784568465</v>
      </c>
      <c r="BP114" s="0" t="n">
        <f aca="false">BA114*'Dist Horaria'!$V$3</f>
        <v>336.517504496521</v>
      </c>
      <c r="BQ114" s="0" t="n">
        <f aca="false">BA114*'Dist Horaria'!$W$3</f>
        <v>328.441084388604</v>
      </c>
      <c r="BR114" s="0" t="n">
        <f aca="false">BA114*'Dist Horaria'!$X$3</f>
        <v>322.075901371863</v>
      </c>
      <c r="BS114" s="0" t="n">
        <f aca="false">BA114*'Dist Horaria'!$Y$3</f>
        <v>314.729815410327</v>
      </c>
      <c r="BT114" s="0" t="n">
        <f aca="false">BA114*'Dist Horaria'!$Z$3</f>
        <v>274.744350498437</v>
      </c>
      <c r="BU114" s="0" t="n">
        <f aca="false">BA114*'Dist Horaria'!$AA$3</f>
        <v>261.266185326343</v>
      </c>
      <c r="BV114" s="0" t="n">
        <f aca="false">BA114*'Dist Horaria'!$AB$3</f>
        <v>232.54436394718</v>
      </c>
      <c r="BW114" s="0" t="n">
        <f aca="false">BA114*'Dist Horaria'!$AC$3</f>
        <v>252.037490823562</v>
      </c>
      <c r="BX114" s="0" t="n">
        <f aca="false">BA114*'Dist Horaria'!$AD$3</f>
        <v>245.386328537229</v>
      </c>
      <c r="BY114" s="0" t="n">
        <f aca="false">BA114*'Dist Horaria'!$AE$3</f>
        <v>238.349787080642</v>
      </c>
      <c r="BZ114" s="0" t="n">
        <f aca="false">AN114*1000000</f>
        <v>19767.457671836</v>
      </c>
      <c r="CA114" s="0" t="n">
        <f aca="false">BZ114*'Dist Horaria'!$H$6</f>
        <v>494.1864417959</v>
      </c>
      <c r="CB114" s="0" t="n">
        <f aca="false">BZ114*'Dist Horaria'!$I$6</f>
        <v>494.1864417959</v>
      </c>
      <c r="CC114" s="0" t="n">
        <f aca="false">BZ114*'Dist Horaria'!$J$6</f>
        <v>494.1864417959</v>
      </c>
      <c r="CD114" s="0" t="n">
        <f aca="false">BZ114*'Dist Horaria'!$K$6</f>
        <v>494.1864417959</v>
      </c>
      <c r="CE114" s="0" t="n">
        <f aca="false">BZ114*'Dist Horaria'!$L$6</f>
        <v>494.1864417959</v>
      </c>
      <c r="CF114" s="0" t="n">
        <f aca="false">BZ114*'Dist Horaria'!$M$6</f>
        <v>1317.83051145573</v>
      </c>
      <c r="CG114" s="0" t="n">
        <f aca="false">BZ114*'Dist Horaria'!$N$6</f>
        <v>1317.83051145573</v>
      </c>
      <c r="CH114" s="0" t="n">
        <f aca="false">BZ114*'Dist Horaria'!$O$6</f>
        <v>1317.83051145573</v>
      </c>
      <c r="CI114" s="0" t="n">
        <f aca="false">BZ114*'Dist Horaria'!$P$6</f>
        <v>864.826273142826</v>
      </c>
      <c r="CJ114" s="0" t="n">
        <f aca="false">BZ114*'Dist Horaria'!$Q$6</f>
        <v>864.826273142826</v>
      </c>
      <c r="CK114" s="0" t="n">
        <f aca="false">BZ114*'Dist Horaria'!$R$6</f>
        <v>864.826273142826</v>
      </c>
      <c r="CL114" s="0" t="n">
        <f aca="false">BZ114*'Dist Horaria'!$S$6</f>
        <v>864.826273142826</v>
      </c>
      <c r="CM114" s="0" t="n">
        <f aca="false">BZ114*'Dist Horaria'!$T$6</f>
        <v>864.826273142826</v>
      </c>
      <c r="CN114" s="0" t="n">
        <f aca="false">BZ114*'Dist Horaria'!$U$6</f>
        <v>864.826273142826</v>
      </c>
      <c r="CO114" s="0" t="n">
        <f aca="false">BZ114*'Dist Horaria'!$V$6</f>
        <v>864.826273142826</v>
      </c>
      <c r="CP114" s="0" t="n">
        <f aca="false">BZ114*'Dist Horaria'!$W$6</f>
        <v>864.826273142826</v>
      </c>
      <c r="CQ114" s="0" t="n">
        <f aca="false">BZ114*'Dist Horaria'!$X$6</f>
        <v>1317.83051145573</v>
      </c>
      <c r="CR114" s="0" t="n">
        <f aca="false">BZ114*'Dist Horaria'!$Y$6</f>
        <v>1317.83051145573</v>
      </c>
      <c r="CS114" s="0" t="n">
        <f aca="false">BZ114*'Dist Horaria'!$Z$6</f>
        <v>1317.83051145573</v>
      </c>
      <c r="CT114" s="0" t="n">
        <f aca="false">BZ114*'Dist Horaria'!$AA$6</f>
        <v>494.1864417959</v>
      </c>
      <c r="CU114" s="0" t="n">
        <f aca="false">BZ114*'Dist Horaria'!$AB$6</f>
        <v>494.1864417959</v>
      </c>
      <c r="CV114" s="0" t="n">
        <f aca="false">BZ114*'Dist Horaria'!$AC$6</f>
        <v>494.1864417959</v>
      </c>
      <c r="CW114" s="0" t="n">
        <f aca="false">BZ114*'Dist Horaria'!$AD$6</f>
        <v>494.1864417959</v>
      </c>
      <c r="CX114" s="0" t="n">
        <f aca="false">BZ114*'Dist Horaria'!$AE$6</f>
        <v>494.1864417959</v>
      </c>
      <c r="CY114" s="0" t="n">
        <f aca="false">AS114*1000000</f>
        <v>20677.3318356461</v>
      </c>
      <c r="CZ114" s="0" t="n">
        <f aca="false">CY114*'Dist Horaria'!$H$6</f>
        <v>516.933295891153</v>
      </c>
      <c r="DA114" s="0" t="n">
        <f aca="false">CY114*'Dist Horaria'!$I$6</f>
        <v>516.933295891153</v>
      </c>
      <c r="DB114" s="0" t="n">
        <f aca="false">CY114*'Dist Horaria'!$J$6</f>
        <v>516.933295891153</v>
      </c>
      <c r="DC114" s="0" t="n">
        <f aca="false">CY114*'Dist Horaria'!$K$6</f>
        <v>516.933295891153</v>
      </c>
      <c r="DD114" s="0" t="n">
        <f aca="false">CY114*'Dist Horaria'!$L$6</f>
        <v>516.933295891153</v>
      </c>
      <c r="DE114" s="0" t="n">
        <f aca="false">CY114*'Dist Horaria'!$M$6</f>
        <v>1378.48878904307</v>
      </c>
      <c r="DF114" s="0" t="n">
        <f aca="false">CY114*'Dist Horaria'!$N$6</f>
        <v>1378.48878904307</v>
      </c>
      <c r="DG114" s="0" t="n">
        <f aca="false">CY114*'Dist Horaria'!$O$6</f>
        <v>1378.48878904307</v>
      </c>
      <c r="DH114" s="0" t="n">
        <f aca="false">CY114*'Dist Horaria'!$P$6</f>
        <v>904.633267809517</v>
      </c>
      <c r="DI114" s="0" t="n">
        <f aca="false">CY114*'Dist Horaria'!$Q$6</f>
        <v>904.633267809517</v>
      </c>
      <c r="DJ114" s="0" t="n">
        <f aca="false">CY114*'Dist Horaria'!$R$6</f>
        <v>904.633267809517</v>
      </c>
      <c r="DK114" s="0" t="n">
        <f aca="false">CY114*'Dist Horaria'!$S$6</f>
        <v>904.633267809517</v>
      </c>
      <c r="DL114" s="0" t="n">
        <f aca="false">CY114*'Dist Horaria'!$T$6</f>
        <v>904.633267809517</v>
      </c>
      <c r="DM114" s="0" t="n">
        <f aca="false">CY114*'Dist Horaria'!$U$6</f>
        <v>904.633267809517</v>
      </c>
      <c r="DN114" s="0" t="n">
        <f aca="false">CY114*'Dist Horaria'!$V$6</f>
        <v>904.633267809517</v>
      </c>
      <c r="DO114" s="0" t="n">
        <f aca="false">CY114*'Dist Horaria'!$W$6</f>
        <v>904.633267809517</v>
      </c>
      <c r="DP114" s="0" t="n">
        <f aca="false">CY114*'Dist Horaria'!$X$6</f>
        <v>1378.48878904307</v>
      </c>
      <c r="DQ114" s="0" t="n">
        <f aca="false">CY114*'Dist Horaria'!$Y$6</f>
        <v>1378.48878904307</v>
      </c>
      <c r="DR114" s="0" t="n">
        <f aca="false">CY114*'Dist Horaria'!$Z$6</f>
        <v>1378.48878904307</v>
      </c>
      <c r="DS114" s="0" t="n">
        <f aca="false">CY114*'Dist Horaria'!$AA$6</f>
        <v>516.933295891153</v>
      </c>
      <c r="DT114" s="0" t="n">
        <f aca="false">CY114*'Dist Horaria'!$AB$6</f>
        <v>516.933295891153</v>
      </c>
      <c r="DU114" s="0" t="n">
        <f aca="false">CY114*'Dist Horaria'!$AC$6</f>
        <v>516.933295891153</v>
      </c>
      <c r="DV114" s="0" t="n">
        <f aca="false">CY114*'Dist Horaria'!$AD$6</f>
        <v>516.933295891153</v>
      </c>
      <c r="DW114" s="0" t="n">
        <f aca="false">CY114*'Dist Horaria'!$AE$6</f>
        <v>516.933295891153</v>
      </c>
      <c r="DX114" s="0" t="n">
        <f aca="false">AX114*1000000</f>
        <v>1198.68590351572</v>
      </c>
      <c r="DY114" s="0" t="n">
        <f aca="false">DX114*'Dist Horaria'!$H$6</f>
        <v>29.9671475878929</v>
      </c>
      <c r="DZ114" s="0" t="n">
        <f aca="false">DX114*'Dist Horaria'!$I$6</f>
        <v>29.9671475878929</v>
      </c>
      <c r="EA114" s="0" t="n">
        <f aca="false">DX114*'Dist Horaria'!$J$6</f>
        <v>29.9671475878929</v>
      </c>
      <c r="EB114" s="0" t="n">
        <f aca="false">DX114*'Dist Horaria'!$K$6</f>
        <v>29.9671475878929</v>
      </c>
      <c r="EC114" s="0" t="n">
        <f aca="false">DX114*'Dist Horaria'!$L$6</f>
        <v>29.9671475878929</v>
      </c>
      <c r="ED114" s="0" t="n">
        <f aca="false">DX114*'Dist Horaria'!$M$6</f>
        <v>79.9123935677144</v>
      </c>
      <c r="EE114" s="0" t="n">
        <f aca="false">DX114*'Dist Horaria'!$N$6</f>
        <v>79.9123935677144</v>
      </c>
      <c r="EF114" s="0" t="n">
        <f aca="false">DX114*'Dist Horaria'!$O$6</f>
        <v>79.9123935677144</v>
      </c>
      <c r="EG114" s="0" t="n">
        <f aca="false">DX114*'Dist Horaria'!$P$6</f>
        <v>52.4425082788126</v>
      </c>
      <c r="EH114" s="0" t="n">
        <f aca="false">DX114*'Dist Horaria'!$Q$6</f>
        <v>52.4425082788126</v>
      </c>
      <c r="EI114" s="0" t="n">
        <f aca="false">DX114*'Dist Horaria'!$R$6</f>
        <v>52.4425082788126</v>
      </c>
      <c r="EJ114" s="0" t="n">
        <f aca="false">DX114*'Dist Horaria'!$S$6</f>
        <v>52.4425082788126</v>
      </c>
      <c r="EK114" s="0" t="n">
        <f aca="false">DX114*'Dist Horaria'!$T$6</f>
        <v>52.4425082788126</v>
      </c>
      <c r="EL114" s="0" t="n">
        <f aca="false">DX114*'Dist Horaria'!$U$6</f>
        <v>52.4425082788126</v>
      </c>
      <c r="EM114" s="0" t="n">
        <f aca="false">DX114*'Dist Horaria'!$V$6</f>
        <v>52.4425082788126</v>
      </c>
      <c r="EN114" s="0" t="n">
        <f aca="false">DX114*'Dist Horaria'!$W$6</f>
        <v>52.4425082788126</v>
      </c>
      <c r="EO114" s="0" t="n">
        <f aca="false">DX114*'Dist Horaria'!$X$6</f>
        <v>79.9123935677144</v>
      </c>
      <c r="EP114" s="0" t="n">
        <f aca="false">DX114*'Dist Horaria'!$Y$6</f>
        <v>79.9123935677144</v>
      </c>
      <c r="EQ114" s="0" t="n">
        <f aca="false">DX114*'Dist Horaria'!$Z$6</f>
        <v>79.9123935677144</v>
      </c>
      <c r="ER114" s="0" t="n">
        <f aca="false">DX114*'Dist Horaria'!$AA$6</f>
        <v>29.9671475878929</v>
      </c>
      <c r="ES114" s="0" t="n">
        <f aca="false">DX114*'Dist Horaria'!$AB$6</f>
        <v>29.9671475878929</v>
      </c>
      <c r="ET114" s="0" t="n">
        <f aca="false">DX114*'Dist Horaria'!$AC$6</f>
        <v>29.9671475878929</v>
      </c>
      <c r="EU114" s="0" t="n">
        <f aca="false">DX114*'Dist Horaria'!$AD$6</f>
        <v>29.9671475878929</v>
      </c>
      <c r="EV114" s="0" t="n">
        <f aca="false">DX114*'Dist Horaria'!$AE$6</f>
        <v>29.9671475878929</v>
      </c>
      <c r="EW114" s="0" t="n">
        <f aca="false">BB114+CA114+CZ114+DY114</f>
        <v>1265.8505598731</v>
      </c>
      <c r="EX114" s="0" t="n">
        <f aca="false">BC114+CB114+DA114+DZ114</f>
        <v>1259.83792115387</v>
      </c>
      <c r="EY114" s="0" t="n">
        <f aca="false">BD114+CC114+DB114+EA114</f>
        <v>1254.16272918913</v>
      </c>
      <c r="EZ114" s="0" t="n">
        <f aca="false">BE114+CD114+DC114+EB114</f>
        <v>1249.32768728739</v>
      </c>
      <c r="FA114" s="0" t="n">
        <f aca="false">BF114+CE114+DD114+EC114</f>
        <v>1245.79442638363</v>
      </c>
      <c r="FB114" s="0" t="n">
        <f aca="false">BG114+CF114+DE114+ED114</f>
        <v>2978.71481781073</v>
      </c>
      <c r="FC114" s="0" t="n">
        <f aca="false">BH114+CG114+DF114+EE114</f>
        <v>2987.8533289696</v>
      </c>
      <c r="FD114" s="0" t="n">
        <f aca="false">BI114+CH114+DG114+EF114</f>
        <v>2987.8533289696</v>
      </c>
      <c r="FE114" s="0" t="n">
        <f aca="false">BJ114+CI114+DH114+EG114</f>
        <v>2101.88461297226</v>
      </c>
      <c r="FF114" s="0" t="n">
        <f aca="false">BK114+CJ114+DI114+EH114</f>
        <v>2131.49815336795</v>
      </c>
      <c r="FG114" s="0" t="n">
        <f aca="false">BL114+CK114+DJ114+EI114</f>
        <v>2153.03527365573</v>
      </c>
      <c r="FH114" s="0" t="n">
        <f aca="false">BM114+CL114+DK114+EJ114</f>
        <v>2163.80383379962</v>
      </c>
      <c r="FI114" s="0" t="n">
        <f aca="false">BN114+CM114+DL114+EK114</f>
        <v>2166.49597383559</v>
      </c>
      <c r="FJ114" s="0" t="n">
        <f aca="false">BO114+CN114+DM114+EL114</f>
        <v>2163.80383379962</v>
      </c>
      <c r="FK114" s="0" t="n">
        <f aca="false">BP114+CO114+DN114+EM114</f>
        <v>2158.41955372768</v>
      </c>
      <c r="FL114" s="0" t="n">
        <f aca="false">BQ114+CP114+DO114+EN114</f>
        <v>2150.34313361976</v>
      </c>
      <c r="FM114" s="0" t="n">
        <f aca="false">BR114+CQ114+DP114+EO114</f>
        <v>3098.30759543839</v>
      </c>
      <c r="FN114" s="0" t="n">
        <f aca="false">BS114+CR114+DQ114+EP114</f>
        <v>3090.96150947685</v>
      </c>
      <c r="FO114" s="0" t="n">
        <f aca="false">BT114+CS114+DR114+EQ114</f>
        <v>3050.97604456496</v>
      </c>
      <c r="FP114" s="0" t="n">
        <f aca="false">BU114+CT114+DS114+ER114</f>
        <v>1302.35307060129</v>
      </c>
      <c r="FQ114" s="0" t="n">
        <f aca="false">BV114+CU114+DT114+ES114</f>
        <v>1273.63124922213</v>
      </c>
      <c r="FR114" s="0" t="n">
        <f aca="false">BW114+CV114+DU114+ET114</f>
        <v>1293.12437609851</v>
      </c>
      <c r="FS114" s="0" t="n">
        <f aca="false">BX114+CW114+DV114+EU114</f>
        <v>1286.47321381218</v>
      </c>
      <c r="FT114" s="0" t="n">
        <f aca="false">BY114+CX114+DW114+EV114</f>
        <v>1279.43667235559</v>
      </c>
      <c r="FU114" s="0" t="n">
        <f aca="false">AM114*'Dist Horaria'!$H$10</f>
        <v>0.651173576496688</v>
      </c>
      <c r="FV114" s="0" t="n">
        <f aca="false">AM114*'Dist Horaria'!$I$10</f>
        <v>0.609426602118955</v>
      </c>
      <c r="FW114" s="0" t="n">
        <f aca="false">AM114*'Dist Horaria'!$J$10</f>
        <v>0.6067883387288</v>
      </c>
      <c r="FX114" s="0" t="n">
        <f aca="false">AM114*'Dist Horaria'!$K$10</f>
        <v>0.58933731462843</v>
      </c>
      <c r="FY114" s="0" t="n">
        <f aca="false">AM114*'Dist Horaria'!$L$10</f>
        <v>0.589573158025923</v>
      </c>
      <c r="FZ114" s="0" t="n">
        <f aca="false">AM114*'Dist Horaria'!$M$10</f>
        <v>0.630867541579263</v>
      </c>
      <c r="GA114" s="0" t="n">
        <f aca="false">AM114*'Dist Horaria'!$N$10</f>
        <v>0.596826770616288</v>
      </c>
      <c r="GB114" s="0" t="n">
        <f aca="false">AM114*'Dist Horaria'!$O$10</f>
        <v>0.586640049585546</v>
      </c>
      <c r="GC114" s="0" t="n">
        <f aca="false">AM114*'Dist Horaria'!$P$10</f>
        <v>0.595743359908635</v>
      </c>
      <c r="GD114" s="0" t="n">
        <f aca="false">AM114*'Dist Horaria'!$Q$10</f>
        <v>0.5391276426163</v>
      </c>
      <c r="GE114" s="0" t="n">
        <f aca="false">AM114*'Dist Horaria'!$R$10</f>
        <v>0.657816689275065</v>
      </c>
      <c r="GF114" s="0" t="n">
        <f aca="false">AM114*'Dist Horaria'!$S$10</f>
        <v>0.561801006640254</v>
      </c>
      <c r="GG114" s="0" t="n">
        <f aca="false">AR114*'Dist Horaria'!$H$10</f>
        <v>0.681146374377232</v>
      </c>
      <c r="GH114" s="0" t="n">
        <f aca="false">AR114*'Dist Horaria'!$I$10</f>
        <v>0.637477833046675</v>
      </c>
      <c r="GI114" s="0" t="n">
        <f aca="false">AR114*'Dist Horaria'!$J$10</f>
        <v>0.634718133317266</v>
      </c>
      <c r="GJ114" s="0" t="n">
        <f aca="false">AR114*'Dist Horaria'!$K$10</f>
        <v>0.616463857922544</v>
      </c>
      <c r="GK114" s="0" t="n">
        <f aca="false">AR114*'Dist Horaria'!$L$10</f>
        <v>0.616710556930184</v>
      </c>
      <c r="GL114" s="0" t="n">
        <f aca="false">AR114*'Dist Horaria'!$M$10</f>
        <v>0.659905675182412</v>
      </c>
      <c r="GM114" s="0" t="n">
        <f aca="false">AR114*'Dist Horaria'!$N$10</f>
        <v>0.624298045267235</v>
      </c>
      <c r="GN114" s="0" t="n">
        <f aca="false">AR114*'Dist Horaria'!$O$10</f>
        <v>0.613642440759736</v>
      </c>
      <c r="GO114" s="0" t="n">
        <f aca="false">AR114*'Dist Horaria'!$P$10</f>
        <v>0.623164766365702</v>
      </c>
      <c r="GP114" s="0" t="n">
        <f aca="false">AR114*'Dist Horaria'!$Q$10</f>
        <v>0.563943090366635</v>
      </c>
      <c r="GQ114" s="0" t="n">
        <f aca="false">AR114*'Dist Horaria'!$R$10</f>
        <v>0.688095262272706</v>
      </c>
      <c r="GR114" s="0" t="n">
        <f aca="false">AR114*'Dist Horaria'!$S$10</f>
        <v>0.587660084202502</v>
      </c>
      <c r="GS114" s="0" t="n">
        <f aca="false">AW114*'Dist Horaria'!$H$10</f>
        <v>0.0394867463407091</v>
      </c>
      <c r="GT114" s="0" t="n">
        <f aca="false">AW114*'Dist Horaria'!$I$10</f>
        <v>0.036955236698358</v>
      </c>
      <c r="GU114" s="0" t="n">
        <f aca="false">AW114*'Dist Horaria'!$J$10</f>
        <v>0.0367952541053488</v>
      </c>
      <c r="GV114" s="0" t="n">
        <f aca="false">AW114*'Dist Horaria'!$K$10</f>
        <v>0.0357370352418866</v>
      </c>
      <c r="GW114" s="0" t="n">
        <f aca="false">AW114*'Dist Horaria'!$L$10</f>
        <v>0.0357513366336339</v>
      </c>
      <c r="GX114" s="0" t="n">
        <f aca="false">AW114*'Dist Horaria'!$M$10</f>
        <v>0.0382554014598499</v>
      </c>
      <c r="GY114" s="0" t="n">
        <f aca="false">AW114*'Dist Horaria'!$N$10</f>
        <v>0.0361911910299846</v>
      </c>
      <c r="GZ114" s="0" t="n">
        <f aca="false">AW114*'Dist Horaria'!$O$10</f>
        <v>0.0355734748266514</v>
      </c>
      <c r="HA114" s="0" t="n">
        <f aca="false">AW114*'Dist Horaria'!$P$10</f>
        <v>0.0361254937023596</v>
      </c>
      <c r="HB114" s="0" t="n">
        <f aca="false">AW114*'Dist Horaria'!$Q$10</f>
        <v>0.0326923530647325</v>
      </c>
      <c r="HC114" s="0" t="n">
        <f aca="false">AW114*'Dist Horaria'!$R$10</f>
        <v>0.0398895804216062</v>
      </c>
      <c r="HD114" s="0" t="n">
        <f aca="false">AW114*'Dist Horaria'!$S$10</f>
        <v>0.0340672512581161</v>
      </c>
    </row>
    <row r="115" customFormat="false" ht="13.8" hidden="false" customHeight="false" outlineLevel="0" collapsed="false">
      <c r="A115" s="0" t="n">
        <v>4.66213733535229</v>
      </c>
      <c r="B115" s="0" t="n">
        <v>-74.0662304271685</v>
      </c>
      <c r="C115" s="0" t="n">
        <v>33</v>
      </c>
      <c r="D115" s="0" t="n">
        <v>31</v>
      </c>
      <c r="E115" s="0" t="n">
        <v>2400</v>
      </c>
      <c r="F115" s="0" t="n">
        <v>134</v>
      </c>
      <c r="G115" s="0" t="s">
        <v>661</v>
      </c>
      <c r="H115" s="1" t="n">
        <v>41460</v>
      </c>
      <c r="I115" s="0" t="s">
        <v>676</v>
      </c>
      <c r="J115" s="0" t="s">
        <v>677</v>
      </c>
      <c r="K115" s="0" t="s">
        <v>678</v>
      </c>
      <c r="L115" s="0" t="s">
        <v>679</v>
      </c>
      <c r="M115" s="0" t="s">
        <v>680</v>
      </c>
      <c r="N115" s="0" t="n">
        <v>20</v>
      </c>
      <c r="O115" s="0" t="s">
        <v>84</v>
      </c>
      <c r="P115" s="0" t="s">
        <v>85</v>
      </c>
      <c r="Q115" s="0" t="s">
        <v>86</v>
      </c>
      <c r="R115" s="0" t="s">
        <v>87</v>
      </c>
      <c r="S115" s="0" t="n">
        <v>365</v>
      </c>
      <c r="T115" s="0" t="n">
        <v>24</v>
      </c>
      <c r="U115" s="0" t="n">
        <v>3</v>
      </c>
      <c r="V115" s="0" t="n">
        <v>53194</v>
      </c>
      <c r="W115" s="0" t="n">
        <f aca="false">V115*12</f>
        <v>638328</v>
      </c>
      <c r="X115" s="0" t="s">
        <v>681</v>
      </c>
      <c r="Y115" s="0" t="s">
        <v>118</v>
      </c>
      <c r="Z115" s="0" t="n">
        <v>36981.44</v>
      </c>
      <c r="AB115" s="0" t="n">
        <v>0.005</v>
      </c>
      <c r="AC115" s="0" t="n">
        <v>-1</v>
      </c>
      <c r="AD115" s="0" t="n">
        <v>3398.84937660051</v>
      </c>
      <c r="AE115" s="0" t="n">
        <v>1.54307761697663</v>
      </c>
      <c r="AF115" s="0" t="n">
        <f aca="false">AE115/S115</f>
        <v>0.00422760990952502</v>
      </c>
      <c r="AG115" s="0" t="n">
        <f aca="false">AE115*EXP(AB115*AC115)</f>
        <v>1.53538148525466</v>
      </c>
      <c r="AH115" s="0" t="n">
        <f aca="false">AG115/S115</f>
        <v>0.00420652461713604</v>
      </c>
      <c r="AI115" s="0" t="s">
        <v>90</v>
      </c>
      <c r="AJ115" s="0" t="n">
        <f aca="false">IF(AI115="A",'FE DISTRIBUCIÓN'!$C$2,'FE DISTRIBUCIÓN'!$C$3)</f>
        <v>4.994E-006</v>
      </c>
      <c r="AK115" s="0" t="n">
        <f aca="false">W115*AJ115</f>
        <v>3.187810032</v>
      </c>
      <c r="AL115" s="0" t="n">
        <f aca="false">AK115/365</f>
        <v>0.00873372611506849</v>
      </c>
      <c r="AM115" s="0" t="n">
        <f aca="false">AK115*EXP(AB115*AC115)</f>
        <v>3.17191076313562</v>
      </c>
      <c r="AN115" s="0" t="n">
        <f aca="false">AM115/365</f>
        <v>0.00869016647434417</v>
      </c>
      <c r="AO115" s="0" t="n">
        <v>5.223868284E-006</v>
      </c>
      <c r="AP115" s="0" t="n">
        <f aca="false">AO115*W115</f>
        <v>3.33454139398915</v>
      </c>
      <c r="AQ115" s="0" t="n">
        <f aca="false">AP115/365</f>
        <v>0.00913572984654562</v>
      </c>
      <c r="AR115" s="0" t="n">
        <f aca="false">AP115*EXP(AB115*AC115)</f>
        <v>3.31791029940377</v>
      </c>
      <c r="AS115" s="0" t="n">
        <f aca="false">AR115/365</f>
        <v>0.00909016520384594</v>
      </c>
      <c r="AT115" s="0" t="n">
        <v>3.02832944E-007</v>
      </c>
      <c r="AU115" s="0" t="n">
        <f aca="false">AT115*W115</f>
        <v>0.193306747477632</v>
      </c>
      <c r="AV115" s="0" t="n">
        <f aca="false">AU115/365</f>
        <v>0.000529607527335978</v>
      </c>
      <c r="AW115" s="0" t="n">
        <f aca="false">AU115*EXP(AB115*AC115)</f>
        <v>0.192342626052392</v>
      </c>
      <c r="AX115" s="0" t="n">
        <f aca="false">AW115/365</f>
        <v>0.000526966098773678</v>
      </c>
      <c r="AY115" s="0" t="n">
        <f aca="false">AW115+AR115+AM115+AG115</f>
        <v>8.21754517384644</v>
      </c>
      <c r="AZ115" s="0" t="n">
        <f aca="false">AH115+AN115+AS115+AX115</f>
        <v>0.0225138223940998</v>
      </c>
      <c r="BA115" s="0" t="n">
        <f aca="false">AH115*1000000</f>
        <v>4206.52461713604</v>
      </c>
      <c r="BB115" s="0" t="n">
        <f aca="false">BA115*'Dist Horaria'!$H$3</f>
        <v>146.574421476173</v>
      </c>
      <c r="BC115" s="0" t="n">
        <f aca="false">BA115*'Dist Horaria'!$I$3</f>
        <v>142.653418478728</v>
      </c>
      <c r="BD115" s="0" t="n">
        <f aca="false">BA115*'Dist Horaria'!$J$3</f>
        <v>138.952473561873</v>
      </c>
      <c r="BE115" s="0" t="n">
        <f aca="false">BA115*'Dist Horaria'!$K$3</f>
        <v>135.799413038064</v>
      </c>
      <c r="BF115" s="0" t="n">
        <f aca="false">BA115*'Dist Horaria'!$L$3</f>
        <v>133.495278823233</v>
      </c>
      <c r="BG115" s="0" t="n">
        <f aca="false">BA115*'Dist Horaria'!$M$3</f>
        <v>132.044676590013</v>
      </c>
      <c r="BH115" s="0" t="n">
        <f aca="false">BA115*'Dist Horaria'!$N$3</f>
        <v>138.00414485667</v>
      </c>
      <c r="BI115" s="0" t="n">
        <f aca="false">BA115*'Dist Horaria'!$O$3</f>
        <v>138.00414485667</v>
      </c>
      <c r="BJ115" s="0" t="n">
        <f aca="false">BA115*'Dist Horaria'!$P$3</f>
        <v>182.584140329345</v>
      </c>
      <c r="BK115" s="0" t="n">
        <f aca="false">BA115*'Dist Horaria'!$Q$3</f>
        <v>201.895924402641</v>
      </c>
      <c r="BL115" s="0" t="n">
        <f aca="false">BA115*'Dist Horaria'!$R$3</f>
        <v>215.940858274129</v>
      </c>
      <c r="BM115" s="0" t="n">
        <f aca="false">BA115*'Dist Horaria'!$S$3</f>
        <v>222.963325209873</v>
      </c>
      <c r="BN115" s="0" t="n">
        <f aca="false">BA115*'Dist Horaria'!$T$3</f>
        <v>224.718941943809</v>
      </c>
      <c r="BO115" s="0" t="n">
        <f aca="false">BA115*'Dist Horaria'!$U$3</f>
        <v>222.963325209873</v>
      </c>
      <c r="BP115" s="0" t="n">
        <f aca="false">BA115*'Dist Horaria'!$V$3</f>
        <v>219.452091742001</v>
      </c>
      <c r="BQ115" s="0" t="n">
        <f aca="false">BA115*'Dist Horaria'!$W$3</f>
        <v>214.185241540193</v>
      </c>
      <c r="BR115" s="0" t="n">
        <f aca="false">BA115*'Dist Horaria'!$X$3</f>
        <v>210.034334949362</v>
      </c>
      <c r="BS115" s="0" t="n">
        <f aca="false">BA115*'Dist Horaria'!$Y$3</f>
        <v>205.243755235574</v>
      </c>
      <c r="BT115" s="0" t="n">
        <f aca="false">BA115*'Dist Horaria'!$Z$3</f>
        <v>179.168160959076</v>
      </c>
      <c r="BU115" s="0" t="n">
        <f aca="false">BA115*'Dist Horaria'!$AA$3</f>
        <v>170.378687899464</v>
      </c>
      <c r="BV115" s="0" t="n">
        <f aca="false">BA115*'Dist Horaria'!$AB$3</f>
        <v>151.648417717151</v>
      </c>
      <c r="BW115" s="0" t="n">
        <f aca="false">BA115*'Dist Horaria'!$AC$3</f>
        <v>164.360408655081</v>
      </c>
      <c r="BX115" s="0" t="n">
        <f aca="false">BA115*'Dist Horaria'!$AD$3</f>
        <v>160.023007311174</v>
      </c>
      <c r="BY115" s="0" t="n">
        <f aca="false">BA115*'Dist Horaria'!$AE$3</f>
        <v>155.434289872574</v>
      </c>
      <c r="BZ115" s="0" t="n">
        <f aca="false">AN115*1000000</f>
        <v>8690.16647434417</v>
      </c>
      <c r="CA115" s="0" t="n">
        <f aca="false">BZ115*'Dist Horaria'!$H$6</f>
        <v>217.254161858604</v>
      </c>
      <c r="CB115" s="0" t="n">
        <f aca="false">BZ115*'Dist Horaria'!$I$6</f>
        <v>217.254161858604</v>
      </c>
      <c r="CC115" s="0" t="n">
        <f aca="false">BZ115*'Dist Horaria'!$J$6</f>
        <v>217.254161858604</v>
      </c>
      <c r="CD115" s="0" t="n">
        <f aca="false">BZ115*'Dist Horaria'!$K$6</f>
        <v>217.254161858604</v>
      </c>
      <c r="CE115" s="0" t="n">
        <f aca="false">BZ115*'Dist Horaria'!$L$6</f>
        <v>217.254161858604</v>
      </c>
      <c r="CF115" s="0" t="n">
        <f aca="false">BZ115*'Dist Horaria'!$M$6</f>
        <v>579.344431622945</v>
      </c>
      <c r="CG115" s="0" t="n">
        <f aca="false">BZ115*'Dist Horaria'!$N$6</f>
        <v>579.344431622945</v>
      </c>
      <c r="CH115" s="0" t="n">
        <f aca="false">BZ115*'Dist Horaria'!$O$6</f>
        <v>579.344431622945</v>
      </c>
      <c r="CI115" s="0" t="n">
        <f aca="false">BZ115*'Dist Horaria'!$P$6</f>
        <v>380.194783252558</v>
      </c>
      <c r="CJ115" s="0" t="n">
        <f aca="false">BZ115*'Dist Horaria'!$Q$6</f>
        <v>380.194783252558</v>
      </c>
      <c r="CK115" s="0" t="n">
        <f aca="false">BZ115*'Dist Horaria'!$R$6</f>
        <v>380.194783252558</v>
      </c>
      <c r="CL115" s="0" t="n">
        <f aca="false">BZ115*'Dist Horaria'!$S$6</f>
        <v>380.194783252558</v>
      </c>
      <c r="CM115" s="0" t="n">
        <f aca="false">BZ115*'Dist Horaria'!$T$6</f>
        <v>380.194783252558</v>
      </c>
      <c r="CN115" s="0" t="n">
        <f aca="false">BZ115*'Dist Horaria'!$U$6</f>
        <v>380.194783252558</v>
      </c>
      <c r="CO115" s="0" t="n">
        <f aca="false">BZ115*'Dist Horaria'!$V$6</f>
        <v>380.194783252558</v>
      </c>
      <c r="CP115" s="0" t="n">
        <f aca="false">BZ115*'Dist Horaria'!$W$6</f>
        <v>380.194783252558</v>
      </c>
      <c r="CQ115" s="0" t="n">
        <f aca="false">BZ115*'Dist Horaria'!$X$6</f>
        <v>579.344431622945</v>
      </c>
      <c r="CR115" s="0" t="n">
        <f aca="false">BZ115*'Dist Horaria'!$Y$6</f>
        <v>579.344431622945</v>
      </c>
      <c r="CS115" s="0" t="n">
        <f aca="false">BZ115*'Dist Horaria'!$Z$6</f>
        <v>579.344431622945</v>
      </c>
      <c r="CT115" s="0" t="n">
        <f aca="false">BZ115*'Dist Horaria'!$AA$6</f>
        <v>217.254161858604</v>
      </c>
      <c r="CU115" s="0" t="n">
        <f aca="false">BZ115*'Dist Horaria'!$AB$6</f>
        <v>217.254161858604</v>
      </c>
      <c r="CV115" s="0" t="n">
        <f aca="false">BZ115*'Dist Horaria'!$AC$6</f>
        <v>217.254161858604</v>
      </c>
      <c r="CW115" s="0" t="n">
        <f aca="false">BZ115*'Dist Horaria'!$AD$6</f>
        <v>217.254161858604</v>
      </c>
      <c r="CX115" s="0" t="n">
        <f aca="false">BZ115*'Dist Horaria'!$AE$6</f>
        <v>217.254161858604</v>
      </c>
      <c r="CY115" s="0" t="n">
        <f aca="false">AS115*1000000</f>
        <v>9090.16520384595</v>
      </c>
      <c r="CZ115" s="0" t="n">
        <f aca="false">CY115*'Dist Horaria'!$H$6</f>
        <v>227.254130096149</v>
      </c>
      <c r="DA115" s="0" t="n">
        <f aca="false">CY115*'Dist Horaria'!$I$6</f>
        <v>227.254130096149</v>
      </c>
      <c r="DB115" s="0" t="n">
        <f aca="false">CY115*'Dist Horaria'!$J$6</f>
        <v>227.254130096149</v>
      </c>
      <c r="DC115" s="0" t="n">
        <f aca="false">CY115*'Dist Horaria'!$K$6</f>
        <v>227.254130096149</v>
      </c>
      <c r="DD115" s="0" t="n">
        <f aca="false">CY115*'Dist Horaria'!$L$6</f>
        <v>227.254130096149</v>
      </c>
      <c r="DE115" s="0" t="n">
        <f aca="false">CY115*'Dist Horaria'!$M$6</f>
        <v>606.01101358973</v>
      </c>
      <c r="DF115" s="0" t="n">
        <f aca="false">CY115*'Dist Horaria'!$N$6</f>
        <v>606.01101358973</v>
      </c>
      <c r="DG115" s="0" t="n">
        <f aca="false">CY115*'Dist Horaria'!$O$6</f>
        <v>606.01101358973</v>
      </c>
      <c r="DH115" s="0" t="n">
        <f aca="false">CY115*'Dist Horaria'!$P$6</f>
        <v>397.69472766826</v>
      </c>
      <c r="DI115" s="0" t="n">
        <f aca="false">CY115*'Dist Horaria'!$Q$6</f>
        <v>397.69472766826</v>
      </c>
      <c r="DJ115" s="0" t="n">
        <f aca="false">CY115*'Dist Horaria'!$R$6</f>
        <v>397.69472766826</v>
      </c>
      <c r="DK115" s="0" t="n">
        <f aca="false">CY115*'Dist Horaria'!$S$6</f>
        <v>397.69472766826</v>
      </c>
      <c r="DL115" s="0" t="n">
        <f aca="false">CY115*'Dist Horaria'!$T$6</f>
        <v>397.69472766826</v>
      </c>
      <c r="DM115" s="0" t="n">
        <f aca="false">CY115*'Dist Horaria'!$U$6</f>
        <v>397.69472766826</v>
      </c>
      <c r="DN115" s="0" t="n">
        <f aca="false">CY115*'Dist Horaria'!$V$6</f>
        <v>397.69472766826</v>
      </c>
      <c r="DO115" s="0" t="n">
        <f aca="false">CY115*'Dist Horaria'!$W$6</f>
        <v>397.69472766826</v>
      </c>
      <c r="DP115" s="0" t="n">
        <f aca="false">CY115*'Dist Horaria'!$X$6</f>
        <v>606.01101358973</v>
      </c>
      <c r="DQ115" s="0" t="n">
        <f aca="false">CY115*'Dist Horaria'!$Y$6</f>
        <v>606.01101358973</v>
      </c>
      <c r="DR115" s="0" t="n">
        <f aca="false">CY115*'Dist Horaria'!$Z$6</f>
        <v>606.01101358973</v>
      </c>
      <c r="DS115" s="0" t="n">
        <f aca="false">CY115*'Dist Horaria'!$AA$6</f>
        <v>227.254130096149</v>
      </c>
      <c r="DT115" s="0" t="n">
        <f aca="false">CY115*'Dist Horaria'!$AB$6</f>
        <v>227.254130096149</v>
      </c>
      <c r="DU115" s="0" t="n">
        <f aca="false">CY115*'Dist Horaria'!$AC$6</f>
        <v>227.254130096149</v>
      </c>
      <c r="DV115" s="0" t="n">
        <f aca="false">CY115*'Dist Horaria'!$AD$6</f>
        <v>227.254130096149</v>
      </c>
      <c r="DW115" s="0" t="n">
        <f aca="false">CY115*'Dist Horaria'!$AE$6</f>
        <v>227.254130096149</v>
      </c>
      <c r="DX115" s="0" t="n">
        <f aca="false">AX115*1000000</f>
        <v>526.966098773678</v>
      </c>
      <c r="DY115" s="0" t="n">
        <f aca="false">DX115*'Dist Horaria'!$H$6</f>
        <v>13.1741524693419</v>
      </c>
      <c r="DZ115" s="0" t="n">
        <f aca="false">DX115*'Dist Horaria'!$I$6</f>
        <v>13.1741524693419</v>
      </c>
      <c r="EA115" s="0" t="n">
        <f aca="false">DX115*'Dist Horaria'!$J$6</f>
        <v>13.1741524693419</v>
      </c>
      <c r="EB115" s="0" t="n">
        <f aca="false">DX115*'Dist Horaria'!$K$6</f>
        <v>13.1741524693419</v>
      </c>
      <c r="EC115" s="0" t="n">
        <f aca="false">DX115*'Dist Horaria'!$L$6</f>
        <v>13.1741524693419</v>
      </c>
      <c r="ED115" s="0" t="n">
        <f aca="false">DX115*'Dist Horaria'!$M$6</f>
        <v>35.1310732515785</v>
      </c>
      <c r="EE115" s="0" t="n">
        <f aca="false">DX115*'Dist Horaria'!$N$6</f>
        <v>35.1310732515785</v>
      </c>
      <c r="EF115" s="0" t="n">
        <f aca="false">DX115*'Dist Horaria'!$O$6</f>
        <v>35.1310732515785</v>
      </c>
      <c r="EG115" s="0" t="n">
        <f aca="false">DX115*'Dist Horaria'!$P$6</f>
        <v>23.0547668213484</v>
      </c>
      <c r="EH115" s="0" t="n">
        <f aca="false">DX115*'Dist Horaria'!$Q$6</f>
        <v>23.0547668213484</v>
      </c>
      <c r="EI115" s="0" t="n">
        <f aca="false">DX115*'Dist Horaria'!$R$6</f>
        <v>23.0547668213484</v>
      </c>
      <c r="EJ115" s="0" t="n">
        <f aca="false">DX115*'Dist Horaria'!$S$6</f>
        <v>23.0547668213484</v>
      </c>
      <c r="EK115" s="0" t="n">
        <f aca="false">DX115*'Dist Horaria'!$T$6</f>
        <v>23.0547668213484</v>
      </c>
      <c r="EL115" s="0" t="n">
        <f aca="false">DX115*'Dist Horaria'!$U$6</f>
        <v>23.0547668213484</v>
      </c>
      <c r="EM115" s="0" t="n">
        <f aca="false">DX115*'Dist Horaria'!$V$6</f>
        <v>23.0547668213484</v>
      </c>
      <c r="EN115" s="0" t="n">
        <f aca="false">DX115*'Dist Horaria'!$W$6</f>
        <v>23.0547668213484</v>
      </c>
      <c r="EO115" s="0" t="n">
        <f aca="false">DX115*'Dist Horaria'!$X$6</f>
        <v>35.1310732515785</v>
      </c>
      <c r="EP115" s="0" t="n">
        <f aca="false">DX115*'Dist Horaria'!$Y$6</f>
        <v>35.1310732515785</v>
      </c>
      <c r="EQ115" s="0" t="n">
        <f aca="false">DX115*'Dist Horaria'!$Z$6</f>
        <v>35.1310732515785</v>
      </c>
      <c r="ER115" s="0" t="n">
        <f aca="false">DX115*'Dist Horaria'!$AA$6</f>
        <v>13.1741524693419</v>
      </c>
      <c r="ES115" s="0" t="n">
        <f aca="false">DX115*'Dist Horaria'!$AB$6</f>
        <v>13.1741524693419</v>
      </c>
      <c r="ET115" s="0" t="n">
        <f aca="false">DX115*'Dist Horaria'!$AC$6</f>
        <v>13.1741524693419</v>
      </c>
      <c r="EU115" s="0" t="n">
        <f aca="false">DX115*'Dist Horaria'!$AD$6</f>
        <v>13.1741524693419</v>
      </c>
      <c r="EV115" s="0" t="n">
        <f aca="false">DX115*'Dist Horaria'!$AE$6</f>
        <v>13.1741524693419</v>
      </c>
      <c r="EW115" s="0" t="n">
        <f aca="false">BB115+CA115+CZ115+DY115</f>
        <v>604.256865900268</v>
      </c>
      <c r="EX115" s="0" t="n">
        <f aca="false">BC115+CB115+DA115+DZ115</f>
        <v>600.335862902823</v>
      </c>
      <c r="EY115" s="0" t="n">
        <f aca="false">BD115+CC115+DB115+EA115</f>
        <v>596.634917985968</v>
      </c>
      <c r="EZ115" s="0" t="n">
        <f aca="false">BE115+CD115+DC115+EB115</f>
        <v>593.481857462159</v>
      </c>
      <c r="FA115" s="0" t="n">
        <f aca="false">BF115+CE115+DD115+EC115</f>
        <v>591.177723247328</v>
      </c>
      <c r="FB115" s="0" t="n">
        <f aca="false">BG115+CF115+DE115+ED115</f>
        <v>1352.53119505427</v>
      </c>
      <c r="FC115" s="0" t="n">
        <f aca="false">BH115+CG115+DF115+EE115</f>
        <v>1358.49066332092</v>
      </c>
      <c r="FD115" s="0" t="n">
        <f aca="false">BI115+CH115+DG115+EF115</f>
        <v>1358.49066332092</v>
      </c>
      <c r="FE115" s="0" t="n">
        <f aca="false">BJ115+CI115+DH115+EG115</f>
        <v>983.528418071511</v>
      </c>
      <c r="FF115" s="0" t="n">
        <f aca="false">BK115+CJ115+DI115+EH115</f>
        <v>1002.84020214481</v>
      </c>
      <c r="FG115" s="0" t="n">
        <f aca="false">BL115+CK115+DJ115+EI115</f>
        <v>1016.88513601629</v>
      </c>
      <c r="FH115" s="0" t="n">
        <f aca="false">BM115+CL115+DK115+EJ115</f>
        <v>1023.90760295204</v>
      </c>
      <c r="FI115" s="0" t="n">
        <f aca="false">BN115+CM115+DL115+EK115</f>
        <v>1025.66321968598</v>
      </c>
      <c r="FJ115" s="0" t="n">
        <f aca="false">BO115+CN115+DM115+EL115</f>
        <v>1023.90760295204</v>
      </c>
      <c r="FK115" s="0" t="n">
        <f aca="false">BP115+CO115+DN115+EM115</f>
        <v>1020.39636948417</v>
      </c>
      <c r="FL115" s="0" t="n">
        <f aca="false">BQ115+CP115+DO115+EN115</f>
        <v>1015.12951928236</v>
      </c>
      <c r="FM115" s="0" t="n">
        <f aca="false">BR115+CQ115+DP115+EO115</f>
        <v>1430.52085341362</v>
      </c>
      <c r="FN115" s="0" t="n">
        <f aca="false">BS115+CR115+DQ115+EP115</f>
        <v>1425.73027369983</v>
      </c>
      <c r="FO115" s="0" t="n">
        <f aca="false">BT115+CS115+DR115+EQ115</f>
        <v>1399.65467942333</v>
      </c>
      <c r="FP115" s="0" t="n">
        <f aca="false">BU115+CT115+DS115+ER115</f>
        <v>628.061132323559</v>
      </c>
      <c r="FQ115" s="0" t="n">
        <f aca="false">BV115+CU115+DT115+ES115</f>
        <v>609.330862141246</v>
      </c>
      <c r="FR115" s="0" t="n">
        <f aca="false">BW115+CV115+DU115+ET115</f>
        <v>622.042853079176</v>
      </c>
      <c r="FS115" s="0" t="n">
        <f aca="false">BX115+CW115+DV115+EU115</f>
        <v>617.705451735269</v>
      </c>
      <c r="FT115" s="0" t="n">
        <f aca="false">BY115+CX115+DW115+EV115</f>
        <v>613.116734296669</v>
      </c>
      <c r="FU115" s="0" t="n">
        <f aca="false">AM115*'Dist Horaria'!$H$10</f>
        <v>0.286268820067478</v>
      </c>
      <c r="FV115" s="0" t="n">
        <f aca="false">AM115*'Dist Horaria'!$I$10</f>
        <v>0.267916022091865</v>
      </c>
      <c r="FW115" s="0" t="n">
        <f aca="false">AM115*'Dist Horaria'!$J$10</f>
        <v>0.266756189176362</v>
      </c>
      <c r="FX115" s="0" t="n">
        <f aca="false">AM115*'Dist Horaria'!$K$10</f>
        <v>0.259084372845824</v>
      </c>
      <c r="FY115" s="0" t="n">
        <f aca="false">AM115*'Dist Horaria'!$L$10</f>
        <v>0.259188054281247</v>
      </c>
      <c r="FZ115" s="0" t="n">
        <f aca="false">AM115*'Dist Horaria'!$M$10</f>
        <v>0.277341884353449</v>
      </c>
      <c r="GA115" s="0" t="n">
        <f aca="false">AM115*'Dist Horaria'!$N$10</f>
        <v>0.262376886249279</v>
      </c>
      <c r="GB115" s="0" t="n">
        <f aca="false">AM115*'Dist Horaria'!$O$10</f>
        <v>0.2578986016335</v>
      </c>
      <c r="GC115" s="0" t="n">
        <f aca="false">AM115*'Dist Horaria'!$P$10</f>
        <v>0.261900597413057</v>
      </c>
      <c r="GD115" s="0" t="n">
        <f aca="false">AM115*'Dist Horaria'!$Q$10</f>
        <v>0.237011205134971</v>
      </c>
      <c r="GE115" s="0" t="n">
        <f aca="false">AM115*'Dist Horaria'!$R$10</f>
        <v>0.289189264209073</v>
      </c>
      <c r="GF115" s="0" t="n">
        <f aca="false">AM115*'Dist Horaria'!$S$10</f>
        <v>0.246978865679518</v>
      </c>
      <c r="GG115" s="0" t="n">
        <f aca="false">AR115*'Dist Horaria'!$H$10</f>
        <v>0.299445456517541</v>
      </c>
      <c r="GH115" s="0" t="n">
        <f aca="false">AR115*'Dist Horaria'!$I$10</f>
        <v>0.280247899595742</v>
      </c>
      <c r="GI115" s="0" t="n">
        <f aca="false">AR115*'Dist Horaria'!$J$10</f>
        <v>0.279034680856848</v>
      </c>
      <c r="GJ115" s="0" t="n">
        <f aca="false">AR115*'Dist Horaria'!$K$10</f>
        <v>0.271009739325056</v>
      </c>
      <c r="GK115" s="0" t="n">
        <f aca="false">AR115*'Dist Horaria'!$L$10</f>
        <v>0.271118193102018</v>
      </c>
      <c r="GL115" s="0" t="n">
        <f aca="false">AR115*'Dist Horaria'!$M$10</f>
        <v>0.290107623848374</v>
      </c>
      <c r="GM115" s="0" t="n">
        <f aca="false">AR115*'Dist Horaria'!$N$10</f>
        <v>0.274453803470622</v>
      </c>
      <c r="GN115" s="0" t="n">
        <f aca="false">AR115*'Dist Horaria'!$O$10</f>
        <v>0.269769388378293</v>
      </c>
      <c r="GO115" s="0" t="n">
        <f aca="false">AR115*'Dist Horaria'!$P$10</f>
        <v>0.273955591587249</v>
      </c>
      <c r="GP115" s="0" t="n">
        <f aca="false">AR115*'Dist Horaria'!$Q$10</f>
        <v>0.247920568173246</v>
      </c>
      <c r="GQ115" s="0" t="n">
        <f aca="false">AR115*'Dist Horaria'!$R$10</f>
        <v>0.302500325465573</v>
      </c>
      <c r="GR115" s="0" t="n">
        <f aca="false">AR115*'Dist Horaria'!$S$10</f>
        <v>0.258347029083206</v>
      </c>
      <c r="GS115" s="0" t="n">
        <f aca="false">AW115*'Dist Horaria'!$H$10</f>
        <v>0.0173591568995676</v>
      </c>
      <c r="GT115" s="0" t="n">
        <f aca="false">AW115*'Dist Horaria'!$I$10</f>
        <v>0.0162462550490285</v>
      </c>
      <c r="GU115" s="0" t="n">
        <f aca="false">AW115*'Dist Horaria'!$J$10</f>
        <v>0.0161759235279332</v>
      </c>
      <c r="GV115" s="0" t="n">
        <f aca="false">AW115*'Dist Horaria'!$K$10</f>
        <v>0.0157107095260902</v>
      </c>
      <c r="GW115" s="0" t="n">
        <f aca="false">AW115*'Dist Horaria'!$L$10</f>
        <v>0.0157169967015663</v>
      </c>
      <c r="GX115" s="0" t="n">
        <f aca="false">AW115*'Dist Horaria'!$M$10</f>
        <v>0.0168178332665724</v>
      </c>
      <c r="GY115" s="0" t="n">
        <f aca="false">AW115*'Dist Horaria'!$N$10</f>
        <v>0.0159103654185868</v>
      </c>
      <c r="GZ115" s="0" t="n">
        <f aca="false">AW115*'Dist Horaria'!$O$10</f>
        <v>0.0156388051233793</v>
      </c>
      <c r="HA115" s="0" t="n">
        <f aca="false">AW115*'Dist Horaria'!$P$10</f>
        <v>0.0158814835702753</v>
      </c>
      <c r="HB115" s="0" t="n">
        <f aca="false">AW115*'Dist Horaria'!$Q$10</f>
        <v>0.014372206850623</v>
      </c>
      <c r="HC115" s="0" t="n">
        <f aca="false">AW115*'Dist Horaria'!$R$10</f>
        <v>0.0175362507516274</v>
      </c>
      <c r="HD115" s="0" t="n">
        <f aca="false">AW115*'Dist Horaria'!$S$10</f>
        <v>0.0149766393671424</v>
      </c>
    </row>
    <row r="116" customFormat="false" ht="13.8" hidden="false" customHeight="false" outlineLevel="0" collapsed="false">
      <c r="A116" s="0" t="n">
        <v>4.71888528416323</v>
      </c>
      <c r="B116" s="0" t="n">
        <v>-74.0552535141026</v>
      </c>
      <c r="C116" s="0" t="n">
        <v>34</v>
      </c>
      <c r="D116" s="0" t="n">
        <v>37</v>
      </c>
      <c r="E116" s="0" t="n">
        <v>2479</v>
      </c>
      <c r="F116" s="0" t="n">
        <v>135</v>
      </c>
      <c r="G116" s="0" t="s">
        <v>682</v>
      </c>
      <c r="H116" s="1" t="n">
        <v>40567</v>
      </c>
      <c r="I116" s="0" t="s">
        <v>683</v>
      </c>
      <c r="J116" s="0" t="s">
        <v>684</v>
      </c>
      <c r="L116" s="0" t="s">
        <v>685</v>
      </c>
      <c r="M116" s="0" t="s">
        <v>686</v>
      </c>
      <c r="N116" s="0" t="n">
        <v>15</v>
      </c>
      <c r="O116" s="0" t="s">
        <v>130</v>
      </c>
      <c r="P116" s="0" t="s">
        <v>85</v>
      </c>
      <c r="Q116" s="0" t="s">
        <v>86</v>
      </c>
      <c r="R116" s="0" t="s">
        <v>87</v>
      </c>
      <c r="S116" s="0" t="n">
        <v>365</v>
      </c>
      <c r="T116" s="0" t="n">
        <v>24</v>
      </c>
      <c r="U116" s="0" t="n">
        <v>3</v>
      </c>
      <c r="V116" s="0" t="n">
        <v>46000</v>
      </c>
      <c r="W116" s="0" t="n">
        <f aca="false">V116*12</f>
        <v>552000</v>
      </c>
      <c r="X116" s="0" t="n">
        <v>3</v>
      </c>
      <c r="Y116" s="0" t="s">
        <v>176</v>
      </c>
      <c r="Z116" s="0" t="n">
        <v>29018</v>
      </c>
      <c r="AB116" s="0" t="n">
        <v>0.005</v>
      </c>
      <c r="AC116" s="0" t="n">
        <v>1</v>
      </c>
      <c r="AD116" s="0" t="n">
        <v>2872.37233042527</v>
      </c>
      <c r="AE116" s="0" t="n">
        <f aca="false">AD116/2204.59</f>
        <v>1.30290545200027</v>
      </c>
      <c r="AF116" s="0" t="n">
        <f aca="false">AE116/S116</f>
        <v>0.00356960397808293</v>
      </c>
      <c r="AG116" s="0" t="n">
        <f aca="false">AE116*EXP(AB116*AC116)</f>
        <v>1.30943629275625</v>
      </c>
      <c r="AH116" s="0" t="n">
        <f aca="false">AG116/S116</f>
        <v>0.00358749669248287</v>
      </c>
      <c r="AI116" s="0" t="s">
        <v>90</v>
      </c>
      <c r="AJ116" s="0" t="n">
        <f aca="false">IF(AI116="A",'FE DISTRIBUCIÓN'!$C$2,'FE DISTRIBUCIÓN'!$C$3)</f>
        <v>4.994E-006</v>
      </c>
      <c r="AK116" s="0" t="n">
        <f aca="false">W116*AJ116</f>
        <v>2.756688</v>
      </c>
      <c r="AL116" s="0" t="n">
        <f aca="false">AK116/365</f>
        <v>0.0075525698630137</v>
      </c>
      <c r="AM116" s="0" t="n">
        <f aca="false">AK116*EXP(AB116*AC116)</f>
        <v>2.77050595610286</v>
      </c>
      <c r="AN116" s="0" t="n">
        <f aca="false">AM116/365</f>
        <v>0.00759042727699414</v>
      </c>
      <c r="AO116" s="0" t="n">
        <v>5.223868284E-006</v>
      </c>
      <c r="AP116" s="0" t="n">
        <f aca="false">AO116*W116</f>
        <v>2.883575292768</v>
      </c>
      <c r="AQ116" s="0" t="n">
        <f aca="false">AP116/365</f>
        <v>0.00790020628155617</v>
      </c>
      <c r="AR116" s="0" t="n">
        <f aca="false">AP116*EXP(AB116*AC116)</f>
        <v>2.89802927407265</v>
      </c>
      <c r="AS116" s="0" t="n">
        <f aca="false">AR116/365</f>
        <v>0.00793980623033604</v>
      </c>
      <c r="AT116" s="0" t="n">
        <v>3.02832944E-007</v>
      </c>
      <c r="AU116" s="0" t="n">
        <f aca="false">AT116*W116</f>
        <v>0.167163785088</v>
      </c>
      <c r="AV116" s="0" t="n">
        <f aca="false">AU116/365</f>
        <v>0.000457982972843836</v>
      </c>
      <c r="AW116" s="0" t="n">
        <f aca="false">AU116*EXP(AB116*AC116)</f>
        <v>0.16800169704769</v>
      </c>
      <c r="AX116" s="0" t="n">
        <f aca="false">AW116/365</f>
        <v>0.000460278622048466</v>
      </c>
      <c r="AY116" s="0" t="n">
        <f aca="false">AW116+AR116+AM116+AG116</f>
        <v>7.14597321997945</v>
      </c>
      <c r="AZ116" s="0" t="n">
        <f aca="false">AH116+AN116+AS116+AX116</f>
        <v>0.0195780088218615</v>
      </c>
      <c r="BA116" s="0" t="n">
        <f aca="false">AH116*1000000</f>
        <v>3587.49669248287</v>
      </c>
      <c r="BB116" s="0" t="n">
        <f aca="false">BA116*'Dist Horaria'!$H$3</f>
        <v>125.004677283065</v>
      </c>
      <c r="BC116" s="0" t="n">
        <f aca="false">BA116*'Dist Horaria'!$I$3</f>
        <v>121.660685136378</v>
      </c>
      <c r="BD116" s="0" t="n">
        <f aca="false">BA116*'Dist Horaria'!$J$3</f>
        <v>118.504367544846</v>
      </c>
      <c r="BE116" s="0" t="n">
        <f aca="false">BA116*'Dist Horaria'!$K$3</f>
        <v>115.815308231064</v>
      </c>
      <c r="BF116" s="0" t="n">
        <f aca="false">BA116*'Dist Horaria'!$L$3</f>
        <v>113.85024808591</v>
      </c>
      <c r="BG116" s="0" t="n">
        <f aca="false">BA116*'Dist Horaria'!$M$3</f>
        <v>112.613115015873</v>
      </c>
      <c r="BH116" s="0" t="n">
        <f aca="false">BA116*'Dist Horaria'!$N$3</f>
        <v>117.695593936475</v>
      </c>
      <c r="BI116" s="0" t="n">
        <f aca="false">BA116*'Dist Horaria'!$O$3</f>
        <v>117.695593936475</v>
      </c>
      <c r="BJ116" s="0" t="n">
        <f aca="false">BA116*'Dist Horaria'!$P$3</f>
        <v>155.715242189005</v>
      </c>
      <c r="BK116" s="0" t="n">
        <f aca="false">BA116*'Dist Horaria'!$Q$3</f>
        <v>172.185123574381</v>
      </c>
      <c r="BL116" s="0" t="n">
        <f aca="false">BA116*'Dist Horaria'!$R$3</f>
        <v>184.163219127381</v>
      </c>
      <c r="BM116" s="0" t="n">
        <f aca="false">BA116*'Dist Horaria'!$S$3</f>
        <v>190.152266903882</v>
      </c>
      <c r="BN116" s="0" t="n">
        <f aca="false">BA116*'Dist Horaria'!$T$3</f>
        <v>191.649528848007</v>
      </c>
      <c r="BO116" s="0" t="n">
        <f aca="false">BA116*'Dist Horaria'!$U$3</f>
        <v>190.152266903882</v>
      </c>
      <c r="BP116" s="0" t="n">
        <f aca="false">BA116*'Dist Horaria'!$V$3</f>
        <v>187.157743015631</v>
      </c>
      <c r="BQ116" s="0" t="n">
        <f aca="false">BA116*'Dist Horaria'!$W$3</f>
        <v>182.665957183256</v>
      </c>
      <c r="BR116" s="0" t="n">
        <f aca="false">BA116*'Dist Horaria'!$X$3</f>
        <v>179.125893824362</v>
      </c>
      <c r="BS116" s="0" t="n">
        <f aca="false">BA116*'Dist Horaria'!$Y$3</f>
        <v>175.040290994824</v>
      </c>
      <c r="BT116" s="0" t="n">
        <f aca="false">BA116*'Dist Horaria'!$Z$3</f>
        <v>152.801954901323</v>
      </c>
      <c r="BU116" s="0" t="n">
        <f aca="false">BA116*'Dist Horaria'!$AA$3</f>
        <v>145.305931841913</v>
      </c>
      <c r="BV116" s="0" t="n">
        <f aca="false">BA116*'Dist Horaria'!$AB$3</f>
        <v>129.331989349189</v>
      </c>
      <c r="BW116" s="0" t="n">
        <f aca="false">BA116*'Dist Horaria'!$AC$3</f>
        <v>140.173296507815</v>
      </c>
      <c r="BX116" s="0" t="n">
        <f aca="false">BA116*'Dist Horaria'!$AD$3</f>
        <v>136.474182775817</v>
      </c>
      <c r="BY116" s="0" t="n">
        <f aca="false">BA116*'Dist Horaria'!$AE$3</f>
        <v>132.560736372424</v>
      </c>
      <c r="BZ116" s="0" t="n">
        <f aca="false">AN116*1000000</f>
        <v>7590.42727699414</v>
      </c>
      <c r="CA116" s="0" t="n">
        <f aca="false">BZ116*'Dist Horaria'!$H$6</f>
        <v>189.760681924853</v>
      </c>
      <c r="CB116" s="0" t="n">
        <f aca="false">BZ116*'Dist Horaria'!$I$6</f>
        <v>189.760681924853</v>
      </c>
      <c r="CC116" s="0" t="n">
        <f aca="false">BZ116*'Dist Horaria'!$J$6</f>
        <v>189.760681924853</v>
      </c>
      <c r="CD116" s="0" t="n">
        <f aca="false">BZ116*'Dist Horaria'!$K$6</f>
        <v>189.760681924853</v>
      </c>
      <c r="CE116" s="0" t="n">
        <f aca="false">BZ116*'Dist Horaria'!$L$6</f>
        <v>189.760681924853</v>
      </c>
      <c r="CF116" s="0" t="n">
        <f aca="false">BZ116*'Dist Horaria'!$M$6</f>
        <v>506.028485132943</v>
      </c>
      <c r="CG116" s="0" t="n">
        <f aca="false">BZ116*'Dist Horaria'!$N$6</f>
        <v>506.028485132943</v>
      </c>
      <c r="CH116" s="0" t="n">
        <f aca="false">BZ116*'Dist Horaria'!$O$6</f>
        <v>506.028485132943</v>
      </c>
      <c r="CI116" s="0" t="n">
        <f aca="false">BZ116*'Dist Horaria'!$P$6</f>
        <v>332.081193368493</v>
      </c>
      <c r="CJ116" s="0" t="n">
        <f aca="false">BZ116*'Dist Horaria'!$Q$6</f>
        <v>332.081193368493</v>
      </c>
      <c r="CK116" s="0" t="n">
        <f aca="false">BZ116*'Dist Horaria'!$R$6</f>
        <v>332.081193368493</v>
      </c>
      <c r="CL116" s="0" t="n">
        <f aca="false">BZ116*'Dist Horaria'!$S$6</f>
        <v>332.081193368493</v>
      </c>
      <c r="CM116" s="0" t="n">
        <f aca="false">BZ116*'Dist Horaria'!$T$6</f>
        <v>332.081193368493</v>
      </c>
      <c r="CN116" s="0" t="n">
        <f aca="false">BZ116*'Dist Horaria'!$U$6</f>
        <v>332.081193368493</v>
      </c>
      <c r="CO116" s="0" t="n">
        <f aca="false">BZ116*'Dist Horaria'!$V$6</f>
        <v>332.081193368493</v>
      </c>
      <c r="CP116" s="0" t="n">
        <f aca="false">BZ116*'Dist Horaria'!$W$6</f>
        <v>332.081193368493</v>
      </c>
      <c r="CQ116" s="0" t="n">
        <f aca="false">BZ116*'Dist Horaria'!$X$6</f>
        <v>506.028485132943</v>
      </c>
      <c r="CR116" s="0" t="n">
        <f aca="false">BZ116*'Dist Horaria'!$Y$6</f>
        <v>506.028485132943</v>
      </c>
      <c r="CS116" s="0" t="n">
        <f aca="false">BZ116*'Dist Horaria'!$Z$6</f>
        <v>506.028485132943</v>
      </c>
      <c r="CT116" s="0" t="n">
        <f aca="false">BZ116*'Dist Horaria'!$AA$6</f>
        <v>189.760681924853</v>
      </c>
      <c r="CU116" s="0" t="n">
        <f aca="false">BZ116*'Dist Horaria'!$AB$6</f>
        <v>189.760681924853</v>
      </c>
      <c r="CV116" s="0" t="n">
        <f aca="false">BZ116*'Dist Horaria'!$AC$6</f>
        <v>189.760681924853</v>
      </c>
      <c r="CW116" s="0" t="n">
        <f aca="false">BZ116*'Dist Horaria'!$AD$6</f>
        <v>189.760681924853</v>
      </c>
      <c r="CX116" s="0" t="n">
        <f aca="false">BZ116*'Dist Horaria'!$AE$6</f>
        <v>189.760681924853</v>
      </c>
      <c r="CY116" s="0" t="n">
        <f aca="false">AS116*1000000</f>
        <v>7939.80623033604</v>
      </c>
      <c r="CZ116" s="0" t="n">
        <f aca="false">CY116*'Dist Horaria'!$H$6</f>
        <v>198.495155758401</v>
      </c>
      <c r="DA116" s="0" t="n">
        <f aca="false">CY116*'Dist Horaria'!$I$6</f>
        <v>198.495155758401</v>
      </c>
      <c r="DB116" s="0" t="n">
        <f aca="false">CY116*'Dist Horaria'!$J$6</f>
        <v>198.495155758401</v>
      </c>
      <c r="DC116" s="0" t="n">
        <f aca="false">CY116*'Dist Horaria'!$K$6</f>
        <v>198.495155758401</v>
      </c>
      <c r="DD116" s="0" t="n">
        <f aca="false">CY116*'Dist Horaria'!$L$6</f>
        <v>198.495155758401</v>
      </c>
      <c r="DE116" s="0" t="n">
        <f aca="false">CY116*'Dist Horaria'!$M$6</f>
        <v>529.320415355736</v>
      </c>
      <c r="DF116" s="0" t="n">
        <f aca="false">CY116*'Dist Horaria'!$N$6</f>
        <v>529.320415355736</v>
      </c>
      <c r="DG116" s="0" t="n">
        <f aca="false">CY116*'Dist Horaria'!$O$6</f>
        <v>529.320415355736</v>
      </c>
      <c r="DH116" s="0" t="n">
        <f aca="false">CY116*'Dist Horaria'!$P$6</f>
        <v>347.366522577202</v>
      </c>
      <c r="DI116" s="0" t="n">
        <f aca="false">CY116*'Dist Horaria'!$Q$6</f>
        <v>347.366522577202</v>
      </c>
      <c r="DJ116" s="0" t="n">
        <f aca="false">CY116*'Dist Horaria'!$R$6</f>
        <v>347.366522577202</v>
      </c>
      <c r="DK116" s="0" t="n">
        <f aca="false">CY116*'Dist Horaria'!$S$6</f>
        <v>347.366522577202</v>
      </c>
      <c r="DL116" s="0" t="n">
        <f aca="false">CY116*'Dist Horaria'!$T$6</f>
        <v>347.366522577202</v>
      </c>
      <c r="DM116" s="0" t="n">
        <f aca="false">CY116*'Dist Horaria'!$U$6</f>
        <v>347.366522577202</v>
      </c>
      <c r="DN116" s="0" t="n">
        <f aca="false">CY116*'Dist Horaria'!$V$6</f>
        <v>347.366522577202</v>
      </c>
      <c r="DO116" s="0" t="n">
        <f aca="false">CY116*'Dist Horaria'!$W$6</f>
        <v>347.366522577202</v>
      </c>
      <c r="DP116" s="0" t="n">
        <f aca="false">CY116*'Dist Horaria'!$X$6</f>
        <v>529.320415355736</v>
      </c>
      <c r="DQ116" s="0" t="n">
        <f aca="false">CY116*'Dist Horaria'!$Y$6</f>
        <v>529.320415355736</v>
      </c>
      <c r="DR116" s="0" t="n">
        <f aca="false">CY116*'Dist Horaria'!$Z$6</f>
        <v>529.320415355736</v>
      </c>
      <c r="DS116" s="0" t="n">
        <f aca="false">CY116*'Dist Horaria'!$AA$6</f>
        <v>198.495155758401</v>
      </c>
      <c r="DT116" s="0" t="n">
        <f aca="false">CY116*'Dist Horaria'!$AB$6</f>
        <v>198.495155758401</v>
      </c>
      <c r="DU116" s="0" t="n">
        <f aca="false">CY116*'Dist Horaria'!$AC$6</f>
        <v>198.495155758401</v>
      </c>
      <c r="DV116" s="0" t="n">
        <f aca="false">CY116*'Dist Horaria'!$AD$6</f>
        <v>198.495155758401</v>
      </c>
      <c r="DW116" s="0" t="n">
        <f aca="false">CY116*'Dist Horaria'!$AE$6</f>
        <v>198.495155758401</v>
      </c>
      <c r="DX116" s="0" t="n">
        <f aca="false">AX116*1000000</f>
        <v>460.278622048466</v>
      </c>
      <c r="DY116" s="0" t="n">
        <f aca="false">DX116*'Dist Horaria'!$H$6</f>
        <v>11.5069655512116</v>
      </c>
      <c r="DZ116" s="0" t="n">
        <f aca="false">DX116*'Dist Horaria'!$I$6</f>
        <v>11.5069655512116</v>
      </c>
      <c r="EA116" s="0" t="n">
        <f aca="false">DX116*'Dist Horaria'!$J$6</f>
        <v>11.5069655512116</v>
      </c>
      <c r="EB116" s="0" t="n">
        <f aca="false">DX116*'Dist Horaria'!$K$6</f>
        <v>11.5069655512116</v>
      </c>
      <c r="EC116" s="0" t="n">
        <f aca="false">DX116*'Dist Horaria'!$L$6</f>
        <v>11.5069655512116</v>
      </c>
      <c r="ED116" s="0" t="n">
        <f aca="false">DX116*'Dist Horaria'!$M$6</f>
        <v>30.6852414698977</v>
      </c>
      <c r="EE116" s="0" t="n">
        <f aca="false">DX116*'Dist Horaria'!$N$6</f>
        <v>30.6852414698977</v>
      </c>
      <c r="EF116" s="0" t="n">
        <f aca="false">DX116*'Dist Horaria'!$O$6</f>
        <v>30.6852414698977</v>
      </c>
      <c r="EG116" s="0" t="n">
        <f aca="false">DX116*'Dist Horaria'!$P$6</f>
        <v>20.1371897146204</v>
      </c>
      <c r="EH116" s="0" t="n">
        <f aca="false">DX116*'Dist Horaria'!$Q$6</f>
        <v>20.1371897146204</v>
      </c>
      <c r="EI116" s="0" t="n">
        <f aca="false">DX116*'Dist Horaria'!$R$6</f>
        <v>20.1371897146204</v>
      </c>
      <c r="EJ116" s="0" t="n">
        <f aca="false">DX116*'Dist Horaria'!$S$6</f>
        <v>20.1371897146204</v>
      </c>
      <c r="EK116" s="0" t="n">
        <f aca="false">DX116*'Dist Horaria'!$T$6</f>
        <v>20.1371897146204</v>
      </c>
      <c r="EL116" s="0" t="n">
        <f aca="false">DX116*'Dist Horaria'!$U$6</f>
        <v>20.1371897146204</v>
      </c>
      <c r="EM116" s="0" t="n">
        <f aca="false">DX116*'Dist Horaria'!$V$6</f>
        <v>20.1371897146204</v>
      </c>
      <c r="EN116" s="0" t="n">
        <f aca="false">DX116*'Dist Horaria'!$W$6</f>
        <v>20.1371897146204</v>
      </c>
      <c r="EO116" s="0" t="n">
        <f aca="false">DX116*'Dist Horaria'!$X$6</f>
        <v>30.6852414698977</v>
      </c>
      <c r="EP116" s="0" t="n">
        <f aca="false">DX116*'Dist Horaria'!$Y$6</f>
        <v>30.6852414698977</v>
      </c>
      <c r="EQ116" s="0" t="n">
        <f aca="false">DX116*'Dist Horaria'!$Z$6</f>
        <v>30.6852414698977</v>
      </c>
      <c r="ER116" s="0" t="n">
        <f aca="false">DX116*'Dist Horaria'!$AA$6</f>
        <v>11.5069655512116</v>
      </c>
      <c r="ES116" s="0" t="n">
        <f aca="false">DX116*'Dist Horaria'!$AB$6</f>
        <v>11.5069655512116</v>
      </c>
      <c r="ET116" s="0" t="n">
        <f aca="false">DX116*'Dist Horaria'!$AC$6</f>
        <v>11.5069655512116</v>
      </c>
      <c r="EU116" s="0" t="n">
        <f aca="false">DX116*'Dist Horaria'!$AD$6</f>
        <v>11.5069655512116</v>
      </c>
      <c r="EV116" s="0" t="n">
        <f aca="false">DX116*'Dist Horaria'!$AE$6</f>
        <v>11.5069655512116</v>
      </c>
      <c r="EW116" s="0" t="n">
        <f aca="false">BB116+CA116+CZ116+DY116</f>
        <v>524.767480517531</v>
      </c>
      <c r="EX116" s="0" t="n">
        <f aca="false">BC116+CB116+DA116+DZ116</f>
        <v>521.423488370844</v>
      </c>
      <c r="EY116" s="0" t="n">
        <f aca="false">BD116+CC116+DB116+EA116</f>
        <v>518.267170779312</v>
      </c>
      <c r="EZ116" s="0" t="n">
        <f aca="false">BE116+CD116+DC116+EB116</f>
        <v>515.57811146553</v>
      </c>
      <c r="FA116" s="0" t="n">
        <f aca="false">BF116+CE116+DD116+EC116</f>
        <v>513.613051320376</v>
      </c>
      <c r="FB116" s="0" t="n">
        <f aca="false">BG116+CF116+DE116+ED116</f>
        <v>1178.64725697445</v>
      </c>
      <c r="FC116" s="0" t="n">
        <f aca="false">BH116+CG116+DF116+EE116</f>
        <v>1183.72973589505</v>
      </c>
      <c r="FD116" s="0" t="n">
        <f aca="false">BI116+CH116+DG116+EF116</f>
        <v>1183.72973589505</v>
      </c>
      <c r="FE116" s="0" t="n">
        <f aca="false">BJ116+CI116+DH116+EG116</f>
        <v>855.300147849321</v>
      </c>
      <c r="FF116" s="0" t="n">
        <f aca="false">BK116+CJ116+DI116+EH116</f>
        <v>871.770029234696</v>
      </c>
      <c r="FG116" s="0" t="n">
        <f aca="false">BL116+CK116+DJ116+EI116</f>
        <v>883.748124787697</v>
      </c>
      <c r="FH116" s="0" t="n">
        <f aca="false">BM116+CL116+DK116+EJ116</f>
        <v>889.737172564197</v>
      </c>
      <c r="FI116" s="0" t="n">
        <f aca="false">BN116+CM116+DL116+EK116</f>
        <v>891.234434508322</v>
      </c>
      <c r="FJ116" s="0" t="n">
        <f aca="false">BO116+CN116+DM116+EL116</f>
        <v>889.737172564197</v>
      </c>
      <c r="FK116" s="0" t="n">
        <f aca="false">BP116+CO116+DN116+EM116</f>
        <v>886.742648675947</v>
      </c>
      <c r="FL116" s="0" t="n">
        <f aca="false">BQ116+CP116+DO116+EN116</f>
        <v>882.250862843572</v>
      </c>
      <c r="FM116" s="0" t="n">
        <f aca="false">BR116+CQ116+DP116+EO116</f>
        <v>1245.16003578294</v>
      </c>
      <c r="FN116" s="0" t="n">
        <f aca="false">BS116+CR116+DQ116+EP116</f>
        <v>1241.0744329534</v>
      </c>
      <c r="FO116" s="0" t="n">
        <f aca="false">BT116+CS116+DR116+EQ116</f>
        <v>1218.8360968599</v>
      </c>
      <c r="FP116" s="0" t="n">
        <f aca="false">BU116+CT116+DS116+ER116</f>
        <v>545.068735076379</v>
      </c>
      <c r="FQ116" s="0" t="n">
        <f aca="false">BV116+CU116+DT116+ES116</f>
        <v>529.094792583655</v>
      </c>
      <c r="FR116" s="0" t="n">
        <f aca="false">BW116+CV116+DU116+ET116</f>
        <v>539.936099742281</v>
      </c>
      <c r="FS116" s="0" t="n">
        <f aca="false">BX116+CW116+DV116+EU116</f>
        <v>536.236986010283</v>
      </c>
      <c r="FT116" s="0" t="n">
        <f aca="false">BY116+CX116+DW116+EV116</f>
        <v>532.32353960689</v>
      </c>
      <c r="FU116" s="0" t="n">
        <f aca="false">AM116*'Dist Horaria'!$H$10</f>
        <v>0.250041546017344</v>
      </c>
      <c r="FV116" s="0" t="n">
        <f aca="false">AM116*'Dist Horaria'!$I$10</f>
        <v>0.234011291732283</v>
      </c>
      <c r="FW116" s="0" t="n">
        <f aca="false">AM116*'Dist Horaria'!$J$10</f>
        <v>0.232998235489392</v>
      </c>
      <c r="FX116" s="0" t="n">
        <f aca="false">AM116*'Dist Horaria'!$K$10</f>
        <v>0.226297286306046</v>
      </c>
      <c r="FY116" s="0" t="n">
        <f aca="false">AM116*'Dist Horaria'!$L$10</f>
        <v>0.226387846872161</v>
      </c>
      <c r="FZ116" s="0" t="n">
        <f aca="false">AM116*'Dist Horaria'!$M$10</f>
        <v>0.242244312610621</v>
      </c>
      <c r="GA116" s="0" t="n">
        <f aca="false">AM116*'Dist Horaria'!$N$10</f>
        <v>0.229173132657348</v>
      </c>
      <c r="GB116" s="0" t="n">
        <f aca="false">AM116*'Dist Horaria'!$O$10</f>
        <v>0.225261574253708</v>
      </c>
      <c r="GC116" s="0" t="n">
        <f aca="false">AM116*'Dist Horaria'!$P$10</f>
        <v>0.228757118098265</v>
      </c>
      <c r="GD116" s="0" t="n">
        <f aca="false">AM116*'Dist Horaria'!$Q$10</f>
        <v>0.207017474489233</v>
      </c>
      <c r="GE116" s="0" t="n">
        <f aca="false">AM116*'Dist Horaria'!$R$10</f>
        <v>0.252592408413219</v>
      </c>
      <c r="GF116" s="0" t="n">
        <f aca="false">AM116*'Dist Horaria'!$S$10</f>
        <v>0.215723729163239</v>
      </c>
      <c r="GG116" s="0" t="n">
        <f aca="false">AR116*'Dist Horaria'!$H$10</f>
        <v>0.261550681201908</v>
      </c>
      <c r="GH116" s="0" t="n">
        <f aca="false">AR116*'Dist Horaria'!$I$10</f>
        <v>0.244782572082127</v>
      </c>
      <c r="GI116" s="0" t="n">
        <f aca="false">AR116*'Dist Horaria'!$J$10</f>
        <v>0.24372288598338</v>
      </c>
      <c r="GJ116" s="0" t="n">
        <f aca="false">AR116*'Dist Horaria'!$K$10</f>
        <v>0.236713499537329</v>
      </c>
      <c r="GK116" s="0" t="n">
        <f aca="false">AR116*'Dist Horaria'!$L$10</f>
        <v>0.236808228505913</v>
      </c>
      <c r="GL116" s="0" t="n">
        <f aca="false">AR116*'Dist Horaria'!$M$10</f>
        <v>0.253394549784943</v>
      </c>
      <c r="GM116" s="0" t="n">
        <f aca="false">AR116*'Dist Horaria'!$N$10</f>
        <v>0.239721717908219</v>
      </c>
      <c r="GN116" s="0" t="n">
        <f aca="false">AR116*'Dist Horaria'!$O$10</f>
        <v>0.23563011480734</v>
      </c>
      <c r="GO116" s="0" t="n">
        <f aca="false">AR116*'Dist Horaria'!$P$10</f>
        <v>0.239286554660146</v>
      </c>
      <c r="GP116" s="0" t="n">
        <f aca="false">AR116*'Dist Horaria'!$Q$10</f>
        <v>0.216546259354843</v>
      </c>
      <c r="GQ116" s="0" t="n">
        <f aca="false">AR116*'Dist Horaria'!$R$10</f>
        <v>0.264218956966158</v>
      </c>
      <c r="GR116" s="0" t="n">
        <f aca="false">AR116*'Dist Horaria'!$S$10</f>
        <v>0.225653253280347</v>
      </c>
      <c r="GS116" s="0" t="n">
        <f aca="false">AW116*'Dist Horaria'!$H$10</f>
        <v>0.0151623583305454</v>
      </c>
      <c r="GT116" s="0" t="n">
        <f aca="false">AW116*'Dist Horaria'!$I$10</f>
        <v>0.0141902940337465</v>
      </c>
      <c r="GU116" s="0" t="n">
        <f aca="false">AW116*'Dist Horaria'!$J$10</f>
        <v>0.0141288629555583</v>
      </c>
      <c r="GV116" s="0" t="n">
        <f aca="false">AW116*'Dist Horaria'!$K$10</f>
        <v>0.0137225217123089</v>
      </c>
      <c r="GW116" s="0" t="n">
        <f aca="false">AW116*'Dist Horaria'!$L$10</f>
        <v>0.0137280132467196</v>
      </c>
      <c r="GX116" s="0" t="n">
        <f aca="false">AW116*'Dist Horaria'!$M$10</f>
        <v>0.0146895391179677</v>
      </c>
      <c r="GY116" s="0" t="n">
        <f aca="false">AW116*'Dist Horaria'!$N$10</f>
        <v>0.0138969111830852</v>
      </c>
      <c r="GZ116" s="0" t="n">
        <f aca="false">AW116*'Dist Horaria'!$O$10</f>
        <v>0.0136597168004255</v>
      </c>
      <c r="HA116" s="0" t="n">
        <f aca="false">AW116*'Dist Horaria'!$P$10</f>
        <v>0.0138716843281244</v>
      </c>
      <c r="HB116" s="0" t="n">
        <f aca="false">AW116*'Dist Horaria'!$Q$10</f>
        <v>0.0125534063394112</v>
      </c>
      <c r="HC116" s="0" t="n">
        <f aca="false">AW116*'Dist Horaria'!$R$10</f>
        <v>0.0153170409835454</v>
      </c>
      <c r="HD116" s="0" t="n">
        <f aca="false">AW116*'Dist Horaria'!$S$10</f>
        <v>0.013081348016252</v>
      </c>
    </row>
    <row r="117" customFormat="false" ht="13.8" hidden="false" customHeight="false" outlineLevel="0" collapsed="false">
      <c r="A117" s="0" t="n">
        <v>4.63839735364254</v>
      </c>
      <c r="B117" s="0" t="n">
        <v>-74.069581892855</v>
      </c>
      <c r="C117" s="0" t="n">
        <v>32</v>
      </c>
      <c r="D117" s="0" t="n">
        <v>28</v>
      </c>
      <c r="E117" s="0" t="n">
        <v>2360</v>
      </c>
      <c r="F117" s="0" t="n">
        <v>136</v>
      </c>
      <c r="G117" s="0" t="s">
        <v>687</v>
      </c>
      <c r="H117" s="1" t="n">
        <v>41234</v>
      </c>
      <c r="I117" s="0" t="s">
        <v>688</v>
      </c>
      <c r="J117" s="0" t="s">
        <v>689</v>
      </c>
      <c r="L117" s="0" t="s">
        <v>690</v>
      </c>
      <c r="M117" s="0" t="s">
        <v>691</v>
      </c>
      <c r="N117" s="0" t="n">
        <v>15</v>
      </c>
      <c r="O117" s="0" t="s">
        <v>84</v>
      </c>
      <c r="P117" s="0" t="s">
        <v>85</v>
      </c>
      <c r="Q117" s="0" t="s">
        <v>86</v>
      </c>
      <c r="R117" s="0" t="s">
        <v>87</v>
      </c>
      <c r="S117" s="0" t="n">
        <v>365</v>
      </c>
      <c r="T117" s="0" t="n">
        <v>24</v>
      </c>
      <c r="U117" s="0" t="n">
        <v>3</v>
      </c>
      <c r="V117" s="0" t="n">
        <v>70391</v>
      </c>
      <c r="W117" s="0" t="n">
        <f aca="false">V117*12</f>
        <v>844692</v>
      </c>
      <c r="X117" s="0" t="n">
        <v>2</v>
      </c>
      <c r="Y117" s="0" t="s">
        <v>176</v>
      </c>
      <c r="Z117" s="0" t="n">
        <v>16046</v>
      </c>
      <c r="AB117" s="0" t="n">
        <v>0.005</v>
      </c>
      <c r="AC117" s="0" t="n">
        <v>0</v>
      </c>
      <c r="AD117" s="0" t="n">
        <v>2887.63161960027</v>
      </c>
      <c r="AE117" s="0" t="n">
        <v>1.31098475529852</v>
      </c>
      <c r="AF117" s="0" t="n">
        <f aca="false">AE117/S117</f>
        <v>0.00359173905561239</v>
      </c>
      <c r="AG117" s="0" t="n">
        <f aca="false">AE117*EXP(AB117*AC117)</f>
        <v>1.31098475529852</v>
      </c>
      <c r="AH117" s="0" t="n">
        <f aca="false">AG117/S117</f>
        <v>0.00359173905561239</v>
      </c>
      <c r="AI117" s="0" t="s">
        <v>90</v>
      </c>
      <c r="AJ117" s="0" t="n">
        <f aca="false">IF(AI117="A",'FE DISTRIBUCIÓN'!$C$2,'FE DISTRIBUCIÓN'!$C$3)</f>
        <v>4.994E-006</v>
      </c>
      <c r="AK117" s="0" t="n">
        <f aca="false">W117*AJ117</f>
        <v>4.218391848</v>
      </c>
      <c r="AL117" s="0" t="n">
        <f aca="false">AK117/365</f>
        <v>0.011557237939726</v>
      </c>
      <c r="AM117" s="0" t="n">
        <f aca="false">AK117*EXP(AB117*AC117)</f>
        <v>4.218391848</v>
      </c>
      <c r="AN117" s="0" t="n">
        <f aca="false">AM117/365</f>
        <v>0.011557237939726</v>
      </c>
      <c r="AO117" s="0" t="n">
        <v>5.223868284E-006</v>
      </c>
      <c r="AP117" s="0" t="n">
        <f aca="false">AO117*W117</f>
        <v>4.41255974854853</v>
      </c>
      <c r="AQ117" s="0" t="n">
        <f aca="false">AP117/365</f>
        <v>0.0120892047905439</v>
      </c>
      <c r="AR117" s="0" t="n">
        <f aca="false">AP117*EXP(AB117*AC117)</f>
        <v>4.41255974854853</v>
      </c>
      <c r="AS117" s="0" t="n">
        <f aca="false">AR117/365</f>
        <v>0.0120892047905439</v>
      </c>
      <c r="AT117" s="0" t="n">
        <v>3.02832944E-007</v>
      </c>
      <c r="AU117" s="0" t="n">
        <f aca="false">AT117*W117</f>
        <v>0.255800565133248</v>
      </c>
      <c r="AV117" s="0" t="n">
        <f aca="false">AU117/365</f>
        <v>0.000700823466118488</v>
      </c>
      <c r="AW117" s="0" t="n">
        <f aca="false">AU117*EXP(AB117*AC117)</f>
        <v>0.255800565133248</v>
      </c>
      <c r="AX117" s="0" t="n">
        <f aca="false">AW117/365</f>
        <v>0.000700823466118488</v>
      </c>
      <c r="AY117" s="0" t="n">
        <f aca="false">AW117+AR117+AM117+AG117</f>
        <v>10.1977369169803</v>
      </c>
      <c r="AZ117" s="0" t="n">
        <f aca="false">AH117+AN117+AS117+AX117</f>
        <v>0.0279390052520008</v>
      </c>
      <c r="BA117" s="0" t="n">
        <f aca="false">AH117*1000000</f>
        <v>3591.73905561239</v>
      </c>
      <c r="BB117" s="0" t="n">
        <f aca="false">BA117*'Dist Horaria'!$H$3</f>
        <v>125.152500481072</v>
      </c>
      <c r="BC117" s="0" t="n">
        <f aca="false">BA117*'Dist Horaria'!$I$3</f>
        <v>121.804553925447</v>
      </c>
      <c r="BD117" s="0" t="n">
        <f aca="false">BA117*'Dist Horaria'!$J$3</f>
        <v>118.644503857895</v>
      </c>
      <c r="BE117" s="0" t="n">
        <f aca="false">BA117*'Dist Horaria'!$K$3</f>
        <v>115.952264620321</v>
      </c>
      <c r="BF117" s="0" t="n">
        <f aca="false">BA117*'Dist Horaria'!$L$3</f>
        <v>113.984880710319</v>
      </c>
      <c r="BG117" s="0" t="n">
        <f aca="false">BA117*'Dist Horaria'!$M$3</f>
        <v>112.746284679289</v>
      </c>
      <c r="BH117" s="0" t="n">
        <f aca="false">BA117*'Dist Horaria'!$N$3</f>
        <v>117.834773841301</v>
      </c>
      <c r="BI117" s="0" t="n">
        <f aca="false">BA117*'Dist Horaria'!$O$3</f>
        <v>117.834773841301</v>
      </c>
      <c r="BJ117" s="0" t="n">
        <f aca="false">BA117*'Dist Horaria'!$P$3</f>
        <v>155.899381899448</v>
      </c>
      <c r="BK117" s="0" t="n">
        <f aca="false">BA117*'Dist Horaria'!$Q$3</f>
        <v>172.388739600351</v>
      </c>
      <c r="BL117" s="0" t="n">
        <f aca="false">BA117*'Dist Horaria'!$R$3</f>
        <v>184.380999746462</v>
      </c>
      <c r="BM117" s="0" t="n">
        <f aca="false">BA117*'Dist Horaria'!$S$3</f>
        <v>190.377129819518</v>
      </c>
      <c r="BN117" s="0" t="n">
        <f aca="false">BA117*'Dist Horaria'!$T$3</f>
        <v>191.876162337782</v>
      </c>
      <c r="BO117" s="0" t="n">
        <f aca="false">BA117*'Dist Horaria'!$U$3</f>
        <v>190.377129819518</v>
      </c>
      <c r="BP117" s="0" t="n">
        <f aca="false">BA117*'Dist Horaria'!$V$3</f>
        <v>187.37906478299</v>
      </c>
      <c r="BQ117" s="0" t="n">
        <f aca="false">BA117*'Dist Horaria'!$W$3</f>
        <v>182.881967228198</v>
      </c>
      <c r="BR117" s="0" t="n">
        <f aca="false">BA117*'Dist Horaria'!$X$3</f>
        <v>179.337717598052</v>
      </c>
      <c r="BS117" s="0" t="n">
        <f aca="false">BA117*'Dist Horaria'!$Y$3</f>
        <v>175.247283374288</v>
      </c>
      <c r="BT117" s="0" t="n">
        <f aca="false">BA117*'Dist Horaria'!$Z$3</f>
        <v>152.982649529125</v>
      </c>
      <c r="BU117" s="0" t="n">
        <f aca="false">BA117*'Dist Horaria'!$AA$3</f>
        <v>145.477762112597</v>
      </c>
      <c r="BV117" s="0" t="n">
        <f aca="false">BA117*'Dist Horaria'!$AB$3</f>
        <v>129.484929772586</v>
      </c>
      <c r="BW117" s="0" t="n">
        <f aca="false">BA117*'Dist Horaria'!$AC$3</f>
        <v>140.339057225057</v>
      </c>
      <c r="BX117" s="0" t="n">
        <f aca="false">BA117*'Dist Horaria'!$AD$3</f>
        <v>136.635569138167</v>
      </c>
      <c r="BY117" s="0" t="n">
        <f aca="false">BA117*'Dist Horaria'!$AE$3</f>
        <v>132.717494922637</v>
      </c>
      <c r="BZ117" s="0" t="n">
        <f aca="false">AN117*1000000</f>
        <v>11557.237939726</v>
      </c>
      <c r="CA117" s="0" t="n">
        <f aca="false">BZ117*'Dist Horaria'!$H$6</f>
        <v>288.930948493151</v>
      </c>
      <c r="CB117" s="0" t="n">
        <f aca="false">BZ117*'Dist Horaria'!$I$6</f>
        <v>288.930948493151</v>
      </c>
      <c r="CC117" s="0" t="n">
        <f aca="false">BZ117*'Dist Horaria'!$J$6</f>
        <v>288.930948493151</v>
      </c>
      <c r="CD117" s="0" t="n">
        <f aca="false">BZ117*'Dist Horaria'!$K$6</f>
        <v>288.930948493151</v>
      </c>
      <c r="CE117" s="0" t="n">
        <f aca="false">BZ117*'Dist Horaria'!$L$6</f>
        <v>288.930948493151</v>
      </c>
      <c r="CF117" s="0" t="n">
        <f aca="false">BZ117*'Dist Horaria'!$M$6</f>
        <v>770.482529315069</v>
      </c>
      <c r="CG117" s="0" t="n">
        <f aca="false">BZ117*'Dist Horaria'!$N$6</f>
        <v>770.482529315069</v>
      </c>
      <c r="CH117" s="0" t="n">
        <f aca="false">BZ117*'Dist Horaria'!$O$6</f>
        <v>770.482529315069</v>
      </c>
      <c r="CI117" s="0" t="n">
        <f aca="false">BZ117*'Dist Horaria'!$P$6</f>
        <v>505.629159863014</v>
      </c>
      <c r="CJ117" s="0" t="n">
        <f aca="false">BZ117*'Dist Horaria'!$Q$6</f>
        <v>505.629159863014</v>
      </c>
      <c r="CK117" s="0" t="n">
        <f aca="false">BZ117*'Dist Horaria'!$R$6</f>
        <v>505.629159863014</v>
      </c>
      <c r="CL117" s="0" t="n">
        <f aca="false">BZ117*'Dist Horaria'!$S$6</f>
        <v>505.629159863014</v>
      </c>
      <c r="CM117" s="0" t="n">
        <f aca="false">BZ117*'Dist Horaria'!$T$6</f>
        <v>505.629159863014</v>
      </c>
      <c r="CN117" s="0" t="n">
        <f aca="false">BZ117*'Dist Horaria'!$U$6</f>
        <v>505.629159863014</v>
      </c>
      <c r="CO117" s="0" t="n">
        <f aca="false">BZ117*'Dist Horaria'!$V$6</f>
        <v>505.629159863014</v>
      </c>
      <c r="CP117" s="0" t="n">
        <f aca="false">BZ117*'Dist Horaria'!$W$6</f>
        <v>505.629159863014</v>
      </c>
      <c r="CQ117" s="0" t="n">
        <f aca="false">BZ117*'Dist Horaria'!$X$6</f>
        <v>770.482529315069</v>
      </c>
      <c r="CR117" s="0" t="n">
        <f aca="false">BZ117*'Dist Horaria'!$Y$6</f>
        <v>770.482529315069</v>
      </c>
      <c r="CS117" s="0" t="n">
        <f aca="false">BZ117*'Dist Horaria'!$Z$6</f>
        <v>770.482529315069</v>
      </c>
      <c r="CT117" s="0" t="n">
        <f aca="false">BZ117*'Dist Horaria'!$AA$6</f>
        <v>288.930948493151</v>
      </c>
      <c r="CU117" s="0" t="n">
        <f aca="false">BZ117*'Dist Horaria'!$AB$6</f>
        <v>288.930948493151</v>
      </c>
      <c r="CV117" s="0" t="n">
        <f aca="false">BZ117*'Dist Horaria'!$AC$6</f>
        <v>288.930948493151</v>
      </c>
      <c r="CW117" s="0" t="n">
        <f aca="false">BZ117*'Dist Horaria'!$AD$6</f>
        <v>288.930948493151</v>
      </c>
      <c r="CX117" s="0" t="n">
        <f aca="false">BZ117*'Dist Horaria'!$AE$6</f>
        <v>288.930948493151</v>
      </c>
      <c r="CY117" s="0" t="n">
        <f aca="false">AS117*1000000</f>
        <v>12089.2047905439</v>
      </c>
      <c r="CZ117" s="0" t="n">
        <f aca="false">CY117*'Dist Horaria'!$H$6</f>
        <v>302.230119763598</v>
      </c>
      <c r="DA117" s="0" t="n">
        <f aca="false">CY117*'Dist Horaria'!$I$6</f>
        <v>302.230119763598</v>
      </c>
      <c r="DB117" s="0" t="n">
        <f aca="false">CY117*'Dist Horaria'!$J$6</f>
        <v>302.230119763598</v>
      </c>
      <c r="DC117" s="0" t="n">
        <f aca="false">CY117*'Dist Horaria'!$K$6</f>
        <v>302.230119763598</v>
      </c>
      <c r="DD117" s="0" t="n">
        <f aca="false">CY117*'Dist Horaria'!$L$6</f>
        <v>302.230119763598</v>
      </c>
      <c r="DE117" s="0" t="n">
        <f aca="false">CY117*'Dist Horaria'!$M$6</f>
        <v>805.946986036261</v>
      </c>
      <c r="DF117" s="0" t="n">
        <f aca="false">CY117*'Dist Horaria'!$N$6</f>
        <v>805.946986036261</v>
      </c>
      <c r="DG117" s="0" t="n">
        <f aca="false">CY117*'Dist Horaria'!$O$6</f>
        <v>805.946986036261</v>
      </c>
      <c r="DH117" s="0" t="n">
        <f aca="false">CY117*'Dist Horaria'!$P$6</f>
        <v>528.902709586296</v>
      </c>
      <c r="DI117" s="0" t="n">
        <f aca="false">CY117*'Dist Horaria'!$Q$6</f>
        <v>528.902709586296</v>
      </c>
      <c r="DJ117" s="0" t="n">
        <f aca="false">CY117*'Dist Horaria'!$R$6</f>
        <v>528.902709586296</v>
      </c>
      <c r="DK117" s="0" t="n">
        <f aca="false">CY117*'Dist Horaria'!$S$6</f>
        <v>528.902709586296</v>
      </c>
      <c r="DL117" s="0" t="n">
        <f aca="false">CY117*'Dist Horaria'!$T$6</f>
        <v>528.902709586296</v>
      </c>
      <c r="DM117" s="0" t="n">
        <f aca="false">CY117*'Dist Horaria'!$U$6</f>
        <v>528.902709586296</v>
      </c>
      <c r="DN117" s="0" t="n">
        <f aca="false">CY117*'Dist Horaria'!$V$6</f>
        <v>528.902709586296</v>
      </c>
      <c r="DO117" s="0" t="n">
        <f aca="false">CY117*'Dist Horaria'!$W$6</f>
        <v>528.902709586296</v>
      </c>
      <c r="DP117" s="0" t="n">
        <f aca="false">CY117*'Dist Horaria'!$X$6</f>
        <v>805.946986036261</v>
      </c>
      <c r="DQ117" s="0" t="n">
        <f aca="false">CY117*'Dist Horaria'!$Y$6</f>
        <v>805.946986036261</v>
      </c>
      <c r="DR117" s="0" t="n">
        <f aca="false">CY117*'Dist Horaria'!$Z$6</f>
        <v>805.946986036261</v>
      </c>
      <c r="DS117" s="0" t="n">
        <f aca="false">CY117*'Dist Horaria'!$AA$6</f>
        <v>302.230119763598</v>
      </c>
      <c r="DT117" s="0" t="n">
        <f aca="false">CY117*'Dist Horaria'!$AB$6</f>
        <v>302.230119763598</v>
      </c>
      <c r="DU117" s="0" t="n">
        <f aca="false">CY117*'Dist Horaria'!$AC$6</f>
        <v>302.230119763598</v>
      </c>
      <c r="DV117" s="0" t="n">
        <f aca="false">CY117*'Dist Horaria'!$AD$6</f>
        <v>302.230119763598</v>
      </c>
      <c r="DW117" s="0" t="n">
        <f aca="false">CY117*'Dist Horaria'!$AE$6</f>
        <v>302.230119763598</v>
      </c>
      <c r="DX117" s="0" t="n">
        <f aca="false">AX117*1000000</f>
        <v>700.823466118488</v>
      </c>
      <c r="DY117" s="0" t="n">
        <f aca="false">DX117*'Dist Horaria'!$H$6</f>
        <v>17.5205866529622</v>
      </c>
      <c r="DZ117" s="0" t="n">
        <f aca="false">DX117*'Dist Horaria'!$I$6</f>
        <v>17.5205866529622</v>
      </c>
      <c r="EA117" s="0" t="n">
        <f aca="false">DX117*'Dist Horaria'!$J$6</f>
        <v>17.5205866529622</v>
      </c>
      <c r="EB117" s="0" t="n">
        <f aca="false">DX117*'Dist Horaria'!$K$6</f>
        <v>17.5205866529622</v>
      </c>
      <c r="EC117" s="0" t="n">
        <f aca="false">DX117*'Dist Horaria'!$L$6</f>
        <v>17.5205866529622</v>
      </c>
      <c r="ED117" s="0" t="n">
        <f aca="false">DX117*'Dist Horaria'!$M$6</f>
        <v>46.7215644078992</v>
      </c>
      <c r="EE117" s="0" t="n">
        <f aca="false">DX117*'Dist Horaria'!$N$6</f>
        <v>46.7215644078992</v>
      </c>
      <c r="EF117" s="0" t="n">
        <f aca="false">DX117*'Dist Horaria'!$O$6</f>
        <v>46.7215644078992</v>
      </c>
      <c r="EG117" s="0" t="n">
        <f aca="false">DX117*'Dist Horaria'!$P$6</f>
        <v>30.6610266426838</v>
      </c>
      <c r="EH117" s="0" t="n">
        <f aca="false">DX117*'Dist Horaria'!$Q$6</f>
        <v>30.6610266426838</v>
      </c>
      <c r="EI117" s="0" t="n">
        <f aca="false">DX117*'Dist Horaria'!$R$6</f>
        <v>30.6610266426838</v>
      </c>
      <c r="EJ117" s="0" t="n">
        <f aca="false">DX117*'Dist Horaria'!$S$6</f>
        <v>30.6610266426838</v>
      </c>
      <c r="EK117" s="0" t="n">
        <f aca="false">DX117*'Dist Horaria'!$T$6</f>
        <v>30.6610266426838</v>
      </c>
      <c r="EL117" s="0" t="n">
        <f aca="false">DX117*'Dist Horaria'!$U$6</f>
        <v>30.6610266426838</v>
      </c>
      <c r="EM117" s="0" t="n">
        <f aca="false">DX117*'Dist Horaria'!$V$6</f>
        <v>30.6610266426838</v>
      </c>
      <c r="EN117" s="0" t="n">
        <f aca="false">DX117*'Dist Horaria'!$W$6</f>
        <v>30.6610266426838</v>
      </c>
      <c r="EO117" s="0" t="n">
        <f aca="false">DX117*'Dist Horaria'!$X$6</f>
        <v>46.7215644078992</v>
      </c>
      <c r="EP117" s="0" t="n">
        <f aca="false">DX117*'Dist Horaria'!$Y$6</f>
        <v>46.7215644078992</v>
      </c>
      <c r="EQ117" s="0" t="n">
        <f aca="false">DX117*'Dist Horaria'!$Z$6</f>
        <v>46.7215644078992</v>
      </c>
      <c r="ER117" s="0" t="n">
        <f aca="false">DX117*'Dist Horaria'!$AA$6</f>
        <v>17.5205866529622</v>
      </c>
      <c r="ES117" s="0" t="n">
        <f aca="false">DX117*'Dist Horaria'!$AB$6</f>
        <v>17.5205866529622</v>
      </c>
      <c r="ET117" s="0" t="n">
        <f aca="false">DX117*'Dist Horaria'!$AC$6</f>
        <v>17.5205866529622</v>
      </c>
      <c r="EU117" s="0" t="n">
        <f aca="false">DX117*'Dist Horaria'!$AD$6</f>
        <v>17.5205866529622</v>
      </c>
      <c r="EV117" s="0" t="n">
        <f aca="false">DX117*'Dist Horaria'!$AE$6</f>
        <v>17.5205866529622</v>
      </c>
      <c r="EW117" s="0" t="n">
        <f aca="false">BB117+CA117+CZ117+DY117</f>
        <v>733.834155390783</v>
      </c>
      <c r="EX117" s="0" t="n">
        <f aca="false">BC117+CB117+DA117+DZ117</f>
        <v>730.486208835158</v>
      </c>
      <c r="EY117" s="0" t="n">
        <f aca="false">BD117+CC117+DB117+EA117</f>
        <v>727.326158767606</v>
      </c>
      <c r="EZ117" s="0" t="n">
        <f aca="false">BE117+CD117+DC117+EB117</f>
        <v>724.633919530032</v>
      </c>
      <c r="FA117" s="0" t="n">
        <f aca="false">BF117+CE117+DD117+EC117</f>
        <v>722.66653562003</v>
      </c>
      <c r="FB117" s="0" t="n">
        <f aca="false">BG117+CF117+DE117+ED117</f>
        <v>1735.89736443852</v>
      </c>
      <c r="FC117" s="0" t="n">
        <f aca="false">BH117+CG117+DF117+EE117</f>
        <v>1740.98585360053</v>
      </c>
      <c r="FD117" s="0" t="n">
        <f aca="false">BI117+CH117+DG117+EF117</f>
        <v>1740.98585360053</v>
      </c>
      <c r="FE117" s="0" t="n">
        <f aca="false">BJ117+CI117+DH117+EG117</f>
        <v>1221.09227799144</v>
      </c>
      <c r="FF117" s="0" t="n">
        <f aca="false">BK117+CJ117+DI117+EH117</f>
        <v>1237.58163569234</v>
      </c>
      <c r="FG117" s="0" t="n">
        <f aca="false">BL117+CK117+DJ117+EI117</f>
        <v>1249.57389583846</v>
      </c>
      <c r="FH117" s="0" t="n">
        <f aca="false">BM117+CL117+DK117+EJ117</f>
        <v>1255.57002591151</v>
      </c>
      <c r="FI117" s="0" t="n">
        <f aca="false">BN117+CM117+DL117+EK117</f>
        <v>1257.06905842978</v>
      </c>
      <c r="FJ117" s="0" t="n">
        <f aca="false">BO117+CN117+DM117+EL117</f>
        <v>1255.57002591151</v>
      </c>
      <c r="FK117" s="0" t="n">
        <f aca="false">BP117+CO117+DN117+EM117</f>
        <v>1252.57196087498</v>
      </c>
      <c r="FL117" s="0" t="n">
        <f aca="false">BQ117+CP117+DO117+EN117</f>
        <v>1248.07486332019</v>
      </c>
      <c r="FM117" s="0" t="n">
        <f aca="false">BR117+CQ117+DP117+EO117</f>
        <v>1802.48879735728</v>
      </c>
      <c r="FN117" s="0" t="n">
        <f aca="false">BS117+CR117+DQ117+EP117</f>
        <v>1798.39836313352</v>
      </c>
      <c r="FO117" s="0" t="n">
        <f aca="false">BT117+CS117+DR117+EQ117</f>
        <v>1776.13372928835</v>
      </c>
      <c r="FP117" s="0" t="n">
        <f aca="false">BU117+CT117+DS117+ER117</f>
        <v>754.159417022308</v>
      </c>
      <c r="FQ117" s="0" t="n">
        <f aca="false">BV117+CU117+DT117+ES117</f>
        <v>738.166584682297</v>
      </c>
      <c r="FR117" s="0" t="n">
        <f aca="false">BW117+CV117+DU117+ET117</f>
        <v>749.020712134768</v>
      </c>
      <c r="FS117" s="0" t="n">
        <f aca="false">BX117+CW117+DV117+EU117</f>
        <v>745.317224047877</v>
      </c>
      <c r="FT117" s="0" t="n">
        <f aca="false">BY117+CX117+DW117+EV117</f>
        <v>741.399149832348</v>
      </c>
      <c r="FU117" s="0" t="n">
        <f aca="false">AM117*'Dist Horaria'!$H$10</f>
        <v>0.380715015991007</v>
      </c>
      <c r="FV117" s="0" t="n">
        <f aca="false">AM117*'Dist Horaria'!$I$10</f>
        <v>0.356307238108952</v>
      </c>
      <c r="FW117" s="0" t="n">
        <f aca="false">AM117*'Dist Horaria'!$J$10</f>
        <v>0.354764751550798</v>
      </c>
      <c r="FX117" s="0" t="n">
        <f aca="false">AM117*'Dist Horaria'!$K$10</f>
        <v>0.344561839210319</v>
      </c>
      <c r="FY117" s="0" t="n">
        <f aca="false">AM117*'Dist Horaria'!$L$10</f>
        <v>0.344699727365012</v>
      </c>
      <c r="FZ117" s="0" t="n">
        <f aca="false">AM117*'Dist Horaria'!$M$10</f>
        <v>0.368842893584117</v>
      </c>
      <c r="GA117" s="0" t="n">
        <f aca="false">AM117*'Dist Horaria'!$N$10</f>
        <v>0.348940623084691</v>
      </c>
      <c r="GB117" s="0" t="n">
        <f aca="false">AM117*'Dist Horaria'!$O$10</f>
        <v>0.342984856757409</v>
      </c>
      <c r="GC117" s="0" t="n">
        <f aca="false">AM117*'Dist Horaria'!$P$10</f>
        <v>0.348307196392061</v>
      </c>
      <c r="GD117" s="0" t="n">
        <f aca="false">AM117*'Dist Horaria'!$Q$10</f>
        <v>0.315206262183003</v>
      </c>
      <c r="GE117" s="0" t="n">
        <f aca="false">AM117*'Dist Horaria'!$R$10</f>
        <v>0.384598977009906</v>
      </c>
      <c r="GF117" s="0" t="n">
        <f aca="false">AM117*'Dist Horaria'!$S$10</f>
        <v>0.328462466762725</v>
      </c>
      <c r="GG117" s="0" t="n">
        <f aca="false">AR117*'Dist Horaria'!$H$10</f>
        <v>0.398238906142967</v>
      </c>
      <c r="GH117" s="0" t="n">
        <f aca="false">AR117*'Dist Horaria'!$I$10</f>
        <v>0.37270766530176</v>
      </c>
      <c r="GI117" s="0" t="n">
        <f aca="false">AR117*'Dist Horaria'!$J$10</f>
        <v>0.371094179797227</v>
      </c>
      <c r="GJ117" s="0" t="n">
        <f aca="false">AR117*'Dist Horaria'!$K$10</f>
        <v>0.360421638711953</v>
      </c>
      <c r="GK117" s="0" t="n">
        <f aca="false">AR117*'Dist Horaria'!$L$10</f>
        <v>0.360565873705553</v>
      </c>
      <c r="GL117" s="0" t="n">
        <f aca="false">AR117*'Dist Horaria'!$M$10</f>
        <v>0.385820323102294</v>
      </c>
      <c r="GM117" s="0" t="n">
        <f aca="false">AR117*'Dist Horaria'!$N$10</f>
        <v>0.365001973154048</v>
      </c>
      <c r="GN117" s="0" t="n">
        <f aca="false">AR117*'Dist Horaria'!$O$10</f>
        <v>0.358772069504869</v>
      </c>
      <c r="GO117" s="0" t="n">
        <f aca="false">AR117*'Dist Horaria'!$P$10</f>
        <v>0.364339390532929</v>
      </c>
      <c r="GP117" s="0" t="n">
        <f aca="false">AR117*'Dist Horaria'!$Q$10</f>
        <v>0.329714857015614</v>
      </c>
      <c r="GQ117" s="0" t="n">
        <f aca="false">AR117*'Dist Horaria'!$R$10</f>
        <v>0.402301641582077</v>
      </c>
      <c r="GR117" s="0" t="n">
        <f aca="false">AR117*'Dist Horaria'!$S$10</f>
        <v>0.343581229997238</v>
      </c>
      <c r="GS117" s="0" t="n">
        <f aca="false">AW117*'Dist Horaria'!$H$10</f>
        <v>0.0230863133995923</v>
      </c>
      <c r="GT117" s="0" t="n">
        <f aca="false">AW117*'Dist Horaria'!$I$10</f>
        <v>0.0216062414667687</v>
      </c>
      <c r="GU117" s="0" t="n">
        <f aca="false">AW117*'Dist Horaria'!$J$10</f>
        <v>0.0215127060752016</v>
      </c>
      <c r="GV117" s="0" t="n">
        <f aca="false">AW117*'Dist Horaria'!$K$10</f>
        <v>0.0208940080412726</v>
      </c>
      <c r="GW117" s="0" t="n">
        <f aca="false">AW117*'Dist Horaria'!$L$10</f>
        <v>0.020902369490177</v>
      </c>
      <c r="GX117" s="0" t="n">
        <f aca="false">AW117*'Dist Horaria'!$M$10</f>
        <v>0.0223663955421619</v>
      </c>
      <c r="GY117" s="0" t="n">
        <f aca="false">AW117*'Dist Horaria'!$N$10</f>
        <v>0.021159534675597</v>
      </c>
      <c r="GZ117" s="0" t="n">
        <f aca="false">AW117*'Dist Horaria'!$O$10</f>
        <v>0.020798380840862</v>
      </c>
      <c r="HA117" s="0" t="n">
        <f aca="false">AW117*'Dist Horaria'!$P$10</f>
        <v>0.0211211240888654</v>
      </c>
      <c r="HB117" s="0" t="n">
        <f aca="false">AW117*'Dist Horaria'!$Q$10</f>
        <v>0.0191139047545284</v>
      </c>
      <c r="HC117" s="0" t="n">
        <f aca="false">AW117*'Dist Horaria'!$R$10</f>
        <v>0.0233218342946132</v>
      </c>
      <c r="HD117" s="0" t="n">
        <f aca="false">AW117*'Dist Horaria'!$S$10</f>
        <v>0.019917752463608</v>
      </c>
    </row>
    <row r="118" customFormat="false" ht="13.8" hidden="false" customHeight="false" outlineLevel="0" collapsed="false">
      <c r="A118" s="0" t="n">
        <v>4.49298027386161</v>
      </c>
      <c r="B118" s="0" t="n">
        <v>-74.1030203738999</v>
      </c>
      <c r="C118" s="0" t="n">
        <v>29</v>
      </c>
      <c r="D118" s="0" t="n">
        <v>12</v>
      </c>
      <c r="E118" s="0" t="n">
        <v>2149</v>
      </c>
      <c r="F118" s="0" t="n">
        <v>137</v>
      </c>
      <c r="G118" s="0" t="s">
        <v>692</v>
      </c>
      <c r="H118" s="1" t="n">
        <v>40897</v>
      </c>
      <c r="I118" s="0" t="s">
        <v>693</v>
      </c>
      <c r="J118" s="0" t="s">
        <v>694</v>
      </c>
      <c r="L118" s="0" t="s">
        <v>695</v>
      </c>
      <c r="M118" s="0" t="s">
        <v>696</v>
      </c>
      <c r="N118" s="0" t="n">
        <v>4</v>
      </c>
      <c r="O118" s="0" t="s">
        <v>231</v>
      </c>
      <c r="P118" s="0" t="s">
        <v>85</v>
      </c>
      <c r="Q118" s="0" t="s">
        <v>86</v>
      </c>
      <c r="R118" s="0" t="s">
        <v>87</v>
      </c>
      <c r="S118" s="0" t="n">
        <v>365</v>
      </c>
      <c r="T118" s="0" t="n">
        <v>24</v>
      </c>
      <c r="V118" s="0" t="n">
        <v>30000</v>
      </c>
      <c r="W118" s="0" t="n">
        <f aca="false">V118*12</f>
        <v>360000</v>
      </c>
      <c r="X118" s="0" t="n">
        <v>2</v>
      </c>
      <c r="Y118" s="0" t="s">
        <v>697</v>
      </c>
      <c r="Z118" s="0" t="n">
        <v>6683</v>
      </c>
      <c r="AB118" s="0" t="n">
        <v>0.005</v>
      </c>
      <c r="AC118" s="0" t="n">
        <v>1</v>
      </c>
      <c r="AD118" s="0" t="n">
        <v>519.207904769014</v>
      </c>
      <c r="AE118" s="0" t="n">
        <f aca="false">AD118/2204.59</f>
        <v>0.235512228926473</v>
      </c>
      <c r="AF118" s="0" t="n">
        <f aca="false">AE118/S118</f>
        <v>0.000645238983360201</v>
      </c>
      <c r="AG118" s="0" t="n">
        <f aca="false">AE118*EXP(AB118*AC118)</f>
        <v>0.236692738886611</v>
      </c>
      <c r="AH118" s="0" t="n">
        <f aca="false">AG118/S118</f>
        <v>0.000648473257223593</v>
      </c>
      <c r="AI118" s="0" t="s">
        <v>90</v>
      </c>
      <c r="AJ118" s="0" t="n">
        <f aca="false">IF(AI118="A",'FE DISTRIBUCIÓN'!$C$2,'FE DISTRIBUCIÓN'!$C$3)</f>
        <v>4.994E-006</v>
      </c>
      <c r="AK118" s="0" t="n">
        <f aca="false">W118*AJ118</f>
        <v>1.79784</v>
      </c>
      <c r="AL118" s="0" t="n">
        <f aca="false">AK118/365</f>
        <v>0.00492558904109589</v>
      </c>
      <c r="AM118" s="0" t="n">
        <f aca="false">AK118*EXP(AB118*AC118)</f>
        <v>1.80685171050187</v>
      </c>
      <c r="AN118" s="0" t="n">
        <f aca="false">AM118/365</f>
        <v>0.00495027865890922</v>
      </c>
      <c r="AO118" s="0" t="n">
        <v>5.223868284E-006</v>
      </c>
      <c r="AP118" s="0" t="n">
        <f aca="false">AO118*W118</f>
        <v>1.88059258224</v>
      </c>
      <c r="AQ118" s="0" t="n">
        <f aca="false">AP118/365</f>
        <v>0.00515230844449315</v>
      </c>
      <c r="AR118" s="0" t="n">
        <f aca="false">AP118*EXP(AB118*AC118)</f>
        <v>1.89001909178651</v>
      </c>
      <c r="AS118" s="0" t="n">
        <f aca="false">AR118/365</f>
        <v>0.00517813449804524</v>
      </c>
      <c r="AT118" s="0" t="n">
        <v>3.02832944E-007</v>
      </c>
      <c r="AU118" s="0" t="n">
        <f aca="false">AT118*W118</f>
        <v>0.10901985984</v>
      </c>
      <c r="AV118" s="0" t="n">
        <f aca="false">AU118/365</f>
        <v>0.000298684547506849</v>
      </c>
      <c r="AW118" s="0" t="n">
        <f aca="false">AU118*EXP(AB118*AC118)</f>
        <v>0.109566324161537</v>
      </c>
      <c r="AX118" s="0" t="n">
        <f aca="false">AW118/365</f>
        <v>0.000300181710031608</v>
      </c>
      <c r="AY118" s="0" t="n">
        <f aca="false">AW118+AR118+AM118+AG118</f>
        <v>4.04312986533653</v>
      </c>
      <c r="AZ118" s="0" t="n">
        <f aca="false">AH118+AN118+AS118+AX118</f>
        <v>0.0110770681242097</v>
      </c>
      <c r="BA118" s="0" t="n">
        <f aca="false">AH118*1000000</f>
        <v>648.473257223593</v>
      </c>
      <c r="BB118" s="0" t="n">
        <f aca="false">BA118*'Dist Horaria'!$H$3</f>
        <v>22.5957533050242</v>
      </c>
      <c r="BC118" s="0" t="n">
        <f aca="false">BA118*'Dist Horaria'!$I$3</f>
        <v>21.9912957499731</v>
      </c>
      <c r="BD118" s="0" t="n">
        <f aca="false">BA118*'Dist Horaria'!$J$3</f>
        <v>21.4207621091472</v>
      </c>
      <c r="BE118" s="0" t="n">
        <f aca="false">BA118*'Dist Horaria'!$K$3</f>
        <v>20.9346897301177</v>
      </c>
      <c r="BF118" s="0" t="n">
        <f aca="false">BA118*'Dist Horaria'!$L$3</f>
        <v>20.5794869070354</v>
      </c>
      <c r="BG118" s="0" t="n">
        <f aca="false">BA118*'Dist Horaria'!$M$3</f>
        <v>20.3558636453815</v>
      </c>
      <c r="BH118" s="0" t="n">
        <f aca="false">BA118*'Dist Horaria'!$N$3</f>
        <v>21.2745687879727</v>
      </c>
      <c r="BI118" s="0" t="n">
        <f aca="false">BA118*'Dist Horaria'!$O$3</f>
        <v>21.2745687879727</v>
      </c>
      <c r="BJ118" s="0" t="n">
        <f aca="false">BA118*'Dist Horaria'!$P$3</f>
        <v>28.1469723758211</v>
      </c>
      <c r="BK118" s="0" t="n">
        <f aca="false">BA118*'Dist Horaria'!$Q$3</f>
        <v>31.1240559924945</v>
      </c>
      <c r="BL118" s="0" t="n">
        <f aca="false">BA118*'Dist Horaria'!$R$3</f>
        <v>33.2892077137115</v>
      </c>
      <c r="BM118" s="0" t="n">
        <f aca="false">BA118*'Dist Horaria'!$S$3</f>
        <v>34.37178357432</v>
      </c>
      <c r="BN118" s="0" t="n">
        <f aca="false">BA118*'Dist Horaria'!$T$3</f>
        <v>34.6424275394721</v>
      </c>
      <c r="BO118" s="0" t="n">
        <f aca="false">BA118*'Dist Horaria'!$U$3</f>
        <v>34.37178357432</v>
      </c>
      <c r="BP118" s="0" t="n">
        <f aca="false">BA118*'Dist Horaria'!$V$3</f>
        <v>33.8304956440158</v>
      </c>
      <c r="BQ118" s="0" t="n">
        <f aca="false">BA118*'Dist Horaria'!$W$3</f>
        <v>33.0185637485594</v>
      </c>
      <c r="BR118" s="0" t="n">
        <f aca="false">BA118*'Dist Horaria'!$X$3</f>
        <v>32.3786645057447</v>
      </c>
      <c r="BS118" s="0" t="n">
        <f aca="false">BA118*'Dist Horaria'!$Y$3</f>
        <v>31.6401539504196</v>
      </c>
      <c r="BT118" s="0" t="n">
        <f aca="false">BA118*'Dist Horaria'!$Z$3</f>
        <v>27.6203687135431</v>
      </c>
      <c r="BU118" s="0" t="n">
        <f aca="false">BA118*'Dist Horaria'!$AA$3</f>
        <v>26.2653931118251</v>
      </c>
      <c r="BV118" s="0" t="n">
        <f aca="false">BA118*'Dist Horaria'!$AB$3</f>
        <v>23.3779550437526</v>
      </c>
      <c r="BW118" s="0" t="n">
        <f aca="false">BA118*'Dist Horaria'!$AC$3</f>
        <v>25.3376217329085</v>
      </c>
      <c r="BX118" s="0" t="n">
        <f aca="false">BA118*'Dist Horaria'!$AD$3</f>
        <v>24.6689726619127</v>
      </c>
      <c r="BY118" s="0" t="n">
        <f aca="false">BA118*'Dist Horaria'!$AE$3</f>
        <v>23.9615809752539</v>
      </c>
      <c r="BZ118" s="0" t="n">
        <f aca="false">AN118*1000000</f>
        <v>4950.27865890922</v>
      </c>
      <c r="CA118" s="0" t="n">
        <f aca="false">BZ118*'Dist Horaria'!$H$6</f>
        <v>123.756966472731</v>
      </c>
      <c r="CB118" s="0" t="n">
        <f aca="false">BZ118*'Dist Horaria'!$I$6</f>
        <v>123.756966472731</v>
      </c>
      <c r="CC118" s="0" t="n">
        <f aca="false">BZ118*'Dist Horaria'!$J$6</f>
        <v>123.756966472731</v>
      </c>
      <c r="CD118" s="0" t="n">
        <f aca="false">BZ118*'Dist Horaria'!$K$6</f>
        <v>123.756966472731</v>
      </c>
      <c r="CE118" s="0" t="n">
        <f aca="false">BZ118*'Dist Horaria'!$L$6</f>
        <v>123.756966472731</v>
      </c>
      <c r="CF118" s="0" t="n">
        <f aca="false">BZ118*'Dist Horaria'!$M$6</f>
        <v>330.018577260615</v>
      </c>
      <c r="CG118" s="0" t="n">
        <f aca="false">BZ118*'Dist Horaria'!$N$6</f>
        <v>330.018577260615</v>
      </c>
      <c r="CH118" s="0" t="n">
        <f aca="false">BZ118*'Dist Horaria'!$O$6</f>
        <v>330.018577260615</v>
      </c>
      <c r="CI118" s="0" t="n">
        <f aca="false">BZ118*'Dist Horaria'!$P$6</f>
        <v>216.574691327278</v>
      </c>
      <c r="CJ118" s="0" t="n">
        <f aca="false">BZ118*'Dist Horaria'!$Q$6</f>
        <v>216.574691327278</v>
      </c>
      <c r="CK118" s="0" t="n">
        <f aca="false">BZ118*'Dist Horaria'!$R$6</f>
        <v>216.574691327278</v>
      </c>
      <c r="CL118" s="0" t="n">
        <f aca="false">BZ118*'Dist Horaria'!$S$6</f>
        <v>216.574691327278</v>
      </c>
      <c r="CM118" s="0" t="n">
        <f aca="false">BZ118*'Dist Horaria'!$T$6</f>
        <v>216.574691327278</v>
      </c>
      <c r="CN118" s="0" t="n">
        <f aca="false">BZ118*'Dist Horaria'!$U$6</f>
        <v>216.574691327278</v>
      </c>
      <c r="CO118" s="0" t="n">
        <f aca="false">BZ118*'Dist Horaria'!$V$6</f>
        <v>216.574691327278</v>
      </c>
      <c r="CP118" s="0" t="n">
        <f aca="false">BZ118*'Dist Horaria'!$W$6</f>
        <v>216.574691327278</v>
      </c>
      <c r="CQ118" s="0" t="n">
        <f aca="false">BZ118*'Dist Horaria'!$X$6</f>
        <v>330.018577260615</v>
      </c>
      <c r="CR118" s="0" t="n">
        <f aca="false">BZ118*'Dist Horaria'!$Y$6</f>
        <v>330.018577260615</v>
      </c>
      <c r="CS118" s="0" t="n">
        <f aca="false">BZ118*'Dist Horaria'!$Z$6</f>
        <v>330.018577260615</v>
      </c>
      <c r="CT118" s="0" t="n">
        <f aca="false">BZ118*'Dist Horaria'!$AA$6</f>
        <v>123.756966472731</v>
      </c>
      <c r="CU118" s="0" t="n">
        <f aca="false">BZ118*'Dist Horaria'!$AB$6</f>
        <v>123.756966472731</v>
      </c>
      <c r="CV118" s="0" t="n">
        <f aca="false">BZ118*'Dist Horaria'!$AC$6</f>
        <v>123.756966472731</v>
      </c>
      <c r="CW118" s="0" t="n">
        <f aca="false">BZ118*'Dist Horaria'!$AD$6</f>
        <v>123.756966472731</v>
      </c>
      <c r="CX118" s="0" t="n">
        <f aca="false">BZ118*'Dist Horaria'!$AE$6</f>
        <v>123.756966472731</v>
      </c>
      <c r="CY118" s="0" t="n">
        <f aca="false">AS118*1000000</f>
        <v>5178.13449804524</v>
      </c>
      <c r="CZ118" s="0" t="n">
        <f aca="false">CY118*'Dist Horaria'!$H$6</f>
        <v>129.453362451131</v>
      </c>
      <c r="DA118" s="0" t="n">
        <f aca="false">CY118*'Dist Horaria'!$I$6</f>
        <v>129.453362451131</v>
      </c>
      <c r="DB118" s="0" t="n">
        <f aca="false">CY118*'Dist Horaria'!$J$6</f>
        <v>129.453362451131</v>
      </c>
      <c r="DC118" s="0" t="n">
        <f aca="false">CY118*'Dist Horaria'!$K$6</f>
        <v>129.453362451131</v>
      </c>
      <c r="DD118" s="0" t="n">
        <f aca="false">CY118*'Dist Horaria'!$L$6</f>
        <v>129.453362451131</v>
      </c>
      <c r="DE118" s="0" t="n">
        <f aca="false">CY118*'Dist Horaria'!$M$6</f>
        <v>345.208966536349</v>
      </c>
      <c r="DF118" s="0" t="n">
        <f aca="false">CY118*'Dist Horaria'!$N$6</f>
        <v>345.208966536349</v>
      </c>
      <c r="DG118" s="0" t="n">
        <f aca="false">CY118*'Dist Horaria'!$O$6</f>
        <v>345.208966536349</v>
      </c>
      <c r="DH118" s="0" t="n">
        <f aca="false">CY118*'Dist Horaria'!$P$6</f>
        <v>226.543384289479</v>
      </c>
      <c r="DI118" s="0" t="n">
        <f aca="false">CY118*'Dist Horaria'!$Q$6</f>
        <v>226.543384289479</v>
      </c>
      <c r="DJ118" s="0" t="n">
        <f aca="false">CY118*'Dist Horaria'!$R$6</f>
        <v>226.543384289479</v>
      </c>
      <c r="DK118" s="0" t="n">
        <f aca="false">CY118*'Dist Horaria'!$S$6</f>
        <v>226.543384289479</v>
      </c>
      <c r="DL118" s="0" t="n">
        <f aca="false">CY118*'Dist Horaria'!$T$6</f>
        <v>226.543384289479</v>
      </c>
      <c r="DM118" s="0" t="n">
        <f aca="false">CY118*'Dist Horaria'!$U$6</f>
        <v>226.543384289479</v>
      </c>
      <c r="DN118" s="0" t="n">
        <f aca="false">CY118*'Dist Horaria'!$V$6</f>
        <v>226.543384289479</v>
      </c>
      <c r="DO118" s="0" t="n">
        <f aca="false">CY118*'Dist Horaria'!$W$6</f>
        <v>226.543384289479</v>
      </c>
      <c r="DP118" s="0" t="n">
        <f aca="false">CY118*'Dist Horaria'!$X$6</f>
        <v>345.208966536349</v>
      </c>
      <c r="DQ118" s="0" t="n">
        <f aca="false">CY118*'Dist Horaria'!$Y$6</f>
        <v>345.208966536349</v>
      </c>
      <c r="DR118" s="0" t="n">
        <f aca="false">CY118*'Dist Horaria'!$Z$6</f>
        <v>345.208966536349</v>
      </c>
      <c r="DS118" s="0" t="n">
        <f aca="false">CY118*'Dist Horaria'!$AA$6</f>
        <v>129.453362451131</v>
      </c>
      <c r="DT118" s="0" t="n">
        <f aca="false">CY118*'Dist Horaria'!$AB$6</f>
        <v>129.453362451131</v>
      </c>
      <c r="DU118" s="0" t="n">
        <f aca="false">CY118*'Dist Horaria'!$AC$6</f>
        <v>129.453362451131</v>
      </c>
      <c r="DV118" s="0" t="n">
        <f aca="false">CY118*'Dist Horaria'!$AD$6</f>
        <v>129.453362451131</v>
      </c>
      <c r="DW118" s="0" t="n">
        <f aca="false">CY118*'Dist Horaria'!$AE$6</f>
        <v>129.453362451131</v>
      </c>
      <c r="DX118" s="0" t="n">
        <f aca="false">AX118*1000000</f>
        <v>300.181710031608</v>
      </c>
      <c r="DY118" s="0" t="n">
        <f aca="false">DX118*'Dist Horaria'!$H$6</f>
        <v>7.50454275079021</v>
      </c>
      <c r="DZ118" s="0" t="n">
        <f aca="false">DX118*'Dist Horaria'!$I$6</f>
        <v>7.50454275079021</v>
      </c>
      <c r="EA118" s="0" t="n">
        <f aca="false">DX118*'Dist Horaria'!$J$6</f>
        <v>7.50454275079021</v>
      </c>
      <c r="EB118" s="0" t="n">
        <f aca="false">DX118*'Dist Horaria'!$K$6</f>
        <v>7.50454275079021</v>
      </c>
      <c r="EC118" s="0" t="n">
        <f aca="false">DX118*'Dist Horaria'!$L$6</f>
        <v>7.50454275079021</v>
      </c>
      <c r="ED118" s="0" t="n">
        <f aca="false">DX118*'Dist Horaria'!$M$6</f>
        <v>20.0121140021072</v>
      </c>
      <c r="EE118" s="0" t="n">
        <f aca="false">DX118*'Dist Horaria'!$N$6</f>
        <v>20.0121140021072</v>
      </c>
      <c r="EF118" s="0" t="n">
        <f aca="false">DX118*'Dist Horaria'!$O$6</f>
        <v>20.0121140021072</v>
      </c>
      <c r="EG118" s="0" t="n">
        <f aca="false">DX118*'Dist Horaria'!$P$6</f>
        <v>13.1329498138829</v>
      </c>
      <c r="EH118" s="0" t="n">
        <f aca="false">DX118*'Dist Horaria'!$Q$6</f>
        <v>13.1329498138829</v>
      </c>
      <c r="EI118" s="0" t="n">
        <f aca="false">DX118*'Dist Horaria'!$R$6</f>
        <v>13.1329498138829</v>
      </c>
      <c r="EJ118" s="0" t="n">
        <f aca="false">DX118*'Dist Horaria'!$S$6</f>
        <v>13.1329498138829</v>
      </c>
      <c r="EK118" s="0" t="n">
        <f aca="false">DX118*'Dist Horaria'!$T$6</f>
        <v>13.1329498138829</v>
      </c>
      <c r="EL118" s="0" t="n">
        <f aca="false">DX118*'Dist Horaria'!$U$6</f>
        <v>13.1329498138829</v>
      </c>
      <c r="EM118" s="0" t="n">
        <f aca="false">DX118*'Dist Horaria'!$V$6</f>
        <v>13.1329498138829</v>
      </c>
      <c r="EN118" s="0" t="n">
        <f aca="false">DX118*'Dist Horaria'!$W$6</f>
        <v>13.1329498138829</v>
      </c>
      <c r="EO118" s="0" t="n">
        <f aca="false">DX118*'Dist Horaria'!$X$6</f>
        <v>20.0121140021072</v>
      </c>
      <c r="EP118" s="0" t="n">
        <f aca="false">DX118*'Dist Horaria'!$Y$6</f>
        <v>20.0121140021072</v>
      </c>
      <c r="EQ118" s="0" t="n">
        <f aca="false">DX118*'Dist Horaria'!$Z$6</f>
        <v>20.0121140021072</v>
      </c>
      <c r="ER118" s="0" t="n">
        <f aca="false">DX118*'Dist Horaria'!$AA$6</f>
        <v>7.50454275079021</v>
      </c>
      <c r="ES118" s="0" t="n">
        <f aca="false">DX118*'Dist Horaria'!$AB$6</f>
        <v>7.50454275079021</v>
      </c>
      <c r="ET118" s="0" t="n">
        <f aca="false">DX118*'Dist Horaria'!$AC$6</f>
        <v>7.50454275079021</v>
      </c>
      <c r="EU118" s="0" t="n">
        <f aca="false">DX118*'Dist Horaria'!$AD$6</f>
        <v>7.50454275079021</v>
      </c>
      <c r="EV118" s="0" t="n">
        <f aca="false">DX118*'Dist Horaria'!$AE$6</f>
        <v>7.50454275079021</v>
      </c>
      <c r="EW118" s="0" t="n">
        <f aca="false">BB118+CA118+CZ118+DY118</f>
        <v>283.310624979676</v>
      </c>
      <c r="EX118" s="0" t="n">
        <f aca="false">BC118+CB118+DA118+DZ118</f>
        <v>282.706167424625</v>
      </c>
      <c r="EY118" s="0" t="n">
        <f aca="false">BD118+CC118+DB118+EA118</f>
        <v>282.135633783799</v>
      </c>
      <c r="EZ118" s="0" t="n">
        <f aca="false">BE118+CD118+DC118+EB118</f>
        <v>281.649561404769</v>
      </c>
      <c r="FA118" s="0" t="n">
        <f aca="false">BF118+CE118+DD118+EC118</f>
        <v>281.294358581687</v>
      </c>
      <c r="FB118" s="0" t="n">
        <f aca="false">BG118+CF118+DE118+ED118</f>
        <v>715.595521444453</v>
      </c>
      <c r="FC118" s="0" t="n">
        <f aca="false">BH118+CG118+DF118+EE118</f>
        <v>716.514226587044</v>
      </c>
      <c r="FD118" s="0" t="n">
        <f aca="false">BI118+CH118+DG118+EF118</f>
        <v>716.514226587044</v>
      </c>
      <c r="FE118" s="0" t="n">
        <f aca="false">BJ118+CI118+DH118+EG118</f>
        <v>484.397997806462</v>
      </c>
      <c r="FF118" s="0" t="n">
        <f aca="false">BK118+CJ118+DI118+EH118</f>
        <v>487.375081423135</v>
      </c>
      <c r="FG118" s="0" t="n">
        <f aca="false">BL118+CK118+DJ118+EI118</f>
        <v>489.540233144352</v>
      </c>
      <c r="FH118" s="0" t="n">
        <f aca="false">BM118+CL118+DK118+EJ118</f>
        <v>490.622809004961</v>
      </c>
      <c r="FI118" s="0" t="n">
        <f aca="false">BN118+CM118+DL118+EK118</f>
        <v>490.893452970113</v>
      </c>
      <c r="FJ118" s="0" t="n">
        <f aca="false">BO118+CN118+DM118+EL118</f>
        <v>490.622809004961</v>
      </c>
      <c r="FK118" s="0" t="n">
        <f aca="false">BP118+CO118+DN118+EM118</f>
        <v>490.081521074656</v>
      </c>
      <c r="FL118" s="0" t="n">
        <f aca="false">BQ118+CP118+DO118+EN118</f>
        <v>489.2695891792</v>
      </c>
      <c r="FM118" s="0" t="n">
        <f aca="false">BR118+CQ118+DP118+EO118</f>
        <v>727.618322304816</v>
      </c>
      <c r="FN118" s="0" t="n">
        <f aca="false">BS118+CR118+DQ118+EP118</f>
        <v>726.879811749491</v>
      </c>
      <c r="FO118" s="0" t="n">
        <f aca="false">BT118+CS118+DR118+EQ118</f>
        <v>722.860026512614</v>
      </c>
      <c r="FP118" s="0" t="n">
        <f aca="false">BU118+CT118+DS118+ER118</f>
        <v>286.980264786477</v>
      </c>
      <c r="FQ118" s="0" t="n">
        <f aca="false">BV118+CU118+DT118+ES118</f>
        <v>284.092826718404</v>
      </c>
      <c r="FR118" s="0" t="n">
        <f aca="false">BW118+CV118+DU118+ET118</f>
        <v>286.05249340756</v>
      </c>
      <c r="FS118" s="0" t="n">
        <f aca="false">BX118+CW118+DV118+EU118</f>
        <v>285.383844336564</v>
      </c>
      <c r="FT118" s="0" t="n">
        <f aca="false">BY118+CX118+DW118+EV118</f>
        <v>284.676452649906</v>
      </c>
      <c r="FU118" s="0" t="n">
        <f aca="false">AM118*'Dist Horaria'!$H$10</f>
        <v>0.163070573489572</v>
      </c>
      <c r="FV118" s="0" t="n">
        <f aca="false">AM118*'Dist Horaria'!$I$10</f>
        <v>0.152616059825402</v>
      </c>
      <c r="FW118" s="0" t="n">
        <f aca="false">AM118*'Dist Horaria'!$J$10</f>
        <v>0.151955370971343</v>
      </c>
      <c r="FX118" s="0" t="n">
        <f aca="false">AM118*'Dist Horaria'!$K$10</f>
        <v>0.147585186721334</v>
      </c>
      <c r="FY118" s="0" t="n">
        <f aca="false">AM118*'Dist Horaria'!$L$10</f>
        <v>0.147644247960105</v>
      </c>
      <c r="FZ118" s="0" t="n">
        <f aca="false">AM118*'Dist Horaria'!$M$10</f>
        <v>0.157985421267797</v>
      </c>
      <c r="GA118" s="0" t="n">
        <f aca="false">AM118*'Dist Horaria'!$N$10</f>
        <v>0.149460738689575</v>
      </c>
      <c r="GB118" s="0" t="n">
        <f aca="false">AM118*'Dist Horaria'!$O$10</f>
        <v>0.146909722339375</v>
      </c>
      <c r="GC118" s="0" t="n">
        <f aca="false">AM118*'Dist Horaria'!$P$10</f>
        <v>0.149189424846694</v>
      </c>
      <c r="GD118" s="0" t="n">
        <f aca="false">AM118*'Dist Horaria'!$Q$10</f>
        <v>0.135011396406022</v>
      </c>
      <c r="GE118" s="0" t="n">
        <f aca="false">AM118*'Dist Horaria'!$R$10</f>
        <v>0.164734179399926</v>
      </c>
      <c r="GF118" s="0" t="n">
        <f aca="false">AM118*'Dist Horaria'!$S$10</f>
        <v>0.140689388584721</v>
      </c>
      <c r="GG118" s="0" t="n">
        <f aca="false">AR118*'Dist Horaria'!$H$10</f>
        <v>0.170576531218636</v>
      </c>
      <c r="GH118" s="0" t="n">
        <f aca="false">AR118*'Dist Horaria'!$I$10</f>
        <v>0.159640807879648</v>
      </c>
      <c r="GI118" s="0" t="n">
        <f aca="false">AR118*'Dist Horaria'!$J$10</f>
        <v>0.15894970825003</v>
      </c>
      <c r="GJ118" s="0" t="n">
        <f aca="false">AR118*'Dist Horaria'!$K$10</f>
        <v>0.154378369263475</v>
      </c>
      <c r="GK118" s="0" t="n">
        <f aca="false">AR118*'Dist Horaria'!$L$10</f>
        <v>0.154440149025596</v>
      </c>
      <c r="GL118" s="0" t="n">
        <f aca="false">AR118*'Dist Horaria'!$M$10</f>
        <v>0.165257315077137</v>
      </c>
      <c r="GM118" s="0" t="n">
        <f aca="false">AR118*'Dist Horaria'!$N$10</f>
        <v>0.156340250809708</v>
      </c>
      <c r="GN118" s="0" t="n">
        <f aca="false">AR118*'Dist Horaria'!$O$10</f>
        <v>0.153671814004787</v>
      </c>
      <c r="GO118" s="0" t="n">
        <f aca="false">AR118*'Dist Horaria'!$P$10</f>
        <v>0.156056448691399</v>
      </c>
      <c r="GP118" s="0" t="n">
        <f aca="false">AR118*'Dist Horaria'!$Q$10</f>
        <v>0.141225821318376</v>
      </c>
      <c r="GQ118" s="0" t="n">
        <f aca="false">AR118*'Dist Horaria'!$R$10</f>
        <v>0.172316711064885</v>
      </c>
      <c r="GR118" s="0" t="n">
        <f aca="false">AR118*'Dist Horaria'!$S$10</f>
        <v>0.147165165182835</v>
      </c>
      <c r="GS118" s="0" t="n">
        <f aca="false">AW118*'Dist Horaria'!$H$10</f>
        <v>0.00988849456339918</v>
      </c>
      <c r="GT118" s="0" t="n">
        <f aca="false">AW118*'Dist Horaria'!$I$10</f>
        <v>0.00925453958722598</v>
      </c>
      <c r="GU118" s="0" t="n">
        <f aca="false">AW118*'Dist Horaria'!$J$10</f>
        <v>0.00921447584058147</v>
      </c>
      <c r="GV118" s="0" t="n">
        <f aca="false">AW118*'Dist Horaria'!$K$10</f>
        <v>0.00894947068194059</v>
      </c>
      <c r="GW118" s="0" t="n">
        <f aca="false">AW118*'Dist Horaria'!$L$10</f>
        <v>0.00895305211742584</v>
      </c>
      <c r="GX118" s="0" t="n">
        <f aca="false">AW118*'Dist Horaria'!$M$10</f>
        <v>0.00958013420737025</v>
      </c>
      <c r="GY118" s="0" t="n">
        <f aca="false">AW118*'Dist Horaria'!$N$10</f>
        <v>0.00906320294549033</v>
      </c>
      <c r="GZ118" s="0" t="n">
        <f aca="false">AW118*'Dist Horaria'!$O$10</f>
        <v>0.00890851095679925</v>
      </c>
      <c r="HA118" s="0" t="n">
        <f aca="false">AW118*'Dist Horaria'!$P$10</f>
        <v>0.00904675064877677</v>
      </c>
      <c r="HB118" s="0" t="n">
        <f aca="false">AW118*'Dist Horaria'!$Q$10</f>
        <v>0.00818700413439858</v>
      </c>
      <c r="HC118" s="0" t="n">
        <f aca="false">AW118*'Dist Horaria'!$R$10</f>
        <v>0.00998937455448611</v>
      </c>
      <c r="HD118" s="0" t="n">
        <f aca="false">AW118*'Dist Horaria'!$S$10</f>
        <v>0.0085313139236426</v>
      </c>
    </row>
    <row r="119" customFormat="false" ht="13.8" hidden="false" customHeight="false" outlineLevel="0" collapsed="false">
      <c r="A119" s="0" t="n">
        <v>4.68776111111111</v>
      </c>
      <c r="B119" s="0" t="n">
        <v>-74.0749472222222</v>
      </c>
      <c r="C119" s="0" t="n">
        <v>32</v>
      </c>
      <c r="D119" s="0" t="n">
        <v>34</v>
      </c>
      <c r="E119" s="0" t="n">
        <v>2438</v>
      </c>
      <c r="F119" s="0" t="n">
        <v>2</v>
      </c>
      <c r="G119" s="0" t="s">
        <v>149</v>
      </c>
      <c r="H119" s="1" t="n">
        <v>41017</v>
      </c>
      <c r="I119" s="0" t="s">
        <v>698</v>
      </c>
      <c r="J119" s="0" t="s">
        <v>699</v>
      </c>
      <c r="L119" s="0" t="s">
        <v>700</v>
      </c>
      <c r="M119" s="0" t="s">
        <v>701</v>
      </c>
      <c r="N119" s="0" t="n">
        <v>8</v>
      </c>
      <c r="O119" s="0" t="s">
        <v>231</v>
      </c>
      <c r="P119" s="0" t="s">
        <v>85</v>
      </c>
      <c r="Q119" s="0" t="s">
        <v>86</v>
      </c>
      <c r="R119" s="0" t="s">
        <v>87</v>
      </c>
      <c r="S119" s="0" t="n">
        <v>365</v>
      </c>
      <c r="T119" s="0" t="n">
        <v>24</v>
      </c>
      <c r="U119" s="0" t="n">
        <v>3</v>
      </c>
      <c r="V119" s="0" t="n">
        <v>64000</v>
      </c>
      <c r="W119" s="0" t="n">
        <f aca="false">V119*12</f>
        <v>768000</v>
      </c>
      <c r="X119" s="0" t="n">
        <v>1</v>
      </c>
      <c r="Y119" s="0" t="s">
        <v>702</v>
      </c>
      <c r="Z119" s="0" t="n">
        <v>39621.88</v>
      </c>
      <c r="AB119" s="0" t="n">
        <v>0.005</v>
      </c>
      <c r="AC119" s="0" t="n">
        <v>0</v>
      </c>
      <c r="AD119" s="0" t="n">
        <v>4254.5433477709</v>
      </c>
      <c r="AE119" s="0" t="n">
        <f aca="false">AD119/2204.59</f>
        <v>1.9298569565184</v>
      </c>
      <c r="AF119" s="0" t="n">
        <f aca="false">AE119/S119</f>
        <v>0.00528727933292713</v>
      </c>
      <c r="AG119" s="0" t="n">
        <f aca="false">AE119*EXP(AB119*AC119)</f>
        <v>1.9298569565184</v>
      </c>
      <c r="AH119" s="0" t="n">
        <f aca="false">AG119/S119</f>
        <v>0.00528727933292713</v>
      </c>
      <c r="AI119" s="0" t="s">
        <v>90</v>
      </c>
      <c r="AJ119" s="0" t="n">
        <f aca="false">IF(AI119="A",'FE DISTRIBUCIÓN'!$C$2,'FE DISTRIBUCIÓN'!$C$3)</f>
        <v>4.994E-006</v>
      </c>
      <c r="AK119" s="0" t="n">
        <f aca="false">W119*AJ119</f>
        <v>3.835392</v>
      </c>
      <c r="AL119" s="0" t="n">
        <f aca="false">AK119/365</f>
        <v>0.0105079232876712</v>
      </c>
      <c r="AM119" s="0" t="n">
        <f aca="false">AK119*EXP(AB119*AC119)</f>
        <v>3.835392</v>
      </c>
      <c r="AN119" s="0" t="n">
        <f aca="false">AM119/365</f>
        <v>0.0105079232876712</v>
      </c>
      <c r="AO119" s="0" t="n">
        <v>5.223868284E-006</v>
      </c>
      <c r="AP119" s="0" t="n">
        <f aca="false">AO119*W119</f>
        <v>4.011930842112</v>
      </c>
      <c r="AQ119" s="0" t="n">
        <f aca="false">AP119/365</f>
        <v>0.0109915913482521</v>
      </c>
      <c r="AR119" s="0" t="n">
        <f aca="false">AP119*EXP(AB119*AC119)</f>
        <v>4.011930842112</v>
      </c>
      <c r="AS119" s="0" t="n">
        <f aca="false">AR119/365</f>
        <v>0.0109915913482521</v>
      </c>
      <c r="AT119" s="0" t="n">
        <v>3.02832944E-007</v>
      </c>
      <c r="AU119" s="0" t="n">
        <f aca="false">AT119*W119</f>
        <v>0.232575700992</v>
      </c>
      <c r="AV119" s="0" t="n">
        <f aca="false">AU119/365</f>
        <v>0.000637193701347945</v>
      </c>
      <c r="AW119" s="0" t="n">
        <f aca="false">AU119*EXP(AB119*AC119)</f>
        <v>0.232575700992</v>
      </c>
      <c r="AX119" s="0" t="n">
        <f aca="false">AW119/365</f>
        <v>0.000637193701347945</v>
      </c>
      <c r="AY119" s="0" t="n">
        <f aca="false">AW119+AR119+AM119+AG119</f>
        <v>10.0097554996224</v>
      </c>
      <c r="AZ119" s="0" t="n">
        <f aca="false">AH119+AN119+AS119+AX119</f>
        <v>0.0274239876701984</v>
      </c>
      <c r="BA119" s="0" t="n">
        <f aca="false">AH119*1000000</f>
        <v>5287.27933292713</v>
      </c>
      <c r="BB119" s="0" t="n">
        <f aca="false">BA119*'Dist Horaria'!$H$3</f>
        <v>184.232823991971</v>
      </c>
      <c r="BC119" s="0" t="n">
        <f aca="false">BA119*'Dist Horaria'!$I$3</f>
        <v>179.304423471437</v>
      </c>
      <c r="BD119" s="0" t="n">
        <f aca="false">BA119*'Dist Horaria'!$J$3</f>
        <v>174.652619107455</v>
      </c>
      <c r="BE119" s="0" t="n">
        <f aca="false">BA119*'Dist Horaria'!$K$3</f>
        <v>170.689463471781</v>
      </c>
      <c r="BF119" s="0" t="n">
        <f aca="false">BA119*'Dist Horaria'!$L$3</f>
        <v>167.793343200729</v>
      </c>
      <c r="BG119" s="0" t="n">
        <f aca="false">BA119*'Dist Horaria'!$M$3</f>
        <v>165.970047272124</v>
      </c>
      <c r="BH119" s="0" t="n">
        <f aca="false">BA119*'Dist Horaria'!$N$3</f>
        <v>173.460642542426</v>
      </c>
      <c r="BI119" s="0" t="n">
        <f aca="false">BA119*'Dist Horaria'!$O$3</f>
        <v>173.460642542426</v>
      </c>
      <c r="BJ119" s="0" t="n">
        <f aca="false">BA119*'Dist Horaria'!$P$3</f>
        <v>229.494283178799</v>
      </c>
      <c r="BK119" s="0" t="n">
        <f aca="false">BA119*'Dist Horaria'!$Q$3</f>
        <v>253.767716976557</v>
      </c>
      <c r="BL119" s="0" t="n">
        <f aca="false">BA119*'Dist Horaria'!$R$3</f>
        <v>271.421123374926</v>
      </c>
      <c r="BM119" s="0" t="n">
        <f aca="false">BA119*'Dist Horaria'!$S$3</f>
        <v>280.247826574111</v>
      </c>
      <c r="BN119" s="0" t="n">
        <f aca="false">BA119*'Dist Horaria'!$T$3</f>
        <v>282.454502373907</v>
      </c>
      <c r="BO119" s="0" t="n">
        <f aca="false">BA119*'Dist Horaria'!$U$3</f>
        <v>280.247826574111</v>
      </c>
      <c r="BP119" s="0" t="n">
        <f aca="false">BA119*'Dist Horaria'!$V$3</f>
        <v>275.834474974518</v>
      </c>
      <c r="BQ119" s="0" t="n">
        <f aca="false">BA119*'Dist Horaria'!$W$3</f>
        <v>269.21444757513</v>
      </c>
      <c r="BR119" s="0" t="n">
        <f aca="false">BA119*'Dist Horaria'!$X$3</f>
        <v>263.997075842369</v>
      </c>
      <c r="BS119" s="0" t="n">
        <f aca="false">BA119*'Dist Horaria'!$Y$3</f>
        <v>257.97568397644</v>
      </c>
      <c r="BT119" s="0" t="n">
        <f aca="false">BA119*'Dist Horaria'!$Z$3</f>
        <v>225.200658685899</v>
      </c>
      <c r="BU119" s="0" t="n">
        <f aca="false">BA119*'Dist Horaria'!$AA$3</f>
        <v>214.152964095906</v>
      </c>
      <c r="BV119" s="0" t="n">
        <f aca="false">BA119*'Dist Horaria'!$AB$3</f>
        <v>190.610448730214</v>
      </c>
      <c r="BW119" s="0" t="n">
        <f aca="false">BA119*'Dist Horaria'!$AC$3</f>
        <v>206.588447929998</v>
      </c>
      <c r="BX119" s="0" t="n">
        <f aca="false">BA119*'Dist Horaria'!$AD$3</f>
        <v>201.136666573287</v>
      </c>
      <c r="BY119" s="0" t="n">
        <f aca="false">BA119*'Dist Horaria'!$AE$3</f>
        <v>195.369000129849</v>
      </c>
      <c r="BZ119" s="0" t="n">
        <f aca="false">AN119*1000000</f>
        <v>10507.9232876712</v>
      </c>
      <c r="CA119" s="0" t="n">
        <f aca="false">BZ119*'Dist Horaria'!$H$6</f>
        <v>262.698082191781</v>
      </c>
      <c r="CB119" s="0" t="n">
        <f aca="false">BZ119*'Dist Horaria'!$I$6</f>
        <v>262.698082191781</v>
      </c>
      <c r="CC119" s="0" t="n">
        <f aca="false">BZ119*'Dist Horaria'!$J$6</f>
        <v>262.698082191781</v>
      </c>
      <c r="CD119" s="0" t="n">
        <f aca="false">BZ119*'Dist Horaria'!$K$6</f>
        <v>262.698082191781</v>
      </c>
      <c r="CE119" s="0" t="n">
        <f aca="false">BZ119*'Dist Horaria'!$L$6</f>
        <v>262.698082191781</v>
      </c>
      <c r="CF119" s="0" t="n">
        <f aca="false">BZ119*'Dist Horaria'!$M$6</f>
        <v>700.528219178082</v>
      </c>
      <c r="CG119" s="0" t="n">
        <f aca="false">BZ119*'Dist Horaria'!$N$6</f>
        <v>700.528219178082</v>
      </c>
      <c r="CH119" s="0" t="n">
        <f aca="false">BZ119*'Dist Horaria'!$O$6</f>
        <v>700.528219178082</v>
      </c>
      <c r="CI119" s="0" t="n">
        <f aca="false">BZ119*'Dist Horaria'!$P$6</f>
        <v>459.721643835616</v>
      </c>
      <c r="CJ119" s="0" t="n">
        <f aca="false">BZ119*'Dist Horaria'!$Q$6</f>
        <v>459.721643835616</v>
      </c>
      <c r="CK119" s="0" t="n">
        <f aca="false">BZ119*'Dist Horaria'!$R$6</f>
        <v>459.721643835616</v>
      </c>
      <c r="CL119" s="0" t="n">
        <f aca="false">BZ119*'Dist Horaria'!$S$6</f>
        <v>459.721643835616</v>
      </c>
      <c r="CM119" s="0" t="n">
        <f aca="false">BZ119*'Dist Horaria'!$T$6</f>
        <v>459.721643835616</v>
      </c>
      <c r="CN119" s="0" t="n">
        <f aca="false">BZ119*'Dist Horaria'!$U$6</f>
        <v>459.721643835616</v>
      </c>
      <c r="CO119" s="0" t="n">
        <f aca="false">BZ119*'Dist Horaria'!$V$6</f>
        <v>459.721643835616</v>
      </c>
      <c r="CP119" s="0" t="n">
        <f aca="false">BZ119*'Dist Horaria'!$W$6</f>
        <v>459.721643835616</v>
      </c>
      <c r="CQ119" s="0" t="n">
        <f aca="false">BZ119*'Dist Horaria'!$X$6</f>
        <v>700.528219178082</v>
      </c>
      <c r="CR119" s="0" t="n">
        <f aca="false">BZ119*'Dist Horaria'!$Y$6</f>
        <v>700.528219178082</v>
      </c>
      <c r="CS119" s="0" t="n">
        <f aca="false">BZ119*'Dist Horaria'!$Z$6</f>
        <v>700.528219178082</v>
      </c>
      <c r="CT119" s="0" t="n">
        <f aca="false">BZ119*'Dist Horaria'!$AA$6</f>
        <v>262.698082191781</v>
      </c>
      <c r="CU119" s="0" t="n">
        <f aca="false">BZ119*'Dist Horaria'!$AB$6</f>
        <v>262.698082191781</v>
      </c>
      <c r="CV119" s="0" t="n">
        <f aca="false">BZ119*'Dist Horaria'!$AC$6</f>
        <v>262.698082191781</v>
      </c>
      <c r="CW119" s="0" t="n">
        <f aca="false">BZ119*'Dist Horaria'!$AD$6</f>
        <v>262.698082191781</v>
      </c>
      <c r="CX119" s="0" t="n">
        <f aca="false">BZ119*'Dist Horaria'!$AE$6</f>
        <v>262.698082191781</v>
      </c>
      <c r="CY119" s="0" t="n">
        <f aca="false">AS119*1000000</f>
        <v>10991.5913482521</v>
      </c>
      <c r="CZ119" s="0" t="n">
        <f aca="false">CY119*'Dist Horaria'!$H$6</f>
        <v>274.789783706301</v>
      </c>
      <c r="DA119" s="0" t="n">
        <f aca="false">CY119*'Dist Horaria'!$I$6</f>
        <v>274.789783706301</v>
      </c>
      <c r="DB119" s="0" t="n">
        <f aca="false">CY119*'Dist Horaria'!$J$6</f>
        <v>274.789783706301</v>
      </c>
      <c r="DC119" s="0" t="n">
        <f aca="false">CY119*'Dist Horaria'!$K$6</f>
        <v>274.789783706301</v>
      </c>
      <c r="DD119" s="0" t="n">
        <f aca="false">CY119*'Dist Horaria'!$L$6</f>
        <v>274.789783706301</v>
      </c>
      <c r="DE119" s="0" t="n">
        <f aca="false">CY119*'Dist Horaria'!$M$6</f>
        <v>732.772756550137</v>
      </c>
      <c r="DF119" s="0" t="n">
        <f aca="false">CY119*'Dist Horaria'!$N$6</f>
        <v>732.772756550137</v>
      </c>
      <c r="DG119" s="0" t="n">
        <f aca="false">CY119*'Dist Horaria'!$O$6</f>
        <v>732.772756550137</v>
      </c>
      <c r="DH119" s="0" t="n">
        <f aca="false">CY119*'Dist Horaria'!$P$6</f>
        <v>480.882121486027</v>
      </c>
      <c r="DI119" s="0" t="n">
        <f aca="false">CY119*'Dist Horaria'!$Q$6</f>
        <v>480.882121486027</v>
      </c>
      <c r="DJ119" s="0" t="n">
        <f aca="false">CY119*'Dist Horaria'!$R$6</f>
        <v>480.882121486027</v>
      </c>
      <c r="DK119" s="0" t="n">
        <f aca="false">CY119*'Dist Horaria'!$S$6</f>
        <v>480.882121486027</v>
      </c>
      <c r="DL119" s="0" t="n">
        <f aca="false">CY119*'Dist Horaria'!$T$6</f>
        <v>480.882121486027</v>
      </c>
      <c r="DM119" s="0" t="n">
        <f aca="false">CY119*'Dist Horaria'!$U$6</f>
        <v>480.882121486027</v>
      </c>
      <c r="DN119" s="0" t="n">
        <f aca="false">CY119*'Dist Horaria'!$V$6</f>
        <v>480.882121486027</v>
      </c>
      <c r="DO119" s="0" t="n">
        <f aca="false">CY119*'Dist Horaria'!$W$6</f>
        <v>480.882121486027</v>
      </c>
      <c r="DP119" s="0" t="n">
        <f aca="false">CY119*'Dist Horaria'!$X$6</f>
        <v>732.772756550137</v>
      </c>
      <c r="DQ119" s="0" t="n">
        <f aca="false">CY119*'Dist Horaria'!$Y$6</f>
        <v>732.772756550137</v>
      </c>
      <c r="DR119" s="0" t="n">
        <f aca="false">CY119*'Dist Horaria'!$Z$6</f>
        <v>732.772756550137</v>
      </c>
      <c r="DS119" s="0" t="n">
        <f aca="false">CY119*'Dist Horaria'!$AA$6</f>
        <v>274.789783706301</v>
      </c>
      <c r="DT119" s="0" t="n">
        <f aca="false">CY119*'Dist Horaria'!$AB$6</f>
        <v>274.789783706301</v>
      </c>
      <c r="DU119" s="0" t="n">
        <f aca="false">CY119*'Dist Horaria'!$AC$6</f>
        <v>274.789783706301</v>
      </c>
      <c r="DV119" s="0" t="n">
        <f aca="false">CY119*'Dist Horaria'!$AD$6</f>
        <v>274.789783706301</v>
      </c>
      <c r="DW119" s="0" t="n">
        <f aca="false">CY119*'Dist Horaria'!$AE$6</f>
        <v>274.789783706301</v>
      </c>
      <c r="DX119" s="0" t="n">
        <f aca="false">AX119*1000000</f>
        <v>637.193701347945</v>
      </c>
      <c r="DY119" s="0" t="n">
        <f aca="false">DX119*'Dist Horaria'!$H$6</f>
        <v>15.9298425336986</v>
      </c>
      <c r="DZ119" s="0" t="n">
        <f aca="false">DX119*'Dist Horaria'!$I$6</f>
        <v>15.9298425336986</v>
      </c>
      <c r="EA119" s="0" t="n">
        <f aca="false">DX119*'Dist Horaria'!$J$6</f>
        <v>15.9298425336986</v>
      </c>
      <c r="EB119" s="0" t="n">
        <f aca="false">DX119*'Dist Horaria'!$K$6</f>
        <v>15.9298425336986</v>
      </c>
      <c r="EC119" s="0" t="n">
        <f aca="false">DX119*'Dist Horaria'!$L$6</f>
        <v>15.9298425336986</v>
      </c>
      <c r="ED119" s="0" t="n">
        <f aca="false">DX119*'Dist Horaria'!$M$6</f>
        <v>42.479580089863</v>
      </c>
      <c r="EE119" s="0" t="n">
        <f aca="false">DX119*'Dist Horaria'!$N$6</f>
        <v>42.479580089863</v>
      </c>
      <c r="EF119" s="0" t="n">
        <f aca="false">DX119*'Dist Horaria'!$O$6</f>
        <v>42.479580089863</v>
      </c>
      <c r="EG119" s="0" t="n">
        <f aca="false">DX119*'Dist Horaria'!$P$6</f>
        <v>27.8772244339726</v>
      </c>
      <c r="EH119" s="0" t="n">
        <f aca="false">DX119*'Dist Horaria'!$Q$6</f>
        <v>27.8772244339726</v>
      </c>
      <c r="EI119" s="0" t="n">
        <f aca="false">DX119*'Dist Horaria'!$R$6</f>
        <v>27.8772244339726</v>
      </c>
      <c r="EJ119" s="0" t="n">
        <f aca="false">DX119*'Dist Horaria'!$S$6</f>
        <v>27.8772244339726</v>
      </c>
      <c r="EK119" s="0" t="n">
        <f aca="false">DX119*'Dist Horaria'!$T$6</f>
        <v>27.8772244339726</v>
      </c>
      <c r="EL119" s="0" t="n">
        <f aca="false">DX119*'Dist Horaria'!$U$6</f>
        <v>27.8772244339726</v>
      </c>
      <c r="EM119" s="0" t="n">
        <f aca="false">DX119*'Dist Horaria'!$V$6</f>
        <v>27.8772244339726</v>
      </c>
      <c r="EN119" s="0" t="n">
        <f aca="false">DX119*'Dist Horaria'!$W$6</f>
        <v>27.8772244339726</v>
      </c>
      <c r="EO119" s="0" t="n">
        <f aca="false">DX119*'Dist Horaria'!$X$6</f>
        <v>42.479580089863</v>
      </c>
      <c r="EP119" s="0" t="n">
        <f aca="false">DX119*'Dist Horaria'!$Y$6</f>
        <v>42.479580089863</v>
      </c>
      <c r="EQ119" s="0" t="n">
        <f aca="false">DX119*'Dist Horaria'!$Z$6</f>
        <v>42.479580089863</v>
      </c>
      <c r="ER119" s="0" t="n">
        <f aca="false">DX119*'Dist Horaria'!$AA$6</f>
        <v>15.9298425336986</v>
      </c>
      <c r="ES119" s="0" t="n">
        <f aca="false">DX119*'Dist Horaria'!$AB$6</f>
        <v>15.9298425336986</v>
      </c>
      <c r="ET119" s="0" t="n">
        <f aca="false">DX119*'Dist Horaria'!$AC$6</f>
        <v>15.9298425336986</v>
      </c>
      <c r="EU119" s="0" t="n">
        <f aca="false">DX119*'Dist Horaria'!$AD$6</f>
        <v>15.9298425336986</v>
      </c>
      <c r="EV119" s="0" t="n">
        <f aca="false">DX119*'Dist Horaria'!$AE$6</f>
        <v>15.9298425336986</v>
      </c>
      <c r="EW119" s="0" t="n">
        <f aca="false">BB119+CA119+CZ119+DY119</f>
        <v>737.650532423752</v>
      </c>
      <c r="EX119" s="0" t="n">
        <f aca="false">BC119+CB119+DA119+DZ119</f>
        <v>732.722131903218</v>
      </c>
      <c r="EY119" s="0" t="n">
        <f aca="false">BD119+CC119+DB119+EA119</f>
        <v>728.070327539236</v>
      </c>
      <c r="EZ119" s="0" t="n">
        <f aca="false">BE119+CD119+DC119+EB119</f>
        <v>724.107171903562</v>
      </c>
      <c r="FA119" s="0" t="n">
        <f aca="false">BF119+CE119+DD119+EC119</f>
        <v>721.21105163251</v>
      </c>
      <c r="FB119" s="0" t="n">
        <f aca="false">BG119+CF119+DE119+ED119</f>
        <v>1641.75060309021</v>
      </c>
      <c r="FC119" s="0" t="n">
        <f aca="false">BH119+CG119+DF119+EE119</f>
        <v>1649.24119836051</v>
      </c>
      <c r="FD119" s="0" t="n">
        <f aca="false">BI119+CH119+DG119+EF119</f>
        <v>1649.24119836051</v>
      </c>
      <c r="FE119" s="0" t="n">
        <f aca="false">BJ119+CI119+DH119+EG119</f>
        <v>1197.97527293442</v>
      </c>
      <c r="FF119" s="0" t="n">
        <f aca="false">BK119+CJ119+DI119+EH119</f>
        <v>1222.24870673217</v>
      </c>
      <c r="FG119" s="0" t="n">
        <f aca="false">BL119+CK119+DJ119+EI119</f>
        <v>1239.90211313054</v>
      </c>
      <c r="FH119" s="0" t="n">
        <f aca="false">BM119+CL119+DK119+EJ119</f>
        <v>1248.72881632973</v>
      </c>
      <c r="FI119" s="0" t="n">
        <f aca="false">BN119+CM119+DL119+EK119</f>
        <v>1250.93549212952</v>
      </c>
      <c r="FJ119" s="0" t="n">
        <f aca="false">BO119+CN119+DM119+EL119</f>
        <v>1248.72881632973</v>
      </c>
      <c r="FK119" s="0" t="n">
        <f aca="false">BP119+CO119+DN119+EM119</f>
        <v>1244.31546473013</v>
      </c>
      <c r="FL119" s="0" t="n">
        <f aca="false">BQ119+CP119+DO119+EN119</f>
        <v>1237.69543733075</v>
      </c>
      <c r="FM119" s="0" t="n">
        <f aca="false">BR119+CQ119+DP119+EO119</f>
        <v>1739.77763166045</v>
      </c>
      <c r="FN119" s="0" t="n">
        <f aca="false">BS119+CR119+DQ119+EP119</f>
        <v>1733.75623979452</v>
      </c>
      <c r="FO119" s="0" t="n">
        <f aca="false">BT119+CS119+DR119+EQ119</f>
        <v>1700.98121450398</v>
      </c>
      <c r="FP119" s="0" t="n">
        <f aca="false">BU119+CT119+DS119+ER119</f>
        <v>767.570672527687</v>
      </c>
      <c r="FQ119" s="0" t="n">
        <f aca="false">BV119+CU119+DT119+ES119</f>
        <v>744.028157161995</v>
      </c>
      <c r="FR119" s="0" t="n">
        <f aca="false">BW119+CV119+DU119+ET119</f>
        <v>760.006156361779</v>
      </c>
      <c r="FS119" s="0" t="n">
        <f aca="false">BX119+CW119+DV119+EU119</f>
        <v>754.554375005068</v>
      </c>
      <c r="FT119" s="0" t="n">
        <f aca="false">BY119+CX119+DW119+EV119</f>
        <v>748.78670856163</v>
      </c>
      <c r="FU119" s="0" t="n">
        <f aca="false">AM119*'Dist Horaria'!$H$10</f>
        <v>0.346148811970628</v>
      </c>
      <c r="FV119" s="0" t="n">
        <f aca="false">AM119*'Dist Horaria'!$I$10</f>
        <v>0.323957085976516</v>
      </c>
      <c r="FW119" s="0" t="n">
        <f aca="false">AM119*'Dist Horaria'!$J$10</f>
        <v>0.322554646179924</v>
      </c>
      <c r="FX119" s="0" t="n">
        <f aca="false">AM119*'Dist Horaria'!$K$10</f>
        <v>0.31327808540098</v>
      </c>
      <c r="FY119" s="0" t="n">
        <f aca="false">AM119*'Dist Horaria'!$L$10</f>
        <v>0.313403454296156</v>
      </c>
      <c r="FZ119" s="0" t="n">
        <f aca="false">AM119*'Dist Horaria'!$M$10</f>
        <v>0.335354593476204</v>
      </c>
      <c r="GA119" s="0" t="n">
        <f aca="false">AM119*'Dist Horaria'!$N$10</f>
        <v>0.317259306977032</v>
      </c>
      <c r="GB119" s="0" t="n">
        <f aca="false">AM119*'Dist Horaria'!$O$10</f>
        <v>0.311844281690475</v>
      </c>
      <c r="GC119" s="0" t="n">
        <f aca="false">AM119*'Dist Horaria'!$P$10</f>
        <v>0.316683390903551</v>
      </c>
      <c r="GD119" s="0" t="n">
        <f aca="false">AM119*'Dist Horaria'!$Q$10</f>
        <v>0.286587785082073</v>
      </c>
      <c r="GE119" s="0" t="n">
        <f aca="false">AM119*'Dist Horaria'!$R$10</f>
        <v>0.349680137071983</v>
      </c>
      <c r="GF119" s="0" t="n">
        <f aca="false">AM119*'Dist Horaria'!$S$10</f>
        <v>0.298640420974477</v>
      </c>
      <c r="GG119" s="0" t="n">
        <f aca="false">AR119*'Dist Horaria'!$H$10</f>
        <v>0.362081658069211</v>
      </c>
      <c r="GH119" s="0" t="n">
        <f aca="false">AR119*'Dist Horaria'!$I$10</f>
        <v>0.33886847152779</v>
      </c>
      <c r="GI119" s="0" t="n">
        <f aca="false">AR119*'Dist Horaria'!$J$10</f>
        <v>0.337401478982008</v>
      </c>
      <c r="GJ119" s="0" t="n">
        <f aca="false">AR119*'Dist Horaria'!$K$10</f>
        <v>0.327697928393757</v>
      </c>
      <c r="GK119" s="0" t="n">
        <f aca="false">AR119*'Dist Horaria'!$L$10</f>
        <v>0.327829067880203</v>
      </c>
      <c r="GL119" s="0" t="n">
        <f aca="false">AR119*'Dist Horaria'!$M$10</f>
        <v>0.350790593663207</v>
      </c>
      <c r="GM119" s="0" t="n">
        <f aca="false">AR119*'Dist Horaria'!$N$10</f>
        <v>0.33186240118565</v>
      </c>
      <c r="GN119" s="0" t="n">
        <f aca="false">AR119*'Dist Horaria'!$O$10</f>
        <v>0.326198128287872</v>
      </c>
      <c r="GO119" s="0" t="n">
        <f aca="false">AR119*'Dist Horaria'!$P$10</f>
        <v>0.331259976333728</v>
      </c>
      <c r="GP119" s="0" t="n">
        <f aca="false">AR119*'Dist Horaria'!$Q$10</f>
        <v>0.299779103138175</v>
      </c>
      <c r="GQ119" s="0" t="n">
        <f aca="false">AR119*'Dist Horaria'!$R$10</f>
        <v>0.365775526150402</v>
      </c>
      <c r="GR119" s="0" t="n">
        <f aca="false">AR119*'Dist Horaria'!$S$10</f>
        <v>0.312386508499996</v>
      </c>
      <c r="GS119" s="0" t="n">
        <f aca="false">AW119*'Dist Horaria'!$H$10</f>
        <v>0.0209902410474905</v>
      </c>
      <c r="GT119" s="0" t="n">
        <f aca="false">AW119*'Dist Horaria'!$I$10</f>
        <v>0.0196445490740748</v>
      </c>
      <c r="GU119" s="0" t="n">
        <f aca="false">AW119*'Dist Horaria'!$J$10</f>
        <v>0.0195595060279425</v>
      </c>
      <c r="GV119" s="0" t="n">
        <f aca="false">AW119*'Dist Horaria'!$K$10</f>
        <v>0.0189969813561599</v>
      </c>
      <c r="GW119" s="0" t="n">
        <f aca="false">AW119*'Dist Horaria'!$L$10</f>
        <v>0.0190045836452292</v>
      </c>
      <c r="GX119" s="0" t="n">
        <f aca="false">AW119*'Dist Horaria'!$M$10</f>
        <v>0.0203356865891714</v>
      </c>
      <c r="GY119" s="0" t="n">
        <f aca="false">AW119*'Dist Horaria'!$N$10</f>
        <v>0.0192384000687333</v>
      </c>
      <c r="GZ119" s="0" t="n">
        <f aca="false">AW119*'Dist Horaria'!$O$10</f>
        <v>0.0189100364224853</v>
      </c>
      <c r="HA119" s="0" t="n">
        <f aca="false">AW119*'Dist Horaria'!$P$10</f>
        <v>0.0192034768889118</v>
      </c>
      <c r="HB119" s="0" t="n">
        <f aca="false">AW119*'Dist Horaria'!$Q$10</f>
        <v>0.0173784987326478</v>
      </c>
      <c r="HC119" s="0" t="n">
        <f aca="false">AW119*'Dist Horaria'!$R$10</f>
        <v>0.0212043783275595</v>
      </c>
      <c r="HD119" s="0" t="n">
        <f aca="false">AW119*'Dist Horaria'!$S$10</f>
        <v>0.018109362811594</v>
      </c>
    </row>
    <row r="120" customFormat="false" ht="13.8" hidden="false" customHeight="false" outlineLevel="0" collapsed="false">
      <c r="A120" s="0" t="n">
        <v>4.63719444444444</v>
      </c>
      <c r="B120" s="0" t="n">
        <v>-74.1835111111111</v>
      </c>
      <c r="C120" s="0" t="n">
        <v>20</v>
      </c>
      <c r="D120" s="0" t="n">
        <v>28</v>
      </c>
      <c r="E120" s="0" t="n">
        <v>1855</v>
      </c>
      <c r="F120" s="0" t="n">
        <v>3</v>
      </c>
      <c r="G120" s="0" t="s">
        <v>202</v>
      </c>
      <c r="H120" s="1" t="n">
        <v>41169</v>
      </c>
      <c r="I120" s="0" t="s">
        <v>703</v>
      </c>
      <c r="J120" s="0" t="s">
        <v>704</v>
      </c>
      <c r="L120" s="0" t="s">
        <v>705</v>
      </c>
      <c r="M120" s="0" t="s">
        <v>706</v>
      </c>
      <c r="R120" s="0" t="n">
        <v>30</v>
      </c>
      <c r="S120" s="0" t="n">
        <v>365</v>
      </c>
      <c r="T120" s="0" t="n">
        <v>8</v>
      </c>
      <c r="V120" s="0" t="n">
        <v>60300</v>
      </c>
      <c r="W120" s="0" t="n">
        <f aca="false">V120*12</f>
        <v>723600</v>
      </c>
      <c r="X120" s="0" t="n">
        <v>1</v>
      </c>
      <c r="Z120" s="0" t="n">
        <v>10165</v>
      </c>
      <c r="AA120" s="0" t="s">
        <v>707</v>
      </c>
      <c r="AB120" s="0" t="n">
        <v>0.005</v>
      </c>
      <c r="AC120" s="0" t="n">
        <v>0</v>
      </c>
      <c r="AD120" s="0" t="n">
        <v>1213.19358498837</v>
      </c>
      <c r="AE120" s="0" t="n">
        <f aca="false">AD120/2204.59</f>
        <v>0.550303496336447</v>
      </c>
      <c r="AF120" s="0" t="n">
        <f aca="false">AE120/S120</f>
        <v>0.00150768081188068</v>
      </c>
      <c r="AG120" s="0" t="n">
        <f aca="false">AE120*EXP(AB120*AC120)</f>
        <v>0.550303496336447</v>
      </c>
      <c r="AH120" s="0" t="n">
        <f aca="false">AG120/S120</f>
        <v>0.00150768081188068</v>
      </c>
      <c r="AI120" s="0" t="s">
        <v>90</v>
      </c>
      <c r="AJ120" s="0" t="n">
        <f aca="false">IF(AI120="A",'FE DISTRIBUCIÓN'!$C$2,'FE DISTRIBUCIÓN'!$C$3)</f>
        <v>4.994E-006</v>
      </c>
      <c r="AK120" s="0" t="n">
        <f aca="false">W120*AJ120</f>
        <v>3.6136584</v>
      </c>
      <c r="AL120" s="0" t="n">
        <f aca="false">AK120/365</f>
        <v>0.00990043397260274</v>
      </c>
      <c r="AM120" s="0" t="n">
        <f aca="false">AK120*EXP(AB120*AC120)</f>
        <v>3.6136584</v>
      </c>
      <c r="AN120" s="0" t="n">
        <f aca="false">AM120/365</f>
        <v>0.00990043397260274</v>
      </c>
      <c r="AO120" s="0" t="n">
        <v>5.223868284E-006</v>
      </c>
      <c r="AP120" s="0" t="n">
        <f aca="false">AO120*W120</f>
        <v>3.7799910903024</v>
      </c>
      <c r="AQ120" s="0" t="n">
        <f aca="false">AP120/365</f>
        <v>0.0103561399734312</v>
      </c>
      <c r="AR120" s="0" t="n">
        <f aca="false">AP120*EXP(AB120*AC120)</f>
        <v>3.7799910903024</v>
      </c>
      <c r="AS120" s="0" t="n">
        <f aca="false">AR120/365</f>
        <v>0.0103561399734312</v>
      </c>
      <c r="AT120" s="0" t="n">
        <v>3.02832944E-007</v>
      </c>
      <c r="AU120" s="0" t="n">
        <f aca="false">AT120*W120</f>
        <v>0.2191299182784</v>
      </c>
      <c r="AV120" s="0" t="n">
        <f aca="false">AU120/365</f>
        <v>0.000600355940488767</v>
      </c>
      <c r="AW120" s="0" t="n">
        <f aca="false">AU120*EXP(AB120*AC120)</f>
        <v>0.2191299182784</v>
      </c>
      <c r="AX120" s="0" t="n">
        <f aca="false">AW120/365</f>
        <v>0.000600355940488767</v>
      </c>
      <c r="AY120" s="0" t="n">
        <f aca="false">AW120+AR120+AM120+AG120</f>
        <v>8.16308290491725</v>
      </c>
      <c r="AZ120" s="0" t="n">
        <f aca="false">AH120+AN120+AS120+AX120</f>
        <v>0.0223646106984034</v>
      </c>
      <c r="BA120" s="0" t="n">
        <f aca="false">AH120*1000000</f>
        <v>1507.68081188068</v>
      </c>
      <c r="BB120" s="0" t="n">
        <f aca="false">BA120*'Dist Horaria'!$H$3</f>
        <v>52.534446576612</v>
      </c>
      <c r="BC120" s="0" t="n">
        <f aca="false">BA120*'Dist Horaria'!$I$3</f>
        <v>51.1291009479447</v>
      </c>
      <c r="BD120" s="0" t="n">
        <f aca="false">BA120*'Dist Horaria'!$J$3</f>
        <v>49.8026273991534</v>
      </c>
      <c r="BE120" s="0" t="n">
        <f aca="false">BA120*'Dist Horaria'!$K$3</f>
        <v>48.6725237427812</v>
      </c>
      <c r="BF120" s="0" t="n">
        <f aca="false">BA120*'Dist Horaria'!$L$3</f>
        <v>47.8466878664031</v>
      </c>
      <c r="BG120" s="0" t="n">
        <f aca="false">BA120*'Dist Horaria'!$M$3</f>
        <v>47.3267705114002</v>
      </c>
      <c r="BH120" s="0" t="n">
        <f aca="false">BA120*'Dist Horaria'!$N$3</f>
        <v>49.4627323260649</v>
      </c>
      <c r="BI120" s="0" t="n">
        <f aca="false">BA120*'Dist Horaria'!$O$3</f>
        <v>49.4627323260649</v>
      </c>
      <c r="BJ120" s="0" t="n">
        <f aca="false">BA120*'Dist Horaria'!$P$3</f>
        <v>65.4408638919844</v>
      </c>
      <c r="BK120" s="0" t="n">
        <f aca="false">BA120*'Dist Horaria'!$Q$3</f>
        <v>72.3624937267135</v>
      </c>
      <c r="BL120" s="0" t="n">
        <f aca="false">BA120*'Dist Horaria'!$R$3</f>
        <v>77.3964063337893</v>
      </c>
      <c r="BM120" s="0" t="n">
        <f aca="false">BA120*'Dist Horaria'!$S$3</f>
        <v>79.9133626373271</v>
      </c>
      <c r="BN120" s="0" t="n">
        <f aca="false">BA120*'Dist Horaria'!$T$3</f>
        <v>80.5426017132116</v>
      </c>
      <c r="BO120" s="0" t="n">
        <f aca="false">BA120*'Dist Horaria'!$U$3</f>
        <v>79.9133626373271</v>
      </c>
      <c r="BP120" s="0" t="n">
        <f aca="false">BA120*'Dist Horaria'!$V$3</f>
        <v>78.6548844855582</v>
      </c>
      <c r="BQ120" s="0" t="n">
        <f aca="false">BA120*'Dist Horaria'!$W$3</f>
        <v>76.7671672579048</v>
      </c>
      <c r="BR120" s="0" t="n">
        <f aca="false">BA120*'Dist Horaria'!$X$3</f>
        <v>75.2794207715512</v>
      </c>
      <c r="BS120" s="0" t="n">
        <f aca="false">BA120*'Dist Horaria'!$Y$3</f>
        <v>73.562405950613</v>
      </c>
      <c r="BT120" s="0" t="n">
        <f aca="false">BA120*'Dist Horaria'!$Z$3</f>
        <v>64.2165262215585</v>
      </c>
      <c r="BU120" s="0" t="n">
        <f aca="false">BA120*'Dist Horaria'!$AA$3</f>
        <v>61.0662487158627</v>
      </c>
      <c r="BV120" s="0" t="n">
        <f aca="false">BA120*'Dist Horaria'!$AB$3</f>
        <v>54.3530420843893</v>
      </c>
      <c r="BW120" s="0" t="n">
        <f aca="false">BA120*'Dist Horaria'!$AC$3</f>
        <v>58.9092081745251</v>
      </c>
      <c r="BX120" s="0" t="n">
        <f aca="false">BA120*'Dist Horaria'!$AD$3</f>
        <v>57.3546192026709</v>
      </c>
      <c r="BY120" s="0" t="n">
        <f aca="false">BA120*'Dist Horaria'!$AE$3</f>
        <v>55.7099548150819</v>
      </c>
      <c r="BZ120" s="0" t="n">
        <f aca="false">AN120*1000000</f>
        <v>9900.43397260274</v>
      </c>
      <c r="CA120" s="0" t="n">
        <f aca="false">BZ120*'Dist Horaria'!$H$6</f>
        <v>247.510849315068</v>
      </c>
      <c r="CB120" s="0" t="n">
        <f aca="false">BZ120*'Dist Horaria'!$I$6</f>
        <v>247.510849315068</v>
      </c>
      <c r="CC120" s="0" t="n">
        <f aca="false">BZ120*'Dist Horaria'!$J$6</f>
        <v>247.510849315068</v>
      </c>
      <c r="CD120" s="0" t="n">
        <f aca="false">BZ120*'Dist Horaria'!$K$6</f>
        <v>247.510849315068</v>
      </c>
      <c r="CE120" s="0" t="n">
        <f aca="false">BZ120*'Dist Horaria'!$L$6</f>
        <v>247.510849315068</v>
      </c>
      <c r="CF120" s="0" t="n">
        <f aca="false">BZ120*'Dist Horaria'!$M$6</f>
        <v>660.028931506849</v>
      </c>
      <c r="CG120" s="0" t="n">
        <f aca="false">BZ120*'Dist Horaria'!$N$6</f>
        <v>660.028931506849</v>
      </c>
      <c r="CH120" s="0" t="n">
        <f aca="false">BZ120*'Dist Horaria'!$O$6</f>
        <v>660.028931506849</v>
      </c>
      <c r="CI120" s="0" t="n">
        <f aca="false">BZ120*'Dist Horaria'!$P$6</f>
        <v>433.14398630137</v>
      </c>
      <c r="CJ120" s="0" t="n">
        <f aca="false">BZ120*'Dist Horaria'!$Q$6</f>
        <v>433.14398630137</v>
      </c>
      <c r="CK120" s="0" t="n">
        <f aca="false">BZ120*'Dist Horaria'!$R$6</f>
        <v>433.14398630137</v>
      </c>
      <c r="CL120" s="0" t="n">
        <f aca="false">BZ120*'Dist Horaria'!$S$6</f>
        <v>433.14398630137</v>
      </c>
      <c r="CM120" s="0" t="n">
        <f aca="false">BZ120*'Dist Horaria'!$T$6</f>
        <v>433.14398630137</v>
      </c>
      <c r="CN120" s="0" t="n">
        <f aca="false">BZ120*'Dist Horaria'!$U$6</f>
        <v>433.14398630137</v>
      </c>
      <c r="CO120" s="0" t="n">
        <f aca="false">BZ120*'Dist Horaria'!$V$6</f>
        <v>433.14398630137</v>
      </c>
      <c r="CP120" s="0" t="n">
        <f aca="false">BZ120*'Dist Horaria'!$W$6</f>
        <v>433.14398630137</v>
      </c>
      <c r="CQ120" s="0" t="n">
        <f aca="false">BZ120*'Dist Horaria'!$X$6</f>
        <v>660.028931506849</v>
      </c>
      <c r="CR120" s="0" t="n">
        <f aca="false">BZ120*'Dist Horaria'!$Y$6</f>
        <v>660.028931506849</v>
      </c>
      <c r="CS120" s="0" t="n">
        <f aca="false">BZ120*'Dist Horaria'!$Z$6</f>
        <v>660.028931506849</v>
      </c>
      <c r="CT120" s="0" t="n">
        <f aca="false">BZ120*'Dist Horaria'!$AA$6</f>
        <v>247.510849315068</v>
      </c>
      <c r="CU120" s="0" t="n">
        <f aca="false">BZ120*'Dist Horaria'!$AB$6</f>
        <v>247.510849315068</v>
      </c>
      <c r="CV120" s="0" t="n">
        <f aca="false">BZ120*'Dist Horaria'!$AC$6</f>
        <v>247.510849315068</v>
      </c>
      <c r="CW120" s="0" t="n">
        <f aca="false">BZ120*'Dist Horaria'!$AD$6</f>
        <v>247.510849315068</v>
      </c>
      <c r="CX120" s="0" t="n">
        <f aca="false">BZ120*'Dist Horaria'!$AE$6</f>
        <v>247.510849315068</v>
      </c>
      <c r="CY120" s="0" t="n">
        <f aca="false">AS120*1000000</f>
        <v>10356.1399734312</v>
      </c>
      <c r="CZ120" s="0" t="n">
        <f aca="false">CY120*'Dist Horaria'!$H$6</f>
        <v>258.903499335781</v>
      </c>
      <c r="DA120" s="0" t="n">
        <f aca="false">CY120*'Dist Horaria'!$I$6</f>
        <v>258.903499335781</v>
      </c>
      <c r="DB120" s="0" t="n">
        <f aca="false">CY120*'Dist Horaria'!$J$6</f>
        <v>258.903499335781</v>
      </c>
      <c r="DC120" s="0" t="n">
        <f aca="false">CY120*'Dist Horaria'!$K$6</f>
        <v>258.903499335781</v>
      </c>
      <c r="DD120" s="0" t="n">
        <f aca="false">CY120*'Dist Horaria'!$L$6</f>
        <v>258.903499335781</v>
      </c>
      <c r="DE120" s="0" t="n">
        <f aca="false">CY120*'Dist Horaria'!$M$6</f>
        <v>690.409331562082</v>
      </c>
      <c r="DF120" s="0" t="n">
        <f aca="false">CY120*'Dist Horaria'!$N$6</f>
        <v>690.409331562082</v>
      </c>
      <c r="DG120" s="0" t="n">
        <f aca="false">CY120*'Dist Horaria'!$O$6</f>
        <v>690.409331562082</v>
      </c>
      <c r="DH120" s="0" t="n">
        <f aca="false">CY120*'Dist Horaria'!$P$6</f>
        <v>453.081123837617</v>
      </c>
      <c r="DI120" s="0" t="n">
        <f aca="false">CY120*'Dist Horaria'!$Q$6</f>
        <v>453.081123837617</v>
      </c>
      <c r="DJ120" s="0" t="n">
        <f aca="false">CY120*'Dist Horaria'!$R$6</f>
        <v>453.081123837617</v>
      </c>
      <c r="DK120" s="0" t="n">
        <f aca="false">CY120*'Dist Horaria'!$S$6</f>
        <v>453.081123837617</v>
      </c>
      <c r="DL120" s="0" t="n">
        <f aca="false">CY120*'Dist Horaria'!$T$6</f>
        <v>453.081123837617</v>
      </c>
      <c r="DM120" s="0" t="n">
        <f aca="false">CY120*'Dist Horaria'!$U$6</f>
        <v>453.081123837617</v>
      </c>
      <c r="DN120" s="0" t="n">
        <f aca="false">CY120*'Dist Horaria'!$V$6</f>
        <v>453.081123837617</v>
      </c>
      <c r="DO120" s="0" t="n">
        <f aca="false">CY120*'Dist Horaria'!$W$6</f>
        <v>453.081123837617</v>
      </c>
      <c r="DP120" s="0" t="n">
        <f aca="false">CY120*'Dist Horaria'!$X$6</f>
        <v>690.409331562082</v>
      </c>
      <c r="DQ120" s="0" t="n">
        <f aca="false">CY120*'Dist Horaria'!$Y$6</f>
        <v>690.409331562082</v>
      </c>
      <c r="DR120" s="0" t="n">
        <f aca="false">CY120*'Dist Horaria'!$Z$6</f>
        <v>690.409331562082</v>
      </c>
      <c r="DS120" s="0" t="n">
        <f aca="false">CY120*'Dist Horaria'!$AA$6</f>
        <v>258.903499335781</v>
      </c>
      <c r="DT120" s="0" t="n">
        <f aca="false">CY120*'Dist Horaria'!$AB$6</f>
        <v>258.903499335781</v>
      </c>
      <c r="DU120" s="0" t="n">
        <f aca="false">CY120*'Dist Horaria'!$AC$6</f>
        <v>258.903499335781</v>
      </c>
      <c r="DV120" s="0" t="n">
        <f aca="false">CY120*'Dist Horaria'!$AD$6</f>
        <v>258.903499335781</v>
      </c>
      <c r="DW120" s="0" t="n">
        <f aca="false">CY120*'Dist Horaria'!$AE$6</f>
        <v>258.903499335781</v>
      </c>
      <c r="DX120" s="0" t="n">
        <f aca="false">AX120*1000000</f>
        <v>600.355940488767</v>
      </c>
      <c r="DY120" s="0" t="n">
        <f aca="false">DX120*'Dist Horaria'!$H$6</f>
        <v>15.0088985122192</v>
      </c>
      <c r="DZ120" s="0" t="n">
        <f aca="false">DX120*'Dist Horaria'!$I$6</f>
        <v>15.0088985122192</v>
      </c>
      <c r="EA120" s="0" t="n">
        <f aca="false">DX120*'Dist Horaria'!$J$6</f>
        <v>15.0088985122192</v>
      </c>
      <c r="EB120" s="0" t="n">
        <f aca="false">DX120*'Dist Horaria'!$K$6</f>
        <v>15.0088985122192</v>
      </c>
      <c r="EC120" s="0" t="n">
        <f aca="false">DX120*'Dist Horaria'!$L$6</f>
        <v>15.0088985122192</v>
      </c>
      <c r="ED120" s="0" t="n">
        <f aca="false">DX120*'Dist Horaria'!$M$6</f>
        <v>40.0237293659178</v>
      </c>
      <c r="EE120" s="0" t="n">
        <f aca="false">DX120*'Dist Horaria'!$N$6</f>
        <v>40.0237293659178</v>
      </c>
      <c r="EF120" s="0" t="n">
        <f aca="false">DX120*'Dist Horaria'!$O$6</f>
        <v>40.0237293659178</v>
      </c>
      <c r="EG120" s="0" t="n">
        <f aca="false">DX120*'Dist Horaria'!$P$6</f>
        <v>26.2655723963836</v>
      </c>
      <c r="EH120" s="0" t="n">
        <f aca="false">DX120*'Dist Horaria'!$Q$6</f>
        <v>26.2655723963836</v>
      </c>
      <c r="EI120" s="0" t="n">
        <f aca="false">DX120*'Dist Horaria'!$R$6</f>
        <v>26.2655723963836</v>
      </c>
      <c r="EJ120" s="0" t="n">
        <f aca="false">DX120*'Dist Horaria'!$S$6</f>
        <v>26.2655723963836</v>
      </c>
      <c r="EK120" s="0" t="n">
        <f aca="false">DX120*'Dist Horaria'!$T$6</f>
        <v>26.2655723963836</v>
      </c>
      <c r="EL120" s="0" t="n">
        <f aca="false">DX120*'Dist Horaria'!$U$6</f>
        <v>26.2655723963836</v>
      </c>
      <c r="EM120" s="0" t="n">
        <f aca="false">DX120*'Dist Horaria'!$V$6</f>
        <v>26.2655723963836</v>
      </c>
      <c r="EN120" s="0" t="n">
        <f aca="false">DX120*'Dist Horaria'!$W$6</f>
        <v>26.2655723963836</v>
      </c>
      <c r="EO120" s="0" t="n">
        <f aca="false">DX120*'Dist Horaria'!$X$6</f>
        <v>40.0237293659178</v>
      </c>
      <c r="EP120" s="0" t="n">
        <f aca="false">DX120*'Dist Horaria'!$Y$6</f>
        <v>40.0237293659178</v>
      </c>
      <c r="EQ120" s="0" t="n">
        <f aca="false">DX120*'Dist Horaria'!$Z$6</f>
        <v>40.0237293659178</v>
      </c>
      <c r="ER120" s="0" t="n">
        <f aca="false">DX120*'Dist Horaria'!$AA$6</f>
        <v>15.0088985122192</v>
      </c>
      <c r="ES120" s="0" t="n">
        <f aca="false">DX120*'Dist Horaria'!$AB$6</f>
        <v>15.0088985122192</v>
      </c>
      <c r="ET120" s="0" t="n">
        <f aca="false">DX120*'Dist Horaria'!$AC$6</f>
        <v>15.0088985122192</v>
      </c>
      <c r="EU120" s="0" t="n">
        <f aca="false">DX120*'Dist Horaria'!$AD$6</f>
        <v>15.0088985122192</v>
      </c>
      <c r="EV120" s="0" t="n">
        <f aca="false">DX120*'Dist Horaria'!$AE$6</f>
        <v>15.0088985122192</v>
      </c>
      <c r="EW120" s="0" t="n">
        <f aca="false">BB120+CA120+CZ120+DY120</f>
        <v>573.957693739681</v>
      </c>
      <c r="EX120" s="0" t="n">
        <f aca="false">BC120+CB120+DA120+DZ120</f>
        <v>572.552348111013</v>
      </c>
      <c r="EY120" s="0" t="n">
        <f aca="false">BD120+CC120+DB120+EA120</f>
        <v>571.225874562222</v>
      </c>
      <c r="EZ120" s="0" t="n">
        <f aca="false">BE120+CD120+DC120+EB120</f>
        <v>570.09577090585</v>
      </c>
      <c r="FA120" s="0" t="n">
        <f aca="false">BF120+CE120+DD120+EC120</f>
        <v>569.269935029472</v>
      </c>
      <c r="FB120" s="0" t="n">
        <f aca="false">BG120+CF120+DE120+ED120</f>
        <v>1437.78876294625</v>
      </c>
      <c r="FC120" s="0" t="n">
        <f aca="false">BH120+CG120+DF120+EE120</f>
        <v>1439.92472476091</v>
      </c>
      <c r="FD120" s="0" t="n">
        <f aca="false">BI120+CH120+DG120+EF120</f>
        <v>1439.92472476091</v>
      </c>
      <c r="FE120" s="0" t="n">
        <f aca="false">BJ120+CI120+DH120+EG120</f>
        <v>977.931546427354</v>
      </c>
      <c r="FF120" s="0" t="n">
        <f aca="false">BK120+CJ120+DI120+EH120</f>
        <v>984.853176262083</v>
      </c>
      <c r="FG120" s="0" t="n">
        <f aca="false">BL120+CK120+DJ120+EI120</f>
        <v>989.887088869159</v>
      </c>
      <c r="FH120" s="0" t="n">
        <f aca="false">BM120+CL120+DK120+EJ120</f>
        <v>992.404045172697</v>
      </c>
      <c r="FI120" s="0" t="n">
        <f aca="false">BN120+CM120+DL120+EK120</f>
        <v>993.033284248581</v>
      </c>
      <c r="FJ120" s="0" t="n">
        <f aca="false">BO120+CN120+DM120+EL120</f>
        <v>992.404045172697</v>
      </c>
      <c r="FK120" s="0" t="n">
        <f aca="false">BP120+CO120+DN120+EM120</f>
        <v>991.145567020928</v>
      </c>
      <c r="FL120" s="0" t="n">
        <f aca="false">BQ120+CP120+DO120+EN120</f>
        <v>989.257849793275</v>
      </c>
      <c r="FM120" s="0" t="n">
        <f aca="false">BR120+CQ120+DP120+EO120</f>
        <v>1465.7414132064</v>
      </c>
      <c r="FN120" s="0" t="n">
        <f aca="false">BS120+CR120+DQ120+EP120</f>
        <v>1464.02439838546</v>
      </c>
      <c r="FO120" s="0" t="n">
        <f aca="false">BT120+CS120+DR120+EQ120</f>
        <v>1454.67851865641</v>
      </c>
      <c r="FP120" s="0" t="n">
        <f aca="false">BU120+CT120+DS120+ER120</f>
        <v>582.489495878931</v>
      </c>
      <c r="FQ120" s="0" t="n">
        <f aca="false">BV120+CU120+DT120+ES120</f>
        <v>575.776289247458</v>
      </c>
      <c r="FR120" s="0" t="n">
        <f aca="false">BW120+CV120+DU120+ET120</f>
        <v>580.332455337594</v>
      </c>
      <c r="FS120" s="0" t="n">
        <f aca="false">BX120+CW120+DV120+EU120</f>
        <v>578.777866365739</v>
      </c>
      <c r="FT120" s="0" t="n">
        <f aca="false">BY120+CX120+DW120+EV120</f>
        <v>577.13320197815</v>
      </c>
      <c r="FU120" s="0" t="n">
        <f aca="false">AM120*'Dist Horaria'!$H$10</f>
        <v>0.326137083778576</v>
      </c>
      <c r="FV120" s="0" t="n">
        <f aca="false">AM120*'Dist Horaria'!$I$10</f>
        <v>0.305228316943498</v>
      </c>
      <c r="FW120" s="0" t="n">
        <f aca="false">AM120*'Dist Horaria'!$J$10</f>
        <v>0.303906955697647</v>
      </c>
      <c r="FX120" s="0" t="n">
        <f aca="false">AM120*'Dist Horaria'!$K$10</f>
        <v>0.295166696088736</v>
      </c>
      <c r="FY120" s="0" t="n">
        <f aca="false">AM120*'Dist Horaria'!$L$10</f>
        <v>0.29528481709466</v>
      </c>
      <c r="FZ120" s="0" t="n">
        <f aca="false">AM120*'Dist Horaria'!$M$10</f>
        <v>0.315966906040861</v>
      </c>
      <c r="GA120" s="0" t="n">
        <f aca="false">AM120*'Dist Horaria'!$N$10</f>
        <v>0.298917753292422</v>
      </c>
      <c r="GB120" s="0" t="n">
        <f aca="false">AM120*'Dist Horaria'!$O$10</f>
        <v>0.293815784155244</v>
      </c>
      <c r="GC120" s="0" t="n">
        <f aca="false">AM120*'Dist Horaria'!$P$10</f>
        <v>0.29837513236694</v>
      </c>
      <c r="GD120" s="0" t="n">
        <f aca="false">AM120*'Dist Horaria'!$Q$10</f>
        <v>0.270019428757015</v>
      </c>
      <c r="GE120" s="0" t="n">
        <f aca="false">AM120*'Dist Horaria'!$R$10</f>
        <v>0.329464254147509</v>
      </c>
      <c r="GF120" s="0" t="n">
        <f aca="false">AM120*'Dist Horaria'!$S$10</f>
        <v>0.28137527163689</v>
      </c>
      <c r="GG120" s="0" t="n">
        <f aca="false">AR120*'Dist Horaria'!$H$10</f>
        <v>0.341148812212085</v>
      </c>
      <c r="GH120" s="0" t="n">
        <f aca="false">AR120*'Dist Horaria'!$I$10</f>
        <v>0.319277638017589</v>
      </c>
      <c r="GI120" s="0" t="n">
        <f aca="false">AR120*'Dist Horaria'!$J$10</f>
        <v>0.317895455978361</v>
      </c>
      <c r="GJ120" s="0" t="n">
        <f aca="false">AR120*'Dist Horaria'!$K$10</f>
        <v>0.308752891908493</v>
      </c>
      <c r="GK120" s="0" t="n">
        <f aca="false">AR120*'Dist Horaria'!$L$10</f>
        <v>0.308876449893379</v>
      </c>
      <c r="GL120" s="0" t="n">
        <f aca="false">AR120*'Dist Horaria'!$M$10</f>
        <v>0.330510512467053</v>
      </c>
      <c r="GM120" s="0" t="n">
        <f aca="false">AR120*'Dist Horaria'!$N$10</f>
        <v>0.312676606117105</v>
      </c>
      <c r="GN120" s="0" t="n">
        <f aca="false">AR120*'Dist Horaria'!$O$10</f>
        <v>0.307339798996229</v>
      </c>
      <c r="GO120" s="0" t="n">
        <f aca="false">AR120*'Dist Horaria'!$P$10</f>
        <v>0.312109008951934</v>
      </c>
      <c r="GP120" s="0" t="n">
        <f aca="false">AR120*'Dist Horaria'!$Q$10</f>
        <v>0.282448123738</v>
      </c>
      <c r="GQ120" s="0" t="n">
        <f aca="false">AR120*'Dist Horaria'!$R$10</f>
        <v>0.344629128544832</v>
      </c>
      <c r="GR120" s="0" t="n">
        <f aca="false">AR120*'Dist Horaria'!$S$10</f>
        <v>0.29432666347734</v>
      </c>
      <c r="GS120" s="0" t="n">
        <f aca="false">AW120*'Dist Horaria'!$H$10</f>
        <v>0.0197767427369325</v>
      </c>
      <c r="GT120" s="0" t="n">
        <f aca="false">AW120*'Dist Horaria'!$I$10</f>
        <v>0.0185088485807298</v>
      </c>
      <c r="GU120" s="0" t="n">
        <f aca="false">AW120*'Dist Horaria'!$J$10</f>
        <v>0.0184287220857021</v>
      </c>
      <c r="GV120" s="0" t="n">
        <f aca="false">AW120*'Dist Horaria'!$K$10</f>
        <v>0.0178987183715069</v>
      </c>
      <c r="GW120" s="0" t="n">
        <f aca="false">AW120*'Dist Horaria'!$L$10</f>
        <v>0.0179058811532394</v>
      </c>
      <c r="GX120" s="0" t="n">
        <f aca="false">AW120*'Dist Horaria'!$M$10</f>
        <v>0.0191600297082349</v>
      </c>
      <c r="GY120" s="0" t="n">
        <f aca="false">AW120*'Dist Horaria'!$N$10</f>
        <v>0.0181261800647597</v>
      </c>
      <c r="GZ120" s="0" t="n">
        <f aca="false">AW120*'Dist Horaria'!$O$10</f>
        <v>0.0178167999418104</v>
      </c>
      <c r="HA120" s="0" t="n">
        <f aca="false">AW120*'Dist Horaria'!$P$10</f>
        <v>0.0180932758812715</v>
      </c>
      <c r="HB120" s="0" t="n">
        <f aca="false">AW120*'Dist Horaria'!$Q$10</f>
        <v>0.0163738042746666</v>
      </c>
      <c r="HC120" s="0" t="n">
        <f aca="false">AW120*'Dist Horaria'!$R$10</f>
        <v>0.0199785002054975</v>
      </c>
      <c r="HD120" s="0" t="n">
        <f aca="false">AW120*'Dist Horaria'!$S$10</f>
        <v>0.0170624152740487</v>
      </c>
    </row>
    <row r="121" customFormat="false" ht="13.8" hidden="false" customHeight="false" outlineLevel="0" collapsed="false">
      <c r="A121" s="0" t="n">
        <v>4.58985277777778</v>
      </c>
      <c r="B121" s="0" t="n">
        <v>-74.1390361111111</v>
      </c>
      <c r="C121" s="0" t="n">
        <v>25</v>
      </c>
      <c r="D121" s="0" t="n">
        <v>23</v>
      </c>
      <c r="E121" s="0" t="n">
        <v>1795</v>
      </c>
      <c r="F121" s="0" t="n">
        <v>4</v>
      </c>
      <c r="G121" s="0" t="s">
        <v>307</v>
      </c>
      <c r="H121" s="1" t="n">
        <v>40819</v>
      </c>
      <c r="I121" s="0" t="s">
        <v>708</v>
      </c>
      <c r="J121" s="0" t="s">
        <v>709</v>
      </c>
      <c r="L121" s="0" t="s">
        <v>710</v>
      </c>
      <c r="M121" s="0" t="s">
        <v>711</v>
      </c>
      <c r="N121" s="0" t="n">
        <v>9</v>
      </c>
      <c r="O121" s="0" t="s">
        <v>247</v>
      </c>
      <c r="P121" s="0" t="s">
        <v>85</v>
      </c>
      <c r="Q121" s="0" t="s">
        <v>86</v>
      </c>
      <c r="R121" s="0" t="s">
        <v>87</v>
      </c>
      <c r="S121" s="0" t="n">
        <v>365</v>
      </c>
      <c r="T121" s="0" t="n">
        <v>24</v>
      </c>
      <c r="U121" s="0" t="n">
        <v>3</v>
      </c>
      <c r="V121" s="0" t="n">
        <v>73600</v>
      </c>
      <c r="W121" s="0" t="n">
        <f aca="false">V121*12</f>
        <v>883200</v>
      </c>
      <c r="X121" s="0" t="n">
        <v>1</v>
      </c>
      <c r="Y121" s="0" t="s">
        <v>312</v>
      </c>
      <c r="Z121" s="0" t="n">
        <v>25602</v>
      </c>
      <c r="AB121" s="0" t="n">
        <v>0.005</v>
      </c>
      <c r="AC121" s="0" t="n">
        <v>1</v>
      </c>
      <c r="AD121" s="0" t="n">
        <v>4345.95357239624</v>
      </c>
      <c r="AE121" s="0" t="n">
        <f aca="false">AD121/2204.59</f>
        <v>1.97132055048614</v>
      </c>
      <c r="AF121" s="0" t="n">
        <f aca="false">AE121/S121</f>
        <v>0.00540087822050997</v>
      </c>
      <c r="AG121" s="0" t="n">
        <f aca="false">AE121*EXP(AB121*AC121)</f>
        <v>1.98120183586602</v>
      </c>
      <c r="AH121" s="0" t="n">
        <f aca="false">AG121/S121</f>
        <v>0.00542795023524936</v>
      </c>
      <c r="AI121" s="0" t="s">
        <v>90</v>
      </c>
      <c r="AJ121" s="0" t="n">
        <f aca="false">IF(AI121="A",'FE DISTRIBUCIÓN'!$C$2,'FE DISTRIBUCIÓN'!$C$3)</f>
        <v>4.994E-006</v>
      </c>
      <c r="AK121" s="0" t="n">
        <f aca="false">W121*AJ121</f>
        <v>4.4107008</v>
      </c>
      <c r="AL121" s="0" t="n">
        <f aca="false">AK121/365</f>
        <v>0.0120841117808219</v>
      </c>
      <c r="AM121" s="0" t="n">
        <f aca="false">AK121*EXP(AB121*AC121)</f>
        <v>4.43280952976458</v>
      </c>
      <c r="AN121" s="0" t="n">
        <f aca="false">AM121/365</f>
        <v>0.0121446836431906</v>
      </c>
      <c r="AO121" s="0" t="n">
        <v>5.223868284E-006</v>
      </c>
      <c r="AP121" s="0" t="n">
        <f aca="false">AO121*W121</f>
        <v>4.6137204684288</v>
      </c>
      <c r="AQ121" s="0" t="n">
        <f aca="false">AP121/365</f>
        <v>0.0126403300504899</v>
      </c>
      <c r="AR121" s="0" t="n">
        <f aca="false">AP121*EXP(AB121*AC121)</f>
        <v>4.63684683851624</v>
      </c>
      <c r="AS121" s="0" t="n">
        <f aca="false">AR121/365</f>
        <v>0.0127036899685377</v>
      </c>
      <c r="AT121" s="0" t="n">
        <v>3.02832944E-007</v>
      </c>
      <c r="AU121" s="0" t="n">
        <f aca="false">AT121*W121</f>
        <v>0.2674620561408</v>
      </c>
      <c r="AV121" s="0" t="n">
        <f aca="false">AU121/365</f>
        <v>0.000732772756550137</v>
      </c>
      <c r="AW121" s="0" t="n">
        <f aca="false">AU121*EXP(AB121*AC121)</f>
        <v>0.268802715276304</v>
      </c>
      <c r="AX121" s="0" t="n">
        <f aca="false">AW121/365</f>
        <v>0.000736445795277545</v>
      </c>
      <c r="AY121" s="0" t="n">
        <f aca="false">AW121+AR121+AM121+AG121</f>
        <v>11.3196609194231</v>
      </c>
      <c r="AZ121" s="0" t="n">
        <f aca="false">AH121+AN121+AS121+AX121</f>
        <v>0.0310127696422552</v>
      </c>
      <c r="BA121" s="0" t="n">
        <f aca="false">AH121*1000000</f>
        <v>5427.95023524936</v>
      </c>
      <c r="BB121" s="0" t="n">
        <f aca="false">BA121*'Dist Horaria'!$H$3</f>
        <v>189.134437081888</v>
      </c>
      <c r="BC121" s="0" t="n">
        <f aca="false">BA121*'Dist Horaria'!$I$3</f>
        <v>184.074913822309</v>
      </c>
      <c r="BD121" s="0" t="n">
        <f aca="false">BA121*'Dist Horaria'!$J$3</f>
        <v>179.299345708371</v>
      </c>
      <c r="BE121" s="0" t="n">
        <f aca="false">BA121*'Dist Horaria'!$K$3</f>
        <v>175.230748191494</v>
      </c>
      <c r="BF121" s="0" t="n">
        <f aca="false">BA121*'Dist Horaria'!$L$3</f>
        <v>172.257575087385</v>
      </c>
      <c r="BG121" s="0" t="n">
        <f aca="false">BA121*'Dist Horaria'!$M$3</f>
        <v>170.385769392731</v>
      </c>
      <c r="BH121" s="0" t="n">
        <f aca="false">BA121*'Dist Horaria'!$N$3</f>
        <v>178.07565596755</v>
      </c>
      <c r="BI121" s="0" t="n">
        <f aca="false">BA121*'Dist Horaria'!$O$3</f>
        <v>178.07565596755</v>
      </c>
      <c r="BJ121" s="0" t="n">
        <f aca="false">BA121*'Dist Horaria'!$P$3</f>
        <v>235.600101664974</v>
      </c>
      <c r="BK121" s="0" t="n">
        <f aca="false">BA121*'Dist Horaria'!$Q$3</f>
        <v>260.519343187231</v>
      </c>
      <c r="BL121" s="0" t="n">
        <f aca="false">BA121*'Dist Horaria'!$R$3</f>
        <v>278.642427930691</v>
      </c>
      <c r="BM121" s="0" t="n">
        <f aca="false">BA121*'Dist Horaria'!$S$3</f>
        <v>287.703970302421</v>
      </c>
      <c r="BN121" s="0" t="n">
        <f aca="false">BA121*'Dist Horaria'!$T$3</f>
        <v>289.969355895353</v>
      </c>
      <c r="BO121" s="0" t="n">
        <f aca="false">BA121*'Dist Horaria'!$U$3</f>
        <v>287.703970302421</v>
      </c>
      <c r="BP121" s="0" t="n">
        <f aca="false">BA121*'Dist Horaria'!$V$3</f>
        <v>283.173199116556</v>
      </c>
      <c r="BQ121" s="0" t="n">
        <f aca="false">BA121*'Dist Horaria'!$W$3</f>
        <v>276.377042337758</v>
      </c>
      <c r="BR121" s="0" t="n">
        <f aca="false">BA121*'Dist Horaria'!$X$3</f>
        <v>271.02085963187</v>
      </c>
      <c r="BS121" s="0" t="n">
        <f aca="false">BA121*'Dist Horaria'!$Y$3</f>
        <v>264.839265405959</v>
      </c>
      <c r="BT121" s="0" t="n">
        <f aca="false">BA121*'Dist Horaria'!$Z$3</f>
        <v>231.192242989686</v>
      </c>
      <c r="BU121" s="0" t="n">
        <f aca="false">BA121*'Dist Horaria'!$AA$3</f>
        <v>219.850618560035</v>
      </c>
      <c r="BV121" s="0" t="n">
        <f aca="false">BA121*'Dist Horaria'!$AB$3</f>
        <v>195.681741946736</v>
      </c>
      <c r="BW121" s="0" t="n">
        <f aca="false">BA121*'Dist Horaria'!$AC$3</f>
        <v>212.084844384538</v>
      </c>
      <c r="BX121" s="0" t="n">
        <f aca="false">BA121*'Dist Horaria'!$AD$3</f>
        <v>206.488015460937</v>
      </c>
      <c r="BY121" s="0" t="n">
        <f aca="false">BA121*'Dist Horaria'!$AE$3</f>
        <v>200.56689715846</v>
      </c>
      <c r="BZ121" s="0" t="n">
        <f aca="false">AN121*1000000</f>
        <v>12144.6836431906</v>
      </c>
      <c r="CA121" s="0" t="n">
        <f aca="false">BZ121*'Dist Horaria'!$H$6</f>
        <v>303.617091079765</v>
      </c>
      <c r="CB121" s="0" t="n">
        <f aca="false">BZ121*'Dist Horaria'!$I$6</f>
        <v>303.617091079765</v>
      </c>
      <c r="CC121" s="0" t="n">
        <f aca="false">BZ121*'Dist Horaria'!$J$6</f>
        <v>303.617091079765</v>
      </c>
      <c r="CD121" s="0" t="n">
        <f aca="false">BZ121*'Dist Horaria'!$K$6</f>
        <v>303.617091079765</v>
      </c>
      <c r="CE121" s="0" t="n">
        <f aca="false">BZ121*'Dist Horaria'!$L$6</f>
        <v>303.617091079765</v>
      </c>
      <c r="CF121" s="0" t="n">
        <f aca="false">BZ121*'Dist Horaria'!$M$6</f>
        <v>809.645576212708</v>
      </c>
      <c r="CG121" s="0" t="n">
        <f aca="false">BZ121*'Dist Horaria'!$N$6</f>
        <v>809.645576212708</v>
      </c>
      <c r="CH121" s="0" t="n">
        <f aca="false">BZ121*'Dist Horaria'!$O$6</f>
        <v>809.645576212708</v>
      </c>
      <c r="CI121" s="0" t="n">
        <f aca="false">BZ121*'Dist Horaria'!$P$6</f>
        <v>531.32990938959</v>
      </c>
      <c r="CJ121" s="0" t="n">
        <f aca="false">BZ121*'Dist Horaria'!$Q$6</f>
        <v>531.32990938959</v>
      </c>
      <c r="CK121" s="0" t="n">
        <f aca="false">BZ121*'Dist Horaria'!$R$6</f>
        <v>531.32990938959</v>
      </c>
      <c r="CL121" s="0" t="n">
        <f aca="false">BZ121*'Dist Horaria'!$S$6</f>
        <v>531.32990938959</v>
      </c>
      <c r="CM121" s="0" t="n">
        <f aca="false">BZ121*'Dist Horaria'!$T$6</f>
        <v>531.32990938959</v>
      </c>
      <c r="CN121" s="0" t="n">
        <f aca="false">BZ121*'Dist Horaria'!$U$6</f>
        <v>531.32990938959</v>
      </c>
      <c r="CO121" s="0" t="n">
        <f aca="false">BZ121*'Dist Horaria'!$V$6</f>
        <v>531.32990938959</v>
      </c>
      <c r="CP121" s="0" t="n">
        <f aca="false">BZ121*'Dist Horaria'!$W$6</f>
        <v>531.32990938959</v>
      </c>
      <c r="CQ121" s="0" t="n">
        <f aca="false">BZ121*'Dist Horaria'!$X$6</f>
        <v>809.645576212708</v>
      </c>
      <c r="CR121" s="0" t="n">
        <f aca="false">BZ121*'Dist Horaria'!$Y$6</f>
        <v>809.645576212708</v>
      </c>
      <c r="CS121" s="0" t="n">
        <f aca="false">BZ121*'Dist Horaria'!$Z$6</f>
        <v>809.645576212708</v>
      </c>
      <c r="CT121" s="0" t="n">
        <f aca="false">BZ121*'Dist Horaria'!$AA$6</f>
        <v>303.617091079765</v>
      </c>
      <c r="CU121" s="0" t="n">
        <f aca="false">BZ121*'Dist Horaria'!$AB$6</f>
        <v>303.617091079765</v>
      </c>
      <c r="CV121" s="0" t="n">
        <f aca="false">BZ121*'Dist Horaria'!$AC$6</f>
        <v>303.617091079765</v>
      </c>
      <c r="CW121" s="0" t="n">
        <f aca="false">BZ121*'Dist Horaria'!$AD$6</f>
        <v>303.617091079765</v>
      </c>
      <c r="CX121" s="0" t="n">
        <f aca="false">BZ121*'Dist Horaria'!$AE$6</f>
        <v>303.617091079765</v>
      </c>
      <c r="CY121" s="0" t="n">
        <f aca="false">AS121*1000000</f>
        <v>12703.6899685377</v>
      </c>
      <c r="CZ121" s="0" t="n">
        <f aca="false">CY121*'Dist Horaria'!$H$6</f>
        <v>317.592249213441</v>
      </c>
      <c r="DA121" s="0" t="n">
        <f aca="false">CY121*'Dist Horaria'!$I$6</f>
        <v>317.592249213441</v>
      </c>
      <c r="DB121" s="0" t="n">
        <f aca="false">CY121*'Dist Horaria'!$J$6</f>
        <v>317.592249213441</v>
      </c>
      <c r="DC121" s="0" t="n">
        <f aca="false">CY121*'Dist Horaria'!$K$6</f>
        <v>317.592249213441</v>
      </c>
      <c r="DD121" s="0" t="n">
        <f aca="false">CY121*'Dist Horaria'!$L$6</f>
        <v>317.592249213441</v>
      </c>
      <c r="DE121" s="0" t="n">
        <f aca="false">CY121*'Dist Horaria'!$M$6</f>
        <v>846.912664569177</v>
      </c>
      <c r="DF121" s="0" t="n">
        <f aca="false">CY121*'Dist Horaria'!$N$6</f>
        <v>846.912664569177</v>
      </c>
      <c r="DG121" s="0" t="n">
        <f aca="false">CY121*'Dist Horaria'!$O$6</f>
        <v>846.912664569177</v>
      </c>
      <c r="DH121" s="0" t="n">
        <f aca="false">CY121*'Dist Horaria'!$P$6</f>
        <v>555.786436123522</v>
      </c>
      <c r="DI121" s="0" t="n">
        <f aca="false">CY121*'Dist Horaria'!$Q$6</f>
        <v>555.786436123522</v>
      </c>
      <c r="DJ121" s="0" t="n">
        <f aca="false">CY121*'Dist Horaria'!$R$6</f>
        <v>555.786436123522</v>
      </c>
      <c r="DK121" s="0" t="n">
        <f aca="false">CY121*'Dist Horaria'!$S$6</f>
        <v>555.786436123522</v>
      </c>
      <c r="DL121" s="0" t="n">
        <f aca="false">CY121*'Dist Horaria'!$T$6</f>
        <v>555.786436123522</v>
      </c>
      <c r="DM121" s="0" t="n">
        <f aca="false">CY121*'Dist Horaria'!$U$6</f>
        <v>555.786436123522</v>
      </c>
      <c r="DN121" s="0" t="n">
        <f aca="false">CY121*'Dist Horaria'!$V$6</f>
        <v>555.786436123522</v>
      </c>
      <c r="DO121" s="0" t="n">
        <f aca="false">CY121*'Dist Horaria'!$W$6</f>
        <v>555.786436123522</v>
      </c>
      <c r="DP121" s="0" t="n">
        <f aca="false">CY121*'Dist Horaria'!$X$6</f>
        <v>846.912664569177</v>
      </c>
      <c r="DQ121" s="0" t="n">
        <f aca="false">CY121*'Dist Horaria'!$Y$6</f>
        <v>846.912664569177</v>
      </c>
      <c r="DR121" s="0" t="n">
        <f aca="false">CY121*'Dist Horaria'!$Z$6</f>
        <v>846.912664569177</v>
      </c>
      <c r="DS121" s="0" t="n">
        <f aca="false">CY121*'Dist Horaria'!$AA$6</f>
        <v>317.592249213441</v>
      </c>
      <c r="DT121" s="0" t="n">
        <f aca="false">CY121*'Dist Horaria'!$AB$6</f>
        <v>317.592249213441</v>
      </c>
      <c r="DU121" s="0" t="n">
        <f aca="false">CY121*'Dist Horaria'!$AC$6</f>
        <v>317.592249213441</v>
      </c>
      <c r="DV121" s="0" t="n">
        <f aca="false">CY121*'Dist Horaria'!$AD$6</f>
        <v>317.592249213441</v>
      </c>
      <c r="DW121" s="0" t="n">
        <f aca="false">CY121*'Dist Horaria'!$AE$6</f>
        <v>317.592249213441</v>
      </c>
      <c r="DX121" s="0" t="n">
        <f aca="false">AX121*1000000</f>
        <v>736.445795277545</v>
      </c>
      <c r="DY121" s="0" t="n">
        <f aca="false">DX121*'Dist Horaria'!$H$6</f>
        <v>18.4111448819386</v>
      </c>
      <c r="DZ121" s="0" t="n">
        <f aca="false">DX121*'Dist Horaria'!$I$6</f>
        <v>18.4111448819386</v>
      </c>
      <c r="EA121" s="0" t="n">
        <f aca="false">DX121*'Dist Horaria'!$J$6</f>
        <v>18.4111448819386</v>
      </c>
      <c r="EB121" s="0" t="n">
        <f aca="false">DX121*'Dist Horaria'!$K$6</f>
        <v>18.4111448819386</v>
      </c>
      <c r="EC121" s="0" t="n">
        <f aca="false">DX121*'Dist Horaria'!$L$6</f>
        <v>18.4111448819386</v>
      </c>
      <c r="ED121" s="0" t="n">
        <f aca="false">DX121*'Dist Horaria'!$M$6</f>
        <v>49.0963863518364</v>
      </c>
      <c r="EE121" s="0" t="n">
        <f aca="false">DX121*'Dist Horaria'!$N$6</f>
        <v>49.0963863518364</v>
      </c>
      <c r="EF121" s="0" t="n">
        <f aca="false">DX121*'Dist Horaria'!$O$6</f>
        <v>49.0963863518364</v>
      </c>
      <c r="EG121" s="0" t="n">
        <f aca="false">DX121*'Dist Horaria'!$P$6</f>
        <v>32.2195035433926</v>
      </c>
      <c r="EH121" s="0" t="n">
        <f aca="false">DX121*'Dist Horaria'!$Q$6</f>
        <v>32.2195035433926</v>
      </c>
      <c r="EI121" s="0" t="n">
        <f aca="false">DX121*'Dist Horaria'!$R$6</f>
        <v>32.2195035433926</v>
      </c>
      <c r="EJ121" s="0" t="n">
        <f aca="false">DX121*'Dist Horaria'!$S$6</f>
        <v>32.2195035433926</v>
      </c>
      <c r="EK121" s="0" t="n">
        <f aca="false">DX121*'Dist Horaria'!$T$6</f>
        <v>32.2195035433926</v>
      </c>
      <c r="EL121" s="0" t="n">
        <f aca="false">DX121*'Dist Horaria'!$U$6</f>
        <v>32.2195035433926</v>
      </c>
      <c r="EM121" s="0" t="n">
        <f aca="false">DX121*'Dist Horaria'!$V$6</f>
        <v>32.2195035433926</v>
      </c>
      <c r="EN121" s="0" t="n">
        <f aca="false">DX121*'Dist Horaria'!$W$6</f>
        <v>32.2195035433926</v>
      </c>
      <c r="EO121" s="0" t="n">
        <f aca="false">DX121*'Dist Horaria'!$X$6</f>
        <v>49.0963863518364</v>
      </c>
      <c r="EP121" s="0" t="n">
        <f aca="false">DX121*'Dist Horaria'!$Y$6</f>
        <v>49.0963863518364</v>
      </c>
      <c r="EQ121" s="0" t="n">
        <f aca="false">DX121*'Dist Horaria'!$Z$6</f>
        <v>49.0963863518364</v>
      </c>
      <c r="ER121" s="0" t="n">
        <f aca="false">DX121*'Dist Horaria'!$AA$6</f>
        <v>18.4111448819386</v>
      </c>
      <c r="ES121" s="0" t="n">
        <f aca="false">DX121*'Dist Horaria'!$AB$6</f>
        <v>18.4111448819386</v>
      </c>
      <c r="ET121" s="0" t="n">
        <f aca="false">DX121*'Dist Horaria'!$AC$6</f>
        <v>18.4111448819386</v>
      </c>
      <c r="EU121" s="0" t="n">
        <f aca="false">DX121*'Dist Horaria'!$AD$6</f>
        <v>18.4111448819386</v>
      </c>
      <c r="EV121" s="0" t="n">
        <f aca="false">DX121*'Dist Horaria'!$AE$6</f>
        <v>18.4111448819386</v>
      </c>
      <c r="EW121" s="0" t="n">
        <f aca="false">BB121+CA121+CZ121+DY121</f>
        <v>828.754922257034</v>
      </c>
      <c r="EX121" s="0" t="n">
        <f aca="false">BC121+CB121+DA121+DZ121</f>
        <v>823.695398997455</v>
      </c>
      <c r="EY121" s="0" t="n">
        <f aca="false">BD121+CC121+DB121+EA121</f>
        <v>818.919830883517</v>
      </c>
      <c r="EZ121" s="0" t="n">
        <f aca="false">BE121+CD121+DC121+EB121</f>
        <v>814.851233366639</v>
      </c>
      <c r="FA121" s="0" t="n">
        <f aca="false">BF121+CE121+DD121+EC121</f>
        <v>811.878060262531</v>
      </c>
      <c r="FB121" s="0" t="n">
        <f aca="false">BG121+CF121+DE121+ED121</f>
        <v>1876.04039652645</v>
      </c>
      <c r="FC121" s="0" t="n">
        <f aca="false">BH121+CG121+DF121+EE121</f>
        <v>1883.73028310127</v>
      </c>
      <c r="FD121" s="0" t="n">
        <f aca="false">BI121+CH121+DG121+EF121</f>
        <v>1883.73028310127</v>
      </c>
      <c r="FE121" s="0" t="n">
        <f aca="false">BJ121+CI121+DH121+EG121</f>
        <v>1354.93595072148</v>
      </c>
      <c r="FF121" s="0" t="n">
        <f aca="false">BK121+CJ121+DI121+EH121</f>
        <v>1379.85519224374</v>
      </c>
      <c r="FG121" s="0" t="n">
        <f aca="false">BL121+CK121+DJ121+EI121</f>
        <v>1397.9782769872</v>
      </c>
      <c r="FH121" s="0" t="n">
        <f aca="false">BM121+CL121+DK121+EJ121</f>
        <v>1407.03981935893</v>
      </c>
      <c r="FI121" s="0" t="n">
        <f aca="false">BN121+CM121+DL121+EK121</f>
        <v>1409.30520495186</v>
      </c>
      <c r="FJ121" s="0" t="n">
        <f aca="false">BO121+CN121+DM121+EL121</f>
        <v>1407.03981935893</v>
      </c>
      <c r="FK121" s="0" t="n">
        <f aca="false">BP121+CO121+DN121+EM121</f>
        <v>1402.50904817306</v>
      </c>
      <c r="FL121" s="0" t="n">
        <f aca="false">BQ121+CP121+DO121+EN121</f>
        <v>1395.71289139426</v>
      </c>
      <c r="FM121" s="0" t="n">
        <f aca="false">BR121+CQ121+DP121+EO121</f>
        <v>1976.67548676559</v>
      </c>
      <c r="FN121" s="0" t="n">
        <f aca="false">BS121+CR121+DQ121+EP121</f>
        <v>1970.49389253968</v>
      </c>
      <c r="FO121" s="0" t="n">
        <f aca="false">BT121+CS121+DR121+EQ121</f>
        <v>1936.84687012341</v>
      </c>
      <c r="FP121" s="0" t="n">
        <f aca="false">BU121+CT121+DS121+ER121</f>
        <v>859.471103735181</v>
      </c>
      <c r="FQ121" s="0" t="n">
        <f aca="false">BV121+CU121+DT121+ES121</f>
        <v>835.302227121881</v>
      </c>
      <c r="FR121" s="0" t="n">
        <f aca="false">BW121+CV121+DU121+ET121</f>
        <v>851.705329559684</v>
      </c>
      <c r="FS121" s="0" t="n">
        <f aca="false">BX121+CW121+DV121+EU121</f>
        <v>846.108500636082</v>
      </c>
      <c r="FT121" s="0" t="n">
        <f aca="false">BY121+CX121+DW121+EV121</f>
        <v>840.187382333605</v>
      </c>
      <c r="FU121" s="0" t="n">
        <f aca="false">AM121*'Dist Horaria'!$H$10</f>
        <v>0.40006647362775</v>
      </c>
      <c r="FV121" s="0" t="n">
        <f aca="false">AM121*'Dist Horaria'!$I$10</f>
        <v>0.374418066771652</v>
      </c>
      <c r="FW121" s="0" t="n">
        <f aca="false">AM121*'Dist Horaria'!$J$10</f>
        <v>0.372797176783027</v>
      </c>
      <c r="FX121" s="0" t="n">
        <f aca="false">AM121*'Dist Horaria'!$K$10</f>
        <v>0.362075658089673</v>
      </c>
      <c r="FY121" s="0" t="n">
        <f aca="false">AM121*'Dist Horaria'!$L$10</f>
        <v>0.362220554995458</v>
      </c>
      <c r="FZ121" s="0" t="n">
        <f aca="false">AM121*'Dist Horaria'!$M$10</f>
        <v>0.387590900176994</v>
      </c>
      <c r="GA121" s="0" t="n">
        <f aca="false">AM121*'Dist Horaria'!$N$10</f>
        <v>0.366677012251757</v>
      </c>
      <c r="GB121" s="0" t="n">
        <f aca="false">AM121*'Dist Horaria'!$O$10</f>
        <v>0.360418518805933</v>
      </c>
      <c r="GC121" s="0" t="n">
        <f aca="false">AM121*'Dist Horaria'!$P$10</f>
        <v>0.366011388957223</v>
      </c>
      <c r="GD121" s="0" t="n">
        <f aca="false">AM121*'Dist Horaria'!$Q$10</f>
        <v>0.331227959182773</v>
      </c>
      <c r="GE121" s="0" t="n">
        <f aca="false">AM121*'Dist Horaria'!$R$10</f>
        <v>0.404147853461151</v>
      </c>
      <c r="GF121" s="0" t="n">
        <f aca="false">AM121*'Dist Horaria'!$S$10</f>
        <v>0.345157966661183</v>
      </c>
      <c r="GG121" s="0" t="n">
        <f aca="false">AR121*'Dist Horaria'!$H$10</f>
        <v>0.418481089923053</v>
      </c>
      <c r="GH121" s="0" t="n">
        <f aca="false">AR121*'Dist Horaria'!$I$10</f>
        <v>0.391652115331403</v>
      </c>
      <c r="GI121" s="0" t="n">
        <f aca="false">AR121*'Dist Horaria'!$J$10</f>
        <v>0.389956617573408</v>
      </c>
      <c r="GJ121" s="0" t="n">
        <f aca="false">AR121*'Dist Horaria'!$K$10</f>
        <v>0.378741599259726</v>
      </c>
      <c r="GK121" s="0" t="n">
        <f aca="false">AR121*'Dist Horaria'!$L$10</f>
        <v>0.378893165609461</v>
      </c>
      <c r="GL121" s="0" t="n">
        <f aca="false">AR121*'Dist Horaria'!$M$10</f>
        <v>0.405431279655909</v>
      </c>
      <c r="GM121" s="0" t="n">
        <f aca="false">AR121*'Dist Horaria'!$N$10</f>
        <v>0.383554748653151</v>
      </c>
      <c r="GN121" s="0" t="n">
        <f aca="false">AR121*'Dist Horaria'!$O$10</f>
        <v>0.377008183691744</v>
      </c>
      <c r="GO121" s="0" t="n">
        <f aca="false">AR121*'Dist Horaria'!$P$10</f>
        <v>0.382858487456233</v>
      </c>
      <c r="GP121" s="0" t="n">
        <f aca="false">AR121*'Dist Horaria'!$Q$10</f>
        <v>0.346474014967748</v>
      </c>
      <c r="GQ121" s="0" t="n">
        <f aca="false">AR121*'Dist Horaria'!$R$10</f>
        <v>0.422750331145852</v>
      </c>
      <c r="GR121" s="0" t="n">
        <f aca="false">AR121*'Dist Horaria'!$S$10</f>
        <v>0.361045205248555</v>
      </c>
      <c r="GS121" s="0" t="n">
        <f aca="false">AW121*'Dist Horaria'!$H$10</f>
        <v>0.0242597733288727</v>
      </c>
      <c r="GT121" s="0" t="n">
        <f aca="false">AW121*'Dist Horaria'!$I$10</f>
        <v>0.0227044704539944</v>
      </c>
      <c r="GU121" s="0" t="n">
        <f aca="false">AW121*'Dist Horaria'!$J$10</f>
        <v>0.0226061807288932</v>
      </c>
      <c r="GV121" s="0" t="n">
        <f aca="false">AW121*'Dist Horaria'!$K$10</f>
        <v>0.0219560347396942</v>
      </c>
      <c r="GW121" s="0" t="n">
        <f aca="false">AW121*'Dist Horaria'!$L$10</f>
        <v>0.0219648211947514</v>
      </c>
      <c r="GX121" s="0" t="n">
        <f aca="false">AW121*'Dist Horaria'!$M$10</f>
        <v>0.0235032625887483</v>
      </c>
      <c r="GY121" s="0" t="n">
        <f aca="false">AW121*'Dist Horaria'!$N$10</f>
        <v>0.0222350578929363</v>
      </c>
      <c r="GZ121" s="0" t="n">
        <f aca="false">AW121*'Dist Horaria'!$O$10</f>
        <v>0.0218555468806808</v>
      </c>
      <c r="HA121" s="0" t="n">
        <f aca="false">AW121*'Dist Horaria'!$P$10</f>
        <v>0.022194694924999</v>
      </c>
      <c r="HB121" s="0" t="n">
        <f aca="false">AW121*'Dist Horaria'!$Q$10</f>
        <v>0.0200854501430579</v>
      </c>
      <c r="HC121" s="0" t="n">
        <f aca="false">AW121*'Dist Horaria'!$R$10</f>
        <v>0.0245072655736726</v>
      </c>
      <c r="HD121" s="0" t="n">
        <f aca="false">AW121*'Dist Horaria'!$S$10</f>
        <v>0.0209301568260032</v>
      </c>
    </row>
    <row r="122" customFormat="false" ht="13.8" hidden="false" customHeight="false" outlineLevel="0" collapsed="false">
      <c r="A122" s="0" t="n">
        <v>4.66369077677596</v>
      </c>
      <c r="B122" s="0" t="n">
        <v>-74.0485322403772</v>
      </c>
      <c r="C122" s="0" t="n">
        <v>35</v>
      </c>
      <c r="D122" s="0" t="n">
        <v>31</v>
      </c>
      <c r="E122" s="0" t="n">
        <v>2402</v>
      </c>
      <c r="F122" s="0" t="n">
        <v>5</v>
      </c>
      <c r="G122" s="0" t="s">
        <v>307</v>
      </c>
      <c r="H122" s="1" t="n">
        <v>41542</v>
      </c>
      <c r="I122" s="0" t="s">
        <v>712</v>
      </c>
      <c r="J122" s="0" t="s">
        <v>713</v>
      </c>
      <c r="K122" s="0" t="s">
        <v>714</v>
      </c>
      <c r="L122" s="0" t="s">
        <v>715</v>
      </c>
      <c r="M122" s="0" t="s">
        <v>716</v>
      </c>
      <c r="N122" s="0" t="n">
        <v>13</v>
      </c>
      <c r="O122" s="0" t="s">
        <v>110</v>
      </c>
      <c r="P122" s="0" t="s">
        <v>85</v>
      </c>
      <c r="Q122" s="0" t="s">
        <v>86</v>
      </c>
      <c r="R122" s="0" t="s">
        <v>87</v>
      </c>
      <c r="S122" s="0" t="n">
        <v>365</v>
      </c>
      <c r="T122" s="0" t="n">
        <v>24</v>
      </c>
      <c r="U122" s="0" t="n">
        <v>3</v>
      </c>
      <c r="V122" s="0" t="n">
        <v>138265</v>
      </c>
      <c r="W122" s="0" t="n">
        <f aca="false">V122*12</f>
        <v>1659180</v>
      </c>
      <c r="X122" s="0" t="n">
        <v>1</v>
      </c>
      <c r="Y122" s="0" t="s">
        <v>148</v>
      </c>
      <c r="Z122" s="0" t="n">
        <v>20251.88</v>
      </c>
      <c r="AA122" s="0" t="s">
        <v>89</v>
      </c>
      <c r="AB122" s="0" t="n">
        <v>0.005</v>
      </c>
      <c r="AC122" s="0" t="n">
        <v>-1</v>
      </c>
      <c r="AD122" s="0" t="n">
        <v>5523.72306826957</v>
      </c>
      <c r="AE122" s="0" t="n">
        <v>2.50777027299438</v>
      </c>
      <c r="AF122" s="0" t="n">
        <f aca="false">AE122/S122</f>
        <v>0.00687060348765585</v>
      </c>
      <c r="AG122" s="0" t="n">
        <f aca="false">AE122*EXP(AB122*AC122)</f>
        <v>2.49526271657785</v>
      </c>
      <c r="AH122" s="0" t="n">
        <f aca="false">AG122/S122</f>
        <v>0.00683633620980234</v>
      </c>
      <c r="AI122" s="0" t="s">
        <v>90</v>
      </c>
      <c r="AJ122" s="0" t="n">
        <f aca="false">IF(AI122="A",'FE DISTRIBUCIÓN'!$C$2,'FE DISTRIBUCIÓN'!$C$3)</f>
        <v>4.994E-006</v>
      </c>
      <c r="AK122" s="0" t="n">
        <f aca="false">W122*AJ122</f>
        <v>8.28594492</v>
      </c>
      <c r="AL122" s="0" t="n">
        <f aca="false">AK122/365</f>
        <v>0.0227012189589041</v>
      </c>
      <c r="AM122" s="0" t="n">
        <f aca="false">AK122*EXP(AB122*AC122)</f>
        <v>8.24461859730321</v>
      </c>
      <c r="AN122" s="0" t="n">
        <f aca="false">AM122/365</f>
        <v>0.0225879961569951</v>
      </c>
      <c r="AO122" s="0" t="n">
        <v>5.223868284E-006</v>
      </c>
      <c r="AP122" s="0" t="n">
        <f aca="false">AO122*W122</f>
        <v>8.66733777944712</v>
      </c>
      <c r="AQ122" s="0" t="n">
        <f aca="false">AP122/365</f>
        <v>0.0237461309025949</v>
      </c>
      <c r="AR122" s="0" t="n">
        <f aca="false">AP122*EXP(AB122*AC122)</f>
        <v>8.62410925192808</v>
      </c>
      <c r="AS122" s="0" t="n">
        <f aca="false">AR122/365</f>
        <v>0.0236276965806249</v>
      </c>
      <c r="AT122" s="0" t="n">
        <v>3.02832944E-007</v>
      </c>
      <c r="AU122" s="0" t="n">
        <f aca="false">AT122*W122</f>
        <v>0.50245436402592</v>
      </c>
      <c r="AV122" s="0" t="n">
        <f aca="false">AU122/365</f>
        <v>0.00137658729870115</v>
      </c>
      <c r="AW122" s="0" t="n">
        <f aca="false">AU122*EXP(AB122*AC122)</f>
        <v>0.499948362430613</v>
      </c>
      <c r="AX122" s="0" t="n">
        <f aca="false">AW122/365</f>
        <v>0.00136972154090579</v>
      </c>
      <c r="AY122" s="0" t="n">
        <f aca="false">AW122+AR122+AM122+AG122</f>
        <v>19.8639389282398</v>
      </c>
      <c r="AZ122" s="0" t="n">
        <f aca="false">AH122+AN122+AS122+AX122</f>
        <v>0.0544217504883281</v>
      </c>
      <c r="BA122" s="0" t="n">
        <f aca="false">AH122*1000000</f>
        <v>6836.33620980234</v>
      </c>
      <c r="BB122" s="0" t="n">
        <f aca="false">BA122*'Dist Horaria'!$H$3</f>
        <v>238.209000581247</v>
      </c>
      <c r="BC122" s="0" t="n">
        <f aca="false">BA122*'Dist Horaria'!$I$3</f>
        <v>231.836686804459</v>
      </c>
      <c r="BD122" s="0" t="n">
        <f aca="false">BA122*'Dist Horaria'!$J$3</f>
        <v>225.822005791417</v>
      </c>
      <c r="BE122" s="0" t="n">
        <f aca="false">BA122*'Dist Horaria'!$K$3</f>
        <v>220.697732479714</v>
      </c>
      <c r="BF122" s="0" t="n">
        <f aca="false">BA122*'Dist Horaria'!$L$3</f>
        <v>216.953112490821</v>
      </c>
      <c r="BG122" s="0" t="n">
        <f aca="false">BA122*'Dist Horaria'!$M$3</f>
        <v>214.595630846097</v>
      </c>
      <c r="BH122" s="0" t="n">
        <f aca="false">BA122*'Dist Horaria'!$N$3</f>
        <v>224.280806236857</v>
      </c>
      <c r="BI122" s="0" t="n">
        <f aca="false">BA122*'Dist Horaria'!$O$3</f>
        <v>224.280806236857</v>
      </c>
      <c r="BJ122" s="0" t="n">
        <f aca="false">BA122*'Dist Horaria'!$P$3</f>
        <v>296.731074575038</v>
      </c>
      <c r="BK122" s="0" t="n">
        <f aca="false">BA122*'Dist Horaria'!$Q$3</f>
        <v>328.116092078167</v>
      </c>
      <c r="BL122" s="0" t="n">
        <f aca="false">BA122*'Dist Horaria'!$R$3</f>
        <v>350.94155935317</v>
      </c>
      <c r="BM122" s="0" t="n">
        <f aca="false">BA122*'Dist Horaria'!$S$3</f>
        <v>362.354292990672</v>
      </c>
      <c r="BN122" s="0" t="n">
        <f aca="false">BA122*'Dist Horaria'!$T$3</f>
        <v>365.207476400047</v>
      </c>
      <c r="BO122" s="0" t="n">
        <f aca="false">BA122*'Dist Horaria'!$U$3</f>
        <v>362.354292990672</v>
      </c>
      <c r="BP122" s="0" t="n">
        <f aca="false">BA122*'Dist Horaria'!$V$3</f>
        <v>356.647926171921</v>
      </c>
      <c r="BQ122" s="0" t="n">
        <f aca="false">BA122*'Dist Horaria'!$W$3</f>
        <v>348.088375943795</v>
      </c>
      <c r="BR122" s="0" t="n">
        <f aca="false">BA122*'Dist Horaria'!$X$3</f>
        <v>341.3424287277</v>
      </c>
      <c r="BS122" s="0" t="n">
        <f aca="false">BA122*'Dist Horaria'!$Y$3</f>
        <v>333.556901114263</v>
      </c>
      <c r="BT122" s="0" t="n">
        <f aca="false">BA122*'Dist Horaria'!$Z$3</f>
        <v>291.179512279225</v>
      </c>
      <c r="BU122" s="0" t="n">
        <f aca="false">BA122*'Dist Horaria'!$AA$3</f>
        <v>276.895085487158</v>
      </c>
      <c r="BV122" s="0" t="n">
        <f aca="false">BA122*'Dist Horaria'!$AB$3</f>
        <v>246.455129485211</v>
      </c>
      <c r="BW122" s="0" t="n">
        <f aca="false">BA122*'Dist Horaria'!$AC$3</f>
        <v>267.114331999712</v>
      </c>
      <c r="BX122" s="0" t="n">
        <f aca="false">BA122*'Dist Horaria'!$AD$3</f>
        <v>260.065298281235</v>
      </c>
      <c r="BY122" s="0" t="n">
        <f aca="false">BA122*'Dist Horaria'!$AE$3</f>
        <v>252.607832074033</v>
      </c>
      <c r="BZ122" s="0" t="n">
        <f aca="false">AN122*1000000</f>
        <v>22587.9961569951</v>
      </c>
      <c r="CA122" s="0" t="n">
        <f aca="false">BZ122*'Dist Horaria'!$H$6</f>
        <v>564.699903924878</v>
      </c>
      <c r="CB122" s="0" t="n">
        <f aca="false">BZ122*'Dist Horaria'!$I$6</f>
        <v>564.699903924878</v>
      </c>
      <c r="CC122" s="0" t="n">
        <f aca="false">BZ122*'Dist Horaria'!$J$6</f>
        <v>564.699903924878</v>
      </c>
      <c r="CD122" s="0" t="n">
        <f aca="false">BZ122*'Dist Horaria'!$K$6</f>
        <v>564.699903924878</v>
      </c>
      <c r="CE122" s="0" t="n">
        <f aca="false">BZ122*'Dist Horaria'!$L$6</f>
        <v>564.699903924878</v>
      </c>
      <c r="CF122" s="0" t="n">
        <f aca="false">BZ122*'Dist Horaria'!$M$6</f>
        <v>1505.86641046634</v>
      </c>
      <c r="CG122" s="0" t="n">
        <f aca="false">BZ122*'Dist Horaria'!$N$6</f>
        <v>1505.86641046634</v>
      </c>
      <c r="CH122" s="0" t="n">
        <f aca="false">BZ122*'Dist Horaria'!$O$6</f>
        <v>1505.86641046634</v>
      </c>
      <c r="CI122" s="0" t="n">
        <f aca="false">BZ122*'Dist Horaria'!$P$6</f>
        <v>988.224831868536</v>
      </c>
      <c r="CJ122" s="0" t="n">
        <f aca="false">BZ122*'Dist Horaria'!$Q$6</f>
        <v>988.224831868536</v>
      </c>
      <c r="CK122" s="0" t="n">
        <f aca="false">BZ122*'Dist Horaria'!$R$6</f>
        <v>988.224831868536</v>
      </c>
      <c r="CL122" s="0" t="n">
        <f aca="false">BZ122*'Dist Horaria'!$S$6</f>
        <v>988.224831868536</v>
      </c>
      <c r="CM122" s="0" t="n">
        <f aca="false">BZ122*'Dist Horaria'!$T$6</f>
        <v>988.224831868536</v>
      </c>
      <c r="CN122" s="0" t="n">
        <f aca="false">BZ122*'Dist Horaria'!$U$6</f>
        <v>988.224831868536</v>
      </c>
      <c r="CO122" s="0" t="n">
        <f aca="false">BZ122*'Dist Horaria'!$V$6</f>
        <v>988.224831868536</v>
      </c>
      <c r="CP122" s="0" t="n">
        <f aca="false">BZ122*'Dist Horaria'!$W$6</f>
        <v>988.224831868536</v>
      </c>
      <c r="CQ122" s="0" t="n">
        <f aca="false">BZ122*'Dist Horaria'!$X$6</f>
        <v>1505.86641046634</v>
      </c>
      <c r="CR122" s="0" t="n">
        <f aca="false">BZ122*'Dist Horaria'!$Y$6</f>
        <v>1505.86641046634</v>
      </c>
      <c r="CS122" s="0" t="n">
        <f aca="false">BZ122*'Dist Horaria'!$Z$6</f>
        <v>1505.86641046634</v>
      </c>
      <c r="CT122" s="0" t="n">
        <f aca="false">BZ122*'Dist Horaria'!$AA$6</f>
        <v>564.699903924878</v>
      </c>
      <c r="CU122" s="0" t="n">
        <f aca="false">BZ122*'Dist Horaria'!$AB$6</f>
        <v>564.699903924878</v>
      </c>
      <c r="CV122" s="0" t="n">
        <f aca="false">BZ122*'Dist Horaria'!$AC$6</f>
        <v>564.699903924878</v>
      </c>
      <c r="CW122" s="0" t="n">
        <f aca="false">BZ122*'Dist Horaria'!$AD$6</f>
        <v>564.699903924878</v>
      </c>
      <c r="CX122" s="0" t="n">
        <f aca="false">BZ122*'Dist Horaria'!$AE$6</f>
        <v>564.699903924878</v>
      </c>
      <c r="CY122" s="0" t="n">
        <f aca="false">AS122*1000000</f>
        <v>23627.6965806249</v>
      </c>
      <c r="CZ122" s="0" t="n">
        <f aca="false">CY122*'Dist Horaria'!$H$6</f>
        <v>590.692414515622</v>
      </c>
      <c r="DA122" s="0" t="n">
        <f aca="false">CY122*'Dist Horaria'!$I$6</f>
        <v>590.692414515622</v>
      </c>
      <c r="DB122" s="0" t="n">
        <f aca="false">CY122*'Dist Horaria'!$J$6</f>
        <v>590.692414515622</v>
      </c>
      <c r="DC122" s="0" t="n">
        <f aca="false">CY122*'Dist Horaria'!$K$6</f>
        <v>590.692414515622</v>
      </c>
      <c r="DD122" s="0" t="n">
        <f aca="false">CY122*'Dist Horaria'!$L$6</f>
        <v>590.692414515622</v>
      </c>
      <c r="DE122" s="0" t="n">
        <f aca="false">CY122*'Dist Horaria'!$M$6</f>
        <v>1575.17977204166</v>
      </c>
      <c r="DF122" s="0" t="n">
        <f aca="false">CY122*'Dist Horaria'!$N$6</f>
        <v>1575.17977204166</v>
      </c>
      <c r="DG122" s="0" t="n">
        <f aca="false">CY122*'Dist Horaria'!$O$6</f>
        <v>1575.17977204166</v>
      </c>
      <c r="DH122" s="0" t="n">
        <f aca="false">CY122*'Dist Horaria'!$P$6</f>
        <v>1033.71172540234</v>
      </c>
      <c r="DI122" s="0" t="n">
        <f aca="false">CY122*'Dist Horaria'!$Q$6</f>
        <v>1033.71172540234</v>
      </c>
      <c r="DJ122" s="0" t="n">
        <f aca="false">CY122*'Dist Horaria'!$R$6</f>
        <v>1033.71172540234</v>
      </c>
      <c r="DK122" s="0" t="n">
        <f aca="false">CY122*'Dist Horaria'!$S$6</f>
        <v>1033.71172540234</v>
      </c>
      <c r="DL122" s="0" t="n">
        <f aca="false">CY122*'Dist Horaria'!$T$6</f>
        <v>1033.71172540234</v>
      </c>
      <c r="DM122" s="0" t="n">
        <f aca="false">CY122*'Dist Horaria'!$U$6</f>
        <v>1033.71172540234</v>
      </c>
      <c r="DN122" s="0" t="n">
        <f aca="false">CY122*'Dist Horaria'!$V$6</f>
        <v>1033.71172540234</v>
      </c>
      <c r="DO122" s="0" t="n">
        <f aca="false">CY122*'Dist Horaria'!$W$6</f>
        <v>1033.71172540234</v>
      </c>
      <c r="DP122" s="0" t="n">
        <f aca="false">CY122*'Dist Horaria'!$X$6</f>
        <v>1575.17977204166</v>
      </c>
      <c r="DQ122" s="0" t="n">
        <f aca="false">CY122*'Dist Horaria'!$Y$6</f>
        <v>1575.17977204166</v>
      </c>
      <c r="DR122" s="0" t="n">
        <f aca="false">CY122*'Dist Horaria'!$Z$6</f>
        <v>1575.17977204166</v>
      </c>
      <c r="DS122" s="0" t="n">
        <f aca="false">CY122*'Dist Horaria'!$AA$6</f>
        <v>590.692414515622</v>
      </c>
      <c r="DT122" s="0" t="n">
        <f aca="false">CY122*'Dist Horaria'!$AB$6</f>
        <v>590.692414515622</v>
      </c>
      <c r="DU122" s="0" t="n">
        <f aca="false">CY122*'Dist Horaria'!$AC$6</f>
        <v>590.692414515622</v>
      </c>
      <c r="DV122" s="0" t="n">
        <f aca="false">CY122*'Dist Horaria'!$AD$6</f>
        <v>590.692414515622</v>
      </c>
      <c r="DW122" s="0" t="n">
        <f aca="false">CY122*'Dist Horaria'!$AE$6</f>
        <v>590.692414515622</v>
      </c>
      <c r="DX122" s="0" t="n">
        <f aca="false">AX122*1000000</f>
        <v>1369.72154090579</v>
      </c>
      <c r="DY122" s="0" t="n">
        <f aca="false">DX122*'Dist Horaria'!$H$6</f>
        <v>34.2430385226447</v>
      </c>
      <c r="DZ122" s="0" t="n">
        <f aca="false">DX122*'Dist Horaria'!$I$6</f>
        <v>34.2430385226447</v>
      </c>
      <c r="EA122" s="0" t="n">
        <f aca="false">DX122*'Dist Horaria'!$J$6</f>
        <v>34.2430385226447</v>
      </c>
      <c r="EB122" s="0" t="n">
        <f aca="false">DX122*'Dist Horaria'!$K$6</f>
        <v>34.2430385226447</v>
      </c>
      <c r="EC122" s="0" t="n">
        <f aca="false">DX122*'Dist Horaria'!$L$6</f>
        <v>34.2430385226447</v>
      </c>
      <c r="ED122" s="0" t="n">
        <f aca="false">DX122*'Dist Horaria'!$M$6</f>
        <v>91.3147693937193</v>
      </c>
      <c r="EE122" s="0" t="n">
        <f aca="false">DX122*'Dist Horaria'!$N$6</f>
        <v>91.3147693937193</v>
      </c>
      <c r="EF122" s="0" t="n">
        <f aca="false">DX122*'Dist Horaria'!$O$6</f>
        <v>91.3147693937193</v>
      </c>
      <c r="EG122" s="0" t="n">
        <f aca="false">DX122*'Dist Horaria'!$P$6</f>
        <v>59.9253174146283</v>
      </c>
      <c r="EH122" s="0" t="n">
        <f aca="false">DX122*'Dist Horaria'!$Q$6</f>
        <v>59.9253174146283</v>
      </c>
      <c r="EI122" s="0" t="n">
        <f aca="false">DX122*'Dist Horaria'!$R$6</f>
        <v>59.9253174146283</v>
      </c>
      <c r="EJ122" s="0" t="n">
        <f aca="false">DX122*'Dist Horaria'!$S$6</f>
        <v>59.9253174146283</v>
      </c>
      <c r="EK122" s="0" t="n">
        <f aca="false">DX122*'Dist Horaria'!$T$6</f>
        <v>59.9253174146283</v>
      </c>
      <c r="EL122" s="0" t="n">
        <f aca="false">DX122*'Dist Horaria'!$U$6</f>
        <v>59.9253174146283</v>
      </c>
      <c r="EM122" s="0" t="n">
        <f aca="false">DX122*'Dist Horaria'!$V$6</f>
        <v>59.9253174146283</v>
      </c>
      <c r="EN122" s="0" t="n">
        <f aca="false">DX122*'Dist Horaria'!$W$6</f>
        <v>59.9253174146283</v>
      </c>
      <c r="EO122" s="0" t="n">
        <f aca="false">DX122*'Dist Horaria'!$X$6</f>
        <v>91.3147693937193</v>
      </c>
      <c r="EP122" s="0" t="n">
        <f aca="false">DX122*'Dist Horaria'!$Y$6</f>
        <v>91.3147693937193</v>
      </c>
      <c r="EQ122" s="0" t="n">
        <f aca="false">DX122*'Dist Horaria'!$Z$6</f>
        <v>91.3147693937193</v>
      </c>
      <c r="ER122" s="0" t="n">
        <f aca="false">DX122*'Dist Horaria'!$AA$6</f>
        <v>34.2430385226447</v>
      </c>
      <c r="ES122" s="0" t="n">
        <f aca="false">DX122*'Dist Horaria'!$AB$6</f>
        <v>34.2430385226447</v>
      </c>
      <c r="ET122" s="0" t="n">
        <f aca="false">DX122*'Dist Horaria'!$AC$6</f>
        <v>34.2430385226447</v>
      </c>
      <c r="EU122" s="0" t="n">
        <f aca="false">DX122*'Dist Horaria'!$AD$6</f>
        <v>34.2430385226447</v>
      </c>
      <c r="EV122" s="0" t="n">
        <f aca="false">DX122*'Dist Horaria'!$AE$6</f>
        <v>34.2430385226447</v>
      </c>
      <c r="EW122" s="0" t="n">
        <f aca="false">BB122+CA122+CZ122+DY122</f>
        <v>1427.84435754439</v>
      </c>
      <c r="EX122" s="0" t="n">
        <f aca="false">BC122+CB122+DA122+DZ122</f>
        <v>1421.4720437676</v>
      </c>
      <c r="EY122" s="0" t="n">
        <f aca="false">BD122+CC122+DB122+EA122</f>
        <v>1415.45736275456</v>
      </c>
      <c r="EZ122" s="0" t="n">
        <f aca="false">BE122+CD122+DC122+EB122</f>
        <v>1410.33308944286</v>
      </c>
      <c r="FA122" s="0" t="n">
        <f aca="false">BF122+CE122+DD122+EC122</f>
        <v>1406.58846945397</v>
      </c>
      <c r="FB122" s="0" t="n">
        <f aca="false">BG122+CF122+DE122+ED122</f>
        <v>3386.95658274782</v>
      </c>
      <c r="FC122" s="0" t="n">
        <f aca="false">BH122+CG122+DF122+EE122</f>
        <v>3396.64175813858</v>
      </c>
      <c r="FD122" s="0" t="n">
        <f aca="false">BI122+CH122+DG122+EF122</f>
        <v>3396.64175813858</v>
      </c>
      <c r="FE122" s="0" t="n">
        <f aca="false">BJ122+CI122+DH122+EG122</f>
        <v>2378.59294926054</v>
      </c>
      <c r="FF122" s="0" t="n">
        <f aca="false">BK122+CJ122+DI122+EH122</f>
        <v>2409.97796676367</v>
      </c>
      <c r="FG122" s="0" t="n">
        <f aca="false">BL122+CK122+DJ122+EI122</f>
        <v>2432.80343403867</v>
      </c>
      <c r="FH122" s="0" t="n">
        <f aca="false">BM122+CL122+DK122+EJ122</f>
        <v>2444.21616767617</v>
      </c>
      <c r="FI122" s="0" t="n">
        <f aca="false">BN122+CM122+DL122+EK122</f>
        <v>2447.06935108555</v>
      </c>
      <c r="FJ122" s="0" t="n">
        <f aca="false">BO122+CN122+DM122+EL122</f>
        <v>2444.21616767617</v>
      </c>
      <c r="FK122" s="0" t="n">
        <f aca="false">BP122+CO122+DN122+EM122</f>
        <v>2438.50980085742</v>
      </c>
      <c r="FL122" s="0" t="n">
        <f aca="false">BQ122+CP122+DO122+EN122</f>
        <v>2429.9502506293</v>
      </c>
      <c r="FM122" s="0" t="n">
        <f aca="false">BR122+CQ122+DP122+EO122</f>
        <v>3513.70338062942</v>
      </c>
      <c r="FN122" s="0" t="n">
        <f aca="false">BS122+CR122+DQ122+EP122</f>
        <v>3505.91785301598</v>
      </c>
      <c r="FO122" s="0" t="n">
        <f aca="false">BT122+CS122+DR122+EQ122</f>
        <v>3463.54046418094</v>
      </c>
      <c r="FP122" s="0" t="n">
        <f aca="false">BU122+CT122+DS122+ER122</f>
        <v>1466.5304424503</v>
      </c>
      <c r="FQ122" s="0" t="n">
        <f aca="false">BV122+CU122+DT122+ES122</f>
        <v>1436.09048644836</v>
      </c>
      <c r="FR122" s="0" t="n">
        <f aca="false">BW122+CV122+DU122+ET122</f>
        <v>1456.74968896286</v>
      </c>
      <c r="FS122" s="0" t="n">
        <f aca="false">BX122+CW122+DV122+EU122</f>
        <v>1449.70065524438</v>
      </c>
      <c r="FT122" s="0" t="n">
        <f aca="false">BY122+CX122+DW122+EV122</f>
        <v>1442.24318903718</v>
      </c>
      <c r="FU122" s="0" t="n">
        <f aca="false">AM122*'Dist Horaria'!$H$10</f>
        <v>0.744086897143096</v>
      </c>
      <c r="FV122" s="0" t="n">
        <f aca="false">AM122*'Dist Horaria'!$I$10</f>
        <v>0.696383216049399</v>
      </c>
      <c r="FW122" s="0" t="n">
        <f aca="false">AM122*'Dist Horaria'!$J$10</f>
        <v>0.69336850953998</v>
      </c>
      <c r="FX122" s="0" t="n">
        <f aca="false">AM122*'Dist Horaria'!$K$10</f>
        <v>0.673427469480164</v>
      </c>
      <c r="FY122" s="0" t="n">
        <f aca="false">AM122*'Dist Horaria'!$L$10</f>
        <v>0.673696964416977</v>
      </c>
      <c r="FZ122" s="0" t="n">
        <f aca="false">AM122*'Dist Horaria'!$M$10</f>
        <v>0.720883476334354</v>
      </c>
      <c r="GA122" s="0" t="n">
        <f aca="false">AM122*'Dist Horaria'!$N$10</f>
        <v>0.681985565613728</v>
      </c>
      <c r="GB122" s="0" t="n">
        <f aca="false">AM122*'Dist Horaria'!$O$10</f>
        <v>0.67034534261112</v>
      </c>
      <c r="GC122" s="0" t="n">
        <f aca="false">AM122*'Dist Horaria'!$P$10</f>
        <v>0.680747567419566</v>
      </c>
      <c r="GD122" s="0" t="n">
        <f aca="false">AM122*'Dist Horaria'!$Q$10</f>
        <v>0.616053582697047</v>
      </c>
      <c r="GE122" s="0" t="n">
        <f aca="false">AM122*'Dist Horaria'!$R$10</f>
        <v>0.751677888781958</v>
      </c>
      <c r="GF122" s="0" t="n">
        <f aca="false">AM122*'Dist Horaria'!$S$10</f>
        <v>0.641962117215824</v>
      </c>
      <c r="GG122" s="0" t="n">
        <f aca="false">AR122*'Dist Horaria'!$H$10</f>
        <v>0.778336392175768</v>
      </c>
      <c r="GH122" s="0" t="n">
        <f aca="false">AR122*'Dist Horaria'!$I$10</f>
        <v>0.728436963522302</v>
      </c>
      <c r="GI122" s="0" t="n">
        <f aca="false">AR122*'Dist Horaria'!$J$10</f>
        <v>0.725283493414147</v>
      </c>
      <c r="GJ122" s="0" t="n">
        <f aca="false">AR122*'Dist Horaria'!$K$10</f>
        <v>0.704424589385625</v>
      </c>
      <c r="GK122" s="0" t="n">
        <f aca="false">AR122*'Dist Horaria'!$L$10</f>
        <v>0.704706488875636</v>
      </c>
      <c r="GL122" s="0" t="n">
        <f aca="false">AR122*'Dist Horaria'!$M$10</f>
        <v>0.754064943628894</v>
      </c>
      <c r="GM122" s="0" t="n">
        <f aca="false">AR122*'Dist Horaria'!$N$10</f>
        <v>0.713376605197307</v>
      </c>
      <c r="GN122" s="0" t="n">
        <f aca="false">AR122*'Dist Horaria'!$O$10</f>
        <v>0.701200595633429</v>
      </c>
      <c r="GO122" s="0" t="n">
        <f aca="false">AR122*'Dist Horaria'!$P$10</f>
        <v>0.712081623318627</v>
      </c>
      <c r="GP122" s="0" t="n">
        <f aca="false">AR122*'Dist Horaria'!$Q$10</f>
        <v>0.644409846194569</v>
      </c>
      <c r="GQ122" s="0" t="n">
        <f aca="false">AR122*'Dist Horaria'!$R$10</f>
        <v>0.786276788744924</v>
      </c>
      <c r="GR122" s="0" t="n">
        <f aca="false">AR122*'Dist Horaria'!$S$10</f>
        <v>0.671510921836851</v>
      </c>
      <c r="GS122" s="0" t="n">
        <f aca="false">AW122*'Dist Horaria'!$H$10</f>
        <v>0.045120950271059</v>
      </c>
      <c r="GT122" s="0" t="n">
        <f aca="false">AW122*'Dist Horaria'!$I$10</f>
        <v>0.0422282297694088</v>
      </c>
      <c r="GU122" s="0" t="n">
        <f aca="false">AW122*'Dist Horaria'!$J$10</f>
        <v>0.0420454199080665</v>
      </c>
      <c r="GV122" s="0" t="n">
        <f aca="false">AW122*'Dist Horaria'!$K$10</f>
        <v>0.0408362080803261</v>
      </c>
      <c r="GW122" s="0" t="n">
        <f aca="false">AW122*'Dist Horaria'!$L$10</f>
        <v>0.040852550079747</v>
      </c>
      <c r="GX122" s="0" t="n">
        <f aca="false">AW122*'Dist Horaria'!$M$10</f>
        <v>0.043713909775588</v>
      </c>
      <c r="GY122" s="0" t="n">
        <f aca="false">AW122*'Dist Horaria'!$N$10</f>
        <v>0.0413551655186845</v>
      </c>
      <c r="GZ122" s="0" t="n">
        <f aca="false">AW122*'Dist Horaria'!$O$10</f>
        <v>0.040649309891793</v>
      </c>
      <c r="HA122" s="0" t="n">
        <f aca="false">AW122*'Dist Horaria'!$P$10</f>
        <v>0.0412800941054276</v>
      </c>
      <c r="HB122" s="0" t="n">
        <f aca="false">AW122*'Dist Horaria'!$Q$10</f>
        <v>0.0373570925330185</v>
      </c>
      <c r="HC122" s="0" t="n">
        <f aca="false">AW122*'Dist Horaria'!$R$10</f>
        <v>0.0455812631156477</v>
      </c>
      <c r="HD122" s="0" t="n">
        <f aca="false">AW122*'Dist Horaria'!$S$10</f>
        <v>0.0389281693818464</v>
      </c>
    </row>
    <row r="123" customFormat="false" ht="13.8" hidden="false" customHeight="false" outlineLevel="0" collapsed="false">
      <c r="A123" s="0" t="n">
        <v>4.52252091994924</v>
      </c>
      <c r="B123" s="0" t="n">
        <v>-74.1252144443626</v>
      </c>
      <c r="C123" s="0" t="n">
        <v>26</v>
      </c>
      <c r="D123" s="0" t="n">
        <v>15</v>
      </c>
      <c r="E123" s="0" t="n">
        <v>1692</v>
      </c>
      <c r="F123" s="0" t="n">
        <v>8</v>
      </c>
      <c r="G123" s="0" t="s">
        <v>261</v>
      </c>
      <c r="H123" s="1" t="n">
        <v>41069</v>
      </c>
      <c r="I123" s="0" t="s">
        <v>717</v>
      </c>
      <c r="J123" s="0" t="s">
        <v>718</v>
      </c>
      <c r="L123" s="0" t="s">
        <v>719</v>
      </c>
      <c r="M123" s="0" t="s">
        <v>720</v>
      </c>
      <c r="R123" s="0" t="n">
        <v>30</v>
      </c>
      <c r="S123" s="0" t="n">
        <v>365</v>
      </c>
      <c r="T123" s="0" t="n">
        <v>24</v>
      </c>
      <c r="V123" s="0" t="n">
        <v>49266.6543394489</v>
      </c>
      <c r="W123" s="0" t="n">
        <f aca="false">V123*12</f>
        <v>591199.852073387</v>
      </c>
      <c r="X123" s="0" t="n">
        <v>1</v>
      </c>
      <c r="Y123" s="0" t="s">
        <v>702</v>
      </c>
      <c r="Z123" s="0" t="n">
        <v>22530</v>
      </c>
      <c r="AB123" s="0" t="n">
        <v>0.005</v>
      </c>
      <c r="AC123" s="0" t="n">
        <v>0</v>
      </c>
      <c r="AD123" s="0" t="n">
        <v>1539.04672829473</v>
      </c>
      <c r="AE123" s="0" t="n">
        <f aca="false">AD123/2204.59</f>
        <v>0.698110182979481</v>
      </c>
      <c r="AF123" s="0" t="n">
        <f aca="false">AE123/S123</f>
        <v>0.00191263063829995</v>
      </c>
      <c r="AG123" s="0" t="n">
        <f aca="false">AE123*EXP(AB123*AC123)</f>
        <v>0.698110182979481</v>
      </c>
      <c r="AH123" s="0" t="n">
        <f aca="false">AG123/S123</f>
        <v>0.00191263063829995</v>
      </c>
      <c r="AI123" s="0" t="s">
        <v>90</v>
      </c>
      <c r="AJ123" s="0" t="n">
        <f aca="false">IF(AI123="A",'FE DISTRIBUCIÓN'!$C$2,'FE DISTRIBUCIÓN'!$C$3)</f>
        <v>4.994E-006</v>
      </c>
      <c r="AK123" s="0" t="n">
        <f aca="false">W123*AJ123</f>
        <v>2.95245206125449</v>
      </c>
      <c r="AL123" s="0" t="n">
        <f aca="false">AK123/365</f>
        <v>0.00808890975686162</v>
      </c>
      <c r="AM123" s="0" t="n">
        <f aca="false">AK123*EXP(AB123*AC123)</f>
        <v>2.95245206125449</v>
      </c>
      <c r="AN123" s="0" t="n">
        <f aca="false">AM123/365</f>
        <v>0.00808890975686162</v>
      </c>
      <c r="AO123" s="0" t="n">
        <v>5.223868284E-006</v>
      </c>
      <c r="AP123" s="0" t="n">
        <f aca="false">AO123*W123</f>
        <v>3.08835015675166</v>
      </c>
      <c r="AQ123" s="0" t="n">
        <f aca="false">AP123/365</f>
        <v>0.00846123330616892</v>
      </c>
      <c r="AR123" s="0" t="n">
        <f aca="false">AP123*EXP(AB123*AC123)</f>
        <v>3.08835015675166</v>
      </c>
      <c r="AS123" s="0" t="n">
        <f aca="false">AR123/365</f>
        <v>0.00846123330616892</v>
      </c>
      <c r="AT123" s="0" t="n">
        <v>3.02832944E-007</v>
      </c>
      <c r="AU123" s="0" t="n">
        <f aca="false">AT123*W123</f>
        <v>0.179034791695748</v>
      </c>
      <c r="AV123" s="0" t="n">
        <f aca="false">AU123/365</f>
        <v>0.000490506278618488</v>
      </c>
      <c r="AW123" s="0" t="n">
        <f aca="false">AU123*EXP(AB123*AC123)</f>
        <v>0.179034791695748</v>
      </c>
      <c r="AX123" s="0" t="n">
        <f aca="false">AW123/365</f>
        <v>0.000490506278618488</v>
      </c>
      <c r="AY123" s="0" t="n">
        <f aca="false">AW123+AR123+AM123+AG123</f>
        <v>6.91794719268138</v>
      </c>
      <c r="AZ123" s="0" t="n">
        <f aca="false">AH123+AN123+AS123+AX123</f>
        <v>0.018953279979949</v>
      </c>
      <c r="BA123" s="0" t="n">
        <f aca="false">AH123*1000000</f>
        <v>1912.63063829995</v>
      </c>
      <c r="BB123" s="0" t="n">
        <f aca="false">BA123*'Dist Horaria'!$H$3</f>
        <v>66.644737597491</v>
      </c>
      <c r="BC123" s="0" t="n">
        <f aca="false">BA123*'Dist Horaria'!$I$3</f>
        <v>64.8619284739624</v>
      </c>
      <c r="BD123" s="0" t="n">
        <f aca="false">BA123*'Dist Horaria'!$J$3</f>
        <v>63.1791757783517</v>
      </c>
      <c r="BE123" s="0" t="n">
        <f aca="false">BA123*'Dist Horaria'!$K$3</f>
        <v>61.7455362038478</v>
      </c>
      <c r="BF123" s="0" t="n">
        <f aca="false">BA123*'Dist Horaria'!$L$3</f>
        <v>60.6978880631264</v>
      </c>
      <c r="BG123" s="0" t="n">
        <f aca="false">BA123*'Dist Horaria'!$M$3</f>
        <v>60.0383254722077</v>
      </c>
      <c r="BH123" s="0" t="n">
        <f aca="false">BA123*'Dist Horaria'!$N$3</f>
        <v>62.7479878734096</v>
      </c>
      <c r="BI123" s="0" t="n">
        <f aca="false">BA123*'Dist Horaria'!$O$3</f>
        <v>62.7479878734096</v>
      </c>
      <c r="BJ123" s="0" t="n">
        <f aca="false">BA123*'Dist Horaria'!$P$3</f>
        <v>83.0177052664726</v>
      </c>
      <c r="BK123" s="0" t="n">
        <f aca="false">BA123*'Dist Horaria'!$Q$3</f>
        <v>91.7984240927342</v>
      </c>
      <c r="BL123" s="0" t="n">
        <f aca="false">BA123*'Dist Horaria'!$R$3</f>
        <v>98.1844014209244</v>
      </c>
      <c r="BM123" s="0" t="n">
        <f aca="false">BA123*'Dist Horaria'!$S$3</f>
        <v>101.377390085019</v>
      </c>
      <c r="BN123" s="0" t="n">
        <f aca="false">BA123*'Dist Horaria'!$T$3</f>
        <v>102.175637251043</v>
      </c>
      <c r="BO123" s="0" t="n">
        <f aca="false">BA123*'Dist Horaria'!$U$3</f>
        <v>101.377390085019</v>
      </c>
      <c r="BP123" s="0" t="n">
        <f aca="false">BA123*'Dist Horaria'!$V$3</f>
        <v>99.7808957529719</v>
      </c>
      <c r="BQ123" s="0" t="n">
        <f aca="false">BA123*'Dist Horaria'!$W$3</f>
        <v>97.3861542549006</v>
      </c>
      <c r="BR123" s="0" t="n">
        <f aca="false">BA123*'Dist Horaria'!$X$3</f>
        <v>95.4988121269116</v>
      </c>
      <c r="BS123" s="0" t="n">
        <f aca="false">BA123*'Dist Horaria'!$Y$3</f>
        <v>93.3206222029814</v>
      </c>
      <c r="BT123" s="0" t="n">
        <f aca="false">BA123*'Dist Horaria'!$Z$3</f>
        <v>81.4645212492532</v>
      </c>
      <c r="BU123" s="0" t="n">
        <f aca="false">BA123*'Dist Horaria'!$AA$3</f>
        <v>77.4681068695909</v>
      </c>
      <c r="BV123" s="0" t="n">
        <f aca="false">BA123*'Dist Horaria'!$AB$3</f>
        <v>68.9517918887177</v>
      </c>
      <c r="BW123" s="0" t="n">
        <f aca="false">BA123*'Dist Horaria'!$AC$3</f>
        <v>74.7317041808341</v>
      </c>
      <c r="BX123" s="0" t="n">
        <f aca="false">BA123*'Dist Horaria'!$AD$3</f>
        <v>72.7595662627142</v>
      </c>
      <c r="BY123" s="0" t="n">
        <f aca="false">BA123*'Dist Horaria'!$AE$3</f>
        <v>70.6731594631877</v>
      </c>
      <c r="BZ123" s="0" t="n">
        <f aca="false">AN123*1000000</f>
        <v>8088.90975686162</v>
      </c>
      <c r="CA123" s="0" t="n">
        <f aca="false">BZ123*'Dist Horaria'!$H$6</f>
        <v>202.222743921541</v>
      </c>
      <c r="CB123" s="0" t="n">
        <f aca="false">BZ123*'Dist Horaria'!$I$6</f>
        <v>202.222743921541</v>
      </c>
      <c r="CC123" s="0" t="n">
        <f aca="false">BZ123*'Dist Horaria'!$J$6</f>
        <v>202.222743921541</v>
      </c>
      <c r="CD123" s="0" t="n">
        <f aca="false">BZ123*'Dist Horaria'!$K$6</f>
        <v>202.222743921541</v>
      </c>
      <c r="CE123" s="0" t="n">
        <f aca="false">BZ123*'Dist Horaria'!$L$6</f>
        <v>202.222743921541</v>
      </c>
      <c r="CF123" s="0" t="n">
        <f aca="false">BZ123*'Dist Horaria'!$M$6</f>
        <v>539.260650457442</v>
      </c>
      <c r="CG123" s="0" t="n">
        <f aca="false">BZ123*'Dist Horaria'!$N$6</f>
        <v>539.260650457442</v>
      </c>
      <c r="CH123" s="0" t="n">
        <f aca="false">BZ123*'Dist Horaria'!$O$6</f>
        <v>539.260650457442</v>
      </c>
      <c r="CI123" s="0" t="n">
        <f aca="false">BZ123*'Dist Horaria'!$P$6</f>
        <v>353.889801862696</v>
      </c>
      <c r="CJ123" s="0" t="n">
        <f aca="false">BZ123*'Dist Horaria'!$Q$6</f>
        <v>353.889801862696</v>
      </c>
      <c r="CK123" s="0" t="n">
        <f aca="false">BZ123*'Dist Horaria'!$R$6</f>
        <v>353.889801862696</v>
      </c>
      <c r="CL123" s="0" t="n">
        <f aca="false">BZ123*'Dist Horaria'!$S$6</f>
        <v>353.889801862696</v>
      </c>
      <c r="CM123" s="0" t="n">
        <f aca="false">BZ123*'Dist Horaria'!$T$6</f>
        <v>353.889801862696</v>
      </c>
      <c r="CN123" s="0" t="n">
        <f aca="false">BZ123*'Dist Horaria'!$U$6</f>
        <v>353.889801862696</v>
      </c>
      <c r="CO123" s="0" t="n">
        <f aca="false">BZ123*'Dist Horaria'!$V$6</f>
        <v>353.889801862696</v>
      </c>
      <c r="CP123" s="0" t="n">
        <f aca="false">BZ123*'Dist Horaria'!$W$6</f>
        <v>353.889801862696</v>
      </c>
      <c r="CQ123" s="0" t="n">
        <f aca="false">BZ123*'Dist Horaria'!$X$6</f>
        <v>539.260650457442</v>
      </c>
      <c r="CR123" s="0" t="n">
        <f aca="false">BZ123*'Dist Horaria'!$Y$6</f>
        <v>539.260650457442</v>
      </c>
      <c r="CS123" s="0" t="n">
        <f aca="false">BZ123*'Dist Horaria'!$Z$6</f>
        <v>539.260650457442</v>
      </c>
      <c r="CT123" s="0" t="n">
        <f aca="false">BZ123*'Dist Horaria'!$AA$6</f>
        <v>202.222743921541</v>
      </c>
      <c r="CU123" s="0" t="n">
        <f aca="false">BZ123*'Dist Horaria'!$AB$6</f>
        <v>202.222743921541</v>
      </c>
      <c r="CV123" s="0" t="n">
        <f aca="false">BZ123*'Dist Horaria'!$AC$6</f>
        <v>202.222743921541</v>
      </c>
      <c r="CW123" s="0" t="n">
        <f aca="false">BZ123*'Dist Horaria'!$AD$6</f>
        <v>202.222743921541</v>
      </c>
      <c r="CX123" s="0" t="n">
        <f aca="false">BZ123*'Dist Horaria'!$AE$6</f>
        <v>202.222743921541</v>
      </c>
      <c r="CY123" s="0" t="n">
        <f aca="false">AS123*1000000</f>
        <v>8461.23330616892</v>
      </c>
      <c r="CZ123" s="0" t="n">
        <f aca="false">CY123*'Dist Horaria'!$H$6</f>
        <v>211.530832654223</v>
      </c>
      <c r="DA123" s="0" t="n">
        <f aca="false">CY123*'Dist Horaria'!$I$6</f>
        <v>211.530832654223</v>
      </c>
      <c r="DB123" s="0" t="n">
        <f aca="false">CY123*'Dist Horaria'!$J$6</f>
        <v>211.530832654223</v>
      </c>
      <c r="DC123" s="0" t="n">
        <f aca="false">CY123*'Dist Horaria'!$K$6</f>
        <v>211.530832654223</v>
      </c>
      <c r="DD123" s="0" t="n">
        <f aca="false">CY123*'Dist Horaria'!$L$6</f>
        <v>211.530832654223</v>
      </c>
      <c r="DE123" s="0" t="n">
        <f aca="false">CY123*'Dist Horaria'!$M$6</f>
        <v>564.082220411262</v>
      </c>
      <c r="DF123" s="0" t="n">
        <f aca="false">CY123*'Dist Horaria'!$N$6</f>
        <v>564.082220411262</v>
      </c>
      <c r="DG123" s="0" t="n">
        <f aca="false">CY123*'Dist Horaria'!$O$6</f>
        <v>564.082220411262</v>
      </c>
      <c r="DH123" s="0" t="n">
        <f aca="false">CY123*'Dist Horaria'!$P$6</f>
        <v>370.17895714489</v>
      </c>
      <c r="DI123" s="0" t="n">
        <f aca="false">CY123*'Dist Horaria'!$Q$6</f>
        <v>370.17895714489</v>
      </c>
      <c r="DJ123" s="0" t="n">
        <f aca="false">CY123*'Dist Horaria'!$R$6</f>
        <v>370.17895714489</v>
      </c>
      <c r="DK123" s="0" t="n">
        <f aca="false">CY123*'Dist Horaria'!$S$6</f>
        <v>370.17895714489</v>
      </c>
      <c r="DL123" s="0" t="n">
        <f aca="false">CY123*'Dist Horaria'!$T$6</f>
        <v>370.17895714489</v>
      </c>
      <c r="DM123" s="0" t="n">
        <f aca="false">CY123*'Dist Horaria'!$U$6</f>
        <v>370.17895714489</v>
      </c>
      <c r="DN123" s="0" t="n">
        <f aca="false">CY123*'Dist Horaria'!$V$6</f>
        <v>370.17895714489</v>
      </c>
      <c r="DO123" s="0" t="n">
        <f aca="false">CY123*'Dist Horaria'!$W$6</f>
        <v>370.17895714489</v>
      </c>
      <c r="DP123" s="0" t="n">
        <f aca="false">CY123*'Dist Horaria'!$X$6</f>
        <v>564.082220411262</v>
      </c>
      <c r="DQ123" s="0" t="n">
        <f aca="false">CY123*'Dist Horaria'!$Y$6</f>
        <v>564.082220411262</v>
      </c>
      <c r="DR123" s="0" t="n">
        <f aca="false">CY123*'Dist Horaria'!$Z$6</f>
        <v>564.082220411262</v>
      </c>
      <c r="DS123" s="0" t="n">
        <f aca="false">CY123*'Dist Horaria'!$AA$6</f>
        <v>211.530832654223</v>
      </c>
      <c r="DT123" s="0" t="n">
        <f aca="false">CY123*'Dist Horaria'!$AB$6</f>
        <v>211.530832654223</v>
      </c>
      <c r="DU123" s="0" t="n">
        <f aca="false">CY123*'Dist Horaria'!$AC$6</f>
        <v>211.530832654223</v>
      </c>
      <c r="DV123" s="0" t="n">
        <f aca="false">CY123*'Dist Horaria'!$AD$6</f>
        <v>211.530832654223</v>
      </c>
      <c r="DW123" s="0" t="n">
        <f aca="false">CY123*'Dist Horaria'!$AE$6</f>
        <v>211.530832654223</v>
      </c>
      <c r="DX123" s="0" t="n">
        <f aca="false">AX123*1000000</f>
        <v>490.506278618488</v>
      </c>
      <c r="DY123" s="0" t="n">
        <f aca="false">DX123*'Dist Horaria'!$H$6</f>
        <v>12.2626569654622</v>
      </c>
      <c r="DZ123" s="0" t="n">
        <f aca="false">DX123*'Dist Horaria'!$I$6</f>
        <v>12.2626569654622</v>
      </c>
      <c r="EA123" s="0" t="n">
        <f aca="false">DX123*'Dist Horaria'!$J$6</f>
        <v>12.2626569654622</v>
      </c>
      <c r="EB123" s="0" t="n">
        <f aca="false">DX123*'Dist Horaria'!$K$6</f>
        <v>12.2626569654622</v>
      </c>
      <c r="EC123" s="0" t="n">
        <f aca="false">DX123*'Dist Horaria'!$L$6</f>
        <v>12.2626569654622</v>
      </c>
      <c r="ED123" s="0" t="n">
        <f aca="false">DX123*'Dist Horaria'!$M$6</f>
        <v>32.7004185745659</v>
      </c>
      <c r="EE123" s="0" t="n">
        <f aca="false">DX123*'Dist Horaria'!$N$6</f>
        <v>32.7004185745659</v>
      </c>
      <c r="EF123" s="0" t="n">
        <f aca="false">DX123*'Dist Horaria'!$O$6</f>
        <v>32.7004185745659</v>
      </c>
      <c r="EG123" s="0" t="n">
        <f aca="false">DX123*'Dist Horaria'!$P$6</f>
        <v>21.4596496895589</v>
      </c>
      <c r="EH123" s="0" t="n">
        <f aca="false">DX123*'Dist Horaria'!$Q$6</f>
        <v>21.4596496895589</v>
      </c>
      <c r="EI123" s="0" t="n">
        <f aca="false">DX123*'Dist Horaria'!$R$6</f>
        <v>21.4596496895589</v>
      </c>
      <c r="EJ123" s="0" t="n">
        <f aca="false">DX123*'Dist Horaria'!$S$6</f>
        <v>21.4596496895589</v>
      </c>
      <c r="EK123" s="0" t="n">
        <f aca="false">DX123*'Dist Horaria'!$T$6</f>
        <v>21.4596496895589</v>
      </c>
      <c r="EL123" s="0" t="n">
        <f aca="false">DX123*'Dist Horaria'!$U$6</f>
        <v>21.4596496895589</v>
      </c>
      <c r="EM123" s="0" t="n">
        <f aca="false">DX123*'Dist Horaria'!$V$6</f>
        <v>21.4596496895589</v>
      </c>
      <c r="EN123" s="0" t="n">
        <f aca="false">DX123*'Dist Horaria'!$W$6</f>
        <v>21.4596496895589</v>
      </c>
      <c r="EO123" s="0" t="n">
        <f aca="false">DX123*'Dist Horaria'!$X$6</f>
        <v>32.7004185745659</v>
      </c>
      <c r="EP123" s="0" t="n">
        <f aca="false">DX123*'Dist Horaria'!$Y$6</f>
        <v>32.7004185745659</v>
      </c>
      <c r="EQ123" s="0" t="n">
        <f aca="false">DX123*'Dist Horaria'!$Z$6</f>
        <v>32.7004185745659</v>
      </c>
      <c r="ER123" s="0" t="n">
        <f aca="false">DX123*'Dist Horaria'!$AA$6</f>
        <v>12.2626569654622</v>
      </c>
      <c r="ES123" s="0" t="n">
        <f aca="false">DX123*'Dist Horaria'!$AB$6</f>
        <v>12.2626569654622</v>
      </c>
      <c r="ET123" s="0" t="n">
        <f aca="false">DX123*'Dist Horaria'!$AC$6</f>
        <v>12.2626569654622</v>
      </c>
      <c r="EU123" s="0" t="n">
        <f aca="false">DX123*'Dist Horaria'!$AD$6</f>
        <v>12.2626569654622</v>
      </c>
      <c r="EV123" s="0" t="n">
        <f aca="false">DX123*'Dist Horaria'!$AE$6</f>
        <v>12.2626569654622</v>
      </c>
      <c r="EW123" s="0" t="n">
        <f aca="false">BB123+CA123+CZ123+DY123</f>
        <v>492.660971138717</v>
      </c>
      <c r="EX123" s="0" t="n">
        <f aca="false">BC123+CB123+DA123+DZ123</f>
        <v>490.878162015188</v>
      </c>
      <c r="EY123" s="0" t="n">
        <f aca="false">BD123+CC123+DB123+EA123</f>
        <v>489.195409319578</v>
      </c>
      <c r="EZ123" s="0" t="n">
        <f aca="false">BE123+CD123+DC123+EB123</f>
        <v>487.761769745074</v>
      </c>
      <c r="FA123" s="0" t="n">
        <f aca="false">BF123+CE123+DD123+EC123</f>
        <v>486.714121604352</v>
      </c>
      <c r="FB123" s="0" t="n">
        <f aca="false">BG123+CF123+DE123+ED123</f>
        <v>1196.08161491548</v>
      </c>
      <c r="FC123" s="0" t="n">
        <f aca="false">BH123+CG123+DF123+EE123</f>
        <v>1198.79127731668</v>
      </c>
      <c r="FD123" s="0" t="n">
        <f aca="false">BI123+CH123+DG123+EF123</f>
        <v>1198.79127731668</v>
      </c>
      <c r="FE123" s="0" t="n">
        <f aca="false">BJ123+CI123+DH123+EG123</f>
        <v>828.546113963618</v>
      </c>
      <c r="FF123" s="0" t="n">
        <f aca="false">BK123+CJ123+DI123+EH123</f>
        <v>837.326832789879</v>
      </c>
      <c r="FG123" s="0" t="n">
        <f aca="false">BL123+CK123+DJ123+EI123</f>
        <v>843.71281011807</v>
      </c>
      <c r="FH123" s="0" t="n">
        <f aca="false">BM123+CL123+DK123+EJ123</f>
        <v>846.905798782165</v>
      </c>
      <c r="FI123" s="0" t="n">
        <f aca="false">BN123+CM123+DL123+EK123</f>
        <v>847.704045948188</v>
      </c>
      <c r="FJ123" s="0" t="n">
        <f aca="false">BO123+CN123+DM123+EL123</f>
        <v>846.905798782165</v>
      </c>
      <c r="FK123" s="0" t="n">
        <f aca="false">BP123+CO123+DN123+EM123</f>
        <v>845.309304450117</v>
      </c>
      <c r="FL123" s="0" t="n">
        <f aca="false">BQ123+CP123+DO123+EN123</f>
        <v>842.914562952046</v>
      </c>
      <c r="FM123" s="0" t="n">
        <f aca="false">BR123+CQ123+DP123+EO123</f>
        <v>1231.54210157018</v>
      </c>
      <c r="FN123" s="0" t="n">
        <f aca="false">BS123+CR123+DQ123+EP123</f>
        <v>1229.36391164625</v>
      </c>
      <c r="FO123" s="0" t="n">
        <f aca="false">BT123+CS123+DR123+EQ123</f>
        <v>1217.50781069252</v>
      </c>
      <c r="FP123" s="0" t="n">
        <f aca="false">BU123+CT123+DS123+ER123</f>
        <v>503.484340410817</v>
      </c>
      <c r="FQ123" s="0" t="n">
        <f aca="false">BV123+CU123+DT123+ES123</f>
        <v>494.968025429944</v>
      </c>
      <c r="FR123" s="0" t="n">
        <f aca="false">BW123+CV123+DU123+ET123</f>
        <v>500.74793772206</v>
      </c>
      <c r="FS123" s="0" t="n">
        <f aca="false">BX123+CW123+DV123+EU123</f>
        <v>498.77579980394</v>
      </c>
      <c r="FT123" s="0" t="n">
        <f aca="false">BY123+CX123+DW123+EV123</f>
        <v>496.689393004414</v>
      </c>
      <c r="FU123" s="0" t="n">
        <f aca="false">AM123*'Dist Horaria'!$H$10</f>
        <v>0.266462404208872</v>
      </c>
      <c r="FV123" s="0" t="n">
        <f aca="false">AM123*'Dist Horaria'!$I$10</f>
        <v>0.249379402744064</v>
      </c>
      <c r="FW123" s="0" t="n">
        <f aca="false">AM123*'Dist Horaria'!$J$10</f>
        <v>0.248299816545774</v>
      </c>
      <c r="FX123" s="0" t="n">
        <f aca="false">AM123*'Dist Horaria'!$K$10</f>
        <v>0.241158799149601</v>
      </c>
      <c r="FY123" s="0" t="n">
        <f aca="false">AM123*'Dist Horaria'!$L$10</f>
        <v>0.241255307056219</v>
      </c>
      <c r="FZ123" s="0" t="n">
        <f aca="false">AM123*'Dist Horaria'!$M$10</f>
        <v>0.25815310684279</v>
      </c>
      <c r="GA123" s="0" t="n">
        <f aca="false">AM123*'Dist Horaria'!$N$10</f>
        <v>0.244223509575165</v>
      </c>
      <c r="GB123" s="0" t="n">
        <f aca="false">AM123*'Dist Horaria'!$O$10</f>
        <v>0.240055069277787</v>
      </c>
      <c r="GC123" s="0" t="n">
        <f aca="false">AM123*'Dist Horaria'!$P$10</f>
        <v>0.243780174292029</v>
      </c>
      <c r="GD123" s="0" t="n">
        <f aca="false">AM123*'Dist Horaria'!$Q$10</f>
        <v>0.220612833524168</v>
      </c>
      <c r="GE123" s="0" t="n">
        <f aca="false">AM123*'Dist Horaria'!$R$10</f>
        <v>0.269180788164008</v>
      </c>
      <c r="GF123" s="0" t="n">
        <f aca="false">AM123*'Dist Horaria'!$S$10</f>
        <v>0.229890849874017</v>
      </c>
      <c r="GG123" s="0" t="n">
        <f aca="false">AR123*'Dist Horaria'!$H$10</f>
        <v>0.278727373292974</v>
      </c>
      <c r="GH123" s="0" t="n">
        <f aca="false">AR123*'Dist Horaria'!$I$10</f>
        <v>0.260858060207765</v>
      </c>
      <c r="GI123" s="0" t="n">
        <f aca="false">AR123*'Dist Horaria'!$J$10</f>
        <v>0.259728781853522</v>
      </c>
      <c r="GJ123" s="0" t="n">
        <f aca="false">AR123*'Dist Horaria'!$K$10</f>
        <v>0.252259071342636</v>
      </c>
      <c r="GK123" s="0" t="n">
        <f aca="false">AR123*'Dist Horaria'!$L$10</f>
        <v>0.252360021401214</v>
      </c>
      <c r="GL123" s="0" t="n">
        <f aca="false">AR123*'Dist Horaria'!$M$10</f>
        <v>0.270035608180239</v>
      </c>
      <c r="GM123" s="0" t="n">
        <f aca="false">AR123*'Dist Horaria'!$N$10</f>
        <v>0.255464846991765</v>
      </c>
      <c r="GN123" s="0" t="n">
        <f aca="false">AR123*'Dist Horaria'!$O$10</f>
        <v>0.251104538008341</v>
      </c>
      <c r="GO123" s="0" t="n">
        <f aca="false">AR123*'Dist Horaria'!$P$10</f>
        <v>0.255001105476997</v>
      </c>
      <c r="GP123" s="0" t="n">
        <f aca="false">AR123*'Dist Horaria'!$Q$10</f>
        <v>0.230767397695289</v>
      </c>
      <c r="GQ123" s="0" t="n">
        <f aca="false">AR123*'Dist Horaria'!$R$10</f>
        <v>0.281570881448154</v>
      </c>
      <c r="GR123" s="0" t="n">
        <f aca="false">AR123*'Dist Horaria'!$S$10</f>
        <v>0.240472470852759</v>
      </c>
      <c r="GS123" s="0" t="n">
        <f aca="false">AW123*'Dist Horaria'!$H$10</f>
        <v>0.0161581085966942</v>
      </c>
      <c r="GT123" s="0" t="n">
        <f aca="false">AW123*'Dist Horaria'!$I$10</f>
        <v>0.015122206388856</v>
      </c>
      <c r="GU123" s="0" t="n">
        <f aca="false">AW123*'Dist Horaria'!$J$10</f>
        <v>0.0150567409770158</v>
      </c>
      <c r="GV123" s="0" t="n">
        <f aca="false">AW123*'Dist Horaria'!$K$10</f>
        <v>0.0146237142807325</v>
      </c>
      <c r="GW123" s="0" t="n">
        <f aca="false">AW123*'Dist Horaria'!$L$10</f>
        <v>0.0146295664580414</v>
      </c>
      <c r="GX123" s="0" t="n">
        <f aca="false">AW123*'Dist Horaria'!$M$10</f>
        <v>0.0156542381553762</v>
      </c>
      <c r="GY123" s="0" t="n">
        <f aca="false">AW123*'Dist Horaria'!$N$10</f>
        <v>0.0148095563473487</v>
      </c>
      <c r="GZ123" s="0" t="n">
        <f aca="false">AW123*'Dist Horaria'!$O$10</f>
        <v>0.0145567848120777</v>
      </c>
      <c r="HA123" s="0" t="n">
        <f aca="false">AW123*'Dist Horaria'!$P$10</f>
        <v>0.0147826727812752</v>
      </c>
      <c r="HB123" s="0" t="n">
        <f aca="false">AW123*'Dist Horaria'!$Q$10</f>
        <v>0.0133778201562486</v>
      </c>
      <c r="HC123" s="0" t="n">
        <f aca="false">AW123*'Dist Horaria'!$R$10</f>
        <v>0.0163229496491684</v>
      </c>
      <c r="HD123" s="0" t="n">
        <f aca="false">AW123*'Dist Horaria'!$S$10</f>
        <v>0.0139404330929136</v>
      </c>
    </row>
    <row r="124" customFormat="false" ht="13.8" hidden="false" customHeight="false" outlineLevel="0" collapsed="false">
      <c r="A124" s="0" t="n">
        <v>4.62560277777778</v>
      </c>
      <c r="B124" s="0" t="n">
        <v>-74.079725</v>
      </c>
      <c r="C124" s="0" t="n">
        <v>31</v>
      </c>
      <c r="D124" s="0" t="n">
        <v>27</v>
      </c>
      <c r="E124" s="0" t="n">
        <v>2346</v>
      </c>
      <c r="F124" s="0" t="n">
        <v>9</v>
      </c>
      <c r="G124" s="0" t="s">
        <v>261</v>
      </c>
      <c r="H124" s="1" t="n">
        <v>40820</v>
      </c>
      <c r="I124" s="0" t="s">
        <v>721</v>
      </c>
      <c r="J124" s="0" t="s">
        <v>722</v>
      </c>
      <c r="L124" s="0" t="s">
        <v>723</v>
      </c>
      <c r="M124" s="0" t="s">
        <v>724</v>
      </c>
      <c r="N124" s="0" t="n">
        <v>5</v>
      </c>
      <c r="O124" s="0" t="s">
        <v>247</v>
      </c>
      <c r="P124" s="0" t="s">
        <v>85</v>
      </c>
      <c r="Q124" s="0" t="s">
        <v>86</v>
      </c>
      <c r="R124" s="0" t="s">
        <v>87</v>
      </c>
      <c r="S124" s="0" t="n">
        <v>365</v>
      </c>
      <c r="T124" s="0" t="n">
        <v>24</v>
      </c>
      <c r="U124" s="0" t="n">
        <v>3</v>
      </c>
      <c r="V124" s="0" t="n">
        <v>59000</v>
      </c>
      <c r="W124" s="0" t="n">
        <f aca="false">V124*12</f>
        <v>708000</v>
      </c>
      <c r="X124" s="0" t="n">
        <v>1</v>
      </c>
      <c r="Y124" s="0" t="s">
        <v>176</v>
      </c>
      <c r="Z124" s="0" t="n">
        <v>38740</v>
      </c>
      <c r="AB124" s="0" t="n">
        <v>0.005</v>
      </c>
      <c r="AC124" s="0" t="n">
        <v>1</v>
      </c>
      <c r="AD124" s="0" t="n">
        <v>3335.61673368455</v>
      </c>
      <c r="AE124" s="0" t="n">
        <f aca="false">AD124/2204.59</f>
        <v>1.51303268802115</v>
      </c>
      <c r="AF124" s="0" t="n">
        <f aca="false">AE124/S124</f>
        <v>0.00414529503567439</v>
      </c>
      <c r="AG124" s="0" t="n">
        <f aca="false">AE124*EXP(AB124*AC124)</f>
        <v>1.52061679593081</v>
      </c>
      <c r="AH124" s="0" t="n">
        <f aca="false">AG124/S124</f>
        <v>0.00416607341350908</v>
      </c>
      <c r="AI124" s="0" t="s">
        <v>90</v>
      </c>
      <c r="AJ124" s="0" t="n">
        <f aca="false">IF(AI124="A",'FE DISTRIBUCIÓN'!$C$2,'FE DISTRIBUCIÓN'!$C$3)</f>
        <v>4.994E-006</v>
      </c>
      <c r="AK124" s="0" t="n">
        <f aca="false">W124*AJ124</f>
        <v>3.535752</v>
      </c>
      <c r="AL124" s="0" t="n">
        <f aca="false">AK124/365</f>
        <v>0.00968699178082192</v>
      </c>
      <c r="AM124" s="0" t="n">
        <f aca="false">AK124*EXP(AB124*AC124)</f>
        <v>3.55347503065367</v>
      </c>
      <c r="AN124" s="0" t="n">
        <f aca="false">AM124/365</f>
        <v>0.00973554802918813</v>
      </c>
      <c r="AO124" s="0" t="n">
        <v>5.223868284E-006</v>
      </c>
      <c r="AP124" s="0" t="n">
        <f aca="false">AO124*W124</f>
        <v>3.698498745072</v>
      </c>
      <c r="AQ124" s="0" t="n">
        <f aca="false">AP124/365</f>
        <v>0.0101328732741699</v>
      </c>
      <c r="AR124" s="0" t="n">
        <f aca="false">AP124*EXP(AB124*AC124)</f>
        <v>3.71703754718014</v>
      </c>
      <c r="AS124" s="0" t="n">
        <f aca="false">AR124/365</f>
        <v>0.0101836645128223</v>
      </c>
      <c r="AT124" s="0" t="n">
        <v>3.02832944E-007</v>
      </c>
      <c r="AU124" s="0" t="n">
        <f aca="false">AT124*W124</f>
        <v>0.214405724352</v>
      </c>
      <c r="AV124" s="0" t="n">
        <f aca="false">AU124/365</f>
        <v>0.000587412943430137</v>
      </c>
      <c r="AW124" s="0" t="n">
        <f aca="false">AU124*EXP(AB124*AC124)</f>
        <v>0.215480437517689</v>
      </c>
      <c r="AX124" s="0" t="n">
        <f aca="false">AW124/365</f>
        <v>0.000590357363062163</v>
      </c>
      <c r="AY124" s="0" t="n">
        <f aca="false">AW124+AR124+AM124+AG124</f>
        <v>9.00660981128232</v>
      </c>
      <c r="AZ124" s="0" t="n">
        <f aca="false">AH124+AN124+AS124+AX124</f>
        <v>0.0246756433185817</v>
      </c>
      <c r="BA124" s="0" t="n">
        <f aca="false">AH124*1000000</f>
        <v>4166.07341350908</v>
      </c>
      <c r="BB124" s="0" t="n">
        <f aca="false">BA124*'Dist Horaria'!$H$3</f>
        <v>145.164917833787</v>
      </c>
      <c r="BC124" s="0" t="n">
        <f aca="false">BA124*'Dist Horaria'!$I$3</f>
        <v>141.281620378354</v>
      </c>
      <c r="BD124" s="0" t="n">
        <f aca="false">BA124*'Dist Horaria'!$J$3</f>
        <v>137.616264858939</v>
      </c>
      <c r="BE124" s="0" t="n">
        <f aca="false">BA124*'Dist Horaria'!$K$3</f>
        <v>134.493525111759</v>
      </c>
      <c r="BF124" s="0" t="n">
        <f aca="false">BA124*'Dist Horaria'!$L$3</f>
        <v>132.211548143298</v>
      </c>
      <c r="BG124" s="0" t="n">
        <f aca="false">BA124*'Dist Horaria'!$M$3</f>
        <v>130.774895336662</v>
      </c>
      <c r="BH124" s="0" t="n">
        <f aca="false">BA124*'Dist Horaria'!$N$3</f>
        <v>136.677055567279</v>
      </c>
      <c r="BI124" s="0" t="n">
        <f aca="false">BA124*'Dist Horaria'!$O$3</f>
        <v>136.677055567279</v>
      </c>
      <c r="BJ124" s="0" t="n">
        <f aca="false">BA124*'Dist Horaria'!$P$3</f>
        <v>180.828356419409</v>
      </c>
      <c r="BK124" s="0" t="n">
        <f aca="false">BA124*'Dist Horaria'!$Q$3</f>
        <v>199.954432579154</v>
      </c>
      <c r="BL124" s="0" t="n">
        <f aca="false">BA124*'Dist Horaria'!$R$3</f>
        <v>213.864306149878</v>
      </c>
      <c r="BM124" s="0" t="n">
        <f aca="false">BA124*'Dist Horaria'!$S$3</f>
        <v>220.81924293524</v>
      </c>
      <c r="BN124" s="0" t="n">
        <f aca="false">BA124*'Dist Horaria'!$T$3</f>
        <v>222.55797713158</v>
      </c>
      <c r="BO124" s="0" t="n">
        <f aca="false">BA124*'Dist Horaria'!$U$3</f>
        <v>220.81924293524</v>
      </c>
      <c r="BP124" s="0" t="n">
        <f aca="false">BA124*'Dist Horaria'!$V$3</f>
        <v>217.341774542559</v>
      </c>
      <c r="BQ124" s="0" t="n">
        <f aca="false">BA124*'Dist Horaria'!$W$3</f>
        <v>212.125571953537</v>
      </c>
      <c r="BR124" s="0" t="n">
        <f aca="false">BA124*'Dist Horaria'!$X$3</f>
        <v>208.014581726695</v>
      </c>
      <c r="BS124" s="0" t="n">
        <f aca="false">BA124*'Dist Horaria'!$Y$3</f>
        <v>203.270069665691</v>
      </c>
      <c r="BT124" s="0" t="n">
        <f aca="false">BA124*'Dist Horaria'!$Z$3</f>
        <v>177.445226132331</v>
      </c>
      <c r="BU124" s="0" t="n">
        <f aca="false">BA124*'Dist Horaria'!$AA$3</f>
        <v>168.74027528449</v>
      </c>
      <c r="BV124" s="0" t="n">
        <f aca="false">BA124*'Dist Horaria'!$AB$3</f>
        <v>150.190121003567</v>
      </c>
      <c r="BW124" s="0" t="n">
        <f aca="false">BA124*'Dist Horaria'!$AC$3</f>
        <v>162.779869620165</v>
      </c>
      <c r="BX124" s="0" t="n">
        <f aca="false">BA124*'Dist Horaria'!$AD$3</f>
        <v>158.484178029783</v>
      </c>
      <c r="BY124" s="0" t="n">
        <f aca="false">BA124*'Dist Horaria'!$AE$3</f>
        <v>153.939587075725</v>
      </c>
      <c r="BZ124" s="0" t="n">
        <f aca="false">AN124*1000000</f>
        <v>9735.54802918813</v>
      </c>
      <c r="CA124" s="0" t="n">
        <f aca="false">BZ124*'Dist Horaria'!$H$6</f>
        <v>243.388700729703</v>
      </c>
      <c r="CB124" s="0" t="n">
        <f aca="false">BZ124*'Dist Horaria'!$I$6</f>
        <v>243.388700729703</v>
      </c>
      <c r="CC124" s="0" t="n">
        <f aca="false">BZ124*'Dist Horaria'!$J$6</f>
        <v>243.388700729703</v>
      </c>
      <c r="CD124" s="0" t="n">
        <f aca="false">BZ124*'Dist Horaria'!$K$6</f>
        <v>243.388700729703</v>
      </c>
      <c r="CE124" s="0" t="n">
        <f aca="false">BZ124*'Dist Horaria'!$L$6</f>
        <v>243.388700729703</v>
      </c>
      <c r="CF124" s="0" t="n">
        <f aca="false">BZ124*'Dist Horaria'!$M$6</f>
        <v>649.036535279209</v>
      </c>
      <c r="CG124" s="0" t="n">
        <f aca="false">BZ124*'Dist Horaria'!$N$6</f>
        <v>649.036535279209</v>
      </c>
      <c r="CH124" s="0" t="n">
        <f aca="false">BZ124*'Dist Horaria'!$O$6</f>
        <v>649.036535279209</v>
      </c>
      <c r="CI124" s="0" t="n">
        <f aca="false">BZ124*'Dist Horaria'!$P$6</f>
        <v>425.930226276981</v>
      </c>
      <c r="CJ124" s="0" t="n">
        <f aca="false">BZ124*'Dist Horaria'!$Q$6</f>
        <v>425.930226276981</v>
      </c>
      <c r="CK124" s="0" t="n">
        <f aca="false">BZ124*'Dist Horaria'!$R$6</f>
        <v>425.930226276981</v>
      </c>
      <c r="CL124" s="0" t="n">
        <f aca="false">BZ124*'Dist Horaria'!$S$6</f>
        <v>425.930226276981</v>
      </c>
      <c r="CM124" s="0" t="n">
        <f aca="false">BZ124*'Dist Horaria'!$T$6</f>
        <v>425.930226276981</v>
      </c>
      <c r="CN124" s="0" t="n">
        <f aca="false">BZ124*'Dist Horaria'!$U$6</f>
        <v>425.930226276981</v>
      </c>
      <c r="CO124" s="0" t="n">
        <f aca="false">BZ124*'Dist Horaria'!$V$6</f>
        <v>425.930226276981</v>
      </c>
      <c r="CP124" s="0" t="n">
        <f aca="false">BZ124*'Dist Horaria'!$W$6</f>
        <v>425.930226276981</v>
      </c>
      <c r="CQ124" s="0" t="n">
        <f aca="false">BZ124*'Dist Horaria'!$X$6</f>
        <v>649.036535279209</v>
      </c>
      <c r="CR124" s="0" t="n">
        <f aca="false">BZ124*'Dist Horaria'!$Y$6</f>
        <v>649.036535279209</v>
      </c>
      <c r="CS124" s="0" t="n">
        <f aca="false">BZ124*'Dist Horaria'!$Z$6</f>
        <v>649.036535279209</v>
      </c>
      <c r="CT124" s="0" t="n">
        <f aca="false">BZ124*'Dist Horaria'!$AA$6</f>
        <v>243.388700729703</v>
      </c>
      <c r="CU124" s="0" t="n">
        <f aca="false">BZ124*'Dist Horaria'!$AB$6</f>
        <v>243.388700729703</v>
      </c>
      <c r="CV124" s="0" t="n">
        <f aca="false">BZ124*'Dist Horaria'!$AC$6</f>
        <v>243.388700729703</v>
      </c>
      <c r="CW124" s="0" t="n">
        <f aca="false">BZ124*'Dist Horaria'!$AD$6</f>
        <v>243.388700729703</v>
      </c>
      <c r="CX124" s="0" t="n">
        <f aca="false">BZ124*'Dist Horaria'!$AE$6</f>
        <v>243.388700729703</v>
      </c>
      <c r="CY124" s="0" t="n">
        <f aca="false">AS124*1000000</f>
        <v>10183.6645128223</v>
      </c>
      <c r="CZ124" s="0" t="n">
        <f aca="false">CY124*'Dist Horaria'!$H$6</f>
        <v>254.591612820558</v>
      </c>
      <c r="DA124" s="0" t="n">
        <f aca="false">CY124*'Dist Horaria'!$I$6</f>
        <v>254.591612820558</v>
      </c>
      <c r="DB124" s="0" t="n">
        <f aca="false">CY124*'Dist Horaria'!$J$6</f>
        <v>254.591612820558</v>
      </c>
      <c r="DC124" s="0" t="n">
        <f aca="false">CY124*'Dist Horaria'!$K$6</f>
        <v>254.591612820558</v>
      </c>
      <c r="DD124" s="0" t="n">
        <f aca="false">CY124*'Dist Horaria'!$L$6</f>
        <v>254.591612820558</v>
      </c>
      <c r="DE124" s="0" t="n">
        <f aca="false">CY124*'Dist Horaria'!$M$6</f>
        <v>678.910967521487</v>
      </c>
      <c r="DF124" s="0" t="n">
        <f aca="false">CY124*'Dist Horaria'!$N$6</f>
        <v>678.910967521487</v>
      </c>
      <c r="DG124" s="0" t="n">
        <f aca="false">CY124*'Dist Horaria'!$O$6</f>
        <v>678.910967521487</v>
      </c>
      <c r="DH124" s="0" t="n">
        <f aca="false">CY124*'Dist Horaria'!$P$6</f>
        <v>445.535322435976</v>
      </c>
      <c r="DI124" s="0" t="n">
        <f aca="false">CY124*'Dist Horaria'!$Q$6</f>
        <v>445.535322435976</v>
      </c>
      <c r="DJ124" s="0" t="n">
        <f aca="false">CY124*'Dist Horaria'!$R$6</f>
        <v>445.535322435976</v>
      </c>
      <c r="DK124" s="0" t="n">
        <f aca="false">CY124*'Dist Horaria'!$S$6</f>
        <v>445.535322435976</v>
      </c>
      <c r="DL124" s="0" t="n">
        <f aca="false">CY124*'Dist Horaria'!$T$6</f>
        <v>445.535322435976</v>
      </c>
      <c r="DM124" s="0" t="n">
        <f aca="false">CY124*'Dist Horaria'!$U$6</f>
        <v>445.535322435976</v>
      </c>
      <c r="DN124" s="0" t="n">
        <f aca="false">CY124*'Dist Horaria'!$V$6</f>
        <v>445.535322435976</v>
      </c>
      <c r="DO124" s="0" t="n">
        <f aca="false">CY124*'Dist Horaria'!$W$6</f>
        <v>445.535322435976</v>
      </c>
      <c r="DP124" s="0" t="n">
        <f aca="false">CY124*'Dist Horaria'!$X$6</f>
        <v>678.910967521487</v>
      </c>
      <c r="DQ124" s="0" t="n">
        <f aca="false">CY124*'Dist Horaria'!$Y$6</f>
        <v>678.910967521487</v>
      </c>
      <c r="DR124" s="0" t="n">
        <f aca="false">CY124*'Dist Horaria'!$Z$6</f>
        <v>678.910967521487</v>
      </c>
      <c r="DS124" s="0" t="n">
        <f aca="false">CY124*'Dist Horaria'!$AA$6</f>
        <v>254.591612820558</v>
      </c>
      <c r="DT124" s="0" t="n">
        <f aca="false">CY124*'Dist Horaria'!$AB$6</f>
        <v>254.591612820558</v>
      </c>
      <c r="DU124" s="0" t="n">
        <f aca="false">CY124*'Dist Horaria'!$AC$6</f>
        <v>254.591612820558</v>
      </c>
      <c r="DV124" s="0" t="n">
        <f aca="false">CY124*'Dist Horaria'!$AD$6</f>
        <v>254.591612820558</v>
      </c>
      <c r="DW124" s="0" t="n">
        <f aca="false">CY124*'Dist Horaria'!$AE$6</f>
        <v>254.591612820558</v>
      </c>
      <c r="DX124" s="0" t="n">
        <f aca="false">AX124*1000000</f>
        <v>590.357363062163</v>
      </c>
      <c r="DY124" s="0" t="n">
        <f aca="false">DX124*'Dist Horaria'!$H$6</f>
        <v>14.7589340765541</v>
      </c>
      <c r="DZ124" s="0" t="n">
        <f aca="false">DX124*'Dist Horaria'!$I$6</f>
        <v>14.7589340765541</v>
      </c>
      <c r="EA124" s="0" t="n">
        <f aca="false">DX124*'Dist Horaria'!$J$6</f>
        <v>14.7589340765541</v>
      </c>
      <c r="EB124" s="0" t="n">
        <f aca="false">DX124*'Dist Horaria'!$K$6</f>
        <v>14.7589340765541</v>
      </c>
      <c r="EC124" s="0" t="n">
        <f aca="false">DX124*'Dist Horaria'!$L$6</f>
        <v>14.7589340765541</v>
      </c>
      <c r="ED124" s="0" t="n">
        <f aca="false">DX124*'Dist Horaria'!$M$6</f>
        <v>39.3571575374775</v>
      </c>
      <c r="EE124" s="0" t="n">
        <f aca="false">DX124*'Dist Horaria'!$N$6</f>
        <v>39.3571575374775</v>
      </c>
      <c r="EF124" s="0" t="n">
        <f aca="false">DX124*'Dist Horaria'!$O$6</f>
        <v>39.3571575374775</v>
      </c>
      <c r="EG124" s="0" t="n">
        <f aca="false">DX124*'Dist Horaria'!$P$6</f>
        <v>25.8281346339696</v>
      </c>
      <c r="EH124" s="0" t="n">
        <f aca="false">DX124*'Dist Horaria'!$Q$6</f>
        <v>25.8281346339696</v>
      </c>
      <c r="EI124" s="0" t="n">
        <f aca="false">DX124*'Dist Horaria'!$R$6</f>
        <v>25.8281346339696</v>
      </c>
      <c r="EJ124" s="0" t="n">
        <f aca="false">DX124*'Dist Horaria'!$S$6</f>
        <v>25.8281346339696</v>
      </c>
      <c r="EK124" s="0" t="n">
        <f aca="false">DX124*'Dist Horaria'!$T$6</f>
        <v>25.8281346339696</v>
      </c>
      <c r="EL124" s="0" t="n">
        <f aca="false">DX124*'Dist Horaria'!$U$6</f>
        <v>25.8281346339696</v>
      </c>
      <c r="EM124" s="0" t="n">
        <f aca="false">DX124*'Dist Horaria'!$V$6</f>
        <v>25.8281346339696</v>
      </c>
      <c r="EN124" s="0" t="n">
        <f aca="false">DX124*'Dist Horaria'!$W$6</f>
        <v>25.8281346339696</v>
      </c>
      <c r="EO124" s="0" t="n">
        <f aca="false">DX124*'Dist Horaria'!$X$6</f>
        <v>39.3571575374775</v>
      </c>
      <c r="EP124" s="0" t="n">
        <f aca="false">DX124*'Dist Horaria'!$Y$6</f>
        <v>39.3571575374775</v>
      </c>
      <c r="EQ124" s="0" t="n">
        <f aca="false">DX124*'Dist Horaria'!$Z$6</f>
        <v>39.3571575374775</v>
      </c>
      <c r="ER124" s="0" t="n">
        <f aca="false">DX124*'Dist Horaria'!$AA$6</f>
        <v>14.7589340765541</v>
      </c>
      <c r="ES124" s="0" t="n">
        <f aca="false">DX124*'Dist Horaria'!$AB$6</f>
        <v>14.7589340765541</v>
      </c>
      <c r="ET124" s="0" t="n">
        <f aca="false">DX124*'Dist Horaria'!$AC$6</f>
        <v>14.7589340765541</v>
      </c>
      <c r="EU124" s="0" t="n">
        <f aca="false">DX124*'Dist Horaria'!$AD$6</f>
        <v>14.7589340765541</v>
      </c>
      <c r="EV124" s="0" t="n">
        <f aca="false">DX124*'Dist Horaria'!$AE$6</f>
        <v>14.7589340765541</v>
      </c>
      <c r="EW124" s="0" t="n">
        <f aca="false">BB124+CA124+CZ124+DY124</f>
        <v>657.904165460602</v>
      </c>
      <c r="EX124" s="0" t="n">
        <f aca="false">BC124+CB124+DA124+DZ124</f>
        <v>654.020868005169</v>
      </c>
      <c r="EY124" s="0" t="n">
        <f aca="false">BD124+CC124+DB124+EA124</f>
        <v>650.355512485755</v>
      </c>
      <c r="EZ124" s="0" t="n">
        <f aca="false">BE124+CD124+DC124+EB124</f>
        <v>647.232772738574</v>
      </c>
      <c r="FA124" s="0" t="n">
        <f aca="false">BF124+CE124+DD124+EC124</f>
        <v>644.950795770114</v>
      </c>
      <c r="FB124" s="0" t="n">
        <f aca="false">BG124+CF124+DE124+ED124</f>
        <v>1498.07955567484</v>
      </c>
      <c r="FC124" s="0" t="n">
        <f aca="false">BH124+CG124+DF124+EE124</f>
        <v>1503.98171590545</v>
      </c>
      <c r="FD124" s="0" t="n">
        <f aca="false">BI124+CH124+DG124+EF124</f>
        <v>1503.98171590545</v>
      </c>
      <c r="FE124" s="0" t="n">
        <f aca="false">BJ124+CI124+DH124+EG124</f>
        <v>1078.12203976634</v>
      </c>
      <c r="FF124" s="0" t="n">
        <f aca="false">BK124+CJ124+DI124+EH124</f>
        <v>1097.24811592608</v>
      </c>
      <c r="FG124" s="0" t="n">
        <f aca="false">BL124+CK124+DJ124+EI124</f>
        <v>1111.1579894968</v>
      </c>
      <c r="FH124" s="0" t="n">
        <f aca="false">BM124+CL124+DK124+EJ124</f>
        <v>1118.11292628217</v>
      </c>
      <c r="FI124" s="0" t="n">
        <f aca="false">BN124+CM124+DL124+EK124</f>
        <v>1119.85166047851</v>
      </c>
      <c r="FJ124" s="0" t="n">
        <f aca="false">BO124+CN124+DM124+EL124</f>
        <v>1118.11292628217</v>
      </c>
      <c r="FK124" s="0" t="n">
        <f aca="false">BP124+CO124+DN124+EM124</f>
        <v>1114.63545788949</v>
      </c>
      <c r="FL124" s="0" t="n">
        <f aca="false">BQ124+CP124+DO124+EN124</f>
        <v>1109.41925530046</v>
      </c>
      <c r="FM124" s="0" t="n">
        <f aca="false">BR124+CQ124+DP124+EO124</f>
        <v>1575.31924206487</v>
      </c>
      <c r="FN124" s="0" t="n">
        <f aca="false">BS124+CR124+DQ124+EP124</f>
        <v>1570.57473000387</v>
      </c>
      <c r="FO124" s="0" t="n">
        <f aca="false">BT124+CS124+DR124+EQ124</f>
        <v>1544.74988647051</v>
      </c>
      <c r="FP124" s="0" t="n">
        <f aca="false">BU124+CT124+DS124+ER124</f>
        <v>681.479522911305</v>
      </c>
      <c r="FQ124" s="0" t="n">
        <f aca="false">BV124+CU124+DT124+ES124</f>
        <v>662.929368630382</v>
      </c>
      <c r="FR124" s="0" t="n">
        <f aca="false">BW124+CV124+DU124+ET124</f>
        <v>675.51911724698</v>
      </c>
      <c r="FS124" s="0" t="n">
        <f aca="false">BX124+CW124+DV124+EU124</f>
        <v>671.223425656598</v>
      </c>
      <c r="FT124" s="0" t="n">
        <f aca="false">BY124+CX124+DW124+EV124</f>
        <v>666.67883470254</v>
      </c>
      <c r="FU124" s="0" t="n">
        <f aca="false">AM124*'Dist Horaria'!$H$10</f>
        <v>0.320705461196159</v>
      </c>
      <c r="FV124" s="0" t="n">
        <f aca="false">AM124*'Dist Horaria'!$I$10</f>
        <v>0.300144917656623</v>
      </c>
      <c r="FW124" s="0" t="n">
        <f aca="false">AM124*'Dist Horaria'!$J$10</f>
        <v>0.298845562910307</v>
      </c>
      <c r="FX124" s="0" t="n">
        <f aca="false">AM124*'Dist Horaria'!$K$10</f>
        <v>0.290250867218624</v>
      </c>
      <c r="FY124" s="0" t="n">
        <f aca="false">AM124*'Dist Horaria'!$L$10</f>
        <v>0.290367020988207</v>
      </c>
      <c r="FZ124" s="0" t="n">
        <f aca="false">AM124*'Dist Horaria'!$M$10</f>
        <v>0.310704661826667</v>
      </c>
      <c r="GA124" s="0" t="n">
        <f aca="false">AM124*'Dist Horaria'!$N$10</f>
        <v>0.293939452756164</v>
      </c>
      <c r="GB124" s="0" t="n">
        <f aca="false">AM124*'Dist Horaria'!$O$10</f>
        <v>0.288922453934104</v>
      </c>
      <c r="GC124" s="0" t="n">
        <f aca="false">AM124*'Dist Horaria'!$P$10</f>
        <v>0.293405868865166</v>
      </c>
      <c r="GD124" s="0" t="n">
        <f aca="false">AM124*'Dist Horaria'!$Q$10</f>
        <v>0.265522412931842</v>
      </c>
      <c r="GE124" s="0" t="n">
        <f aca="false">AM124*'Dist Horaria'!$R$10</f>
        <v>0.323977219486521</v>
      </c>
      <c r="GF124" s="0" t="n">
        <f aca="false">AM124*'Dist Horaria'!$S$10</f>
        <v>0.276689130883285</v>
      </c>
      <c r="GG124" s="0" t="n">
        <f aca="false">AR124*'Dist Horaria'!$H$10</f>
        <v>0.335467178063317</v>
      </c>
      <c r="GH124" s="0" t="n">
        <f aca="false">AR124*'Dist Horaria'!$I$10</f>
        <v>0.313960255496641</v>
      </c>
      <c r="GI124" s="0" t="n">
        <f aca="false">AR124*'Dist Horaria'!$J$10</f>
        <v>0.312601092891726</v>
      </c>
      <c r="GJ124" s="0" t="n">
        <f aca="false">AR124*'Dist Horaria'!$K$10</f>
        <v>0.303610792884834</v>
      </c>
      <c r="GK124" s="0" t="n">
        <f aca="false">AR124*'Dist Horaria'!$L$10</f>
        <v>0.303732293083672</v>
      </c>
      <c r="GL124" s="0" t="n">
        <f aca="false">AR124*'Dist Horaria'!$M$10</f>
        <v>0.325006052985036</v>
      </c>
      <c r="GM124" s="0" t="n">
        <f aca="false">AR124*'Dist Horaria'!$N$10</f>
        <v>0.307469159925759</v>
      </c>
      <c r="GN124" s="0" t="n">
        <f aca="false">AR124*'Dist Horaria'!$O$10</f>
        <v>0.302221234209415</v>
      </c>
      <c r="GO124" s="0" t="n">
        <f aca="false">AR124*'Dist Horaria'!$P$10</f>
        <v>0.306911015759752</v>
      </c>
      <c r="GP124" s="0" t="n">
        <f aca="false">AR124*'Dist Horaria'!$Q$10</f>
        <v>0.277744115259472</v>
      </c>
      <c r="GQ124" s="0" t="n">
        <f aca="false">AR124*'Dist Horaria'!$R$10</f>
        <v>0.338889531760941</v>
      </c>
      <c r="GR124" s="0" t="n">
        <f aca="false">AR124*'Dist Horaria'!$S$10</f>
        <v>0.289424824859575</v>
      </c>
      <c r="GS124" s="0" t="n">
        <f aca="false">AW124*'Dist Horaria'!$H$10</f>
        <v>0.0194473726413517</v>
      </c>
      <c r="GT124" s="0" t="n">
        <f aca="false">AW124*'Dist Horaria'!$I$10</f>
        <v>0.0182005945215444</v>
      </c>
      <c r="GU124" s="0" t="n">
        <f aca="false">AW124*'Dist Horaria'!$J$10</f>
        <v>0.0181218024864769</v>
      </c>
      <c r="GV124" s="0" t="n">
        <f aca="false">AW124*'Dist Horaria'!$K$10</f>
        <v>0.0176006256744832</v>
      </c>
      <c r="GW124" s="0" t="n">
        <f aca="false">AW124*'Dist Horaria'!$L$10</f>
        <v>0.0176076691642708</v>
      </c>
      <c r="GX124" s="0" t="n">
        <f aca="false">AW124*'Dist Horaria'!$M$10</f>
        <v>0.0188409306078282</v>
      </c>
      <c r="GY124" s="0" t="n">
        <f aca="false">AW124*'Dist Horaria'!$N$10</f>
        <v>0.017824299126131</v>
      </c>
      <c r="GZ124" s="0" t="n">
        <f aca="false">AW124*'Dist Horaria'!$O$10</f>
        <v>0.0175200715483719</v>
      </c>
      <c r="HA124" s="0" t="n">
        <f aca="false">AW124*'Dist Horaria'!$P$10</f>
        <v>0.0177919429425943</v>
      </c>
      <c r="HB124" s="0" t="n">
        <f aca="false">AW124*'Dist Horaria'!$Q$10</f>
        <v>0.0161011081309839</v>
      </c>
      <c r="HC124" s="0" t="n">
        <f aca="false">AW124*'Dist Horaria'!$R$10</f>
        <v>0.019645769957156</v>
      </c>
      <c r="HD124" s="0" t="n">
        <f aca="false">AW124*'Dist Horaria'!$S$10</f>
        <v>0.0167782507164971</v>
      </c>
    </row>
    <row r="125" customFormat="false" ht="13.8" hidden="false" customHeight="false" outlineLevel="0" collapsed="false">
      <c r="A125" s="0" t="n">
        <v>4.71401350448234</v>
      </c>
      <c r="B125" s="0" t="n">
        <v>-74.1398482819517</v>
      </c>
      <c r="C125" s="0" t="n">
        <v>25</v>
      </c>
      <c r="D125" s="0" t="n">
        <v>37</v>
      </c>
      <c r="E125" s="0" t="n">
        <v>1982</v>
      </c>
      <c r="F125" s="0" t="n">
        <v>10</v>
      </c>
      <c r="G125" s="0" t="s">
        <v>351</v>
      </c>
      <c r="H125" s="1" t="n">
        <v>40694</v>
      </c>
      <c r="I125" s="0" t="s">
        <v>725</v>
      </c>
      <c r="J125" s="0" t="s">
        <v>726</v>
      </c>
      <c r="K125" s="0" t="s">
        <v>727</v>
      </c>
      <c r="L125" s="0" t="s">
        <v>728</v>
      </c>
      <c r="M125" s="0" t="s">
        <v>729</v>
      </c>
      <c r="N125" s="0" t="n">
        <v>6</v>
      </c>
      <c r="O125" s="0" t="s">
        <v>84</v>
      </c>
      <c r="P125" s="0" t="s">
        <v>85</v>
      </c>
      <c r="Q125" s="0" t="s">
        <v>86</v>
      </c>
      <c r="R125" s="0" t="s">
        <v>87</v>
      </c>
      <c r="S125" s="0" t="n">
        <v>365</v>
      </c>
      <c r="T125" s="0" t="n">
        <v>24</v>
      </c>
      <c r="U125" s="0" t="n">
        <v>3</v>
      </c>
      <c r="V125" s="0" t="n">
        <v>75000</v>
      </c>
      <c r="W125" s="0" t="n">
        <f aca="false">V125*12</f>
        <v>900000</v>
      </c>
      <c r="X125" s="0" t="n">
        <v>1</v>
      </c>
      <c r="Z125" s="0" t="n">
        <v>9300</v>
      </c>
      <c r="AB125" s="0" t="n">
        <v>0.005</v>
      </c>
      <c r="AC125" s="0" t="n">
        <v>1</v>
      </c>
      <c r="AD125" s="0" t="n">
        <v>377.641798425002</v>
      </c>
      <c r="AE125" s="0" t="n">
        <v>0.171449376484951</v>
      </c>
      <c r="AF125" s="0" t="n">
        <f aca="false">AE125/S125</f>
        <v>0.000469724319136851</v>
      </c>
      <c r="AG125" s="0" t="n">
        <f aca="false">AE125*EXP(AB125*AC125)</f>
        <v>0.172308770060913</v>
      </c>
      <c r="AH125" s="0" t="n">
        <f aca="false">AG125/S125</f>
        <v>0.000472078822084693</v>
      </c>
      <c r="AI125" s="0" t="s">
        <v>90</v>
      </c>
      <c r="AJ125" s="0" t="n">
        <f aca="false">IF(AI125="A",'FE DISTRIBUCIÓN'!$C$2,'FE DISTRIBUCIÓN'!$C$3)</f>
        <v>4.994E-006</v>
      </c>
      <c r="AK125" s="0" t="n">
        <f aca="false">W125*AJ125</f>
        <v>4.4946</v>
      </c>
      <c r="AL125" s="0" t="n">
        <f aca="false">AK125/365</f>
        <v>0.0123139726027397</v>
      </c>
      <c r="AM125" s="0" t="n">
        <f aca="false">AK125*EXP(AB125*AC125)</f>
        <v>4.51712927625466</v>
      </c>
      <c r="AN125" s="0" t="n">
        <f aca="false">AM125/365</f>
        <v>0.0123756966472731</v>
      </c>
      <c r="AO125" s="0" t="n">
        <v>5.223868284E-006</v>
      </c>
      <c r="AP125" s="0" t="n">
        <f aca="false">AO125*W125</f>
        <v>4.7014814556</v>
      </c>
      <c r="AQ125" s="0" t="n">
        <f aca="false">AP125/365</f>
        <v>0.0128807711112329</v>
      </c>
      <c r="AR125" s="0" t="n">
        <f aca="false">AP125*EXP(AB125*AC125)</f>
        <v>4.72504772946628</v>
      </c>
      <c r="AS125" s="0" t="n">
        <f aca="false">AR125/365</f>
        <v>0.0129453362451131</v>
      </c>
      <c r="AT125" s="0" t="n">
        <v>3.02832944E-007</v>
      </c>
      <c r="AU125" s="0" t="n">
        <f aca="false">AT125*W125</f>
        <v>0.2725496496</v>
      </c>
      <c r="AV125" s="0" t="n">
        <f aca="false">AU125/365</f>
        <v>0.000746711368767123</v>
      </c>
      <c r="AW125" s="0" t="n">
        <f aca="false">AU125*EXP(AB125*AC125)</f>
        <v>0.273915810403842</v>
      </c>
      <c r="AX125" s="0" t="n">
        <f aca="false">AW125/365</f>
        <v>0.00075045427507902</v>
      </c>
      <c r="AY125" s="0" t="n">
        <f aca="false">AW125+AR125+AM125+AG125</f>
        <v>9.6884015861857</v>
      </c>
      <c r="AZ125" s="0" t="n">
        <f aca="false">AH125+AN125+AS125+AX125</f>
        <v>0.0265435659895499</v>
      </c>
      <c r="BA125" s="0" t="n">
        <f aca="false">AH125*1000000</f>
        <v>472.078822084693</v>
      </c>
      <c r="BB125" s="0" t="n">
        <f aca="false">BA125*'Dist Horaria'!$H$3</f>
        <v>16.4493700943386</v>
      </c>
      <c r="BC125" s="0" t="n">
        <f aca="false">BA125*'Dist Horaria'!$I$3</f>
        <v>16.0093340444167</v>
      </c>
      <c r="BD125" s="0" t="n">
        <f aca="false">BA125*'Dist Horaria'!$J$3</f>
        <v>15.5939940961296</v>
      </c>
      <c r="BE125" s="0" t="n">
        <f aca="false">BA125*'Dist Horaria'!$K$3</f>
        <v>15.2401406818461</v>
      </c>
      <c r="BF125" s="0" t="n">
        <f aca="false">BA125*'Dist Horaria'!$L$3</f>
        <v>14.9815583448661</v>
      </c>
      <c r="BG125" s="0" t="n">
        <f aca="false">BA125*'Dist Horaria'!$M$3</f>
        <v>14.8187639585497</v>
      </c>
      <c r="BH125" s="0" t="n">
        <f aca="false">BA125*'Dist Horaria'!$N$3</f>
        <v>15.4875675471734</v>
      </c>
      <c r="BI125" s="0" t="n">
        <f aca="false">BA125*'Dist Horaria'!$O$3</f>
        <v>15.4875675471734</v>
      </c>
      <c r="BJ125" s="0" t="n">
        <f aca="false">BA125*'Dist Horaria'!$P$3</f>
        <v>20.4905744630367</v>
      </c>
      <c r="BK125" s="0" t="n">
        <f aca="false">BA125*'Dist Horaria'!$Q$3</f>
        <v>22.6578467620118</v>
      </c>
      <c r="BL125" s="0" t="n">
        <f aca="false">BA125*'Dist Horaria'!$R$3</f>
        <v>24.23404479763</v>
      </c>
      <c r="BM125" s="0" t="n">
        <f aca="false">BA125*'Dist Horaria'!$S$3</f>
        <v>25.0221438154391</v>
      </c>
      <c r="BN125" s="0" t="n">
        <f aca="false">BA125*'Dist Horaria'!$T$3</f>
        <v>25.2191685698914</v>
      </c>
      <c r="BO125" s="0" t="n">
        <f aca="false">BA125*'Dist Horaria'!$U$3</f>
        <v>25.0221438154391</v>
      </c>
      <c r="BP125" s="0" t="n">
        <f aca="false">BA125*'Dist Horaria'!$V$3</f>
        <v>24.6280943065346</v>
      </c>
      <c r="BQ125" s="0" t="n">
        <f aca="false">BA125*'Dist Horaria'!$W$3</f>
        <v>24.0370200431777</v>
      </c>
      <c r="BR125" s="0" t="n">
        <f aca="false">BA125*'Dist Horaria'!$X$3</f>
        <v>23.5711829752095</v>
      </c>
      <c r="BS125" s="0" t="n">
        <f aca="false">BA125*'Dist Horaria'!$Y$3</f>
        <v>23.0335583481776</v>
      </c>
      <c r="BT125" s="0" t="n">
        <f aca="false">BA125*'Dist Horaria'!$Z$3</f>
        <v>20.1072148813972</v>
      </c>
      <c r="BU125" s="0" t="n">
        <f aca="false">BA125*'Dist Horaria'!$AA$3</f>
        <v>19.1208129305269</v>
      </c>
      <c r="BV125" s="0" t="n">
        <f aca="false">BA125*'Dist Horaria'!$AB$3</f>
        <v>17.0188012487281</v>
      </c>
      <c r="BW125" s="0" t="n">
        <f aca="false">BA125*'Dist Horaria'!$AC$3</f>
        <v>18.4454092576014</v>
      </c>
      <c r="BX125" s="0" t="n">
        <f aca="false">BA125*'Dist Horaria'!$AD$3</f>
        <v>17.95864274517</v>
      </c>
      <c r="BY125" s="0" t="n">
        <f aca="false">BA125*'Dist Horaria'!$AE$3</f>
        <v>17.4436721886043</v>
      </c>
      <c r="BZ125" s="0" t="n">
        <f aca="false">AN125*1000000</f>
        <v>12375.6966472731</v>
      </c>
      <c r="CA125" s="0" t="n">
        <f aca="false">BZ125*'Dist Horaria'!$H$6</f>
        <v>309.392416181826</v>
      </c>
      <c r="CB125" s="0" t="n">
        <f aca="false">BZ125*'Dist Horaria'!$I$6</f>
        <v>309.392416181826</v>
      </c>
      <c r="CC125" s="0" t="n">
        <f aca="false">BZ125*'Dist Horaria'!$J$6</f>
        <v>309.392416181826</v>
      </c>
      <c r="CD125" s="0" t="n">
        <f aca="false">BZ125*'Dist Horaria'!$K$6</f>
        <v>309.392416181826</v>
      </c>
      <c r="CE125" s="0" t="n">
        <f aca="false">BZ125*'Dist Horaria'!$L$6</f>
        <v>309.392416181826</v>
      </c>
      <c r="CF125" s="0" t="n">
        <f aca="false">BZ125*'Dist Horaria'!$M$6</f>
        <v>825.046443151537</v>
      </c>
      <c r="CG125" s="0" t="n">
        <f aca="false">BZ125*'Dist Horaria'!$N$6</f>
        <v>825.046443151537</v>
      </c>
      <c r="CH125" s="0" t="n">
        <f aca="false">BZ125*'Dist Horaria'!$O$6</f>
        <v>825.046443151537</v>
      </c>
      <c r="CI125" s="0" t="n">
        <f aca="false">BZ125*'Dist Horaria'!$P$6</f>
        <v>541.436728318196</v>
      </c>
      <c r="CJ125" s="0" t="n">
        <f aca="false">BZ125*'Dist Horaria'!$Q$6</f>
        <v>541.436728318196</v>
      </c>
      <c r="CK125" s="0" t="n">
        <f aca="false">BZ125*'Dist Horaria'!$R$6</f>
        <v>541.436728318196</v>
      </c>
      <c r="CL125" s="0" t="n">
        <f aca="false">BZ125*'Dist Horaria'!$S$6</f>
        <v>541.436728318196</v>
      </c>
      <c r="CM125" s="0" t="n">
        <f aca="false">BZ125*'Dist Horaria'!$T$6</f>
        <v>541.436728318196</v>
      </c>
      <c r="CN125" s="0" t="n">
        <f aca="false">BZ125*'Dist Horaria'!$U$6</f>
        <v>541.436728318196</v>
      </c>
      <c r="CO125" s="0" t="n">
        <f aca="false">BZ125*'Dist Horaria'!$V$6</f>
        <v>541.436728318196</v>
      </c>
      <c r="CP125" s="0" t="n">
        <f aca="false">BZ125*'Dist Horaria'!$W$6</f>
        <v>541.436728318196</v>
      </c>
      <c r="CQ125" s="0" t="n">
        <f aca="false">BZ125*'Dist Horaria'!$X$6</f>
        <v>825.046443151537</v>
      </c>
      <c r="CR125" s="0" t="n">
        <f aca="false">BZ125*'Dist Horaria'!$Y$6</f>
        <v>825.046443151537</v>
      </c>
      <c r="CS125" s="0" t="n">
        <f aca="false">BZ125*'Dist Horaria'!$Z$6</f>
        <v>825.046443151537</v>
      </c>
      <c r="CT125" s="0" t="n">
        <f aca="false">BZ125*'Dist Horaria'!$AA$6</f>
        <v>309.392416181826</v>
      </c>
      <c r="CU125" s="0" t="n">
        <f aca="false">BZ125*'Dist Horaria'!$AB$6</f>
        <v>309.392416181826</v>
      </c>
      <c r="CV125" s="0" t="n">
        <f aca="false">BZ125*'Dist Horaria'!$AC$6</f>
        <v>309.392416181826</v>
      </c>
      <c r="CW125" s="0" t="n">
        <f aca="false">BZ125*'Dist Horaria'!$AD$6</f>
        <v>309.392416181826</v>
      </c>
      <c r="CX125" s="0" t="n">
        <f aca="false">BZ125*'Dist Horaria'!$AE$6</f>
        <v>309.392416181826</v>
      </c>
      <c r="CY125" s="0" t="n">
        <f aca="false">AS125*1000000</f>
        <v>12945.3362451131</v>
      </c>
      <c r="CZ125" s="0" t="n">
        <f aca="false">CY125*'Dist Horaria'!$H$6</f>
        <v>323.633406127828</v>
      </c>
      <c r="DA125" s="0" t="n">
        <f aca="false">CY125*'Dist Horaria'!$I$6</f>
        <v>323.633406127828</v>
      </c>
      <c r="DB125" s="0" t="n">
        <f aca="false">CY125*'Dist Horaria'!$J$6</f>
        <v>323.633406127828</v>
      </c>
      <c r="DC125" s="0" t="n">
        <f aca="false">CY125*'Dist Horaria'!$K$6</f>
        <v>323.633406127828</v>
      </c>
      <c r="DD125" s="0" t="n">
        <f aca="false">CY125*'Dist Horaria'!$L$6</f>
        <v>323.633406127828</v>
      </c>
      <c r="DE125" s="0" t="n">
        <f aca="false">CY125*'Dist Horaria'!$M$6</f>
        <v>863.022416340874</v>
      </c>
      <c r="DF125" s="0" t="n">
        <f aca="false">CY125*'Dist Horaria'!$N$6</f>
        <v>863.022416340874</v>
      </c>
      <c r="DG125" s="0" t="n">
        <f aca="false">CY125*'Dist Horaria'!$O$6</f>
        <v>863.022416340874</v>
      </c>
      <c r="DH125" s="0" t="n">
        <f aca="false">CY125*'Dist Horaria'!$P$6</f>
        <v>566.358460723698</v>
      </c>
      <c r="DI125" s="0" t="n">
        <f aca="false">CY125*'Dist Horaria'!$Q$6</f>
        <v>566.358460723698</v>
      </c>
      <c r="DJ125" s="0" t="n">
        <f aca="false">CY125*'Dist Horaria'!$R$6</f>
        <v>566.358460723698</v>
      </c>
      <c r="DK125" s="0" t="n">
        <f aca="false">CY125*'Dist Horaria'!$S$6</f>
        <v>566.358460723698</v>
      </c>
      <c r="DL125" s="0" t="n">
        <f aca="false">CY125*'Dist Horaria'!$T$6</f>
        <v>566.358460723698</v>
      </c>
      <c r="DM125" s="0" t="n">
        <f aca="false">CY125*'Dist Horaria'!$U$6</f>
        <v>566.358460723698</v>
      </c>
      <c r="DN125" s="0" t="n">
        <f aca="false">CY125*'Dist Horaria'!$V$6</f>
        <v>566.358460723698</v>
      </c>
      <c r="DO125" s="0" t="n">
        <f aca="false">CY125*'Dist Horaria'!$W$6</f>
        <v>566.358460723698</v>
      </c>
      <c r="DP125" s="0" t="n">
        <f aca="false">CY125*'Dist Horaria'!$X$6</f>
        <v>863.022416340874</v>
      </c>
      <c r="DQ125" s="0" t="n">
        <f aca="false">CY125*'Dist Horaria'!$Y$6</f>
        <v>863.022416340874</v>
      </c>
      <c r="DR125" s="0" t="n">
        <f aca="false">CY125*'Dist Horaria'!$Z$6</f>
        <v>863.022416340874</v>
      </c>
      <c r="DS125" s="0" t="n">
        <f aca="false">CY125*'Dist Horaria'!$AA$6</f>
        <v>323.633406127828</v>
      </c>
      <c r="DT125" s="0" t="n">
        <f aca="false">CY125*'Dist Horaria'!$AB$6</f>
        <v>323.633406127828</v>
      </c>
      <c r="DU125" s="0" t="n">
        <f aca="false">CY125*'Dist Horaria'!$AC$6</f>
        <v>323.633406127828</v>
      </c>
      <c r="DV125" s="0" t="n">
        <f aca="false">CY125*'Dist Horaria'!$AD$6</f>
        <v>323.633406127828</v>
      </c>
      <c r="DW125" s="0" t="n">
        <f aca="false">CY125*'Dist Horaria'!$AE$6</f>
        <v>323.633406127828</v>
      </c>
      <c r="DX125" s="0" t="n">
        <f aca="false">AX125*1000000</f>
        <v>750.45427507902</v>
      </c>
      <c r="DY125" s="0" t="n">
        <f aca="false">DX125*'Dist Horaria'!$H$6</f>
        <v>18.7613568769755</v>
      </c>
      <c r="DZ125" s="0" t="n">
        <f aca="false">DX125*'Dist Horaria'!$I$6</f>
        <v>18.7613568769755</v>
      </c>
      <c r="EA125" s="0" t="n">
        <f aca="false">DX125*'Dist Horaria'!$J$6</f>
        <v>18.7613568769755</v>
      </c>
      <c r="EB125" s="0" t="n">
        <f aca="false">DX125*'Dist Horaria'!$K$6</f>
        <v>18.7613568769755</v>
      </c>
      <c r="EC125" s="0" t="n">
        <f aca="false">DX125*'Dist Horaria'!$L$6</f>
        <v>18.7613568769755</v>
      </c>
      <c r="ED125" s="0" t="n">
        <f aca="false">DX125*'Dist Horaria'!$M$6</f>
        <v>50.030285005268</v>
      </c>
      <c r="EE125" s="0" t="n">
        <f aca="false">DX125*'Dist Horaria'!$N$6</f>
        <v>50.030285005268</v>
      </c>
      <c r="EF125" s="0" t="n">
        <f aca="false">DX125*'Dist Horaria'!$O$6</f>
        <v>50.030285005268</v>
      </c>
      <c r="EG125" s="0" t="n">
        <f aca="false">DX125*'Dist Horaria'!$P$6</f>
        <v>32.8323745347071</v>
      </c>
      <c r="EH125" s="0" t="n">
        <f aca="false">DX125*'Dist Horaria'!$Q$6</f>
        <v>32.8323745347071</v>
      </c>
      <c r="EI125" s="0" t="n">
        <f aca="false">DX125*'Dist Horaria'!$R$6</f>
        <v>32.8323745347071</v>
      </c>
      <c r="EJ125" s="0" t="n">
        <f aca="false">DX125*'Dist Horaria'!$S$6</f>
        <v>32.8323745347071</v>
      </c>
      <c r="EK125" s="0" t="n">
        <f aca="false">DX125*'Dist Horaria'!$T$6</f>
        <v>32.8323745347071</v>
      </c>
      <c r="EL125" s="0" t="n">
        <f aca="false">DX125*'Dist Horaria'!$U$6</f>
        <v>32.8323745347071</v>
      </c>
      <c r="EM125" s="0" t="n">
        <f aca="false">DX125*'Dist Horaria'!$V$6</f>
        <v>32.8323745347071</v>
      </c>
      <c r="EN125" s="0" t="n">
        <f aca="false">DX125*'Dist Horaria'!$W$6</f>
        <v>32.8323745347071</v>
      </c>
      <c r="EO125" s="0" t="n">
        <f aca="false">DX125*'Dist Horaria'!$X$6</f>
        <v>50.030285005268</v>
      </c>
      <c r="EP125" s="0" t="n">
        <f aca="false">DX125*'Dist Horaria'!$Y$6</f>
        <v>50.030285005268</v>
      </c>
      <c r="EQ125" s="0" t="n">
        <f aca="false">DX125*'Dist Horaria'!$Z$6</f>
        <v>50.030285005268</v>
      </c>
      <c r="ER125" s="0" t="n">
        <f aca="false">DX125*'Dist Horaria'!$AA$6</f>
        <v>18.7613568769755</v>
      </c>
      <c r="ES125" s="0" t="n">
        <f aca="false">DX125*'Dist Horaria'!$AB$6</f>
        <v>18.7613568769755</v>
      </c>
      <c r="ET125" s="0" t="n">
        <f aca="false">DX125*'Dist Horaria'!$AC$6</f>
        <v>18.7613568769755</v>
      </c>
      <c r="EU125" s="0" t="n">
        <f aca="false">DX125*'Dist Horaria'!$AD$6</f>
        <v>18.7613568769755</v>
      </c>
      <c r="EV125" s="0" t="n">
        <f aca="false">DX125*'Dist Horaria'!$AE$6</f>
        <v>18.7613568769755</v>
      </c>
      <c r="EW125" s="0" t="n">
        <f aca="false">BB125+CA125+CZ125+DY125</f>
        <v>668.236549280968</v>
      </c>
      <c r="EX125" s="0" t="n">
        <f aca="false">BC125+CB125+DA125+DZ125</f>
        <v>667.796513231046</v>
      </c>
      <c r="EY125" s="0" t="n">
        <f aca="false">BD125+CC125+DB125+EA125</f>
        <v>667.381173282759</v>
      </c>
      <c r="EZ125" s="0" t="n">
        <f aca="false">BE125+CD125+DC125+EB125</f>
        <v>667.027319868475</v>
      </c>
      <c r="FA125" s="0" t="n">
        <f aca="false">BF125+CE125+DD125+EC125</f>
        <v>666.768737531495</v>
      </c>
      <c r="FB125" s="0" t="n">
        <f aca="false">BG125+CF125+DE125+ED125</f>
        <v>1752.91790845623</v>
      </c>
      <c r="FC125" s="0" t="n">
        <f aca="false">BH125+CG125+DF125+EE125</f>
        <v>1753.58671204485</v>
      </c>
      <c r="FD125" s="0" t="n">
        <f aca="false">BI125+CH125+DG125+EF125</f>
        <v>1753.58671204485</v>
      </c>
      <c r="FE125" s="0" t="n">
        <f aca="false">BJ125+CI125+DH125+EG125</f>
        <v>1161.11813803964</v>
      </c>
      <c r="FF125" s="0" t="n">
        <f aca="false">BK125+CJ125+DI125+EH125</f>
        <v>1163.28541033861</v>
      </c>
      <c r="FG125" s="0" t="n">
        <f aca="false">BL125+CK125+DJ125+EI125</f>
        <v>1164.86160837423</v>
      </c>
      <c r="FH125" s="0" t="n">
        <f aca="false">BM125+CL125+DK125+EJ125</f>
        <v>1165.64970739204</v>
      </c>
      <c r="FI125" s="0" t="n">
        <f aca="false">BN125+CM125+DL125+EK125</f>
        <v>1165.84673214649</v>
      </c>
      <c r="FJ125" s="0" t="n">
        <f aca="false">BO125+CN125+DM125+EL125</f>
        <v>1165.64970739204</v>
      </c>
      <c r="FK125" s="0" t="n">
        <f aca="false">BP125+CO125+DN125+EM125</f>
        <v>1165.25565788314</v>
      </c>
      <c r="FL125" s="0" t="n">
        <f aca="false">BQ125+CP125+DO125+EN125</f>
        <v>1164.66458361978</v>
      </c>
      <c r="FM125" s="0" t="n">
        <f aca="false">BR125+CQ125+DP125+EO125</f>
        <v>1761.67032747289</v>
      </c>
      <c r="FN125" s="0" t="n">
        <f aca="false">BS125+CR125+DQ125+EP125</f>
        <v>1761.13270284586</v>
      </c>
      <c r="FO125" s="0" t="n">
        <f aca="false">BT125+CS125+DR125+EQ125</f>
        <v>1758.20635937908</v>
      </c>
      <c r="FP125" s="0" t="n">
        <f aca="false">BU125+CT125+DS125+ER125</f>
        <v>670.907992117156</v>
      </c>
      <c r="FQ125" s="0" t="n">
        <f aca="false">BV125+CU125+DT125+ES125</f>
        <v>668.805980435358</v>
      </c>
      <c r="FR125" s="0" t="n">
        <f aca="false">BW125+CV125+DU125+ET125</f>
        <v>670.232588444231</v>
      </c>
      <c r="FS125" s="0" t="n">
        <f aca="false">BX125+CW125+DV125+EU125</f>
        <v>669.745821931799</v>
      </c>
      <c r="FT125" s="0" t="n">
        <f aca="false">BY125+CX125+DW125+EV125</f>
        <v>669.230851375234</v>
      </c>
      <c r="FU125" s="0" t="n">
        <f aca="false">AM125*'Dist Horaria'!$H$10</f>
        <v>0.407676433723931</v>
      </c>
      <c r="FV125" s="0" t="n">
        <f aca="false">AM125*'Dist Horaria'!$I$10</f>
        <v>0.381540149563504</v>
      </c>
      <c r="FW125" s="0" t="n">
        <f aca="false">AM125*'Dist Horaria'!$J$10</f>
        <v>0.379888427428357</v>
      </c>
      <c r="FX125" s="0" t="n">
        <f aca="false">AM125*'Dist Horaria'!$K$10</f>
        <v>0.368962966803335</v>
      </c>
      <c r="FY125" s="0" t="n">
        <f aca="false">AM125*'Dist Horaria'!$L$10</f>
        <v>0.369110619900263</v>
      </c>
      <c r="FZ125" s="0" t="n">
        <f aca="false">AM125*'Dist Horaria'!$M$10</f>
        <v>0.394963553169491</v>
      </c>
      <c r="GA125" s="0" t="n">
        <f aca="false">AM125*'Dist Horaria'!$N$10</f>
        <v>0.373651846723937</v>
      </c>
      <c r="GB125" s="0" t="n">
        <f aca="false">AM125*'Dist Horaria'!$O$10</f>
        <v>0.367274305848437</v>
      </c>
      <c r="GC125" s="0" t="n">
        <f aca="false">AM125*'Dist Horaria'!$P$10</f>
        <v>0.372973562116736</v>
      </c>
      <c r="GD125" s="0" t="n">
        <f aca="false">AM125*'Dist Horaria'!$Q$10</f>
        <v>0.337528491015054</v>
      </c>
      <c r="GE125" s="0" t="n">
        <f aca="false">AM125*'Dist Horaria'!$R$10</f>
        <v>0.411835448499814</v>
      </c>
      <c r="GF125" s="0" t="n">
        <f aca="false">AM125*'Dist Horaria'!$S$10</f>
        <v>0.351723471461803</v>
      </c>
      <c r="GG125" s="0" t="n">
        <f aca="false">AR125*'Dist Horaria'!$H$10</f>
        <v>0.42644132804659</v>
      </c>
      <c r="GH125" s="0" t="n">
        <f aca="false">AR125*'Dist Horaria'!$I$10</f>
        <v>0.39910201969912</v>
      </c>
      <c r="GI125" s="0" t="n">
        <f aca="false">AR125*'Dist Horaria'!$J$10</f>
        <v>0.397374270625076</v>
      </c>
      <c r="GJ125" s="0" t="n">
        <f aca="false">AR125*'Dist Horaria'!$K$10</f>
        <v>0.385945923158688</v>
      </c>
      <c r="GK125" s="0" t="n">
        <f aca="false">AR125*'Dist Horaria'!$L$10</f>
        <v>0.386100372563989</v>
      </c>
      <c r="GL125" s="0" t="n">
        <f aca="false">AR125*'Dist Horaria'!$M$10</f>
        <v>0.413143287692842</v>
      </c>
      <c r="GM125" s="0" t="n">
        <f aca="false">AR125*'Dist Horaria'!$N$10</f>
        <v>0.39085062702427</v>
      </c>
      <c r="GN125" s="0" t="n">
        <f aca="false">AR125*'Dist Horaria'!$O$10</f>
        <v>0.384179535011968</v>
      </c>
      <c r="GO125" s="0" t="n">
        <f aca="false">AR125*'Dist Horaria'!$P$10</f>
        <v>0.390141121728498</v>
      </c>
      <c r="GP125" s="0" t="n">
        <f aca="false">AR125*'Dist Horaria'!$Q$10</f>
        <v>0.353064553295939</v>
      </c>
      <c r="GQ125" s="0" t="n">
        <f aca="false">AR125*'Dist Horaria'!$R$10</f>
        <v>0.430791777662214</v>
      </c>
      <c r="GR125" s="0" t="n">
        <f aca="false">AR125*'Dist Horaria'!$S$10</f>
        <v>0.367912912957087</v>
      </c>
      <c r="GS125" s="0" t="n">
        <f aca="false">AW125*'Dist Horaria'!$H$10</f>
        <v>0.024721236408498</v>
      </c>
      <c r="GT125" s="0" t="n">
        <f aca="false">AW125*'Dist Horaria'!$I$10</f>
        <v>0.0231363489680649</v>
      </c>
      <c r="GU125" s="0" t="n">
        <f aca="false">AW125*'Dist Horaria'!$J$10</f>
        <v>0.0230361896014537</v>
      </c>
      <c r="GV125" s="0" t="n">
        <f aca="false">AW125*'Dist Horaria'!$K$10</f>
        <v>0.0223736767048515</v>
      </c>
      <c r="GW125" s="0" t="n">
        <f aca="false">AW125*'Dist Horaria'!$L$10</f>
        <v>0.0223826302935646</v>
      </c>
      <c r="GX125" s="0" t="n">
        <f aca="false">AW125*'Dist Horaria'!$M$10</f>
        <v>0.0239503355184256</v>
      </c>
      <c r="GY125" s="0" t="n">
        <f aca="false">AW125*'Dist Horaria'!$N$10</f>
        <v>0.0226580073637258</v>
      </c>
      <c r="GZ125" s="0" t="n">
        <f aca="false">AW125*'Dist Horaria'!$O$10</f>
        <v>0.0222712773919981</v>
      </c>
      <c r="HA125" s="0" t="n">
        <f aca="false">AW125*'Dist Horaria'!$P$10</f>
        <v>0.0226168766219419</v>
      </c>
      <c r="HB125" s="0" t="n">
        <f aca="false">AW125*'Dist Horaria'!$Q$10</f>
        <v>0.0204675103359965</v>
      </c>
      <c r="HC125" s="0" t="n">
        <f aca="false">AW125*'Dist Horaria'!$R$10</f>
        <v>0.0249734363862153</v>
      </c>
      <c r="HD125" s="0" t="n">
        <f aca="false">AW125*'Dist Horaria'!$S$10</f>
        <v>0.0213282848091065</v>
      </c>
    </row>
    <row r="126" customFormat="false" ht="13.8" hidden="false" customHeight="false" outlineLevel="0" collapsed="false">
      <c r="A126" s="0" t="n">
        <v>4.6839407301602</v>
      </c>
      <c r="B126" s="0" t="n">
        <v>-74.0853752536687</v>
      </c>
      <c r="C126" s="0" t="n">
        <v>31</v>
      </c>
      <c r="D126" s="0" t="n">
        <v>33</v>
      </c>
      <c r="E126" s="0" t="n">
        <v>2424</v>
      </c>
      <c r="F126" s="0" t="n">
        <v>13</v>
      </c>
      <c r="G126" s="0" t="s">
        <v>351</v>
      </c>
      <c r="H126" s="1" t="n">
        <v>41155</v>
      </c>
      <c r="I126" s="0" t="s">
        <v>730</v>
      </c>
      <c r="J126" s="0" t="s">
        <v>731</v>
      </c>
      <c r="K126" s="0" t="s">
        <v>646</v>
      </c>
      <c r="L126" s="0" t="s">
        <v>732</v>
      </c>
      <c r="M126" s="0" t="s">
        <v>733</v>
      </c>
      <c r="N126" s="0" t="n">
        <v>8</v>
      </c>
      <c r="O126" s="0" t="s">
        <v>84</v>
      </c>
      <c r="P126" s="0" t="s">
        <v>85</v>
      </c>
      <c r="Q126" s="0" t="s">
        <v>86</v>
      </c>
      <c r="R126" s="0" t="s">
        <v>87</v>
      </c>
      <c r="S126" s="0" t="n">
        <v>365</v>
      </c>
      <c r="T126" s="0" t="n">
        <v>24</v>
      </c>
      <c r="U126" s="0" t="n">
        <v>3</v>
      </c>
      <c r="V126" s="0" t="n">
        <v>70000</v>
      </c>
      <c r="W126" s="0" t="n">
        <f aca="false">V126*12</f>
        <v>840000</v>
      </c>
      <c r="X126" s="0" t="n">
        <v>1</v>
      </c>
      <c r="Y126" s="0" t="s">
        <v>148</v>
      </c>
      <c r="Z126" s="0" t="n">
        <v>19370</v>
      </c>
      <c r="AB126" s="0" t="n">
        <v>0.005</v>
      </c>
      <c r="AC126" s="0" t="n">
        <v>0</v>
      </c>
      <c r="AD126" s="0" t="n">
        <v>2315.344751337</v>
      </c>
      <c r="AE126" s="0" t="n">
        <v>1.051166517107</v>
      </c>
      <c r="AF126" s="0" t="n">
        <f aca="false">AE126/S126</f>
        <v>0.00287990826604657</v>
      </c>
      <c r="AG126" s="0" t="n">
        <f aca="false">AE126*EXP(AB126*AC126)</f>
        <v>1.051166517107</v>
      </c>
      <c r="AH126" s="0" t="n">
        <f aca="false">AG126/S126</f>
        <v>0.00287990826604657</v>
      </c>
      <c r="AI126" s="0" t="s">
        <v>90</v>
      </c>
      <c r="AJ126" s="0" t="n">
        <f aca="false">IF(AI126="A",'FE DISTRIBUCIÓN'!$C$2,'FE DISTRIBUCIÓN'!$C$3)</f>
        <v>4.994E-006</v>
      </c>
      <c r="AK126" s="0" t="n">
        <f aca="false">W126*AJ126</f>
        <v>4.19496</v>
      </c>
      <c r="AL126" s="0" t="n">
        <f aca="false">AK126/365</f>
        <v>0.0114930410958904</v>
      </c>
      <c r="AM126" s="0" t="n">
        <f aca="false">AK126*EXP(AB126*AC126)</f>
        <v>4.19496</v>
      </c>
      <c r="AN126" s="0" t="n">
        <f aca="false">AM126/365</f>
        <v>0.0114930410958904</v>
      </c>
      <c r="AO126" s="0" t="n">
        <v>5.223868284E-006</v>
      </c>
      <c r="AP126" s="0" t="n">
        <f aca="false">AO126*W126</f>
        <v>4.38804935856</v>
      </c>
      <c r="AQ126" s="0" t="n">
        <f aca="false">AP126/365</f>
        <v>0.0120220530371507</v>
      </c>
      <c r="AR126" s="0" t="n">
        <f aca="false">AP126*EXP(AB126*AC126)</f>
        <v>4.38804935856</v>
      </c>
      <c r="AS126" s="0" t="n">
        <f aca="false">AR126/365</f>
        <v>0.0120220530371507</v>
      </c>
      <c r="AT126" s="0" t="n">
        <v>3.02832944E-007</v>
      </c>
      <c r="AU126" s="0" t="n">
        <f aca="false">AT126*W126</f>
        <v>0.25437967296</v>
      </c>
      <c r="AV126" s="0" t="n">
        <f aca="false">AU126/365</f>
        <v>0.000696930610849315</v>
      </c>
      <c r="AW126" s="0" t="n">
        <f aca="false">AU126*EXP(AB126*AC126)</f>
        <v>0.25437967296</v>
      </c>
      <c r="AX126" s="0" t="n">
        <f aca="false">AW126/365</f>
        <v>0.000696930610849315</v>
      </c>
      <c r="AY126" s="0" t="n">
        <f aca="false">AW126+AR126+AM126+AG126</f>
        <v>9.888555548627</v>
      </c>
      <c r="AZ126" s="0" t="n">
        <f aca="false">AH126+AN126+AS126+AX126</f>
        <v>0.027091933009937</v>
      </c>
      <c r="BA126" s="0" t="n">
        <f aca="false">AH126*1000000</f>
        <v>2879.90826604657</v>
      </c>
      <c r="BB126" s="0" t="n">
        <f aca="false">BA126*'Dist Horaria'!$H$3</f>
        <v>100.349083012765</v>
      </c>
      <c r="BC126" s="0" t="n">
        <f aca="false">BA126*'Dist Horaria'!$I$3</f>
        <v>97.6646510953735</v>
      </c>
      <c r="BD126" s="0" t="n">
        <f aca="false">BA126*'Dist Horaria'!$J$3</f>
        <v>95.1308772967331</v>
      </c>
      <c r="BE126" s="0" t="n">
        <f aca="false">BA126*'Dist Horaria'!$K$3</f>
        <v>92.9722009802148</v>
      </c>
      <c r="BF126" s="0" t="n">
        <f aca="false">BA126*'Dist Horaria'!$L$3</f>
        <v>91.3947241376115</v>
      </c>
      <c r="BG126" s="0" t="n">
        <f aca="false">BA126*'Dist Horaria'!$M$3</f>
        <v>90.4015999454516</v>
      </c>
      <c r="BH126" s="0" t="n">
        <f aca="false">BA126*'Dist Horaria'!$N$3</f>
        <v>94.4816240709425</v>
      </c>
      <c r="BI126" s="0" t="n">
        <f aca="false">BA126*'Dist Horaria'!$O$3</f>
        <v>94.4816240709425</v>
      </c>
      <c r="BJ126" s="0" t="n">
        <f aca="false">BA126*'Dist Horaria'!$P$3</f>
        <v>125.00237674622</v>
      </c>
      <c r="BK126" s="0" t="n">
        <f aca="false">BA126*'Dist Horaria'!$Q$3</f>
        <v>138.223781978993</v>
      </c>
      <c r="BL126" s="0" t="n">
        <f aca="false">BA126*'Dist Horaria'!$R$3</f>
        <v>147.83934942101</v>
      </c>
      <c r="BM126" s="0" t="n">
        <f aca="false">BA126*'Dist Horaria'!$S$3</f>
        <v>152.647133142018</v>
      </c>
      <c r="BN126" s="0" t="n">
        <f aca="false">BA126*'Dist Horaria'!$T$3</f>
        <v>153.84907907227</v>
      </c>
      <c r="BO126" s="0" t="n">
        <f aca="false">BA126*'Dist Horaria'!$U$3</f>
        <v>152.647133142018</v>
      </c>
      <c r="BP126" s="0" t="n">
        <f aca="false">BA126*'Dist Horaria'!$V$3</f>
        <v>150.243241281514</v>
      </c>
      <c r="BQ126" s="0" t="n">
        <f aca="false">BA126*'Dist Horaria'!$W$3</f>
        <v>146.637403490758</v>
      </c>
      <c r="BR126" s="0" t="n">
        <f aca="false">BA126*'Dist Horaria'!$X$3</f>
        <v>143.795572932148</v>
      </c>
      <c r="BS126" s="0" t="n">
        <f aca="false">BA126*'Dist Horaria'!$Y$3</f>
        <v>140.515803675434</v>
      </c>
      <c r="BT126" s="0" t="n">
        <f aca="false">BA126*'Dist Horaria'!$Z$3</f>
        <v>122.663698592524</v>
      </c>
      <c r="BU126" s="0" t="n">
        <f aca="false">BA126*'Dist Horaria'!$AA$3</f>
        <v>116.646171435912</v>
      </c>
      <c r="BV126" s="0" t="n">
        <f aca="false">BA126*'Dist Horaria'!$AB$3</f>
        <v>103.822887410998</v>
      </c>
      <c r="BW126" s="0" t="n">
        <f aca="false">BA126*'Dist Horaria'!$AC$3</f>
        <v>112.525883616207</v>
      </c>
      <c r="BX126" s="0" t="n">
        <f aca="false">BA126*'Dist Horaria'!$AD$3</f>
        <v>109.5563733624</v>
      </c>
      <c r="BY126" s="0" t="n">
        <f aca="false">BA126*'Dist Horaria'!$AE$3</f>
        <v>106.41480485044</v>
      </c>
      <c r="BZ126" s="0" t="n">
        <f aca="false">AN126*1000000</f>
        <v>11493.0410958904</v>
      </c>
      <c r="CA126" s="0" t="n">
        <f aca="false">BZ126*'Dist Horaria'!$H$6</f>
        <v>287.32602739726</v>
      </c>
      <c r="CB126" s="0" t="n">
        <f aca="false">BZ126*'Dist Horaria'!$I$6</f>
        <v>287.32602739726</v>
      </c>
      <c r="CC126" s="0" t="n">
        <f aca="false">BZ126*'Dist Horaria'!$J$6</f>
        <v>287.32602739726</v>
      </c>
      <c r="CD126" s="0" t="n">
        <f aca="false">BZ126*'Dist Horaria'!$K$6</f>
        <v>287.32602739726</v>
      </c>
      <c r="CE126" s="0" t="n">
        <f aca="false">BZ126*'Dist Horaria'!$L$6</f>
        <v>287.32602739726</v>
      </c>
      <c r="CF126" s="0" t="n">
        <f aca="false">BZ126*'Dist Horaria'!$M$6</f>
        <v>766.202739726028</v>
      </c>
      <c r="CG126" s="0" t="n">
        <f aca="false">BZ126*'Dist Horaria'!$N$6</f>
        <v>766.202739726028</v>
      </c>
      <c r="CH126" s="0" t="n">
        <f aca="false">BZ126*'Dist Horaria'!$O$6</f>
        <v>766.202739726028</v>
      </c>
      <c r="CI126" s="0" t="n">
        <f aca="false">BZ126*'Dist Horaria'!$P$6</f>
        <v>502.820547945205</v>
      </c>
      <c r="CJ126" s="0" t="n">
        <f aca="false">BZ126*'Dist Horaria'!$Q$6</f>
        <v>502.820547945205</v>
      </c>
      <c r="CK126" s="0" t="n">
        <f aca="false">BZ126*'Dist Horaria'!$R$6</f>
        <v>502.820547945205</v>
      </c>
      <c r="CL126" s="0" t="n">
        <f aca="false">BZ126*'Dist Horaria'!$S$6</f>
        <v>502.820547945205</v>
      </c>
      <c r="CM126" s="0" t="n">
        <f aca="false">BZ126*'Dist Horaria'!$T$6</f>
        <v>502.820547945205</v>
      </c>
      <c r="CN126" s="0" t="n">
        <f aca="false">BZ126*'Dist Horaria'!$U$6</f>
        <v>502.820547945205</v>
      </c>
      <c r="CO126" s="0" t="n">
        <f aca="false">BZ126*'Dist Horaria'!$V$6</f>
        <v>502.820547945205</v>
      </c>
      <c r="CP126" s="0" t="n">
        <f aca="false">BZ126*'Dist Horaria'!$W$6</f>
        <v>502.820547945205</v>
      </c>
      <c r="CQ126" s="0" t="n">
        <f aca="false">BZ126*'Dist Horaria'!$X$6</f>
        <v>766.202739726028</v>
      </c>
      <c r="CR126" s="0" t="n">
        <f aca="false">BZ126*'Dist Horaria'!$Y$6</f>
        <v>766.202739726028</v>
      </c>
      <c r="CS126" s="0" t="n">
        <f aca="false">BZ126*'Dist Horaria'!$Z$6</f>
        <v>766.202739726028</v>
      </c>
      <c r="CT126" s="0" t="n">
        <f aca="false">BZ126*'Dist Horaria'!$AA$6</f>
        <v>287.32602739726</v>
      </c>
      <c r="CU126" s="0" t="n">
        <f aca="false">BZ126*'Dist Horaria'!$AB$6</f>
        <v>287.32602739726</v>
      </c>
      <c r="CV126" s="0" t="n">
        <f aca="false">BZ126*'Dist Horaria'!$AC$6</f>
        <v>287.32602739726</v>
      </c>
      <c r="CW126" s="0" t="n">
        <f aca="false">BZ126*'Dist Horaria'!$AD$6</f>
        <v>287.32602739726</v>
      </c>
      <c r="CX126" s="0" t="n">
        <f aca="false">BZ126*'Dist Horaria'!$AE$6</f>
        <v>287.32602739726</v>
      </c>
      <c r="CY126" s="0" t="n">
        <f aca="false">AS126*1000000</f>
        <v>12022.0530371507</v>
      </c>
      <c r="CZ126" s="0" t="n">
        <f aca="false">CY126*'Dist Horaria'!$H$6</f>
        <v>300.551325928767</v>
      </c>
      <c r="DA126" s="0" t="n">
        <f aca="false">CY126*'Dist Horaria'!$I$6</f>
        <v>300.551325928767</v>
      </c>
      <c r="DB126" s="0" t="n">
        <f aca="false">CY126*'Dist Horaria'!$J$6</f>
        <v>300.551325928767</v>
      </c>
      <c r="DC126" s="0" t="n">
        <f aca="false">CY126*'Dist Horaria'!$K$6</f>
        <v>300.551325928767</v>
      </c>
      <c r="DD126" s="0" t="n">
        <f aca="false">CY126*'Dist Horaria'!$L$6</f>
        <v>300.551325928767</v>
      </c>
      <c r="DE126" s="0" t="n">
        <f aca="false">CY126*'Dist Horaria'!$M$6</f>
        <v>801.470202476713</v>
      </c>
      <c r="DF126" s="0" t="n">
        <f aca="false">CY126*'Dist Horaria'!$N$6</f>
        <v>801.470202476713</v>
      </c>
      <c r="DG126" s="0" t="n">
        <f aca="false">CY126*'Dist Horaria'!$O$6</f>
        <v>801.470202476713</v>
      </c>
      <c r="DH126" s="0" t="n">
        <f aca="false">CY126*'Dist Horaria'!$P$6</f>
        <v>525.964820375343</v>
      </c>
      <c r="DI126" s="0" t="n">
        <f aca="false">CY126*'Dist Horaria'!$Q$6</f>
        <v>525.964820375343</v>
      </c>
      <c r="DJ126" s="0" t="n">
        <f aca="false">CY126*'Dist Horaria'!$R$6</f>
        <v>525.964820375343</v>
      </c>
      <c r="DK126" s="0" t="n">
        <f aca="false">CY126*'Dist Horaria'!$S$6</f>
        <v>525.964820375343</v>
      </c>
      <c r="DL126" s="0" t="n">
        <f aca="false">CY126*'Dist Horaria'!$T$6</f>
        <v>525.964820375343</v>
      </c>
      <c r="DM126" s="0" t="n">
        <f aca="false">CY126*'Dist Horaria'!$U$6</f>
        <v>525.964820375343</v>
      </c>
      <c r="DN126" s="0" t="n">
        <f aca="false">CY126*'Dist Horaria'!$V$6</f>
        <v>525.964820375343</v>
      </c>
      <c r="DO126" s="0" t="n">
        <f aca="false">CY126*'Dist Horaria'!$W$6</f>
        <v>525.964820375343</v>
      </c>
      <c r="DP126" s="0" t="n">
        <f aca="false">CY126*'Dist Horaria'!$X$6</f>
        <v>801.470202476713</v>
      </c>
      <c r="DQ126" s="0" t="n">
        <f aca="false">CY126*'Dist Horaria'!$Y$6</f>
        <v>801.470202476713</v>
      </c>
      <c r="DR126" s="0" t="n">
        <f aca="false">CY126*'Dist Horaria'!$Z$6</f>
        <v>801.470202476713</v>
      </c>
      <c r="DS126" s="0" t="n">
        <f aca="false">CY126*'Dist Horaria'!$AA$6</f>
        <v>300.551325928767</v>
      </c>
      <c r="DT126" s="0" t="n">
        <f aca="false">CY126*'Dist Horaria'!$AB$6</f>
        <v>300.551325928767</v>
      </c>
      <c r="DU126" s="0" t="n">
        <f aca="false">CY126*'Dist Horaria'!$AC$6</f>
        <v>300.551325928767</v>
      </c>
      <c r="DV126" s="0" t="n">
        <f aca="false">CY126*'Dist Horaria'!$AD$6</f>
        <v>300.551325928767</v>
      </c>
      <c r="DW126" s="0" t="n">
        <f aca="false">CY126*'Dist Horaria'!$AE$6</f>
        <v>300.551325928767</v>
      </c>
      <c r="DX126" s="0" t="n">
        <f aca="false">AX126*1000000</f>
        <v>696.930610849315</v>
      </c>
      <c r="DY126" s="0" t="n">
        <f aca="false">DX126*'Dist Horaria'!$H$6</f>
        <v>17.4232652712329</v>
      </c>
      <c r="DZ126" s="0" t="n">
        <f aca="false">DX126*'Dist Horaria'!$I$6</f>
        <v>17.4232652712329</v>
      </c>
      <c r="EA126" s="0" t="n">
        <f aca="false">DX126*'Dist Horaria'!$J$6</f>
        <v>17.4232652712329</v>
      </c>
      <c r="EB126" s="0" t="n">
        <f aca="false">DX126*'Dist Horaria'!$K$6</f>
        <v>17.4232652712329</v>
      </c>
      <c r="EC126" s="0" t="n">
        <f aca="false">DX126*'Dist Horaria'!$L$6</f>
        <v>17.4232652712329</v>
      </c>
      <c r="ED126" s="0" t="n">
        <f aca="false">DX126*'Dist Horaria'!$M$6</f>
        <v>46.4620407232877</v>
      </c>
      <c r="EE126" s="0" t="n">
        <f aca="false">DX126*'Dist Horaria'!$N$6</f>
        <v>46.4620407232877</v>
      </c>
      <c r="EF126" s="0" t="n">
        <f aca="false">DX126*'Dist Horaria'!$O$6</f>
        <v>46.4620407232877</v>
      </c>
      <c r="EG126" s="0" t="n">
        <f aca="false">DX126*'Dist Horaria'!$P$6</f>
        <v>30.4907142246575</v>
      </c>
      <c r="EH126" s="0" t="n">
        <f aca="false">DX126*'Dist Horaria'!$Q$6</f>
        <v>30.4907142246575</v>
      </c>
      <c r="EI126" s="0" t="n">
        <f aca="false">DX126*'Dist Horaria'!$R$6</f>
        <v>30.4907142246575</v>
      </c>
      <c r="EJ126" s="0" t="n">
        <f aca="false">DX126*'Dist Horaria'!$S$6</f>
        <v>30.4907142246575</v>
      </c>
      <c r="EK126" s="0" t="n">
        <f aca="false">DX126*'Dist Horaria'!$T$6</f>
        <v>30.4907142246575</v>
      </c>
      <c r="EL126" s="0" t="n">
        <f aca="false">DX126*'Dist Horaria'!$U$6</f>
        <v>30.4907142246575</v>
      </c>
      <c r="EM126" s="0" t="n">
        <f aca="false">DX126*'Dist Horaria'!$V$6</f>
        <v>30.4907142246575</v>
      </c>
      <c r="EN126" s="0" t="n">
        <f aca="false">DX126*'Dist Horaria'!$W$6</f>
        <v>30.4907142246575</v>
      </c>
      <c r="EO126" s="0" t="n">
        <f aca="false">DX126*'Dist Horaria'!$X$6</f>
        <v>46.4620407232877</v>
      </c>
      <c r="EP126" s="0" t="n">
        <f aca="false">DX126*'Dist Horaria'!$Y$6</f>
        <v>46.4620407232877</v>
      </c>
      <c r="EQ126" s="0" t="n">
        <f aca="false">DX126*'Dist Horaria'!$Z$6</f>
        <v>46.4620407232877</v>
      </c>
      <c r="ER126" s="0" t="n">
        <f aca="false">DX126*'Dist Horaria'!$AA$6</f>
        <v>17.4232652712329</v>
      </c>
      <c r="ES126" s="0" t="n">
        <f aca="false">DX126*'Dist Horaria'!$AB$6</f>
        <v>17.4232652712329</v>
      </c>
      <c r="ET126" s="0" t="n">
        <f aca="false">DX126*'Dist Horaria'!$AC$6</f>
        <v>17.4232652712329</v>
      </c>
      <c r="EU126" s="0" t="n">
        <f aca="false">DX126*'Dist Horaria'!$AD$6</f>
        <v>17.4232652712329</v>
      </c>
      <c r="EV126" s="0" t="n">
        <f aca="false">DX126*'Dist Horaria'!$AE$6</f>
        <v>17.4232652712329</v>
      </c>
      <c r="EW126" s="0" t="n">
        <f aca="false">BB126+CA126+CZ126+DY126</f>
        <v>705.649701610026</v>
      </c>
      <c r="EX126" s="0" t="n">
        <f aca="false">BC126+CB126+DA126+DZ126</f>
        <v>702.965269692634</v>
      </c>
      <c r="EY126" s="0" t="n">
        <f aca="false">BD126+CC126+DB126+EA126</f>
        <v>700.431495893993</v>
      </c>
      <c r="EZ126" s="0" t="n">
        <f aca="false">BE126+CD126+DC126+EB126</f>
        <v>698.272819577475</v>
      </c>
      <c r="FA126" s="0" t="n">
        <f aca="false">BF126+CE126+DD126+EC126</f>
        <v>696.695342734872</v>
      </c>
      <c r="FB126" s="0" t="n">
        <f aca="false">BG126+CF126+DE126+ED126</f>
        <v>1704.53658287148</v>
      </c>
      <c r="FC126" s="0" t="n">
        <f aca="false">BH126+CG126+DF126+EE126</f>
        <v>1708.61660699697</v>
      </c>
      <c r="FD126" s="0" t="n">
        <f aca="false">BI126+CH126+DG126+EF126</f>
        <v>1708.61660699697</v>
      </c>
      <c r="FE126" s="0" t="n">
        <f aca="false">BJ126+CI126+DH126+EG126</f>
        <v>1184.27845929143</v>
      </c>
      <c r="FF126" s="0" t="n">
        <f aca="false">BK126+CJ126+DI126+EH126</f>
        <v>1197.4998645242</v>
      </c>
      <c r="FG126" s="0" t="n">
        <f aca="false">BL126+CK126+DJ126+EI126</f>
        <v>1207.11543196622</v>
      </c>
      <c r="FH126" s="0" t="n">
        <f aca="false">BM126+CL126+DK126+EJ126</f>
        <v>1211.92321568722</v>
      </c>
      <c r="FI126" s="0" t="n">
        <f aca="false">BN126+CM126+DL126+EK126</f>
        <v>1213.12516161748</v>
      </c>
      <c r="FJ126" s="0" t="n">
        <f aca="false">BO126+CN126+DM126+EL126</f>
        <v>1211.92321568722</v>
      </c>
      <c r="FK126" s="0" t="n">
        <f aca="false">BP126+CO126+DN126+EM126</f>
        <v>1209.51932382672</v>
      </c>
      <c r="FL126" s="0" t="n">
        <f aca="false">BQ126+CP126+DO126+EN126</f>
        <v>1205.91348603596</v>
      </c>
      <c r="FM126" s="0" t="n">
        <f aca="false">BR126+CQ126+DP126+EO126</f>
        <v>1757.93055585818</v>
      </c>
      <c r="FN126" s="0" t="n">
        <f aca="false">BS126+CR126+DQ126+EP126</f>
        <v>1754.65078660146</v>
      </c>
      <c r="FO126" s="0" t="n">
        <f aca="false">BT126+CS126+DR126+EQ126</f>
        <v>1736.79868151855</v>
      </c>
      <c r="FP126" s="0" t="n">
        <f aca="false">BU126+CT126+DS126+ER126</f>
        <v>721.946790033173</v>
      </c>
      <c r="FQ126" s="0" t="n">
        <f aca="false">BV126+CU126+DT126+ES126</f>
        <v>709.123506008259</v>
      </c>
      <c r="FR126" s="0" t="n">
        <f aca="false">BW126+CV126+DU126+ET126</f>
        <v>717.826502213467</v>
      </c>
      <c r="FS126" s="0" t="n">
        <f aca="false">BX126+CW126+DV126+EU126</f>
        <v>714.85699195966</v>
      </c>
      <c r="FT126" s="0" t="n">
        <f aca="false">BY126+CX126+DW126+EV126</f>
        <v>711.7154234477</v>
      </c>
      <c r="FU126" s="0" t="n">
        <f aca="false">AM126*'Dist Horaria'!$H$10</f>
        <v>0.378600263092874</v>
      </c>
      <c r="FV126" s="0" t="n">
        <f aca="false">AM126*'Dist Horaria'!$I$10</f>
        <v>0.354328062786814</v>
      </c>
      <c r="FW126" s="0" t="n">
        <f aca="false">AM126*'Dist Horaria'!$J$10</f>
        <v>0.352794144259292</v>
      </c>
      <c r="FX126" s="0" t="n">
        <f aca="false">AM126*'Dist Horaria'!$K$10</f>
        <v>0.342647905907322</v>
      </c>
      <c r="FY126" s="0" t="n">
        <f aca="false">AM126*'Dist Horaria'!$L$10</f>
        <v>0.342785028136421</v>
      </c>
      <c r="FZ126" s="0" t="n">
        <f aca="false">AM126*'Dist Horaria'!$M$10</f>
        <v>0.366794086614598</v>
      </c>
      <c r="GA126" s="0" t="n">
        <f aca="false">AM126*'Dist Horaria'!$N$10</f>
        <v>0.347002367006129</v>
      </c>
      <c r="GB126" s="0" t="n">
        <f aca="false">AM126*'Dist Horaria'!$O$10</f>
        <v>0.341079683098957</v>
      </c>
      <c r="GC126" s="0" t="n">
        <f aca="false">AM126*'Dist Horaria'!$P$10</f>
        <v>0.346372458800759</v>
      </c>
      <c r="GD126" s="0" t="n">
        <f aca="false">AM126*'Dist Horaria'!$Q$10</f>
        <v>0.313455389933517</v>
      </c>
      <c r="GE126" s="0" t="n">
        <f aca="false">AM126*'Dist Horaria'!$R$10</f>
        <v>0.382462649922482</v>
      </c>
      <c r="GF126" s="0" t="n">
        <f aca="false">AM126*'Dist Horaria'!$S$10</f>
        <v>0.326637960440834</v>
      </c>
      <c r="GG126" s="0" t="n">
        <f aca="false">AR126*'Dist Horaria'!$H$10</f>
        <v>0.3960268135132</v>
      </c>
      <c r="GH126" s="0" t="n">
        <f aca="false">AR126*'Dist Horaria'!$I$10</f>
        <v>0.37063739073352</v>
      </c>
      <c r="GI126" s="0" t="n">
        <f aca="false">AR126*'Dist Horaria'!$J$10</f>
        <v>0.369032867636571</v>
      </c>
      <c r="GJ126" s="0" t="n">
        <f aca="false">AR126*'Dist Horaria'!$K$10</f>
        <v>0.358419609180672</v>
      </c>
      <c r="GK126" s="0" t="n">
        <f aca="false">AR126*'Dist Horaria'!$L$10</f>
        <v>0.358563042993972</v>
      </c>
      <c r="GL126" s="0" t="n">
        <f aca="false">AR126*'Dist Horaria'!$M$10</f>
        <v>0.383677211819133</v>
      </c>
      <c r="GM126" s="0" t="n">
        <f aca="false">AR126*'Dist Horaria'!$N$10</f>
        <v>0.362974501296805</v>
      </c>
      <c r="GN126" s="0" t="n">
        <f aca="false">AR126*'Dist Horaria'!$O$10</f>
        <v>0.35677920281486</v>
      </c>
      <c r="GO126" s="0" t="n">
        <f aca="false">AR126*'Dist Horaria'!$P$10</f>
        <v>0.362315599115015</v>
      </c>
      <c r="GP126" s="0" t="n">
        <f aca="false">AR126*'Dist Horaria'!$Q$10</f>
        <v>0.327883394057379</v>
      </c>
      <c r="GQ126" s="0" t="n">
        <f aca="false">AR126*'Dist Horaria'!$R$10</f>
        <v>0.400066981727002</v>
      </c>
      <c r="GR126" s="0" t="n">
        <f aca="false">AR126*'Dist Horaria'!$S$10</f>
        <v>0.341672743671871</v>
      </c>
      <c r="GS126" s="0" t="n">
        <f aca="false">AW126*'Dist Horaria'!$H$10</f>
        <v>0.0229580761456928</v>
      </c>
      <c r="GT126" s="0" t="n">
        <f aca="false">AW126*'Dist Horaria'!$I$10</f>
        <v>0.0214862255497693</v>
      </c>
      <c r="GU126" s="0" t="n">
        <f aca="false">AW126*'Dist Horaria'!$J$10</f>
        <v>0.0213932097180621</v>
      </c>
      <c r="GV126" s="0" t="n">
        <f aca="false">AW126*'Dist Horaria'!$K$10</f>
        <v>0.0207779483582998</v>
      </c>
      <c r="GW126" s="0" t="n">
        <f aca="false">AW126*'Dist Horaria'!$L$10</f>
        <v>0.0207862633619694</v>
      </c>
      <c r="GX126" s="0" t="n">
        <f aca="false">AW126*'Dist Horaria'!$M$10</f>
        <v>0.0222421572069062</v>
      </c>
      <c r="GY126" s="0" t="n">
        <f aca="false">AW126*'Dist Horaria'!$N$10</f>
        <v>0.0210420000751771</v>
      </c>
      <c r="GZ126" s="0" t="n">
        <f aca="false">AW126*'Dist Horaria'!$O$10</f>
        <v>0.0206828523370933</v>
      </c>
      <c r="HA126" s="0" t="n">
        <f aca="false">AW126*'Dist Horaria'!$P$10</f>
        <v>0.0210038028472472</v>
      </c>
      <c r="HB126" s="0" t="n">
        <f aca="false">AW126*'Dist Horaria'!$Q$10</f>
        <v>0.0190077329888336</v>
      </c>
      <c r="HC126" s="0" t="n">
        <f aca="false">AW126*'Dist Horaria'!$R$10</f>
        <v>0.0231922887957682</v>
      </c>
      <c r="HD126" s="0" t="n">
        <f aca="false">AW126*'Dist Horaria'!$S$10</f>
        <v>0.0198071155751809</v>
      </c>
    </row>
    <row r="127" customFormat="false" ht="13.8" hidden="false" customHeight="false" outlineLevel="0" collapsed="false">
      <c r="A127" s="0" t="n">
        <v>4.68339578478137</v>
      </c>
      <c r="B127" s="0" t="n">
        <v>-74.0972204171659</v>
      </c>
      <c r="C127" s="0" t="n">
        <v>29</v>
      </c>
      <c r="D127" s="0" t="n">
        <v>33</v>
      </c>
      <c r="E127" s="0" t="n">
        <v>2422</v>
      </c>
      <c r="F127" s="0" t="n">
        <v>15</v>
      </c>
      <c r="G127" s="0" t="s">
        <v>351</v>
      </c>
      <c r="H127" s="1" t="n">
        <v>40903</v>
      </c>
      <c r="I127" s="0" t="s">
        <v>734</v>
      </c>
      <c r="J127" s="0" t="s">
        <v>735</v>
      </c>
      <c r="K127" s="0" t="s">
        <v>736</v>
      </c>
      <c r="L127" s="0" t="s">
        <v>737</v>
      </c>
      <c r="M127" s="0" t="s">
        <v>738</v>
      </c>
      <c r="N127" s="0" t="n">
        <v>24</v>
      </c>
      <c r="O127" s="0" t="s">
        <v>110</v>
      </c>
      <c r="P127" s="0" t="s">
        <v>85</v>
      </c>
      <c r="Q127" s="0" t="s">
        <v>86</v>
      </c>
      <c r="R127" s="0" t="s">
        <v>87</v>
      </c>
      <c r="S127" s="0" t="n">
        <v>365</v>
      </c>
      <c r="T127" s="0" t="n">
        <v>24</v>
      </c>
      <c r="U127" s="0" t="n">
        <v>3</v>
      </c>
      <c r="V127" s="0" t="n">
        <v>70000</v>
      </c>
      <c r="W127" s="0" t="n">
        <f aca="false">V127*12</f>
        <v>840000</v>
      </c>
      <c r="X127" s="0" t="n">
        <v>1</v>
      </c>
      <c r="Y127" s="0" t="s">
        <v>148</v>
      </c>
      <c r="Z127" s="0" t="n">
        <v>23416.74</v>
      </c>
      <c r="AA127" s="0" t="s">
        <v>89</v>
      </c>
      <c r="AB127" s="0" t="n">
        <v>0.005</v>
      </c>
      <c r="AC127" s="0" t="n">
        <v>1</v>
      </c>
      <c r="AD127" s="0" t="n">
        <v>3015.33750307249</v>
      </c>
      <c r="AE127" s="0" t="n">
        <v>1.36896322639491</v>
      </c>
      <c r="AF127" s="0" t="n">
        <f aca="false">AE127/S127</f>
        <v>0.00375058418190386</v>
      </c>
      <c r="AG127" s="0" t="n">
        <f aca="false">AE127*EXP(AB127*AC127)</f>
        <v>1.37582518312297</v>
      </c>
      <c r="AH127" s="0" t="n">
        <f aca="false">AG127/S127</f>
        <v>0.00376938406335059</v>
      </c>
      <c r="AI127" s="0" t="s">
        <v>90</v>
      </c>
      <c r="AJ127" s="0" t="n">
        <f aca="false">IF(AI127="A",'FE DISTRIBUCIÓN'!$C$2,'FE DISTRIBUCIÓN'!$C$3)</f>
        <v>4.994E-006</v>
      </c>
      <c r="AK127" s="0" t="n">
        <f aca="false">W127*AJ127</f>
        <v>4.19496</v>
      </c>
      <c r="AL127" s="0" t="n">
        <f aca="false">AK127/365</f>
        <v>0.0114930410958904</v>
      </c>
      <c r="AM127" s="0" t="n">
        <f aca="false">AK127*EXP(AB127*AC127)</f>
        <v>4.21598732450435</v>
      </c>
      <c r="AN127" s="0" t="n">
        <f aca="false">AM127/365</f>
        <v>0.0115506502041215</v>
      </c>
      <c r="AO127" s="0" t="n">
        <v>5.223868284E-006</v>
      </c>
      <c r="AP127" s="0" t="n">
        <f aca="false">AO127*W127</f>
        <v>4.38804935856</v>
      </c>
      <c r="AQ127" s="0" t="n">
        <f aca="false">AP127/365</f>
        <v>0.0120220530371507</v>
      </c>
      <c r="AR127" s="0" t="n">
        <f aca="false">AP127*EXP(AB127*AC127)</f>
        <v>4.41004454750186</v>
      </c>
      <c r="AS127" s="0" t="n">
        <f aca="false">AR127/365</f>
        <v>0.0120823138287722</v>
      </c>
      <c r="AT127" s="0" t="n">
        <v>3.02832944E-007</v>
      </c>
      <c r="AU127" s="0" t="n">
        <f aca="false">AT127*W127</f>
        <v>0.25437967296</v>
      </c>
      <c r="AV127" s="0" t="n">
        <f aca="false">AU127/365</f>
        <v>0.000696930610849315</v>
      </c>
      <c r="AW127" s="0" t="n">
        <f aca="false">AU127*EXP(AB127*AC127)</f>
        <v>0.25565475637692</v>
      </c>
      <c r="AX127" s="0" t="n">
        <f aca="false">AW127/365</f>
        <v>0.000700423990073752</v>
      </c>
      <c r="AY127" s="0" t="n">
        <f aca="false">AW127+AR127+AM127+AG127</f>
        <v>10.2575118115061</v>
      </c>
      <c r="AZ127" s="0" t="n">
        <f aca="false">AH127+AN127+AS127+AX127</f>
        <v>0.0281027720863181</v>
      </c>
      <c r="BA127" s="0" t="n">
        <f aca="false">AH127*1000000</f>
        <v>3769.38406335059</v>
      </c>
      <c r="BB127" s="0" t="n">
        <f aca="false">BA127*'Dist Horaria'!$H$3</f>
        <v>131.342459320559</v>
      </c>
      <c r="BC127" s="0" t="n">
        <f aca="false">BA127*'Dist Horaria'!$I$3</f>
        <v>127.828925570938</v>
      </c>
      <c r="BD127" s="0" t="n">
        <f aca="false">BA127*'Dist Horaria'!$J$3</f>
        <v>124.512581543827</v>
      </c>
      <c r="BE127" s="0" t="n">
        <f aca="false">BA127*'Dist Horaria'!$K$3</f>
        <v>121.687185956979</v>
      </c>
      <c r="BF127" s="0" t="n">
        <f aca="false">BA127*'Dist Horaria'!$L$3</f>
        <v>119.622496556654</v>
      </c>
      <c r="BG127" s="0" t="n">
        <f aca="false">BA127*'Dist Horaria'!$M$3</f>
        <v>118.322640395613</v>
      </c>
      <c r="BH127" s="0" t="n">
        <f aca="false">BA127*'Dist Horaria'!$N$3</f>
        <v>123.662802823016</v>
      </c>
      <c r="BI127" s="0" t="n">
        <f aca="false">BA127*'Dist Horaria'!$O$3</f>
        <v>123.662802823016</v>
      </c>
      <c r="BJ127" s="0" t="n">
        <f aca="false">BA127*'Dist Horaria'!$P$3</f>
        <v>163.610060897866</v>
      </c>
      <c r="BK127" s="0" t="n">
        <f aca="false">BA127*'Dist Horaria'!$Q$3</f>
        <v>180.91497118514</v>
      </c>
      <c r="BL127" s="0" t="n">
        <f aca="false">BA127*'Dist Horaria'!$R$3</f>
        <v>193.500360484976</v>
      </c>
      <c r="BM127" s="0" t="n">
        <f aca="false">BA127*'Dist Horaria'!$S$3</f>
        <v>199.793055134894</v>
      </c>
      <c r="BN127" s="0" t="n">
        <f aca="false">BA127*'Dist Horaria'!$T$3</f>
        <v>201.366228797373</v>
      </c>
      <c r="BO127" s="0" t="n">
        <f aca="false">BA127*'Dist Horaria'!$U$3</f>
        <v>199.793055134894</v>
      </c>
      <c r="BP127" s="0" t="n">
        <f aca="false">BA127*'Dist Horaria'!$V$3</f>
        <v>196.646707809935</v>
      </c>
      <c r="BQ127" s="0" t="n">
        <f aca="false">BA127*'Dist Horaria'!$W$3</f>
        <v>191.927186822497</v>
      </c>
      <c r="BR127" s="0" t="n">
        <f aca="false">BA127*'Dist Horaria'!$X$3</f>
        <v>188.207640979785</v>
      </c>
      <c r="BS127" s="0" t="n">
        <f aca="false">BA127*'Dist Horaria'!$Y$3</f>
        <v>183.91489661932</v>
      </c>
      <c r="BT127" s="0" t="n">
        <f aca="false">BA127*'Dist Horaria'!$Z$3</f>
        <v>160.549068898302</v>
      </c>
      <c r="BU127" s="0" t="n">
        <f aca="false">BA127*'Dist Horaria'!$AA$3</f>
        <v>152.672994777355</v>
      </c>
      <c r="BV127" s="0" t="n">
        <f aca="false">BA127*'Dist Horaria'!$AB$3</f>
        <v>135.889167662721</v>
      </c>
      <c r="BW127" s="0" t="n">
        <f aca="false">BA127*'Dist Horaria'!$AC$3</f>
        <v>147.280132988276</v>
      </c>
      <c r="BX127" s="0" t="n">
        <f aca="false">BA127*'Dist Horaria'!$AD$3</f>
        <v>143.393472861416</v>
      </c>
      <c r="BY127" s="0" t="n">
        <f aca="false">BA127*'Dist Horaria'!$AE$3</f>
        <v>139.281613319737</v>
      </c>
      <c r="BZ127" s="0" t="n">
        <f aca="false">AN127*1000000</f>
        <v>11550.6502041215</v>
      </c>
      <c r="CA127" s="0" t="n">
        <f aca="false">BZ127*'Dist Horaria'!$H$6</f>
        <v>288.766255103038</v>
      </c>
      <c r="CB127" s="0" t="n">
        <f aca="false">BZ127*'Dist Horaria'!$I$6</f>
        <v>288.766255103038</v>
      </c>
      <c r="CC127" s="0" t="n">
        <f aca="false">BZ127*'Dist Horaria'!$J$6</f>
        <v>288.766255103038</v>
      </c>
      <c r="CD127" s="0" t="n">
        <f aca="false">BZ127*'Dist Horaria'!$K$6</f>
        <v>288.766255103038</v>
      </c>
      <c r="CE127" s="0" t="n">
        <f aca="false">BZ127*'Dist Horaria'!$L$6</f>
        <v>288.766255103038</v>
      </c>
      <c r="CF127" s="0" t="n">
        <f aca="false">BZ127*'Dist Horaria'!$M$6</f>
        <v>770.043346941434</v>
      </c>
      <c r="CG127" s="0" t="n">
        <f aca="false">BZ127*'Dist Horaria'!$N$6</f>
        <v>770.043346941434</v>
      </c>
      <c r="CH127" s="0" t="n">
        <f aca="false">BZ127*'Dist Horaria'!$O$6</f>
        <v>770.043346941434</v>
      </c>
      <c r="CI127" s="0" t="n">
        <f aca="false">BZ127*'Dist Horaria'!$P$6</f>
        <v>505.340946430316</v>
      </c>
      <c r="CJ127" s="0" t="n">
        <f aca="false">BZ127*'Dist Horaria'!$Q$6</f>
        <v>505.340946430316</v>
      </c>
      <c r="CK127" s="0" t="n">
        <f aca="false">BZ127*'Dist Horaria'!$R$6</f>
        <v>505.340946430316</v>
      </c>
      <c r="CL127" s="0" t="n">
        <f aca="false">BZ127*'Dist Horaria'!$S$6</f>
        <v>505.340946430316</v>
      </c>
      <c r="CM127" s="0" t="n">
        <f aca="false">BZ127*'Dist Horaria'!$T$6</f>
        <v>505.340946430316</v>
      </c>
      <c r="CN127" s="0" t="n">
        <f aca="false">BZ127*'Dist Horaria'!$U$6</f>
        <v>505.340946430316</v>
      </c>
      <c r="CO127" s="0" t="n">
        <f aca="false">BZ127*'Dist Horaria'!$V$6</f>
        <v>505.340946430316</v>
      </c>
      <c r="CP127" s="0" t="n">
        <f aca="false">BZ127*'Dist Horaria'!$W$6</f>
        <v>505.340946430316</v>
      </c>
      <c r="CQ127" s="0" t="n">
        <f aca="false">BZ127*'Dist Horaria'!$X$6</f>
        <v>770.043346941434</v>
      </c>
      <c r="CR127" s="0" t="n">
        <f aca="false">BZ127*'Dist Horaria'!$Y$6</f>
        <v>770.043346941434</v>
      </c>
      <c r="CS127" s="0" t="n">
        <f aca="false">BZ127*'Dist Horaria'!$Z$6</f>
        <v>770.043346941434</v>
      </c>
      <c r="CT127" s="0" t="n">
        <f aca="false">BZ127*'Dist Horaria'!$AA$6</f>
        <v>288.766255103038</v>
      </c>
      <c r="CU127" s="0" t="n">
        <f aca="false">BZ127*'Dist Horaria'!$AB$6</f>
        <v>288.766255103038</v>
      </c>
      <c r="CV127" s="0" t="n">
        <f aca="false">BZ127*'Dist Horaria'!$AC$6</f>
        <v>288.766255103038</v>
      </c>
      <c r="CW127" s="0" t="n">
        <f aca="false">BZ127*'Dist Horaria'!$AD$6</f>
        <v>288.766255103038</v>
      </c>
      <c r="CX127" s="0" t="n">
        <f aca="false">BZ127*'Dist Horaria'!$AE$6</f>
        <v>288.766255103038</v>
      </c>
      <c r="CY127" s="0" t="n">
        <f aca="false">AS127*1000000</f>
        <v>12082.3138287722</v>
      </c>
      <c r="CZ127" s="0" t="n">
        <f aca="false">CY127*'Dist Horaria'!$H$6</f>
        <v>302.057845719306</v>
      </c>
      <c r="DA127" s="0" t="n">
        <f aca="false">CY127*'Dist Horaria'!$I$6</f>
        <v>302.057845719306</v>
      </c>
      <c r="DB127" s="0" t="n">
        <f aca="false">CY127*'Dist Horaria'!$J$6</f>
        <v>302.057845719306</v>
      </c>
      <c r="DC127" s="0" t="n">
        <f aca="false">CY127*'Dist Horaria'!$K$6</f>
        <v>302.057845719306</v>
      </c>
      <c r="DD127" s="0" t="n">
        <f aca="false">CY127*'Dist Horaria'!$L$6</f>
        <v>302.057845719306</v>
      </c>
      <c r="DE127" s="0" t="n">
        <f aca="false">CY127*'Dist Horaria'!$M$6</f>
        <v>805.487588584816</v>
      </c>
      <c r="DF127" s="0" t="n">
        <f aca="false">CY127*'Dist Horaria'!$N$6</f>
        <v>805.487588584816</v>
      </c>
      <c r="DG127" s="0" t="n">
        <f aca="false">CY127*'Dist Horaria'!$O$6</f>
        <v>805.487588584816</v>
      </c>
      <c r="DH127" s="0" t="n">
        <f aca="false">CY127*'Dist Horaria'!$P$6</f>
        <v>528.601230008785</v>
      </c>
      <c r="DI127" s="0" t="n">
        <f aca="false">CY127*'Dist Horaria'!$Q$6</f>
        <v>528.601230008785</v>
      </c>
      <c r="DJ127" s="0" t="n">
        <f aca="false">CY127*'Dist Horaria'!$R$6</f>
        <v>528.601230008785</v>
      </c>
      <c r="DK127" s="0" t="n">
        <f aca="false">CY127*'Dist Horaria'!$S$6</f>
        <v>528.601230008785</v>
      </c>
      <c r="DL127" s="0" t="n">
        <f aca="false">CY127*'Dist Horaria'!$T$6</f>
        <v>528.601230008785</v>
      </c>
      <c r="DM127" s="0" t="n">
        <f aca="false">CY127*'Dist Horaria'!$U$6</f>
        <v>528.601230008785</v>
      </c>
      <c r="DN127" s="0" t="n">
        <f aca="false">CY127*'Dist Horaria'!$V$6</f>
        <v>528.601230008785</v>
      </c>
      <c r="DO127" s="0" t="n">
        <f aca="false">CY127*'Dist Horaria'!$W$6</f>
        <v>528.601230008785</v>
      </c>
      <c r="DP127" s="0" t="n">
        <f aca="false">CY127*'Dist Horaria'!$X$6</f>
        <v>805.487588584816</v>
      </c>
      <c r="DQ127" s="0" t="n">
        <f aca="false">CY127*'Dist Horaria'!$Y$6</f>
        <v>805.487588584816</v>
      </c>
      <c r="DR127" s="0" t="n">
        <f aca="false">CY127*'Dist Horaria'!$Z$6</f>
        <v>805.487588584816</v>
      </c>
      <c r="DS127" s="0" t="n">
        <f aca="false">CY127*'Dist Horaria'!$AA$6</f>
        <v>302.057845719306</v>
      </c>
      <c r="DT127" s="0" t="n">
        <f aca="false">CY127*'Dist Horaria'!$AB$6</f>
        <v>302.057845719306</v>
      </c>
      <c r="DU127" s="0" t="n">
        <f aca="false">CY127*'Dist Horaria'!$AC$6</f>
        <v>302.057845719306</v>
      </c>
      <c r="DV127" s="0" t="n">
        <f aca="false">CY127*'Dist Horaria'!$AD$6</f>
        <v>302.057845719306</v>
      </c>
      <c r="DW127" s="0" t="n">
        <f aca="false">CY127*'Dist Horaria'!$AE$6</f>
        <v>302.057845719306</v>
      </c>
      <c r="DX127" s="0" t="n">
        <f aca="false">AX127*1000000</f>
        <v>700.423990073752</v>
      </c>
      <c r="DY127" s="0" t="n">
        <f aca="false">DX127*'Dist Horaria'!$H$6</f>
        <v>17.5105997518438</v>
      </c>
      <c r="DZ127" s="0" t="n">
        <f aca="false">DX127*'Dist Horaria'!$I$6</f>
        <v>17.5105997518438</v>
      </c>
      <c r="EA127" s="0" t="n">
        <f aca="false">DX127*'Dist Horaria'!$J$6</f>
        <v>17.5105997518438</v>
      </c>
      <c r="EB127" s="0" t="n">
        <f aca="false">DX127*'Dist Horaria'!$K$6</f>
        <v>17.5105997518438</v>
      </c>
      <c r="EC127" s="0" t="n">
        <f aca="false">DX127*'Dist Horaria'!$L$6</f>
        <v>17.5105997518438</v>
      </c>
      <c r="ED127" s="0" t="n">
        <f aca="false">DX127*'Dist Horaria'!$M$6</f>
        <v>46.6949326715835</v>
      </c>
      <c r="EE127" s="0" t="n">
        <f aca="false">DX127*'Dist Horaria'!$N$6</f>
        <v>46.6949326715835</v>
      </c>
      <c r="EF127" s="0" t="n">
        <f aca="false">DX127*'Dist Horaria'!$O$6</f>
        <v>46.6949326715835</v>
      </c>
      <c r="EG127" s="0" t="n">
        <f aca="false">DX127*'Dist Horaria'!$P$6</f>
        <v>30.6435495657267</v>
      </c>
      <c r="EH127" s="0" t="n">
        <f aca="false">DX127*'Dist Horaria'!$Q$6</f>
        <v>30.6435495657267</v>
      </c>
      <c r="EI127" s="0" t="n">
        <f aca="false">DX127*'Dist Horaria'!$R$6</f>
        <v>30.6435495657267</v>
      </c>
      <c r="EJ127" s="0" t="n">
        <f aca="false">DX127*'Dist Horaria'!$S$6</f>
        <v>30.6435495657267</v>
      </c>
      <c r="EK127" s="0" t="n">
        <f aca="false">DX127*'Dist Horaria'!$T$6</f>
        <v>30.6435495657267</v>
      </c>
      <c r="EL127" s="0" t="n">
        <f aca="false">DX127*'Dist Horaria'!$U$6</f>
        <v>30.6435495657267</v>
      </c>
      <c r="EM127" s="0" t="n">
        <f aca="false">DX127*'Dist Horaria'!$V$6</f>
        <v>30.6435495657267</v>
      </c>
      <c r="EN127" s="0" t="n">
        <f aca="false">DX127*'Dist Horaria'!$W$6</f>
        <v>30.6435495657267</v>
      </c>
      <c r="EO127" s="0" t="n">
        <f aca="false">DX127*'Dist Horaria'!$X$6</f>
        <v>46.6949326715835</v>
      </c>
      <c r="EP127" s="0" t="n">
        <f aca="false">DX127*'Dist Horaria'!$Y$6</f>
        <v>46.6949326715835</v>
      </c>
      <c r="EQ127" s="0" t="n">
        <f aca="false">DX127*'Dist Horaria'!$Z$6</f>
        <v>46.6949326715835</v>
      </c>
      <c r="ER127" s="0" t="n">
        <f aca="false">DX127*'Dist Horaria'!$AA$6</f>
        <v>17.5105997518438</v>
      </c>
      <c r="ES127" s="0" t="n">
        <f aca="false">DX127*'Dist Horaria'!$AB$6</f>
        <v>17.5105997518438</v>
      </c>
      <c r="ET127" s="0" t="n">
        <f aca="false">DX127*'Dist Horaria'!$AC$6</f>
        <v>17.5105997518438</v>
      </c>
      <c r="EU127" s="0" t="n">
        <f aca="false">DX127*'Dist Horaria'!$AD$6</f>
        <v>17.5105997518438</v>
      </c>
      <c r="EV127" s="0" t="n">
        <f aca="false">DX127*'Dist Horaria'!$AE$6</f>
        <v>17.5105997518438</v>
      </c>
      <c r="EW127" s="0" t="n">
        <f aca="false">BB127+CA127+CZ127+DY127</f>
        <v>739.677159894746</v>
      </c>
      <c r="EX127" s="0" t="n">
        <f aca="false">BC127+CB127+DA127+DZ127</f>
        <v>736.163626145125</v>
      </c>
      <c r="EY127" s="0" t="n">
        <f aca="false">BD127+CC127+DB127+EA127</f>
        <v>732.847282118015</v>
      </c>
      <c r="EZ127" s="0" t="n">
        <f aca="false">BE127+CD127+DC127+EB127</f>
        <v>730.021886531166</v>
      </c>
      <c r="FA127" s="0" t="n">
        <f aca="false">BF127+CE127+DD127+EC127</f>
        <v>727.957197130842</v>
      </c>
      <c r="FB127" s="0" t="n">
        <f aca="false">BG127+CF127+DE127+ED127</f>
        <v>1740.54850859345</v>
      </c>
      <c r="FC127" s="0" t="n">
        <f aca="false">BH127+CG127+DF127+EE127</f>
        <v>1745.88867102085</v>
      </c>
      <c r="FD127" s="0" t="n">
        <f aca="false">BI127+CH127+DG127+EF127</f>
        <v>1745.88867102085</v>
      </c>
      <c r="FE127" s="0" t="n">
        <f aca="false">BJ127+CI127+DH127+EG127</f>
        <v>1228.19578690269</v>
      </c>
      <c r="FF127" s="0" t="n">
        <f aca="false">BK127+CJ127+DI127+EH127</f>
        <v>1245.50069718997</v>
      </c>
      <c r="FG127" s="0" t="n">
        <f aca="false">BL127+CK127+DJ127+EI127</f>
        <v>1258.0860864898</v>
      </c>
      <c r="FH127" s="0" t="n">
        <f aca="false">BM127+CL127+DK127+EJ127</f>
        <v>1264.37878113972</v>
      </c>
      <c r="FI127" s="0" t="n">
        <f aca="false">BN127+CM127+DL127+EK127</f>
        <v>1265.9519548022</v>
      </c>
      <c r="FJ127" s="0" t="n">
        <f aca="false">BO127+CN127+DM127+EL127</f>
        <v>1264.37878113972</v>
      </c>
      <c r="FK127" s="0" t="n">
        <f aca="false">BP127+CO127+DN127+EM127</f>
        <v>1261.23243381476</v>
      </c>
      <c r="FL127" s="0" t="n">
        <f aca="false">BQ127+CP127+DO127+EN127</f>
        <v>1256.51291282732</v>
      </c>
      <c r="FM127" s="0" t="n">
        <f aca="false">BR127+CQ127+DP127+EO127</f>
        <v>1810.43350917762</v>
      </c>
      <c r="FN127" s="0" t="n">
        <f aca="false">BS127+CR127+DQ127+EP127</f>
        <v>1806.14076481715</v>
      </c>
      <c r="FO127" s="0" t="n">
        <f aca="false">BT127+CS127+DR127+EQ127</f>
        <v>1782.77493709613</v>
      </c>
      <c r="FP127" s="0" t="n">
        <f aca="false">BU127+CT127+DS127+ER127</f>
        <v>761.007695351542</v>
      </c>
      <c r="FQ127" s="0" t="n">
        <f aca="false">BV127+CU127+DT127+ES127</f>
        <v>744.223868236909</v>
      </c>
      <c r="FR127" s="0" t="n">
        <f aca="false">BW127+CV127+DU127+ET127</f>
        <v>755.614833562463</v>
      </c>
      <c r="FS127" s="0" t="n">
        <f aca="false">BX127+CW127+DV127+EU127</f>
        <v>751.728173435603</v>
      </c>
      <c r="FT127" s="0" t="n">
        <f aca="false">BY127+CX127+DW127+EV127</f>
        <v>747.616313893924</v>
      </c>
      <c r="FU127" s="0" t="n">
        <f aca="false">AM127*'Dist Horaria'!$H$10</f>
        <v>0.380498004809002</v>
      </c>
      <c r="FV127" s="0" t="n">
        <f aca="false">AM127*'Dist Horaria'!$I$10</f>
        <v>0.356104139592604</v>
      </c>
      <c r="FW127" s="0" t="n">
        <f aca="false">AM127*'Dist Horaria'!$J$10</f>
        <v>0.354562532266466</v>
      </c>
      <c r="FX127" s="0" t="n">
        <f aca="false">AM127*'Dist Horaria'!$K$10</f>
        <v>0.344365435683113</v>
      </c>
      <c r="FY127" s="0" t="n">
        <f aca="false">AM127*'Dist Horaria'!$L$10</f>
        <v>0.344503245240245</v>
      </c>
      <c r="FZ127" s="0" t="n">
        <f aca="false">AM127*'Dist Horaria'!$M$10</f>
        <v>0.368632649624859</v>
      </c>
      <c r="GA127" s="0" t="n">
        <f aca="false">AM127*'Dist Horaria'!$N$10</f>
        <v>0.348741723609008</v>
      </c>
      <c r="GB127" s="0" t="n">
        <f aca="false">AM127*'Dist Horaria'!$O$10</f>
        <v>0.342789352125208</v>
      </c>
      <c r="GC127" s="0" t="n">
        <f aca="false">AM127*'Dist Horaria'!$P$10</f>
        <v>0.34810865797562</v>
      </c>
      <c r="GD127" s="0" t="n">
        <f aca="false">AM127*'Dist Horaria'!$Q$10</f>
        <v>0.31502659161405</v>
      </c>
      <c r="GE127" s="0" t="n">
        <f aca="false">AM127*'Dist Horaria'!$R$10</f>
        <v>0.38437975193316</v>
      </c>
      <c r="GF127" s="0" t="n">
        <f aca="false">AM127*'Dist Horaria'!$S$10</f>
        <v>0.328275240031016</v>
      </c>
      <c r="GG127" s="0" t="n">
        <f aca="false">AR127*'Dist Horaria'!$H$10</f>
        <v>0.398011906176817</v>
      </c>
      <c r="GH127" s="0" t="n">
        <f aca="false">AR127*'Dist Horaria'!$I$10</f>
        <v>0.372495218385846</v>
      </c>
      <c r="GI127" s="0" t="n">
        <f aca="false">AR127*'Dist Horaria'!$J$10</f>
        <v>0.370882652583404</v>
      </c>
      <c r="GJ127" s="0" t="n">
        <f aca="false">AR127*'Dist Horaria'!$K$10</f>
        <v>0.360216194948109</v>
      </c>
      <c r="GK127" s="0" t="n">
        <f aca="false">AR127*'Dist Horaria'!$L$10</f>
        <v>0.36036034772639</v>
      </c>
      <c r="GL127" s="0" t="n">
        <f aca="false">AR127*'Dist Horaria'!$M$10</f>
        <v>0.385600401846653</v>
      </c>
      <c r="GM127" s="0" t="n">
        <f aca="false">AR127*'Dist Horaria'!$N$10</f>
        <v>0.364793918555986</v>
      </c>
      <c r="GN127" s="0" t="n">
        <f aca="false">AR127*'Dist Horaria'!$O$10</f>
        <v>0.35856756601117</v>
      </c>
      <c r="GO127" s="0" t="n">
        <f aca="false">AR127*'Dist Horaria'!$P$10</f>
        <v>0.364131713613265</v>
      </c>
      <c r="GP127" s="0" t="n">
        <f aca="false">AR127*'Dist Horaria'!$Q$10</f>
        <v>0.329526916409543</v>
      </c>
      <c r="GQ127" s="0" t="n">
        <f aca="false">AR127*'Dist Horaria'!$R$10</f>
        <v>0.402072325818066</v>
      </c>
      <c r="GR127" s="0" t="n">
        <f aca="false">AR127*'Dist Horaria'!$S$10</f>
        <v>0.343385385426615</v>
      </c>
      <c r="GS127" s="0" t="n">
        <f aca="false">AW127*'Dist Horaria'!$H$10</f>
        <v>0.0230731539812648</v>
      </c>
      <c r="GT127" s="0" t="n">
        <f aca="false">AW127*'Dist Horaria'!$I$10</f>
        <v>0.0215939257035273</v>
      </c>
      <c r="GU127" s="0" t="n">
        <f aca="false">AW127*'Dist Horaria'!$J$10</f>
        <v>0.0215004436280234</v>
      </c>
      <c r="GV127" s="0" t="n">
        <f aca="false">AW127*'Dist Horaria'!$K$10</f>
        <v>0.0208820982578614</v>
      </c>
      <c r="GW127" s="0" t="n">
        <f aca="false">AW127*'Dist Horaria'!$L$10</f>
        <v>0.0208904549406603</v>
      </c>
      <c r="GX127" s="0" t="n">
        <f aca="false">AW127*'Dist Horaria'!$M$10</f>
        <v>0.0223536464838639</v>
      </c>
      <c r="GY127" s="0" t="n">
        <f aca="false">AW127*'Dist Horaria'!$N$10</f>
        <v>0.0211474735394774</v>
      </c>
      <c r="GZ127" s="0" t="n">
        <f aca="false">AW127*'Dist Horaria'!$O$10</f>
        <v>0.0207865255658649</v>
      </c>
      <c r="HA127" s="0" t="n">
        <f aca="false">AW127*'Dist Horaria'!$P$10</f>
        <v>0.0211090848471458</v>
      </c>
      <c r="HB127" s="0" t="n">
        <f aca="false">AW127*'Dist Horaria'!$Q$10</f>
        <v>0.01910300964693</v>
      </c>
      <c r="HC127" s="0" t="n">
        <f aca="false">AW127*'Dist Horaria'!$R$10</f>
        <v>0.0233085406271343</v>
      </c>
      <c r="HD127" s="0" t="n">
        <f aca="false">AW127*'Dist Horaria'!$S$10</f>
        <v>0.0199063991551661</v>
      </c>
    </row>
    <row r="128" customFormat="false" ht="13.8" hidden="false" customHeight="false" outlineLevel="0" collapsed="false">
      <c r="A128" s="0" t="n">
        <v>4.70849166666667</v>
      </c>
      <c r="B128" s="0" t="n">
        <v>-74.1400972222222</v>
      </c>
      <c r="C128" s="0" t="n">
        <v>25</v>
      </c>
      <c r="D128" s="0" t="n">
        <v>36</v>
      </c>
      <c r="E128" s="0" t="n">
        <v>1968</v>
      </c>
      <c r="F128" s="0" t="n">
        <v>16</v>
      </c>
      <c r="G128" s="0" t="s">
        <v>351</v>
      </c>
      <c r="H128" s="1" t="n">
        <v>40903</v>
      </c>
      <c r="I128" s="0" t="s">
        <v>739</v>
      </c>
      <c r="J128" s="0" t="s">
        <v>740</v>
      </c>
      <c r="K128" s="0" t="s">
        <v>741</v>
      </c>
      <c r="L128" s="0" t="s">
        <v>742</v>
      </c>
      <c r="M128" s="0" t="s">
        <v>743</v>
      </c>
      <c r="N128" s="0" t="n">
        <v>8</v>
      </c>
      <c r="O128" s="0" t="s">
        <v>84</v>
      </c>
      <c r="P128" s="0" t="s">
        <v>85</v>
      </c>
      <c r="Q128" s="0" t="s">
        <v>86</v>
      </c>
      <c r="R128" s="0" t="s">
        <v>87</v>
      </c>
      <c r="S128" s="0" t="n">
        <v>365</v>
      </c>
      <c r="T128" s="0" t="n">
        <v>18</v>
      </c>
      <c r="U128" s="0" t="n">
        <v>2</v>
      </c>
      <c r="V128" s="0" t="n">
        <v>47000</v>
      </c>
      <c r="W128" s="0" t="n">
        <f aca="false">V128*12</f>
        <v>564000</v>
      </c>
      <c r="X128" s="0" t="n">
        <v>1</v>
      </c>
      <c r="Y128" s="0" t="s">
        <v>148</v>
      </c>
      <c r="Z128" s="0" t="n">
        <v>11529</v>
      </c>
      <c r="AB128" s="0" t="n">
        <v>0.005</v>
      </c>
      <c r="AC128" s="0" t="n">
        <v>1</v>
      </c>
      <c r="AD128" s="0" t="n">
        <v>8.08695660072264</v>
      </c>
      <c r="AE128" s="0" t="n">
        <v>0.00367147829672808</v>
      </c>
      <c r="AF128" s="0" t="n">
        <f aca="false">AE128/S128</f>
        <v>1.00588446485701E-005</v>
      </c>
      <c r="AG128" s="0" t="n">
        <f aca="false">AE128*EXP(AB128*AC128)</f>
        <v>0.00368988165827526</v>
      </c>
      <c r="AH128" s="0" t="n">
        <f aca="false">AG128/S128</f>
        <v>1.01092648171925E-005</v>
      </c>
      <c r="AI128" s="0" t="s">
        <v>90</v>
      </c>
      <c r="AJ128" s="0" t="n">
        <f aca="false">IF(AI128="A",'FE DISTRIBUCIÓN'!$C$2,'FE DISTRIBUCIÓN'!$C$3)</f>
        <v>4.994E-006</v>
      </c>
      <c r="AK128" s="0" t="n">
        <f aca="false">W128*AJ128</f>
        <v>2.816616</v>
      </c>
      <c r="AL128" s="0" t="n">
        <f aca="false">AK128/365</f>
        <v>0.00771675616438356</v>
      </c>
      <c r="AM128" s="0" t="n">
        <f aca="false">AK128*EXP(AB128*AC128)</f>
        <v>2.83073434645292</v>
      </c>
      <c r="AN128" s="0" t="n">
        <f aca="false">AM128/365</f>
        <v>0.00775543656562444</v>
      </c>
      <c r="AO128" s="0" t="n">
        <v>5.223868284E-006</v>
      </c>
      <c r="AP128" s="0" t="n">
        <f aca="false">AO128*W128</f>
        <v>2.946261712176</v>
      </c>
      <c r="AQ128" s="0" t="n">
        <f aca="false">AP128/365</f>
        <v>0.0080719498963726</v>
      </c>
      <c r="AR128" s="0" t="n">
        <f aca="false">AP128*EXP(AB128*AC128)</f>
        <v>2.96102991046554</v>
      </c>
      <c r="AS128" s="0" t="n">
        <f aca="false">AR128/365</f>
        <v>0.00811241071360421</v>
      </c>
      <c r="AT128" s="0" t="n">
        <v>3.02832944E-007</v>
      </c>
      <c r="AU128" s="0" t="n">
        <f aca="false">AT128*W128</f>
        <v>0.170797780416</v>
      </c>
      <c r="AV128" s="0" t="n">
        <f aca="false">AU128/365</f>
        <v>0.000467939124427397</v>
      </c>
      <c r="AW128" s="0" t="n">
        <f aca="false">AU128*EXP(AB128*AC128)</f>
        <v>0.171653907853075</v>
      </c>
      <c r="AX128" s="0" t="n">
        <f aca="false">AW128/365</f>
        <v>0.000470284679049519</v>
      </c>
      <c r="AY128" s="0" t="n">
        <f aca="false">AW128+AR128+AM128+AG128</f>
        <v>5.96710804642981</v>
      </c>
      <c r="AZ128" s="0" t="n">
        <f aca="false">AH128+AN128+AS128+AX128</f>
        <v>0.0163482412230954</v>
      </c>
      <c r="BA128" s="0" t="n">
        <f aca="false">AH128*1000000</f>
        <v>10.1092648171925</v>
      </c>
      <c r="BB128" s="0" t="n">
        <f aca="false">BA128*'Dist Horaria'!$H$3</f>
        <v>0.352252697177428</v>
      </c>
      <c r="BC128" s="0" t="n">
        <f aca="false">BA128*'Dist Horaria'!$I$3</f>
        <v>0.342829607748997</v>
      </c>
      <c r="BD128" s="0" t="n">
        <f aca="false">BA128*'Dist Horaria'!$J$3</f>
        <v>0.33393536947783</v>
      </c>
      <c r="BE128" s="0" t="n">
        <f aca="false">BA128*'Dist Horaria'!$K$3</f>
        <v>0.326357825847164</v>
      </c>
      <c r="BF128" s="0" t="n">
        <f aca="false">BA128*'Dist Horaria'!$L$3</f>
        <v>0.320820451156144</v>
      </c>
      <c r="BG128" s="0" t="n">
        <f aca="false">BA128*'Dist Horaria'!$M$3</f>
        <v>0.317334313915847</v>
      </c>
      <c r="BH128" s="0" t="n">
        <f aca="false">BA128*'Dist Horaria'!$N$3</f>
        <v>0.331656313276522</v>
      </c>
      <c r="BI128" s="0" t="n">
        <f aca="false">BA128*'Dist Horaria'!$O$3</f>
        <v>0.331656313276522</v>
      </c>
      <c r="BJ128" s="0" t="n">
        <f aca="false">BA128*'Dist Horaria'!$P$3</f>
        <v>0.438792493568115</v>
      </c>
      <c r="BK128" s="0" t="n">
        <f aca="false">BA128*'Dist Horaria'!$Q$3</f>
        <v>0.485203238080126</v>
      </c>
      <c r="BL128" s="0" t="n">
        <f aca="false">BA128*'Dist Horaria'!$R$3</f>
        <v>0.518956506816135</v>
      </c>
      <c r="BM128" s="0" t="n">
        <f aca="false">BA128*'Dist Horaria'!$S$3</f>
        <v>0.53583314118414</v>
      </c>
      <c r="BN128" s="0" t="n">
        <f aca="false">BA128*'Dist Horaria'!$T$3</f>
        <v>0.540052299776141</v>
      </c>
      <c r="BO128" s="0" t="n">
        <f aca="false">BA128*'Dist Horaria'!$U$3</f>
        <v>0.53583314118414</v>
      </c>
      <c r="BP128" s="0" t="n">
        <f aca="false">BA128*'Dist Horaria'!$V$3</f>
        <v>0.527394824000138</v>
      </c>
      <c r="BQ128" s="0" t="n">
        <f aca="false">BA128*'Dist Horaria'!$W$3</f>
        <v>0.514737348224134</v>
      </c>
      <c r="BR128" s="0" t="n">
        <f aca="false">BA128*'Dist Horaria'!$X$3</f>
        <v>0.50476174656304</v>
      </c>
      <c r="BS128" s="0" t="n">
        <f aca="false">BA128*'Dist Horaria'!$Y$3</f>
        <v>0.493248860424855</v>
      </c>
      <c r="BT128" s="0" t="n">
        <f aca="false">BA128*'Dist Horaria'!$Z$3</f>
        <v>0.430583094311676</v>
      </c>
      <c r="BU128" s="0" t="n">
        <f aca="false">BA128*'Dist Horaria'!$AA$3</f>
        <v>0.409459929977577</v>
      </c>
      <c r="BV128" s="0" t="n">
        <f aca="false">BA128*'Dist Horaria'!$AB$3</f>
        <v>0.364446699673583</v>
      </c>
      <c r="BW128" s="0" t="n">
        <f aca="false">BA128*'Dist Horaria'!$AC$3</f>
        <v>0.394996594049993</v>
      </c>
      <c r="BX128" s="0" t="n">
        <f aca="false">BA128*'Dist Horaria'!$AD$3</f>
        <v>0.384572801776111</v>
      </c>
      <c r="BY128" s="0" t="n">
        <f aca="false">BA128*'Dist Horaria'!$AE$3</f>
        <v>0.373545038009056</v>
      </c>
      <c r="BZ128" s="0" t="n">
        <f aca="false">AN128*1000000</f>
        <v>7755.43656562445</v>
      </c>
      <c r="CA128" s="0" t="n">
        <f aca="false">BZ128*'Dist Horaria'!$H$6</f>
        <v>193.885914140611</v>
      </c>
      <c r="CB128" s="0" t="n">
        <f aca="false">BZ128*'Dist Horaria'!$I$6</f>
        <v>193.885914140611</v>
      </c>
      <c r="CC128" s="0" t="n">
        <f aca="false">BZ128*'Dist Horaria'!$J$6</f>
        <v>193.885914140611</v>
      </c>
      <c r="CD128" s="0" t="n">
        <f aca="false">BZ128*'Dist Horaria'!$K$6</f>
        <v>193.885914140611</v>
      </c>
      <c r="CE128" s="0" t="n">
        <f aca="false">BZ128*'Dist Horaria'!$L$6</f>
        <v>193.885914140611</v>
      </c>
      <c r="CF128" s="0" t="n">
        <f aca="false">BZ128*'Dist Horaria'!$M$6</f>
        <v>517.029104374963</v>
      </c>
      <c r="CG128" s="0" t="n">
        <f aca="false">BZ128*'Dist Horaria'!$N$6</f>
        <v>517.029104374963</v>
      </c>
      <c r="CH128" s="0" t="n">
        <f aca="false">BZ128*'Dist Horaria'!$O$6</f>
        <v>517.029104374963</v>
      </c>
      <c r="CI128" s="0" t="n">
        <f aca="false">BZ128*'Dist Horaria'!$P$6</f>
        <v>339.300349746069</v>
      </c>
      <c r="CJ128" s="0" t="n">
        <f aca="false">BZ128*'Dist Horaria'!$Q$6</f>
        <v>339.300349746069</v>
      </c>
      <c r="CK128" s="0" t="n">
        <f aca="false">BZ128*'Dist Horaria'!$R$6</f>
        <v>339.300349746069</v>
      </c>
      <c r="CL128" s="0" t="n">
        <f aca="false">BZ128*'Dist Horaria'!$S$6</f>
        <v>339.300349746069</v>
      </c>
      <c r="CM128" s="0" t="n">
        <f aca="false">BZ128*'Dist Horaria'!$T$6</f>
        <v>339.300349746069</v>
      </c>
      <c r="CN128" s="0" t="n">
        <f aca="false">BZ128*'Dist Horaria'!$U$6</f>
        <v>339.300349746069</v>
      </c>
      <c r="CO128" s="0" t="n">
        <f aca="false">BZ128*'Dist Horaria'!$V$6</f>
        <v>339.300349746069</v>
      </c>
      <c r="CP128" s="0" t="n">
        <f aca="false">BZ128*'Dist Horaria'!$W$6</f>
        <v>339.300349746069</v>
      </c>
      <c r="CQ128" s="0" t="n">
        <f aca="false">BZ128*'Dist Horaria'!$X$6</f>
        <v>517.029104374963</v>
      </c>
      <c r="CR128" s="0" t="n">
        <f aca="false">BZ128*'Dist Horaria'!$Y$6</f>
        <v>517.029104374963</v>
      </c>
      <c r="CS128" s="0" t="n">
        <f aca="false">BZ128*'Dist Horaria'!$Z$6</f>
        <v>517.029104374963</v>
      </c>
      <c r="CT128" s="0" t="n">
        <f aca="false">BZ128*'Dist Horaria'!$AA$6</f>
        <v>193.885914140611</v>
      </c>
      <c r="CU128" s="0" t="n">
        <f aca="false">BZ128*'Dist Horaria'!$AB$6</f>
        <v>193.885914140611</v>
      </c>
      <c r="CV128" s="0" t="n">
        <f aca="false">BZ128*'Dist Horaria'!$AC$6</f>
        <v>193.885914140611</v>
      </c>
      <c r="CW128" s="0" t="n">
        <f aca="false">BZ128*'Dist Horaria'!$AD$6</f>
        <v>193.885914140611</v>
      </c>
      <c r="CX128" s="0" t="n">
        <f aca="false">BZ128*'Dist Horaria'!$AE$6</f>
        <v>193.885914140611</v>
      </c>
      <c r="CY128" s="0" t="n">
        <f aca="false">AS128*1000000</f>
        <v>8112.41071360421</v>
      </c>
      <c r="CZ128" s="0" t="n">
        <f aca="false">CY128*'Dist Horaria'!$H$6</f>
        <v>202.810267840105</v>
      </c>
      <c r="DA128" s="0" t="n">
        <f aca="false">CY128*'Dist Horaria'!$I$6</f>
        <v>202.810267840105</v>
      </c>
      <c r="DB128" s="0" t="n">
        <f aca="false">CY128*'Dist Horaria'!$J$6</f>
        <v>202.810267840105</v>
      </c>
      <c r="DC128" s="0" t="n">
        <f aca="false">CY128*'Dist Horaria'!$K$6</f>
        <v>202.810267840105</v>
      </c>
      <c r="DD128" s="0" t="n">
        <f aca="false">CY128*'Dist Horaria'!$L$6</f>
        <v>202.810267840105</v>
      </c>
      <c r="DE128" s="0" t="n">
        <f aca="false">CY128*'Dist Horaria'!$M$6</f>
        <v>540.827380906947</v>
      </c>
      <c r="DF128" s="0" t="n">
        <f aca="false">CY128*'Dist Horaria'!$N$6</f>
        <v>540.827380906947</v>
      </c>
      <c r="DG128" s="0" t="n">
        <f aca="false">CY128*'Dist Horaria'!$O$6</f>
        <v>540.827380906947</v>
      </c>
      <c r="DH128" s="0" t="n">
        <f aca="false">CY128*'Dist Horaria'!$P$6</f>
        <v>354.917968720184</v>
      </c>
      <c r="DI128" s="0" t="n">
        <f aca="false">CY128*'Dist Horaria'!$Q$6</f>
        <v>354.917968720184</v>
      </c>
      <c r="DJ128" s="0" t="n">
        <f aca="false">CY128*'Dist Horaria'!$R$6</f>
        <v>354.917968720184</v>
      </c>
      <c r="DK128" s="0" t="n">
        <f aca="false">CY128*'Dist Horaria'!$S$6</f>
        <v>354.917968720184</v>
      </c>
      <c r="DL128" s="0" t="n">
        <f aca="false">CY128*'Dist Horaria'!$T$6</f>
        <v>354.917968720184</v>
      </c>
      <c r="DM128" s="0" t="n">
        <f aca="false">CY128*'Dist Horaria'!$U$6</f>
        <v>354.917968720184</v>
      </c>
      <c r="DN128" s="0" t="n">
        <f aca="false">CY128*'Dist Horaria'!$V$6</f>
        <v>354.917968720184</v>
      </c>
      <c r="DO128" s="0" t="n">
        <f aca="false">CY128*'Dist Horaria'!$W$6</f>
        <v>354.917968720184</v>
      </c>
      <c r="DP128" s="0" t="n">
        <f aca="false">CY128*'Dist Horaria'!$X$6</f>
        <v>540.827380906947</v>
      </c>
      <c r="DQ128" s="0" t="n">
        <f aca="false">CY128*'Dist Horaria'!$Y$6</f>
        <v>540.827380906947</v>
      </c>
      <c r="DR128" s="0" t="n">
        <f aca="false">CY128*'Dist Horaria'!$Z$6</f>
        <v>540.827380906947</v>
      </c>
      <c r="DS128" s="0" t="n">
        <f aca="false">CY128*'Dist Horaria'!$AA$6</f>
        <v>202.810267840105</v>
      </c>
      <c r="DT128" s="0" t="n">
        <f aca="false">CY128*'Dist Horaria'!$AB$6</f>
        <v>202.810267840105</v>
      </c>
      <c r="DU128" s="0" t="n">
        <f aca="false">CY128*'Dist Horaria'!$AC$6</f>
        <v>202.810267840105</v>
      </c>
      <c r="DV128" s="0" t="n">
        <f aca="false">CY128*'Dist Horaria'!$AD$6</f>
        <v>202.810267840105</v>
      </c>
      <c r="DW128" s="0" t="n">
        <f aca="false">CY128*'Dist Horaria'!$AE$6</f>
        <v>202.810267840105</v>
      </c>
      <c r="DX128" s="0" t="n">
        <f aca="false">AX128*1000000</f>
        <v>470.284679049519</v>
      </c>
      <c r="DY128" s="0" t="n">
        <f aca="false">DX128*'Dist Horaria'!$H$6</f>
        <v>11.757116976238</v>
      </c>
      <c r="DZ128" s="0" t="n">
        <f aca="false">DX128*'Dist Horaria'!$I$6</f>
        <v>11.757116976238</v>
      </c>
      <c r="EA128" s="0" t="n">
        <f aca="false">DX128*'Dist Horaria'!$J$6</f>
        <v>11.757116976238</v>
      </c>
      <c r="EB128" s="0" t="n">
        <f aca="false">DX128*'Dist Horaria'!$K$6</f>
        <v>11.757116976238</v>
      </c>
      <c r="EC128" s="0" t="n">
        <f aca="false">DX128*'Dist Horaria'!$L$6</f>
        <v>11.757116976238</v>
      </c>
      <c r="ED128" s="0" t="n">
        <f aca="false">DX128*'Dist Horaria'!$M$6</f>
        <v>31.3523119366346</v>
      </c>
      <c r="EE128" s="0" t="n">
        <f aca="false">DX128*'Dist Horaria'!$N$6</f>
        <v>31.3523119366346</v>
      </c>
      <c r="EF128" s="0" t="n">
        <f aca="false">DX128*'Dist Horaria'!$O$6</f>
        <v>31.3523119366346</v>
      </c>
      <c r="EG128" s="0" t="n">
        <f aca="false">DX128*'Dist Horaria'!$P$6</f>
        <v>20.5749547084165</v>
      </c>
      <c r="EH128" s="0" t="n">
        <f aca="false">DX128*'Dist Horaria'!$Q$6</f>
        <v>20.5749547084165</v>
      </c>
      <c r="EI128" s="0" t="n">
        <f aca="false">DX128*'Dist Horaria'!$R$6</f>
        <v>20.5749547084165</v>
      </c>
      <c r="EJ128" s="0" t="n">
        <f aca="false">DX128*'Dist Horaria'!$S$6</f>
        <v>20.5749547084165</v>
      </c>
      <c r="EK128" s="0" t="n">
        <f aca="false">DX128*'Dist Horaria'!$T$6</f>
        <v>20.5749547084165</v>
      </c>
      <c r="EL128" s="0" t="n">
        <f aca="false">DX128*'Dist Horaria'!$U$6</f>
        <v>20.5749547084165</v>
      </c>
      <c r="EM128" s="0" t="n">
        <f aca="false">DX128*'Dist Horaria'!$V$6</f>
        <v>20.5749547084165</v>
      </c>
      <c r="EN128" s="0" t="n">
        <f aca="false">DX128*'Dist Horaria'!$W$6</f>
        <v>20.5749547084165</v>
      </c>
      <c r="EO128" s="0" t="n">
        <f aca="false">DX128*'Dist Horaria'!$X$6</f>
        <v>31.3523119366346</v>
      </c>
      <c r="EP128" s="0" t="n">
        <f aca="false">DX128*'Dist Horaria'!$Y$6</f>
        <v>31.3523119366346</v>
      </c>
      <c r="EQ128" s="0" t="n">
        <f aca="false">DX128*'Dist Horaria'!$Z$6</f>
        <v>31.3523119366346</v>
      </c>
      <c r="ER128" s="0" t="n">
        <f aca="false">DX128*'Dist Horaria'!$AA$6</f>
        <v>11.757116976238</v>
      </c>
      <c r="ES128" s="0" t="n">
        <f aca="false">DX128*'Dist Horaria'!$AB$6</f>
        <v>11.757116976238</v>
      </c>
      <c r="ET128" s="0" t="n">
        <f aca="false">DX128*'Dist Horaria'!$AC$6</f>
        <v>11.757116976238</v>
      </c>
      <c r="EU128" s="0" t="n">
        <f aca="false">DX128*'Dist Horaria'!$AD$6</f>
        <v>11.757116976238</v>
      </c>
      <c r="EV128" s="0" t="n">
        <f aca="false">DX128*'Dist Horaria'!$AE$6</f>
        <v>11.757116976238</v>
      </c>
      <c r="EW128" s="0" t="n">
        <f aca="false">BB128+CA128+CZ128+DY128</f>
        <v>408.805551654132</v>
      </c>
      <c r="EX128" s="0" t="n">
        <f aca="false">BC128+CB128+DA128+DZ128</f>
        <v>408.796128564703</v>
      </c>
      <c r="EY128" s="0" t="n">
        <f aca="false">BD128+CC128+DB128+EA128</f>
        <v>408.787234326432</v>
      </c>
      <c r="EZ128" s="0" t="n">
        <f aca="false">BE128+CD128+DC128+EB128</f>
        <v>408.779656782802</v>
      </c>
      <c r="FA128" s="0" t="n">
        <f aca="false">BF128+CE128+DD128+EC128</f>
        <v>408.774119408111</v>
      </c>
      <c r="FB128" s="0" t="n">
        <f aca="false">BG128+CF128+DE128+ED128</f>
        <v>1089.52613153246</v>
      </c>
      <c r="FC128" s="0" t="n">
        <f aca="false">BH128+CG128+DF128+EE128</f>
        <v>1089.54045353182</v>
      </c>
      <c r="FD128" s="0" t="n">
        <f aca="false">BI128+CH128+DG128+EF128</f>
        <v>1089.54045353182</v>
      </c>
      <c r="FE128" s="0" t="n">
        <f aca="false">BJ128+CI128+DH128+EG128</f>
        <v>715.232065668238</v>
      </c>
      <c r="FF128" s="0" t="n">
        <f aca="false">BK128+CJ128+DI128+EH128</f>
        <v>715.27847641275</v>
      </c>
      <c r="FG128" s="0" t="n">
        <f aca="false">BL128+CK128+DJ128+EI128</f>
        <v>715.312229681486</v>
      </c>
      <c r="FH128" s="0" t="n">
        <f aca="false">BM128+CL128+DK128+EJ128</f>
        <v>715.329106315854</v>
      </c>
      <c r="FI128" s="0" t="n">
        <f aca="false">BN128+CM128+DL128+EK128</f>
        <v>715.333325474446</v>
      </c>
      <c r="FJ128" s="0" t="n">
        <f aca="false">BO128+CN128+DM128+EL128</f>
        <v>715.329106315854</v>
      </c>
      <c r="FK128" s="0" t="n">
        <f aca="false">BP128+CO128+DN128+EM128</f>
        <v>715.32066799867</v>
      </c>
      <c r="FL128" s="0" t="n">
        <f aca="false">BQ128+CP128+DO128+EN128</f>
        <v>715.308010522894</v>
      </c>
      <c r="FM128" s="0" t="n">
        <f aca="false">BR128+CQ128+DP128+EO128</f>
        <v>1089.71355896511</v>
      </c>
      <c r="FN128" s="0" t="n">
        <f aca="false">BS128+CR128+DQ128+EP128</f>
        <v>1089.70204607897</v>
      </c>
      <c r="FO128" s="0" t="n">
        <f aca="false">BT128+CS128+DR128+EQ128</f>
        <v>1089.63938031286</v>
      </c>
      <c r="FP128" s="0" t="n">
        <f aca="false">BU128+CT128+DS128+ER128</f>
        <v>408.862758886932</v>
      </c>
      <c r="FQ128" s="0" t="n">
        <f aca="false">BV128+CU128+DT128+ES128</f>
        <v>408.817745656628</v>
      </c>
      <c r="FR128" s="0" t="n">
        <f aca="false">BW128+CV128+DU128+ET128</f>
        <v>408.848295551004</v>
      </c>
      <c r="FS128" s="0" t="n">
        <f aca="false">BX128+CW128+DV128+EU128</f>
        <v>408.837871758731</v>
      </c>
      <c r="FT128" s="0" t="n">
        <f aca="false">BY128+CX128+DW128+EV128</f>
        <v>408.826843994963</v>
      </c>
      <c r="FU128" s="0" t="n">
        <f aca="false">AM128*'Dist Horaria'!$H$10</f>
        <v>0.25547723180033</v>
      </c>
      <c r="FV128" s="0" t="n">
        <f aca="false">AM128*'Dist Horaria'!$I$10</f>
        <v>0.239098493726463</v>
      </c>
      <c r="FW128" s="0" t="n">
        <f aca="false">AM128*'Dist Horaria'!$J$10</f>
        <v>0.23806341452177</v>
      </c>
      <c r="FX128" s="0" t="n">
        <f aca="false">AM128*'Dist Horaria'!$K$10</f>
        <v>0.23121679253009</v>
      </c>
      <c r="FY128" s="0" t="n">
        <f aca="false">AM128*'Dist Horaria'!$L$10</f>
        <v>0.231309321804165</v>
      </c>
      <c r="FZ128" s="0" t="n">
        <f aca="false">AM128*'Dist Horaria'!$M$10</f>
        <v>0.247510493319548</v>
      </c>
      <c r="GA128" s="0" t="n">
        <f aca="false">AM128*'Dist Horaria'!$N$10</f>
        <v>0.234155157280334</v>
      </c>
      <c r="GB128" s="0" t="n">
        <f aca="false">AM128*'Dist Horaria'!$O$10</f>
        <v>0.230158564998354</v>
      </c>
      <c r="GC128" s="0" t="n">
        <f aca="false">AM128*'Dist Horaria'!$P$10</f>
        <v>0.233730098926488</v>
      </c>
      <c r="GD128" s="0" t="n">
        <f aca="false">AM128*'Dist Horaria'!$Q$10</f>
        <v>0.211517854369434</v>
      </c>
      <c r="GE128" s="0" t="n">
        <f aca="false">AM128*'Dist Horaria'!$R$10</f>
        <v>0.25808354772655</v>
      </c>
      <c r="GF128" s="0" t="n">
        <f aca="false">AM128*'Dist Horaria'!$S$10</f>
        <v>0.220413375449397</v>
      </c>
      <c r="GG128" s="0" t="n">
        <f aca="false">AR128*'Dist Horaria'!$H$10</f>
        <v>0.267236565575863</v>
      </c>
      <c r="GH128" s="0" t="n">
        <f aca="false">AR128*'Dist Horaria'!$I$10</f>
        <v>0.250103932344782</v>
      </c>
      <c r="GI128" s="0" t="n">
        <f aca="false">AR128*'Dist Horaria'!$J$10</f>
        <v>0.249021209591714</v>
      </c>
      <c r="GJ128" s="0" t="n">
        <f aca="false">AR128*'Dist Horaria'!$K$10</f>
        <v>0.241859445179444</v>
      </c>
      <c r="GK128" s="0" t="n">
        <f aca="false">AR128*'Dist Horaria'!$L$10</f>
        <v>0.241956233473433</v>
      </c>
      <c r="GL128" s="0" t="n">
        <f aca="false">AR128*'Dist Horaria'!$M$10</f>
        <v>0.258903126954181</v>
      </c>
      <c r="GM128" s="0" t="n">
        <f aca="false">AR128*'Dist Horaria'!$N$10</f>
        <v>0.244933059601876</v>
      </c>
      <c r="GN128" s="0" t="n">
        <f aca="false">AR128*'Dist Horaria'!$O$10</f>
        <v>0.2407525086075</v>
      </c>
      <c r="GO128" s="0" t="n">
        <f aca="false">AR128*'Dist Horaria'!$P$10</f>
        <v>0.244488436283192</v>
      </c>
      <c r="GP128" s="0" t="n">
        <f aca="false">AR128*'Dist Horaria'!$Q$10</f>
        <v>0.221253786732122</v>
      </c>
      <c r="GQ128" s="0" t="n">
        <f aca="false">AR128*'Dist Horaria'!$R$10</f>
        <v>0.269962847334987</v>
      </c>
      <c r="GR128" s="0" t="n">
        <f aca="false">AR128*'Dist Horaria'!$S$10</f>
        <v>0.230558758786441</v>
      </c>
      <c r="GS128" s="0" t="n">
        <f aca="false">AW128*'Dist Horaria'!$H$10</f>
        <v>0.015491974815992</v>
      </c>
      <c r="GT128" s="0" t="n">
        <f aca="false">AW128*'Dist Horaria'!$I$10</f>
        <v>0.014498778686654</v>
      </c>
      <c r="GU128" s="0" t="n">
        <f aca="false">AW128*'Dist Horaria'!$J$10</f>
        <v>0.0144360121502443</v>
      </c>
      <c r="GV128" s="0" t="n">
        <f aca="false">AW128*'Dist Horaria'!$K$10</f>
        <v>0.0140208374017069</v>
      </c>
      <c r="GW128" s="0" t="n">
        <f aca="false">AW128*'Dist Horaria'!$L$10</f>
        <v>0.0140264483173005</v>
      </c>
      <c r="GX128" s="0" t="n">
        <f aca="false">AW128*'Dist Horaria'!$M$10</f>
        <v>0.0150088769248801</v>
      </c>
      <c r="GY128" s="0" t="n">
        <f aca="false">AW128*'Dist Horaria'!$N$10</f>
        <v>0.0141990179479349</v>
      </c>
      <c r="GZ128" s="0" t="n">
        <f aca="false">AW128*'Dist Horaria'!$O$10</f>
        <v>0.0139566671656522</v>
      </c>
      <c r="HA128" s="0" t="n">
        <f aca="false">AW128*'Dist Horaria'!$P$10</f>
        <v>0.0141732426830836</v>
      </c>
      <c r="HB128" s="0" t="n">
        <f aca="false">AW128*'Dist Horaria'!$Q$10</f>
        <v>0.0128263064772245</v>
      </c>
      <c r="HC128" s="0" t="n">
        <f aca="false">AW128*'Dist Horaria'!$R$10</f>
        <v>0.0156500201353616</v>
      </c>
      <c r="HD128" s="0" t="n">
        <f aca="false">AW128*'Dist Horaria'!$S$10</f>
        <v>0.0133657251470401</v>
      </c>
    </row>
    <row r="129" customFormat="false" ht="13.8" hidden="false" customHeight="false" outlineLevel="0" collapsed="false">
      <c r="A129" s="0" t="n">
        <v>4.60993055555556</v>
      </c>
      <c r="B129" s="0" t="n">
        <v>-74.0753611111111</v>
      </c>
      <c r="C129" s="0" t="n">
        <v>32</v>
      </c>
      <c r="D129" s="0" t="n">
        <v>25</v>
      </c>
      <c r="E129" s="0" t="n">
        <v>2321</v>
      </c>
      <c r="F129" s="0" t="n">
        <v>17</v>
      </c>
      <c r="G129" s="0" t="s">
        <v>351</v>
      </c>
      <c r="H129" s="1" t="n">
        <v>40542</v>
      </c>
      <c r="I129" s="0" t="s">
        <v>744</v>
      </c>
      <c r="J129" s="0" t="s">
        <v>745</v>
      </c>
      <c r="K129" s="0" t="s">
        <v>746</v>
      </c>
      <c r="L129" s="0" t="s">
        <v>747</v>
      </c>
      <c r="M129" s="0" t="s">
        <v>748</v>
      </c>
      <c r="N129" s="0" t="n">
        <v>14</v>
      </c>
      <c r="O129" s="0" t="s">
        <v>84</v>
      </c>
      <c r="P129" s="0" t="s">
        <v>85</v>
      </c>
      <c r="Q129" s="0" t="s">
        <v>86</v>
      </c>
      <c r="R129" s="0" t="s">
        <v>87</v>
      </c>
      <c r="S129" s="0" t="n">
        <v>365</v>
      </c>
      <c r="T129" s="0" t="n">
        <v>24</v>
      </c>
      <c r="U129" s="0" t="n">
        <v>3</v>
      </c>
      <c r="V129" s="0" t="n">
        <v>252000</v>
      </c>
      <c r="W129" s="0" t="n">
        <f aca="false">V129*12</f>
        <v>3024000</v>
      </c>
      <c r="X129" s="0" t="n">
        <v>1</v>
      </c>
      <c r="Y129" s="0" t="s">
        <v>148</v>
      </c>
      <c r="Z129" s="0" t="n">
        <v>29936.88</v>
      </c>
      <c r="AA129" s="0" t="s">
        <v>89</v>
      </c>
      <c r="AB129" s="0" t="n">
        <v>0.005</v>
      </c>
      <c r="AC129" s="0" t="n">
        <v>2</v>
      </c>
      <c r="AD129" s="0" t="n">
        <v>5167.20532171042</v>
      </c>
      <c r="AE129" s="0" t="n">
        <v>2.34591121605653</v>
      </c>
      <c r="AF129" s="0" t="n">
        <f aca="false">AE129/S129</f>
        <v>0.00642715401659323</v>
      </c>
      <c r="AG129" s="0" t="n">
        <f aca="false">AE129*EXP(AB129*AC129)</f>
        <v>2.36948801574252</v>
      </c>
      <c r="AH129" s="0" t="n">
        <f aca="false">AG129/S129</f>
        <v>0.00649174798833568</v>
      </c>
      <c r="AI129" s="0" t="s">
        <v>90</v>
      </c>
      <c r="AJ129" s="0" t="n">
        <f aca="false">IF(AI129="A",'FE DISTRIBUCIÓN'!$C$2,'FE DISTRIBUCIÓN'!$C$3)</f>
        <v>4.994E-006</v>
      </c>
      <c r="AK129" s="0" t="n">
        <f aca="false">W129*AJ129</f>
        <v>15.101856</v>
      </c>
      <c r="AL129" s="0" t="n">
        <f aca="false">AK129/365</f>
        <v>0.0413749479452055</v>
      </c>
      <c r="AM129" s="0" t="n">
        <f aca="false">AK129*EXP(AB129*AC129)</f>
        <v>15.253632176081</v>
      </c>
      <c r="AN129" s="0" t="n">
        <f aca="false">AM129/365</f>
        <v>0.0417907730851536</v>
      </c>
      <c r="AO129" s="0" t="n">
        <v>5.223868284E-006</v>
      </c>
      <c r="AP129" s="0" t="n">
        <f aca="false">AO129*W129</f>
        <v>15.796977690816</v>
      </c>
      <c r="AQ129" s="0" t="n">
        <f aca="false">AP129/365</f>
        <v>0.0432793909337425</v>
      </c>
      <c r="AR129" s="0" t="n">
        <f aca="false">AP129*EXP(AB129*AC129)</f>
        <v>15.9557399560336</v>
      </c>
      <c r="AS129" s="0" t="n">
        <f aca="false">AR129/365</f>
        <v>0.0437143560439276</v>
      </c>
      <c r="AT129" s="0" t="n">
        <v>3.02832944E-007</v>
      </c>
      <c r="AU129" s="0" t="n">
        <f aca="false">AT129*W129</f>
        <v>0.915766822656</v>
      </c>
      <c r="AV129" s="0" t="n">
        <f aca="false">AU129/365</f>
        <v>0.00250895019905753</v>
      </c>
      <c r="AW129" s="0" t="n">
        <f aca="false">AU129*EXP(AB129*AC129)</f>
        <v>0.92497043223383</v>
      </c>
      <c r="AX129" s="0" t="n">
        <f aca="false">AW129/365</f>
        <v>0.00253416556776392</v>
      </c>
      <c r="AY129" s="0" t="n">
        <f aca="false">AW129+AR129+AM129+AG129</f>
        <v>34.503830580091</v>
      </c>
      <c r="AZ129" s="0" t="n">
        <f aca="false">AH129+AN129+AS129+AX129</f>
        <v>0.0945310426851808</v>
      </c>
      <c r="BA129" s="0" t="n">
        <f aca="false">AH129*1000000</f>
        <v>6491.74798833568</v>
      </c>
      <c r="BB129" s="0" t="n">
        <f aca="false">BA129*'Dist Horaria'!$H$3</f>
        <v>226.201982007476</v>
      </c>
      <c r="BC129" s="0" t="n">
        <f aca="false">BA129*'Dist Horaria'!$I$3</f>
        <v>220.150867218506</v>
      </c>
      <c r="BD129" s="0" t="n">
        <f aca="false">BA129*'Dist Horaria'!$J$3</f>
        <v>214.43935857285</v>
      </c>
      <c r="BE129" s="0" t="n">
        <f aca="false">BA129*'Dist Horaria'!$K$3</f>
        <v>209.573376277357</v>
      </c>
      <c r="BF129" s="0" t="n">
        <f aca="false">BA129*'Dist Horaria'!$L$3</f>
        <v>206.017505335095</v>
      </c>
      <c r="BG129" s="0" t="n">
        <f aca="false">BA129*'Dist Horaria'!$M$3</f>
        <v>203.778853481968</v>
      </c>
      <c r="BH129" s="0" t="n">
        <f aca="false">BA129*'Dist Horaria'!$N$3</f>
        <v>212.975843789362</v>
      </c>
      <c r="BI129" s="0" t="n">
        <f aca="false">BA129*'Dist Horaria'!$O$3</f>
        <v>212.975843789362</v>
      </c>
      <c r="BJ129" s="0" t="n">
        <f aca="false">BA129*'Dist Horaria'!$P$3</f>
        <v>281.774227792826</v>
      </c>
      <c r="BK129" s="0" t="n">
        <f aca="false">BA129*'Dist Horaria'!$Q$3</f>
        <v>311.577271117067</v>
      </c>
      <c r="BL129" s="0" t="n">
        <f aca="false">BA129*'Dist Horaria'!$R$3</f>
        <v>333.252211716515</v>
      </c>
      <c r="BM129" s="0" t="n">
        <f aca="false">BA129*'Dist Horaria'!$S$3</f>
        <v>344.08968201624</v>
      </c>
      <c r="BN129" s="0" t="n">
        <f aca="false">BA129*'Dist Horaria'!$T$3</f>
        <v>346.799049591171</v>
      </c>
      <c r="BO129" s="0" t="n">
        <f aca="false">BA129*'Dist Horaria'!$U$3</f>
        <v>344.08968201624</v>
      </c>
      <c r="BP129" s="0" t="n">
        <f aca="false">BA129*'Dist Horaria'!$V$3</f>
        <v>338.670946866378</v>
      </c>
      <c r="BQ129" s="0" t="n">
        <f aca="false">BA129*'Dist Horaria'!$W$3</f>
        <v>330.542844141584</v>
      </c>
      <c r="BR129" s="0" t="n">
        <f aca="false">BA129*'Dist Horaria'!$X$3</f>
        <v>324.136929054098</v>
      </c>
      <c r="BS129" s="0" t="n">
        <f aca="false">BA129*'Dist Horaria'!$Y$3</f>
        <v>316.743834028989</v>
      </c>
      <c r="BT129" s="0" t="n">
        <f aca="false">BA129*'Dist Horaria'!$Z$3</f>
        <v>276.502494182901</v>
      </c>
      <c r="BU129" s="0" t="n">
        <f aca="false">BA129*'Dist Horaria'!$AA$3</f>
        <v>262.938079554058</v>
      </c>
      <c r="BV129" s="0" t="n">
        <f aca="false">BA129*'Dist Horaria'!$AB$3</f>
        <v>234.032461533499</v>
      </c>
      <c r="BW129" s="0" t="n">
        <f aca="false">BA129*'Dist Horaria'!$AC$3</f>
        <v>253.650328801616</v>
      </c>
      <c r="BX129" s="0" t="n">
        <f aca="false">BA129*'Dist Horaria'!$AD$3</f>
        <v>246.956604406374</v>
      </c>
      <c r="BY129" s="0" t="n">
        <f aca="false">BA129*'Dist Horaria'!$AE$3</f>
        <v>239.875034723001</v>
      </c>
      <c r="BZ129" s="0" t="n">
        <f aca="false">AN129*1000000</f>
        <v>41790.7730851535</v>
      </c>
      <c r="CA129" s="0" t="n">
        <f aca="false">BZ129*'Dist Horaria'!$H$6</f>
        <v>1044.76932712884</v>
      </c>
      <c r="CB129" s="0" t="n">
        <f aca="false">BZ129*'Dist Horaria'!$I$6</f>
        <v>1044.76932712884</v>
      </c>
      <c r="CC129" s="0" t="n">
        <f aca="false">BZ129*'Dist Horaria'!$J$6</f>
        <v>1044.76932712884</v>
      </c>
      <c r="CD129" s="0" t="n">
        <f aca="false">BZ129*'Dist Horaria'!$K$6</f>
        <v>1044.76932712884</v>
      </c>
      <c r="CE129" s="0" t="n">
        <f aca="false">BZ129*'Dist Horaria'!$L$6</f>
        <v>1044.76932712884</v>
      </c>
      <c r="CF129" s="0" t="n">
        <f aca="false">BZ129*'Dist Horaria'!$M$6</f>
        <v>2786.05153901024</v>
      </c>
      <c r="CG129" s="0" t="n">
        <f aca="false">BZ129*'Dist Horaria'!$N$6</f>
        <v>2786.05153901024</v>
      </c>
      <c r="CH129" s="0" t="n">
        <f aca="false">BZ129*'Dist Horaria'!$O$6</f>
        <v>2786.05153901024</v>
      </c>
      <c r="CI129" s="0" t="n">
        <f aca="false">BZ129*'Dist Horaria'!$P$6</f>
        <v>1828.34632247547</v>
      </c>
      <c r="CJ129" s="0" t="n">
        <f aca="false">BZ129*'Dist Horaria'!$Q$6</f>
        <v>1828.34632247547</v>
      </c>
      <c r="CK129" s="0" t="n">
        <f aca="false">BZ129*'Dist Horaria'!$R$6</f>
        <v>1828.34632247547</v>
      </c>
      <c r="CL129" s="0" t="n">
        <f aca="false">BZ129*'Dist Horaria'!$S$6</f>
        <v>1828.34632247547</v>
      </c>
      <c r="CM129" s="0" t="n">
        <f aca="false">BZ129*'Dist Horaria'!$T$6</f>
        <v>1828.34632247547</v>
      </c>
      <c r="CN129" s="0" t="n">
        <f aca="false">BZ129*'Dist Horaria'!$U$6</f>
        <v>1828.34632247547</v>
      </c>
      <c r="CO129" s="0" t="n">
        <f aca="false">BZ129*'Dist Horaria'!$V$6</f>
        <v>1828.34632247547</v>
      </c>
      <c r="CP129" s="0" t="n">
        <f aca="false">BZ129*'Dist Horaria'!$W$6</f>
        <v>1828.34632247547</v>
      </c>
      <c r="CQ129" s="0" t="n">
        <f aca="false">BZ129*'Dist Horaria'!$X$6</f>
        <v>2786.05153901024</v>
      </c>
      <c r="CR129" s="0" t="n">
        <f aca="false">BZ129*'Dist Horaria'!$Y$6</f>
        <v>2786.05153901024</v>
      </c>
      <c r="CS129" s="0" t="n">
        <f aca="false">BZ129*'Dist Horaria'!$Z$6</f>
        <v>2786.05153901024</v>
      </c>
      <c r="CT129" s="0" t="n">
        <f aca="false">BZ129*'Dist Horaria'!$AA$6</f>
        <v>1044.76932712884</v>
      </c>
      <c r="CU129" s="0" t="n">
        <f aca="false">BZ129*'Dist Horaria'!$AB$6</f>
        <v>1044.76932712884</v>
      </c>
      <c r="CV129" s="0" t="n">
        <f aca="false">BZ129*'Dist Horaria'!$AC$6</f>
        <v>1044.76932712884</v>
      </c>
      <c r="CW129" s="0" t="n">
        <f aca="false">BZ129*'Dist Horaria'!$AD$6</f>
        <v>1044.76932712884</v>
      </c>
      <c r="CX129" s="0" t="n">
        <f aca="false">BZ129*'Dist Horaria'!$AE$6</f>
        <v>1044.76932712884</v>
      </c>
      <c r="CY129" s="0" t="n">
        <f aca="false">AS129*1000000</f>
        <v>43714.3560439276</v>
      </c>
      <c r="CZ129" s="0" t="n">
        <f aca="false">CY129*'Dist Horaria'!$H$6</f>
        <v>1092.85890109819</v>
      </c>
      <c r="DA129" s="0" t="n">
        <f aca="false">CY129*'Dist Horaria'!$I$6</f>
        <v>1092.85890109819</v>
      </c>
      <c r="DB129" s="0" t="n">
        <f aca="false">CY129*'Dist Horaria'!$J$6</f>
        <v>1092.85890109819</v>
      </c>
      <c r="DC129" s="0" t="n">
        <f aca="false">CY129*'Dist Horaria'!$K$6</f>
        <v>1092.85890109819</v>
      </c>
      <c r="DD129" s="0" t="n">
        <f aca="false">CY129*'Dist Horaria'!$L$6</f>
        <v>1092.85890109819</v>
      </c>
      <c r="DE129" s="0" t="n">
        <f aca="false">CY129*'Dist Horaria'!$M$6</f>
        <v>2914.29040292851</v>
      </c>
      <c r="DF129" s="0" t="n">
        <f aca="false">CY129*'Dist Horaria'!$N$6</f>
        <v>2914.29040292851</v>
      </c>
      <c r="DG129" s="0" t="n">
        <f aca="false">CY129*'Dist Horaria'!$O$6</f>
        <v>2914.29040292851</v>
      </c>
      <c r="DH129" s="0" t="n">
        <f aca="false">CY129*'Dist Horaria'!$P$6</f>
        <v>1912.50307692183</v>
      </c>
      <c r="DI129" s="0" t="n">
        <f aca="false">CY129*'Dist Horaria'!$Q$6</f>
        <v>1912.50307692183</v>
      </c>
      <c r="DJ129" s="0" t="n">
        <f aca="false">CY129*'Dist Horaria'!$R$6</f>
        <v>1912.50307692183</v>
      </c>
      <c r="DK129" s="0" t="n">
        <f aca="false">CY129*'Dist Horaria'!$S$6</f>
        <v>1912.50307692183</v>
      </c>
      <c r="DL129" s="0" t="n">
        <f aca="false">CY129*'Dist Horaria'!$T$6</f>
        <v>1912.50307692183</v>
      </c>
      <c r="DM129" s="0" t="n">
        <f aca="false">CY129*'Dist Horaria'!$U$6</f>
        <v>1912.50307692183</v>
      </c>
      <c r="DN129" s="0" t="n">
        <f aca="false">CY129*'Dist Horaria'!$V$6</f>
        <v>1912.50307692183</v>
      </c>
      <c r="DO129" s="0" t="n">
        <f aca="false">CY129*'Dist Horaria'!$W$6</f>
        <v>1912.50307692183</v>
      </c>
      <c r="DP129" s="0" t="n">
        <f aca="false">CY129*'Dist Horaria'!$X$6</f>
        <v>2914.29040292851</v>
      </c>
      <c r="DQ129" s="0" t="n">
        <f aca="false">CY129*'Dist Horaria'!$Y$6</f>
        <v>2914.29040292851</v>
      </c>
      <c r="DR129" s="0" t="n">
        <f aca="false">CY129*'Dist Horaria'!$Z$6</f>
        <v>2914.29040292851</v>
      </c>
      <c r="DS129" s="0" t="n">
        <f aca="false">CY129*'Dist Horaria'!$AA$6</f>
        <v>1092.85890109819</v>
      </c>
      <c r="DT129" s="0" t="n">
        <f aca="false">CY129*'Dist Horaria'!$AB$6</f>
        <v>1092.85890109819</v>
      </c>
      <c r="DU129" s="0" t="n">
        <f aca="false">CY129*'Dist Horaria'!$AC$6</f>
        <v>1092.85890109819</v>
      </c>
      <c r="DV129" s="0" t="n">
        <f aca="false">CY129*'Dist Horaria'!$AD$6</f>
        <v>1092.85890109819</v>
      </c>
      <c r="DW129" s="0" t="n">
        <f aca="false">CY129*'Dist Horaria'!$AE$6</f>
        <v>1092.85890109819</v>
      </c>
      <c r="DX129" s="0" t="n">
        <f aca="false">AX129*1000000</f>
        <v>2534.16556776392</v>
      </c>
      <c r="DY129" s="0" t="n">
        <f aca="false">DX129*'Dist Horaria'!$H$6</f>
        <v>63.354139194098</v>
      </c>
      <c r="DZ129" s="0" t="n">
        <f aca="false">DX129*'Dist Horaria'!$I$6</f>
        <v>63.354139194098</v>
      </c>
      <c r="EA129" s="0" t="n">
        <f aca="false">DX129*'Dist Horaria'!$J$6</f>
        <v>63.354139194098</v>
      </c>
      <c r="EB129" s="0" t="n">
        <f aca="false">DX129*'Dist Horaria'!$K$6</f>
        <v>63.354139194098</v>
      </c>
      <c r="EC129" s="0" t="n">
        <f aca="false">DX129*'Dist Horaria'!$L$6</f>
        <v>63.354139194098</v>
      </c>
      <c r="ED129" s="0" t="n">
        <f aca="false">DX129*'Dist Horaria'!$M$6</f>
        <v>168.944371184261</v>
      </c>
      <c r="EE129" s="0" t="n">
        <f aca="false">DX129*'Dist Horaria'!$N$6</f>
        <v>168.944371184261</v>
      </c>
      <c r="EF129" s="0" t="n">
        <f aca="false">DX129*'Dist Horaria'!$O$6</f>
        <v>168.944371184261</v>
      </c>
      <c r="EG129" s="0" t="n">
        <f aca="false">DX129*'Dist Horaria'!$P$6</f>
        <v>110.869743589671</v>
      </c>
      <c r="EH129" s="0" t="n">
        <f aca="false">DX129*'Dist Horaria'!$Q$6</f>
        <v>110.869743589671</v>
      </c>
      <c r="EI129" s="0" t="n">
        <f aca="false">DX129*'Dist Horaria'!$R$6</f>
        <v>110.869743589671</v>
      </c>
      <c r="EJ129" s="0" t="n">
        <f aca="false">DX129*'Dist Horaria'!$S$6</f>
        <v>110.869743589671</v>
      </c>
      <c r="EK129" s="0" t="n">
        <f aca="false">DX129*'Dist Horaria'!$T$6</f>
        <v>110.869743589671</v>
      </c>
      <c r="EL129" s="0" t="n">
        <f aca="false">DX129*'Dist Horaria'!$U$6</f>
        <v>110.869743589671</v>
      </c>
      <c r="EM129" s="0" t="n">
        <f aca="false">DX129*'Dist Horaria'!$V$6</f>
        <v>110.869743589671</v>
      </c>
      <c r="EN129" s="0" t="n">
        <f aca="false">DX129*'Dist Horaria'!$W$6</f>
        <v>110.869743589671</v>
      </c>
      <c r="EO129" s="0" t="n">
        <f aca="false">DX129*'Dist Horaria'!$X$6</f>
        <v>168.944371184261</v>
      </c>
      <c r="EP129" s="0" t="n">
        <f aca="false">DX129*'Dist Horaria'!$Y$6</f>
        <v>168.944371184261</v>
      </c>
      <c r="EQ129" s="0" t="n">
        <f aca="false">DX129*'Dist Horaria'!$Z$6</f>
        <v>168.944371184261</v>
      </c>
      <c r="ER129" s="0" t="n">
        <f aca="false">DX129*'Dist Horaria'!$AA$6</f>
        <v>63.354139194098</v>
      </c>
      <c r="ES129" s="0" t="n">
        <f aca="false">DX129*'Dist Horaria'!$AB$6</f>
        <v>63.354139194098</v>
      </c>
      <c r="ET129" s="0" t="n">
        <f aca="false">DX129*'Dist Horaria'!$AC$6</f>
        <v>63.354139194098</v>
      </c>
      <c r="EU129" s="0" t="n">
        <f aca="false">DX129*'Dist Horaria'!$AD$6</f>
        <v>63.354139194098</v>
      </c>
      <c r="EV129" s="0" t="n">
        <f aca="false">DX129*'Dist Horaria'!$AE$6</f>
        <v>63.354139194098</v>
      </c>
      <c r="EW129" s="0" t="n">
        <f aca="false">BB129+CA129+CZ129+DY129</f>
        <v>2427.1843494286</v>
      </c>
      <c r="EX129" s="0" t="n">
        <f aca="false">BC129+CB129+DA129+DZ129</f>
        <v>2421.13323463963</v>
      </c>
      <c r="EY129" s="0" t="n">
        <f aca="false">BD129+CC129+DB129+EA129</f>
        <v>2415.42172599398</v>
      </c>
      <c r="EZ129" s="0" t="n">
        <f aca="false">BE129+CD129+DC129+EB129</f>
        <v>2410.55574369848</v>
      </c>
      <c r="FA129" s="0" t="n">
        <f aca="false">BF129+CE129+DD129+EC129</f>
        <v>2406.99987275622</v>
      </c>
      <c r="FB129" s="0" t="n">
        <f aca="false">BG129+CF129+DE129+ED129</f>
        <v>6073.06516660497</v>
      </c>
      <c r="FC129" s="0" t="n">
        <f aca="false">BH129+CG129+DF129+EE129</f>
        <v>6082.26215691237</v>
      </c>
      <c r="FD129" s="0" t="n">
        <f aca="false">BI129+CH129+DG129+EF129</f>
        <v>6082.26215691237</v>
      </c>
      <c r="FE129" s="0" t="n">
        <f aca="false">BJ129+CI129+DH129+EG129</f>
        <v>4133.4933707798</v>
      </c>
      <c r="FF129" s="0" t="n">
        <f aca="false">BK129+CJ129+DI129+EH129</f>
        <v>4163.29641410404</v>
      </c>
      <c r="FG129" s="0" t="n">
        <f aca="false">BL129+CK129+DJ129+EI129</f>
        <v>4184.97135470349</v>
      </c>
      <c r="FH129" s="0" t="n">
        <f aca="false">BM129+CL129+DK129+EJ129</f>
        <v>4195.80882500321</v>
      </c>
      <c r="FI129" s="0" t="n">
        <f aca="false">BN129+CM129+DL129+EK129</f>
        <v>4198.51819257814</v>
      </c>
      <c r="FJ129" s="0" t="n">
        <f aca="false">BO129+CN129+DM129+EL129</f>
        <v>4195.80882500321</v>
      </c>
      <c r="FK129" s="0" t="n">
        <f aca="false">BP129+CO129+DN129+EM129</f>
        <v>4190.39008985335</v>
      </c>
      <c r="FL129" s="0" t="n">
        <f aca="false">BQ129+CP129+DO129+EN129</f>
        <v>4182.26198712856</v>
      </c>
      <c r="FM129" s="0" t="n">
        <f aca="false">BR129+CQ129+DP129+EO129</f>
        <v>6193.4232421771</v>
      </c>
      <c r="FN129" s="0" t="n">
        <f aca="false">BS129+CR129+DQ129+EP129</f>
        <v>6186.03014715199</v>
      </c>
      <c r="FO129" s="0" t="n">
        <f aca="false">BT129+CS129+DR129+EQ129</f>
        <v>6145.78880730591</v>
      </c>
      <c r="FP129" s="0" t="n">
        <f aca="false">BU129+CT129+DS129+ER129</f>
        <v>2463.92044697518</v>
      </c>
      <c r="FQ129" s="0" t="n">
        <f aca="false">BV129+CU129+DT129+ES129</f>
        <v>2435.01482895463</v>
      </c>
      <c r="FR129" s="0" t="n">
        <f aca="false">BW129+CV129+DU129+ET129</f>
        <v>2454.63269622274</v>
      </c>
      <c r="FS129" s="0" t="n">
        <f aca="false">BX129+CW129+DV129+EU129</f>
        <v>2447.9389718275</v>
      </c>
      <c r="FT129" s="0" t="n">
        <f aca="false">BY129+CX129+DW129+EV129</f>
        <v>2440.85740214413</v>
      </c>
      <c r="FU129" s="0" t="n">
        <f aca="false">AM129*'Dist Horaria'!$H$10</f>
        <v>1.37665893238224</v>
      </c>
      <c r="FV129" s="0" t="n">
        <f aca="false">AM129*'Dist Horaria'!$I$10</f>
        <v>1.28840082847355</v>
      </c>
      <c r="FW129" s="0" t="n">
        <f aca="false">AM129*'Dist Horaria'!$J$10</f>
        <v>1.28282322367949</v>
      </c>
      <c r="FX129" s="0" t="n">
        <f aca="false">AM129*'Dist Horaria'!$K$10</f>
        <v>1.24592966860583</v>
      </c>
      <c r="FY129" s="0" t="n">
        <f aca="false">AM129*'Dist Horaria'!$L$10</f>
        <v>1.24642826979532</v>
      </c>
      <c r="FZ129" s="0" t="n">
        <f aca="false">AM129*'Dist Horaria'!$M$10</f>
        <v>1.33372954249401</v>
      </c>
      <c r="GA129" s="0" t="n">
        <f aca="false">AM129*'Dist Horaria'!$N$10</f>
        <v>1.26176327558331</v>
      </c>
      <c r="GB129" s="0" t="n">
        <f aca="false">AM129*'Dist Horaria'!$O$10</f>
        <v>1.24022732725122</v>
      </c>
      <c r="GC129" s="0" t="n">
        <f aca="false">AM129*'Dist Horaria'!$P$10</f>
        <v>1.25947281558622</v>
      </c>
      <c r="GD129" s="0" t="n">
        <f aca="false">AM129*'Dist Horaria'!$Q$10</f>
        <v>1.13978040831281</v>
      </c>
      <c r="GE129" s="0" t="n">
        <f aca="false">AM129*'Dist Horaria'!$R$10</f>
        <v>1.39070326844756</v>
      </c>
      <c r="GF129" s="0" t="n">
        <f aca="false">AM129*'Dist Horaria'!$S$10</f>
        <v>1.18771461546947</v>
      </c>
      <c r="GG129" s="0" t="n">
        <f aca="false">AR129*'Dist Horaria'!$H$10</f>
        <v>1.44002501697175</v>
      </c>
      <c r="GH129" s="0" t="n">
        <f aca="false">AR129*'Dist Horaria'!$I$10</f>
        <v>1.34770449037691</v>
      </c>
      <c r="GI129" s="0" t="n">
        <f aca="false">AR129*'Dist Horaria'!$J$10</f>
        <v>1.34187015461713</v>
      </c>
      <c r="GJ129" s="0" t="n">
        <f aca="false">AR129*'Dist Horaria'!$K$10</f>
        <v>1.30327843010105</v>
      </c>
      <c r="GK129" s="0" t="n">
        <f aca="false">AR129*'Dist Horaria'!$L$10</f>
        <v>1.30379998135057</v>
      </c>
      <c r="GL129" s="0" t="n">
        <f aca="false">AR129*'Dist Horaria'!$M$10</f>
        <v>1.39511963485549</v>
      </c>
      <c r="GM129" s="0" t="n">
        <f aca="false">AR129*'Dist Horaria'!$N$10</f>
        <v>1.31984084045567</v>
      </c>
      <c r="GN129" s="0" t="n">
        <f aca="false">AR129*'Dist Horaria'!$O$10</f>
        <v>1.2973136162951</v>
      </c>
      <c r="GO129" s="0" t="n">
        <f aca="false">AR129*'Dist Horaria'!$P$10</f>
        <v>1.31744495312396</v>
      </c>
      <c r="GP129" s="0" t="n">
        <f aca="false">AR129*'Dist Horaria'!$Q$10</f>
        <v>1.19224323702641</v>
      </c>
      <c r="GQ129" s="0" t="n">
        <f aca="false">AR129*'Dist Horaria'!$R$10</f>
        <v>1.45471579825758</v>
      </c>
      <c r="GR129" s="0" t="n">
        <f aca="false">AR129*'Dist Horaria'!$S$10</f>
        <v>1.24238380260196</v>
      </c>
      <c r="GS129" s="0" t="n">
        <f aca="false">AW129*'Dist Horaria'!$H$10</f>
        <v>0.0834797111287969</v>
      </c>
      <c r="GT129" s="0" t="n">
        <f aca="false">AW129*'Dist Horaria'!$I$10</f>
        <v>0.0781277965435893</v>
      </c>
      <c r="GU129" s="0" t="n">
        <f aca="false">AW129*'Dist Horaria'!$J$10</f>
        <v>0.077789574180703</v>
      </c>
      <c r="GV129" s="0" t="n">
        <f aca="false">AW129*'Dist Horaria'!$K$10</f>
        <v>0.0755523727594811</v>
      </c>
      <c r="GW129" s="0" t="n">
        <f aca="false">AW129*'Dist Horaria'!$L$10</f>
        <v>0.0755826076145258</v>
      </c>
      <c r="GX129" s="0" t="n">
        <f aca="false">AW129*'Dist Horaria'!$M$10</f>
        <v>0.0808765005713327</v>
      </c>
      <c r="GY129" s="0" t="n">
        <f aca="false">AW129*'Dist Horaria'!$N$10</f>
        <v>0.0765125124901837</v>
      </c>
      <c r="GZ129" s="0" t="n">
        <f aca="false">AW129*'Dist Horaria'!$O$10</f>
        <v>0.0752065864518899</v>
      </c>
      <c r="HA129" s="0" t="n">
        <f aca="false">AW129*'Dist Horaria'!$P$10</f>
        <v>0.076373620470954</v>
      </c>
      <c r="HB129" s="0" t="n">
        <f aca="false">AW129*'Dist Horaria'!$Q$10</f>
        <v>0.0691155499725454</v>
      </c>
      <c r="HC129" s="0" t="n">
        <f aca="false">AW129*'Dist Horaria'!$R$10</f>
        <v>0.0843313506236279</v>
      </c>
      <c r="HD129" s="0" t="n">
        <f aca="false">AW129*'Dist Horaria'!$S$10</f>
        <v>0.0720222494262008</v>
      </c>
    </row>
    <row r="130" customFormat="false" ht="13.8" hidden="false" customHeight="false" outlineLevel="0" collapsed="false">
      <c r="A130" s="0" t="n">
        <v>4.67390026550634</v>
      </c>
      <c r="B130" s="0" t="n">
        <v>-74.0880713326205</v>
      </c>
      <c r="C130" s="0" t="n">
        <v>30</v>
      </c>
      <c r="D130" s="0" t="n">
        <v>32</v>
      </c>
      <c r="E130" s="0" t="n">
        <v>2410</v>
      </c>
      <c r="F130" s="0" t="n">
        <v>18</v>
      </c>
      <c r="G130" s="0" t="s">
        <v>351</v>
      </c>
      <c r="H130" s="1" t="n">
        <v>41409</v>
      </c>
      <c r="I130" s="0" t="s">
        <v>749</v>
      </c>
      <c r="J130" s="0" t="s">
        <v>750</v>
      </c>
      <c r="K130" s="0" t="s">
        <v>751</v>
      </c>
      <c r="L130" s="0" t="s">
        <v>752</v>
      </c>
      <c r="M130" s="0" t="s">
        <v>753</v>
      </c>
      <c r="N130" s="0" t="n">
        <v>17</v>
      </c>
      <c r="O130" s="0" t="s">
        <v>110</v>
      </c>
      <c r="P130" s="0" t="s">
        <v>85</v>
      </c>
      <c r="Q130" s="0" t="s">
        <v>86</v>
      </c>
      <c r="R130" s="0" t="s">
        <v>87</v>
      </c>
      <c r="S130" s="0" t="n">
        <v>365</v>
      </c>
      <c r="T130" s="0" t="n">
        <v>24</v>
      </c>
      <c r="U130" s="0" t="n">
        <v>3</v>
      </c>
      <c r="V130" s="0" t="n">
        <v>143500</v>
      </c>
      <c r="W130" s="0" t="n">
        <f aca="false">V130*12</f>
        <v>1722000</v>
      </c>
      <c r="X130" s="0" t="n">
        <v>1</v>
      </c>
      <c r="Y130" s="0" t="s">
        <v>118</v>
      </c>
      <c r="Z130" s="0" t="n">
        <v>29936.88</v>
      </c>
      <c r="AA130" s="0" t="s">
        <v>89</v>
      </c>
      <c r="AB130" s="0" t="n">
        <v>0.005</v>
      </c>
      <c r="AC130" s="0" t="n">
        <v>-1</v>
      </c>
      <c r="AD130" s="0" t="n">
        <v>4047.63451027309</v>
      </c>
      <c r="AE130" s="0" t="n">
        <v>1.83762606766398</v>
      </c>
      <c r="AF130" s="0" t="n">
        <f aca="false">AE130/S130</f>
        <v>0.00503459196620269</v>
      </c>
      <c r="AG130" s="0" t="n">
        <f aca="false">AE130*EXP(AB130*AC130)</f>
        <v>1.82846086941544</v>
      </c>
      <c r="AH130" s="0" t="n">
        <f aca="false">AG130/S130</f>
        <v>0.0050094818340149</v>
      </c>
      <c r="AI130" s="0" t="s">
        <v>90</v>
      </c>
      <c r="AJ130" s="0" t="n">
        <f aca="false">IF(AI130="A",'FE DISTRIBUCIÓN'!$C$2,'FE DISTRIBUCIÓN'!$C$3)</f>
        <v>4.994E-006</v>
      </c>
      <c r="AK130" s="0" t="n">
        <f aca="false">W130*AJ130</f>
        <v>8.599668</v>
      </c>
      <c r="AL130" s="0" t="n">
        <f aca="false">AK130/365</f>
        <v>0.0235607342465753</v>
      </c>
      <c r="AM130" s="0" t="n">
        <f aca="false">AK130*EXP(AB130*AC130)</f>
        <v>8.55677697691398</v>
      </c>
      <c r="AN130" s="0" t="n">
        <f aca="false">AM130/365</f>
        <v>0.0234432245942849</v>
      </c>
      <c r="AO130" s="0" t="n">
        <v>5.223868284E-006</v>
      </c>
      <c r="AP130" s="0" t="n">
        <f aca="false">AO130*W130</f>
        <v>8.995501185048</v>
      </c>
      <c r="AQ130" s="0" t="n">
        <f aca="false">AP130/365</f>
        <v>0.0246452087261589</v>
      </c>
      <c r="AR130" s="0" t="n">
        <f aca="false">AP130*EXP(AB130*AC130)</f>
        <v>8.95063593571532</v>
      </c>
      <c r="AS130" s="0" t="n">
        <f aca="false">AR130/365</f>
        <v>0.0245222902348365</v>
      </c>
      <c r="AT130" s="0" t="n">
        <v>3.02832944E-007</v>
      </c>
      <c r="AU130" s="0" t="n">
        <f aca="false">AT130*W130</f>
        <v>0.521478329568</v>
      </c>
      <c r="AV130" s="0" t="n">
        <f aca="false">AU130/365</f>
        <v>0.0014287077522411</v>
      </c>
      <c r="AW130" s="0" t="n">
        <f aca="false">AU130*EXP(AB130*AC130)</f>
        <v>0.518877445548714</v>
      </c>
      <c r="AX130" s="0" t="n">
        <f aca="false">AW130/365</f>
        <v>0.00142158204259922</v>
      </c>
      <c r="AY130" s="0" t="n">
        <f aca="false">AW130+AR130+AM130+AG130</f>
        <v>19.8547512275935</v>
      </c>
      <c r="AZ130" s="0" t="n">
        <f aca="false">AH130+AN130+AS130+AX130</f>
        <v>0.0543965787057355</v>
      </c>
      <c r="BA130" s="0" t="n">
        <f aca="false">AH130*1000000</f>
        <v>5009.48183401491</v>
      </c>
      <c r="BB130" s="0" t="n">
        <f aca="false">BA130*'Dist Horaria'!$H$3</f>
        <v>174.553097520215</v>
      </c>
      <c r="BC130" s="0" t="n">
        <f aca="false">BA130*'Dist Horaria'!$I$3</f>
        <v>169.883638744959</v>
      </c>
      <c r="BD130" s="0" t="n">
        <f aca="false">BA130*'Dist Horaria'!$J$3</f>
        <v>165.476243563162</v>
      </c>
      <c r="BE130" s="0" t="n">
        <f aca="false">BA130*'Dist Horaria'!$K$3</f>
        <v>161.721315004982</v>
      </c>
      <c r="BF130" s="0" t="n">
        <f aca="false">BA130*'Dist Horaria'!$L$3</f>
        <v>158.977358997852</v>
      </c>
      <c r="BG130" s="0" t="n">
        <f aca="false">BA130*'Dist Horaria'!$M$3</f>
        <v>157.249860362496</v>
      </c>
      <c r="BH130" s="0" t="n">
        <f aca="false">BA130*'Dist Horaria'!$N$3</f>
        <v>164.346894313181</v>
      </c>
      <c r="BI130" s="0" t="n">
        <f aca="false">BA130*'Dist Horaria'!$O$3</f>
        <v>164.346894313181</v>
      </c>
      <c r="BJ130" s="0" t="n">
        <f aca="false">BA130*'Dist Horaria'!$P$3</f>
        <v>217.436486745633</v>
      </c>
      <c r="BK130" s="0" t="n">
        <f aca="false">BA130*'Dist Horaria'!$Q$3</f>
        <v>240.434576689883</v>
      </c>
      <c r="BL130" s="0" t="n">
        <f aca="false">BA130*'Dist Horaria'!$R$3</f>
        <v>257.160460285701</v>
      </c>
      <c r="BM130" s="0" t="n">
        <f aca="false">BA130*'Dist Horaria'!$S$3</f>
        <v>265.523402083609</v>
      </c>
      <c r="BN130" s="0" t="n">
        <f aca="false">BA130*'Dist Horaria'!$T$3</f>
        <v>267.614137533087</v>
      </c>
      <c r="BO130" s="0" t="n">
        <f aca="false">BA130*'Dist Horaria'!$U$3</f>
        <v>265.523402083609</v>
      </c>
      <c r="BP130" s="0" t="n">
        <f aca="false">BA130*'Dist Horaria'!$V$3</f>
        <v>261.341931184655</v>
      </c>
      <c r="BQ130" s="0" t="n">
        <f aca="false">BA130*'Dist Horaria'!$W$3</f>
        <v>255.069724836223</v>
      </c>
      <c r="BR130" s="0" t="n">
        <f aca="false">BA130*'Dist Horaria'!$X$3</f>
        <v>250.126477606253</v>
      </c>
      <c r="BS130" s="0" t="n">
        <f aca="false">BA130*'Dist Horaria'!$Y$3</f>
        <v>244.421454045268</v>
      </c>
      <c r="BT130" s="0" t="n">
        <f aca="false">BA130*'Dist Horaria'!$Z$3</f>
        <v>213.368452404168</v>
      </c>
      <c r="BU130" s="0" t="n">
        <f aca="false">BA130*'Dist Horaria'!$AA$3</f>
        <v>202.901211717325</v>
      </c>
      <c r="BV130" s="0" t="n">
        <f aca="false">BA130*'Dist Horaria'!$AB$3</f>
        <v>180.595637219495</v>
      </c>
      <c r="BW130" s="0" t="n">
        <f aca="false">BA130*'Dist Horaria'!$AC$3</f>
        <v>195.734140728616</v>
      </c>
      <c r="BX130" s="0" t="n">
        <f aca="false">BA130*'Dist Horaria'!$AD$3</f>
        <v>190.568799926706</v>
      </c>
      <c r="BY130" s="0" t="n">
        <f aca="false">BA130*'Dist Horaria'!$AE$3</f>
        <v>185.104170870108</v>
      </c>
      <c r="BZ130" s="0" t="n">
        <f aca="false">AN130*1000000</f>
        <v>23443.2245942849</v>
      </c>
      <c r="CA130" s="0" t="n">
        <f aca="false">BZ130*'Dist Horaria'!$H$6</f>
        <v>586.080614857122</v>
      </c>
      <c r="CB130" s="0" t="n">
        <f aca="false">BZ130*'Dist Horaria'!$I$6</f>
        <v>586.080614857122</v>
      </c>
      <c r="CC130" s="0" t="n">
        <f aca="false">BZ130*'Dist Horaria'!$J$6</f>
        <v>586.080614857122</v>
      </c>
      <c r="CD130" s="0" t="n">
        <f aca="false">BZ130*'Dist Horaria'!$K$6</f>
        <v>586.080614857122</v>
      </c>
      <c r="CE130" s="0" t="n">
        <f aca="false">BZ130*'Dist Horaria'!$L$6</f>
        <v>586.080614857122</v>
      </c>
      <c r="CF130" s="0" t="n">
        <f aca="false">BZ130*'Dist Horaria'!$M$6</f>
        <v>1562.88163961899</v>
      </c>
      <c r="CG130" s="0" t="n">
        <f aca="false">BZ130*'Dist Horaria'!$N$6</f>
        <v>1562.88163961899</v>
      </c>
      <c r="CH130" s="0" t="n">
        <f aca="false">BZ130*'Dist Horaria'!$O$6</f>
        <v>1562.88163961899</v>
      </c>
      <c r="CI130" s="0" t="n">
        <f aca="false">BZ130*'Dist Horaria'!$P$6</f>
        <v>1025.64107599996</v>
      </c>
      <c r="CJ130" s="0" t="n">
        <f aca="false">BZ130*'Dist Horaria'!$Q$6</f>
        <v>1025.64107599996</v>
      </c>
      <c r="CK130" s="0" t="n">
        <f aca="false">BZ130*'Dist Horaria'!$R$6</f>
        <v>1025.64107599996</v>
      </c>
      <c r="CL130" s="0" t="n">
        <f aca="false">BZ130*'Dist Horaria'!$S$6</f>
        <v>1025.64107599996</v>
      </c>
      <c r="CM130" s="0" t="n">
        <f aca="false">BZ130*'Dist Horaria'!$T$6</f>
        <v>1025.64107599996</v>
      </c>
      <c r="CN130" s="0" t="n">
        <f aca="false">BZ130*'Dist Horaria'!$U$6</f>
        <v>1025.64107599996</v>
      </c>
      <c r="CO130" s="0" t="n">
        <f aca="false">BZ130*'Dist Horaria'!$V$6</f>
        <v>1025.64107599996</v>
      </c>
      <c r="CP130" s="0" t="n">
        <f aca="false">BZ130*'Dist Horaria'!$W$6</f>
        <v>1025.64107599996</v>
      </c>
      <c r="CQ130" s="0" t="n">
        <f aca="false">BZ130*'Dist Horaria'!$X$6</f>
        <v>1562.88163961899</v>
      </c>
      <c r="CR130" s="0" t="n">
        <f aca="false">BZ130*'Dist Horaria'!$Y$6</f>
        <v>1562.88163961899</v>
      </c>
      <c r="CS130" s="0" t="n">
        <f aca="false">BZ130*'Dist Horaria'!$Z$6</f>
        <v>1562.88163961899</v>
      </c>
      <c r="CT130" s="0" t="n">
        <f aca="false">BZ130*'Dist Horaria'!$AA$6</f>
        <v>586.080614857122</v>
      </c>
      <c r="CU130" s="0" t="n">
        <f aca="false">BZ130*'Dist Horaria'!$AB$6</f>
        <v>586.080614857122</v>
      </c>
      <c r="CV130" s="0" t="n">
        <f aca="false">BZ130*'Dist Horaria'!$AC$6</f>
        <v>586.080614857122</v>
      </c>
      <c r="CW130" s="0" t="n">
        <f aca="false">BZ130*'Dist Horaria'!$AD$6</f>
        <v>586.080614857122</v>
      </c>
      <c r="CX130" s="0" t="n">
        <f aca="false">BZ130*'Dist Horaria'!$AE$6</f>
        <v>586.080614857122</v>
      </c>
      <c r="CY130" s="0" t="n">
        <f aca="false">AS130*1000000</f>
        <v>24522.2902348365</v>
      </c>
      <c r="CZ130" s="0" t="n">
        <f aca="false">CY130*'Dist Horaria'!$H$6</f>
        <v>613.057255870913</v>
      </c>
      <c r="DA130" s="0" t="n">
        <f aca="false">CY130*'Dist Horaria'!$I$6</f>
        <v>613.057255870913</v>
      </c>
      <c r="DB130" s="0" t="n">
        <f aca="false">CY130*'Dist Horaria'!$J$6</f>
        <v>613.057255870913</v>
      </c>
      <c r="DC130" s="0" t="n">
        <f aca="false">CY130*'Dist Horaria'!$K$6</f>
        <v>613.057255870913</v>
      </c>
      <c r="DD130" s="0" t="n">
        <f aca="false">CY130*'Dist Horaria'!$L$6</f>
        <v>613.057255870913</v>
      </c>
      <c r="DE130" s="0" t="n">
        <f aca="false">CY130*'Dist Horaria'!$M$6</f>
        <v>1634.8193489891</v>
      </c>
      <c r="DF130" s="0" t="n">
        <f aca="false">CY130*'Dist Horaria'!$N$6</f>
        <v>1634.8193489891</v>
      </c>
      <c r="DG130" s="0" t="n">
        <f aca="false">CY130*'Dist Horaria'!$O$6</f>
        <v>1634.8193489891</v>
      </c>
      <c r="DH130" s="0" t="n">
        <f aca="false">CY130*'Dist Horaria'!$P$6</f>
        <v>1072.8501977741</v>
      </c>
      <c r="DI130" s="0" t="n">
        <f aca="false">CY130*'Dist Horaria'!$Q$6</f>
        <v>1072.8501977741</v>
      </c>
      <c r="DJ130" s="0" t="n">
        <f aca="false">CY130*'Dist Horaria'!$R$6</f>
        <v>1072.8501977741</v>
      </c>
      <c r="DK130" s="0" t="n">
        <f aca="false">CY130*'Dist Horaria'!$S$6</f>
        <v>1072.8501977741</v>
      </c>
      <c r="DL130" s="0" t="n">
        <f aca="false">CY130*'Dist Horaria'!$T$6</f>
        <v>1072.8501977741</v>
      </c>
      <c r="DM130" s="0" t="n">
        <f aca="false">CY130*'Dist Horaria'!$U$6</f>
        <v>1072.8501977741</v>
      </c>
      <c r="DN130" s="0" t="n">
        <f aca="false">CY130*'Dist Horaria'!$V$6</f>
        <v>1072.8501977741</v>
      </c>
      <c r="DO130" s="0" t="n">
        <f aca="false">CY130*'Dist Horaria'!$W$6</f>
        <v>1072.8501977741</v>
      </c>
      <c r="DP130" s="0" t="n">
        <f aca="false">CY130*'Dist Horaria'!$X$6</f>
        <v>1634.8193489891</v>
      </c>
      <c r="DQ130" s="0" t="n">
        <f aca="false">CY130*'Dist Horaria'!$Y$6</f>
        <v>1634.8193489891</v>
      </c>
      <c r="DR130" s="0" t="n">
        <f aca="false">CY130*'Dist Horaria'!$Z$6</f>
        <v>1634.8193489891</v>
      </c>
      <c r="DS130" s="0" t="n">
        <f aca="false">CY130*'Dist Horaria'!$AA$6</f>
        <v>613.057255870913</v>
      </c>
      <c r="DT130" s="0" t="n">
        <f aca="false">CY130*'Dist Horaria'!$AB$6</f>
        <v>613.057255870913</v>
      </c>
      <c r="DU130" s="0" t="n">
        <f aca="false">CY130*'Dist Horaria'!$AC$6</f>
        <v>613.057255870913</v>
      </c>
      <c r="DV130" s="0" t="n">
        <f aca="false">CY130*'Dist Horaria'!$AD$6</f>
        <v>613.057255870913</v>
      </c>
      <c r="DW130" s="0" t="n">
        <f aca="false">CY130*'Dist Horaria'!$AE$6</f>
        <v>613.057255870913</v>
      </c>
      <c r="DX130" s="0" t="n">
        <f aca="false">AX130*1000000</f>
        <v>1421.58204259922</v>
      </c>
      <c r="DY130" s="0" t="n">
        <f aca="false">DX130*'Dist Horaria'!$H$6</f>
        <v>35.5395510649804</v>
      </c>
      <c r="DZ130" s="0" t="n">
        <f aca="false">DX130*'Dist Horaria'!$I$6</f>
        <v>35.5395510649804</v>
      </c>
      <c r="EA130" s="0" t="n">
        <f aca="false">DX130*'Dist Horaria'!$J$6</f>
        <v>35.5395510649804</v>
      </c>
      <c r="EB130" s="0" t="n">
        <f aca="false">DX130*'Dist Horaria'!$K$6</f>
        <v>35.5395510649804</v>
      </c>
      <c r="EC130" s="0" t="n">
        <f aca="false">DX130*'Dist Horaria'!$L$6</f>
        <v>35.5395510649804</v>
      </c>
      <c r="ED130" s="0" t="n">
        <f aca="false">DX130*'Dist Horaria'!$M$6</f>
        <v>94.7721361732812</v>
      </c>
      <c r="EE130" s="0" t="n">
        <f aca="false">DX130*'Dist Horaria'!$N$6</f>
        <v>94.7721361732812</v>
      </c>
      <c r="EF130" s="0" t="n">
        <f aca="false">DX130*'Dist Horaria'!$O$6</f>
        <v>94.7721361732812</v>
      </c>
      <c r="EG130" s="0" t="n">
        <f aca="false">DX130*'Dist Horaria'!$P$6</f>
        <v>62.1942143637157</v>
      </c>
      <c r="EH130" s="0" t="n">
        <f aca="false">DX130*'Dist Horaria'!$Q$6</f>
        <v>62.1942143637157</v>
      </c>
      <c r="EI130" s="0" t="n">
        <f aca="false">DX130*'Dist Horaria'!$R$6</f>
        <v>62.1942143637157</v>
      </c>
      <c r="EJ130" s="0" t="n">
        <f aca="false">DX130*'Dist Horaria'!$S$6</f>
        <v>62.1942143637157</v>
      </c>
      <c r="EK130" s="0" t="n">
        <f aca="false">DX130*'Dist Horaria'!$T$6</f>
        <v>62.1942143637157</v>
      </c>
      <c r="EL130" s="0" t="n">
        <f aca="false">DX130*'Dist Horaria'!$U$6</f>
        <v>62.1942143637157</v>
      </c>
      <c r="EM130" s="0" t="n">
        <f aca="false">DX130*'Dist Horaria'!$V$6</f>
        <v>62.1942143637157</v>
      </c>
      <c r="EN130" s="0" t="n">
        <f aca="false">DX130*'Dist Horaria'!$W$6</f>
        <v>62.1942143637157</v>
      </c>
      <c r="EO130" s="0" t="n">
        <f aca="false">DX130*'Dist Horaria'!$X$6</f>
        <v>94.7721361732812</v>
      </c>
      <c r="EP130" s="0" t="n">
        <f aca="false">DX130*'Dist Horaria'!$Y$6</f>
        <v>94.7721361732812</v>
      </c>
      <c r="EQ130" s="0" t="n">
        <f aca="false">DX130*'Dist Horaria'!$Z$6</f>
        <v>94.7721361732812</v>
      </c>
      <c r="ER130" s="0" t="n">
        <f aca="false">DX130*'Dist Horaria'!$AA$6</f>
        <v>35.5395510649804</v>
      </c>
      <c r="ES130" s="0" t="n">
        <f aca="false">DX130*'Dist Horaria'!$AB$6</f>
        <v>35.5395510649804</v>
      </c>
      <c r="ET130" s="0" t="n">
        <f aca="false">DX130*'Dist Horaria'!$AC$6</f>
        <v>35.5395510649804</v>
      </c>
      <c r="EU130" s="0" t="n">
        <f aca="false">DX130*'Dist Horaria'!$AD$6</f>
        <v>35.5395510649804</v>
      </c>
      <c r="EV130" s="0" t="n">
        <f aca="false">DX130*'Dist Horaria'!$AE$6</f>
        <v>35.5395510649804</v>
      </c>
      <c r="EW130" s="0" t="n">
        <f aca="false">BB130+CA130+CZ130+DY130</f>
        <v>1409.23051931323</v>
      </c>
      <c r="EX130" s="0" t="n">
        <f aca="false">BC130+CB130+DA130+DZ130</f>
        <v>1404.56106053797</v>
      </c>
      <c r="EY130" s="0" t="n">
        <f aca="false">BD130+CC130+DB130+EA130</f>
        <v>1400.15366535618</v>
      </c>
      <c r="EZ130" s="0" t="n">
        <f aca="false">BE130+CD130+DC130+EB130</f>
        <v>1396.398736798</v>
      </c>
      <c r="FA130" s="0" t="n">
        <f aca="false">BF130+CE130+DD130+EC130</f>
        <v>1393.65478079087</v>
      </c>
      <c r="FB130" s="0" t="n">
        <f aca="false">BG130+CF130+DE130+ED130</f>
        <v>3449.72298514387</v>
      </c>
      <c r="FC130" s="0" t="n">
        <f aca="false">BH130+CG130+DF130+EE130</f>
        <v>3456.82001909455</v>
      </c>
      <c r="FD130" s="0" t="n">
        <f aca="false">BI130+CH130+DG130+EF130</f>
        <v>3456.82001909455</v>
      </c>
      <c r="FE130" s="0" t="n">
        <f aca="false">BJ130+CI130+DH130+EG130</f>
        <v>2378.12197488341</v>
      </c>
      <c r="FF130" s="0" t="n">
        <f aca="false">BK130+CJ130+DI130+EH130</f>
        <v>2401.12006482766</v>
      </c>
      <c r="FG130" s="0" t="n">
        <f aca="false">BL130+CK130+DJ130+EI130</f>
        <v>2417.84594842348</v>
      </c>
      <c r="FH130" s="0" t="n">
        <f aca="false">BM130+CL130+DK130+EJ130</f>
        <v>2426.20889022138</v>
      </c>
      <c r="FI130" s="0" t="n">
        <f aca="false">BN130+CM130+DL130+EK130</f>
        <v>2428.29962567086</v>
      </c>
      <c r="FJ130" s="0" t="n">
        <f aca="false">BO130+CN130+DM130+EL130</f>
        <v>2426.20889022138</v>
      </c>
      <c r="FK130" s="0" t="n">
        <f aca="false">BP130+CO130+DN130+EM130</f>
        <v>2422.02741932243</v>
      </c>
      <c r="FL130" s="0" t="n">
        <f aca="false">BQ130+CP130+DO130+EN130</f>
        <v>2415.755212974</v>
      </c>
      <c r="FM130" s="0" t="n">
        <f aca="false">BR130+CQ130+DP130+EO130</f>
        <v>3542.59960238763</v>
      </c>
      <c r="FN130" s="0" t="n">
        <f aca="false">BS130+CR130+DQ130+EP130</f>
        <v>3536.89457882664</v>
      </c>
      <c r="FO130" s="0" t="n">
        <f aca="false">BT130+CS130+DR130+EQ130</f>
        <v>3505.84157718554</v>
      </c>
      <c r="FP130" s="0" t="n">
        <f aca="false">BU130+CT130+DS130+ER130</f>
        <v>1437.57863351034</v>
      </c>
      <c r="FQ130" s="0" t="n">
        <f aca="false">BV130+CU130+DT130+ES130</f>
        <v>1415.27305901251</v>
      </c>
      <c r="FR130" s="0" t="n">
        <f aca="false">BW130+CV130+DU130+ET130</f>
        <v>1430.41156252163</v>
      </c>
      <c r="FS130" s="0" t="n">
        <f aca="false">BX130+CW130+DV130+EU130</f>
        <v>1425.24622171972</v>
      </c>
      <c r="FT130" s="0" t="n">
        <f aca="false">BY130+CX130+DW130+EV130</f>
        <v>1419.78159266312</v>
      </c>
      <c r="FU130" s="0" t="n">
        <f aca="false">AM130*'Dist Horaria'!$H$10</f>
        <v>0.772259572126237</v>
      </c>
      <c r="FV130" s="0" t="n">
        <f aca="false">AM130*'Dist Horaria'!$I$10</f>
        <v>0.722749730612149</v>
      </c>
      <c r="FW130" s="0" t="n">
        <f aca="false">AM130*'Dist Horaria'!$J$10</f>
        <v>0.719620881054403</v>
      </c>
      <c r="FX130" s="0" t="n">
        <f aca="false">AM130*'Dist Horaria'!$K$10</f>
        <v>0.698924831811403</v>
      </c>
      <c r="FY130" s="0" t="n">
        <f aca="false">AM130*'Dist Horaria'!$L$10</f>
        <v>0.699204530386115</v>
      </c>
      <c r="FZ130" s="0" t="n">
        <f aca="false">AM130*'Dist Horaria'!$M$10</f>
        <v>0.748177621624993</v>
      </c>
      <c r="GA130" s="0" t="n">
        <f aca="false">AM130*'Dist Horaria'!$N$10</f>
        <v>0.707806955235019</v>
      </c>
      <c r="GB130" s="0" t="n">
        <f aca="false">AM130*'Dist Horaria'!$O$10</f>
        <v>0.695726009219222</v>
      </c>
      <c r="GC130" s="0" t="n">
        <f aca="false">AM130*'Dist Horaria'!$P$10</f>
        <v>0.706522083858588</v>
      </c>
      <c r="GD130" s="0" t="n">
        <f aca="false">AM130*'Dist Horaria'!$Q$10</f>
        <v>0.639378650540818</v>
      </c>
      <c r="GE130" s="0" t="n">
        <f aca="false">AM130*'Dist Horaria'!$R$10</f>
        <v>0.780137974470842</v>
      </c>
      <c r="GF130" s="0" t="n">
        <f aca="false">AM130*'Dist Horaria'!$S$10</f>
        <v>0.666268135974186</v>
      </c>
      <c r="GG130" s="0" t="n">
        <f aca="false">AR130*'Dist Horaria'!$H$10</f>
        <v>0.807805824158122</v>
      </c>
      <c r="GH130" s="0" t="n">
        <f aca="false">AR130*'Dist Horaria'!$I$10</f>
        <v>0.756017099522297</v>
      </c>
      <c r="GI130" s="0" t="n">
        <f aca="false">AR130*'Dist Horaria'!$J$10</f>
        <v>0.752744232487832</v>
      </c>
      <c r="GJ130" s="0" t="n">
        <f aca="false">AR130*'Dist Horaria'!$K$10</f>
        <v>0.731095567040373</v>
      </c>
      <c r="GK130" s="0" t="n">
        <f aca="false">AR130*'Dist Horaria'!$L$10</f>
        <v>0.731388139830425</v>
      </c>
      <c r="GL130" s="0" t="n">
        <f aca="false">AR130*'Dist Horaria'!$M$10</f>
        <v>0.782615408170877</v>
      </c>
      <c r="GM130" s="0" t="n">
        <f aca="false">AR130*'Dist Horaria'!$N$10</f>
        <v>0.740386524759076</v>
      </c>
      <c r="GN130" s="0" t="n">
        <f aca="false">AR130*'Dist Horaria'!$O$10</f>
        <v>0.727749506190266</v>
      </c>
      <c r="GO130" s="0" t="n">
        <f aca="false">AR130*'Dist Horaria'!$P$10</f>
        <v>0.739042512177507</v>
      </c>
      <c r="GP130" s="0" t="n">
        <f aca="false">AR130*'Dist Horaria'!$Q$10</f>
        <v>0.668808541054646</v>
      </c>
      <c r="GQ130" s="0" t="n">
        <f aca="false">AR130*'Dist Horaria'!$R$10</f>
        <v>0.816046860629201</v>
      </c>
      <c r="GR130" s="0" t="n">
        <f aca="false">AR130*'Dist Horaria'!$S$10</f>
        <v>0.696935719694703</v>
      </c>
      <c r="GS130" s="0" t="n">
        <f aca="false">AW130*'Dist Horaria'!$H$10</f>
        <v>0.0468293231396013</v>
      </c>
      <c r="GT130" s="0" t="n">
        <f aca="false">AW130*'Dist Horaria'!$I$10</f>
        <v>0.0438270782331766</v>
      </c>
      <c r="GU130" s="0" t="n">
        <f aca="false">AW130*'Dist Horaria'!$J$10</f>
        <v>0.0436373468108888</v>
      </c>
      <c r="GV130" s="0" t="n">
        <f aca="false">AW130*'Dist Horaria'!$K$10</f>
        <v>0.0423823517124854</v>
      </c>
      <c r="GW130" s="0" t="n">
        <f aca="false">AW130*'Dist Horaria'!$L$10</f>
        <v>0.0423993124539377</v>
      </c>
      <c r="GX130" s="0" t="n">
        <f aca="false">AW130*'Dist Horaria'!$M$10</f>
        <v>0.0453690091693262</v>
      </c>
      <c r="GY130" s="0" t="n">
        <f aca="false">AW130*'Dist Horaria'!$N$10</f>
        <v>0.0429209579570479</v>
      </c>
      <c r="GZ130" s="0" t="n">
        <f aca="false">AW130*'Dist Horaria'!$O$10</f>
        <v>0.0421883771704502</v>
      </c>
      <c r="HA130" s="0" t="n">
        <f aca="false">AW130*'Dist Horaria'!$P$10</f>
        <v>0.0428430441842033</v>
      </c>
      <c r="HB130" s="0" t="n">
        <f aca="false">AW130*'Dist Horaria'!$Q$10</f>
        <v>0.0387715096263563</v>
      </c>
      <c r="HC130" s="0" t="n">
        <f aca="false">AW130*'Dist Horaria'!$R$10</f>
        <v>0.0473070643843015</v>
      </c>
      <c r="HD130" s="0" t="n">
        <f aca="false">AW130*'Dist Horaria'!$S$10</f>
        <v>0.0404020707069393</v>
      </c>
    </row>
    <row r="131" customFormat="false" ht="13.8" hidden="false" customHeight="false" outlineLevel="0" collapsed="false">
      <c r="A131" s="0" t="n">
        <v>4.68732777777778</v>
      </c>
      <c r="B131" s="0" t="n">
        <v>-74.110225</v>
      </c>
      <c r="C131" s="0" t="n">
        <v>28</v>
      </c>
      <c r="D131" s="0" t="n">
        <v>34</v>
      </c>
      <c r="E131" s="0" t="n">
        <v>1943</v>
      </c>
      <c r="F131" s="0" t="n">
        <v>20</v>
      </c>
      <c r="G131" s="0" t="s">
        <v>351</v>
      </c>
      <c r="H131" s="1" t="n">
        <v>40811</v>
      </c>
      <c r="I131" s="0" t="s">
        <v>754</v>
      </c>
      <c r="J131" s="0" t="s">
        <v>755</v>
      </c>
      <c r="L131" s="0" t="s">
        <v>756</v>
      </c>
      <c r="M131" s="0" t="s">
        <v>757</v>
      </c>
      <c r="N131" s="0" t="n">
        <v>12</v>
      </c>
      <c r="O131" s="0" t="s">
        <v>130</v>
      </c>
      <c r="P131" s="0" t="s">
        <v>85</v>
      </c>
      <c r="Q131" s="0" t="s">
        <v>86</v>
      </c>
      <c r="R131" s="0" t="s">
        <v>87</v>
      </c>
      <c r="S131" s="0" t="n">
        <v>365</v>
      </c>
      <c r="T131" s="0" t="n">
        <v>24</v>
      </c>
      <c r="U131" s="0" t="n">
        <v>3</v>
      </c>
      <c r="V131" s="0" t="n">
        <v>156000</v>
      </c>
      <c r="W131" s="0" t="n">
        <f aca="false">V131*12</f>
        <v>1872000</v>
      </c>
      <c r="X131" s="0" t="n">
        <v>1</v>
      </c>
      <c r="Y131" s="0" t="s">
        <v>758</v>
      </c>
      <c r="Z131" s="0" t="n">
        <v>20251.88</v>
      </c>
      <c r="AB131" s="0" t="n">
        <v>0.005</v>
      </c>
      <c r="AC131" s="0" t="n">
        <v>1</v>
      </c>
      <c r="AD131" s="0" t="n">
        <v>3290.5259487718</v>
      </c>
      <c r="AE131" s="0" t="n">
        <v>1.4938987807424</v>
      </c>
      <c r="AF131" s="0" t="n">
        <f aca="false">AE131/S131</f>
        <v>0.00409287337189698</v>
      </c>
      <c r="AG131" s="0" t="n">
        <f aca="false">AE131*EXP(AB131*AC131)</f>
        <v>1.5013869795427</v>
      </c>
      <c r="AH131" s="0" t="n">
        <f aca="false">AG131/S131</f>
        <v>0.0041133889850485</v>
      </c>
      <c r="AI131" s="0" t="s">
        <v>90</v>
      </c>
      <c r="AJ131" s="0" t="n">
        <f aca="false">IF(AI131="A",'FE DISTRIBUCIÓN'!$C$2,'FE DISTRIBUCIÓN'!$C$3)</f>
        <v>4.994E-006</v>
      </c>
      <c r="AK131" s="0" t="n">
        <f aca="false">W131*AJ131</f>
        <v>9.348768</v>
      </c>
      <c r="AL131" s="0" t="n">
        <f aca="false">AK131/365</f>
        <v>0.0256130630136986</v>
      </c>
      <c r="AM131" s="0" t="n">
        <f aca="false">AK131*EXP(AB131*AC131)</f>
        <v>9.3956288946097</v>
      </c>
      <c r="AN131" s="0" t="n">
        <f aca="false">AM131/365</f>
        <v>0.0257414490263279</v>
      </c>
      <c r="AO131" s="0" t="n">
        <v>5.223868284E-006</v>
      </c>
      <c r="AP131" s="0" t="n">
        <f aca="false">AO131*W131</f>
        <v>9.779081427648</v>
      </c>
      <c r="AQ131" s="0" t="n">
        <f aca="false">AP131/365</f>
        <v>0.0267920039113644</v>
      </c>
      <c r="AR131" s="0" t="n">
        <f aca="false">AP131*EXP(AB131*AC131)</f>
        <v>9.82809927728987</v>
      </c>
      <c r="AS131" s="0" t="n">
        <f aca="false">AR131/365</f>
        <v>0.0269262993898353</v>
      </c>
      <c r="AT131" s="0" t="n">
        <v>3.02832944E-007</v>
      </c>
      <c r="AU131" s="0" t="n">
        <f aca="false">AT131*W131</f>
        <v>0.566903271168</v>
      </c>
      <c r="AV131" s="0" t="n">
        <f aca="false">AU131/365</f>
        <v>0.00155315964703562</v>
      </c>
      <c r="AW131" s="0" t="n">
        <f aca="false">AU131*EXP(AB131*AC131)</f>
        <v>0.569744885639992</v>
      </c>
      <c r="AX131" s="0" t="n">
        <f aca="false">AW131/365</f>
        <v>0.00156094489216436</v>
      </c>
      <c r="AY131" s="0" t="n">
        <f aca="false">AW131+AR131+AM131+AG131</f>
        <v>21.2948600370823</v>
      </c>
      <c r="AZ131" s="0" t="n">
        <f aca="false">AH131+AN131+AS131+AX131</f>
        <v>0.0583420822933761</v>
      </c>
      <c r="BA131" s="0" t="n">
        <f aca="false">AH131*1000000</f>
        <v>4113.3889850485</v>
      </c>
      <c r="BB131" s="0" t="n">
        <f aca="false">BA131*'Dist Horaria'!$H$3</f>
        <v>143.329153081347</v>
      </c>
      <c r="BC131" s="0" t="n">
        <f aca="false">BA131*'Dist Horaria'!$I$3</f>
        <v>139.494964051684</v>
      </c>
      <c r="BD131" s="0" t="n">
        <f aca="false">BA131*'Dist Horaria'!$J$3</f>
        <v>135.875960850502</v>
      </c>
      <c r="BE131" s="0" t="n">
        <f aca="false">BA131*'Dist Horaria'!$K$3</f>
        <v>132.792711468104</v>
      </c>
      <c r="BF131" s="0" t="n">
        <f aca="false">BA131*'Dist Horaria'!$L$3</f>
        <v>130.539592525034</v>
      </c>
      <c r="BG131" s="0" t="n">
        <f aca="false">BA131*'Dist Horaria'!$M$3</f>
        <v>129.121107720855</v>
      </c>
      <c r="BH131" s="0" t="n">
        <f aca="false">BA131*'Dist Horaria'!$N$3</f>
        <v>134.948628859077</v>
      </c>
      <c r="BI131" s="0" t="n">
        <f aca="false">BA131*'Dist Horaria'!$O$3</f>
        <v>134.948628859077</v>
      </c>
      <c r="BJ131" s="0" t="n">
        <f aca="false">BA131*'Dist Horaria'!$P$3</f>
        <v>178.541589562029</v>
      </c>
      <c r="BK131" s="0" t="n">
        <f aca="false">BA131*'Dist Horaria'!$Q$3</f>
        <v>197.425796150321</v>
      </c>
      <c r="BL131" s="0" t="n">
        <f aca="false">BA131*'Dist Horaria'!$R$3</f>
        <v>211.159764578169</v>
      </c>
      <c r="BM131" s="0" t="n">
        <f aca="false">BA131*'Dist Horaria'!$S$3</f>
        <v>218.026748792094</v>
      </c>
      <c r="BN131" s="0" t="n">
        <f aca="false">BA131*'Dist Horaria'!$T$3</f>
        <v>219.743494845575</v>
      </c>
      <c r="BO131" s="0" t="n">
        <f aca="false">BA131*'Dist Horaria'!$U$3</f>
        <v>218.026748792094</v>
      </c>
      <c r="BP131" s="0" t="n">
        <f aca="false">BA131*'Dist Horaria'!$V$3</f>
        <v>214.593256685131</v>
      </c>
      <c r="BQ131" s="0" t="n">
        <f aca="false">BA131*'Dist Horaria'!$W$3</f>
        <v>209.443018524688</v>
      </c>
      <c r="BR131" s="0" t="n">
        <f aca="false">BA131*'Dist Horaria'!$X$3</f>
        <v>205.384016140836</v>
      </c>
      <c r="BS131" s="0" t="n">
        <f aca="false">BA131*'Dist Horaria'!$Y$3</f>
        <v>200.699503480095</v>
      </c>
      <c r="BT131" s="0" t="n">
        <f aca="false">BA131*'Dist Horaria'!$Z$3</f>
        <v>175.201242555007</v>
      </c>
      <c r="BU131" s="0" t="n">
        <f aca="false">BA131*'Dist Horaria'!$AA$3</f>
        <v>166.606375067365</v>
      </c>
      <c r="BV131" s="0" t="n">
        <f aca="false">BA131*'Dist Horaria'!$AB$3</f>
        <v>148.29080721331</v>
      </c>
      <c r="BW131" s="0" t="n">
        <f aca="false">BA131*'Dist Horaria'!$AC$3</f>
        <v>160.721345070881</v>
      </c>
      <c r="BX131" s="0" t="n">
        <f aca="false">BA131*'Dist Horaria'!$AD$3</f>
        <v>156.47997706864</v>
      </c>
      <c r="BY131" s="0" t="n">
        <f aca="false">BA131*'Dist Horaria'!$AE$3</f>
        <v>151.992857299854</v>
      </c>
      <c r="BZ131" s="0" t="n">
        <f aca="false">AN131*1000000</f>
        <v>25741.4490263279</v>
      </c>
      <c r="CA131" s="0" t="n">
        <f aca="false">BZ131*'Dist Horaria'!$H$6</f>
        <v>643.536225658199</v>
      </c>
      <c r="CB131" s="0" t="n">
        <f aca="false">BZ131*'Dist Horaria'!$I$6</f>
        <v>643.536225658199</v>
      </c>
      <c r="CC131" s="0" t="n">
        <f aca="false">BZ131*'Dist Horaria'!$J$6</f>
        <v>643.536225658199</v>
      </c>
      <c r="CD131" s="0" t="n">
        <f aca="false">BZ131*'Dist Horaria'!$K$6</f>
        <v>643.536225658199</v>
      </c>
      <c r="CE131" s="0" t="n">
        <f aca="false">BZ131*'Dist Horaria'!$L$6</f>
        <v>643.536225658199</v>
      </c>
      <c r="CF131" s="0" t="n">
        <f aca="false">BZ131*'Dist Horaria'!$M$6</f>
        <v>1716.0966017552</v>
      </c>
      <c r="CG131" s="0" t="n">
        <f aca="false">BZ131*'Dist Horaria'!$N$6</f>
        <v>1716.0966017552</v>
      </c>
      <c r="CH131" s="0" t="n">
        <f aca="false">BZ131*'Dist Horaria'!$O$6</f>
        <v>1716.0966017552</v>
      </c>
      <c r="CI131" s="0" t="n">
        <f aca="false">BZ131*'Dist Horaria'!$P$6</f>
        <v>1126.18839490185</v>
      </c>
      <c r="CJ131" s="0" t="n">
        <f aca="false">BZ131*'Dist Horaria'!$Q$6</f>
        <v>1126.18839490185</v>
      </c>
      <c r="CK131" s="0" t="n">
        <f aca="false">BZ131*'Dist Horaria'!$R$6</f>
        <v>1126.18839490185</v>
      </c>
      <c r="CL131" s="0" t="n">
        <f aca="false">BZ131*'Dist Horaria'!$S$6</f>
        <v>1126.18839490185</v>
      </c>
      <c r="CM131" s="0" t="n">
        <f aca="false">BZ131*'Dist Horaria'!$T$6</f>
        <v>1126.18839490185</v>
      </c>
      <c r="CN131" s="0" t="n">
        <f aca="false">BZ131*'Dist Horaria'!$U$6</f>
        <v>1126.18839490185</v>
      </c>
      <c r="CO131" s="0" t="n">
        <f aca="false">BZ131*'Dist Horaria'!$V$6</f>
        <v>1126.18839490185</v>
      </c>
      <c r="CP131" s="0" t="n">
        <f aca="false">BZ131*'Dist Horaria'!$W$6</f>
        <v>1126.18839490185</v>
      </c>
      <c r="CQ131" s="0" t="n">
        <f aca="false">BZ131*'Dist Horaria'!$X$6</f>
        <v>1716.0966017552</v>
      </c>
      <c r="CR131" s="0" t="n">
        <f aca="false">BZ131*'Dist Horaria'!$Y$6</f>
        <v>1716.0966017552</v>
      </c>
      <c r="CS131" s="0" t="n">
        <f aca="false">BZ131*'Dist Horaria'!$Z$6</f>
        <v>1716.0966017552</v>
      </c>
      <c r="CT131" s="0" t="n">
        <f aca="false">BZ131*'Dist Horaria'!$AA$6</f>
        <v>643.536225658199</v>
      </c>
      <c r="CU131" s="0" t="n">
        <f aca="false">BZ131*'Dist Horaria'!$AB$6</f>
        <v>643.536225658199</v>
      </c>
      <c r="CV131" s="0" t="n">
        <f aca="false">BZ131*'Dist Horaria'!$AC$6</f>
        <v>643.536225658199</v>
      </c>
      <c r="CW131" s="0" t="n">
        <f aca="false">BZ131*'Dist Horaria'!$AD$6</f>
        <v>643.536225658199</v>
      </c>
      <c r="CX131" s="0" t="n">
        <f aca="false">BZ131*'Dist Horaria'!$AE$6</f>
        <v>643.536225658199</v>
      </c>
      <c r="CY131" s="0" t="n">
        <f aca="false">AS131*1000000</f>
        <v>26926.2993898352</v>
      </c>
      <c r="CZ131" s="0" t="n">
        <f aca="false">CY131*'Dist Horaria'!$H$6</f>
        <v>673.157484745881</v>
      </c>
      <c r="DA131" s="0" t="n">
        <f aca="false">CY131*'Dist Horaria'!$I$6</f>
        <v>673.157484745881</v>
      </c>
      <c r="DB131" s="0" t="n">
        <f aca="false">CY131*'Dist Horaria'!$J$6</f>
        <v>673.157484745881</v>
      </c>
      <c r="DC131" s="0" t="n">
        <f aca="false">CY131*'Dist Horaria'!$K$6</f>
        <v>673.157484745881</v>
      </c>
      <c r="DD131" s="0" t="n">
        <f aca="false">CY131*'Dist Horaria'!$L$6</f>
        <v>673.157484745881</v>
      </c>
      <c r="DE131" s="0" t="n">
        <f aca="false">CY131*'Dist Horaria'!$M$6</f>
        <v>1795.08662598902</v>
      </c>
      <c r="DF131" s="0" t="n">
        <f aca="false">CY131*'Dist Horaria'!$N$6</f>
        <v>1795.08662598902</v>
      </c>
      <c r="DG131" s="0" t="n">
        <f aca="false">CY131*'Dist Horaria'!$O$6</f>
        <v>1795.08662598902</v>
      </c>
      <c r="DH131" s="0" t="n">
        <f aca="false">CY131*'Dist Horaria'!$P$6</f>
        <v>1178.02559830529</v>
      </c>
      <c r="DI131" s="0" t="n">
        <f aca="false">CY131*'Dist Horaria'!$Q$6</f>
        <v>1178.02559830529</v>
      </c>
      <c r="DJ131" s="0" t="n">
        <f aca="false">CY131*'Dist Horaria'!$R$6</f>
        <v>1178.02559830529</v>
      </c>
      <c r="DK131" s="0" t="n">
        <f aca="false">CY131*'Dist Horaria'!$S$6</f>
        <v>1178.02559830529</v>
      </c>
      <c r="DL131" s="0" t="n">
        <f aca="false">CY131*'Dist Horaria'!$T$6</f>
        <v>1178.02559830529</v>
      </c>
      <c r="DM131" s="0" t="n">
        <f aca="false">CY131*'Dist Horaria'!$U$6</f>
        <v>1178.02559830529</v>
      </c>
      <c r="DN131" s="0" t="n">
        <f aca="false">CY131*'Dist Horaria'!$V$6</f>
        <v>1178.02559830529</v>
      </c>
      <c r="DO131" s="0" t="n">
        <f aca="false">CY131*'Dist Horaria'!$W$6</f>
        <v>1178.02559830529</v>
      </c>
      <c r="DP131" s="0" t="n">
        <f aca="false">CY131*'Dist Horaria'!$X$6</f>
        <v>1795.08662598902</v>
      </c>
      <c r="DQ131" s="0" t="n">
        <f aca="false">CY131*'Dist Horaria'!$Y$6</f>
        <v>1795.08662598902</v>
      </c>
      <c r="DR131" s="0" t="n">
        <f aca="false">CY131*'Dist Horaria'!$Z$6</f>
        <v>1795.08662598902</v>
      </c>
      <c r="DS131" s="0" t="n">
        <f aca="false">CY131*'Dist Horaria'!$AA$6</f>
        <v>673.157484745881</v>
      </c>
      <c r="DT131" s="0" t="n">
        <f aca="false">CY131*'Dist Horaria'!$AB$6</f>
        <v>673.157484745881</v>
      </c>
      <c r="DU131" s="0" t="n">
        <f aca="false">CY131*'Dist Horaria'!$AC$6</f>
        <v>673.157484745881</v>
      </c>
      <c r="DV131" s="0" t="n">
        <f aca="false">CY131*'Dist Horaria'!$AD$6</f>
        <v>673.157484745881</v>
      </c>
      <c r="DW131" s="0" t="n">
        <f aca="false">CY131*'Dist Horaria'!$AE$6</f>
        <v>673.157484745881</v>
      </c>
      <c r="DX131" s="0" t="n">
        <f aca="false">AX131*1000000</f>
        <v>1560.94489216436</v>
      </c>
      <c r="DY131" s="0" t="n">
        <f aca="false">DX131*'Dist Horaria'!$H$6</f>
        <v>39.0236223041091</v>
      </c>
      <c r="DZ131" s="0" t="n">
        <f aca="false">DX131*'Dist Horaria'!$I$6</f>
        <v>39.0236223041091</v>
      </c>
      <c r="EA131" s="0" t="n">
        <f aca="false">DX131*'Dist Horaria'!$J$6</f>
        <v>39.0236223041091</v>
      </c>
      <c r="EB131" s="0" t="n">
        <f aca="false">DX131*'Dist Horaria'!$K$6</f>
        <v>39.0236223041091</v>
      </c>
      <c r="EC131" s="0" t="n">
        <f aca="false">DX131*'Dist Horaria'!$L$6</f>
        <v>39.0236223041091</v>
      </c>
      <c r="ED131" s="0" t="n">
        <f aca="false">DX131*'Dist Horaria'!$M$6</f>
        <v>104.062992810958</v>
      </c>
      <c r="EE131" s="0" t="n">
        <f aca="false">DX131*'Dist Horaria'!$N$6</f>
        <v>104.062992810958</v>
      </c>
      <c r="EF131" s="0" t="n">
        <f aca="false">DX131*'Dist Horaria'!$O$6</f>
        <v>104.062992810958</v>
      </c>
      <c r="EG131" s="0" t="n">
        <f aca="false">DX131*'Dist Horaria'!$P$6</f>
        <v>68.2913390321909</v>
      </c>
      <c r="EH131" s="0" t="n">
        <f aca="false">DX131*'Dist Horaria'!$Q$6</f>
        <v>68.2913390321909</v>
      </c>
      <c r="EI131" s="0" t="n">
        <f aca="false">DX131*'Dist Horaria'!$R$6</f>
        <v>68.2913390321909</v>
      </c>
      <c r="EJ131" s="0" t="n">
        <f aca="false">DX131*'Dist Horaria'!$S$6</f>
        <v>68.2913390321909</v>
      </c>
      <c r="EK131" s="0" t="n">
        <f aca="false">DX131*'Dist Horaria'!$T$6</f>
        <v>68.2913390321909</v>
      </c>
      <c r="EL131" s="0" t="n">
        <f aca="false">DX131*'Dist Horaria'!$U$6</f>
        <v>68.2913390321909</v>
      </c>
      <c r="EM131" s="0" t="n">
        <f aca="false">DX131*'Dist Horaria'!$V$6</f>
        <v>68.2913390321909</v>
      </c>
      <c r="EN131" s="0" t="n">
        <f aca="false">DX131*'Dist Horaria'!$W$6</f>
        <v>68.2913390321909</v>
      </c>
      <c r="EO131" s="0" t="n">
        <f aca="false">DX131*'Dist Horaria'!$X$6</f>
        <v>104.062992810958</v>
      </c>
      <c r="EP131" s="0" t="n">
        <f aca="false">DX131*'Dist Horaria'!$Y$6</f>
        <v>104.062992810958</v>
      </c>
      <c r="EQ131" s="0" t="n">
        <f aca="false">DX131*'Dist Horaria'!$Z$6</f>
        <v>104.062992810958</v>
      </c>
      <c r="ER131" s="0" t="n">
        <f aca="false">DX131*'Dist Horaria'!$AA$6</f>
        <v>39.0236223041091</v>
      </c>
      <c r="ES131" s="0" t="n">
        <f aca="false">DX131*'Dist Horaria'!$AB$6</f>
        <v>39.0236223041091</v>
      </c>
      <c r="ET131" s="0" t="n">
        <f aca="false">DX131*'Dist Horaria'!$AC$6</f>
        <v>39.0236223041091</v>
      </c>
      <c r="EU131" s="0" t="n">
        <f aca="false">DX131*'Dist Horaria'!$AD$6</f>
        <v>39.0236223041091</v>
      </c>
      <c r="EV131" s="0" t="n">
        <f aca="false">DX131*'Dist Horaria'!$AE$6</f>
        <v>39.0236223041091</v>
      </c>
      <c r="EW131" s="0" t="n">
        <f aca="false">BB131+CA131+CZ131+DY131</f>
        <v>1499.04648578954</v>
      </c>
      <c r="EX131" s="0" t="n">
        <f aca="false">BC131+CB131+DA131+DZ131</f>
        <v>1495.21229675987</v>
      </c>
      <c r="EY131" s="0" t="n">
        <f aca="false">BD131+CC131+DB131+EA131</f>
        <v>1491.59329355869</v>
      </c>
      <c r="EZ131" s="0" t="n">
        <f aca="false">BE131+CD131+DC131+EB131</f>
        <v>1488.51004417629</v>
      </c>
      <c r="FA131" s="0" t="n">
        <f aca="false">BF131+CE131+DD131+EC131</f>
        <v>1486.25692523322</v>
      </c>
      <c r="FB131" s="0" t="n">
        <f aca="false">BG131+CF131+DE131+ED131</f>
        <v>3744.36732827603</v>
      </c>
      <c r="FC131" s="0" t="n">
        <f aca="false">BH131+CG131+DF131+EE131</f>
        <v>3750.19484941425</v>
      </c>
      <c r="FD131" s="0" t="n">
        <f aca="false">BI131+CH131+DG131+EF131</f>
        <v>3750.19484941425</v>
      </c>
      <c r="FE131" s="0" t="n">
        <f aca="false">BJ131+CI131+DH131+EG131</f>
        <v>2551.04692180136</v>
      </c>
      <c r="FF131" s="0" t="n">
        <f aca="false">BK131+CJ131+DI131+EH131</f>
        <v>2569.93112838965</v>
      </c>
      <c r="FG131" s="0" t="n">
        <f aca="false">BL131+CK131+DJ131+EI131</f>
        <v>2583.6650968175</v>
      </c>
      <c r="FH131" s="0" t="n">
        <f aca="false">BM131+CL131+DK131+EJ131</f>
        <v>2590.53208103142</v>
      </c>
      <c r="FI131" s="0" t="n">
        <f aca="false">BN131+CM131+DL131+EK131</f>
        <v>2592.24882708491</v>
      </c>
      <c r="FJ131" s="0" t="n">
        <f aca="false">BO131+CN131+DM131+EL131</f>
        <v>2590.53208103142</v>
      </c>
      <c r="FK131" s="0" t="n">
        <f aca="false">BP131+CO131+DN131+EM131</f>
        <v>2587.09858892446</v>
      </c>
      <c r="FL131" s="0" t="n">
        <f aca="false">BQ131+CP131+DO131+EN131</f>
        <v>2581.94835076402</v>
      </c>
      <c r="FM131" s="0" t="n">
        <f aca="false">BR131+CQ131+DP131+EO131</f>
        <v>3820.63023669601</v>
      </c>
      <c r="FN131" s="0" t="n">
        <f aca="false">BS131+CR131+DQ131+EP131</f>
        <v>3815.94572403527</v>
      </c>
      <c r="FO131" s="0" t="n">
        <f aca="false">BT131+CS131+DR131+EQ131</f>
        <v>3790.44746311018</v>
      </c>
      <c r="FP131" s="0" t="n">
        <f aca="false">BU131+CT131+DS131+ER131</f>
        <v>1522.32370777555</v>
      </c>
      <c r="FQ131" s="0" t="n">
        <f aca="false">BV131+CU131+DT131+ES131</f>
        <v>1504.0081399215</v>
      </c>
      <c r="FR131" s="0" t="n">
        <f aca="false">BW131+CV131+DU131+ET131</f>
        <v>1516.43867777907</v>
      </c>
      <c r="FS131" s="0" t="n">
        <f aca="false">BX131+CW131+DV131+EU131</f>
        <v>1512.19730977683</v>
      </c>
      <c r="FT131" s="0" t="n">
        <f aca="false">BY131+CX131+DW131+EV131</f>
        <v>1507.71019000804</v>
      </c>
      <c r="FU131" s="0" t="n">
        <f aca="false">AM131*'Dist Horaria'!$H$10</f>
        <v>0.847966982145776</v>
      </c>
      <c r="FV131" s="0" t="n">
        <f aca="false">AM131*'Dist Horaria'!$I$10</f>
        <v>0.793603511092089</v>
      </c>
      <c r="FW131" s="0" t="n">
        <f aca="false">AM131*'Dist Horaria'!$J$10</f>
        <v>0.790167929050982</v>
      </c>
      <c r="FX131" s="0" t="n">
        <f aca="false">AM131*'Dist Horaria'!$K$10</f>
        <v>0.767442970950937</v>
      </c>
      <c r="FY131" s="0" t="n">
        <f aca="false">AM131*'Dist Horaria'!$L$10</f>
        <v>0.767750089392547</v>
      </c>
      <c r="FZ131" s="0" t="n">
        <f aca="false">AM131*'Dist Horaria'!$M$10</f>
        <v>0.821524190592542</v>
      </c>
      <c r="GA131" s="0" t="n">
        <f aca="false">AM131*'Dist Horaria'!$N$10</f>
        <v>0.77719584118579</v>
      </c>
      <c r="GB131" s="0" t="n">
        <f aca="false">AM131*'Dist Horaria'!$O$10</f>
        <v>0.76393055616475</v>
      </c>
      <c r="GC131" s="0" t="n">
        <f aca="false">AM131*'Dist Horaria'!$P$10</f>
        <v>0.775785009202811</v>
      </c>
      <c r="GD131" s="0" t="n">
        <f aca="false">AM131*'Dist Horaria'!$Q$10</f>
        <v>0.702059261311312</v>
      </c>
      <c r="GE131" s="0" t="n">
        <f aca="false">AM131*'Dist Horaria'!$R$10</f>
        <v>0.856617732879614</v>
      </c>
      <c r="GF131" s="0" t="n">
        <f aca="false">AM131*'Dist Horaria'!$S$10</f>
        <v>0.731584820640551</v>
      </c>
      <c r="GG131" s="0" t="n">
        <f aca="false">AR131*'Dist Horaria'!$H$10</f>
        <v>0.886997962336907</v>
      </c>
      <c r="GH131" s="0" t="n">
        <f aca="false">AR131*'Dist Horaria'!$I$10</f>
        <v>0.83013220097417</v>
      </c>
      <c r="GI131" s="0" t="n">
        <f aca="false">AR131*'Dist Horaria'!$J$10</f>
        <v>0.826538482900158</v>
      </c>
      <c r="GJ131" s="0" t="n">
        <f aca="false">AR131*'Dist Horaria'!$K$10</f>
        <v>0.802767520170071</v>
      </c>
      <c r="GK131" s="0" t="n">
        <f aca="false">AR131*'Dist Horaria'!$L$10</f>
        <v>0.803088774933098</v>
      </c>
      <c r="GL131" s="0" t="n">
        <f aca="false">AR131*'Dist Horaria'!$M$10</f>
        <v>0.859338038401112</v>
      </c>
      <c r="GM131" s="0" t="n">
        <f aca="false">AR131*'Dist Horaria'!$N$10</f>
        <v>0.812969304210483</v>
      </c>
      <c r="GN131" s="0" t="n">
        <f aca="false">AR131*'Dist Horaria'!$O$10</f>
        <v>0.799093432824893</v>
      </c>
      <c r="GO131" s="0" t="n">
        <f aca="false">AR131*'Dist Horaria'!$P$10</f>
        <v>0.811493533195277</v>
      </c>
      <c r="GP131" s="0" t="n">
        <f aca="false">AR131*'Dist Horaria'!$Q$10</f>
        <v>0.734374270855554</v>
      </c>
      <c r="GQ131" s="0" t="n">
        <f aca="false">AR131*'Dist Horaria'!$R$10</f>
        <v>0.896046897537405</v>
      </c>
      <c r="GR131" s="0" t="n">
        <f aca="false">AR131*'Dist Horaria'!$S$10</f>
        <v>0.765258858950741</v>
      </c>
      <c r="GS131" s="0" t="n">
        <f aca="false">AW131*'Dist Horaria'!$H$10</f>
        <v>0.0514201717296758</v>
      </c>
      <c r="GT131" s="0" t="n">
        <f aca="false">AW131*'Dist Horaria'!$I$10</f>
        <v>0.0481236058535751</v>
      </c>
      <c r="GU131" s="0" t="n">
        <f aca="false">AW131*'Dist Horaria'!$J$10</f>
        <v>0.0479152743710237</v>
      </c>
      <c r="GV131" s="0" t="n">
        <f aca="false">AW131*'Dist Horaria'!$K$10</f>
        <v>0.0465372475460911</v>
      </c>
      <c r="GW131" s="0" t="n">
        <f aca="false">AW131*'Dist Horaria'!$L$10</f>
        <v>0.0465558710106144</v>
      </c>
      <c r="GX131" s="0" t="n">
        <f aca="false">AW131*'Dist Horaria'!$M$10</f>
        <v>0.0498166978783253</v>
      </c>
      <c r="GY131" s="0" t="n">
        <f aca="false">AW131*'Dist Horaria'!$N$10</f>
        <v>0.0471286553165497</v>
      </c>
      <c r="GZ131" s="0" t="n">
        <f aca="false">AW131*'Dist Horaria'!$O$10</f>
        <v>0.0463242569753561</v>
      </c>
      <c r="HA131" s="0" t="n">
        <f aca="false">AW131*'Dist Horaria'!$P$10</f>
        <v>0.0470431033736392</v>
      </c>
      <c r="HB131" s="0" t="n">
        <f aca="false">AW131*'Dist Horaria'!$Q$10</f>
        <v>0.0425724214988727</v>
      </c>
      <c r="HC131" s="0" t="n">
        <f aca="false">AW131*'Dist Horaria'!$R$10</f>
        <v>0.0519447476833278</v>
      </c>
      <c r="HD131" s="0" t="n">
        <f aca="false">AW131*'Dist Horaria'!$S$10</f>
        <v>0.0443628324029415</v>
      </c>
    </row>
    <row r="132" customFormat="false" ht="13.8" hidden="false" customHeight="false" outlineLevel="0" collapsed="false">
      <c r="A132" s="0" t="n">
        <v>4.64168055555556</v>
      </c>
      <c r="B132" s="0" t="n">
        <v>-74.0720444444444</v>
      </c>
      <c r="C132" s="0" t="n">
        <v>32</v>
      </c>
      <c r="D132" s="0" t="n">
        <v>29</v>
      </c>
      <c r="E132" s="0" t="n">
        <v>2373</v>
      </c>
      <c r="F132" s="0" t="n">
        <v>21</v>
      </c>
      <c r="G132" s="0" t="s">
        <v>351</v>
      </c>
      <c r="H132" s="1" t="n">
        <v>40603</v>
      </c>
      <c r="I132" s="0" t="s">
        <v>759</v>
      </c>
      <c r="J132" s="0" t="s">
        <v>760</v>
      </c>
      <c r="L132" s="0" t="s">
        <v>761</v>
      </c>
      <c r="M132" s="0" t="s">
        <v>762</v>
      </c>
      <c r="N132" s="0" t="n">
        <v>6</v>
      </c>
      <c r="O132" s="0" t="s">
        <v>247</v>
      </c>
      <c r="R132" s="0" t="n">
        <v>30</v>
      </c>
      <c r="S132" s="0" t="n">
        <v>365</v>
      </c>
      <c r="T132" s="0" t="n">
        <v>24</v>
      </c>
      <c r="V132" s="0" t="n">
        <v>20000</v>
      </c>
      <c r="W132" s="0" t="n">
        <f aca="false">V132*12</f>
        <v>240000</v>
      </c>
      <c r="X132" s="0" t="n">
        <v>1</v>
      </c>
      <c r="Z132" s="0" t="n">
        <v>19454.16</v>
      </c>
      <c r="AB132" s="0" t="n">
        <v>0.005</v>
      </c>
      <c r="AC132" s="0" t="n">
        <v>1</v>
      </c>
      <c r="AD132" s="0" t="n">
        <v>962.690776768514</v>
      </c>
      <c r="AE132" s="0" t="n">
        <v>0.437061612652905</v>
      </c>
      <c r="AF132" s="0" t="n">
        <f aca="false">AE132/S132</f>
        <v>0.00119742907576138</v>
      </c>
      <c r="AG132" s="0" t="n">
        <f aca="false">AE132*EXP(AB132*AC132)</f>
        <v>0.439252393103171</v>
      </c>
      <c r="AH132" s="0" t="n">
        <f aca="false">AG132/S132</f>
        <v>0.00120343121398129</v>
      </c>
      <c r="AI132" s="0" t="s">
        <v>90</v>
      </c>
      <c r="AJ132" s="0" t="n">
        <f aca="false">IF(AI132="A",'FE DISTRIBUCIÓN'!$C$2,'FE DISTRIBUCIÓN'!$C$3)</f>
        <v>4.994E-006</v>
      </c>
      <c r="AK132" s="0" t="n">
        <f aca="false">W132*AJ132</f>
        <v>1.19856</v>
      </c>
      <c r="AL132" s="0" t="n">
        <f aca="false">AK132/365</f>
        <v>0.00328372602739726</v>
      </c>
      <c r="AM132" s="0" t="n">
        <f aca="false">AK132*EXP(AB132*AC132)</f>
        <v>1.20456780700124</v>
      </c>
      <c r="AN132" s="0" t="n">
        <f aca="false">AM132/365</f>
        <v>0.00330018577260615</v>
      </c>
      <c r="AO132" s="0" t="n">
        <v>5.223868284E-006</v>
      </c>
      <c r="AP132" s="0" t="n">
        <f aca="false">AO132*W132</f>
        <v>1.25372838816</v>
      </c>
      <c r="AQ132" s="0" t="n">
        <f aca="false">AP132/365</f>
        <v>0.00343487229632877</v>
      </c>
      <c r="AR132" s="0" t="n">
        <f aca="false">AP132*EXP(AB132*AC132)</f>
        <v>1.26001272785768</v>
      </c>
      <c r="AS132" s="0" t="n">
        <f aca="false">AR132/365</f>
        <v>0.00345208966536349</v>
      </c>
      <c r="AT132" s="0" t="n">
        <v>3.02832944E-007</v>
      </c>
      <c r="AU132" s="0" t="n">
        <f aca="false">AT132*W132</f>
        <v>0.07267990656</v>
      </c>
      <c r="AV132" s="0" t="n">
        <f aca="false">AU132/365</f>
        <v>0.000199123031671233</v>
      </c>
      <c r="AW132" s="0" t="n">
        <f aca="false">AU132*EXP(AB132*AC132)</f>
        <v>0.0730442161076913</v>
      </c>
      <c r="AX132" s="0" t="n">
        <f aca="false">AW132/365</f>
        <v>0.000200121140021072</v>
      </c>
      <c r="AY132" s="0" t="n">
        <f aca="false">AW132+AR132+AM132+AG132</f>
        <v>2.97687714406978</v>
      </c>
      <c r="AZ132" s="0" t="n">
        <f aca="false">AH132+AN132+AS132+AX132</f>
        <v>0.00815582779197201</v>
      </c>
      <c r="BA132" s="0" t="n">
        <f aca="false">AH132*1000000</f>
        <v>1203.43121398129</v>
      </c>
      <c r="BB132" s="0" t="n">
        <f aca="false">BA132*'Dist Horaria'!$H$3</f>
        <v>41.9330088446672</v>
      </c>
      <c r="BC132" s="0" t="n">
        <f aca="false">BA132*'Dist Horaria'!$I$3</f>
        <v>40.8112616003942</v>
      </c>
      <c r="BD132" s="0" t="n">
        <f aca="false">BA132*'Dist Horaria'!$J$3</f>
        <v>39.7524700706773</v>
      </c>
      <c r="BE132" s="0" t="n">
        <f aca="false">BA132*'Dist Horaria'!$K$3</f>
        <v>38.8504210398773</v>
      </c>
      <c r="BF132" s="0" t="n">
        <f aca="false">BA132*'Dist Horaria'!$L$3</f>
        <v>38.1912386297627</v>
      </c>
      <c r="BG132" s="0" t="n">
        <f aca="false">BA132*'Dist Horaria'!$M$3</f>
        <v>37.7762404625309</v>
      </c>
      <c r="BH132" s="0" t="n">
        <f aca="false">BA132*'Dist Horaria'!$N$3</f>
        <v>39.4811657354295</v>
      </c>
      <c r="BI132" s="0" t="n">
        <f aca="false">BA132*'Dist Horaria'!$O$3</f>
        <v>39.4811657354295</v>
      </c>
      <c r="BJ132" s="0" t="n">
        <f aca="false">BA132*'Dist Horaria'!$P$3</f>
        <v>52.2349144838411</v>
      </c>
      <c r="BK132" s="0" t="n">
        <f aca="false">BA132*'Dist Horaria'!$Q$3</f>
        <v>57.7597612080935</v>
      </c>
      <c r="BL132" s="0" t="n">
        <f aca="false">BA132*'Dist Horaria'!$R$3</f>
        <v>61.7778315530044</v>
      </c>
      <c r="BM132" s="0" t="n">
        <f aca="false">BA132*'Dist Horaria'!$S$3</f>
        <v>63.7868667254598</v>
      </c>
      <c r="BN132" s="0" t="n">
        <f aca="false">BA132*'Dist Horaria'!$T$3</f>
        <v>64.2891255185737</v>
      </c>
      <c r="BO132" s="0" t="n">
        <f aca="false">BA132*'Dist Horaria'!$U$3</f>
        <v>63.7868667254598</v>
      </c>
      <c r="BP132" s="0" t="n">
        <f aca="false">BA132*'Dist Horaria'!$V$3</f>
        <v>62.7823491392321</v>
      </c>
      <c r="BQ132" s="0" t="n">
        <f aca="false">BA132*'Dist Horaria'!$W$3</f>
        <v>61.2755727598905</v>
      </c>
      <c r="BR132" s="0" t="n">
        <f aca="false">BA132*'Dist Horaria'!$X$3</f>
        <v>60.0880531297006</v>
      </c>
      <c r="BS132" s="0" t="n">
        <f aca="false">BA132*'Dist Horaria'!$Y$3</f>
        <v>58.7175314555487</v>
      </c>
      <c r="BT132" s="0" t="n">
        <f aca="false">BA132*'Dist Horaria'!$Z$3</f>
        <v>51.2576478386513</v>
      </c>
      <c r="BU132" s="0" t="n">
        <f aca="false">BA132*'Dist Horaria'!$AA$3</f>
        <v>48.7430955188347</v>
      </c>
      <c r="BV132" s="0" t="n">
        <f aca="false">BA132*'Dist Horaria'!$AB$3</f>
        <v>43.3846122493264</v>
      </c>
      <c r="BW132" s="0" t="n">
        <f aca="false">BA132*'Dist Horaria'!$AC$3</f>
        <v>47.0213452008542</v>
      </c>
      <c r="BX132" s="0" t="n">
        <f aca="false">BA132*'Dist Horaria'!$AD$3</f>
        <v>45.7804718814499</v>
      </c>
      <c r="BY132" s="0" t="n">
        <f aca="false">BA132*'Dist Horaria'!$AE$3</f>
        <v>44.4677003419096</v>
      </c>
      <c r="BZ132" s="0" t="n">
        <f aca="false">AN132*1000000</f>
        <v>3300.18577260615</v>
      </c>
      <c r="CA132" s="0" t="n">
        <f aca="false">BZ132*'Dist Horaria'!$H$6</f>
        <v>82.5046443151537</v>
      </c>
      <c r="CB132" s="0" t="n">
        <f aca="false">BZ132*'Dist Horaria'!$I$6</f>
        <v>82.5046443151537</v>
      </c>
      <c r="CC132" s="0" t="n">
        <f aca="false">BZ132*'Dist Horaria'!$J$6</f>
        <v>82.5046443151537</v>
      </c>
      <c r="CD132" s="0" t="n">
        <f aca="false">BZ132*'Dist Horaria'!$K$6</f>
        <v>82.5046443151537</v>
      </c>
      <c r="CE132" s="0" t="n">
        <f aca="false">BZ132*'Dist Horaria'!$L$6</f>
        <v>82.5046443151537</v>
      </c>
      <c r="CF132" s="0" t="n">
        <f aca="false">BZ132*'Dist Horaria'!$M$6</f>
        <v>220.01238484041</v>
      </c>
      <c r="CG132" s="0" t="n">
        <f aca="false">BZ132*'Dist Horaria'!$N$6</f>
        <v>220.01238484041</v>
      </c>
      <c r="CH132" s="0" t="n">
        <f aca="false">BZ132*'Dist Horaria'!$O$6</f>
        <v>220.01238484041</v>
      </c>
      <c r="CI132" s="0" t="n">
        <f aca="false">BZ132*'Dist Horaria'!$P$6</f>
        <v>144.383127551519</v>
      </c>
      <c r="CJ132" s="0" t="n">
        <f aca="false">BZ132*'Dist Horaria'!$Q$6</f>
        <v>144.383127551519</v>
      </c>
      <c r="CK132" s="0" t="n">
        <f aca="false">BZ132*'Dist Horaria'!$R$6</f>
        <v>144.383127551519</v>
      </c>
      <c r="CL132" s="0" t="n">
        <f aca="false">BZ132*'Dist Horaria'!$S$6</f>
        <v>144.383127551519</v>
      </c>
      <c r="CM132" s="0" t="n">
        <f aca="false">BZ132*'Dist Horaria'!$T$6</f>
        <v>144.383127551519</v>
      </c>
      <c r="CN132" s="0" t="n">
        <f aca="false">BZ132*'Dist Horaria'!$U$6</f>
        <v>144.383127551519</v>
      </c>
      <c r="CO132" s="0" t="n">
        <f aca="false">BZ132*'Dist Horaria'!$V$6</f>
        <v>144.383127551519</v>
      </c>
      <c r="CP132" s="0" t="n">
        <f aca="false">BZ132*'Dist Horaria'!$W$6</f>
        <v>144.383127551519</v>
      </c>
      <c r="CQ132" s="0" t="n">
        <f aca="false">BZ132*'Dist Horaria'!$X$6</f>
        <v>220.01238484041</v>
      </c>
      <c r="CR132" s="0" t="n">
        <f aca="false">BZ132*'Dist Horaria'!$Y$6</f>
        <v>220.01238484041</v>
      </c>
      <c r="CS132" s="0" t="n">
        <f aca="false">BZ132*'Dist Horaria'!$Z$6</f>
        <v>220.01238484041</v>
      </c>
      <c r="CT132" s="0" t="n">
        <f aca="false">BZ132*'Dist Horaria'!$AA$6</f>
        <v>82.5046443151537</v>
      </c>
      <c r="CU132" s="0" t="n">
        <f aca="false">BZ132*'Dist Horaria'!$AB$6</f>
        <v>82.5046443151537</v>
      </c>
      <c r="CV132" s="0" t="n">
        <f aca="false">BZ132*'Dist Horaria'!$AC$6</f>
        <v>82.5046443151537</v>
      </c>
      <c r="CW132" s="0" t="n">
        <f aca="false">BZ132*'Dist Horaria'!$AD$6</f>
        <v>82.5046443151537</v>
      </c>
      <c r="CX132" s="0" t="n">
        <f aca="false">BZ132*'Dist Horaria'!$AE$6</f>
        <v>82.5046443151537</v>
      </c>
      <c r="CY132" s="0" t="n">
        <f aca="false">AS132*1000000</f>
        <v>3452.08966536349</v>
      </c>
      <c r="CZ132" s="0" t="n">
        <f aca="false">CY132*'Dist Horaria'!$H$6</f>
        <v>86.3022416340874</v>
      </c>
      <c r="DA132" s="0" t="n">
        <f aca="false">CY132*'Dist Horaria'!$I$6</f>
        <v>86.3022416340874</v>
      </c>
      <c r="DB132" s="0" t="n">
        <f aca="false">CY132*'Dist Horaria'!$J$6</f>
        <v>86.3022416340874</v>
      </c>
      <c r="DC132" s="0" t="n">
        <f aca="false">CY132*'Dist Horaria'!$K$6</f>
        <v>86.3022416340874</v>
      </c>
      <c r="DD132" s="0" t="n">
        <f aca="false">CY132*'Dist Horaria'!$L$6</f>
        <v>86.3022416340874</v>
      </c>
      <c r="DE132" s="0" t="n">
        <f aca="false">CY132*'Dist Horaria'!$M$6</f>
        <v>230.139311024233</v>
      </c>
      <c r="DF132" s="0" t="n">
        <f aca="false">CY132*'Dist Horaria'!$N$6</f>
        <v>230.139311024233</v>
      </c>
      <c r="DG132" s="0" t="n">
        <f aca="false">CY132*'Dist Horaria'!$O$6</f>
        <v>230.139311024233</v>
      </c>
      <c r="DH132" s="0" t="n">
        <f aca="false">CY132*'Dist Horaria'!$P$6</f>
        <v>151.028922859653</v>
      </c>
      <c r="DI132" s="0" t="n">
        <f aca="false">CY132*'Dist Horaria'!$Q$6</f>
        <v>151.028922859653</v>
      </c>
      <c r="DJ132" s="0" t="n">
        <f aca="false">CY132*'Dist Horaria'!$R$6</f>
        <v>151.028922859653</v>
      </c>
      <c r="DK132" s="0" t="n">
        <f aca="false">CY132*'Dist Horaria'!$S$6</f>
        <v>151.028922859653</v>
      </c>
      <c r="DL132" s="0" t="n">
        <f aca="false">CY132*'Dist Horaria'!$T$6</f>
        <v>151.028922859653</v>
      </c>
      <c r="DM132" s="0" t="n">
        <f aca="false">CY132*'Dist Horaria'!$U$6</f>
        <v>151.028922859653</v>
      </c>
      <c r="DN132" s="0" t="n">
        <f aca="false">CY132*'Dist Horaria'!$V$6</f>
        <v>151.028922859653</v>
      </c>
      <c r="DO132" s="0" t="n">
        <f aca="false">CY132*'Dist Horaria'!$W$6</f>
        <v>151.028922859653</v>
      </c>
      <c r="DP132" s="0" t="n">
        <f aca="false">CY132*'Dist Horaria'!$X$6</f>
        <v>230.139311024233</v>
      </c>
      <c r="DQ132" s="0" t="n">
        <f aca="false">CY132*'Dist Horaria'!$Y$6</f>
        <v>230.139311024233</v>
      </c>
      <c r="DR132" s="0" t="n">
        <f aca="false">CY132*'Dist Horaria'!$Z$6</f>
        <v>230.139311024233</v>
      </c>
      <c r="DS132" s="0" t="n">
        <f aca="false">CY132*'Dist Horaria'!$AA$6</f>
        <v>86.3022416340874</v>
      </c>
      <c r="DT132" s="0" t="n">
        <f aca="false">CY132*'Dist Horaria'!$AB$6</f>
        <v>86.3022416340874</v>
      </c>
      <c r="DU132" s="0" t="n">
        <f aca="false">CY132*'Dist Horaria'!$AC$6</f>
        <v>86.3022416340874</v>
      </c>
      <c r="DV132" s="0" t="n">
        <f aca="false">CY132*'Dist Horaria'!$AD$6</f>
        <v>86.3022416340874</v>
      </c>
      <c r="DW132" s="0" t="n">
        <f aca="false">CY132*'Dist Horaria'!$AE$6</f>
        <v>86.3022416340874</v>
      </c>
      <c r="DX132" s="0" t="n">
        <f aca="false">AX132*1000000</f>
        <v>200.121140021072</v>
      </c>
      <c r="DY132" s="0" t="n">
        <f aca="false">DX132*'Dist Horaria'!$H$6</f>
        <v>5.0030285005268</v>
      </c>
      <c r="DZ132" s="0" t="n">
        <f aca="false">DX132*'Dist Horaria'!$I$6</f>
        <v>5.0030285005268</v>
      </c>
      <c r="EA132" s="0" t="n">
        <f aca="false">DX132*'Dist Horaria'!$J$6</f>
        <v>5.0030285005268</v>
      </c>
      <c r="EB132" s="0" t="n">
        <f aca="false">DX132*'Dist Horaria'!$K$6</f>
        <v>5.0030285005268</v>
      </c>
      <c r="EC132" s="0" t="n">
        <f aca="false">DX132*'Dist Horaria'!$L$6</f>
        <v>5.0030285005268</v>
      </c>
      <c r="ED132" s="0" t="n">
        <f aca="false">DX132*'Dist Horaria'!$M$6</f>
        <v>13.3414093347381</v>
      </c>
      <c r="EE132" s="0" t="n">
        <f aca="false">DX132*'Dist Horaria'!$N$6</f>
        <v>13.3414093347381</v>
      </c>
      <c r="EF132" s="0" t="n">
        <f aca="false">DX132*'Dist Horaria'!$O$6</f>
        <v>13.3414093347381</v>
      </c>
      <c r="EG132" s="0" t="n">
        <f aca="false">DX132*'Dist Horaria'!$P$6</f>
        <v>8.75529987592191</v>
      </c>
      <c r="EH132" s="0" t="n">
        <f aca="false">DX132*'Dist Horaria'!$Q$6</f>
        <v>8.75529987592191</v>
      </c>
      <c r="EI132" s="0" t="n">
        <f aca="false">DX132*'Dist Horaria'!$R$6</f>
        <v>8.75529987592191</v>
      </c>
      <c r="EJ132" s="0" t="n">
        <f aca="false">DX132*'Dist Horaria'!$S$6</f>
        <v>8.75529987592191</v>
      </c>
      <c r="EK132" s="0" t="n">
        <f aca="false">DX132*'Dist Horaria'!$T$6</f>
        <v>8.75529987592191</v>
      </c>
      <c r="EL132" s="0" t="n">
        <f aca="false">DX132*'Dist Horaria'!$U$6</f>
        <v>8.75529987592191</v>
      </c>
      <c r="EM132" s="0" t="n">
        <f aca="false">DX132*'Dist Horaria'!$V$6</f>
        <v>8.75529987592191</v>
      </c>
      <c r="EN132" s="0" t="n">
        <f aca="false">DX132*'Dist Horaria'!$W$6</f>
        <v>8.75529987592191</v>
      </c>
      <c r="EO132" s="0" t="n">
        <f aca="false">DX132*'Dist Horaria'!$X$6</f>
        <v>13.3414093347381</v>
      </c>
      <c r="EP132" s="0" t="n">
        <f aca="false">DX132*'Dist Horaria'!$Y$6</f>
        <v>13.3414093347381</v>
      </c>
      <c r="EQ132" s="0" t="n">
        <f aca="false">DX132*'Dist Horaria'!$Z$6</f>
        <v>13.3414093347381</v>
      </c>
      <c r="ER132" s="0" t="n">
        <f aca="false">DX132*'Dist Horaria'!$AA$6</f>
        <v>5.0030285005268</v>
      </c>
      <c r="ES132" s="0" t="n">
        <f aca="false">DX132*'Dist Horaria'!$AB$6</f>
        <v>5.0030285005268</v>
      </c>
      <c r="ET132" s="0" t="n">
        <f aca="false">DX132*'Dist Horaria'!$AC$6</f>
        <v>5.0030285005268</v>
      </c>
      <c r="EU132" s="0" t="n">
        <f aca="false">DX132*'Dist Horaria'!$AD$6</f>
        <v>5.0030285005268</v>
      </c>
      <c r="EV132" s="0" t="n">
        <f aca="false">DX132*'Dist Horaria'!$AE$6</f>
        <v>5.0030285005268</v>
      </c>
      <c r="EW132" s="0" t="n">
        <f aca="false">BB132+CA132+CZ132+DY132</f>
        <v>215.742923294435</v>
      </c>
      <c r="EX132" s="0" t="n">
        <f aca="false">BC132+CB132+DA132+DZ132</f>
        <v>214.621176050162</v>
      </c>
      <c r="EY132" s="0" t="n">
        <f aca="false">BD132+CC132+DB132+EA132</f>
        <v>213.562384520445</v>
      </c>
      <c r="EZ132" s="0" t="n">
        <f aca="false">BE132+CD132+DC132+EB132</f>
        <v>212.660335489645</v>
      </c>
      <c r="FA132" s="0" t="n">
        <f aca="false">BF132+CE132+DD132+EC132</f>
        <v>212.001153079531</v>
      </c>
      <c r="FB132" s="0" t="n">
        <f aca="false">BG132+CF132+DE132+ED132</f>
        <v>501.269345661912</v>
      </c>
      <c r="FC132" s="0" t="n">
        <f aca="false">BH132+CG132+DF132+EE132</f>
        <v>502.974270934811</v>
      </c>
      <c r="FD132" s="0" t="n">
        <f aca="false">BI132+CH132+DG132+EF132</f>
        <v>502.974270934811</v>
      </c>
      <c r="FE132" s="0" t="n">
        <f aca="false">BJ132+CI132+DH132+EG132</f>
        <v>356.402264770935</v>
      </c>
      <c r="FF132" s="0" t="n">
        <f aca="false">BK132+CJ132+DI132+EH132</f>
        <v>361.927111495187</v>
      </c>
      <c r="FG132" s="0" t="n">
        <f aca="false">BL132+CK132+DJ132+EI132</f>
        <v>365.945181840098</v>
      </c>
      <c r="FH132" s="0" t="n">
        <f aca="false">BM132+CL132+DK132+EJ132</f>
        <v>367.954217012553</v>
      </c>
      <c r="FI132" s="0" t="n">
        <f aca="false">BN132+CM132+DL132+EK132</f>
        <v>368.456475805667</v>
      </c>
      <c r="FJ132" s="0" t="n">
        <f aca="false">BO132+CN132+DM132+EL132</f>
        <v>367.954217012553</v>
      </c>
      <c r="FK132" s="0" t="n">
        <f aca="false">BP132+CO132+DN132+EM132</f>
        <v>366.949699426326</v>
      </c>
      <c r="FL132" s="0" t="n">
        <f aca="false">BQ132+CP132+DO132+EN132</f>
        <v>365.442923046984</v>
      </c>
      <c r="FM132" s="0" t="n">
        <f aca="false">BR132+CQ132+DP132+EO132</f>
        <v>523.581158329082</v>
      </c>
      <c r="FN132" s="0" t="n">
        <f aca="false">BS132+CR132+DQ132+EP132</f>
        <v>522.21063665493</v>
      </c>
      <c r="FO132" s="0" t="n">
        <f aca="false">BT132+CS132+DR132+EQ132</f>
        <v>514.750753038032</v>
      </c>
      <c r="FP132" s="0" t="n">
        <f aca="false">BU132+CT132+DS132+ER132</f>
        <v>222.553009968603</v>
      </c>
      <c r="FQ132" s="0" t="n">
        <f aca="false">BV132+CU132+DT132+ES132</f>
        <v>217.194526699094</v>
      </c>
      <c r="FR132" s="0" t="n">
        <f aca="false">BW132+CV132+DU132+ET132</f>
        <v>220.831259650622</v>
      </c>
      <c r="FS132" s="0" t="n">
        <f aca="false">BX132+CW132+DV132+EU132</f>
        <v>219.590386331218</v>
      </c>
      <c r="FT132" s="0" t="n">
        <f aca="false">BY132+CX132+DW132+EV132</f>
        <v>218.277614791677</v>
      </c>
      <c r="FU132" s="0" t="n">
        <f aca="false">AM132*'Dist Horaria'!$H$10</f>
        <v>0.108713715659715</v>
      </c>
      <c r="FV132" s="0" t="n">
        <f aca="false">AM132*'Dist Horaria'!$I$10</f>
        <v>0.101744039883601</v>
      </c>
      <c r="FW132" s="0" t="n">
        <f aca="false">AM132*'Dist Horaria'!$J$10</f>
        <v>0.101303580647562</v>
      </c>
      <c r="FX132" s="0" t="n">
        <f aca="false">AM132*'Dist Horaria'!$K$10</f>
        <v>0.0983901244808894</v>
      </c>
      <c r="FY132" s="0" t="n">
        <f aca="false">AM132*'Dist Horaria'!$L$10</f>
        <v>0.0984294986400701</v>
      </c>
      <c r="FZ132" s="0" t="n">
        <f aca="false">AM132*'Dist Horaria'!$M$10</f>
        <v>0.105323614178531</v>
      </c>
      <c r="GA132" s="0" t="n">
        <f aca="false">AM132*'Dist Horaria'!$N$10</f>
        <v>0.0996404924597167</v>
      </c>
      <c r="GB132" s="0" t="n">
        <f aca="false">AM132*'Dist Horaria'!$O$10</f>
        <v>0.0979398148929166</v>
      </c>
      <c r="GC132" s="0" t="n">
        <f aca="false">AM132*'Dist Horaria'!$P$10</f>
        <v>0.099459616564463</v>
      </c>
      <c r="GD132" s="0" t="n">
        <f aca="false">AM132*'Dist Horaria'!$Q$10</f>
        <v>0.0900075976040144</v>
      </c>
      <c r="GE132" s="0" t="n">
        <f aca="false">AM132*'Dist Horaria'!$R$10</f>
        <v>0.109822786266617</v>
      </c>
      <c r="GF132" s="0" t="n">
        <f aca="false">AM132*'Dist Horaria'!$S$10</f>
        <v>0.0937929257231475</v>
      </c>
      <c r="GG132" s="0" t="n">
        <f aca="false">AR132*'Dist Horaria'!$H$10</f>
        <v>0.113717687479091</v>
      </c>
      <c r="GH132" s="0" t="n">
        <f aca="false">AR132*'Dist Horaria'!$I$10</f>
        <v>0.106427205253099</v>
      </c>
      <c r="GI132" s="0" t="n">
        <f aca="false">AR132*'Dist Horaria'!$J$10</f>
        <v>0.105966472166687</v>
      </c>
      <c r="GJ132" s="0" t="n">
        <f aca="false">AR132*'Dist Horaria'!$K$10</f>
        <v>0.102918912842317</v>
      </c>
      <c r="GK132" s="0" t="n">
        <f aca="false">AR132*'Dist Horaria'!$L$10</f>
        <v>0.102960099350397</v>
      </c>
      <c r="GL132" s="0" t="n">
        <f aca="false">AR132*'Dist Horaria'!$M$10</f>
        <v>0.110171543384758</v>
      </c>
      <c r="GM132" s="0" t="n">
        <f aca="false">AR132*'Dist Horaria'!$N$10</f>
        <v>0.104226833873139</v>
      </c>
      <c r="GN132" s="0" t="n">
        <f aca="false">AR132*'Dist Horaria'!$O$10</f>
        <v>0.102447876003191</v>
      </c>
      <c r="GO132" s="0" t="n">
        <f aca="false">AR132*'Dist Horaria'!$P$10</f>
        <v>0.104037632460933</v>
      </c>
      <c r="GP132" s="0" t="n">
        <f aca="false">AR132*'Dist Horaria'!$Q$10</f>
        <v>0.0941505475455838</v>
      </c>
      <c r="GQ132" s="0" t="n">
        <f aca="false">AR132*'Dist Horaria'!$R$10</f>
        <v>0.11487780737659</v>
      </c>
      <c r="GR132" s="0" t="n">
        <f aca="false">AR132*'Dist Horaria'!$S$10</f>
        <v>0.0981101101218899</v>
      </c>
      <c r="GS132" s="0" t="n">
        <f aca="false">AW132*'Dist Horaria'!$H$10</f>
        <v>0.00659232970893279</v>
      </c>
      <c r="GT132" s="0" t="n">
        <f aca="false">AW132*'Dist Horaria'!$I$10</f>
        <v>0.00616969305815065</v>
      </c>
      <c r="GU132" s="0" t="n">
        <f aca="false">AW132*'Dist Horaria'!$J$10</f>
        <v>0.00614298389372098</v>
      </c>
      <c r="GV132" s="0" t="n">
        <f aca="false">AW132*'Dist Horaria'!$K$10</f>
        <v>0.0059663137879604</v>
      </c>
      <c r="GW132" s="0" t="n">
        <f aca="false">AW132*'Dist Horaria'!$L$10</f>
        <v>0.00596870141161723</v>
      </c>
      <c r="GX132" s="0" t="n">
        <f aca="false">AW132*'Dist Horaria'!$M$10</f>
        <v>0.00638675613824684</v>
      </c>
      <c r="GY132" s="0" t="n">
        <f aca="false">AW132*'Dist Horaria'!$N$10</f>
        <v>0.00604213529699356</v>
      </c>
      <c r="GZ132" s="0" t="n">
        <f aca="false">AW132*'Dist Horaria'!$O$10</f>
        <v>0.00593900730453284</v>
      </c>
      <c r="HA132" s="0" t="n">
        <f aca="false">AW132*'Dist Horaria'!$P$10</f>
        <v>0.00603116709918452</v>
      </c>
      <c r="HB132" s="0" t="n">
        <f aca="false">AW132*'Dist Horaria'!$Q$10</f>
        <v>0.00545800275626573</v>
      </c>
      <c r="HC132" s="0" t="n">
        <f aca="false">AW132*'Dist Horaria'!$R$10</f>
        <v>0.00665958303632408</v>
      </c>
      <c r="HD132" s="0" t="n">
        <f aca="false">AW132*'Dist Horaria'!$S$10</f>
        <v>0.00568754261576173</v>
      </c>
    </row>
    <row r="133" customFormat="false" ht="13.8" hidden="false" customHeight="false" outlineLevel="0" collapsed="false">
      <c r="A133" s="0" t="n">
        <v>4.69986388888889</v>
      </c>
      <c r="B133" s="0" t="n">
        <v>-74.1097166666667</v>
      </c>
      <c r="C133" s="0" t="n">
        <v>28</v>
      </c>
      <c r="D133" s="0" t="n">
        <v>35</v>
      </c>
      <c r="E133" s="0" t="n">
        <v>1957</v>
      </c>
      <c r="F133" s="0" t="n">
        <v>22</v>
      </c>
      <c r="G133" s="0" t="s">
        <v>351</v>
      </c>
      <c r="H133" s="1" t="n">
        <v>40981</v>
      </c>
      <c r="I133" s="0" t="s">
        <v>763</v>
      </c>
      <c r="J133" s="0" t="s">
        <v>764</v>
      </c>
      <c r="L133" s="0" t="s">
        <v>765</v>
      </c>
      <c r="M133" s="0" t="s">
        <v>766</v>
      </c>
      <c r="N133" s="0" t="n">
        <v>6</v>
      </c>
      <c r="O133" s="0" t="s">
        <v>231</v>
      </c>
      <c r="P133" s="0" t="s">
        <v>85</v>
      </c>
      <c r="Q133" s="0" t="s">
        <v>86</v>
      </c>
      <c r="R133" s="0" t="s">
        <v>87</v>
      </c>
      <c r="S133" s="0" t="n">
        <v>365</v>
      </c>
      <c r="T133" s="0" t="n">
        <v>24</v>
      </c>
      <c r="U133" s="0" t="n">
        <v>3</v>
      </c>
      <c r="V133" s="0" t="n">
        <v>105000</v>
      </c>
      <c r="W133" s="0" t="n">
        <f aca="false">V133*12</f>
        <v>1260000</v>
      </c>
      <c r="X133" s="0" t="n">
        <v>1</v>
      </c>
      <c r="Y133" s="0" t="s">
        <v>767</v>
      </c>
      <c r="Z133" s="0" t="n">
        <v>20251.88</v>
      </c>
      <c r="AB133" s="0" t="n">
        <v>0.005</v>
      </c>
      <c r="AC133" s="0" t="n">
        <v>0</v>
      </c>
      <c r="AD133" s="0" t="n">
        <v>3834.7365216427</v>
      </c>
      <c r="AE133" s="0" t="n">
        <v>1.74097038082578</v>
      </c>
      <c r="AF133" s="0" t="n">
        <f aca="false">AE133/S133</f>
        <v>0.00476978186527612</v>
      </c>
      <c r="AG133" s="0" t="n">
        <f aca="false">AE133*EXP(AB133*AC133)</f>
        <v>1.74097038082578</v>
      </c>
      <c r="AH133" s="0" t="n">
        <f aca="false">AG133/S133</f>
        <v>0.00476978186527612</v>
      </c>
      <c r="AI133" s="0" t="s">
        <v>90</v>
      </c>
      <c r="AJ133" s="0" t="n">
        <f aca="false">IF(AI133="A",'FE DISTRIBUCIÓN'!$C$2,'FE DISTRIBUCIÓN'!$C$3)</f>
        <v>4.994E-006</v>
      </c>
      <c r="AK133" s="0" t="n">
        <f aca="false">W133*AJ133</f>
        <v>6.29244</v>
      </c>
      <c r="AL133" s="0" t="n">
        <f aca="false">AK133/365</f>
        <v>0.0172395616438356</v>
      </c>
      <c r="AM133" s="0" t="n">
        <f aca="false">AK133*EXP(AB133*AC133)</f>
        <v>6.29244</v>
      </c>
      <c r="AN133" s="0" t="n">
        <f aca="false">AM133/365</f>
        <v>0.0172395616438356</v>
      </c>
      <c r="AO133" s="0" t="n">
        <v>5.223868284E-006</v>
      </c>
      <c r="AP133" s="0" t="n">
        <f aca="false">AO133*W133</f>
        <v>6.58207403784</v>
      </c>
      <c r="AQ133" s="0" t="n">
        <f aca="false">AP133/365</f>
        <v>0.018033079555726</v>
      </c>
      <c r="AR133" s="0" t="n">
        <f aca="false">AP133*EXP(AB133*AC133)</f>
        <v>6.58207403784</v>
      </c>
      <c r="AS133" s="0" t="n">
        <f aca="false">AR133/365</f>
        <v>0.018033079555726</v>
      </c>
      <c r="AT133" s="0" t="n">
        <v>3.02832944E-007</v>
      </c>
      <c r="AU133" s="0" t="n">
        <f aca="false">AT133*W133</f>
        <v>0.38156950944</v>
      </c>
      <c r="AV133" s="0" t="n">
        <f aca="false">AU133/365</f>
        <v>0.00104539591627397</v>
      </c>
      <c r="AW133" s="0" t="n">
        <f aca="false">AU133*EXP(AB133*AC133)</f>
        <v>0.38156950944</v>
      </c>
      <c r="AX133" s="0" t="n">
        <f aca="false">AW133/365</f>
        <v>0.00104539591627397</v>
      </c>
      <c r="AY133" s="0" t="n">
        <f aca="false">AW133+AR133+AM133+AG133</f>
        <v>14.9970539281058</v>
      </c>
      <c r="AZ133" s="0" t="n">
        <f aca="false">AH133+AN133+AS133+AX133</f>
        <v>0.0410878189811117</v>
      </c>
      <c r="BA133" s="0" t="n">
        <f aca="false">AH133*1000000</f>
        <v>4769.78186527612</v>
      </c>
      <c r="BB133" s="0" t="n">
        <f aca="false">BA133*'Dist Horaria'!$H$3</f>
        <v>166.20086201858</v>
      </c>
      <c r="BC133" s="0" t="n">
        <f aca="false">BA133*'Dist Horaria'!$I$3</f>
        <v>161.754833362355</v>
      </c>
      <c r="BD133" s="0" t="n">
        <f aca="false">BA133*'Dist Horaria'!$J$3</f>
        <v>157.558328752138</v>
      </c>
      <c r="BE133" s="0" t="n">
        <f aca="false">BA133*'Dist Horaria'!$K$3</f>
        <v>153.983070724331</v>
      </c>
      <c r="BF133" s="0" t="n">
        <f aca="false">BA133*'Dist Horaria'!$L$3</f>
        <v>151.370410965181</v>
      </c>
      <c r="BG133" s="0" t="n">
        <f aca="false">BA133*'Dist Horaria'!$M$3</f>
        <v>149.725571850832</v>
      </c>
      <c r="BH133" s="0" t="n">
        <f aca="false">BA133*'Dist Horaria'!$N$3</f>
        <v>156.483018021286</v>
      </c>
      <c r="BI133" s="0" t="n">
        <f aca="false">BA133*'Dist Horaria'!$O$3</f>
        <v>156.483018021286</v>
      </c>
      <c r="BJ133" s="0" t="n">
        <f aca="false">BA133*'Dist Horaria'!$P$3</f>
        <v>207.032313060103</v>
      </c>
      <c r="BK133" s="0" t="n">
        <f aca="false">BA133*'Dist Horaria'!$Q$3</f>
        <v>228.929961556844</v>
      </c>
      <c r="BL133" s="0" t="n">
        <f aca="false">BA133*'Dist Horaria'!$R$3</f>
        <v>244.855524099929</v>
      </c>
      <c r="BM133" s="0" t="n">
        <f aca="false">BA133*'Dist Horaria'!$S$3</f>
        <v>252.818305371472</v>
      </c>
      <c r="BN133" s="0" t="n">
        <f aca="false">BA133*'Dist Horaria'!$T$3</f>
        <v>254.809000689357</v>
      </c>
      <c r="BO133" s="0" t="n">
        <f aca="false">BA133*'Dist Horaria'!$U$3</f>
        <v>252.818305371472</v>
      </c>
      <c r="BP133" s="0" t="n">
        <f aca="false">BA133*'Dist Horaria'!$V$3</f>
        <v>248.8369147357</v>
      </c>
      <c r="BQ133" s="0" t="n">
        <f aca="false">BA133*'Dist Horaria'!$W$3</f>
        <v>242.864828782044</v>
      </c>
      <c r="BR133" s="0" t="n">
        <f aca="false">BA133*'Dist Horaria'!$X$3</f>
        <v>238.158112244419</v>
      </c>
      <c r="BS133" s="0" t="n">
        <f aca="false">BA133*'Dist Horaria'!$Y$3</f>
        <v>232.726069804942</v>
      </c>
      <c r="BT133" s="0" t="n">
        <f aca="false">BA133*'Dist Horaria'!$Z$3</f>
        <v>203.158931127167</v>
      </c>
      <c r="BU133" s="0" t="n">
        <f aca="false">BA133*'Dist Horaria'!$AA$3</f>
        <v>193.192540098743</v>
      </c>
      <c r="BV133" s="0" t="n">
        <f aca="false">BA133*'Dist Horaria'!$AB$3</f>
        <v>171.954270700918</v>
      </c>
      <c r="BW133" s="0" t="n">
        <f aca="false">BA133*'Dist Horaria'!$AC$3</f>
        <v>186.368408110286</v>
      </c>
      <c r="BX133" s="0" t="n">
        <f aca="false">BA133*'Dist Horaria'!$AD$3</f>
        <v>181.45022501246</v>
      </c>
      <c r="BY133" s="0" t="n">
        <f aca="false">BA133*'Dist Horaria'!$AE$3</f>
        <v>176.247074379667</v>
      </c>
      <c r="BZ133" s="0" t="n">
        <f aca="false">AN133*1000000</f>
        <v>17239.5616438356</v>
      </c>
      <c r="CA133" s="0" t="n">
        <f aca="false">BZ133*'Dist Horaria'!$H$6</f>
        <v>430.98904109589</v>
      </c>
      <c r="CB133" s="0" t="n">
        <f aca="false">BZ133*'Dist Horaria'!$I$6</f>
        <v>430.98904109589</v>
      </c>
      <c r="CC133" s="0" t="n">
        <f aca="false">BZ133*'Dist Horaria'!$J$6</f>
        <v>430.98904109589</v>
      </c>
      <c r="CD133" s="0" t="n">
        <f aca="false">BZ133*'Dist Horaria'!$K$6</f>
        <v>430.98904109589</v>
      </c>
      <c r="CE133" s="0" t="n">
        <f aca="false">BZ133*'Dist Horaria'!$L$6</f>
        <v>430.98904109589</v>
      </c>
      <c r="CF133" s="0" t="n">
        <f aca="false">BZ133*'Dist Horaria'!$M$6</f>
        <v>1149.30410958904</v>
      </c>
      <c r="CG133" s="0" t="n">
        <f aca="false">BZ133*'Dist Horaria'!$N$6</f>
        <v>1149.30410958904</v>
      </c>
      <c r="CH133" s="0" t="n">
        <f aca="false">BZ133*'Dist Horaria'!$O$6</f>
        <v>1149.30410958904</v>
      </c>
      <c r="CI133" s="0" t="n">
        <f aca="false">BZ133*'Dist Horaria'!$P$6</f>
        <v>754.230821917808</v>
      </c>
      <c r="CJ133" s="0" t="n">
        <f aca="false">BZ133*'Dist Horaria'!$Q$6</f>
        <v>754.230821917808</v>
      </c>
      <c r="CK133" s="0" t="n">
        <f aca="false">BZ133*'Dist Horaria'!$R$6</f>
        <v>754.230821917808</v>
      </c>
      <c r="CL133" s="0" t="n">
        <f aca="false">BZ133*'Dist Horaria'!$S$6</f>
        <v>754.230821917808</v>
      </c>
      <c r="CM133" s="0" t="n">
        <f aca="false">BZ133*'Dist Horaria'!$T$6</f>
        <v>754.230821917808</v>
      </c>
      <c r="CN133" s="0" t="n">
        <f aca="false">BZ133*'Dist Horaria'!$U$6</f>
        <v>754.230821917808</v>
      </c>
      <c r="CO133" s="0" t="n">
        <f aca="false">BZ133*'Dist Horaria'!$V$6</f>
        <v>754.230821917808</v>
      </c>
      <c r="CP133" s="0" t="n">
        <f aca="false">BZ133*'Dist Horaria'!$W$6</f>
        <v>754.230821917808</v>
      </c>
      <c r="CQ133" s="0" t="n">
        <f aca="false">BZ133*'Dist Horaria'!$X$6</f>
        <v>1149.30410958904</v>
      </c>
      <c r="CR133" s="0" t="n">
        <f aca="false">BZ133*'Dist Horaria'!$Y$6</f>
        <v>1149.30410958904</v>
      </c>
      <c r="CS133" s="0" t="n">
        <f aca="false">BZ133*'Dist Horaria'!$Z$6</f>
        <v>1149.30410958904</v>
      </c>
      <c r="CT133" s="0" t="n">
        <f aca="false">BZ133*'Dist Horaria'!$AA$6</f>
        <v>430.98904109589</v>
      </c>
      <c r="CU133" s="0" t="n">
        <f aca="false">BZ133*'Dist Horaria'!$AB$6</f>
        <v>430.98904109589</v>
      </c>
      <c r="CV133" s="0" t="n">
        <f aca="false">BZ133*'Dist Horaria'!$AC$6</f>
        <v>430.98904109589</v>
      </c>
      <c r="CW133" s="0" t="n">
        <f aca="false">BZ133*'Dist Horaria'!$AD$6</f>
        <v>430.98904109589</v>
      </c>
      <c r="CX133" s="0" t="n">
        <f aca="false">BZ133*'Dist Horaria'!$AE$6</f>
        <v>430.98904109589</v>
      </c>
      <c r="CY133" s="0" t="n">
        <f aca="false">AS133*1000000</f>
        <v>18033.079555726</v>
      </c>
      <c r="CZ133" s="0" t="n">
        <f aca="false">CY133*'Dist Horaria'!$H$6</f>
        <v>450.826988893151</v>
      </c>
      <c r="DA133" s="0" t="n">
        <f aca="false">CY133*'Dist Horaria'!$I$6</f>
        <v>450.826988893151</v>
      </c>
      <c r="DB133" s="0" t="n">
        <f aca="false">CY133*'Dist Horaria'!$J$6</f>
        <v>450.826988893151</v>
      </c>
      <c r="DC133" s="0" t="n">
        <f aca="false">CY133*'Dist Horaria'!$K$6</f>
        <v>450.826988893151</v>
      </c>
      <c r="DD133" s="0" t="n">
        <f aca="false">CY133*'Dist Horaria'!$L$6</f>
        <v>450.826988893151</v>
      </c>
      <c r="DE133" s="0" t="n">
        <f aca="false">CY133*'Dist Horaria'!$M$6</f>
        <v>1202.20530371507</v>
      </c>
      <c r="DF133" s="0" t="n">
        <f aca="false">CY133*'Dist Horaria'!$N$6</f>
        <v>1202.20530371507</v>
      </c>
      <c r="DG133" s="0" t="n">
        <f aca="false">CY133*'Dist Horaria'!$O$6</f>
        <v>1202.20530371507</v>
      </c>
      <c r="DH133" s="0" t="n">
        <f aca="false">CY133*'Dist Horaria'!$P$6</f>
        <v>788.947230563014</v>
      </c>
      <c r="DI133" s="0" t="n">
        <f aca="false">CY133*'Dist Horaria'!$Q$6</f>
        <v>788.947230563014</v>
      </c>
      <c r="DJ133" s="0" t="n">
        <f aca="false">CY133*'Dist Horaria'!$R$6</f>
        <v>788.947230563014</v>
      </c>
      <c r="DK133" s="0" t="n">
        <f aca="false">CY133*'Dist Horaria'!$S$6</f>
        <v>788.947230563014</v>
      </c>
      <c r="DL133" s="0" t="n">
        <f aca="false">CY133*'Dist Horaria'!$T$6</f>
        <v>788.947230563014</v>
      </c>
      <c r="DM133" s="0" t="n">
        <f aca="false">CY133*'Dist Horaria'!$U$6</f>
        <v>788.947230563014</v>
      </c>
      <c r="DN133" s="0" t="n">
        <f aca="false">CY133*'Dist Horaria'!$V$6</f>
        <v>788.947230563014</v>
      </c>
      <c r="DO133" s="0" t="n">
        <f aca="false">CY133*'Dist Horaria'!$W$6</f>
        <v>788.947230563014</v>
      </c>
      <c r="DP133" s="0" t="n">
        <f aca="false">CY133*'Dist Horaria'!$X$6</f>
        <v>1202.20530371507</v>
      </c>
      <c r="DQ133" s="0" t="n">
        <f aca="false">CY133*'Dist Horaria'!$Y$6</f>
        <v>1202.20530371507</v>
      </c>
      <c r="DR133" s="0" t="n">
        <f aca="false">CY133*'Dist Horaria'!$Z$6</f>
        <v>1202.20530371507</v>
      </c>
      <c r="DS133" s="0" t="n">
        <f aca="false">CY133*'Dist Horaria'!$AA$6</f>
        <v>450.826988893151</v>
      </c>
      <c r="DT133" s="0" t="n">
        <f aca="false">CY133*'Dist Horaria'!$AB$6</f>
        <v>450.826988893151</v>
      </c>
      <c r="DU133" s="0" t="n">
        <f aca="false">CY133*'Dist Horaria'!$AC$6</f>
        <v>450.826988893151</v>
      </c>
      <c r="DV133" s="0" t="n">
        <f aca="false">CY133*'Dist Horaria'!$AD$6</f>
        <v>450.826988893151</v>
      </c>
      <c r="DW133" s="0" t="n">
        <f aca="false">CY133*'Dist Horaria'!$AE$6</f>
        <v>450.826988893151</v>
      </c>
      <c r="DX133" s="0" t="n">
        <f aca="false">AX133*1000000</f>
        <v>1045.39591627397</v>
      </c>
      <c r="DY133" s="0" t="n">
        <f aca="false">DX133*'Dist Horaria'!$H$6</f>
        <v>26.1348979068493</v>
      </c>
      <c r="DZ133" s="0" t="n">
        <f aca="false">DX133*'Dist Horaria'!$I$6</f>
        <v>26.1348979068493</v>
      </c>
      <c r="EA133" s="0" t="n">
        <f aca="false">DX133*'Dist Horaria'!$J$6</f>
        <v>26.1348979068493</v>
      </c>
      <c r="EB133" s="0" t="n">
        <f aca="false">DX133*'Dist Horaria'!$K$6</f>
        <v>26.1348979068493</v>
      </c>
      <c r="EC133" s="0" t="n">
        <f aca="false">DX133*'Dist Horaria'!$L$6</f>
        <v>26.1348979068493</v>
      </c>
      <c r="ED133" s="0" t="n">
        <f aca="false">DX133*'Dist Horaria'!$M$6</f>
        <v>69.6930610849315</v>
      </c>
      <c r="EE133" s="0" t="n">
        <f aca="false">DX133*'Dist Horaria'!$N$6</f>
        <v>69.6930610849315</v>
      </c>
      <c r="EF133" s="0" t="n">
        <f aca="false">DX133*'Dist Horaria'!$O$6</f>
        <v>69.6930610849315</v>
      </c>
      <c r="EG133" s="0" t="n">
        <f aca="false">DX133*'Dist Horaria'!$P$6</f>
        <v>45.7360713369863</v>
      </c>
      <c r="EH133" s="0" t="n">
        <f aca="false">DX133*'Dist Horaria'!$Q$6</f>
        <v>45.7360713369863</v>
      </c>
      <c r="EI133" s="0" t="n">
        <f aca="false">DX133*'Dist Horaria'!$R$6</f>
        <v>45.7360713369863</v>
      </c>
      <c r="EJ133" s="0" t="n">
        <f aca="false">DX133*'Dist Horaria'!$S$6</f>
        <v>45.7360713369863</v>
      </c>
      <c r="EK133" s="0" t="n">
        <f aca="false">DX133*'Dist Horaria'!$T$6</f>
        <v>45.7360713369863</v>
      </c>
      <c r="EL133" s="0" t="n">
        <f aca="false">DX133*'Dist Horaria'!$U$6</f>
        <v>45.7360713369863</v>
      </c>
      <c r="EM133" s="0" t="n">
        <f aca="false">DX133*'Dist Horaria'!$V$6</f>
        <v>45.7360713369863</v>
      </c>
      <c r="EN133" s="0" t="n">
        <f aca="false">DX133*'Dist Horaria'!$W$6</f>
        <v>45.7360713369863</v>
      </c>
      <c r="EO133" s="0" t="n">
        <f aca="false">DX133*'Dist Horaria'!$X$6</f>
        <v>69.6930610849315</v>
      </c>
      <c r="EP133" s="0" t="n">
        <f aca="false">DX133*'Dist Horaria'!$Y$6</f>
        <v>69.6930610849315</v>
      </c>
      <c r="EQ133" s="0" t="n">
        <f aca="false">DX133*'Dist Horaria'!$Z$6</f>
        <v>69.6930610849315</v>
      </c>
      <c r="ER133" s="0" t="n">
        <f aca="false">DX133*'Dist Horaria'!$AA$6</f>
        <v>26.1348979068493</v>
      </c>
      <c r="ES133" s="0" t="n">
        <f aca="false">DX133*'Dist Horaria'!$AB$6</f>
        <v>26.1348979068493</v>
      </c>
      <c r="ET133" s="0" t="n">
        <f aca="false">DX133*'Dist Horaria'!$AC$6</f>
        <v>26.1348979068493</v>
      </c>
      <c r="EU133" s="0" t="n">
        <f aca="false">DX133*'Dist Horaria'!$AD$6</f>
        <v>26.1348979068493</v>
      </c>
      <c r="EV133" s="0" t="n">
        <f aca="false">DX133*'Dist Horaria'!$AE$6</f>
        <v>26.1348979068493</v>
      </c>
      <c r="EW133" s="0" t="n">
        <f aca="false">BB133+CA133+CZ133+DY133</f>
        <v>1074.15178991447</v>
      </c>
      <c r="EX133" s="0" t="n">
        <f aca="false">BC133+CB133+DA133+DZ133</f>
        <v>1069.70576125825</v>
      </c>
      <c r="EY133" s="0" t="n">
        <f aca="false">BD133+CC133+DB133+EA133</f>
        <v>1065.50925664803</v>
      </c>
      <c r="EZ133" s="0" t="n">
        <f aca="false">BE133+CD133+DC133+EB133</f>
        <v>1061.93399862022</v>
      </c>
      <c r="FA133" s="0" t="n">
        <f aca="false">BF133+CE133+DD133+EC133</f>
        <v>1059.32133886107</v>
      </c>
      <c r="FB133" s="0" t="n">
        <f aca="false">BG133+CF133+DE133+ED133</f>
        <v>2570.92804623987</v>
      </c>
      <c r="FC133" s="0" t="n">
        <f aca="false">BH133+CG133+DF133+EE133</f>
        <v>2577.68549241033</v>
      </c>
      <c r="FD133" s="0" t="n">
        <f aca="false">BI133+CH133+DG133+EF133</f>
        <v>2577.68549241033</v>
      </c>
      <c r="FE133" s="0" t="n">
        <f aca="false">BJ133+CI133+DH133+EG133</f>
        <v>1795.94643687791</v>
      </c>
      <c r="FF133" s="0" t="n">
        <f aca="false">BK133+CJ133+DI133+EH133</f>
        <v>1817.84408537465</v>
      </c>
      <c r="FG133" s="0" t="n">
        <f aca="false">BL133+CK133+DJ133+EI133</f>
        <v>1833.76964791774</v>
      </c>
      <c r="FH133" s="0" t="n">
        <f aca="false">BM133+CL133+DK133+EJ133</f>
        <v>1841.73242918928</v>
      </c>
      <c r="FI133" s="0" t="n">
        <f aca="false">BN133+CM133+DL133+EK133</f>
        <v>1843.72312450717</v>
      </c>
      <c r="FJ133" s="0" t="n">
        <f aca="false">BO133+CN133+DM133+EL133</f>
        <v>1841.73242918928</v>
      </c>
      <c r="FK133" s="0" t="n">
        <f aca="false">BP133+CO133+DN133+EM133</f>
        <v>1837.75103855351</v>
      </c>
      <c r="FL133" s="0" t="n">
        <f aca="false">BQ133+CP133+DO133+EN133</f>
        <v>1831.77895259985</v>
      </c>
      <c r="FM133" s="0" t="n">
        <f aca="false">BR133+CQ133+DP133+EO133</f>
        <v>2659.36058663346</v>
      </c>
      <c r="FN133" s="0" t="n">
        <f aca="false">BS133+CR133+DQ133+EP133</f>
        <v>2653.92854419398</v>
      </c>
      <c r="FO133" s="0" t="n">
        <f aca="false">BT133+CS133+DR133+EQ133</f>
        <v>2624.36140551621</v>
      </c>
      <c r="FP133" s="0" t="n">
        <f aca="false">BU133+CT133+DS133+ER133</f>
        <v>1101.14346799463</v>
      </c>
      <c r="FQ133" s="0" t="n">
        <f aca="false">BV133+CU133+DT133+ES133</f>
        <v>1079.90519859681</v>
      </c>
      <c r="FR133" s="0" t="n">
        <f aca="false">BW133+CV133+DU133+ET133</f>
        <v>1094.31933600618</v>
      </c>
      <c r="FS133" s="0" t="n">
        <f aca="false">BX133+CW133+DV133+EU133</f>
        <v>1089.40115290835</v>
      </c>
      <c r="FT133" s="0" t="n">
        <f aca="false">BY133+CX133+DW133+EV133</f>
        <v>1084.19800227556</v>
      </c>
      <c r="FU133" s="0" t="n">
        <f aca="false">AM133*'Dist Horaria'!$H$10</f>
        <v>0.567900394639311</v>
      </c>
      <c r="FV133" s="0" t="n">
        <f aca="false">AM133*'Dist Horaria'!$I$10</f>
        <v>0.531492094180221</v>
      </c>
      <c r="FW133" s="0" t="n">
        <f aca="false">AM133*'Dist Horaria'!$J$10</f>
        <v>0.529191216388938</v>
      </c>
      <c r="FX133" s="0" t="n">
        <f aca="false">AM133*'Dist Horaria'!$K$10</f>
        <v>0.513971858860983</v>
      </c>
      <c r="FY133" s="0" t="n">
        <f aca="false">AM133*'Dist Horaria'!$L$10</f>
        <v>0.514177542204632</v>
      </c>
      <c r="FZ133" s="0" t="n">
        <f aca="false">AM133*'Dist Horaria'!$M$10</f>
        <v>0.550191129921897</v>
      </c>
      <c r="GA133" s="0" t="n">
        <f aca="false">AM133*'Dist Horaria'!$N$10</f>
        <v>0.520503550509193</v>
      </c>
      <c r="GB133" s="0" t="n">
        <f aca="false">AM133*'Dist Horaria'!$O$10</f>
        <v>0.511619524648435</v>
      </c>
      <c r="GC133" s="0" t="n">
        <f aca="false">AM133*'Dist Horaria'!$P$10</f>
        <v>0.519558688201139</v>
      </c>
      <c r="GD133" s="0" t="n">
        <f aca="false">AM133*'Dist Horaria'!$Q$10</f>
        <v>0.470183084900275</v>
      </c>
      <c r="GE133" s="0" t="n">
        <f aca="false">AM133*'Dist Horaria'!$R$10</f>
        <v>0.573693974883723</v>
      </c>
      <c r="GF133" s="0" t="n">
        <f aca="false">AM133*'Dist Horaria'!$S$10</f>
        <v>0.489956940661252</v>
      </c>
      <c r="GG133" s="0" t="n">
        <f aca="false">AR133*'Dist Horaria'!$H$10</f>
        <v>0.5940402202698</v>
      </c>
      <c r="GH133" s="0" t="n">
        <f aca="false">AR133*'Dist Horaria'!$I$10</f>
        <v>0.55595608610028</v>
      </c>
      <c r="GI133" s="0" t="n">
        <f aca="false">AR133*'Dist Horaria'!$J$10</f>
        <v>0.553549301454857</v>
      </c>
      <c r="GJ133" s="0" t="n">
        <f aca="false">AR133*'Dist Horaria'!$K$10</f>
        <v>0.537629413771009</v>
      </c>
      <c r="GK133" s="0" t="n">
        <f aca="false">AR133*'Dist Horaria'!$L$10</f>
        <v>0.537844564490959</v>
      </c>
      <c r="GL133" s="0" t="n">
        <f aca="false">AR133*'Dist Horaria'!$M$10</f>
        <v>0.575515817728699</v>
      </c>
      <c r="GM133" s="0" t="n">
        <f aca="false">AR133*'Dist Horaria'!$N$10</f>
        <v>0.544461751945207</v>
      </c>
      <c r="GN133" s="0" t="n">
        <f aca="false">AR133*'Dist Horaria'!$O$10</f>
        <v>0.53516880422229</v>
      </c>
      <c r="GO133" s="0" t="n">
        <f aca="false">AR133*'Dist Horaria'!$P$10</f>
        <v>0.543473398672522</v>
      </c>
      <c r="GP133" s="0" t="n">
        <f aca="false">AR133*'Dist Horaria'!$Q$10</f>
        <v>0.491825091086069</v>
      </c>
      <c r="GQ133" s="0" t="n">
        <f aca="false">AR133*'Dist Horaria'!$R$10</f>
        <v>0.600100472590503</v>
      </c>
      <c r="GR133" s="0" t="n">
        <f aca="false">AR133*'Dist Horaria'!$S$10</f>
        <v>0.512509115507806</v>
      </c>
      <c r="GS133" s="0" t="n">
        <f aca="false">AW133*'Dist Horaria'!$H$10</f>
        <v>0.0344371142185391</v>
      </c>
      <c r="GT133" s="0" t="n">
        <f aca="false">AW133*'Dist Horaria'!$I$10</f>
        <v>0.0322293383246539</v>
      </c>
      <c r="GU133" s="0" t="n">
        <f aca="false">AW133*'Dist Horaria'!$J$10</f>
        <v>0.0320898145770932</v>
      </c>
      <c r="GV133" s="0" t="n">
        <f aca="false">AW133*'Dist Horaria'!$K$10</f>
        <v>0.0311669225374498</v>
      </c>
      <c r="GW133" s="0" t="n">
        <f aca="false">AW133*'Dist Horaria'!$L$10</f>
        <v>0.0311793950429541</v>
      </c>
      <c r="GX133" s="0" t="n">
        <f aca="false">AW133*'Dist Horaria'!$M$10</f>
        <v>0.0333632358103594</v>
      </c>
      <c r="GY133" s="0" t="n">
        <f aca="false">AW133*'Dist Horaria'!$N$10</f>
        <v>0.0315630001127656</v>
      </c>
      <c r="GZ133" s="0" t="n">
        <f aca="false">AW133*'Dist Horaria'!$O$10</f>
        <v>0.03102427850564</v>
      </c>
      <c r="HA133" s="0" t="n">
        <f aca="false">AW133*'Dist Horaria'!$P$10</f>
        <v>0.0315057042708709</v>
      </c>
      <c r="HB133" s="0" t="n">
        <f aca="false">AW133*'Dist Horaria'!$Q$10</f>
        <v>0.0285115994832504</v>
      </c>
      <c r="HC133" s="0" t="n">
        <f aca="false">AW133*'Dist Horaria'!$R$10</f>
        <v>0.0347884331936523</v>
      </c>
      <c r="HD133" s="0" t="n">
        <f aca="false">AW133*'Dist Horaria'!$S$10</f>
        <v>0.0297106733627714</v>
      </c>
    </row>
    <row r="134" customFormat="false" ht="13.8" hidden="false" customHeight="false" outlineLevel="0" collapsed="false">
      <c r="A134" s="0" t="n">
        <v>4.65230277777778</v>
      </c>
      <c r="B134" s="0" t="n">
        <v>-74.1127305555555</v>
      </c>
      <c r="C134" s="0" t="n">
        <v>28</v>
      </c>
      <c r="D134" s="0" t="n">
        <v>30</v>
      </c>
      <c r="E134" s="0" t="n">
        <v>1889</v>
      </c>
      <c r="F134" s="0" t="n">
        <v>23</v>
      </c>
      <c r="G134" s="0" t="s">
        <v>441</v>
      </c>
      <c r="H134" s="1" t="n">
        <v>41151</v>
      </c>
      <c r="I134" s="0" t="s">
        <v>768</v>
      </c>
      <c r="J134" s="0" t="s">
        <v>769</v>
      </c>
      <c r="K134" s="0" t="s">
        <v>770</v>
      </c>
      <c r="L134" s="0" t="s">
        <v>771</v>
      </c>
      <c r="M134" s="0" t="s">
        <v>772</v>
      </c>
      <c r="N134" s="0" t="n">
        <v>27</v>
      </c>
      <c r="O134" s="0" t="s">
        <v>110</v>
      </c>
      <c r="P134" s="0" t="s">
        <v>85</v>
      </c>
      <c r="Q134" s="0" t="s">
        <v>86</v>
      </c>
      <c r="R134" s="0" t="s">
        <v>87</v>
      </c>
      <c r="S134" s="0" t="n">
        <v>365</v>
      </c>
      <c r="T134" s="0" t="n">
        <v>13</v>
      </c>
      <c r="U134" s="0" t="n">
        <v>2</v>
      </c>
      <c r="V134" s="0" t="n">
        <v>219998</v>
      </c>
      <c r="W134" s="0" t="n">
        <f aca="false">V134*12</f>
        <v>2639976</v>
      </c>
      <c r="X134" s="0" t="n">
        <v>1</v>
      </c>
      <c r="Y134" s="0" t="s">
        <v>148</v>
      </c>
      <c r="Z134" s="0" t="n">
        <v>58876</v>
      </c>
      <c r="AB134" s="0" t="n">
        <v>0.005</v>
      </c>
      <c r="AC134" s="0" t="n">
        <v>0</v>
      </c>
      <c r="AD134" s="0" t="n">
        <v>9235.22557149681</v>
      </c>
      <c r="AE134" s="0" t="n">
        <f aca="false">AD134/2204.59</f>
        <v>4.18908984051312</v>
      </c>
      <c r="AF134" s="0" t="n">
        <f aca="false">AE134/S134</f>
        <v>0.0114769584671592</v>
      </c>
      <c r="AG134" s="0" t="n">
        <f aca="false">AE134*EXP(AB134*AC134)</f>
        <v>4.18908984051312</v>
      </c>
      <c r="AH134" s="0" t="n">
        <f aca="false">AG134/S134</f>
        <v>0.0114769584671592</v>
      </c>
      <c r="AI134" s="0" t="s">
        <v>90</v>
      </c>
      <c r="AJ134" s="0" t="n">
        <f aca="false">IF(AI134="A",'FE DISTRIBUCIÓN'!$C$2,'FE DISTRIBUCIÓN'!$C$3)</f>
        <v>4.994E-006</v>
      </c>
      <c r="AK134" s="0" t="n">
        <f aca="false">W134*AJ134</f>
        <v>13.184040144</v>
      </c>
      <c r="AL134" s="0" t="n">
        <f aca="false">AK134/365</f>
        <v>0.0361206579287671</v>
      </c>
      <c r="AM134" s="0" t="n">
        <f aca="false">AK134*EXP(AB134*AC134)</f>
        <v>13.184040144</v>
      </c>
      <c r="AN134" s="0" t="n">
        <f aca="false">AM134/365</f>
        <v>0.0361206579287671</v>
      </c>
      <c r="AO134" s="0" t="n">
        <v>5.223868284E-006</v>
      </c>
      <c r="AP134" s="0" t="n">
        <f aca="false">AO134*W134</f>
        <v>13.7908868969212</v>
      </c>
      <c r="AQ134" s="0" t="n">
        <f aca="false">AP134/365</f>
        <v>0.0377832517723868</v>
      </c>
      <c r="AR134" s="0" t="n">
        <f aca="false">AP134*EXP(AB134*AC134)</f>
        <v>13.7908868969212</v>
      </c>
      <c r="AS134" s="0" t="n">
        <f aca="false">AR134/365</f>
        <v>0.0377832517723868</v>
      </c>
      <c r="AT134" s="0" t="n">
        <v>3.02832944E-007</v>
      </c>
      <c r="AU134" s="0" t="n">
        <f aca="false">AT134*W134</f>
        <v>0.799471704169344</v>
      </c>
      <c r="AV134" s="0" t="n">
        <f aca="false">AU134/365</f>
        <v>0.00219033343608039</v>
      </c>
      <c r="AW134" s="0" t="n">
        <f aca="false">AU134*EXP(AB134*AC134)</f>
        <v>0.799471704169344</v>
      </c>
      <c r="AX134" s="0" t="n">
        <f aca="false">AW134/365</f>
        <v>0.00219033343608039</v>
      </c>
      <c r="AY134" s="0" t="n">
        <f aca="false">AW134+AR134+AM134+AG134</f>
        <v>31.9634885856036</v>
      </c>
      <c r="AZ134" s="0" t="n">
        <f aca="false">AH134+AN134+AS134+AX134</f>
        <v>0.0875712016043936</v>
      </c>
      <c r="BA134" s="0" t="n">
        <f aca="false">AH134*1000000</f>
        <v>11476.9584671592</v>
      </c>
      <c r="BB134" s="0" t="n">
        <f aca="false">BA134*'Dist Horaria'!$H$3</f>
        <v>399.909355285135</v>
      </c>
      <c r="BC134" s="0" t="n">
        <f aca="false">BA134*'Dist Horaria'!$I$3</f>
        <v>389.211405636165</v>
      </c>
      <c r="BD134" s="0" t="n">
        <f aca="false">BA134*'Dist Horaria'!$J$3</f>
        <v>379.113856004109</v>
      </c>
      <c r="BE134" s="0" t="n">
        <f aca="false">BA134*'Dist Horaria'!$K$3</f>
        <v>370.511138090899</v>
      </c>
      <c r="BF134" s="0" t="n">
        <f aca="false">BA134*'Dist Horaria'!$L$3</f>
        <v>364.224605836066</v>
      </c>
      <c r="BG134" s="0" t="n">
        <f aca="false">BA134*'Dist Horaria'!$M$3</f>
        <v>360.266825221825</v>
      </c>
      <c r="BH134" s="0" t="n">
        <f aca="false">BA134*'Dist Horaria'!$N$3</f>
        <v>376.526463761475</v>
      </c>
      <c r="BI134" s="0" t="n">
        <f aca="false">BA134*'Dist Horaria'!$O$3</f>
        <v>376.526463761475</v>
      </c>
      <c r="BJ134" s="0" t="n">
        <f aca="false">BA134*'Dist Horaria'!$P$3</f>
        <v>498.157216716483</v>
      </c>
      <c r="BK134" s="0" t="n">
        <f aca="false">BA134*'Dist Horaria'!$Q$3</f>
        <v>550.846922330726</v>
      </c>
      <c r="BL134" s="0" t="n">
        <f aca="false">BA134*'Dist Horaria'!$R$3</f>
        <v>589.166708231994</v>
      </c>
      <c r="BM134" s="0" t="n">
        <f aca="false">BA134*'Dist Horaria'!$S$3</f>
        <v>608.326601182628</v>
      </c>
      <c r="BN134" s="0" t="n">
        <f aca="false">BA134*'Dist Horaria'!$T$3</f>
        <v>613.116574420286</v>
      </c>
      <c r="BO134" s="0" t="n">
        <f aca="false">BA134*'Dist Horaria'!$U$3</f>
        <v>608.326601182628</v>
      </c>
      <c r="BP134" s="0" t="n">
        <f aca="false">BA134*'Dist Horaria'!$V$3</f>
        <v>598.746654707311</v>
      </c>
      <c r="BQ134" s="0" t="n">
        <f aca="false">BA134*'Dist Horaria'!$W$3</f>
        <v>584.376734994335</v>
      </c>
      <c r="BR134" s="0" t="n">
        <f aca="false">BA134*'Dist Horaria'!$X$3</f>
        <v>573.051523119918</v>
      </c>
      <c r="BS134" s="0" t="n">
        <f aca="false">BA134*'Dist Horaria'!$Y$3</f>
        <v>559.981045846401</v>
      </c>
      <c r="BT134" s="0" t="n">
        <f aca="false">BA134*'Dist Horaria'!$Z$3</f>
        <v>488.837158729057</v>
      </c>
      <c r="BU134" s="0" t="n">
        <f aca="false">BA134*'Dist Horaria'!$AA$3</f>
        <v>464.856218063111</v>
      </c>
      <c r="BV134" s="0" t="n">
        <f aca="false">BA134*'Dist Horaria'!$AB$3</f>
        <v>413.753097904163</v>
      </c>
      <c r="BW134" s="0" t="n">
        <f aca="false">BA134*'Dist Horaria'!$AC$3</f>
        <v>448.43612137565</v>
      </c>
      <c r="BX134" s="0" t="n">
        <f aca="false">BA134*'Dist Horaria'!$AD$3</f>
        <v>436.602082683323</v>
      </c>
      <c r="BY134" s="0" t="n">
        <f aca="false">BA134*'Dist Horaria'!$AE$3</f>
        <v>424.082360524606</v>
      </c>
      <c r="BZ134" s="0" t="n">
        <f aca="false">AN134*1000000</f>
        <v>36120.6579287671</v>
      </c>
      <c r="CA134" s="0" t="n">
        <f aca="false">BZ134*'Dist Horaria'!$H$6</f>
        <v>903.016448219178</v>
      </c>
      <c r="CB134" s="0" t="n">
        <f aca="false">BZ134*'Dist Horaria'!$I$6</f>
        <v>903.016448219178</v>
      </c>
      <c r="CC134" s="0" t="n">
        <f aca="false">BZ134*'Dist Horaria'!$J$6</f>
        <v>903.016448219178</v>
      </c>
      <c r="CD134" s="0" t="n">
        <f aca="false">BZ134*'Dist Horaria'!$K$6</f>
        <v>903.016448219178</v>
      </c>
      <c r="CE134" s="0" t="n">
        <f aca="false">BZ134*'Dist Horaria'!$L$6</f>
        <v>903.016448219178</v>
      </c>
      <c r="CF134" s="0" t="n">
        <f aca="false">BZ134*'Dist Horaria'!$M$6</f>
        <v>2408.04386191781</v>
      </c>
      <c r="CG134" s="0" t="n">
        <f aca="false">BZ134*'Dist Horaria'!$N$6</f>
        <v>2408.04386191781</v>
      </c>
      <c r="CH134" s="0" t="n">
        <f aca="false">BZ134*'Dist Horaria'!$O$6</f>
        <v>2408.04386191781</v>
      </c>
      <c r="CI134" s="0" t="n">
        <f aca="false">BZ134*'Dist Horaria'!$P$6</f>
        <v>1580.27878438356</v>
      </c>
      <c r="CJ134" s="0" t="n">
        <f aca="false">BZ134*'Dist Horaria'!$Q$6</f>
        <v>1580.27878438356</v>
      </c>
      <c r="CK134" s="0" t="n">
        <f aca="false">BZ134*'Dist Horaria'!$R$6</f>
        <v>1580.27878438356</v>
      </c>
      <c r="CL134" s="0" t="n">
        <f aca="false">BZ134*'Dist Horaria'!$S$6</f>
        <v>1580.27878438356</v>
      </c>
      <c r="CM134" s="0" t="n">
        <f aca="false">BZ134*'Dist Horaria'!$T$6</f>
        <v>1580.27878438356</v>
      </c>
      <c r="CN134" s="0" t="n">
        <f aca="false">BZ134*'Dist Horaria'!$U$6</f>
        <v>1580.27878438356</v>
      </c>
      <c r="CO134" s="0" t="n">
        <f aca="false">BZ134*'Dist Horaria'!$V$6</f>
        <v>1580.27878438356</v>
      </c>
      <c r="CP134" s="0" t="n">
        <f aca="false">BZ134*'Dist Horaria'!$W$6</f>
        <v>1580.27878438356</v>
      </c>
      <c r="CQ134" s="0" t="n">
        <f aca="false">BZ134*'Dist Horaria'!$X$6</f>
        <v>2408.04386191781</v>
      </c>
      <c r="CR134" s="0" t="n">
        <f aca="false">BZ134*'Dist Horaria'!$Y$6</f>
        <v>2408.04386191781</v>
      </c>
      <c r="CS134" s="0" t="n">
        <f aca="false">BZ134*'Dist Horaria'!$Z$6</f>
        <v>2408.04386191781</v>
      </c>
      <c r="CT134" s="0" t="n">
        <f aca="false">BZ134*'Dist Horaria'!$AA$6</f>
        <v>903.016448219178</v>
      </c>
      <c r="CU134" s="0" t="n">
        <f aca="false">BZ134*'Dist Horaria'!$AB$6</f>
        <v>903.016448219178</v>
      </c>
      <c r="CV134" s="0" t="n">
        <f aca="false">BZ134*'Dist Horaria'!$AC$6</f>
        <v>903.016448219178</v>
      </c>
      <c r="CW134" s="0" t="n">
        <f aca="false">BZ134*'Dist Horaria'!$AD$6</f>
        <v>903.016448219178</v>
      </c>
      <c r="CX134" s="0" t="n">
        <f aca="false">BZ134*'Dist Horaria'!$AE$6</f>
        <v>903.016448219178</v>
      </c>
      <c r="CY134" s="0" t="n">
        <f aca="false">AS134*1000000</f>
        <v>37783.2517723868</v>
      </c>
      <c r="CZ134" s="0" t="n">
        <f aca="false">CY134*'Dist Horaria'!$H$6</f>
        <v>944.58129430967</v>
      </c>
      <c r="DA134" s="0" t="n">
        <f aca="false">CY134*'Dist Horaria'!$I$6</f>
        <v>944.58129430967</v>
      </c>
      <c r="DB134" s="0" t="n">
        <f aca="false">CY134*'Dist Horaria'!$J$6</f>
        <v>944.58129430967</v>
      </c>
      <c r="DC134" s="0" t="n">
        <f aca="false">CY134*'Dist Horaria'!$K$6</f>
        <v>944.58129430967</v>
      </c>
      <c r="DD134" s="0" t="n">
        <f aca="false">CY134*'Dist Horaria'!$L$6</f>
        <v>944.58129430967</v>
      </c>
      <c r="DE134" s="0" t="n">
        <f aca="false">CY134*'Dist Horaria'!$M$6</f>
        <v>2518.88345149245</v>
      </c>
      <c r="DF134" s="0" t="n">
        <f aca="false">CY134*'Dist Horaria'!$N$6</f>
        <v>2518.88345149245</v>
      </c>
      <c r="DG134" s="0" t="n">
        <f aca="false">CY134*'Dist Horaria'!$O$6</f>
        <v>2518.88345149245</v>
      </c>
      <c r="DH134" s="0" t="n">
        <f aca="false">CY134*'Dist Horaria'!$P$6</f>
        <v>1653.01726504192</v>
      </c>
      <c r="DI134" s="0" t="n">
        <f aca="false">CY134*'Dist Horaria'!$Q$6</f>
        <v>1653.01726504192</v>
      </c>
      <c r="DJ134" s="0" t="n">
        <f aca="false">CY134*'Dist Horaria'!$R$6</f>
        <v>1653.01726504192</v>
      </c>
      <c r="DK134" s="0" t="n">
        <f aca="false">CY134*'Dist Horaria'!$S$6</f>
        <v>1653.01726504192</v>
      </c>
      <c r="DL134" s="0" t="n">
        <f aca="false">CY134*'Dist Horaria'!$T$6</f>
        <v>1653.01726504192</v>
      </c>
      <c r="DM134" s="0" t="n">
        <f aca="false">CY134*'Dist Horaria'!$U$6</f>
        <v>1653.01726504192</v>
      </c>
      <c r="DN134" s="0" t="n">
        <f aca="false">CY134*'Dist Horaria'!$V$6</f>
        <v>1653.01726504192</v>
      </c>
      <c r="DO134" s="0" t="n">
        <f aca="false">CY134*'Dist Horaria'!$W$6</f>
        <v>1653.01726504192</v>
      </c>
      <c r="DP134" s="0" t="n">
        <f aca="false">CY134*'Dist Horaria'!$X$6</f>
        <v>2518.88345149245</v>
      </c>
      <c r="DQ134" s="0" t="n">
        <f aca="false">CY134*'Dist Horaria'!$Y$6</f>
        <v>2518.88345149245</v>
      </c>
      <c r="DR134" s="0" t="n">
        <f aca="false">CY134*'Dist Horaria'!$Z$6</f>
        <v>2518.88345149245</v>
      </c>
      <c r="DS134" s="0" t="n">
        <f aca="false">CY134*'Dist Horaria'!$AA$6</f>
        <v>944.58129430967</v>
      </c>
      <c r="DT134" s="0" t="n">
        <f aca="false">CY134*'Dist Horaria'!$AB$6</f>
        <v>944.58129430967</v>
      </c>
      <c r="DU134" s="0" t="n">
        <f aca="false">CY134*'Dist Horaria'!$AC$6</f>
        <v>944.58129430967</v>
      </c>
      <c r="DV134" s="0" t="n">
        <f aca="false">CY134*'Dist Horaria'!$AD$6</f>
        <v>944.58129430967</v>
      </c>
      <c r="DW134" s="0" t="n">
        <f aca="false">CY134*'Dist Horaria'!$AE$6</f>
        <v>944.58129430967</v>
      </c>
      <c r="DX134" s="0" t="n">
        <f aca="false">AX134*1000000</f>
        <v>2190.33343608039</v>
      </c>
      <c r="DY134" s="0" t="n">
        <f aca="false">DX134*'Dist Horaria'!$H$6</f>
        <v>54.7583359020099</v>
      </c>
      <c r="DZ134" s="0" t="n">
        <f aca="false">DX134*'Dist Horaria'!$I$6</f>
        <v>54.7583359020099</v>
      </c>
      <c r="EA134" s="0" t="n">
        <f aca="false">DX134*'Dist Horaria'!$J$6</f>
        <v>54.7583359020099</v>
      </c>
      <c r="EB134" s="0" t="n">
        <f aca="false">DX134*'Dist Horaria'!$K$6</f>
        <v>54.7583359020099</v>
      </c>
      <c r="EC134" s="0" t="n">
        <f aca="false">DX134*'Dist Horaria'!$L$6</f>
        <v>54.7583359020099</v>
      </c>
      <c r="ED134" s="0" t="n">
        <f aca="false">DX134*'Dist Horaria'!$M$6</f>
        <v>146.022229072026</v>
      </c>
      <c r="EE134" s="0" t="n">
        <f aca="false">DX134*'Dist Horaria'!$N$6</f>
        <v>146.022229072026</v>
      </c>
      <c r="EF134" s="0" t="n">
        <f aca="false">DX134*'Dist Horaria'!$O$6</f>
        <v>146.022229072026</v>
      </c>
      <c r="EG134" s="0" t="n">
        <f aca="false">DX134*'Dist Horaria'!$P$6</f>
        <v>95.8270878285173</v>
      </c>
      <c r="EH134" s="0" t="n">
        <f aca="false">DX134*'Dist Horaria'!$Q$6</f>
        <v>95.8270878285173</v>
      </c>
      <c r="EI134" s="0" t="n">
        <f aca="false">DX134*'Dist Horaria'!$R$6</f>
        <v>95.8270878285173</v>
      </c>
      <c r="EJ134" s="0" t="n">
        <f aca="false">DX134*'Dist Horaria'!$S$6</f>
        <v>95.8270878285173</v>
      </c>
      <c r="EK134" s="0" t="n">
        <f aca="false">DX134*'Dist Horaria'!$T$6</f>
        <v>95.8270878285173</v>
      </c>
      <c r="EL134" s="0" t="n">
        <f aca="false">DX134*'Dist Horaria'!$U$6</f>
        <v>95.8270878285173</v>
      </c>
      <c r="EM134" s="0" t="n">
        <f aca="false">DX134*'Dist Horaria'!$V$6</f>
        <v>95.8270878285173</v>
      </c>
      <c r="EN134" s="0" t="n">
        <f aca="false">DX134*'Dist Horaria'!$W$6</f>
        <v>95.8270878285173</v>
      </c>
      <c r="EO134" s="0" t="n">
        <f aca="false">DX134*'Dist Horaria'!$X$6</f>
        <v>146.022229072026</v>
      </c>
      <c r="EP134" s="0" t="n">
        <f aca="false">DX134*'Dist Horaria'!$Y$6</f>
        <v>146.022229072026</v>
      </c>
      <c r="EQ134" s="0" t="n">
        <f aca="false">DX134*'Dist Horaria'!$Z$6</f>
        <v>146.022229072026</v>
      </c>
      <c r="ER134" s="0" t="n">
        <f aca="false">DX134*'Dist Horaria'!$AA$6</f>
        <v>54.7583359020099</v>
      </c>
      <c r="ES134" s="0" t="n">
        <f aca="false">DX134*'Dist Horaria'!$AB$6</f>
        <v>54.7583359020099</v>
      </c>
      <c r="ET134" s="0" t="n">
        <f aca="false">DX134*'Dist Horaria'!$AC$6</f>
        <v>54.7583359020099</v>
      </c>
      <c r="EU134" s="0" t="n">
        <f aca="false">DX134*'Dist Horaria'!$AD$6</f>
        <v>54.7583359020099</v>
      </c>
      <c r="EV134" s="0" t="n">
        <f aca="false">DX134*'Dist Horaria'!$AE$6</f>
        <v>54.7583359020099</v>
      </c>
      <c r="EW134" s="0" t="n">
        <f aca="false">BB134+CA134+CZ134+DY134</f>
        <v>2302.26543371599</v>
      </c>
      <c r="EX134" s="0" t="n">
        <f aca="false">BC134+CB134+DA134+DZ134</f>
        <v>2291.56748406702</v>
      </c>
      <c r="EY134" s="0" t="n">
        <f aca="false">BD134+CC134+DB134+EA134</f>
        <v>2281.46993443497</v>
      </c>
      <c r="EZ134" s="0" t="n">
        <f aca="false">BE134+CD134+DC134+EB134</f>
        <v>2272.86721652176</v>
      </c>
      <c r="FA134" s="0" t="n">
        <f aca="false">BF134+CE134+DD134+EC134</f>
        <v>2266.58068426692</v>
      </c>
      <c r="FB134" s="0" t="n">
        <f aca="false">BG134+CF134+DE134+ED134</f>
        <v>5433.21636770412</v>
      </c>
      <c r="FC134" s="0" t="n">
        <f aca="false">BH134+CG134+DF134+EE134</f>
        <v>5449.47600624376</v>
      </c>
      <c r="FD134" s="0" t="n">
        <f aca="false">BI134+CH134+DG134+EF134</f>
        <v>5449.47600624376</v>
      </c>
      <c r="FE134" s="0" t="n">
        <f aca="false">BJ134+CI134+DH134+EG134</f>
        <v>3827.28035397048</v>
      </c>
      <c r="FF134" s="0" t="n">
        <f aca="false">BK134+CJ134+DI134+EH134</f>
        <v>3879.97005958473</v>
      </c>
      <c r="FG134" s="0" t="n">
        <f aca="false">BL134+CK134+DJ134+EI134</f>
        <v>3918.289845486</v>
      </c>
      <c r="FH134" s="0" t="n">
        <f aca="false">BM134+CL134+DK134+EJ134</f>
        <v>3937.44973843663</v>
      </c>
      <c r="FI134" s="0" t="n">
        <f aca="false">BN134+CM134+DL134+EK134</f>
        <v>3942.23971167429</v>
      </c>
      <c r="FJ134" s="0" t="n">
        <f aca="false">BO134+CN134+DM134+EL134</f>
        <v>3937.44973843663</v>
      </c>
      <c r="FK134" s="0" t="n">
        <f aca="false">BP134+CO134+DN134+EM134</f>
        <v>3927.86979196131</v>
      </c>
      <c r="FL134" s="0" t="n">
        <f aca="false">BQ134+CP134+DO134+EN134</f>
        <v>3913.49987224834</v>
      </c>
      <c r="FM134" s="0" t="n">
        <f aca="false">BR134+CQ134+DP134+EO134</f>
        <v>5646.00106560221</v>
      </c>
      <c r="FN134" s="0" t="n">
        <f aca="false">BS134+CR134+DQ134+EP134</f>
        <v>5632.93058832869</v>
      </c>
      <c r="FO134" s="0" t="n">
        <f aca="false">BT134+CS134+DR134+EQ134</f>
        <v>5561.78670121135</v>
      </c>
      <c r="FP134" s="0" t="n">
        <f aca="false">BU134+CT134+DS134+ER134</f>
        <v>2367.21229649397</v>
      </c>
      <c r="FQ134" s="0" t="n">
        <f aca="false">BV134+CU134+DT134+ES134</f>
        <v>2316.10917633502</v>
      </c>
      <c r="FR134" s="0" t="n">
        <f aca="false">BW134+CV134+DU134+ET134</f>
        <v>2350.79219980651</v>
      </c>
      <c r="FS134" s="0" t="n">
        <f aca="false">BX134+CW134+DV134+EU134</f>
        <v>2338.95816111418</v>
      </c>
      <c r="FT134" s="0" t="n">
        <f aca="false">BY134+CX134+DW134+EV134</f>
        <v>2326.43843895546</v>
      </c>
      <c r="FU134" s="0" t="n">
        <f aca="false">AM134*'Dist Horaria'!$H$10</f>
        <v>1.18987572399866</v>
      </c>
      <c r="FV134" s="0" t="n">
        <f aca="false">AM134*'Dist Horaria'!$I$10</f>
        <v>1.11359235938534</v>
      </c>
      <c r="FW134" s="0" t="n">
        <f aca="false">AM134*'Dist Horaria'!$J$10</f>
        <v>1.1087715164108</v>
      </c>
      <c r="FX134" s="0" t="n">
        <f aca="false">AM134*'Dist Horaria'!$K$10</f>
        <v>1.0768836286257</v>
      </c>
      <c r="FY134" s="0" t="n">
        <f aca="false">AM134*'Dist Horaria'!$L$10</f>
        <v>1.07731458028509</v>
      </c>
      <c r="FZ134" s="0" t="n">
        <f aca="false">AM134*'Dist Horaria'!$M$10</f>
        <v>1.1527709352434</v>
      </c>
      <c r="GA134" s="0" t="n">
        <f aca="false">AM134*'Dist Horaria'!$N$10</f>
        <v>1.0905689533802</v>
      </c>
      <c r="GB134" s="0" t="n">
        <f aca="false">AM134*'Dist Horaria'!$O$10</f>
        <v>1.0719549731772</v>
      </c>
      <c r="GC134" s="0" t="n">
        <f aca="false">AM134*'Dist Horaria'!$P$10</f>
        <v>1.08858925987499</v>
      </c>
      <c r="GD134" s="0" t="n">
        <f aca="false">AM134*'Dist Horaria'!$Q$10</f>
        <v>0.985136555351341</v>
      </c>
      <c r="GE134" s="0" t="n">
        <f aca="false">AM134*'Dist Horaria'!$R$10</f>
        <v>1.20201454368066</v>
      </c>
      <c r="GF134" s="0" t="n">
        <f aca="false">AM134*'Dist Horaria'!$S$10</f>
        <v>1.02656711458661</v>
      </c>
      <c r="GG134" s="0" t="n">
        <f aca="false">AR134*'Dist Horaria'!$H$10</f>
        <v>1.2446443845611</v>
      </c>
      <c r="GH134" s="0" t="n">
        <f aca="false">AR134*'Dist Horaria'!$I$10</f>
        <v>1.16484978123704</v>
      </c>
      <c r="GI134" s="0" t="n">
        <f aca="false">AR134*'Dist Horaria'!$J$10</f>
        <v>1.15980704020443</v>
      </c>
      <c r="GJ134" s="0" t="n">
        <f aca="false">AR134*'Dist Horaria'!$K$10</f>
        <v>1.12645138829328</v>
      </c>
      <c r="GK134" s="0" t="n">
        <f aca="false">AR134*'Dist Horaria'!$L$10</f>
        <v>1.12690217617983</v>
      </c>
      <c r="GL134" s="0" t="n">
        <f aca="false">AR134*'Dist Horaria'!$M$10</f>
        <v>1.20583170351122</v>
      </c>
      <c r="GM134" s="0" t="n">
        <f aca="false">AR134*'Dist Horaria'!$N$10</f>
        <v>1.14076663337564</v>
      </c>
      <c r="GN134" s="0" t="n">
        <f aca="false">AR134*'Dist Horaria'!$O$10</f>
        <v>1.12129587229805</v>
      </c>
      <c r="GO134" s="0" t="n">
        <f aca="false">AR134*'Dist Horaria'!$P$10</f>
        <v>1.13869581677293</v>
      </c>
      <c r="GP134" s="0" t="n">
        <f aca="false">AR134*'Dist Horaria'!$Q$10</f>
        <v>1.0304812989405</v>
      </c>
      <c r="GQ134" s="0" t="n">
        <f aca="false">AR134*'Dist Horaria'!$R$10</f>
        <v>1.25734194065681</v>
      </c>
      <c r="GR134" s="0" t="n">
        <f aca="false">AR134*'Dist Horaria'!$S$10</f>
        <v>1.07381886089035</v>
      </c>
      <c r="GS134" s="0" t="n">
        <f aca="false">AW134*'Dist Horaria'!$H$10</f>
        <v>0.0721532976557159</v>
      </c>
      <c r="GT134" s="0" t="n">
        <f aca="false">AW134*'Dist Horaria'!$I$10</f>
        <v>0.0675275235499734</v>
      </c>
      <c r="GU134" s="0" t="n">
        <f aca="false">AW134*'Dist Horaria'!$J$10</f>
        <v>0.067235190736489</v>
      </c>
      <c r="GV134" s="0" t="n">
        <f aca="false">AW134*'Dist Horaria'!$K$10</f>
        <v>0.0653015297561321</v>
      </c>
      <c r="GW134" s="0" t="n">
        <f aca="false">AW134*'Dist Horaria'!$L$10</f>
        <v>0.0653276623872364</v>
      </c>
      <c r="GX134" s="0" t="n">
        <f aca="false">AW134*'Dist Horaria'!$M$10</f>
        <v>0.0699032871600708</v>
      </c>
      <c r="GY134" s="0" t="n">
        <f aca="false">AW134*'Dist Horaria'!$N$10</f>
        <v>0.0661313990362687</v>
      </c>
      <c r="GZ134" s="0" t="n">
        <f aca="false">AW134*'Dist Horaria'!$O$10</f>
        <v>0.0650026592636551</v>
      </c>
      <c r="HA134" s="0" t="n">
        <f aca="false">AW134*'Dist Horaria'!$P$10</f>
        <v>0.0660113516969814</v>
      </c>
      <c r="HB134" s="0" t="n">
        <f aca="false">AW134*'Dist Horaria'!$Q$10</f>
        <v>0.0597380463153916</v>
      </c>
      <c r="HC134" s="0" t="n">
        <f aca="false">AW134*'Dist Horaria'!$R$10</f>
        <v>0.0728893878641631</v>
      </c>
      <c r="HD134" s="0" t="n">
        <f aca="false">AW134*'Dist Horaria'!$S$10</f>
        <v>0.0622503687472664</v>
      </c>
    </row>
    <row r="135" customFormat="false" ht="13.8" hidden="false" customHeight="false" outlineLevel="0" collapsed="false">
      <c r="A135" s="0" t="n">
        <v>4.656429</v>
      </c>
      <c r="B135" s="0" t="n">
        <v>-74.140025</v>
      </c>
      <c r="C135" s="0" t="n">
        <v>25</v>
      </c>
      <c r="D135" s="0" t="n">
        <v>30</v>
      </c>
      <c r="E135" s="0" t="n">
        <v>1886</v>
      </c>
      <c r="F135" s="0" t="n">
        <v>24</v>
      </c>
      <c r="G135" s="0" t="s">
        <v>441</v>
      </c>
      <c r="H135" s="1" t="n">
        <v>39392</v>
      </c>
      <c r="I135" s="0" t="s">
        <v>773</v>
      </c>
      <c r="J135" s="0" t="s">
        <v>774</v>
      </c>
      <c r="K135" s="0" t="s">
        <v>775</v>
      </c>
      <c r="L135" s="0" t="s">
        <v>776</v>
      </c>
      <c r="R135" s="0" t="n">
        <v>30</v>
      </c>
      <c r="S135" s="0" t="n">
        <v>365</v>
      </c>
      <c r="T135" s="0" t="n">
        <v>24</v>
      </c>
      <c r="V135" s="0" t="n">
        <v>340000</v>
      </c>
      <c r="W135" s="0" t="n">
        <f aca="false">V135*12</f>
        <v>4080000</v>
      </c>
      <c r="X135" s="0" t="n">
        <v>1</v>
      </c>
      <c r="Y135" s="0" t="s">
        <v>281</v>
      </c>
      <c r="Z135" s="0" t="n">
        <v>31698</v>
      </c>
      <c r="AB135" s="0" t="n">
        <v>0.005</v>
      </c>
      <c r="AC135" s="0" t="n">
        <v>7</v>
      </c>
      <c r="AD135" s="0" t="n">
        <v>2602.85066929309</v>
      </c>
      <c r="AE135" s="0" t="n">
        <f aca="false">AD135/2204.59</f>
        <v>1.18065067395438</v>
      </c>
      <c r="AF135" s="0" t="n">
        <f aca="false">AE135/S135</f>
        <v>0.00323465938069694</v>
      </c>
      <c r="AG135" s="0" t="n">
        <f aca="false">AE135*EXP(AB135*AC135)</f>
        <v>1.22270510715472</v>
      </c>
      <c r="AH135" s="0" t="n">
        <f aca="false">AG135/S135</f>
        <v>0.00334987700590334</v>
      </c>
      <c r="AI135" s="0" t="s">
        <v>90</v>
      </c>
      <c r="AJ135" s="0" t="n">
        <f aca="false">IF(AI135="A",'FE DISTRIBUCIÓN'!$C$2,'FE DISTRIBUCIÓN'!$C$3)</f>
        <v>4.994E-006</v>
      </c>
      <c r="AK135" s="0" t="n">
        <f aca="false">W135*AJ135</f>
        <v>20.37552</v>
      </c>
      <c r="AL135" s="0" t="n">
        <f aca="false">AK135/365</f>
        <v>0.0558233424657534</v>
      </c>
      <c r="AM135" s="0" t="n">
        <f aca="false">AK135*EXP(AB135*AC135)</f>
        <v>21.1012900890409</v>
      </c>
      <c r="AN135" s="0" t="n">
        <f aca="false">AM135/365</f>
        <v>0.0578117536686052</v>
      </c>
      <c r="AO135" s="0" t="n">
        <v>5.223868284E-006</v>
      </c>
      <c r="AP135" s="0" t="n">
        <f aca="false">AO135*W135</f>
        <v>21.31338259872</v>
      </c>
      <c r="AQ135" s="0" t="n">
        <f aca="false">AP135/365</f>
        <v>0.0583928290375891</v>
      </c>
      <c r="AR135" s="0" t="n">
        <f aca="false">AP135*EXP(AB135*AC135)</f>
        <v>22.0725590804214</v>
      </c>
      <c r="AS135" s="0" t="n">
        <f aca="false">AR135/365</f>
        <v>0.0604727646038942</v>
      </c>
      <c r="AT135" s="0" t="n">
        <v>3.02832944E-007</v>
      </c>
      <c r="AU135" s="0" t="n">
        <f aca="false">AT135*W135</f>
        <v>1.23555841152</v>
      </c>
      <c r="AV135" s="0" t="n">
        <f aca="false">AU135/365</f>
        <v>0.00338509153841096</v>
      </c>
      <c r="AW135" s="0" t="n">
        <f aca="false">AU135*EXP(AB135*AC135)</f>
        <v>1.27956864234327</v>
      </c>
      <c r="AX135" s="0" t="n">
        <f aca="false">AW135/365</f>
        <v>0.00350566751326923</v>
      </c>
      <c r="AY135" s="0" t="n">
        <f aca="false">AW135+AR135+AM135+AG135</f>
        <v>45.6761229189603</v>
      </c>
      <c r="AZ135" s="0" t="n">
        <f aca="false">AH135+AN135+AS135+AX135</f>
        <v>0.125140062791672</v>
      </c>
      <c r="BA135" s="0" t="n">
        <f aca="false">AH135*1000000</f>
        <v>3349.87700590334</v>
      </c>
      <c r="BB135" s="0" t="n">
        <f aca="false">BA135*'Dist Horaria'!$H$3</f>
        <v>116.724928259403</v>
      </c>
      <c r="BC135" s="0" t="n">
        <f aca="false">BA135*'Dist Horaria'!$I$3</f>
        <v>113.602427150599</v>
      </c>
      <c r="BD135" s="0" t="n">
        <f aca="false">BA135*'Dist Horaria'!$J$3</f>
        <v>110.655169876367</v>
      </c>
      <c r="BE135" s="0" t="n">
        <f aca="false">BA135*'Dist Horaria'!$K$3</f>
        <v>108.144221787795</v>
      </c>
      <c r="BF135" s="0" t="n">
        <f aca="false">BA135*'Dist Horaria'!$L$3</f>
        <v>106.309318410947</v>
      </c>
      <c r="BG135" s="0" t="n">
        <f aca="false">BA135*'Dist Horaria'!$M$3</f>
        <v>105.154127485408</v>
      </c>
      <c r="BH135" s="0" t="n">
        <f aca="false">BA135*'Dist Horaria'!$N$3</f>
        <v>109.899965803471</v>
      </c>
      <c r="BI135" s="0" t="n">
        <f aca="false">BA135*'Dist Horaria'!$O$3</f>
        <v>109.899965803471</v>
      </c>
      <c r="BJ135" s="0" t="n">
        <f aca="false">BA135*'Dist Horaria'!$P$3</f>
        <v>145.40136312059</v>
      </c>
      <c r="BK135" s="0" t="n">
        <f aca="false">BA135*'Dist Horaria'!$Q$3</f>
        <v>160.780353450653</v>
      </c>
      <c r="BL135" s="0" t="n">
        <f aca="false">BA135*'Dist Horaria'!$R$3</f>
        <v>171.965073690698</v>
      </c>
      <c r="BM135" s="0" t="n">
        <f aca="false">BA135*'Dist Horaria'!$S$3</f>
        <v>177.557433810721</v>
      </c>
      <c r="BN135" s="0" t="n">
        <f aca="false">BA135*'Dist Horaria'!$T$3</f>
        <v>178.955523840726</v>
      </c>
      <c r="BO135" s="0" t="n">
        <f aca="false">BA135*'Dist Horaria'!$U$3</f>
        <v>177.557433810721</v>
      </c>
      <c r="BP135" s="0" t="n">
        <f aca="false">BA135*'Dist Horaria'!$V$3</f>
        <v>174.761253750709</v>
      </c>
      <c r="BQ135" s="0" t="n">
        <f aca="false">BA135*'Dist Horaria'!$W$3</f>
        <v>170.566983660692</v>
      </c>
      <c r="BR135" s="0" t="n">
        <f aca="false">BA135*'Dist Horaria'!$X$3</f>
        <v>167.261398217158</v>
      </c>
      <c r="BS135" s="0" t="n">
        <f aca="false">BA135*'Dist Horaria'!$Y$3</f>
        <v>163.4464073901</v>
      </c>
      <c r="BT135" s="0" t="n">
        <f aca="false">BA135*'Dist Horaria'!$Z$3</f>
        <v>142.681038913171</v>
      </c>
      <c r="BU135" s="0" t="n">
        <f aca="false">BA135*'Dist Horaria'!$AA$3</f>
        <v>135.681518792343</v>
      </c>
      <c r="BV135" s="0" t="n">
        <f aca="false">BA135*'Dist Horaria'!$AB$3</f>
        <v>120.765618587578</v>
      </c>
      <c r="BW135" s="0" t="n">
        <f aca="false">BA135*'Dist Horaria'!$AC$3</f>
        <v>130.8888461966</v>
      </c>
      <c r="BX135" s="0" t="n">
        <f aca="false">BA135*'Dist Horaria'!$AD$3</f>
        <v>127.434745163139</v>
      </c>
      <c r="BY135" s="0" t="n">
        <f aca="false">BA135*'Dist Horaria'!$AE$3</f>
        <v>123.780507892891</v>
      </c>
      <c r="BZ135" s="0" t="n">
        <f aca="false">AN135*1000000</f>
        <v>57811.7536686052</v>
      </c>
      <c r="CA135" s="0" t="n">
        <f aca="false">BZ135*'Dist Horaria'!$H$6</f>
        <v>1445.29384171513</v>
      </c>
      <c r="CB135" s="0" t="n">
        <f aca="false">BZ135*'Dist Horaria'!$I$6</f>
        <v>1445.29384171513</v>
      </c>
      <c r="CC135" s="0" t="n">
        <f aca="false">BZ135*'Dist Horaria'!$J$6</f>
        <v>1445.29384171513</v>
      </c>
      <c r="CD135" s="0" t="n">
        <f aca="false">BZ135*'Dist Horaria'!$K$6</f>
        <v>1445.29384171513</v>
      </c>
      <c r="CE135" s="0" t="n">
        <f aca="false">BZ135*'Dist Horaria'!$L$6</f>
        <v>1445.29384171513</v>
      </c>
      <c r="CF135" s="0" t="n">
        <f aca="false">BZ135*'Dist Horaria'!$M$6</f>
        <v>3854.11691124035</v>
      </c>
      <c r="CG135" s="0" t="n">
        <f aca="false">BZ135*'Dist Horaria'!$N$6</f>
        <v>3854.11691124035</v>
      </c>
      <c r="CH135" s="0" t="n">
        <f aca="false">BZ135*'Dist Horaria'!$O$6</f>
        <v>3854.11691124035</v>
      </c>
      <c r="CI135" s="0" t="n">
        <f aca="false">BZ135*'Dist Horaria'!$P$6</f>
        <v>2529.26422300148</v>
      </c>
      <c r="CJ135" s="0" t="n">
        <f aca="false">BZ135*'Dist Horaria'!$Q$6</f>
        <v>2529.26422300148</v>
      </c>
      <c r="CK135" s="0" t="n">
        <f aca="false">BZ135*'Dist Horaria'!$R$6</f>
        <v>2529.26422300148</v>
      </c>
      <c r="CL135" s="0" t="n">
        <f aca="false">BZ135*'Dist Horaria'!$S$6</f>
        <v>2529.26422300148</v>
      </c>
      <c r="CM135" s="0" t="n">
        <f aca="false">BZ135*'Dist Horaria'!$T$6</f>
        <v>2529.26422300148</v>
      </c>
      <c r="CN135" s="0" t="n">
        <f aca="false">BZ135*'Dist Horaria'!$U$6</f>
        <v>2529.26422300148</v>
      </c>
      <c r="CO135" s="0" t="n">
        <f aca="false">BZ135*'Dist Horaria'!$V$6</f>
        <v>2529.26422300148</v>
      </c>
      <c r="CP135" s="0" t="n">
        <f aca="false">BZ135*'Dist Horaria'!$W$6</f>
        <v>2529.26422300148</v>
      </c>
      <c r="CQ135" s="0" t="n">
        <f aca="false">BZ135*'Dist Horaria'!$X$6</f>
        <v>3854.11691124035</v>
      </c>
      <c r="CR135" s="0" t="n">
        <f aca="false">BZ135*'Dist Horaria'!$Y$6</f>
        <v>3854.11691124035</v>
      </c>
      <c r="CS135" s="0" t="n">
        <f aca="false">BZ135*'Dist Horaria'!$Z$6</f>
        <v>3854.11691124035</v>
      </c>
      <c r="CT135" s="0" t="n">
        <f aca="false">BZ135*'Dist Horaria'!$AA$6</f>
        <v>1445.29384171513</v>
      </c>
      <c r="CU135" s="0" t="n">
        <f aca="false">BZ135*'Dist Horaria'!$AB$6</f>
        <v>1445.29384171513</v>
      </c>
      <c r="CV135" s="0" t="n">
        <f aca="false">BZ135*'Dist Horaria'!$AC$6</f>
        <v>1445.29384171513</v>
      </c>
      <c r="CW135" s="0" t="n">
        <f aca="false">BZ135*'Dist Horaria'!$AD$6</f>
        <v>1445.29384171513</v>
      </c>
      <c r="CX135" s="0" t="n">
        <f aca="false">BZ135*'Dist Horaria'!$AE$6</f>
        <v>1445.29384171513</v>
      </c>
      <c r="CY135" s="0" t="n">
        <f aca="false">AS135*1000000</f>
        <v>60472.7646038942</v>
      </c>
      <c r="CZ135" s="0" t="n">
        <f aca="false">CY135*'Dist Horaria'!$H$6</f>
        <v>1511.81911509735</v>
      </c>
      <c r="DA135" s="0" t="n">
        <f aca="false">CY135*'Dist Horaria'!$I$6</f>
        <v>1511.81911509735</v>
      </c>
      <c r="DB135" s="0" t="n">
        <f aca="false">CY135*'Dist Horaria'!$J$6</f>
        <v>1511.81911509735</v>
      </c>
      <c r="DC135" s="0" t="n">
        <f aca="false">CY135*'Dist Horaria'!$K$6</f>
        <v>1511.81911509735</v>
      </c>
      <c r="DD135" s="0" t="n">
        <f aca="false">CY135*'Dist Horaria'!$L$6</f>
        <v>1511.81911509735</v>
      </c>
      <c r="DE135" s="0" t="n">
        <f aca="false">CY135*'Dist Horaria'!$M$6</f>
        <v>4031.51764025961</v>
      </c>
      <c r="DF135" s="0" t="n">
        <f aca="false">CY135*'Dist Horaria'!$N$6</f>
        <v>4031.51764025961</v>
      </c>
      <c r="DG135" s="0" t="n">
        <f aca="false">CY135*'Dist Horaria'!$O$6</f>
        <v>4031.51764025961</v>
      </c>
      <c r="DH135" s="0" t="n">
        <f aca="false">CY135*'Dist Horaria'!$P$6</f>
        <v>2645.68345142037</v>
      </c>
      <c r="DI135" s="0" t="n">
        <f aca="false">CY135*'Dist Horaria'!$Q$6</f>
        <v>2645.68345142037</v>
      </c>
      <c r="DJ135" s="0" t="n">
        <f aca="false">CY135*'Dist Horaria'!$R$6</f>
        <v>2645.68345142037</v>
      </c>
      <c r="DK135" s="0" t="n">
        <f aca="false">CY135*'Dist Horaria'!$S$6</f>
        <v>2645.68345142037</v>
      </c>
      <c r="DL135" s="0" t="n">
        <f aca="false">CY135*'Dist Horaria'!$T$6</f>
        <v>2645.68345142037</v>
      </c>
      <c r="DM135" s="0" t="n">
        <f aca="false">CY135*'Dist Horaria'!$U$6</f>
        <v>2645.68345142037</v>
      </c>
      <c r="DN135" s="0" t="n">
        <f aca="false">CY135*'Dist Horaria'!$V$6</f>
        <v>2645.68345142037</v>
      </c>
      <c r="DO135" s="0" t="n">
        <f aca="false">CY135*'Dist Horaria'!$W$6</f>
        <v>2645.68345142037</v>
      </c>
      <c r="DP135" s="0" t="n">
        <f aca="false">CY135*'Dist Horaria'!$X$6</f>
        <v>4031.51764025961</v>
      </c>
      <c r="DQ135" s="0" t="n">
        <f aca="false">CY135*'Dist Horaria'!$Y$6</f>
        <v>4031.51764025961</v>
      </c>
      <c r="DR135" s="0" t="n">
        <f aca="false">CY135*'Dist Horaria'!$Z$6</f>
        <v>4031.51764025961</v>
      </c>
      <c r="DS135" s="0" t="n">
        <f aca="false">CY135*'Dist Horaria'!$AA$6</f>
        <v>1511.81911509735</v>
      </c>
      <c r="DT135" s="0" t="n">
        <f aca="false">CY135*'Dist Horaria'!$AB$6</f>
        <v>1511.81911509735</v>
      </c>
      <c r="DU135" s="0" t="n">
        <f aca="false">CY135*'Dist Horaria'!$AC$6</f>
        <v>1511.81911509735</v>
      </c>
      <c r="DV135" s="0" t="n">
        <f aca="false">CY135*'Dist Horaria'!$AD$6</f>
        <v>1511.81911509735</v>
      </c>
      <c r="DW135" s="0" t="n">
        <f aca="false">CY135*'Dist Horaria'!$AE$6</f>
        <v>1511.81911509735</v>
      </c>
      <c r="DX135" s="0" t="n">
        <f aca="false">AX135*1000000</f>
        <v>3505.66751326923</v>
      </c>
      <c r="DY135" s="0" t="n">
        <f aca="false">DX135*'Dist Horaria'!$H$6</f>
        <v>87.6416878317307</v>
      </c>
      <c r="DZ135" s="0" t="n">
        <f aca="false">DX135*'Dist Horaria'!$I$6</f>
        <v>87.6416878317307</v>
      </c>
      <c r="EA135" s="0" t="n">
        <f aca="false">DX135*'Dist Horaria'!$J$6</f>
        <v>87.6416878317307</v>
      </c>
      <c r="EB135" s="0" t="n">
        <f aca="false">DX135*'Dist Horaria'!$K$6</f>
        <v>87.6416878317307</v>
      </c>
      <c r="EC135" s="0" t="n">
        <f aca="false">DX135*'Dist Horaria'!$L$6</f>
        <v>87.6416878317307</v>
      </c>
      <c r="ED135" s="0" t="n">
        <f aca="false">DX135*'Dist Horaria'!$M$6</f>
        <v>233.711167551282</v>
      </c>
      <c r="EE135" s="0" t="n">
        <f aca="false">DX135*'Dist Horaria'!$N$6</f>
        <v>233.711167551282</v>
      </c>
      <c r="EF135" s="0" t="n">
        <f aca="false">DX135*'Dist Horaria'!$O$6</f>
        <v>233.711167551282</v>
      </c>
      <c r="EG135" s="0" t="n">
        <f aca="false">DX135*'Dist Horaria'!$P$6</f>
        <v>153.372953705529</v>
      </c>
      <c r="EH135" s="0" t="n">
        <f aca="false">DX135*'Dist Horaria'!$Q$6</f>
        <v>153.372953705529</v>
      </c>
      <c r="EI135" s="0" t="n">
        <f aca="false">DX135*'Dist Horaria'!$R$6</f>
        <v>153.372953705529</v>
      </c>
      <c r="EJ135" s="0" t="n">
        <f aca="false">DX135*'Dist Horaria'!$S$6</f>
        <v>153.372953705529</v>
      </c>
      <c r="EK135" s="0" t="n">
        <f aca="false">DX135*'Dist Horaria'!$T$6</f>
        <v>153.372953705529</v>
      </c>
      <c r="EL135" s="0" t="n">
        <f aca="false">DX135*'Dist Horaria'!$U$6</f>
        <v>153.372953705529</v>
      </c>
      <c r="EM135" s="0" t="n">
        <f aca="false">DX135*'Dist Horaria'!$V$6</f>
        <v>153.372953705529</v>
      </c>
      <c r="EN135" s="0" t="n">
        <f aca="false">DX135*'Dist Horaria'!$W$6</f>
        <v>153.372953705529</v>
      </c>
      <c r="EO135" s="0" t="n">
        <f aca="false">DX135*'Dist Horaria'!$X$6</f>
        <v>233.711167551282</v>
      </c>
      <c r="EP135" s="0" t="n">
        <f aca="false">DX135*'Dist Horaria'!$Y$6</f>
        <v>233.711167551282</v>
      </c>
      <c r="EQ135" s="0" t="n">
        <f aca="false">DX135*'Dist Horaria'!$Z$6</f>
        <v>233.711167551282</v>
      </c>
      <c r="ER135" s="0" t="n">
        <f aca="false">DX135*'Dist Horaria'!$AA$6</f>
        <v>87.6416878317307</v>
      </c>
      <c r="ES135" s="0" t="n">
        <f aca="false">DX135*'Dist Horaria'!$AB$6</f>
        <v>87.6416878317307</v>
      </c>
      <c r="ET135" s="0" t="n">
        <f aca="false">DX135*'Dist Horaria'!$AC$6</f>
        <v>87.6416878317307</v>
      </c>
      <c r="EU135" s="0" t="n">
        <f aca="false">DX135*'Dist Horaria'!$AD$6</f>
        <v>87.6416878317307</v>
      </c>
      <c r="EV135" s="0" t="n">
        <f aca="false">DX135*'Dist Horaria'!$AE$6</f>
        <v>87.6416878317307</v>
      </c>
      <c r="EW135" s="0" t="n">
        <f aca="false">BB135+CA135+CZ135+DY135</f>
        <v>3161.47957290362</v>
      </c>
      <c r="EX135" s="0" t="n">
        <f aca="false">BC135+CB135+DA135+DZ135</f>
        <v>3158.35707179481</v>
      </c>
      <c r="EY135" s="0" t="n">
        <f aca="false">BD135+CC135+DB135+EA135</f>
        <v>3155.40981452058</v>
      </c>
      <c r="EZ135" s="0" t="n">
        <f aca="false">BE135+CD135+DC135+EB135</f>
        <v>3152.89886643201</v>
      </c>
      <c r="FA135" s="0" t="n">
        <f aca="false">BF135+CE135+DD135+EC135</f>
        <v>3151.06396305516</v>
      </c>
      <c r="FB135" s="0" t="n">
        <f aca="false">BG135+CF135+DE135+ED135</f>
        <v>8224.49984653665</v>
      </c>
      <c r="FC135" s="0" t="n">
        <f aca="false">BH135+CG135+DF135+EE135</f>
        <v>8229.24568485471</v>
      </c>
      <c r="FD135" s="0" t="n">
        <f aca="false">BI135+CH135+DG135+EF135</f>
        <v>8229.24568485471</v>
      </c>
      <c r="FE135" s="0" t="n">
        <f aca="false">BJ135+CI135+DH135+EG135</f>
        <v>5473.72199124797</v>
      </c>
      <c r="FF135" s="0" t="n">
        <f aca="false">BK135+CJ135+DI135+EH135</f>
        <v>5489.10098157803</v>
      </c>
      <c r="FG135" s="0" t="n">
        <f aca="false">BL135+CK135+DJ135+EI135</f>
        <v>5500.28570181807</v>
      </c>
      <c r="FH135" s="0" t="n">
        <f aca="false">BM135+CL135+DK135+EJ135</f>
        <v>5505.8780619381</v>
      </c>
      <c r="FI135" s="0" t="n">
        <f aca="false">BN135+CM135+DL135+EK135</f>
        <v>5507.2761519681</v>
      </c>
      <c r="FJ135" s="0" t="n">
        <f aca="false">BO135+CN135+DM135+EL135</f>
        <v>5505.8780619381</v>
      </c>
      <c r="FK135" s="0" t="n">
        <f aca="false">BP135+CO135+DN135+EM135</f>
        <v>5503.08188187808</v>
      </c>
      <c r="FL135" s="0" t="n">
        <f aca="false">BQ135+CP135+DO135+EN135</f>
        <v>5498.88761178807</v>
      </c>
      <c r="FM135" s="0" t="n">
        <f aca="false">BR135+CQ135+DP135+EO135</f>
        <v>8286.6071172684</v>
      </c>
      <c r="FN135" s="0" t="n">
        <f aca="false">BS135+CR135+DQ135+EP135</f>
        <v>8282.79212644134</v>
      </c>
      <c r="FO135" s="0" t="n">
        <f aca="false">BT135+CS135+DR135+EQ135</f>
        <v>8262.02675796441</v>
      </c>
      <c r="FP135" s="0" t="n">
        <f aca="false">BU135+CT135+DS135+ER135</f>
        <v>3180.43616343656</v>
      </c>
      <c r="FQ135" s="0" t="n">
        <f aca="false">BV135+CU135+DT135+ES135</f>
        <v>3165.52026323179</v>
      </c>
      <c r="FR135" s="0" t="n">
        <f aca="false">BW135+CV135+DU135+ET135</f>
        <v>3175.64349084081</v>
      </c>
      <c r="FS135" s="0" t="n">
        <f aca="false">BX135+CW135+DV135+EU135</f>
        <v>3172.18938980735</v>
      </c>
      <c r="FT135" s="0" t="n">
        <f aca="false">BY135+CX135+DW135+EV135</f>
        <v>3168.5351525371</v>
      </c>
      <c r="FU135" s="0" t="n">
        <f aca="false">AM135*'Dist Horaria'!$H$10</f>
        <v>1.90441720047627</v>
      </c>
      <c r="FV135" s="0" t="n">
        <f aca="false">AM135*'Dist Horaria'!$I$10</f>
        <v>1.78232432241367</v>
      </c>
      <c r="FW135" s="0" t="n">
        <f aca="false">AM135*'Dist Horaria'!$J$10</f>
        <v>1.7746084777281</v>
      </c>
      <c r="FX135" s="0" t="n">
        <f aca="false">AM135*'Dist Horaria'!$K$10</f>
        <v>1.72357134774892</v>
      </c>
      <c r="FY135" s="0" t="n">
        <f aca="false">AM135*'Dist Horaria'!$L$10</f>
        <v>1.72426109352334</v>
      </c>
      <c r="FZ135" s="0" t="n">
        <f aca="false">AM135*'Dist Horaria'!$M$10</f>
        <v>1.84503032796485</v>
      </c>
      <c r="GA135" s="0" t="n">
        <f aca="false">AM135*'Dist Horaria'!$N$10</f>
        <v>1.7454749527481</v>
      </c>
      <c r="GB135" s="0" t="n">
        <f aca="false">AM135*'Dist Horaria'!$O$10</f>
        <v>1.71568294728656</v>
      </c>
      <c r="GC135" s="0" t="n">
        <f aca="false">AM135*'Dist Horaria'!$P$10</f>
        <v>1.7423064181802</v>
      </c>
      <c r="GD135" s="0" t="n">
        <f aca="false">AM135*'Dist Horaria'!$Q$10</f>
        <v>1.57672852970245</v>
      </c>
      <c r="GE135" s="0" t="n">
        <f aca="false">AM135*'Dist Horaria'!$R$10</f>
        <v>1.92384559667734</v>
      </c>
      <c r="GF135" s="0" t="n">
        <f aca="false">AM135*'Dist Horaria'!$S$10</f>
        <v>1.64303887459111</v>
      </c>
      <c r="GG135" s="0" t="n">
        <f aca="false">AR135*'Dist Horaria'!$H$10</f>
        <v>1.99207541311015</v>
      </c>
      <c r="GH135" s="0" t="n">
        <f aca="false">AR135*'Dist Horaria'!$I$10</f>
        <v>1.86436273521397</v>
      </c>
      <c r="GI135" s="0" t="n">
        <f aca="false">AR135*'Dist Horaria'!$J$10</f>
        <v>1.85629173875077</v>
      </c>
      <c r="GJ135" s="0" t="n">
        <f aca="false">AR135*'Dist Horaria'!$K$10</f>
        <v>1.80290542625485</v>
      </c>
      <c r="GK135" s="0" t="n">
        <f aca="false">AR135*'Dist Horaria'!$L$10</f>
        <v>1.80362692026266</v>
      </c>
      <c r="GL135" s="0" t="n">
        <f aca="false">AR135*'Dist Horaria'!$M$10</f>
        <v>1.92995502868917</v>
      </c>
      <c r="GM135" s="0" t="n">
        <f aca="false">AR135*'Dist Horaria'!$N$10</f>
        <v>1.82581722991133</v>
      </c>
      <c r="GN135" s="0" t="n">
        <f aca="false">AR135*'Dist Horaria'!$O$10</f>
        <v>1.79465393146374</v>
      </c>
      <c r="GO135" s="0" t="n">
        <f aca="false">AR135*'Dist Horaria'!$P$10</f>
        <v>1.82250285120968</v>
      </c>
      <c r="GP135" s="0" t="n">
        <f aca="false">AR135*'Dist Horaria'!$Q$10</f>
        <v>1.6493035960734</v>
      </c>
      <c r="GQ135" s="0" t="n">
        <f aca="false">AR135*'Dist Horaria'!$R$10</f>
        <v>2.01239807685139</v>
      </c>
      <c r="GR135" s="0" t="n">
        <f aca="false">AR135*'Dist Horaria'!$S$10</f>
        <v>1.71866613263026</v>
      </c>
      <c r="GS135" s="0" t="n">
        <f aca="false">AW135*'Dist Horaria'!$H$10</f>
        <v>0.115482632644066</v>
      </c>
      <c r="GT135" s="0" t="n">
        <f aca="false">AW135*'Dist Horaria'!$I$10</f>
        <v>0.108078999142839</v>
      </c>
      <c r="GU135" s="0" t="n">
        <f aca="false">AW135*'Dist Horaria'!$J$10</f>
        <v>0.1076111152899</v>
      </c>
      <c r="GV135" s="0" t="n">
        <f aca="false">AW135*'Dist Horaria'!$K$10</f>
        <v>0.104516256594484</v>
      </c>
      <c r="GW135" s="0" t="n">
        <f aca="false">AW135*'Dist Horaria'!$L$10</f>
        <v>0.104558082334067</v>
      </c>
      <c r="GX135" s="0" t="n">
        <f aca="false">AW135*'Dist Horaria'!$M$10</f>
        <v>0.111881450938502</v>
      </c>
      <c r="GY135" s="0" t="n">
        <f aca="false">AW135*'Dist Horaria'!$N$10</f>
        <v>0.105844477096309</v>
      </c>
      <c r="GZ135" s="0" t="n">
        <f aca="false">AW135*'Dist Horaria'!$O$10</f>
        <v>0.104037909070362</v>
      </c>
      <c r="HA135" s="0" t="n">
        <f aca="false">AW135*'Dist Horaria'!$P$10</f>
        <v>0.105652339200561</v>
      </c>
      <c r="HB135" s="0" t="n">
        <f aca="false">AW135*'Dist Horaria'!$Q$10</f>
        <v>0.0956118026709217</v>
      </c>
      <c r="HC135" s="0" t="n">
        <f aca="false">AW135*'Dist Horaria'!$R$10</f>
        <v>0.116660758078341</v>
      </c>
      <c r="HD135" s="0" t="n">
        <f aca="false">AW135*'Dist Horaria'!$S$10</f>
        <v>0.0996328192829139</v>
      </c>
    </row>
    <row r="136" customFormat="false" ht="13.8" hidden="false" customHeight="false" outlineLevel="0" collapsed="false">
      <c r="A136" s="0" t="n">
        <v>4.650333</v>
      </c>
      <c r="B136" s="0" t="n">
        <v>-74.135534</v>
      </c>
      <c r="C136" s="0" t="n">
        <v>25</v>
      </c>
      <c r="D136" s="0" t="n">
        <v>29</v>
      </c>
      <c r="E136" s="0" t="n">
        <v>1873</v>
      </c>
      <c r="F136" s="0" t="n">
        <v>25</v>
      </c>
      <c r="G136" s="0" t="s">
        <v>441</v>
      </c>
      <c r="H136" s="1" t="n">
        <v>37803</v>
      </c>
      <c r="I136" s="0" t="s">
        <v>777</v>
      </c>
      <c r="J136" s="0" t="s">
        <v>778</v>
      </c>
      <c r="L136" s="0" t="s">
        <v>779</v>
      </c>
      <c r="M136" s="0" t="s">
        <v>780</v>
      </c>
      <c r="N136" s="0" t="n">
        <v>1494</v>
      </c>
      <c r="O136" s="0" t="s">
        <v>428</v>
      </c>
      <c r="R136" s="0" t="n">
        <v>30</v>
      </c>
      <c r="S136" s="0" t="n">
        <v>365</v>
      </c>
      <c r="T136" s="0" t="n">
        <v>8</v>
      </c>
      <c r="U136" s="0" t="n">
        <v>1</v>
      </c>
      <c r="V136" s="0" t="n">
        <v>210700</v>
      </c>
      <c r="W136" s="0" t="n">
        <f aca="false">V136*12</f>
        <v>2528400</v>
      </c>
      <c r="X136" s="0" t="n">
        <v>1</v>
      </c>
      <c r="Z136" s="0" t="n">
        <v>19783</v>
      </c>
      <c r="AB136" s="0" t="n">
        <v>0.005</v>
      </c>
      <c r="AC136" s="0" t="n">
        <v>9</v>
      </c>
      <c r="AD136" s="0" t="n">
        <v>68.1461136268873</v>
      </c>
      <c r="AE136" s="0" t="n">
        <f aca="false">AD136/2204.59</f>
        <v>0.0309110145772626</v>
      </c>
      <c r="AF136" s="0" t="n">
        <f aca="false">AE136/S136</f>
        <v>8.46877111705824E-005</v>
      </c>
      <c r="AG136" s="0" t="n">
        <f aca="false">AE136*EXP(AB136*AC136)</f>
        <v>0.0323337824258611</v>
      </c>
      <c r="AH136" s="0" t="n">
        <f aca="false">AG136/S136</f>
        <v>8.85857052763319E-005</v>
      </c>
      <c r="AI136" s="0" t="s">
        <v>90</v>
      </c>
      <c r="AJ136" s="0" t="n">
        <f aca="false">IF(AI136="A",'FE DISTRIBUCIÓN'!$C$2,'FE DISTRIBUCIÓN'!$C$3)</f>
        <v>4.994E-006</v>
      </c>
      <c r="AK136" s="0" t="n">
        <f aca="false">W136*AJ136</f>
        <v>12.6268296</v>
      </c>
      <c r="AL136" s="0" t="n">
        <f aca="false">AK136/365</f>
        <v>0.0345940536986301</v>
      </c>
      <c r="AM136" s="0" t="n">
        <f aca="false">AK136*EXP(AB136*AC136)</f>
        <v>13.20801554392</v>
      </c>
      <c r="AN136" s="0" t="n">
        <f aca="false">AM136/365</f>
        <v>0.0361863439559453</v>
      </c>
      <c r="AO136" s="0" t="n">
        <v>5.223868284E-006</v>
      </c>
      <c r="AP136" s="0" t="n">
        <f aca="false">AO136*W136</f>
        <v>13.2080285692656</v>
      </c>
      <c r="AQ136" s="0" t="n">
        <f aca="false">AP136/365</f>
        <v>0.0361863796418236</v>
      </c>
      <c r="AR136" s="0" t="n">
        <f aca="false">AP136*EXP(AB136*AC136)</f>
        <v>13.8159658579221</v>
      </c>
      <c r="AS136" s="0" t="n">
        <f aca="false">AR136/365</f>
        <v>0.0378519612545811</v>
      </c>
      <c r="AT136" s="0" t="n">
        <v>3.02832944E-007</v>
      </c>
      <c r="AU136" s="0" t="n">
        <f aca="false">AT136*W136</f>
        <v>0.7656828156096</v>
      </c>
      <c r="AV136" s="0" t="n">
        <f aca="false">AU136/365</f>
        <v>0.00209776113865644</v>
      </c>
      <c r="AW136" s="0" t="n">
        <f aca="false">AU136*EXP(AB136*AC136)</f>
        <v>0.80092555698099</v>
      </c>
      <c r="AX136" s="0" t="n">
        <f aca="false">AW136/365</f>
        <v>0.00219431659446847</v>
      </c>
      <c r="AY136" s="0" t="n">
        <f aca="false">AW136+AR136+AM136+AG136</f>
        <v>27.857240741249</v>
      </c>
      <c r="AZ136" s="0" t="n">
        <f aca="false">AH136+AN136+AS136+AX136</f>
        <v>0.0763212075102712</v>
      </c>
      <c r="BA136" s="0" t="n">
        <f aca="false">AH136*1000000</f>
        <v>88.5857052763319</v>
      </c>
      <c r="BB136" s="0" t="n">
        <f aca="false">BA136*'Dist Horaria'!$H$3</f>
        <v>3.08672828135672</v>
      </c>
      <c r="BC136" s="0" t="n">
        <f aca="false">BA136*'Dist Horaria'!$I$3</f>
        <v>3.00415541003576</v>
      </c>
      <c r="BD136" s="0" t="n">
        <f aca="false">BA136*'Dist Horaria'!$J$3</f>
        <v>2.92621676816667</v>
      </c>
      <c r="BE136" s="0" t="n">
        <f aca="false">BA136*'Dist Horaria'!$K$3</f>
        <v>2.85981608929206</v>
      </c>
      <c r="BF136" s="0" t="n">
        <f aca="false">BA136*'Dist Horaria'!$L$3</f>
        <v>2.81129305114303</v>
      </c>
      <c r="BG136" s="0" t="n">
        <f aca="false">BA136*'Dist Horaria'!$M$3</f>
        <v>2.78074464513069</v>
      </c>
      <c r="BH136" s="0" t="n">
        <f aca="false">BA136*'Dist Horaria'!$N$3</f>
        <v>2.90624580048423</v>
      </c>
      <c r="BI136" s="0" t="n">
        <f aca="false">BA136*'Dist Horaria'!$O$3</f>
        <v>2.90624580048423</v>
      </c>
      <c r="BJ136" s="0" t="n">
        <f aca="false">BA136*'Dist Horaria'!$P$3</f>
        <v>3.8450612597056</v>
      </c>
      <c r="BK136" s="0" t="n">
        <f aca="false">BA136*'Dist Horaria'!$Q$3</f>
        <v>4.25175043140523</v>
      </c>
      <c r="BL136" s="0" t="n">
        <f aca="false">BA136*'Dist Horaria'!$R$3</f>
        <v>4.54752437445951</v>
      </c>
      <c r="BM136" s="0" t="n">
        <f aca="false">BA136*'Dist Horaria'!$S$3</f>
        <v>4.69541134598665</v>
      </c>
      <c r="BN136" s="0" t="n">
        <f aca="false">BA136*'Dist Horaria'!$T$3</f>
        <v>4.73238308886843</v>
      </c>
      <c r="BO136" s="0" t="n">
        <f aca="false">BA136*'Dist Horaria'!$U$3</f>
        <v>4.69541134598665</v>
      </c>
      <c r="BP136" s="0" t="n">
        <f aca="false">BA136*'Dist Horaria'!$V$3</f>
        <v>4.62146786022308</v>
      </c>
      <c r="BQ136" s="0" t="n">
        <f aca="false">BA136*'Dist Horaria'!$W$3</f>
        <v>4.51055263157773</v>
      </c>
      <c r="BR136" s="0" t="n">
        <f aca="false">BA136*'Dist Horaria'!$X$3</f>
        <v>4.42313819297276</v>
      </c>
      <c r="BS136" s="0" t="n">
        <f aca="false">BA136*'Dist Horaria'!$Y$3</f>
        <v>4.32225280152642</v>
      </c>
      <c r="BT136" s="0" t="n">
        <f aca="false">BA136*'Dist Horaria'!$Z$3</f>
        <v>3.77312374138183</v>
      </c>
      <c r="BU136" s="0" t="n">
        <f aca="false">BA136*'Dist Horaria'!$AA$3</f>
        <v>3.58802517644745</v>
      </c>
      <c r="BV136" s="0" t="n">
        <f aca="false">BA136*'Dist Horaria'!$AB$3</f>
        <v>3.19358217536355</v>
      </c>
      <c r="BW136" s="0" t="n">
        <f aca="false">BA136*'Dist Horaria'!$AC$3</f>
        <v>3.46128551367647</v>
      </c>
      <c r="BX136" s="0" t="n">
        <f aca="false">BA136*'Dist Horaria'!$AD$3</f>
        <v>3.36994365975002</v>
      </c>
      <c r="BY136" s="0" t="n">
        <f aca="false">BA136*'Dist Horaria'!$AE$3</f>
        <v>3.27330931011225</v>
      </c>
      <c r="BZ136" s="0" t="n">
        <f aca="false">AN136*1000000</f>
        <v>36186.3439559453</v>
      </c>
      <c r="CA136" s="0" t="n">
        <f aca="false">BZ136*'Dist Horaria'!$H$6</f>
        <v>904.658598898633</v>
      </c>
      <c r="CB136" s="0" t="n">
        <f aca="false">BZ136*'Dist Horaria'!$I$6</f>
        <v>904.658598898633</v>
      </c>
      <c r="CC136" s="0" t="n">
        <f aca="false">BZ136*'Dist Horaria'!$J$6</f>
        <v>904.658598898633</v>
      </c>
      <c r="CD136" s="0" t="n">
        <f aca="false">BZ136*'Dist Horaria'!$K$6</f>
        <v>904.658598898633</v>
      </c>
      <c r="CE136" s="0" t="n">
        <f aca="false">BZ136*'Dist Horaria'!$L$6</f>
        <v>904.658598898633</v>
      </c>
      <c r="CF136" s="0" t="n">
        <f aca="false">BZ136*'Dist Horaria'!$M$6</f>
        <v>2412.42293039635</v>
      </c>
      <c r="CG136" s="0" t="n">
        <f aca="false">BZ136*'Dist Horaria'!$N$6</f>
        <v>2412.42293039635</v>
      </c>
      <c r="CH136" s="0" t="n">
        <f aca="false">BZ136*'Dist Horaria'!$O$6</f>
        <v>2412.42293039635</v>
      </c>
      <c r="CI136" s="0" t="n">
        <f aca="false">BZ136*'Dist Horaria'!$P$6</f>
        <v>1583.15254807261</v>
      </c>
      <c r="CJ136" s="0" t="n">
        <f aca="false">BZ136*'Dist Horaria'!$Q$6</f>
        <v>1583.15254807261</v>
      </c>
      <c r="CK136" s="0" t="n">
        <f aca="false">BZ136*'Dist Horaria'!$R$6</f>
        <v>1583.15254807261</v>
      </c>
      <c r="CL136" s="0" t="n">
        <f aca="false">BZ136*'Dist Horaria'!$S$6</f>
        <v>1583.15254807261</v>
      </c>
      <c r="CM136" s="0" t="n">
        <f aca="false">BZ136*'Dist Horaria'!$T$6</f>
        <v>1583.15254807261</v>
      </c>
      <c r="CN136" s="0" t="n">
        <f aca="false">BZ136*'Dist Horaria'!$U$6</f>
        <v>1583.15254807261</v>
      </c>
      <c r="CO136" s="0" t="n">
        <f aca="false">BZ136*'Dist Horaria'!$V$6</f>
        <v>1583.15254807261</v>
      </c>
      <c r="CP136" s="0" t="n">
        <f aca="false">BZ136*'Dist Horaria'!$W$6</f>
        <v>1583.15254807261</v>
      </c>
      <c r="CQ136" s="0" t="n">
        <f aca="false">BZ136*'Dist Horaria'!$X$6</f>
        <v>2412.42293039635</v>
      </c>
      <c r="CR136" s="0" t="n">
        <f aca="false">BZ136*'Dist Horaria'!$Y$6</f>
        <v>2412.42293039635</v>
      </c>
      <c r="CS136" s="0" t="n">
        <f aca="false">BZ136*'Dist Horaria'!$Z$6</f>
        <v>2412.42293039635</v>
      </c>
      <c r="CT136" s="0" t="n">
        <f aca="false">BZ136*'Dist Horaria'!$AA$6</f>
        <v>904.658598898633</v>
      </c>
      <c r="CU136" s="0" t="n">
        <f aca="false">BZ136*'Dist Horaria'!$AB$6</f>
        <v>904.658598898633</v>
      </c>
      <c r="CV136" s="0" t="n">
        <f aca="false">BZ136*'Dist Horaria'!$AC$6</f>
        <v>904.658598898633</v>
      </c>
      <c r="CW136" s="0" t="n">
        <f aca="false">BZ136*'Dist Horaria'!$AD$6</f>
        <v>904.658598898633</v>
      </c>
      <c r="CX136" s="0" t="n">
        <f aca="false">BZ136*'Dist Horaria'!$AE$6</f>
        <v>904.658598898633</v>
      </c>
      <c r="CY136" s="0" t="n">
        <f aca="false">AS136*1000000</f>
        <v>37851.9612545811</v>
      </c>
      <c r="CZ136" s="0" t="n">
        <f aca="false">CY136*'Dist Horaria'!$H$6</f>
        <v>946.299031364527</v>
      </c>
      <c r="DA136" s="0" t="n">
        <f aca="false">CY136*'Dist Horaria'!$I$6</f>
        <v>946.299031364527</v>
      </c>
      <c r="DB136" s="0" t="n">
        <f aca="false">CY136*'Dist Horaria'!$J$6</f>
        <v>946.299031364527</v>
      </c>
      <c r="DC136" s="0" t="n">
        <f aca="false">CY136*'Dist Horaria'!$K$6</f>
        <v>946.299031364527</v>
      </c>
      <c r="DD136" s="0" t="n">
        <f aca="false">CY136*'Dist Horaria'!$L$6</f>
        <v>946.299031364527</v>
      </c>
      <c r="DE136" s="0" t="n">
        <f aca="false">CY136*'Dist Horaria'!$M$6</f>
        <v>2523.46408363874</v>
      </c>
      <c r="DF136" s="0" t="n">
        <f aca="false">CY136*'Dist Horaria'!$N$6</f>
        <v>2523.46408363874</v>
      </c>
      <c r="DG136" s="0" t="n">
        <f aca="false">CY136*'Dist Horaria'!$O$6</f>
        <v>2523.46408363874</v>
      </c>
      <c r="DH136" s="0" t="n">
        <f aca="false">CY136*'Dist Horaria'!$P$6</f>
        <v>1656.02330488792</v>
      </c>
      <c r="DI136" s="0" t="n">
        <f aca="false">CY136*'Dist Horaria'!$Q$6</f>
        <v>1656.02330488792</v>
      </c>
      <c r="DJ136" s="0" t="n">
        <f aca="false">CY136*'Dist Horaria'!$R$6</f>
        <v>1656.02330488792</v>
      </c>
      <c r="DK136" s="0" t="n">
        <f aca="false">CY136*'Dist Horaria'!$S$6</f>
        <v>1656.02330488792</v>
      </c>
      <c r="DL136" s="0" t="n">
        <f aca="false">CY136*'Dist Horaria'!$T$6</f>
        <v>1656.02330488792</v>
      </c>
      <c r="DM136" s="0" t="n">
        <f aca="false">CY136*'Dist Horaria'!$U$6</f>
        <v>1656.02330488792</v>
      </c>
      <c r="DN136" s="0" t="n">
        <f aca="false">CY136*'Dist Horaria'!$V$6</f>
        <v>1656.02330488792</v>
      </c>
      <c r="DO136" s="0" t="n">
        <f aca="false">CY136*'Dist Horaria'!$W$6</f>
        <v>1656.02330488792</v>
      </c>
      <c r="DP136" s="0" t="n">
        <f aca="false">CY136*'Dist Horaria'!$X$6</f>
        <v>2523.46408363874</v>
      </c>
      <c r="DQ136" s="0" t="n">
        <f aca="false">CY136*'Dist Horaria'!$Y$6</f>
        <v>2523.46408363874</v>
      </c>
      <c r="DR136" s="0" t="n">
        <f aca="false">CY136*'Dist Horaria'!$Z$6</f>
        <v>2523.46408363874</v>
      </c>
      <c r="DS136" s="0" t="n">
        <f aca="false">CY136*'Dist Horaria'!$AA$6</f>
        <v>946.299031364527</v>
      </c>
      <c r="DT136" s="0" t="n">
        <f aca="false">CY136*'Dist Horaria'!$AB$6</f>
        <v>946.299031364527</v>
      </c>
      <c r="DU136" s="0" t="n">
        <f aca="false">CY136*'Dist Horaria'!$AC$6</f>
        <v>946.299031364527</v>
      </c>
      <c r="DV136" s="0" t="n">
        <f aca="false">CY136*'Dist Horaria'!$AD$6</f>
        <v>946.299031364527</v>
      </c>
      <c r="DW136" s="0" t="n">
        <f aca="false">CY136*'Dist Horaria'!$AE$6</f>
        <v>946.299031364527</v>
      </c>
      <c r="DX136" s="0" t="n">
        <f aca="false">AX136*1000000</f>
        <v>2194.31659446847</v>
      </c>
      <c r="DY136" s="0" t="n">
        <f aca="false">DX136*'Dist Horaria'!$H$6</f>
        <v>54.8579148617117</v>
      </c>
      <c r="DZ136" s="0" t="n">
        <f aca="false">DX136*'Dist Horaria'!$I$6</f>
        <v>54.8579148617117</v>
      </c>
      <c r="EA136" s="0" t="n">
        <f aca="false">DX136*'Dist Horaria'!$J$6</f>
        <v>54.8579148617117</v>
      </c>
      <c r="EB136" s="0" t="n">
        <f aca="false">DX136*'Dist Horaria'!$K$6</f>
        <v>54.8579148617117</v>
      </c>
      <c r="EC136" s="0" t="n">
        <f aca="false">DX136*'Dist Horaria'!$L$6</f>
        <v>54.8579148617117</v>
      </c>
      <c r="ED136" s="0" t="n">
        <f aca="false">DX136*'Dist Horaria'!$M$6</f>
        <v>146.287772964565</v>
      </c>
      <c r="EE136" s="0" t="n">
        <f aca="false">DX136*'Dist Horaria'!$N$6</f>
        <v>146.287772964565</v>
      </c>
      <c r="EF136" s="0" t="n">
        <f aca="false">DX136*'Dist Horaria'!$O$6</f>
        <v>146.287772964565</v>
      </c>
      <c r="EG136" s="0" t="n">
        <f aca="false">DX136*'Dist Horaria'!$P$6</f>
        <v>96.0013510079954</v>
      </c>
      <c r="EH136" s="0" t="n">
        <f aca="false">DX136*'Dist Horaria'!$Q$6</f>
        <v>96.0013510079954</v>
      </c>
      <c r="EI136" s="0" t="n">
        <f aca="false">DX136*'Dist Horaria'!$R$6</f>
        <v>96.0013510079954</v>
      </c>
      <c r="EJ136" s="0" t="n">
        <f aca="false">DX136*'Dist Horaria'!$S$6</f>
        <v>96.0013510079954</v>
      </c>
      <c r="EK136" s="0" t="n">
        <f aca="false">DX136*'Dist Horaria'!$T$6</f>
        <v>96.0013510079954</v>
      </c>
      <c r="EL136" s="0" t="n">
        <f aca="false">DX136*'Dist Horaria'!$U$6</f>
        <v>96.0013510079954</v>
      </c>
      <c r="EM136" s="0" t="n">
        <f aca="false">DX136*'Dist Horaria'!$V$6</f>
        <v>96.0013510079954</v>
      </c>
      <c r="EN136" s="0" t="n">
        <f aca="false">DX136*'Dist Horaria'!$W$6</f>
        <v>96.0013510079954</v>
      </c>
      <c r="EO136" s="0" t="n">
        <f aca="false">DX136*'Dist Horaria'!$X$6</f>
        <v>146.287772964565</v>
      </c>
      <c r="EP136" s="0" t="n">
        <f aca="false">DX136*'Dist Horaria'!$Y$6</f>
        <v>146.287772964565</v>
      </c>
      <c r="EQ136" s="0" t="n">
        <f aca="false">DX136*'Dist Horaria'!$Z$6</f>
        <v>146.287772964565</v>
      </c>
      <c r="ER136" s="0" t="n">
        <f aca="false">DX136*'Dist Horaria'!$AA$6</f>
        <v>54.8579148617117</v>
      </c>
      <c r="ES136" s="0" t="n">
        <f aca="false">DX136*'Dist Horaria'!$AB$6</f>
        <v>54.8579148617117</v>
      </c>
      <c r="ET136" s="0" t="n">
        <f aca="false">DX136*'Dist Horaria'!$AC$6</f>
        <v>54.8579148617117</v>
      </c>
      <c r="EU136" s="0" t="n">
        <f aca="false">DX136*'Dist Horaria'!$AD$6</f>
        <v>54.8579148617117</v>
      </c>
      <c r="EV136" s="0" t="n">
        <f aca="false">DX136*'Dist Horaria'!$AE$6</f>
        <v>54.8579148617117</v>
      </c>
      <c r="EW136" s="0" t="n">
        <f aca="false">BB136+CA136+CZ136+DY136</f>
        <v>1908.90227340623</v>
      </c>
      <c r="EX136" s="0" t="n">
        <f aca="false">BC136+CB136+DA136+DZ136</f>
        <v>1908.81970053491</v>
      </c>
      <c r="EY136" s="0" t="n">
        <f aca="false">BD136+CC136+DB136+EA136</f>
        <v>1908.74176189304</v>
      </c>
      <c r="EZ136" s="0" t="n">
        <f aca="false">BE136+CD136+DC136+EB136</f>
        <v>1908.67536121416</v>
      </c>
      <c r="FA136" s="0" t="n">
        <f aca="false">BF136+CE136+DD136+EC136</f>
        <v>1908.62683817601</v>
      </c>
      <c r="FB136" s="0" t="n">
        <f aca="false">BG136+CF136+DE136+ED136</f>
        <v>5084.95553164479</v>
      </c>
      <c r="FC136" s="0" t="n">
        <f aca="false">BH136+CG136+DF136+EE136</f>
        <v>5085.08103280014</v>
      </c>
      <c r="FD136" s="0" t="n">
        <f aca="false">BI136+CH136+DG136+EF136</f>
        <v>5085.08103280014</v>
      </c>
      <c r="FE136" s="0" t="n">
        <f aca="false">BJ136+CI136+DH136+EG136</f>
        <v>3339.02226522823</v>
      </c>
      <c r="FF136" s="0" t="n">
        <f aca="false">BK136+CJ136+DI136+EH136</f>
        <v>3339.42895439993</v>
      </c>
      <c r="FG136" s="0" t="n">
        <f aca="false">BL136+CK136+DJ136+EI136</f>
        <v>3339.72472834298</v>
      </c>
      <c r="FH136" s="0" t="n">
        <f aca="false">BM136+CL136+DK136+EJ136</f>
        <v>3339.87261531451</v>
      </c>
      <c r="FI136" s="0" t="n">
        <f aca="false">BN136+CM136+DL136+EK136</f>
        <v>3339.90958705739</v>
      </c>
      <c r="FJ136" s="0" t="n">
        <f aca="false">BO136+CN136+DM136+EL136</f>
        <v>3339.87261531451</v>
      </c>
      <c r="FK136" s="0" t="n">
        <f aca="false">BP136+CO136+DN136+EM136</f>
        <v>3339.79867182875</v>
      </c>
      <c r="FL136" s="0" t="n">
        <f aca="false">BQ136+CP136+DO136+EN136</f>
        <v>3339.6877566001</v>
      </c>
      <c r="FM136" s="0" t="n">
        <f aca="false">BR136+CQ136+DP136+EO136</f>
        <v>5086.59792519263</v>
      </c>
      <c r="FN136" s="0" t="n">
        <f aca="false">BS136+CR136+DQ136+EP136</f>
        <v>5086.49703980118</v>
      </c>
      <c r="FO136" s="0" t="n">
        <f aca="false">BT136+CS136+DR136+EQ136</f>
        <v>5085.94791074104</v>
      </c>
      <c r="FP136" s="0" t="n">
        <f aca="false">BU136+CT136+DS136+ER136</f>
        <v>1909.40357030132</v>
      </c>
      <c r="FQ136" s="0" t="n">
        <f aca="false">BV136+CU136+DT136+ES136</f>
        <v>1909.00912730024</v>
      </c>
      <c r="FR136" s="0" t="n">
        <f aca="false">BW136+CV136+DU136+ET136</f>
        <v>1909.27683063855</v>
      </c>
      <c r="FS136" s="0" t="n">
        <f aca="false">BX136+CW136+DV136+EU136</f>
        <v>1909.18548878462</v>
      </c>
      <c r="FT136" s="0" t="n">
        <f aca="false">BY136+CX136+DW136+EV136</f>
        <v>1909.08885443498</v>
      </c>
      <c r="FU136" s="0" t="n">
        <f aca="false">AM136*'Dist Horaria'!$H$10</f>
        <v>1.19203953312139</v>
      </c>
      <c r="FV136" s="0" t="n">
        <f aca="false">AM136*'Dist Horaria'!$I$10</f>
        <v>1.1156174459197</v>
      </c>
      <c r="FW136" s="0" t="n">
        <f aca="false">AM136*'Dist Horaria'!$J$10</f>
        <v>1.1107878361607</v>
      </c>
      <c r="FX136" s="0" t="n">
        <f aca="false">AM136*'Dist Horaria'!$K$10</f>
        <v>1.0788419597125</v>
      </c>
      <c r="FY136" s="0" t="n">
        <f aca="false">AM136*'Dist Horaria'!$L$10</f>
        <v>1.07927369506477</v>
      </c>
      <c r="FZ136" s="0" t="n">
        <f aca="false">AM136*'Dist Horaria'!$M$10</f>
        <v>1.15486726868041</v>
      </c>
      <c r="GA136" s="0" t="n">
        <f aca="false">AM136*'Dist Horaria'!$N$10</f>
        <v>1.09255217146147</v>
      </c>
      <c r="GB136" s="0" t="n">
        <f aca="false">AM136*'Dist Horaria'!$O$10</f>
        <v>1.07390434142074</v>
      </c>
      <c r="GC136" s="0" t="n">
        <f aca="false">AM136*'Dist Horaria'!$P$10</f>
        <v>1.09056887785014</v>
      </c>
      <c r="GD136" s="0" t="n">
        <f aca="false">AM136*'Dist Horaria'!$Q$10</f>
        <v>0.986928042834118</v>
      </c>
      <c r="GE136" s="0" t="n">
        <f aca="false">AM136*'Dist Horaria'!$R$10</f>
        <v>1.20420042745223</v>
      </c>
      <c r="GF136" s="0" t="n">
        <f aca="false">AM136*'Dist Horaria'!$S$10</f>
        <v>1.02843394424187</v>
      </c>
      <c r="GG136" s="0" t="n">
        <f aca="false">AR136*'Dist Horaria'!$H$10</f>
        <v>1.2469077914191</v>
      </c>
      <c r="GH136" s="0" t="n">
        <f aca="false">AR136*'Dist Horaria'!$I$10</f>
        <v>1.16696808025972</v>
      </c>
      <c r="GI136" s="0" t="n">
        <f aca="false">AR136*'Dist Horaria'!$J$10</f>
        <v>1.16191616891728</v>
      </c>
      <c r="GJ136" s="0" t="n">
        <f aca="false">AR136*'Dist Horaria'!$K$10</f>
        <v>1.12849985918914</v>
      </c>
      <c r="GK136" s="0" t="n">
        <f aca="false">AR136*'Dist Horaria'!$L$10</f>
        <v>1.12895146684108</v>
      </c>
      <c r="GL136" s="0" t="n">
        <f aca="false">AR136*'Dist Horaria'!$M$10</f>
        <v>1.20802452885248</v>
      </c>
      <c r="GM136" s="0" t="n">
        <f aca="false">AR136*'Dist Horaria'!$N$10</f>
        <v>1.14284113678672</v>
      </c>
      <c r="GN136" s="0" t="n">
        <f aca="false">AR136*'Dist Horaria'!$O$10</f>
        <v>1.1233349678009</v>
      </c>
      <c r="GO136" s="0" t="n">
        <f aca="false">AR136*'Dist Horaria'!$P$10</f>
        <v>1.14076655436901</v>
      </c>
      <c r="GP136" s="0" t="n">
        <f aca="false">AR136*'Dist Horaria'!$Q$10</f>
        <v>1.0323552466062</v>
      </c>
      <c r="GQ136" s="0" t="n">
        <f aca="false">AR136*'Dist Horaria'!$R$10</f>
        <v>1.25962843823527</v>
      </c>
      <c r="GR136" s="0" t="n">
        <f aca="false">AR136*'Dist Horaria'!$S$10</f>
        <v>1.0757716186452</v>
      </c>
      <c r="GS136" s="0" t="n">
        <f aca="false">AW136*'Dist Horaria'!$H$10</f>
        <v>0.0722845096474841</v>
      </c>
      <c r="GT136" s="0" t="n">
        <f aca="false">AW136*'Dist Horaria'!$I$10</f>
        <v>0.0676503234933169</v>
      </c>
      <c r="GU136" s="0" t="n">
        <f aca="false">AW136*'Dist Horaria'!$J$10</f>
        <v>0.0673574590676683</v>
      </c>
      <c r="GV136" s="0" t="n">
        <f aca="false">AW136*'Dist Horaria'!$K$10</f>
        <v>0.0654202816921239</v>
      </c>
      <c r="GW136" s="0" t="n">
        <f aca="false">AW136*'Dist Horaria'!$L$10</f>
        <v>0.0654464618458597</v>
      </c>
      <c r="GX136" s="0" t="n">
        <f aca="false">AW136*'Dist Horaria'!$M$10</f>
        <v>0.0700304074697091</v>
      </c>
      <c r="GY136" s="0" t="n">
        <f aca="false">AW136*'Dist Horaria'!$N$10</f>
        <v>0.066251660103578</v>
      </c>
      <c r="GZ136" s="0" t="n">
        <f aca="false">AW136*'Dist Horaria'!$O$10</f>
        <v>0.065120867698603</v>
      </c>
      <c r="HA136" s="0" t="n">
        <f aca="false">AW136*'Dist Horaria'!$P$10</f>
        <v>0.0661313944561744</v>
      </c>
      <c r="HB136" s="0" t="n">
        <f aca="false">AW136*'Dist Horaria'!$Q$10</f>
        <v>0.059846680962678</v>
      </c>
      <c r="HC136" s="0" t="n">
        <f aca="false">AW136*'Dist Horaria'!$R$10</f>
        <v>0.0730219384484213</v>
      </c>
      <c r="HD136" s="0" t="n">
        <f aca="false">AW136*'Dist Horaria'!$S$10</f>
        <v>0.062363572095374</v>
      </c>
    </row>
    <row r="137" customFormat="false" ht="13.8" hidden="false" customHeight="false" outlineLevel="0" collapsed="false">
      <c r="A137" s="0" t="n">
        <v>4.59514722222222</v>
      </c>
      <c r="B137" s="0" t="n">
        <v>-74.1008222222222</v>
      </c>
      <c r="C137" s="0" t="n">
        <v>29</v>
      </c>
      <c r="D137" s="0" t="n">
        <v>23</v>
      </c>
      <c r="E137" s="0" t="n">
        <v>2292</v>
      </c>
      <c r="F137" s="0" t="n">
        <v>27</v>
      </c>
      <c r="G137" s="0" t="s">
        <v>544</v>
      </c>
      <c r="H137" s="1"/>
      <c r="I137" s="0" t="s">
        <v>781</v>
      </c>
      <c r="J137" s="0" t="s">
        <v>782</v>
      </c>
      <c r="K137" s="0" t="s">
        <v>783</v>
      </c>
      <c r="L137" s="0" t="s">
        <v>784</v>
      </c>
      <c r="R137" s="0" t="n">
        <v>30</v>
      </c>
      <c r="S137" s="0" t="n">
        <v>365</v>
      </c>
      <c r="T137" s="0" t="n">
        <v>24</v>
      </c>
      <c r="V137" s="0" t="n">
        <v>239999</v>
      </c>
      <c r="W137" s="0" t="n">
        <f aca="false">V137*12</f>
        <v>2879988</v>
      </c>
      <c r="X137" s="0" t="n">
        <v>1</v>
      </c>
      <c r="Y137" s="0" t="s">
        <v>148</v>
      </c>
      <c r="Z137" s="0" t="n">
        <v>34517</v>
      </c>
      <c r="AA137" s="0" t="s">
        <v>89</v>
      </c>
      <c r="AB137" s="0" t="n">
        <v>0.005</v>
      </c>
      <c r="AC137" s="0" t="n">
        <v>0</v>
      </c>
      <c r="AD137" s="0" t="n">
        <v>6260.76997713441</v>
      </c>
      <c r="AE137" s="0" t="n">
        <v>2.84238956961902</v>
      </c>
      <c r="AF137" s="0" t="n">
        <f aca="false">AE137/S137</f>
        <v>0.00778736868388774</v>
      </c>
      <c r="AG137" s="0" t="n">
        <f aca="false">AE137*EXP(AB137*AC137)</f>
        <v>2.84238956961902</v>
      </c>
      <c r="AH137" s="0" t="n">
        <f aca="false">AG137/S137</f>
        <v>0.00778736868388774</v>
      </c>
      <c r="AI137" s="0" t="s">
        <v>90</v>
      </c>
      <c r="AJ137" s="0" t="n">
        <f aca="false">IF(AI137="A",'FE DISTRIBUCIÓN'!$C$2,'FE DISTRIBUCIÓN'!$C$3)</f>
        <v>4.994E-006</v>
      </c>
      <c r="AK137" s="0" t="n">
        <f aca="false">W137*AJ137</f>
        <v>14.382660072</v>
      </c>
      <c r="AL137" s="0" t="n">
        <f aca="false">AK137/365</f>
        <v>0.0394045481424657</v>
      </c>
      <c r="AM137" s="0" t="n">
        <f aca="false">AK137*EXP(AB137*AC137)</f>
        <v>14.382660072</v>
      </c>
      <c r="AN137" s="0" t="n">
        <f aca="false">AM137/365</f>
        <v>0.0394045481424657</v>
      </c>
      <c r="AO137" s="0" t="n">
        <v>5.223868284E-006</v>
      </c>
      <c r="AP137" s="0" t="n">
        <f aca="false">AO137*W137</f>
        <v>15.0446779715006</v>
      </c>
      <c r="AQ137" s="0" t="n">
        <f aca="false">AP137/365</f>
        <v>0.0412182958123304</v>
      </c>
      <c r="AR137" s="0" t="n">
        <f aca="false">AP137*EXP(AB137*AC137)</f>
        <v>15.0446779715006</v>
      </c>
      <c r="AS137" s="0" t="n">
        <f aca="false">AR137/365</f>
        <v>0.0412182958123304</v>
      </c>
      <c r="AT137" s="0" t="n">
        <v>3.02832944E-007</v>
      </c>
      <c r="AU137" s="0" t="n">
        <f aca="false">AT137*W137</f>
        <v>0.872155244724672</v>
      </c>
      <c r="AV137" s="0" t="n">
        <f aca="false">AU137/365</f>
        <v>0.00238946642390321</v>
      </c>
      <c r="AW137" s="0" t="n">
        <f aca="false">AU137*EXP(AB137*AC137)</f>
        <v>0.872155244724672</v>
      </c>
      <c r="AX137" s="0" t="n">
        <f aca="false">AW137/365</f>
        <v>0.00238946642390321</v>
      </c>
      <c r="AY137" s="0" t="n">
        <f aca="false">AW137+AR137+AM137+AG137</f>
        <v>33.1418828578443</v>
      </c>
      <c r="AZ137" s="0" t="n">
        <f aca="false">AH137+AN137+AS137+AX137</f>
        <v>0.0907996790625871</v>
      </c>
      <c r="BA137" s="0" t="n">
        <f aca="false">AH137*1000000</f>
        <v>7787.36868388774</v>
      </c>
      <c r="BB137" s="0" t="n">
        <f aca="false">BA137*'Dist Horaria'!$H$3</f>
        <v>271.347291066048</v>
      </c>
      <c r="BC137" s="0" t="n">
        <f aca="false">BA137*'Dist Horaria'!$I$3</f>
        <v>264.088496994728</v>
      </c>
      <c r="BD137" s="0" t="n">
        <f aca="false">BA137*'Dist Horaria'!$J$3</f>
        <v>257.237087536928</v>
      </c>
      <c r="BE137" s="0" t="n">
        <f aca="false">BA137*'Dist Horaria'!$K$3</f>
        <v>251.399954269839</v>
      </c>
      <c r="BF137" s="0" t="n">
        <f aca="false">BA137*'Dist Horaria'!$L$3</f>
        <v>247.134403901976</v>
      </c>
      <c r="BG137" s="0" t="n">
        <f aca="false">BA137*'Dist Horaria'!$M$3</f>
        <v>244.448962728583</v>
      </c>
      <c r="BH137" s="0" t="n">
        <f aca="false">BA137*'Dist Horaria'!$N$3</f>
        <v>255.481485006791</v>
      </c>
      <c r="BI137" s="0" t="n">
        <f aca="false">BA137*'Dist Horaria'!$O$3</f>
        <v>255.481485006791</v>
      </c>
      <c r="BJ137" s="0" t="n">
        <f aca="false">BA137*'Dist Horaria'!$P$3</f>
        <v>338.01062539445</v>
      </c>
      <c r="BK137" s="0" t="n">
        <f aca="false">BA137*'Dist Horaria'!$Q$3</f>
        <v>373.761749234247</v>
      </c>
      <c r="BL137" s="0" t="n">
        <f aca="false">BA137*'Dist Horaria'!$R$3</f>
        <v>399.762566572282</v>
      </c>
      <c r="BM137" s="0" t="n">
        <f aca="false">BA137*'Dist Horaria'!$S$3</f>
        <v>412.762975241299</v>
      </c>
      <c r="BN137" s="0" t="n">
        <f aca="false">BA137*'Dist Horaria'!$T$3</f>
        <v>416.013077408554</v>
      </c>
      <c r="BO137" s="0" t="n">
        <f aca="false">BA137*'Dist Horaria'!$U$3</f>
        <v>412.762975241299</v>
      </c>
      <c r="BP137" s="0" t="n">
        <f aca="false">BA137*'Dist Horaria'!$V$3</f>
        <v>406.262770906791</v>
      </c>
      <c r="BQ137" s="0" t="n">
        <f aca="false">BA137*'Dist Horaria'!$W$3</f>
        <v>396.512464405028</v>
      </c>
      <c r="BR137" s="0" t="n">
        <f aca="false">BA137*'Dist Horaria'!$X$3</f>
        <v>388.828059121032</v>
      </c>
      <c r="BS137" s="0" t="n">
        <f aca="false">BA137*'Dist Horaria'!$Y$3</f>
        <v>379.959452887551</v>
      </c>
      <c r="BT137" s="0" t="n">
        <f aca="false">BA137*'Dist Horaria'!$Z$3</f>
        <v>331.686761113597</v>
      </c>
      <c r="BU137" s="0" t="n">
        <f aca="false">BA137*'Dist Horaria'!$AA$3</f>
        <v>315.415165560949</v>
      </c>
      <c r="BV137" s="0" t="n">
        <f aca="false">BA137*'Dist Horaria'!$AB$3</f>
        <v>280.740574839593</v>
      </c>
      <c r="BW137" s="0" t="n">
        <f aca="false">BA137*'Dist Horaria'!$AC$3</f>
        <v>304.273768901177</v>
      </c>
      <c r="BX137" s="0" t="n">
        <f aca="false">BA137*'Dist Horaria'!$AD$3</f>
        <v>296.244113432767</v>
      </c>
      <c r="BY137" s="0" t="n">
        <f aca="false">BA137*'Dist Horaria'!$AE$3</f>
        <v>287.749206655092</v>
      </c>
      <c r="BZ137" s="0" t="n">
        <f aca="false">AN137*1000000</f>
        <v>39404.5481424658</v>
      </c>
      <c r="CA137" s="0" t="n">
        <f aca="false">BZ137*'Dist Horaria'!$H$6</f>
        <v>985.113703561644</v>
      </c>
      <c r="CB137" s="0" t="n">
        <f aca="false">BZ137*'Dist Horaria'!$I$6</f>
        <v>985.113703561644</v>
      </c>
      <c r="CC137" s="0" t="n">
        <f aca="false">BZ137*'Dist Horaria'!$J$6</f>
        <v>985.113703561644</v>
      </c>
      <c r="CD137" s="0" t="n">
        <f aca="false">BZ137*'Dist Horaria'!$K$6</f>
        <v>985.113703561644</v>
      </c>
      <c r="CE137" s="0" t="n">
        <f aca="false">BZ137*'Dist Horaria'!$L$6</f>
        <v>985.113703561644</v>
      </c>
      <c r="CF137" s="0" t="n">
        <f aca="false">BZ137*'Dist Horaria'!$M$6</f>
        <v>2626.96987616438</v>
      </c>
      <c r="CG137" s="0" t="n">
        <f aca="false">BZ137*'Dist Horaria'!$N$6</f>
        <v>2626.96987616438</v>
      </c>
      <c r="CH137" s="0" t="n">
        <f aca="false">BZ137*'Dist Horaria'!$O$6</f>
        <v>2626.96987616438</v>
      </c>
      <c r="CI137" s="0" t="n">
        <f aca="false">BZ137*'Dist Horaria'!$P$6</f>
        <v>1723.94898123288</v>
      </c>
      <c r="CJ137" s="0" t="n">
        <f aca="false">BZ137*'Dist Horaria'!$Q$6</f>
        <v>1723.94898123288</v>
      </c>
      <c r="CK137" s="0" t="n">
        <f aca="false">BZ137*'Dist Horaria'!$R$6</f>
        <v>1723.94898123288</v>
      </c>
      <c r="CL137" s="0" t="n">
        <f aca="false">BZ137*'Dist Horaria'!$S$6</f>
        <v>1723.94898123288</v>
      </c>
      <c r="CM137" s="0" t="n">
        <f aca="false">BZ137*'Dist Horaria'!$T$6</f>
        <v>1723.94898123288</v>
      </c>
      <c r="CN137" s="0" t="n">
        <f aca="false">BZ137*'Dist Horaria'!$U$6</f>
        <v>1723.94898123288</v>
      </c>
      <c r="CO137" s="0" t="n">
        <f aca="false">BZ137*'Dist Horaria'!$V$6</f>
        <v>1723.94898123288</v>
      </c>
      <c r="CP137" s="0" t="n">
        <f aca="false">BZ137*'Dist Horaria'!$W$6</f>
        <v>1723.94898123288</v>
      </c>
      <c r="CQ137" s="0" t="n">
        <f aca="false">BZ137*'Dist Horaria'!$X$6</f>
        <v>2626.96987616438</v>
      </c>
      <c r="CR137" s="0" t="n">
        <f aca="false">BZ137*'Dist Horaria'!$Y$6</f>
        <v>2626.96987616438</v>
      </c>
      <c r="CS137" s="0" t="n">
        <f aca="false">BZ137*'Dist Horaria'!$Z$6</f>
        <v>2626.96987616438</v>
      </c>
      <c r="CT137" s="0" t="n">
        <f aca="false">BZ137*'Dist Horaria'!$AA$6</f>
        <v>985.113703561644</v>
      </c>
      <c r="CU137" s="0" t="n">
        <f aca="false">BZ137*'Dist Horaria'!$AB$6</f>
        <v>985.113703561644</v>
      </c>
      <c r="CV137" s="0" t="n">
        <f aca="false">BZ137*'Dist Horaria'!$AC$6</f>
        <v>985.113703561644</v>
      </c>
      <c r="CW137" s="0" t="n">
        <f aca="false">BZ137*'Dist Horaria'!$AD$6</f>
        <v>985.113703561644</v>
      </c>
      <c r="CX137" s="0" t="n">
        <f aca="false">BZ137*'Dist Horaria'!$AE$6</f>
        <v>985.113703561644</v>
      </c>
      <c r="CY137" s="0" t="n">
        <f aca="false">AS137*1000000</f>
        <v>41218.2958123304</v>
      </c>
      <c r="CZ137" s="0" t="n">
        <f aca="false">CY137*'Dist Horaria'!$H$6</f>
        <v>1030.45739530826</v>
      </c>
      <c r="DA137" s="0" t="n">
        <f aca="false">CY137*'Dist Horaria'!$I$6</f>
        <v>1030.45739530826</v>
      </c>
      <c r="DB137" s="0" t="n">
        <f aca="false">CY137*'Dist Horaria'!$J$6</f>
        <v>1030.45739530826</v>
      </c>
      <c r="DC137" s="0" t="n">
        <f aca="false">CY137*'Dist Horaria'!$K$6</f>
        <v>1030.45739530826</v>
      </c>
      <c r="DD137" s="0" t="n">
        <f aca="false">CY137*'Dist Horaria'!$L$6</f>
        <v>1030.45739530826</v>
      </c>
      <c r="DE137" s="0" t="n">
        <f aca="false">CY137*'Dist Horaria'!$M$6</f>
        <v>2747.88638748869</v>
      </c>
      <c r="DF137" s="0" t="n">
        <f aca="false">CY137*'Dist Horaria'!$N$6</f>
        <v>2747.88638748869</v>
      </c>
      <c r="DG137" s="0" t="n">
        <f aca="false">CY137*'Dist Horaria'!$O$6</f>
        <v>2747.88638748869</v>
      </c>
      <c r="DH137" s="0" t="n">
        <f aca="false">CY137*'Dist Horaria'!$P$6</f>
        <v>1803.30044178945</v>
      </c>
      <c r="DI137" s="0" t="n">
        <f aca="false">CY137*'Dist Horaria'!$Q$6</f>
        <v>1803.30044178945</v>
      </c>
      <c r="DJ137" s="0" t="n">
        <f aca="false">CY137*'Dist Horaria'!$R$6</f>
        <v>1803.30044178945</v>
      </c>
      <c r="DK137" s="0" t="n">
        <f aca="false">CY137*'Dist Horaria'!$S$6</f>
        <v>1803.30044178945</v>
      </c>
      <c r="DL137" s="0" t="n">
        <f aca="false">CY137*'Dist Horaria'!$T$6</f>
        <v>1803.30044178945</v>
      </c>
      <c r="DM137" s="0" t="n">
        <f aca="false">CY137*'Dist Horaria'!$U$6</f>
        <v>1803.30044178945</v>
      </c>
      <c r="DN137" s="0" t="n">
        <f aca="false">CY137*'Dist Horaria'!$V$6</f>
        <v>1803.30044178945</v>
      </c>
      <c r="DO137" s="0" t="n">
        <f aca="false">CY137*'Dist Horaria'!$W$6</f>
        <v>1803.30044178945</v>
      </c>
      <c r="DP137" s="0" t="n">
        <f aca="false">CY137*'Dist Horaria'!$X$6</f>
        <v>2747.88638748869</v>
      </c>
      <c r="DQ137" s="0" t="n">
        <f aca="false">CY137*'Dist Horaria'!$Y$6</f>
        <v>2747.88638748869</v>
      </c>
      <c r="DR137" s="0" t="n">
        <f aca="false">CY137*'Dist Horaria'!$Z$6</f>
        <v>2747.88638748869</v>
      </c>
      <c r="DS137" s="0" t="n">
        <f aca="false">CY137*'Dist Horaria'!$AA$6</f>
        <v>1030.45739530826</v>
      </c>
      <c r="DT137" s="0" t="n">
        <f aca="false">CY137*'Dist Horaria'!$AB$6</f>
        <v>1030.45739530826</v>
      </c>
      <c r="DU137" s="0" t="n">
        <f aca="false">CY137*'Dist Horaria'!$AC$6</f>
        <v>1030.45739530826</v>
      </c>
      <c r="DV137" s="0" t="n">
        <f aca="false">CY137*'Dist Horaria'!$AD$6</f>
        <v>1030.45739530826</v>
      </c>
      <c r="DW137" s="0" t="n">
        <f aca="false">CY137*'Dist Horaria'!$AE$6</f>
        <v>1030.45739530826</v>
      </c>
      <c r="DX137" s="0" t="n">
        <f aca="false">AX137*1000000</f>
        <v>2389.46642390321</v>
      </c>
      <c r="DY137" s="0" t="n">
        <f aca="false">DX137*'Dist Horaria'!$H$6</f>
        <v>59.7366605975803</v>
      </c>
      <c r="DZ137" s="0" t="n">
        <f aca="false">DX137*'Dist Horaria'!$I$6</f>
        <v>59.7366605975803</v>
      </c>
      <c r="EA137" s="0" t="n">
        <f aca="false">DX137*'Dist Horaria'!$J$6</f>
        <v>59.7366605975803</v>
      </c>
      <c r="EB137" s="0" t="n">
        <f aca="false">DX137*'Dist Horaria'!$K$6</f>
        <v>59.7366605975803</v>
      </c>
      <c r="EC137" s="0" t="n">
        <f aca="false">DX137*'Dist Horaria'!$L$6</f>
        <v>59.7366605975803</v>
      </c>
      <c r="ED137" s="0" t="n">
        <f aca="false">DX137*'Dist Horaria'!$M$6</f>
        <v>159.297761593547</v>
      </c>
      <c r="EE137" s="0" t="n">
        <f aca="false">DX137*'Dist Horaria'!$N$6</f>
        <v>159.297761593547</v>
      </c>
      <c r="EF137" s="0" t="n">
        <f aca="false">DX137*'Dist Horaria'!$O$6</f>
        <v>159.297761593547</v>
      </c>
      <c r="EG137" s="0" t="n">
        <f aca="false">DX137*'Dist Horaria'!$P$6</f>
        <v>104.539156045765</v>
      </c>
      <c r="EH137" s="0" t="n">
        <f aca="false">DX137*'Dist Horaria'!$Q$6</f>
        <v>104.539156045765</v>
      </c>
      <c r="EI137" s="0" t="n">
        <f aca="false">DX137*'Dist Horaria'!$R$6</f>
        <v>104.539156045765</v>
      </c>
      <c r="EJ137" s="0" t="n">
        <f aca="false">DX137*'Dist Horaria'!$S$6</f>
        <v>104.539156045765</v>
      </c>
      <c r="EK137" s="0" t="n">
        <f aca="false">DX137*'Dist Horaria'!$T$6</f>
        <v>104.539156045765</v>
      </c>
      <c r="EL137" s="0" t="n">
        <f aca="false">DX137*'Dist Horaria'!$U$6</f>
        <v>104.539156045765</v>
      </c>
      <c r="EM137" s="0" t="n">
        <f aca="false">DX137*'Dist Horaria'!$V$6</f>
        <v>104.539156045765</v>
      </c>
      <c r="EN137" s="0" t="n">
        <f aca="false">DX137*'Dist Horaria'!$W$6</f>
        <v>104.539156045765</v>
      </c>
      <c r="EO137" s="0" t="n">
        <f aca="false">DX137*'Dist Horaria'!$X$6</f>
        <v>159.297761593547</v>
      </c>
      <c r="EP137" s="0" t="n">
        <f aca="false">DX137*'Dist Horaria'!$Y$6</f>
        <v>159.297761593547</v>
      </c>
      <c r="EQ137" s="0" t="n">
        <f aca="false">DX137*'Dist Horaria'!$Z$6</f>
        <v>159.297761593547</v>
      </c>
      <c r="ER137" s="0" t="n">
        <f aca="false">DX137*'Dist Horaria'!$AA$6</f>
        <v>59.7366605975803</v>
      </c>
      <c r="ES137" s="0" t="n">
        <f aca="false">DX137*'Dist Horaria'!$AB$6</f>
        <v>59.7366605975803</v>
      </c>
      <c r="ET137" s="0" t="n">
        <f aca="false">DX137*'Dist Horaria'!$AC$6</f>
        <v>59.7366605975803</v>
      </c>
      <c r="EU137" s="0" t="n">
        <f aca="false">DX137*'Dist Horaria'!$AD$6</f>
        <v>59.7366605975803</v>
      </c>
      <c r="EV137" s="0" t="n">
        <f aca="false">DX137*'Dist Horaria'!$AE$6</f>
        <v>59.7366605975803</v>
      </c>
      <c r="EW137" s="0" t="n">
        <f aca="false">BB137+CA137+CZ137+DY137</f>
        <v>2346.65505053353</v>
      </c>
      <c r="EX137" s="0" t="n">
        <f aca="false">BC137+CB137+DA137+DZ137</f>
        <v>2339.39625646221</v>
      </c>
      <c r="EY137" s="0" t="n">
        <f aca="false">BD137+CC137+DB137+EA137</f>
        <v>2332.54484700441</v>
      </c>
      <c r="EZ137" s="0" t="n">
        <f aca="false">BE137+CD137+DC137+EB137</f>
        <v>2326.70771373732</v>
      </c>
      <c r="FA137" s="0" t="n">
        <f aca="false">BF137+CE137+DD137+EC137</f>
        <v>2322.44216336946</v>
      </c>
      <c r="FB137" s="0" t="n">
        <f aca="false">BG137+CF137+DE137+ED137</f>
        <v>5778.60298797521</v>
      </c>
      <c r="FC137" s="0" t="n">
        <f aca="false">BH137+CG137+DF137+EE137</f>
        <v>5789.63551025342</v>
      </c>
      <c r="FD137" s="0" t="n">
        <f aca="false">BI137+CH137+DG137+EF137</f>
        <v>5789.63551025342</v>
      </c>
      <c r="FE137" s="0" t="n">
        <f aca="false">BJ137+CI137+DH137+EG137</f>
        <v>3969.79920446255</v>
      </c>
      <c r="FF137" s="0" t="n">
        <f aca="false">BK137+CJ137+DI137+EH137</f>
        <v>4005.55032830234</v>
      </c>
      <c r="FG137" s="0" t="n">
        <f aca="false">BL137+CK137+DJ137+EI137</f>
        <v>4031.55114564038</v>
      </c>
      <c r="FH137" s="0" t="n">
        <f aca="false">BM137+CL137+DK137+EJ137</f>
        <v>4044.5515543094</v>
      </c>
      <c r="FI137" s="0" t="n">
        <f aca="false">BN137+CM137+DL137+EK137</f>
        <v>4047.80165647665</v>
      </c>
      <c r="FJ137" s="0" t="n">
        <f aca="false">BO137+CN137+DM137+EL137</f>
        <v>4044.5515543094</v>
      </c>
      <c r="FK137" s="0" t="n">
        <f aca="false">BP137+CO137+DN137+EM137</f>
        <v>4038.05134997489</v>
      </c>
      <c r="FL137" s="0" t="n">
        <f aca="false">BQ137+CP137+DO137+EN137</f>
        <v>4028.30104347312</v>
      </c>
      <c r="FM137" s="0" t="n">
        <f aca="false">BR137+CQ137+DP137+EO137</f>
        <v>5922.98208436766</v>
      </c>
      <c r="FN137" s="0" t="n">
        <f aca="false">BS137+CR137+DQ137+EP137</f>
        <v>5914.11347813418</v>
      </c>
      <c r="FO137" s="0" t="n">
        <f aca="false">BT137+CS137+DR137+EQ137</f>
        <v>5865.84078636022</v>
      </c>
      <c r="FP137" s="0" t="n">
        <f aca="false">BU137+CT137+DS137+ER137</f>
        <v>2390.72292502843</v>
      </c>
      <c r="FQ137" s="0" t="n">
        <f aca="false">BV137+CU137+DT137+ES137</f>
        <v>2356.04833430708</v>
      </c>
      <c r="FR137" s="0" t="n">
        <f aca="false">BW137+CV137+DU137+ET137</f>
        <v>2379.58152836866</v>
      </c>
      <c r="FS137" s="0" t="n">
        <f aca="false">BX137+CW137+DV137+EU137</f>
        <v>2371.55187290025</v>
      </c>
      <c r="FT137" s="0" t="n">
        <f aca="false">BY137+CX137+DW137+EV137</f>
        <v>2363.05696612258</v>
      </c>
      <c r="FU137" s="0" t="n">
        <f aca="false">AM137*'Dist Horaria'!$H$10</f>
        <v>1.29805263631467</v>
      </c>
      <c r="FV137" s="0" t="n">
        <f aca="false">AM137*'Dist Horaria'!$I$10</f>
        <v>1.21483401058247</v>
      </c>
      <c r="FW137" s="0" t="n">
        <f aca="false">AM137*'Dist Horaria'!$J$10</f>
        <v>1.20957488325837</v>
      </c>
      <c r="FX137" s="0" t="n">
        <f aca="false">AM137*'Dist Horaria'!$K$10</f>
        <v>1.17478792528359</v>
      </c>
      <c r="FY137" s="0" t="n">
        <f aca="false">AM137*'Dist Horaria'!$L$10</f>
        <v>1.17525805668161</v>
      </c>
      <c r="FZ137" s="0" t="n">
        <f aca="false">AM137*'Dist Horaria'!$M$10</f>
        <v>1.25757448562024</v>
      </c>
      <c r="GA137" s="0" t="n">
        <f aca="false">AM137*'Dist Horaria'!$N$10</f>
        <v>1.1897174439872</v>
      </c>
      <c r="GB137" s="0" t="n">
        <f aca="false">AM137*'Dist Horaria'!$O$10</f>
        <v>1.16941118377238</v>
      </c>
      <c r="GC137" s="0" t="n">
        <f aca="false">AM137*'Dist Horaria'!$P$10</f>
        <v>1.18755776771034</v>
      </c>
      <c r="GD137" s="0" t="n">
        <f aca="false">AM137*'Dist Horaria'!$Q$10</f>
        <v>1.07469971612363</v>
      </c>
      <c r="GE137" s="0" t="n">
        <f aca="false">AM137*'Dist Horaria'!$R$10</f>
        <v>1.3112950502678</v>
      </c>
      <c r="GF137" s="0" t="n">
        <f aca="false">AM137*'Dist Horaria'!$S$10</f>
        <v>1.11989691239771</v>
      </c>
      <c r="GG137" s="0" t="n">
        <f aca="false">AR137*'Dist Horaria'!$H$10</f>
        <v>1.35780056023364</v>
      </c>
      <c r="GH137" s="0" t="n">
        <f aca="false">AR137*'Dist Horaria'!$I$10</f>
        <v>1.27075147340934</v>
      </c>
      <c r="GI137" s="0" t="n">
        <f aca="false">AR137*'Dist Horaria'!$J$10</f>
        <v>1.26525027428442</v>
      </c>
      <c r="GJ137" s="0" t="n">
        <f aca="false">AR137*'Dist Horaria'!$K$10</f>
        <v>1.22886211119646</v>
      </c>
      <c r="GK137" s="0" t="n">
        <f aca="false">AR137*'Dist Horaria'!$L$10</f>
        <v>1.22935388222158</v>
      </c>
      <c r="GL137" s="0" t="n">
        <f aca="false">AR137*'Dist Horaria'!$M$10</f>
        <v>1.315459245134</v>
      </c>
      <c r="GM137" s="0" t="n">
        <f aca="false">AR137*'Dist Horaria'!$N$10</f>
        <v>1.24447881909617</v>
      </c>
      <c r="GN137" s="0" t="n">
        <f aca="false">AR137*'Dist Horaria'!$O$10</f>
        <v>1.22323788423377</v>
      </c>
      <c r="GO137" s="0" t="n">
        <f aca="false">AR137*'Dist Horaria'!$P$10</f>
        <v>1.24221973531435</v>
      </c>
      <c r="GP137" s="0" t="n">
        <f aca="false">AR137*'Dist Horaria'!$Q$10</f>
        <v>1.12416695271967</v>
      </c>
      <c r="GQ137" s="0" t="n">
        <f aca="false">AR137*'Dist Horaria'!$R$10</f>
        <v>1.37165250782141</v>
      </c>
      <c r="GR137" s="0" t="n">
        <f aca="false">AR137*'Dist Horaria'!$S$10</f>
        <v>1.17144452583579</v>
      </c>
      <c r="GS137" s="0" t="n">
        <f aca="false">AW137*'Dist Horaria'!$H$10</f>
        <v>0.0787130759555731</v>
      </c>
      <c r="GT137" s="0" t="n">
        <f aca="false">AW137*'Dist Horaria'!$I$10</f>
        <v>0.0736667520817011</v>
      </c>
      <c r="GU137" s="0" t="n">
        <f aca="false">AW137*'Dist Horaria'!$J$10</f>
        <v>0.0733478419875027</v>
      </c>
      <c r="GV137" s="0" t="n">
        <f aca="false">AW137*'Dist Horaria'!$K$10</f>
        <v>0.0712383832577658</v>
      </c>
      <c r="GW137" s="0" t="n">
        <f aca="false">AW137*'Dist Horaria'!$L$10</f>
        <v>0.07126689172299</v>
      </c>
      <c r="GX137" s="0" t="n">
        <f aca="false">AW137*'Dist Horaria'!$M$10</f>
        <v>0.0762585069642898</v>
      </c>
      <c r="GY137" s="0" t="n">
        <f aca="false">AW137*'Dist Horaria'!$N$10</f>
        <v>0.072143699657749</v>
      </c>
      <c r="GZ137" s="0" t="n">
        <f aca="false">AW137*'Dist Horaria'!$O$10</f>
        <v>0.0709123411150009</v>
      </c>
      <c r="HA137" s="0" t="n">
        <f aca="false">AW137*'Dist Horaria'!$P$10</f>
        <v>0.0720127382790927</v>
      </c>
      <c r="HB137" s="0" t="n">
        <f aca="false">AW137*'Dist Horaria'!$Q$10</f>
        <v>0.0651690987083867</v>
      </c>
      <c r="HC137" s="0" t="n">
        <f aca="false">AW137*'Dist Horaria'!$R$10</f>
        <v>0.0795160874099368</v>
      </c>
      <c r="HD137" s="0" t="n">
        <f aca="false">AW137*'Dist Horaria'!$S$10</f>
        <v>0.0679098275846834</v>
      </c>
    </row>
    <row r="138" customFormat="false" ht="13.8" hidden="false" customHeight="false" outlineLevel="0" collapsed="false">
      <c r="A138" s="0" t="n">
        <v>4.65712777777778</v>
      </c>
      <c r="B138" s="0" t="n">
        <v>-74.1374583333333</v>
      </c>
      <c r="C138" s="0" t="n">
        <v>25</v>
      </c>
      <c r="D138" s="0" t="n">
        <v>30</v>
      </c>
      <c r="E138" s="0" t="n">
        <v>1886</v>
      </c>
      <c r="F138" s="0" t="n">
        <v>28</v>
      </c>
      <c r="G138" s="0" t="s">
        <v>544</v>
      </c>
      <c r="H138" s="1" t="n">
        <v>41242</v>
      </c>
      <c r="I138" s="0" t="s">
        <v>785</v>
      </c>
      <c r="J138" s="0" t="s">
        <v>786</v>
      </c>
      <c r="K138" s="0" t="s">
        <v>787</v>
      </c>
      <c r="L138" s="0" t="s">
        <v>788</v>
      </c>
      <c r="M138" s="0" t="s">
        <v>789</v>
      </c>
      <c r="N138" s="0" t="n">
        <v>12</v>
      </c>
      <c r="O138" s="0" t="s">
        <v>110</v>
      </c>
      <c r="P138" s="0" t="s">
        <v>85</v>
      </c>
      <c r="Q138" s="0" t="s">
        <v>86</v>
      </c>
      <c r="R138" s="0" t="s">
        <v>87</v>
      </c>
      <c r="S138" s="0" t="n">
        <v>365</v>
      </c>
      <c r="T138" s="0" t="n">
        <v>24</v>
      </c>
      <c r="U138" s="0" t="n">
        <v>3</v>
      </c>
      <c r="V138" s="0" t="n">
        <v>56000</v>
      </c>
      <c r="W138" s="0" t="n">
        <f aca="false">V138*12</f>
        <v>672000</v>
      </c>
      <c r="X138" s="0" t="n">
        <v>1</v>
      </c>
      <c r="Y138" s="0" t="s">
        <v>790</v>
      </c>
      <c r="Z138" s="0" t="n">
        <v>29936.88</v>
      </c>
      <c r="AB138" s="0" t="n">
        <v>0.005</v>
      </c>
      <c r="AC138" s="0" t="n">
        <v>0</v>
      </c>
      <c r="AD138" s="0" t="n">
        <v>1493.21186834993</v>
      </c>
      <c r="AE138" s="0" t="n">
        <v>0.677918188230866</v>
      </c>
      <c r="AF138" s="0" t="n">
        <f aca="false">AE138/S138</f>
        <v>0.0018573101047421</v>
      </c>
      <c r="AG138" s="0" t="n">
        <f aca="false">AE138*EXP(AB138*AC138)</f>
        <v>0.677918188230866</v>
      </c>
      <c r="AH138" s="0" t="n">
        <f aca="false">AG138/S138</f>
        <v>0.0018573101047421</v>
      </c>
      <c r="AI138" s="0" t="s">
        <v>90</v>
      </c>
      <c r="AJ138" s="0" t="n">
        <f aca="false">IF(AI138="A",'FE DISTRIBUCIÓN'!$C$2,'FE DISTRIBUCIÓN'!$C$3)</f>
        <v>4.994E-006</v>
      </c>
      <c r="AK138" s="0" t="n">
        <f aca="false">W138*AJ138</f>
        <v>3.355968</v>
      </c>
      <c r="AL138" s="0" t="n">
        <f aca="false">AK138/365</f>
        <v>0.00919443287671233</v>
      </c>
      <c r="AM138" s="0" t="n">
        <f aca="false">AK138*EXP(AB138*AC138)</f>
        <v>3.355968</v>
      </c>
      <c r="AN138" s="0" t="n">
        <f aca="false">AM138/365</f>
        <v>0.00919443287671233</v>
      </c>
      <c r="AO138" s="0" t="n">
        <v>5.223868284E-006</v>
      </c>
      <c r="AP138" s="0" t="n">
        <f aca="false">AO138*W138</f>
        <v>3.510439486848</v>
      </c>
      <c r="AQ138" s="0" t="n">
        <f aca="false">AP138/365</f>
        <v>0.00961764242972055</v>
      </c>
      <c r="AR138" s="0" t="n">
        <f aca="false">AP138*EXP(AB138*AC138)</f>
        <v>3.510439486848</v>
      </c>
      <c r="AS138" s="0" t="n">
        <f aca="false">AR138/365</f>
        <v>0.00961764242972055</v>
      </c>
      <c r="AT138" s="0" t="n">
        <v>3.02832944E-007</v>
      </c>
      <c r="AU138" s="0" t="n">
        <f aca="false">AT138*W138</f>
        <v>0.203503738368</v>
      </c>
      <c r="AV138" s="0" t="n">
        <f aca="false">AU138/365</f>
        <v>0.000557544488679452</v>
      </c>
      <c r="AW138" s="0" t="n">
        <f aca="false">AU138*EXP(AB138*AC138)</f>
        <v>0.203503738368</v>
      </c>
      <c r="AX138" s="0" t="n">
        <f aca="false">AW138/365</f>
        <v>0.000557544488679452</v>
      </c>
      <c r="AY138" s="0" t="n">
        <f aca="false">AW138+AR138+AM138+AG138</f>
        <v>7.74782941344687</v>
      </c>
      <c r="AZ138" s="0" t="n">
        <f aca="false">AH138+AN138+AS138+AX138</f>
        <v>0.0212269298998544</v>
      </c>
      <c r="BA138" s="0" t="n">
        <f aca="false">AH138*1000000</f>
        <v>1857.3101047421</v>
      </c>
      <c r="BB138" s="0" t="n">
        <f aca="false">BA138*'Dist Horaria'!$H$3</f>
        <v>64.7171189716631</v>
      </c>
      <c r="BC138" s="0" t="n">
        <f aca="false">BA138*'Dist Horaria'!$I$3</f>
        <v>62.9858754510117</v>
      </c>
      <c r="BD138" s="0" t="n">
        <f aca="false">BA138*'Dist Horaria'!$J$3</f>
        <v>61.3517943468223</v>
      </c>
      <c r="BE138" s="0" t="n">
        <f aca="false">BA138*'Dist Horaria'!$K$3</f>
        <v>59.9596210672752</v>
      </c>
      <c r="BF138" s="0" t="n">
        <f aca="false">BA138*'Dist Horaria'!$L$3</f>
        <v>58.9422748850005</v>
      </c>
      <c r="BG138" s="0" t="n">
        <f aca="false">BA138*'Dist Horaria'!$M$3</f>
        <v>58.301789346239</v>
      </c>
      <c r="BH138" s="0" t="n">
        <f aca="false">BA138*'Dist Horaria'!$N$3</f>
        <v>60.9330780317875</v>
      </c>
      <c r="BI138" s="0" t="n">
        <f aca="false">BA138*'Dist Horaria'!$O$3</f>
        <v>60.9330780317875</v>
      </c>
      <c r="BJ138" s="0" t="n">
        <f aca="false">BA138*'Dist Horaria'!$P$3</f>
        <v>80.6165183053709</v>
      </c>
      <c r="BK138" s="0" t="n">
        <f aca="false">BA138*'Dist Horaria'!$Q$3</f>
        <v>89.1432654338236</v>
      </c>
      <c r="BL138" s="0" t="n">
        <f aca="false">BA138*'Dist Horaria'!$R$3</f>
        <v>95.3445360726983</v>
      </c>
      <c r="BM138" s="0" t="n">
        <f aca="false">BA138*'Dist Horaria'!$S$3</f>
        <v>98.4451713921356</v>
      </c>
      <c r="BN138" s="0" t="n">
        <f aca="false">BA138*'Dist Horaria'!$T$3</f>
        <v>99.2203302219949</v>
      </c>
      <c r="BO138" s="0" t="n">
        <f aca="false">BA138*'Dist Horaria'!$U$3</f>
        <v>98.4451713921356</v>
      </c>
      <c r="BP138" s="0" t="n">
        <f aca="false">BA138*'Dist Horaria'!$V$3</f>
        <v>96.8948537324169</v>
      </c>
      <c r="BQ138" s="0" t="n">
        <f aca="false">BA138*'Dist Horaria'!$W$3</f>
        <v>94.5693772428389</v>
      </c>
      <c r="BR138" s="0" t="n">
        <f aca="false">BA138*'Dist Horaria'!$X$3</f>
        <v>92.7366242087585</v>
      </c>
      <c r="BS138" s="0" t="n">
        <f aca="false">BA138*'Dist Horaria'!$Y$3</f>
        <v>90.6214358003165</v>
      </c>
      <c r="BT138" s="0" t="n">
        <f aca="false">BA138*'Dist Horaria'!$Z$3</f>
        <v>79.1082582618793</v>
      </c>
      <c r="BU138" s="0" t="n">
        <f aca="false">BA138*'Dist Horaria'!$AA$3</f>
        <v>75.2274353463367</v>
      </c>
      <c r="BV138" s="0" t="n">
        <f aca="false">BA138*'Dist Horaria'!$AB$3</f>
        <v>66.9574445010569</v>
      </c>
      <c r="BW138" s="0" t="n">
        <f aca="false">BA138*'Dist Horaria'!$AC$3</f>
        <v>72.5701798037877</v>
      </c>
      <c r="BX138" s="0" t="n">
        <f aca="false">BA138*'Dist Horaria'!$AD$3</f>
        <v>70.6550835954968</v>
      </c>
      <c r="BY138" s="0" t="n">
        <f aca="false">BA138*'Dist Horaria'!$AE$3</f>
        <v>68.6290235953248</v>
      </c>
      <c r="BZ138" s="0" t="n">
        <f aca="false">AN138*1000000</f>
        <v>9194.43287671233</v>
      </c>
      <c r="CA138" s="0" t="n">
        <f aca="false">BZ138*'Dist Horaria'!$H$6</f>
        <v>229.860821917808</v>
      </c>
      <c r="CB138" s="0" t="n">
        <f aca="false">BZ138*'Dist Horaria'!$I$6</f>
        <v>229.860821917808</v>
      </c>
      <c r="CC138" s="0" t="n">
        <f aca="false">BZ138*'Dist Horaria'!$J$6</f>
        <v>229.860821917808</v>
      </c>
      <c r="CD138" s="0" t="n">
        <f aca="false">BZ138*'Dist Horaria'!$K$6</f>
        <v>229.860821917808</v>
      </c>
      <c r="CE138" s="0" t="n">
        <f aca="false">BZ138*'Dist Horaria'!$L$6</f>
        <v>229.860821917808</v>
      </c>
      <c r="CF138" s="0" t="n">
        <f aca="false">BZ138*'Dist Horaria'!$M$6</f>
        <v>612.962191780822</v>
      </c>
      <c r="CG138" s="0" t="n">
        <f aca="false">BZ138*'Dist Horaria'!$N$6</f>
        <v>612.962191780822</v>
      </c>
      <c r="CH138" s="0" t="n">
        <f aca="false">BZ138*'Dist Horaria'!$O$6</f>
        <v>612.962191780822</v>
      </c>
      <c r="CI138" s="0" t="n">
        <f aca="false">BZ138*'Dist Horaria'!$P$6</f>
        <v>402.256438356164</v>
      </c>
      <c r="CJ138" s="0" t="n">
        <f aca="false">BZ138*'Dist Horaria'!$Q$6</f>
        <v>402.256438356164</v>
      </c>
      <c r="CK138" s="0" t="n">
        <f aca="false">BZ138*'Dist Horaria'!$R$6</f>
        <v>402.256438356164</v>
      </c>
      <c r="CL138" s="0" t="n">
        <f aca="false">BZ138*'Dist Horaria'!$S$6</f>
        <v>402.256438356164</v>
      </c>
      <c r="CM138" s="0" t="n">
        <f aca="false">BZ138*'Dist Horaria'!$T$6</f>
        <v>402.256438356164</v>
      </c>
      <c r="CN138" s="0" t="n">
        <f aca="false">BZ138*'Dist Horaria'!$U$6</f>
        <v>402.256438356164</v>
      </c>
      <c r="CO138" s="0" t="n">
        <f aca="false">BZ138*'Dist Horaria'!$V$6</f>
        <v>402.256438356164</v>
      </c>
      <c r="CP138" s="0" t="n">
        <f aca="false">BZ138*'Dist Horaria'!$W$6</f>
        <v>402.256438356164</v>
      </c>
      <c r="CQ138" s="0" t="n">
        <f aca="false">BZ138*'Dist Horaria'!$X$6</f>
        <v>612.962191780822</v>
      </c>
      <c r="CR138" s="0" t="n">
        <f aca="false">BZ138*'Dist Horaria'!$Y$6</f>
        <v>612.962191780822</v>
      </c>
      <c r="CS138" s="0" t="n">
        <f aca="false">BZ138*'Dist Horaria'!$Z$6</f>
        <v>612.962191780822</v>
      </c>
      <c r="CT138" s="0" t="n">
        <f aca="false">BZ138*'Dist Horaria'!$AA$6</f>
        <v>229.860821917808</v>
      </c>
      <c r="CU138" s="0" t="n">
        <f aca="false">BZ138*'Dist Horaria'!$AB$6</f>
        <v>229.860821917808</v>
      </c>
      <c r="CV138" s="0" t="n">
        <f aca="false">BZ138*'Dist Horaria'!$AC$6</f>
        <v>229.860821917808</v>
      </c>
      <c r="CW138" s="0" t="n">
        <f aca="false">BZ138*'Dist Horaria'!$AD$6</f>
        <v>229.860821917808</v>
      </c>
      <c r="CX138" s="0" t="n">
        <f aca="false">BZ138*'Dist Horaria'!$AE$6</f>
        <v>229.860821917808</v>
      </c>
      <c r="CY138" s="0" t="n">
        <f aca="false">AS138*1000000</f>
        <v>9617.64242972055</v>
      </c>
      <c r="CZ138" s="0" t="n">
        <f aca="false">CY138*'Dist Horaria'!$H$6</f>
        <v>240.441060743014</v>
      </c>
      <c r="DA138" s="0" t="n">
        <f aca="false">CY138*'Dist Horaria'!$I$6</f>
        <v>240.441060743014</v>
      </c>
      <c r="DB138" s="0" t="n">
        <f aca="false">CY138*'Dist Horaria'!$J$6</f>
        <v>240.441060743014</v>
      </c>
      <c r="DC138" s="0" t="n">
        <f aca="false">CY138*'Dist Horaria'!$K$6</f>
        <v>240.441060743014</v>
      </c>
      <c r="DD138" s="0" t="n">
        <f aca="false">CY138*'Dist Horaria'!$L$6</f>
        <v>240.441060743014</v>
      </c>
      <c r="DE138" s="0" t="n">
        <f aca="false">CY138*'Dist Horaria'!$M$6</f>
        <v>641.17616198137</v>
      </c>
      <c r="DF138" s="0" t="n">
        <f aca="false">CY138*'Dist Horaria'!$N$6</f>
        <v>641.17616198137</v>
      </c>
      <c r="DG138" s="0" t="n">
        <f aca="false">CY138*'Dist Horaria'!$O$6</f>
        <v>641.17616198137</v>
      </c>
      <c r="DH138" s="0" t="n">
        <f aca="false">CY138*'Dist Horaria'!$P$6</f>
        <v>420.771856300274</v>
      </c>
      <c r="DI138" s="0" t="n">
        <f aca="false">CY138*'Dist Horaria'!$Q$6</f>
        <v>420.771856300274</v>
      </c>
      <c r="DJ138" s="0" t="n">
        <f aca="false">CY138*'Dist Horaria'!$R$6</f>
        <v>420.771856300274</v>
      </c>
      <c r="DK138" s="0" t="n">
        <f aca="false">CY138*'Dist Horaria'!$S$6</f>
        <v>420.771856300274</v>
      </c>
      <c r="DL138" s="0" t="n">
        <f aca="false">CY138*'Dist Horaria'!$T$6</f>
        <v>420.771856300274</v>
      </c>
      <c r="DM138" s="0" t="n">
        <f aca="false">CY138*'Dist Horaria'!$U$6</f>
        <v>420.771856300274</v>
      </c>
      <c r="DN138" s="0" t="n">
        <f aca="false">CY138*'Dist Horaria'!$V$6</f>
        <v>420.771856300274</v>
      </c>
      <c r="DO138" s="0" t="n">
        <f aca="false">CY138*'Dist Horaria'!$W$6</f>
        <v>420.771856300274</v>
      </c>
      <c r="DP138" s="0" t="n">
        <f aca="false">CY138*'Dist Horaria'!$X$6</f>
        <v>641.17616198137</v>
      </c>
      <c r="DQ138" s="0" t="n">
        <f aca="false">CY138*'Dist Horaria'!$Y$6</f>
        <v>641.17616198137</v>
      </c>
      <c r="DR138" s="0" t="n">
        <f aca="false">CY138*'Dist Horaria'!$Z$6</f>
        <v>641.17616198137</v>
      </c>
      <c r="DS138" s="0" t="n">
        <f aca="false">CY138*'Dist Horaria'!$AA$6</f>
        <v>240.441060743014</v>
      </c>
      <c r="DT138" s="0" t="n">
        <f aca="false">CY138*'Dist Horaria'!$AB$6</f>
        <v>240.441060743014</v>
      </c>
      <c r="DU138" s="0" t="n">
        <f aca="false">CY138*'Dist Horaria'!$AC$6</f>
        <v>240.441060743014</v>
      </c>
      <c r="DV138" s="0" t="n">
        <f aca="false">CY138*'Dist Horaria'!$AD$6</f>
        <v>240.441060743014</v>
      </c>
      <c r="DW138" s="0" t="n">
        <f aca="false">CY138*'Dist Horaria'!$AE$6</f>
        <v>240.441060743014</v>
      </c>
      <c r="DX138" s="0" t="n">
        <f aca="false">AX138*1000000</f>
        <v>557.544488679452</v>
      </c>
      <c r="DY138" s="0" t="n">
        <f aca="false">DX138*'Dist Horaria'!$H$6</f>
        <v>13.9386122169863</v>
      </c>
      <c r="DZ138" s="0" t="n">
        <f aca="false">DX138*'Dist Horaria'!$I$6</f>
        <v>13.9386122169863</v>
      </c>
      <c r="EA138" s="0" t="n">
        <f aca="false">DX138*'Dist Horaria'!$J$6</f>
        <v>13.9386122169863</v>
      </c>
      <c r="EB138" s="0" t="n">
        <f aca="false">DX138*'Dist Horaria'!$K$6</f>
        <v>13.9386122169863</v>
      </c>
      <c r="EC138" s="0" t="n">
        <f aca="false">DX138*'Dist Horaria'!$L$6</f>
        <v>13.9386122169863</v>
      </c>
      <c r="ED138" s="0" t="n">
        <f aca="false">DX138*'Dist Horaria'!$M$6</f>
        <v>37.1696325786301</v>
      </c>
      <c r="EE138" s="0" t="n">
        <f aca="false">DX138*'Dist Horaria'!$N$6</f>
        <v>37.1696325786301</v>
      </c>
      <c r="EF138" s="0" t="n">
        <f aca="false">DX138*'Dist Horaria'!$O$6</f>
        <v>37.1696325786301</v>
      </c>
      <c r="EG138" s="0" t="n">
        <f aca="false">DX138*'Dist Horaria'!$P$6</f>
        <v>24.392571379726</v>
      </c>
      <c r="EH138" s="0" t="n">
        <f aca="false">DX138*'Dist Horaria'!$Q$6</f>
        <v>24.392571379726</v>
      </c>
      <c r="EI138" s="0" t="n">
        <f aca="false">DX138*'Dist Horaria'!$R$6</f>
        <v>24.392571379726</v>
      </c>
      <c r="EJ138" s="0" t="n">
        <f aca="false">DX138*'Dist Horaria'!$S$6</f>
        <v>24.392571379726</v>
      </c>
      <c r="EK138" s="0" t="n">
        <f aca="false">DX138*'Dist Horaria'!$T$6</f>
        <v>24.392571379726</v>
      </c>
      <c r="EL138" s="0" t="n">
        <f aca="false">DX138*'Dist Horaria'!$U$6</f>
        <v>24.392571379726</v>
      </c>
      <c r="EM138" s="0" t="n">
        <f aca="false">DX138*'Dist Horaria'!$V$6</f>
        <v>24.392571379726</v>
      </c>
      <c r="EN138" s="0" t="n">
        <f aca="false">DX138*'Dist Horaria'!$W$6</f>
        <v>24.392571379726</v>
      </c>
      <c r="EO138" s="0" t="n">
        <f aca="false">DX138*'Dist Horaria'!$X$6</f>
        <v>37.1696325786301</v>
      </c>
      <c r="EP138" s="0" t="n">
        <f aca="false">DX138*'Dist Horaria'!$Y$6</f>
        <v>37.1696325786301</v>
      </c>
      <c r="EQ138" s="0" t="n">
        <f aca="false">DX138*'Dist Horaria'!$Z$6</f>
        <v>37.1696325786301</v>
      </c>
      <c r="ER138" s="0" t="n">
        <f aca="false">DX138*'Dist Horaria'!$AA$6</f>
        <v>13.9386122169863</v>
      </c>
      <c r="ES138" s="0" t="n">
        <f aca="false">DX138*'Dist Horaria'!$AB$6</f>
        <v>13.9386122169863</v>
      </c>
      <c r="ET138" s="0" t="n">
        <f aca="false">DX138*'Dist Horaria'!$AC$6</f>
        <v>13.9386122169863</v>
      </c>
      <c r="EU138" s="0" t="n">
        <f aca="false">DX138*'Dist Horaria'!$AD$6</f>
        <v>13.9386122169863</v>
      </c>
      <c r="EV138" s="0" t="n">
        <f aca="false">DX138*'Dist Horaria'!$AE$6</f>
        <v>13.9386122169863</v>
      </c>
      <c r="EW138" s="0" t="n">
        <f aca="false">BB138+CA138+CZ138+DY138</f>
        <v>548.957613849471</v>
      </c>
      <c r="EX138" s="0" t="n">
        <f aca="false">BC138+CB138+DA138+DZ138</f>
        <v>547.22637032882</v>
      </c>
      <c r="EY138" s="0" t="n">
        <f aca="false">BD138+CC138+DB138+EA138</f>
        <v>545.59228922463</v>
      </c>
      <c r="EZ138" s="0" t="n">
        <f aca="false">BE138+CD138+DC138+EB138</f>
        <v>544.200115945083</v>
      </c>
      <c r="FA138" s="0" t="n">
        <f aca="false">BF138+CE138+DD138+EC138</f>
        <v>543.182769762809</v>
      </c>
      <c r="FB138" s="0" t="n">
        <f aca="false">BG138+CF138+DE138+ED138</f>
        <v>1349.60977568706</v>
      </c>
      <c r="FC138" s="0" t="n">
        <f aca="false">BH138+CG138+DF138+EE138</f>
        <v>1352.24106437261</v>
      </c>
      <c r="FD138" s="0" t="n">
        <f aca="false">BI138+CH138+DG138+EF138</f>
        <v>1352.24106437261</v>
      </c>
      <c r="FE138" s="0" t="n">
        <f aca="false">BJ138+CI138+DH138+EG138</f>
        <v>928.037384341535</v>
      </c>
      <c r="FF138" s="0" t="n">
        <f aca="false">BK138+CJ138+DI138+EH138</f>
        <v>936.564131469988</v>
      </c>
      <c r="FG138" s="0" t="n">
        <f aca="false">BL138+CK138+DJ138+EI138</f>
        <v>942.765402108863</v>
      </c>
      <c r="FH138" s="0" t="n">
        <f aca="false">BM138+CL138+DK138+EJ138</f>
        <v>945.8660374283</v>
      </c>
      <c r="FI138" s="0" t="n">
        <f aca="false">BN138+CM138+DL138+EK138</f>
        <v>946.641196258159</v>
      </c>
      <c r="FJ138" s="0" t="n">
        <f aca="false">BO138+CN138+DM138+EL138</f>
        <v>945.8660374283</v>
      </c>
      <c r="FK138" s="0" t="n">
        <f aca="false">BP138+CO138+DN138+EM138</f>
        <v>944.315719768581</v>
      </c>
      <c r="FL138" s="0" t="n">
        <f aca="false">BQ138+CP138+DO138+EN138</f>
        <v>941.990243279003</v>
      </c>
      <c r="FM138" s="0" t="n">
        <f aca="false">BR138+CQ138+DP138+EO138</f>
        <v>1384.04461054958</v>
      </c>
      <c r="FN138" s="0" t="n">
        <f aca="false">BS138+CR138+DQ138+EP138</f>
        <v>1381.92942214114</v>
      </c>
      <c r="FO138" s="0" t="n">
        <f aca="false">BT138+CS138+DR138+EQ138</f>
        <v>1370.4162446027</v>
      </c>
      <c r="FP138" s="0" t="n">
        <f aca="false">BU138+CT138+DS138+ER138</f>
        <v>559.467930224145</v>
      </c>
      <c r="FQ138" s="0" t="n">
        <f aca="false">BV138+CU138+DT138+ES138</f>
        <v>551.197939378865</v>
      </c>
      <c r="FR138" s="0" t="n">
        <f aca="false">BW138+CV138+DU138+ET138</f>
        <v>556.810674681596</v>
      </c>
      <c r="FS138" s="0" t="n">
        <f aca="false">BX138+CW138+DV138+EU138</f>
        <v>554.895578473305</v>
      </c>
      <c r="FT138" s="0" t="n">
        <f aca="false">BY138+CX138+DW138+EV138</f>
        <v>552.869518473133</v>
      </c>
      <c r="FU138" s="0" t="n">
        <f aca="false">AM138*'Dist Horaria'!$H$10</f>
        <v>0.302880210474299</v>
      </c>
      <c r="FV138" s="0" t="n">
        <f aca="false">AM138*'Dist Horaria'!$I$10</f>
        <v>0.283462450229451</v>
      </c>
      <c r="FW138" s="0" t="n">
        <f aca="false">AM138*'Dist Horaria'!$J$10</f>
        <v>0.282235315407434</v>
      </c>
      <c r="FX138" s="0" t="n">
        <f aca="false">AM138*'Dist Horaria'!$K$10</f>
        <v>0.274118324725858</v>
      </c>
      <c r="FY138" s="0" t="n">
        <f aca="false">AM138*'Dist Horaria'!$L$10</f>
        <v>0.274228022509137</v>
      </c>
      <c r="FZ138" s="0" t="n">
        <f aca="false">AM138*'Dist Horaria'!$M$10</f>
        <v>0.293435269291678</v>
      </c>
      <c r="GA138" s="0" t="n">
        <f aca="false">AM138*'Dist Horaria'!$N$10</f>
        <v>0.277601893604903</v>
      </c>
      <c r="GB138" s="0" t="n">
        <f aca="false">AM138*'Dist Horaria'!$O$10</f>
        <v>0.272863746479165</v>
      </c>
      <c r="GC138" s="0" t="n">
        <f aca="false">AM138*'Dist Horaria'!$P$10</f>
        <v>0.277097967040608</v>
      </c>
      <c r="GD138" s="0" t="n">
        <f aca="false">AM138*'Dist Horaria'!$Q$10</f>
        <v>0.250764311946814</v>
      </c>
      <c r="GE138" s="0" t="n">
        <f aca="false">AM138*'Dist Horaria'!$R$10</f>
        <v>0.305970119937985</v>
      </c>
      <c r="GF138" s="0" t="n">
        <f aca="false">AM138*'Dist Horaria'!$S$10</f>
        <v>0.261310368352667</v>
      </c>
      <c r="GG138" s="0" t="n">
        <f aca="false">AR138*'Dist Horaria'!$H$10</f>
        <v>0.31682145081056</v>
      </c>
      <c r="GH138" s="0" t="n">
        <f aca="false">AR138*'Dist Horaria'!$I$10</f>
        <v>0.296509912586816</v>
      </c>
      <c r="GI138" s="0" t="n">
        <f aca="false">AR138*'Dist Horaria'!$J$10</f>
        <v>0.295226294109257</v>
      </c>
      <c r="GJ138" s="0" t="n">
        <f aca="false">AR138*'Dist Horaria'!$K$10</f>
        <v>0.286735687344538</v>
      </c>
      <c r="GK138" s="0" t="n">
        <f aca="false">AR138*'Dist Horaria'!$L$10</f>
        <v>0.286850434395178</v>
      </c>
      <c r="GL138" s="0" t="n">
        <f aca="false">AR138*'Dist Horaria'!$M$10</f>
        <v>0.306941769455306</v>
      </c>
      <c r="GM138" s="0" t="n">
        <f aca="false">AR138*'Dist Horaria'!$N$10</f>
        <v>0.290379601037444</v>
      </c>
      <c r="GN138" s="0" t="n">
        <f aca="false">AR138*'Dist Horaria'!$O$10</f>
        <v>0.285423362251888</v>
      </c>
      <c r="GO138" s="0" t="n">
        <f aca="false">AR138*'Dist Horaria'!$P$10</f>
        <v>0.289852479292012</v>
      </c>
      <c r="GP138" s="0" t="n">
        <f aca="false">AR138*'Dist Horaria'!$Q$10</f>
        <v>0.262306715245903</v>
      </c>
      <c r="GQ138" s="0" t="n">
        <f aca="false">AR138*'Dist Horaria'!$R$10</f>
        <v>0.320053585381602</v>
      </c>
      <c r="GR138" s="0" t="n">
        <f aca="false">AR138*'Dist Horaria'!$S$10</f>
        <v>0.273338194937496</v>
      </c>
      <c r="GS138" s="0" t="n">
        <f aca="false">AW138*'Dist Horaria'!$H$10</f>
        <v>0.0183664609165542</v>
      </c>
      <c r="GT138" s="0" t="n">
        <f aca="false">AW138*'Dist Horaria'!$I$10</f>
        <v>0.0171889804398154</v>
      </c>
      <c r="GU138" s="0" t="n">
        <f aca="false">AW138*'Dist Horaria'!$J$10</f>
        <v>0.0171145677744497</v>
      </c>
      <c r="GV138" s="0" t="n">
        <f aca="false">AW138*'Dist Horaria'!$K$10</f>
        <v>0.0166223586866399</v>
      </c>
      <c r="GW138" s="0" t="n">
        <f aca="false">AW138*'Dist Horaria'!$L$10</f>
        <v>0.0166290106895755</v>
      </c>
      <c r="GX138" s="0" t="n">
        <f aca="false">AW138*'Dist Horaria'!$M$10</f>
        <v>0.017793725765525</v>
      </c>
      <c r="GY138" s="0" t="n">
        <f aca="false">AW138*'Dist Horaria'!$N$10</f>
        <v>0.0168336000601417</v>
      </c>
      <c r="GZ138" s="0" t="n">
        <f aca="false">AW138*'Dist Horaria'!$O$10</f>
        <v>0.0165462818696747</v>
      </c>
      <c r="HA138" s="0" t="n">
        <f aca="false">AW138*'Dist Horaria'!$P$10</f>
        <v>0.0168030422777978</v>
      </c>
      <c r="HB138" s="0" t="n">
        <f aca="false">AW138*'Dist Horaria'!$Q$10</f>
        <v>0.0152061863910669</v>
      </c>
      <c r="HC138" s="0" t="n">
        <f aca="false">AW138*'Dist Horaria'!$R$10</f>
        <v>0.0185538310366146</v>
      </c>
      <c r="HD138" s="0" t="n">
        <f aca="false">AW138*'Dist Horaria'!$S$10</f>
        <v>0.0158456924601447</v>
      </c>
    </row>
    <row r="139" customFormat="false" ht="13.8" hidden="false" customHeight="false" outlineLevel="0" collapsed="false">
      <c r="A139" s="0" t="n">
        <v>4.65341388888889</v>
      </c>
      <c r="B139" s="0" t="n">
        <v>-74.1420666666667</v>
      </c>
      <c r="C139" s="0" t="n">
        <v>24</v>
      </c>
      <c r="D139" s="0" t="n">
        <v>30</v>
      </c>
      <c r="E139" s="0" t="n">
        <v>1885</v>
      </c>
      <c r="F139" s="0" t="n">
        <v>30</v>
      </c>
      <c r="G139" s="0" t="s">
        <v>544</v>
      </c>
      <c r="H139" s="1" t="n">
        <v>40808</v>
      </c>
      <c r="I139" s="0" t="s">
        <v>791</v>
      </c>
      <c r="J139" s="0" t="s">
        <v>792</v>
      </c>
      <c r="K139" s="0" t="s">
        <v>793</v>
      </c>
      <c r="L139" s="0" t="s">
        <v>794</v>
      </c>
      <c r="M139" s="0" t="s">
        <v>795</v>
      </c>
      <c r="N139" s="0" t="n">
        <v>11</v>
      </c>
      <c r="O139" s="0" t="s">
        <v>110</v>
      </c>
      <c r="P139" s="0" t="s">
        <v>85</v>
      </c>
      <c r="Q139" s="0" t="s">
        <v>86</v>
      </c>
      <c r="R139" s="0" t="s">
        <v>87</v>
      </c>
      <c r="S139" s="0" t="n">
        <v>365</v>
      </c>
      <c r="T139" s="0" t="n">
        <v>24</v>
      </c>
      <c r="U139" s="0" t="n">
        <v>3</v>
      </c>
      <c r="V139" s="0" t="n">
        <v>159999.980451443</v>
      </c>
      <c r="W139" s="0" t="n">
        <f aca="false">V139*12</f>
        <v>1919999.76541732</v>
      </c>
      <c r="X139" s="0" t="n">
        <v>1</v>
      </c>
      <c r="Y139" s="0" t="s">
        <v>148</v>
      </c>
      <c r="Z139" s="0" t="n">
        <v>24419</v>
      </c>
      <c r="AA139" s="0" t="s">
        <v>89</v>
      </c>
      <c r="AB139" s="0" t="n">
        <v>0.005</v>
      </c>
      <c r="AC139" s="0" t="n">
        <v>1</v>
      </c>
      <c r="AD139" s="0" t="n">
        <v>3772.27624976346</v>
      </c>
      <c r="AE139" s="0" t="n">
        <f aca="false">AD139/2204.59</f>
        <v>1.71110104362419</v>
      </c>
      <c r="AF139" s="0" t="n">
        <f aca="false">AE139/S139</f>
        <v>0.00468794806472382</v>
      </c>
      <c r="AG139" s="0" t="n">
        <f aca="false">AE139*EXP(AB139*AC139)</f>
        <v>1.7196779732979</v>
      </c>
      <c r="AH139" s="0" t="n">
        <f aca="false">AG139/S139</f>
        <v>0.00471144650218604</v>
      </c>
      <c r="AI139" s="0" t="s">
        <v>90</v>
      </c>
      <c r="AJ139" s="0" t="n">
        <f aca="false">IF(AI139="A",'FE DISTRIBUCIÓN'!$C$2,'FE DISTRIBUCIÓN'!$C$3)</f>
        <v>4.994E-006</v>
      </c>
      <c r="AK139" s="0" t="n">
        <f aca="false">W139*AJ139</f>
        <v>9.58847882849408</v>
      </c>
      <c r="AL139" s="0" t="n">
        <f aca="false">AK139/365</f>
        <v>0.0262698050095728</v>
      </c>
      <c r="AM139" s="0" t="n">
        <f aca="false">AK139*EXP(AB139*AC139)</f>
        <v>9.63654127863183</v>
      </c>
      <c r="AN139" s="0" t="n">
        <f aca="false">AM139/365</f>
        <v>0.0264014829551557</v>
      </c>
      <c r="AO139" s="0" t="n">
        <v>5.223868284E-006</v>
      </c>
      <c r="AP139" s="0" t="n">
        <f aca="false">AO139*W139</f>
        <v>10.029825879851</v>
      </c>
      <c r="AQ139" s="0" t="n">
        <f aca="false">AP139/365</f>
        <v>0.0274789750132903</v>
      </c>
      <c r="AR139" s="0" t="n">
        <f aca="false">AP139*EXP(AB139*AC139)</f>
        <v>10.0801005912899</v>
      </c>
      <c r="AS139" s="0" t="n">
        <f aca="false">AR139/365</f>
        <v>0.0276167139487394</v>
      </c>
      <c r="AT139" s="0" t="n">
        <v>3.02832944E-007</v>
      </c>
      <c r="AU139" s="0" t="n">
        <f aca="false">AT139*W139</f>
        <v>0.581439181440635</v>
      </c>
      <c r="AV139" s="0" t="n">
        <f aca="false">AU139/365</f>
        <v>0.00159298405874147</v>
      </c>
      <c r="AW139" s="0" t="n">
        <f aca="false">AU139*EXP(AB139*AC139)</f>
        <v>0.584353657466079</v>
      </c>
      <c r="AX139" s="0" t="n">
        <f aca="false">AW139/365</f>
        <v>0.0016009689245646</v>
      </c>
      <c r="AY139" s="0" t="n">
        <f aca="false">AW139+AR139+AM139+AG139</f>
        <v>22.0206735006857</v>
      </c>
      <c r="AZ139" s="0" t="n">
        <f aca="false">AH139+AN139+AS139+AX139</f>
        <v>0.0603306123306457</v>
      </c>
      <c r="BA139" s="0" t="n">
        <f aca="false">AH139*1000000</f>
        <v>4711.44650218604</v>
      </c>
      <c r="BB139" s="0" t="n">
        <f aca="false">BA139*'Dist Horaria'!$H$3</f>
        <v>164.168193040084</v>
      </c>
      <c r="BC139" s="0" t="n">
        <f aca="false">BA139*'Dist Horaria'!$I$3</f>
        <v>159.776540182018</v>
      </c>
      <c r="BD139" s="0" t="n">
        <f aca="false">BA139*'Dist Horaria'!$J$3</f>
        <v>155.63135964218</v>
      </c>
      <c r="BE139" s="0" t="n">
        <f aca="false">BA139*'Dist Horaria'!$K$3</f>
        <v>152.099827717806</v>
      </c>
      <c r="BF139" s="0" t="n">
        <f aca="false">BA139*'Dist Horaria'!$L$3</f>
        <v>149.519121297402</v>
      </c>
      <c r="BG139" s="0" t="n">
        <f aca="false">BA139*'Dist Horaria'!$M$3</f>
        <v>147.89439888643</v>
      </c>
      <c r="BH139" s="0" t="n">
        <f aca="false">BA139*'Dist Horaria'!$N$3</f>
        <v>154.569200171426</v>
      </c>
      <c r="BI139" s="0" t="n">
        <f aca="false">BA139*'Dist Horaria'!$O$3</f>
        <v>154.569200171426</v>
      </c>
      <c r="BJ139" s="0" t="n">
        <f aca="false">BA139*'Dist Horaria'!$P$3</f>
        <v>204.500267466642</v>
      </c>
      <c r="BK139" s="0" t="n">
        <f aca="false">BA139*'Dist Horaria'!$Q$3</f>
        <v>226.130103448691</v>
      </c>
      <c r="BL139" s="0" t="n">
        <f aca="false">BA139*'Dist Horaria'!$R$3</f>
        <v>241.860893253817</v>
      </c>
      <c r="BM139" s="0" t="n">
        <f aca="false">BA139*'Dist Horaria'!$S$3</f>
        <v>249.72628815638</v>
      </c>
      <c r="BN139" s="0" t="n">
        <f aca="false">BA139*'Dist Horaria'!$T$3</f>
        <v>251.692636882021</v>
      </c>
      <c r="BO139" s="0" t="n">
        <f aca="false">BA139*'Dist Horaria'!$U$3</f>
        <v>249.72628815638</v>
      </c>
      <c r="BP139" s="0" t="n">
        <f aca="false">BA139*'Dist Horaria'!$V$3</f>
        <v>245.793590705099</v>
      </c>
      <c r="BQ139" s="0" t="n">
        <f aca="false">BA139*'Dist Horaria'!$W$3</f>
        <v>239.894544528176</v>
      </c>
      <c r="BR139" s="0" t="n">
        <f aca="false">BA139*'Dist Horaria'!$X$3</f>
        <v>235.245392052377</v>
      </c>
      <c r="BS139" s="0" t="n">
        <f aca="false">BA139*'Dist Horaria'!$Y$3</f>
        <v>229.87978455206</v>
      </c>
      <c r="BT139" s="0" t="n">
        <f aca="false">BA139*'Dist Horaria'!$Z$3</f>
        <v>200.674257750681</v>
      </c>
      <c r="BU139" s="0" t="n">
        <f aca="false">BA139*'Dist Horaria'!$AA$3</f>
        <v>190.829757629591</v>
      </c>
      <c r="BV139" s="0" t="n">
        <f aca="false">BA139*'Dist Horaria'!$AB$3</f>
        <v>169.851236411393</v>
      </c>
      <c r="BW139" s="0" t="n">
        <f aca="false">BA139*'Dist Horaria'!$AC$3</f>
        <v>184.08908610716</v>
      </c>
      <c r="BX139" s="0" t="n">
        <f aca="false">BA139*'Dist Horaria'!$AD$3</f>
        <v>179.23105334846</v>
      </c>
      <c r="BY139" s="0" t="n">
        <f aca="false">BA139*'Dist Horaria'!$AE$3</f>
        <v>174.091538263361</v>
      </c>
      <c r="BZ139" s="0" t="n">
        <f aca="false">AN139*1000000</f>
        <v>26401.4829551557</v>
      </c>
      <c r="CA139" s="0" t="n">
        <f aca="false">BZ139*'Dist Horaria'!$H$6</f>
        <v>660.037073878892</v>
      </c>
      <c r="CB139" s="0" t="n">
        <f aca="false">BZ139*'Dist Horaria'!$I$6</f>
        <v>660.037073878892</v>
      </c>
      <c r="CC139" s="0" t="n">
        <f aca="false">BZ139*'Dist Horaria'!$J$6</f>
        <v>660.037073878892</v>
      </c>
      <c r="CD139" s="0" t="n">
        <f aca="false">BZ139*'Dist Horaria'!$K$6</f>
        <v>660.037073878892</v>
      </c>
      <c r="CE139" s="0" t="n">
        <f aca="false">BZ139*'Dist Horaria'!$L$6</f>
        <v>660.037073878892</v>
      </c>
      <c r="CF139" s="0" t="n">
        <f aca="false">BZ139*'Dist Horaria'!$M$6</f>
        <v>1760.09886367705</v>
      </c>
      <c r="CG139" s="0" t="n">
        <f aca="false">BZ139*'Dist Horaria'!$N$6</f>
        <v>1760.09886367705</v>
      </c>
      <c r="CH139" s="0" t="n">
        <f aca="false">BZ139*'Dist Horaria'!$O$6</f>
        <v>1760.09886367705</v>
      </c>
      <c r="CI139" s="0" t="n">
        <f aca="false">BZ139*'Dist Horaria'!$P$6</f>
        <v>1155.06487928806</v>
      </c>
      <c r="CJ139" s="0" t="n">
        <f aca="false">BZ139*'Dist Horaria'!$Q$6</f>
        <v>1155.06487928806</v>
      </c>
      <c r="CK139" s="0" t="n">
        <f aca="false">BZ139*'Dist Horaria'!$R$6</f>
        <v>1155.06487928806</v>
      </c>
      <c r="CL139" s="0" t="n">
        <f aca="false">BZ139*'Dist Horaria'!$S$6</f>
        <v>1155.06487928806</v>
      </c>
      <c r="CM139" s="0" t="n">
        <f aca="false">BZ139*'Dist Horaria'!$T$6</f>
        <v>1155.06487928806</v>
      </c>
      <c r="CN139" s="0" t="n">
        <f aca="false">BZ139*'Dist Horaria'!$U$6</f>
        <v>1155.06487928806</v>
      </c>
      <c r="CO139" s="0" t="n">
        <f aca="false">BZ139*'Dist Horaria'!$V$6</f>
        <v>1155.06487928806</v>
      </c>
      <c r="CP139" s="0" t="n">
        <f aca="false">BZ139*'Dist Horaria'!$W$6</f>
        <v>1155.06487928806</v>
      </c>
      <c r="CQ139" s="0" t="n">
        <f aca="false">BZ139*'Dist Horaria'!$X$6</f>
        <v>1760.09886367705</v>
      </c>
      <c r="CR139" s="0" t="n">
        <f aca="false">BZ139*'Dist Horaria'!$Y$6</f>
        <v>1760.09886367705</v>
      </c>
      <c r="CS139" s="0" t="n">
        <f aca="false">BZ139*'Dist Horaria'!$Z$6</f>
        <v>1760.09886367705</v>
      </c>
      <c r="CT139" s="0" t="n">
        <f aca="false">BZ139*'Dist Horaria'!$AA$6</f>
        <v>660.037073878892</v>
      </c>
      <c r="CU139" s="0" t="n">
        <f aca="false">BZ139*'Dist Horaria'!$AB$6</f>
        <v>660.037073878892</v>
      </c>
      <c r="CV139" s="0" t="n">
        <f aca="false">BZ139*'Dist Horaria'!$AC$6</f>
        <v>660.037073878892</v>
      </c>
      <c r="CW139" s="0" t="n">
        <f aca="false">BZ139*'Dist Horaria'!$AD$6</f>
        <v>660.037073878892</v>
      </c>
      <c r="CX139" s="0" t="n">
        <f aca="false">BZ139*'Dist Horaria'!$AE$6</f>
        <v>660.037073878892</v>
      </c>
      <c r="CY139" s="0" t="n">
        <f aca="false">AS139*1000000</f>
        <v>27616.7139487394</v>
      </c>
      <c r="CZ139" s="0" t="n">
        <f aca="false">CY139*'Dist Horaria'!$H$6</f>
        <v>690.417848718485</v>
      </c>
      <c r="DA139" s="0" t="n">
        <f aca="false">CY139*'Dist Horaria'!$I$6</f>
        <v>690.417848718485</v>
      </c>
      <c r="DB139" s="0" t="n">
        <f aca="false">CY139*'Dist Horaria'!$J$6</f>
        <v>690.417848718485</v>
      </c>
      <c r="DC139" s="0" t="n">
        <f aca="false">CY139*'Dist Horaria'!$K$6</f>
        <v>690.417848718485</v>
      </c>
      <c r="DD139" s="0" t="n">
        <f aca="false">CY139*'Dist Horaria'!$L$6</f>
        <v>690.417848718485</v>
      </c>
      <c r="DE139" s="0" t="n">
        <f aca="false">CY139*'Dist Horaria'!$M$6</f>
        <v>1841.11426324929</v>
      </c>
      <c r="DF139" s="0" t="n">
        <f aca="false">CY139*'Dist Horaria'!$N$6</f>
        <v>1841.11426324929</v>
      </c>
      <c r="DG139" s="0" t="n">
        <f aca="false">CY139*'Dist Horaria'!$O$6</f>
        <v>1841.11426324929</v>
      </c>
      <c r="DH139" s="0" t="n">
        <f aca="false">CY139*'Dist Horaria'!$P$6</f>
        <v>1208.23123525735</v>
      </c>
      <c r="DI139" s="0" t="n">
        <f aca="false">CY139*'Dist Horaria'!$Q$6</f>
        <v>1208.23123525735</v>
      </c>
      <c r="DJ139" s="0" t="n">
        <f aca="false">CY139*'Dist Horaria'!$R$6</f>
        <v>1208.23123525735</v>
      </c>
      <c r="DK139" s="0" t="n">
        <f aca="false">CY139*'Dist Horaria'!$S$6</f>
        <v>1208.23123525735</v>
      </c>
      <c r="DL139" s="0" t="n">
        <f aca="false">CY139*'Dist Horaria'!$T$6</f>
        <v>1208.23123525735</v>
      </c>
      <c r="DM139" s="0" t="n">
        <f aca="false">CY139*'Dist Horaria'!$U$6</f>
        <v>1208.23123525735</v>
      </c>
      <c r="DN139" s="0" t="n">
        <f aca="false">CY139*'Dist Horaria'!$V$6</f>
        <v>1208.23123525735</v>
      </c>
      <c r="DO139" s="0" t="n">
        <f aca="false">CY139*'Dist Horaria'!$W$6</f>
        <v>1208.23123525735</v>
      </c>
      <c r="DP139" s="0" t="n">
        <f aca="false">CY139*'Dist Horaria'!$X$6</f>
        <v>1841.11426324929</v>
      </c>
      <c r="DQ139" s="0" t="n">
        <f aca="false">CY139*'Dist Horaria'!$Y$6</f>
        <v>1841.11426324929</v>
      </c>
      <c r="DR139" s="0" t="n">
        <f aca="false">CY139*'Dist Horaria'!$Z$6</f>
        <v>1841.11426324929</v>
      </c>
      <c r="DS139" s="0" t="n">
        <f aca="false">CY139*'Dist Horaria'!$AA$6</f>
        <v>690.417848718485</v>
      </c>
      <c r="DT139" s="0" t="n">
        <f aca="false">CY139*'Dist Horaria'!$AB$6</f>
        <v>690.417848718485</v>
      </c>
      <c r="DU139" s="0" t="n">
        <f aca="false">CY139*'Dist Horaria'!$AC$6</f>
        <v>690.417848718485</v>
      </c>
      <c r="DV139" s="0" t="n">
        <f aca="false">CY139*'Dist Horaria'!$AD$6</f>
        <v>690.417848718485</v>
      </c>
      <c r="DW139" s="0" t="n">
        <f aca="false">CY139*'Dist Horaria'!$AE$6</f>
        <v>690.417848718485</v>
      </c>
      <c r="DX139" s="0" t="n">
        <f aca="false">AX139*1000000</f>
        <v>1600.9689245646</v>
      </c>
      <c r="DY139" s="0" t="n">
        <f aca="false">DX139*'Dist Horaria'!$H$6</f>
        <v>40.024223114115</v>
      </c>
      <c r="DZ139" s="0" t="n">
        <f aca="false">DX139*'Dist Horaria'!$I$6</f>
        <v>40.024223114115</v>
      </c>
      <c r="EA139" s="0" t="n">
        <f aca="false">DX139*'Dist Horaria'!$J$6</f>
        <v>40.024223114115</v>
      </c>
      <c r="EB139" s="0" t="n">
        <f aca="false">DX139*'Dist Horaria'!$K$6</f>
        <v>40.024223114115</v>
      </c>
      <c r="EC139" s="0" t="n">
        <f aca="false">DX139*'Dist Horaria'!$L$6</f>
        <v>40.024223114115</v>
      </c>
      <c r="ED139" s="0" t="n">
        <f aca="false">DX139*'Dist Horaria'!$M$6</f>
        <v>106.73126163764</v>
      </c>
      <c r="EE139" s="0" t="n">
        <f aca="false">DX139*'Dist Horaria'!$N$6</f>
        <v>106.73126163764</v>
      </c>
      <c r="EF139" s="0" t="n">
        <f aca="false">DX139*'Dist Horaria'!$O$6</f>
        <v>106.73126163764</v>
      </c>
      <c r="EG139" s="0" t="n">
        <f aca="false">DX139*'Dist Horaria'!$P$6</f>
        <v>70.0423904497013</v>
      </c>
      <c r="EH139" s="0" t="n">
        <f aca="false">DX139*'Dist Horaria'!$Q$6</f>
        <v>70.0423904497013</v>
      </c>
      <c r="EI139" s="0" t="n">
        <f aca="false">DX139*'Dist Horaria'!$R$6</f>
        <v>70.0423904497013</v>
      </c>
      <c r="EJ139" s="0" t="n">
        <f aca="false">DX139*'Dist Horaria'!$S$6</f>
        <v>70.0423904497013</v>
      </c>
      <c r="EK139" s="0" t="n">
        <f aca="false">DX139*'Dist Horaria'!$T$6</f>
        <v>70.0423904497013</v>
      </c>
      <c r="EL139" s="0" t="n">
        <f aca="false">DX139*'Dist Horaria'!$U$6</f>
        <v>70.0423904497013</v>
      </c>
      <c r="EM139" s="0" t="n">
        <f aca="false">DX139*'Dist Horaria'!$V$6</f>
        <v>70.0423904497013</v>
      </c>
      <c r="EN139" s="0" t="n">
        <f aca="false">DX139*'Dist Horaria'!$W$6</f>
        <v>70.0423904497013</v>
      </c>
      <c r="EO139" s="0" t="n">
        <f aca="false">DX139*'Dist Horaria'!$X$6</f>
        <v>106.73126163764</v>
      </c>
      <c r="EP139" s="0" t="n">
        <f aca="false">DX139*'Dist Horaria'!$Y$6</f>
        <v>106.73126163764</v>
      </c>
      <c r="EQ139" s="0" t="n">
        <f aca="false">DX139*'Dist Horaria'!$Z$6</f>
        <v>106.73126163764</v>
      </c>
      <c r="ER139" s="0" t="n">
        <f aca="false">DX139*'Dist Horaria'!$AA$6</f>
        <v>40.024223114115</v>
      </c>
      <c r="ES139" s="0" t="n">
        <f aca="false">DX139*'Dist Horaria'!$AB$6</f>
        <v>40.024223114115</v>
      </c>
      <c r="ET139" s="0" t="n">
        <f aca="false">DX139*'Dist Horaria'!$AC$6</f>
        <v>40.024223114115</v>
      </c>
      <c r="EU139" s="0" t="n">
        <f aca="false">DX139*'Dist Horaria'!$AD$6</f>
        <v>40.024223114115</v>
      </c>
      <c r="EV139" s="0" t="n">
        <f aca="false">DX139*'Dist Horaria'!$AE$6</f>
        <v>40.024223114115</v>
      </c>
      <c r="EW139" s="0" t="n">
        <f aca="false">BB139+CA139+CZ139+DY139</f>
        <v>1554.64733875158</v>
      </c>
      <c r="EX139" s="0" t="n">
        <f aca="false">BC139+CB139+DA139+DZ139</f>
        <v>1550.25568589351</v>
      </c>
      <c r="EY139" s="0" t="n">
        <f aca="false">BD139+CC139+DB139+EA139</f>
        <v>1546.11050535367</v>
      </c>
      <c r="EZ139" s="0" t="n">
        <f aca="false">BE139+CD139+DC139+EB139</f>
        <v>1542.5789734293</v>
      </c>
      <c r="FA139" s="0" t="n">
        <f aca="false">BF139+CE139+DD139+EC139</f>
        <v>1539.99826700889</v>
      </c>
      <c r="FB139" s="0" t="n">
        <f aca="false">BG139+CF139+DE139+ED139</f>
        <v>3855.83878745041</v>
      </c>
      <c r="FC139" s="0" t="n">
        <f aca="false">BH139+CG139+DF139+EE139</f>
        <v>3862.5135887354</v>
      </c>
      <c r="FD139" s="0" t="n">
        <f aca="false">BI139+CH139+DG139+EF139</f>
        <v>3862.5135887354</v>
      </c>
      <c r="FE139" s="0" t="n">
        <f aca="false">BJ139+CI139+DH139+EG139</f>
        <v>2637.83877246175</v>
      </c>
      <c r="FF139" s="0" t="n">
        <f aca="false">BK139+CJ139+DI139+EH139</f>
        <v>2659.4686084438</v>
      </c>
      <c r="FG139" s="0" t="n">
        <f aca="false">BL139+CK139+DJ139+EI139</f>
        <v>2675.19939824893</v>
      </c>
      <c r="FH139" s="0" t="n">
        <f aca="false">BM139+CL139+DK139+EJ139</f>
        <v>2683.06479315149</v>
      </c>
      <c r="FI139" s="0" t="n">
        <f aca="false">BN139+CM139+DL139+EK139</f>
        <v>2685.03114187713</v>
      </c>
      <c r="FJ139" s="0" t="n">
        <f aca="false">BO139+CN139+DM139+EL139</f>
        <v>2683.06479315149</v>
      </c>
      <c r="FK139" s="0" t="n">
        <f aca="false">BP139+CO139+DN139+EM139</f>
        <v>2679.13209570021</v>
      </c>
      <c r="FL139" s="0" t="n">
        <f aca="false">BQ139+CP139+DO139+EN139</f>
        <v>2673.23304952329</v>
      </c>
      <c r="FM139" s="0" t="n">
        <f aca="false">BR139+CQ139+DP139+EO139</f>
        <v>3943.18978061636</v>
      </c>
      <c r="FN139" s="0" t="n">
        <f aca="false">BS139+CR139+DQ139+EP139</f>
        <v>3937.82417311604</v>
      </c>
      <c r="FO139" s="0" t="n">
        <f aca="false">BT139+CS139+DR139+EQ139</f>
        <v>3908.61864631466</v>
      </c>
      <c r="FP139" s="0" t="n">
        <f aca="false">BU139+CT139+DS139+ER139</f>
        <v>1581.30890334108</v>
      </c>
      <c r="FQ139" s="0" t="n">
        <f aca="false">BV139+CU139+DT139+ES139</f>
        <v>1560.33038212289</v>
      </c>
      <c r="FR139" s="0" t="n">
        <f aca="false">BW139+CV139+DU139+ET139</f>
        <v>1574.56823181865</v>
      </c>
      <c r="FS139" s="0" t="n">
        <f aca="false">BX139+CW139+DV139+EU139</f>
        <v>1569.71019905995</v>
      </c>
      <c r="FT139" s="0" t="n">
        <f aca="false">BY139+CX139+DW139+EV139</f>
        <v>1564.57068397485</v>
      </c>
      <c r="FU139" s="0" t="n">
        <f aca="false">AM139*'Dist Horaria'!$H$10</f>
        <v>0.869709619017905</v>
      </c>
      <c r="FV139" s="0" t="n">
        <f aca="false">AM139*'Dist Horaria'!$I$10</f>
        <v>0.813952219621351</v>
      </c>
      <c r="FW139" s="0" t="n">
        <f aca="false">AM139*'Dist Horaria'!$J$10</f>
        <v>0.810428546163554</v>
      </c>
      <c r="FX139" s="0" t="n">
        <f aca="false">AM139*'Dist Horaria'!$K$10</f>
        <v>0.787120899677867</v>
      </c>
      <c r="FY139" s="0" t="n">
        <f aca="false">AM139*'Dist Horaria'!$L$10</f>
        <v>0.787435892912827</v>
      </c>
      <c r="FZ139" s="0" t="n">
        <f aca="false">AM139*'Dist Horaria'!$M$10</f>
        <v>0.842588810482015</v>
      </c>
      <c r="GA139" s="0" t="n">
        <f aca="false">AM139*'Dist Horaria'!$N$10</f>
        <v>0.797123842286341</v>
      </c>
      <c r="GB139" s="0" t="n">
        <f aca="false">AM139*'Dist Horaria'!$O$10</f>
        <v>0.78351842341423</v>
      </c>
      <c r="GC139" s="0" t="n">
        <f aca="false">AM139*'Dist Horaria'!$P$10</f>
        <v>0.795676835301104</v>
      </c>
      <c r="GD139" s="0" t="n">
        <f aca="false">AM139*'Dist Horaria'!$Q$10</f>
        <v>0.720060692856183</v>
      </c>
      <c r="GE139" s="0" t="n">
        <f aca="false">AM139*'Dist Horaria'!$R$10</f>
        <v>0.878582182789087</v>
      </c>
      <c r="GF139" s="0" t="n">
        <f aca="false">AM139*'Dist Horaria'!$S$10</f>
        <v>0.750343314109362</v>
      </c>
      <c r="GG139" s="0" t="n">
        <f aca="false">AR139*'Dist Horaria'!$H$10</f>
        <v>0.90974138868189</v>
      </c>
      <c r="GH139" s="0" t="n">
        <f aca="false">AR139*'Dist Horaria'!$I$10</f>
        <v>0.851417537999876</v>
      </c>
      <c r="GI139" s="0" t="n">
        <f aca="false">AR139*'Dist Horaria'!$J$10</f>
        <v>0.847731673758914</v>
      </c>
      <c r="GJ139" s="0" t="n">
        <f aca="false">AR139*'Dist Horaria'!$K$10</f>
        <v>0.823351202142723</v>
      </c>
      <c r="GK139" s="0" t="n">
        <f aca="false">AR139*'Dist Horaria'!$L$10</f>
        <v>0.823680694167109</v>
      </c>
      <c r="GL139" s="0" t="n">
        <f aca="false">AR139*'Dist Horaria'!$M$10</f>
        <v>0.881372239393329</v>
      </c>
      <c r="GM139" s="0" t="n">
        <f aca="false">AR139*'Dist Horaria'!$N$10</f>
        <v>0.8338145691109</v>
      </c>
      <c r="GN139" s="0" t="n">
        <f aca="false">AR139*'Dist Horaria'!$O$10</f>
        <v>0.819582907890124</v>
      </c>
      <c r="GO139" s="0" t="n">
        <f aca="false">AR139*'Dist Horaria'!$P$10</f>
        <v>0.832300957998184</v>
      </c>
      <c r="GP139" s="0" t="n">
        <f aca="false">AR139*'Dist Horaria'!$Q$10</f>
        <v>0.753204288339303</v>
      </c>
      <c r="GQ139" s="0" t="n">
        <f aca="false">AR139*'Dist Horaria'!$R$10</f>
        <v>0.919022346727954</v>
      </c>
      <c r="GR139" s="0" t="n">
        <f aca="false">AR139*'Dist Horaria'!$S$10</f>
        <v>0.784880785079565</v>
      </c>
      <c r="GS139" s="0" t="n">
        <f aca="false">AW139*'Dist Horaria'!$H$10</f>
        <v>0.0527386312279357</v>
      </c>
      <c r="GT139" s="0" t="n">
        <f aca="false">AW139*'Dist Horaria'!$I$10</f>
        <v>0.0493575384347754</v>
      </c>
      <c r="GU139" s="0" t="n">
        <f aca="false">AW139*'Dist Horaria'!$J$10</f>
        <v>0.0491438651454443</v>
      </c>
      <c r="GV139" s="0" t="n">
        <f aca="false">AW139*'Dist Horaria'!$K$10</f>
        <v>0.0477305044720419</v>
      </c>
      <c r="GW139" s="0" t="n">
        <f aca="false">AW139*'Dist Horaria'!$L$10</f>
        <v>0.0477496054589628</v>
      </c>
      <c r="GX139" s="0" t="n">
        <f aca="false">AW139*'Dist Horaria'!$M$10</f>
        <v>0.0510940428633814</v>
      </c>
      <c r="GY139" s="0" t="n">
        <f aca="false">AW139*'Dist Horaria'!$N$10</f>
        <v>0.0483370764701971</v>
      </c>
      <c r="GZ139" s="0" t="n">
        <f aca="false">AW139*'Dist Horaria'!$O$10</f>
        <v>0.0475120526313116</v>
      </c>
      <c r="HA139" s="0" t="n">
        <f aca="false">AW139*'Dist Horaria'!$P$10</f>
        <v>0.0482493308984454</v>
      </c>
      <c r="HB139" s="0" t="n">
        <f aca="false">AW139*'Dist Horaria'!$Q$10</f>
        <v>0.0436640167153219</v>
      </c>
      <c r="HC139" s="0" t="n">
        <f aca="false">AW139*'Dist Horaria'!$R$10</f>
        <v>0.0532766577813307</v>
      </c>
      <c r="HD139" s="0" t="n">
        <f aca="false">AW139*'Dist Horaria'!$S$10</f>
        <v>0.0455003353669313</v>
      </c>
    </row>
    <row r="140" customFormat="false" ht="13.8" hidden="false" customHeight="false" outlineLevel="0" collapsed="false">
      <c r="A140" s="0" t="n">
        <v>4.62816111111111</v>
      </c>
      <c r="B140" s="0" t="n">
        <v>-74.1699972222222</v>
      </c>
      <c r="C140" s="0" t="n">
        <v>21</v>
      </c>
      <c r="D140" s="0" t="n">
        <v>27</v>
      </c>
      <c r="E140" s="0" t="n">
        <v>1843</v>
      </c>
      <c r="F140" s="0" t="n">
        <v>31</v>
      </c>
      <c r="G140" s="0" t="s">
        <v>544</v>
      </c>
      <c r="H140" s="1" t="n">
        <v>41381</v>
      </c>
      <c r="I140" s="0" t="s">
        <v>796</v>
      </c>
      <c r="J140" s="0" t="s">
        <v>797</v>
      </c>
      <c r="K140" s="0" t="s">
        <v>798</v>
      </c>
      <c r="L140" s="0" t="s">
        <v>799</v>
      </c>
      <c r="M140" s="0" t="s">
        <v>800</v>
      </c>
      <c r="N140" s="0" t="n">
        <v>10</v>
      </c>
      <c r="O140" s="0" t="s">
        <v>84</v>
      </c>
      <c r="P140" s="0" t="s">
        <v>85</v>
      </c>
      <c r="Q140" s="0" t="s">
        <v>86</v>
      </c>
      <c r="R140" s="0" t="s">
        <v>87</v>
      </c>
      <c r="S140" s="0" t="n">
        <v>365</v>
      </c>
      <c r="T140" s="0" t="n">
        <v>24</v>
      </c>
      <c r="U140" s="0" t="n">
        <v>3</v>
      </c>
      <c r="V140" s="0" t="n">
        <v>48000</v>
      </c>
      <c r="W140" s="0" t="n">
        <f aca="false">V140*12</f>
        <v>576000</v>
      </c>
      <c r="X140" s="0" t="n">
        <v>1</v>
      </c>
      <c r="Y140" s="0" t="s">
        <v>148</v>
      </c>
      <c r="Z140" s="0" t="n">
        <v>23058</v>
      </c>
      <c r="AA140" s="0" t="s">
        <v>89</v>
      </c>
      <c r="AB140" s="0" t="n">
        <v>0.005</v>
      </c>
      <c r="AC140" s="0" t="n">
        <v>-1</v>
      </c>
      <c r="AD140" s="0" t="n">
        <v>2588.68745595193</v>
      </c>
      <c r="AE140" s="0" t="n">
        <v>1.17526410500218</v>
      </c>
      <c r="AF140" s="0" t="n">
        <f aca="false">AE140/S140</f>
        <v>0.00321990165754021</v>
      </c>
      <c r="AG140" s="0" t="n">
        <f aca="false">AE140*EXP(AB140*AC140)</f>
        <v>1.16940245082439</v>
      </c>
      <c r="AH140" s="0" t="n">
        <f aca="false">AG140/S140</f>
        <v>0.00320384233102572</v>
      </c>
      <c r="AI140" s="0" t="s">
        <v>90</v>
      </c>
      <c r="AJ140" s="0" t="n">
        <f aca="false">IF(AI140="A",'FE DISTRIBUCIÓN'!$C$2,'FE DISTRIBUCIÓN'!$C$3)</f>
        <v>4.994E-006</v>
      </c>
      <c r="AK140" s="0" t="n">
        <f aca="false">W140*AJ140</f>
        <v>2.876544</v>
      </c>
      <c r="AL140" s="0" t="n">
        <f aca="false">AK140/365</f>
        <v>0.00788094246575342</v>
      </c>
      <c r="AM140" s="0" t="n">
        <f aca="false">AK140*EXP(AB140*AC140)</f>
        <v>2.86219717694683</v>
      </c>
      <c r="AN140" s="0" t="n">
        <f aca="false">AM140/365</f>
        <v>0.00784163610122421</v>
      </c>
      <c r="AO140" s="0" t="n">
        <v>5.223868284E-006</v>
      </c>
      <c r="AP140" s="0" t="n">
        <f aca="false">AO140*W140</f>
        <v>3.008948131584</v>
      </c>
      <c r="AQ140" s="0" t="n">
        <f aca="false">AP140/365</f>
        <v>0.00824369351118904</v>
      </c>
      <c r="AR140" s="0" t="n">
        <f aca="false">AP140*EXP(AB140*AC140)</f>
        <v>2.99394094016959</v>
      </c>
      <c r="AS140" s="0" t="n">
        <f aca="false">AR140/365</f>
        <v>0.00820257791827284</v>
      </c>
      <c r="AT140" s="0" t="n">
        <v>3.02832944E-007</v>
      </c>
      <c r="AU140" s="0" t="n">
        <f aca="false">AT140*W140</f>
        <v>0.174431775744</v>
      </c>
      <c r="AV140" s="0" t="n">
        <f aca="false">AU140/365</f>
        <v>0.000477895276010959</v>
      </c>
      <c r="AW140" s="0" t="n">
        <f aca="false">AU140*EXP(AB140*AC140)</f>
        <v>0.173561793633019</v>
      </c>
      <c r="AX140" s="0" t="n">
        <f aca="false">AW140/365</f>
        <v>0.000475511763378135</v>
      </c>
      <c r="AY140" s="0" t="n">
        <f aca="false">AW140+AR140+AM140+AG140</f>
        <v>7.19910236157383</v>
      </c>
      <c r="AZ140" s="0" t="n">
        <f aca="false">AH140+AN140+AS140+AX140</f>
        <v>0.0197235681139009</v>
      </c>
      <c r="BA140" s="0" t="n">
        <f aca="false">AH140*1000000</f>
        <v>3203.84233102572</v>
      </c>
      <c r="BB140" s="0" t="n">
        <f aca="false">BA140*'Dist Horaria'!$H$3</f>
        <v>111.636416974231</v>
      </c>
      <c r="BC140" s="0" t="n">
        <f aca="false">BA140*'Dist Horaria'!$I$3</f>
        <v>108.65003830617</v>
      </c>
      <c r="BD140" s="0" t="n">
        <f aca="false">BA140*'Dist Horaria'!$J$3</f>
        <v>105.831263885805</v>
      </c>
      <c r="BE140" s="0" t="n">
        <f aca="false">BA140*'Dist Horaria'!$K$3</f>
        <v>103.429778170658</v>
      </c>
      <c r="BF140" s="0" t="n">
        <f aca="false">BA140*'Dist Horaria'!$L$3</f>
        <v>101.674865646489</v>
      </c>
      <c r="BG140" s="0" t="n">
        <f aca="false">BA140*'Dist Horaria'!$M$3</f>
        <v>100.570034161292</v>
      </c>
      <c r="BH140" s="0" t="n">
        <f aca="false">BA140*'Dist Horaria'!$N$3</f>
        <v>105.108982210077</v>
      </c>
      <c r="BI140" s="0" t="n">
        <f aca="false">BA140*'Dist Horaria'!$O$3</f>
        <v>105.108982210077</v>
      </c>
      <c r="BJ140" s="0" t="n">
        <f aca="false">BA140*'Dist Horaria'!$P$3</f>
        <v>139.062730164019</v>
      </c>
      <c r="BK140" s="0" t="n">
        <f aca="false">BA140*'Dist Horaria'!$Q$3</f>
        <v>153.771288162137</v>
      </c>
      <c r="BL140" s="0" t="n">
        <f aca="false">BA140*'Dist Horaria'!$R$3</f>
        <v>164.468421251677</v>
      </c>
      <c r="BM140" s="0" t="n">
        <f aca="false">BA140*'Dist Horaria'!$S$3</f>
        <v>169.816987796447</v>
      </c>
      <c r="BN140" s="0" t="n">
        <f aca="false">BA140*'Dist Horaria'!$T$3</f>
        <v>171.154129432639</v>
      </c>
      <c r="BO140" s="0" t="n">
        <f aca="false">BA140*'Dist Horaria'!$U$3</f>
        <v>169.816987796447</v>
      </c>
      <c r="BP140" s="0" t="n">
        <f aca="false">BA140*'Dist Horaria'!$V$3</f>
        <v>167.142704524062</v>
      </c>
      <c r="BQ140" s="0" t="n">
        <f aca="false">BA140*'Dist Horaria'!$W$3</f>
        <v>163.131279615484</v>
      </c>
      <c r="BR140" s="0" t="n">
        <f aca="false">BA140*'Dist Horaria'!$X$3</f>
        <v>159.96979799865</v>
      </c>
      <c r="BS140" s="0" t="n">
        <f aca="false">BA140*'Dist Horaria'!$Y$3</f>
        <v>156.321118037367</v>
      </c>
      <c r="BT140" s="0" t="n">
        <f aca="false">BA140*'Dist Horaria'!$Z$3</f>
        <v>136.460995881093</v>
      </c>
      <c r="BU140" s="0" t="n">
        <f aca="false">BA140*'Dist Horaria'!$AA$3</f>
        <v>129.766613126008</v>
      </c>
      <c r="BV140" s="0" t="n">
        <f aca="false">BA140*'Dist Horaria'!$AB$3</f>
        <v>115.500957283371</v>
      </c>
      <c r="BW140" s="0" t="n">
        <f aca="false">BA140*'Dist Horaria'!$AC$3</f>
        <v>125.182872494955</v>
      </c>
      <c r="BX140" s="0" t="n">
        <f aca="false">BA140*'Dist Horaria'!$AD$3</f>
        <v>121.879349682883</v>
      </c>
      <c r="BY140" s="0" t="n">
        <f aca="false">BA140*'Dist Horaria'!$AE$3</f>
        <v>118.384415381295</v>
      </c>
      <c r="BZ140" s="0" t="n">
        <f aca="false">AN140*1000000</f>
        <v>7841.63610122421</v>
      </c>
      <c r="CA140" s="0" t="n">
        <f aca="false">BZ140*'Dist Horaria'!$H$6</f>
        <v>196.040902530605</v>
      </c>
      <c r="CB140" s="0" t="n">
        <f aca="false">BZ140*'Dist Horaria'!$I$6</f>
        <v>196.040902530605</v>
      </c>
      <c r="CC140" s="0" t="n">
        <f aca="false">BZ140*'Dist Horaria'!$J$6</f>
        <v>196.040902530605</v>
      </c>
      <c r="CD140" s="0" t="n">
        <f aca="false">BZ140*'Dist Horaria'!$K$6</f>
        <v>196.040902530605</v>
      </c>
      <c r="CE140" s="0" t="n">
        <f aca="false">BZ140*'Dist Horaria'!$L$6</f>
        <v>196.040902530605</v>
      </c>
      <c r="CF140" s="0" t="n">
        <f aca="false">BZ140*'Dist Horaria'!$M$6</f>
        <v>522.775740081614</v>
      </c>
      <c r="CG140" s="0" t="n">
        <f aca="false">BZ140*'Dist Horaria'!$N$6</f>
        <v>522.775740081614</v>
      </c>
      <c r="CH140" s="0" t="n">
        <f aca="false">BZ140*'Dist Horaria'!$O$6</f>
        <v>522.775740081614</v>
      </c>
      <c r="CI140" s="0" t="n">
        <f aca="false">BZ140*'Dist Horaria'!$P$6</f>
        <v>343.071579428559</v>
      </c>
      <c r="CJ140" s="0" t="n">
        <f aca="false">BZ140*'Dist Horaria'!$Q$6</f>
        <v>343.071579428559</v>
      </c>
      <c r="CK140" s="0" t="n">
        <f aca="false">BZ140*'Dist Horaria'!$R$6</f>
        <v>343.071579428559</v>
      </c>
      <c r="CL140" s="0" t="n">
        <f aca="false">BZ140*'Dist Horaria'!$S$6</f>
        <v>343.071579428559</v>
      </c>
      <c r="CM140" s="0" t="n">
        <f aca="false">BZ140*'Dist Horaria'!$T$6</f>
        <v>343.071579428559</v>
      </c>
      <c r="CN140" s="0" t="n">
        <f aca="false">BZ140*'Dist Horaria'!$U$6</f>
        <v>343.071579428559</v>
      </c>
      <c r="CO140" s="0" t="n">
        <f aca="false">BZ140*'Dist Horaria'!$V$6</f>
        <v>343.071579428559</v>
      </c>
      <c r="CP140" s="0" t="n">
        <f aca="false">BZ140*'Dist Horaria'!$W$6</f>
        <v>343.071579428559</v>
      </c>
      <c r="CQ140" s="0" t="n">
        <f aca="false">BZ140*'Dist Horaria'!$X$6</f>
        <v>522.775740081614</v>
      </c>
      <c r="CR140" s="0" t="n">
        <f aca="false">BZ140*'Dist Horaria'!$Y$6</f>
        <v>522.775740081614</v>
      </c>
      <c r="CS140" s="0" t="n">
        <f aca="false">BZ140*'Dist Horaria'!$Z$6</f>
        <v>522.775740081614</v>
      </c>
      <c r="CT140" s="0" t="n">
        <f aca="false">BZ140*'Dist Horaria'!$AA$6</f>
        <v>196.040902530605</v>
      </c>
      <c r="CU140" s="0" t="n">
        <f aca="false">BZ140*'Dist Horaria'!$AB$6</f>
        <v>196.040902530605</v>
      </c>
      <c r="CV140" s="0" t="n">
        <f aca="false">BZ140*'Dist Horaria'!$AC$6</f>
        <v>196.040902530605</v>
      </c>
      <c r="CW140" s="0" t="n">
        <f aca="false">BZ140*'Dist Horaria'!$AD$6</f>
        <v>196.040902530605</v>
      </c>
      <c r="CX140" s="0" t="n">
        <f aca="false">BZ140*'Dist Horaria'!$AE$6</f>
        <v>196.040902530605</v>
      </c>
      <c r="CY140" s="0" t="n">
        <f aca="false">AS140*1000000</f>
        <v>8202.57791827284</v>
      </c>
      <c r="CZ140" s="0" t="n">
        <f aca="false">CY140*'Dist Horaria'!$H$6</f>
        <v>205.064447956821</v>
      </c>
      <c r="DA140" s="0" t="n">
        <f aca="false">CY140*'Dist Horaria'!$I$6</f>
        <v>205.064447956821</v>
      </c>
      <c r="DB140" s="0" t="n">
        <f aca="false">CY140*'Dist Horaria'!$J$6</f>
        <v>205.064447956821</v>
      </c>
      <c r="DC140" s="0" t="n">
        <f aca="false">CY140*'Dist Horaria'!$K$6</f>
        <v>205.064447956821</v>
      </c>
      <c r="DD140" s="0" t="n">
        <f aca="false">CY140*'Dist Horaria'!$L$6</f>
        <v>205.064447956821</v>
      </c>
      <c r="DE140" s="0" t="n">
        <f aca="false">CY140*'Dist Horaria'!$M$6</f>
        <v>546.838527884856</v>
      </c>
      <c r="DF140" s="0" t="n">
        <f aca="false">CY140*'Dist Horaria'!$N$6</f>
        <v>546.838527884856</v>
      </c>
      <c r="DG140" s="0" t="n">
        <f aca="false">CY140*'Dist Horaria'!$O$6</f>
        <v>546.838527884856</v>
      </c>
      <c r="DH140" s="0" t="n">
        <f aca="false">CY140*'Dist Horaria'!$P$6</f>
        <v>358.862783924437</v>
      </c>
      <c r="DI140" s="0" t="n">
        <f aca="false">CY140*'Dist Horaria'!$Q$6</f>
        <v>358.862783924437</v>
      </c>
      <c r="DJ140" s="0" t="n">
        <f aca="false">CY140*'Dist Horaria'!$R$6</f>
        <v>358.862783924437</v>
      </c>
      <c r="DK140" s="0" t="n">
        <f aca="false">CY140*'Dist Horaria'!$S$6</f>
        <v>358.862783924437</v>
      </c>
      <c r="DL140" s="0" t="n">
        <f aca="false">CY140*'Dist Horaria'!$T$6</f>
        <v>358.862783924437</v>
      </c>
      <c r="DM140" s="0" t="n">
        <f aca="false">CY140*'Dist Horaria'!$U$6</f>
        <v>358.862783924437</v>
      </c>
      <c r="DN140" s="0" t="n">
        <f aca="false">CY140*'Dist Horaria'!$V$6</f>
        <v>358.862783924437</v>
      </c>
      <c r="DO140" s="0" t="n">
        <f aca="false">CY140*'Dist Horaria'!$W$6</f>
        <v>358.862783924437</v>
      </c>
      <c r="DP140" s="0" t="n">
        <f aca="false">CY140*'Dist Horaria'!$X$6</f>
        <v>546.838527884856</v>
      </c>
      <c r="DQ140" s="0" t="n">
        <f aca="false">CY140*'Dist Horaria'!$Y$6</f>
        <v>546.838527884856</v>
      </c>
      <c r="DR140" s="0" t="n">
        <f aca="false">CY140*'Dist Horaria'!$Z$6</f>
        <v>546.838527884856</v>
      </c>
      <c r="DS140" s="0" t="n">
        <f aca="false">CY140*'Dist Horaria'!$AA$6</f>
        <v>205.064447956821</v>
      </c>
      <c r="DT140" s="0" t="n">
        <f aca="false">CY140*'Dist Horaria'!$AB$6</f>
        <v>205.064447956821</v>
      </c>
      <c r="DU140" s="0" t="n">
        <f aca="false">CY140*'Dist Horaria'!$AC$6</f>
        <v>205.064447956821</v>
      </c>
      <c r="DV140" s="0" t="n">
        <f aca="false">CY140*'Dist Horaria'!$AD$6</f>
        <v>205.064447956821</v>
      </c>
      <c r="DW140" s="0" t="n">
        <f aca="false">CY140*'Dist Horaria'!$AE$6</f>
        <v>205.064447956821</v>
      </c>
      <c r="DX140" s="0" t="n">
        <f aca="false">AX140*1000000</f>
        <v>475.511763378135</v>
      </c>
      <c r="DY140" s="0" t="n">
        <f aca="false">DX140*'Dist Horaria'!$H$6</f>
        <v>11.8877940844534</v>
      </c>
      <c r="DZ140" s="0" t="n">
        <f aca="false">DX140*'Dist Horaria'!$I$6</f>
        <v>11.8877940844534</v>
      </c>
      <c r="EA140" s="0" t="n">
        <f aca="false">DX140*'Dist Horaria'!$J$6</f>
        <v>11.8877940844534</v>
      </c>
      <c r="EB140" s="0" t="n">
        <f aca="false">DX140*'Dist Horaria'!$K$6</f>
        <v>11.8877940844534</v>
      </c>
      <c r="EC140" s="0" t="n">
        <f aca="false">DX140*'Dist Horaria'!$L$6</f>
        <v>11.8877940844534</v>
      </c>
      <c r="ED140" s="0" t="n">
        <f aca="false">DX140*'Dist Horaria'!$M$6</f>
        <v>31.700784225209</v>
      </c>
      <c r="EE140" s="0" t="n">
        <f aca="false">DX140*'Dist Horaria'!$N$6</f>
        <v>31.700784225209</v>
      </c>
      <c r="EF140" s="0" t="n">
        <f aca="false">DX140*'Dist Horaria'!$O$6</f>
        <v>31.700784225209</v>
      </c>
      <c r="EG140" s="0" t="n">
        <f aca="false">DX140*'Dist Horaria'!$P$6</f>
        <v>20.8036396477934</v>
      </c>
      <c r="EH140" s="0" t="n">
        <f aca="false">DX140*'Dist Horaria'!$Q$6</f>
        <v>20.8036396477934</v>
      </c>
      <c r="EI140" s="0" t="n">
        <f aca="false">DX140*'Dist Horaria'!$R$6</f>
        <v>20.8036396477934</v>
      </c>
      <c r="EJ140" s="0" t="n">
        <f aca="false">DX140*'Dist Horaria'!$S$6</f>
        <v>20.8036396477934</v>
      </c>
      <c r="EK140" s="0" t="n">
        <f aca="false">DX140*'Dist Horaria'!$T$6</f>
        <v>20.8036396477934</v>
      </c>
      <c r="EL140" s="0" t="n">
        <f aca="false">DX140*'Dist Horaria'!$U$6</f>
        <v>20.8036396477934</v>
      </c>
      <c r="EM140" s="0" t="n">
        <f aca="false">DX140*'Dist Horaria'!$V$6</f>
        <v>20.8036396477934</v>
      </c>
      <c r="EN140" s="0" t="n">
        <f aca="false">DX140*'Dist Horaria'!$W$6</f>
        <v>20.8036396477934</v>
      </c>
      <c r="EO140" s="0" t="n">
        <f aca="false">DX140*'Dist Horaria'!$X$6</f>
        <v>31.700784225209</v>
      </c>
      <c r="EP140" s="0" t="n">
        <f aca="false">DX140*'Dist Horaria'!$Y$6</f>
        <v>31.700784225209</v>
      </c>
      <c r="EQ140" s="0" t="n">
        <f aca="false">DX140*'Dist Horaria'!$Z$6</f>
        <v>31.700784225209</v>
      </c>
      <c r="ER140" s="0" t="n">
        <f aca="false">DX140*'Dist Horaria'!$AA$6</f>
        <v>11.8877940844534</v>
      </c>
      <c r="ES140" s="0" t="n">
        <f aca="false">DX140*'Dist Horaria'!$AB$6</f>
        <v>11.8877940844534</v>
      </c>
      <c r="ET140" s="0" t="n">
        <f aca="false">DX140*'Dist Horaria'!$AC$6</f>
        <v>11.8877940844534</v>
      </c>
      <c r="EU140" s="0" t="n">
        <f aca="false">DX140*'Dist Horaria'!$AD$6</f>
        <v>11.8877940844534</v>
      </c>
      <c r="EV140" s="0" t="n">
        <f aca="false">DX140*'Dist Horaria'!$AE$6</f>
        <v>11.8877940844534</v>
      </c>
      <c r="EW140" s="0" t="n">
        <f aca="false">BB140+CA140+CZ140+DY140</f>
        <v>524.629561546111</v>
      </c>
      <c r="EX140" s="0" t="n">
        <f aca="false">BC140+CB140+DA140+DZ140</f>
        <v>521.643182878049</v>
      </c>
      <c r="EY140" s="0" t="n">
        <f aca="false">BD140+CC140+DB140+EA140</f>
        <v>518.824408457685</v>
      </c>
      <c r="EZ140" s="0" t="n">
        <f aca="false">BE140+CD140+DC140+EB140</f>
        <v>516.422922742538</v>
      </c>
      <c r="FA140" s="0" t="n">
        <f aca="false">BF140+CE140+DD140+EC140</f>
        <v>514.668010218368</v>
      </c>
      <c r="FB140" s="0" t="n">
        <f aca="false">BG140+CF140+DE140+ED140</f>
        <v>1201.88508635297</v>
      </c>
      <c r="FC140" s="0" t="n">
        <f aca="false">BH140+CG140+DF140+EE140</f>
        <v>1206.42403440176</v>
      </c>
      <c r="FD140" s="0" t="n">
        <f aca="false">BI140+CH140+DG140+EF140</f>
        <v>1206.42403440176</v>
      </c>
      <c r="FE140" s="0" t="n">
        <f aca="false">BJ140+CI140+DH140+EG140</f>
        <v>861.800733164808</v>
      </c>
      <c r="FF140" s="0" t="n">
        <f aca="false">BK140+CJ140+DI140+EH140</f>
        <v>876.509291162926</v>
      </c>
      <c r="FG140" s="0" t="n">
        <f aca="false">BL140+CK140+DJ140+EI140</f>
        <v>887.206424252466</v>
      </c>
      <c r="FH140" s="0" t="n">
        <f aca="false">BM140+CL140+DK140+EJ140</f>
        <v>892.554990797236</v>
      </c>
      <c r="FI140" s="0" t="n">
        <f aca="false">BN140+CM140+DL140+EK140</f>
        <v>893.892132433428</v>
      </c>
      <c r="FJ140" s="0" t="n">
        <f aca="false">BO140+CN140+DM140+EL140</f>
        <v>892.554990797236</v>
      </c>
      <c r="FK140" s="0" t="n">
        <f aca="false">BP140+CO140+DN140+EM140</f>
        <v>889.880707524851</v>
      </c>
      <c r="FL140" s="0" t="n">
        <f aca="false">BQ140+CP140+DO140+EN140</f>
        <v>885.869282616273</v>
      </c>
      <c r="FM140" s="0" t="n">
        <f aca="false">BR140+CQ140+DP140+EO140</f>
        <v>1261.28485019033</v>
      </c>
      <c r="FN140" s="0" t="n">
        <f aca="false">BS140+CR140+DQ140+EP140</f>
        <v>1257.63617022905</v>
      </c>
      <c r="FO140" s="0" t="n">
        <f aca="false">BT140+CS140+DR140+EQ140</f>
        <v>1237.77604807277</v>
      </c>
      <c r="FP140" s="0" t="n">
        <f aca="false">BU140+CT140+DS140+ER140</f>
        <v>542.759757697888</v>
      </c>
      <c r="FQ140" s="0" t="n">
        <f aca="false">BV140+CU140+DT140+ES140</f>
        <v>528.494101855251</v>
      </c>
      <c r="FR140" s="0" t="n">
        <f aca="false">BW140+CV140+DU140+ET140</f>
        <v>538.176017066835</v>
      </c>
      <c r="FS140" s="0" t="n">
        <f aca="false">BX140+CW140+DV140+EU140</f>
        <v>534.872494254762</v>
      </c>
      <c r="FT140" s="0" t="n">
        <f aca="false">BY140+CX140+DW140+EV140</f>
        <v>531.377559953174</v>
      </c>
      <c r="FU140" s="0" t="n">
        <f aca="false">AM140*'Dist Horaria'!$H$10</f>
        <v>0.258316790676372</v>
      </c>
      <c r="FV140" s="0" t="n">
        <f aca="false">AM140*'Dist Horaria'!$I$10</f>
        <v>0.241756007452147</v>
      </c>
      <c r="FW140" s="0" t="n">
        <f aca="false">AM140*'Dist Horaria'!$J$10</f>
        <v>0.240709423627954</v>
      </c>
      <c r="FX140" s="0" t="n">
        <f aca="false">AM140*'Dist Horaria'!$K$10</f>
        <v>0.233786703323675</v>
      </c>
      <c r="FY140" s="0" t="n">
        <f aca="false">AM140*'Dist Horaria'!$L$10</f>
        <v>0.233880261035077</v>
      </c>
      <c r="FZ140" s="0" t="n">
        <f aca="false">AM140*'Dist Horaria'!$M$10</f>
        <v>0.250261504097559</v>
      </c>
      <c r="GA140" s="0" t="n">
        <f aca="false">AM140*'Dist Horaria'!$N$10</f>
        <v>0.236757727186627</v>
      </c>
      <c r="GB140" s="0" t="n">
        <f aca="false">AM140*'Dist Horaria'!$O$10</f>
        <v>0.232716713885175</v>
      </c>
      <c r="GC140" s="0" t="n">
        <f aca="false">AM140*'Dist Horaria'!$P$10</f>
        <v>0.236327944426566</v>
      </c>
      <c r="GD140" s="0" t="n">
        <f aca="false">AM140*'Dist Horaria'!$Q$10</f>
        <v>0.21386881690564</v>
      </c>
      <c r="GE140" s="0" t="n">
        <f aca="false">AM140*'Dist Horaria'!$R$10</f>
        <v>0.260952075084323</v>
      </c>
      <c r="GF140" s="0" t="n">
        <f aca="false">AM140*'Dist Horaria'!$S$10</f>
        <v>0.222863209245721</v>
      </c>
      <c r="GG140" s="0" t="n">
        <f aca="false">AR140*'Dist Horaria'!$H$10</f>
        <v>0.270206826199232</v>
      </c>
      <c r="GH140" s="0" t="n">
        <f aca="false">AR140*'Dist Horaria'!$I$10</f>
        <v>0.252883768481326</v>
      </c>
      <c r="GI140" s="0" t="n">
        <f aca="false">AR140*'Dist Horaria'!$J$10</f>
        <v>0.251789011563874</v>
      </c>
      <c r="GJ140" s="0" t="n">
        <f aca="false">AR140*'Dist Horaria'!$K$10</f>
        <v>0.244547646118034</v>
      </c>
      <c r="GK140" s="0" t="n">
        <f aca="false">AR140*'Dist Horaria'!$L$10</f>
        <v>0.24464551018718</v>
      </c>
      <c r="GL140" s="0" t="n">
        <f aca="false">AR140*'Dist Horaria'!$M$10</f>
        <v>0.261780763708725</v>
      </c>
      <c r="GM140" s="0" t="n">
        <f aca="false">AR140*'Dist Horaria'!$N$10</f>
        <v>0.247655422915928</v>
      </c>
      <c r="GN140" s="0" t="n">
        <f aca="false">AR140*'Dist Horaria'!$O$10</f>
        <v>0.243428406251796</v>
      </c>
      <c r="GO140" s="0" t="n">
        <f aca="false">AR140*'Dist Horaria'!$P$10</f>
        <v>0.247205857731849</v>
      </c>
      <c r="GP140" s="0" t="n">
        <f aca="false">AR140*'Dist Horaria'!$Q$10</f>
        <v>0.223712961467756</v>
      </c>
      <c r="GQ140" s="0" t="n">
        <f aca="false">AR140*'Dist Horaria'!$R$10</f>
        <v>0.272963409827189</v>
      </c>
      <c r="GR140" s="0" t="n">
        <f aca="false">AR140*'Dist Horaria'!$S$10</f>
        <v>0.233121355716695</v>
      </c>
      <c r="GS140" s="0" t="n">
        <f aca="false">AW140*'Dist Horaria'!$H$10</f>
        <v>0.0156641638376367</v>
      </c>
      <c r="GT140" s="0" t="n">
        <f aca="false">AW140*'Dist Horaria'!$I$10</f>
        <v>0.0146599286076131</v>
      </c>
      <c r="GU140" s="0" t="n">
        <f aca="false">AW140*'Dist Horaria'!$J$10</f>
        <v>0.0145964644384855</v>
      </c>
      <c r="GV140" s="0" t="n">
        <f aca="false">AW140*'Dist Horaria'!$K$10</f>
        <v>0.0141766751372773</v>
      </c>
      <c r="GW140" s="0" t="n">
        <f aca="false">AW140*'Dist Horaria'!$L$10</f>
        <v>0.0141823484166481</v>
      </c>
      <c r="GX140" s="0" t="n">
        <f aca="false">AW140*'Dist Horaria'!$M$10</f>
        <v>0.0151756964468826</v>
      </c>
      <c r="GY140" s="0" t="n">
        <f aca="false">AW140*'Dist Horaria'!$N$10</f>
        <v>0.0143568361110683</v>
      </c>
      <c r="GZ140" s="0" t="n">
        <f aca="false">AW140*'Dist Horaria'!$O$10</f>
        <v>0.0141117916667708</v>
      </c>
      <c r="HA140" s="0" t="n">
        <f aca="false">AW140*'Dist Horaria'!$P$10</f>
        <v>0.0143307743612666</v>
      </c>
      <c r="HB140" s="0" t="n">
        <f aca="false">AW140*'Dist Horaria'!$Q$10</f>
        <v>0.0129688673314641</v>
      </c>
      <c r="HC140" s="0" t="n">
        <f aca="false">AW140*'Dist Horaria'!$R$10</f>
        <v>0.0158239657870834</v>
      </c>
      <c r="HD140" s="0" t="n">
        <f aca="false">AW140*'Dist Horaria'!$S$10</f>
        <v>0.0135142814908229</v>
      </c>
    </row>
    <row r="141" customFormat="false" ht="13.8" hidden="false" customHeight="false" outlineLevel="0" collapsed="false">
      <c r="A141" s="0" t="n">
        <v>4.63045630750311</v>
      </c>
      <c r="B141" s="0" t="n">
        <v>-74.1237699695113</v>
      </c>
      <c r="C141" s="0" t="n">
        <v>26</v>
      </c>
      <c r="D141" s="0" t="n">
        <v>27</v>
      </c>
      <c r="E141" s="0" t="n">
        <v>1848</v>
      </c>
      <c r="F141" s="0" t="n">
        <v>32</v>
      </c>
      <c r="G141" s="0" t="s">
        <v>544</v>
      </c>
      <c r="H141" s="1" t="n">
        <v>41443</v>
      </c>
      <c r="I141" s="0" t="s">
        <v>801</v>
      </c>
      <c r="J141" s="0" t="s">
        <v>802</v>
      </c>
      <c r="L141" s="0" t="s">
        <v>803</v>
      </c>
      <c r="M141" s="0" t="s">
        <v>804</v>
      </c>
      <c r="N141" s="0" t="n">
        <v>7</v>
      </c>
      <c r="O141" s="0" t="s">
        <v>231</v>
      </c>
      <c r="P141" s="0" t="s">
        <v>85</v>
      </c>
      <c r="Q141" s="0" t="s">
        <v>86</v>
      </c>
      <c r="R141" s="0" t="s">
        <v>87</v>
      </c>
      <c r="S141" s="0" t="n">
        <v>365</v>
      </c>
      <c r="T141" s="0" t="n">
        <v>16</v>
      </c>
      <c r="U141" s="0" t="n">
        <v>3</v>
      </c>
      <c r="V141" s="0" t="n">
        <v>72500</v>
      </c>
      <c r="W141" s="0" t="n">
        <f aca="false">V141*12</f>
        <v>870000</v>
      </c>
      <c r="X141" s="0" t="s">
        <v>805</v>
      </c>
      <c r="Y141" s="0" t="s">
        <v>176</v>
      </c>
      <c r="Z141" s="0" t="n">
        <v>11924</v>
      </c>
      <c r="AA141" s="0" t="s">
        <v>89</v>
      </c>
      <c r="AB141" s="0" t="n">
        <v>0.005</v>
      </c>
      <c r="AC141" s="0" t="n">
        <v>-1</v>
      </c>
      <c r="AD141" s="0" t="n">
        <v>1628.93187568387</v>
      </c>
      <c r="AE141" s="0" t="n">
        <v>0.739535071560478</v>
      </c>
      <c r="AF141" s="0" t="n">
        <f aca="false">AE141/S141</f>
        <v>0.00202612348372734</v>
      </c>
      <c r="AG141" s="0" t="n">
        <f aca="false">AE141*EXP(AB141*AC141)</f>
        <v>0.735846625003329</v>
      </c>
      <c r="AH141" s="0" t="n">
        <f aca="false">AG141/S141</f>
        <v>0.00201601815069405</v>
      </c>
      <c r="AI141" s="0" t="s">
        <v>90</v>
      </c>
      <c r="AJ141" s="0" t="n">
        <f aca="false">IF(AI141="A",'FE DISTRIBUCIÓN'!$C$2,'FE DISTRIBUCIÓN'!$C$3)</f>
        <v>4.994E-006</v>
      </c>
      <c r="AK141" s="0" t="n">
        <f aca="false">W141*AJ141</f>
        <v>4.34478</v>
      </c>
      <c r="AL141" s="0" t="n">
        <f aca="false">AK141/365</f>
        <v>0.0119035068493151</v>
      </c>
      <c r="AM141" s="0" t="n">
        <f aca="false">AK141*EXP(AB141*AC141)</f>
        <v>4.32311031934678</v>
      </c>
      <c r="AN141" s="0" t="n">
        <f aca="false">AM141/365</f>
        <v>0.0118441378612241</v>
      </c>
      <c r="AO141" s="0" t="n">
        <v>5.223868284E-006</v>
      </c>
      <c r="AP141" s="0" t="n">
        <f aca="false">AO141*W141</f>
        <v>4.54476540708</v>
      </c>
      <c r="AQ141" s="0" t="n">
        <f aca="false">AP141/365</f>
        <v>0.0124514120741918</v>
      </c>
      <c r="AR141" s="0" t="n">
        <f aca="false">AP141*EXP(AB141*AC141)</f>
        <v>4.52209829504781</v>
      </c>
      <c r="AS141" s="0" t="n">
        <f aca="false">AR141/365</f>
        <v>0.0123893103973913</v>
      </c>
      <c r="AT141" s="0" t="n">
        <v>3.02832944E-007</v>
      </c>
      <c r="AU141" s="0" t="n">
        <f aca="false">AT141*W141</f>
        <v>0.26346466128</v>
      </c>
      <c r="AV141" s="0" t="n">
        <f aca="false">AU141/365</f>
        <v>0.000721820989808219</v>
      </c>
      <c r="AW141" s="0" t="n">
        <f aca="false">AU141*EXP(AB141*AC141)</f>
        <v>0.262150625799873</v>
      </c>
      <c r="AX141" s="0" t="n">
        <f aca="false">AW141/365</f>
        <v>0.000718220892602392</v>
      </c>
      <c r="AY141" s="0" t="n">
        <f aca="false">AW141+AR141+AM141+AG141</f>
        <v>9.8432058651978</v>
      </c>
      <c r="AZ141" s="0" t="n">
        <f aca="false">AH141+AN141+AS141+AX141</f>
        <v>0.0269676873019118</v>
      </c>
      <c r="BA141" s="0" t="n">
        <f aca="false">AH141*1000000</f>
        <v>2016.01815069405</v>
      </c>
      <c r="BB141" s="0" t="n">
        <f aca="false">BA141*'Dist Horaria'!$H$3</f>
        <v>70.2472280608284</v>
      </c>
      <c r="BC141" s="0" t="n">
        <f aca="false">BA141*'Dist Horaria'!$I$3</f>
        <v>68.3680489447543</v>
      </c>
      <c r="BD141" s="0" t="n">
        <f aca="false">BA141*'Dist Horaria'!$J$3</f>
        <v>66.5943348205804</v>
      </c>
      <c r="BE141" s="0" t="n">
        <f aca="false">BA141*'Dist Horaria'!$K$3</f>
        <v>65.0831996615608</v>
      </c>
      <c r="BF141" s="0" t="n">
        <f aca="false">BA141*'Dist Horaria'!$L$3</f>
        <v>63.9789207564019</v>
      </c>
      <c r="BG141" s="0" t="n">
        <f aca="false">BA141*'Dist Horaria'!$M$3</f>
        <v>63.2837054188536</v>
      </c>
      <c r="BH141" s="0" t="n">
        <f aca="false">BA141*'Dist Horaria'!$N$3</f>
        <v>66.139838994091</v>
      </c>
      <c r="BI141" s="0" t="n">
        <f aca="false">BA141*'Dist Horaria'!$O$3</f>
        <v>66.139838994091</v>
      </c>
      <c r="BJ141" s="0" t="n">
        <f aca="false">BA141*'Dist Horaria'!$P$3</f>
        <v>87.505238750615</v>
      </c>
      <c r="BK141" s="0" t="n">
        <f aca="false">BA141*'Dist Horaria'!$Q$3</f>
        <v>96.7606005415454</v>
      </c>
      <c r="BL141" s="0" t="n">
        <f aca="false">BA141*'Dist Horaria'!$R$3</f>
        <v>103.491772753131</v>
      </c>
      <c r="BM141" s="0" t="n">
        <f aca="false">BA141*'Dist Horaria'!$S$3</f>
        <v>106.857358858924</v>
      </c>
      <c r="BN141" s="0" t="n">
        <f aca="false">BA141*'Dist Horaria'!$T$3</f>
        <v>107.698755385372</v>
      </c>
      <c r="BO141" s="0" t="n">
        <f aca="false">BA141*'Dist Horaria'!$U$3</f>
        <v>106.857358858924</v>
      </c>
      <c r="BP141" s="0" t="n">
        <f aca="false">BA141*'Dist Horaria'!$V$3</f>
        <v>105.174565806028</v>
      </c>
      <c r="BQ141" s="0" t="n">
        <f aca="false">BA141*'Dist Horaria'!$W$3</f>
        <v>102.650376226683</v>
      </c>
      <c r="BR141" s="0" t="n">
        <f aca="false">BA141*'Dist Horaria'!$X$3</f>
        <v>100.661013560205</v>
      </c>
      <c r="BS141" s="0" t="n">
        <f aca="false">BA141*'Dist Horaria'!$Y$3</f>
        <v>98.3650812801465</v>
      </c>
      <c r="BT141" s="0" t="n">
        <f aca="false">BA141*'Dist Horaria'!$Z$3</f>
        <v>85.8680971575756</v>
      </c>
      <c r="BU141" s="0" t="n">
        <f aca="false">BA141*'Dist Horaria'!$AA$3</f>
        <v>81.6556560485828</v>
      </c>
      <c r="BV141" s="0" t="n">
        <f aca="false">BA141*'Dist Horaria'!$AB$3</f>
        <v>72.6789904892938</v>
      </c>
      <c r="BW141" s="0" t="n">
        <f aca="false">BA141*'Dist Horaria'!$AC$3</f>
        <v>78.7713367358663</v>
      </c>
      <c r="BX141" s="0" t="n">
        <f aca="false">BA141*'Dist Horaria'!$AD$3</f>
        <v>76.6925946311515</v>
      </c>
      <c r="BY141" s="0" t="n">
        <f aca="false">BA141*'Dist Horaria'!$AE$3</f>
        <v>74.4934068249185</v>
      </c>
      <c r="BZ141" s="0" t="n">
        <f aca="false">AN141*1000000</f>
        <v>11844.1378612241</v>
      </c>
      <c r="CA141" s="0" t="n">
        <f aca="false">BZ141*'Dist Horaria'!$H$6</f>
        <v>296.103446530602</v>
      </c>
      <c r="CB141" s="0" t="n">
        <f aca="false">BZ141*'Dist Horaria'!$I$6</f>
        <v>296.103446530602</v>
      </c>
      <c r="CC141" s="0" t="n">
        <f aca="false">BZ141*'Dist Horaria'!$J$6</f>
        <v>296.103446530602</v>
      </c>
      <c r="CD141" s="0" t="n">
        <f aca="false">BZ141*'Dist Horaria'!$K$6</f>
        <v>296.103446530602</v>
      </c>
      <c r="CE141" s="0" t="n">
        <f aca="false">BZ141*'Dist Horaria'!$L$6</f>
        <v>296.103446530602</v>
      </c>
      <c r="CF141" s="0" t="n">
        <f aca="false">BZ141*'Dist Horaria'!$M$6</f>
        <v>789.609190748271</v>
      </c>
      <c r="CG141" s="0" t="n">
        <f aca="false">BZ141*'Dist Horaria'!$N$6</f>
        <v>789.609190748271</v>
      </c>
      <c r="CH141" s="0" t="n">
        <f aca="false">BZ141*'Dist Horaria'!$O$6</f>
        <v>789.609190748271</v>
      </c>
      <c r="CI141" s="0" t="n">
        <f aca="false">BZ141*'Dist Horaria'!$P$6</f>
        <v>518.181031428553</v>
      </c>
      <c r="CJ141" s="0" t="n">
        <f aca="false">BZ141*'Dist Horaria'!$Q$6</f>
        <v>518.181031428553</v>
      </c>
      <c r="CK141" s="0" t="n">
        <f aca="false">BZ141*'Dist Horaria'!$R$6</f>
        <v>518.181031428553</v>
      </c>
      <c r="CL141" s="0" t="n">
        <f aca="false">BZ141*'Dist Horaria'!$S$6</f>
        <v>518.181031428553</v>
      </c>
      <c r="CM141" s="0" t="n">
        <f aca="false">BZ141*'Dist Horaria'!$T$6</f>
        <v>518.181031428553</v>
      </c>
      <c r="CN141" s="0" t="n">
        <f aca="false">BZ141*'Dist Horaria'!$U$6</f>
        <v>518.181031428553</v>
      </c>
      <c r="CO141" s="0" t="n">
        <f aca="false">BZ141*'Dist Horaria'!$V$6</f>
        <v>518.181031428553</v>
      </c>
      <c r="CP141" s="0" t="n">
        <f aca="false">BZ141*'Dist Horaria'!$W$6</f>
        <v>518.181031428553</v>
      </c>
      <c r="CQ141" s="0" t="n">
        <f aca="false">BZ141*'Dist Horaria'!$X$6</f>
        <v>789.609190748271</v>
      </c>
      <c r="CR141" s="0" t="n">
        <f aca="false">BZ141*'Dist Horaria'!$Y$6</f>
        <v>789.609190748271</v>
      </c>
      <c r="CS141" s="0" t="n">
        <f aca="false">BZ141*'Dist Horaria'!$Z$6</f>
        <v>789.609190748271</v>
      </c>
      <c r="CT141" s="0" t="n">
        <f aca="false">BZ141*'Dist Horaria'!$AA$6</f>
        <v>296.103446530602</v>
      </c>
      <c r="CU141" s="0" t="n">
        <f aca="false">BZ141*'Dist Horaria'!$AB$6</f>
        <v>296.103446530602</v>
      </c>
      <c r="CV141" s="0" t="n">
        <f aca="false">BZ141*'Dist Horaria'!$AC$6</f>
        <v>296.103446530602</v>
      </c>
      <c r="CW141" s="0" t="n">
        <f aca="false">BZ141*'Dist Horaria'!$AD$6</f>
        <v>296.103446530602</v>
      </c>
      <c r="CX141" s="0" t="n">
        <f aca="false">BZ141*'Dist Horaria'!$AE$6</f>
        <v>296.103446530602</v>
      </c>
      <c r="CY141" s="0" t="n">
        <f aca="false">AS141*1000000</f>
        <v>12389.3103973913</v>
      </c>
      <c r="CZ141" s="0" t="n">
        <f aca="false">CY141*'Dist Horaria'!$H$6</f>
        <v>309.732759934782</v>
      </c>
      <c r="DA141" s="0" t="n">
        <f aca="false">CY141*'Dist Horaria'!$I$6</f>
        <v>309.732759934782</v>
      </c>
      <c r="DB141" s="0" t="n">
        <f aca="false">CY141*'Dist Horaria'!$J$6</f>
        <v>309.732759934782</v>
      </c>
      <c r="DC141" s="0" t="n">
        <f aca="false">CY141*'Dist Horaria'!$K$6</f>
        <v>309.732759934782</v>
      </c>
      <c r="DD141" s="0" t="n">
        <f aca="false">CY141*'Dist Horaria'!$L$6</f>
        <v>309.732759934782</v>
      </c>
      <c r="DE141" s="0" t="n">
        <f aca="false">CY141*'Dist Horaria'!$M$6</f>
        <v>825.954026492751</v>
      </c>
      <c r="DF141" s="0" t="n">
        <f aca="false">CY141*'Dist Horaria'!$N$6</f>
        <v>825.954026492751</v>
      </c>
      <c r="DG141" s="0" t="n">
        <f aca="false">CY141*'Dist Horaria'!$O$6</f>
        <v>825.954026492751</v>
      </c>
      <c r="DH141" s="0" t="n">
        <f aca="false">CY141*'Dist Horaria'!$P$6</f>
        <v>542.032329885868</v>
      </c>
      <c r="DI141" s="0" t="n">
        <f aca="false">CY141*'Dist Horaria'!$Q$6</f>
        <v>542.032329885868</v>
      </c>
      <c r="DJ141" s="0" t="n">
        <f aca="false">CY141*'Dist Horaria'!$R$6</f>
        <v>542.032329885868</v>
      </c>
      <c r="DK141" s="0" t="n">
        <f aca="false">CY141*'Dist Horaria'!$S$6</f>
        <v>542.032329885868</v>
      </c>
      <c r="DL141" s="0" t="n">
        <f aca="false">CY141*'Dist Horaria'!$T$6</f>
        <v>542.032329885868</v>
      </c>
      <c r="DM141" s="0" t="n">
        <f aca="false">CY141*'Dist Horaria'!$U$6</f>
        <v>542.032329885868</v>
      </c>
      <c r="DN141" s="0" t="n">
        <f aca="false">CY141*'Dist Horaria'!$V$6</f>
        <v>542.032329885868</v>
      </c>
      <c r="DO141" s="0" t="n">
        <f aca="false">CY141*'Dist Horaria'!$W$6</f>
        <v>542.032329885868</v>
      </c>
      <c r="DP141" s="0" t="n">
        <f aca="false">CY141*'Dist Horaria'!$X$6</f>
        <v>825.954026492751</v>
      </c>
      <c r="DQ141" s="0" t="n">
        <f aca="false">CY141*'Dist Horaria'!$Y$6</f>
        <v>825.954026492751</v>
      </c>
      <c r="DR141" s="0" t="n">
        <f aca="false">CY141*'Dist Horaria'!$Z$6</f>
        <v>825.954026492751</v>
      </c>
      <c r="DS141" s="0" t="n">
        <f aca="false">CY141*'Dist Horaria'!$AA$6</f>
        <v>309.732759934782</v>
      </c>
      <c r="DT141" s="0" t="n">
        <f aca="false">CY141*'Dist Horaria'!$AB$6</f>
        <v>309.732759934782</v>
      </c>
      <c r="DU141" s="0" t="n">
        <f aca="false">CY141*'Dist Horaria'!$AC$6</f>
        <v>309.732759934782</v>
      </c>
      <c r="DV141" s="0" t="n">
        <f aca="false">CY141*'Dist Horaria'!$AD$6</f>
        <v>309.732759934782</v>
      </c>
      <c r="DW141" s="0" t="n">
        <f aca="false">CY141*'Dist Horaria'!$AE$6</f>
        <v>309.732759934782</v>
      </c>
      <c r="DX141" s="0" t="n">
        <f aca="false">AX141*1000000</f>
        <v>718.220892602392</v>
      </c>
      <c r="DY141" s="0" t="n">
        <f aca="false">DX141*'Dist Horaria'!$H$6</f>
        <v>17.9555223150598</v>
      </c>
      <c r="DZ141" s="0" t="n">
        <f aca="false">DX141*'Dist Horaria'!$I$6</f>
        <v>17.9555223150598</v>
      </c>
      <c r="EA141" s="0" t="n">
        <f aca="false">DX141*'Dist Horaria'!$J$6</f>
        <v>17.9555223150598</v>
      </c>
      <c r="EB141" s="0" t="n">
        <f aca="false">DX141*'Dist Horaria'!$K$6</f>
        <v>17.9555223150598</v>
      </c>
      <c r="EC141" s="0" t="n">
        <f aca="false">DX141*'Dist Horaria'!$L$6</f>
        <v>17.9555223150598</v>
      </c>
      <c r="ED141" s="0" t="n">
        <f aca="false">DX141*'Dist Horaria'!$M$6</f>
        <v>47.8813928401595</v>
      </c>
      <c r="EE141" s="0" t="n">
        <f aca="false">DX141*'Dist Horaria'!$N$6</f>
        <v>47.8813928401595</v>
      </c>
      <c r="EF141" s="0" t="n">
        <f aca="false">DX141*'Dist Horaria'!$O$6</f>
        <v>47.8813928401595</v>
      </c>
      <c r="EG141" s="0" t="n">
        <f aca="false">DX141*'Dist Horaria'!$P$6</f>
        <v>31.4221640513546</v>
      </c>
      <c r="EH141" s="0" t="n">
        <f aca="false">DX141*'Dist Horaria'!$Q$6</f>
        <v>31.4221640513546</v>
      </c>
      <c r="EI141" s="0" t="n">
        <f aca="false">DX141*'Dist Horaria'!$R$6</f>
        <v>31.4221640513546</v>
      </c>
      <c r="EJ141" s="0" t="n">
        <f aca="false">DX141*'Dist Horaria'!$S$6</f>
        <v>31.4221640513546</v>
      </c>
      <c r="EK141" s="0" t="n">
        <f aca="false">DX141*'Dist Horaria'!$T$6</f>
        <v>31.4221640513546</v>
      </c>
      <c r="EL141" s="0" t="n">
        <f aca="false">DX141*'Dist Horaria'!$U$6</f>
        <v>31.4221640513546</v>
      </c>
      <c r="EM141" s="0" t="n">
        <f aca="false">DX141*'Dist Horaria'!$V$6</f>
        <v>31.4221640513546</v>
      </c>
      <c r="EN141" s="0" t="n">
        <f aca="false">DX141*'Dist Horaria'!$W$6</f>
        <v>31.4221640513546</v>
      </c>
      <c r="EO141" s="0" t="n">
        <f aca="false">DX141*'Dist Horaria'!$X$6</f>
        <v>47.8813928401595</v>
      </c>
      <c r="EP141" s="0" t="n">
        <f aca="false">DX141*'Dist Horaria'!$Y$6</f>
        <v>47.8813928401595</v>
      </c>
      <c r="EQ141" s="0" t="n">
        <f aca="false">DX141*'Dist Horaria'!$Z$6</f>
        <v>47.8813928401595</v>
      </c>
      <c r="ER141" s="0" t="n">
        <f aca="false">DX141*'Dist Horaria'!$AA$6</f>
        <v>17.9555223150598</v>
      </c>
      <c r="ES141" s="0" t="n">
        <f aca="false">DX141*'Dist Horaria'!$AB$6</f>
        <v>17.9555223150598</v>
      </c>
      <c r="ET141" s="0" t="n">
        <f aca="false">DX141*'Dist Horaria'!$AC$6</f>
        <v>17.9555223150598</v>
      </c>
      <c r="EU141" s="0" t="n">
        <f aca="false">DX141*'Dist Horaria'!$AD$6</f>
        <v>17.9555223150598</v>
      </c>
      <c r="EV141" s="0" t="n">
        <f aca="false">DX141*'Dist Horaria'!$AE$6</f>
        <v>17.9555223150598</v>
      </c>
      <c r="EW141" s="0" t="n">
        <f aca="false">BB141+CA141+CZ141+DY141</f>
        <v>694.038956841272</v>
      </c>
      <c r="EX141" s="0" t="n">
        <f aca="false">BC141+CB141+DA141+DZ141</f>
        <v>692.159777725197</v>
      </c>
      <c r="EY141" s="0" t="n">
        <f aca="false">BD141+CC141+DB141+EA141</f>
        <v>690.386063601023</v>
      </c>
      <c r="EZ141" s="0" t="n">
        <f aca="false">BE141+CD141+DC141+EB141</f>
        <v>688.874928442004</v>
      </c>
      <c r="FA141" s="0" t="n">
        <f aca="false">BF141+CE141+DD141+EC141</f>
        <v>687.770649536845</v>
      </c>
      <c r="FB141" s="0" t="n">
        <f aca="false">BG141+CF141+DE141+ED141</f>
        <v>1726.72831550004</v>
      </c>
      <c r="FC141" s="0" t="n">
        <f aca="false">BH141+CG141+DF141+EE141</f>
        <v>1729.58444907527</v>
      </c>
      <c r="FD141" s="0" t="n">
        <f aca="false">BI141+CH141+DG141+EF141</f>
        <v>1729.58444907527</v>
      </c>
      <c r="FE141" s="0" t="n">
        <f aca="false">BJ141+CI141+DH141+EG141</f>
        <v>1179.14076411639</v>
      </c>
      <c r="FF141" s="0" t="n">
        <f aca="false">BK141+CJ141+DI141+EH141</f>
        <v>1188.39612590732</v>
      </c>
      <c r="FG141" s="0" t="n">
        <f aca="false">BL141+CK141+DJ141+EI141</f>
        <v>1195.12729811891</v>
      </c>
      <c r="FH141" s="0" t="n">
        <f aca="false">BM141+CL141+DK141+EJ141</f>
        <v>1198.4928842247</v>
      </c>
      <c r="FI141" s="0" t="n">
        <f aca="false">BN141+CM141+DL141+EK141</f>
        <v>1199.33428075115</v>
      </c>
      <c r="FJ141" s="0" t="n">
        <f aca="false">BO141+CN141+DM141+EL141</f>
        <v>1198.4928842247</v>
      </c>
      <c r="FK141" s="0" t="n">
        <f aca="false">BP141+CO141+DN141+EM141</f>
        <v>1196.8100911718</v>
      </c>
      <c r="FL141" s="0" t="n">
        <f aca="false">BQ141+CP141+DO141+EN141</f>
        <v>1194.28590159246</v>
      </c>
      <c r="FM141" s="0" t="n">
        <f aca="false">BR141+CQ141+DP141+EO141</f>
        <v>1764.10562364139</v>
      </c>
      <c r="FN141" s="0" t="n">
        <f aca="false">BS141+CR141+DQ141+EP141</f>
        <v>1761.80969136133</v>
      </c>
      <c r="FO141" s="0" t="n">
        <f aca="false">BT141+CS141+DR141+EQ141</f>
        <v>1749.31270723876</v>
      </c>
      <c r="FP141" s="0" t="n">
        <f aca="false">BU141+CT141+DS141+ER141</f>
        <v>705.447384829026</v>
      </c>
      <c r="FQ141" s="0" t="n">
        <f aca="false">BV141+CU141+DT141+ES141</f>
        <v>696.470719269737</v>
      </c>
      <c r="FR141" s="0" t="n">
        <f aca="false">BW141+CV141+DU141+ET141</f>
        <v>702.563065516309</v>
      </c>
      <c r="FS141" s="0" t="n">
        <f aca="false">BX141+CW141+DV141+EU141</f>
        <v>700.484323411594</v>
      </c>
      <c r="FT141" s="0" t="n">
        <f aca="false">BY141+CX141+DW141+EV141</f>
        <v>698.285135605362</v>
      </c>
      <c r="FU141" s="0" t="n">
        <f aca="false">AM141*'Dist Horaria'!$H$10</f>
        <v>0.390165985917437</v>
      </c>
      <c r="FV141" s="0" t="n">
        <f aca="false">AM141*'Dist Horaria'!$I$10</f>
        <v>0.365152302922514</v>
      </c>
      <c r="FW141" s="0" t="n">
        <f aca="false">AM141*'Dist Horaria'!$J$10</f>
        <v>0.363571525271389</v>
      </c>
      <c r="FX141" s="0" t="n">
        <f aca="false">AM141*'Dist Horaria'!$K$10</f>
        <v>0.353115333145134</v>
      </c>
      <c r="FY141" s="0" t="n">
        <f aca="false">AM141*'Dist Horaria'!$L$10</f>
        <v>0.353256644271731</v>
      </c>
      <c r="FZ141" s="0" t="n">
        <f aca="false">AM141*'Dist Horaria'!$M$10</f>
        <v>0.377999146814021</v>
      </c>
      <c r="GA141" s="0" t="n">
        <f aca="false">AM141*'Dist Horaria'!$N$10</f>
        <v>0.357602817104801</v>
      </c>
      <c r="GB141" s="0" t="n">
        <f aca="false">AM141*'Dist Horaria'!$O$10</f>
        <v>0.351499203264067</v>
      </c>
      <c r="GC141" s="0" t="n">
        <f aca="false">AM141*'Dist Horaria'!$P$10</f>
        <v>0.356953666060959</v>
      </c>
      <c r="GD141" s="0" t="n">
        <f aca="false">AM141*'Dist Horaria'!$Q$10</f>
        <v>0.32303102553456</v>
      </c>
      <c r="GE141" s="0" t="n">
        <f aca="false">AM141*'Dist Horaria'!$R$10</f>
        <v>0.394146363408613</v>
      </c>
      <c r="GF141" s="0" t="n">
        <f aca="false">AM141*'Dist Horaria'!$S$10</f>
        <v>0.336616305631557</v>
      </c>
      <c r="GG141" s="0" t="n">
        <f aca="false">AR141*'Dist Horaria'!$H$10</f>
        <v>0.408124893738424</v>
      </c>
      <c r="GH141" s="0" t="n">
        <f aca="false">AR141*'Dist Horaria'!$I$10</f>
        <v>0.381959858643669</v>
      </c>
      <c r="GI141" s="0" t="n">
        <f aca="false">AR141*'Dist Horaria'!$J$10</f>
        <v>0.380306319549602</v>
      </c>
      <c r="GJ141" s="0" t="n">
        <f aca="false">AR141*'Dist Horaria'!$K$10</f>
        <v>0.369368840490781</v>
      </c>
      <c r="GK141" s="0" t="n">
        <f aca="false">AR141*'Dist Horaria'!$L$10</f>
        <v>0.369516656011887</v>
      </c>
      <c r="GL141" s="0" t="n">
        <f aca="false">AR141*'Dist Horaria'!$M$10</f>
        <v>0.395398028518387</v>
      </c>
      <c r="GM141" s="0" t="n">
        <f aca="false">AR141*'Dist Horaria'!$N$10</f>
        <v>0.374062878362599</v>
      </c>
      <c r="GN141" s="0" t="n">
        <f aca="false">AR141*'Dist Horaria'!$O$10</f>
        <v>0.367678321942817</v>
      </c>
      <c r="GO141" s="0" t="n">
        <f aca="false">AR141*'Dist Horaria'!$P$10</f>
        <v>0.373383847615813</v>
      </c>
      <c r="GP141" s="0" t="n">
        <f aca="false">AR141*'Dist Horaria'!$Q$10</f>
        <v>0.337899785550256</v>
      </c>
      <c r="GQ141" s="0" t="n">
        <f aca="false">AR141*'Dist Horaria'!$R$10</f>
        <v>0.41228848359315</v>
      </c>
      <c r="GR141" s="0" t="n">
        <f aca="false">AR141*'Dist Horaria'!$S$10</f>
        <v>0.352110381030425</v>
      </c>
      <c r="GS141" s="0" t="n">
        <f aca="false">AW141*'Dist Horaria'!$H$10</f>
        <v>0.0236594141297637</v>
      </c>
      <c r="GT141" s="0" t="n">
        <f aca="false">AW141*'Dist Horaria'!$I$10</f>
        <v>0.0221426005010823</v>
      </c>
      <c r="GU141" s="0" t="n">
        <f aca="false">AW141*'Dist Horaria'!$J$10</f>
        <v>0.0220467431622957</v>
      </c>
      <c r="GV141" s="0" t="n">
        <f aca="false">AW141*'Dist Horaria'!$K$10</f>
        <v>0.0214126864052626</v>
      </c>
      <c r="GW141" s="0" t="n">
        <f aca="false">AW141*'Dist Horaria'!$L$10</f>
        <v>0.021421255420979</v>
      </c>
      <c r="GX141" s="0" t="n">
        <f aca="false">AW141*'Dist Horaria'!$M$10</f>
        <v>0.0229216248416456</v>
      </c>
      <c r="GY141" s="0" t="n">
        <f aca="false">AW141*'Dist Horaria'!$N$10</f>
        <v>0.0216848045427594</v>
      </c>
      <c r="GZ141" s="0" t="n">
        <f aca="false">AW141*'Dist Horaria'!$O$10</f>
        <v>0.0213146853300184</v>
      </c>
      <c r="HA141" s="0" t="n">
        <f aca="false">AW141*'Dist Horaria'!$P$10</f>
        <v>0.0216454404414964</v>
      </c>
      <c r="HB141" s="0" t="n">
        <f aca="false">AW141*'Dist Horaria'!$Q$10</f>
        <v>0.0195883933652323</v>
      </c>
      <c r="HC141" s="0" t="n">
        <f aca="false">AW141*'Dist Horaria'!$R$10</f>
        <v>0.0239007816575739</v>
      </c>
      <c r="HD141" s="0" t="n">
        <f aca="false">AW141*'Dist Horaria'!$S$10</f>
        <v>0.0204121960017638</v>
      </c>
    </row>
    <row r="142" customFormat="false" ht="13.8" hidden="false" customHeight="false" outlineLevel="0" collapsed="false">
      <c r="A142" s="0" t="n">
        <v>4.63183888888889</v>
      </c>
      <c r="B142" s="0" t="n">
        <v>-74.1667527777778</v>
      </c>
      <c r="C142" s="0" t="n">
        <v>22</v>
      </c>
      <c r="D142" s="0" t="n">
        <v>27</v>
      </c>
      <c r="E142" s="0" t="n">
        <v>1844</v>
      </c>
      <c r="F142" s="0" t="n">
        <v>33</v>
      </c>
      <c r="G142" s="0" t="s">
        <v>544</v>
      </c>
      <c r="H142" s="1" t="n">
        <v>40525</v>
      </c>
      <c r="I142" s="0" t="s">
        <v>806</v>
      </c>
      <c r="J142" s="0" t="s">
        <v>807</v>
      </c>
      <c r="L142" s="0" t="s">
        <v>808</v>
      </c>
      <c r="M142" s="0" t="s">
        <v>809</v>
      </c>
      <c r="N142" s="0" t="n">
        <v>40</v>
      </c>
      <c r="O142" s="0" t="s">
        <v>130</v>
      </c>
      <c r="P142" s="0" t="s">
        <v>408</v>
      </c>
      <c r="Q142" s="0" t="s">
        <v>305</v>
      </c>
      <c r="R142" s="0" t="n">
        <v>26</v>
      </c>
      <c r="S142" s="0" t="n">
        <v>312</v>
      </c>
      <c r="T142" s="0" t="n">
        <v>9</v>
      </c>
      <c r="U142" s="0" t="n">
        <v>1</v>
      </c>
      <c r="V142" s="0" t="n">
        <v>90000</v>
      </c>
      <c r="W142" s="0" t="n">
        <f aca="false">V142*12</f>
        <v>1080000</v>
      </c>
      <c r="X142" s="0" t="n">
        <v>1</v>
      </c>
      <c r="Y142" s="0" t="s">
        <v>810</v>
      </c>
      <c r="Z142" s="0" t="n">
        <v>10566</v>
      </c>
      <c r="AB142" s="0" t="n">
        <v>0.005</v>
      </c>
      <c r="AC142" s="0" t="n">
        <v>2</v>
      </c>
      <c r="AD142" s="0" t="n">
        <v>9.13691693912213</v>
      </c>
      <c r="AE142" s="0" t="n">
        <v>0.00414816029036145</v>
      </c>
      <c r="AF142" s="0" t="n">
        <f aca="false">AE142/S142</f>
        <v>1.32953855460303E-005</v>
      </c>
      <c r="AG142" s="0" t="n">
        <f aca="false">AE142*EXP(AB142*AC142)</f>
        <v>0.00418984999437149</v>
      </c>
      <c r="AH142" s="0" t="n">
        <f aca="false">AG142/S142</f>
        <v>1.34290063922163E-005</v>
      </c>
      <c r="AI142" s="0" t="s">
        <v>90</v>
      </c>
      <c r="AJ142" s="0" t="n">
        <f aca="false">IF(AI142="A",'FE DISTRIBUCIÓN'!$C$2,'FE DISTRIBUCIÓN'!$C$3)</f>
        <v>4.994E-006</v>
      </c>
      <c r="AK142" s="0" t="n">
        <f aca="false">W142*AJ142</f>
        <v>5.39352</v>
      </c>
      <c r="AL142" s="0" t="n">
        <f aca="false">AK142/365</f>
        <v>0.0147767671232877</v>
      </c>
      <c r="AM142" s="0" t="n">
        <f aca="false">AK142*EXP(AB142*AC142)</f>
        <v>5.4477257771718</v>
      </c>
      <c r="AN142" s="0" t="n">
        <f aca="false">AM142/365</f>
        <v>0.0149252761018406</v>
      </c>
      <c r="AO142" s="0" t="n">
        <v>5.223868284E-006</v>
      </c>
      <c r="AP142" s="0" t="n">
        <f aca="false">AO142*W142</f>
        <v>5.64177774672</v>
      </c>
      <c r="AQ142" s="0" t="n">
        <f aca="false">AP142/365</f>
        <v>0.0154569253334795</v>
      </c>
      <c r="AR142" s="0" t="n">
        <f aca="false">AP142*EXP(AB142*AC142)</f>
        <v>5.69847855572628</v>
      </c>
      <c r="AS142" s="0" t="n">
        <f aca="false">AR142/365</f>
        <v>0.0156122700156884</v>
      </c>
      <c r="AT142" s="0" t="n">
        <v>3.02832944E-007</v>
      </c>
      <c r="AU142" s="0" t="n">
        <f aca="false">AT142*W142</f>
        <v>0.32705957952</v>
      </c>
      <c r="AV142" s="0" t="n">
        <f aca="false">AU142/365</f>
        <v>0.000896053642520548</v>
      </c>
      <c r="AW142" s="0" t="n">
        <f aca="false">AU142*EXP(AB142*AC142)</f>
        <v>0.330346582940654</v>
      </c>
      <c r="AX142" s="0" t="n">
        <f aca="false">AW142/365</f>
        <v>0.000905059131344257</v>
      </c>
      <c r="AY142" s="0" t="n">
        <f aca="false">AW142+AR142+AM142+AG142</f>
        <v>11.4807407658331</v>
      </c>
      <c r="AZ142" s="0" t="n">
        <f aca="false">AH142+AN142+AS142+AX142</f>
        <v>0.0314560342552655</v>
      </c>
      <c r="BA142" s="0" t="n">
        <f aca="false">AH142*1000000</f>
        <v>13.4290063922163</v>
      </c>
      <c r="BB142" s="0" t="n">
        <f aca="false">BA142*'Dist Horaria'!$H$3</f>
        <v>0.467927570165763</v>
      </c>
      <c r="BC142" s="0" t="n">
        <f aca="false">BA142*'Dist Horaria'!$I$3</f>
        <v>0.45541006959009</v>
      </c>
      <c r="BD142" s="0" t="n">
        <f aca="false">BA142*'Dist Horaria'!$J$3</f>
        <v>0.443595087515997</v>
      </c>
      <c r="BE142" s="0" t="n">
        <f aca="false">BA142*'Dist Horaria'!$K$3</f>
        <v>0.433529184238792</v>
      </c>
      <c r="BF142" s="0" t="n">
        <f aca="false">BA142*'Dist Horaria'!$L$3</f>
        <v>0.426173412927376</v>
      </c>
      <c r="BG142" s="0" t="n">
        <f aca="false">BA142*'Dist Horaria'!$M$3</f>
        <v>0.421542476837496</v>
      </c>
      <c r="BH142" s="0" t="n">
        <f aca="false">BA142*'Dist Horaria'!$N$3</f>
        <v>0.440567621043505</v>
      </c>
      <c r="BI142" s="0" t="n">
        <f aca="false">BA142*'Dist Horaria'!$O$3</f>
        <v>0.440567621043505</v>
      </c>
      <c r="BJ142" s="0" t="n">
        <f aca="false">BA142*'Dist Horaria'!$P$3</f>
        <v>0.582885828746071</v>
      </c>
      <c r="BK142" s="0" t="n">
        <f aca="false">BA142*'Dist Horaria'!$Q$3</f>
        <v>0.644537214478828</v>
      </c>
      <c r="BL142" s="0" t="n">
        <f aca="false">BA142*'Dist Horaria'!$R$3</f>
        <v>0.689374585920834</v>
      </c>
      <c r="BM142" s="0" t="n">
        <f aca="false">BA142*'Dist Horaria'!$S$3</f>
        <v>0.711793271641836</v>
      </c>
      <c r="BN142" s="0" t="n">
        <f aca="false">BA142*'Dist Horaria'!$T$3</f>
        <v>0.717397943072087</v>
      </c>
      <c r="BO142" s="0" t="n">
        <f aca="false">BA142*'Dist Horaria'!$U$3</f>
        <v>0.711793271641836</v>
      </c>
      <c r="BP142" s="0" t="n">
        <f aca="false">BA142*'Dist Horaria'!$V$3</f>
        <v>0.700583928781335</v>
      </c>
      <c r="BQ142" s="0" t="n">
        <f aca="false">BA142*'Dist Horaria'!$W$3</f>
        <v>0.683769914490583</v>
      </c>
      <c r="BR142" s="0" t="n">
        <f aca="false">BA142*'Dist Horaria'!$X$3</f>
        <v>0.670518464370767</v>
      </c>
      <c r="BS142" s="0" t="n">
        <f aca="false">BA142*'Dist Horaria'!$Y$3</f>
        <v>0.655224906991638</v>
      </c>
      <c r="BT142" s="0" t="n">
        <f aca="false">BA142*'Dist Horaria'!$Z$3</f>
        <v>0.571980577267894</v>
      </c>
      <c r="BU142" s="0" t="n">
        <f aca="false">BA142*'Dist Horaria'!$AA$3</f>
        <v>0.543920860365035</v>
      </c>
      <c r="BV142" s="0" t="n">
        <f aca="false">BA142*'Dist Horaria'!$AB$3</f>
        <v>0.484125913015489</v>
      </c>
      <c r="BW142" s="0" t="n">
        <f aca="false">BA142*'Dist Horaria'!$AC$3</f>
        <v>0.524707966634724</v>
      </c>
      <c r="BX142" s="0" t="n">
        <f aca="false">BA142*'Dist Horaria'!$AD$3</f>
        <v>0.510861146355663</v>
      </c>
      <c r="BY142" s="0" t="n">
        <f aca="false">BA142*'Dist Horaria'!$AE$3</f>
        <v>0.496212018768484</v>
      </c>
      <c r="BZ142" s="0" t="n">
        <f aca="false">AN142*1000000</f>
        <v>14925.2761018406</v>
      </c>
      <c r="CA142" s="0" t="n">
        <f aca="false">BZ142*'Dist Horaria'!$H$6</f>
        <v>373.131902546014</v>
      </c>
      <c r="CB142" s="0" t="n">
        <f aca="false">BZ142*'Dist Horaria'!$I$6</f>
        <v>373.131902546014</v>
      </c>
      <c r="CC142" s="0" t="n">
        <f aca="false">BZ142*'Dist Horaria'!$J$6</f>
        <v>373.131902546014</v>
      </c>
      <c r="CD142" s="0" t="n">
        <f aca="false">BZ142*'Dist Horaria'!$K$6</f>
        <v>373.131902546014</v>
      </c>
      <c r="CE142" s="0" t="n">
        <f aca="false">BZ142*'Dist Horaria'!$L$6</f>
        <v>373.131902546014</v>
      </c>
      <c r="CF142" s="0" t="n">
        <f aca="false">BZ142*'Dist Horaria'!$M$6</f>
        <v>995.01840678937</v>
      </c>
      <c r="CG142" s="0" t="n">
        <f aca="false">BZ142*'Dist Horaria'!$N$6</f>
        <v>995.01840678937</v>
      </c>
      <c r="CH142" s="0" t="n">
        <f aca="false">BZ142*'Dist Horaria'!$O$6</f>
        <v>995.01840678937</v>
      </c>
      <c r="CI142" s="0" t="n">
        <f aca="false">BZ142*'Dist Horaria'!$P$6</f>
        <v>652.980829455524</v>
      </c>
      <c r="CJ142" s="0" t="n">
        <f aca="false">BZ142*'Dist Horaria'!$Q$6</f>
        <v>652.980829455524</v>
      </c>
      <c r="CK142" s="0" t="n">
        <f aca="false">BZ142*'Dist Horaria'!$R$6</f>
        <v>652.980829455524</v>
      </c>
      <c r="CL142" s="0" t="n">
        <f aca="false">BZ142*'Dist Horaria'!$S$6</f>
        <v>652.980829455524</v>
      </c>
      <c r="CM142" s="0" t="n">
        <f aca="false">BZ142*'Dist Horaria'!$T$6</f>
        <v>652.980829455524</v>
      </c>
      <c r="CN142" s="0" t="n">
        <f aca="false">BZ142*'Dist Horaria'!$U$6</f>
        <v>652.980829455524</v>
      </c>
      <c r="CO142" s="0" t="n">
        <f aca="false">BZ142*'Dist Horaria'!$V$6</f>
        <v>652.980829455524</v>
      </c>
      <c r="CP142" s="0" t="n">
        <f aca="false">BZ142*'Dist Horaria'!$W$6</f>
        <v>652.980829455524</v>
      </c>
      <c r="CQ142" s="0" t="n">
        <f aca="false">BZ142*'Dist Horaria'!$X$6</f>
        <v>995.01840678937</v>
      </c>
      <c r="CR142" s="0" t="n">
        <f aca="false">BZ142*'Dist Horaria'!$Y$6</f>
        <v>995.01840678937</v>
      </c>
      <c r="CS142" s="0" t="n">
        <f aca="false">BZ142*'Dist Horaria'!$Z$6</f>
        <v>995.01840678937</v>
      </c>
      <c r="CT142" s="0" t="n">
        <f aca="false">BZ142*'Dist Horaria'!$AA$6</f>
        <v>373.131902546014</v>
      </c>
      <c r="CU142" s="0" t="n">
        <f aca="false">BZ142*'Dist Horaria'!$AB$6</f>
        <v>373.131902546014</v>
      </c>
      <c r="CV142" s="0" t="n">
        <f aca="false">BZ142*'Dist Horaria'!$AC$6</f>
        <v>373.131902546014</v>
      </c>
      <c r="CW142" s="0" t="n">
        <f aca="false">BZ142*'Dist Horaria'!$AD$6</f>
        <v>373.131902546014</v>
      </c>
      <c r="CX142" s="0" t="n">
        <f aca="false">BZ142*'Dist Horaria'!$AE$6</f>
        <v>373.131902546014</v>
      </c>
      <c r="CY142" s="0" t="n">
        <f aca="false">AS142*1000000</f>
        <v>15612.2700156884</v>
      </c>
      <c r="CZ142" s="0" t="n">
        <f aca="false">CY142*'Dist Horaria'!$H$6</f>
        <v>390.306750392211</v>
      </c>
      <c r="DA142" s="0" t="n">
        <f aca="false">CY142*'Dist Horaria'!$I$6</f>
        <v>390.306750392211</v>
      </c>
      <c r="DB142" s="0" t="n">
        <f aca="false">CY142*'Dist Horaria'!$J$6</f>
        <v>390.306750392211</v>
      </c>
      <c r="DC142" s="0" t="n">
        <f aca="false">CY142*'Dist Horaria'!$K$6</f>
        <v>390.306750392211</v>
      </c>
      <c r="DD142" s="0" t="n">
        <f aca="false">CY142*'Dist Horaria'!$L$6</f>
        <v>390.306750392211</v>
      </c>
      <c r="DE142" s="0" t="n">
        <f aca="false">CY142*'Dist Horaria'!$M$6</f>
        <v>1040.8180010459</v>
      </c>
      <c r="DF142" s="0" t="n">
        <f aca="false">CY142*'Dist Horaria'!$N$6</f>
        <v>1040.8180010459</v>
      </c>
      <c r="DG142" s="0" t="n">
        <f aca="false">CY142*'Dist Horaria'!$O$6</f>
        <v>1040.8180010459</v>
      </c>
      <c r="DH142" s="0" t="n">
        <f aca="false">CY142*'Dist Horaria'!$P$6</f>
        <v>683.036813186369</v>
      </c>
      <c r="DI142" s="0" t="n">
        <f aca="false">CY142*'Dist Horaria'!$Q$6</f>
        <v>683.036813186369</v>
      </c>
      <c r="DJ142" s="0" t="n">
        <f aca="false">CY142*'Dist Horaria'!$R$6</f>
        <v>683.036813186369</v>
      </c>
      <c r="DK142" s="0" t="n">
        <f aca="false">CY142*'Dist Horaria'!$S$6</f>
        <v>683.036813186369</v>
      </c>
      <c r="DL142" s="0" t="n">
        <f aca="false">CY142*'Dist Horaria'!$T$6</f>
        <v>683.036813186369</v>
      </c>
      <c r="DM142" s="0" t="n">
        <f aca="false">CY142*'Dist Horaria'!$U$6</f>
        <v>683.036813186369</v>
      </c>
      <c r="DN142" s="0" t="n">
        <f aca="false">CY142*'Dist Horaria'!$V$6</f>
        <v>683.036813186369</v>
      </c>
      <c r="DO142" s="0" t="n">
        <f aca="false">CY142*'Dist Horaria'!$W$6</f>
        <v>683.036813186369</v>
      </c>
      <c r="DP142" s="0" t="n">
        <f aca="false">CY142*'Dist Horaria'!$X$6</f>
        <v>1040.8180010459</v>
      </c>
      <c r="DQ142" s="0" t="n">
        <f aca="false">CY142*'Dist Horaria'!$Y$6</f>
        <v>1040.8180010459</v>
      </c>
      <c r="DR142" s="0" t="n">
        <f aca="false">CY142*'Dist Horaria'!$Z$6</f>
        <v>1040.8180010459</v>
      </c>
      <c r="DS142" s="0" t="n">
        <f aca="false">CY142*'Dist Horaria'!$AA$6</f>
        <v>390.306750392211</v>
      </c>
      <c r="DT142" s="0" t="n">
        <f aca="false">CY142*'Dist Horaria'!$AB$6</f>
        <v>390.306750392211</v>
      </c>
      <c r="DU142" s="0" t="n">
        <f aca="false">CY142*'Dist Horaria'!$AC$6</f>
        <v>390.306750392211</v>
      </c>
      <c r="DV142" s="0" t="n">
        <f aca="false">CY142*'Dist Horaria'!$AD$6</f>
        <v>390.306750392211</v>
      </c>
      <c r="DW142" s="0" t="n">
        <f aca="false">CY142*'Dist Horaria'!$AE$6</f>
        <v>390.306750392211</v>
      </c>
      <c r="DX142" s="0" t="n">
        <f aca="false">AX142*1000000</f>
        <v>905.059131344257</v>
      </c>
      <c r="DY142" s="0" t="n">
        <f aca="false">DX142*'Dist Horaria'!$H$6</f>
        <v>22.6264782836064</v>
      </c>
      <c r="DZ142" s="0" t="n">
        <f aca="false">DX142*'Dist Horaria'!$I$6</f>
        <v>22.6264782836064</v>
      </c>
      <c r="EA142" s="0" t="n">
        <f aca="false">DX142*'Dist Horaria'!$J$6</f>
        <v>22.6264782836064</v>
      </c>
      <c r="EB142" s="0" t="n">
        <f aca="false">DX142*'Dist Horaria'!$K$6</f>
        <v>22.6264782836064</v>
      </c>
      <c r="EC142" s="0" t="n">
        <f aca="false">DX142*'Dist Horaria'!$L$6</f>
        <v>22.6264782836064</v>
      </c>
      <c r="ED142" s="0" t="n">
        <f aca="false">DX142*'Dist Horaria'!$M$6</f>
        <v>60.3372754229505</v>
      </c>
      <c r="EE142" s="0" t="n">
        <f aca="false">DX142*'Dist Horaria'!$N$6</f>
        <v>60.3372754229505</v>
      </c>
      <c r="EF142" s="0" t="n">
        <f aca="false">DX142*'Dist Horaria'!$O$6</f>
        <v>60.3372754229505</v>
      </c>
      <c r="EG142" s="0" t="n">
        <f aca="false">DX142*'Dist Horaria'!$P$6</f>
        <v>39.5963369963112</v>
      </c>
      <c r="EH142" s="0" t="n">
        <f aca="false">DX142*'Dist Horaria'!$Q$6</f>
        <v>39.5963369963112</v>
      </c>
      <c r="EI142" s="0" t="n">
        <f aca="false">DX142*'Dist Horaria'!$R$6</f>
        <v>39.5963369963112</v>
      </c>
      <c r="EJ142" s="0" t="n">
        <f aca="false">DX142*'Dist Horaria'!$S$6</f>
        <v>39.5963369963112</v>
      </c>
      <c r="EK142" s="0" t="n">
        <f aca="false">DX142*'Dist Horaria'!$T$6</f>
        <v>39.5963369963112</v>
      </c>
      <c r="EL142" s="0" t="n">
        <f aca="false">DX142*'Dist Horaria'!$U$6</f>
        <v>39.5963369963112</v>
      </c>
      <c r="EM142" s="0" t="n">
        <f aca="false">DX142*'Dist Horaria'!$V$6</f>
        <v>39.5963369963112</v>
      </c>
      <c r="EN142" s="0" t="n">
        <f aca="false">DX142*'Dist Horaria'!$W$6</f>
        <v>39.5963369963112</v>
      </c>
      <c r="EO142" s="0" t="n">
        <f aca="false">DX142*'Dist Horaria'!$X$6</f>
        <v>60.3372754229505</v>
      </c>
      <c r="EP142" s="0" t="n">
        <f aca="false">DX142*'Dist Horaria'!$Y$6</f>
        <v>60.3372754229505</v>
      </c>
      <c r="EQ142" s="0" t="n">
        <f aca="false">DX142*'Dist Horaria'!$Z$6</f>
        <v>60.3372754229505</v>
      </c>
      <c r="ER142" s="0" t="n">
        <f aca="false">DX142*'Dist Horaria'!$AA$6</f>
        <v>22.6264782836064</v>
      </c>
      <c r="ES142" s="0" t="n">
        <f aca="false">DX142*'Dist Horaria'!$AB$6</f>
        <v>22.6264782836064</v>
      </c>
      <c r="ET142" s="0" t="n">
        <f aca="false">DX142*'Dist Horaria'!$AC$6</f>
        <v>22.6264782836064</v>
      </c>
      <c r="EU142" s="0" t="n">
        <f aca="false">DX142*'Dist Horaria'!$AD$6</f>
        <v>22.6264782836064</v>
      </c>
      <c r="EV142" s="0" t="n">
        <f aca="false">DX142*'Dist Horaria'!$AE$6</f>
        <v>22.6264782836064</v>
      </c>
      <c r="EW142" s="0" t="n">
        <f aca="false">BB142+CA142+CZ142+DY142</f>
        <v>786.533058791997</v>
      </c>
      <c r="EX142" s="0" t="n">
        <f aca="false">BC142+CB142+DA142+DZ142</f>
        <v>786.520541291421</v>
      </c>
      <c r="EY142" s="0" t="n">
        <f aca="false">BD142+CC142+DB142+EA142</f>
        <v>786.508726309347</v>
      </c>
      <c r="EZ142" s="0" t="n">
        <f aca="false">BE142+CD142+DC142+EB142</f>
        <v>786.49866040607</v>
      </c>
      <c r="FA142" s="0" t="n">
        <f aca="false">BF142+CE142+DD142+EC142</f>
        <v>786.491304634758</v>
      </c>
      <c r="FB142" s="0" t="n">
        <f aca="false">BG142+CF142+DE142+ED142</f>
        <v>2096.59522573505</v>
      </c>
      <c r="FC142" s="0" t="n">
        <f aca="false">BH142+CG142+DF142+EE142</f>
        <v>2096.61425087926</v>
      </c>
      <c r="FD142" s="0" t="n">
        <f aca="false">BI142+CH142+DG142+EF142</f>
        <v>2096.61425087926</v>
      </c>
      <c r="FE142" s="0" t="n">
        <f aca="false">BJ142+CI142+DH142+EG142</f>
        <v>1376.19686546695</v>
      </c>
      <c r="FF142" s="0" t="n">
        <f aca="false">BK142+CJ142+DI142+EH142</f>
        <v>1376.25851685268</v>
      </c>
      <c r="FG142" s="0" t="n">
        <f aca="false">BL142+CK142+DJ142+EI142</f>
        <v>1376.30335422412</v>
      </c>
      <c r="FH142" s="0" t="n">
        <f aca="false">BM142+CL142+DK142+EJ142</f>
        <v>1376.32577290985</v>
      </c>
      <c r="FI142" s="0" t="n">
        <f aca="false">BN142+CM142+DL142+EK142</f>
        <v>1376.33137758128</v>
      </c>
      <c r="FJ142" s="0" t="n">
        <f aca="false">BO142+CN142+DM142+EL142</f>
        <v>1376.32577290985</v>
      </c>
      <c r="FK142" s="0" t="n">
        <f aca="false">BP142+CO142+DN142+EM142</f>
        <v>1376.31456356699</v>
      </c>
      <c r="FL142" s="0" t="n">
        <f aca="false">BQ142+CP142+DO142+EN142</f>
        <v>1376.29774955269</v>
      </c>
      <c r="FM142" s="0" t="n">
        <f aca="false">BR142+CQ142+DP142+EO142</f>
        <v>2096.84420172259</v>
      </c>
      <c r="FN142" s="0" t="n">
        <f aca="false">BS142+CR142+DQ142+EP142</f>
        <v>2096.82890816521</v>
      </c>
      <c r="FO142" s="0" t="n">
        <f aca="false">BT142+CS142+DR142+EQ142</f>
        <v>2096.74566383548</v>
      </c>
      <c r="FP142" s="0" t="n">
        <f aca="false">BU142+CT142+DS142+ER142</f>
        <v>786.609052082196</v>
      </c>
      <c r="FQ142" s="0" t="n">
        <f aca="false">BV142+CU142+DT142+ES142</f>
        <v>786.549257134847</v>
      </c>
      <c r="FR142" s="0" t="n">
        <f aca="false">BW142+CV142+DU142+ET142</f>
        <v>786.589839188466</v>
      </c>
      <c r="FS142" s="0" t="n">
        <f aca="false">BX142+CW142+DV142+EU142</f>
        <v>786.575992368187</v>
      </c>
      <c r="FT142" s="0" t="n">
        <f aca="false">BY142+CX142+DW142+EV142</f>
        <v>786.5613432406</v>
      </c>
      <c r="FU142" s="0" t="n">
        <f aca="false">AM142*'Dist Horaria'!$H$10</f>
        <v>0.49166390442223</v>
      </c>
      <c r="FV142" s="0" t="n">
        <f aca="false">AM142*'Dist Horaria'!$I$10</f>
        <v>0.460143153026269</v>
      </c>
      <c r="FW142" s="0" t="n">
        <f aca="false">AM142*'Dist Horaria'!$J$10</f>
        <v>0.458151151314104</v>
      </c>
      <c r="FX142" s="0" t="n">
        <f aca="false">AM142*'Dist Horaria'!$K$10</f>
        <v>0.44497488164494</v>
      </c>
      <c r="FY142" s="0" t="n">
        <f aca="false">AM142*'Dist Horaria'!$L$10</f>
        <v>0.445152953498327</v>
      </c>
      <c r="FZ142" s="0" t="n">
        <f aca="false">AM142*'Dist Horaria'!$M$10</f>
        <v>0.476331979462148</v>
      </c>
      <c r="GA142" s="0" t="n">
        <f aca="false">AM142*'Dist Horaria'!$N$10</f>
        <v>0.450629741279754</v>
      </c>
      <c r="GB142" s="0" t="n">
        <f aca="false">AM142*'Dist Horaria'!$O$10</f>
        <v>0.442938331161149</v>
      </c>
      <c r="GC142" s="0" t="n">
        <f aca="false">AM142*'Dist Horaria'!$P$10</f>
        <v>0.449811719852221</v>
      </c>
      <c r="GD142" s="0" t="n">
        <f aca="false">AM142*'Dist Horaria'!$Q$10</f>
        <v>0.407064431540291</v>
      </c>
      <c r="GE142" s="0" t="n">
        <f aca="false">AM142*'Dist Horaria'!$R$10</f>
        <v>0.496679738731272</v>
      </c>
      <c r="GF142" s="0" t="n">
        <f aca="false">AM142*'Dist Horaria'!$S$10</f>
        <v>0.424183791239096</v>
      </c>
      <c r="GG142" s="0" t="n">
        <f aca="false">AR142*'Dist Horaria'!$H$10</f>
        <v>0.514294648918481</v>
      </c>
      <c r="GH142" s="0" t="n">
        <f aca="false">AR142*'Dist Horaria'!$I$10</f>
        <v>0.48132303227747</v>
      </c>
      <c r="GI142" s="0" t="n">
        <f aca="false">AR142*'Dist Horaria'!$J$10</f>
        <v>0.479239340934688</v>
      </c>
      <c r="GJ142" s="0" t="n">
        <f aca="false">AR142*'Dist Horaria'!$K$10</f>
        <v>0.465456582178946</v>
      </c>
      <c r="GK142" s="0" t="n">
        <f aca="false">AR142*'Dist Horaria'!$L$10</f>
        <v>0.465642850482347</v>
      </c>
      <c r="GL142" s="0" t="n">
        <f aca="false">AR142*'Dist Horaria'!$M$10</f>
        <v>0.498257012448389</v>
      </c>
      <c r="GM142" s="0" t="n">
        <f aca="false">AR142*'Dist Horaria'!$N$10</f>
        <v>0.471371728734168</v>
      </c>
      <c r="GN142" s="0" t="n">
        <f aca="false">AR142*'Dist Horaria'!$O$10</f>
        <v>0.463326291533964</v>
      </c>
      <c r="GO142" s="0" t="n">
        <f aca="false">AR142*'Dist Horaria'!$P$10</f>
        <v>0.470516054687127</v>
      </c>
      <c r="GP142" s="0" t="n">
        <f aca="false">AR142*'Dist Horaria'!$Q$10</f>
        <v>0.42580115608086</v>
      </c>
      <c r="GQ142" s="0" t="n">
        <f aca="false">AR142*'Dist Horaria'!$R$10</f>
        <v>0.519541356520565</v>
      </c>
      <c r="GR142" s="0" t="n">
        <f aca="false">AR142*'Dist Horaria'!$S$10</f>
        <v>0.443708500929273</v>
      </c>
      <c r="GS142" s="0" t="n">
        <f aca="false">AW142*'Dist Horaria'!$H$10</f>
        <v>0.0298141825459989</v>
      </c>
      <c r="GT142" s="0" t="n">
        <f aca="false">AW142*'Dist Horaria'!$I$10</f>
        <v>0.0279027844798533</v>
      </c>
      <c r="GU142" s="0" t="n">
        <f aca="false">AW142*'Dist Horaria'!$J$10</f>
        <v>0.0277819907788225</v>
      </c>
      <c r="GV142" s="0" t="n">
        <f aca="false">AW142*'Dist Horaria'!$K$10</f>
        <v>0.0269829902712432</v>
      </c>
      <c r="GW142" s="0" t="n">
        <f aca="false">AW142*'Dist Horaria'!$L$10</f>
        <v>0.0269937884337592</v>
      </c>
      <c r="GX142" s="0" t="n">
        <f aca="false">AW142*'Dist Horaria'!$M$10</f>
        <v>0.0288844644897617</v>
      </c>
      <c r="GY142" s="0" t="n">
        <f aca="false">AW142*'Dist Horaria'!$N$10</f>
        <v>0.0273258973179228</v>
      </c>
      <c r="GZ142" s="0" t="n">
        <f aca="false">AW142*'Dist Horaria'!$O$10</f>
        <v>0.0268594951613892</v>
      </c>
      <c r="HA142" s="0" t="n">
        <f aca="false">AW142*'Dist Horaria'!$P$10</f>
        <v>0.0272762930253407</v>
      </c>
      <c r="HB142" s="0" t="n">
        <f aca="false">AW142*'Dist Horaria'!$Q$10</f>
        <v>0.0246841249901948</v>
      </c>
      <c r="HC142" s="0" t="n">
        <f aca="false">AW142*'Dist Horaria'!$R$10</f>
        <v>0.0301183395084385</v>
      </c>
      <c r="HD142" s="0" t="n">
        <f aca="false">AW142*'Dist Horaria'!$S$10</f>
        <v>0.0257222319379289</v>
      </c>
    </row>
    <row r="143" customFormat="false" ht="13.8" hidden="false" customHeight="false" outlineLevel="0" collapsed="false">
      <c r="A143" s="0" t="n">
        <v>4.64708055555556</v>
      </c>
      <c r="B143" s="0" t="n">
        <v>-74.1684944444445</v>
      </c>
      <c r="C143" s="0" t="n">
        <v>21</v>
      </c>
      <c r="D143" s="0" t="n">
        <v>29</v>
      </c>
      <c r="E143" s="0" t="n">
        <v>1869</v>
      </c>
      <c r="F143" s="0" t="n">
        <v>35</v>
      </c>
      <c r="G143" s="0" t="s">
        <v>544</v>
      </c>
      <c r="H143" s="1" t="n">
        <v>38702</v>
      </c>
      <c r="I143" s="0" t="s">
        <v>811</v>
      </c>
      <c r="J143" s="0" t="s">
        <v>812</v>
      </c>
      <c r="L143" s="0" t="s">
        <v>813</v>
      </c>
      <c r="R143" s="0" t="n">
        <v>30</v>
      </c>
      <c r="S143" s="0" t="n">
        <v>365</v>
      </c>
      <c r="T143" s="0" t="n">
        <v>24</v>
      </c>
      <c r="V143" s="0" t="n">
        <v>73928.557603178</v>
      </c>
      <c r="W143" s="0" t="n">
        <f aca="false">V143*12</f>
        <v>887142.691238137</v>
      </c>
      <c r="X143" s="0" t="s">
        <v>814</v>
      </c>
      <c r="Y143" s="0" t="s">
        <v>815</v>
      </c>
      <c r="Z143" s="0" t="n">
        <v>42198</v>
      </c>
      <c r="AB143" s="0" t="n">
        <v>0.005</v>
      </c>
      <c r="AC143" s="0" t="n">
        <v>7</v>
      </c>
      <c r="AD143" s="0" t="n">
        <v>1980.41695609954</v>
      </c>
      <c r="AE143" s="0" t="n">
        <f aca="false">AD143/2204.59</f>
        <v>0.898315313096557</v>
      </c>
      <c r="AF143" s="0" t="n">
        <f aca="false">AE143/S143</f>
        <v>0.00246113784410016</v>
      </c>
      <c r="AG143" s="0" t="n">
        <f aca="false">AE143*EXP(AB143*AC143)</f>
        <v>0.930313042959299</v>
      </c>
      <c r="AH143" s="0" t="n">
        <f aca="false">AG143/S143</f>
        <v>0.00254880285742274</v>
      </c>
      <c r="AI143" s="0" t="s">
        <v>90</v>
      </c>
      <c r="AJ143" s="0" t="n">
        <f aca="false">IF(AI143="A",'FE DISTRIBUCIÓN'!$C$2,'FE DISTRIBUCIÓN'!$C$3)</f>
        <v>4.994E-006</v>
      </c>
      <c r="AK143" s="0" t="n">
        <f aca="false">W143*AJ143</f>
        <v>4.43039060004325</v>
      </c>
      <c r="AL143" s="0" t="n">
        <f aca="false">AK143/365</f>
        <v>0.0121380564384747</v>
      </c>
      <c r="AM143" s="0" t="n">
        <f aca="false">AK143*EXP(AB143*AC143)</f>
        <v>4.58819982308538</v>
      </c>
      <c r="AN143" s="0" t="n">
        <f aca="false">AM143/365</f>
        <v>0.0125704104742065</v>
      </c>
      <c r="AO143" s="0" t="n">
        <v>5.223868284E-006</v>
      </c>
      <c r="AP143" s="0" t="n">
        <f aca="false">AO143*W143</f>
        <v>4.63431656814131</v>
      </c>
      <c r="AQ143" s="0" t="n">
        <f aca="false">AP143/365</f>
        <v>0.0126967577209351</v>
      </c>
      <c r="AR143" s="0" t="n">
        <f aca="false">AP143*EXP(AB143*AC143)</f>
        <v>4.79938957478377</v>
      </c>
      <c r="AS143" s="0" t="n">
        <f aca="false">AR143/365</f>
        <v>0.0131490125336542</v>
      </c>
      <c r="AT143" s="0" t="n">
        <v>3.02832944E-007</v>
      </c>
      <c r="AU143" s="0" t="n">
        <f aca="false">AT143*W143</f>
        <v>0.268656032935728</v>
      </c>
      <c r="AV143" s="0" t="n">
        <f aca="false">AU143/365</f>
        <v>0.000736043925851309</v>
      </c>
      <c r="AW143" s="0" t="n">
        <f aca="false">AU143*EXP(AB143*AC143)</f>
        <v>0.27822548259616</v>
      </c>
      <c r="AX143" s="0" t="n">
        <f aca="false">AW143/365</f>
        <v>0.000762261596153864</v>
      </c>
      <c r="AY143" s="0" t="n">
        <f aca="false">AW143+AR143+AM143+AG143</f>
        <v>10.5961279234246</v>
      </c>
      <c r="AZ143" s="0" t="n">
        <f aca="false">AH143+AN143+AS143+AX143</f>
        <v>0.0290304874614373</v>
      </c>
      <c r="BA143" s="0" t="n">
        <f aca="false">AH143*1000000</f>
        <v>2548.80285742274</v>
      </c>
      <c r="BB143" s="0" t="n">
        <f aca="false">BA143*'Dist Horaria'!$H$3</f>
        <v>88.8118668702591</v>
      </c>
      <c r="BC143" s="0" t="n">
        <f aca="false">BA143*'Dist Horaria'!$I$3</f>
        <v>86.43606628582</v>
      </c>
      <c r="BD143" s="0" t="n">
        <f aca="false">BA143*'Dist Horaria'!$J$3</f>
        <v>84.1936025330064</v>
      </c>
      <c r="BE143" s="0" t="n">
        <f aca="false">BA143*'Dist Horaria'!$K$3</f>
        <v>82.2831109980293</v>
      </c>
      <c r="BF143" s="0" t="n">
        <f aca="false">BA143*'Dist Horaria'!$L$3</f>
        <v>80.8869979581286</v>
      </c>
      <c r="BG143" s="0" t="n">
        <f aca="false">BA143*'Dist Horaria'!$M$3</f>
        <v>80.0080540665484</v>
      </c>
      <c r="BH143" s="0" t="n">
        <f aca="false">BA143*'Dist Horaria'!$N$3</f>
        <v>83.618994481564</v>
      </c>
      <c r="BI143" s="0" t="n">
        <f aca="false">BA143*'Dist Horaria'!$O$3</f>
        <v>83.618994481564</v>
      </c>
      <c r="BJ143" s="0" t="n">
        <f aca="false">BA143*'Dist Horaria'!$P$3</f>
        <v>110.630751260966</v>
      </c>
      <c r="BK143" s="0" t="n">
        <f aca="false">BA143*'Dist Horaria'!$Q$3</f>
        <v>122.33208072126</v>
      </c>
      <c r="BL143" s="0" t="n">
        <f aca="false">BA143*'Dist Horaria'!$R$3</f>
        <v>130.842138510566</v>
      </c>
      <c r="BM143" s="0" t="n">
        <f aca="false">BA143*'Dist Horaria'!$S$3</f>
        <v>135.097167405218</v>
      </c>
      <c r="BN143" s="0" t="n">
        <f aca="false">BA143*'Dist Horaria'!$T$3</f>
        <v>136.160924628881</v>
      </c>
      <c r="BO143" s="0" t="n">
        <f aca="false">BA143*'Dist Horaria'!$U$3</f>
        <v>135.097167405218</v>
      </c>
      <c r="BP143" s="0" t="n">
        <f aca="false">BA143*'Dist Horaria'!$V$3</f>
        <v>132.969652957892</v>
      </c>
      <c r="BQ143" s="0" t="n">
        <f aca="false">BA143*'Dist Horaria'!$W$3</f>
        <v>129.778381286902</v>
      </c>
      <c r="BR143" s="0" t="n">
        <f aca="false">BA143*'Dist Horaria'!$X$3</f>
        <v>127.263278311752</v>
      </c>
      <c r="BS143" s="0" t="n">
        <f aca="false">BA143*'Dist Horaria'!$Y$3</f>
        <v>124.360586808777</v>
      </c>
      <c r="BT143" s="0" t="n">
        <f aca="false">BA143*'Dist Horaria'!$Z$3</f>
        <v>108.560952847242</v>
      </c>
      <c r="BU143" s="0" t="n">
        <f aca="false">BA143*'Dist Horaria'!$AA$3</f>
        <v>103.235265709143</v>
      </c>
      <c r="BV143" s="0" t="n">
        <f aca="false">BA143*'Dist Horaria'!$AB$3</f>
        <v>91.8862851358447</v>
      </c>
      <c r="BW143" s="0" t="n">
        <f aca="false">BA143*'Dist Horaria'!$AC$3</f>
        <v>99.5886907497657</v>
      </c>
      <c r="BX143" s="0" t="n">
        <f aca="false">BA143*'Dist Horaria'!$AD$3</f>
        <v>96.9605875183945</v>
      </c>
      <c r="BY143" s="0" t="n">
        <f aca="false">BA143*'Dist Horaria'!$AE$3</f>
        <v>94.1802077075252</v>
      </c>
      <c r="BZ143" s="0" t="n">
        <f aca="false">AN143*1000000</f>
        <v>12570.4104742065</v>
      </c>
      <c r="CA143" s="0" t="n">
        <f aca="false">BZ143*'Dist Horaria'!$H$6</f>
        <v>314.260261855163</v>
      </c>
      <c r="CB143" s="0" t="n">
        <f aca="false">BZ143*'Dist Horaria'!$I$6</f>
        <v>314.260261855163</v>
      </c>
      <c r="CC143" s="0" t="n">
        <f aca="false">BZ143*'Dist Horaria'!$J$6</f>
        <v>314.260261855163</v>
      </c>
      <c r="CD143" s="0" t="n">
        <f aca="false">BZ143*'Dist Horaria'!$K$6</f>
        <v>314.260261855163</v>
      </c>
      <c r="CE143" s="0" t="n">
        <f aca="false">BZ143*'Dist Horaria'!$L$6</f>
        <v>314.260261855163</v>
      </c>
      <c r="CF143" s="0" t="n">
        <f aca="false">BZ143*'Dist Horaria'!$M$6</f>
        <v>838.027364947102</v>
      </c>
      <c r="CG143" s="0" t="n">
        <f aca="false">BZ143*'Dist Horaria'!$N$6</f>
        <v>838.027364947102</v>
      </c>
      <c r="CH143" s="0" t="n">
        <f aca="false">BZ143*'Dist Horaria'!$O$6</f>
        <v>838.027364947102</v>
      </c>
      <c r="CI143" s="0" t="n">
        <f aca="false">BZ143*'Dist Horaria'!$P$6</f>
        <v>549.955458246536</v>
      </c>
      <c r="CJ143" s="0" t="n">
        <f aca="false">BZ143*'Dist Horaria'!$Q$6</f>
        <v>549.955458246536</v>
      </c>
      <c r="CK143" s="0" t="n">
        <f aca="false">BZ143*'Dist Horaria'!$R$6</f>
        <v>549.955458246536</v>
      </c>
      <c r="CL143" s="0" t="n">
        <f aca="false">BZ143*'Dist Horaria'!$S$6</f>
        <v>549.955458246536</v>
      </c>
      <c r="CM143" s="0" t="n">
        <f aca="false">BZ143*'Dist Horaria'!$T$6</f>
        <v>549.955458246536</v>
      </c>
      <c r="CN143" s="0" t="n">
        <f aca="false">BZ143*'Dist Horaria'!$U$6</f>
        <v>549.955458246536</v>
      </c>
      <c r="CO143" s="0" t="n">
        <f aca="false">BZ143*'Dist Horaria'!$V$6</f>
        <v>549.955458246536</v>
      </c>
      <c r="CP143" s="0" t="n">
        <f aca="false">BZ143*'Dist Horaria'!$W$6</f>
        <v>549.955458246536</v>
      </c>
      <c r="CQ143" s="0" t="n">
        <f aca="false">BZ143*'Dist Horaria'!$X$6</f>
        <v>838.027364947102</v>
      </c>
      <c r="CR143" s="0" t="n">
        <f aca="false">BZ143*'Dist Horaria'!$Y$6</f>
        <v>838.027364947102</v>
      </c>
      <c r="CS143" s="0" t="n">
        <f aca="false">BZ143*'Dist Horaria'!$Z$6</f>
        <v>838.027364947102</v>
      </c>
      <c r="CT143" s="0" t="n">
        <f aca="false">BZ143*'Dist Horaria'!$AA$6</f>
        <v>314.260261855163</v>
      </c>
      <c r="CU143" s="0" t="n">
        <f aca="false">BZ143*'Dist Horaria'!$AB$6</f>
        <v>314.260261855163</v>
      </c>
      <c r="CV143" s="0" t="n">
        <f aca="false">BZ143*'Dist Horaria'!$AC$6</f>
        <v>314.260261855163</v>
      </c>
      <c r="CW143" s="0" t="n">
        <f aca="false">BZ143*'Dist Horaria'!$AD$6</f>
        <v>314.260261855163</v>
      </c>
      <c r="CX143" s="0" t="n">
        <f aca="false">BZ143*'Dist Horaria'!$AE$6</f>
        <v>314.260261855163</v>
      </c>
      <c r="CY143" s="0" t="n">
        <f aca="false">AS143*1000000</f>
        <v>13149.0125336542</v>
      </c>
      <c r="CZ143" s="0" t="n">
        <f aca="false">CY143*'Dist Horaria'!$H$6</f>
        <v>328.725313341354</v>
      </c>
      <c r="DA143" s="0" t="n">
        <f aca="false">CY143*'Dist Horaria'!$I$6</f>
        <v>328.725313341354</v>
      </c>
      <c r="DB143" s="0" t="n">
        <f aca="false">CY143*'Dist Horaria'!$J$6</f>
        <v>328.725313341354</v>
      </c>
      <c r="DC143" s="0" t="n">
        <f aca="false">CY143*'Dist Horaria'!$K$6</f>
        <v>328.725313341354</v>
      </c>
      <c r="DD143" s="0" t="n">
        <f aca="false">CY143*'Dist Horaria'!$L$6</f>
        <v>328.725313341354</v>
      </c>
      <c r="DE143" s="0" t="n">
        <f aca="false">CY143*'Dist Horaria'!$M$6</f>
        <v>876.600835576944</v>
      </c>
      <c r="DF143" s="0" t="n">
        <f aca="false">CY143*'Dist Horaria'!$N$6</f>
        <v>876.600835576944</v>
      </c>
      <c r="DG143" s="0" t="n">
        <f aca="false">CY143*'Dist Horaria'!$O$6</f>
        <v>876.600835576944</v>
      </c>
      <c r="DH143" s="0" t="n">
        <f aca="false">CY143*'Dist Horaria'!$P$6</f>
        <v>575.26929834737</v>
      </c>
      <c r="DI143" s="0" t="n">
        <f aca="false">CY143*'Dist Horaria'!$Q$6</f>
        <v>575.26929834737</v>
      </c>
      <c r="DJ143" s="0" t="n">
        <f aca="false">CY143*'Dist Horaria'!$R$6</f>
        <v>575.26929834737</v>
      </c>
      <c r="DK143" s="0" t="n">
        <f aca="false">CY143*'Dist Horaria'!$S$6</f>
        <v>575.26929834737</v>
      </c>
      <c r="DL143" s="0" t="n">
        <f aca="false">CY143*'Dist Horaria'!$T$6</f>
        <v>575.26929834737</v>
      </c>
      <c r="DM143" s="0" t="n">
        <f aca="false">CY143*'Dist Horaria'!$U$6</f>
        <v>575.26929834737</v>
      </c>
      <c r="DN143" s="0" t="n">
        <f aca="false">CY143*'Dist Horaria'!$V$6</f>
        <v>575.26929834737</v>
      </c>
      <c r="DO143" s="0" t="n">
        <f aca="false">CY143*'Dist Horaria'!$W$6</f>
        <v>575.26929834737</v>
      </c>
      <c r="DP143" s="0" t="n">
        <f aca="false">CY143*'Dist Horaria'!$X$6</f>
        <v>876.600835576944</v>
      </c>
      <c r="DQ143" s="0" t="n">
        <f aca="false">CY143*'Dist Horaria'!$Y$6</f>
        <v>876.600835576944</v>
      </c>
      <c r="DR143" s="0" t="n">
        <f aca="false">CY143*'Dist Horaria'!$Z$6</f>
        <v>876.600835576944</v>
      </c>
      <c r="DS143" s="0" t="n">
        <f aca="false">CY143*'Dist Horaria'!$AA$6</f>
        <v>328.725313341354</v>
      </c>
      <c r="DT143" s="0" t="n">
        <f aca="false">CY143*'Dist Horaria'!$AB$6</f>
        <v>328.725313341354</v>
      </c>
      <c r="DU143" s="0" t="n">
        <f aca="false">CY143*'Dist Horaria'!$AC$6</f>
        <v>328.725313341354</v>
      </c>
      <c r="DV143" s="0" t="n">
        <f aca="false">CY143*'Dist Horaria'!$AD$6</f>
        <v>328.725313341354</v>
      </c>
      <c r="DW143" s="0" t="n">
        <f aca="false">CY143*'Dist Horaria'!$AE$6</f>
        <v>328.725313341354</v>
      </c>
      <c r="DX143" s="0" t="n">
        <f aca="false">AX143*1000000</f>
        <v>762.261596153864</v>
      </c>
      <c r="DY143" s="0" t="n">
        <f aca="false">DX143*'Dist Horaria'!$H$6</f>
        <v>19.0565399038466</v>
      </c>
      <c r="DZ143" s="0" t="n">
        <f aca="false">DX143*'Dist Horaria'!$I$6</f>
        <v>19.0565399038466</v>
      </c>
      <c r="EA143" s="0" t="n">
        <f aca="false">DX143*'Dist Horaria'!$J$6</f>
        <v>19.0565399038466</v>
      </c>
      <c r="EB143" s="0" t="n">
        <f aca="false">DX143*'Dist Horaria'!$K$6</f>
        <v>19.0565399038466</v>
      </c>
      <c r="EC143" s="0" t="n">
        <f aca="false">DX143*'Dist Horaria'!$L$6</f>
        <v>19.0565399038466</v>
      </c>
      <c r="ED143" s="0" t="n">
        <f aca="false">DX143*'Dist Horaria'!$M$6</f>
        <v>50.817439743591</v>
      </c>
      <c r="EE143" s="0" t="n">
        <f aca="false">DX143*'Dist Horaria'!$N$6</f>
        <v>50.817439743591</v>
      </c>
      <c r="EF143" s="0" t="n">
        <f aca="false">DX143*'Dist Horaria'!$O$6</f>
        <v>50.817439743591</v>
      </c>
      <c r="EG143" s="0" t="n">
        <f aca="false">DX143*'Dist Horaria'!$P$6</f>
        <v>33.3489448317316</v>
      </c>
      <c r="EH143" s="0" t="n">
        <f aca="false">DX143*'Dist Horaria'!$Q$6</f>
        <v>33.3489448317316</v>
      </c>
      <c r="EI143" s="0" t="n">
        <f aca="false">DX143*'Dist Horaria'!$R$6</f>
        <v>33.3489448317316</v>
      </c>
      <c r="EJ143" s="0" t="n">
        <f aca="false">DX143*'Dist Horaria'!$S$6</f>
        <v>33.3489448317316</v>
      </c>
      <c r="EK143" s="0" t="n">
        <f aca="false">DX143*'Dist Horaria'!$T$6</f>
        <v>33.3489448317316</v>
      </c>
      <c r="EL143" s="0" t="n">
        <f aca="false">DX143*'Dist Horaria'!$U$6</f>
        <v>33.3489448317316</v>
      </c>
      <c r="EM143" s="0" t="n">
        <f aca="false">DX143*'Dist Horaria'!$V$6</f>
        <v>33.3489448317316</v>
      </c>
      <c r="EN143" s="0" t="n">
        <f aca="false">DX143*'Dist Horaria'!$W$6</f>
        <v>33.3489448317316</v>
      </c>
      <c r="EO143" s="0" t="n">
        <f aca="false">DX143*'Dist Horaria'!$X$6</f>
        <v>50.817439743591</v>
      </c>
      <c r="EP143" s="0" t="n">
        <f aca="false">DX143*'Dist Horaria'!$Y$6</f>
        <v>50.817439743591</v>
      </c>
      <c r="EQ143" s="0" t="n">
        <f aca="false">DX143*'Dist Horaria'!$Z$6</f>
        <v>50.817439743591</v>
      </c>
      <c r="ER143" s="0" t="n">
        <f aca="false">DX143*'Dist Horaria'!$AA$6</f>
        <v>19.0565399038466</v>
      </c>
      <c r="ES143" s="0" t="n">
        <f aca="false">DX143*'Dist Horaria'!$AB$6</f>
        <v>19.0565399038466</v>
      </c>
      <c r="ET143" s="0" t="n">
        <f aca="false">DX143*'Dist Horaria'!$AC$6</f>
        <v>19.0565399038466</v>
      </c>
      <c r="EU143" s="0" t="n">
        <f aca="false">DX143*'Dist Horaria'!$AD$6</f>
        <v>19.0565399038466</v>
      </c>
      <c r="EV143" s="0" t="n">
        <f aca="false">DX143*'Dist Horaria'!$AE$6</f>
        <v>19.0565399038466</v>
      </c>
      <c r="EW143" s="0" t="n">
        <f aca="false">BB143+CA143+CZ143+DY143</f>
        <v>750.853981970623</v>
      </c>
      <c r="EX143" s="0" t="n">
        <f aca="false">BC143+CB143+DA143+DZ143</f>
        <v>748.478181386184</v>
      </c>
      <c r="EY143" s="0" t="n">
        <f aca="false">BD143+CC143+DB143+EA143</f>
        <v>746.23571763337</v>
      </c>
      <c r="EZ143" s="0" t="n">
        <f aca="false">BE143+CD143+DC143+EB143</f>
        <v>744.325226098393</v>
      </c>
      <c r="FA143" s="0" t="n">
        <f aca="false">BF143+CE143+DD143+EC143</f>
        <v>742.929113058493</v>
      </c>
      <c r="FB143" s="0" t="n">
        <f aca="false">BG143+CF143+DE143+ED143</f>
        <v>1845.45369433419</v>
      </c>
      <c r="FC143" s="0" t="n">
        <f aca="false">BH143+CG143+DF143+EE143</f>
        <v>1849.0646347492</v>
      </c>
      <c r="FD143" s="0" t="n">
        <f aca="false">BI143+CH143+DG143+EF143</f>
        <v>1849.0646347492</v>
      </c>
      <c r="FE143" s="0" t="n">
        <f aca="false">BJ143+CI143+DH143+EG143</f>
        <v>1269.2044526866</v>
      </c>
      <c r="FF143" s="0" t="n">
        <f aca="false">BK143+CJ143+DI143+EH143</f>
        <v>1280.9057821469</v>
      </c>
      <c r="FG143" s="0" t="n">
        <f aca="false">BL143+CK143+DJ143+EI143</f>
        <v>1289.4158399362</v>
      </c>
      <c r="FH143" s="0" t="n">
        <f aca="false">BM143+CL143+DK143+EJ143</f>
        <v>1293.67086883085</v>
      </c>
      <c r="FI143" s="0" t="n">
        <f aca="false">BN143+CM143+DL143+EK143</f>
        <v>1294.73462605452</v>
      </c>
      <c r="FJ143" s="0" t="n">
        <f aca="false">BO143+CN143+DM143+EL143</f>
        <v>1293.67086883085</v>
      </c>
      <c r="FK143" s="0" t="n">
        <f aca="false">BP143+CO143+DN143+EM143</f>
        <v>1291.54335438353</v>
      </c>
      <c r="FL143" s="0" t="n">
        <f aca="false">BQ143+CP143+DO143+EN143</f>
        <v>1288.35208271254</v>
      </c>
      <c r="FM143" s="0" t="n">
        <f aca="false">BR143+CQ143+DP143+EO143</f>
        <v>1892.70891857939</v>
      </c>
      <c r="FN143" s="0" t="n">
        <f aca="false">BS143+CR143+DQ143+EP143</f>
        <v>1889.80622707641</v>
      </c>
      <c r="FO143" s="0" t="n">
        <f aca="false">BT143+CS143+DR143+EQ143</f>
        <v>1874.00659311488</v>
      </c>
      <c r="FP143" s="0" t="n">
        <f aca="false">BU143+CT143+DS143+ER143</f>
        <v>765.277380809507</v>
      </c>
      <c r="FQ143" s="0" t="n">
        <f aca="false">BV143+CU143+DT143+ES143</f>
        <v>753.928400236209</v>
      </c>
      <c r="FR143" s="0" t="n">
        <f aca="false">BW143+CV143+DU143+ET143</f>
        <v>761.63080585013</v>
      </c>
      <c r="FS143" s="0" t="n">
        <f aca="false">BX143+CW143+DV143+EU143</f>
        <v>759.002702618758</v>
      </c>
      <c r="FT143" s="0" t="n">
        <f aca="false">BY143+CX143+DW143+EV143</f>
        <v>756.222322807889</v>
      </c>
      <c r="FU143" s="0" t="n">
        <f aca="false">AM143*'Dist Horaria'!$H$10</f>
        <v>0.414090637370274</v>
      </c>
      <c r="FV143" s="0" t="n">
        <f aca="false">AM143*'Dist Horaria'!$I$10</f>
        <v>0.387543136285601</v>
      </c>
      <c r="FW143" s="0" t="n">
        <f aca="false">AM143*'Dist Horaria'!$J$10</f>
        <v>0.38586542667297</v>
      </c>
      <c r="FX143" s="0" t="n">
        <f aca="false">AM143*'Dist Horaria'!$K$10</f>
        <v>0.374768069603656</v>
      </c>
      <c r="FY143" s="0" t="n">
        <f aca="false">AM143*'Dist Horaria'!$L$10</f>
        <v>0.374918045810174</v>
      </c>
      <c r="FZ143" s="0" t="n">
        <f aca="false">AM143*'Dist Horaria'!$M$10</f>
        <v>0.401177737884</v>
      </c>
      <c r="GA143" s="0" t="n">
        <f aca="false">AM143*'Dist Horaria'!$N$10</f>
        <v>0.379530722321006</v>
      </c>
      <c r="GB143" s="0" t="n">
        <f aca="false">AM143*'Dist Horaria'!$O$10</f>
        <v>0.373052839991955</v>
      </c>
      <c r="GC143" s="0" t="n">
        <f aca="false">AM143*'Dist Horaria'!$P$10</f>
        <v>0.378841765878886</v>
      </c>
      <c r="GD143" s="0" t="n">
        <f aca="false">AM143*'Dist Horaria'!$Q$10</f>
        <v>0.342839017449063</v>
      </c>
      <c r="GE143" s="0" t="n">
        <f aca="false">AM143*'Dist Horaria'!$R$10</f>
        <v>0.418315088275239</v>
      </c>
      <c r="GF143" s="0" t="n">
        <f aca="false">AM143*'Dist Horaria'!$S$10</f>
        <v>0.357257335542557</v>
      </c>
      <c r="GG143" s="0" t="n">
        <f aca="false">AR143*'Dist Horaria'!$H$10</f>
        <v>0.433150770376436</v>
      </c>
      <c r="GH143" s="0" t="n">
        <f aca="false">AR143*'Dist Horaria'!$I$10</f>
        <v>0.405381317245543</v>
      </c>
      <c r="GI143" s="0" t="n">
        <f aca="false">AR143*'Dist Horaria'!$J$10</f>
        <v>0.403626384519235</v>
      </c>
      <c r="GJ143" s="0" t="n">
        <f aca="false">AR143*'Dist Horaria'!$K$10</f>
        <v>0.392018228405776</v>
      </c>
      <c r="GK143" s="0" t="n">
        <f aca="false">AR143*'Dist Horaria'!$L$10</f>
        <v>0.392175107850826</v>
      </c>
      <c r="GL143" s="0" t="n">
        <f aca="false">AR143*'Dist Horaria'!$M$10</f>
        <v>0.419643504441148</v>
      </c>
      <c r="GM143" s="0" t="n">
        <f aca="false">AR143*'Dist Horaria'!$N$10</f>
        <v>0.397000100748161</v>
      </c>
      <c r="GN143" s="0" t="n">
        <f aca="false">AR143*'Dist Horaria'!$O$10</f>
        <v>0.390224048676432</v>
      </c>
      <c r="GO143" s="0" t="n">
        <f aca="false">AR143*'Dist Horaria'!$P$10</f>
        <v>0.396279432404739</v>
      </c>
      <c r="GP143" s="0" t="n">
        <f aca="false">AR143*'Dist Horaria'!$Q$10</f>
        <v>0.358619517374827</v>
      </c>
      <c r="GQ143" s="0" t="n">
        <f aca="false">AR143*'Dist Horaria'!$R$10</f>
        <v>0.437569668073625</v>
      </c>
      <c r="GR143" s="0" t="n">
        <f aca="false">AR143*'Dist Horaria'!$S$10</f>
        <v>0.373701494667023</v>
      </c>
      <c r="GS143" s="0" t="n">
        <f aca="false">AW143*'Dist Horaria'!$H$10</f>
        <v>0.0251101895870397</v>
      </c>
      <c r="GT143" s="0" t="n">
        <f aca="false">AW143*'Dist Horaria'!$I$10</f>
        <v>0.0235003662171329</v>
      </c>
      <c r="GU143" s="0" t="n">
        <f aca="false">AW143*'Dist Horaria'!$J$10</f>
        <v>0.0233986309866223</v>
      </c>
      <c r="GV143" s="0" t="n">
        <f aca="false">AW143*'Dist Horaria'!$K$10</f>
        <v>0.0227256944003348</v>
      </c>
      <c r="GW143" s="0" t="n">
        <f aca="false">AW143*'Dist Horaria'!$L$10</f>
        <v>0.0227347888609174</v>
      </c>
      <c r="GX143" s="0" t="n">
        <f aca="false">AW143*'Dist Horaria'!$M$10</f>
        <v>0.0243271596777477</v>
      </c>
      <c r="GY143" s="0" t="n">
        <f aca="false">AW143*'Dist Horaria'!$N$10</f>
        <v>0.0230144985940963</v>
      </c>
      <c r="GZ143" s="0" t="n">
        <f aca="false">AW143*'Dist Horaria'!$O$10</f>
        <v>0.0226216839812424</v>
      </c>
      <c r="HA143" s="0" t="n">
        <f aca="false">AW143*'Dist Horaria'!$P$10</f>
        <v>0.0229727207191153</v>
      </c>
      <c r="HB143" s="0" t="n">
        <f aca="false">AW143*'Dist Horaria'!$Q$10</f>
        <v>0.0207895372391204</v>
      </c>
      <c r="HC143" s="0" t="n">
        <f aca="false">AW143*'Dist Horaria'!$R$10</f>
        <v>0.0253663575694855</v>
      </c>
      <c r="HD143" s="0" t="n">
        <f aca="false">AW143*'Dist Horaria'!$S$10</f>
        <v>0.0216638547633057</v>
      </c>
    </row>
    <row r="144" customFormat="false" ht="13.8" hidden="false" customHeight="false" outlineLevel="0" collapsed="false">
      <c r="A144" s="0" t="n">
        <v>4.60244175963792</v>
      </c>
      <c r="B144" s="0" t="n">
        <v>-74.1011335718838</v>
      </c>
      <c r="C144" s="0" t="n">
        <v>29</v>
      </c>
      <c r="D144" s="0" t="n">
        <v>24</v>
      </c>
      <c r="E144" s="0" t="n">
        <v>2305</v>
      </c>
      <c r="F144" s="0" t="n">
        <v>36</v>
      </c>
      <c r="G144" s="0" t="s">
        <v>816</v>
      </c>
      <c r="H144" s="1" t="n">
        <v>40690</v>
      </c>
      <c r="I144" s="0" t="s">
        <v>817</v>
      </c>
      <c r="J144" s="0" t="s">
        <v>818</v>
      </c>
      <c r="K144" s="0" t="s">
        <v>819</v>
      </c>
      <c r="L144" s="0" t="s">
        <v>820</v>
      </c>
      <c r="M144" s="0" t="s">
        <v>821</v>
      </c>
      <c r="N144" s="0" t="n">
        <v>20</v>
      </c>
      <c r="O144" s="0" t="s">
        <v>130</v>
      </c>
      <c r="P144" s="0" t="s">
        <v>85</v>
      </c>
      <c r="Q144" s="0" t="s">
        <v>86</v>
      </c>
      <c r="R144" s="0" t="s">
        <v>87</v>
      </c>
      <c r="S144" s="0" t="n">
        <v>365</v>
      </c>
      <c r="T144" s="0" t="n">
        <v>24</v>
      </c>
      <c r="U144" s="0" t="n">
        <v>3</v>
      </c>
      <c r="V144" s="0" t="n">
        <v>78000</v>
      </c>
      <c r="W144" s="0" t="n">
        <f aca="false">V144*12</f>
        <v>936000</v>
      </c>
      <c r="X144" s="0" t="n">
        <v>1</v>
      </c>
      <c r="Y144" s="0" t="s">
        <v>148</v>
      </c>
      <c r="Z144" s="0" t="n">
        <v>32582</v>
      </c>
      <c r="AA144" s="0" t="s">
        <v>89</v>
      </c>
      <c r="AB144" s="0" t="n">
        <v>0.005</v>
      </c>
      <c r="AC144" s="0" t="n">
        <v>1</v>
      </c>
      <c r="AD144" s="0" t="n">
        <v>4459.7799358947</v>
      </c>
      <c r="AE144" s="0" t="n">
        <v>2.02474009089619</v>
      </c>
      <c r="AF144" s="0" t="n">
        <f aca="false">AE144/S144</f>
        <v>0.00554723312574299</v>
      </c>
      <c r="AG144" s="0" t="n">
        <f aca="false">AE144*EXP(AB144*AC144)</f>
        <v>2.03488914283667</v>
      </c>
      <c r="AH144" s="0" t="n">
        <f aca="false">AG144/S144</f>
        <v>0.00557503874749774</v>
      </c>
      <c r="AI144" s="0" t="s">
        <v>90</v>
      </c>
      <c r="AJ144" s="0" t="n">
        <f aca="false">IF(AI144="A",'FE DISTRIBUCIÓN'!$C$2,'FE DISTRIBUCIÓN'!$C$3)</f>
        <v>4.994E-006</v>
      </c>
      <c r="AK144" s="0" t="n">
        <f aca="false">W144*AJ144</f>
        <v>4.674384</v>
      </c>
      <c r="AL144" s="0" t="n">
        <f aca="false">AK144/365</f>
        <v>0.0128065315068493</v>
      </c>
      <c r="AM144" s="0" t="n">
        <f aca="false">AK144*EXP(AB144*AC144)</f>
        <v>4.69781444730485</v>
      </c>
      <c r="AN144" s="0" t="n">
        <f aca="false">AM144/365</f>
        <v>0.012870724513164</v>
      </c>
      <c r="AO144" s="0" t="n">
        <v>5.223868284E-006</v>
      </c>
      <c r="AP144" s="0" t="n">
        <f aca="false">AO144*W144</f>
        <v>4.889540713824</v>
      </c>
      <c r="AQ144" s="0" t="n">
        <f aca="false">AP144/365</f>
        <v>0.0133960019556822</v>
      </c>
      <c r="AR144" s="0" t="n">
        <f aca="false">AP144*EXP(AB144*AC144)</f>
        <v>4.91404963864493</v>
      </c>
      <c r="AS144" s="0" t="n">
        <f aca="false">AR144/365</f>
        <v>0.0134631496949176</v>
      </c>
      <c r="AT144" s="0" t="n">
        <v>3.02832944E-007</v>
      </c>
      <c r="AU144" s="0" t="n">
        <f aca="false">AT144*W144</f>
        <v>0.283451635584</v>
      </c>
      <c r="AV144" s="0" t="n">
        <f aca="false">AU144/365</f>
        <v>0.000776579823517808</v>
      </c>
      <c r="AW144" s="0" t="n">
        <f aca="false">AU144*EXP(AB144*AC144)</f>
        <v>0.284872442819996</v>
      </c>
      <c r="AX144" s="0" t="n">
        <f aca="false">AW144/365</f>
        <v>0.000780472446082181</v>
      </c>
      <c r="AY144" s="0" t="n">
        <f aca="false">AW144+AR144+AM144+AG144</f>
        <v>11.9316256716065</v>
      </c>
      <c r="AZ144" s="0" t="n">
        <f aca="false">AH144+AN144+AS144+AX144</f>
        <v>0.0326893854016615</v>
      </c>
      <c r="BA144" s="0" t="n">
        <f aca="false">AH144*1000000</f>
        <v>5575.03874749774</v>
      </c>
      <c r="BB144" s="0" t="n">
        <f aca="false">BA144*'Dist Horaria'!$H$3</f>
        <v>194.25966884703</v>
      </c>
      <c r="BC144" s="0" t="n">
        <f aca="false">BA144*'Dist Horaria'!$I$3</f>
        <v>189.063040839492</v>
      </c>
      <c r="BD144" s="0" t="n">
        <f aca="false">BA144*'Dist Horaria'!$J$3</f>
        <v>184.158062694405</v>
      </c>
      <c r="BE144" s="0" t="n">
        <f aca="false">BA144*'Dist Horaria'!$K$3</f>
        <v>179.97921288527</v>
      </c>
      <c r="BF144" s="0" t="n">
        <f aca="false">BA144*'Dist Horaria'!$L$3</f>
        <v>176.925471686469</v>
      </c>
      <c r="BG144" s="0" t="n">
        <f aca="false">BA144*'Dist Horaria'!$M$3</f>
        <v>175.00294314011</v>
      </c>
      <c r="BH144" s="0" t="n">
        <f aca="false">BA144*'Dist Horaria'!$N$3</f>
        <v>182.901212976865</v>
      </c>
      <c r="BI144" s="0" t="n">
        <f aca="false">BA144*'Dist Horaria'!$O$3</f>
        <v>182.901212976865</v>
      </c>
      <c r="BJ144" s="0" t="n">
        <f aca="false">BA144*'Dist Horaria'!$P$3</f>
        <v>241.984476417422</v>
      </c>
      <c r="BK144" s="0" t="n">
        <f aca="false">BA144*'Dist Horaria'!$Q$3</f>
        <v>267.578988346187</v>
      </c>
      <c r="BL144" s="0" t="n">
        <f aca="false">BA144*'Dist Horaria'!$R$3</f>
        <v>286.193178839835</v>
      </c>
      <c r="BM144" s="0" t="n">
        <f aca="false">BA144*'Dist Horaria'!$S$3</f>
        <v>295.500274086659</v>
      </c>
      <c r="BN144" s="0" t="n">
        <f aca="false">BA144*'Dist Horaria'!$T$3</f>
        <v>297.827047898365</v>
      </c>
      <c r="BO144" s="0" t="n">
        <f aca="false">BA144*'Dist Horaria'!$U$3</f>
        <v>295.500274086659</v>
      </c>
      <c r="BP144" s="0" t="n">
        <f aca="false">BA144*'Dist Horaria'!$V$3</f>
        <v>290.846726463247</v>
      </c>
      <c r="BQ144" s="0" t="n">
        <f aca="false">BA144*'Dist Horaria'!$W$3</f>
        <v>283.866405028129</v>
      </c>
      <c r="BR144" s="0" t="n">
        <f aca="false">BA144*'Dist Horaria'!$X$3</f>
        <v>278.365078591847</v>
      </c>
      <c r="BS144" s="0" t="n">
        <f aca="false">BA144*'Dist Horaria'!$Y$3</f>
        <v>272.015973342694</v>
      </c>
      <c r="BT144" s="0" t="n">
        <f aca="false">BA144*'Dist Horaria'!$Z$3</f>
        <v>237.457172031203</v>
      </c>
      <c r="BU144" s="0" t="n">
        <f aca="false">BA144*'Dist Horaria'!$AA$3</f>
        <v>225.808208257686</v>
      </c>
      <c r="BV144" s="0" t="n">
        <f aca="false">BA144*'Dist Horaria'!$AB$3</f>
        <v>200.984394891157</v>
      </c>
      <c r="BW144" s="0" t="n">
        <f aca="false">BA144*'Dist Horaria'!$AC$3</f>
        <v>217.831994391251</v>
      </c>
      <c r="BX144" s="0" t="n">
        <f aca="false">BA144*'Dist Horaria'!$AD$3</f>
        <v>212.083500621068</v>
      </c>
      <c r="BY144" s="0" t="n">
        <f aca="false">BA144*'Dist Horaria'!$AE$3</f>
        <v>206.001929763905</v>
      </c>
      <c r="BZ144" s="0" t="n">
        <f aca="false">AN144*1000000</f>
        <v>12870.724513164</v>
      </c>
      <c r="CA144" s="0" t="n">
        <f aca="false">BZ144*'Dist Horaria'!$H$6</f>
        <v>321.768112829099</v>
      </c>
      <c r="CB144" s="0" t="n">
        <f aca="false">BZ144*'Dist Horaria'!$I$6</f>
        <v>321.768112829099</v>
      </c>
      <c r="CC144" s="0" t="n">
        <f aca="false">BZ144*'Dist Horaria'!$J$6</f>
        <v>321.768112829099</v>
      </c>
      <c r="CD144" s="0" t="n">
        <f aca="false">BZ144*'Dist Horaria'!$K$6</f>
        <v>321.768112829099</v>
      </c>
      <c r="CE144" s="0" t="n">
        <f aca="false">BZ144*'Dist Horaria'!$L$6</f>
        <v>321.768112829099</v>
      </c>
      <c r="CF144" s="0" t="n">
        <f aca="false">BZ144*'Dist Horaria'!$M$6</f>
        <v>858.048300877598</v>
      </c>
      <c r="CG144" s="0" t="n">
        <f aca="false">BZ144*'Dist Horaria'!$N$6</f>
        <v>858.048300877598</v>
      </c>
      <c r="CH144" s="0" t="n">
        <f aca="false">BZ144*'Dist Horaria'!$O$6</f>
        <v>858.048300877598</v>
      </c>
      <c r="CI144" s="0" t="n">
        <f aca="false">BZ144*'Dist Horaria'!$P$6</f>
        <v>563.094197450924</v>
      </c>
      <c r="CJ144" s="0" t="n">
        <f aca="false">BZ144*'Dist Horaria'!$Q$6</f>
        <v>563.094197450924</v>
      </c>
      <c r="CK144" s="0" t="n">
        <f aca="false">BZ144*'Dist Horaria'!$R$6</f>
        <v>563.094197450924</v>
      </c>
      <c r="CL144" s="0" t="n">
        <f aca="false">BZ144*'Dist Horaria'!$S$6</f>
        <v>563.094197450924</v>
      </c>
      <c r="CM144" s="0" t="n">
        <f aca="false">BZ144*'Dist Horaria'!$T$6</f>
        <v>563.094197450924</v>
      </c>
      <c r="CN144" s="0" t="n">
        <f aca="false">BZ144*'Dist Horaria'!$U$6</f>
        <v>563.094197450924</v>
      </c>
      <c r="CO144" s="0" t="n">
        <f aca="false">BZ144*'Dist Horaria'!$V$6</f>
        <v>563.094197450924</v>
      </c>
      <c r="CP144" s="0" t="n">
        <f aca="false">BZ144*'Dist Horaria'!$W$6</f>
        <v>563.094197450924</v>
      </c>
      <c r="CQ144" s="0" t="n">
        <f aca="false">BZ144*'Dist Horaria'!$X$6</f>
        <v>858.048300877598</v>
      </c>
      <c r="CR144" s="0" t="n">
        <f aca="false">BZ144*'Dist Horaria'!$Y$6</f>
        <v>858.048300877598</v>
      </c>
      <c r="CS144" s="0" t="n">
        <f aca="false">BZ144*'Dist Horaria'!$Z$6</f>
        <v>858.048300877598</v>
      </c>
      <c r="CT144" s="0" t="n">
        <f aca="false">BZ144*'Dist Horaria'!$AA$6</f>
        <v>321.768112829099</v>
      </c>
      <c r="CU144" s="0" t="n">
        <f aca="false">BZ144*'Dist Horaria'!$AB$6</f>
        <v>321.768112829099</v>
      </c>
      <c r="CV144" s="0" t="n">
        <f aca="false">BZ144*'Dist Horaria'!$AC$6</f>
        <v>321.768112829099</v>
      </c>
      <c r="CW144" s="0" t="n">
        <f aca="false">BZ144*'Dist Horaria'!$AD$6</f>
        <v>321.768112829099</v>
      </c>
      <c r="CX144" s="0" t="n">
        <f aca="false">BZ144*'Dist Horaria'!$AE$6</f>
        <v>321.768112829099</v>
      </c>
      <c r="CY144" s="0" t="n">
        <f aca="false">AS144*1000000</f>
        <v>13463.1496949176</v>
      </c>
      <c r="CZ144" s="0" t="n">
        <f aca="false">CY144*'Dist Horaria'!$H$6</f>
        <v>336.578742372941</v>
      </c>
      <c r="DA144" s="0" t="n">
        <f aca="false">CY144*'Dist Horaria'!$I$6</f>
        <v>336.578742372941</v>
      </c>
      <c r="DB144" s="0" t="n">
        <f aca="false">CY144*'Dist Horaria'!$J$6</f>
        <v>336.578742372941</v>
      </c>
      <c r="DC144" s="0" t="n">
        <f aca="false">CY144*'Dist Horaria'!$K$6</f>
        <v>336.578742372941</v>
      </c>
      <c r="DD144" s="0" t="n">
        <f aca="false">CY144*'Dist Horaria'!$L$6</f>
        <v>336.578742372941</v>
      </c>
      <c r="DE144" s="0" t="n">
        <f aca="false">CY144*'Dist Horaria'!$M$6</f>
        <v>897.543312994509</v>
      </c>
      <c r="DF144" s="0" t="n">
        <f aca="false">CY144*'Dist Horaria'!$N$6</f>
        <v>897.543312994509</v>
      </c>
      <c r="DG144" s="0" t="n">
        <f aca="false">CY144*'Dist Horaria'!$O$6</f>
        <v>897.543312994509</v>
      </c>
      <c r="DH144" s="0" t="n">
        <f aca="false">CY144*'Dist Horaria'!$P$6</f>
        <v>589.012799152646</v>
      </c>
      <c r="DI144" s="0" t="n">
        <f aca="false">CY144*'Dist Horaria'!$Q$6</f>
        <v>589.012799152646</v>
      </c>
      <c r="DJ144" s="0" t="n">
        <f aca="false">CY144*'Dist Horaria'!$R$6</f>
        <v>589.012799152646</v>
      </c>
      <c r="DK144" s="0" t="n">
        <f aca="false">CY144*'Dist Horaria'!$S$6</f>
        <v>589.012799152646</v>
      </c>
      <c r="DL144" s="0" t="n">
        <f aca="false">CY144*'Dist Horaria'!$T$6</f>
        <v>589.012799152646</v>
      </c>
      <c r="DM144" s="0" t="n">
        <f aca="false">CY144*'Dist Horaria'!$U$6</f>
        <v>589.012799152646</v>
      </c>
      <c r="DN144" s="0" t="n">
        <f aca="false">CY144*'Dist Horaria'!$V$6</f>
        <v>589.012799152646</v>
      </c>
      <c r="DO144" s="0" t="n">
        <f aca="false">CY144*'Dist Horaria'!$W$6</f>
        <v>589.012799152646</v>
      </c>
      <c r="DP144" s="0" t="n">
        <f aca="false">CY144*'Dist Horaria'!$X$6</f>
        <v>897.543312994509</v>
      </c>
      <c r="DQ144" s="0" t="n">
        <f aca="false">CY144*'Dist Horaria'!$Y$6</f>
        <v>897.543312994509</v>
      </c>
      <c r="DR144" s="0" t="n">
        <f aca="false">CY144*'Dist Horaria'!$Z$6</f>
        <v>897.543312994509</v>
      </c>
      <c r="DS144" s="0" t="n">
        <f aca="false">CY144*'Dist Horaria'!$AA$6</f>
        <v>336.578742372941</v>
      </c>
      <c r="DT144" s="0" t="n">
        <f aca="false">CY144*'Dist Horaria'!$AB$6</f>
        <v>336.578742372941</v>
      </c>
      <c r="DU144" s="0" t="n">
        <f aca="false">CY144*'Dist Horaria'!$AC$6</f>
        <v>336.578742372941</v>
      </c>
      <c r="DV144" s="0" t="n">
        <f aca="false">CY144*'Dist Horaria'!$AD$6</f>
        <v>336.578742372941</v>
      </c>
      <c r="DW144" s="0" t="n">
        <f aca="false">CY144*'Dist Horaria'!$AE$6</f>
        <v>336.578742372941</v>
      </c>
      <c r="DX144" s="0" t="n">
        <f aca="false">AX144*1000000</f>
        <v>780.472446082181</v>
      </c>
      <c r="DY144" s="0" t="n">
        <f aca="false">DX144*'Dist Horaria'!$H$6</f>
        <v>19.5118111520545</v>
      </c>
      <c r="DZ144" s="0" t="n">
        <f aca="false">DX144*'Dist Horaria'!$I$6</f>
        <v>19.5118111520545</v>
      </c>
      <c r="EA144" s="0" t="n">
        <f aca="false">DX144*'Dist Horaria'!$J$6</f>
        <v>19.5118111520545</v>
      </c>
      <c r="EB144" s="0" t="n">
        <f aca="false">DX144*'Dist Horaria'!$K$6</f>
        <v>19.5118111520545</v>
      </c>
      <c r="EC144" s="0" t="n">
        <f aca="false">DX144*'Dist Horaria'!$L$6</f>
        <v>19.5118111520545</v>
      </c>
      <c r="ED144" s="0" t="n">
        <f aca="false">DX144*'Dist Horaria'!$M$6</f>
        <v>52.0314964054788</v>
      </c>
      <c r="EE144" s="0" t="n">
        <f aca="false">DX144*'Dist Horaria'!$N$6</f>
        <v>52.0314964054788</v>
      </c>
      <c r="EF144" s="0" t="n">
        <f aca="false">DX144*'Dist Horaria'!$O$6</f>
        <v>52.0314964054788</v>
      </c>
      <c r="EG144" s="0" t="n">
        <f aca="false">DX144*'Dist Horaria'!$P$6</f>
        <v>34.1456695160954</v>
      </c>
      <c r="EH144" s="0" t="n">
        <f aca="false">DX144*'Dist Horaria'!$Q$6</f>
        <v>34.1456695160954</v>
      </c>
      <c r="EI144" s="0" t="n">
        <f aca="false">DX144*'Dist Horaria'!$R$6</f>
        <v>34.1456695160954</v>
      </c>
      <c r="EJ144" s="0" t="n">
        <f aca="false">DX144*'Dist Horaria'!$S$6</f>
        <v>34.1456695160954</v>
      </c>
      <c r="EK144" s="0" t="n">
        <f aca="false">DX144*'Dist Horaria'!$T$6</f>
        <v>34.1456695160954</v>
      </c>
      <c r="EL144" s="0" t="n">
        <f aca="false">DX144*'Dist Horaria'!$U$6</f>
        <v>34.1456695160954</v>
      </c>
      <c r="EM144" s="0" t="n">
        <f aca="false">DX144*'Dist Horaria'!$V$6</f>
        <v>34.1456695160954</v>
      </c>
      <c r="EN144" s="0" t="n">
        <f aca="false">DX144*'Dist Horaria'!$W$6</f>
        <v>34.1456695160954</v>
      </c>
      <c r="EO144" s="0" t="n">
        <f aca="false">DX144*'Dist Horaria'!$X$6</f>
        <v>52.0314964054788</v>
      </c>
      <c r="EP144" s="0" t="n">
        <f aca="false">DX144*'Dist Horaria'!$Y$6</f>
        <v>52.0314964054788</v>
      </c>
      <c r="EQ144" s="0" t="n">
        <f aca="false">DX144*'Dist Horaria'!$Z$6</f>
        <v>52.0314964054788</v>
      </c>
      <c r="ER144" s="0" t="n">
        <f aca="false">DX144*'Dist Horaria'!$AA$6</f>
        <v>19.5118111520545</v>
      </c>
      <c r="ES144" s="0" t="n">
        <f aca="false">DX144*'Dist Horaria'!$AB$6</f>
        <v>19.5118111520545</v>
      </c>
      <c r="ET144" s="0" t="n">
        <f aca="false">DX144*'Dist Horaria'!$AC$6</f>
        <v>19.5118111520545</v>
      </c>
      <c r="EU144" s="0" t="n">
        <f aca="false">DX144*'Dist Horaria'!$AD$6</f>
        <v>19.5118111520545</v>
      </c>
      <c r="EV144" s="0" t="n">
        <f aca="false">DX144*'Dist Horaria'!$AE$6</f>
        <v>19.5118111520545</v>
      </c>
      <c r="EW144" s="0" t="n">
        <f aca="false">BB144+CA144+CZ144+DY144</f>
        <v>872.118335201125</v>
      </c>
      <c r="EX144" s="0" t="n">
        <f aca="false">BC144+CB144+DA144+DZ144</f>
        <v>866.921707193587</v>
      </c>
      <c r="EY144" s="0" t="n">
        <f aca="false">BD144+CC144+DB144+EA144</f>
        <v>862.016729048499</v>
      </c>
      <c r="EZ144" s="0" t="n">
        <f aca="false">BE144+CD144+DC144+EB144</f>
        <v>857.837879239365</v>
      </c>
      <c r="FA144" s="0" t="n">
        <f aca="false">BF144+CE144+DD144+EC144</f>
        <v>854.784138040563</v>
      </c>
      <c r="FB144" s="0" t="n">
        <f aca="false">BG144+CF144+DE144+ED144</f>
        <v>1982.6260534177</v>
      </c>
      <c r="FC144" s="0" t="n">
        <f aca="false">BH144+CG144+DF144+EE144</f>
        <v>1990.52432325445</v>
      </c>
      <c r="FD144" s="0" t="n">
        <f aca="false">BI144+CH144+DG144+EF144</f>
        <v>1990.52432325445</v>
      </c>
      <c r="FE144" s="0" t="n">
        <f aca="false">BJ144+CI144+DH144+EG144</f>
        <v>1428.23714253709</v>
      </c>
      <c r="FF144" s="0" t="n">
        <f aca="false">BK144+CJ144+DI144+EH144</f>
        <v>1453.83165446585</v>
      </c>
      <c r="FG144" s="0" t="n">
        <f aca="false">BL144+CK144+DJ144+EI144</f>
        <v>1472.4458449595</v>
      </c>
      <c r="FH144" s="0" t="n">
        <f aca="false">BM144+CL144+DK144+EJ144</f>
        <v>1481.75294020632</v>
      </c>
      <c r="FI144" s="0" t="n">
        <f aca="false">BN144+CM144+DL144+EK144</f>
        <v>1484.07971401803</v>
      </c>
      <c r="FJ144" s="0" t="n">
        <f aca="false">BO144+CN144+DM144+EL144</f>
        <v>1481.75294020632</v>
      </c>
      <c r="FK144" s="0" t="n">
        <f aca="false">BP144+CO144+DN144+EM144</f>
        <v>1477.09939258291</v>
      </c>
      <c r="FL144" s="0" t="n">
        <f aca="false">BQ144+CP144+DO144+EN144</f>
        <v>1470.11907114779</v>
      </c>
      <c r="FM144" s="0" t="n">
        <f aca="false">BR144+CQ144+DP144+EO144</f>
        <v>2085.98818886943</v>
      </c>
      <c r="FN144" s="0" t="n">
        <f aca="false">BS144+CR144+DQ144+EP144</f>
        <v>2079.63908362028</v>
      </c>
      <c r="FO144" s="0" t="n">
        <f aca="false">BT144+CS144+DR144+EQ144</f>
        <v>2045.08028230879</v>
      </c>
      <c r="FP144" s="0" t="n">
        <f aca="false">BU144+CT144+DS144+ER144</f>
        <v>903.66687461178</v>
      </c>
      <c r="FQ144" s="0" t="n">
        <f aca="false">BV144+CU144+DT144+ES144</f>
        <v>878.843061245251</v>
      </c>
      <c r="FR144" s="0" t="n">
        <f aca="false">BW144+CV144+DU144+ET144</f>
        <v>895.690660745345</v>
      </c>
      <c r="FS144" s="0" t="n">
        <f aca="false">BX144+CW144+DV144+EU144</f>
        <v>889.942166975163</v>
      </c>
      <c r="FT144" s="0" t="n">
        <f aca="false">BY144+CX144+DW144+EV144</f>
        <v>883.860596117999</v>
      </c>
      <c r="FU144" s="0" t="n">
        <f aca="false">AM144*'Dist Horaria'!$H$10</f>
        <v>0.423983491072888</v>
      </c>
      <c r="FV144" s="0" t="n">
        <f aca="false">AM144*'Dist Horaria'!$I$10</f>
        <v>0.396801755546045</v>
      </c>
      <c r="FW144" s="0" t="n">
        <f aca="false">AM144*'Dist Horaria'!$J$10</f>
        <v>0.395083964525491</v>
      </c>
      <c r="FX144" s="0" t="n">
        <f aca="false">AM144*'Dist Horaria'!$K$10</f>
        <v>0.383721485475469</v>
      </c>
      <c r="FY144" s="0" t="n">
        <f aca="false">AM144*'Dist Horaria'!$L$10</f>
        <v>0.383875044696273</v>
      </c>
      <c r="FZ144" s="0" t="n">
        <f aca="false">AM144*'Dist Horaria'!$M$10</f>
        <v>0.410762095296271</v>
      </c>
      <c r="GA144" s="0" t="n">
        <f aca="false">AM144*'Dist Horaria'!$N$10</f>
        <v>0.388597920592895</v>
      </c>
      <c r="GB144" s="0" t="n">
        <f aca="false">AM144*'Dist Horaria'!$O$10</f>
        <v>0.381965278082375</v>
      </c>
      <c r="GC144" s="0" t="n">
        <f aca="false">AM144*'Dist Horaria'!$P$10</f>
        <v>0.387892504601406</v>
      </c>
      <c r="GD144" s="0" t="n">
        <f aca="false">AM144*'Dist Horaria'!$Q$10</f>
        <v>0.351029630655656</v>
      </c>
      <c r="GE144" s="0" t="n">
        <f aca="false">AM144*'Dist Horaria'!$R$10</f>
        <v>0.428308866439807</v>
      </c>
      <c r="GF144" s="0" t="n">
        <f aca="false">AM144*'Dist Horaria'!$S$10</f>
        <v>0.365792410320275</v>
      </c>
      <c r="GG144" s="0" t="n">
        <f aca="false">AR144*'Dist Horaria'!$H$10</f>
        <v>0.443498981168453</v>
      </c>
      <c r="GH144" s="0" t="n">
        <f aca="false">AR144*'Dist Horaria'!$I$10</f>
        <v>0.415066100487085</v>
      </c>
      <c r="GI144" s="0" t="n">
        <f aca="false">AR144*'Dist Horaria'!$J$10</f>
        <v>0.413269241450079</v>
      </c>
      <c r="GJ144" s="0" t="n">
        <f aca="false">AR144*'Dist Horaria'!$K$10</f>
        <v>0.401383760085035</v>
      </c>
      <c r="GK144" s="0" t="n">
        <f aca="false">AR144*'Dist Horaria'!$L$10</f>
        <v>0.401544387466549</v>
      </c>
      <c r="GL144" s="0" t="n">
        <f aca="false">AR144*'Dist Horaria'!$M$10</f>
        <v>0.429669019200556</v>
      </c>
      <c r="GM144" s="0" t="n">
        <f aca="false">AR144*'Dist Horaria'!$N$10</f>
        <v>0.406484652105241</v>
      </c>
      <c r="GN144" s="0" t="n">
        <f aca="false">AR144*'Dist Horaria'!$O$10</f>
        <v>0.399546716412447</v>
      </c>
      <c r="GO144" s="0" t="n">
        <f aca="false">AR144*'Dist Horaria'!$P$10</f>
        <v>0.405746766597638</v>
      </c>
      <c r="GP144" s="0" t="n">
        <f aca="false">AR144*'Dist Horaria'!$Q$10</f>
        <v>0.367187135427777</v>
      </c>
      <c r="GQ144" s="0" t="n">
        <f aca="false">AR144*'Dist Horaria'!$R$10</f>
        <v>0.448023448768702</v>
      </c>
      <c r="GR144" s="0" t="n">
        <f aca="false">AR144*'Dist Horaria'!$S$10</f>
        <v>0.382629429475371</v>
      </c>
      <c r="GS144" s="0" t="n">
        <f aca="false">AW144*'Dist Horaria'!$H$10</f>
        <v>0.0257100858648379</v>
      </c>
      <c r="GT144" s="0" t="n">
        <f aca="false">AW144*'Dist Horaria'!$I$10</f>
        <v>0.0240618029267875</v>
      </c>
      <c r="GU144" s="0" t="n">
        <f aca="false">AW144*'Dist Horaria'!$J$10</f>
        <v>0.0239576371855118</v>
      </c>
      <c r="GV144" s="0" t="n">
        <f aca="false">AW144*'Dist Horaria'!$K$10</f>
        <v>0.0232686237730455</v>
      </c>
      <c r="GW144" s="0" t="n">
        <f aca="false">AW144*'Dist Horaria'!$L$10</f>
        <v>0.0232779355053072</v>
      </c>
      <c r="GX144" s="0" t="n">
        <f aca="false">AW144*'Dist Horaria'!$M$10</f>
        <v>0.0249083489391627</v>
      </c>
      <c r="GY144" s="0" t="n">
        <f aca="false">AW144*'Dist Horaria'!$N$10</f>
        <v>0.0235643276582749</v>
      </c>
      <c r="GZ144" s="0" t="n">
        <f aca="false">AW144*'Dist Horaria'!$O$10</f>
        <v>0.0231621284876781</v>
      </c>
      <c r="HA144" s="0" t="n">
        <f aca="false">AW144*'Dist Horaria'!$P$10</f>
        <v>0.0235215516868196</v>
      </c>
      <c r="HB144" s="0" t="n">
        <f aca="false">AW144*'Dist Horaria'!$Q$10</f>
        <v>0.0212862107494363</v>
      </c>
      <c r="HC144" s="0" t="n">
        <f aca="false">AW144*'Dist Horaria'!$R$10</f>
        <v>0.0259723738416639</v>
      </c>
      <c r="HD144" s="0" t="n">
        <f aca="false">AW144*'Dist Horaria'!$S$10</f>
        <v>0.0221814162014708</v>
      </c>
    </row>
    <row r="145" customFormat="false" ht="13.8" hidden="false" customHeight="false" outlineLevel="0" collapsed="false">
      <c r="A145" s="0" t="n">
        <v>4.61451111111111</v>
      </c>
      <c r="B145" s="0" t="n">
        <v>-74.0831611111111</v>
      </c>
      <c r="C145" s="0" t="n">
        <v>31</v>
      </c>
      <c r="D145" s="0" t="n">
        <v>26</v>
      </c>
      <c r="E145" s="0" t="n">
        <v>2333</v>
      </c>
      <c r="F145" s="0" t="n">
        <v>37</v>
      </c>
      <c r="G145" s="0" t="s">
        <v>816</v>
      </c>
      <c r="H145" s="1" t="n">
        <v>41173</v>
      </c>
      <c r="I145" s="0" t="s">
        <v>822</v>
      </c>
      <c r="J145" s="0" t="s">
        <v>823</v>
      </c>
      <c r="K145" s="0" t="s">
        <v>824</v>
      </c>
      <c r="L145" s="0" t="s">
        <v>825</v>
      </c>
      <c r="M145" s="0" t="s">
        <v>826</v>
      </c>
      <c r="N145" s="0" t="n">
        <v>15</v>
      </c>
      <c r="P145" s="0" t="n">
        <v>7</v>
      </c>
      <c r="Q145" s="0" t="s">
        <v>86</v>
      </c>
      <c r="R145" s="0" t="n">
        <v>30</v>
      </c>
      <c r="S145" s="0" t="n">
        <v>365</v>
      </c>
      <c r="T145" s="0" t="n">
        <v>24</v>
      </c>
      <c r="U145" s="0" t="n">
        <v>3</v>
      </c>
      <c r="V145" s="0" t="n">
        <v>38900</v>
      </c>
      <c r="W145" s="0" t="n">
        <f aca="false">V145*12</f>
        <v>466800</v>
      </c>
      <c r="X145" s="0" t="n">
        <v>1</v>
      </c>
      <c r="Y145" s="0" t="s">
        <v>148</v>
      </c>
      <c r="Z145" s="0" t="n">
        <v>19739</v>
      </c>
      <c r="AA145" s="0" t="s">
        <v>89</v>
      </c>
      <c r="AB145" s="0" t="n">
        <v>0.005</v>
      </c>
      <c r="AC145" s="0" t="n">
        <v>0</v>
      </c>
      <c r="AD145" s="0" t="n">
        <v>2417.38929830187</v>
      </c>
      <c r="AE145" s="0" t="n">
        <v>1.09749474142905</v>
      </c>
      <c r="AF145" s="0" t="n">
        <f aca="false">AE145/S145</f>
        <v>0.00300683490802479</v>
      </c>
      <c r="AG145" s="0" t="n">
        <f aca="false">AE145*EXP(AB145*AC145)</f>
        <v>1.09749474142905</v>
      </c>
      <c r="AH145" s="0" t="n">
        <f aca="false">AG145/S145</f>
        <v>0.00300683490802479</v>
      </c>
      <c r="AI145" s="0" t="s">
        <v>90</v>
      </c>
      <c r="AJ145" s="0" t="n">
        <f aca="false">IF(AI145="A",'FE DISTRIBUCIÓN'!$C$2,'FE DISTRIBUCIÓN'!$C$3)</f>
        <v>4.994E-006</v>
      </c>
      <c r="AK145" s="0" t="n">
        <f aca="false">W145*AJ145</f>
        <v>2.3311992</v>
      </c>
      <c r="AL145" s="0" t="n">
        <f aca="false">AK145/365</f>
        <v>0.00638684712328767</v>
      </c>
      <c r="AM145" s="0" t="n">
        <f aca="false">AK145*EXP(AB145*AC145)</f>
        <v>2.3311992</v>
      </c>
      <c r="AN145" s="0" t="n">
        <f aca="false">AM145/365</f>
        <v>0.00638684712328767</v>
      </c>
      <c r="AO145" s="0" t="n">
        <v>5.223868284E-006</v>
      </c>
      <c r="AP145" s="0" t="n">
        <f aca="false">AO145*W145</f>
        <v>2.4385017149712</v>
      </c>
      <c r="AQ145" s="0" t="n">
        <f aca="false">AP145/365</f>
        <v>0.00668082661635945</v>
      </c>
      <c r="AR145" s="0" t="n">
        <f aca="false">AP145*EXP(AB145*AC145)</f>
        <v>2.4385017149712</v>
      </c>
      <c r="AS145" s="0" t="n">
        <f aca="false">AR145/365</f>
        <v>0.00668082661635945</v>
      </c>
      <c r="AT145" s="0" t="n">
        <v>3.02832944E-007</v>
      </c>
      <c r="AU145" s="0" t="n">
        <f aca="false">AT145*W145</f>
        <v>0.1413624182592</v>
      </c>
      <c r="AV145" s="0" t="n">
        <f aca="false">AU145/365</f>
        <v>0.000387294296600548</v>
      </c>
      <c r="AW145" s="0" t="n">
        <f aca="false">AU145*EXP(AB145*AC145)</f>
        <v>0.1413624182592</v>
      </c>
      <c r="AX145" s="0" t="n">
        <f aca="false">AW145/365</f>
        <v>0.000387294296600548</v>
      </c>
      <c r="AY145" s="0" t="n">
        <f aca="false">AW145+AR145+AM145+AG145</f>
        <v>6.00855807465945</v>
      </c>
      <c r="AZ145" s="0" t="n">
        <f aca="false">AH145+AN145+AS145+AX145</f>
        <v>0.0164618029442725</v>
      </c>
      <c r="BA145" s="0" t="n">
        <f aca="false">AH145*1000000</f>
        <v>3006.83490802479</v>
      </c>
      <c r="BB145" s="0" t="n">
        <f aca="false">BA145*'Dist Horaria'!$H$3</f>
        <v>104.771783653118</v>
      </c>
      <c r="BC145" s="0" t="n">
        <f aca="false">BA145*'Dist Horaria'!$I$3</f>
        <v>101.969040353066</v>
      </c>
      <c r="BD145" s="0" t="n">
        <f aca="false">BA145*'Dist Horaria'!$J$3</f>
        <v>99.3235951503095</v>
      </c>
      <c r="BE145" s="0" t="n">
        <f aca="false">BA145*'Dist Horaria'!$K$3</f>
        <v>97.0697791589607</v>
      </c>
      <c r="BF145" s="0" t="n">
        <f aca="false">BA145*'Dist Horaria'!$L$3</f>
        <v>95.4227779357405</v>
      </c>
      <c r="BG145" s="0" t="n">
        <f aca="false">BA145*'Dist Horaria'!$M$3</f>
        <v>94.385883627614</v>
      </c>
      <c r="BH145" s="0" t="n">
        <f aca="false">BA145*'Dist Horaria'!$N$3</f>
        <v>98.6457272867838</v>
      </c>
      <c r="BI145" s="0" t="n">
        <f aca="false">BA145*'Dist Horaria'!$O$3</f>
        <v>98.6457272867838</v>
      </c>
      <c r="BJ145" s="0" t="n">
        <f aca="false">BA145*'Dist Horaria'!$P$3</f>
        <v>130.511625810418</v>
      </c>
      <c r="BK145" s="0" t="n">
        <f aca="false">BA145*'Dist Horaria'!$Q$3</f>
        <v>144.315740078827</v>
      </c>
      <c r="BL145" s="0" t="n">
        <f aca="false">BA145*'Dist Horaria'!$R$3</f>
        <v>154.355095910398</v>
      </c>
      <c r="BM145" s="0" t="n">
        <f aca="false">BA145*'Dist Horaria'!$S$3</f>
        <v>159.374773826183</v>
      </c>
      <c r="BN145" s="0" t="n">
        <f aca="false">BA145*'Dist Horaria'!$T$3</f>
        <v>160.629693305129</v>
      </c>
      <c r="BO145" s="0" t="n">
        <f aca="false">BA145*'Dist Horaria'!$U$3</f>
        <v>159.374773826183</v>
      </c>
      <c r="BP145" s="0" t="n">
        <f aca="false">BA145*'Dist Horaria'!$V$3</f>
        <v>156.864934868291</v>
      </c>
      <c r="BQ145" s="0" t="n">
        <f aca="false">BA145*'Dist Horaria'!$W$3</f>
        <v>153.100176431452</v>
      </c>
      <c r="BR145" s="0" t="n">
        <f aca="false">BA145*'Dist Horaria'!$X$3</f>
        <v>150.133097435547</v>
      </c>
      <c r="BS145" s="0" t="n">
        <f aca="false">BA145*'Dist Horaria'!$Y$3</f>
        <v>146.708778401631</v>
      </c>
      <c r="BT145" s="0" t="n">
        <f aca="false">BA145*'Dist Horaria'!$Z$3</f>
        <v>128.06987473311</v>
      </c>
      <c r="BU145" s="0" t="n">
        <f aca="false">BA145*'Dist Horaria'!$AA$3</f>
        <v>121.787136172369</v>
      </c>
      <c r="BV145" s="0" t="n">
        <f aca="false">BA145*'Dist Horaria'!$AB$3</f>
        <v>108.398689569326</v>
      </c>
      <c r="BW145" s="0" t="n">
        <f aca="false">BA145*'Dist Horaria'!$AC$3</f>
        <v>117.485254270968</v>
      </c>
      <c r="BX145" s="0" t="n">
        <f aca="false">BA145*'Dist Horaria'!$AD$3</f>
        <v>114.384868332932</v>
      </c>
      <c r="BY145" s="0" t="n">
        <f aca="false">BA145*'Dist Horaria'!$AE$3</f>
        <v>111.104840986548</v>
      </c>
      <c r="BZ145" s="0" t="n">
        <f aca="false">AN145*1000000</f>
        <v>6386.84712328767</v>
      </c>
      <c r="CA145" s="0" t="n">
        <f aca="false">BZ145*'Dist Horaria'!$H$6</f>
        <v>159.671178082192</v>
      </c>
      <c r="CB145" s="0" t="n">
        <f aca="false">BZ145*'Dist Horaria'!$I$6</f>
        <v>159.671178082192</v>
      </c>
      <c r="CC145" s="0" t="n">
        <f aca="false">BZ145*'Dist Horaria'!$J$6</f>
        <v>159.671178082192</v>
      </c>
      <c r="CD145" s="0" t="n">
        <f aca="false">BZ145*'Dist Horaria'!$K$6</f>
        <v>159.671178082192</v>
      </c>
      <c r="CE145" s="0" t="n">
        <f aca="false">BZ145*'Dist Horaria'!$L$6</f>
        <v>159.671178082192</v>
      </c>
      <c r="CF145" s="0" t="n">
        <f aca="false">BZ145*'Dist Horaria'!$M$6</f>
        <v>425.789808219178</v>
      </c>
      <c r="CG145" s="0" t="n">
        <f aca="false">BZ145*'Dist Horaria'!$N$6</f>
        <v>425.789808219178</v>
      </c>
      <c r="CH145" s="0" t="n">
        <f aca="false">BZ145*'Dist Horaria'!$O$6</f>
        <v>425.789808219178</v>
      </c>
      <c r="CI145" s="0" t="n">
        <f aca="false">BZ145*'Dist Horaria'!$P$6</f>
        <v>279.424561643836</v>
      </c>
      <c r="CJ145" s="0" t="n">
        <f aca="false">BZ145*'Dist Horaria'!$Q$6</f>
        <v>279.424561643836</v>
      </c>
      <c r="CK145" s="0" t="n">
        <f aca="false">BZ145*'Dist Horaria'!$R$6</f>
        <v>279.424561643836</v>
      </c>
      <c r="CL145" s="0" t="n">
        <f aca="false">BZ145*'Dist Horaria'!$S$6</f>
        <v>279.424561643836</v>
      </c>
      <c r="CM145" s="0" t="n">
        <f aca="false">BZ145*'Dist Horaria'!$T$6</f>
        <v>279.424561643836</v>
      </c>
      <c r="CN145" s="0" t="n">
        <f aca="false">BZ145*'Dist Horaria'!$U$6</f>
        <v>279.424561643836</v>
      </c>
      <c r="CO145" s="0" t="n">
        <f aca="false">BZ145*'Dist Horaria'!$V$6</f>
        <v>279.424561643836</v>
      </c>
      <c r="CP145" s="0" t="n">
        <f aca="false">BZ145*'Dist Horaria'!$W$6</f>
        <v>279.424561643836</v>
      </c>
      <c r="CQ145" s="0" t="n">
        <f aca="false">BZ145*'Dist Horaria'!$X$6</f>
        <v>425.789808219178</v>
      </c>
      <c r="CR145" s="0" t="n">
        <f aca="false">BZ145*'Dist Horaria'!$Y$6</f>
        <v>425.789808219178</v>
      </c>
      <c r="CS145" s="0" t="n">
        <f aca="false">BZ145*'Dist Horaria'!$Z$6</f>
        <v>425.789808219178</v>
      </c>
      <c r="CT145" s="0" t="n">
        <f aca="false">BZ145*'Dist Horaria'!$AA$6</f>
        <v>159.671178082192</v>
      </c>
      <c r="CU145" s="0" t="n">
        <f aca="false">BZ145*'Dist Horaria'!$AB$6</f>
        <v>159.671178082192</v>
      </c>
      <c r="CV145" s="0" t="n">
        <f aca="false">BZ145*'Dist Horaria'!$AC$6</f>
        <v>159.671178082192</v>
      </c>
      <c r="CW145" s="0" t="n">
        <f aca="false">BZ145*'Dist Horaria'!$AD$6</f>
        <v>159.671178082192</v>
      </c>
      <c r="CX145" s="0" t="n">
        <f aca="false">BZ145*'Dist Horaria'!$AE$6</f>
        <v>159.671178082192</v>
      </c>
      <c r="CY145" s="0" t="n">
        <f aca="false">AS145*1000000</f>
        <v>6680.82661635945</v>
      </c>
      <c r="CZ145" s="0" t="n">
        <f aca="false">CY145*'Dist Horaria'!$H$6</f>
        <v>167.020665408986</v>
      </c>
      <c r="DA145" s="0" t="n">
        <f aca="false">CY145*'Dist Horaria'!$I$6</f>
        <v>167.020665408986</v>
      </c>
      <c r="DB145" s="0" t="n">
        <f aca="false">CY145*'Dist Horaria'!$J$6</f>
        <v>167.020665408986</v>
      </c>
      <c r="DC145" s="0" t="n">
        <f aca="false">CY145*'Dist Horaria'!$K$6</f>
        <v>167.020665408986</v>
      </c>
      <c r="DD145" s="0" t="n">
        <f aca="false">CY145*'Dist Horaria'!$L$6</f>
        <v>167.020665408986</v>
      </c>
      <c r="DE145" s="0" t="n">
        <f aca="false">CY145*'Dist Horaria'!$M$6</f>
        <v>445.38844109063</v>
      </c>
      <c r="DF145" s="0" t="n">
        <f aca="false">CY145*'Dist Horaria'!$N$6</f>
        <v>445.38844109063</v>
      </c>
      <c r="DG145" s="0" t="n">
        <f aca="false">CY145*'Dist Horaria'!$O$6</f>
        <v>445.38844109063</v>
      </c>
      <c r="DH145" s="0" t="n">
        <f aca="false">CY145*'Dist Horaria'!$P$6</f>
        <v>292.286164465726</v>
      </c>
      <c r="DI145" s="0" t="n">
        <f aca="false">CY145*'Dist Horaria'!$Q$6</f>
        <v>292.286164465726</v>
      </c>
      <c r="DJ145" s="0" t="n">
        <f aca="false">CY145*'Dist Horaria'!$R$6</f>
        <v>292.286164465726</v>
      </c>
      <c r="DK145" s="0" t="n">
        <f aca="false">CY145*'Dist Horaria'!$S$6</f>
        <v>292.286164465726</v>
      </c>
      <c r="DL145" s="0" t="n">
        <f aca="false">CY145*'Dist Horaria'!$T$6</f>
        <v>292.286164465726</v>
      </c>
      <c r="DM145" s="0" t="n">
        <f aca="false">CY145*'Dist Horaria'!$U$6</f>
        <v>292.286164465726</v>
      </c>
      <c r="DN145" s="0" t="n">
        <f aca="false">CY145*'Dist Horaria'!$V$6</f>
        <v>292.286164465726</v>
      </c>
      <c r="DO145" s="0" t="n">
        <f aca="false">CY145*'Dist Horaria'!$W$6</f>
        <v>292.286164465726</v>
      </c>
      <c r="DP145" s="0" t="n">
        <f aca="false">CY145*'Dist Horaria'!$X$6</f>
        <v>445.38844109063</v>
      </c>
      <c r="DQ145" s="0" t="n">
        <f aca="false">CY145*'Dist Horaria'!$Y$6</f>
        <v>445.38844109063</v>
      </c>
      <c r="DR145" s="0" t="n">
        <f aca="false">CY145*'Dist Horaria'!$Z$6</f>
        <v>445.38844109063</v>
      </c>
      <c r="DS145" s="0" t="n">
        <f aca="false">CY145*'Dist Horaria'!$AA$6</f>
        <v>167.020665408986</v>
      </c>
      <c r="DT145" s="0" t="n">
        <f aca="false">CY145*'Dist Horaria'!$AB$6</f>
        <v>167.020665408986</v>
      </c>
      <c r="DU145" s="0" t="n">
        <f aca="false">CY145*'Dist Horaria'!$AC$6</f>
        <v>167.020665408986</v>
      </c>
      <c r="DV145" s="0" t="n">
        <f aca="false">CY145*'Dist Horaria'!$AD$6</f>
        <v>167.020665408986</v>
      </c>
      <c r="DW145" s="0" t="n">
        <f aca="false">CY145*'Dist Horaria'!$AE$6</f>
        <v>167.020665408986</v>
      </c>
      <c r="DX145" s="0" t="n">
        <f aca="false">AX145*1000000</f>
        <v>387.294296600548</v>
      </c>
      <c r="DY145" s="0" t="n">
        <f aca="false">DX145*'Dist Horaria'!$H$6</f>
        <v>9.6823574150137</v>
      </c>
      <c r="DZ145" s="0" t="n">
        <f aca="false">DX145*'Dist Horaria'!$I$6</f>
        <v>9.6823574150137</v>
      </c>
      <c r="EA145" s="0" t="n">
        <f aca="false">DX145*'Dist Horaria'!$J$6</f>
        <v>9.6823574150137</v>
      </c>
      <c r="EB145" s="0" t="n">
        <f aca="false">DX145*'Dist Horaria'!$K$6</f>
        <v>9.6823574150137</v>
      </c>
      <c r="EC145" s="0" t="n">
        <f aca="false">DX145*'Dist Horaria'!$L$6</f>
        <v>9.6823574150137</v>
      </c>
      <c r="ED145" s="0" t="n">
        <f aca="false">DX145*'Dist Horaria'!$M$6</f>
        <v>25.8196197733699</v>
      </c>
      <c r="EE145" s="0" t="n">
        <f aca="false">DX145*'Dist Horaria'!$N$6</f>
        <v>25.8196197733699</v>
      </c>
      <c r="EF145" s="0" t="n">
        <f aca="false">DX145*'Dist Horaria'!$O$6</f>
        <v>25.8196197733699</v>
      </c>
      <c r="EG145" s="0" t="n">
        <f aca="false">DX145*'Dist Horaria'!$P$6</f>
        <v>16.944125476274</v>
      </c>
      <c r="EH145" s="0" t="n">
        <f aca="false">DX145*'Dist Horaria'!$Q$6</f>
        <v>16.944125476274</v>
      </c>
      <c r="EI145" s="0" t="n">
        <f aca="false">DX145*'Dist Horaria'!$R$6</f>
        <v>16.944125476274</v>
      </c>
      <c r="EJ145" s="0" t="n">
        <f aca="false">DX145*'Dist Horaria'!$S$6</f>
        <v>16.944125476274</v>
      </c>
      <c r="EK145" s="0" t="n">
        <f aca="false">DX145*'Dist Horaria'!$T$6</f>
        <v>16.944125476274</v>
      </c>
      <c r="EL145" s="0" t="n">
        <f aca="false">DX145*'Dist Horaria'!$U$6</f>
        <v>16.944125476274</v>
      </c>
      <c r="EM145" s="0" t="n">
        <f aca="false">DX145*'Dist Horaria'!$V$6</f>
        <v>16.944125476274</v>
      </c>
      <c r="EN145" s="0" t="n">
        <f aca="false">DX145*'Dist Horaria'!$W$6</f>
        <v>16.944125476274</v>
      </c>
      <c r="EO145" s="0" t="n">
        <f aca="false">DX145*'Dist Horaria'!$X$6</f>
        <v>25.8196197733699</v>
      </c>
      <c r="EP145" s="0" t="n">
        <f aca="false">DX145*'Dist Horaria'!$Y$6</f>
        <v>25.8196197733699</v>
      </c>
      <c r="EQ145" s="0" t="n">
        <f aca="false">DX145*'Dist Horaria'!$Z$6</f>
        <v>25.8196197733699</v>
      </c>
      <c r="ER145" s="0" t="n">
        <f aca="false">DX145*'Dist Horaria'!$AA$6</f>
        <v>9.6823574150137</v>
      </c>
      <c r="ES145" s="0" t="n">
        <f aca="false">DX145*'Dist Horaria'!$AB$6</f>
        <v>9.6823574150137</v>
      </c>
      <c r="ET145" s="0" t="n">
        <f aca="false">DX145*'Dist Horaria'!$AC$6</f>
        <v>9.6823574150137</v>
      </c>
      <c r="EU145" s="0" t="n">
        <f aca="false">DX145*'Dist Horaria'!$AD$6</f>
        <v>9.6823574150137</v>
      </c>
      <c r="EV145" s="0" t="n">
        <f aca="false">DX145*'Dist Horaria'!$AE$6</f>
        <v>9.6823574150137</v>
      </c>
      <c r="EW145" s="0" t="n">
        <f aca="false">BB145+CA145+CZ145+DY145</f>
        <v>441.14598455931</v>
      </c>
      <c r="EX145" s="0" t="n">
        <f aca="false">BC145+CB145+DA145+DZ145</f>
        <v>438.343241259257</v>
      </c>
      <c r="EY145" s="0" t="n">
        <f aca="false">BD145+CC145+DB145+EA145</f>
        <v>435.697796056501</v>
      </c>
      <c r="EZ145" s="0" t="n">
        <f aca="false">BE145+CD145+DC145+EB145</f>
        <v>433.443980065152</v>
      </c>
      <c r="FA145" s="0" t="n">
        <f aca="false">BF145+CE145+DD145+EC145</f>
        <v>431.796978841932</v>
      </c>
      <c r="FB145" s="0" t="n">
        <f aca="false">BG145+CF145+DE145+ED145</f>
        <v>991.383752710792</v>
      </c>
      <c r="FC145" s="0" t="n">
        <f aca="false">BH145+CG145+DF145+EE145</f>
        <v>995.643596369962</v>
      </c>
      <c r="FD145" s="0" t="n">
        <f aca="false">BI145+CH145+DG145+EF145</f>
        <v>995.643596369962</v>
      </c>
      <c r="FE145" s="0" t="n">
        <f aca="false">BJ145+CI145+DH145+EG145</f>
        <v>719.166477396253</v>
      </c>
      <c r="FF145" s="0" t="n">
        <f aca="false">BK145+CJ145+DI145+EH145</f>
        <v>732.970591664663</v>
      </c>
      <c r="FG145" s="0" t="n">
        <f aca="false">BL145+CK145+DJ145+EI145</f>
        <v>743.009947496234</v>
      </c>
      <c r="FH145" s="0" t="n">
        <f aca="false">BM145+CL145+DK145+EJ145</f>
        <v>748.029625412019</v>
      </c>
      <c r="FI145" s="0" t="n">
        <f aca="false">BN145+CM145+DL145+EK145</f>
        <v>749.284544890965</v>
      </c>
      <c r="FJ145" s="0" t="n">
        <f aca="false">BO145+CN145+DM145+EL145</f>
        <v>748.029625412019</v>
      </c>
      <c r="FK145" s="0" t="n">
        <f aca="false">BP145+CO145+DN145+EM145</f>
        <v>745.519786454126</v>
      </c>
      <c r="FL145" s="0" t="n">
        <f aca="false">BQ145+CP145+DO145+EN145</f>
        <v>741.755028017287</v>
      </c>
      <c r="FM145" s="0" t="n">
        <f aca="false">BR145+CQ145+DP145+EO145</f>
        <v>1047.13096651873</v>
      </c>
      <c r="FN145" s="0" t="n">
        <f aca="false">BS145+CR145+DQ145+EP145</f>
        <v>1043.70664748481</v>
      </c>
      <c r="FO145" s="0" t="n">
        <f aca="false">BT145+CS145+DR145+EQ145</f>
        <v>1025.06774381629</v>
      </c>
      <c r="FP145" s="0" t="n">
        <f aca="false">BU145+CT145+DS145+ER145</f>
        <v>458.161337078561</v>
      </c>
      <c r="FQ145" s="0" t="n">
        <f aca="false">BV145+CU145+DT145+ES145</f>
        <v>444.772890475517</v>
      </c>
      <c r="FR145" s="0" t="n">
        <f aca="false">BW145+CV145+DU145+ET145</f>
        <v>453.85945517716</v>
      </c>
      <c r="FS145" s="0" t="n">
        <f aca="false">BX145+CW145+DV145+EU145</f>
        <v>450.759069239124</v>
      </c>
      <c r="FT145" s="0" t="n">
        <f aca="false">BY145+CX145+DW145+EV145</f>
        <v>447.47904189274</v>
      </c>
      <c r="FU145" s="0" t="n">
        <f aca="false">AM145*'Dist Horaria'!$H$10</f>
        <v>0.210393574775897</v>
      </c>
      <c r="FV145" s="0" t="n">
        <f aca="false">AM145*'Dist Horaria'!$I$10</f>
        <v>0.196905166320101</v>
      </c>
      <c r="FW145" s="0" t="n">
        <f aca="false">AM145*'Dist Horaria'!$J$10</f>
        <v>0.196052745881235</v>
      </c>
      <c r="FX145" s="0" t="n">
        <f aca="false">AM145*'Dist Horaria'!$K$10</f>
        <v>0.190414336282783</v>
      </c>
      <c r="FY145" s="0" t="n">
        <f aca="false">AM145*'Dist Horaria'!$L$10</f>
        <v>0.190490537064383</v>
      </c>
      <c r="FZ145" s="0" t="n">
        <f aca="false">AM145*'Dist Horaria'!$M$10</f>
        <v>0.203832713847255</v>
      </c>
      <c r="GA145" s="0" t="n">
        <f aca="false">AM145*'Dist Horaria'!$N$10</f>
        <v>0.192834172521977</v>
      </c>
      <c r="GB145" s="0" t="n">
        <f aca="false">AM145*'Dist Horaria'!$O$10</f>
        <v>0.189542852464992</v>
      </c>
      <c r="GC145" s="0" t="n">
        <f aca="false">AM145*'Dist Horaria'!$P$10</f>
        <v>0.192484123533565</v>
      </c>
      <c r="GD145" s="0" t="n">
        <f aca="false">AM145*'Dist Horaria'!$Q$10</f>
        <v>0.174191638120197</v>
      </c>
      <c r="GE145" s="0" t="n">
        <f aca="false">AM145*'Dist Horaria'!$R$10</f>
        <v>0.212539958314065</v>
      </c>
      <c r="GF145" s="0" t="n">
        <f aca="false">AM145*'Dist Horaria'!$S$10</f>
        <v>0.181517380873549</v>
      </c>
      <c r="GG145" s="0" t="n">
        <f aca="false">AR145*'Dist Horaria'!$H$10</f>
        <v>0.220077757795193</v>
      </c>
      <c r="GH145" s="0" t="n">
        <f aca="false">AR145*'Dist Horaria'!$I$10</f>
        <v>0.205968492850485</v>
      </c>
      <c r="GI145" s="0" t="n">
        <f aca="false">AR145*'Dist Horaria'!$J$10</f>
        <v>0.205076836443752</v>
      </c>
      <c r="GJ145" s="0" t="n">
        <f aca="false">AR145*'Dist Horaria'!$K$10</f>
        <v>0.199178897101831</v>
      </c>
      <c r="GK145" s="0" t="n">
        <f aca="false">AR145*'Dist Horaria'!$L$10</f>
        <v>0.199258605320936</v>
      </c>
      <c r="GL145" s="0" t="n">
        <f aca="false">AR145*'Dist Horaria'!$M$10</f>
        <v>0.213214907710918</v>
      </c>
      <c r="GM145" s="0" t="n">
        <f aca="false">AR145*'Dist Horaria'!$N$10</f>
        <v>0.201710115720653</v>
      </c>
      <c r="GN145" s="0" t="n">
        <f aca="false">AR145*'Dist Horaria'!$O$10</f>
        <v>0.198267299849972</v>
      </c>
      <c r="GO145" s="0" t="n">
        <f aca="false">AR145*'Dist Horaria'!$P$10</f>
        <v>0.201343954365344</v>
      </c>
      <c r="GP145" s="0" t="n">
        <f aca="false">AR145*'Dist Horaria'!$Q$10</f>
        <v>0.182209486126172</v>
      </c>
      <c r="GQ145" s="0" t="n">
        <f aca="false">AR145*'Dist Horaria'!$R$10</f>
        <v>0.222322936988291</v>
      </c>
      <c r="GR145" s="0" t="n">
        <f aca="false">AR145*'Dist Horaria'!$S$10</f>
        <v>0.189872424697654</v>
      </c>
      <c r="GS145" s="0" t="n">
        <f aca="false">AW145*'Dist Horaria'!$H$10</f>
        <v>0.0127581308866778</v>
      </c>
      <c r="GT145" s="0" t="n">
        <f aca="false">AW145*'Dist Horaria'!$I$10</f>
        <v>0.0119402024840861</v>
      </c>
      <c r="GU145" s="0" t="n">
        <f aca="false">AW145*'Dist Horaria'!$J$10</f>
        <v>0.0118885122576088</v>
      </c>
      <c r="GV145" s="0" t="n">
        <f aca="false">AW145*'Dist Horaria'!$K$10</f>
        <v>0.0115466027305409</v>
      </c>
      <c r="GW145" s="0" t="n">
        <f aca="false">AW145*'Dist Horaria'!$L$10</f>
        <v>0.0115512234968659</v>
      </c>
      <c r="GX145" s="0" t="n">
        <f aca="false">AW145*'Dist Horaria'!$M$10</f>
        <v>0.0123602845049808</v>
      </c>
      <c r="GY145" s="0" t="n">
        <f aca="false">AW145*'Dist Horaria'!$N$10</f>
        <v>0.011693340041777</v>
      </c>
      <c r="GZ145" s="0" t="n">
        <f aca="false">AW145*'Dist Horaria'!$O$10</f>
        <v>0.0114937565130419</v>
      </c>
      <c r="HA145" s="0" t="n">
        <f aca="false">AW145*'Dist Horaria'!$P$10</f>
        <v>0.0116721132965417</v>
      </c>
      <c r="HB145" s="0" t="n">
        <f aca="false">AW145*'Dist Horaria'!$Q$10</f>
        <v>0.0105628687609375</v>
      </c>
      <c r="HC145" s="0" t="n">
        <f aca="false">AW145*'Dist Horaria'!$R$10</f>
        <v>0.0128882862022198</v>
      </c>
      <c r="HD145" s="0" t="n">
        <f aca="false">AW145*'Dist Horaria'!$S$10</f>
        <v>0.011007097083922</v>
      </c>
    </row>
    <row r="146" customFormat="false" ht="13.8" hidden="false" customHeight="false" outlineLevel="0" collapsed="false">
      <c r="A146" s="0" t="n">
        <v>4.61064957494342</v>
      </c>
      <c r="B146" s="0" t="n">
        <v>-74.0755197474486</v>
      </c>
      <c r="C146" s="0" t="n">
        <v>32</v>
      </c>
      <c r="D146" s="0" t="n">
        <v>25</v>
      </c>
      <c r="E146" s="0" t="n">
        <v>2321</v>
      </c>
      <c r="F146" s="0" t="n">
        <v>38</v>
      </c>
      <c r="G146" s="0" t="s">
        <v>816</v>
      </c>
      <c r="H146" s="1" t="n">
        <v>40766</v>
      </c>
      <c r="I146" s="0" t="s">
        <v>827</v>
      </c>
      <c r="J146" s="0" t="s">
        <v>828</v>
      </c>
      <c r="K146" s="0" t="s">
        <v>829</v>
      </c>
      <c r="L146" s="0" t="s">
        <v>830</v>
      </c>
      <c r="M146" s="0" t="s">
        <v>831</v>
      </c>
      <c r="N146" s="0" t="n">
        <v>4</v>
      </c>
      <c r="O146" s="0" t="s">
        <v>84</v>
      </c>
      <c r="P146" s="0" t="s">
        <v>85</v>
      </c>
      <c r="Q146" s="0" t="s">
        <v>86</v>
      </c>
      <c r="R146" s="0" t="s">
        <v>87</v>
      </c>
      <c r="S146" s="0" t="n">
        <v>365</v>
      </c>
      <c r="T146" s="0" t="n">
        <v>24</v>
      </c>
      <c r="U146" s="0" t="n">
        <v>3</v>
      </c>
      <c r="V146" s="0" t="n">
        <v>35000</v>
      </c>
      <c r="W146" s="0" t="n">
        <f aca="false">V146*12</f>
        <v>420000</v>
      </c>
      <c r="X146" s="0" t="n">
        <v>1</v>
      </c>
      <c r="Y146" s="0" t="s">
        <v>832</v>
      </c>
      <c r="Z146" s="0" t="n">
        <v>20251.88</v>
      </c>
      <c r="AB146" s="0" t="n">
        <v>0.005</v>
      </c>
      <c r="AC146" s="0" t="n">
        <v>1</v>
      </c>
      <c r="AD146" s="0" t="n">
        <v>2158.09708083464</v>
      </c>
      <c r="AE146" s="0" t="n">
        <v>0.979776074698928</v>
      </c>
      <c r="AF146" s="0" t="n">
        <f aca="false">AE146/S146</f>
        <v>0.00268431801287378</v>
      </c>
      <c r="AG146" s="0" t="n">
        <f aca="false">AE146*EXP(AB146*AC146)</f>
        <v>0.984687222710898</v>
      </c>
      <c r="AH146" s="0" t="n">
        <f aca="false">AG146/S146</f>
        <v>0.00269777321290657</v>
      </c>
      <c r="AI146" s="0" t="s">
        <v>90</v>
      </c>
      <c r="AJ146" s="0" t="n">
        <f aca="false">IF(AI146="A",'FE DISTRIBUCIÓN'!$C$2,'FE DISTRIBUCIÓN'!$C$3)</f>
        <v>4.994E-006</v>
      </c>
      <c r="AK146" s="0" t="n">
        <f aca="false">W146*AJ146</f>
        <v>2.09748</v>
      </c>
      <c r="AL146" s="0" t="n">
        <f aca="false">AK146/365</f>
        <v>0.00574652054794521</v>
      </c>
      <c r="AM146" s="0" t="n">
        <f aca="false">AK146*EXP(AB146*AC146)</f>
        <v>2.10799366225218</v>
      </c>
      <c r="AN146" s="0" t="n">
        <f aca="false">AM146/365</f>
        <v>0.00577532510206076</v>
      </c>
      <c r="AO146" s="0" t="n">
        <v>5.223868284E-006</v>
      </c>
      <c r="AP146" s="0" t="n">
        <f aca="false">AO146*W146</f>
        <v>2.19402467928</v>
      </c>
      <c r="AQ146" s="0" t="n">
        <f aca="false">AP146/365</f>
        <v>0.00601102651857534</v>
      </c>
      <c r="AR146" s="0" t="n">
        <f aca="false">AP146*EXP(AB146*AC146)</f>
        <v>2.20502227375093</v>
      </c>
      <c r="AS146" s="0" t="n">
        <f aca="false">AR146/365</f>
        <v>0.00604115691438611</v>
      </c>
      <c r="AT146" s="0" t="n">
        <v>3.02832944E-007</v>
      </c>
      <c r="AU146" s="0" t="n">
        <f aca="false">AT146*W146</f>
        <v>0.12718983648</v>
      </c>
      <c r="AV146" s="0" t="n">
        <f aca="false">AU146/365</f>
        <v>0.000348465305424657</v>
      </c>
      <c r="AW146" s="0" t="n">
        <f aca="false">AU146*EXP(AB146*AC146)</f>
        <v>0.12782737818846</v>
      </c>
      <c r="AX146" s="0" t="n">
        <f aca="false">AW146/365</f>
        <v>0.000350211995036876</v>
      </c>
      <c r="AY146" s="0" t="n">
        <f aca="false">AW146+AR146+AM146+AG146</f>
        <v>5.42553053690247</v>
      </c>
      <c r="AZ146" s="0" t="n">
        <f aca="false">AH146+AN146+AS146+AX146</f>
        <v>0.0148644672243903</v>
      </c>
      <c r="BA146" s="0" t="n">
        <f aca="false">AH146*1000000</f>
        <v>2697.77321290657</v>
      </c>
      <c r="BB146" s="0" t="n">
        <f aca="false">BA146*'Dist Horaria'!$H$3</f>
        <v>94.0026706000632</v>
      </c>
      <c r="BC146" s="0" t="n">
        <f aca="false">BA146*'Dist Horaria'!$I$3</f>
        <v>91.488011156222</v>
      </c>
      <c r="BD146" s="0" t="n">
        <f aca="false">BA146*'Dist Horaria'!$J$3</f>
        <v>89.1144817066468</v>
      </c>
      <c r="BE146" s="0" t="n">
        <f aca="false">BA146*'Dist Horaria'!$K$3</f>
        <v>87.0923273169748</v>
      </c>
      <c r="BF146" s="0" t="n">
        <f aca="false">BA146*'Dist Horaria'!$L$3</f>
        <v>85.6146153981164</v>
      </c>
      <c r="BG146" s="0" t="n">
        <f aca="false">BA146*'Dist Horaria'!$M$3</f>
        <v>84.6842997091461</v>
      </c>
      <c r="BH146" s="0" t="n">
        <f aca="false">BA146*'Dist Horaria'!$N$3</f>
        <v>88.5062894313645</v>
      </c>
      <c r="BI146" s="0" t="n">
        <f aca="false">BA146*'Dist Horaria'!$O$3</f>
        <v>88.5062894313645</v>
      </c>
      <c r="BJ146" s="0" t="n">
        <f aca="false">BA146*'Dist Horaria'!$P$3</f>
        <v>117.096807391904</v>
      </c>
      <c r="BK146" s="0" t="n">
        <f aca="false">BA146*'Dist Horaria'!$Q$3</f>
        <v>129.482046635278</v>
      </c>
      <c r="BL146" s="0" t="n">
        <f aca="false">BA146*'Dist Horaria'!$R$3</f>
        <v>138.489493357732</v>
      </c>
      <c r="BM146" s="0" t="n">
        <f aca="false">BA146*'Dist Horaria'!$S$3</f>
        <v>142.993216718959</v>
      </c>
      <c r="BN146" s="0" t="n">
        <f aca="false">BA146*'Dist Horaria'!$T$3</f>
        <v>144.119147559266</v>
      </c>
      <c r="BO146" s="0" t="n">
        <f aca="false">BA146*'Dist Horaria'!$U$3</f>
        <v>142.993216718959</v>
      </c>
      <c r="BP146" s="0" t="n">
        <f aca="false">BA146*'Dist Horaria'!$V$3</f>
        <v>140.741355038346</v>
      </c>
      <c r="BQ146" s="0" t="n">
        <f aca="false">BA146*'Dist Horaria'!$W$3</f>
        <v>137.363562517425</v>
      </c>
      <c r="BR146" s="0" t="n">
        <f aca="false">BA146*'Dist Horaria'!$X$3</f>
        <v>134.701458850089</v>
      </c>
      <c r="BS146" s="0" t="n">
        <f aca="false">BA146*'Dist Horaria'!$Y$3</f>
        <v>131.629113196029</v>
      </c>
      <c r="BT146" s="0" t="n">
        <f aca="false">BA146*'Dist Horaria'!$Z$3</f>
        <v>114.906035084662</v>
      </c>
      <c r="BU146" s="0" t="n">
        <f aca="false">BA146*'Dist Horaria'!$AA$3</f>
        <v>109.269076518156</v>
      </c>
      <c r="BV146" s="0" t="n">
        <f aca="false">BA146*'Dist Horaria'!$AB$3</f>
        <v>97.2567799628228</v>
      </c>
      <c r="BW146" s="0" t="n">
        <f aca="false">BA146*'Dist Horaria'!$AC$3</f>
        <v>105.409369512722</v>
      </c>
      <c r="BX146" s="0" t="n">
        <f aca="false">BA146*'Dist Horaria'!$AD$3</f>
        <v>102.627661042136</v>
      </c>
      <c r="BY146" s="0" t="n">
        <f aca="false">BA146*'Dist Horaria'!$AE$3</f>
        <v>99.6847758544387</v>
      </c>
      <c r="BZ146" s="0" t="n">
        <f aca="false">AN146*1000000</f>
        <v>5775.32510206076</v>
      </c>
      <c r="CA146" s="0" t="n">
        <f aca="false">BZ146*'Dist Horaria'!$H$6</f>
        <v>144.383127551519</v>
      </c>
      <c r="CB146" s="0" t="n">
        <f aca="false">BZ146*'Dist Horaria'!$I$6</f>
        <v>144.383127551519</v>
      </c>
      <c r="CC146" s="0" t="n">
        <f aca="false">BZ146*'Dist Horaria'!$J$6</f>
        <v>144.383127551519</v>
      </c>
      <c r="CD146" s="0" t="n">
        <f aca="false">BZ146*'Dist Horaria'!$K$6</f>
        <v>144.383127551519</v>
      </c>
      <c r="CE146" s="0" t="n">
        <f aca="false">BZ146*'Dist Horaria'!$L$6</f>
        <v>144.383127551519</v>
      </c>
      <c r="CF146" s="0" t="n">
        <f aca="false">BZ146*'Dist Horaria'!$M$6</f>
        <v>385.021673470717</v>
      </c>
      <c r="CG146" s="0" t="n">
        <f aca="false">BZ146*'Dist Horaria'!$N$6</f>
        <v>385.021673470717</v>
      </c>
      <c r="CH146" s="0" t="n">
        <f aca="false">BZ146*'Dist Horaria'!$O$6</f>
        <v>385.021673470717</v>
      </c>
      <c r="CI146" s="0" t="n">
        <f aca="false">BZ146*'Dist Horaria'!$P$6</f>
        <v>252.670473215158</v>
      </c>
      <c r="CJ146" s="0" t="n">
        <f aca="false">BZ146*'Dist Horaria'!$Q$6</f>
        <v>252.670473215158</v>
      </c>
      <c r="CK146" s="0" t="n">
        <f aca="false">BZ146*'Dist Horaria'!$R$6</f>
        <v>252.670473215158</v>
      </c>
      <c r="CL146" s="0" t="n">
        <f aca="false">BZ146*'Dist Horaria'!$S$6</f>
        <v>252.670473215158</v>
      </c>
      <c r="CM146" s="0" t="n">
        <f aca="false">BZ146*'Dist Horaria'!$T$6</f>
        <v>252.670473215158</v>
      </c>
      <c r="CN146" s="0" t="n">
        <f aca="false">BZ146*'Dist Horaria'!$U$6</f>
        <v>252.670473215158</v>
      </c>
      <c r="CO146" s="0" t="n">
        <f aca="false">BZ146*'Dist Horaria'!$V$6</f>
        <v>252.670473215158</v>
      </c>
      <c r="CP146" s="0" t="n">
        <f aca="false">BZ146*'Dist Horaria'!$W$6</f>
        <v>252.670473215158</v>
      </c>
      <c r="CQ146" s="0" t="n">
        <f aca="false">BZ146*'Dist Horaria'!$X$6</f>
        <v>385.021673470717</v>
      </c>
      <c r="CR146" s="0" t="n">
        <f aca="false">BZ146*'Dist Horaria'!$Y$6</f>
        <v>385.021673470717</v>
      </c>
      <c r="CS146" s="0" t="n">
        <f aca="false">BZ146*'Dist Horaria'!$Z$6</f>
        <v>385.021673470717</v>
      </c>
      <c r="CT146" s="0" t="n">
        <f aca="false">BZ146*'Dist Horaria'!$AA$6</f>
        <v>144.383127551519</v>
      </c>
      <c r="CU146" s="0" t="n">
        <f aca="false">BZ146*'Dist Horaria'!$AB$6</f>
        <v>144.383127551519</v>
      </c>
      <c r="CV146" s="0" t="n">
        <f aca="false">BZ146*'Dist Horaria'!$AC$6</f>
        <v>144.383127551519</v>
      </c>
      <c r="CW146" s="0" t="n">
        <f aca="false">BZ146*'Dist Horaria'!$AD$6</f>
        <v>144.383127551519</v>
      </c>
      <c r="CX146" s="0" t="n">
        <f aca="false">BZ146*'Dist Horaria'!$AE$6</f>
        <v>144.383127551519</v>
      </c>
      <c r="CY146" s="0" t="n">
        <f aca="false">AS146*1000000</f>
        <v>6041.15691438611</v>
      </c>
      <c r="CZ146" s="0" t="n">
        <f aca="false">CY146*'Dist Horaria'!$H$6</f>
        <v>151.028922859653</v>
      </c>
      <c r="DA146" s="0" t="n">
        <f aca="false">CY146*'Dist Horaria'!$I$6</f>
        <v>151.028922859653</v>
      </c>
      <c r="DB146" s="0" t="n">
        <f aca="false">CY146*'Dist Horaria'!$J$6</f>
        <v>151.028922859653</v>
      </c>
      <c r="DC146" s="0" t="n">
        <f aca="false">CY146*'Dist Horaria'!$K$6</f>
        <v>151.028922859653</v>
      </c>
      <c r="DD146" s="0" t="n">
        <f aca="false">CY146*'Dist Horaria'!$L$6</f>
        <v>151.028922859653</v>
      </c>
      <c r="DE146" s="0" t="n">
        <f aca="false">CY146*'Dist Horaria'!$M$6</f>
        <v>402.743794292408</v>
      </c>
      <c r="DF146" s="0" t="n">
        <f aca="false">CY146*'Dist Horaria'!$N$6</f>
        <v>402.743794292408</v>
      </c>
      <c r="DG146" s="0" t="n">
        <f aca="false">CY146*'Dist Horaria'!$O$6</f>
        <v>402.743794292408</v>
      </c>
      <c r="DH146" s="0" t="n">
        <f aca="false">CY146*'Dist Horaria'!$P$6</f>
        <v>264.300615004392</v>
      </c>
      <c r="DI146" s="0" t="n">
        <f aca="false">CY146*'Dist Horaria'!$Q$6</f>
        <v>264.300615004392</v>
      </c>
      <c r="DJ146" s="0" t="n">
        <f aca="false">CY146*'Dist Horaria'!$R$6</f>
        <v>264.300615004392</v>
      </c>
      <c r="DK146" s="0" t="n">
        <f aca="false">CY146*'Dist Horaria'!$S$6</f>
        <v>264.300615004392</v>
      </c>
      <c r="DL146" s="0" t="n">
        <f aca="false">CY146*'Dist Horaria'!$T$6</f>
        <v>264.300615004392</v>
      </c>
      <c r="DM146" s="0" t="n">
        <f aca="false">CY146*'Dist Horaria'!$U$6</f>
        <v>264.300615004392</v>
      </c>
      <c r="DN146" s="0" t="n">
        <f aca="false">CY146*'Dist Horaria'!$V$6</f>
        <v>264.300615004392</v>
      </c>
      <c r="DO146" s="0" t="n">
        <f aca="false">CY146*'Dist Horaria'!$W$6</f>
        <v>264.300615004392</v>
      </c>
      <c r="DP146" s="0" t="n">
        <f aca="false">CY146*'Dist Horaria'!$X$6</f>
        <v>402.743794292408</v>
      </c>
      <c r="DQ146" s="0" t="n">
        <f aca="false">CY146*'Dist Horaria'!$Y$6</f>
        <v>402.743794292408</v>
      </c>
      <c r="DR146" s="0" t="n">
        <f aca="false">CY146*'Dist Horaria'!$Z$6</f>
        <v>402.743794292408</v>
      </c>
      <c r="DS146" s="0" t="n">
        <f aca="false">CY146*'Dist Horaria'!$AA$6</f>
        <v>151.028922859653</v>
      </c>
      <c r="DT146" s="0" t="n">
        <f aca="false">CY146*'Dist Horaria'!$AB$6</f>
        <v>151.028922859653</v>
      </c>
      <c r="DU146" s="0" t="n">
        <f aca="false">CY146*'Dist Horaria'!$AC$6</f>
        <v>151.028922859653</v>
      </c>
      <c r="DV146" s="0" t="n">
        <f aca="false">CY146*'Dist Horaria'!$AD$6</f>
        <v>151.028922859653</v>
      </c>
      <c r="DW146" s="0" t="n">
        <f aca="false">CY146*'Dist Horaria'!$AE$6</f>
        <v>151.028922859653</v>
      </c>
      <c r="DX146" s="0" t="n">
        <f aca="false">AX146*1000000</f>
        <v>350.211995036876</v>
      </c>
      <c r="DY146" s="0" t="n">
        <f aca="false">DX146*'Dist Horaria'!$H$6</f>
        <v>8.75529987592191</v>
      </c>
      <c r="DZ146" s="0" t="n">
        <f aca="false">DX146*'Dist Horaria'!$I$6</f>
        <v>8.75529987592191</v>
      </c>
      <c r="EA146" s="0" t="n">
        <f aca="false">DX146*'Dist Horaria'!$J$6</f>
        <v>8.75529987592191</v>
      </c>
      <c r="EB146" s="0" t="n">
        <f aca="false">DX146*'Dist Horaria'!$K$6</f>
        <v>8.75529987592191</v>
      </c>
      <c r="EC146" s="0" t="n">
        <f aca="false">DX146*'Dist Horaria'!$L$6</f>
        <v>8.75529987592191</v>
      </c>
      <c r="ED146" s="0" t="n">
        <f aca="false">DX146*'Dist Horaria'!$M$6</f>
        <v>23.3474663357917</v>
      </c>
      <c r="EE146" s="0" t="n">
        <f aca="false">DX146*'Dist Horaria'!$N$6</f>
        <v>23.3474663357917</v>
      </c>
      <c r="EF146" s="0" t="n">
        <f aca="false">DX146*'Dist Horaria'!$O$6</f>
        <v>23.3474663357917</v>
      </c>
      <c r="EG146" s="0" t="n">
        <f aca="false">DX146*'Dist Horaria'!$P$6</f>
        <v>15.3217747828633</v>
      </c>
      <c r="EH146" s="0" t="n">
        <f aca="false">DX146*'Dist Horaria'!$Q$6</f>
        <v>15.3217747828633</v>
      </c>
      <c r="EI146" s="0" t="n">
        <f aca="false">DX146*'Dist Horaria'!$R$6</f>
        <v>15.3217747828633</v>
      </c>
      <c r="EJ146" s="0" t="n">
        <f aca="false">DX146*'Dist Horaria'!$S$6</f>
        <v>15.3217747828633</v>
      </c>
      <c r="EK146" s="0" t="n">
        <f aca="false">DX146*'Dist Horaria'!$T$6</f>
        <v>15.3217747828633</v>
      </c>
      <c r="EL146" s="0" t="n">
        <f aca="false">DX146*'Dist Horaria'!$U$6</f>
        <v>15.3217747828633</v>
      </c>
      <c r="EM146" s="0" t="n">
        <f aca="false">DX146*'Dist Horaria'!$V$6</f>
        <v>15.3217747828633</v>
      </c>
      <c r="EN146" s="0" t="n">
        <f aca="false">DX146*'Dist Horaria'!$W$6</f>
        <v>15.3217747828633</v>
      </c>
      <c r="EO146" s="0" t="n">
        <f aca="false">DX146*'Dist Horaria'!$X$6</f>
        <v>23.3474663357917</v>
      </c>
      <c r="EP146" s="0" t="n">
        <f aca="false">DX146*'Dist Horaria'!$Y$6</f>
        <v>23.3474663357917</v>
      </c>
      <c r="EQ146" s="0" t="n">
        <f aca="false">DX146*'Dist Horaria'!$Z$6</f>
        <v>23.3474663357917</v>
      </c>
      <c r="ER146" s="0" t="n">
        <f aca="false">DX146*'Dist Horaria'!$AA$6</f>
        <v>8.75529987592191</v>
      </c>
      <c r="ES146" s="0" t="n">
        <f aca="false">DX146*'Dist Horaria'!$AB$6</f>
        <v>8.75529987592191</v>
      </c>
      <c r="ET146" s="0" t="n">
        <f aca="false">DX146*'Dist Horaria'!$AC$6</f>
        <v>8.75529987592191</v>
      </c>
      <c r="EU146" s="0" t="n">
        <f aca="false">DX146*'Dist Horaria'!$AD$6</f>
        <v>8.75529987592191</v>
      </c>
      <c r="EV146" s="0" t="n">
        <f aca="false">DX146*'Dist Horaria'!$AE$6</f>
        <v>8.75529987592191</v>
      </c>
      <c r="EW146" s="0" t="n">
        <f aca="false">BB146+CA146+CZ146+DY146</f>
        <v>398.170020887157</v>
      </c>
      <c r="EX146" s="0" t="n">
        <f aca="false">BC146+CB146+DA146+DZ146</f>
        <v>395.655361443316</v>
      </c>
      <c r="EY146" s="0" t="n">
        <f aca="false">BD146+CC146+DB146+EA146</f>
        <v>393.28183199374</v>
      </c>
      <c r="EZ146" s="0" t="n">
        <f aca="false">BE146+CD146+DC146+EB146</f>
        <v>391.259677604068</v>
      </c>
      <c r="FA146" s="0" t="n">
        <f aca="false">BF146+CE146+DD146+EC146</f>
        <v>389.78196568521</v>
      </c>
      <c r="FB146" s="0" t="n">
        <f aca="false">BG146+CF146+DE146+ED146</f>
        <v>895.797233808063</v>
      </c>
      <c r="FC146" s="0" t="n">
        <f aca="false">BH146+CG146+DF146+EE146</f>
        <v>899.619223530281</v>
      </c>
      <c r="FD146" s="0" t="n">
        <f aca="false">BI146+CH146+DG146+EF146</f>
        <v>899.619223530281</v>
      </c>
      <c r="FE146" s="0" t="n">
        <f aca="false">BJ146+CI146+DH146+EG146</f>
        <v>649.389670394318</v>
      </c>
      <c r="FF146" s="0" t="n">
        <f aca="false">BK146+CJ146+DI146+EH146</f>
        <v>661.774909637692</v>
      </c>
      <c r="FG146" s="0" t="n">
        <f aca="false">BL146+CK146+DJ146+EI146</f>
        <v>670.782356360146</v>
      </c>
      <c r="FH146" s="0" t="n">
        <f aca="false">BM146+CL146+DK146+EJ146</f>
        <v>675.286079721373</v>
      </c>
      <c r="FI146" s="0" t="n">
        <f aca="false">BN146+CM146+DL146+EK146</f>
        <v>676.41201056168</v>
      </c>
      <c r="FJ146" s="0" t="n">
        <f aca="false">BO146+CN146+DM146+EL146</f>
        <v>675.286079721373</v>
      </c>
      <c r="FK146" s="0" t="n">
        <f aca="false">BP146+CO146+DN146+EM146</f>
        <v>673.03421804076</v>
      </c>
      <c r="FL146" s="0" t="n">
        <f aca="false">BQ146+CP146+DO146+EN146</f>
        <v>669.656425519839</v>
      </c>
      <c r="FM146" s="0" t="n">
        <f aca="false">BR146+CQ146+DP146+EO146</f>
        <v>945.814392949005</v>
      </c>
      <c r="FN146" s="0" t="n">
        <f aca="false">BS146+CR146+DQ146+EP146</f>
        <v>942.742047294946</v>
      </c>
      <c r="FO146" s="0" t="n">
        <f aca="false">BT146+CS146+DR146+EQ146</f>
        <v>926.018969183579</v>
      </c>
      <c r="FP146" s="0" t="n">
        <f aca="false">BU146+CT146+DS146+ER146</f>
        <v>413.436426805249</v>
      </c>
      <c r="FQ146" s="0" t="n">
        <f aca="false">BV146+CU146+DT146+ES146</f>
        <v>401.424130249916</v>
      </c>
      <c r="FR146" s="0" t="n">
        <f aca="false">BW146+CV146+DU146+ET146</f>
        <v>409.576719799815</v>
      </c>
      <c r="FS146" s="0" t="n">
        <f aca="false">BX146+CW146+DV146+EU146</f>
        <v>406.795011329229</v>
      </c>
      <c r="FT146" s="0" t="n">
        <f aca="false">BY146+CX146+DW146+EV146</f>
        <v>403.852126141532</v>
      </c>
      <c r="FU146" s="0" t="n">
        <f aca="false">AM146*'Dist Horaria'!$H$10</f>
        <v>0.190249002404501</v>
      </c>
      <c r="FV146" s="0" t="n">
        <f aca="false">AM146*'Dist Horaria'!$I$10</f>
        <v>0.178052069796302</v>
      </c>
      <c r="FW146" s="0" t="n">
        <f aca="false">AM146*'Dist Horaria'!$J$10</f>
        <v>0.177281266133233</v>
      </c>
      <c r="FX146" s="0" t="n">
        <f aca="false">AM146*'Dist Horaria'!$K$10</f>
        <v>0.172182717841556</v>
      </c>
      <c r="FY146" s="0" t="n">
        <f aca="false">AM146*'Dist Horaria'!$L$10</f>
        <v>0.172251622620123</v>
      </c>
      <c r="FZ146" s="0" t="n">
        <f aca="false">AM146*'Dist Horaria'!$M$10</f>
        <v>0.184316324812429</v>
      </c>
      <c r="GA146" s="0" t="n">
        <f aca="false">AM146*'Dist Horaria'!$N$10</f>
        <v>0.174370861804504</v>
      </c>
      <c r="GB146" s="0" t="n">
        <f aca="false">AM146*'Dist Horaria'!$O$10</f>
        <v>0.171394676062604</v>
      </c>
      <c r="GC146" s="0" t="n">
        <f aca="false">AM146*'Dist Horaria'!$P$10</f>
        <v>0.17405432898781</v>
      </c>
      <c r="GD146" s="0" t="n">
        <f aca="false">AM146*'Dist Horaria'!$Q$10</f>
        <v>0.157513295807025</v>
      </c>
      <c r="GE146" s="0" t="n">
        <f aca="false">AM146*'Dist Horaria'!$R$10</f>
        <v>0.19218987596658</v>
      </c>
      <c r="GF146" s="0" t="n">
        <f aca="false">AM146*'Dist Horaria'!$S$10</f>
        <v>0.164137620015508</v>
      </c>
      <c r="GG146" s="0" t="n">
        <f aca="false">AR146*'Dist Horaria'!$H$10</f>
        <v>0.199005953088409</v>
      </c>
      <c r="GH146" s="0" t="n">
        <f aca="false">AR146*'Dist Horaria'!$I$10</f>
        <v>0.186247609192923</v>
      </c>
      <c r="GI146" s="0" t="n">
        <f aca="false">AR146*'Dist Horaria'!$J$10</f>
        <v>0.185441326291702</v>
      </c>
      <c r="GJ146" s="0" t="n">
        <f aca="false">AR146*'Dist Horaria'!$K$10</f>
        <v>0.180108097474054</v>
      </c>
      <c r="GK146" s="0" t="n">
        <f aca="false">AR146*'Dist Horaria'!$L$10</f>
        <v>0.180180173863195</v>
      </c>
      <c r="GL146" s="0" t="n">
        <f aca="false">AR146*'Dist Horaria'!$M$10</f>
        <v>0.192800200923326</v>
      </c>
      <c r="GM146" s="0" t="n">
        <f aca="false">AR146*'Dist Horaria'!$N$10</f>
        <v>0.182396959277993</v>
      </c>
      <c r="GN146" s="0" t="n">
        <f aca="false">AR146*'Dist Horaria'!$O$10</f>
        <v>0.179283783005585</v>
      </c>
      <c r="GO146" s="0" t="n">
        <f aca="false">AR146*'Dist Horaria'!$P$10</f>
        <v>0.182065856806633</v>
      </c>
      <c r="GP146" s="0" t="n">
        <f aca="false">AR146*'Dist Horaria'!$Q$10</f>
        <v>0.164763458204772</v>
      </c>
      <c r="GQ146" s="0" t="n">
        <f aca="false">AR146*'Dist Horaria'!$R$10</f>
        <v>0.201036162909033</v>
      </c>
      <c r="GR146" s="0" t="n">
        <f aca="false">AR146*'Dist Horaria'!$S$10</f>
        <v>0.171692692713307</v>
      </c>
      <c r="GS146" s="0" t="n">
        <f aca="false">AW146*'Dist Horaria'!$H$10</f>
        <v>0.0115365769906324</v>
      </c>
      <c r="GT146" s="0" t="n">
        <f aca="false">AW146*'Dist Horaria'!$I$10</f>
        <v>0.0107969628517636</v>
      </c>
      <c r="GU146" s="0" t="n">
        <f aca="false">AW146*'Dist Horaria'!$J$10</f>
        <v>0.0107502218140117</v>
      </c>
      <c r="GV146" s="0" t="n">
        <f aca="false">AW146*'Dist Horaria'!$K$10</f>
        <v>0.0104410491289307</v>
      </c>
      <c r="GW146" s="0" t="n">
        <f aca="false">AW146*'Dist Horaria'!$L$10</f>
        <v>0.0104452274703301</v>
      </c>
      <c r="GX146" s="0" t="n">
        <f aca="false">AW146*'Dist Horaria'!$M$10</f>
        <v>0.011176823241932</v>
      </c>
      <c r="GY146" s="0" t="n">
        <f aca="false">AW146*'Dist Horaria'!$N$10</f>
        <v>0.0105737367697387</v>
      </c>
      <c r="GZ146" s="0" t="n">
        <f aca="false">AW146*'Dist Horaria'!$O$10</f>
        <v>0.0103932627829325</v>
      </c>
      <c r="HA146" s="0" t="n">
        <f aca="false">AW146*'Dist Horaria'!$P$10</f>
        <v>0.0105545424235729</v>
      </c>
      <c r="HB146" s="0" t="n">
        <f aca="false">AW146*'Dist Horaria'!$Q$10</f>
        <v>0.00955150482346502</v>
      </c>
      <c r="HC146" s="0" t="n">
        <f aca="false">AW146*'Dist Horaria'!$R$10</f>
        <v>0.0116542703135671</v>
      </c>
      <c r="HD146" s="0" t="n">
        <f aca="false">AW146*'Dist Horaria'!$S$10</f>
        <v>0.00995319957758303</v>
      </c>
    </row>
    <row r="147" customFormat="false" ht="13.8" hidden="false" customHeight="false" outlineLevel="0" collapsed="false">
      <c r="A147" s="0" t="n">
        <v>4.59152598267717</v>
      </c>
      <c r="B147" s="0" t="n">
        <v>-74.0880121766004</v>
      </c>
      <c r="C147" s="0" t="n">
        <v>30</v>
      </c>
      <c r="D147" s="0" t="n">
        <v>23</v>
      </c>
      <c r="E147" s="0" t="n">
        <v>2293</v>
      </c>
      <c r="F147" s="0" t="n">
        <v>39</v>
      </c>
      <c r="G147" s="0" t="s">
        <v>816</v>
      </c>
      <c r="H147" s="1" t="n">
        <v>41353</v>
      </c>
      <c r="I147" s="0" t="s">
        <v>833</v>
      </c>
      <c r="J147" s="0" t="s">
        <v>834</v>
      </c>
      <c r="L147" s="0" t="s">
        <v>835</v>
      </c>
      <c r="M147" s="0" t="s">
        <v>836</v>
      </c>
      <c r="N147" s="0" t="n">
        <v>7</v>
      </c>
      <c r="O147" s="0" t="s">
        <v>231</v>
      </c>
      <c r="P147" s="0" t="s">
        <v>85</v>
      </c>
      <c r="Q147" s="0" t="s">
        <v>86</v>
      </c>
      <c r="R147" s="0" t="s">
        <v>87</v>
      </c>
      <c r="S147" s="0" t="n">
        <v>365</v>
      </c>
      <c r="T147" s="0" t="n">
        <v>24</v>
      </c>
      <c r="U147" s="0" t="n">
        <v>3</v>
      </c>
      <c r="V147" s="0" t="n">
        <v>45000</v>
      </c>
      <c r="W147" s="0" t="n">
        <f aca="false">V147*12</f>
        <v>540000</v>
      </c>
      <c r="X147" s="0" t="n">
        <v>1</v>
      </c>
      <c r="Y147" s="0" t="s">
        <v>837</v>
      </c>
      <c r="Z147" s="0" t="n">
        <v>27295.16</v>
      </c>
      <c r="AB147" s="0" t="n">
        <v>0.005</v>
      </c>
      <c r="AC147" s="0" t="n">
        <v>-1</v>
      </c>
      <c r="AD147" s="0" t="n">
        <v>2601.42798669285</v>
      </c>
      <c r="AE147" s="0" t="n">
        <v>1.18104830595856</v>
      </c>
      <c r="AF147" s="0" t="n">
        <f aca="false">AE147/S147</f>
        <v>0.0032357487834481</v>
      </c>
      <c r="AG147" s="0" t="n">
        <f aca="false">AE147*EXP(AB147*AC147)</f>
        <v>1.17515780295814</v>
      </c>
      <c r="AH147" s="0" t="n">
        <f aca="false">AG147/S147</f>
        <v>0.0032196104190634</v>
      </c>
      <c r="AI147" s="0" t="s">
        <v>90</v>
      </c>
      <c r="AJ147" s="0" t="n">
        <f aca="false">IF(AI147="A",'FE DISTRIBUCIÓN'!$C$2,'FE DISTRIBUCIÓN'!$C$3)</f>
        <v>4.994E-006</v>
      </c>
      <c r="AK147" s="0" t="n">
        <f aca="false">W147*AJ147</f>
        <v>2.69676</v>
      </c>
      <c r="AL147" s="0" t="n">
        <f aca="false">AK147/365</f>
        <v>0.00738838356164384</v>
      </c>
      <c r="AM147" s="0" t="n">
        <f aca="false">AK147*EXP(AB147*AC147)</f>
        <v>2.68330985338766</v>
      </c>
      <c r="AN147" s="0" t="n">
        <f aca="false">AM147/365</f>
        <v>0.00735153384489769</v>
      </c>
      <c r="AO147" s="0" t="n">
        <v>5.223868284E-006</v>
      </c>
      <c r="AP147" s="0" t="n">
        <f aca="false">AO147*W147</f>
        <v>2.82088887336</v>
      </c>
      <c r="AQ147" s="0" t="n">
        <f aca="false">AP147/365</f>
        <v>0.00772846266673973</v>
      </c>
      <c r="AR147" s="0" t="n">
        <f aca="false">AP147*EXP(AB147*AC147)</f>
        <v>2.80681963140899</v>
      </c>
      <c r="AS147" s="0" t="n">
        <f aca="false">AR147/365</f>
        <v>0.00768991679838079</v>
      </c>
      <c r="AT147" s="0" t="n">
        <v>3.02832944E-007</v>
      </c>
      <c r="AU147" s="0" t="n">
        <f aca="false">AT147*W147</f>
        <v>0.16352978976</v>
      </c>
      <c r="AV147" s="0" t="n">
        <f aca="false">AU147/365</f>
        <v>0.000448026821260274</v>
      </c>
      <c r="AW147" s="0" t="n">
        <f aca="false">AU147*EXP(AB147*AC147)</f>
        <v>0.162714181530956</v>
      </c>
      <c r="AX147" s="0" t="n">
        <f aca="false">AW147/365</f>
        <v>0.000445792278167002</v>
      </c>
      <c r="AY147" s="0" t="n">
        <f aca="false">AW147+AR147+AM147+AG147</f>
        <v>6.82800146928574</v>
      </c>
      <c r="AZ147" s="0" t="n">
        <f aca="false">AH147+AN147+AS147+AX147</f>
        <v>0.0187068533405089</v>
      </c>
      <c r="BA147" s="0" t="n">
        <f aca="false">AH147*1000000</f>
        <v>3219.6104190634</v>
      </c>
      <c r="BB147" s="0" t="n">
        <f aca="false">BA147*'Dist Horaria'!$H$3</f>
        <v>112.1858487718</v>
      </c>
      <c r="BC147" s="0" t="n">
        <f aca="false">BA147*'Dist Horaria'!$I$3</f>
        <v>109.184772288775</v>
      </c>
      <c r="BD147" s="0" t="n">
        <f aca="false">BA147*'Dist Horaria'!$J$3</f>
        <v>106.352124937528</v>
      </c>
      <c r="BE147" s="0" t="n">
        <f aca="false">BA147*'Dist Horaria'!$K$3</f>
        <v>103.938820027094</v>
      </c>
      <c r="BF147" s="0" t="n">
        <f aca="false">BA147*'Dist Horaria'!$L$3</f>
        <v>102.175270493883</v>
      </c>
      <c r="BG147" s="0" t="n">
        <f aca="false">BA147*'Dist Horaria'!$M$3</f>
        <v>101.065001450178</v>
      </c>
      <c r="BH147" s="0" t="n">
        <f aca="false">BA147*'Dist Horaria'!$N$3</f>
        <v>105.626288467314</v>
      </c>
      <c r="BI147" s="0" t="n">
        <f aca="false">BA147*'Dist Horaria'!$O$3</f>
        <v>105.626288467314</v>
      </c>
      <c r="BJ147" s="0" t="n">
        <f aca="false">BA147*'Dist Horaria'!$P$3</f>
        <v>139.747143797847</v>
      </c>
      <c r="BK147" s="0" t="n">
        <f aca="false">BA147*'Dist Horaria'!$Q$3</f>
        <v>154.528091699542</v>
      </c>
      <c r="BL147" s="0" t="n">
        <f aca="false">BA147*'Dist Horaria'!$R$3</f>
        <v>165.277871991684</v>
      </c>
      <c r="BM147" s="0" t="n">
        <f aca="false">BA147*'Dist Horaria'!$S$3</f>
        <v>170.652762137755</v>
      </c>
      <c r="BN147" s="0" t="n">
        <f aca="false">BA147*'Dist Horaria'!$T$3</f>
        <v>171.996484674273</v>
      </c>
      <c r="BO147" s="0" t="n">
        <f aca="false">BA147*'Dist Horaria'!$U$3</f>
        <v>170.652762137755</v>
      </c>
      <c r="BP147" s="0" t="n">
        <f aca="false">BA147*'Dist Horaria'!$V$3</f>
        <v>167.965317064719</v>
      </c>
      <c r="BQ147" s="0" t="n">
        <f aca="false">BA147*'Dist Horaria'!$W$3</f>
        <v>163.934149455166</v>
      </c>
      <c r="BR147" s="0" t="n">
        <f aca="false">BA147*'Dist Horaria'!$X$3</f>
        <v>160.757108233547</v>
      </c>
      <c r="BS147" s="0" t="n">
        <f aca="false">BA147*'Dist Horaria'!$Y$3</f>
        <v>157.090470863345</v>
      </c>
      <c r="BT147" s="0" t="n">
        <f aca="false">BA147*'Dist Horaria'!$Z$3</f>
        <v>137.132604772681</v>
      </c>
      <c r="BU147" s="0" t="n">
        <f aca="false">BA147*'Dist Horaria'!$AA$3</f>
        <v>130.40527482303</v>
      </c>
      <c r="BV147" s="0" t="n">
        <f aca="false">BA147*'Dist Horaria'!$AB$3</f>
        <v>116.069408872029</v>
      </c>
      <c r="BW147" s="0" t="n">
        <f aca="false">BA147*'Dist Horaria'!$AC$3</f>
        <v>125.798974771649</v>
      </c>
      <c r="BX147" s="0" t="n">
        <f aca="false">BA147*'Dist Horaria'!$AD$3</f>
        <v>122.47919328229</v>
      </c>
      <c r="BY147" s="0" t="n">
        <f aca="false">BA147*'Dist Horaria'!$AE$3</f>
        <v>118.967058249186</v>
      </c>
      <c r="BZ147" s="0" t="n">
        <f aca="false">AN147*1000000</f>
        <v>7351.53384489769</v>
      </c>
      <c r="CA147" s="0" t="n">
        <f aca="false">BZ147*'Dist Horaria'!$H$6</f>
        <v>183.788346122442</v>
      </c>
      <c r="CB147" s="0" t="n">
        <f aca="false">BZ147*'Dist Horaria'!$I$6</f>
        <v>183.788346122442</v>
      </c>
      <c r="CC147" s="0" t="n">
        <f aca="false">BZ147*'Dist Horaria'!$J$6</f>
        <v>183.788346122442</v>
      </c>
      <c r="CD147" s="0" t="n">
        <f aca="false">BZ147*'Dist Horaria'!$K$6</f>
        <v>183.788346122442</v>
      </c>
      <c r="CE147" s="0" t="n">
        <f aca="false">BZ147*'Dist Horaria'!$L$6</f>
        <v>183.788346122442</v>
      </c>
      <c r="CF147" s="0" t="n">
        <f aca="false">BZ147*'Dist Horaria'!$M$6</f>
        <v>490.102256326513</v>
      </c>
      <c r="CG147" s="0" t="n">
        <f aca="false">BZ147*'Dist Horaria'!$N$6</f>
        <v>490.102256326513</v>
      </c>
      <c r="CH147" s="0" t="n">
        <f aca="false">BZ147*'Dist Horaria'!$O$6</f>
        <v>490.102256326513</v>
      </c>
      <c r="CI147" s="0" t="n">
        <f aca="false">BZ147*'Dist Horaria'!$P$6</f>
        <v>321.629605714274</v>
      </c>
      <c r="CJ147" s="0" t="n">
        <f aca="false">BZ147*'Dist Horaria'!$Q$6</f>
        <v>321.629605714274</v>
      </c>
      <c r="CK147" s="0" t="n">
        <f aca="false">BZ147*'Dist Horaria'!$R$6</f>
        <v>321.629605714274</v>
      </c>
      <c r="CL147" s="0" t="n">
        <f aca="false">BZ147*'Dist Horaria'!$S$6</f>
        <v>321.629605714274</v>
      </c>
      <c r="CM147" s="0" t="n">
        <f aca="false">BZ147*'Dist Horaria'!$T$6</f>
        <v>321.629605714274</v>
      </c>
      <c r="CN147" s="0" t="n">
        <f aca="false">BZ147*'Dist Horaria'!$U$6</f>
        <v>321.629605714274</v>
      </c>
      <c r="CO147" s="0" t="n">
        <f aca="false">BZ147*'Dist Horaria'!$V$6</f>
        <v>321.629605714274</v>
      </c>
      <c r="CP147" s="0" t="n">
        <f aca="false">BZ147*'Dist Horaria'!$W$6</f>
        <v>321.629605714274</v>
      </c>
      <c r="CQ147" s="0" t="n">
        <f aca="false">BZ147*'Dist Horaria'!$X$6</f>
        <v>490.102256326513</v>
      </c>
      <c r="CR147" s="0" t="n">
        <f aca="false">BZ147*'Dist Horaria'!$Y$6</f>
        <v>490.102256326513</v>
      </c>
      <c r="CS147" s="0" t="n">
        <f aca="false">BZ147*'Dist Horaria'!$Z$6</f>
        <v>490.102256326513</v>
      </c>
      <c r="CT147" s="0" t="n">
        <f aca="false">BZ147*'Dist Horaria'!$AA$6</f>
        <v>183.788346122442</v>
      </c>
      <c r="CU147" s="0" t="n">
        <f aca="false">BZ147*'Dist Horaria'!$AB$6</f>
        <v>183.788346122442</v>
      </c>
      <c r="CV147" s="0" t="n">
        <f aca="false">BZ147*'Dist Horaria'!$AC$6</f>
        <v>183.788346122442</v>
      </c>
      <c r="CW147" s="0" t="n">
        <f aca="false">BZ147*'Dist Horaria'!$AD$6</f>
        <v>183.788346122442</v>
      </c>
      <c r="CX147" s="0" t="n">
        <f aca="false">BZ147*'Dist Horaria'!$AE$6</f>
        <v>183.788346122442</v>
      </c>
      <c r="CY147" s="0" t="n">
        <f aca="false">AS147*1000000</f>
        <v>7689.91679838079</v>
      </c>
      <c r="CZ147" s="0" t="n">
        <f aca="false">CY147*'Dist Horaria'!$H$6</f>
        <v>192.24791995952</v>
      </c>
      <c r="DA147" s="0" t="n">
        <f aca="false">CY147*'Dist Horaria'!$I$6</f>
        <v>192.24791995952</v>
      </c>
      <c r="DB147" s="0" t="n">
        <f aca="false">CY147*'Dist Horaria'!$J$6</f>
        <v>192.24791995952</v>
      </c>
      <c r="DC147" s="0" t="n">
        <f aca="false">CY147*'Dist Horaria'!$K$6</f>
        <v>192.24791995952</v>
      </c>
      <c r="DD147" s="0" t="n">
        <f aca="false">CY147*'Dist Horaria'!$L$6</f>
        <v>192.24791995952</v>
      </c>
      <c r="DE147" s="0" t="n">
        <f aca="false">CY147*'Dist Horaria'!$M$6</f>
        <v>512.661119892052</v>
      </c>
      <c r="DF147" s="0" t="n">
        <f aca="false">CY147*'Dist Horaria'!$N$6</f>
        <v>512.661119892052</v>
      </c>
      <c r="DG147" s="0" t="n">
        <f aca="false">CY147*'Dist Horaria'!$O$6</f>
        <v>512.661119892052</v>
      </c>
      <c r="DH147" s="0" t="n">
        <f aca="false">CY147*'Dist Horaria'!$P$6</f>
        <v>336.433859929159</v>
      </c>
      <c r="DI147" s="0" t="n">
        <f aca="false">CY147*'Dist Horaria'!$Q$6</f>
        <v>336.433859929159</v>
      </c>
      <c r="DJ147" s="0" t="n">
        <f aca="false">CY147*'Dist Horaria'!$R$6</f>
        <v>336.433859929159</v>
      </c>
      <c r="DK147" s="0" t="n">
        <f aca="false">CY147*'Dist Horaria'!$S$6</f>
        <v>336.433859929159</v>
      </c>
      <c r="DL147" s="0" t="n">
        <f aca="false">CY147*'Dist Horaria'!$T$6</f>
        <v>336.433859929159</v>
      </c>
      <c r="DM147" s="0" t="n">
        <f aca="false">CY147*'Dist Horaria'!$U$6</f>
        <v>336.433859929159</v>
      </c>
      <c r="DN147" s="0" t="n">
        <f aca="false">CY147*'Dist Horaria'!$V$6</f>
        <v>336.433859929159</v>
      </c>
      <c r="DO147" s="0" t="n">
        <f aca="false">CY147*'Dist Horaria'!$W$6</f>
        <v>336.433859929159</v>
      </c>
      <c r="DP147" s="0" t="n">
        <f aca="false">CY147*'Dist Horaria'!$X$6</f>
        <v>512.661119892052</v>
      </c>
      <c r="DQ147" s="0" t="n">
        <f aca="false">CY147*'Dist Horaria'!$Y$6</f>
        <v>512.661119892052</v>
      </c>
      <c r="DR147" s="0" t="n">
        <f aca="false">CY147*'Dist Horaria'!$Z$6</f>
        <v>512.661119892052</v>
      </c>
      <c r="DS147" s="0" t="n">
        <f aca="false">CY147*'Dist Horaria'!$AA$6</f>
        <v>192.24791995952</v>
      </c>
      <c r="DT147" s="0" t="n">
        <f aca="false">CY147*'Dist Horaria'!$AB$6</f>
        <v>192.24791995952</v>
      </c>
      <c r="DU147" s="0" t="n">
        <f aca="false">CY147*'Dist Horaria'!$AC$6</f>
        <v>192.24791995952</v>
      </c>
      <c r="DV147" s="0" t="n">
        <f aca="false">CY147*'Dist Horaria'!$AD$6</f>
        <v>192.24791995952</v>
      </c>
      <c r="DW147" s="0" t="n">
        <f aca="false">CY147*'Dist Horaria'!$AE$6</f>
        <v>192.24791995952</v>
      </c>
      <c r="DX147" s="0" t="n">
        <f aca="false">AX147*1000000</f>
        <v>445.792278167002</v>
      </c>
      <c r="DY147" s="0" t="n">
        <f aca="false">DX147*'Dist Horaria'!$H$6</f>
        <v>11.1448069541751</v>
      </c>
      <c r="DZ147" s="0" t="n">
        <f aca="false">DX147*'Dist Horaria'!$I$6</f>
        <v>11.1448069541751</v>
      </c>
      <c r="EA147" s="0" t="n">
        <f aca="false">DX147*'Dist Horaria'!$J$6</f>
        <v>11.1448069541751</v>
      </c>
      <c r="EB147" s="0" t="n">
        <f aca="false">DX147*'Dist Horaria'!$K$6</f>
        <v>11.1448069541751</v>
      </c>
      <c r="EC147" s="0" t="n">
        <f aca="false">DX147*'Dist Horaria'!$L$6</f>
        <v>11.1448069541751</v>
      </c>
      <c r="ED147" s="0" t="n">
        <f aca="false">DX147*'Dist Horaria'!$M$6</f>
        <v>29.7194852111335</v>
      </c>
      <c r="EE147" s="0" t="n">
        <f aca="false">DX147*'Dist Horaria'!$N$6</f>
        <v>29.7194852111335</v>
      </c>
      <c r="EF147" s="0" t="n">
        <f aca="false">DX147*'Dist Horaria'!$O$6</f>
        <v>29.7194852111335</v>
      </c>
      <c r="EG147" s="0" t="n">
        <f aca="false">DX147*'Dist Horaria'!$P$6</f>
        <v>19.5034121698063</v>
      </c>
      <c r="EH147" s="0" t="n">
        <f aca="false">DX147*'Dist Horaria'!$Q$6</f>
        <v>19.5034121698063</v>
      </c>
      <c r="EI147" s="0" t="n">
        <f aca="false">DX147*'Dist Horaria'!$R$6</f>
        <v>19.5034121698063</v>
      </c>
      <c r="EJ147" s="0" t="n">
        <f aca="false">DX147*'Dist Horaria'!$S$6</f>
        <v>19.5034121698063</v>
      </c>
      <c r="EK147" s="0" t="n">
        <f aca="false">DX147*'Dist Horaria'!$T$6</f>
        <v>19.5034121698063</v>
      </c>
      <c r="EL147" s="0" t="n">
        <f aca="false">DX147*'Dist Horaria'!$U$6</f>
        <v>19.5034121698063</v>
      </c>
      <c r="EM147" s="0" t="n">
        <f aca="false">DX147*'Dist Horaria'!$V$6</f>
        <v>19.5034121698063</v>
      </c>
      <c r="EN147" s="0" t="n">
        <f aca="false">DX147*'Dist Horaria'!$W$6</f>
        <v>19.5034121698063</v>
      </c>
      <c r="EO147" s="0" t="n">
        <f aca="false">DX147*'Dist Horaria'!$X$6</f>
        <v>29.7194852111335</v>
      </c>
      <c r="EP147" s="0" t="n">
        <f aca="false">DX147*'Dist Horaria'!$Y$6</f>
        <v>29.7194852111335</v>
      </c>
      <c r="EQ147" s="0" t="n">
        <f aca="false">DX147*'Dist Horaria'!$Z$6</f>
        <v>29.7194852111335</v>
      </c>
      <c r="ER147" s="0" t="n">
        <f aca="false">DX147*'Dist Horaria'!$AA$6</f>
        <v>11.1448069541751</v>
      </c>
      <c r="ES147" s="0" t="n">
        <f aca="false">DX147*'Dist Horaria'!$AB$6</f>
        <v>11.1448069541751</v>
      </c>
      <c r="ET147" s="0" t="n">
        <f aca="false">DX147*'Dist Horaria'!$AC$6</f>
        <v>11.1448069541751</v>
      </c>
      <c r="EU147" s="0" t="n">
        <f aca="false">DX147*'Dist Horaria'!$AD$6</f>
        <v>11.1448069541751</v>
      </c>
      <c r="EV147" s="0" t="n">
        <f aca="false">DX147*'Dist Horaria'!$AE$6</f>
        <v>11.1448069541751</v>
      </c>
      <c r="EW147" s="0" t="n">
        <f aca="false">BB147+CA147+CZ147+DY147</f>
        <v>499.366921807937</v>
      </c>
      <c r="EX147" s="0" t="n">
        <f aca="false">BC147+CB147+DA147+DZ147</f>
        <v>496.365845324912</v>
      </c>
      <c r="EY147" s="0" t="n">
        <f aca="false">BD147+CC147+DB147+EA147</f>
        <v>493.533197973665</v>
      </c>
      <c r="EZ147" s="0" t="n">
        <f aca="false">BE147+CD147+DC147+EB147</f>
        <v>491.119893063231</v>
      </c>
      <c r="FA147" s="0" t="n">
        <f aca="false">BF147+CE147+DD147+EC147</f>
        <v>489.35634353002</v>
      </c>
      <c r="FB147" s="0" t="n">
        <f aca="false">BG147+CF147+DE147+ED147</f>
        <v>1133.54786287988</v>
      </c>
      <c r="FC147" s="0" t="n">
        <f aca="false">BH147+CG147+DF147+EE147</f>
        <v>1138.10914989701</v>
      </c>
      <c r="FD147" s="0" t="n">
        <f aca="false">BI147+CH147+DG147+EF147</f>
        <v>1138.10914989701</v>
      </c>
      <c r="FE147" s="0" t="n">
        <f aca="false">BJ147+CI147+DH147+EG147</f>
        <v>817.314021611086</v>
      </c>
      <c r="FF147" s="0" t="n">
        <f aca="false">BK147+CJ147+DI147+EH147</f>
        <v>832.094969512782</v>
      </c>
      <c r="FG147" s="0" t="n">
        <f aca="false">BL147+CK147+DJ147+EI147</f>
        <v>842.844749804924</v>
      </c>
      <c r="FH147" s="0" t="n">
        <f aca="false">BM147+CL147+DK147+EJ147</f>
        <v>848.219639950995</v>
      </c>
      <c r="FI147" s="0" t="n">
        <f aca="false">BN147+CM147+DL147+EK147</f>
        <v>849.563362487512</v>
      </c>
      <c r="FJ147" s="0" t="n">
        <f aca="false">BO147+CN147+DM147+EL147</f>
        <v>848.219639950995</v>
      </c>
      <c r="FK147" s="0" t="n">
        <f aca="false">BP147+CO147+DN147+EM147</f>
        <v>845.532194877959</v>
      </c>
      <c r="FL147" s="0" t="n">
        <f aca="false">BQ147+CP147+DO147+EN147</f>
        <v>841.501027268406</v>
      </c>
      <c r="FM147" s="0" t="n">
        <f aca="false">BR147+CQ147+DP147+EO147</f>
        <v>1193.23996966325</v>
      </c>
      <c r="FN147" s="0" t="n">
        <f aca="false">BS147+CR147+DQ147+EP147</f>
        <v>1189.57333229304</v>
      </c>
      <c r="FO147" s="0" t="n">
        <f aca="false">BT147+CS147+DR147+EQ147</f>
        <v>1169.61546620238</v>
      </c>
      <c r="FP147" s="0" t="n">
        <f aca="false">BU147+CT147+DS147+ER147</f>
        <v>517.586347859167</v>
      </c>
      <c r="FQ147" s="0" t="n">
        <f aca="false">BV147+CU147+DT147+ES147</f>
        <v>503.250481908166</v>
      </c>
      <c r="FR147" s="0" t="n">
        <f aca="false">BW147+CV147+DU147+ET147</f>
        <v>512.980047807786</v>
      </c>
      <c r="FS147" s="0" t="n">
        <f aca="false">BX147+CW147+DV147+EU147</f>
        <v>509.660266318427</v>
      </c>
      <c r="FT147" s="0" t="n">
        <f aca="false">BY147+CX147+DW147+EV147</f>
        <v>506.148131285323</v>
      </c>
      <c r="FU147" s="0" t="n">
        <f aca="false">AM147*'Dist Horaria'!$H$10</f>
        <v>0.242171991259099</v>
      </c>
      <c r="FV147" s="0" t="n">
        <f aca="false">AM147*'Dist Horaria'!$I$10</f>
        <v>0.226646256986388</v>
      </c>
      <c r="FW147" s="0" t="n">
        <f aca="false">AM147*'Dist Horaria'!$J$10</f>
        <v>0.225665084651207</v>
      </c>
      <c r="FX147" s="0" t="n">
        <f aca="false">AM147*'Dist Horaria'!$K$10</f>
        <v>0.219175034365945</v>
      </c>
      <c r="FY147" s="0" t="n">
        <f aca="false">AM147*'Dist Horaria'!$L$10</f>
        <v>0.219262744720385</v>
      </c>
      <c r="FZ147" s="0" t="n">
        <f aca="false">AM147*'Dist Horaria'!$M$10</f>
        <v>0.234620160091461</v>
      </c>
      <c r="GA147" s="0" t="n">
        <f aca="false">AM147*'Dist Horaria'!$N$10</f>
        <v>0.221960369237462</v>
      </c>
      <c r="GB147" s="0" t="n">
        <f aca="false">AM147*'Dist Horaria'!$O$10</f>
        <v>0.218171919267352</v>
      </c>
      <c r="GC147" s="0" t="n">
        <f aca="false">AM147*'Dist Horaria'!$P$10</f>
        <v>0.221557447899906</v>
      </c>
      <c r="GD147" s="0" t="n">
        <f aca="false">AM147*'Dist Horaria'!$Q$10</f>
        <v>0.200502015849037</v>
      </c>
      <c r="GE147" s="0" t="n">
        <f aca="false">AM147*'Dist Horaria'!$R$10</f>
        <v>0.244642570391553</v>
      </c>
      <c r="GF147" s="0" t="n">
        <f aca="false">AM147*'Dist Horaria'!$S$10</f>
        <v>0.208934258667863</v>
      </c>
      <c r="GG147" s="0" t="n">
        <f aca="false">AR147*'Dist Horaria'!$H$10</f>
        <v>0.25331889956178</v>
      </c>
      <c r="GH147" s="0" t="n">
        <f aca="false">AR147*'Dist Horaria'!$I$10</f>
        <v>0.237078532951243</v>
      </c>
      <c r="GI147" s="0" t="n">
        <f aca="false">AR147*'Dist Horaria'!$J$10</f>
        <v>0.236052198341132</v>
      </c>
      <c r="GJ147" s="0" t="n">
        <f aca="false">AR147*'Dist Horaria'!$K$10</f>
        <v>0.229263418235657</v>
      </c>
      <c r="GK147" s="0" t="n">
        <f aca="false">AR147*'Dist Horaria'!$L$10</f>
        <v>0.229355165800482</v>
      </c>
      <c r="GL147" s="0" t="n">
        <f aca="false">AR147*'Dist Horaria'!$M$10</f>
        <v>0.24541946597693</v>
      </c>
      <c r="GM147" s="0" t="n">
        <f aca="false">AR147*'Dist Horaria'!$N$10</f>
        <v>0.232176958983682</v>
      </c>
      <c r="GN147" s="0" t="n">
        <f aca="false">AR147*'Dist Horaria'!$O$10</f>
        <v>0.228214130861059</v>
      </c>
      <c r="GO147" s="0" t="n">
        <f aca="false">AR147*'Dist Horaria'!$P$10</f>
        <v>0.231755491623608</v>
      </c>
      <c r="GP147" s="0" t="n">
        <f aca="false">AR147*'Dist Horaria'!$Q$10</f>
        <v>0.209730901376021</v>
      </c>
      <c r="GQ147" s="0" t="n">
        <f aca="false">AR147*'Dist Horaria'!$R$10</f>
        <v>0.25590319671299</v>
      </c>
      <c r="GR147" s="0" t="n">
        <f aca="false">AR147*'Dist Horaria'!$S$10</f>
        <v>0.218551270984402</v>
      </c>
      <c r="GS147" s="0" t="n">
        <f aca="false">AW147*'Dist Horaria'!$H$10</f>
        <v>0.0146851535977844</v>
      </c>
      <c r="GT147" s="0" t="n">
        <f aca="false">AW147*'Dist Horaria'!$I$10</f>
        <v>0.0137436830696373</v>
      </c>
      <c r="GU147" s="0" t="n">
        <f aca="false">AW147*'Dist Horaria'!$J$10</f>
        <v>0.0136841854110801</v>
      </c>
      <c r="GV147" s="0" t="n">
        <f aca="false">AW147*'Dist Horaria'!$K$10</f>
        <v>0.0132906329411975</v>
      </c>
      <c r="GW147" s="0" t="n">
        <f aca="false">AW147*'Dist Horaria'!$L$10</f>
        <v>0.0132959516406076</v>
      </c>
      <c r="GX147" s="0" t="n">
        <f aca="false">AW147*'Dist Horaria'!$M$10</f>
        <v>0.0142272154189525</v>
      </c>
      <c r="GY147" s="0" t="n">
        <f aca="false">AW147*'Dist Horaria'!$N$10</f>
        <v>0.0134595338541265</v>
      </c>
      <c r="GZ147" s="0" t="n">
        <f aca="false">AW147*'Dist Horaria'!$O$10</f>
        <v>0.0132298046875976</v>
      </c>
      <c r="HA147" s="0" t="n">
        <f aca="false">AW147*'Dist Horaria'!$P$10</f>
        <v>0.0134351009636874</v>
      </c>
      <c r="HB147" s="0" t="n">
        <f aca="false">AW147*'Dist Horaria'!$Q$10</f>
        <v>0.0121583131232476</v>
      </c>
      <c r="HC147" s="0" t="n">
        <f aca="false">AW147*'Dist Horaria'!$R$10</f>
        <v>0.0148349679253907</v>
      </c>
      <c r="HD147" s="0" t="n">
        <f aca="false">AW147*'Dist Horaria'!$S$10</f>
        <v>0.0126696388976465</v>
      </c>
    </row>
    <row r="148" customFormat="false" ht="13.8" hidden="false" customHeight="false" outlineLevel="0" collapsed="false">
      <c r="A148" s="0" t="n">
        <v>4.59955317363072</v>
      </c>
      <c r="B148" s="0" t="n">
        <v>-74.0864074871454</v>
      </c>
      <c r="C148" s="0" t="n">
        <v>31</v>
      </c>
      <c r="D148" s="0" t="n">
        <v>24</v>
      </c>
      <c r="E148" s="0" t="n">
        <v>2307</v>
      </c>
      <c r="F148" s="0" t="n">
        <v>40</v>
      </c>
      <c r="G148" s="0" t="s">
        <v>816</v>
      </c>
      <c r="H148" s="1" t="n">
        <v>41152</v>
      </c>
      <c r="I148" s="0" t="s">
        <v>838</v>
      </c>
      <c r="J148" s="0" t="s">
        <v>839</v>
      </c>
      <c r="K148" s="0" t="s">
        <v>840</v>
      </c>
      <c r="L148" s="0" t="s">
        <v>841</v>
      </c>
      <c r="M148" s="0" t="s">
        <v>842</v>
      </c>
      <c r="N148" s="0" t="n">
        <v>13</v>
      </c>
      <c r="O148" s="0" t="s">
        <v>110</v>
      </c>
      <c r="P148" s="0" t="s">
        <v>85</v>
      </c>
      <c r="Q148" s="0" t="s">
        <v>86</v>
      </c>
      <c r="R148" s="0" t="s">
        <v>87</v>
      </c>
      <c r="S148" s="0" t="n">
        <v>365</v>
      </c>
      <c r="T148" s="0" t="n">
        <v>24</v>
      </c>
      <c r="U148" s="0" t="n">
        <v>3</v>
      </c>
      <c r="V148" s="0" t="n">
        <v>42000</v>
      </c>
      <c r="W148" s="0" t="n">
        <f aca="false">V148*12</f>
        <v>504000</v>
      </c>
      <c r="X148" s="0" t="n">
        <v>1</v>
      </c>
      <c r="Y148" s="0" t="s">
        <v>843</v>
      </c>
      <c r="Z148" s="0" t="n">
        <v>36984.08</v>
      </c>
      <c r="AA148" s="0" t="s">
        <v>89</v>
      </c>
      <c r="AB148" s="0" t="n">
        <v>0.005</v>
      </c>
      <c r="AC148" s="0" t="n">
        <v>0</v>
      </c>
      <c r="AD148" s="0" t="n">
        <v>2230.55181560634</v>
      </c>
      <c r="AE148" s="0" t="n">
        <v>1.01267052428528</v>
      </c>
      <c r="AF148" s="0" t="n">
        <f aca="false">AE148/S148</f>
        <v>0.00277443979256241</v>
      </c>
      <c r="AG148" s="0" t="n">
        <f aca="false">AE148*EXP(AB148*AC148)</f>
        <v>1.01267052428528</v>
      </c>
      <c r="AH148" s="0" t="n">
        <f aca="false">AG148/S148</f>
        <v>0.00277443979256241</v>
      </c>
      <c r="AI148" s="0" t="s">
        <v>90</v>
      </c>
      <c r="AJ148" s="0" t="n">
        <f aca="false">IF(AI148="A",'FE DISTRIBUCIÓN'!$C$2,'FE DISTRIBUCIÓN'!$C$3)</f>
        <v>4.994E-006</v>
      </c>
      <c r="AK148" s="0" t="n">
        <f aca="false">W148*AJ148</f>
        <v>2.516976</v>
      </c>
      <c r="AL148" s="0" t="n">
        <f aca="false">AK148/365</f>
        <v>0.00689582465753425</v>
      </c>
      <c r="AM148" s="0" t="n">
        <f aca="false">AK148*EXP(AB148*AC148)</f>
        <v>2.516976</v>
      </c>
      <c r="AN148" s="0" t="n">
        <f aca="false">AM148/365</f>
        <v>0.00689582465753425</v>
      </c>
      <c r="AO148" s="0" t="n">
        <v>5.223868284E-006</v>
      </c>
      <c r="AP148" s="0" t="n">
        <f aca="false">AO148*W148</f>
        <v>2.632829615136</v>
      </c>
      <c r="AQ148" s="0" t="n">
        <f aca="false">AP148/365</f>
        <v>0.00721323182229041</v>
      </c>
      <c r="AR148" s="0" t="n">
        <f aca="false">AP148*EXP(AB148*AC148)</f>
        <v>2.632829615136</v>
      </c>
      <c r="AS148" s="0" t="n">
        <f aca="false">AR148/365</f>
        <v>0.00721323182229041</v>
      </c>
      <c r="AT148" s="0" t="n">
        <v>3.02832944E-007</v>
      </c>
      <c r="AU148" s="0" t="n">
        <f aca="false">AT148*W148</f>
        <v>0.152627803776</v>
      </c>
      <c r="AV148" s="0" t="n">
        <f aca="false">AU148/365</f>
        <v>0.000418158366509589</v>
      </c>
      <c r="AW148" s="0" t="n">
        <f aca="false">AU148*EXP(AB148*AC148)</f>
        <v>0.152627803776</v>
      </c>
      <c r="AX148" s="0" t="n">
        <f aca="false">AW148/365</f>
        <v>0.000418158366509589</v>
      </c>
      <c r="AY148" s="0" t="n">
        <f aca="false">AW148+AR148+AM148+AG148</f>
        <v>6.31510394319728</v>
      </c>
      <c r="AZ148" s="0" t="n">
        <f aca="false">AH148+AN148+AS148+AX148</f>
        <v>0.0173016546388967</v>
      </c>
      <c r="BA148" s="0" t="n">
        <f aca="false">AH148*1000000</f>
        <v>2774.43979256241</v>
      </c>
      <c r="BB148" s="0" t="n">
        <f aca="false">BA148*'Dist Horaria'!$H$3</f>
        <v>96.6740824144227</v>
      </c>
      <c r="BC148" s="0" t="n">
        <f aca="false">BA148*'Dist Horaria'!$I$3</f>
        <v>94.0879602035719</v>
      </c>
      <c r="BD148" s="0" t="n">
        <f aca="false">BA148*'Dist Horaria'!$J$3</f>
        <v>91.6469786851049</v>
      </c>
      <c r="BE148" s="0" t="n">
        <f aca="false">BA148*'Dist Horaria'!$K$3</f>
        <v>89.5673577671679</v>
      </c>
      <c r="BF148" s="0" t="n">
        <f aca="false">BA148*'Dist Horaria'!$L$3</f>
        <v>88.0476515405621</v>
      </c>
      <c r="BG148" s="0" t="n">
        <f aca="false">BA148*'Dist Horaria'!$M$3</f>
        <v>87.0908977056675</v>
      </c>
      <c r="BH148" s="0" t="n">
        <f aca="false">BA148*'Dist Horaria'!$N$3</f>
        <v>91.0215025175756</v>
      </c>
      <c r="BI148" s="0" t="n">
        <f aca="false">BA148*'Dist Horaria'!$O$3</f>
        <v>91.0215025175756</v>
      </c>
      <c r="BJ148" s="0" t="n">
        <f aca="false">BA148*'Dist Horaria'!$P$3</f>
        <v>120.42451917598</v>
      </c>
      <c r="BK148" s="0" t="n">
        <f aca="false">BA148*'Dist Horaria'!$Q$3</f>
        <v>133.161727934978</v>
      </c>
      <c r="BL148" s="0" t="n">
        <f aca="false">BA148*'Dist Horaria'!$R$3</f>
        <v>142.425152486977</v>
      </c>
      <c r="BM148" s="0" t="n">
        <f aca="false">BA148*'Dist Horaria'!$S$3</f>
        <v>147.056864762976</v>
      </c>
      <c r="BN148" s="0" t="n">
        <f aca="false">BA148*'Dist Horaria'!$T$3</f>
        <v>148.214792831976</v>
      </c>
      <c r="BO148" s="0" t="n">
        <f aca="false">BA148*'Dist Horaria'!$U$3</f>
        <v>147.056864762976</v>
      </c>
      <c r="BP148" s="0" t="n">
        <f aca="false">BA148*'Dist Horaria'!$V$3</f>
        <v>144.741008624976</v>
      </c>
      <c r="BQ148" s="0" t="n">
        <f aca="false">BA148*'Dist Horaria'!$W$3</f>
        <v>141.267224417977</v>
      </c>
      <c r="BR148" s="0" t="n">
        <f aca="false">BA148*'Dist Horaria'!$X$3</f>
        <v>138.529467844796</v>
      </c>
      <c r="BS148" s="0" t="n">
        <f aca="false">BA148*'Dist Horaria'!$Y$3</f>
        <v>135.369810836435</v>
      </c>
      <c r="BT148" s="0" t="n">
        <f aca="false">BA148*'Dist Horaria'!$Z$3</f>
        <v>118.171488477708</v>
      </c>
      <c r="BU148" s="0" t="n">
        <f aca="false">BA148*'Dist Horaria'!$AA$3</f>
        <v>112.37433618888</v>
      </c>
      <c r="BV148" s="0" t="n">
        <f aca="false">BA148*'Dist Horaria'!$AB$3</f>
        <v>100.020668577484</v>
      </c>
      <c r="BW148" s="0" t="n">
        <f aca="false">BA148*'Dist Horaria'!$AC$3</f>
        <v>108.404942226379</v>
      </c>
      <c r="BX148" s="0" t="n">
        <f aca="false">BA148*'Dist Horaria'!$AD$3</f>
        <v>105.544181864767</v>
      </c>
      <c r="BY148" s="0" t="n">
        <f aca="false">BA148*'Dist Horaria'!$AE$3</f>
        <v>102.51766439079</v>
      </c>
      <c r="BZ148" s="0" t="n">
        <f aca="false">AN148*1000000</f>
        <v>6895.82465753425</v>
      </c>
      <c r="CA148" s="0" t="n">
        <f aca="false">BZ148*'Dist Horaria'!$H$6</f>
        <v>172.395616438356</v>
      </c>
      <c r="CB148" s="0" t="n">
        <f aca="false">BZ148*'Dist Horaria'!$I$6</f>
        <v>172.395616438356</v>
      </c>
      <c r="CC148" s="0" t="n">
        <f aca="false">BZ148*'Dist Horaria'!$J$6</f>
        <v>172.395616438356</v>
      </c>
      <c r="CD148" s="0" t="n">
        <f aca="false">BZ148*'Dist Horaria'!$K$6</f>
        <v>172.395616438356</v>
      </c>
      <c r="CE148" s="0" t="n">
        <f aca="false">BZ148*'Dist Horaria'!$L$6</f>
        <v>172.395616438356</v>
      </c>
      <c r="CF148" s="0" t="n">
        <f aca="false">BZ148*'Dist Horaria'!$M$6</f>
        <v>459.721643835617</v>
      </c>
      <c r="CG148" s="0" t="n">
        <f aca="false">BZ148*'Dist Horaria'!$N$6</f>
        <v>459.721643835617</v>
      </c>
      <c r="CH148" s="0" t="n">
        <f aca="false">BZ148*'Dist Horaria'!$O$6</f>
        <v>459.721643835617</v>
      </c>
      <c r="CI148" s="0" t="n">
        <f aca="false">BZ148*'Dist Horaria'!$P$6</f>
        <v>301.692328767123</v>
      </c>
      <c r="CJ148" s="0" t="n">
        <f aca="false">BZ148*'Dist Horaria'!$Q$6</f>
        <v>301.692328767123</v>
      </c>
      <c r="CK148" s="0" t="n">
        <f aca="false">BZ148*'Dist Horaria'!$R$6</f>
        <v>301.692328767123</v>
      </c>
      <c r="CL148" s="0" t="n">
        <f aca="false">BZ148*'Dist Horaria'!$S$6</f>
        <v>301.692328767123</v>
      </c>
      <c r="CM148" s="0" t="n">
        <f aca="false">BZ148*'Dist Horaria'!$T$6</f>
        <v>301.692328767123</v>
      </c>
      <c r="CN148" s="0" t="n">
        <f aca="false">BZ148*'Dist Horaria'!$U$6</f>
        <v>301.692328767123</v>
      </c>
      <c r="CO148" s="0" t="n">
        <f aca="false">BZ148*'Dist Horaria'!$V$6</f>
        <v>301.692328767123</v>
      </c>
      <c r="CP148" s="0" t="n">
        <f aca="false">BZ148*'Dist Horaria'!$W$6</f>
        <v>301.692328767123</v>
      </c>
      <c r="CQ148" s="0" t="n">
        <f aca="false">BZ148*'Dist Horaria'!$X$6</f>
        <v>459.721643835617</v>
      </c>
      <c r="CR148" s="0" t="n">
        <f aca="false">BZ148*'Dist Horaria'!$Y$6</f>
        <v>459.721643835617</v>
      </c>
      <c r="CS148" s="0" t="n">
        <f aca="false">BZ148*'Dist Horaria'!$Z$6</f>
        <v>459.721643835617</v>
      </c>
      <c r="CT148" s="0" t="n">
        <f aca="false">BZ148*'Dist Horaria'!$AA$6</f>
        <v>172.395616438356</v>
      </c>
      <c r="CU148" s="0" t="n">
        <f aca="false">BZ148*'Dist Horaria'!$AB$6</f>
        <v>172.395616438356</v>
      </c>
      <c r="CV148" s="0" t="n">
        <f aca="false">BZ148*'Dist Horaria'!$AC$6</f>
        <v>172.395616438356</v>
      </c>
      <c r="CW148" s="0" t="n">
        <f aca="false">BZ148*'Dist Horaria'!$AD$6</f>
        <v>172.395616438356</v>
      </c>
      <c r="CX148" s="0" t="n">
        <f aca="false">BZ148*'Dist Horaria'!$AE$6</f>
        <v>172.395616438356</v>
      </c>
      <c r="CY148" s="0" t="n">
        <f aca="false">AS148*1000000</f>
        <v>7213.23182229041</v>
      </c>
      <c r="CZ148" s="0" t="n">
        <f aca="false">CY148*'Dist Horaria'!$H$6</f>
        <v>180.33079555726</v>
      </c>
      <c r="DA148" s="0" t="n">
        <f aca="false">CY148*'Dist Horaria'!$I$6</f>
        <v>180.33079555726</v>
      </c>
      <c r="DB148" s="0" t="n">
        <f aca="false">CY148*'Dist Horaria'!$J$6</f>
        <v>180.33079555726</v>
      </c>
      <c r="DC148" s="0" t="n">
        <f aca="false">CY148*'Dist Horaria'!$K$6</f>
        <v>180.33079555726</v>
      </c>
      <c r="DD148" s="0" t="n">
        <f aca="false">CY148*'Dist Horaria'!$L$6</f>
        <v>180.33079555726</v>
      </c>
      <c r="DE148" s="0" t="n">
        <f aca="false">CY148*'Dist Horaria'!$M$6</f>
        <v>480.882121486028</v>
      </c>
      <c r="DF148" s="0" t="n">
        <f aca="false">CY148*'Dist Horaria'!$N$6</f>
        <v>480.882121486028</v>
      </c>
      <c r="DG148" s="0" t="n">
        <f aca="false">CY148*'Dist Horaria'!$O$6</f>
        <v>480.882121486028</v>
      </c>
      <c r="DH148" s="0" t="n">
        <f aca="false">CY148*'Dist Horaria'!$P$6</f>
        <v>315.578892225205</v>
      </c>
      <c r="DI148" s="0" t="n">
        <f aca="false">CY148*'Dist Horaria'!$Q$6</f>
        <v>315.578892225205</v>
      </c>
      <c r="DJ148" s="0" t="n">
        <f aca="false">CY148*'Dist Horaria'!$R$6</f>
        <v>315.578892225205</v>
      </c>
      <c r="DK148" s="0" t="n">
        <f aca="false">CY148*'Dist Horaria'!$S$6</f>
        <v>315.578892225205</v>
      </c>
      <c r="DL148" s="0" t="n">
        <f aca="false">CY148*'Dist Horaria'!$T$6</f>
        <v>315.578892225205</v>
      </c>
      <c r="DM148" s="0" t="n">
        <f aca="false">CY148*'Dist Horaria'!$U$6</f>
        <v>315.578892225205</v>
      </c>
      <c r="DN148" s="0" t="n">
        <f aca="false">CY148*'Dist Horaria'!$V$6</f>
        <v>315.578892225205</v>
      </c>
      <c r="DO148" s="0" t="n">
        <f aca="false">CY148*'Dist Horaria'!$W$6</f>
        <v>315.578892225205</v>
      </c>
      <c r="DP148" s="0" t="n">
        <f aca="false">CY148*'Dist Horaria'!$X$6</f>
        <v>480.882121486028</v>
      </c>
      <c r="DQ148" s="0" t="n">
        <f aca="false">CY148*'Dist Horaria'!$Y$6</f>
        <v>480.882121486028</v>
      </c>
      <c r="DR148" s="0" t="n">
        <f aca="false">CY148*'Dist Horaria'!$Z$6</f>
        <v>480.882121486028</v>
      </c>
      <c r="DS148" s="0" t="n">
        <f aca="false">CY148*'Dist Horaria'!$AA$6</f>
        <v>180.33079555726</v>
      </c>
      <c r="DT148" s="0" t="n">
        <f aca="false">CY148*'Dist Horaria'!$AB$6</f>
        <v>180.33079555726</v>
      </c>
      <c r="DU148" s="0" t="n">
        <f aca="false">CY148*'Dist Horaria'!$AC$6</f>
        <v>180.33079555726</v>
      </c>
      <c r="DV148" s="0" t="n">
        <f aca="false">CY148*'Dist Horaria'!$AD$6</f>
        <v>180.33079555726</v>
      </c>
      <c r="DW148" s="0" t="n">
        <f aca="false">CY148*'Dist Horaria'!$AE$6</f>
        <v>180.33079555726</v>
      </c>
      <c r="DX148" s="0" t="n">
        <f aca="false">AX148*1000000</f>
        <v>418.158366509589</v>
      </c>
      <c r="DY148" s="0" t="n">
        <f aca="false">DX148*'Dist Horaria'!$H$6</f>
        <v>10.4539591627397</v>
      </c>
      <c r="DZ148" s="0" t="n">
        <f aca="false">DX148*'Dist Horaria'!$I$6</f>
        <v>10.4539591627397</v>
      </c>
      <c r="EA148" s="0" t="n">
        <f aca="false">DX148*'Dist Horaria'!$J$6</f>
        <v>10.4539591627397</v>
      </c>
      <c r="EB148" s="0" t="n">
        <f aca="false">DX148*'Dist Horaria'!$K$6</f>
        <v>10.4539591627397</v>
      </c>
      <c r="EC148" s="0" t="n">
        <f aca="false">DX148*'Dist Horaria'!$L$6</f>
        <v>10.4539591627397</v>
      </c>
      <c r="ED148" s="0" t="n">
        <f aca="false">DX148*'Dist Horaria'!$M$6</f>
        <v>27.8772244339726</v>
      </c>
      <c r="EE148" s="0" t="n">
        <f aca="false">DX148*'Dist Horaria'!$N$6</f>
        <v>27.8772244339726</v>
      </c>
      <c r="EF148" s="0" t="n">
        <f aca="false">DX148*'Dist Horaria'!$O$6</f>
        <v>27.8772244339726</v>
      </c>
      <c r="EG148" s="0" t="n">
        <f aca="false">DX148*'Dist Horaria'!$P$6</f>
        <v>18.2944285347945</v>
      </c>
      <c r="EH148" s="0" t="n">
        <f aca="false">DX148*'Dist Horaria'!$Q$6</f>
        <v>18.2944285347945</v>
      </c>
      <c r="EI148" s="0" t="n">
        <f aca="false">DX148*'Dist Horaria'!$R$6</f>
        <v>18.2944285347945</v>
      </c>
      <c r="EJ148" s="0" t="n">
        <f aca="false">DX148*'Dist Horaria'!$S$6</f>
        <v>18.2944285347945</v>
      </c>
      <c r="EK148" s="0" t="n">
        <f aca="false">DX148*'Dist Horaria'!$T$6</f>
        <v>18.2944285347945</v>
      </c>
      <c r="EL148" s="0" t="n">
        <f aca="false">DX148*'Dist Horaria'!$U$6</f>
        <v>18.2944285347945</v>
      </c>
      <c r="EM148" s="0" t="n">
        <f aca="false">DX148*'Dist Horaria'!$V$6</f>
        <v>18.2944285347945</v>
      </c>
      <c r="EN148" s="0" t="n">
        <f aca="false">DX148*'Dist Horaria'!$W$6</f>
        <v>18.2944285347945</v>
      </c>
      <c r="EO148" s="0" t="n">
        <f aca="false">DX148*'Dist Horaria'!$X$6</f>
        <v>27.8772244339726</v>
      </c>
      <c r="EP148" s="0" t="n">
        <f aca="false">DX148*'Dist Horaria'!$Y$6</f>
        <v>27.8772244339726</v>
      </c>
      <c r="EQ148" s="0" t="n">
        <f aca="false">DX148*'Dist Horaria'!$Z$6</f>
        <v>27.8772244339726</v>
      </c>
      <c r="ER148" s="0" t="n">
        <f aca="false">DX148*'Dist Horaria'!$AA$6</f>
        <v>10.4539591627397</v>
      </c>
      <c r="ES148" s="0" t="n">
        <f aca="false">DX148*'Dist Horaria'!$AB$6</f>
        <v>10.4539591627397</v>
      </c>
      <c r="ET148" s="0" t="n">
        <f aca="false">DX148*'Dist Horaria'!$AC$6</f>
        <v>10.4539591627397</v>
      </c>
      <c r="EU148" s="0" t="n">
        <f aca="false">DX148*'Dist Horaria'!$AD$6</f>
        <v>10.4539591627397</v>
      </c>
      <c r="EV148" s="0" t="n">
        <f aca="false">DX148*'Dist Horaria'!$AE$6</f>
        <v>10.4539591627397</v>
      </c>
      <c r="EW148" s="0" t="n">
        <f aca="false">BB148+CA148+CZ148+DY148</f>
        <v>459.854453572779</v>
      </c>
      <c r="EX148" s="0" t="n">
        <f aca="false">BC148+CB148+DA148+DZ148</f>
        <v>457.268331361928</v>
      </c>
      <c r="EY148" s="0" t="n">
        <f aca="false">BD148+CC148+DB148+EA148</f>
        <v>454.827349843461</v>
      </c>
      <c r="EZ148" s="0" t="n">
        <f aca="false">BE148+CD148+DC148+EB148</f>
        <v>452.747728925524</v>
      </c>
      <c r="FA148" s="0" t="n">
        <f aca="false">BF148+CE148+DD148+EC148</f>
        <v>451.228022698918</v>
      </c>
      <c r="FB148" s="0" t="n">
        <f aca="false">BG148+CF148+DE148+ED148</f>
        <v>1055.57188746128</v>
      </c>
      <c r="FC148" s="0" t="n">
        <f aca="false">BH148+CG148+DF148+EE148</f>
        <v>1059.50249227319</v>
      </c>
      <c r="FD148" s="0" t="n">
        <f aca="false">BI148+CH148+DG148+EF148</f>
        <v>1059.50249227319</v>
      </c>
      <c r="FE148" s="0" t="n">
        <f aca="false">BJ148+CI148+DH148+EG148</f>
        <v>755.990168703104</v>
      </c>
      <c r="FF148" s="0" t="n">
        <f aca="false">BK148+CJ148+DI148+EH148</f>
        <v>768.727377462102</v>
      </c>
      <c r="FG148" s="0" t="n">
        <f aca="false">BL148+CK148+DJ148+EI148</f>
        <v>777.9908020141</v>
      </c>
      <c r="FH148" s="0" t="n">
        <f aca="false">BM148+CL148+DK148+EJ148</f>
        <v>782.622514290099</v>
      </c>
      <c r="FI148" s="0" t="n">
        <f aca="false">BN148+CM148+DL148+EK148</f>
        <v>783.780442359099</v>
      </c>
      <c r="FJ148" s="0" t="n">
        <f aca="false">BO148+CN148+DM148+EL148</f>
        <v>782.622514290099</v>
      </c>
      <c r="FK148" s="0" t="n">
        <f aca="false">BP148+CO148+DN148+EM148</f>
        <v>780.3066581521</v>
      </c>
      <c r="FL148" s="0" t="n">
        <f aca="false">BQ148+CP148+DO148+EN148</f>
        <v>776.8328739451</v>
      </c>
      <c r="FM148" s="0" t="n">
        <f aca="false">BR148+CQ148+DP148+EO148</f>
        <v>1107.01045760041</v>
      </c>
      <c r="FN148" s="0" t="n">
        <f aca="false">BS148+CR148+DQ148+EP148</f>
        <v>1103.85080059205</v>
      </c>
      <c r="FO148" s="0" t="n">
        <f aca="false">BT148+CS148+DR148+EQ148</f>
        <v>1086.65247823333</v>
      </c>
      <c r="FP148" s="0" t="n">
        <f aca="false">BU148+CT148+DS148+ER148</f>
        <v>475.554707347236</v>
      </c>
      <c r="FQ148" s="0" t="n">
        <f aca="false">BV148+CU148+DT148+ES148</f>
        <v>463.20103973584</v>
      </c>
      <c r="FR148" s="0" t="n">
        <f aca="false">BW148+CV148+DU148+ET148</f>
        <v>471.585313384735</v>
      </c>
      <c r="FS148" s="0" t="n">
        <f aca="false">BX148+CW148+DV148+EU148</f>
        <v>468.724553023124</v>
      </c>
      <c r="FT148" s="0" t="n">
        <f aca="false">BY148+CX148+DW148+EV148</f>
        <v>465.698035549146</v>
      </c>
      <c r="FU148" s="0" t="n">
        <f aca="false">AM148*'Dist Horaria'!$H$10</f>
        <v>0.227160157855724</v>
      </c>
      <c r="FV148" s="0" t="n">
        <f aca="false">AM148*'Dist Horaria'!$I$10</f>
        <v>0.212596837672088</v>
      </c>
      <c r="FW148" s="0" t="n">
        <f aca="false">AM148*'Dist Horaria'!$J$10</f>
        <v>0.211676486555575</v>
      </c>
      <c r="FX148" s="0" t="n">
        <f aca="false">AM148*'Dist Horaria'!$K$10</f>
        <v>0.205588743544393</v>
      </c>
      <c r="FY148" s="0" t="n">
        <f aca="false">AM148*'Dist Horaria'!$L$10</f>
        <v>0.205671016881853</v>
      </c>
      <c r="FZ148" s="0" t="n">
        <f aca="false">AM148*'Dist Horaria'!$M$10</f>
        <v>0.220076451968759</v>
      </c>
      <c r="GA148" s="0" t="n">
        <f aca="false">AM148*'Dist Horaria'!$N$10</f>
        <v>0.208201420203677</v>
      </c>
      <c r="GB148" s="0" t="n">
        <f aca="false">AM148*'Dist Horaria'!$O$10</f>
        <v>0.204647809859374</v>
      </c>
      <c r="GC148" s="0" t="n">
        <f aca="false">AM148*'Dist Horaria'!$P$10</f>
        <v>0.207823475280456</v>
      </c>
      <c r="GD148" s="0" t="n">
        <f aca="false">AM148*'Dist Horaria'!$Q$10</f>
        <v>0.18807323396011</v>
      </c>
      <c r="GE148" s="0" t="n">
        <f aca="false">AM148*'Dist Horaria'!$R$10</f>
        <v>0.229477589953489</v>
      </c>
      <c r="GF148" s="0" t="n">
        <f aca="false">AM148*'Dist Horaria'!$S$10</f>
        <v>0.195982776264501</v>
      </c>
      <c r="GG148" s="0" t="n">
        <f aca="false">AR148*'Dist Horaria'!$H$10</f>
        <v>0.23761608810792</v>
      </c>
      <c r="GH148" s="0" t="n">
        <f aca="false">AR148*'Dist Horaria'!$I$10</f>
        <v>0.222382434440112</v>
      </c>
      <c r="GI148" s="0" t="n">
        <f aca="false">AR148*'Dist Horaria'!$J$10</f>
        <v>0.221419720581943</v>
      </c>
      <c r="GJ148" s="0" t="n">
        <f aca="false">AR148*'Dist Horaria'!$K$10</f>
        <v>0.215051765508403</v>
      </c>
      <c r="GK148" s="0" t="n">
        <f aca="false">AR148*'Dist Horaria'!$L$10</f>
        <v>0.215137825796383</v>
      </c>
      <c r="GL148" s="0" t="n">
        <f aca="false">AR148*'Dist Horaria'!$M$10</f>
        <v>0.23020632709148</v>
      </c>
      <c r="GM148" s="0" t="n">
        <f aca="false">AR148*'Dist Horaria'!$N$10</f>
        <v>0.217784700778083</v>
      </c>
      <c r="GN148" s="0" t="n">
        <f aca="false">AR148*'Dist Horaria'!$O$10</f>
        <v>0.214067521688916</v>
      </c>
      <c r="GO148" s="0" t="n">
        <f aca="false">AR148*'Dist Horaria'!$P$10</f>
        <v>0.217389359469009</v>
      </c>
      <c r="GP148" s="0" t="n">
        <f aca="false">AR148*'Dist Horaria'!$Q$10</f>
        <v>0.196730036434428</v>
      </c>
      <c r="GQ148" s="0" t="n">
        <f aca="false">AR148*'Dist Horaria'!$R$10</f>
        <v>0.240040189036201</v>
      </c>
      <c r="GR148" s="0" t="n">
        <f aca="false">AR148*'Dist Horaria'!$S$10</f>
        <v>0.205003646203122</v>
      </c>
      <c r="GS148" s="0" t="n">
        <f aca="false">AW148*'Dist Horaria'!$H$10</f>
        <v>0.0137748456874157</v>
      </c>
      <c r="GT148" s="0" t="n">
        <f aca="false">AW148*'Dist Horaria'!$I$10</f>
        <v>0.0128917353298616</v>
      </c>
      <c r="GU148" s="0" t="n">
        <f aca="false">AW148*'Dist Horaria'!$J$10</f>
        <v>0.0128359258308373</v>
      </c>
      <c r="GV148" s="0" t="n">
        <f aca="false">AW148*'Dist Horaria'!$K$10</f>
        <v>0.0124667690149799</v>
      </c>
      <c r="GW148" s="0" t="n">
        <f aca="false">AW148*'Dist Horaria'!$L$10</f>
        <v>0.0124717580171816</v>
      </c>
      <c r="GX148" s="0" t="n">
        <f aca="false">AW148*'Dist Horaria'!$M$10</f>
        <v>0.0133452943241437</v>
      </c>
      <c r="GY148" s="0" t="n">
        <f aca="false">AW148*'Dist Horaria'!$N$10</f>
        <v>0.0126252000451063</v>
      </c>
      <c r="GZ148" s="0" t="n">
        <f aca="false">AW148*'Dist Horaria'!$O$10</f>
        <v>0.012409711402256</v>
      </c>
      <c r="HA148" s="0" t="n">
        <f aca="false">AW148*'Dist Horaria'!$P$10</f>
        <v>0.0126022817083483</v>
      </c>
      <c r="HB148" s="0" t="n">
        <f aca="false">AW148*'Dist Horaria'!$Q$10</f>
        <v>0.0114046397933001</v>
      </c>
      <c r="HC148" s="0" t="n">
        <f aca="false">AW148*'Dist Horaria'!$R$10</f>
        <v>0.0139153732774609</v>
      </c>
      <c r="HD148" s="0" t="n">
        <f aca="false">AW148*'Dist Horaria'!$S$10</f>
        <v>0.0118842693451085</v>
      </c>
    </row>
    <row r="149" customFormat="false" ht="13.8" hidden="false" customHeight="false" outlineLevel="0" collapsed="false">
      <c r="A149" s="0" t="n">
        <v>4.62052484013343</v>
      </c>
      <c r="B149" s="0" t="n">
        <v>-74.0795113612586</v>
      </c>
      <c r="C149" s="0" t="n">
        <v>31</v>
      </c>
      <c r="D149" s="0" t="n">
        <v>26</v>
      </c>
      <c r="E149" s="0" t="n">
        <v>2333</v>
      </c>
      <c r="F149" s="0" t="n">
        <v>41</v>
      </c>
      <c r="G149" s="0" t="s">
        <v>816</v>
      </c>
      <c r="H149" s="1" t="n">
        <v>41512</v>
      </c>
      <c r="I149" s="0" t="s">
        <v>844</v>
      </c>
      <c r="J149" s="0" t="s">
        <v>845</v>
      </c>
      <c r="K149" s="0" t="s">
        <v>846</v>
      </c>
      <c r="L149" s="0" t="s">
        <v>847</v>
      </c>
      <c r="M149" s="0" t="s">
        <v>848</v>
      </c>
      <c r="N149" s="0" t="n">
        <v>10</v>
      </c>
      <c r="O149" s="0" t="s">
        <v>435</v>
      </c>
      <c r="P149" s="0" t="n">
        <v>7</v>
      </c>
      <c r="Q149" s="0" t="s">
        <v>86</v>
      </c>
      <c r="R149" s="0" t="n">
        <v>30</v>
      </c>
      <c r="S149" s="0" t="n">
        <v>365</v>
      </c>
      <c r="T149" s="0" t="n">
        <v>24</v>
      </c>
      <c r="U149" s="0" t="n">
        <v>3</v>
      </c>
      <c r="V149" s="0" t="n">
        <v>55000</v>
      </c>
      <c r="W149" s="0" t="n">
        <f aca="false">V149*12</f>
        <v>660000</v>
      </c>
      <c r="X149" s="0" t="n">
        <v>1</v>
      </c>
      <c r="Y149" s="0" t="s">
        <v>118</v>
      </c>
      <c r="Z149" s="0" t="n">
        <v>29055</v>
      </c>
      <c r="AB149" s="0" t="n">
        <v>0.005</v>
      </c>
      <c r="AC149" s="0" t="n">
        <v>-1</v>
      </c>
      <c r="AD149" s="0" t="n">
        <v>2418.069947042</v>
      </c>
      <c r="AE149" s="0" t="n">
        <v>1.09780375595707</v>
      </c>
      <c r="AF149" s="0" t="n">
        <f aca="false">AE149/S149</f>
        <v>0.00300768152317005</v>
      </c>
      <c r="AG149" s="0" t="n">
        <f aca="false">AE149*EXP(AB149*AC149)</f>
        <v>1.09232843688188</v>
      </c>
      <c r="AH149" s="0" t="n">
        <f aca="false">AG149/S149</f>
        <v>0.00299268064899146</v>
      </c>
      <c r="AI149" s="0" t="s">
        <v>90</v>
      </c>
      <c r="AJ149" s="0" t="n">
        <f aca="false">IF(AI149="A",'FE DISTRIBUCIÓN'!$C$2,'FE DISTRIBUCIÓN'!$C$3)</f>
        <v>4.994E-006</v>
      </c>
      <c r="AK149" s="0" t="n">
        <f aca="false">W149*AJ149</f>
        <v>3.29604</v>
      </c>
      <c r="AL149" s="0" t="n">
        <f aca="false">AK149/365</f>
        <v>0.00903024657534247</v>
      </c>
      <c r="AM149" s="0" t="n">
        <f aca="false">AK149*EXP(AB149*AC149)</f>
        <v>3.27960093191825</v>
      </c>
      <c r="AN149" s="0" t="n">
        <f aca="false">AM149/365</f>
        <v>0.00898520803265274</v>
      </c>
      <c r="AO149" s="0" t="n">
        <v>5.223868284E-006</v>
      </c>
      <c r="AP149" s="0" t="n">
        <f aca="false">AO149*W149</f>
        <v>3.44775306744</v>
      </c>
      <c r="AQ149" s="0" t="n">
        <f aca="false">AP149/365</f>
        <v>0.00944589881490411</v>
      </c>
      <c r="AR149" s="0" t="n">
        <f aca="false">AP149*EXP(AB149*AC149)</f>
        <v>3.43055732727765</v>
      </c>
      <c r="AS149" s="0" t="n">
        <f aca="false">AR149/365</f>
        <v>0.00939878719802096</v>
      </c>
      <c r="AT149" s="0" t="n">
        <v>3.02832944E-007</v>
      </c>
      <c r="AU149" s="0" t="n">
        <f aca="false">AT149*W149</f>
        <v>0.19986974304</v>
      </c>
      <c r="AV149" s="0" t="n">
        <f aca="false">AU149/365</f>
        <v>0.00054758833709589</v>
      </c>
      <c r="AW149" s="0" t="n">
        <f aca="false">AU149*EXP(AB149*AC149)</f>
        <v>0.198872888537835</v>
      </c>
      <c r="AX149" s="0" t="n">
        <f aca="false">AW149/365</f>
        <v>0.00054485722887078</v>
      </c>
      <c r="AY149" s="0" t="n">
        <f aca="false">AW149+AR149+AM149+AG149</f>
        <v>8.00135958461562</v>
      </c>
      <c r="AZ149" s="0" t="n">
        <f aca="false">AH149+AN149+AS149+AX149</f>
        <v>0.0219215331085359</v>
      </c>
      <c r="BA149" s="0" t="n">
        <f aca="false">AH149*1000000</f>
        <v>2992.68064899146</v>
      </c>
      <c r="BB149" s="0" t="n">
        <f aca="false">BA149*'Dist Horaria'!$H$3</f>
        <v>104.278584987221</v>
      </c>
      <c r="BC149" s="0" t="n">
        <f aca="false">BA149*'Dist Horaria'!$I$3</f>
        <v>101.489035213214</v>
      </c>
      <c r="BD149" s="0" t="n">
        <f aca="false">BA149*'Dist Horaria'!$J$3</f>
        <v>98.8560430774879</v>
      </c>
      <c r="BE149" s="0" t="n">
        <f aca="false">BA149*'Dist Horaria'!$K$3</f>
        <v>96.6128366128776</v>
      </c>
      <c r="BF149" s="0" t="n">
        <f aca="false">BA149*'Dist Horaria'!$L$3</f>
        <v>94.9735884198885</v>
      </c>
      <c r="BG149" s="0" t="n">
        <f aca="false">BA149*'Dist Horaria'!$M$3</f>
        <v>93.9415751481595</v>
      </c>
      <c r="BH149" s="0" t="n">
        <f aca="false">BA149*'Dist Horaria'!$N$3</f>
        <v>98.181366183079</v>
      </c>
      <c r="BI149" s="0" t="n">
        <f aca="false">BA149*'Dist Horaria'!$O$3</f>
        <v>98.181366183079</v>
      </c>
      <c r="BJ149" s="0" t="n">
        <f aca="false">BA149*'Dist Horaria'!$P$3</f>
        <v>129.897260401246</v>
      </c>
      <c r="BK149" s="0" t="n">
        <f aca="false">BA149*'Dist Horaria'!$Q$3</f>
        <v>143.636393712916</v>
      </c>
      <c r="BL149" s="0" t="n">
        <f aca="false">BA149*'Dist Horaria'!$R$3</f>
        <v>153.628490666858</v>
      </c>
      <c r="BM149" s="0" t="n">
        <f aca="false">BA149*'Dist Horaria'!$S$3</f>
        <v>158.624539143829</v>
      </c>
      <c r="BN149" s="0" t="n">
        <f aca="false">BA149*'Dist Horaria'!$T$3</f>
        <v>159.873551263071</v>
      </c>
      <c r="BO149" s="0" t="n">
        <f aca="false">BA149*'Dist Horaria'!$U$3</f>
        <v>158.624539143829</v>
      </c>
      <c r="BP149" s="0" t="n">
        <f aca="false">BA149*'Dist Horaria'!$V$3</f>
        <v>156.126514905343</v>
      </c>
      <c r="BQ149" s="0" t="n">
        <f aca="false">BA149*'Dist Horaria'!$W$3</f>
        <v>152.379478547615</v>
      </c>
      <c r="BR149" s="0" t="n">
        <f aca="false">BA149*'Dist Horaria'!$X$3</f>
        <v>149.426366665292</v>
      </c>
      <c r="BS149" s="0" t="n">
        <f aca="false">BA149*'Dist Horaria'!$Y$3</f>
        <v>146.018167139131</v>
      </c>
      <c r="BT149" s="0" t="n">
        <f aca="false">BA149*'Dist Horaria'!$Z$3</f>
        <v>127.467003529073</v>
      </c>
      <c r="BU149" s="0" t="n">
        <f aca="false">BA149*'Dist Horaria'!$AA$3</f>
        <v>121.213840090263</v>
      </c>
      <c r="BV149" s="0" t="n">
        <f aca="false">BA149*'Dist Horaria'!$AB$3</f>
        <v>107.888417745973</v>
      </c>
      <c r="BW149" s="0" t="n">
        <f aca="false">BA149*'Dist Horaria'!$AC$3</f>
        <v>116.932208702317</v>
      </c>
      <c r="BX149" s="0" t="n">
        <f aca="false">BA149*'Dist Horaria'!$AD$3</f>
        <v>113.846417401836</v>
      </c>
      <c r="BY149" s="0" t="n">
        <f aca="false">BA149*'Dist Horaria'!$AE$3</f>
        <v>110.581830330065</v>
      </c>
      <c r="BZ149" s="0" t="n">
        <f aca="false">AN149*1000000</f>
        <v>8985.20803265274</v>
      </c>
      <c r="CA149" s="0" t="n">
        <f aca="false">BZ149*'Dist Horaria'!$H$6</f>
        <v>224.630200816318</v>
      </c>
      <c r="CB149" s="0" t="n">
        <f aca="false">BZ149*'Dist Horaria'!$I$6</f>
        <v>224.630200816318</v>
      </c>
      <c r="CC149" s="0" t="n">
        <f aca="false">BZ149*'Dist Horaria'!$J$6</f>
        <v>224.630200816318</v>
      </c>
      <c r="CD149" s="0" t="n">
        <f aca="false">BZ149*'Dist Horaria'!$K$6</f>
        <v>224.630200816318</v>
      </c>
      <c r="CE149" s="0" t="n">
        <f aca="false">BZ149*'Dist Horaria'!$L$6</f>
        <v>224.630200816318</v>
      </c>
      <c r="CF149" s="0" t="n">
        <f aca="false">BZ149*'Dist Horaria'!$M$6</f>
        <v>599.013868843516</v>
      </c>
      <c r="CG149" s="0" t="n">
        <f aca="false">BZ149*'Dist Horaria'!$N$6</f>
        <v>599.013868843516</v>
      </c>
      <c r="CH149" s="0" t="n">
        <f aca="false">BZ149*'Dist Horaria'!$O$6</f>
        <v>599.013868843516</v>
      </c>
      <c r="CI149" s="0" t="n">
        <f aca="false">BZ149*'Dist Horaria'!$P$6</f>
        <v>393.102851428557</v>
      </c>
      <c r="CJ149" s="0" t="n">
        <f aca="false">BZ149*'Dist Horaria'!$Q$6</f>
        <v>393.102851428557</v>
      </c>
      <c r="CK149" s="0" t="n">
        <f aca="false">BZ149*'Dist Horaria'!$R$6</f>
        <v>393.102851428557</v>
      </c>
      <c r="CL149" s="0" t="n">
        <f aca="false">BZ149*'Dist Horaria'!$S$6</f>
        <v>393.102851428557</v>
      </c>
      <c r="CM149" s="0" t="n">
        <f aca="false">BZ149*'Dist Horaria'!$T$6</f>
        <v>393.102851428557</v>
      </c>
      <c r="CN149" s="0" t="n">
        <f aca="false">BZ149*'Dist Horaria'!$U$6</f>
        <v>393.102851428557</v>
      </c>
      <c r="CO149" s="0" t="n">
        <f aca="false">BZ149*'Dist Horaria'!$V$6</f>
        <v>393.102851428557</v>
      </c>
      <c r="CP149" s="0" t="n">
        <f aca="false">BZ149*'Dist Horaria'!$W$6</f>
        <v>393.102851428557</v>
      </c>
      <c r="CQ149" s="0" t="n">
        <f aca="false">BZ149*'Dist Horaria'!$X$6</f>
        <v>599.013868843516</v>
      </c>
      <c r="CR149" s="0" t="n">
        <f aca="false">BZ149*'Dist Horaria'!$Y$6</f>
        <v>599.013868843516</v>
      </c>
      <c r="CS149" s="0" t="n">
        <f aca="false">BZ149*'Dist Horaria'!$Z$6</f>
        <v>599.013868843516</v>
      </c>
      <c r="CT149" s="0" t="n">
        <f aca="false">BZ149*'Dist Horaria'!$AA$6</f>
        <v>224.630200816318</v>
      </c>
      <c r="CU149" s="0" t="n">
        <f aca="false">BZ149*'Dist Horaria'!$AB$6</f>
        <v>224.630200816318</v>
      </c>
      <c r="CV149" s="0" t="n">
        <f aca="false">BZ149*'Dist Horaria'!$AC$6</f>
        <v>224.630200816318</v>
      </c>
      <c r="CW149" s="0" t="n">
        <f aca="false">BZ149*'Dist Horaria'!$AD$6</f>
        <v>224.630200816318</v>
      </c>
      <c r="CX149" s="0" t="n">
        <f aca="false">BZ149*'Dist Horaria'!$AE$6</f>
        <v>224.630200816318</v>
      </c>
      <c r="CY149" s="0" t="n">
        <f aca="false">AS149*1000000</f>
        <v>9398.78719802096</v>
      </c>
      <c r="CZ149" s="0" t="n">
        <f aca="false">CY149*'Dist Horaria'!$H$6</f>
        <v>234.969679950524</v>
      </c>
      <c r="DA149" s="0" t="n">
        <f aca="false">CY149*'Dist Horaria'!$I$6</f>
        <v>234.969679950524</v>
      </c>
      <c r="DB149" s="0" t="n">
        <f aca="false">CY149*'Dist Horaria'!$J$6</f>
        <v>234.969679950524</v>
      </c>
      <c r="DC149" s="0" t="n">
        <f aca="false">CY149*'Dist Horaria'!$K$6</f>
        <v>234.969679950524</v>
      </c>
      <c r="DD149" s="0" t="n">
        <f aca="false">CY149*'Dist Horaria'!$L$6</f>
        <v>234.969679950524</v>
      </c>
      <c r="DE149" s="0" t="n">
        <f aca="false">CY149*'Dist Horaria'!$M$6</f>
        <v>626.585813201398</v>
      </c>
      <c r="DF149" s="0" t="n">
        <f aca="false">CY149*'Dist Horaria'!$N$6</f>
        <v>626.585813201398</v>
      </c>
      <c r="DG149" s="0" t="n">
        <f aca="false">CY149*'Dist Horaria'!$O$6</f>
        <v>626.585813201398</v>
      </c>
      <c r="DH149" s="0" t="n">
        <f aca="false">CY149*'Dist Horaria'!$P$6</f>
        <v>411.196939913417</v>
      </c>
      <c r="DI149" s="0" t="n">
        <f aca="false">CY149*'Dist Horaria'!$Q$6</f>
        <v>411.196939913417</v>
      </c>
      <c r="DJ149" s="0" t="n">
        <f aca="false">CY149*'Dist Horaria'!$R$6</f>
        <v>411.196939913417</v>
      </c>
      <c r="DK149" s="0" t="n">
        <f aca="false">CY149*'Dist Horaria'!$S$6</f>
        <v>411.196939913417</v>
      </c>
      <c r="DL149" s="0" t="n">
        <f aca="false">CY149*'Dist Horaria'!$T$6</f>
        <v>411.196939913417</v>
      </c>
      <c r="DM149" s="0" t="n">
        <f aca="false">CY149*'Dist Horaria'!$U$6</f>
        <v>411.196939913417</v>
      </c>
      <c r="DN149" s="0" t="n">
        <f aca="false">CY149*'Dist Horaria'!$V$6</f>
        <v>411.196939913417</v>
      </c>
      <c r="DO149" s="0" t="n">
        <f aca="false">CY149*'Dist Horaria'!$W$6</f>
        <v>411.196939913417</v>
      </c>
      <c r="DP149" s="0" t="n">
        <f aca="false">CY149*'Dist Horaria'!$X$6</f>
        <v>626.585813201398</v>
      </c>
      <c r="DQ149" s="0" t="n">
        <f aca="false">CY149*'Dist Horaria'!$Y$6</f>
        <v>626.585813201398</v>
      </c>
      <c r="DR149" s="0" t="n">
        <f aca="false">CY149*'Dist Horaria'!$Z$6</f>
        <v>626.585813201398</v>
      </c>
      <c r="DS149" s="0" t="n">
        <f aca="false">CY149*'Dist Horaria'!$AA$6</f>
        <v>234.969679950524</v>
      </c>
      <c r="DT149" s="0" t="n">
        <f aca="false">CY149*'Dist Horaria'!$AB$6</f>
        <v>234.969679950524</v>
      </c>
      <c r="DU149" s="0" t="n">
        <f aca="false">CY149*'Dist Horaria'!$AC$6</f>
        <v>234.969679950524</v>
      </c>
      <c r="DV149" s="0" t="n">
        <f aca="false">CY149*'Dist Horaria'!$AD$6</f>
        <v>234.969679950524</v>
      </c>
      <c r="DW149" s="0" t="n">
        <f aca="false">CY149*'Dist Horaria'!$AE$6</f>
        <v>234.969679950524</v>
      </c>
      <c r="DX149" s="0" t="n">
        <f aca="false">AX149*1000000</f>
        <v>544.85722887078</v>
      </c>
      <c r="DY149" s="0" t="n">
        <f aca="false">DX149*'Dist Horaria'!$H$6</f>
        <v>13.6214307217695</v>
      </c>
      <c r="DZ149" s="0" t="n">
        <f aca="false">DX149*'Dist Horaria'!$I$6</f>
        <v>13.6214307217695</v>
      </c>
      <c r="EA149" s="0" t="n">
        <f aca="false">DX149*'Dist Horaria'!$J$6</f>
        <v>13.6214307217695</v>
      </c>
      <c r="EB149" s="0" t="n">
        <f aca="false">DX149*'Dist Horaria'!$K$6</f>
        <v>13.6214307217695</v>
      </c>
      <c r="EC149" s="0" t="n">
        <f aca="false">DX149*'Dist Horaria'!$L$6</f>
        <v>13.6214307217695</v>
      </c>
      <c r="ED149" s="0" t="n">
        <f aca="false">DX149*'Dist Horaria'!$M$6</f>
        <v>36.323815258052</v>
      </c>
      <c r="EE149" s="0" t="n">
        <f aca="false">DX149*'Dist Horaria'!$N$6</f>
        <v>36.323815258052</v>
      </c>
      <c r="EF149" s="0" t="n">
        <f aca="false">DX149*'Dist Horaria'!$O$6</f>
        <v>36.323815258052</v>
      </c>
      <c r="EG149" s="0" t="n">
        <f aca="false">DX149*'Dist Horaria'!$P$6</f>
        <v>23.8375037630966</v>
      </c>
      <c r="EH149" s="0" t="n">
        <f aca="false">DX149*'Dist Horaria'!$Q$6</f>
        <v>23.8375037630966</v>
      </c>
      <c r="EI149" s="0" t="n">
        <f aca="false">DX149*'Dist Horaria'!$R$6</f>
        <v>23.8375037630966</v>
      </c>
      <c r="EJ149" s="0" t="n">
        <f aca="false">DX149*'Dist Horaria'!$S$6</f>
        <v>23.8375037630966</v>
      </c>
      <c r="EK149" s="0" t="n">
        <f aca="false">DX149*'Dist Horaria'!$T$6</f>
        <v>23.8375037630966</v>
      </c>
      <c r="EL149" s="0" t="n">
        <f aca="false">DX149*'Dist Horaria'!$U$6</f>
        <v>23.8375037630966</v>
      </c>
      <c r="EM149" s="0" t="n">
        <f aca="false">DX149*'Dist Horaria'!$V$6</f>
        <v>23.8375037630966</v>
      </c>
      <c r="EN149" s="0" t="n">
        <f aca="false">DX149*'Dist Horaria'!$W$6</f>
        <v>23.8375037630966</v>
      </c>
      <c r="EO149" s="0" t="n">
        <f aca="false">DX149*'Dist Horaria'!$X$6</f>
        <v>36.323815258052</v>
      </c>
      <c r="EP149" s="0" t="n">
        <f aca="false">DX149*'Dist Horaria'!$Y$6</f>
        <v>36.323815258052</v>
      </c>
      <c r="EQ149" s="0" t="n">
        <f aca="false">DX149*'Dist Horaria'!$Z$6</f>
        <v>36.323815258052</v>
      </c>
      <c r="ER149" s="0" t="n">
        <f aca="false">DX149*'Dist Horaria'!$AA$6</f>
        <v>13.6214307217695</v>
      </c>
      <c r="ES149" s="0" t="n">
        <f aca="false">DX149*'Dist Horaria'!$AB$6</f>
        <v>13.6214307217695</v>
      </c>
      <c r="ET149" s="0" t="n">
        <f aca="false">DX149*'Dist Horaria'!$AC$6</f>
        <v>13.6214307217695</v>
      </c>
      <c r="EU149" s="0" t="n">
        <f aca="false">DX149*'Dist Horaria'!$AD$6</f>
        <v>13.6214307217695</v>
      </c>
      <c r="EV149" s="0" t="n">
        <f aca="false">DX149*'Dist Horaria'!$AE$6</f>
        <v>13.6214307217695</v>
      </c>
      <c r="EW149" s="0" t="n">
        <f aca="false">BB149+CA149+CZ149+DY149</f>
        <v>577.499896475833</v>
      </c>
      <c r="EX149" s="0" t="n">
        <f aca="false">BC149+CB149+DA149+DZ149</f>
        <v>574.710346701826</v>
      </c>
      <c r="EY149" s="0" t="n">
        <f aca="false">BD149+CC149+DB149+EA149</f>
        <v>572.0773545661</v>
      </c>
      <c r="EZ149" s="0" t="n">
        <f aca="false">BE149+CD149+DC149+EB149</f>
        <v>569.83414810149</v>
      </c>
      <c r="FA149" s="0" t="n">
        <f aca="false">BF149+CE149+DD149+EC149</f>
        <v>568.1948999085</v>
      </c>
      <c r="FB149" s="0" t="n">
        <f aca="false">BG149+CF149+DE149+ED149</f>
        <v>1355.86507245113</v>
      </c>
      <c r="FC149" s="0" t="n">
        <f aca="false">BH149+CG149+DF149+EE149</f>
        <v>1360.10486348604</v>
      </c>
      <c r="FD149" s="0" t="n">
        <f aca="false">BI149+CH149+DG149+EF149</f>
        <v>1360.10486348604</v>
      </c>
      <c r="FE149" s="0" t="n">
        <f aca="false">BJ149+CI149+DH149+EG149</f>
        <v>958.034555506316</v>
      </c>
      <c r="FF149" s="0" t="n">
        <f aca="false">BK149+CJ149+DI149+EH149</f>
        <v>971.773688817986</v>
      </c>
      <c r="FG149" s="0" t="n">
        <f aca="false">BL149+CK149+DJ149+EI149</f>
        <v>981.765785771929</v>
      </c>
      <c r="FH149" s="0" t="n">
        <f aca="false">BM149+CL149+DK149+EJ149</f>
        <v>986.761834248899</v>
      </c>
      <c r="FI149" s="0" t="n">
        <f aca="false">BN149+CM149+DL149+EK149</f>
        <v>988.010846368142</v>
      </c>
      <c r="FJ149" s="0" t="n">
        <f aca="false">BO149+CN149+DM149+EL149</f>
        <v>986.761834248899</v>
      </c>
      <c r="FK149" s="0" t="n">
        <f aca="false">BP149+CO149+DN149+EM149</f>
        <v>984.263810010414</v>
      </c>
      <c r="FL149" s="0" t="n">
        <f aca="false">BQ149+CP149+DO149+EN149</f>
        <v>980.516773652686</v>
      </c>
      <c r="FM149" s="0" t="n">
        <f aca="false">BR149+CQ149+DP149+EO149</f>
        <v>1411.34986396826</v>
      </c>
      <c r="FN149" s="0" t="n">
        <f aca="false">BS149+CR149+DQ149+EP149</f>
        <v>1407.9416644421</v>
      </c>
      <c r="FO149" s="0" t="n">
        <f aca="false">BT149+CS149+DR149+EQ149</f>
        <v>1389.39050083204</v>
      </c>
      <c r="FP149" s="0" t="n">
        <f aca="false">BU149+CT149+DS149+ER149</f>
        <v>594.435151578875</v>
      </c>
      <c r="FQ149" s="0" t="n">
        <f aca="false">BV149+CU149+DT149+ES149</f>
        <v>581.109729234585</v>
      </c>
      <c r="FR149" s="0" t="n">
        <f aca="false">BW149+CV149+DU149+ET149</f>
        <v>590.153520190929</v>
      </c>
      <c r="FS149" s="0" t="n">
        <f aca="false">BX149+CW149+DV149+EU149</f>
        <v>587.067728890448</v>
      </c>
      <c r="FT149" s="0" t="n">
        <f aca="false">BY149+CX149+DW149+EV149</f>
        <v>583.803141818677</v>
      </c>
      <c r="FU149" s="0" t="n">
        <f aca="false">AM149*'Dist Horaria'!$H$10</f>
        <v>0.295987989316676</v>
      </c>
      <c r="FV149" s="0" t="n">
        <f aca="false">AM149*'Dist Horaria'!$I$10</f>
        <v>0.277012091872252</v>
      </c>
      <c r="FW149" s="0" t="n">
        <f aca="false">AM149*'Dist Horaria'!$J$10</f>
        <v>0.275812881240364</v>
      </c>
      <c r="FX149" s="0" t="n">
        <f aca="false">AM149*'Dist Horaria'!$K$10</f>
        <v>0.267880597558377</v>
      </c>
      <c r="FY149" s="0" t="n">
        <f aca="false">AM149*'Dist Horaria'!$L$10</f>
        <v>0.267987799102692</v>
      </c>
      <c r="FZ149" s="0" t="n">
        <f aca="false">AM149*'Dist Horaria'!$M$10</f>
        <v>0.28675797344512</v>
      </c>
      <c r="GA149" s="0" t="n">
        <f aca="false">AM149*'Dist Horaria'!$N$10</f>
        <v>0.271284895734676</v>
      </c>
      <c r="GB149" s="0" t="n">
        <f aca="false">AM149*'Dist Horaria'!$O$10</f>
        <v>0.26665456799343</v>
      </c>
      <c r="GC149" s="0" t="n">
        <f aca="false">AM149*'Dist Horaria'!$P$10</f>
        <v>0.270792436322107</v>
      </c>
      <c r="GD149" s="0" t="n">
        <f aca="false">AM149*'Dist Horaria'!$Q$10</f>
        <v>0.245058019371045</v>
      </c>
      <c r="GE149" s="0" t="n">
        <f aca="false">AM149*'Dist Horaria'!$R$10</f>
        <v>0.29900758603412</v>
      </c>
      <c r="GF149" s="0" t="n">
        <f aca="false">AM149*'Dist Horaria'!$S$10</f>
        <v>0.255364093927388</v>
      </c>
      <c r="GG149" s="0" t="n">
        <f aca="false">AR149*'Dist Horaria'!$H$10</f>
        <v>0.309611988353287</v>
      </c>
      <c r="GH149" s="0" t="n">
        <f aca="false">AR149*'Dist Horaria'!$I$10</f>
        <v>0.289762651384852</v>
      </c>
      <c r="GI149" s="0" t="n">
        <f aca="false">AR149*'Dist Horaria'!$J$10</f>
        <v>0.288508242416939</v>
      </c>
      <c r="GJ149" s="0" t="n">
        <f aca="false">AR149*'Dist Horaria'!$K$10</f>
        <v>0.280210844510247</v>
      </c>
      <c r="GK149" s="0" t="n">
        <f aca="false">AR149*'Dist Horaria'!$L$10</f>
        <v>0.280322980422811</v>
      </c>
      <c r="GL149" s="0" t="n">
        <f aca="false">AR149*'Dist Horaria'!$M$10</f>
        <v>0.299957125082914</v>
      </c>
      <c r="GM149" s="0" t="n">
        <f aca="false">AR149*'Dist Horaria'!$N$10</f>
        <v>0.283771838757834</v>
      </c>
      <c r="GN149" s="0" t="n">
        <f aca="false">AR149*'Dist Horaria'!$O$10</f>
        <v>0.278928382163516</v>
      </c>
      <c r="GO149" s="0" t="n">
        <f aca="false">AR149*'Dist Horaria'!$P$10</f>
        <v>0.28325671198441</v>
      </c>
      <c r="GP149" s="0" t="n">
        <f aca="false">AR149*'Dist Horaria'!$Q$10</f>
        <v>0.25633776834847</v>
      </c>
      <c r="GQ149" s="0" t="n">
        <f aca="false">AR149*'Dist Horaria'!$R$10</f>
        <v>0.312770573760321</v>
      </c>
      <c r="GR149" s="0" t="n">
        <f aca="false">AR149*'Dist Horaria'!$S$10</f>
        <v>0.267118220092047</v>
      </c>
      <c r="GS149" s="0" t="n">
        <f aca="false">AW149*'Dist Horaria'!$H$10</f>
        <v>0.0179485210639587</v>
      </c>
      <c r="GT149" s="0" t="n">
        <f aca="false">AW149*'Dist Horaria'!$I$10</f>
        <v>0.01679783486289</v>
      </c>
      <c r="GU149" s="0" t="n">
        <f aca="false">AW149*'Dist Horaria'!$J$10</f>
        <v>0.0167251155024313</v>
      </c>
      <c r="GV149" s="0" t="n">
        <f aca="false">AW149*'Dist Horaria'!$K$10</f>
        <v>0.0162441069281303</v>
      </c>
      <c r="GW149" s="0" t="n">
        <f aca="false">AW149*'Dist Horaria'!$L$10</f>
        <v>0.0162506075607427</v>
      </c>
      <c r="GX149" s="0" t="n">
        <f aca="false">AW149*'Dist Horaria'!$M$10</f>
        <v>0.0173888188453863</v>
      </c>
      <c r="GY149" s="0" t="n">
        <f aca="false">AW149*'Dist Horaria'!$N$10</f>
        <v>0.0164505413772657</v>
      </c>
      <c r="GZ149" s="0" t="n">
        <f aca="false">AW149*'Dist Horaria'!$O$10</f>
        <v>0.0161697612848415</v>
      </c>
      <c r="HA149" s="0" t="n">
        <f aca="false">AW149*'Dist Horaria'!$P$10</f>
        <v>0.016420678955618</v>
      </c>
      <c r="HB149" s="0" t="n">
        <f aca="false">AW149*'Dist Horaria'!$Q$10</f>
        <v>0.0148601604839693</v>
      </c>
      <c r="HC149" s="0" t="n">
        <f aca="false">AW149*'Dist Horaria'!$R$10</f>
        <v>0.0181316274643664</v>
      </c>
      <c r="HD149" s="0" t="n">
        <f aca="false">AW149*'Dist Horaria'!$S$10</f>
        <v>0.0154851142082346</v>
      </c>
    </row>
    <row r="150" customFormat="false" ht="13.8" hidden="false" customHeight="false" outlineLevel="0" collapsed="false">
      <c r="A150" s="0" t="n">
        <v>4.59315737850224</v>
      </c>
      <c r="B150" s="0" t="n">
        <v>-74.090986159533</v>
      </c>
      <c r="C150" s="0" t="n">
        <v>30</v>
      </c>
      <c r="D150" s="0" t="n">
        <v>23</v>
      </c>
      <c r="E150" s="0" t="n">
        <v>2293</v>
      </c>
      <c r="F150" s="0" t="n">
        <v>42</v>
      </c>
      <c r="G150" s="0" t="s">
        <v>816</v>
      </c>
      <c r="H150" s="1" t="n">
        <v>40694</v>
      </c>
      <c r="I150" s="0" t="s">
        <v>849</v>
      </c>
      <c r="J150" s="0" t="s">
        <v>850</v>
      </c>
      <c r="K150" s="0" t="s">
        <v>851</v>
      </c>
      <c r="L150" s="0" t="s">
        <v>852</v>
      </c>
      <c r="M150" s="0" t="s">
        <v>853</v>
      </c>
      <c r="N150" s="0" t="n">
        <v>7</v>
      </c>
      <c r="O150" s="0" t="s">
        <v>84</v>
      </c>
      <c r="P150" s="0" t="s">
        <v>85</v>
      </c>
      <c r="Q150" s="0" t="s">
        <v>86</v>
      </c>
      <c r="R150" s="0" t="s">
        <v>87</v>
      </c>
      <c r="S150" s="0" t="n">
        <v>365</v>
      </c>
      <c r="T150" s="0" t="n">
        <v>24</v>
      </c>
      <c r="U150" s="0" t="n">
        <v>3</v>
      </c>
      <c r="V150" s="0" t="n">
        <v>80000</v>
      </c>
      <c r="W150" s="0" t="n">
        <f aca="false">V150*12</f>
        <v>960000</v>
      </c>
      <c r="X150" s="0" t="n">
        <v>1</v>
      </c>
      <c r="Y150" s="0" t="s">
        <v>118</v>
      </c>
      <c r="Z150" s="0" t="n">
        <v>31700.64</v>
      </c>
      <c r="AB150" s="0" t="n">
        <v>0.005</v>
      </c>
      <c r="AC150" s="0" t="n">
        <v>1</v>
      </c>
      <c r="AD150" s="0" t="n">
        <v>5941.07838481093</v>
      </c>
      <c r="AE150" s="0" t="n">
        <v>2.69724958670416</v>
      </c>
      <c r="AF150" s="0" t="n">
        <f aca="false">AE150/S150</f>
        <v>0.0073897248950799</v>
      </c>
      <c r="AG150" s="0" t="n">
        <f aca="false">AE150*EXP(AB150*AC150)</f>
        <v>2.71076960652053</v>
      </c>
      <c r="AH150" s="0" t="n">
        <f aca="false">AG150/S150</f>
        <v>0.00742676604526172</v>
      </c>
      <c r="AI150" s="0" t="s">
        <v>90</v>
      </c>
      <c r="AJ150" s="0" t="n">
        <f aca="false">IF(AI150="A",'FE DISTRIBUCIÓN'!$C$2,'FE DISTRIBUCIÓN'!$C$3)</f>
        <v>4.994E-006</v>
      </c>
      <c r="AK150" s="0" t="n">
        <f aca="false">W150*AJ150</f>
        <v>4.79424</v>
      </c>
      <c r="AL150" s="0" t="n">
        <f aca="false">AK150/365</f>
        <v>0.013134904109589</v>
      </c>
      <c r="AM150" s="0" t="n">
        <f aca="false">AK150*EXP(AB150*AC150)</f>
        <v>4.81827122800498</v>
      </c>
      <c r="AN150" s="0" t="n">
        <f aca="false">AM150/365</f>
        <v>0.0132007430904246</v>
      </c>
      <c r="AO150" s="0" t="n">
        <v>5.223868284E-006</v>
      </c>
      <c r="AP150" s="0" t="n">
        <f aca="false">AO150*W150</f>
        <v>5.01491355264</v>
      </c>
      <c r="AQ150" s="0" t="n">
        <f aca="false">AP150/365</f>
        <v>0.0137394891853151</v>
      </c>
      <c r="AR150" s="0" t="n">
        <f aca="false">AP150*EXP(AB150*AC150)</f>
        <v>5.0400509114307</v>
      </c>
      <c r="AS150" s="0" t="n">
        <f aca="false">AR150/365</f>
        <v>0.013808358661454</v>
      </c>
      <c r="AT150" s="0" t="n">
        <v>3.02832944E-007</v>
      </c>
      <c r="AU150" s="0" t="n">
        <f aca="false">AT150*W150</f>
        <v>0.29071962624</v>
      </c>
      <c r="AV150" s="0" t="n">
        <f aca="false">AU150/365</f>
        <v>0.000796492126684932</v>
      </c>
      <c r="AW150" s="0" t="n">
        <f aca="false">AU150*EXP(AB150*AC150)</f>
        <v>0.292176864430765</v>
      </c>
      <c r="AX150" s="0" t="n">
        <f aca="false">AW150/365</f>
        <v>0.000800484560084289</v>
      </c>
      <c r="AY150" s="0" t="n">
        <f aca="false">AW150+AR150+AM150+AG150</f>
        <v>12.861268610387</v>
      </c>
      <c r="AZ150" s="0" t="n">
        <f aca="false">AH150+AN150+AS150+AX150</f>
        <v>0.0352363523572246</v>
      </c>
      <c r="BA150" s="0" t="n">
        <f aca="false">AH150*1000000</f>
        <v>7426.76604526172</v>
      </c>
      <c r="BB150" s="0" t="n">
        <f aca="false">BA150*'Dist Horaria'!$H$3</f>
        <v>258.782257469412</v>
      </c>
      <c r="BC150" s="0" t="n">
        <f aca="false">BA150*'Dist Horaria'!$I$3</f>
        <v>251.859589810185</v>
      </c>
      <c r="BD150" s="0" t="n">
        <f aca="false">BA150*'Dist Horaria'!$J$3</f>
        <v>245.325442373625</v>
      </c>
      <c r="BE150" s="0" t="n">
        <f aca="false">BA150*'Dist Horaria'!$K$3</f>
        <v>239.75860395754</v>
      </c>
      <c r="BF150" s="0" t="n">
        <f aca="false">BA150*'Dist Horaria'!$L$3</f>
        <v>235.690574572731</v>
      </c>
      <c r="BG150" s="0" t="n">
        <f aca="false">BA150*'Dist Horaria'!$M$3</f>
        <v>233.129485694999</v>
      </c>
      <c r="BH150" s="0" t="n">
        <f aca="false">BA150*'Dist Horaria'!$N$3</f>
        <v>243.651134942056</v>
      </c>
      <c r="BI150" s="0" t="n">
        <f aca="false">BA150*'Dist Horaria'!$O$3</f>
        <v>243.651134942056</v>
      </c>
      <c r="BJ150" s="0" t="n">
        <f aca="false">BA150*'Dist Horaria'!$P$3</f>
        <v>322.358673066437</v>
      </c>
      <c r="BK150" s="0" t="n">
        <f aca="false">BA150*'Dist Horaria'!$Q$3</f>
        <v>356.454301948464</v>
      </c>
      <c r="BL150" s="0" t="n">
        <f aca="false">BA150*'Dist Horaria'!$R$3</f>
        <v>381.251122953575</v>
      </c>
      <c r="BM150" s="0" t="n">
        <f aca="false">BA150*'Dist Horaria'!$S$3</f>
        <v>393.64953345613</v>
      </c>
      <c r="BN150" s="0" t="n">
        <f aca="false">BA150*'Dist Horaria'!$T$3</f>
        <v>396.749136081769</v>
      </c>
      <c r="BO150" s="0" t="n">
        <f aca="false">BA150*'Dist Horaria'!$U$3</f>
        <v>393.64953345613</v>
      </c>
      <c r="BP150" s="0" t="n">
        <f aca="false">BA150*'Dist Horaria'!$V$3</f>
        <v>387.450328204852</v>
      </c>
      <c r="BQ150" s="0" t="n">
        <f aca="false">BA150*'Dist Horaria'!$W$3</f>
        <v>378.151520327936</v>
      </c>
      <c r="BR150" s="0" t="n">
        <f aca="false">BA150*'Dist Horaria'!$X$3</f>
        <v>370.822949849529</v>
      </c>
      <c r="BS150" s="0" t="n">
        <f aca="false">BA150*'Dist Horaria'!$Y$3</f>
        <v>362.365014143995</v>
      </c>
      <c r="BT150" s="0" t="n">
        <f aca="false">BA150*'Dist Horaria'!$Z$3</f>
        <v>316.327642249436</v>
      </c>
      <c r="BU150" s="0" t="n">
        <f aca="false">BA150*'Dist Horaria'!$AA$3</f>
        <v>300.809520755757</v>
      </c>
      <c r="BV150" s="0" t="n">
        <f aca="false">BA150*'Dist Horaria'!$AB$3</f>
        <v>267.740574946689</v>
      </c>
      <c r="BW150" s="0" t="n">
        <f aca="false">BA150*'Dist Horaria'!$AC$3</f>
        <v>290.184038674655</v>
      </c>
      <c r="BX150" s="0" t="n">
        <f aca="false">BA150*'Dist Horaria'!$AD$3</f>
        <v>282.526205199873</v>
      </c>
      <c r="BY150" s="0" t="n">
        <f aca="false">BA150*'Dist Horaria'!$AE$3</f>
        <v>274.424664387425</v>
      </c>
      <c r="BZ150" s="0" t="n">
        <f aca="false">AN150*1000000</f>
        <v>13200.7430904246</v>
      </c>
      <c r="CA150" s="0" t="n">
        <f aca="false">BZ150*'Dist Horaria'!$H$6</f>
        <v>330.018577260615</v>
      </c>
      <c r="CB150" s="0" t="n">
        <f aca="false">BZ150*'Dist Horaria'!$I$6</f>
        <v>330.018577260615</v>
      </c>
      <c r="CC150" s="0" t="n">
        <f aca="false">BZ150*'Dist Horaria'!$J$6</f>
        <v>330.018577260615</v>
      </c>
      <c r="CD150" s="0" t="n">
        <f aca="false">BZ150*'Dist Horaria'!$K$6</f>
        <v>330.018577260615</v>
      </c>
      <c r="CE150" s="0" t="n">
        <f aca="false">BZ150*'Dist Horaria'!$L$6</f>
        <v>330.018577260615</v>
      </c>
      <c r="CF150" s="0" t="n">
        <f aca="false">BZ150*'Dist Horaria'!$M$6</f>
        <v>880.04953936164</v>
      </c>
      <c r="CG150" s="0" t="n">
        <f aca="false">BZ150*'Dist Horaria'!$N$6</f>
        <v>880.04953936164</v>
      </c>
      <c r="CH150" s="0" t="n">
        <f aca="false">BZ150*'Dist Horaria'!$O$6</f>
        <v>880.04953936164</v>
      </c>
      <c r="CI150" s="0" t="n">
        <f aca="false">BZ150*'Dist Horaria'!$P$6</f>
        <v>577.532510206076</v>
      </c>
      <c r="CJ150" s="0" t="n">
        <f aca="false">BZ150*'Dist Horaria'!$Q$6</f>
        <v>577.532510206076</v>
      </c>
      <c r="CK150" s="0" t="n">
        <f aca="false">BZ150*'Dist Horaria'!$R$6</f>
        <v>577.532510206076</v>
      </c>
      <c r="CL150" s="0" t="n">
        <f aca="false">BZ150*'Dist Horaria'!$S$6</f>
        <v>577.532510206076</v>
      </c>
      <c r="CM150" s="0" t="n">
        <f aca="false">BZ150*'Dist Horaria'!$T$6</f>
        <v>577.532510206076</v>
      </c>
      <c r="CN150" s="0" t="n">
        <f aca="false">BZ150*'Dist Horaria'!$U$6</f>
        <v>577.532510206076</v>
      </c>
      <c r="CO150" s="0" t="n">
        <f aca="false">BZ150*'Dist Horaria'!$V$6</f>
        <v>577.532510206076</v>
      </c>
      <c r="CP150" s="0" t="n">
        <f aca="false">BZ150*'Dist Horaria'!$W$6</f>
        <v>577.532510206076</v>
      </c>
      <c r="CQ150" s="0" t="n">
        <f aca="false">BZ150*'Dist Horaria'!$X$6</f>
        <v>880.04953936164</v>
      </c>
      <c r="CR150" s="0" t="n">
        <f aca="false">BZ150*'Dist Horaria'!$Y$6</f>
        <v>880.04953936164</v>
      </c>
      <c r="CS150" s="0" t="n">
        <f aca="false">BZ150*'Dist Horaria'!$Z$6</f>
        <v>880.04953936164</v>
      </c>
      <c r="CT150" s="0" t="n">
        <f aca="false">BZ150*'Dist Horaria'!$AA$6</f>
        <v>330.018577260615</v>
      </c>
      <c r="CU150" s="0" t="n">
        <f aca="false">BZ150*'Dist Horaria'!$AB$6</f>
        <v>330.018577260615</v>
      </c>
      <c r="CV150" s="0" t="n">
        <f aca="false">BZ150*'Dist Horaria'!$AC$6</f>
        <v>330.018577260615</v>
      </c>
      <c r="CW150" s="0" t="n">
        <f aca="false">BZ150*'Dist Horaria'!$AD$6</f>
        <v>330.018577260615</v>
      </c>
      <c r="CX150" s="0" t="n">
        <f aca="false">BZ150*'Dist Horaria'!$AE$6</f>
        <v>330.018577260615</v>
      </c>
      <c r="CY150" s="0" t="n">
        <f aca="false">AS150*1000000</f>
        <v>13808.358661454</v>
      </c>
      <c r="CZ150" s="0" t="n">
        <f aca="false">CY150*'Dist Horaria'!$H$6</f>
        <v>345.20896653635</v>
      </c>
      <c r="DA150" s="0" t="n">
        <f aca="false">CY150*'Dist Horaria'!$I$6</f>
        <v>345.20896653635</v>
      </c>
      <c r="DB150" s="0" t="n">
        <f aca="false">CY150*'Dist Horaria'!$J$6</f>
        <v>345.20896653635</v>
      </c>
      <c r="DC150" s="0" t="n">
        <f aca="false">CY150*'Dist Horaria'!$K$6</f>
        <v>345.20896653635</v>
      </c>
      <c r="DD150" s="0" t="n">
        <f aca="false">CY150*'Dist Horaria'!$L$6</f>
        <v>345.20896653635</v>
      </c>
      <c r="DE150" s="0" t="n">
        <f aca="false">CY150*'Dist Horaria'!$M$6</f>
        <v>920.557244096932</v>
      </c>
      <c r="DF150" s="0" t="n">
        <f aca="false">CY150*'Dist Horaria'!$N$6</f>
        <v>920.557244096932</v>
      </c>
      <c r="DG150" s="0" t="n">
        <f aca="false">CY150*'Dist Horaria'!$O$6</f>
        <v>920.557244096932</v>
      </c>
      <c r="DH150" s="0" t="n">
        <f aca="false">CY150*'Dist Horaria'!$P$6</f>
        <v>604.115691438612</v>
      </c>
      <c r="DI150" s="0" t="n">
        <f aca="false">CY150*'Dist Horaria'!$Q$6</f>
        <v>604.115691438612</v>
      </c>
      <c r="DJ150" s="0" t="n">
        <f aca="false">CY150*'Dist Horaria'!$R$6</f>
        <v>604.115691438612</v>
      </c>
      <c r="DK150" s="0" t="n">
        <f aca="false">CY150*'Dist Horaria'!$S$6</f>
        <v>604.115691438612</v>
      </c>
      <c r="DL150" s="0" t="n">
        <f aca="false">CY150*'Dist Horaria'!$T$6</f>
        <v>604.115691438612</v>
      </c>
      <c r="DM150" s="0" t="n">
        <f aca="false">CY150*'Dist Horaria'!$U$6</f>
        <v>604.115691438612</v>
      </c>
      <c r="DN150" s="0" t="n">
        <f aca="false">CY150*'Dist Horaria'!$V$6</f>
        <v>604.115691438612</v>
      </c>
      <c r="DO150" s="0" t="n">
        <f aca="false">CY150*'Dist Horaria'!$W$6</f>
        <v>604.115691438612</v>
      </c>
      <c r="DP150" s="0" t="n">
        <f aca="false">CY150*'Dist Horaria'!$X$6</f>
        <v>920.557244096932</v>
      </c>
      <c r="DQ150" s="0" t="n">
        <f aca="false">CY150*'Dist Horaria'!$Y$6</f>
        <v>920.557244096932</v>
      </c>
      <c r="DR150" s="0" t="n">
        <f aca="false">CY150*'Dist Horaria'!$Z$6</f>
        <v>920.557244096932</v>
      </c>
      <c r="DS150" s="0" t="n">
        <f aca="false">CY150*'Dist Horaria'!$AA$6</f>
        <v>345.20896653635</v>
      </c>
      <c r="DT150" s="0" t="n">
        <f aca="false">CY150*'Dist Horaria'!$AB$6</f>
        <v>345.20896653635</v>
      </c>
      <c r="DU150" s="0" t="n">
        <f aca="false">CY150*'Dist Horaria'!$AC$6</f>
        <v>345.20896653635</v>
      </c>
      <c r="DV150" s="0" t="n">
        <f aca="false">CY150*'Dist Horaria'!$AD$6</f>
        <v>345.20896653635</v>
      </c>
      <c r="DW150" s="0" t="n">
        <f aca="false">CY150*'Dist Horaria'!$AE$6</f>
        <v>345.20896653635</v>
      </c>
      <c r="DX150" s="0" t="n">
        <f aca="false">AX150*1000000</f>
        <v>800.484560084289</v>
      </c>
      <c r="DY150" s="0" t="n">
        <f aca="false">DX150*'Dist Horaria'!$H$6</f>
        <v>20.0121140021072</v>
      </c>
      <c r="DZ150" s="0" t="n">
        <f aca="false">DX150*'Dist Horaria'!$I$6</f>
        <v>20.0121140021072</v>
      </c>
      <c r="EA150" s="0" t="n">
        <f aca="false">DX150*'Dist Horaria'!$J$6</f>
        <v>20.0121140021072</v>
      </c>
      <c r="EB150" s="0" t="n">
        <f aca="false">DX150*'Dist Horaria'!$K$6</f>
        <v>20.0121140021072</v>
      </c>
      <c r="EC150" s="0" t="n">
        <f aca="false">DX150*'Dist Horaria'!$L$6</f>
        <v>20.0121140021072</v>
      </c>
      <c r="ED150" s="0" t="n">
        <f aca="false">DX150*'Dist Horaria'!$M$6</f>
        <v>53.3656373389526</v>
      </c>
      <c r="EE150" s="0" t="n">
        <f aca="false">DX150*'Dist Horaria'!$N$6</f>
        <v>53.3656373389526</v>
      </c>
      <c r="EF150" s="0" t="n">
        <f aca="false">DX150*'Dist Horaria'!$O$6</f>
        <v>53.3656373389526</v>
      </c>
      <c r="EG150" s="0" t="n">
        <f aca="false">DX150*'Dist Horaria'!$P$6</f>
        <v>35.0211995036876</v>
      </c>
      <c r="EH150" s="0" t="n">
        <f aca="false">DX150*'Dist Horaria'!$Q$6</f>
        <v>35.0211995036876</v>
      </c>
      <c r="EI150" s="0" t="n">
        <f aca="false">DX150*'Dist Horaria'!$R$6</f>
        <v>35.0211995036876</v>
      </c>
      <c r="EJ150" s="0" t="n">
        <f aca="false">DX150*'Dist Horaria'!$S$6</f>
        <v>35.0211995036876</v>
      </c>
      <c r="EK150" s="0" t="n">
        <f aca="false">DX150*'Dist Horaria'!$T$6</f>
        <v>35.0211995036876</v>
      </c>
      <c r="EL150" s="0" t="n">
        <f aca="false">DX150*'Dist Horaria'!$U$6</f>
        <v>35.0211995036876</v>
      </c>
      <c r="EM150" s="0" t="n">
        <f aca="false">DX150*'Dist Horaria'!$V$6</f>
        <v>35.0211995036876</v>
      </c>
      <c r="EN150" s="0" t="n">
        <f aca="false">DX150*'Dist Horaria'!$W$6</f>
        <v>35.0211995036876</v>
      </c>
      <c r="EO150" s="0" t="n">
        <f aca="false">DX150*'Dist Horaria'!$X$6</f>
        <v>53.3656373389526</v>
      </c>
      <c r="EP150" s="0" t="n">
        <f aca="false">DX150*'Dist Horaria'!$Y$6</f>
        <v>53.3656373389526</v>
      </c>
      <c r="EQ150" s="0" t="n">
        <f aca="false">DX150*'Dist Horaria'!$Z$6</f>
        <v>53.3656373389526</v>
      </c>
      <c r="ER150" s="0" t="n">
        <f aca="false">DX150*'Dist Horaria'!$AA$6</f>
        <v>20.0121140021072</v>
      </c>
      <c r="ES150" s="0" t="n">
        <f aca="false">DX150*'Dist Horaria'!$AB$6</f>
        <v>20.0121140021072</v>
      </c>
      <c r="ET150" s="0" t="n">
        <f aca="false">DX150*'Dist Horaria'!$AC$6</f>
        <v>20.0121140021072</v>
      </c>
      <c r="EU150" s="0" t="n">
        <f aca="false">DX150*'Dist Horaria'!$AD$6</f>
        <v>20.0121140021072</v>
      </c>
      <c r="EV150" s="0" t="n">
        <f aca="false">DX150*'Dist Horaria'!$AE$6</f>
        <v>20.0121140021072</v>
      </c>
      <c r="EW150" s="0" t="n">
        <f aca="false">BB150+CA150+CZ150+DY150</f>
        <v>954.021915268484</v>
      </c>
      <c r="EX150" s="0" t="n">
        <f aca="false">BC150+CB150+DA150+DZ150</f>
        <v>947.099247609257</v>
      </c>
      <c r="EY150" s="0" t="n">
        <f aca="false">BD150+CC150+DB150+EA150</f>
        <v>940.565100172697</v>
      </c>
      <c r="EZ150" s="0" t="n">
        <f aca="false">BE150+CD150+DC150+EB150</f>
        <v>934.998261756612</v>
      </c>
      <c r="FA150" s="0" t="n">
        <f aca="false">BF150+CE150+DD150+EC150</f>
        <v>930.930232371803</v>
      </c>
      <c r="FB150" s="0" t="n">
        <f aca="false">BG150+CF150+DE150+ED150</f>
        <v>2087.10190649252</v>
      </c>
      <c r="FC150" s="0" t="n">
        <f aca="false">BH150+CG150+DF150+EE150</f>
        <v>2097.62355573958</v>
      </c>
      <c r="FD150" s="0" t="n">
        <f aca="false">BI150+CH150+DG150+EF150</f>
        <v>2097.62355573958</v>
      </c>
      <c r="FE150" s="0" t="n">
        <f aca="false">BJ150+CI150+DH150+EG150</f>
        <v>1539.02807421481</v>
      </c>
      <c r="FF150" s="0" t="n">
        <f aca="false">BK150+CJ150+DI150+EH150</f>
        <v>1573.12370309684</v>
      </c>
      <c r="FG150" s="0" t="n">
        <f aca="false">BL150+CK150+DJ150+EI150</f>
        <v>1597.92052410195</v>
      </c>
      <c r="FH150" s="0" t="n">
        <f aca="false">BM150+CL150+DK150+EJ150</f>
        <v>1610.31893460451</v>
      </c>
      <c r="FI150" s="0" t="n">
        <f aca="false">BN150+CM150+DL150+EK150</f>
        <v>1613.41853723014</v>
      </c>
      <c r="FJ150" s="0" t="n">
        <f aca="false">BO150+CN150+DM150+EL150</f>
        <v>1610.31893460451</v>
      </c>
      <c r="FK150" s="0" t="n">
        <f aca="false">BP150+CO150+DN150+EM150</f>
        <v>1604.11972935323</v>
      </c>
      <c r="FL150" s="0" t="n">
        <f aca="false">BQ150+CP150+DO150+EN150</f>
        <v>1594.82092147631</v>
      </c>
      <c r="FM150" s="0" t="n">
        <f aca="false">BR150+CQ150+DP150+EO150</f>
        <v>2224.79537064705</v>
      </c>
      <c r="FN150" s="0" t="n">
        <f aca="false">BS150+CR150+DQ150+EP150</f>
        <v>2216.33743494152</v>
      </c>
      <c r="FO150" s="0" t="n">
        <f aca="false">BT150+CS150+DR150+EQ150</f>
        <v>2170.30006304696</v>
      </c>
      <c r="FP150" s="0" t="n">
        <f aca="false">BU150+CT150+DS150+ER150</f>
        <v>996.049178554828</v>
      </c>
      <c r="FQ150" s="0" t="n">
        <f aca="false">BV150+CU150+DT150+ES150</f>
        <v>962.980232745761</v>
      </c>
      <c r="FR150" s="0" t="n">
        <f aca="false">BW150+CV150+DU150+ET150</f>
        <v>985.423696473726</v>
      </c>
      <c r="FS150" s="0" t="n">
        <f aca="false">BX150+CW150+DV150+EU150</f>
        <v>977.765862998945</v>
      </c>
      <c r="FT150" s="0" t="n">
        <f aca="false">BY150+CX150+DW150+EV150</f>
        <v>969.664322186496</v>
      </c>
      <c r="FU150" s="0" t="n">
        <f aca="false">AM150*'Dist Horaria'!$H$10</f>
        <v>0.43485486263886</v>
      </c>
      <c r="FV150" s="0" t="n">
        <f aca="false">AM150*'Dist Horaria'!$I$10</f>
        <v>0.406976159534405</v>
      </c>
      <c r="FW150" s="0" t="n">
        <f aca="false">AM150*'Dist Horaria'!$J$10</f>
        <v>0.405214322590248</v>
      </c>
      <c r="FX150" s="0" t="n">
        <f aca="false">AM150*'Dist Horaria'!$K$10</f>
        <v>0.393560497923558</v>
      </c>
      <c r="FY150" s="0" t="n">
        <f aca="false">AM150*'Dist Horaria'!$L$10</f>
        <v>0.393717994560281</v>
      </c>
      <c r="FZ150" s="0" t="n">
        <f aca="false">AM150*'Dist Horaria'!$M$10</f>
        <v>0.421294456714124</v>
      </c>
      <c r="GA150" s="0" t="n">
        <f aca="false">AM150*'Dist Horaria'!$N$10</f>
        <v>0.398561969838867</v>
      </c>
      <c r="GB150" s="0" t="n">
        <f aca="false">AM150*'Dist Horaria'!$O$10</f>
        <v>0.391759259571667</v>
      </c>
      <c r="GC150" s="0" t="n">
        <f aca="false">AM150*'Dist Horaria'!$P$10</f>
        <v>0.397838466257852</v>
      </c>
      <c r="GD150" s="0" t="n">
        <f aca="false">AM150*'Dist Horaria'!$Q$10</f>
        <v>0.360030390416058</v>
      </c>
      <c r="GE150" s="0" t="n">
        <f aca="false">AM150*'Dist Horaria'!$R$10</f>
        <v>0.439291145066469</v>
      </c>
      <c r="GF150" s="0" t="n">
        <f aca="false">AM150*'Dist Horaria'!$S$10</f>
        <v>0.37517170289259</v>
      </c>
      <c r="GG150" s="0" t="n">
        <f aca="false">AR150*'Dist Horaria'!$H$10</f>
        <v>0.454870749916363</v>
      </c>
      <c r="GH150" s="0" t="n">
        <f aca="false">AR150*'Dist Horaria'!$I$10</f>
        <v>0.425708821012395</v>
      </c>
      <c r="GI150" s="0" t="n">
        <f aca="false">AR150*'Dist Horaria'!$J$10</f>
        <v>0.423865888666748</v>
      </c>
      <c r="GJ150" s="0" t="n">
        <f aca="false">AR150*'Dist Horaria'!$K$10</f>
        <v>0.411675651369267</v>
      </c>
      <c r="GK150" s="0" t="n">
        <f aca="false">AR150*'Dist Horaria'!$L$10</f>
        <v>0.411840397401589</v>
      </c>
      <c r="GL150" s="0" t="n">
        <f aca="false">AR150*'Dist Horaria'!$M$10</f>
        <v>0.440686173539032</v>
      </c>
      <c r="GM150" s="0" t="n">
        <f aca="false">AR150*'Dist Horaria'!$N$10</f>
        <v>0.416907335492555</v>
      </c>
      <c r="GN150" s="0" t="n">
        <f aca="false">AR150*'Dist Horaria'!$O$10</f>
        <v>0.409791504012766</v>
      </c>
      <c r="GO150" s="0" t="n">
        <f aca="false">AR150*'Dist Horaria'!$P$10</f>
        <v>0.416150529843732</v>
      </c>
      <c r="GP150" s="0" t="n">
        <f aca="false">AR150*'Dist Horaria'!$Q$10</f>
        <v>0.376602190182335</v>
      </c>
      <c r="GQ150" s="0" t="n">
        <f aca="false">AR150*'Dist Horaria'!$R$10</f>
        <v>0.459511229506361</v>
      </c>
      <c r="GR150" s="0" t="n">
        <f aca="false">AR150*'Dist Horaria'!$S$10</f>
        <v>0.39244044048756</v>
      </c>
      <c r="GS150" s="0" t="n">
        <f aca="false">AW150*'Dist Horaria'!$H$10</f>
        <v>0.0263693188357312</v>
      </c>
      <c r="GT150" s="0" t="n">
        <f aca="false">AW150*'Dist Horaria'!$I$10</f>
        <v>0.0246787722326026</v>
      </c>
      <c r="GU150" s="0" t="n">
        <f aca="false">AW150*'Dist Horaria'!$J$10</f>
        <v>0.0245719355748839</v>
      </c>
      <c r="GV150" s="0" t="n">
        <f aca="false">AW150*'Dist Horaria'!$K$10</f>
        <v>0.0238652551518416</v>
      </c>
      <c r="GW150" s="0" t="n">
        <f aca="false">AW150*'Dist Horaria'!$L$10</f>
        <v>0.0238748056464689</v>
      </c>
      <c r="GX150" s="0" t="n">
        <f aca="false">AW150*'Dist Horaria'!$M$10</f>
        <v>0.0255470245529874</v>
      </c>
      <c r="GY150" s="0" t="n">
        <f aca="false">AW150*'Dist Horaria'!$N$10</f>
        <v>0.0241685411879742</v>
      </c>
      <c r="GZ150" s="0" t="n">
        <f aca="false">AW150*'Dist Horaria'!$O$10</f>
        <v>0.0237560292181313</v>
      </c>
      <c r="HA150" s="0" t="n">
        <f aca="false">AW150*'Dist Horaria'!$P$10</f>
        <v>0.0241246683967381</v>
      </c>
      <c r="HB150" s="0" t="n">
        <f aca="false">AW150*'Dist Horaria'!$Q$10</f>
        <v>0.0218320110250629</v>
      </c>
      <c r="HC150" s="0" t="n">
        <f aca="false">AW150*'Dist Horaria'!$R$10</f>
        <v>0.0266383321452963</v>
      </c>
      <c r="HD150" s="0" t="n">
        <f aca="false">AW150*'Dist Horaria'!$S$10</f>
        <v>0.0227501704630469</v>
      </c>
    </row>
    <row r="151" customFormat="false" ht="13.8" hidden="false" customHeight="false" outlineLevel="0" collapsed="false">
      <c r="A151" s="0" t="n">
        <v>4.59753562583185</v>
      </c>
      <c r="B151" s="0" t="n">
        <v>-74.0876609252534</v>
      </c>
      <c r="C151" s="0" t="n">
        <v>30</v>
      </c>
      <c r="D151" s="0" t="n">
        <v>24</v>
      </c>
      <c r="E151" s="0" t="n">
        <v>2306</v>
      </c>
      <c r="F151" s="0" t="n">
        <v>43</v>
      </c>
      <c r="G151" s="0" t="s">
        <v>816</v>
      </c>
      <c r="H151" s="1" t="n">
        <v>40904</v>
      </c>
      <c r="I151" s="0" t="s">
        <v>854</v>
      </c>
      <c r="J151" s="0" t="s">
        <v>855</v>
      </c>
      <c r="K151" s="0" t="s">
        <v>856</v>
      </c>
      <c r="L151" s="0" t="s">
        <v>857</v>
      </c>
      <c r="M151" s="0" t="s">
        <v>858</v>
      </c>
      <c r="N151" s="0" t="n">
        <v>7</v>
      </c>
      <c r="O151" s="0" t="s">
        <v>84</v>
      </c>
      <c r="P151" s="0" t="s">
        <v>85</v>
      </c>
      <c r="Q151" s="0" t="s">
        <v>86</v>
      </c>
      <c r="R151" s="0" t="s">
        <v>87</v>
      </c>
      <c r="S151" s="0" t="n">
        <v>365</v>
      </c>
      <c r="T151" s="0" t="n">
        <v>24</v>
      </c>
      <c r="U151" s="0" t="n">
        <v>3</v>
      </c>
      <c r="V151" s="0" t="n">
        <v>19000</v>
      </c>
      <c r="W151" s="0" t="n">
        <f aca="false">V151*12</f>
        <v>228000</v>
      </c>
      <c r="X151" s="0" t="n">
        <v>1</v>
      </c>
      <c r="Y151" s="0" t="s">
        <v>859</v>
      </c>
      <c r="Z151" s="0" t="n">
        <v>10342.58</v>
      </c>
      <c r="AA151" s="0" t="s">
        <v>89</v>
      </c>
      <c r="AB151" s="0" t="n">
        <v>0.005</v>
      </c>
      <c r="AC151" s="0" t="n">
        <v>1</v>
      </c>
      <c r="AD151" s="0" t="n">
        <v>744.620360605976</v>
      </c>
      <c r="AE151" s="0" t="n">
        <v>0.338057643715113</v>
      </c>
      <c r="AF151" s="0" t="n">
        <f aca="false">AE151/S151</f>
        <v>0.000926185325246886</v>
      </c>
      <c r="AG151" s="0" t="n">
        <f aca="false">AE151*EXP(AB151*AC151)</f>
        <v>0.339752164705915</v>
      </c>
      <c r="AH151" s="0" t="n">
        <f aca="false">AG151/S151</f>
        <v>0.000930827848509357</v>
      </c>
      <c r="AI151" s="0" t="s">
        <v>90</v>
      </c>
      <c r="AJ151" s="0" t="n">
        <f aca="false">IF(AI151="A",'FE DISTRIBUCIÓN'!$C$2,'FE DISTRIBUCIÓN'!$C$3)</f>
        <v>4.994E-006</v>
      </c>
      <c r="AK151" s="0" t="n">
        <f aca="false">W151*AJ151</f>
        <v>1.138632</v>
      </c>
      <c r="AL151" s="0" t="n">
        <f aca="false">AK151/365</f>
        <v>0.0031195397260274</v>
      </c>
      <c r="AM151" s="0" t="n">
        <f aca="false">AK151*EXP(AB151*AC151)</f>
        <v>1.14433941665118</v>
      </c>
      <c r="AN151" s="0" t="n">
        <f aca="false">AM151/365</f>
        <v>0.00313517648397584</v>
      </c>
      <c r="AO151" s="0" t="n">
        <v>5.223868284E-006</v>
      </c>
      <c r="AP151" s="0" t="n">
        <f aca="false">AO151*W151</f>
        <v>1.191041968752</v>
      </c>
      <c r="AQ151" s="0" t="n">
        <f aca="false">AP151/365</f>
        <v>0.00326312868151233</v>
      </c>
      <c r="AR151" s="0" t="n">
        <f aca="false">AP151*EXP(AB151*AC151)</f>
        <v>1.19701209146479</v>
      </c>
      <c r="AS151" s="0" t="n">
        <f aca="false">AR151/365</f>
        <v>0.00327948518209532</v>
      </c>
      <c r="AT151" s="0" t="n">
        <v>3.02832944E-007</v>
      </c>
      <c r="AU151" s="0" t="n">
        <f aca="false">AT151*W151</f>
        <v>0.069045911232</v>
      </c>
      <c r="AV151" s="0" t="n">
        <f aca="false">AU151/365</f>
        <v>0.000189166880087671</v>
      </c>
      <c r="AW151" s="0" t="n">
        <f aca="false">AU151*EXP(AB151*AC151)</f>
        <v>0.0693920053023067</v>
      </c>
      <c r="AX151" s="0" t="n">
        <f aca="false">AW151/365</f>
        <v>0.000190115083020018</v>
      </c>
      <c r="AY151" s="0" t="n">
        <f aca="false">AW151+AR151+AM151+AG151</f>
        <v>2.75049567812419</v>
      </c>
      <c r="AZ151" s="0" t="n">
        <f aca="false">AH151+AN151+AS151+AX151</f>
        <v>0.00753560459760053</v>
      </c>
      <c r="BA151" s="0" t="n">
        <f aca="false">AH151*1000000</f>
        <v>930.827848509357</v>
      </c>
      <c r="BB151" s="0" t="n">
        <f aca="false">BA151*'Dist Horaria'!$H$3</f>
        <v>32.4342695709837</v>
      </c>
      <c r="BC151" s="0" t="n">
        <f aca="false">BA151*'Dist Horaria'!$I$3</f>
        <v>31.5666224950004</v>
      </c>
      <c r="BD151" s="0" t="n">
        <f aca="false">BA151*'Dist Horaria'!$J$3</f>
        <v>30.7476702938473</v>
      </c>
      <c r="BE151" s="0" t="n">
        <f aca="false">BA151*'Dist Horaria'!$K$3</f>
        <v>30.049955003738</v>
      </c>
      <c r="BF151" s="0" t="n">
        <f aca="false">BA151*'Dist Horaria'!$L$3</f>
        <v>29.5400917581669</v>
      </c>
      <c r="BG151" s="0" t="n">
        <f aca="false">BA151*'Dist Horaria'!$M$3</f>
        <v>29.2190997092223</v>
      </c>
      <c r="BH151" s="0" t="n">
        <f aca="false">BA151*'Dist Horaria'!$N$3</f>
        <v>30.5378222961088</v>
      </c>
      <c r="BI151" s="0" t="n">
        <f aca="false">BA151*'Dist Horaria'!$O$3</f>
        <v>30.5378222961088</v>
      </c>
      <c r="BJ151" s="0" t="n">
        <f aca="false">BA151*'Dist Horaria'!$P$3</f>
        <v>40.4025693377269</v>
      </c>
      <c r="BK151" s="0" t="n">
        <f aca="false">BA151*'Dist Horaria'!$Q$3</f>
        <v>44.6759180176788</v>
      </c>
      <c r="BL151" s="0" t="n">
        <f aca="false">BA151*'Dist Horaria'!$R$3</f>
        <v>47.7838079667348</v>
      </c>
      <c r="BM151" s="0" t="n">
        <f aca="false">BA151*'Dist Horaria'!$S$3</f>
        <v>49.3377529412627</v>
      </c>
      <c r="BN151" s="0" t="n">
        <f aca="false">BA151*'Dist Horaria'!$T$3</f>
        <v>49.7262391848947</v>
      </c>
      <c r="BO151" s="0" t="n">
        <f aca="false">BA151*'Dist Horaria'!$U$3</f>
        <v>49.3377529412627</v>
      </c>
      <c r="BP151" s="0" t="n">
        <f aca="false">BA151*'Dist Horaria'!$V$3</f>
        <v>48.5607804539987</v>
      </c>
      <c r="BQ151" s="0" t="n">
        <f aca="false">BA151*'Dist Horaria'!$W$3</f>
        <v>47.3953217231028</v>
      </c>
      <c r="BR151" s="0" t="n">
        <f aca="false">BA151*'Dist Horaria'!$X$3</f>
        <v>46.4768011383031</v>
      </c>
      <c r="BS151" s="0" t="n">
        <f aca="false">BA151*'Dist Horaria'!$Y$3</f>
        <v>45.4167324559678</v>
      </c>
      <c r="BT151" s="0" t="n">
        <f aca="false">BA151*'Dist Horaria'!$Z$3</f>
        <v>39.6466748601751</v>
      </c>
      <c r="BU151" s="0" t="n">
        <f aca="false">BA151*'Dist Horaria'!$AA$3</f>
        <v>37.7017233759306</v>
      </c>
      <c r="BV151" s="0" t="n">
        <f aca="false">BA151*'Dist Horaria'!$AB$3</f>
        <v>33.5570532069322</v>
      </c>
      <c r="BW151" s="0" t="n">
        <f aca="false">BA151*'Dist Horaria'!$AC$3</f>
        <v>36.3699869829097</v>
      </c>
      <c r="BX151" s="0" t="n">
        <f aca="false">BA151*'Dist Horaria'!$AD$3</f>
        <v>35.410198480871</v>
      </c>
      <c r="BY151" s="0" t="n">
        <f aca="false">BA151*'Dist Horaria'!$AE$3</f>
        <v>34.3947982705906</v>
      </c>
      <c r="BZ151" s="0" t="n">
        <f aca="false">AN151*1000000</f>
        <v>3135.17648397584</v>
      </c>
      <c r="CA151" s="0" t="n">
        <f aca="false">BZ151*'Dist Horaria'!$H$6</f>
        <v>78.379412099396</v>
      </c>
      <c r="CB151" s="0" t="n">
        <f aca="false">BZ151*'Dist Horaria'!$I$6</f>
        <v>78.379412099396</v>
      </c>
      <c r="CC151" s="0" t="n">
        <f aca="false">BZ151*'Dist Horaria'!$J$6</f>
        <v>78.379412099396</v>
      </c>
      <c r="CD151" s="0" t="n">
        <f aca="false">BZ151*'Dist Horaria'!$K$6</f>
        <v>78.379412099396</v>
      </c>
      <c r="CE151" s="0" t="n">
        <f aca="false">BZ151*'Dist Horaria'!$L$6</f>
        <v>78.379412099396</v>
      </c>
      <c r="CF151" s="0" t="n">
        <f aca="false">BZ151*'Dist Horaria'!$M$6</f>
        <v>209.011765598389</v>
      </c>
      <c r="CG151" s="0" t="n">
        <f aca="false">BZ151*'Dist Horaria'!$N$6</f>
        <v>209.011765598389</v>
      </c>
      <c r="CH151" s="0" t="n">
        <f aca="false">BZ151*'Dist Horaria'!$O$6</f>
        <v>209.011765598389</v>
      </c>
      <c r="CI151" s="0" t="n">
        <f aca="false">BZ151*'Dist Horaria'!$P$6</f>
        <v>137.163971173943</v>
      </c>
      <c r="CJ151" s="0" t="n">
        <f aca="false">BZ151*'Dist Horaria'!$Q$6</f>
        <v>137.163971173943</v>
      </c>
      <c r="CK151" s="0" t="n">
        <f aca="false">BZ151*'Dist Horaria'!$R$6</f>
        <v>137.163971173943</v>
      </c>
      <c r="CL151" s="0" t="n">
        <f aca="false">BZ151*'Dist Horaria'!$S$6</f>
        <v>137.163971173943</v>
      </c>
      <c r="CM151" s="0" t="n">
        <f aca="false">BZ151*'Dist Horaria'!$T$6</f>
        <v>137.163971173943</v>
      </c>
      <c r="CN151" s="0" t="n">
        <f aca="false">BZ151*'Dist Horaria'!$U$6</f>
        <v>137.163971173943</v>
      </c>
      <c r="CO151" s="0" t="n">
        <f aca="false">BZ151*'Dist Horaria'!$V$6</f>
        <v>137.163971173943</v>
      </c>
      <c r="CP151" s="0" t="n">
        <f aca="false">BZ151*'Dist Horaria'!$W$6</f>
        <v>137.163971173943</v>
      </c>
      <c r="CQ151" s="0" t="n">
        <f aca="false">BZ151*'Dist Horaria'!$X$6</f>
        <v>209.011765598389</v>
      </c>
      <c r="CR151" s="0" t="n">
        <f aca="false">BZ151*'Dist Horaria'!$Y$6</f>
        <v>209.011765598389</v>
      </c>
      <c r="CS151" s="0" t="n">
        <f aca="false">BZ151*'Dist Horaria'!$Z$6</f>
        <v>209.011765598389</v>
      </c>
      <c r="CT151" s="0" t="n">
        <f aca="false">BZ151*'Dist Horaria'!$AA$6</f>
        <v>78.379412099396</v>
      </c>
      <c r="CU151" s="0" t="n">
        <f aca="false">BZ151*'Dist Horaria'!$AB$6</f>
        <v>78.379412099396</v>
      </c>
      <c r="CV151" s="0" t="n">
        <f aca="false">BZ151*'Dist Horaria'!$AC$6</f>
        <v>78.379412099396</v>
      </c>
      <c r="CW151" s="0" t="n">
        <f aca="false">BZ151*'Dist Horaria'!$AD$6</f>
        <v>78.379412099396</v>
      </c>
      <c r="CX151" s="0" t="n">
        <f aca="false">BZ151*'Dist Horaria'!$AE$6</f>
        <v>78.379412099396</v>
      </c>
      <c r="CY151" s="0" t="n">
        <f aca="false">AS151*1000000</f>
        <v>3279.48518209532</v>
      </c>
      <c r="CZ151" s="0" t="n">
        <f aca="false">CY151*'Dist Horaria'!$H$6</f>
        <v>81.987129552383</v>
      </c>
      <c r="DA151" s="0" t="n">
        <f aca="false">CY151*'Dist Horaria'!$I$6</f>
        <v>81.987129552383</v>
      </c>
      <c r="DB151" s="0" t="n">
        <f aca="false">CY151*'Dist Horaria'!$J$6</f>
        <v>81.987129552383</v>
      </c>
      <c r="DC151" s="0" t="n">
        <f aca="false">CY151*'Dist Horaria'!$K$6</f>
        <v>81.987129552383</v>
      </c>
      <c r="DD151" s="0" t="n">
        <f aca="false">CY151*'Dist Horaria'!$L$6</f>
        <v>81.987129552383</v>
      </c>
      <c r="DE151" s="0" t="n">
        <f aca="false">CY151*'Dist Horaria'!$M$6</f>
        <v>218.632345473021</v>
      </c>
      <c r="DF151" s="0" t="n">
        <f aca="false">CY151*'Dist Horaria'!$N$6</f>
        <v>218.632345473021</v>
      </c>
      <c r="DG151" s="0" t="n">
        <f aca="false">CY151*'Dist Horaria'!$O$6</f>
        <v>218.632345473021</v>
      </c>
      <c r="DH151" s="0" t="n">
        <f aca="false">CY151*'Dist Horaria'!$P$6</f>
        <v>143.47747671667</v>
      </c>
      <c r="DI151" s="0" t="n">
        <f aca="false">CY151*'Dist Horaria'!$Q$6</f>
        <v>143.47747671667</v>
      </c>
      <c r="DJ151" s="0" t="n">
        <f aca="false">CY151*'Dist Horaria'!$R$6</f>
        <v>143.47747671667</v>
      </c>
      <c r="DK151" s="0" t="n">
        <f aca="false">CY151*'Dist Horaria'!$S$6</f>
        <v>143.47747671667</v>
      </c>
      <c r="DL151" s="0" t="n">
        <f aca="false">CY151*'Dist Horaria'!$T$6</f>
        <v>143.47747671667</v>
      </c>
      <c r="DM151" s="0" t="n">
        <f aca="false">CY151*'Dist Horaria'!$U$6</f>
        <v>143.47747671667</v>
      </c>
      <c r="DN151" s="0" t="n">
        <f aca="false">CY151*'Dist Horaria'!$V$6</f>
        <v>143.47747671667</v>
      </c>
      <c r="DO151" s="0" t="n">
        <f aca="false">CY151*'Dist Horaria'!$W$6</f>
        <v>143.47747671667</v>
      </c>
      <c r="DP151" s="0" t="n">
        <f aca="false">CY151*'Dist Horaria'!$X$6</f>
        <v>218.632345473021</v>
      </c>
      <c r="DQ151" s="0" t="n">
        <f aca="false">CY151*'Dist Horaria'!$Y$6</f>
        <v>218.632345473021</v>
      </c>
      <c r="DR151" s="0" t="n">
        <f aca="false">CY151*'Dist Horaria'!$Z$6</f>
        <v>218.632345473021</v>
      </c>
      <c r="DS151" s="0" t="n">
        <f aca="false">CY151*'Dist Horaria'!$AA$6</f>
        <v>81.987129552383</v>
      </c>
      <c r="DT151" s="0" t="n">
        <f aca="false">CY151*'Dist Horaria'!$AB$6</f>
        <v>81.987129552383</v>
      </c>
      <c r="DU151" s="0" t="n">
        <f aca="false">CY151*'Dist Horaria'!$AC$6</f>
        <v>81.987129552383</v>
      </c>
      <c r="DV151" s="0" t="n">
        <f aca="false">CY151*'Dist Horaria'!$AD$6</f>
        <v>81.987129552383</v>
      </c>
      <c r="DW151" s="0" t="n">
        <f aca="false">CY151*'Dist Horaria'!$AE$6</f>
        <v>81.987129552383</v>
      </c>
      <c r="DX151" s="0" t="n">
        <f aca="false">AX151*1000000</f>
        <v>190.115083020018</v>
      </c>
      <c r="DY151" s="0" t="n">
        <f aca="false">DX151*'Dist Horaria'!$H$6</f>
        <v>4.75287707550046</v>
      </c>
      <c r="DZ151" s="0" t="n">
        <f aca="false">DX151*'Dist Horaria'!$I$6</f>
        <v>4.75287707550046</v>
      </c>
      <c r="EA151" s="0" t="n">
        <f aca="false">DX151*'Dist Horaria'!$J$6</f>
        <v>4.75287707550046</v>
      </c>
      <c r="EB151" s="0" t="n">
        <f aca="false">DX151*'Dist Horaria'!$K$6</f>
        <v>4.75287707550046</v>
      </c>
      <c r="EC151" s="0" t="n">
        <f aca="false">DX151*'Dist Horaria'!$L$6</f>
        <v>4.75287707550046</v>
      </c>
      <c r="ED151" s="0" t="n">
        <f aca="false">DX151*'Dist Horaria'!$M$6</f>
        <v>12.6743388680012</v>
      </c>
      <c r="EE151" s="0" t="n">
        <f aca="false">DX151*'Dist Horaria'!$N$6</f>
        <v>12.6743388680012</v>
      </c>
      <c r="EF151" s="0" t="n">
        <f aca="false">DX151*'Dist Horaria'!$O$6</f>
        <v>12.6743388680012</v>
      </c>
      <c r="EG151" s="0" t="n">
        <f aca="false">DX151*'Dist Horaria'!$P$6</f>
        <v>8.31753488212581</v>
      </c>
      <c r="EH151" s="0" t="n">
        <f aca="false">DX151*'Dist Horaria'!$Q$6</f>
        <v>8.31753488212581</v>
      </c>
      <c r="EI151" s="0" t="n">
        <f aca="false">DX151*'Dist Horaria'!$R$6</f>
        <v>8.31753488212581</v>
      </c>
      <c r="EJ151" s="0" t="n">
        <f aca="false">DX151*'Dist Horaria'!$S$6</f>
        <v>8.31753488212581</v>
      </c>
      <c r="EK151" s="0" t="n">
        <f aca="false">DX151*'Dist Horaria'!$T$6</f>
        <v>8.31753488212581</v>
      </c>
      <c r="EL151" s="0" t="n">
        <f aca="false">DX151*'Dist Horaria'!$U$6</f>
        <v>8.31753488212581</v>
      </c>
      <c r="EM151" s="0" t="n">
        <f aca="false">DX151*'Dist Horaria'!$V$6</f>
        <v>8.31753488212581</v>
      </c>
      <c r="EN151" s="0" t="n">
        <f aca="false">DX151*'Dist Horaria'!$W$6</f>
        <v>8.31753488212581</v>
      </c>
      <c r="EO151" s="0" t="n">
        <f aca="false">DX151*'Dist Horaria'!$X$6</f>
        <v>12.6743388680012</v>
      </c>
      <c r="EP151" s="0" t="n">
        <f aca="false">DX151*'Dist Horaria'!$Y$6</f>
        <v>12.6743388680012</v>
      </c>
      <c r="EQ151" s="0" t="n">
        <f aca="false">DX151*'Dist Horaria'!$Z$6</f>
        <v>12.6743388680012</v>
      </c>
      <c r="ER151" s="0" t="n">
        <f aca="false">DX151*'Dist Horaria'!$AA$6</f>
        <v>4.75287707550046</v>
      </c>
      <c r="ES151" s="0" t="n">
        <f aca="false">DX151*'Dist Horaria'!$AB$6</f>
        <v>4.75287707550046</v>
      </c>
      <c r="ET151" s="0" t="n">
        <f aca="false">DX151*'Dist Horaria'!$AC$6</f>
        <v>4.75287707550046</v>
      </c>
      <c r="EU151" s="0" t="n">
        <f aca="false">DX151*'Dist Horaria'!$AD$6</f>
        <v>4.75287707550046</v>
      </c>
      <c r="EV151" s="0" t="n">
        <f aca="false">DX151*'Dist Horaria'!$AE$6</f>
        <v>4.75287707550046</v>
      </c>
      <c r="EW151" s="0" t="n">
        <f aca="false">BB151+CA151+CZ151+DY151</f>
        <v>197.553688298263</v>
      </c>
      <c r="EX151" s="0" t="n">
        <f aca="false">BC151+CB151+DA151+DZ151</f>
        <v>196.68604122228</v>
      </c>
      <c r="EY151" s="0" t="n">
        <f aca="false">BD151+CC151+DB151+EA151</f>
        <v>195.867089021127</v>
      </c>
      <c r="EZ151" s="0" t="n">
        <f aca="false">BE151+CD151+DC151+EB151</f>
        <v>195.169373731018</v>
      </c>
      <c r="FA151" s="0" t="n">
        <f aca="false">BF151+CE151+DD151+EC151</f>
        <v>194.659510485446</v>
      </c>
      <c r="FB151" s="0" t="n">
        <f aca="false">BG151+CF151+DE151+ED151</f>
        <v>469.537549648634</v>
      </c>
      <c r="FC151" s="0" t="n">
        <f aca="false">BH151+CG151+DF151+EE151</f>
        <v>470.856272235521</v>
      </c>
      <c r="FD151" s="0" t="n">
        <f aca="false">BI151+CH151+DG151+EF151</f>
        <v>470.856272235521</v>
      </c>
      <c r="FE151" s="0" t="n">
        <f aca="false">BJ151+CI151+DH151+EG151</f>
        <v>329.361552110466</v>
      </c>
      <c r="FF151" s="0" t="n">
        <f aca="false">BK151+CJ151+DI151+EH151</f>
        <v>333.634900790418</v>
      </c>
      <c r="FG151" s="0" t="n">
        <f aca="false">BL151+CK151+DJ151+EI151</f>
        <v>336.742790739474</v>
      </c>
      <c r="FH151" s="0" t="n">
        <f aca="false">BM151+CL151+DK151+EJ151</f>
        <v>338.296735714002</v>
      </c>
      <c r="FI151" s="0" t="n">
        <f aca="false">BN151+CM151+DL151+EK151</f>
        <v>338.685221957634</v>
      </c>
      <c r="FJ151" s="0" t="n">
        <f aca="false">BO151+CN151+DM151+EL151</f>
        <v>338.296735714002</v>
      </c>
      <c r="FK151" s="0" t="n">
        <f aca="false">BP151+CO151+DN151+EM151</f>
        <v>337.519763226738</v>
      </c>
      <c r="FL151" s="0" t="n">
        <f aca="false">BQ151+CP151+DO151+EN151</f>
        <v>336.354304495842</v>
      </c>
      <c r="FM151" s="0" t="n">
        <f aca="false">BR151+CQ151+DP151+EO151</f>
        <v>486.795251077715</v>
      </c>
      <c r="FN151" s="0" t="n">
        <f aca="false">BS151+CR151+DQ151+EP151</f>
        <v>485.73518239538</v>
      </c>
      <c r="FO151" s="0" t="n">
        <f aca="false">BT151+CS151+DR151+EQ151</f>
        <v>479.965124799587</v>
      </c>
      <c r="FP151" s="0" t="n">
        <f aca="false">BU151+CT151+DS151+ER151</f>
        <v>202.82114210321</v>
      </c>
      <c r="FQ151" s="0" t="n">
        <f aca="false">BV151+CU151+DT151+ES151</f>
        <v>198.676471934212</v>
      </c>
      <c r="FR151" s="0" t="n">
        <f aca="false">BW151+CV151+DU151+ET151</f>
        <v>201.489405710189</v>
      </c>
      <c r="FS151" s="0" t="n">
        <f aca="false">BX151+CW151+DV151+EU151</f>
        <v>200.52961720815</v>
      </c>
      <c r="FT151" s="0" t="n">
        <f aca="false">BY151+CX151+DW151+EV151</f>
        <v>199.51421699787</v>
      </c>
      <c r="FU151" s="0" t="n">
        <f aca="false">AM151*'Dist Horaria'!$H$10</f>
        <v>0.103278029876729</v>
      </c>
      <c r="FV151" s="0" t="n">
        <f aca="false">AM151*'Dist Horaria'!$I$10</f>
        <v>0.0966568378894211</v>
      </c>
      <c r="FW151" s="0" t="n">
        <f aca="false">AM151*'Dist Horaria'!$J$10</f>
        <v>0.0962384016151838</v>
      </c>
      <c r="FX151" s="0" t="n">
        <f aca="false">AM151*'Dist Horaria'!$K$10</f>
        <v>0.0934706182568449</v>
      </c>
      <c r="FY151" s="0" t="n">
        <f aca="false">AM151*'Dist Horaria'!$L$10</f>
        <v>0.0935080237080666</v>
      </c>
      <c r="FZ151" s="0" t="n">
        <f aca="false">AM151*'Dist Horaria'!$M$10</f>
        <v>0.100057433469605</v>
      </c>
      <c r="GA151" s="0" t="n">
        <f aca="false">AM151*'Dist Horaria'!$N$10</f>
        <v>0.0946584678367309</v>
      </c>
      <c r="GB151" s="0" t="n">
        <f aca="false">AM151*'Dist Horaria'!$O$10</f>
        <v>0.0930428241482708</v>
      </c>
      <c r="GC151" s="0" t="n">
        <f aca="false">AM151*'Dist Horaria'!$P$10</f>
        <v>0.0944866357362398</v>
      </c>
      <c r="GD151" s="0" t="n">
        <f aca="false">AM151*'Dist Horaria'!$Q$10</f>
        <v>0.0855072177238137</v>
      </c>
      <c r="GE151" s="0" t="n">
        <f aca="false">AM151*'Dist Horaria'!$R$10</f>
        <v>0.104331646953286</v>
      </c>
      <c r="GF151" s="0" t="n">
        <f aca="false">AM151*'Dist Horaria'!$S$10</f>
        <v>0.0891032794369901</v>
      </c>
      <c r="GG151" s="0" t="n">
        <f aca="false">AR151*'Dist Horaria'!$H$10</f>
        <v>0.108031803105136</v>
      </c>
      <c r="GH151" s="0" t="n">
        <f aca="false">AR151*'Dist Horaria'!$I$10</f>
        <v>0.101105844990444</v>
      </c>
      <c r="GI151" s="0" t="n">
        <f aca="false">AR151*'Dist Horaria'!$J$10</f>
        <v>0.100668148558353</v>
      </c>
      <c r="GJ151" s="0" t="n">
        <f aca="false">AR151*'Dist Horaria'!$K$10</f>
        <v>0.097772967200201</v>
      </c>
      <c r="GK151" s="0" t="n">
        <f aca="false">AR151*'Dist Horaria'!$L$10</f>
        <v>0.0978120943828773</v>
      </c>
      <c r="GL151" s="0" t="n">
        <f aca="false">AR151*'Dist Horaria'!$M$10</f>
        <v>0.10466296621552</v>
      </c>
      <c r="GM151" s="0" t="n">
        <f aca="false">AR151*'Dist Horaria'!$N$10</f>
        <v>0.0990154921794819</v>
      </c>
      <c r="GN151" s="0" t="n">
        <f aca="false">AR151*'Dist Horaria'!$O$10</f>
        <v>0.0973254822030319</v>
      </c>
      <c r="GO151" s="0" t="n">
        <f aca="false">AR151*'Dist Horaria'!$P$10</f>
        <v>0.0988357508378863</v>
      </c>
      <c r="GP151" s="0" t="n">
        <f aca="false">AR151*'Dist Horaria'!$Q$10</f>
        <v>0.0894430201683046</v>
      </c>
      <c r="GQ151" s="0" t="n">
        <f aca="false">AR151*'Dist Horaria'!$R$10</f>
        <v>0.109133917007761</v>
      </c>
      <c r="GR151" s="0" t="n">
        <f aca="false">AR151*'Dist Horaria'!$S$10</f>
        <v>0.0932046046157954</v>
      </c>
      <c r="GS151" s="0" t="n">
        <f aca="false">AW151*'Dist Horaria'!$H$10</f>
        <v>0.00626271322348615</v>
      </c>
      <c r="GT151" s="0" t="n">
        <f aca="false">AW151*'Dist Horaria'!$I$10</f>
        <v>0.00586120840524312</v>
      </c>
      <c r="GU151" s="0" t="n">
        <f aca="false">AW151*'Dist Horaria'!$J$10</f>
        <v>0.00583583469903493</v>
      </c>
      <c r="GV151" s="0" t="n">
        <f aca="false">AW151*'Dist Horaria'!$K$10</f>
        <v>0.00566799809856237</v>
      </c>
      <c r="GW151" s="0" t="n">
        <f aca="false">AW151*'Dist Horaria'!$L$10</f>
        <v>0.00567026634103636</v>
      </c>
      <c r="GX151" s="0" t="n">
        <f aca="false">AW151*'Dist Horaria'!$M$10</f>
        <v>0.0060674183313345</v>
      </c>
      <c r="GY151" s="0" t="n">
        <f aca="false">AW151*'Dist Horaria'!$N$10</f>
        <v>0.00574002853214388</v>
      </c>
      <c r="GZ151" s="0" t="n">
        <f aca="false">AW151*'Dist Horaria'!$O$10</f>
        <v>0.0056420569393062</v>
      </c>
      <c r="HA151" s="0" t="n">
        <f aca="false">AW151*'Dist Horaria'!$P$10</f>
        <v>0.00572960874422529</v>
      </c>
      <c r="HB151" s="0" t="n">
        <f aca="false">AW151*'Dist Horaria'!$Q$10</f>
        <v>0.00518510261845244</v>
      </c>
      <c r="HC151" s="0" t="n">
        <f aca="false">AW151*'Dist Horaria'!$R$10</f>
        <v>0.00632660388450787</v>
      </c>
      <c r="HD151" s="0" t="n">
        <f aca="false">AW151*'Dist Horaria'!$S$10</f>
        <v>0.00540316548497365</v>
      </c>
    </row>
    <row r="152" customFormat="false" ht="13.8" hidden="false" customHeight="false" outlineLevel="0" collapsed="false">
      <c r="A152" s="0" t="n">
        <v>4.60198188388349</v>
      </c>
      <c r="B152" s="0" t="n">
        <v>-74.0935008723114</v>
      </c>
      <c r="C152" s="0" t="n">
        <v>30</v>
      </c>
      <c r="D152" s="0" t="n">
        <v>24</v>
      </c>
      <c r="E152" s="0" t="n">
        <v>2306</v>
      </c>
      <c r="F152" s="0" t="n">
        <v>44</v>
      </c>
      <c r="G152" s="0" t="s">
        <v>816</v>
      </c>
      <c r="H152" s="1" t="n">
        <v>41575</v>
      </c>
      <c r="I152" s="0" t="s">
        <v>860</v>
      </c>
      <c r="J152" s="0" t="s">
        <v>861</v>
      </c>
      <c r="K152" s="0" t="s">
        <v>862</v>
      </c>
      <c r="L152" s="0" t="s">
        <v>863</v>
      </c>
      <c r="M152" s="0" t="s">
        <v>864</v>
      </c>
      <c r="N152" s="0" t="n">
        <v>10</v>
      </c>
      <c r="O152" s="0" t="s">
        <v>865</v>
      </c>
      <c r="P152" s="0" t="s">
        <v>85</v>
      </c>
      <c r="Q152" s="0" t="s">
        <v>86</v>
      </c>
      <c r="R152" s="0" t="s">
        <v>87</v>
      </c>
      <c r="S152" s="0" t="n">
        <v>365</v>
      </c>
      <c r="T152" s="0" t="n">
        <v>24</v>
      </c>
      <c r="U152" s="0" t="n">
        <v>3</v>
      </c>
      <c r="V152" s="0" t="n">
        <v>110000</v>
      </c>
      <c r="W152" s="0" t="n">
        <f aca="false">V152*12</f>
        <v>1320000</v>
      </c>
      <c r="X152" s="0" t="n">
        <v>1</v>
      </c>
      <c r="Y152" s="0" t="s">
        <v>176</v>
      </c>
      <c r="Z152" s="0" t="n">
        <v>33035.58</v>
      </c>
      <c r="AB152" s="0" t="n">
        <v>0.005</v>
      </c>
      <c r="AC152" s="0" t="n">
        <v>-1</v>
      </c>
      <c r="AD152" s="0" t="n">
        <v>6188.77115187442</v>
      </c>
      <c r="AE152" s="0" t="n">
        <v>2.80970210295099</v>
      </c>
      <c r="AF152" s="0" t="n">
        <f aca="false">AE152/S152</f>
        <v>0.00769781398068764</v>
      </c>
      <c r="AG152" s="0" t="n">
        <f aca="false">AE152*EXP(AB152*AC152)</f>
        <v>2.79568865525016</v>
      </c>
      <c r="AH152" s="0" t="n">
        <f aca="false">AG152/S152</f>
        <v>0.0076594209732881</v>
      </c>
      <c r="AI152" s="0" t="s">
        <v>90</v>
      </c>
      <c r="AJ152" s="0" t="n">
        <f aca="false">IF(AI152="A",'FE DISTRIBUCIÓN'!$C$2,'FE DISTRIBUCIÓN'!$C$3)</f>
        <v>4.994E-006</v>
      </c>
      <c r="AK152" s="0" t="n">
        <f aca="false">W152*AJ152</f>
        <v>6.59208</v>
      </c>
      <c r="AL152" s="0" t="n">
        <f aca="false">AK152/365</f>
        <v>0.0180604931506849</v>
      </c>
      <c r="AM152" s="0" t="n">
        <f aca="false">AK152*EXP(AB152*AC152)</f>
        <v>6.5592018638365</v>
      </c>
      <c r="AN152" s="0" t="n">
        <f aca="false">AM152/365</f>
        <v>0.0179704160653055</v>
      </c>
      <c r="AO152" s="0" t="n">
        <v>5.223868284E-006</v>
      </c>
      <c r="AP152" s="0" t="n">
        <f aca="false">AO152*W152</f>
        <v>6.89550613488</v>
      </c>
      <c r="AQ152" s="0" t="n">
        <f aca="false">AP152/365</f>
        <v>0.0188917976298082</v>
      </c>
      <c r="AR152" s="0" t="n">
        <f aca="false">AP152*EXP(AB152*AC152)</f>
        <v>6.8611146545553</v>
      </c>
      <c r="AS152" s="0" t="n">
        <f aca="false">AR152/365</f>
        <v>0.0187975743960419</v>
      </c>
      <c r="AT152" s="0" t="n">
        <v>3.02832944E-007</v>
      </c>
      <c r="AU152" s="0" t="n">
        <f aca="false">AT152*W152</f>
        <v>0.39973948608</v>
      </c>
      <c r="AV152" s="0" t="n">
        <f aca="false">AU152/365</f>
        <v>0.00109517667419178</v>
      </c>
      <c r="AW152" s="0" t="n">
        <f aca="false">AU152*EXP(AB152*AC152)</f>
        <v>0.397745777075669</v>
      </c>
      <c r="AX152" s="0" t="n">
        <f aca="false">AW152/365</f>
        <v>0.00108971445774156</v>
      </c>
      <c r="AY152" s="0" t="n">
        <f aca="false">AW152+AR152+AM152+AG152</f>
        <v>16.6137509507176</v>
      </c>
      <c r="AZ152" s="0" t="n">
        <f aca="false">AH152+AN152+AS152+AX152</f>
        <v>0.045517125892377</v>
      </c>
      <c r="BA152" s="0" t="n">
        <f aca="false">AH152*1000000</f>
        <v>7659.4209732881</v>
      </c>
      <c r="BB152" s="0" t="n">
        <f aca="false">BA152*'Dist Horaria'!$H$3</f>
        <v>266.889011757769</v>
      </c>
      <c r="BC152" s="0" t="n">
        <f aca="false">BA152*'Dist Horaria'!$I$3</f>
        <v>259.749480831786</v>
      </c>
      <c r="BD152" s="0" t="n">
        <f aca="false">BA152*'Dist Horaria'!$J$3</f>
        <v>253.010641125091</v>
      </c>
      <c r="BE152" s="0" t="n">
        <f aca="false">BA152*'Dist Horaria'!$K$3</f>
        <v>247.269412889382</v>
      </c>
      <c r="BF152" s="0" t="n">
        <f aca="false">BA152*'Dist Horaria'!$L$3</f>
        <v>243.073946194986</v>
      </c>
      <c r="BG152" s="0" t="n">
        <f aca="false">BA152*'Dist Horaria'!$M$3</f>
        <v>240.432627248758</v>
      </c>
      <c r="BH152" s="0" t="n">
        <f aca="false">BA152*'Dist Horaria'!$N$3</f>
        <v>251.283883424777</v>
      </c>
      <c r="BI152" s="0" t="n">
        <f aca="false">BA152*'Dist Horaria'!$O$3</f>
        <v>251.283883424777</v>
      </c>
      <c r="BJ152" s="0" t="n">
        <f aca="false">BA152*'Dist Horaria'!$P$3</f>
        <v>332.457056861467</v>
      </c>
      <c r="BK152" s="0" t="n">
        <f aca="false">BA152*'Dist Horaria'!$Q$3</f>
        <v>367.620784029507</v>
      </c>
      <c r="BL152" s="0" t="n">
        <f aca="false">BA152*'Dist Horaria'!$R$3</f>
        <v>393.194403788081</v>
      </c>
      <c r="BM152" s="0" t="n">
        <f aca="false">BA152*'Dist Horaria'!$S$3</f>
        <v>405.981213667369</v>
      </c>
      <c r="BN152" s="0" t="n">
        <f aca="false">BA152*'Dist Horaria'!$T$3</f>
        <v>409.17791613719</v>
      </c>
      <c r="BO152" s="0" t="n">
        <f aca="false">BA152*'Dist Horaria'!$U$3</f>
        <v>405.981213667369</v>
      </c>
      <c r="BP152" s="0" t="n">
        <f aca="false">BA152*'Dist Horaria'!$V$3</f>
        <v>399.587808727725</v>
      </c>
      <c r="BQ152" s="0" t="n">
        <f aca="false">BA152*'Dist Horaria'!$W$3</f>
        <v>389.99770131826</v>
      </c>
      <c r="BR152" s="0" t="n">
        <f aca="false">BA152*'Dist Horaria'!$X$3</f>
        <v>382.439552039767</v>
      </c>
      <c r="BS152" s="0" t="n">
        <f aca="false">BA152*'Dist Horaria'!$Y$3</f>
        <v>373.716658422427</v>
      </c>
      <c r="BT152" s="0" t="n">
        <f aca="false">BA152*'Dist Horaria'!$Z$3</f>
        <v>326.237094680248</v>
      </c>
      <c r="BU152" s="0" t="n">
        <f aca="false">BA152*'Dist Horaria'!$AA$3</f>
        <v>310.232844040018</v>
      </c>
      <c r="BV152" s="0" t="n">
        <f aca="false">BA152*'Dist Horaria'!$AB$3</f>
        <v>276.127962379434</v>
      </c>
      <c r="BW152" s="0" t="n">
        <f aca="false">BA152*'Dist Horaria'!$AC$3</f>
        <v>299.274502305905</v>
      </c>
      <c r="BX152" s="0" t="n">
        <f aca="false">BA152*'Dist Horaria'!$AD$3</f>
        <v>291.376775358641</v>
      </c>
      <c r="BY152" s="0" t="n">
        <f aca="false">BA152*'Dist Horaria'!$AE$3</f>
        <v>283.021441255393</v>
      </c>
      <c r="BZ152" s="0" t="n">
        <f aca="false">AN152*1000000</f>
        <v>17970.4160653055</v>
      </c>
      <c r="CA152" s="0" t="n">
        <f aca="false">BZ152*'Dist Horaria'!$H$6</f>
        <v>449.260401632637</v>
      </c>
      <c r="CB152" s="0" t="n">
        <f aca="false">BZ152*'Dist Horaria'!$I$6</f>
        <v>449.260401632637</v>
      </c>
      <c r="CC152" s="0" t="n">
        <f aca="false">BZ152*'Dist Horaria'!$J$6</f>
        <v>449.260401632637</v>
      </c>
      <c r="CD152" s="0" t="n">
        <f aca="false">BZ152*'Dist Horaria'!$K$6</f>
        <v>449.260401632637</v>
      </c>
      <c r="CE152" s="0" t="n">
        <f aca="false">BZ152*'Dist Horaria'!$L$6</f>
        <v>449.260401632637</v>
      </c>
      <c r="CF152" s="0" t="n">
        <f aca="false">BZ152*'Dist Horaria'!$M$6</f>
        <v>1198.02773768703</v>
      </c>
      <c r="CG152" s="0" t="n">
        <f aca="false">BZ152*'Dist Horaria'!$N$6</f>
        <v>1198.02773768703</v>
      </c>
      <c r="CH152" s="0" t="n">
        <f aca="false">BZ152*'Dist Horaria'!$O$6</f>
        <v>1198.02773768703</v>
      </c>
      <c r="CI152" s="0" t="n">
        <f aca="false">BZ152*'Dist Horaria'!$P$6</f>
        <v>786.205702857114</v>
      </c>
      <c r="CJ152" s="0" t="n">
        <f aca="false">BZ152*'Dist Horaria'!$Q$6</f>
        <v>786.205702857114</v>
      </c>
      <c r="CK152" s="0" t="n">
        <f aca="false">BZ152*'Dist Horaria'!$R$6</f>
        <v>786.205702857114</v>
      </c>
      <c r="CL152" s="0" t="n">
        <f aca="false">BZ152*'Dist Horaria'!$S$6</f>
        <v>786.205702857114</v>
      </c>
      <c r="CM152" s="0" t="n">
        <f aca="false">BZ152*'Dist Horaria'!$T$6</f>
        <v>786.205702857114</v>
      </c>
      <c r="CN152" s="0" t="n">
        <f aca="false">BZ152*'Dist Horaria'!$U$6</f>
        <v>786.205702857114</v>
      </c>
      <c r="CO152" s="0" t="n">
        <f aca="false">BZ152*'Dist Horaria'!$V$6</f>
        <v>786.205702857114</v>
      </c>
      <c r="CP152" s="0" t="n">
        <f aca="false">BZ152*'Dist Horaria'!$W$6</f>
        <v>786.205702857114</v>
      </c>
      <c r="CQ152" s="0" t="n">
        <f aca="false">BZ152*'Dist Horaria'!$X$6</f>
        <v>1198.02773768703</v>
      </c>
      <c r="CR152" s="0" t="n">
        <f aca="false">BZ152*'Dist Horaria'!$Y$6</f>
        <v>1198.02773768703</v>
      </c>
      <c r="CS152" s="0" t="n">
        <f aca="false">BZ152*'Dist Horaria'!$Z$6</f>
        <v>1198.02773768703</v>
      </c>
      <c r="CT152" s="0" t="n">
        <f aca="false">BZ152*'Dist Horaria'!$AA$6</f>
        <v>449.260401632637</v>
      </c>
      <c r="CU152" s="0" t="n">
        <f aca="false">BZ152*'Dist Horaria'!$AB$6</f>
        <v>449.260401632637</v>
      </c>
      <c r="CV152" s="0" t="n">
        <f aca="false">BZ152*'Dist Horaria'!$AC$6</f>
        <v>449.260401632637</v>
      </c>
      <c r="CW152" s="0" t="n">
        <f aca="false">BZ152*'Dist Horaria'!$AD$6</f>
        <v>449.260401632637</v>
      </c>
      <c r="CX152" s="0" t="n">
        <f aca="false">BZ152*'Dist Horaria'!$AE$6</f>
        <v>449.260401632637</v>
      </c>
      <c r="CY152" s="0" t="n">
        <f aca="false">AS152*1000000</f>
        <v>18797.5743960419</v>
      </c>
      <c r="CZ152" s="0" t="n">
        <f aca="false">CY152*'Dist Horaria'!$H$6</f>
        <v>469.939359901048</v>
      </c>
      <c r="DA152" s="0" t="n">
        <f aca="false">CY152*'Dist Horaria'!$I$6</f>
        <v>469.939359901048</v>
      </c>
      <c r="DB152" s="0" t="n">
        <f aca="false">CY152*'Dist Horaria'!$J$6</f>
        <v>469.939359901048</v>
      </c>
      <c r="DC152" s="0" t="n">
        <f aca="false">CY152*'Dist Horaria'!$K$6</f>
        <v>469.939359901048</v>
      </c>
      <c r="DD152" s="0" t="n">
        <f aca="false">CY152*'Dist Horaria'!$L$6</f>
        <v>469.939359901048</v>
      </c>
      <c r="DE152" s="0" t="n">
        <f aca="false">CY152*'Dist Horaria'!$M$6</f>
        <v>1253.1716264028</v>
      </c>
      <c r="DF152" s="0" t="n">
        <f aca="false">CY152*'Dist Horaria'!$N$6</f>
        <v>1253.1716264028</v>
      </c>
      <c r="DG152" s="0" t="n">
        <f aca="false">CY152*'Dist Horaria'!$O$6</f>
        <v>1253.1716264028</v>
      </c>
      <c r="DH152" s="0" t="n">
        <f aca="false">CY152*'Dist Horaria'!$P$6</f>
        <v>822.393879826834</v>
      </c>
      <c r="DI152" s="0" t="n">
        <f aca="false">CY152*'Dist Horaria'!$Q$6</f>
        <v>822.393879826834</v>
      </c>
      <c r="DJ152" s="0" t="n">
        <f aca="false">CY152*'Dist Horaria'!$R$6</f>
        <v>822.393879826834</v>
      </c>
      <c r="DK152" s="0" t="n">
        <f aca="false">CY152*'Dist Horaria'!$S$6</f>
        <v>822.393879826834</v>
      </c>
      <c r="DL152" s="0" t="n">
        <f aca="false">CY152*'Dist Horaria'!$T$6</f>
        <v>822.393879826834</v>
      </c>
      <c r="DM152" s="0" t="n">
        <f aca="false">CY152*'Dist Horaria'!$U$6</f>
        <v>822.393879826834</v>
      </c>
      <c r="DN152" s="0" t="n">
        <f aca="false">CY152*'Dist Horaria'!$V$6</f>
        <v>822.393879826834</v>
      </c>
      <c r="DO152" s="0" t="n">
        <f aca="false">CY152*'Dist Horaria'!$W$6</f>
        <v>822.393879826834</v>
      </c>
      <c r="DP152" s="0" t="n">
        <f aca="false">CY152*'Dist Horaria'!$X$6</f>
        <v>1253.1716264028</v>
      </c>
      <c r="DQ152" s="0" t="n">
        <f aca="false">CY152*'Dist Horaria'!$Y$6</f>
        <v>1253.1716264028</v>
      </c>
      <c r="DR152" s="0" t="n">
        <f aca="false">CY152*'Dist Horaria'!$Z$6</f>
        <v>1253.1716264028</v>
      </c>
      <c r="DS152" s="0" t="n">
        <f aca="false">CY152*'Dist Horaria'!$AA$6</f>
        <v>469.939359901048</v>
      </c>
      <c r="DT152" s="0" t="n">
        <f aca="false">CY152*'Dist Horaria'!$AB$6</f>
        <v>469.939359901048</v>
      </c>
      <c r="DU152" s="0" t="n">
        <f aca="false">CY152*'Dist Horaria'!$AC$6</f>
        <v>469.939359901048</v>
      </c>
      <c r="DV152" s="0" t="n">
        <f aca="false">CY152*'Dist Horaria'!$AD$6</f>
        <v>469.939359901048</v>
      </c>
      <c r="DW152" s="0" t="n">
        <f aca="false">CY152*'Dist Horaria'!$AE$6</f>
        <v>469.939359901048</v>
      </c>
      <c r="DX152" s="0" t="n">
        <f aca="false">AX152*1000000</f>
        <v>1089.71445774156</v>
      </c>
      <c r="DY152" s="0" t="n">
        <f aca="false">DX152*'Dist Horaria'!$H$6</f>
        <v>27.242861443539</v>
      </c>
      <c r="DZ152" s="0" t="n">
        <f aca="false">DX152*'Dist Horaria'!$I$6</f>
        <v>27.242861443539</v>
      </c>
      <c r="EA152" s="0" t="n">
        <f aca="false">DX152*'Dist Horaria'!$J$6</f>
        <v>27.242861443539</v>
      </c>
      <c r="EB152" s="0" t="n">
        <f aca="false">DX152*'Dist Horaria'!$K$6</f>
        <v>27.242861443539</v>
      </c>
      <c r="EC152" s="0" t="n">
        <f aca="false">DX152*'Dist Horaria'!$L$6</f>
        <v>27.242861443539</v>
      </c>
      <c r="ED152" s="0" t="n">
        <f aca="false">DX152*'Dist Horaria'!$M$6</f>
        <v>72.647630516104</v>
      </c>
      <c r="EE152" s="0" t="n">
        <f aca="false">DX152*'Dist Horaria'!$N$6</f>
        <v>72.647630516104</v>
      </c>
      <c r="EF152" s="0" t="n">
        <f aca="false">DX152*'Dist Horaria'!$O$6</f>
        <v>72.647630516104</v>
      </c>
      <c r="EG152" s="0" t="n">
        <f aca="false">DX152*'Dist Horaria'!$P$6</f>
        <v>47.6750075261933</v>
      </c>
      <c r="EH152" s="0" t="n">
        <f aca="false">DX152*'Dist Horaria'!$Q$6</f>
        <v>47.6750075261933</v>
      </c>
      <c r="EI152" s="0" t="n">
        <f aca="false">DX152*'Dist Horaria'!$R$6</f>
        <v>47.6750075261933</v>
      </c>
      <c r="EJ152" s="0" t="n">
        <f aca="false">DX152*'Dist Horaria'!$S$6</f>
        <v>47.6750075261933</v>
      </c>
      <c r="EK152" s="0" t="n">
        <f aca="false">DX152*'Dist Horaria'!$T$6</f>
        <v>47.6750075261933</v>
      </c>
      <c r="EL152" s="0" t="n">
        <f aca="false">DX152*'Dist Horaria'!$U$6</f>
        <v>47.6750075261933</v>
      </c>
      <c r="EM152" s="0" t="n">
        <f aca="false">DX152*'Dist Horaria'!$V$6</f>
        <v>47.6750075261933</v>
      </c>
      <c r="EN152" s="0" t="n">
        <f aca="false">DX152*'Dist Horaria'!$W$6</f>
        <v>47.6750075261933</v>
      </c>
      <c r="EO152" s="0" t="n">
        <f aca="false">DX152*'Dist Horaria'!$X$6</f>
        <v>72.647630516104</v>
      </c>
      <c r="EP152" s="0" t="n">
        <f aca="false">DX152*'Dist Horaria'!$Y$6</f>
        <v>72.647630516104</v>
      </c>
      <c r="EQ152" s="0" t="n">
        <f aca="false">DX152*'Dist Horaria'!$Z$6</f>
        <v>72.647630516104</v>
      </c>
      <c r="ER152" s="0" t="n">
        <f aca="false">DX152*'Dist Horaria'!$AA$6</f>
        <v>27.242861443539</v>
      </c>
      <c r="ES152" s="0" t="n">
        <f aca="false">DX152*'Dist Horaria'!$AB$6</f>
        <v>27.242861443539</v>
      </c>
      <c r="ET152" s="0" t="n">
        <f aca="false">DX152*'Dist Horaria'!$AC$6</f>
        <v>27.242861443539</v>
      </c>
      <c r="EU152" s="0" t="n">
        <f aca="false">DX152*'Dist Horaria'!$AD$6</f>
        <v>27.242861443539</v>
      </c>
      <c r="EV152" s="0" t="n">
        <f aca="false">DX152*'Dist Horaria'!$AE$6</f>
        <v>27.242861443539</v>
      </c>
      <c r="EW152" s="0" t="n">
        <f aca="false">BB152+CA152+CZ152+DY152</f>
        <v>1213.33163473499</v>
      </c>
      <c r="EX152" s="0" t="n">
        <f aca="false">BC152+CB152+DA152+DZ152</f>
        <v>1206.19210380901</v>
      </c>
      <c r="EY152" s="0" t="n">
        <f aca="false">BD152+CC152+DB152+EA152</f>
        <v>1199.45326410232</v>
      </c>
      <c r="EZ152" s="0" t="n">
        <f aca="false">BE152+CD152+DC152+EB152</f>
        <v>1193.71203586661</v>
      </c>
      <c r="FA152" s="0" t="n">
        <f aca="false">BF152+CE152+DD152+EC152</f>
        <v>1189.51656917221</v>
      </c>
      <c r="FB152" s="0" t="n">
        <f aca="false">BG152+CF152+DE152+ED152</f>
        <v>2764.27962185469</v>
      </c>
      <c r="FC152" s="0" t="n">
        <f aca="false">BH152+CG152+DF152+EE152</f>
        <v>2775.13087803071</v>
      </c>
      <c r="FD152" s="0" t="n">
        <f aca="false">BI152+CH152+DG152+EF152</f>
        <v>2775.13087803071</v>
      </c>
      <c r="FE152" s="0" t="n">
        <f aca="false">BJ152+CI152+DH152+EG152</f>
        <v>1988.73164707161</v>
      </c>
      <c r="FF152" s="0" t="n">
        <f aca="false">BK152+CJ152+DI152+EH152</f>
        <v>2023.89537423965</v>
      </c>
      <c r="FG152" s="0" t="n">
        <f aca="false">BL152+CK152+DJ152+EI152</f>
        <v>2049.46899399822</v>
      </c>
      <c r="FH152" s="0" t="n">
        <f aca="false">BM152+CL152+DK152+EJ152</f>
        <v>2062.25580387751</v>
      </c>
      <c r="FI152" s="0" t="n">
        <f aca="false">BN152+CM152+DL152+EK152</f>
        <v>2065.45250634733</v>
      </c>
      <c r="FJ152" s="0" t="n">
        <f aca="false">BO152+CN152+DM152+EL152</f>
        <v>2062.25580387751</v>
      </c>
      <c r="FK152" s="0" t="n">
        <f aca="false">BP152+CO152+DN152+EM152</f>
        <v>2055.86239893787</v>
      </c>
      <c r="FL152" s="0" t="n">
        <f aca="false">BQ152+CP152+DO152+EN152</f>
        <v>2046.2722915284</v>
      </c>
      <c r="FM152" s="0" t="n">
        <f aca="false">BR152+CQ152+DP152+EO152</f>
        <v>2906.2865466457</v>
      </c>
      <c r="FN152" s="0" t="n">
        <f aca="false">BS152+CR152+DQ152+EP152</f>
        <v>2897.56365302836</v>
      </c>
      <c r="FO152" s="0" t="n">
        <f aca="false">BT152+CS152+DR152+EQ152</f>
        <v>2850.08408928618</v>
      </c>
      <c r="FP152" s="0" t="n">
        <f aca="false">BU152+CT152+DS152+ER152</f>
        <v>1256.67546701724</v>
      </c>
      <c r="FQ152" s="0" t="n">
        <f aca="false">BV152+CU152+DT152+ES152</f>
        <v>1222.57058535666</v>
      </c>
      <c r="FR152" s="0" t="n">
        <f aca="false">BW152+CV152+DU152+ET152</f>
        <v>1245.71712528313</v>
      </c>
      <c r="FS152" s="0" t="n">
        <f aca="false">BX152+CW152+DV152+EU152</f>
        <v>1237.81939833586</v>
      </c>
      <c r="FT152" s="0" t="n">
        <f aca="false">BY152+CX152+DW152+EV152</f>
        <v>1229.46406423262</v>
      </c>
      <c r="FU152" s="0" t="n">
        <f aca="false">AM152*'Dist Horaria'!$H$10</f>
        <v>0.591975978633352</v>
      </c>
      <c r="FV152" s="0" t="n">
        <f aca="false">AM152*'Dist Horaria'!$I$10</f>
        <v>0.554024183744504</v>
      </c>
      <c r="FW152" s="0" t="n">
        <f aca="false">AM152*'Dist Horaria'!$J$10</f>
        <v>0.551625762480727</v>
      </c>
      <c r="FX152" s="0" t="n">
        <f aca="false">AM152*'Dist Horaria'!$K$10</f>
        <v>0.535761195116755</v>
      </c>
      <c r="FY152" s="0" t="n">
        <f aca="false">AM152*'Dist Horaria'!$L$10</f>
        <v>0.535975598205385</v>
      </c>
      <c r="FZ152" s="0" t="n">
        <f aca="false">AM152*'Dist Horaria'!$M$10</f>
        <v>0.573515946890239</v>
      </c>
      <c r="GA152" s="0" t="n">
        <f aca="false">AM152*'Dist Horaria'!$N$10</f>
        <v>0.542569791469353</v>
      </c>
      <c r="GB152" s="0" t="n">
        <f aca="false">AM152*'Dist Horaria'!$O$10</f>
        <v>0.53330913598686</v>
      </c>
      <c r="GC152" s="0" t="n">
        <f aca="false">AM152*'Dist Horaria'!$P$10</f>
        <v>0.541584872644214</v>
      </c>
      <c r="GD152" s="0" t="n">
        <f aca="false">AM152*'Dist Horaria'!$Q$10</f>
        <v>0.490116038742091</v>
      </c>
      <c r="GE152" s="0" t="n">
        <f aca="false">AM152*'Dist Horaria'!$R$10</f>
        <v>0.598015172068241</v>
      </c>
      <c r="GF152" s="0" t="n">
        <f aca="false">AM152*'Dist Horaria'!$S$10</f>
        <v>0.510728187854777</v>
      </c>
      <c r="GG152" s="0" t="n">
        <f aca="false">AR152*'Dist Horaria'!$H$10</f>
        <v>0.619223976706574</v>
      </c>
      <c r="GH152" s="0" t="n">
        <f aca="false">AR152*'Dist Horaria'!$I$10</f>
        <v>0.579525302769705</v>
      </c>
      <c r="GI152" s="0" t="n">
        <f aca="false">AR152*'Dist Horaria'!$J$10</f>
        <v>0.577016484833879</v>
      </c>
      <c r="GJ152" s="0" t="n">
        <f aca="false">AR152*'Dist Horaria'!$K$10</f>
        <v>0.560421689020495</v>
      </c>
      <c r="GK152" s="0" t="n">
        <f aca="false">AR152*'Dist Horaria'!$L$10</f>
        <v>0.560645960845622</v>
      </c>
      <c r="GL152" s="0" t="n">
        <f aca="false">AR152*'Dist Horaria'!$M$10</f>
        <v>0.599914250165829</v>
      </c>
      <c r="GM152" s="0" t="n">
        <f aca="false">AR152*'Dist Horaria'!$N$10</f>
        <v>0.567543677515668</v>
      </c>
      <c r="GN152" s="0" t="n">
        <f aca="false">AR152*'Dist Horaria'!$O$10</f>
        <v>0.557856764327033</v>
      </c>
      <c r="GO152" s="0" t="n">
        <f aca="false">AR152*'Dist Horaria'!$P$10</f>
        <v>0.56651342396882</v>
      </c>
      <c r="GP152" s="0" t="n">
        <f aca="false">AR152*'Dist Horaria'!$Q$10</f>
        <v>0.512675536696941</v>
      </c>
      <c r="GQ152" s="0" t="n">
        <f aca="false">AR152*'Dist Horaria'!$R$10</f>
        <v>0.625541147520642</v>
      </c>
      <c r="GR152" s="0" t="n">
        <f aca="false">AR152*'Dist Horaria'!$S$10</f>
        <v>0.534236440184093</v>
      </c>
      <c r="GS152" s="0" t="n">
        <f aca="false">AW152*'Dist Horaria'!$H$10</f>
        <v>0.0358970421279173</v>
      </c>
      <c r="GT152" s="0" t="n">
        <f aca="false">AW152*'Dist Horaria'!$I$10</f>
        <v>0.03359566972578</v>
      </c>
      <c r="GU152" s="0" t="n">
        <f aca="false">AW152*'Dist Horaria'!$J$10</f>
        <v>0.0334502310048625</v>
      </c>
      <c r="GV152" s="0" t="n">
        <f aca="false">AW152*'Dist Horaria'!$K$10</f>
        <v>0.0324882138562606</v>
      </c>
      <c r="GW152" s="0" t="n">
        <f aca="false">AW152*'Dist Horaria'!$L$10</f>
        <v>0.0325012151214853</v>
      </c>
      <c r="GX152" s="0" t="n">
        <f aca="false">AW152*'Dist Horaria'!$M$10</f>
        <v>0.0347776376907727</v>
      </c>
      <c r="GY152" s="0" t="n">
        <f aca="false">AW152*'Dist Horaria'!$N$10</f>
        <v>0.0329010827545315</v>
      </c>
      <c r="GZ152" s="0" t="n">
        <f aca="false">AW152*'Dist Horaria'!$O$10</f>
        <v>0.0323395225696831</v>
      </c>
      <c r="HA152" s="0" t="n">
        <f aca="false">AW152*'Dist Horaria'!$P$10</f>
        <v>0.032841357911236</v>
      </c>
      <c r="HB152" s="0" t="n">
        <f aca="false">AW152*'Dist Horaria'!$Q$10</f>
        <v>0.0297203209679386</v>
      </c>
      <c r="HC152" s="0" t="n">
        <f aca="false">AW152*'Dist Horaria'!$R$10</f>
        <v>0.0362632549287329</v>
      </c>
      <c r="HD152" s="0" t="n">
        <f aca="false">AW152*'Dist Horaria'!$S$10</f>
        <v>0.0309702284164692</v>
      </c>
    </row>
    <row r="153" customFormat="false" ht="13.8" hidden="false" customHeight="false" outlineLevel="0" collapsed="false">
      <c r="A153" s="0" t="n">
        <v>4.60434076037303</v>
      </c>
      <c r="B153" s="0" t="n">
        <v>-74.0925084370556</v>
      </c>
      <c r="C153" s="0" t="n">
        <v>30</v>
      </c>
      <c r="D153" s="0" t="n">
        <v>24</v>
      </c>
      <c r="E153" s="0" t="n">
        <v>2306</v>
      </c>
      <c r="F153" s="0" t="n">
        <v>46</v>
      </c>
      <c r="G153" s="0" t="s">
        <v>816</v>
      </c>
      <c r="H153" s="1" t="n">
        <v>41157</v>
      </c>
      <c r="I153" s="0" t="s">
        <v>866</v>
      </c>
      <c r="J153" s="0" t="s">
        <v>867</v>
      </c>
      <c r="K153" s="0" t="s">
        <v>868</v>
      </c>
      <c r="L153" s="0" t="s">
        <v>869</v>
      </c>
      <c r="M153" s="0" t="s">
        <v>842</v>
      </c>
      <c r="N153" s="0" t="n">
        <v>10</v>
      </c>
      <c r="O153" s="0" t="s">
        <v>110</v>
      </c>
      <c r="P153" s="0" t="s">
        <v>85</v>
      </c>
      <c r="Q153" s="0" t="s">
        <v>86</v>
      </c>
      <c r="R153" s="0" t="s">
        <v>87</v>
      </c>
      <c r="S153" s="0" t="n">
        <v>365</v>
      </c>
      <c r="T153" s="0" t="n">
        <v>24</v>
      </c>
      <c r="U153" s="0" t="n">
        <v>3</v>
      </c>
      <c r="V153" s="0" t="n">
        <v>45000</v>
      </c>
      <c r="W153" s="0" t="n">
        <f aca="false">V153*12</f>
        <v>540000</v>
      </c>
      <c r="X153" s="0" t="n">
        <v>1</v>
      </c>
      <c r="Y153" s="0" t="s">
        <v>176</v>
      </c>
      <c r="Z153" s="0" t="n">
        <v>36772.58</v>
      </c>
      <c r="AB153" s="0" t="n">
        <v>0.005</v>
      </c>
      <c r="AC153" s="0" t="n">
        <v>0</v>
      </c>
      <c r="AD153" s="0" t="n">
        <v>3010.18946987392</v>
      </c>
      <c r="AE153" s="0" t="n">
        <v>1.36662601932276</v>
      </c>
      <c r="AF153" s="0" t="n">
        <f aca="false">AE153/S153</f>
        <v>0.00374418087485688</v>
      </c>
      <c r="AG153" s="0" t="n">
        <f aca="false">AE153*EXP(AB153*AC153)</f>
        <v>1.36662601932276</v>
      </c>
      <c r="AH153" s="0" t="n">
        <f aca="false">AG153/S153</f>
        <v>0.00374418087485688</v>
      </c>
      <c r="AI153" s="0" t="s">
        <v>90</v>
      </c>
      <c r="AJ153" s="0" t="n">
        <f aca="false">IF(AI153="A",'FE DISTRIBUCIÓN'!$C$2,'FE DISTRIBUCIÓN'!$C$3)</f>
        <v>4.994E-006</v>
      </c>
      <c r="AK153" s="0" t="n">
        <f aca="false">W153*AJ153</f>
        <v>2.69676</v>
      </c>
      <c r="AL153" s="0" t="n">
        <f aca="false">AK153/365</f>
        <v>0.00738838356164384</v>
      </c>
      <c r="AM153" s="0" t="n">
        <f aca="false">AK153*EXP(AB153*AC153)</f>
        <v>2.69676</v>
      </c>
      <c r="AN153" s="0" t="n">
        <f aca="false">AM153/365</f>
        <v>0.00738838356164384</v>
      </c>
      <c r="AO153" s="0" t="n">
        <v>5.223868284E-006</v>
      </c>
      <c r="AP153" s="0" t="n">
        <f aca="false">AO153*W153</f>
        <v>2.82088887336</v>
      </c>
      <c r="AQ153" s="0" t="n">
        <f aca="false">AP153/365</f>
        <v>0.00772846266673973</v>
      </c>
      <c r="AR153" s="0" t="n">
        <f aca="false">AP153*EXP(AB153*AC153)</f>
        <v>2.82088887336</v>
      </c>
      <c r="AS153" s="0" t="n">
        <f aca="false">AR153/365</f>
        <v>0.00772846266673973</v>
      </c>
      <c r="AT153" s="0" t="n">
        <v>3.02832944E-007</v>
      </c>
      <c r="AU153" s="0" t="n">
        <f aca="false">AT153*W153</f>
        <v>0.16352978976</v>
      </c>
      <c r="AV153" s="0" t="n">
        <f aca="false">AU153/365</f>
        <v>0.000448026821260274</v>
      </c>
      <c r="AW153" s="0" t="n">
        <f aca="false">AU153*EXP(AB153*AC153)</f>
        <v>0.16352978976</v>
      </c>
      <c r="AX153" s="0" t="n">
        <f aca="false">AW153/365</f>
        <v>0.000448026821260274</v>
      </c>
      <c r="AY153" s="0" t="n">
        <f aca="false">AW153+AR153+AM153+AG153</f>
        <v>7.04780468244276</v>
      </c>
      <c r="AZ153" s="0" t="n">
        <f aca="false">AH153+AN153+AS153+AX153</f>
        <v>0.0193090539245007</v>
      </c>
      <c r="BA153" s="0" t="n">
        <f aca="false">AH153*1000000</f>
        <v>3744.18087485688</v>
      </c>
      <c r="BB153" s="0" t="n">
        <f aca="false">BA153*'Dist Horaria'!$H$3</f>
        <v>130.464265773854</v>
      </c>
      <c r="BC153" s="0" t="n">
        <f aca="false">BA153*'Dist Horaria'!$I$3</f>
        <v>126.974224523773</v>
      </c>
      <c r="BD153" s="0" t="n">
        <f aca="false">BA153*'Dist Horaria'!$J$3</f>
        <v>123.68005452887</v>
      </c>
      <c r="BE153" s="0" t="n">
        <f aca="false">BA153*'Dist Horaria'!$K$3</f>
        <v>120.873550351427</v>
      </c>
      <c r="BF153" s="0" t="n">
        <f aca="false">BA153*'Dist Horaria'!$L$3</f>
        <v>118.822666059646</v>
      </c>
      <c r="BG153" s="0" t="n">
        <f aca="false">BA153*'Dist Horaria'!$M$3</f>
        <v>117.531501111622</v>
      </c>
      <c r="BH153" s="0" t="n">
        <f aca="false">BA153*'Dist Horaria'!$N$3</f>
        <v>122.835957673563</v>
      </c>
      <c r="BI153" s="0" t="n">
        <f aca="false">BA153*'Dist Horaria'!$O$3</f>
        <v>122.835957673563</v>
      </c>
      <c r="BJ153" s="0" t="n">
        <f aca="false">BA153*'Dist Horaria'!$P$3</f>
        <v>162.516116864842</v>
      </c>
      <c r="BK153" s="0" t="n">
        <f aca="false">BA153*'Dist Horaria'!$Q$3</f>
        <v>179.705321533239</v>
      </c>
      <c r="BL153" s="0" t="n">
        <f aca="false">BA153*'Dist Horaria'!$R$3</f>
        <v>192.206561292073</v>
      </c>
      <c r="BM153" s="0" t="n">
        <f aca="false">BA153*'Dist Horaria'!$S$3</f>
        <v>198.45718117149</v>
      </c>
      <c r="BN153" s="0" t="n">
        <f aca="false">BA153*'Dist Horaria'!$T$3</f>
        <v>200.019836141344</v>
      </c>
      <c r="BO153" s="0" t="n">
        <f aca="false">BA153*'Dist Horaria'!$U$3</f>
        <v>198.45718117149</v>
      </c>
      <c r="BP153" s="0" t="n">
        <f aca="false">BA153*'Dist Horaria'!$V$3</f>
        <v>195.331871231782</v>
      </c>
      <c r="BQ153" s="0" t="n">
        <f aca="false">BA153*'Dist Horaria'!$W$3</f>
        <v>190.643906322219</v>
      </c>
      <c r="BR153" s="0" t="n">
        <f aca="false">BA153*'Dist Horaria'!$X$3</f>
        <v>186.94923043529</v>
      </c>
      <c r="BS153" s="0" t="n">
        <f aca="false">BA153*'Dist Horaria'!$Y$3</f>
        <v>182.685188601141</v>
      </c>
      <c r="BT153" s="0" t="n">
        <f aca="false">BA153*'Dist Horaria'!$Z$3</f>
        <v>159.475591540216</v>
      </c>
      <c r="BU153" s="0" t="n">
        <f aca="false">BA153*'Dist Horaria'!$AA$3</f>
        <v>151.652179121374</v>
      </c>
      <c r="BV153" s="0" t="n">
        <f aca="false">BA153*'Dist Horaria'!$AB$3</f>
        <v>134.980573513307</v>
      </c>
      <c r="BW153" s="0" t="n">
        <f aca="false">BA153*'Dist Horaria'!$AC$3</f>
        <v>146.295375560882</v>
      </c>
      <c r="BX153" s="0" t="n">
        <f aca="false">BA153*'Dist Horaria'!$AD$3</f>
        <v>142.434702764086</v>
      </c>
      <c r="BY153" s="0" t="n">
        <f aca="false">BA153*'Dist Horaria'!$AE$3</f>
        <v>138.350336300678</v>
      </c>
      <c r="BZ153" s="0" t="n">
        <f aca="false">AN153*1000000</f>
        <v>7388.38356164384</v>
      </c>
      <c r="CA153" s="0" t="n">
        <f aca="false">BZ153*'Dist Horaria'!$H$6</f>
        <v>184.709589041096</v>
      </c>
      <c r="CB153" s="0" t="n">
        <f aca="false">BZ153*'Dist Horaria'!$I$6</f>
        <v>184.709589041096</v>
      </c>
      <c r="CC153" s="0" t="n">
        <f aca="false">BZ153*'Dist Horaria'!$J$6</f>
        <v>184.709589041096</v>
      </c>
      <c r="CD153" s="0" t="n">
        <f aca="false">BZ153*'Dist Horaria'!$K$6</f>
        <v>184.709589041096</v>
      </c>
      <c r="CE153" s="0" t="n">
        <f aca="false">BZ153*'Dist Horaria'!$L$6</f>
        <v>184.709589041096</v>
      </c>
      <c r="CF153" s="0" t="n">
        <f aca="false">BZ153*'Dist Horaria'!$M$6</f>
        <v>492.558904109589</v>
      </c>
      <c r="CG153" s="0" t="n">
        <f aca="false">BZ153*'Dist Horaria'!$N$6</f>
        <v>492.558904109589</v>
      </c>
      <c r="CH153" s="0" t="n">
        <f aca="false">BZ153*'Dist Horaria'!$O$6</f>
        <v>492.558904109589</v>
      </c>
      <c r="CI153" s="0" t="n">
        <f aca="false">BZ153*'Dist Horaria'!$P$6</f>
        <v>323.241780821918</v>
      </c>
      <c r="CJ153" s="0" t="n">
        <f aca="false">BZ153*'Dist Horaria'!$Q$6</f>
        <v>323.241780821918</v>
      </c>
      <c r="CK153" s="0" t="n">
        <f aca="false">BZ153*'Dist Horaria'!$R$6</f>
        <v>323.241780821918</v>
      </c>
      <c r="CL153" s="0" t="n">
        <f aca="false">BZ153*'Dist Horaria'!$S$6</f>
        <v>323.241780821918</v>
      </c>
      <c r="CM153" s="0" t="n">
        <f aca="false">BZ153*'Dist Horaria'!$T$6</f>
        <v>323.241780821918</v>
      </c>
      <c r="CN153" s="0" t="n">
        <f aca="false">BZ153*'Dist Horaria'!$U$6</f>
        <v>323.241780821918</v>
      </c>
      <c r="CO153" s="0" t="n">
        <f aca="false">BZ153*'Dist Horaria'!$V$6</f>
        <v>323.241780821918</v>
      </c>
      <c r="CP153" s="0" t="n">
        <f aca="false">BZ153*'Dist Horaria'!$W$6</f>
        <v>323.241780821918</v>
      </c>
      <c r="CQ153" s="0" t="n">
        <f aca="false">BZ153*'Dist Horaria'!$X$6</f>
        <v>492.558904109589</v>
      </c>
      <c r="CR153" s="0" t="n">
        <f aca="false">BZ153*'Dist Horaria'!$Y$6</f>
        <v>492.558904109589</v>
      </c>
      <c r="CS153" s="0" t="n">
        <f aca="false">BZ153*'Dist Horaria'!$Z$6</f>
        <v>492.558904109589</v>
      </c>
      <c r="CT153" s="0" t="n">
        <f aca="false">BZ153*'Dist Horaria'!$AA$6</f>
        <v>184.709589041096</v>
      </c>
      <c r="CU153" s="0" t="n">
        <f aca="false">BZ153*'Dist Horaria'!$AB$6</f>
        <v>184.709589041096</v>
      </c>
      <c r="CV153" s="0" t="n">
        <f aca="false">BZ153*'Dist Horaria'!$AC$6</f>
        <v>184.709589041096</v>
      </c>
      <c r="CW153" s="0" t="n">
        <f aca="false">BZ153*'Dist Horaria'!$AD$6</f>
        <v>184.709589041096</v>
      </c>
      <c r="CX153" s="0" t="n">
        <f aca="false">BZ153*'Dist Horaria'!$AE$6</f>
        <v>184.709589041096</v>
      </c>
      <c r="CY153" s="0" t="n">
        <f aca="false">AS153*1000000</f>
        <v>7728.46266673973</v>
      </c>
      <c r="CZ153" s="0" t="n">
        <f aca="false">CY153*'Dist Horaria'!$H$6</f>
        <v>193.211566668493</v>
      </c>
      <c r="DA153" s="0" t="n">
        <f aca="false">CY153*'Dist Horaria'!$I$6</f>
        <v>193.211566668493</v>
      </c>
      <c r="DB153" s="0" t="n">
        <f aca="false">CY153*'Dist Horaria'!$J$6</f>
        <v>193.211566668493</v>
      </c>
      <c r="DC153" s="0" t="n">
        <f aca="false">CY153*'Dist Horaria'!$K$6</f>
        <v>193.211566668493</v>
      </c>
      <c r="DD153" s="0" t="n">
        <f aca="false">CY153*'Dist Horaria'!$L$6</f>
        <v>193.211566668493</v>
      </c>
      <c r="DE153" s="0" t="n">
        <f aca="false">CY153*'Dist Horaria'!$M$6</f>
        <v>515.230844449315</v>
      </c>
      <c r="DF153" s="0" t="n">
        <f aca="false">CY153*'Dist Horaria'!$N$6</f>
        <v>515.230844449315</v>
      </c>
      <c r="DG153" s="0" t="n">
        <f aca="false">CY153*'Dist Horaria'!$O$6</f>
        <v>515.230844449315</v>
      </c>
      <c r="DH153" s="0" t="n">
        <f aca="false">CY153*'Dist Horaria'!$P$6</f>
        <v>338.120241669863</v>
      </c>
      <c r="DI153" s="0" t="n">
        <f aca="false">CY153*'Dist Horaria'!$Q$6</f>
        <v>338.120241669863</v>
      </c>
      <c r="DJ153" s="0" t="n">
        <f aca="false">CY153*'Dist Horaria'!$R$6</f>
        <v>338.120241669863</v>
      </c>
      <c r="DK153" s="0" t="n">
        <f aca="false">CY153*'Dist Horaria'!$S$6</f>
        <v>338.120241669863</v>
      </c>
      <c r="DL153" s="0" t="n">
        <f aca="false">CY153*'Dist Horaria'!$T$6</f>
        <v>338.120241669863</v>
      </c>
      <c r="DM153" s="0" t="n">
        <f aca="false">CY153*'Dist Horaria'!$U$6</f>
        <v>338.120241669863</v>
      </c>
      <c r="DN153" s="0" t="n">
        <f aca="false">CY153*'Dist Horaria'!$V$6</f>
        <v>338.120241669863</v>
      </c>
      <c r="DO153" s="0" t="n">
        <f aca="false">CY153*'Dist Horaria'!$W$6</f>
        <v>338.120241669863</v>
      </c>
      <c r="DP153" s="0" t="n">
        <f aca="false">CY153*'Dist Horaria'!$X$6</f>
        <v>515.230844449315</v>
      </c>
      <c r="DQ153" s="0" t="n">
        <f aca="false">CY153*'Dist Horaria'!$Y$6</f>
        <v>515.230844449315</v>
      </c>
      <c r="DR153" s="0" t="n">
        <f aca="false">CY153*'Dist Horaria'!$Z$6</f>
        <v>515.230844449315</v>
      </c>
      <c r="DS153" s="0" t="n">
        <f aca="false">CY153*'Dist Horaria'!$AA$6</f>
        <v>193.211566668493</v>
      </c>
      <c r="DT153" s="0" t="n">
        <f aca="false">CY153*'Dist Horaria'!$AB$6</f>
        <v>193.211566668493</v>
      </c>
      <c r="DU153" s="0" t="n">
        <f aca="false">CY153*'Dist Horaria'!$AC$6</f>
        <v>193.211566668493</v>
      </c>
      <c r="DV153" s="0" t="n">
        <f aca="false">CY153*'Dist Horaria'!$AD$6</f>
        <v>193.211566668493</v>
      </c>
      <c r="DW153" s="0" t="n">
        <f aca="false">CY153*'Dist Horaria'!$AE$6</f>
        <v>193.211566668493</v>
      </c>
      <c r="DX153" s="0" t="n">
        <f aca="false">AX153*1000000</f>
        <v>448.026821260274</v>
      </c>
      <c r="DY153" s="0" t="n">
        <f aca="false">DX153*'Dist Horaria'!$H$6</f>
        <v>11.2006705315069</v>
      </c>
      <c r="DZ153" s="0" t="n">
        <f aca="false">DX153*'Dist Horaria'!$I$6</f>
        <v>11.2006705315069</v>
      </c>
      <c r="EA153" s="0" t="n">
        <f aca="false">DX153*'Dist Horaria'!$J$6</f>
        <v>11.2006705315069</v>
      </c>
      <c r="EB153" s="0" t="n">
        <f aca="false">DX153*'Dist Horaria'!$K$6</f>
        <v>11.2006705315069</v>
      </c>
      <c r="EC153" s="0" t="n">
        <f aca="false">DX153*'Dist Horaria'!$L$6</f>
        <v>11.2006705315069</v>
      </c>
      <c r="ED153" s="0" t="n">
        <f aca="false">DX153*'Dist Horaria'!$M$6</f>
        <v>29.8684547506849</v>
      </c>
      <c r="EE153" s="0" t="n">
        <f aca="false">DX153*'Dist Horaria'!$N$6</f>
        <v>29.8684547506849</v>
      </c>
      <c r="EF153" s="0" t="n">
        <f aca="false">DX153*'Dist Horaria'!$O$6</f>
        <v>29.8684547506849</v>
      </c>
      <c r="EG153" s="0" t="n">
        <f aca="false">DX153*'Dist Horaria'!$P$6</f>
        <v>19.601173430137</v>
      </c>
      <c r="EH153" s="0" t="n">
        <f aca="false">DX153*'Dist Horaria'!$Q$6</f>
        <v>19.601173430137</v>
      </c>
      <c r="EI153" s="0" t="n">
        <f aca="false">DX153*'Dist Horaria'!$R$6</f>
        <v>19.601173430137</v>
      </c>
      <c r="EJ153" s="0" t="n">
        <f aca="false">DX153*'Dist Horaria'!$S$6</f>
        <v>19.601173430137</v>
      </c>
      <c r="EK153" s="0" t="n">
        <f aca="false">DX153*'Dist Horaria'!$T$6</f>
        <v>19.601173430137</v>
      </c>
      <c r="EL153" s="0" t="n">
        <f aca="false">DX153*'Dist Horaria'!$U$6</f>
        <v>19.601173430137</v>
      </c>
      <c r="EM153" s="0" t="n">
        <f aca="false">DX153*'Dist Horaria'!$V$6</f>
        <v>19.601173430137</v>
      </c>
      <c r="EN153" s="0" t="n">
        <f aca="false">DX153*'Dist Horaria'!$W$6</f>
        <v>19.601173430137</v>
      </c>
      <c r="EO153" s="0" t="n">
        <f aca="false">DX153*'Dist Horaria'!$X$6</f>
        <v>29.8684547506849</v>
      </c>
      <c r="EP153" s="0" t="n">
        <f aca="false">DX153*'Dist Horaria'!$Y$6</f>
        <v>29.8684547506849</v>
      </c>
      <c r="EQ153" s="0" t="n">
        <f aca="false">DX153*'Dist Horaria'!$Z$6</f>
        <v>29.8684547506849</v>
      </c>
      <c r="ER153" s="0" t="n">
        <f aca="false">DX153*'Dist Horaria'!$AA$6</f>
        <v>11.2006705315069</v>
      </c>
      <c r="ES153" s="0" t="n">
        <f aca="false">DX153*'Dist Horaria'!$AB$6</f>
        <v>11.2006705315069</v>
      </c>
      <c r="ET153" s="0" t="n">
        <f aca="false">DX153*'Dist Horaria'!$AC$6</f>
        <v>11.2006705315069</v>
      </c>
      <c r="EU153" s="0" t="n">
        <f aca="false">DX153*'Dist Horaria'!$AD$6</f>
        <v>11.2006705315069</v>
      </c>
      <c r="EV153" s="0" t="n">
        <f aca="false">DX153*'Dist Horaria'!$AE$6</f>
        <v>11.2006705315069</v>
      </c>
      <c r="EW153" s="0" t="n">
        <f aca="false">BB153+CA153+CZ153+DY153</f>
        <v>519.58609201495</v>
      </c>
      <c r="EX153" s="0" t="n">
        <f aca="false">BC153+CB153+DA153+DZ153</f>
        <v>516.096050764869</v>
      </c>
      <c r="EY153" s="0" t="n">
        <f aca="false">BD153+CC153+DB153+EA153</f>
        <v>512.801880769966</v>
      </c>
      <c r="EZ153" s="0" t="n">
        <f aca="false">BE153+CD153+DC153+EB153</f>
        <v>509.995376592523</v>
      </c>
      <c r="FA153" s="0" t="n">
        <f aca="false">BF153+CE153+DD153+EC153</f>
        <v>507.944492300742</v>
      </c>
      <c r="FB153" s="0" t="n">
        <f aca="false">BG153+CF153+DE153+ED153</f>
        <v>1155.18970442121</v>
      </c>
      <c r="FC153" s="0" t="n">
        <f aca="false">BH153+CG153+DF153+EE153</f>
        <v>1160.49416098315</v>
      </c>
      <c r="FD153" s="0" t="n">
        <f aca="false">BI153+CH153+DG153+EF153</f>
        <v>1160.49416098315</v>
      </c>
      <c r="FE153" s="0" t="n">
        <f aca="false">BJ153+CI153+DH153+EG153</f>
        <v>843.47931278676</v>
      </c>
      <c r="FF153" s="0" t="n">
        <f aca="false">BK153+CJ153+DI153+EH153</f>
        <v>860.668517455157</v>
      </c>
      <c r="FG153" s="0" t="n">
        <f aca="false">BL153+CK153+DJ153+EI153</f>
        <v>873.169757213991</v>
      </c>
      <c r="FH153" s="0" t="n">
        <f aca="false">BM153+CL153+DK153+EJ153</f>
        <v>879.420377093408</v>
      </c>
      <c r="FI153" s="0" t="n">
        <f aca="false">BN153+CM153+DL153+EK153</f>
        <v>880.983032063262</v>
      </c>
      <c r="FJ153" s="0" t="n">
        <f aca="false">BO153+CN153+DM153+EL153</f>
        <v>879.420377093408</v>
      </c>
      <c r="FK153" s="0" t="n">
        <f aca="false">BP153+CO153+DN153+EM153</f>
        <v>876.295067153699</v>
      </c>
      <c r="FL153" s="0" t="n">
        <f aca="false">BQ153+CP153+DO153+EN153</f>
        <v>871.607102244137</v>
      </c>
      <c r="FM153" s="0" t="n">
        <f aca="false">BR153+CQ153+DP153+EO153</f>
        <v>1224.60743374488</v>
      </c>
      <c r="FN153" s="0" t="n">
        <f aca="false">BS153+CR153+DQ153+EP153</f>
        <v>1220.34339191073</v>
      </c>
      <c r="FO153" s="0" t="n">
        <f aca="false">BT153+CS153+DR153+EQ153</f>
        <v>1197.13379484981</v>
      </c>
      <c r="FP153" s="0" t="n">
        <f aca="false">BU153+CT153+DS153+ER153</f>
        <v>540.77400536247</v>
      </c>
      <c r="FQ153" s="0" t="n">
        <f aca="false">BV153+CU153+DT153+ES153</f>
        <v>524.102399754403</v>
      </c>
      <c r="FR153" s="0" t="n">
        <f aca="false">BW153+CV153+DU153+ET153</f>
        <v>535.417201801978</v>
      </c>
      <c r="FS153" s="0" t="n">
        <f aca="false">BX153+CW153+DV153+EU153</f>
        <v>531.556529005182</v>
      </c>
      <c r="FT153" s="0" t="n">
        <f aca="false">BY153+CX153+DW153+EV153</f>
        <v>527.472162541774</v>
      </c>
      <c r="FU153" s="0" t="n">
        <f aca="false">AM153*'Dist Horaria'!$H$10</f>
        <v>0.243385883416848</v>
      </c>
      <c r="FV153" s="0" t="n">
        <f aca="false">AM153*'Dist Horaria'!$I$10</f>
        <v>0.227782326077238</v>
      </c>
      <c r="FW153" s="0" t="n">
        <f aca="false">AM153*'Dist Horaria'!$J$10</f>
        <v>0.226796235595259</v>
      </c>
      <c r="FX153" s="0" t="n">
        <f aca="false">AM153*'Dist Horaria'!$K$10</f>
        <v>0.220273653797564</v>
      </c>
      <c r="FY153" s="0" t="n">
        <f aca="false">AM153*'Dist Horaria'!$L$10</f>
        <v>0.220361803801985</v>
      </c>
      <c r="FZ153" s="0" t="n">
        <f aca="false">AM153*'Dist Horaria'!$M$10</f>
        <v>0.235796198537956</v>
      </c>
      <c r="GA153" s="0" t="n">
        <f aca="false">AM153*'Dist Horaria'!$N$10</f>
        <v>0.223072950218226</v>
      </c>
      <c r="GB153" s="0" t="n">
        <f aca="false">AM153*'Dist Horaria'!$O$10</f>
        <v>0.219265510563615</v>
      </c>
      <c r="GC153" s="0" t="n">
        <f aca="false">AM153*'Dist Horaria'!$P$10</f>
        <v>0.22266800922906</v>
      </c>
      <c r="GD153" s="0" t="n">
        <f aca="false">AM153*'Dist Horaria'!$Q$10</f>
        <v>0.201507036385832</v>
      </c>
      <c r="GE153" s="0" t="n">
        <f aca="false">AM153*'Dist Horaria'!$R$10</f>
        <v>0.245868846378738</v>
      </c>
      <c r="GF153" s="0" t="n">
        <f aca="false">AM153*'Dist Horaria'!$S$10</f>
        <v>0.209981545997679</v>
      </c>
      <c r="GG153" s="0" t="n">
        <f aca="false">AR153*'Dist Horaria'!$H$10</f>
        <v>0.254588665829914</v>
      </c>
      <c r="GH153" s="0" t="n">
        <f aca="false">AR153*'Dist Horaria'!$I$10</f>
        <v>0.238266894042977</v>
      </c>
      <c r="GI153" s="0" t="n">
        <f aca="false">AR153*'Dist Horaria'!$J$10</f>
        <v>0.237235414909224</v>
      </c>
      <c r="GJ153" s="0" t="n">
        <f aca="false">AR153*'Dist Horaria'!$K$10</f>
        <v>0.230412605901861</v>
      </c>
      <c r="GK153" s="0" t="n">
        <f aca="false">AR153*'Dist Horaria'!$L$10</f>
        <v>0.230504813353268</v>
      </c>
      <c r="GL153" s="0" t="n">
        <f aca="false">AR153*'Dist Horaria'!$M$10</f>
        <v>0.246649636169442</v>
      </c>
      <c r="GM153" s="0" t="n">
        <f aca="false">AR153*'Dist Horaria'!$N$10</f>
        <v>0.23334075083366</v>
      </c>
      <c r="GN153" s="0" t="n">
        <f aca="false">AR153*'Dist Horaria'!$O$10</f>
        <v>0.22935805895241</v>
      </c>
      <c r="GO153" s="0" t="n">
        <f aca="false">AR153*'Dist Horaria'!$P$10</f>
        <v>0.232917170859652</v>
      </c>
      <c r="GP153" s="0" t="n">
        <f aca="false">AR153*'Dist Horaria'!$Q$10</f>
        <v>0.21078218189403</v>
      </c>
      <c r="GQ153" s="0" t="n">
        <f aca="false">AR153*'Dist Horaria'!$R$10</f>
        <v>0.257185916824501</v>
      </c>
      <c r="GR153" s="0" t="n">
        <f aca="false">AR153*'Dist Horaria'!$S$10</f>
        <v>0.21964676378906</v>
      </c>
      <c r="GS153" s="0" t="n">
        <f aca="false">AW153*'Dist Horaria'!$H$10</f>
        <v>0.0147587632365168</v>
      </c>
      <c r="GT153" s="0" t="n">
        <f aca="false">AW153*'Dist Horaria'!$I$10</f>
        <v>0.0138125735677088</v>
      </c>
      <c r="GU153" s="0" t="n">
        <f aca="false">AW153*'Dist Horaria'!$J$10</f>
        <v>0.0137527776758971</v>
      </c>
      <c r="GV153" s="0" t="n">
        <f aca="false">AW153*'Dist Horaria'!$K$10</f>
        <v>0.0133572525160499</v>
      </c>
      <c r="GW153" s="0" t="n">
        <f aca="false">AW153*'Dist Horaria'!$L$10</f>
        <v>0.0133625978755518</v>
      </c>
      <c r="GX153" s="0" t="n">
        <f aca="false">AW153*'Dist Horaria'!$M$10</f>
        <v>0.0142985296330112</v>
      </c>
      <c r="GY153" s="0" t="n">
        <f aca="false">AW153*'Dist Horaria'!$N$10</f>
        <v>0.0135270000483281</v>
      </c>
      <c r="GZ153" s="0" t="n">
        <f aca="false">AW153*'Dist Horaria'!$O$10</f>
        <v>0.01329611935956</v>
      </c>
      <c r="HA153" s="0" t="n">
        <f aca="false">AW153*'Dist Horaria'!$P$10</f>
        <v>0.0135024446875161</v>
      </c>
      <c r="HB153" s="0" t="n">
        <f aca="false">AW153*'Dist Horaria'!$Q$10</f>
        <v>0.012219256921393</v>
      </c>
      <c r="HC153" s="0" t="n">
        <f aca="false">AW153*'Dist Horaria'!$R$10</f>
        <v>0.0149093285115653</v>
      </c>
      <c r="HD153" s="0" t="n">
        <f aca="false">AW153*'Dist Horaria'!$S$10</f>
        <v>0.012733145726902</v>
      </c>
    </row>
    <row r="154" customFormat="false" ht="13.8" hidden="false" customHeight="false" outlineLevel="0" collapsed="false">
      <c r="A154" s="0" t="n">
        <v>4.60531167096802</v>
      </c>
      <c r="B154" s="0" t="n">
        <v>-74.0956997610459</v>
      </c>
      <c r="C154" s="0" t="n">
        <v>29</v>
      </c>
      <c r="D154" s="0" t="n">
        <v>25</v>
      </c>
      <c r="E154" s="0" t="n">
        <v>2318</v>
      </c>
      <c r="F154" s="0" t="n">
        <v>48</v>
      </c>
      <c r="G154" s="0" t="s">
        <v>816</v>
      </c>
      <c r="H154" s="1" t="n">
        <v>40586</v>
      </c>
      <c r="I154" s="0" t="s">
        <v>870</v>
      </c>
      <c r="J154" s="0" t="s">
        <v>871</v>
      </c>
      <c r="L154" s="0" t="s">
        <v>872</v>
      </c>
      <c r="M154" s="0" t="s">
        <v>873</v>
      </c>
      <c r="N154" s="0" t="n">
        <v>12</v>
      </c>
      <c r="O154" s="0" t="s">
        <v>130</v>
      </c>
      <c r="P154" s="0" t="s">
        <v>85</v>
      </c>
      <c r="Q154" s="0" t="s">
        <v>86</v>
      </c>
      <c r="R154" s="0" t="s">
        <v>87</v>
      </c>
      <c r="S154" s="0" t="n">
        <v>365</v>
      </c>
      <c r="T154" s="0" t="n">
        <v>24</v>
      </c>
      <c r="U154" s="0" t="n">
        <v>3</v>
      </c>
      <c r="V154" s="0" t="n">
        <v>75000</v>
      </c>
      <c r="W154" s="0" t="n">
        <f aca="false">V154*12</f>
        <v>900000</v>
      </c>
      <c r="X154" s="0" t="n">
        <v>1</v>
      </c>
      <c r="Y154" s="0" t="s">
        <v>874</v>
      </c>
      <c r="Z154" s="0" t="n">
        <v>23058</v>
      </c>
      <c r="AB154" s="0" t="n">
        <v>0.005</v>
      </c>
      <c r="AC154" s="0" t="n">
        <v>1</v>
      </c>
      <c r="AD154" s="0" t="n">
        <v>2901.55547221715</v>
      </c>
      <c r="AE154" s="0" t="n">
        <v>1.31730618438659</v>
      </c>
      <c r="AF154" s="0" t="n">
        <f aca="false">AE154/S154</f>
        <v>0.0036090580394153</v>
      </c>
      <c r="AG154" s="0" t="n">
        <f aca="false">AE154*EXP(AB154*AC154)</f>
        <v>1.32390920911404</v>
      </c>
      <c r="AH154" s="0" t="n">
        <f aca="false">AG154/S154</f>
        <v>0.00362714851812066</v>
      </c>
      <c r="AI154" s="0" t="s">
        <v>90</v>
      </c>
      <c r="AJ154" s="0" t="n">
        <f aca="false">IF(AI154="A",'FE DISTRIBUCIÓN'!$C$2,'FE DISTRIBUCIÓN'!$C$3)</f>
        <v>4.994E-006</v>
      </c>
      <c r="AK154" s="0" t="n">
        <f aca="false">W154*AJ154</f>
        <v>4.4946</v>
      </c>
      <c r="AL154" s="0" t="n">
        <f aca="false">AK154/365</f>
        <v>0.0123139726027397</v>
      </c>
      <c r="AM154" s="0" t="n">
        <f aca="false">AK154*EXP(AB154*AC154)</f>
        <v>4.51712927625466</v>
      </c>
      <c r="AN154" s="0" t="n">
        <f aca="false">AM154/365</f>
        <v>0.012375696647273</v>
      </c>
      <c r="AO154" s="0" t="n">
        <v>5.223868284E-006</v>
      </c>
      <c r="AP154" s="0" t="n">
        <f aca="false">AO154*W154</f>
        <v>4.7014814556</v>
      </c>
      <c r="AQ154" s="0" t="n">
        <f aca="false">AP154/365</f>
        <v>0.0128807711112329</v>
      </c>
      <c r="AR154" s="0" t="n">
        <f aca="false">AP154*EXP(AB154*AC154)</f>
        <v>4.72504772946628</v>
      </c>
      <c r="AS154" s="0" t="n">
        <f aca="false">AR154/365</f>
        <v>0.0129453362451131</v>
      </c>
      <c r="AT154" s="0" t="n">
        <v>3.02832944E-007</v>
      </c>
      <c r="AU154" s="0" t="n">
        <f aca="false">AT154*W154</f>
        <v>0.2725496496</v>
      </c>
      <c r="AV154" s="0" t="n">
        <f aca="false">AU154/365</f>
        <v>0.000746711368767123</v>
      </c>
      <c r="AW154" s="0" t="n">
        <f aca="false">AU154*EXP(AB154*AC154)</f>
        <v>0.273915810403842</v>
      </c>
      <c r="AX154" s="0" t="n">
        <f aca="false">AW154/365</f>
        <v>0.00075045427507902</v>
      </c>
      <c r="AY154" s="0" t="n">
        <f aca="false">AW154+AR154+AM154+AG154</f>
        <v>10.8400020252388</v>
      </c>
      <c r="AZ154" s="0" t="n">
        <f aca="false">AH154+AN154+AS154+AX154</f>
        <v>0.0296986356855858</v>
      </c>
      <c r="BA154" s="0" t="n">
        <f aca="false">AH154*1000000</f>
        <v>3627.14851812066</v>
      </c>
      <c r="BB154" s="0" t="n">
        <f aca="false">BA154*'Dist Horaria'!$H$3</f>
        <v>126.386326965955</v>
      </c>
      <c r="BC154" s="0" t="n">
        <f aca="false">BA154*'Dist Horaria'!$I$3</f>
        <v>123.00537439675</v>
      </c>
      <c r="BD154" s="0" t="n">
        <f aca="false">BA154*'Dist Horaria'!$J$3</f>
        <v>119.814170709</v>
      </c>
      <c r="BE154" s="0" t="n">
        <f aca="false">BA154*'Dist Horaria'!$K$3</f>
        <v>117.095389803763</v>
      </c>
      <c r="BF154" s="0" t="n">
        <f aca="false">BA154*'Dist Horaria'!$L$3</f>
        <v>115.108610273499</v>
      </c>
      <c r="BG154" s="0" t="n">
        <f aca="false">BA154*'Dist Horaria'!$M$3</f>
        <v>113.857803439</v>
      </c>
      <c r="BH154" s="0" t="n">
        <f aca="false">BA154*'Dist Horaria'!$N$3</f>
        <v>118.996457900722</v>
      </c>
      <c r="BI154" s="0" t="n">
        <f aca="false">BA154*'Dist Horaria'!$O$3</f>
        <v>118.996457900722</v>
      </c>
      <c r="BJ154" s="0" t="n">
        <f aca="false">BA154*'Dist Horaria'!$P$3</f>
        <v>157.436329108852</v>
      </c>
      <c r="BK154" s="0" t="n">
        <f aca="false">BA154*'Dist Horaria'!$Q$3</f>
        <v>174.088248533826</v>
      </c>
      <c r="BL154" s="0" t="n">
        <f aca="false">BA154*'Dist Horaria'!$R$3</f>
        <v>186.198735388354</v>
      </c>
      <c r="BM154" s="0" t="n">
        <f aca="false">BA154*'Dist Horaria'!$S$3</f>
        <v>192.253978815617</v>
      </c>
      <c r="BN154" s="0" t="n">
        <f aca="false">BA154*'Dist Horaria'!$T$3</f>
        <v>193.767789672433</v>
      </c>
      <c r="BO154" s="0" t="n">
        <f aca="false">BA154*'Dist Horaria'!$U$3</f>
        <v>192.253978815617</v>
      </c>
      <c r="BP154" s="0" t="n">
        <f aca="false">BA154*'Dist Horaria'!$V$3</f>
        <v>189.226357101985</v>
      </c>
      <c r="BQ154" s="0" t="n">
        <f aca="false">BA154*'Dist Horaria'!$W$3</f>
        <v>184.684924531538</v>
      </c>
      <c r="BR154" s="0" t="n">
        <f aca="false">BA154*'Dist Horaria'!$X$3</f>
        <v>181.105733617391</v>
      </c>
      <c r="BS154" s="0" t="n">
        <f aca="false">BA154*'Dist Horaria'!$Y$3</f>
        <v>176.974973502729</v>
      </c>
      <c r="BT154" s="0" t="n">
        <f aca="false">BA154*'Dist Horaria'!$Z$3</f>
        <v>154.490841886377</v>
      </c>
      <c r="BU154" s="0" t="n">
        <f aca="false">BA154*'Dist Horaria'!$AA$3</f>
        <v>146.911966904079</v>
      </c>
      <c r="BV154" s="0" t="n">
        <f aca="false">BA154*'Dist Horaria'!$AB$3</f>
        <v>130.761467877158</v>
      </c>
      <c r="BW154" s="0" t="n">
        <f aca="false">BA154*'Dist Horaria'!$AC$3</f>
        <v>141.722601660862</v>
      </c>
      <c r="BX154" s="0" t="n">
        <f aca="false">BA154*'Dist Horaria'!$AD$3</f>
        <v>137.98260242421</v>
      </c>
      <c r="BY154" s="0" t="n">
        <f aca="false">BA154*'Dist Horaria'!$AE$3</f>
        <v>134.025901543467</v>
      </c>
      <c r="BZ154" s="0" t="n">
        <f aca="false">AN154*1000000</f>
        <v>12375.696647273</v>
      </c>
      <c r="CA154" s="0" t="n">
        <f aca="false">BZ154*'Dist Horaria'!$H$6</f>
        <v>309.392416181826</v>
      </c>
      <c r="CB154" s="0" t="n">
        <f aca="false">BZ154*'Dist Horaria'!$I$6</f>
        <v>309.392416181826</v>
      </c>
      <c r="CC154" s="0" t="n">
        <f aca="false">BZ154*'Dist Horaria'!$J$6</f>
        <v>309.392416181826</v>
      </c>
      <c r="CD154" s="0" t="n">
        <f aca="false">BZ154*'Dist Horaria'!$K$6</f>
        <v>309.392416181826</v>
      </c>
      <c r="CE154" s="0" t="n">
        <f aca="false">BZ154*'Dist Horaria'!$L$6</f>
        <v>309.392416181826</v>
      </c>
      <c r="CF154" s="0" t="n">
        <f aca="false">BZ154*'Dist Horaria'!$M$6</f>
        <v>825.046443151537</v>
      </c>
      <c r="CG154" s="0" t="n">
        <f aca="false">BZ154*'Dist Horaria'!$N$6</f>
        <v>825.046443151537</v>
      </c>
      <c r="CH154" s="0" t="n">
        <f aca="false">BZ154*'Dist Horaria'!$O$6</f>
        <v>825.046443151537</v>
      </c>
      <c r="CI154" s="0" t="n">
        <f aca="false">BZ154*'Dist Horaria'!$P$6</f>
        <v>541.436728318196</v>
      </c>
      <c r="CJ154" s="0" t="n">
        <f aca="false">BZ154*'Dist Horaria'!$Q$6</f>
        <v>541.436728318196</v>
      </c>
      <c r="CK154" s="0" t="n">
        <f aca="false">BZ154*'Dist Horaria'!$R$6</f>
        <v>541.436728318196</v>
      </c>
      <c r="CL154" s="0" t="n">
        <f aca="false">BZ154*'Dist Horaria'!$S$6</f>
        <v>541.436728318196</v>
      </c>
      <c r="CM154" s="0" t="n">
        <f aca="false">BZ154*'Dist Horaria'!$T$6</f>
        <v>541.436728318196</v>
      </c>
      <c r="CN154" s="0" t="n">
        <f aca="false">BZ154*'Dist Horaria'!$U$6</f>
        <v>541.436728318196</v>
      </c>
      <c r="CO154" s="0" t="n">
        <f aca="false">BZ154*'Dist Horaria'!$V$6</f>
        <v>541.436728318196</v>
      </c>
      <c r="CP154" s="0" t="n">
        <f aca="false">BZ154*'Dist Horaria'!$W$6</f>
        <v>541.436728318196</v>
      </c>
      <c r="CQ154" s="0" t="n">
        <f aca="false">BZ154*'Dist Horaria'!$X$6</f>
        <v>825.046443151537</v>
      </c>
      <c r="CR154" s="0" t="n">
        <f aca="false">BZ154*'Dist Horaria'!$Y$6</f>
        <v>825.046443151537</v>
      </c>
      <c r="CS154" s="0" t="n">
        <f aca="false">BZ154*'Dist Horaria'!$Z$6</f>
        <v>825.046443151537</v>
      </c>
      <c r="CT154" s="0" t="n">
        <f aca="false">BZ154*'Dist Horaria'!$AA$6</f>
        <v>309.392416181826</v>
      </c>
      <c r="CU154" s="0" t="n">
        <f aca="false">BZ154*'Dist Horaria'!$AB$6</f>
        <v>309.392416181826</v>
      </c>
      <c r="CV154" s="0" t="n">
        <f aca="false">BZ154*'Dist Horaria'!$AC$6</f>
        <v>309.392416181826</v>
      </c>
      <c r="CW154" s="0" t="n">
        <f aca="false">BZ154*'Dist Horaria'!$AD$6</f>
        <v>309.392416181826</v>
      </c>
      <c r="CX154" s="0" t="n">
        <f aca="false">BZ154*'Dist Horaria'!$AE$6</f>
        <v>309.392416181826</v>
      </c>
      <c r="CY154" s="0" t="n">
        <f aca="false">AS154*1000000</f>
        <v>12945.3362451131</v>
      </c>
      <c r="CZ154" s="0" t="n">
        <f aca="false">CY154*'Dist Horaria'!$H$6</f>
        <v>323.633406127827</v>
      </c>
      <c r="DA154" s="0" t="n">
        <f aca="false">CY154*'Dist Horaria'!$I$6</f>
        <v>323.633406127827</v>
      </c>
      <c r="DB154" s="0" t="n">
        <f aca="false">CY154*'Dist Horaria'!$J$6</f>
        <v>323.633406127827</v>
      </c>
      <c r="DC154" s="0" t="n">
        <f aca="false">CY154*'Dist Horaria'!$K$6</f>
        <v>323.633406127827</v>
      </c>
      <c r="DD154" s="0" t="n">
        <f aca="false">CY154*'Dist Horaria'!$L$6</f>
        <v>323.633406127827</v>
      </c>
      <c r="DE154" s="0" t="n">
        <f aca="false">CY154*'Dist Horaria'!$M$6</f>
        <v>863.022416340873</v>
      </c>
      <c r="DF154" s="0" t="n">
        <f aca="false">CY154*'Dist Horaria'!$N$6</f>
        <v>863.022416340873</v>
      </c>
      <c r="DG154" s="0" t="n">
        <f aca="false">CY154*'Dist Horaria'!$O$6</f>
        <v>863.022416340873</v>
      </c>
      <c r="DH154" s="0" t="n">
        <f aca="false">CY154*'Dist Horaria'!$P$6</f>
        <v>566.358460723698</v>
      </c>
      <c r="DI154" s="0" t="n">
        <f aca="false">CY154*'Dist Horaria'!$Q$6</f>
        <v>566.358460723698</v>
      </c>
      <c r="DJ154" s="0" t="n">
        <f aca="false">CY154*'Dist Horaria'!$R$6</f>
        <v>566.358460723698</v>
      </c>
      <c r="DK154" s="0" t="n">
        <f aca="false">CY154*'Dist Horaria'!$S$6</f>
        <v>566.358460723698</v>
      </c>
      <c r="DL154" s="0" t="n">
        <f aca="false">CY154*'Dist Horaria'!$T$6</f>
        <v>566.358460723698</v>
      </c>
      <c r="DM154" s="0" t="n">
        <f aca="false">CY154*'Dist Horaria'!$U$6</f>
        <v>566.358460723698</v>
      </c>
      <c r="DN154" s="0" t="n">
        <f aca="false">CY154*'Dist Horaria'!$V$6</f>
        <v>566.358460723698</v>
      </c>
      <c r="DO154" s="0" t="n">
        <f aca="false">CY154*'Dist Horaria'!$W$6</f>
        <v>566.358460723698</v>
      </c>
      <c r="DP154" s="0" t="n">
        <f aca="false">CY154*'Dist Horaria'!$X$6</f>
        <v>863.022416340873</v>
      </c>
      <c r="DQ154" s="0" t="n">
        <f aca="false">CY154*'Dist Horaria'!$Y$6</f>
        <v>863.022416340873</v>
      </c>
      <c r="DR154" s="0" t="n">
        <f aca="false">CY154*'Dist Horaria'!$Z$6</f>
        <v>863.022416340873</v>
      </c>
      <c r="DS154" s="0" t="n">
        <f aca="false">CY154*'Dist Horaria'!$AA$6</f>
        <v>323.633406127827</v>
      </c>
      <c r="DT154" s="0" t="n">
        <f aca="false">CY154*'Dist Horaria'!$AB$6</f>
        <v>323.633406127827</v>
      </c>
      <c r="DU154" s="0" t="n">
        <f aca="false">CY154*'Dist Horaria'!$AC$6</f>
        <v>323.633406127827</v>
      </c>
      <c r="DV154" s="0" t="n">
        <f aca="false">CY154*'Dist Horaria'!$AD$6</f>
        <v>323.633406127827</v>
      </c>
      <c r="DW154" s="0" t="n">
        <f aca="false">CY154*'Dist Horaria'!$AE$6</f>
        <v>323.633406127827</v>
      </c>
      <c r="DX154" s="0" t="n">
        <f aca="false">AX154*1000000</f>
        <v>750.45427507902</v>
      </c>
      <c r="DY154" s="0" t="n">
        <f aca="false">DX154*'Dist Horaria'!$H$6</f>
        <v>18.7613568769755</v>
      </c>
      <c r="DZ154" s="0" t="n">
        <f aca="false">DX154*'Dist Horaria'!$I$6</f>
        <v>18.7613568769755</v>
      </c>
      <c r="EA154" s="0" t="n">
        <f aca="false">DX154*'Dist Horaria'!$J$6</f>
        <v>18.7613568769755</v>
      </c>
      <c r="EB154" s="0" t="n">
        <f aca="false">DX154*'Dist Horaria'!$K$6</f>
        <v>18.7613568769755</v>
      </c>
      <c r="EC154" s="0" t="n">
        <f aca="false">DX154*'Dist Horaria'!$L$6</f>
        <v>18.7613568769755</v>
      </c>
      <c r="ED154" s="0" t="n">
        <f aca="false">DX154*'Dist Horaria'!$M$6</f>
        <v>50.030285005268</v>
      </c>
      <c r="EE154" s="0" t="n">
        <f aca="false">DX154*'Dist Horaria'!$N$6</f>
        <v>50.030285005268</v>
      </c>
      <c r="EF154" s="0" t="n">
        <f aca="false">DX154*'Dist Horaria'!$O$6</f>
        <v>50.030285005268</v>
      </c>
      <c r="EG154" s="0" t="n">
        <f aca="false">DX154*'Dist Horaria'!$P$6</f>
        <v>32.8323745347071</v>
      </c>
      <c r="EH154" s="0" t="n">
        <f aca="false">DX154*'Dist Horaria'!$Q$6</f>
        <v>32.8323745347071</v>
      </c>
      <c r="EI154" s="0" t="n">
        <f aca="false">DX154*'Dist Horaria'!$R$6</f>
        <v>32.8323745347071</v>
      </c>
      <c r="EJ154" s="0" t="n">
        <f aca="false">DX154*'Dist Horaria'!$S$6</f>
        <v>32.8323745347071</v>
      </c>
      <c r="EK154" s="0" t="n">
        <f aca="false">DX154*'Dist Horaria'!$T$6</f>
        <v>32.8323745347071</v>
      </c>
      <c r="EL154" s="0" t="n">
        <f aca="false">DX154*'Dist Horaria'!$U$6</f>
        <v>32.8323745347071</v>
      </c>
      <c r="EM154" s="0" t="n">
        <f aca="false">DX154*'Dist Horaria'!$V$6</f>
        <v>32.8323745347071</v>
      </c>
      <c r="EN154" s="0" t="n">
        <f aca="false">DX154*'Dist Horaria'!$W$6</f>
        <v>32.8323745347071</v>
      </c>
      <c r="EO154" s="0" t="n">
        <f aca="false">DX154*'Dist Horaria'!$X$6</f>
        <v>50.030285005268</v>
      </c>
      <c r="EP154" s="0" t="n">
        <f aca="false">DX154*'Dist Horaria'!$Y$6</f>
        <v>50.030285005268</v>
      </c>
      <c r="EQ154" s="0" t="n">
        <f aca="false">DX154*'Dist Horaria'!$Z$6</f>
        <v>50.030285005268</v>
      </c>
      <c r="ER154" s="0" t="n">
        <f aca="false">DX154*'Dist Horaria'!$AA$6</f>
        <v>18.7613568769755</v>
      </c>
      <c r="ES154" s="0" t="n">
        <f aca="false">DX154*'Dist Horaria'!$AB$6</f>
        <v>18.7613568769755</v>
      </c>
      <c r="ET154" s="0" t="n">
        <f aca="false">DX154*'Dist Horaria'!$AC$6</f>
        <v>18.7613568769755</v>
      </c>
      <c r="EU154" s="0" t="n">
        <f aca="false">DX154*'Dist Horaria'!$AD$6</f>
        <v>18.7613568769755</v>
      </c>
      <c r="EV154" s="0" t="n">
        <f aca="false">DX154*'Dist Horaria'!$AE$6</f>
        <v>18.7613568769755</v>
      </c>
      <c r="EW154" s="0" t="n">
        <f aca="false">BB154+CA154+CZ154+DY154</f>
        <v>778.173506152584</v>
      </c>
      <c r="EX154" s="0" t="n">
        <f aca="false">BC154+CB154+DA154+DZ154</f>
        <v>774.792553583379</v>
      </c>
      <c r="EY154" s="0" t="n">
        <f aca="false">BD154+CC154+DB154+EA154</f>
        <v>771.601349895629</v>
      </c>
      <c r="EZ154" s="0" t="n">
        <f aca="false">BE154+CD154+DC154+EB154</f>
        <v>768.882568990392</v>
      </c>
      <c r="FA154" s="0" t="n">
        <f aca="false">BF154+CE154+DD154+EC154</f>
        <v>766.895789460128</v>
      </c>
      <c r="FB154" s="0" t="n">
        <f aca="false">BG154+CF154+DE154+ED154</f>
        <v>1851.95694793668</v>
      </c>
      <c r="FC154" s="0" t="n">
        <f aca="false">BH154+CG154+DF154+EE154</f>
        <v>1857.0956023984</v>
      </c>
      <c r="FD154" s="0" t="n">
        <f aca="false">BI154+CH154+DG154+EF154</f>
        <v>1857.0956023984</v>
      </c>
      <c r="FE154" s="0" t="n">
        <f aca="false">BJ154+CI154+DH154+EG154</f>
        <v>1298.06389268545</v>
      </c>
      <c r="FF154" s="0" t="n">
        <f aca="false">BK154+CJ154+DI154+EH154</f>
        <v>1314.71581211043</v>
      </c>
      <c r="FG154" s="0" t="n">
        <f aca="false">BL154+CK154+DJ154+EI154</f>
        <v>1326.82629896495</v>
      </c>
      <c r="FH154" s="0" t="n">
        <f aca="false">BM154+CL154+DK154+EJ154</f>
        <v>1332.88154239222</v>
      </c>
      <c r="FI154" s="0" t="n">
        <f aca="false">BN154+CM154+DL154+EK154</f>
        <v>1334.39535324903</v>
      </c>
      <c r="FJ154" s="0" t="n">
        <f aca="false">BO154+CN154+DM154+EL154</f>
        <v>1332.88154239222</v>
      </c>
      <c r="FK154" s="0" t="n">
        <f aca="false">BP154+CO154+DN154+EM154</f>
        <v>1329.85392067859</v>
      </c>
      <c r="FL154" s="0" t="n">
        <f aca="false">BQ154+CP154+DO154+EN154</f>
        <v>1325.31248810814</v>
      </c>
      <c r="FM154" s="0" t="n">
        <f aca="false">BR154+CQ154+DP154+EO154</f>
        <v>1919.20487811507</v>
      </c>
      <c r="FN154" s="0" t="n">
        <f aca="false">BS154+CR154+DQ154+EP154</f>
        <v>1915.07411800041</v>
      </c>
      <c r="FO154" s="0" t="n">
        <f aca="false">BT154+CS154+DR154+EQ154</f>
        <v>1892.58998638406</v>
      </c>
      <c r="FP154" s="0" t="n">
        <f aca="false">BU154+CT154+DS154+ER154</f>
        <v>798.699146090708</v>
      </c>
      <c r="FQ154" s="0" t="n">
        <f aca="false">BV154+CU154+DT154+ES154</f>
        <v>782.548647063787</v>
      </c>
      <c r="FR154" s="0" t="n">
        <f aca="false">BW154+CV154+DU154+ET154</f>
        <v>793.509780847491</v>
      </c>
      <c r="FS154" s="0" t="n">
        <f aca="false">BX154+CW154+DV154+EU154</f>
        <v>789.769781610839</v>
      </c>
      <c r="FT154" s="0" t="n">
        <f aca="false">BY154+CX154+DW154+EV154</f>
        <v>785.813080730096</v>
      </c>
      <c r="FU154" s="0" t="n">
        <f aca="false">AM154*'Dist Horaria'!$H$10</f>
        <v>0.40767643372393</v>
      </c>
      <c r="FV154" s="0" t="n">
        <f aca="false">AM154*'Dist Horaria'!$I$10</f>
        <v>0.381540149563504</v>
      </c>
      <c r="FW154" s="0" t="n">
        <f aca="false">AM154*'Dist Horaria'!$J$10</f>
        <v>0.379888427428357</v>
      </c>
      <c r="FX154" s="0" t="n">
        <f aca="false">AM154*'Dist Horaria'!$K$10</f>
        <v>0.368962966803335</v>
      </c>
      <c r="FY154" s="0" t="n">
        <f aca="false">AM154*'Dist Horaria'!$L$10</f>
        <v>0.369110619900263</v>
      </c>
      <c r="FZ154" s="0" t="n">
        <f aca="false">AM154*'Dist Horaria'!$M$10</f>
        <v>0.394963553169491</v>
      </c>
      <c r="GA154" s="0" t="n">
        <f aca="false">AM154*'Dist Horaria'!$N$10</f>
        <v>0.373651846723937</v>
      </c>
      <c r="GB154" s="0" t="n">
        <f aca="false">AM154*'Dist Horaria'!$O$10</f>
        <v>0.367274305848437</v>
      </c>
      <c r="GC154" s="0" t="n">
        <f aca="false">AM154*'Dist Horaria'!$P$10</f>
        <v>0.372973562116736</v>
      </c>
      <c r="GD154" s="0" t="n">
        <f aca="false">AM154*'Dist Horaria'!$Q$10</f>
        <v>0.337528491015054</v>
      </c>
      <c r="GE154" s="0" t="n">
        <f aca="false">AM154*'Dist Horaria'!$R$10</f>
        <v>0.411835448499814</v>
      </c>
      <c r="GF154" s="0" t="n">
        <f aca="false">AM154*'Dist Horaria'!$S$10</f>
        <v>0.351723471461803</v>
      </c>
      <c r="GG154" s="0" t="n">
        <f aca="false">AR154*'Dist Horaria'!$H$10</f>
        <v>0.42644132804659</v>
      </c>
      <c r="GH154" s="0" t="n">
        <f aca="false">AR154*'Dist Horaria'!$I$10</f>
        <v>0.39910201969912</v>
      </c>
      <c r="GI154" s="0" t="n">
        <f aca="false">AR154*'Dist Horaria'!$J$10</f>
        <v>0.397374270625076</v>
      </c>
      <c r="GJ154" s="0" t="n">
        <f aca="false">AR154*'Dist Horaria'!$K$10</f>
        <v>0.385945923158688</v>
      </c>
      <c r="GK154" s="0" t="n">
        <f aca="false">AR154*'Dist Horaria'!$L$10</f>
        <v>0.386100372563989</v>
      </c>
      <c r="GL154" s="0" t="n">
        <f aca="false">AR154*'Dist Horaria'!$M$10</f>
        <v>0.413143287692842</v>
      </c>
      <c r="GM154" s="0" t="n">
        <f aca="false">AR154*'Dist Horaria'!$N$10</f>
        <v>0.39085062702427</v>
      </c>
      <c r="GN154" s="0" t="n">
        <f aca="false">AR154*'Dist Horaria'!$O$10</f>
        <v>0.384179535011968</v>
      </c>
      <c r="GO154" s="0" t="n">
        <f aca="false">AR154*'Dist Horaria'!$P$10</f>
        <v>0.390141121728498</v>
      </c>
      <c r="GP154" s="0" t="n">
        <f aca="false">AR154*'Dist Horaria'!$Q$10</f>
        <v>0.353064553295939</v>
      </c>
      <c r="GQ154" s="0" t="n">
        <f aca="false">AR154*'Dist Horaria'!$R$10</f>
        <v>0.430791777662214</v>
      </c>
      <c r="GR154" s="0" t="n">
        <f aca="false">AR154*'Dist Horaria'!$S$10</f>
        <v>0.367912912957087</v>
      </c>
      <c r="GS154" s="0" t="n">
        <f aca="false">AW154*'Dist Horaria'!$H$10</f>
        <v>0.024721236408498</v>
      </c>
      <c r="GT154" s="0" t="n">
        <f aca="false">AW154*'Dist Horaria'!$I$10</f>
        <v>0.0231363489680649</v>
      </c>
      <c r="GU154" s="0" t="n">
        <f aca="false">AW154*'Dist Horaria'!$J$10</f>
        <v>0.0230361896014537</v>
      </c>
      <c r="GV154" s="0" t="n">
        <f aca="false">AW154*'Dist Horaria'!$K$10</f>
        <v>0.0223736767048515</v>
      </c>
      <c r="GW154" s="0" t="n">
        <f aca="false">AW154*'Dist Horaria'!$L$10</f>
        <v>0.0223826302935646</v>
      </c>
      <c r="GX154" s="0" t="n">
        <f aca="false">AW154*'Dist Horaria'!$M$10</f>
        <v>0.0239503355184256</v>
      </c>
      <c r="GY154" s="0" t="n">
        <f aca="false">AW154*'Dist Horaria'!$N$10</f>
        <v>0.0226580073637258</v>
      </c>
      <c r="GZ154" s="0" t="n">
        <f aca="false">AW154*'Dist Horaria'!$O$10</f>
        <v>0.0222712773919981</v>
      </c>
      <c r="HA154" s="0" t="n">
        <f aca="false">AW154*'Dist Horaria'!$P$10</f>
        <v>0.0226168766219419</v>
      </c>
      <c r="HB154" s="0" t="n">
        <f aca="false">AW154*'Dist Horaria'!$Q$10</f>
        <v>0.0204675103359965</v>
      </c>
      <c r="HC154" s="0" t="n">
        <f aca="false">AW154*'Dist Horaria'!$R$10</f>
        <v>0.0249734363862153</v>
      </c>
      <c r="HD154" s="0" t="n">
        <f aca="false">AW154*'Dist Horaria'!$S$10</f>
        <v>0.0213282848091065</v>
      </c>
    </row>
    <row r="155" customFormat="false" ht="13.8" hidden="false" customHeight="false" outlineLevel="0" collapsed="false">
      <c r="A155" s="0" t="n">
        <v>4.60403728218415</v>
      </c>
      <c r="B155" s="0" t="n">
        <v>-74.1007189979741</v>
      </c>
      <c r="C155" s="0" t="n">
        <v>29</v>
      </c>
      <c r="D155" s="0" t="n">
        <v>24</v>
      </c>
      <c r="E155" s="0" t="n">
        <v>2305</v>
      </c>
      <c r="F155" s="0" t="n">
        <v>49</v>
      </c>
      <c r="G155" s="0" t="s">
        <v>650</v>
      </c>
      <c r="H155" s="1" t="n">
        <v>40766</v>
      </c>
      <c r="I155" s="0" t="s">
        <v>875</v>
      </c>
      <c r="J155" s="0" t="s">
        <v>876</v>
      </c>
      <c r="K155" s="0" t="s">
        <v>145</v>
      </c>
      <c r="L155" s="0" t="s">
        <v>877</v>
      </c>
      <c r="M155" s="0" t="s">
        <v>878</v>
      </c>
      <c r="N155" s="0" t="n">
        <v>14</v>
      </c>
      <c r="O155" s="0" t="s">
        <v>110</v>
      </c>
      <c r="P155" s="0" t="s">
        <v>85</v>
      </c>
      <c r="Q155" s="0" t="s">
        <v>86</v>
      </c>
      <c r="R155" s="0" t="s">
        <v>87</v>
      </c>
      <c r="S155" s="0" t="n">
        <v>365</v>
      </c>
      <c r="T155" s="0" t="n">
        <v>24</v>
      </c>
      <c r="U155" s="0" t="n">
        <v>3</v>
      </c>
      <c r="V155" s="0" t="n">
        <v>129000</v>
      </c>
      <c r="W155" s="0" t="n">
        <f aca="false">V155*12</f>
        <v>1548000</v>
      </c>
      <c r="X155" s="0" t="n">
        <v>1</v>
      </c>
      <c r="Y155" s="0" t="s">
        <v>344</v>
      </c>
      <c r="Z155" s="0" t="n">
        <v>47550.96</v>
      </c>
      <c r="AB155" s="0" t="n">
        <v>0.005</v>
      </c>
      <c r="AC155" s="0" t="n">
        <v>1</v>
      </c>
      <c r="AD155" s="0" t="n">
        <v>3269.07941312518</v>
      </c>
      <c r="AE155" s="0" t="n">
        <f aca="false">AD155/2204.59</f>
        <v>1.48285142050231</v>
      </c>
      <c r="AF155" s="0" t="n">
        <f aca="false">AE155/S155</f>
        <v>0.00406260663151317</v>
      </c>
      <c r="AG155" s="0" t="n">
        <f aca="false">AE155*EXP(AB155*AC155)</f>
        <v>1.49028424417897</v>
      </c>
      <c r="AH155" s="0" t="n">
        <f aca="false">AG155/S155</f>
        <v>0.00408297053199717</v>
      </c>
      <c r="AI155" s="0" t="s">
        <v>90</v>
      </c>
      <c r="AJ155" s="0" t="n">
        <f aca="false">IF(AI155="A",'FE DISTRIBUCIÓN'!$C$2,'FE DISTRIBUCIÓN'!$C$3)</f>
        <v>4.994E-006</v>
      </c>
      <c r="AK155" s="0" t="n">
        <f aca="false">W155*AJ155</f>
        <v>7.730712</v>
      </c>
      <c r="AL155" s="0" t="n">
        <f aca="false">AK155/365</f>
        <v>0.0211800328767123</v>
      </c>
      <c r="AM155" s="0" t="n">
        <f aca="false">AK155*EXP(AB155*AC155)</f>
        <v>7.76946235515802</v>
      </c>
      <c r="AN155" s="0" t="n">
        <f aca="false">AM155/365</f>
        <v>0.0212861982333096</v>
      </c>
      <c r="AO155" s="0" t="n">
        <v>5.223868284E-006</v>
      </c>
      <c r="AP155" s="0" t="n">
        <f aca="false">AO155*W155</f>
        <v>8.086548103632</v>
      </c>
      <c r="AQ155" s="0" t="n">
        <f aca="false">AP155/365</f>
        <v>0.0221549263113205</v>
      </c>
      <c r="AR155" s="0" t="n">
        <f aca="false">AP155*EXP(AB155*AC155)</f>
        <v>8.12708209468201</v>
      </c>
      <c r="AS155" s="0" t="n">
        <f aca="false">AR155/365</f>
        <v>0.0222659783415945</v>
      </c>
      <c r="AT155" s="0" t="n">
        <v>3.02832944E-007</v>
      </c>
      <c r="AU155" s="0" t="n">
        <f aca="false">AT155*W155</f>
        <v>0.468785397312</v>
      </c>
      <c r="AV155" s="0" t="n">
        <f aca="false">AU155/365</f>
        <v>0.00128434355427945</v>
      </c>
      <c r="AW155" s="0" t="n">
        <f aca="false">AU155*EXP(AB155*AC155)</f>
        <v>0.471135193894609</v>
      </c>
      <c r="AX155" s="0" t="n">
        <f aca="false">AW155/365</f>
        <v>0.00129078135313591</v>
      </c>
      <c r="AY155" s="0" t="n">
        <f aca="false">AW155+AR155+AM155+AG155</f>
        <v>17.8579638879136</v>
      </c>
      <c r="AZ155" s="0" t="n">
        <f aca="false">AH155+AN155+AS155+AX155</f>
        <v>0.0489259284600373</v>
      </c>
      <c r="BA155" s="0" t="n">
        <f aca="false">AH155*1000000</f>
        <v>4082.97053199717</v>
      </c>
      <c r="BB155" s="0" t="n">
        <f aca="false">BA155*'Dist Horaria'!$H$3</f>
        <v>142.269236032476</v>
      </c>
      <c r="BC155" s="0" t="n">
        <f aca="false">BA155*'Dist Horaria'!$I$3</f>
        <v>138.463400776164</v>
      </c>
      <c r="BD155" s="0" t="n">
        <f aca="false">BA155*'Dist Horaria'!$J$3</f>
        <v>134.871160052193</v>
      </c>
      <c r="BE155" s="0" t="n">
        <f aca="false">BA155*'Dist Horaria'!$K$3</f>
        <v>131.810711255133</v>
      </c>
      <c r="BF155" s="0" t="n">
        <f aca="false">BA155*'Dist Horaria'!$L$3</f>
        <v>129.574254094607</v>
      </c>
      <c r="BG155" s="0" t="n">
        <f aca="false">BA155*'Dist Horaria'!$M$3</f>
        <v>128.166258965384</v>
      </c>
      <c r="BH155" s="0" t="n">
        <f aca="false">BA155*'Dist Horaria'!$N$3</f>
        <v>133.950685667657</v>
      </c>
      <c r="BI155" s="0" t="n">
        <f aca="false">BA155*'Dist Horaria'!$O$3</f>
        <v>133.950685667657</v>
      </c>
      <c r="BJ155" s="0" t="n">
        <f aca="false">BA155*'Dist Horaria'!$P$3</f>
        <v>177.221277046111</v>
      </c>
      <c r="BK155" s="0" t="n">
        <f aca="false">BA155*'Dist Horaria'!$Q$3</f>
        <v>195.965835195218</v>
      </c>
      <c r="BL155" s="0" t="n">
        <f aca="false">BA155*'Dist Horaria'!$R$3</f>
        <v>209.598241121842</v>
      </c>
      <c r="BM155" s="0" t="n">
        <f aca="false">BA155*'Dist Horaria'!$S$3</f>
        <v>216.414444085154</v>
      </c>
      <c r="BN155" s="0" t="n">
        <f aca="false">BA155*'Dist Horaria'!$T$3</f>
        <v>218.118494825982</v>
      </c>
      <c r="BO155" s="0" t="n">
        <f aca="false">BA155*'Dist Horaria'!$U$3</f>
        <v>216.414444085154</v>
      </c>
      <c r="BP155" s="0" t="n">
        <f aca="false">BA155*'Dist Horaria'!$V$3</f>
        <v>213.006342603498</v>
      </c>
      <c r="BQ155" s="0" t="n">
        <f aca="false">BA155*'Dist Horaria'!$W$3</f>
        <v>207.894190381014</v>
      </c>
      <c r="BR155" s="0" t="n">
        <f aca="false">BA155*'Dist Horaria'!$X$3</f>
        <v>203.865204262071</v>
      </c>
      <c r="BS155" s="0" t="n">
        <f aca="false">BA155*'Dist Horaria'!$Y$3</f>
        <v>199.215333505841</v>
      </c>
      <c r="BT155" s="0" t="n">
        <f aca="false">BA155*'Dist Horaria'!$Z$3</f>
        <v>173.905631857705</v>
      </c>
      <c r="BU155" s="0" t="n">
        <f aca="false">BA155*'Dist Horaria'!$AA$3</f>
        <v>165.374323292914</v>
      </c>
      <c r="BV155" s="0" t="n">
        <f aca="false">BA155*'Dist Horaria'!$AB$3</f>
        <v>147.194198802689</v>
      </c>
      <c r="BW155" s="0" t="n">
        <f aca="false">BA155*'Dist Horaria'!$AC$3</f>
        <v>159.532813009568</v>
      </c>
      <c r="BX155" s="0" t="n">
        <f aca="false">BA155*'Dist Horaria'!$AD$3</f>
        <v>155.32280986339</v>
      </c>
      <c r="BY155" s="0" t="n">
        <f aca="false">BA155*'Dist Horaria'!$AE$3</f>
        <v>150.868872281486</v>
      </c>
      <c r="BZ155" s="0" t="n">
        <f aca="false">AN155*1000000</f>
        <v>21286.1982333096</v>
      </c>
      <c r="CA155" s="0" t="n">
        <f aca="false">BZ155*'Dist Horaria'!$H$6</f>
        <v>532.154955832741</v>
      </c>
      <c r="CB155" s="0" t="n">
        <f aca="false">BZ155*'Dist Horaria'!$I$6</f>
        <v>532.154955832741</v>
      </c>
      <c r="CC155" s="0" t="n">
        <f aca="false">BZ155*'Dist Horaria'!$J$6</f>
        <v>532.154955832741</v>
      </c>
      <c r="CD155" s="0" t="n">
        <f aca="false">BZ155*'Dist Horaria'!$K$6</f>
        <v>532.154955832741</v>
      </c>
      <c r="CE155" s="0" t="n">
        <f aca="false">BZ155*'Dist Horaria'!$L$6</f>
        <v>532.154955832741</v>
      </c>
      <c r="CF155" s="0" t="n">
        <f aca="false">BZ155*'Dist Horaria'!$M$6</f>
        <v>1419.07988222064</v>
      </c>
      <c r="CG155" s="0" t="n">
        <f aca="false">BZ155*'Dist Horaria'!$N$6</f>
        <v>1419.07988222064</v>
      </c>
      <c r="CH155" s="0" t="n">
        <f aca="false">BZ155*'Dist Horaria'!$O$6</f>
        <v>1419.07988222064</v>
      </c>
      <c r="CI155" s="0" t="n">
        <f aca="false">BZ155*'Dist Horaria'!$P$6</f>
        <v>931.271172707297</v>
      </c>
      <c r="CJ155" s="0" t="n">
        <f aca="false">BZ155*'Dist Horaria'!$Q$6</f>
        <v>931.271172707297</v>
      </c>
      <c r="CK155" s="0" t="n">
        <f aca="false">BZ155*'Dist Horaria'!$R$6</f>
        <v>931.271172707297</v>
      </c>
      <c r="CL155" s="0" t="n">
        <f aca="false">BZ155*'Dist Horaria'!$S$6</f>
        <v>931.271172707297</v>
      </c>
      <c r="CM155" s="0" t="n">
        <f aca="false">BZ155*'Dist Horaria'!$T$6</f>
        <v>931.271172707297</v>
      </c>
      <c r="CN155" s="0" t="n">
        <f aca="false">BZ155*'Dist Horaria'!$U$6</f>
        <v>931.271172707297</v>
      </c>
      <c r="CO155" s="0" t="n">
        <f aca="false">BZ155*'Dist Horaria'!$V$6</f>
        <v>931.271172707297</v>
      </c>
      <c r="CP155" s="0" t="n">
        <f aca="false">BZ155*'Dist Horaria'!$W$6</f>
        <v>931.271172707297</v>
      </c>
      <c r="CQ155" s="0" t="n">
        <f aca="false">BZ155*'Dist Horaria'!$X$6</f>
        <v>1419.07988222064</v>
      </c>
      <c r="CR155" s="0" t="n">
        <f aca="false">BZ155*'Dist Horaria'!$Y$6</f>
        <v>1419.07988222064</v>
      </c>
      <c r="CS155" s="0" t="n">
        <f aca="false">BZ155*'Dist Horaria'!$Z$6</f>
        <v>1419.07988222064</v>
      </c>
      <c r="CT155" s="0" t="n">
        <f aca="false">BZ155*'Dist Horaria'!$AA$6</f>
        <v>532.154955832741</v>
      </c>
      <c r="CU155" s="0" t="n">
        <f aca="false">BZ155*'Dist Horaria'!$AB$6</f>
        <v>532.154955832741</v>
      </c>
      <c r="CV155" s="0" t="n">
        <f aca="false">BZ155*'Dist Horaria'!$AC$6</f>
        <v>532.154955832741</v>
      </c>
      <c r="CW155" s="0" t="n">
        <f aca="false">BZ155*'Dist Horaria'!$AD$6</f>
        <v>532.154955832741</v>
      </c>
      <c r="CX155" s="0" t="n">
        <f aca="false">BZ155*'Dist Horaria'!$AE$6</f>
        <v>532.154955832741</v>
      </c>
      <c r="CY155" s="0" t="n">
        <f aca="false">AS155*1000000</f>
        <v>22265.9783415945</v>
      </c>
      <c r="CZ155" s="0" t="n">
        <f aca="false">CY155*'Dist Horaria'!$H$6</f>
        <v>556.649458539863</v>
      </c>
      <c r="DA155" s="0" t="n">
        <f aca="false">CY155*'Dist Horaria'!$I$6</f>
        <v>556.649458539863</v>
      </c>
      <c r="DB155" s="0" t="n">
        <f aca="false">CY155*'Dist Horaria'!$J$6</f>
        <v>556.649458539863</v>
      </c>
      <c r="DC155" s="0" t="n">
        <f aca="false">CY155*'Dist Horaria'!$K$6</f>
        <v>556.649458539863</v>
      </c>
      <c r="DD155" s="0" t="n">
        <f aca="false">CY155*'Dist Horaria'!$L$6</f>
        <v>556.649458539863</v>
      </c>
      <c r="DE155" s="0" t="n">
        <f aca="false">CY155*'Dist Horaria'!$M$6</f>
        <v>1484.3985561063</v>
      </c>
      <c r="DF155" s="0" t="n">
        <f aca="false">CY155*'Dist Horaria'!$N$6</f>
        <v>1484.3985561063</v>
      </c>
      <c r="DG155" s="0" t="n">
        <f aca="false">CY155*'Dist Horaria'!$O$6</f>
        <v>1484.3985561063</v>
      </c>
      <c r="DH155" s="0" t="n">
        <f aca="false">CY155*'Dist Horaria'!$P$6</f>
        <v>974.136552444761</v>
      </c>
      <c r="DI155" s="0" t="n">
        <f aca="false">CY155*'Dist Horaria'!$Q$6</f>
        <v>974.136552444761</v>
      </c>
      <c r="DJ155" s="0" t="n">
        <f aca="false">CY155*'Dist Horaria'!$R$6</f>
        <v>974.136552444761</v>
      </c>
      <c r="DK155" s="0" t="n">
        <f aca="false">CY155*'Dist Horaria'!$S$6</f>
        <v>974.136552444761</v>
      </c>
      <c r="DL155" s="0" t="n">
        <f aca="false">CY155*'Dist Horaria'!$T$6</f>
        <v>974.136552444761</v>
      </c>
      <c r="DM155" s="0" t="n">
        <f aca="false">CY155*'Dist Horaria'!$U$6</f>
        <v>974.136552444761</v>
      </c>
      <c r="DN155" s="0" t="n">
        <f aca="false">CY155*'Dist Horaria'!$V$6</f>
        <v>974.136552444761</v>
      </c>
      <c r="DO155" s="0" t="n">
        <f aca="false">CY155*'Dist Horaria'!$W$6</f>
        <v>974.136552444761</v>
      </c>
      <c r="DP155" s="0" t="n">
        <f aca="false">CY155*'Dist Horaria'!$X$6</f>
        <v>1484.3985561063</v>
      </c>
      <c r="DQ155" s="0" t="n">
        <f aca="false">CY155*'Dist Horaria'!$Y$6</f>
        <v>1484.3985561063</v>
      </c>
      <c r="DR155" s="0" t="n">
        <f aca="false">CY155*'Dist Horaria'!$Z$6</f>
        <v>1484.3985561063</v>
      </c>
      <c r="DS155" s="0" t="n">
        <f aca="false">CY155*'Dist Horaria'!$AA$6</f>
        <v>556.649458539863</v>
      </c>
      <c r="DT155" s="0" t="n">
        <f aca="false">CY155*'Dist Horaria'!$AB$6</f>
        <v>556.649458539863</v>
      </c>
      <c r="DU155" s="0" t="n">
        <f aca="false">CY155*'Dist Horaria'!$AC$6</f>
        <v>556.649458539863</v>
      </c>
      <c r="DV155" s="0" t="n">
        <f aca="false">CY155*'Dist Horaria'!$AD$6</f>
        <v>556.649458539863</v>
      </c>
      <c r="DW155" s="0" t="n">
        <f aca="false">CY155*'Dist Horaria'!$AE$6</f>
        <v>556.649458539863</v>
      </c>
      <c r="DX155" s="0" t="n">
        <f aca="false">AX155*1000000</f>
        <v>1290.78135313591</v>
      </c>
      <c r="DY155" s="0" t="n">
        <f aca="false">DX155*'Dist Horaria'!$H$6</f>
        <v>32.2695338283979</v>
      </c>
      <c r="DZ155" s="0" t="n">
        <f aca="false">DX155*'Dist Horaria'!$I$6</f>
        <v>32.2695338283979</v>
      </c>
      <c r="EA155" s="0" t="n">
        <f aca="false">DX155*'Dist Horaria'!$J$6</f>
        <v>32.2695338283979</v>
      </c>
      <c r="EB155" s="0" t="n">
        <f aca="false">DX155*'Dist Horaria'!$K$6</f>
        <v>32.2695338283979</v>
      </c>
      <c r="EC155" s="0" t="n">
        <f aca="false">DX155*'Dist Horaria'!$L$6</f>
        <v>32.2695338283979</v>
      </c>
      <c r="ED155" s="0" t="n">
        <f aca="false">DX155*'Dist Horaria'!$M$6</f>
        <v>86.052090209061</v>
      </c>
      <c r="EE155" s="0" t="n">
        <f aca="false">DX155*'Dist Horaria'!$N$6</f>
        <v>86.052090209061</v>
      </c>
      <c r="EF155" s="0" t="n">
        <f aca="false">DX155*'Dist Horaria'!$O$6</f>
        <v>86.052090209061</v>
      </c>
      <c r="EG155" s="0" t="n">
        <f aca="false">DX155*'Dist Horaria'!$P$6</f>
        <v>56.4716841996963</v>
      </c>
      <c r="EH155" s="0" t="n">
        <f aca="false">DX155*'Dist Horaria'!$Q$6</f>
        <v>56.4716841996963</v>
      </c>
      <c r="EI155" s="0" t="n">
        <f aca="false">DX155*'Dist Horaria'!$R$6</f>
        <v>56.4716841996963</v>
      </c>
      <c r="EJ155" s="0" t="n">
        <f aca="false">DX155*'Dist Horaria'!$S$6</f>
        <v>56.4716841996963</v>
      </c>
      <c r="EK155" s="0" t="n">
        <f aca="false">DX155*'Dist Horaria'!$T$6</f>
        <v>56.4716841996963</v>
      </c>
      <c r="EL155" s="0" t="n">
        <f aca="false">DX155*'Dist Horaria'!$U$6</f>
        <v>56.4716841996963</v>
      </c>
      <c r="EM155" s="0" t="n">
        <f aca="false">DX155*'Dist Horaria'!$V$6</f>
        <v>56.4716841996963</v>
      </c>
      <c r="EN155" s="0" t="n">
        <f aca="false">DX155*'Dist Horaria'!$W$6</f>
        <v>56.4716841996963</v>
      </c>
      <c r="EO155" s="0" t="n">
        <f aca="false">DX155*'Dist Horaria'!$X$6</f>
        <v>86.052090209061</v>
      </c>
      <c r="EP155" s="0" t="n">
        <f aca="false">DX155*'Dist Horaria'!$Y$6</f>
        <v>86.052090209061</v>
      </c>
      <c r="EQ155" s="0" t="n">
        <f aca="false">DX155*'Dist Horaria'!$Z$6</f>
        <v>86.052090209061</v>
      </c>
      <c r="ER155" s="0" t="n">
        <f aca="false">DX155*'Dist Horaria'!$AA$6</f>
        <v>32.2695338283979</v>
      </c>
      <c r="ES155" s="0" t="n">
        <f aca="false">DX155*'Dist Horaria'!$AB$6</f>
        <v>32.2695338283979</v>
      </c>
      <c r="ET155" s="0" t="n">
        <f aca="false">DX155*'Dist Horaria'!$AC$6</f>
        <v>32.2695338283979</v>
      </c>
      <c r="EU155" s="0" t="n">
        <f aca="false">DX155*'Dist Horaria'!$AD$6</f>
        <v>32.2695338283979</v>
      </c>
      <c r="EV155" s="0" t="n">
        <f aca="false">DX155*'Dist Horaria'!$AE$6</f>
        <v>32.2695338283979</v>
      </c>
      <c r="EW155" s="0" t="n">
        <f aca="false">BB155+CA155+CZ155+DY155</f>
        <v>1263.34318423348</v>
      </c>
      <c r="EX155" s="0" t="n">
        <f aca="false">BC155+CB155+DA155+DZ155</f>
        <v>1259.53734897717</v>
      </c>
      <c r="EY155" s="0" t="n">
        <f aca="false">BD155+CC155+DB155+EA155</f>
        <v>1255.9451082532</v>
      </c>
      <c r="EZ155" s="0" t="n">
        <f aca="false">BE155+CD155+DC155+EB155</f>
        <v>1252.88465945614</v>
      </c>
      <c r="FA155" s="0" t="n">
        <f aca="false">BF155+CE155+DD155+EC155</f>
        <v>1250.64820229561</v>
      </c>
      <c r="FB155" s="0" t="n">
        <f aca="false">BG155+CF155+DE155+ED155</f>
        <v>3117.69678750139</v>
      </c>
      <c r="FC155" s="0" t="n">
        <f aca="false">BH155+CG155+DF155+EE155</f>
        <v>3123.48121420366</v>
      </c>
      <c r="FD155" s="0" t="n">
        <f aca="false">BI155+CH155+DG155+EF155</f>
        <v>3123.48121420366</v>
      </c>
      <c r="FE155" s="0" t="n">
        <f aca="false">BJ155+CI155+DH155+EG155</f>
        <v>2139.10068639787</v>
      </c>
      <c r="FF155" s="0" t="n">
        <f aca="false">BK155+CJ155+DI155+EH155</f>
        <v>2157.84524454697</v>
      </c>
      <c r="FG155" s="0" t="n">
        <f aca="false">BL155+CK155+DJ155+EI155</f>
        <v>2171.4776504736</v>
      </c>
      <c r="FH155" s="0" t="n">
        <f aca="false">BM155+CL155+DK155+EJ155</f>
        <v>2178.29385343691</v>
      </c>
      <c r="FI155" s="0" t="n">
        <f aca="false">BN155+CM155+DL155+EK155</f>
        <v>2179.99790417774</v>
      </c>
      <c r="FJ155" s="0" t="n">
        <f aca="false">BO155+CN155+DM155+EL155</f>
        <v>2178.29385343691</v>
      </c>
      <c r="FK155" s="0" t="n">
        <f aca="false">BP155+CO155+DN155+EM155</f>
        <v>2174.88575195525</v>
      </c>
      <c r="FL155" s="0" t="n">
        <f aca="false">BQ155+CP155+DO155+EN155</f>
        <v>2169.77359973277</v>
      </c>
      <c r="FM155" s="0" t="n">
        <f aca="false">BR155+CQ155+DP155+EO155</f>
        <v>3193.39573279808</v>
      </c>
      <c r="FN155" s="0" t="n">
        <f aca="false">BS155+CR155+DQ155+EP155</f>
        <v>3188.74586204185</v>
      </c>
      <c r="FO155" s="0" t="n">
        <f aca="false">BT155+CS155+DR155+EQ155</f>
        <v>3163.43616039371</v>
      </c>
      <c r="FP155" s="0" t="n">
        <f aca="false">BU155+CT155+DS155+ER155</f>
        <v>1286.44827149392</v>
      </c>
      <c r="FQ155" s="0" t="n">
        <f aca="false">BV155+CU155+DT155+ES155</f>
        <v>1268.26814700369</v>
      </c>
      <c r="FR155" s="0" t="n">
        <f aca="false">BW155+CV155+DU155+ET155</f>
        <v>1280.60676121057</v>
      </c>
      <c r="FS155" s="0" t="n">
        <f aca="false">BX155+CW155+DV155+EU155</f>
        <v>1276.39675806439</v>
      </c>
      <c r="FT155" s="0" t="n">
        <f aca="false">BY155+CX155+DW155+EV155</f>
        <v>1271.94282048249</v>
      </c>
      <c r="FU155" s="0" t="n">
        <f aca="false">AM155*'Dist Horaria'!$H$10</f>
        <v>0.701203466005161</v>
      </c>
      <c r="FV155" s="0" t="n">
        <f aca="false">AM155*'Dist Horaria'!$I$10</f>
        <v>0.656249057249228</v>
      </c>
      <c r="FW155" s="0" t="n">
        <f aca="false">AM155*'Dist Horaria'!$J$10</f>
        <v>0.653408095176774</v>
      </c>
      <c r="FX155" s="0" t="n">
        <f aca="false">AM155*'Dist Horaria'!$K$10</f>
        <v>0.634616302901736</v>
      </c>
      <c r="FY155" s="0" t="n">
        <f aca="false">AM155*'Dist Horaria'!$L$10</f>
        <v>0.634870266228452</v>
      </c>
      <c r="FZ155" s="0" t="n">
        <f aca="false">AM155*'Dist Horaria'!$M$10</f>
        <v>0.679337311451525</v>
      </c>
      <c r="GA155" s="0" t="n">
        <f aca="false">AM155*'Dist Horaria'!$N$10</f>
        <v>0.642681176365173</v>
      </c>
      <c r="GB155" s="0" t="n">
        <f aca="false">AM155*'Dist Horaria'!$O$10</f>
        <v>0.631711806059312</v>
      </c>
      <c r="GC155" s="0" t="n">
        <f aca="false">AM155*'Dist Horaria'!$P$10</f>
        <v>0.641514526840786</v>
      </c>
      <c r="GD155" s="0" t="n">
        <f aca="false">AM155*'Dist Horaria'!$Q$10</f>
        <v>0.580549004545893</v>
      </c>
      <c r="GE155" s="0" t="n">
        <f aca="false">AM155*'Dist Horaria'!$R$10</f>
        <v>0.708356971419681</v>
      </c>
      <c r="GF155" s="0" t="n">
        <f aca="false">AM155*'Dist Horaria'!$S$10</f>
        <v>0.604964370914301</v>
      </c>
      <c r="GG155" s="0" t="n">
        <f aca="false">AR155*'Dist Horaria'!$H$10</f>
        <v>0.733479084240134</v>
      </c>
      <c r="GH155" s="0" t="n">
        <f aca="false">AR155*'Dist Horaria'!$I$10</f>
        <v>0.686455473882487</v>
      </c>
      <c r="GI155" s="0" t="n">
        <f aca="false">AR155*'Dist Horaria'!$J$10</f>
        <v>0.683483745475131</v>
      </c>
      <c r="GJ155" s="0" t="n">
        <f aca="false">AR155*'Dist Horaria'!$K$10</f>
        <v>0.663826987832943</v>
      </c>
      <c r="GK155" s="0" t="n">
        <f aca="false">AR155*'Dist Horaria'!$L$10</f>
        <v>0.664092640810062</v>
      </c>
      <c r="GL155" s="0" t="n">
        <f aca="false">AR155*'Dist Horaria'!$M$10</f>
        <v>0.710606454831689</v>
      </c>
      <c r="GM155" s="0" t="n">
        <f aca="false">AR155*'Dist Horaria'!$N$10</f>
        <v>0.672263078481745</v>
      </c>
      <c r="GN155" s="0" t="n">
        <f aca="false">AR155*'Dist Horaria'!$O$10</f>
        <v>0.660788800220585</v>
      </c>
      <c r="GO155" s="0" t="n">
        <f aca="false">AR155*'Dist Horaria'!$P$10</f>
        <v>0.671042729373017</v>
      </c>
      <c r="GP155" s="0" t="n">
        <f aca="false">AR155*'Dist Horaria'!$Q$10</f>
        <v>0.607271031669015</v>
      </c>
      <c r="GQ155" s="0" t="n">
        <f aca="false">AR155*'Dist Horaria'!$R$10</f>
        <v>0.740961857579008</v>
      </c>
      <c r="GR155" s="0" t="n">
        <f aca="false">AR155*'Dist Horaria'!$S$10</f>
        <v>0.63281021028619</v>
      </c>
      <c r="GS155" s="0" t="n">
        <f aca="false">AW155*'Dist Horaria'!$H$10</f>
        <v>0.0425205266226165</v>
      </c>
      <c r="GT155" s="0" t="n">
        <f aca="false">AW155*'Dist Horaria'!$I$10</f>
        <v>0.0397945202250717</v>
      </c>
      <c r="GU155" s="0" t="n">
        <f aca="false">AW155*'Dist Horaria'!$J$10</f>
        <v>0.0396222461145003</v>
      </c>
      <c r="GV155" s="0" t="n">
        <f aca="false">AW155*'Dist Horaria'!$K$10</f>
        <v>0.0384827239323445</v>
      </c>
      <c r="GW155" s="0" t="n">
        <f aca="false">AW155*'Dist Horaria'!$L$10</f>
        <v>0.0384981241049311</v>
      </c>
      <c r="GX155" s="0" t="n">
        <f aca="false">AW155*'Dist Horaria'!$M$10</f>
        <v>0.0411945770916921</v>
      </c>
      <c r="GY155" s="0" t="n">
        <f aca="false">AW155*'Dist Horaria'!$N$10</f>
        <v>0.0389717726656084</v>
      </c>
      <c r="GZ155" s="0" t="n">
        <f aca="false">AW155*'Dist Horaria'!$O$10</f>
        <v>0.0383065971142368</v>
      </c>
      <c r="HA155" s="0" t="n">
        <f aca="false">AW155*'Dist Horaria'!$P$10</f>
        <v>0.0389010277897401</v>
      </c>
      <c r="HB155" s="0" t="n">
        <f aca="false">AW155*'Dist Horaria'!$Q$10</f>
        <v>0.0352041177779139</v>
      </c>
      <c r="HC155" s="0" t="n">
        <f aca="false">AW155*'Dist Horaria'!$R$10</f>
        <v>0.0429543105842903</v>
      </c>
      <c r="HD155" s="0" t="n">
        <f aca="false">AW155*'Dist Horaria'!$S$10</f>
        <v>0.0366846498716632</v>
      </c>
    </row>
    <row r="156" customFormat="false" ht="13.8" hidden="false" customHeight="false" outlineLevel="0" collapsed="false">
      <c r="A156" s="0" t="n">
        <v>4.62519181729037</v>
      </c>
      <c r="B156" s="0" t="n">
        <v>-74.0936998063044</v>
      </c>
      <c r="C156" s="0" t="n">
        <v>30</v>
      </c>
      <c r="D156" s="0" t="n">
        <v>27</v>
      </c>
      <c r="E156" s="0" t="n">
        <v>2345</v>
      </c>
      <c r="F156" s="0" t="n">
        <v>50</v>
      </c>
      <c r="G156" s="0" t="s">
        <v>650</v>
      </c>
      <c r="H156" s="1" t="n">
        <v>41071</v>
      </c>
      <c r="I156" s="0" t="s">
        <v>879</v>
      </c>
      <c r="J156" s="0" t="s">
        <v>880</v>
      </c>
      <c r="K156" s="0" t="s">
        <v>881</v>
      </c>
      <c r="L156" s="0" t="s">
        <v>882</v>
      </c>
      <c r="M156" s="0" t="s">
        <v>883</v>
      </c>
      <c r="N156" s="0" t="n">
        <v>10</v>
      </c>
      <c r="O156" s="0" t="s">
        <v>84</v>
      </c>
      <c r="P156" s="0" t="s">
        <v>85</v>
      </c>
      <c r="Q156" s="0" t="s">
        <v>86</v>
      </c>
      <c r="R156" s="0" t="s">
        <v>87</v>
      </c>
      <c r="S156" s="0" t="n">
        <v>365</v>
      </c>
      <c r="T156" s="0" t="n">
        <v>24</v>
      </c>
      <c r="U156" s="0" t="n">
        <v>3</v>
      </c>
      <c r="V156" s="0" t="n">
        <v>35000</v>
      </c>
      <c r="W156" s="0" t="n">
        <f aca="false">V156*12</f>
        <v>420000</v>
      </c>
      <c r="X156" s="0" t="n">
        <v>1</v>
      </c>
      <c r="Y156" s="0" t="s">
        <v>884</v>
      </c>
      <c r="Z156" s="0" t="n">
        <v>35220.32</v>
      </c>
      <c r="AB156" s="0" t="n">
        <v>0.005</v>
      </c>
      <c r="AC156" s="0" t="n">
        <v>0</v>
      </c>
      <c r="AD156" s="0" t="n">
        <v>1541.1476385538</v>
      </c>
      <c r="AE156" s="0" t="n">
        <f aca="false">AD156/2204.59</f>
        <v>0.699063153944179</v>
      </c>
      <c r="AF156" s="0" t="n">
        <f aca="false">AE156/S156</f>
        <v>0.00191524151765528</v>
      </c>
      <c r="AG156" s="0" t="n">
        <f aca="false">AE156*EXP(AB156*AC156)</f>
        <v>0.699063153944179</v>
      </c>
      <c r="AH156" s="0" t="n">
        <f aca="false">AG156/S156</f>
        <v>0.00191524151765528</v>
      </c>
      <c r="AI156" s="0" t="s">
        <v>90</v>
      </c>
      <c r="AJ156" s="0" t="n">
        <f aca="false">IF(AI156="A",'FE DISTRIBUCIÓN'!$C$2,'FE DISTRIBUCIÓN'!$C$3)</f>
        <v>4.994E-006</v>
      </c>
      <c r="AK156" s="0" t="n">
        <f aca="false">W156*AJ156</f>
        <v>2.09748</v>
      </c>
      <c r="AL156" s="0" t="n">
        <f aca="false">AK156/365</f>
        <v>0.00574652054794521</v>
      </c>
      <c r="AM156" s="0" t="n">
        <f aca="false">AK156*EXP(AB156*AC156)</f>
        <v>2.09748</v>
      </c>
      <c r="AN156" s="0" t="n">
        <f aca="false">AM156/365</f>
        <v>0.00574652054794521</v>
      </c>
      <c r="AO156" s="0" t="n">
        <v>5.223868284E-006</v>
      </c>
      <c r="AP156" s="0" t="n">
        <f aca="false">AO156*W156</f>
        <v>2.19402467928</v>
      </c>
      <c r="AQ156" s="0" t="n">
        <f aca="false">AP156/365</f>
        <v>0.00601102651857534</v>
      </c>
      <c r="AR156" s="0" t="n">
        <f aca="false">AP156*EXP(AB156*AC156)</f>
        <v>2.19402467928</v>
      </c>
      <c r="AS156" s="0" t="n">
        <f aca="false">AR156/365</f>
        <v>0.00601102651857534</v>
      </c>
      <c r="AT156" s="0" t="n">
        <v>3.02832944E-007</v>
      </c>
      <c r="AU156" s="0" t="n">
        <f aca="false">AT156*W156</f>
        <v>0.12718983648</v>
      </c>
      <c r="AV156" s="0" t="n">
        <f aca="false">AU156/365</f>
        <v>0.000348465305424657</v>
      </c>
      <c r="AW156" s="0" t="n">
        <f aca="false">AU156*EXP(AB156*AC156)</f>
        <v>0.12718983648</v>
      </c>
      <c r="AX156" s="0" t="n">
        <f aca="false">AW156/365</f>
        <v>0.000348465305424657</v>
      </c>
      <c r="AY156" s="0" t="n">
        <f aca="false">AW156+AR156+AM156+AG156</f>
        <v>5.11775766970418</v>
      </c>
      <c r="AZ156" s="0" t="n">
        <f aca="false">AH156+AN156+AS156+AX156</f>
        <v>0.0140212538896005</v>
      </c>
      <c r="BA156" s="0" t="n">
        <f aca="false">AH156*1000000</f>
        <v>1915.24151765528</v>
      </c>
      <c r="BB156" s="0" t="n">
        <f aca="false">BA156*'Dist Horaria'!$H$3</f>
        <v>66.7357124914673</v>
      </c>
      <c r="BC156" s="0" t="n">
        <f aca="false">BA156*'Dist Horaria'!$I$3</f>
        <v>64.950469704354</v>
      </c>
      <c r="BD156" s="0" t="n">
        <f aca="false">BA156*'Dist Horaria'!$J$3</f>
        <v>63.2654199294301</v>
      </c>
      <c r="BE156" s="0" t="n">
        <f aca="false">BA156*'Dist Horaria'!$K$3</f>
        <v>61.8298233330669</v>
      </c>
      <c r="BF156" s="0" t="n">
        <f aca="false">BA156*'Dist Horaria'!$L$3</f>
        <v>60.780745076751</v>
      </c>
      <c r="BG156" s="0" t="n">
        <f aca="false">BA156*'Dist Horaria'!$M$3</f>
        <v>60.1202821351228</v>
      </c>
      <c r="BH156" s="0" t="n">
        <f aca="false">BA156*'Dist Horaria'!$N$3</f>
        <v>62.8336434217663</v>
      </c>
      <c r="BI156" s="0" t="n">
        <f aca="false">BA156*'Dist Horaria'!$O$3</f>
        <v>62.8336434217663</v>
      </c>
      <c r="BJ156" s="0" t="n">
        <f aca="false">BA156*'Dist Horaria'!$P$3</f>
        <v>83.1310304472301</v>
      </c>
      <c r="BK156" s="0" t="n">
        <f aca="false">BA156*'Dist Horaria'!$Q$3</f>
        <v>91.9237355906871</v>
      </c>
      <c r="BL156" s="0" t="n">
        <f aca="false">BA156*'Dist Horaria'!$R$3</f>
        <v>98.318430240474</v>
      </c>
      <c r="BM156" s="0" t="n">
        <f aca="false">BA156*'Dist Horaria'!$S$3</f>
        <v>101.515777565368</v>
      </c>
      <c r="BN156" s="0" t="n">
        <f aca="false">BA156*'Dist Horaria'!$T$3</f>
        <v>102.315114396591</v>
      </c>
      <c r="BO156" s="0" t="n">
        <f aca="false">BA156*'Dist Horaria'!$U$3</f>
        <v>101.515777565368</v>
      </c>
      <c r="BP156" s="0" t="n">
        <f aca="false">BA156*'Dist Horaria'!$V$3</f>
        <v>99.9171039029208</v>
      </c>
      <c r="BQ156" s="0" t="n">
        <f aca="false">BA156*'Dist Horaria'!$W$3</f>
        <v>97.5190934092507</v>
      </c>
      <c r="BR156" s="0" t="n">
        <f aca="false">BA156*'Dist Horaria'!$X$3</f>
        <v>95.6291749225546</v>
      </c>
      <c r="BS156" s="0" t="n">
        <f aca="false">BA156*'Dist Horaria'!$Y$3</f>
        <v>93.4480116116094</v>
      </c>
      <c r="BT156" s="0" t="n">
        <f aca="false">BA156*'Dist Horaria'!$Z$3</f>
        <v>81.5757262213282</v>
      </c>
      <c r="BU156" s="0" t="n">
        <f aca="false">BA156*'Dist Horaria'!$AA$3</f>
        <v>77.5738564465728</v>
      </c>
      <c r="BV156" s="0" t="n">
        <f aca="false">BA156*'Dist Horaria'!$AB$3</f>
        <v>69.0459160789041</v>
      </c>
      <c r="BW156" s="0" t="n">
        <f aca="false">BA156*'Dist Horaria'!$AC$3</f>
        <v>74.8337183699449</v>
      </c>
      <c r="BX156" s="0" t="n">
        <f aca="false">BA156*'Dist Horaria'!$AD$3</f>
        <v>72.8588883407226</v>
      </c>
      <c r="BY156" s="0" t="n">
        <f aca="false">BA156*'Dist Horaria'!$AE$3</f>
        <v>70.7696334447939</v>
      </c>
      <c r="BZ156" s="0" t="n">
        <f aca="false">AN156*1000000</f>
        <v>5746.52054794521</v>
      </c>
      <c r="CA156" s="0" t="n">
        <f aca="false">BZ156*'Dist Horaria'!$H$6</f>
        <v>143.66301369863</v>
      </c>
      <c r="CB156" s="0" t="n">
        <f aca="false">BZ156*'Dist Horaria'!$I$6</f>
        <v>143.66301369863</v>
      </c>
      <c r="CC156" s="0" t="n">
        <f aca="false">BZ156*'Dist Horaria'!$J$6</f>
        <v>143.66301369863</v>
      </c>
      <c r="CD156" s="0" t="n">
        <f aca="false">BZ156*'Dist Horaria'!$K$6</f>
        <v>143.66301369863</v>
      </c>
      <c r="CE156" s="0" t="n">
        <f aca="false">BZ156*'Dist Horaria'!$L$6</f>
        <v>143.66301369863</v>
      </c>
      <c r="CF156" s="0" t="n">
        <f aca="false">BZ156*'Dist Horaria'!$M$6</f>
        <v>383.101369863014</v>
      </c>
      <c r="CG156" s="0" t="n">
        <f aca="false">BZ156*'Dist Horaria'!$N$6</f>
        <v>383.101369863014</v>
      </c>
      <c r="CH156" s="0" t="n">
        <f aca="false">BZ156*'Dist Horaria'!$O$6</f>
        <v>383.101369863014</v>
      </c>
      <c r="CI156" s="0" t="n">
        <f aca="false">BZ156*'Dist Horaria'!$P$6</f>
        <v>251.410273972603</v>
      </c>
      <c r="CJ156" s="0" t="n">
        <f aca="false">BZ156*'Dist Horaria'!$Q$6</f>
        <v>251.410273972603</v>
      </c>
      <c r="CK156" s="0" t="n">
        <f aca="false">BZ156*'Dist Horaria'!$R$6</f>
        <v>251.410273972603</v>
      </c>
      <c r="CL156" s="0" t="n">
        <f aca="false">BZ156*'Dist Horaria'!$S$6</f>
        <v>251.410273972603</v>
      </c>
      <c r="CM156" s="0" t="n">
        <f aca="false">BZ156*'Dist Horaria'!$T$6</f>
        <v>251.410273972603</v>
      </c>
      <c r="CN156" s="0" t="n">
        <f aca="false">BZ156*'Dist Horaria'!$U$6</f>
        <v>251.410273972603</v>
      </c>
      <c r="CO156" s="0" t="n">
        <f aca="false">BZ156*'Dist Horaria'!$V$6</f>
        <v>251.410273972603</v>
      </c>
      <c r="CP156" s="0" t="n">
        <f aca="false">BZ156*'Dist Horaria'!$W$6</f>
        <v>251.410273972603</v>
      </c>
      <c r="CQ156" s="0" t="n">
        <f aca="false">BZ156*'Dist Horaria'!$X$6</f>
        <v>383.101369863014</v>
      </c>
      <c r="CR156" s="0" t="n">
        <f aca="false">BZ156*'Dist Horaria'!$Y$6</f>
        <v>383.101369863014</v>
      </c>
      <c r="CS156" s="0" t="n">
        <f aca="false">BZ156*'Dist Horaria'!$Z$6</f>
        <v>383.101369863014</v>
      </c>
      <c r="CT156" s="0" t="n">
        <f aca="false">BZ156*'Dist Horaria'!$AA$6</f>
        <v>143.66301369863</v>
      </c>
      <c r="CU156" s="0" t="n">
        <f aca="false">BZ156*'Dist Horaria'!$AB$6</f>
        <v>143.66301369863</v>
      </c>
      <c r="CV156" s="0" t="n">
        <f aca="false">BZ156*'Dist Horaria'!$AC$6</f>
        <v>143.66301369863</v>
      </c>
      <c r="CW156" s="0" t="n">
        <f aca="false">BZ156*'Dist Horaria'!$AD$6</f>
        <v>143.66301369863</v>
      </c>
      <c r="CX156" s="0" t="n">
        <f aca="false">BZ156*'Dist Horaria'!$AE$6</f>
        <v>143.66301369863</v>
      </c>
      <c r="CY156" s="0" t="n">
        <f aca="false">AS156*1000000</f>
        <v>6011.02651857534</v>
      </c>
      <c r="CZ156" s="0" t="n">
        <f aca="false">CY156*'Dist Horaria'!$H$6</f>
        <v>150.275662964384</v>
      </c>
      <c r="DA156" s="0" t="n">
        <f aca="false">CY156*'Dist Horaria'!$I$6</f>
        <v>150.275662964384</v>
      </c>
      <c r="DB156" s="0" t="n">
        <f aca="false">CY156*'Dist Horaria'!$J$6</f>
        <v>150.275662964384</v>
      </c>
      <c r="DC156" s="0" t="n">
        <f aca="false">CY156*'Dist Horaria'!$K$6</f>
        <v>150.275662964384</v>
      </c>
      <c r="DD156" s="0" t="n">
        <f aca="false">CY156*'Dist Horaria'!$L$6</f>
        <v>150.275662964384</v>
      </c>
      <c r="DE156" s="0" t="n">
        <f aca="false">CY156*'Dist Horaria'!$M$6</f>
        <v>400.735101238356</v>
      </c>
      <c r="DF156" s="0" t="n">
        <f aca="false">CY156*'Dist Horaria'!$N$6</f>
        <v>400.735101238356</v>
      </c>
      <c r="DG156" s="0" t="n">
        <f aca="false">CY156*'Dist Horaria'!$O$6</f>
        <v>400.735101238356</v>
      </c>
      <c r="DH156" s="0" t="n">
        <f aca="false">CY156*'Dist Horaria'!$P$6</f>
        <v>262.982410187671</v>
      </c>
      <c r="DI156" s="0" t="n">
        <f aca="false">CY156*'Dist Horaria'!$Q$6</f>
        <v>262.982410187671</v>
      </c>
      <c r="DJ156" s="0" t="n">
        <f aca="false">CY156*'Dist Horaria'!$R$6</f>
        <v>262.982410187671</v>
      </c>
      <c r="DK156" s="0" t="n">
        <f aca="false">CY156*'Dist Horaria'!$S$6</f>
        <v>262.982410187671</v>
      </c>
      <c r="DL156" s="0" t="n">
        <f aca="false">CY156*'Dist Horaria'!$T$6</f>
        <v>262.982410187671</v>
      </c>
      <c r="DM156" s="0" t="n">
        <f aca="false">CY156*'Dist Horaria'!$U$6</f>
        <v>262.982410187671</v>
      </c>
      <c r="DN156" s="0" t="n">
        <f aca="false">CY156*'Dist Horaria'!$V$6</f>
        <v>262.982410187671</v>
      </c>
      <c r="DO156" s="0" t="n">
        <f aca="false">CY156*'Dist Horaria'!$W$6</f>
        <v>262.982410187671</v>
      </c>
      <c r="DP156" s="0" t="n">
        <f aca="false">CY156*'Dist Horaria'!$X$6</f>
        <v>400.735101238356</v>
      </c>
      <c r="DQ156" s="0" t="n">
        <f aca="false">CY156*'Dist Horaria'!$Y$6</f>
        <v>400.735101238356</v>
      </c>
      <c r="DR156" s="0" t="n">
        <f aca="false">CY156*'Dist Horaria'!$Z$6</f>
        <v>400.735101238356</v>
      </c>
      <c r="DS156" s="0" t="n">
        <f aca="false">CY156*'Dist Horaria'!$AA$6</f>
        <v>150.275662964384</v>
      </c>
      <c r="DT156" s="0" t="n">
        <f aca="false">CY156*'Dist Horaria'!$AB$6</f>
        <v>150.275662964384</v>
      </c>
      <c r="DU156" s="0" t="n">
        <f aca="false">CY156*'Dist Horaria'!$AC$6</f>
        <v>150.275662964384</v>
      </c>
      <c r="DV156" s="0" t="n">
        <f aca="false">CY156*'Dist Horaria'!$AD$6</f>
        <v>150.275662964384</v>
      </c>
      <c r="DW156" s="0" t="n">
        <f aca="false">CY156*'Dist Horaria'!$AE$6</f>
        <v>150.275662964384</v>
      </c>
      <c r="DX156" s="0" t="n">
        <f aca="false">AX156*1000000</f>
        <v>348.465305424657</v>
      </c>
      <c r="DY156" s="0" t="n">
        <f aca="false">DX156*'Dist Horaria'!$H$6</f>
        <v>8.71163263561644</v>
      </c>
      <c r="DZ156" s="0" t="n">
        <f aca="false">DX156*'Dist Horaria'!$I$6</f>
        <v>8.71163263561644</v>
      </c>
      <c r="EA156" s="0" t="n">
        <f aca="false">DX156*'Dist Horaria'!$J$6</f>
        <v>8.71163263561644</v>
      </c>
      <c r="EB156" s="0" t="n">
        <f aca="false">DX156*'Dist Horaria'!$K$6</f>
        <v>8.71163263561644</v>
      </c>
      <c r="EC156" s="0" t="n">
        <f aca="false">DX156*'Dist Horaria'!$L$6</f>
        <v>8.71163263561644</v>
      </c>
      <c r="ED156" s="0" t="n">
        <f aca="false">DX156*'Dist Horaria'!$M$6</f>
        <v>23.2310203616438</v>
      </c>
      <c r="EE156" s="0" t="n">
        <f aca="false">DX156*'Dist Horaria'!$N$6</f>
        <v>23.2310203616438</v>
      </c>
      <c r="EF156" s="0" t="n">
        <f aca="false">DX156*'Dist Horaria'!$O$6</f>
        <v>23.2310203616438</v>
      </c>
      <c r="EG156" s="0" t="n">
        <f aca="false">DX156*'Dist Horaria'!$P$6</f>
        <v>15.2453571123288</v>
      </c>
      <c r="EH156" s="0" t="n">
        <f aca="false">DX156*'Dist Horaria'!$Q$6</f>
        <v>15.2453571123288</v>
      </c>
      <c r="EI156" s="0" t="n">
        <f aca="false">DX156*'Dist Horaria'!$R$6</f>
        <v>15.2453571123288</v>
      </c>
      <c r="EJ156" s="0" t="n">
        <f aca="false">DX156*'Dist Horaria'!$S$6</f>
        <v>15.2453571123288</v>
      </c>
      <c r="EK156" s="0" t="n">
        <f aca="false">DX156*'Dist Horaria'!$T$6</f>
        <v>15.2453571123288</v>
      </c>
      <c r="EL156" s="0" t="n">
        <f aca="false">DX156*'Dist Horaria'!$U$6</f>
        <v>15.2453571123288</v>
      </c>
      <c r="EM156" s="0" t="n">
        <f aca="false">DX156*'Dist Horaria'!$V$6</f>
        <v>15.2453571123288</v>
      </c>
      <c r="EN156" s="0" t="n">
        <f aca="false">DX156*'Dist Horaria'!$W$6</f>
        <v>15.2453571123288</v>
      </c>
      <c r="EO156" s="0" t="n">
        <f aca="false">DX156*'Dist Horaria'!$X$6</f>
        <v>23.2310203616438</v>
      </c>
      <c r="EP156" s="0" t="n">
        <f aca="false">DX156*'Dist Horaria'!$Y$6</f>
        <v>23.2310203616438</v>
      </c>
      <c r="EQ156" s="0" t="n">
        <f aca="false">DX156*'Dist Horaria'!$Z$6</f>
        <v>23.2310203616438</v>
      </c>
      <c r="ER156" s="0" t="n">
        <f aca="false">DX156*'Dist Horaria'!$AA$6</f>
        <v>8.71163263561644</v>
      </c>
      <c r="ES156" s="0" t="n">
        <f aca="false">DX156*'Dist Horaria'!$AB$6</f>
        <v>8.71163263561644</v>
      </c>
      <c r="ET156" s="0" t="n">
        <f aca="false">DX156*'Dist Horaria'!$AC$6</f>
        <v>8.71163263561644</v>
      </c>
      <c r="EU156" s="0" t="n">
        <f aca="false">DX156*'Dist Horaria'!$AD$6</f>
        <v>8.71163263561644</v>
      </c>
      <c r="EV156" s="0" t="n">
        <f aca="false">DX156*'Dist Horaria'!$AE$6</f>
        <v>8.71163263561644</v>
      </c>
      <c r="EW156" s="0" t="n">
        <f aca="false">BB156+CA156+CZ156+DY156</f>
        <v>369.386021790097</v>
      </c>
      <c r="EX156" s="0" t="n">
        <f aca="false">BC156+CB156+DA156+DZ156</f>
        <v>367.600779002984</v>
      </c>
      <c r="EY156" s="0" t="n">
        <f aca="false">BD156+CC156+DB156+EA156</f>
        <v>365.91572922806</v>
      </c>
      <c r="EZ156" s="0" t="n">
        <f aca="false">BE156+CD156+DC156+EB156</f>
        <v>364.480132631697</v>
      </c>
      <c r="FA156" s="0" t="n">
        <f aca="false">BF156+CE156+DD156+EC156</f>
        <v>363.431054375381</v>
      </c>
      <c r="FB156" s="0" t="n">
        <f aca="false">BG156+CF156+DE156+ED156</f>
        <v>867.187773598137</v>
      </c>
      <c r="FC156" s="0" t="n">
        <f aca="false">BH156+CG156+DF156+EE156</f>
        <v>869.90113488478</v>
      </c>
      <c r="FD156" s="0" t="n">
        <f aca="false">BI156+CH156+DG156+EF156</f>
        <v>869.90113488478</v>
      </c>
      <c r="FE156" s="0" t="n">
        <f aca="false">BJ156+CI156+DH156+EG156</f>
        <v>612.769071719833</v>
      </c>
      <c r="FF156" s="0" t="n">
        <f aca="false">BK156+CJ156+DI156+EH156</f>
        <v>621.56177686329</v>
      </c>
      <c r="FG156" s="0" t="n">
        <f aca="false">BL156+CK156+DJ156+EI156</f>
        <v>627.956471513077</v>
      </c>
      <c r="FH156" s="0" t="n">
        <f aca="false">BM156+CL156+DK156+EJ156</f>
        <v>631.15381883797</v>
      </c>
      <c r="FI156" s="0" t="n">
        <f aca="false">BN156+CM156+DL156+EK156</f>
        <v>631.953155669194</v>
      </c>
      <c r="FJ156" s="0" t="n">
        <f aca="false">BO156+CN156+DM156+EL156</f>
        <v>631.15381883797</v>
      </c>
      <c r="FK156" s="0" t="n">
        <f aca="false">BP156+CO156+DN156+EM156</f>
        <v>629.555145175523</v>
      </c>
      <c r="FL156" s="0" t="n">
        <f aca="false">BQ156+CP156+DO156+EN156</f>
        <v>627.157134681853</v>
      </c>
      <c r="FM156" s="0" t="n">
        <f aca="false">BR156+CQ156+DP156+EO156</f>
        <v>902.696666385568</v>
      </c>
      <c r="FN156" s="0" t="n">
        <f aca="false">BS156+CR156+DQ156+EP156</f>
        <v>900.515503074623</v>
      </c>
      <c r="FO156" s="0" t="n">
        <f aca="false">BT156+CS156+DR156+EQ156</f>
        <v>888.643217684342</v>
      </c>
      <c r="FP156" s="0" t="n">
        <f aca="false">BU156+CT156+DS156+ER156</f>
        <v>380.224165745203</v>
      </c>
      <c r="FQ156" s="0" t="n">
        <f aca="false">BV156+CU156+DT156+ES156</f>
        <v>371.696225377534</v>
      </c>
      <c r="FR156" s="0" t="n">
        <f aca="false">BW156+CV156+DU156+ET156</f>
        <v>377.484027668575</v>
      </c>
      <c r="FS156" s="0" t="n">
        <f aca="false">BX156+CW156+DV156+EU156</f>
        <v>375.509197639353</v>
      </c>
      <c r="FT156" s="0" t="n">
        <f aca="false">BY156+CX156+DW156+EV156</f>
        <v>373.419942743424</v>
      </c>
      <c r="FU156" s="0" t="n">
        <f aca="false">AM156*'Dist Horaria'!$H$10</f>
        <v>0.189300131546437</v>
      </c>
      <c r="FV156" s="0" t="n">
        <f aca="false">AM156*'Dist Horaria'!$I$10</f>
        <v>0.177164031393407</v>
      </c>
      <c r="FW156" s="0" t="n">
        <f aca="false">AM156*'Dist Horaria'!$J$10</f>
        <v>0.176397072129646</v>
      </c>
      <c r="FX156" s="0" t="n">
        <f aca="false">AM156*'Dist Horaria'!$K$10</f>
        <v>0.171323952953661</v>
      </c>
      <c r="FY156" s="0" t="n">
        <f aca="false">AM156*'Dist Horaria'!$L$10</f>
        <v>0.171392514068211</v>
      </c>
      <c r="FZ156" s="0" t="n">
        <f aca="false">AM156*'Dist Horaria'!$M$10</f>
        <v>0.183397043307299</v>
      </c>
      <c r="GA156" s="0" t="n">
        <f aca="false">AM156*'Dist Horaria'!$N$10</f>
        <v>0.173501183503064</v>
      </c>
      <c r="GB156" s="0" t="n">
        <f aca="false">AM156*'Dist Horaria'!$O$10</f>
        <v>0.170539841549478</v>
      </c>
      <c r="GC156" s="0" t="n">
        <f aca="false">AM156*'Dist Horaria'!$P$10</f>
        <v>0.17318622940038</v>
      </c>
      <c r="GD156" s="0" t="n">
        <f aca="false">AM156*'Dist Horaria'!$Q$10</f>
        <v>0.156727694966758</v>
      </c>
      <c r="GE156" s="0" t="n">
        <f aca="false">AM156*'Dist Horaria'!$R$10</f>
        <v>0.191231324961241</v>
      </c>
      <c r="GF156" s="0" t="n">
        <f aca="false">AM156*'Dist Horaria'!$S$10</f>
        <v>0.163318980220417</v>
      </c>
      <c r="GG156" s="0" t="n">
        <f aca="false">AR156*'Dist Horaria'!$H$10</f>
        <v>0.1980134067566</v>
      </c>
      <c r="GH156" s="0" t="n">
        <f aca="false">AR156*'Dist Horaria'!$I$10</f>
        <v>0.18531869536676</v>
      </c>
      <c r="GI156" s="0" t="n">
        <f aca="false">AR156*'Dist Horaria'!$J$10</f>
        <v>0.184516433818286</v>
      </c>
      <c r="GJ156" s="0" t="n">
        <f aca="false">AR156*'Dist Horaria'!$K$10</f>
        <v>0.179209804590336</v>
      </c>
      <c r="GK156" s="0" t="n">
        <f aca="false">AR156*'Dist Horaria'!$L$10</f>
        <v>0.179281521496986</v>
      </c>
      <c r="GL156" s="0" t="n">
        <f aca="false">AR156*'Dist Horaria'!$M$10</f>
        <v>0.191838605909566</v>
      </c>
      <c r="GM156" s="0" t="n">
        <f aca="false">AR156*'Dist Horaria'!$N$10</f>
        <v>0.181487250648402</v>
      </c>
      <c r="GN156" s="0" t="n">
        <f aca="false">AR156*'Dist Horaria'!$O$10</f>
        <v>0.17838960140743</v>
      </c>
      <c r="GO156" s="0" t="n">
        <f aca="false">AR156*'Dist Horaria'!$P$10</f>
        <v>0.181157799557507</v>
      </c>
      <c r="GP156" s="0" t="n">
        <f aca="false">AR156*'Dist Horaria'!$Q$10</f>
        <v>0.16394169702869</v>
      </c>
      <c r="GQ156" s="0" t="n">
        <f aca="false">AR156*'Dist Horaria'!$R$10</f>
        <v>0.200033490863501</v>
      </c>
      <c r="GR156" s="0" t="n">
        <f aca="false">AR156*'Dist Horaria'!$S$10</f>
        <v>0.170836371835935</v>
      </c>
      <c r="GS156" s="0" t="n">
        <f aca="false">AW156*'Dist Horaria'!$H$10</f>
        <v>0.0114790380728464</v>
      </c>
      <c r="GT156" s="0" t="n">
        <f aca="false">AW156*'Dist Horaria'!$I$10</f>
        <v>0.0107431127748846</v>
      </c>
      <c r="GU156" s="0" t="n">
        <f aca="false">AW156*'Dist Horaria'!$J$10</f>
        <v>0.0106966048590311</v>
      </c>
      <c r="GV156" s="0" t="n">
        <f aca="false">AW156*'Dist Horaria'!$K$10</f>
        <v>0.0103889741791499</v>
      </c>
      <c r="GW156" s="0" t="n">
        <f aca="false">AW156*'Dist Horaria'!$L$10</f>
        <v>0.0103931316809847</v>
      </c>
      <c r="GX156" s="0" t="n">
        <f aca="false">AW156*'Dist Horaria'!$M$10</f>
        <v>0.0111210786034531</v>
      </c>
      <c r="GY156" s="0" t="n">
        <f aca="false">AW156*'Dist Horaria'!$N$10</f>
        <v>0.0105210000375885</v>
      </c>
      <c r="GZ156" s="0" t="n">
        <f aca="false">AW156*'Dist Horaria'!$O$10</f>
        <v>0.0103414261685467</v>
      </c>
      <c r="HA156" s="0" t="n">
        <f aca="false">AW156*'Dist Horaria'!$P$10</f>
        <v>0.0105019014236236</v>
      </c>
      <c r="HB156" s="0" t="n">
        <f aca="false">AW156*'Dist Horaria'!$Q$10</f>
        <v>0.00950386649441679</v>
      </c>
      <c r="HC156" s="0" t="n">
        <f aca="false">AW156*'Dist Horaria'!$R$10</f>
        <v>0.0115961443978841</v>
      </c>
      <c r="HD156" s="0" t="n">
        <f aca="false">AW156*'Dist Horaria'!$S$10</f>
        <v>0.00990355778759045</v>
      </c>
    </row>
    <row r="157" customFormat="false" ht="13.8" hidden="false" customHeight="false" outlineLevel="0" collapsed="false">
      <c r="A157" s="0" t="n">
        <v>4.61138497897294</v>
      </c>
      <c r="B157" s="0" t="n">
        <v>-74.1026943492352</v>
      </c>
      <c r="C157" s="0" t="n">
        <v>29</v>
      </c>
      <c r="D157" s="0" t="n">
        <v>25</v>
      </c>
      <c r="E157" s="0" t="n">
        <v>2318</v>
      </c>
      <c r="F157" s="0" t="n">
        <v>52</v>
      </c>
      <c r="G157" s="0" t="s">
        <v>650</v>
      </c>
      <c r="H157" s="1" t="n">
        <v>41159</v>
      </c>
      <c r="I157" s="0" t="s">
        <v>885</v>
      </c>
      <c r="J157" s="0" t="s">
        <v>886</v>
      </c>
      <c r="K157" s="0" t="s">
        <v>887</v>
      </c>
      <c r="L157" s="0" t="s">
        <v>888</v>
      </c>
      <c r="M157" s="0" t="s">
        <v>889</v>
      </c>
      <c r="N157" s="0" t="n">
        <v>12</v>
      </c>
      <c r="O157" s="0" t="s">
        <v>110</v>
      </c>
      <c r="P157" s="0" t="n">
        <v>7</v>
      </c>
      <c r="Q157" s="0" t="s">
        <v>86</v>
      </c>
      <c r="R157" s="0" t="n">
        <v>30</v>
      </c>
      <c r="S157" s="0" t="n">
        <v>365</v>
      </c>
      <c r="T157" s="0" t="n">
        <v>24</v>
      </c>
      <c r="U157" s="0" t="n">
        <v>3</v>
      </c>
      <c r="V157" s="0" t="n">
        <v>48500</v>
      </c>
      <c r="W157" s="0" t="n">
        <f aca="false">V157*12</f>
        <v>582000</v>
      </c>
      <c r="X157" s="0" t="s">
        <v>890</v>
      </c>
      <c r="Y157" s="0" t="s">
        <v>148</v>
      </c>
      <c r="Z157" s="0" t="n">
        <v>23416.74</v>
      </c>
      <c r="AA157" s="0" t="s">
        <v>89</v>
      </c>
      <c r="AB157" s="0" t="n">
        <v>0.005</v>
      </c>
      <c r="AC157" s="0" t="n">
        <v>0</v>
      </c>
      <c r="AD157" s="0" t="n">
        <v>2534.42218794977</v>
      </c>
      <c r="AE157" s="0" t="n">
        <f aca="false">AD157/2204.59</f>
        <v>1.14961157764018</v>
      </c>
      <c r="AF157" s="0" t="n">
        <f aca="false">AE157/S157</f>
        <v>0.00314962076065804</v>
      </c>
      <c r="AG157" s="0" t="n">
        <f aca="false">AE157*EXP(AB157*AC157)</f>
        <v>1.14961157764018</v>
      </c>
      <c r="AH157" s="0" t="n">
        <f aca="false">AG157/S157</f>
        <v>0.00314962076065804</v>
      </c>
      <c r="AI157" s="0" t="s">
        <v>90</v>
      </c>
      <c r="AJ157" s="0" t="n">
        <f aca="false">IF(AI157="A",'FE DISTRIBUCIÓN'!$C$2,'FE DISTRIBUCIÓN'!$C$3)</f>
        <v>4.994E-006</v>
      </c>
      <c r="AK157" s="0" t="n">
        <f aca="false">W157*AJ157</f>
        <v>2.906508</v>
      </c>
      <c r="AL157" s="0" t="n">
        <f aca="false">AK157/365</f>
        <v>0.00796303561643836</v>
      </c>
      <c r="AM157" s="0" t="n">
        <f aca="false">AK157*EXP(AB157*AC157)</f>
        <v>2.906508</v>
      </c>
      <c r="AN157" s="0" t="n">
        <f aca="false">AM157/365</f>
        <v>0.00796303561643836</v>
      </c>
      <c r="AO157" s="0" t="n">
        <v>5.223868284E-006</v>
      </c>
      <c r="AP157" s="0" t="n">
        <f aca="false">AO157*W157</f>
        <v>3.040291341288</v>
      </c>
      <c r="AQ157" s="0" t="n">
        <f aca="false">AP157/365</f>
        <v>0.00832956531859726</v>
      </c>
      <c r="AR157" s="0" t="n">
        <f aca="false">AP157*EXP(AB157*AC157)</f>
        <v>3.040291341288</v>
      </c>
      <c r="AS157" s="0" t="n">
        <f aca="false">AR157/365</f>
        <v>0.00832956531859726</v>
      </c>
      <c r="AT157" s="0" t="n">
        <v>3.02832944E-007</v>
      </c>
      <c r="AU157" s="0" t="n">
        <f aca="false">AT157*W157</f>
        <v>0.176248773408</v>
      </c>
      <c r="AV157" s="0" t="n">
        <f aca="false">AU157/365</f>
        <v>0.00048287335180274</v>
      </c>
      <c r="AW157" s="0" t="n">
        <f aca="false">AU157*EXP(AB157*AC157)</f>
        <v>0.176248773408</v>
      </c>
      <c r="AX157" s="0" t="n">
        <f aca="false">AW157/365</f>
        <v>0.00048287335180274</v>
      </c>
      <c r="AY157" s="0" t="n">
        <f aca="false">AW157+AR157+AM157+AG157</f>
        <v>7.27265969233619</v>
      </c>
      <c r="AZ157" s="0" t="n">
        <f aca="false">AH157+AN157+AS157+AX157</f>
        <v>0.0199250950474964</v>
      </c>
      <c r="BA157" s="0" t="n">
        <f aca="false">AH157*1000000</f>
        <v>3149.62076065804</v>
      </c>
      <c r="BB157" s="0" t="n">
        <f aca="false">BA157*'Dist Horaria'!$H$3</f>
        <v>109.74709121686</v>
      </c>
      <c r="BC157" s="0" t="n">
        <f aca="false">BA157*'Dist Horaria'!$I$3</f>
        <v>106.811253781594</v>
      </c>
      <c r="BD157" s="0" t="n">
        <f aca="false">BA157*'Dist Horaria'!$J$3</f>
        <v>104.040184073195</v>
      </c>
      <c r="BE157" s="0" t="n">
        <f aca="false">BA157*'Dist Horaria'!$K$3</f>
        <v>101.679340909472</v>
      </c>
      <c r="BF157" s="0" t="n">
        <f aca="false">BA157*'Dist Horaria'!$L$3</f>
        <v>99.954128383956</v>
      </c>
      <c r="BG157" s="0" t="n">
        <f aca="false">BA157*'Dist Horaria'!$M$3</f>
        <v>98.8679949781053</v>
      </c>
      <c r="BH157" s="0" t="n">
        <f aca="false">BA157*'Dist Horaria'!$N$3</f>
        <v>103.330126234554</v>
      </c>
      <c r="BI157" s="0" t="n">
        <f aca="false">BA157*'Dist Horaria'!$O$3</f>
        <v>103.330126234554</v>
      </c>
      <c r="BJ157" s="0" t="n">
        <f aca="false">BA157*'Dist Horaria'!$P$3</f>
        <v>136.709243684335</v>
      </c>
      <c r="BK157" s="0" t="n">
        <f aca="false">BA157*'Dist Horaria'!$Q$3</f>
        <v>151.16887522787</v>
      </c>
      <c r="BL157" s="0" t="n">
        <f aca="false">BA157*'Dist Horaria'!$R$3</f>
        <v>161.684970895896</v>
      </c>
      <c r="BM157" s="0" t="n">
        <f aca="false">BA157*'Dist Horaria'!$S$3</f>
        <v>166.943018729909</v>
      </c>
      <c r="BN157" s="0" t="n">
        <f aca="false">BA157*'Dist Horaria'!$T$3</f>
        <v>168.257530688412</v>
      </c>
      <c r="BO157" s="0" t="n">
        <f aca="false">BA157*'Dist Horaria'!$U$3</f>
        <v>166.943018729909</v>
      </c>
      <c r="BP157" s="0" t="n">
        <f aca="false">BA157*'Dist Horaria'!$V$3</f>
        <v>164.313994812902</v>
      </c>
      <c r="BQ157" s="0" t="n">
        <f aca="false">BA157*'Dist Horaria'!$W$3</f>
        <v>160.370458937393</v>
      </c>
      <c r="BR157" s="0" t="n">
        <f aca="false">BA157*'Dist Horaria'!$X$3</f>
        <v>157.2624819816</v>
      </c>
      <c r="BS157" s="0" t="n">
        <f aca="false">BA157*'Dist Horaria'!$Y$3</f>
        <v>153.675551987022</v>
      </c>
      <c r="BT157" s="0" t="n">
        <f aca="false">BA157*'Dist Horaria'!$Z$3</f>
        <v>134.151540943515</v>
      </c>
      <c r="BU157" s="0" t="n">
        <f aca="false">BA157*'Dist Horaria'!$AA$3</f>
        <v>127.570453384672</v>
      </c>
      <c r="BV157" s="0" t="n">
        <f aca="false">BA157*'Dist Horaria'!$AB$3</f>
        <v>113.546228356099</v>
      </c>
      <c r="BW157" s="0" t="n">
        <f aca="false">BA157*'Dist Horaria'!$AC$3</f>
        <v>123.064287612022</v>
      </c>
      <c r="BX157" s="0" t="n">
        <f aca="false">BA157*'Dist Horaria'!$AD$3</f>
        <v>119.816673354774</v>
      </c>
      <c r="BY157" s="0" t="n">
        <f aca="false">BA157*'Dist Horaria'!$AE$3</f>
        <v>116.380887040692</v>
      </c>
      <c r="BZ157" s="0" t="n">
        <f aca="false">AN157*1000000</f>
        <v>7963.03561643836</v>
      </c>
      <c r="CA157" s="0" t="n">
        <f aca="false">BZ157*'Dist Horaria'!$H$6</f>
        <v>199.075890410959</v>
      </c>
      <c r="CB157" s="0" t="n">
        <f aca="false">BZ157*'Dist Horaria'!$I$6</f>
        <v>199.075890410959</v>
      </c>
      <c r="CC157" s="0" t="n">
        <f aca="false">BZ157*'Dist Horaria'!$J$6</f>
        <v>199.075890410959</v>
      </c>
      <c r="CD157" s="0" t="n">
        <f aca="false">BZ157*'Dist Horaria'!$K$6</f>
        <v>199.075890410959</v>
      </c>
      <c r="CE157" s="0" t="n">
        <f aca="false">BZ157*'Dist Horaria'!$L$6</f>
        <v>199.075890410959</v>
      </c>
      <c r="CF157" s="0" t="n">
        <f aca="false">BZ157*'Dist Horaria'!$M$6</f>
        <v>530.869041095891</v>
      </c>
      <c r="CG157" s="0" t="n">
        <f aca="false">BZ157*'Dist Horaria'!$N$6</f>
        <v>530.869041095891</v>
      </c>
      <c r="CH157" s="0" t="n">
        <f aca="false">BZ157*'Dist Horaria'!$O$6</f>
        <v>530.869041095891</v>
      </c>
      <c r="CI157" s="0" t="n">
        <f aca="false">BZ157*'Dist Horaria'!$P$6</f>
        <v>348.382808219178</v>
      </c>
      <c r="CJ157" s="0" t="n">
        <f aca="false">BZ157*'Dist Horaria'!$Q$6</f>
        <v>348.382808219178</v>
      </c>
      <c r="CK157" s="0" t="n">
        <f aca="false">BZ157*'Dist Horaria'!$R$6</f>
        <v>348.382808219178</v>
      </c>
      <c r="CL157" s="0" t="n">
        <f aca="false">BZ157*'Dist Horaria'!$S$6</f>
        <v>348.382808219178</v>
      </c>
      <c r="CM157" s="0" t="n">
        <f aca="false">BZ157*'Dist Horaria'!$T$6</f>
        <v>348.382808219178</v>
      </c>
      <c r="CN157" s="0" t="n">
        <f aca="false">BZ157*'Dist Horaria'!$U$6</f>
        <v>348.382808219178</v>
      </c>
      <c r="CO157" s="0" t="n">
        <f aca="false">BZ157*'Dist Horaria'!$V$6</f>
        <v>348.382808219178</v>
      </c>
      <c r="CP157" s="0" t="n">
        <f aca="false">BZ157*'Dist Horaria'!$W$6</f>
        <v>348.382808219178</v>
      </c>
      <c r="CQ157" s="0" t="n">
        <f aca="false">BZ157*'Dist Horaria'!$X$6</f>
        <v>530.869041095891</v>
      </c>
      <c r="CR157" s="0" t="n">
        <f aca="false">BZ157*'Dist Horaria'!$Y$6</f>
        <v>530.869041095891</v>
      </c>
      <c r="CS157" s="0" t="n">
        <f aca="false">BZ157*'Dist Horaria'!$Z$6</f>
        <v>530.869041095891</v>
      </c>
      <c r="CT157" s="0" t="n">
        <f aca="false">BZ157*'Dist Horaria'!$AA$6</f>
        <v>199.075890410959</v>
      </c>
      <c r="CU157" s="0" t="n">
        <f aca="false">BZ157*'Dist Horaria'!$AB$6</f>
        <v>199.075890410959</v>
      </c>
      <c r="CV157" s="0" t="n">
        <f aca="false">BZ157*'Dist Horaria'!$AC$6</f>
        <v>199.075890410959</v>
      </c>
      <c r="CW157" s="0" t="n">
        <f aca="false">BZ157*'Dist Horaria'!$AD$6</f>
        <v>199.075890410959</v>
      </c>
      <c r="CX157" s="0" t="n">
        <f aca="false">BZ157*'Dist Horaria'!$AE$6</f>
        <v>199.075890410959</v>
      </c>
      <c r="CY157" s="0" t="n">
        <f aca="false">AS157*1000000</f>
        <v>8329.56531859726</v>
      </c>
      <c r="CZ157" s="0" t="n">
        <f aca="false">CY157*'Dist Horaria'!$H$6</f>
        <v>208.239132964932</v>
      </c>
      <c r="DA157" s="0" t="n">
        <f aca="false">CY157*'Dist Horaria'!$I$6</f>
        <v>208.239132964932</v>
      </c>
      <c r="DB157" s="0" t="n">
        <f aca="false">CY157*'Dist Horaria'!$J$6</f>
        <v>208.239132964932</v>
      </c>
      <c r="DC157" s="0" t="n">
        <f aca="false">CY157*'Dist Horaria'!$K$6</f>
        <v>208.239132964932</v>
      </c>
      <c r="DD157" s="0" t="n">
        <f aca="false">CY157*'Dist Horaria'!$L$6</f>
        <v>208.239132964932</v>
      </c>
      <c r="DE157" s="0" t="n">
        <f aca="false">CY157*'Dist Horaria'!$M$6</f>
        <v>555.304354573151</v>
      </c>
      <c r="DF157" s="0" t="n">
        <f aca="false">CY157*'Dist Horaria'!$N$6</f>
        <v>555.304354573151</v>
      </c>
      <c r="DG157" s="0" t="n">
        <f aca="false">CY157*'Dist Horaria'!$O$6</f>
        <v>555.304354573151</v>
      </c>
      <c r="DH157" s="0" t="n">
        <f aca="false">CY157*'Dist Horaria'!$P$6</f>
        <v>364.41848268863</v>
      </c>
      <c r="DI157" s="0" t="n">
        <f aca="false">CY157*'Dist Horaria'!$Q$6</f>
        <v>364.41848268863</v>
      </c>
      <c r="DJ157" s="0" t="n">
        <f aca="false">CY157*'Dist Horaria'!$R$6</f>
        <v>364.41848268863</v>
      </c>
      <c r="DK157" s="0" t="n">
        <f aca="false">CY157*'Dist Horaria'!$S$6</f>
        <v>364.41848268863</v>
      </c>
      <c r="DL157" s="0" t="n">
        <f aca="false">CY157*'Dist Horaria'!$T$6</f>
        <v>364.41848268863</v>
      </c>
      <c r="DM157" s="0" t="n">
        <f aca="false">CY157*'Dist Horaria'!$U$6</f>
        <v>364.41848268863</v>
      </c>
      <c r="DN157" s="0" t="n">
        <f aca="false">CY157*'Dist Horaria'!$V$6</f>
        <v>364.41848268863</v>
      </c>
      <c r="DO157" s="0" t="n">
        <f aca="false">CY157*'Dist Horaria'!$W$6</f>
        <v>364.41848268863</v>
      </c>
      <c r="DP157" s="0" t="n">
        <f aca="false">CY157*'Dist Horaria'!$X$6</f>
        <v>555.304354573151</v>
      </c>
      <c r="DQ157" s="0" t="n">
        <f aca="false">CY157*'Dist Horaria'!$Y$6</f>
        <v>555.304354573151</v>
      </c>
      <c r="DR157" s="0" t="n">
        <f aca="false">CY157*'Dist Horaria'!$Z$6</f>
        <v>555.304354573151</v>
      </c>
      <c r="DS157" s="0" t="n">
        <f aca="false">CY157*'Dist Horaria'!$AA$6</f>
        <v>208.239132964932</v>
      </c>
      <c r="DT157" s="0" t="n">
        <f aca="false">CY157*'Dist Horaria'!$AB$6</f>
        <v>208.239132964932</v>
      </c>
      <c r="DU157" s="0" t="n">
        <f aca="false">CY157*'Dist Horaria'!$AC$6</f>
        <v>208.239132964932</v>
      </c>
      <c r="DV157" s="0" t="n">
        <f aca="false">CY157*'Dist Horaria'!$AD$6</f>
        <v>208.239132964932</v>
      </c>
      <c r="DW157" s="0" t="n">
        <f aca="false">CY157*'Dist Horaria'!$AE$6</f>
        <v>208.239132964932</v>
      </c>
      <c r="DX157" s="0" t="n">
        <f aca="false">AX157*1000000</f>
        <v>482.87335180274</v>
      </c>
      <c r="DY157" s="0" t="n">
        <f aca="false">DX157*'Dist Horaria'!$H$6</f>
        <v>12.0718337950685</v>
      </c>
      <c r="DZ157" s="0" t="n">
        <f aca="false">DX157*'Dist Horaria'!$I$6</f>
        <v>12.0718337950685</v>
      </c>
      <c r="EA157" s="0" t="n">
        <f aca="false">DX157*'Dist Horaria'!$J$6</f>
        <v>12.0718337950685</v>
      </c>
      <c r="EB157" s="0" t="n">
        <f aca="false">DX157*'Dist Horaria'!$K$6</f>
        <v>12.0718337950685</v>
      </c>
      <c r="EC157" s="0" t="n">
        <f aca="false">DX157*'Dist Horaria'!$L$6</f>
        <v>12.0718337950685</v>
      </c>
      <c r="ED157" s="0" t="n">
        <f aca="false">DX157*'Dist Horaria'!$M$6</f>
        <v>32.1915567868493</v>
      </c>
      <c r="EE157" s="0" t="n">
        <f aca="false">DX157*'Dist Horaria'!$N$6</f>
        <v>32.1915567868493</v>
      </c>
      <c r="EF157" s="0" t="n">
        <f aca="false">DX157*'Dist Horaria'!$O$6</f>
        <v>32.1915567868493</v>
      </c>
      <c r="EG157" s="0" t="n">
        <f aca="false">DX157*'Dist Horaria'!$P$6</f>
        <v>21.1257091413699</v>
      </c>
      <c r="EH157" s="0" t="n">
        <f aca="false">DX157*'Dist Horaria'!$Q$6</f>
        <v>21.1257091413699</v>
      </c>
      <c r="EI157" s="0" t="n">
        <f aca="false">DX157*'Dist Horaria'!$R$6</f>
        <v>21.1257091413699</v>
      </c>
      <c r="EJ157" s="0" t="n">
        <f aca="false">DX157*'Dist Horaria'!$S$6</f>
        <v>21.1257091413699</v>
      </c>
      <c r="EK157" s="0" t="n">
        <f aca="false">DX157*'Dist Horaria'!$T$6</f>
        <v>21.1257091413699</v>
      </c>
      <c r="EL157" s="0" t="n">
        <f aca="false">DX157*'Dist Horaria'!$U$6</f>
        <v>21.1257091413699</v>
      </c>
      <c r="EM157" s="0" t="n">
        <f aca="false">DX157*'Dist Horaria'!$V$6</f>
        <v>21.1257091413699</v>
      </c>
      <c r="EN157" s="0" t="n">
        <f aca="false">DX157*'Dist Horaria'!$W$6</f>
        <v>21.1257091413699</v>
      </c>
      <c r="EO157" s="0" t="n">
        <f aca="false">DX157*'Dist Horaria'!$X$6</f>
        <v>32.1915567868493</v>
      </c>
      <c r="EP157" s="0" t="n">
        <f aca="false">DX157*'Dist Horaria'!$Y$6</f>
        <v>32.1915567868493</v>
      </c>
      <c r="EQ157" s="0" t="n">
        <f aca="false">DX157*'Dist Horaria'!$Z$6</f>
        <v>32.1915567868493</v>
      </c>
      <c r="ER157" s="0" t="n">
        <f aca="false">DX157*'Dist Horaria'!$AA$6</f>
        <v>12.0718337950685</v>
      </c>
      <c r="ES157" s="0" t="n">
        <f aca="false">DX157*'Dist Horaria'!$AB$6</f>
        <v>12.0718337950685</v>
      </c>
      <c r="ET157" s="0" t="n">
        <f aca="false">DX157*'Dist Horaria'!$AC$6</f>
        <v>12.0718337950685</v>
      </c>
      <c r="EU157" s="0" t="n">
        <f aca="false">DX157*'Dist Horaria'!$AD$6</f>
        <v>12.0718337950685</v>
      </c>
      <c r="EV157" s="0" t="n">
        <f aca="false">DX157*'Dist Horaria'!$AE$6</f>
        <v>12.0718337950685</v>
      </c>
      <c r="EW157" s="0" t="n">
        <f aca="false">BB157+CA157+CZ157+DY157</f>
        <v>529.133948387819</v>
      </c>
      <c r="EX157" s="0" t="n">
        <f aca="false">BC157+CB157+DA157+DZ157</f>
        <v>526.198110952553</v>
      </c>
      <c r="EY157" s="0" t="n">
        <f aca="false">BD157+CC157+DB157+EA157</f>
        <v>523.427041244154</v>
      </c>
      <c r="EZ157" s="0" t="n">
        <f aca="false">BE157+CD157+DC157+EB157</f>
        <v>521.066198080431</v>
      </c>
      <c r="FA157" s="0" t="n">
        <f aca="false">BF157+CE157+DD157+EC157</f>
        <v>519.340985554915</v>
      </c>
      <c r="FB157" s="0" t="n">
        <f aca="false">BG157+CF157+DE157+ED157</f>
        <v>1217.232947434</v>
      </c>
      <c r="FC157" s="0" t="n">
        <f aca="false">BH157+CG157+DF157+EE157</f>
        <v>1221.69507869045</v>
      </c>
      <c r="FD157" s="0" t="n">
        <f aca="false">BI157+CH157+DG157+EF157</f>
        <v>1221.69507869045</v>
      </c>
      <c r="FE157" s="0" t="n">
        <f aca="false">BJ157+CI157+DH157+EG157</f>
        <v>870.636243733513</v>
      </c>
      <c r="FF157" s="0" t="n">
        <f aca="false">BK157+CJ157+DI157+EH157</f>
        <v>885.095875277048</v>
      </c>
      <c r="FG157" s="0" t="n">
        <f aca="false">BL157+CK157+DJ157+EI157</f>
        <v>895.611970945074</v>
      </c>
      <c r="FH157" s="0" t="n">
        <f aca="false">BM157+CL157+DK157+EJ157</f>
        <v>900.870018779087</v>
      </c>
      <c r="FI157" s="0" t="n">
        <f aca="false">BN157+CM157+DL157+EK157</f>
        <v>902.18453073759</v>
      </c>
      <c r="FJ157" s="0" t="n">
        <f aca="false">BO157+CN157+DM157+EL157</f>
        <v>900.870018779087</v>
      </c>
      <c r="FK157" s="0" t="n">
        <f aca="false">BP157+CO157+DN157+EM157</f>
        <v>898.240994862081</v>
      </c>
      <c r="FL157" s="0" t="n">
        <f aca="false">BQ157+CP157+DO157+EN157</f>
        <v>894.297458986571</v>
      </c>
      <c r="FM157" s="0" t="n">
        <f aca="false">BR157+CQ157+DP157+EO157</f>
        <v>1275.62743443749</v>
      </c>
      <c r="FN157" s="0" t="n">
        <f aca="false">BS157+CR157+DQ157+EP157</f>
        <v>1272.04050444291</v>
      </c>
      <c r="FO157" s="0" t="n">
        <f aca="false">BT157+CS157+DR157+EQ157</f>
        <v>1252.51649339941</v>
      </c>
      <c r="FP157" s="0" t="n">
        <f aca="false">BU157+CT157+DS157+ER157</f>
        <v>546.957310555631</v>
      </c>
      <c r="FQ157" s="0" t="n">
        <f aca="false">BV157+CU157+DT157+ES157</f>
        <v>532.933085527058</v>
      </c>
      <c r="FR157" s="0" t="n">
        <f aca="false">BW157+CV157+DU157+ET157</f>
        <v>542.451144782981</v>
      </c>
      <c r="FS157" s="0" t="n">
        <f aca="false">BX157+CW157+DV157+EU157</f>
        <v>539.203530525734</v>
      </c>
      <c r="FT157" s="0" t="n">
        <f aca="false">BY157+CX157+DW157+EV157</f>
        <v>535.767744211651</v>
      </c>
      <c r="FU157" s="0" t="n">
        <f aca="false">AM157*'Dist Horaria'!$H$10</f>
        <v>0.262315896571491</v>
      </c>
      <c r="FV157" s="0" t="n">
        <f aca="false">AM157*'Dist Horaria'!$I$10</f>
        <v>0.245498729216578</v>
      </c>
      <c r="FW157" s="0" t="n">
        <f aca="false">AM157*'Dist Horaria'!$J$10</f>
        <v>0.244435942808224</v>
      </c>
      <c r="FX157" s="0" t="n">
        <f aca="false">AM157*'Dist Horaria'!$K$10</f>
        <v>0.23740604909293</v>
      </c>
      <c r="FY157" s="0" t="n">
        <f aca="false">AM157*'Dist Horaria'!$L$10</f>
        <v>0.237501055208806</v>
      </c>
      <c r="FZ157" s="0" t="n">
        <f aca="false">AM157*'Dist Horaria'!$M$10</f>
        <v>0.254135902868686</v>
      </c>
      <c r="GA157" s="0" t="n">
        <f aca="false">AM157*'Dist Horaria'!$N$10</f>
        <v>0.240423068568532</v>
      </c>
      <c r="GB157" s="0" t="n">
        <f aca="false">AM157*'Dist Horaria'!$O$10</f>
        <v>0.236319494718563</v>
      </c>
      <c r="GC157" s="0" t="n">
        <f aca="false">AM157*'Dist Horaria'!$P$10</f>
        <v>0.239986632169098</v>
      </c>
      <c r="GD157" s="0" t="n">
        <f aca="false">AM157*'Dist Horaria'!$Q$10</f>
        <v>0.217179805882508</v>
      </c>
      <c r="GE157" s="0" t="n">
        <f aca="false">AM157*'Dist Horaria'!$R$10</f>
        <v>0.264991978874862</v>
      </c>
      <c r="GF157" s="0" t="n">
        <f aca="false">AM157*'Dist Horaria'!$S$10</f>
        <v>0.226313444019721</v>
      </c>
      <c r="GG157" s="0" t="n">
        <f aca="false">AR157*'Dist Horaria'!$H$10</f>
        <v>0.274390006505574</v>
      </c>
      <c r="GH157" s="0" t="n">
        <f aca="false">AR157*'Dist Horaria'!$I$10</f>
        <v>0.256798763579653</v>
      </c>
      <c r="GI157" s="0" t="n">
        <f aca="false">AR157*'Dist Horaria'!$J$10</f>
        <v>0.255687058291053</v>
      </c>
      <c r="GJ157" s="0" t="n">
        <f aca="false">AR157*'Dist Horaria'!$K$10</f>
        <v>0.248333586360894</v>
      </c>
      <c r="GK157" s="0" t="n">
        <f aca="false">AR157*'Dist Horaria'!$L$10</f>
        <v>0.248432965502967</v>
      </c>
      <c r="GL157" s="0" t="n">
        <f aca="false">AR157*'Dist Horaria'!$M$10</f>
        <v>0.265833496760399</v>
      </c>
      <c r="GM157" s="0" t="n">
        <f aca="false">AR157*'Dist Horaria'!$N$10</f>
        <v>0.251489475898501</v>
      </c>
      <c r="GN157" s="0" t="n">
        <f aca="false">AR157*'Dist Horaria'!$O$10</f>
        <v>0.247197019093153</v>
      </c>
      <c r="GO157" s="0" t="n">
        <f aca="false">AR157*'Dist Horaria'!$P$10</f>
        <v>0.251032950815403</v>
      </c>
      <c r="GP157" s="0" t="n">
        <f aca="false">AR157*'Dist Horaria'!$Q$10</f>
        <v>0.227176351596899</v>
      </c>
      <c r="GQ157" s="0" t="n">
        <f aca="false">AR157*'Dist Horaria'!$R$10</f>
        <v>0.277189265910851</v>
      </c>
      <c r="GR157" s="0" t="n">
        <f aca="false">AR157*'Dist Horaria'!$S$10</f>
        <v>0.236730400972653</v>
      </c>
      <c r="GS157" s="0" t="n">
        <f aca="false">AW157*'Dist Horaria'!$H$10</f>
        <v>0.0159066670438014</v>
      </c>
      <c r="GT157" s="0" t="n">
        <f aca="false">AW157*'Dist Horaria'!$I$10</f>
        <v>0.0148868848451973</v>
      </c>
      <c r="GU157" s="0" t="n">
        <f aca="false">AW157*'Dist Horaria'!$J$10</f>
        <v>0.0148224381618002</v>
      </c>
      <c r="GV157" s="0" t="n">
        <f aca="false">AW157*'Dist Horaria'!$K$10</f>
        <v>0.0143961499339649</v>
      </c>
      <c r="GW157" s="0" t="n">
        <f aca="false">AW157*'Dist Horaria'!$L$10</f>
        <v>0.0144019110436502</v>
      </c>
      <c r="GX157" s="0" t="n">
        <f aca="false">AW157*'Dist Horaria'!$M$10</f>
        <v>0.0154106374933565</v>
      </c>
      <c r="GY157" s="0" t="n">
        <f aca="false">AW157*'Dist Horaria'!$N$10</f>
        <v>0.014579100052087</v>
      </c>
      <c r="GZ157" s="0" t="n">
        <f aca="false">AW157*'Dist Horaria'!$O$10</f>
        <v>0.0143302619764147</v>
      </c>
      <c r="HA157" s="0" t="n">
        <f aca="false">AW157*'Dist Horaria'!$P$10</f>
        <v>0.0145526348298784</v>
      </c>
      <c r="HB157" s="0" t="n">
        <f aca="false">AW157*'Dist Horaria'!$Q$10</f>
        <v>0.0131696435708347</v>
      </c>
      <c r="HC157" s="0" t="n">
        <f aca="false">AW157*'Dist Horaria'!$R$10</f>
        <v>0.0160689429513537</v>
      </c>
      <c r="HD157" s="0" t="n">
        <f aca="false">AW157*'Dist Horaria'!$S$10</f>
        <v>0.0137235015056611</v>
      </c>
    </row>
    <row r="158" customFormat="false" ht="13.8" hidden="false" customHeight="false" outlineLevel="0" collapsed="false">
      <c r="A158" s="0" t="n">
        <v>4.63521482808781</v>
      </c>
      <c r="B158" s="0" t="n">
        <v>-74.114680937421</v>
      </c>
      <c r="C158" s="0" t="n">
        <v>27</v>
      </c>
      <c r="D158" s="0" t="n">
        <v>28</v>
      </c>
      <c r="E158" s="0" t="n">
        <v>1862</v>
      </c>
      <c r="F158" s="0" t="n">
        <v>53</v>
      </c>
      <c r="G158" s="0" t="s">
        <v>650</v>
      </c>
      <c r="H158" s="1" t="n">
        <v>41570</v>
      </c>
      <c r="I158" s="0" t="s">
        <v>891</v>
      </c>
      <c r="J158" s="0" t="s">
        <v>892</v>
      </c>
      <c r="K158" s="0" t="s">
        <v>893</v>
      </c>
      <c r="L158" s="0" t="s">
        <v>894</v>
      </c>
      <c r="M158" s="0" t="s">
        <v>895</v>
      </c>
      <c r="N158" s="0" t="n">
        <v>26</v>
      </c>
      <c r="O158" s="0" t="s">
        <v>110</v>
      </c>
      <c r="P158" s="0" t="n">
        <v>7</v>
      </c>
      <c r="Q158" s="0" t="s">
        <v>86</v>
      </c>
      <c r="R158" s="0" t="n">
        <v>30</v>
      </c>
      <c r="S158" s="0" t="n">
        <v>365</v>
      </c>
      <c r="T158" s="0" t="n">
        <v>24</v>
      </c>
      <c r="U158" s="0" t="n">
        <v>3</v>
      </c>
      <c r="V158" s="0" t="n">
        <v>122595</v>
      </c>
      <c r="W158" s="0" t="n">
        <f aca="false">V158*12</f>
        <v>1471140</v>
      </c>
      <c r="X158" s="0" t="n">
        <v>1</v>
      </c>
      <c r="Y158" s="0" t="s">
        <v>148</v>
      </c>
      <c r="Z158" s="0" t="n">
        <v>33222</v>
      </c>
      <c r="AA158" s="0" t="s">
        <v>89</v>
      </c>
      <c r="AB158" s="0" t="n">
        <v>0.005</v>
      </c>
      <c r="AC158" s="0" t="n">
        <v>-1</v>
      </c>
      <c r="AD158" s="0" t="n">
        <v>4145.93699345103</v>
      </c>
      <c r="AE158" s="0" t="n">
        <f aca="false">AD158/2204.59</f>
        <v>1.88059321390872</v>
      </c>
      <c r="AF158" s="0" t="n">
        <f aca="false">AE158/S158</f>
        <v>0.00515231017509239</v>
      </c>
      <c r="AG158" s="0" t="n">
        <f aca="false">AE158*EXP(AB158*AC158)</f>
        <v>1.87121371612425</v>
      </c>
      <c r="AH158" s="0" t="n">
        <f aca="false">AG158/S158</f>
        <v>0.00512661292088836</v>
      </c>
      <c r="AI158" s="0" t="s">
        <v>90</v>
      </c>
      <c r="AJ158" s="0" t="n">
        <f aca="false">IF(AI158="A",'FE DISTRIBUCIÓN'!$C$2,'FE DISTRIBUCIÓN'!$C$3)</f>
        <v>4.994E-006</v>
      </c>
      <c r="AK158" s="0" t="n">
        <f aca="false">W158*AJ158</f>
        <v>7.34687316</v>
      </c>
      <c r="AL158" s="0" t="n">
        <f aca="false">AK158/365</f>
        <v>0.0201284196164384</v>
      </c>
      <c r="AM158" s="0" t="n">
        <f aca="false">AK158*EXP(AB158*AC158)</f>
        <v>7.31023047724578</v>
      </c>
      <c r="AN158" s="0" t="n">
        <f aca="false">AM158/365</f>
        <v>0.020028028704783</v>
      </c>
      <c r="AO158" s="0" t="n">
        <v>5.223868284E-006</v>
      </c>
      <c r="AP158" s="0" t="n">
        <f aca="false">AO158*W158</f>
        <v>7.68504158732376</v>
      </c>
      <c r="AQ158" s="0" t="n">
        <f aca="false">AP158/365</f>
        <v>0.0210549084584213</v>
      </c>
      <c r="AR158" s="0" t="n">
        <f aca="false">AP158*EXP(AB158*AC158)</f>
        <v>7.64671228250188</v>
      </c>
      <c r="AS158" s="0" t="n">
        <f aca="false">AR158/365</f>
        <v>0.0209498966643887</v>
      </c>
      <c r="AT158" s="0" t="n">
        <v>3.02832944E-007</v>
      </c>
      <c r="AU158" s="0" t="n">
        <f aca="false">AT158*W158</f>
        <v>0.44550965723616</v>
      </c>
      <c r="AV158" s="0" t="n">
        <f aca="false">AU158/365</f>
        <v>0.00122057440338674</v>
      </c>
      <c r="AW158" s="0" t="n">
        <f aca="false">AU158*EXP(AB158*AC158)</f>
        <v>0.443287668550834</v>
      </c>
      <c r="AX158" s="0" t="n">
        <f aca="false">AW158/365</f>
        <v>0.00121448676315297</v>
      </c>
      <c r="AY158" s="0" t="n">
        <f aca="false">AW158+AR158+AM158+AG158</f>
        <v>17.2714441444227</v>
      </c>
      <c r="AZ158" s="0" t="n">
        <f aca="false">AH158+AN158+AS158+AX158</f>
        <v>0.047319025053213</v>
      </c>
      <c r="BA158" s="0" t="n">
        <f aca="false">AH158*1000000</f>
        <v>5126.61292088837</v>
      </c>
      <c r="BB158" s="0" t="n">
        <f aca="false">BA158*'Dist Horaria'!$H$3</f>
        <v>178.634476534476</v>
      </c>
      <c r="BC158" s="0" t="n">
        <f aca="false">BA158*'Dist Horaria'!$I$3</f>
        <v>173.855837049602</v>
      </c>
      <c r="BD158" s="0" t="n">
        <f aca="false">BA158*'Dist Horaria'!$J$3</f>
        <v>169.345388696832</v>
      </c>
      <c r="BE158" s="0" t="n">
        <f aca="false">BA158*'Dist Horaria'!$K$3</f>
        <v>165.502662861863</v>
      </c>
      <c r="BF158" s="0" t="n">
        <f aca="false">BA158*'Dist Horaria'!$L$3</f>
        <v>162.694548013541</v>
      </c>
      <c r="BG158" s="0" t="n">
        <f aca="false">BA158*'Dist Horaria'!$M$3</f>
        <v>160.92665721799</v>
      </c>
      <c r="BH158" s="0" t="n">
        <f aca="false">BA158*'Dist Horaria'!$N$3</f>
        <v>168.189633141869</v>
      </c>
      <c r="BI158" s="0" t="n">
        <f aca="false">BA158*'Dist Horaria'!$O$3</f>
        <v>168.189633141869</v>
      </c>
      <c r="BJ158" s="0" t="n">
        <f aca="false">BA158*'Dist Horaria'!$P$3</f>
        <v>222.520559881806</v>
      </c>
      <c r="BK158" s="0" t="n">
        <f aca="false">BA158*'Dist Horaria'!$Q$3</f>
        <v>246.056388330843</v>
      </c>
      <c r="BL158" s="0" t="n">
        <f aca="false">BA158*'Dist Horaria'!$R$3</f>
        <v>263.173354475598</v>
      </c>
      <c r="BM158" s="0" t="n">
        <f aca="false">BA158*'Dist Horaria'!$S$3</f>
        <v>271.731837547975</v>
      </c>
      <c r="BN158" s="0" t="n">
        <f aca="false">BA158*'Dist Horaria'!$T$3</f>
        <v>273.871458316069</v>
      </c>
      <c r="BO158" s="0" t="n">
        <f aca="false">BA158*'Dist Horaria'!$U$3</f>
        <v>271.731837547975</v>
      </c>
      <c r="BP158" s="0" t="n">
        <f aca="false">BA158*'Dist Horaria'!$V$3</f>
        <v>267.452596011786</v>
      </c>
      <c r="BQ158" s="0" t="n">
        <f aca="false">BA158*'Dist Horaria'!$W$3</f>
        <v>261.033733707503</v>
      </c>
      <c r="BR158" s="0" t="n">
        <f aca="false">BA158*'Dist Horaria'!$X$3</f>
        <v>255.974904080009</v>
      </c>
      <c r="BS158" s="0" t="n">
        <f aca="false">BA158*'Dist Horaria'!$Y$3</f>
        <v>250.136486361209</v>
      </c>
      <c r="BT158" s="0" t="n">
        <f aca="false">BA158*'Dist Horaria'!$Z$3</f>
        <v>218.357407262714</v>
      </c>
      <c r="BU158" s="0" t="n">
        <f aca="false">BA158*'Dist Horaria'!$AA$3</f>
        <v>207.645422844117</v>
      </c>
      <c r="BV158" s="0" t="n">
        <f aca="false">BA158*'Dist Horaria'!$AB$3</f>
        <v>184.818302152321</v>
      </c>
      <c r="BW158" s="0" t="n">
        <f aca="false">BA158*'Dist Horaria'!$AC$3</f>
        <v>200.31077228482</v>
      </c>
      <c r="BX158" s="0" t="n">
        <f aca="false">BA158*'Dist Horaria'!$AD$3</f>
        <v>195.024656120858</v>
      </c>
      <c r="BY158" s="0" t="n">
        <f aca="false">BA158*'Dist Horaria'!$AE$3</f>
        <v>189.43225378112</v>
      </c>
      <c r="BZ158" s="0" t="n">
        <f aca="false">AN158*1000000</f>
        <v>20028.028704783</v>
      </c>
      <c r="CA158" s="0" t="n">
        <f aca="false">BZ158*'Dist Horaria'!$H$6</f>
        <v>500.700717619574</v>
      </c>
      <c r="CB158" s="0" t="n">
        <f aca="false">BZ158*'Dist Horaria'!$I$6</f>
        <v>500.700717619574</v>
      </c>
      <c r="CC158" s="0" t="n">
        <f aca="false">BZ158*'Dist Horaria'!$J$6</f>
        <v>500.700717619574</v>
      </c>
      <c r="CD158" s="0" t="n">
        <f aca="false">BZ158*'Dist Horaria'!$K$6</f>
        <v>500.700717619574</v>
      </c>
      <c r="CE158" s="0" t="n">
        <f aca="false">BZ158*'Dist Horaria'!$L$6</f>
        <v>500.700717619574</v>
      </c>
      <c r="CF158" s="0" t="n">
        <f aca="false">BZ158*'Dist Horaria'!$M$6</f>
        <v>1335.2019136522</v>
      </c>
      <c r="CG158" s="0" t="n">
        <f aca="false">BZ158*'Dist Horaria'!$N$6</f>
        <v>1335.2019136522</v>
      </c>
      <c r="CH158" s="0" t="n">
        <f aca="false">BZ158*'Dist Horaria'!$O$6</f>
        <v>1335.2019136522</v>
      </c>
      <c r="CI158" s="0" t="n">
        <f aca="false">BZ158*'Dist Horaria'!$P$6</f>
        <v>876.226255834254</v>
      </c>
      <c r="CJ158" s="0" t="n">
        <f aca="false">BZ158*'Dist Horaria'!$Q$6</f>
        <v>876.226255834254</v>
      </c>
      <c r="CK158" s="0" t="n">
        <f aca="false">BZ158*'Dist Horaria'!$R$6</f>
        <v>876.226255834254</v>
      </c>
      <c r="CL158" s="0" t="n">
        <f aca="false">BZ158*'Dist Horaria'!$S$6</f>
        <v>876.226255834254</v>
      </c>
      <c r="CM158" s="0" t="n">
        <f aca="false">BZ158*'Dist Horaria'!$T$6</f>
        <v>876.226255834254</v>
      </c>
      <c r="CN158" s="0" t="n">
        <f aca="false">BZ158*'Dist Horaria'!$U$6</f>
        <v>876.226255834254</v>
      </c>
      <c r="CO158" s="0" t="n">
        <f aca="false">BZ158*'Dist Horaria'!$V$6</f>
        <v>876.226255834254</v>
      </c>
      <c r="CP158" s="0" t="n">
        <f aca="false">BZ158*'Dist Horaria'!$W$6</f>
        <v>876.226255834254</v>
      </c>
      <c r="CQ158" s="0" t="n">
        <f aca="false">BZ158*'Dist Horaria'!$X$6</f>
        <v>1335.2019136522</v>
      </c>
      <c r="CR158" s="0" t="n">
        <f aca="false">BZ158*'Dist Horaria'!$Y$6</f>
        <v>1335.2019136522</v>
      </c>
      <c r="CS158" s="0" t="n">
        <f aca="false">BZ158*'Dist Horaria'!$Z$6</f>
        <v>1335.2019136522</v>
      </c>
      <c r="CT158" s="0" t="n">
        <f aca="false">BZ158*'Dist Horaria'!$AA$6</f>
        <v>500.700717619574</v>
      </c>
      <c r="CU158" s="0" t="n">
        <f aca="false">BZ158*'Dist Horaria'!$AB$6</f>
        <v>500.700717619574</v>
      </c>
      <c r="CV158" s="0" t="n">
        <f aca="false">BZ158*'Dist Horaria'!$AC$6</f>
        <v>500.700717619574</v>
      </c>
      <c r="CW158" s="0" t="n">
        <f aca="false">BZ158*'Dist Horaria'!$AD$6</f>
        <v>500.700717619574</v>
      </c>
      <c r="CX158" s="0" t="n">
        <f aca="false">BZ158*'Dist Horaria'!$AE$6</f>
        <v>500.700717619574</v>
      </c>
      <c r="CY158" s="0" t="n">
        <f aca="false">AS158*1000000</f>
        <v>20949.8966643887</v>
      </c>
      <c r="CZ158" s="0" t="n">
        <f aca="false">CY158*'Dist Horaria'!$H$6</f>
        <v>523.747416609718</v>
      </c>
      <c r="DA158" s="0" t="n">
        <f aca="false">CY158*'Dist Horaria'!$I$6</f>
        <v>523.747416609718</v>
      </c>
      <c r="DB158" s="0" t="n">
        <f aca="false">CY158*'Dist Horaria'!$J$6</f>
        <v>523.747416609718</v>
      </c>
      <c r="DC158" s="0" t="n">
        <f aca="false">CY158*'Dist Horaria'!$K$6</f>
        <v>523.747416609718</v>
      </c>
      <c r="DD158" s="0" t="n">
        <f aca="false">CY158*'Dist Horaria'!$L$6</f>
        <v>523.747416609718</v>
      </c>
      <c r="DE158" s="0" t="n">
        <f aca="false">CY158*'Dist Horaria'!$M$6</f>
        <v>1396.65977762592</v>
      </c>
      <c r="DF158" s="0" t="n">
        <f aca="false">CY158*'Dist Horaria'!$N$6</f>
        <v>1396.65977762592</v>
      </c>
      <c r="DG158" s="0" t="n">
        <f aca="false">CY158*'Dist Horaria'!$O$6</f>
        <v>1396.65977762592</v>
      </c>
      <c r="DH158" s="0" t="n">
        <f aca="false">CY158*'Dist Horaria'!$P$6</f>
        <v>916.557979067007</v>
      </c>
      <c r="DI158" s="0" t="n">
        <f aca="false">CY158*'Dist Horaria'!$Q$6</f>
        <v>916.557979067007</v>
      </c>
      <c r="DJ158" s="0" t="n">
        <f aca="false">CY158*'Dist Horaria'!$R$6</f>
        <v>916.557979067007</v>
      </c>
      <c r="DK158" s="0" t="n">
        <f aca="false">CY158*'Dist Horaria'!$S$6</f>
        <v>916.557979067007</v>
      </c>
      <c r="DL158" s="0" t="n">
        <f aca="false">CY158*'Dist Horaria'!$T$6</f>
        <v>916.557979067007</v>
      </c>
      <c r="DM158" s="0" t="n">
        <f aca="false">CY158*'Dist Horaria'!$U$6</f>
        <v>916.557979067007</v>
      </c>
      <c r="DN158" s="0" t="n">
        <f aca="false">CY158*'Dist Horaria'!$V$6</f>
        <v>916.557979067007</v>
      </c>
      <c r="DO158" s="0" t="n">
        <f aca="false">CY158*'Dist Horaria'!$W$6</f>
        <v>916.557979067007</v>
      </c>
      <c r="DP158" s="0" t="n">
        <f aca="false">CY158*'Dist Horaria'!$X$6</f>
        <v>1396.65977762592</v>
      </c>
      <c r="DQ158" s="0" t="n">
        <f aca="false">CY158*'Dist Horaria'!$Y$6</f>
        <v>1396.65977762592</v>
      </c>
      <c r="DR158" s="0" t="n">
        <f aca="false">CY158*'Dist Horaria'!$Z$6</f>
        <v>1396.65977762592</v>
      </c>
      <c r="DS158" s="0" t="n">
        <f aca="false">CY158*'Dist Horaria'!$AA$6</f>
        <v>523.747416609718</v>
      </c>
      <c r="DT158" s="0" t="n">
        <f aca="false">CY158*'Dist Horaria'!$AB$6</f>
        <v>523.747416609718</v>
      </c>
      <c r="DU158" s="0" t="n">
        <f aca="false">CY158*'Dist Horaria'!$AC$6</f>
        <v>523.747416609718</v>
      </c>
      <c r="DV158" s="0" t="n">
        <f aca="false">CY158*'Dist Horaria'!$AD$6</f>
        <v>523.747416609718</v>
      </c>
      <c r="DW158" s="0" t="n">
        <f aca="false">CY158*'Dist Horaria'!$AE$6</f>
        <v>523.747416609718</v>
      </c>
      <c r="DX158" s="0" t="n">
        <f aca="false">AX158*1000000</f>
        <v>1214.48676315297</v>
      </c>
      <c r="DY158" s="0" t="n">
        <f aca="false">DX158*'Dist Horaria'!$H$6</f>
        <v>30.3621690788242</v>
      </c>
      <c r="DZ158" s="0" t="n">
        <f aca="false">DX158*'Dist Horaria'!$I$6</f>
        <v>30.3621690788242</v>
      </c>
      <c r="EA158" s="0" t="n">
        <f aca="false">DX158*'Dist Horaria'!$J$6</f>
        <v>30.3621690788242</v>
      </c>
      <c r="EB158" s="0" t="n">
        <f aca="false">DX158*'Dist Horaria'!$K$6</f>
        <v>30.3621690788242</v>
      </c>
      <c r="EC158" s="0" t="n">
        <f aca="false">DX158*'Dist Horaria'!$L$6</f>
        <v>30.3621690788242</v>
      </c>
      <c r="ED158" s="0" t="n">
        <f aca="false">DX158*'Dist Horaria'!$M$6</f>
        <v>80.965784210198</v>
      </c>
      <c r="EE158" s="0" t="n">
        <f aca="false">DX158*'Dist Horaria'!$N$6</f>
        <v>80.965784210198</v>
      </c>
      <c r="EF158" s="0" t="n">
        <f aca="false">DX158*'Dist Horaria'!$O$6</f>
        <v>80.965784210198</v>
      </c>
      <c r="EG158" s="0" t="n">
        <f aca="false">DX158*'Dist Horaria'!$P$6</f>
        <v>53.1337958879424</v>
      </c>
      <c r="EH158" s="0" t="n">
        <f aca="false">DX158*'Dist Horaria'!$Q$6</f>
        <v>53.1337958879424</v>
      </c>
      <c r="EI158" s="0" t="n">
        <f aca="false">DX158*'Dist Horaria'!$R$6</f>
        <v>53.1337958879424</v>
      </c>
      <c r="EJ158" s="0" t="n">
        <f aca="false">DX158*'Dist Horaria'!$S$6</f>
        <v>53.1337958879424</v>
      </c>
      <c r="EK158" s="0" t="n">
        <f aca="false">DX158*'Dist Horaria'!$T$6</f>
        <v>53.1337958879424</v>
      </c>
      <c r="EL158" s="0" t="n">
        <f aca="false">DX158*'Dist Horaria'!$U$6</f>
        <v>53.1337958879424</v>
      </c>
      <c r="EM158" s="0" t="n">
        <f aca="false">DX158*'Dist Horaria'!$V$6</f>
        <v>53.1337958879424</v>
      </c>
      <c r="EN158" s="0" t="n">
        <f aca="false">DX158*'Dist Horaria'!$W$6</f>
        <v>53.1337958879424</v>
      </c>
      <c r="EO158" s="0" t="n">
        <f aca="false">DX158*'Dist Horaria'!$X$6</f>
        <v>80.965784210198</v>
      </c>
      <c r="EP158" s="0" t="n">
        <f aca="false">DX158*'Dist Horaria'!$Y$6</f>
        <v>80.965784210198</v>
      </c>
      <c r="EQ158" s="0" t="n">
        <f aca="false">DX158*'Dist Horaria'!$Z$6</f>
        <v>80.965784210198</v>
      </c>
      <c r="ER158" s="0" t="n">
        <f aca="false">DX158*'Dist Horaria'!$AA$6</f>
        <v>30.3621690788242</v>
      </c>
      <c r="ES158" s="0" t="n">
        <f aca="false">DX158*'Dist Horaria'!$AB$6</f>
        <v>30.3621690788242</v>
      </c>
      <c r="ET158" s="0" t="n">
        <f aca="false">DX158*'Dist Horaria'!$AC$6</f>
        <v>30.3621690788242</v>
      </c>
      <c r="EU158" s="0" t="n">
        <f aca="false">DX158*'Dist Horaria'!$AD$6</f>
        <v>30.3621690788242</v>
      </c>
      <c r="EV158" s="0" t="n">
        <f aca="false">DX158*'Dist Horaria'!$AE$6</f>
        <v>30.3621690788242</v>
      </c>
      <c r="EW158" s="0" t="n">
        <f aca="false">BB158+CA158+CZ158+DY158</f>
        <v>1233.44477984259</v>
      </c>
      <c r="EX158" s="0" t="n">
        <f aca="false">BC158+CB158+DA158+DZ158</f>
        <v>1228.66614035772</v>
      </c>
      <c r="EY158" s="0" t="n">
        <f aca="false">BD158+CC158+DB158+EA158</f>
        <v>1224.15569200495</v>
      </c>
      <c r="EZ158" s="0" t="n">
        <f aca="false">BE158+CD158+DC158+EB158</f>
        <v>1220.31296616998</v>
      </c>
      <c r="FA158" s="0" t="n">
        <f aca="false">BF158+CE158+DD158+EC158</f>
        <v>1217.50485132166</v>
      </c>
      <c r="FB158" s="0" t="n">
        <f aca="false">BG158+CF158+DE158+ED158</f>
        <v>2973.7541327063</v>
      </c>
      <c r="FC158" s="0" t="n">
        <f aca="false">BH158+CG158+DF158+EE158</f>
        <v>2981.01710863018</v>
      </c>
      <c r="FD158" s="0" t="n">
        <f aca="false">BI158+CH158+DG158+EF158</f>
        <v>2981.01710863018</v>
      </c>
      <c r="FE158" s="0" t="n">
        <f aca="false">BJ158+CI158+DH158+EG158</f>
        <v>2068.43859067101</v>
      </c>
      <c r="FF158" s="0" t="n">
        <f aca="false">BK158+CJ158+DI158+EH158</f>
        <v>2091.97441912005</v>
      </c>
      <c r="FG158" s="0" t="n">
        <f aca="false">BL158+CK158+DJ158+EI158</f>
        <v>2109.0913852648</v>
      </c>
      <c r="FH158" s="0" t="n">
        <f aca="false">BM158+CL158+DK158+EJ158</f>
        <v>2117.64986833718</v>
      </c>
      <c r="FI158" s="0" t="n">
        <f aca="false">BN158+CM158+DL158+EK158</f>
        <v>2119.78948910527</v>
      </c>
      <c r="FJ158" s="0" t="n">
        <f aca="false">BO158+CN158+DM158+EL158</f>
        <v>2117.64986833718</v>
      </c>
      <c r="FK158" s="0" t="n">
        <f aca="false">BP158+CO158+DN158+EM158</f>
        <v>2113.37062680099</v>
      </c>
      <c r="FL158" s="0" t="n">
        <f aca="false">BQ158+CP158+DO158+EN158</f>
        <v>2106.95176449671</v>
      </c>
      <c r="FM158" s="0" t="n">
        <f aca="false">BR158+CQ158+DP158+EO158</f>
        <v>3068.80237956832</v>
      </c>
      <c r="FN158" s="0" t="n">
        <f aca="false">BS158+CR158+DQ158+EP158</f>
        <v>3062.96396184952</v>
      </c>
      <c r="FO158" s="0" t="n">
        <f aca="false">BT158+CS158+DR158+EQ158</f>
        <v>3031.18488275102</v>
      </c>
      <c r="FP158" s="0" t="n">
        <f aca="false">BU158+CT158+DS158+ER158</f>
        <v>1262.45572615223</v>
      </c>
      <c r="FQ158" s="0" t="n">
        <f aca="false">BV158+CU158+DT158+ES158</f>
        <v>1239.62860546044</v>
      </c>
      <c r="FR158" s="0" t="n">
        <f aca="false">BW158+CV158+DU158+ET158</f>
        <v>1255.12107559294</v>
      </c>
      <c r="FS158" s="0" t="n">
        <f aca="false">BX158+CW158+DV158+EU158</f>
        <v>1249.83495942897</v>
      </c>
      <c r="FT158" s="0" t="n">
        <f aca="false">BY158+CX158+DW158+EV158</f>
        <v>1244.24255708924</v>
      </c>
      <c r="FU158" s="0" t="n">
        <f aca="false">AM158*'Dist Horaria'!$H$10</f>
        <v>0.659757228186871</v>
      </c>
      <c r="FV158" s="0" t="n">
        <f aca="false">AM158*'Dist Horaria'!$I$10</f>
        <v>0.61745995278325</v>
      </c>
      <c r="FW158" s="0" t="n">
        <f aca="false">AM158*'Dist Horaria'!$J$10</f>
        <v>0.614786912284771</v>
      </c>
      <c r="FX158" s="0" t="n">
        <f aca="false">AM158*'Dist Horaria'!$K$10</f>
        <v>0.597105851957623</v>
      </c>
      <c r="FY158" s="0" t="n">
        <f aca="false">AM158*'Dist Horaria'!$L$10</f>
        <v>0.597344804199901</v>
      </c>
      <c r="FZ158" s="0" t="n">
        <f aca="false">AM158*'Dist Horaria'!$M$10</f>
        <v>0.639183522809172</v>
      </c>
      <c r="GA158" s="0" t="n">
        <f aca="false">AM158*'Dist Horaria'!$N$10</f>
        <v>0.604694032592594</v>
      </c>
      <c r="GB158" s="0" t="n">
        <f aca="false">AM158*'Dist Horaria'!$O$10</f>
        <v>0.594373032057356</v>
      </c>
      <c r="GC158" s="0" t="n">
        <f aca="false">AM158*'Dist Horaria'!$P$10</f>
        <v>0.603596340561977</v>
      </c>
      <c r="GD158" s="0" t="n">
        <f aca="false">AM158*'Dist Horaria'!$Q$10</f>
        <v>0.54623432517806</v>
      </c>
      <c r="GE158" s="0" t="n">
        <f aca="false">AM158*'Dist Horaria'!$R$10</f>
        <v>0.666487909270055</v>
      </c>
      <c r="GF158" s="0" t="n">
        <f aca="false">AM158*'Dist Horaria'!$S$10</f>
        <v>0.569206565364148</v>
      </c>
      <c r="GG158" s="0" t="n">
        <f aca="false">AR158*'Dist Horaria'!$H$10</f>
        <v>0.690125122039477</v>
      </c>
      <c r="GH158" s="0" t="n">
        <f aca="false">AR158*'Dist Horaria'!$I$10</f>
        <v>0.645880949936836</v>
      </c>
      <c r="GI158" s="0" t="n">
        <f aca="false">AR158*'Dist Horaria'!$J$10</f>
        <v>0.643084872347358</v>
      </c>
      <c r="GJ158" s="0" t="n">
        <f aca="false">AR158*'Dist Horaria'!$K$10</f>
        <v>0.624589972413341</v>
      </c>
      <c r="GK158" s="0" t="n">
        <f aca="false">AR158*'Dist Horaria'!$L$10</f>
        <v>0.624839923362446</v>
      </c>
      <c r="GL158" s="0" t="n">
        <f aca="false">AR158*'Dist Horaria'!$M$10</f>
        <v>0.668604431809816</v>
      </c>
      <c r="GM158" s="0" t="n">
        <f aca="false">AR158*'Dist Horaria'!$N$10</f>
        <v>0.632527428591212</v>
      </c>
      <c r="GN158" s="0" t="n">
        <f aca="false">AR158*'Dist Horaria'!$O$10</f>
        <v>0.621731363842478</v>
      </c>
      <c r="GO158" s="0" t="n">
        <f aca="false">AR158*'Dist Horaria'!$P$10</f>
        <v>0.63137921101325</v>
      </c>
      <c r="GP158" s="0" t="n">
        <f aca="false">AR158*'Dist Horaria'!$Q$10</f>
        <v>0.571376885648741</v>
      </c>
      <c r="GQ158" s="0" t="n">
        <f aca="false">AR158*'Dist Horaria'!$R$10</f>
        <v>0.697165608911756</v>
      </c>
      <c r="GR158" s="0" t="n">
        <f aca="false">AR158*'Dist Horaria'!$S$10</f>
        <v>0.595406512585172</v>
      </c>
      <c r="GS158" s="0" t="n">
        <f aca="false">AW158*'Dist Horaria'!$H$10</f>
        <v>0.0400072534515639</v>
      </c>
      <c r="GT158" s="0" t="n">
        <f aca="false">AW158*'Dist Horaria'!$I$10</f>
        <v>0.0374423739093818</v>
      </c>
      <c r="GU158" s="0" t="n">
        <f aca="false">AW158*'Dist Horaria'!$J$10</f>
        <v>0.0372802824549193</v>
      </c>
      <c r="GV158" s="0" t="n">
        <f aca="false">AW158*'Dist Horaria'!$K$10</f>
        <v>0.0362081143428024</v>
      </c>
      <c r="GW158" s="0" t="n">
        <f aca="false">AW158*'Dist Horaria'!$L$10</f>
        <v>0.0362226042528954</v>
      </c>
      <c r="GX158" s="0" t="n">
        <f aca="false">AW158*'Dist Horaria'!$M$10</f>
        <v>0.0387596772063661</v>
      </c>
      <c r="GY158" s="0" t="n">
        <f aca="false">AW158*'Dist Horaria'!$N$10</f>
        <v>0.0366682567299253</v>
      </c>
      <c r="GZ158" s="0" t="n">
        <f aca="false">AW158*'Dist Horaria'!$O$10</f>
        <v>0.0360423979039118</v>
      </c>
      <c r="HA158" s="0" t="n">
        <f aca="false">AW158*'Dist Horaria'!$P$10</f>
        <v>0.0366016933920725</v>
      </c>
      <c r="HB158" s="0" t="n">
        <f aca="false">AW158*'Dist Horaria'!$Q$10</f>
        <v>0.0331232977187676</v>
      </c>
      <c r="HC158" s="0" t="n">
        <f aca="false">AW158*'Dist Horaria'!$R$10</f>
        <v>0.0404153976180728</v>
      </c>
      <c r="HD158" s="0" t="n">
        <f aca="false">AW158*'Dist Horaria'!$S$10</f>
        <v>0.0345163195701549</v>
      </c>
    </row>
    <row r="159" customFormat="false" ht="13.8" hidden="false" customHeight="false" outlineLevel="0" collapsed="false">
      <c r="A159" s="0" t="n">
        <v>4.62709671648287</v>
      </c>
      <c r="B159" s="0" t="n">
        <v>-74.0943099456723</v>
      </c>
      <c r="C159" s="0" t="n">
        <v>30</v>
      </c>
      <c r="D159" s="0" t="n">
        <v>27</v>
      </c>
      <c r="E159" s="0" t="n">
        <v>2345</v>
      </c>
      <c r="F159" s="0" t="n">
        <v>54</v>
      </c>
      <c r="G159" s="0" t="s">
        <v>650</v>
      </c>
      <c r="H159" s="1" t="n">
        <v>41401</v>
      </c>
      <c r="I159" s="0" t="s">
        <v>896</v>
      </c>
      <c r="J159" s="0" t="s">
        <v>897</v>
      </c>
      <c r="K159" s="0" t="s">
        <v>898</v>
      </c>
      <c r="L159" s="0" t="s">
        <v>899</v>
      </c>
      <c r="M159" s="0" t="s">
        <v>900</v>
      </c>
      <c r="N159" s="0" t="n">
        <v>6</v>
      </c>
      <c r="O159" s="0" t="s">
        <v>110</v>
      </c>
      <c r="P159" s="0" t="s">
        <v>85</v>
      </c>
      <c r="Q159" s="0" t="s">
        <v>86</v>
      </c>
      <c r="R159" s="0" t="s">
        <v>87</v>
      </c>
      <c r="S159" s="0" t="n">
        <v>365</v>
      </c>
      <c r="T159" s="0" t="n">
        <v>24</v>
      </c>
      <c r="U159" s="0" t="n">
        <v>3</v>
      </c>
      <c r="V159" s="0" t="n">
        <v>45000</v>
      </c>
      <c r="W159" s="0" t="n">
        <f aca="false">V159*12</f>
        <v>540000</v>
      </c>
      <c r="X159" s="0" t="n">
        <v>1</v>
      </c>
      <c r="Y159" s="0" t="s">
        <v>148</v>
      </c>
      <c r="Z159" s="0" t="n">
        <v>8483.44</v>
      </c>
      <c r="AB159" s="0" t="n">
        <v>0.005</v>
      </c>
      <c r="AC159" s="0" t="n">
        <v>-1</v>
      </c>
      <c r="AD159" s="0" t="n">
        <v>1440.32995562486</v>
      </c>
      <c r="AE159" s="0" t="n">
        <f aca="false">AD159/2204.59</f>
        <v>0.653332345526769</v>
      </c>
      <c r="AF159" s="0" t="n">
        <f aca="false">AE159/S159</f>
        <v>0.00178995163158019</v>
      </c>
      <c r="AG159" s="0" t="n">
        <f aca="false">AE159*EXP(AB159*AC159)</f>
        <v>0.65007383685936</v>
      </c>
      <c r="AH159" s="0" t="n">
        <f aca="false">AG159/S159</f>
        <v>0.00178102421057359</v>
      </c>
      <c r="AI159" s="0" t="s">
        <v>90</v>
      </c>
      <c r="AJ159" s="0" t="n">
        <f aca="false">IF(AI159="A",'FE DISTRIBUCIÓN'!$C$2,'FE DISTRIBUCIÓN'!$C$3)</f>
        <v>4.994E-006</v>
      </c>
      <c r="AK159" s="0" t="n">
        <f aca="false">W159*AJ159</f>
        <v>2.69676</v>
      </c>
      <c r="AL159" s="0" t="n">
        <f aca="false">AK159/365</f>
        <v>0.00738838356164384</v>
      </c>
      <c r="AM159" s="0" t="n">
        <f aca="false">AK159*EXP(AB159*AC159)</f>
        <v>2.68330985338766</v>
      </c>
      <c r="AN159" s="0" t="n">
        <f aca="false">AM159/365</f>
        <v>0.00735153384489769</v>
      </c>
      <c r="AO159" s="0" t="n">
        <v>5.223868284E-006</v>
      </c>
      <c r="AP159" s="0" t="n">
        <f aca="false">AO159*W159</f>
        <v>2.82088887336</v>
      </c>
      <c r="AQ159" s="0" t="n">
        <f aca="false">AP159/365</f>
        <v>0.00772846266673973</v>
      </c>
      <c r="AR159" s="0" t="n">
        <f aca="false">AP159*EXP(AB159*AC159)</f>
        <v>2.80681963140899</v>
      </c>
      <c r="AS159" s="0" t="n">
        <f aca="false">AR159/365</f>
        <v>0.00768991679838079</v>
      </c>
      <c r="AT159" s="0" t="n">
        <v>3.02832944E-007</v>
      </c>
      <c r="AU159" s="0" t="n">
        <f aca="false">AT159*W159</f>
        <v>0.16352978976</v>
      </c>
      <c r="AV159" s="0" t="n">
        <f aca="false">AU159/365</f>
        <v>0.000448026821260274</v>
      </c>
      <c r="AW159" s="0" t="n">
        <f aca="false">AU159*EXP(AB159*AC159)</f>
        <v>0.162714181530956</v>
      </c>
      <c r="AX159" s="0" t="n">
        <f aca="false">AW159/365</f>
        <v>0.000445792278167002</v>
      </c>
      <c r="AY159" s="0" t="n">
        <f aca="false">AW159+AR159+AM159+AG159</f>
        <v>6.30291750318696</v>
      </c>
      <c r="AZ159" s="0" t="n">
        <f aca="false">AH159+AN159+AS159+AX159</f>
        <v>0.0172682671320191</v>
      </c>
      <c r="BA159" s="0" t="n">
        <f aca="false">AH159*1000000</f>
        <v>1781.02421057359</v>
      </c>
      <c r="BB159" s="0" t="n">
        <f aca="false">BA159*'Dist Horaria'!$H$3</f>
        <v>62.0589719685548</v>
      </c>
      <c r="BC159" s="0" t="n">
        <f aca="false">BA159*'Dist Horaria'!$I$3</f>
        <v>60.3988363687934</v>
      </c>
      <c r="BD159" s="0" t="n">
        <f aca="false">BA159*'Dist Horaria'!$J$3</f>
        <v>58.8318724023715</v>
      </c>
      <c r="BE159" s="0" t="n">
        <f aca="false">BA159*'Dist Horaria'!$K$3</f>
        <v>57.4968803028528</v>
      </c>
      <c r="BF159" s="0" t="n">
        <f aca="false">BA159*'Dist Horaria'!$L$3</f>
        <v>56.5213199069126</v>
      </c>
      <c r="BG159" s="0" t="n">
        <f aca="false">BA159*'Dist Horaria'!$M$3</f>
        <v>55.9071412362943</v>
      </c>
      <c r="BH159" s="0" t="n">
        <f aca="false">BA159*'Dist Horaria'!$N$3</f>
        <v>58.430354156961</v>
      </c>
      <c r="BI159" s="0" t="n">
        <f aca="false">BA159*'Dist Horaria'!$O$3</f>
        <v>58.430354156961</v>
      </c>
      <c r="BJ159" s="0" t="n">
        <f aca="false">BA159*'Dist Horaria'!$P$3</f>
        <v>77.3053301693805</v>
      </c>
      <c r="BK159" s="0" t="n">
        <f aca="false">BA159*'Dist Horaria'!$Q$3</f>
        <v>85.4818554757572</v>
      </c>
      <c r="BL159" s="0" t="n">
        <f aca="false">BA159*'Dist Horaria'!$R$3</f>
        <v>91.4284193349404</v>
      </c>
      <c r="BM159" s="0" t="n">
        <f aca="false">BA159*'Dist Horaria'!$S$3</f>
        <v>94.4017012645319</v>
      </c>
      <c r="BN159" s="0" t="n">
        <f aca="false">BA159*'Dist Horaria'!$T$3</f>
        <v>95.1450217469298</v>
      </c>
      <c r="BO159" s="0" t="n">
        <f aca="false">BA159*'Dist Horaria'!$U$3</f>
        <v>94.4017012645319</v>
      </c>
      <c r="BP159" s="0" t="n">
        <f aca="false">BA159*'Dist Horaria'!$V$3</f>
        <v>92.9150602997361</v>
      </c>
      <c r="BQ159" s="0" t="n">
        <f aca="false">BA159*'Dist Horaria'!$W$3</f>
        <v>90.6850988525424</v>
      </c>
      <c r="BR159" s="0" t="n">
        <f aca="false">BA159*'Dist Horaria'!$X$3</f>
        <v>88.9276230721839</v>
      </c>
      <c r="BS159" s="0" t="n">
        <f aca="false">BA159*'Dist Horaria'!$Y$3</f>
        <v>86.8993124762628</v>
      </c>
      <c r="BT159" s="0" t="n">
        <f aca="false">BA159*'Dist Horaria'!$Z$3</f>
        <v>75.8590193748391</v>
      </c>
      <c r="BU159" s="0" t="n">
        <f aca="false">BA159*'Dist Horaria'!$AA$3</f>
        <v>72.1375947447341</v>
      </c>
      <c r="BV159" s="0" t="n">
        <f aca="false">BA159*'Dist Horaria'!$AB$3</f>
        <v>64.2072798882871</v>
      </c>
      <c r="BW159" s="0" t="n">
        <f aca="false">BA159*'Dist Horaria'!$AC$3</f>
        <v>69.5894815121203</v>
      </c>
      <c r="BX159" s="0" t="n">
        <f aca="false">BA159*'Dist Horaria'!$AD$3</f>
        <v>67.7530446651796</v>
      </c>
      <c r="BY159" s="0" t="n">
        <f aca="false">BA159*'Dist Horaria'!$AE$3</f>
        <v>65.8102016778033</v>
      </c>
      <c r="BZ159" s="0" t="n">
        <f aca="false">AN159*1000000</f>
        <v>7351.53384489769</v>
      </c>
      <c r="CA159" s="0" t="n">
        <f aca="false">BZ159*'Dist Horaria'!$H$6</f>
        <v>183.788346122442</v>
      </c>
      <c r="CB159" s="0" t="n">
        <f aca="false">BZ159*'Dist Horaria'!$I$6</f>
        <v>183.788346122442</v>
      </c>
      <c r="CC159" s="0" t="n">
        <f aca="false">BZ159*'Dist Horaria'!$J$6</f>
        <v>183.788346122442</v>
      </c>
      <c r="CD159" s="0" t="n">
        <f aca="false">BZ159*'Dist Horaria'!$K$6</f>
        <v>183.788346122442</v>
      </c>
      <c r="CE159" s="0" t="n">
        <f aca="false">BZ159*'Dist Horaria'!$L$6</f>
        <v>183.788346122442</v>
      </c>
      <c r="CF159" s="0" t="n">
        <f aca="false">BZ159*'Dist Horaria'!$M$6</f>
        <v>490.102256326513</v>
      </c>
      <c r="CG159" s="0" t="n">
        <f aca="false">BZ159*'Dist Horaria'!$N$6</f>
        <v>490.102256326513</v>
      </c>
      <c r="CH159" s="0" t="n">
        <f aca="false">BZ159*'Dist Horaria'!$O$6</f>
        <v>490.102256326513</v>
      </c>
      <c r="CI159" s="0" t="n">
        <f aca="false">BZ159*'Dist Horaria'!$P$6</f>
        <v>321.629605714274</v>
      </c>
      <c r="CJ159" s="0" t="n">
        <f aca="false">BZ159*'Dist Horaria'!$Q$6</f>
        <v>321.629605714274</v>
      </c>
      <c r="CK159" s="0" t="n">
        <f aca="false">BZ159*'Dist Horaria'!$R$6</f>
        <v>321.629605714274</v>
      </c>
      <c r="CL159" s="0" t="n">
        <f aca="false">BZ159*'Dist Horaria'!$S$6</f>
        <v>321.629605714274</v>
      </c>
      <c r="CM159" s="0" t="n">
        <f aca="false">BZ159*'Dist Horaria'!$T$6</f>
        <v>321.629605714274</v>
      </c>
      <c r="CN159" s="0" t="n">
        <f aca="false">BZ159*'Dist Horaria'!$U$6</f>
        <v>321.629605714274</v>
      </c>
      <c r="CO159" s="0" t="n">
        <f aca="false">BZ159*'Dist Horaria'!$V$6</f>
        <v>321.629605714274</v>
      </c>
      <c r="CP159" s="0" t="n">
        <f aca="false">BZ159*'Dist Horaria'!$W$6</f>
        <v>321.629605714274</v>
      </c>
      <c r="CQ159" s="0" t="n">
        <f aca="false">BZ159*'Dist Horaria'!$X$6</f>
        <v>490.102256326513</v>
      </c>
      <c r="CR159" s="0" t="n">
        <f aca="false">BZ159*'Dist Horaria'!$Y$6</f>
        <v>490.102256326513</v>
      </c>
      <c r="CS159" s="0" t="n">
        <f aca="false">BZ159*'Dist Horaria'!$Z$6</f>
        <v>490.102256326513</v>
      </c>
      <c r="CT159" s="0" t="n">
        <f aca="false">BZ159*'Dist Horaria'!$AA$6</f>
        <v>183.788346122442</v>
      </c>
      <c r="CU159" s="0" t="n">
        <f aca="false">BZ159*'Dist Horaria'!$AB$6</f>
        <v>183.788346122442</v>
      </c>
      <c r="CV159" s="0" t="n">
        <f aca="false">BZ159*'Dist Horaria'!$AC$6</f>
        <v>183.788346122442</v>
      </c>
      <c r="CW159" s="0" t="n">
        <f aca="false">BZ159*'Dist Horaria'!$AD$6</f>
        <v>183.788346122442</v>
      </c>
      <c r="CX159" s="0" t="n">
        <f aca="false">BZ159*'Dist Horaria'!$AE$6</f>
        <v>183.788346122442</v>
      </c>
      <c r="CY159" s="0" t="n">
        <f aca="false">AS159*1000000</f>
        <v>7689.91679838079</v>
      </c>
      <c r="CZ159" s="0" t="n">
        <f aca="false">CY159*'Dist Horaria'!$H$6</f>
        <v>192.24791995952</v>
      </c>
      <c r="DA159" s="0" t="n">
        <f aca="false">CY159*'Dist Horaria'!$I$6</f>
        <v>192.24791995952</v>
      </c>
      <c r="DB159" s="0" t="n">
        <f aca="false">CY159*'Dist Horaria'!$J$6</f>
        <v>192.24791995952</v>
      </c>
      <c r="DC159" s="0" t="n">
        <f aca="false">CY159*'Dist Horaria'!$K$6</f>
        <v>192.24791995952</v>
      </c>
      <c r="DD159" s="0" t="n">
        <f aca="false">CY159*'Dist Horaria'!$L$6</f>
        <v>192.24791995952</v>
      </c>
      <c r="DE159" s="0" t="n">
        <f aca="false">CY159*'Dist Horaria'!$M$6</f>
        <v>512.661119892052</v>
      </c>
      <c r="DF159" s="0" t="n">
        <f aca="false">CY159*'Dist Horaria'!$N$6</f>
        <v>512.661119892052</v>
      </c>
      <c r="DG159" s="0" t="n">
        <f aca="false">CY159*'Dist Horaria'!$O$6</f>
        <v>512.661119892052</v>
      </c>
      <c r="DH159" s="0" t="n">
        <f aca="false">CY159*'Dist Horaria'!$P$6</f>
        <v>336.433859929159</v>
      </c>
      <c r="DI159" s="0" t="n">
        <f aca="false">CY159*'Dist Horaria'!$Q$6</f>
        <v>336.433859929159</v>
      </c>
      <c r="DJ159" s="0" t="n">
        <f aca="false">CY159*'Dist Horaria'!$R$6</f>
        <v>336.433859929159</v>
      </c>
      <c r="DK159" s="0" t="n">
        <f aca="false">CY159*'Dist Horaria'!$S$6</f>
        <v>336.433859929159</v>
      </c>
      <c r="DL159" s="0" t="n">
        <f aca="false">CY159*'Dist Horaria'!$T$6</f>
        <v>336.433859929159</v>
      </c>
      <c r="DM159" s="0" t="n">
        <f aca="false">CY159*'Dist Horaria'!$U$6</f>
        <v>336.433859929159</v>
      </c>
      <c r="DN159" s="0" t="n">
        <f aca="false">CY159*'Dist Horaria'!$V$6</f>
        <v>336.433859929159</v>
      </c>
      <c r="DO159" s="0" t="n">
        <f aca="false">CY159*'Dist Horaria'!$W$6</f>
        <v>336.433859929159</v>
      </c>
      <c r="DP159" s="0" t="n">
        <f aca="false">CY159*'Dist Horaria'!$X$6</f>
        <v>512.661119892052</v>
      </c>
      <c r="DQ159" s="0" t="n">
        <f aca="false">CY159*'Dist Horaria'!$Y$6</f>
        <v>512.661119892052</v>
      </c>
      <c r="DR159" s="0" t="n">
        <f aca="false">CY159*'Dist Horaria'!$Z$6</f>
        <v>512.661119892052</v>
      </c>
      <c r="DS159" s="0" t="n">
        <f aca="false">CY159*'Dist Horaria'!$AA$6</f>
        <v>192.24791995952</v>
      </c>
      <c r="DT159" s="0" t="n">
        <f aca="false">CY159*'Dist Horaria'!$AB$6</f>
        <v>192.24791995952</v>
      </c>
      <c r="DU159" s="0" t="n">
        <f aca="false">CY159*'Dist Horaria'!$AC$6</f>
        <v>192.24791995952</v>
      </c>
      <c r="DV159" s="0" t="n">
        <f aca="false">CY159*'Dist Horaria'!$AD$6</f>
        <v>192.24791995952</v>
      </c>
      <c r="DW159" s="0" t="n">
        <f aca="false">CY159*'Dist Horaria'!$AE$6</f>
        <v>192.24791995952</v>
      </c>
      <c r="DX159" s="0" t="n">
        <f aca="false">AX159*1000000</f>
        <v>445.792278167002</v>
      </c>
      <c r="DY159" s="0" t="n">
        <f aca="false">DX159*'Dist Horaria'!$H$6</f>
        <v>11.1448069541751</v>
      </c>
      <c r="DZ159" s="0" t="n">
        <f aca="false">DX159*'Dist Horaria'!$I$6</f>
        <v>11.1448069541751</v>
      </c>
      <c r="EA159" s="0" t="n">
        <f aca="false">DX159*'Dist Horaria'!$J$6</f>
        <v>11.1448069541751</v>
      </c>
      <c r="EB159" s="0" t="n">
        <f aca="false">DX159*'Dist Horaria'!$K$6</f>
        <v>11.1448069541751</v>
      </c>
      <c r="EC159" s="0" t="n">
        <f aca="false">DX159*'Dist Horaria'!$L$6</f>
        <v>11.1448069541751</v>
      </c>
      <c r="ED159" s="0" t="n">
        <f aca="false">DX159*'Dist Horaria'!$M$6</f>
        <v>29.7194852111335</v>
      </c>
      <c r="EE159" s="0" t="n">
        <f aca="false">DX159*'Dist Horaria'!$N$6</f>
        <v>29.7194852111335</v>
      </c>
      <c r="EF159" s="0" t="n">
        <f aca="false">DX159*'Dist Horaria'!$O$6</f>
        <v>29.7194852111335</v>
      </c>
      <c r="EG159" s="0" t="n">
        <f aca="false">DX159*'Dist Horaria'!$P$6</f>
        <v>19.5034121698063</v>
      </c>
      <c r="EH159" s="0" t="n">
        <f aca="false">DX159*'Dist Horaria'!$Q$6</f>
        <v>19.5034121698063</v>
      </c>
      <c r="EI159" s="0" t="n">
        <f aca="false">DX159*'Dist Horaria'!$R$6</f>
        <v>19.5034121698063</v>
      </c>
      <c r="EJ159" s="0" t="n">
        <f aca="false">DX159*'Dist Horaria'!$S$6</f>
        <v>19.5034121698063</v>
      </c>
      <c r="EK159" s="0" t="n">
        <f aca="false">DX159*'Dist Horaria'!$T$6</f>
        <v>19.5034121698063</v>
      </c>
      <c r="EL159" s="0" t="n">
        <f aca="false">DX159*'Dist Horaria'!$U$6</f>
        <v>19.5034121698063</v>
      </c>
      <c r="EM159" s="0" t="n">
        <f aca="false">DX159*'Dist Horaria'!$V$6</f>
        <v>19.5034121698063</v>
      </c>
      <c r="EN159" s="0" t="n">
        <f aca="false">DX159*'Dist Horaria'!$W$6</f>
        <v>19.5034121698063</v>
      </c>
      <c r="EO159" s="0" t="n">
        <f aca="false">DX159*'Dist Horaria'!$X$6</f>
        <v>29.7194852111335</v>
      </c>
      <c r="EP159" s="0" t="n">
        <f aca="false">DX159*'Dist Horaria'!$Y$6</f>
        <v>29.7194852111335</v>
      </c>
      <c r="EQ159" s="0" t="n">
        <f aca="false">DX159*'Dist Horaria'!$Z$6</f>
        <v>29.7194852111335</v>
      </c>
      <c r="ER159" s="0" t="n">
        <f aca="false">DX159*'Dist Horaria'!$AA$6</f>
        <v>11.1448069541751</v>
      </c>
      <c r="ES159" s="0" t="n">
        <f aca="false">DX159*'Dist Horaria'!$AB$6</f>
        <v>11.1448069541751</v>
      </c>
      <c r="ET159" s="0" t="n">
        <f aca="false">DX159*'Dist Horaria'!$AC$6</f>
        <v>11.1448069541751</v>
      </c>
      <c r="EU159" s="0" t="n">
        <f aca="false">DX159*'Dist Horaria'!$AD$6</f>
        <v>11.1448069541751</v>
      </c>
      <c r="EV159" s="0" t="n">
        <f aca="false">DX159*'Dist Horaria'!$AE$6</f>
        <v>11.1448069541751</v>
      </c>
      <c r="EW159" s="0" t="n">
        <f aca="false">BB159+CA159+CZ159+DY159</f>
        <v>449.240045004692</v>
      </c>
      <c r="EX159" s="0" t="n">
        <f aca="false">BC159+CB159+DA159+DZ159</f>
        <v>447.57990940493</v>
      </c>
      <c r="EY159" s="0" t="n">
        <f aca="false">BD159+CC159+DB159+EA159</f>
        <v>446.012945438509</v>
      </c>
      <c r="EZ159" s="0" t="n">
        <f aca="false">BE159+CD159+DC159+EB159</f>
        <v>444.67795333899</v>
      </c>
      <c r="FA159" s="0" t="n">
        <f aca="false">BF159+CE159+DD159+EC159</f>
        <v>443.70239294305</v>
      </c>
      <c r="FB159" s="0" t="n">
        <f aca="false">BG159+CF159+DE159+ED159</f>
        <v>1088.39000266599</v>
      </c>
      <c r="FC159" s="0" t="n">
        <f aca="false">BH159+CG159+DF159+EE159</f>
        <v>1090.91321558666</v>
      </c>
      <c r="FD159" s="0" t="n">
        <f aca="false">BI159+CH159+DG159+EF159</f>
        <v>1090.91321558666</v>
      </c>
      <c r="FE159" s="0" t="n">
        <f aca="false">BJ159+CI159+DH159+EG159</f>
        <v>754.87220798262</v>
      </c>
      <c r="FF159" s="0" t="n">
        <f aca="false">BK159+CJ159+DI159+EH159</f>
        <v>763.048733288997</v>
      </c>
      <c r="FG159" s="0" t="n">
        <f aca="false">BL159+CK159+DJ159+EI159</f>
        <v>768.99529714818</v>
      </c>
      <c r="FH159" s="0" t="n">
        <f aca="false">BM159+CL159+DK159+EJ159</f>
        <v>771.968579077772</v>
      </c>
      <c r="FI159" s="0" t="n">
        <f aca="false">BN159+CM159+DL159+EK159</f>
        <v>772.71189956017</v>
      </c>
      <c r="FJ159" s="0" t="n">
        <f aca="false">BO159+CN159+DM159+EL159</f>
        <v>771.968579077772</v>
      </c>
      <c r="FK159" s="0" t="n">
        <f aca="false">BP159+CO159+DN159+EM159</f>
        <v>770.481938112976</v>
      </c>
      <c r="FL159" s="0" t="n">
        <f aca="false">BQ159+CP159+DO159+EN159</f>
        <v>768.251976665782</v>
      </c>
      <c r="FM159" s="0" t="n">
        <f aca="false">BR159+CQ159+DP159+EO159</f>
        <v>1121.41048450188</v>
      </c>
      <c r="FN159" s="0" t="n">
        <f aca="false">BS159+CR159+DQ159+EP159</f>
        <v>1119.38217390596</v>
      </c>
      <c r="FO159" s="0" t="n">
        <f aca="false">BT159+CS159+DR159+EQ159</f>
        <v>1108.34188080454</v>
      </c>
      <c r="FP159" s="0" t="n">
        <f aca="false">BU159+CT159+DS159+ER159</f>
        <v>459.318667780871</v>
      </c>
      <c r="FQ159" s="0" t="n">
        <f aca="false">BV159+CU159+DT159+ES159</f>
        <v>451.388352924424</v>
      </c>
      <c r="FR159" s="0" t="n">
        <f aca="false">BW159+CV159+DU159+ET159</f>
        <v>456.770554548257</v>
      </c>
      <c r="FS159" s="0" t="n">
        <f aca="false">BX159+CW159+DV159+EU159</f>
        <v>454.934117701317</v>
      </c>
      <c r="FT159" s="0" t="n">
        <f aca="false">BY159+CX159+DW159+EV159</f>
        <v>452.99127471394</v>
      </c>
      <c r="FU159" s="0" t="n">
        <f aca="false">AM159*'Dist Horaria'!$H$10</f>
        <v>0.242171991259099</v>
      </c>
      <c r="FV159" s="0" t="n">
        <f aca="false">AM159*'Dist Horaria'!$I$10</f>
        <v>0.226646256986388</v>
      </c>
      <c r="FW159" s="0" t="n">
        <f aca="false">AM159*'Dist Horaria'!$J$10</f>
        <v>0.225665084651207</v>
      </c>
      <c r="FX159" s="0" t="n">
        <f aca="false">AM159*'Dist Horaria'!$K$10</f>
        <v>0.219175034365945</v>
      </c>
      <c r="FY159" s="0" t="n">
        <f aca="false">AM159*'Dist Horaria'!$L$10</f>
        <v>0.219262744720385</v>
      </c>
      <c r="FZ159" s="0" t="n">
        <f aca="false">AM159*'Dist Horaria'!$M$10</f>
        <v>0.234620160091461</v>
      </c>
      <c r="GA159" s="0" t="n">
        <f aca="false">AM159*'Dist Horaria'!$N$10</f>
        <v>0.221960369237462</v>
      </c>
      <c r="GB159" s="0" t="n">
        <f aca="false">AM159*'Dist Horaria'!$O$10</f>
        <v>0.218171919267352</v>
      </c>
      <c r="GC159" s="0" t="n">
        <f aca="false">AM159*'Dist Horaria'!$P$10</f>
        <v>0.221557447899906</v>
      </c>
      <c r="GD159" s="0" t="n">
        <f aca="false">AM159*'Dist Horaria'!$Q$10</f>
        <v>0.200502015849037</v>
      </c>
      <c r="GE159" s="0" t="n">
        <f aca="false">AM159*'Dist Horaria'!$R$10</f>
        <v>0.244642570391553</v>
      </c>
      <c r="GF159" s="0" t="n">
        <f aca="false">AM159*'Dist Horaria'!$S$10</f>
        <v>0.208934258667863</v>
      </c>
      <c r="GG159" s="0" t="n">
        <f aca="false">AR159*'Dist Horaria'!$H$10</f>
        <v>0.25331889956178</v>
      </c>
      <c r="GH159" s="0" t="n">
        <f aca="false">AR159*'Dist Horaria'!$I$10</f>
        <v>0.237078532951243</v>
      </c>
      <c r="GI159" s="0" t="n">
        <f aca="false">AR159*'Dist Horaria'!$J$10</f>
        <v>0.236052198341132</v>
      </c>
      <c r="GJ159" s="0" t="n">
        <f aca="false">AR159*'Dist Horaria'!$K$10</f>
        <v>0.229263418235657</v>
      </c>
      <c r="GK159" s="0" t="n">
        <f aca="false">AR159*'Dist Horaria'!$L$10</f>
        <v>0.229355165800482</v>
      </c>
      <c r="GL159" s="0" t="n">
        <f aca="false">AR159*'Dist Horaria'!$M$10</f>
        <v>0.24541946597693</v>
      </c>
      <c r="GM159" s="0" t="n">
        <f aca="false">AR159*'Dist Horaria'!$N$10</f>
        <v>0.232176958983682</v>
      </c>
      <c r="GN159" s="0" t="n">
        <f aca="false">AR159*'Dist Horaria'!$O$10</f>
        <v>0.228214130861059</v>
      </c>
      <c r="GO159" s="0" t="n">
        <f aca="false">AR159*'Dist Horaria'!$P$10</f>
        <v>0.231755491623608</v>
      </c>
      <c r="GP159" s="0" t="n">
        <f aca="false">AR159*'Dist Horaria'!$Q$10</f>
        <v>0.209730901376021</v>
      </c>
      <c r="GQ159" s="0" t="n">
        <f aca="false">AR159*'Dist Horaria'!$R$10</f>
        <v>0.25590319671299</v>
      </c>
      <c r="GR159" s="0" t="n">
        <f aca="false">AR159*'Dist Horaria'!$S$10</f>
        <v>0.218551270984402</v>
      </c>
      <c r="GS159" s="0" t="n">
        <f aca="false">AW159*'Dist Horaria'!$H$10</f>
        <v>0.0146851535977844</v>
      </c>
      <c r="GT159" s="0" t="n">
        <f aca="false">AW159*'Dist Horaria'!$I$10</f>
        <v>0.0137436830696373</v>
      </c>
      <c r="GU159" s="0" t="n">
        <f aca="false">AW159*'Dist Horaria'!$J$10</f>
        <v>0.0136841854110801</v>
      </c>
      <c r="GV159" s="0" t="n">
        <f aca="false">AW159*'Dist Horaria'!$K$10</f>
        <v>0.0132906329411975</v>
      </c>
      <c r="GW159" s="0" t="n">
        <f aca="false">AW159*'Dist Horaria'!$L$10</f>
        <v>0.0132959516406076</v>
      </c>
      <c r="GX159" s="0" t="n">
        <f aca="false">AW159*'Dist Horaria'!$M$10</f>
        <v>0.0142272154189525</v>
      </c>
      <c r="GY159" s="0" t="n">
        <f aca="false">AW159*'Dist Horaria'!$N$10</f>
        <v>0.0134595338541265</v>
      </c>
      <c r="GZ159" s="0" t="n">
        <f aca="false">AW159*'Dist Horaria'!$O$10</f>
        <v>0.0132298046875976</v>
      </c>
      <c r="HA159" s="0" t="n">
        <f aca="false">AW159*'Dist Horaria'!$P$10</f>
        <v>0.0134351009636874</v>
      </c>
      <c r="HB159" s="0" t="n">
        <f aca="false">AW159*'Dist Horaria'!$Q$10</f>
        <v>0.0121583131232476</v>
      </c>
      <c r="HC159" s="0" t="n">
        <f aca="false">AW159*'Dist Horaria'!$R$10</f>
        <v>0.0148349679253907</v>
      </c>
      <c r="HD159" s="0" t="n">
        <f aca="false">AW159*'Dist Horaria'!$S$10</f>
        <v>0.0126696388976465</v>
      </c>
    </row>
    <row r="160" customFormat="false" ht="13.8" hidden="false" customHeight="false" outlineLevel="0" collapsed="false">
      <c r="A160" s="0" t="n">
        <v>4.63654653244482</v>
      </c>
      <c r="B160" s="0" t="n">
        <v>-74.1037626845606</v>
      </c>
      <c r="C160" s="0" t="n">
        <v>29</v>
      </c>
      <c r="D160" s="0" t="n">
        <v>28</v>
      </c>
      <c r="E160" s="0" t="n">
        <v>2357</v>
      </c>
      <c r="F160" s="0" t="n">
        <v>55</v>
      </c>
      <c r="G160" s="0" t="s">
        <v>650</v>
      </c>
      <c r="H160" s="1" t="n">
        <v>41398</v>
      </c>
      <c r="I160" s="0" t="s">
        <v>901</v>
      </c>
      <c r="J160" s="0" t="s">
        <v>902</v>
      </c>
      <c r="K160" s="0" t="s">
        <v>903</v>
      </c>
      <c r="L160" s="0" t="s">
        <v>904</v>
      </c>
      <c r="M160" s="0" t="s">
        <v>905</v>
      </c>
      <c r="N160" s="0" t="n">
        <v>120</v>
      </c>
      <c r="O160" s="0" t="s">
        <v>435</v>
      </c>
      <c r="P160" s="0" t="s">
        <v>906</v>
      </c>
      <c r="Q160" s="0" t="s">
        <v>86</v>
      </c>
      <c r="R160" s="0" t="s">
        <v>907</v>
      </c>
      <c r="S160" s="0" t="n">
        <v>365</v>
      </c>
      <c r="T160" s="0" t="n">
        <v>24</v>
      </c>
      <c r="U160" s="0" t="n">
        <v>3</v>
      </c>
      <c r="V160" s="0" t="n">
        <v>58438716</v>
      </c>
      <c r="W160" s="0" t="n">
        <f aca="false">V160*12</f>
        <v>701264592</v>
      </c>
      <c r="X160" s="0" t="n">
        <v>1</v>
      </c>
      <c r="Z160" s="0" t="n">
        <v>210000</v>
      </c>
      <c r="AB160" s="0" t="n">
        <v>0.005</v>
      </c>
      <c r="AC160" s="0" t="n">
        <v>-1</v>
      </c>
      <c r="AD160" s="0" t="n">
        <v>792776.942408229</v>
      </c>
      <c r="AE160" s="0" t="n">
        <f aca="false">AD160/2204.59</f>
        <v>359.602893240117</v>
      </c>
      <c r="AF160" s="0" t="n">
        <f aca="false">AE160/S160</f>
        <v>0.985213406137306</v>
      </c>
      <c r="AG160" s="0" t="n">
        <f aca="false">AE160*EXP(AB160*AC160)</f>
        <v>357.80936632771</v>
      </c>
      <c r="AH160" s="0" t="n">
        <f aca="false">AG160/S160</f>
        <v>0.980299633774547</v>
      </c>
      <c r="AI160" s="0" t="s">
        <v>90</v>
      </c>
      <c r="AJ160" s="0" t="n">
        <f aca="false">IF(AI160="A",'FE DISTRIBUCIÓN'!$C$2,'FE DISTRIBUCIÓN'!$C$3)</f>
        <v>4.994E-006</v>
      </c>
      <c r="AK160" s="0" t="n">
        <f aca="false">W160*AJ160</f>
        <v>3502.115372448</v>
      </c>
      <c r="AL160" s="0" t="n">
        <f aca="false">AK160/365</f>
        <v>9.59483663684384</v>
      </c>
      <c r="AM160" s="0" t="n">
        <f aca="false">AK160*EXP(AB160*AC160)</f>
        <v>3484.64849915829</v>
      </c>
      <c r="AN160" s="0" t="n">
        <f aca="false">AM160/365</f>
        <v>9.54698218947476</v>
      </c>
      <c r="AO160" s="0" t="n">
        <v>5.223868284E-006</v>
      </c>
      <c r="AP160" s="0" t="n">
        <f aca="false">AO160*W160</f>
        <v>3663.313860841</v>
      </c>
      <c r="AQ160" s="0" t="n">
        <f aca="false">AP160/365</f>
        <v>10.0364763310712</v>
      </c>
      <c r="AR160" s="0" t="n">
        <f aca="false">AP160*EXP(AB160*AC160)</f>
        <v>3645.04300673632</v>
      </c>
      <c r="AS160" s="0" t="n">
        <f aca="false">AR160/365</f>
        <v>9.98641919653787</v>
      </c>
      <c r="AT160" s="0" t="n">
        <v>3.02832944E-007</v>
      </c>
      <c r="AU160" s="0" t="n">
        <f aca="false">AT160*W160</f>
        <v>212.366020918319</v>
      </c>
      <c r="AV160" s="0" t="n">
        <f aca="false">AU160/365</f>
        <v>0.581824714844709</v>
      </c>
      <c r="AW160" s="0" t="n">
        <f aca="false">AU160*EXP(AB160*AC160)</f>
        <v>211.306840970221</v>
      </c>
      <c r="AX160" s="0" t="n">
        <f aca="false">AW160/365</f>
        <v>0.578922851973209</v>
      </c>
      <c r="AY160" s="0" t="n">
        <f aca="false">AW160+AR160+AM160+AG160</f>
        <v>7698.80771319254</v>
      </c>
      <c r="AZ160" s="0" t="n">
        <f aca="false">AH160+AN160+AS160+AX160</f>
        <v>21.0926238717604</v>
      </c>
      <c r="BA160" s="0" t="n">
        <f aca="false">AH160*1000000</f>
        <v>980299.633774547</v>
      </c>
      <c r="BB160" s="0" t="n">
        <f aca="false">BA160*'Dist Horaria'!$H$3</f>
        <v>34158.0912443669</v>
      </c>
      <c r="BC160" s="0" t="n">
        <f aca="false">BA160*'Dist Horaria'!$I$3</f>
        <v>33244.3303247789</v>
      </c>
      <c r="BD160" s="0" t="n">
        <f aca="false">BA160*'Dist Horaria'!$J$3</f>
        <v>32381.8523229068</v>
      </c>
      <c r="BE160" s="0" t="n">
        <f aca="false">BA160*'Dist Horaria'!$K$3</f>
        <v>31647.0547505433</v>
      </c>
      <c r="BF160" s="0" t="n">
        <f aca="false">BA160*'Dist Horaria'!$L$3</f>
        <v>31110.0932128014</v>
      </c>
      <c r="BG160" s="0" t="n">
        <f aca="false">BA160*'Dist Horaria'!$M$3</f>
        <v>30772.0410278256</v>
      </c>
      <c r="BH160" s="0" t="n">
        <f aca="false">BA160*'Dist Horaria'!$N$3</f>
        <v>32160.8512906957</v>
      </c>
      <c r="BI160" s="0" t="n">
        <f aca="false">BA160*'Dist Horaria'!$O$3</f>
        <v>32160.8512906957</v>
      </c>
      <c r="BJ160" s="0" t="n">
        <f aca="false">BA160*'Dist Horaria'!$P$3</f>
        <v>42549.8914635517</v>
      </c>
      <c r="BK160" s="0" t="n">
        <f aca="false">BA160*'Dist Horaria'!$Q$3</f>
        <v>47050.3607529658</v>
      </c>
      <c r="BL160" s="0" t="n">
        <f aca="false">BA160*'Dist Horaria'!$R$3</f>
        <v>50323.4293270852</v>
      </c>
      <c r="BM160" s="0" t="n">
        <f aca="false">BA160*'Dist Horaria'!$S$3</f>
        <v>51959.9636141449</v>
      </c>
      <c r="BN160" s="0" t="n">
        <f aca="false">BA160*'Dist Horaria'!$T$3</f>
        <v>52369.0971859098</v>
      </c>
      <c r="BO160" s="0" t="n">
        <f aca="false">BA160*'Dist Horaria'!$U$3</f>
        <v>51959.9636141449</v>
      </c>
      <c r="BP160" s="0" t="n">
        <f aca="false">BA160*'Dist Horaria'!$V$3</f>
        <v>51141.696470615</v>
      </c>
      <c r="BQ160" s="0" t="n">
        <f aca="false">BA160*'Dist Horaria'!$W$3</f>
        <v>49914.2957553203</v>
      </c>
      <c r="BR160" s="0" t="n">
        <f aca="false">BA160*'Dist Horaria'!$X$3</f>
        <v>48946.9574936476</v>
      </c>
      <c r="BS160" s="0" t="n">
        <f aca="false">BA160*'Dist Horaria'!$Y$3</f>
        <v>47830.5481138323</v>
      </c>
      <c r="BT160" s="0" t="n">
        <f aca="false">BA160*'Dist Horaria'!$Z$3</f>
        <v>41753.8225871177</v>
      </c>
      <c r="BU160" s="0" t="n">
        <f aca="false">BA160*'Dist Horaria'!$AA$3</f>
        <v>39705.5005147094</v>
      </c>
      <c r="BV160" s="0" t="n">
        <f aca="false">BA160*'Dist Horaria'!$AB$3</f>
        <v>35340.5487620389</v>
      </c>
      <c r="BW160" s="0" t="n">
        <f aca="false">BA160*'Dist Horaria'!$AC$3</f>
        <v>38302.9847858845</v>
      </c>
      <c r="BX160" s="0" t="n">
        <f aca="false">BA160*'Dist Horaria'!$AD$3</f>
        <v>37292.1852932003</v>
      </c>
      <c r="BY160" s="0" t="n">
        <f aca="false">BA160*'Dist Horaria'!$AE$3</f>
        <v>36222.818432436</v>
      </c>
      <c r="BZ160" s="0" t="n">
        <f aca="false">AN160*1000000</f>
        <v>9546982.18947476</v>
      </c>
      <c r="CA160" s="0" t="n">
        <f aca="false">BZ160*'Dist Horaria'!$H$6</f>
        <v>238674.554736869</v>
      </c>
      <c r="CB160" s="0" t="n">
        <f aca="false">BZ160*'Dist Horaria'!$I$6</f>
        <v>238674.554736869</v>
      </c>
      <c r="CC160" s="0" t="n">
        <f aca="false">BZ160*'Dist Horaria'!$J$6</f>
        <v>238674.554736869</v>
      </c>
      <c r="CD160" s="0" t="n">
        <f aca="false">BZ160*'Dist Horaria'!$K$6</f>
        <v>238674.554736869</v>
      </c>
      <c r="CE160" s="0" t="n">
        <f aca="false">BZ160*'Dist Horaria'!$L$6</f>
        <v>238674.554736869</v>
      </c>
      <c r="CF160" s="0" t="n">
        <f aca="false">BZ160*'Dist Horaria'!$M$6</f>
        <v>636465.479298318</v>
      </c>
      <c r="CG160" s="0" t="n">
        <f aca="false">BZ160*'Dist Horaria'!$N$6</f>
        <v>636465.479298318</v>
      </c>
      <c r="CH160" s="0" t="n">
        <f aca="false">BZ160*'Dist Horaria'!$O$6</f>
        <v>636465.479298318</v>
      </c>
      <c r="CI160" s="0" t="n">
        <f aca="false">BZ160*'Dist Horaria'!$P$6</f>
        <v>417680.470789521</v>
      </c>
      <c r="CJ160" s="0" t="n">
        <f aca="false">BZ160*'Dist Horaria'!$Q$6</f>
        <v>417680.470789521</v>
      </c>
      <c r="CK160" s="0" t="n">
        <f aca="false">BZ160*'Dist Horaria'!$R$6</f>
        <v>417680.470789521</v>
      </c>
      <c r="CL160" s="0" t="n">
        <f aca="false">BZ160*'Dist Horaria'!$S$6</f>
        <v>417680.470789521</v>
      </c>
      <c r="CM160" s="0" t="n">
        <f aca="false">BZ160*'Dist Horaria'!$T$6</f>
        <v>417680.470789521</v>
      </c>
      <c r="CN160" s="0" t="n">
        <f aca="false">BZ160*'Dist Horaria'!$U$6</f>
        <v>417680.470789521</v>
      </c>
      <c r="CO160" s="0" t="n">
        <f aca="false">BZ160*'Dist Horaria'!$V$6</f>
        <v>417680.470789521</v>
      </c>
      <c r="CP160" s="0" t="n">
        <f aca="false">BZ160*'Dist Horaria'!$W$6</f>
        <v>417680.470789521</v>
      </c>
      <c r="CQ160" s="0" t="n">
        <f aca="false">BZ160*'Dist Horaria'!$X$6</f>
        <v>636465.479298318</v>
      </c>
      <c r="CR160" s="0" t="n">
        <f aca="false">BZ160*'Dist Horaria'!$Y$6</f>
        <v>636465.479298318</v>
      </c>
      <c r="CS160" s="0" t="n">
        <f aca="false">BZ160*'Dist Horaria'!$Z$6</f>
        <v>636465.479298318</v>
      </c>
      <c r="CT160" s="0" t="n">
        <f aca="false">BZ160*'Dist Horaria'!$AA$6</f>
        <v>238674.554736869</v>
      </c>
      <c r="CU160" s="0" t="n">
        <f aca="false">BZ160*'Dist Horaria'!$AB$6</f>
        <v>238674.554736869</v>
      </c>
      <c r="CV160" s="0" t="n">
        <f aca="false">BZ160*'Dist Horaria'!$AC$6</f>
        <v>238674.554736869</v>
      </c>
      <c r="CW160" s="0" t="n">
        <f aca="false">BZ160*'Dist Horaria'!$AD$6</f>
        <v>238674.554736869</v>
      </c>
      <c r="CX160" s="0" t="n">
        <f aca="false">BZ160*'Dist Horaria'!$AE$6</f>
        <v>238674.554736869</v>
      </c>
      <c r="CY160" s="0" t="n">
        <f aca="false">AS160*1000000</f>
        <v>9986419.19653787</v>
      </c>
      <c r="CZ160" s="0" t="n">
        <f aca="false">CY160*'Dist Horaria'!$H$6</f>
        <v>249660.479913447</v>
      </c>
      <c r="DA160" s="0" t="n">
        <f aca="false">CY160*'Dist Horaria'!$I$6</f>
        <v>249660.479913447</v>
      </c>
      <c r="DB160" s="0" t="n">
        <f aca="false">CY160*'Dist Horaria'!$J$6</f>
        <v>249660.479913447</v>
      </c>
      <c r="DC160" s="0" t="n">
        <f aca="false">CY160*'Dist Horaria'!$K$6</f>
        <v>249660.479913447</v>
      </c>
      <c r="DD160" s="0" t="n">
        <f aca="false">CY160*'Dist Horaria'!$L$6</f>
        <v>249660.479913447</v>
      </c>
      <c r="DE160" s="0" t="n">
        <f aca="false">CY160*'Dist Horaria'!$M$6</f>
        <v>665761.279769191</v>
      </c>
      <c r="DF160" s="0" t="n">
        <f aca="false">CY160*'Dist Horaria'!$N$6</f>
        <v>665761.279769191</v>
      </c>
      <c r="DG160" s="0" t="n">
        <f aca="false">CY160*'Dist Horaria'!$O$6</f>
        <v>665761.279769191</v>
      </c>
      <c r="DH160" s="0" t="n">
        <f aca="false">CY160*'Dist Horaria'!$P$6</f>
        <v>436905.839848532</v>
      </c>
      <c r="DI160" s="0" t="n">
        <f aca="false">CY160*'Dist Horaria'!$Q$6</f>
        <v>436905.839848532</v>
      </c>
      <c r="DJ160" s="0" t="n">
        <f aca="false">CY160*'Dist Horaria'!$R$6</f>
        <v>436905.839848532</v>
      </c>
      <c r="DK160" s="0" t="n">
        <f aca="false">CY160*'Dist Horaria'!$S$6</f>
        <v>436905.839848532</v>
      </c>
      <c r="DL160" s="0" t="n">
        <f aca="false">CY160*'Dist Horaria'!$T$6</f>
        <v>436905.839848532</v>
      </c>
      <c r="DM160" s="0" t="n">
        <f aca="false">CY160*'Dist Horaria'!$U$6</f>
        <v>436905.839848532</v>
      </c>
      <c r="DN160" s="0" t="n">
        <f aca="false">CY160*'Dist Horaria'!$V$6</f>
        <v>436905.839848532</v>
      </c>
      <c r="DO160" s="0" t="n">
        <f aca="false">CY160*'Dist Horaria'!$W$6</f>
        <v>436905.839848532</v>
      </c>
      <c r="DP160" s="0" t="n">
        <f aca="false">CY160*'Dist Horaria'!$X$6</f>
        <v>665761.279769191</v>
      </c>
      <c r="DQ160" s="0" t="n">
        <f aca="false">CY160*'Dist Horaria'!$Y$6</f>
        <v>665761.279769191</v>
      </c>
      <c r="DR160" s="0" t="n">
        <f aca="false">CY160*'Dist Horaria'!$Z$6</f>
        <v>665761.279769191</v>
      </c>
      <c r="DS160" s="0" t="n">
        <f aca="false">CY160*'Dist Horaria'!$AA$6</f>
        <v>249660.479913447</v>
      </c>
      <c r="DT160" s="0" t="n">
        <f aca="false">CY160*'Dist Horaria'!$AB$6</f>
        <v>249660.479913447</v>
      </c>
      <c r="DU160" s="0" t="n">
        <f aca="false">CY160*'Dist Horaria'!$AC$6</f>
        <v>249660.479913447</v>
      </c>
      <c r="DV160" s="0" t="n">
        <f aca="false">CY160*'Dist Horaria'!$AD$6</f>
        <v>249660.479913447</v>
      </c>
      <c r="DW160" s="0" t="n">
        <f aca="false">CY160*'Dist Horaria'!$AE$6</f>
        <v>249660.479913447</v>
      </c>
      <c r="DX160" s="0" t="n">
        <f aca="false">AX160*1000000</f>
        <v>578922.851973209</v>
      </c>
      <c r="DY160" s="0" t="n">
        <f aca="false">DX160*'Dist Horaria'!$H$6</f>
        <v>14473.0712993302</v>
      </c>
      <c r="DZ160" s="0" t="n">
        <f aca="false">DX160*'Dist Horaria'!$I$6</f>
        <v>14473.0712993302</v>
      </c>
      <c r="EA160" s="0" t="n">
        <f aca="false">DX160*'Dist Horaria'!$J$6</f>
        <v>14473.0712993302</v>
      </c>
      <c r="EB160" s="0" t="n">
        <f aca="false">DX160*'Dist Horaria'!$K$6</f>
        <v>14473.0712993302</v>
      </c>
      <c r="EC160" s="0" t="n">
        <f aca="false">DX160*'Dist Horaria'!$L$6</f>
        <v>14473.0712993302</v>
      </c>
      <c r="ED160" s="0" t="n">
        <f aca="false">DX160*'Dist Horaria'!$M$6</f>
        <v>38594.856798214</v>
      </c>
      <c r="EE160" s="0" t="n">
        <f aca="false">DX160*'Dist Horaria'!$N$6</f>
        <v>38594.856798214</v>
      </c>
      <c r="EF160" s="0" t="n">
        <f aca="false">DX160*'Dist Horaria'!$O$6</f>
        <v>38594.856798214</v>
      </c>
      <c r="EG160" s="0" t="n">
        <f aca="false">DX160*'Dist Horaria'!$P$6</f>
        <v>25327.8747738279</v>
      </c>
      <c r="EH160" s="0" t="n">
        <f aca="false">DX160*'Dist Horaria'!$Q$6</f>
        <v>25327.8747738279</v>
      </c>
      <c r="EI160" s="0" t="n">
        <f aca="false">DX160*'Dist Horaria'!$R$6</f>
        <v>25327.8747738279</v>
      </c>
      <c r="EJ160" s="0" t="n">
        <f aca="false">DX160*'Dist Horaria'!$S$6</f>
        <v>25327.8747738279</v>
      </c>
      <c r="EK160" s="0" t="n">
        <f aca="false">DX160*'Dist Horaria'!$T$6</f>
        <v>25327.8747738279</v>
      </c>
      <c r="EL160" s="0" t="n">
        <f aca="false">DX160*'Dist Horaria'!$U$6</f>
        <v>25327.8747738279</v>
      </c>
      <c r="EM160" s="0" t="n">
        <f aca="false">DX160*'Dist Horaria'!$V$6</f>
        <v>25327.8747738279</v>
      </c>
      <c r="EN160" s="0" t="n">
        <f aca="false">DX160*'Dist Horaria'!$W$6</f>
        <v>25327.8747738279</v>
      </c>
      <c r="EO160" s="0" t="n">
        <f aca="false">DX160*'Dist Horaria'!$X$6</f>
        <v>38594.856798214</v>
      </c>
      <c r="EP160" s="0" t="n">
        <f aca="false">DX160*'Dist Horaria'!$Y$6</f>
        <v>38594.856798214</v>
      </c>
      <c r="EQ160" s="0" t="n">
        <f aca="false">DX160*'Dist Horaria'!$Z$6</f>
        <v>38594.856798214</v>
      </c>
      <c r="ER160" s="0" t="n">
        <f aca="false">DX160*'Dist Horaria'!$AA$6</f>
        <v>14473.0712993302</v>
      </c>
      <c r="ES160" s="0" t="n">
        <f aca="false">DX160*'Dist Horaria'!$AB$6</f>
        <v>14473.0712993302</v>
      </c>
      <c r="ET160" s="0" t="n">
        <f aca="false">DX160*'Dist Horaria'!$AC$6</f>
        <v>14473.0712993302</v>
      </c>
      <c r="EU160" s="0" t="n">
        <f aca="false">DX160*'Dist Horaria'!$AD$6</f>
        <v>14473.0712993302</v>
      </c>
      <c r="EV160" s="0" t="n">
        <f aca="false">DX160*'Dist Horaria'!$AE$6</f>
        <v>14473.0712993302</v>
      </c>
      <c r="EW160" s="0" t="n">
        <f aca="false">BB160+CA160+CZ160+DY160</f>
        <v>536966.197194013</v>
      </c>
      <c r="EX160" s="0" t="n">
        <f aca="false">BC160+CB160+DA160+DZ160</f>
        <v>536052.436274425</v>
      </c>
      <c r="EY160" s="0" t="n">
        <f aca="false">BD160+CC160+DB160+EA160</f>
        <v>535189.958272553</v>
      </c>
      <c r="EZ160" s="0" t="n">
        <f aca="false">BE160+CD160+DC160+EB160</f>
        <v>534455.160700189</v>
      </c>
      <c r="FA160" s="0" t="n">
        <f aca="false">BF160+CE160+DD160+EC160</f>
        <v>533918.199162448</v>
      </c>
      <c r="FB160" s="0" t="n">
        <f aca="false">BG160+CF160+DE160+ED160</f>
        <v>1371593.65689355</v>
      </c>
      <c r="FC160" s="0" t="n">
        <f aca="false">BH160+CG160+DF160+EE160</f>
        <v>1372982.46715642</v>
      </c>
      <c r="FD160" s="0" t="n">
        <f aca="false">BI160+CH160+DG160+EF160</f>
        <v>1372982.46715642</v>
      </c>
      <c r="FE160" s="0" t="n">
        <f aca="false">BJ160+CI160+DH160+EG160</f>
        <v>922464.076875432</v>
      </c>
      <c r="FF160" s="0" t="n">
        <f aca="false">BK160+CJ160+DI160+EH160</f>
        <v>926964.546164846</v>
      </c>
      <c r="FG160" s="0" t="n">
        <f aca="false">BL160+CK160+DJ160+EI160</f>
        <v>930237.614738966</v>
      </c>
      <c r="FH160" s="0" t="n">
        <f aca="false">BM160+CL160+DK160+EJ160</f>
        <v>931874.149026025</v>
      </c>
      <c r="FI160" s="0" t="n">
        <f aca="false">BN160+CM160+DL160+EK160</f>
        <v>932283.28259779</v>
      </c>
      <c r="FJ160" s="0" t="n">
        <f aca="false">BO160+CN160+DM160+EL160</f>
        <v>931874.149026025</v>
      </c>
      <c r="FK160" s="0" t="n">
        <f aca="false">BP160+CO160+DN160+EM160</f>
        <v>931055.881882496</v>
      </c>
      <c r="FL160" s="0" t="n">
        <f aca="false">BQ160+CP160+DO160+EN160</f>
        <v>929828.481167201</v>
      </c>
      <c r="FM160" s="0" t="n">
        <f aca="false">BR160+CQ160+DP160+EO160</f>
        <v>1389768.57335937</v>
      </c>
      <c r="FN160" s="0" t="n">
        <f aca="false">BS160+CR160+DQ160+EP160</f>
        <v>1388652.16397956</v>
      </c>
      <c r="FO160" s="0" t="n">
        <f aca="false">BT160+CS160+DR160+EQ160</f>
        <v>1382575.43845284</v>
      </c>
      <c r="FP160" s="0" t="n">
        <f aca="false">BU160+CT160+DS160+ER160</f>
        <v>542513.606464355</v>
      </c>
      <c r="FQ160" s="0" t="n">
        <f aca="false">BV160+CU160+DT160+ES160</f>
        <v>538148.654711685</v>
      </c>
      <c r="FR160" s="0" t="n">
        <f aca="false">BW160+CV160+DU160+ET160</f>
        <v>541111.09073553</v>
      </c>
      <c r="FS160" s="0" t="n">
        <f aca="false">BX160+CW160+DV160+EU160</f>
        <v>540100.291242846</v>
      </c>
      <c r="FT160" s="0" t="n">
        <f aca="false">BY160+CX160+DW160+EV160</f>
        <v>539030.924382082</v>
      </c>
      <c r="FU160" s="0" t="n">
        <f aca="false">AM160*'Dist Horaria'!$H$10</f>
        <v>314.493782674332</v>
      </c>
      <c r="FV160" s="0" t="n">
        <f aca="false">AM160*'Dist Horaria'!$I$10</f>
        <v>294.33147209979</v>
      </c>
      <c r="FW160" s="0" t="n">
        <f aca="false">AM160*'Dist Horaria'!$J$10</f>
        <v>293.057284289952</v>
      </c>
      <c r="FX160" s="0" t="n">
        <f aca="false">AM160*'Dist Horaria'!$K$10</f>
        <v>284.62905750226</v>
      </c>
      <c r="FY160" s="0" t="n">
        <f aca="false">AM160*'Dist Horaria'!$L$10</f>
        <v>284.742961513223</v>
      </c>
      <c r="FZ160" s="0" t="n">
        <f aca="false">AM160*'Dist Horaria'!$M$10</f>
        <v>304.686686743543</v>
      </c>
      <c r="GA160" s="0" t="n">
        <f aca="false">AM160*'Dist Horaria'!$N$10</f>
        <v>288.246199580516</v>
      </c>
      <c r="GB160" s="0" t="n">
        <f aca="false">AM160*'Dist Horaria'!$O$10</f>
        <v>283.326373983105</v>
      </c>
      <c r="GC160" s="0" t="n">
        <f aca="false">AM160*'Dist Horaria'!$P$10</f>
        <v>287.722950566831</v>
      </c>
      <c r="GD160" s="0" t="n">
        <f aca="false">AM160*'Dist Horaria'!$Q$10</f>
        <v>260.379563591764</v>
      </c>
      <c r="GE160" s="0" t="n">
        <f aca="false">AM160*'Dist Horaria'!$R$10</f>
        <v>317.702170947155</v>
      </c>
      <c r="GF160" s="0" t="n">
        <f aca="false">AM160*'Dist Horaria'!$S$10</f>
        <v>271.329995665818</v>
      </c>
      <c r="GG160" s="0" t="n">
        <f aca="false">AR160*'Dist Horaria'!$H$10</f>
        <v>328.969582864965</v>
      </c>
      <c r="GH160" s="0" t="n">
        <f aca="false">AR160*'Dist Horaria'!$I$10</f>
        <v>307.879223485207</v>
      </c>
      <c r="GI160" s="0" t="n">
        <f aca="false">AR160*'Dist Horaria'!$J$10</f>
        <v>306.546386222958</v>
      </c>
      <c r="GJ160" s="0" t="n">
        <f aca="false">AR160*'Dist Horaria'!$K$10</f>
        <v>297.730217499173</v>
      </c>
      <c r="GK160" s="0" t="n">
        <f aca="false">AR160*'Dist Horaria'!$L$10</f>
        <v>297.849364385495</v>
      </c>
      <c r="GL160" s="0" t="n">
        <f aca="false">AR160*'Dist Horaria'!$M$10</f>
        <v>318.711077179944</v>
      </c>
      <c r="GM160" s="0" t="n">
        <f aca="false">AR160*'Dist Horaria'!$N$10</f>
        <v>301.513852617579</v>
      </c>
      <c r="GN160" s="0" t="n">
        <f aca="false">AR160*'Dist Horaria'!$O$10</f>
        <v>296.367572901695</v>
      </c>
      <c r="GO160" s="0" t="n">
        <f aca="false">AR160*'Dist Horaria'!$P$10</f>
        <v>300.966519031832</v>
      </c>
      <c r="GP160" s="0" t="n">
        <f aca="false">AR160*'Dist Horaria'!$Q$10</f>
        <v>272.364546265274</v>
      </c>
      <c r="GQ160" s="0" t="n">
        <f aca="false">AR160*'Dist Horaria'!$R$10</f>
        <v>332.32564969339</v>
      </c>
      <c r="GR160" s="0" t="n">
        <f aca="false">AR160*'Dist Horaria'!$S$10</f>
        <v>283.819014588811</v>
      </c>
      <c r="GS160" s="0" t="n">
        <f aca="false">AW160*'Dist Horaria'!$H$10</f>
        <v>19.07070045594</v>
      </c>
      <c r="GT160" s="0" t="n">
        <f aca="false">AW160*'Dist Horaria'!$I$10</f>
        <v>17.8480709266787</v>
      </c>
      <c r="GU160" s="0" t="n">
        <f aca="false">AW160*'Dist Horaria'!$J$10</f>
        <v>17.7708049984323</v>
      </c>
      <c r="GV160" s="0" t="n">
        <f aca="false">AW160*'Dist Horaria'!$K$10</f>
        <v>17.2597227535752</v>
      </c>
      <c r="GW160" s="0" t="n">
        <f aca="false">AW160*'Dist Horaria'!$L$10</f>
        <v>17.266629819449</v>
      </c>
      <c r="GX160" s="0" t="n">
        <f aca="false">AW160*'Dist Horaria'!$M$10</f>
        <v>18.4760044741996</v>
      </c>
      <c r="GY160" s="0" t="n">
        <f aca="false">AW160*'Dist Horaria'!$N$10</f>
        <v>17.4790639198597</v>
      </c>
      <c r="GZ160" s="0" t="n">
        <f aca="false">AW160*'Dist Horaria'!$O$10</f>
        <v>17.1807288638664</v>
      </c>
      <c r="HA160" s="0" t="n">
        <f aca="false">AW160*'Dist Horaria'!$P$10</f>
        <v>17.4473344366279</v>
      </c>
      <c r="HB160" s="0" t="n">
        <f aca="false">AW160*'Dist Horaria'!$Q$10</f>
        <v>15.7892490588564</v>
      </c>
      <c r="HC160" s="0" t="n">
        <f aca="false">AW160*'Dist Horaria'!$R$10</f>
        <v>19.2652550546893</v>
      </c>
      <c r="HD160" s="0" t="n">
        <f aca="false">AW160*'Dist Horaria'!$S$10</f>
        <v>16.453276208047</v>
      </c>
    </row>
    <row r="161" customFormat="false" ht="13.8" hidden="false" customHeight="false" outlineLevel="0" collapsed="false">
      <c r="A161" s="0" t="n">
        <v>4.61123611111111</v>
      </c>
      <c r="B161" s="0" t="n">
        <v>-74.1005611111111</v>
      </c>
      <c r="C161" s="0" t="n">
        <v>29</v>
      </c>
      <c r="D161" s="0" t="n">
        <v>25</v>
      </c>
      <c r="E161" s="0" t="n">
        <v>2318</v>
      </c>
      <c r="F161" s="0" t="n">
        <v>56</v>
      </c>
      <c r="G161" s="0" t="s">
        <v>650</v>
      </c>
      <c r="H161" s="1" t="n">
        <v>40752</v>
      </c>
      <c r="I161" s="0" t="s">
        <v>908</v>
      </c>
      <c r="J161" s="0" t="s">
        <v>909</v>
      </c>
      <c r="L161" s="0" t="s">
        <v>910</v>
      </c>
      <c r="M161" s="0" t="s">
        <v>911</v>
      </c>
      <c r="N161" s="0" t="n">
        <v>50</v>
      </c>
      <c r="O161" s="0" t="s">
        <v>435</v>
      </c>
      <c r="P161" s="0" t="s">
        <v>85</v>
      </c>
      <c r="Q161" s="0" t="s">
        <v>86</v>
      </c>
      <c r="R161" s="0" t="s">
        <v>87</v>
      </c>
      <c r="S161" s="0" t="n">
        <v>365</v>
      </c>
      <c r="T161" s="0" t="n">
        <v>24</v>
      </c>
      <c r="U161" s="0" t="n">
        <v>3</v>
      </c>
      <c r="V161" s="0" t="n">
        <v>20000</v>
      </c>
      <c r="W161" s="0" t="n">
        <f aca="false">V161*12</f>
        <v>240000</v>
      </c>
      <c r="X161" s="0" t="n">
        <v>1</v>
      </c>
      <c r="Y161" s="0" t="s">
        <v>912</v>
      </c>
      <c r="Z161" s="0" t="n">
        <v>5283.44</v>
      </c>
      <c r="AB161" s="0" t="n">
        <v>0.005</v>
      </c>
      <c r="AC161" s="0" t="n">
        <v>1</v>
      </c>
      <c r="AD161" s="0" t="n">
        <v>3.64945725441226</v>
      </c>
      <c r="AE161" s="0" t="n">
        <f aca="false">AD161/2204.59</f>
        <v>0.00165539046009111</v>
      </c>
      <c r="AF161" s="0" t="n">
        <f aca="false">AE161/S161</f>
        <v>4.53531632901674E-006</v>
      </c>
      <c r="AG161" s="0" t="n">
        <f aca="false">AE161*EXP(AB161*AC161)</f>
        <v>0.00166368813930277</v>
      </c>
      <c r="AH161" s="0" t="n">
        <f aca="false">AG161/S161</f>
        <v>4.55804969671992E-006</v>
      </c>
      <c r="AI161" s="0" t="s">
        <v>90</v>
      </c>
      <c r="AJ161" s="0" t="n">
        <f aca="false">IF(AI161="A",'FE DISTRIBUCIÓN'!$C$2,'FE DISTRIBUCIÓN'!$C$3)</f>
        <v>4.994E-006</v>
      </c>
      <c r="AK161" s="0" t="n">
        <f aca="false">W161*AJ161</f>
        <v>1.19856</v>
      </c>
      <c r="AL161" s="0" t="n">
        <f aca="false">AK161/365</f>
        <v>0.00328372602739726</v>
      </c>
      <c r="AM161" s="0" t="n">
        <f aca="false">AK161*EXP(AB161*AC161)</f>
        <v>1.20456780700124</v>
      </c>
      <c r="AN161" s="0" t="n">
        <f aca="false">AM161/365</f>
        <v>0.00330018577260615</v>
      </c>
      <c r="AO161" s="0" t="n">
        <v>5.223868284E-006</v>
      </c>
      <c r="AP161" s="0" t="n">
        <f aca="false">AO161*W161</f>
        <v>1.25372838816</v>
      </c>
      <c r="AQ161" s="0" t="n">
        <f aca="false">AP161/365</f>
        <v>0.00343487229632877</v>
      </c>
      <c r="AR161" s="0" t="n">
        <f aca="false">AP161*EXP(AB161*AC161)</f>
        <v>1.26001272785768</v>
      </c>
      <c r="AS161" s="0" t="n">
        <f aca="false">AR161/365</f>
        <v>0.00345208966536349</v>
      </c>
      <c r="AT161" s="0" t="n">
        <v>3.02832944E-007</v>
      </c>
      <c r="AU161" s="0" t="n">
        <f aca="false">AT161*W161</f>
        <v>0.07267990656</v>
      </c>
      <c r="AV161" s="0" t="n">
        <f aca="false">AU161/365</f>
        <v>0.000199123031671233</v>
      </c>
      <c r="AW161" s="0" t="n">
        <f aca="false">AU161*EXP(AB161*AC161)</f>
        <v>0.0730442161076913</v>
      </c>
      <c r="AX161" s="0" t="n">
        <f aca="false">AW161/365</f>
        <v>0.000200121140021072</v>
      </c>
      <c r="AY161" s="0" t="n">
        <f aca="false">AW161+AR161+AM161+AG161</f>
        <v>2.53928843910591</v>
      </c>
      <c r="AZ161" s="0" t="n">
        <f aca="false">AH161+AN161+AS161+AX161</f>
        <v>0.00695695462768743</v>
      </c>
      <c r="BA161" s="0" t="n">
        <f aca="false">AH161*1000000</f>
        <v>4.55804969671992</v>
      </c>
      <c r="BB161" s="0" t="n">
        <f aca="false">BA161*'Dist Horaria'!$H$3</f>
        <v>0.158823151690297</v>
      </c>
      <c r="BC161" s="0" t="n">
        <f aca="false">BA161*'Dist Horaria'!$I$3</f>
        <v>0.154574483692365</v>
      </c>
      <c r="BD161" s="0" t="n">
        <f aca="false">BA161*'Dist Horaria'!$J$3</f>
        <v>0.150564263286872</v>
      </c>
      <c r="BE161" s="0" t="n">
        <f aca="false">BA161*'Dist Horaria'!$K$3</f>
        <v>0.147147712125911</v>
      </c>
      <c r="BF161" s="0" t="n">
        <f aca="false">BA161*'Dist Horaria'!$L$3</f>
        <v>0.144651029183339</v>
      </c>
      <c r="BG161" s="0" t="n">
        <f aca="false">BA161*'Dist Horaria'!$M$3</f>
        <v>0.143079205012323</v>
      </c>
      <c r="BH161" s="0" t="n">
        <f aca="false">BA161*'Dist Horaria'!$N$3</f>
        <v>0.149536685949149</v>
      </c>
      <c r="BI161" s="0" t="n">
        <f aca="false">BA161*'Dist Horaria'!$O$3</f>
        <v>0.149536685949149</v>
      </c>
      <c r="BJ161" s="0" t="n">
        <f aca="false">BA161*'Dist Horaria'!$P$3</f>
        <v>0.197842081338073</v>
      </c>
      <c r="BK161" s="0" t="n">
        <f aca="false">BA161*'Dist Horaria'!$Q$3</f>
        <v>0.218767686094985</v>
      </c>
      <c r="BL161" s="0" t="n">
        <f aca="false">BA161*'Dist Horaria'!$R$3</f>
        <v>0.233986307736375</v>
      </c>
      <c r="BM161" s="0" t="n">
        <f aca="false">BA161*'Dist Horaria'!$S$3</f>
        <v>0.24159561855707</v>
      </c>
      <c r="BN161" s="0" t="n">
        <f aca="false">BA161*'Dist Horaria'!$T$3</f>
        <v>0.243497946262244</v>
      </c>
      <c r="BO161" s="0" t="n">
        <f aca="false">BA161*'Dist Horaria'!$U$3</f>
        <v>0.24159561855707</v>
      </c>
      <c r="BP161" s="0" t="n">
        <f aca="false">BA161*'Dist Horaria'!$V$3</f>
        <v>0.237790963146723</v>
      </c>
      <c r="BQ161" s="0" t="n">
        <f aca="false">BA161*'Dist Horaria'!$W$3</f>
        <v>0.232083980031201</v>
      </c>
      <c r="BR161" s="0" t="n">
        <f aca="false">BA161*'Dist Horaria'!$X$3</f>
        <v>0.227586196171724</v>
      </c>
      <c r="BS161" s="0" t="n">
        <f aca="false">BA161*'Dist Horaria'!$Y$3</f>
        <v>0.222395283863118</v>
      </c>
      <c r="BT161" s="0" t="n">
        <f aca="false">BA161*'Dist Horaria'!$Z$3</f>
        <v>0.194140640089109</v>
      </c>
      <c r="BU161" s="0" t="n">
        <f aca="false">BA161*'Dist Horaria'!$AA$3</f>
        <v>0.184616660400391</v>
      </c>
      <c r="BV161" s="0" t="n">
        <f aca="false">BA161*'Dist Horaria'!$AB$3</f>
        <v>0.164321164689707</v>
      </c>
      <c r="BW161" s="0" t="n">
        <f aca="false">BA161*'Dist Horaria'!$AC$3</f>
        <v>0.178095453850716</v>
      </c>
      <c r="BX161" s="0" t="n">
        <f aca="false">BA161*'Dist Horaria'!$AD$3</f>
        <v>0.173395590500432</v>
      </c>
      <c r="BY161" s="0" t="n">
        <f aca="false">BA161*'Dist Horaria'!$AE$3</f>
        <v>0.168423409416755</v>
      </c>
      <c r="BZ161" s="0" t="n">
        <f aca="false">AN161*1000000</f>
        <v>3300.18577260615</v>
      </c>
      <c r="CA161" s="0" t="n">
        <f aca="false">BZ161*'Dist Horaria'!$H$6</f>
        <v>82.5046443151537</v>
      </c>
      <c r="CB161" s="0" t="n">
        <f aca="false">BZ161*'Dist Horaria'!$I$6</f>
        <v>82.5046443151537</v>
      </c>
      <c r="CC161" s="0" t="n">
        <f aca="false">BZ161*'Dist Horaria'!$J$6</f>
        <v>82.5046443151537</v>
      </c>
      <c r="CD161" s="0" t="n">
        <f aca="false">BZ161*'Dist Horaria'!$K$6</f>
        <v>82.5046443151537</v>
      </c>
      <c r="CE161" s="0" t="n">
        <f aca="false">BZ161*'Dist Horaria'!$L$6</f>
        <v>82.5046443151537</v>
      </c>
      <c r="CF161" s="0" t="n">
        <f aca="false">BZ161*'Dist Horaria'!$M$6</f>
        <v>220.01238484041</v>
      </c>
      <c r="CG161" s="0" t="n">
        <f aca="false">BZ161*'Dist Horaria'!$N$6</f>
        <v>220.01238484041</v>
      </c>
      <c r="CH161" s="0" t="n">
        <f aca="false">BZ161*'Dist Horaria'!$O$6</f>
        <v>220.01238484041</v>
      </c>
      <c r="CI161" s="0" t="n">
        <f aca="false">BZ161*'Dist Horaria'!$P$6</f>
        <v>144.383127551519</v>
      </c>
      <c r="CJ161" s="0" t="n">
        <f aca="false">BZ161*'Dist Horaria'!$Q$6</f>
        <v>144.383127551519</v>
      </c>
      <c r="CK161" s="0" t="n">
        <f aca="false">BZ161*'Dist Horaria'!$R$6</f>
        <v>144.383127551519</v>
      </c>
      <c r="CL161" s="0" t="n">
        <f aca="false">BZ161*'Dist Horaria'!$S$6</f>
        <v>144.383127551519</v>
      </c>
      <c r="CM161" s="0" t="n">
        <f aca="false">BZ161*'Dist Horaria'!$T$6</f>
        <v>144.383127551519</v>
      </c>
      <c r="CN161" s="0" t="n">
        <f aca="false">BZ161*'Dist Horaria'!$U$6</f>
        <v>144.383127551519</v>
      </c>
      <c r="CO161" s="0" t="n">
        <f aca="false">BZ161*'Dist Horaria'!$V$6</f>
        <v>144.383127551519</v>
      </c>
      <c r="CP161" s="0" t="n">
        <f aca="false">BZ161*'Dist Horaria'!$W$6</f>
        <v>144.383127551519</v>
      </c>
      <c r="CQ161" s="0" t="n">
        <f aca="false">BZ161*'Dist Horaria'!$X$6</f>
        <v>220.01238484041</v>
      </c>
      <c r="CR161" s="0" t="n">
        <f aca="false">BZ161*'Dist Horaria'!$Y$6</f>
        <v>220.01238484041</v>
      </c>
      <c r="CS161" s="0" t="n">
        <f aca="false">BZ161*'Dist Horaria'!$Z$6</f>
        <v>220.01238484041</v>
      </c>
      <c r="CT161" s="0" t="n">
        <f aca="false">BZ161*'Dist Horaria'!$AA$6</f>
        <v>82.5046443151537</v>
      </c>
      <c r="CU161" s="0" t="n">
        <f aca="false">BZ161*'Dist Horaria'!$AB$6</f>
        <v>82.5046443151537</v>
      </c>
      <c r="CV161" s="0" t="n">
        <f aca="false">BZ161*'Dist Horaria'!$AC$6</f>
        <v>82.5046443151537</v>
      </c>
      <c r="CW161" s="0" t="n">
        <f aca="false">BZ161*'Dist Horaria'!$AD$6</f>
        <v>82.5046443151537</v>
      </c>
      <c r="CX161" s="0" t="n">
        <f aca="false">BZ161*'Dist Horaria'!$AE$6</f>
        <v>82.5046443151537</v>
      </c>
      <c r="CY161" s="0" t="n">
        <f aca="false">AS161*1000000</f>
        <v>3452.08966536349</v>
      </c>
      <c r="CZ161" s="0" t="n">
        <f aca="false">CY161*'Dist Horaria'!$H$6</f>
        <v>86.3022416340874</v>
      </c>
      <c r="DA161" s="0" t="n">
        <f aca="false">CY161*'Dist Horaria'!$I$6</f>
        <v>86.3022416340874</v>
      </c>
      <c r="DB161" s="0" t="n">
        <f aca="false">CY161*'Dist Horaria'!$J$6</f>
        <v>86.3022416340874</v>
      </c>
      <c r="DC161" s="0" t="n">
        <f aca="false">CY161*'Dist Horaria'!$K$6</f>
        <v>86.3022416340874</v>
      </c>
      <c r="DD161" s="0" t="n">
        <f aca="false">CY161*'Dist Horaria'!$L$6</f>
        <v>86.3022416340874</v>
      </c>
      <c r="DE161" s="0" t="n">
        <f aca="false">CY161*'Dist Horaria'!$M$6</f>
        <v>230.139311024233</v>
      </c>
      <c r="DF161" s="0" t="n">
        <f aca="false">CY161*'Dist Horaria'!$N$6</f>
        <v>230.139311024233</v>
      </c>
      <c r="DG161" s="0" t="n">
        <f aca="false">CY161*'Dist Horaria'!$O$6</f>
        <v>230.139311024233</v>
      </c>
      <c r="DH161" s="0" t="n">
        <f aca="false">CY161*'Dist Horaria'!$P$6</f>
        <v>151.028922859653</v>
      </c>
      <c r="DI161" s="0" t="n">
        <f aca="false">CY161*'Dist Horaria'!$Q$6</f>
        <v>151.028922859653</v>
      </c>
      <c r="DJ161" s="0" t="n">
        <f aca="false">CY161*'Dist Horaria'!$R$6</f>
        <v>151.028922859653</v>
      </c>
      <c r="DK161" s="0" t="n">
        <f aca="false">CY161*'Dist Horaria'!$S$6</f>
        <v>151.028922859653</v>
      </c>
      <c r="DL161" s="0" t="n">
        <f aca="false">CY161*'Dist Horaria'!$T$6</f>
        <v>151.028922859653</v>
      </c>
      <c r="DM161" s="0" t="n">
        <f aca="false">CY161*'Dist Horaria'!$U$6</f>
        <v>151.028922859653</v>
      </c>
      <c r="DN161" s="0" t="n">
        <f aca="false">CY161*'Dist Horaria'!$V$6</f>
        <v>151.028922859653</v>
      </c>
      <c r="DO161" s="0" t="n">
        <f aca="false">CY161*'Dist Horaria'!$W$6</f>
        <v>151.028922859653</v>
      </c>
      <c r="DP161" s="0" t="n">
        <f aca="false">CY161*'Dist Horaria'!$X$6</f>
        <v>230.139311024233</v>
      </c>
      <c r="DQ161" s="0" t="n">
        <f aca="false">CY161*'Dist Horaria'!$Y$6</f>
        <v>230.139311024233</v>
      </c>
      <c r="DR161" s="0" t="n">
        <f aca="false">CY161*'Dist Horaria'!$Z$6</f>
        <v>230.139311024233</v>
      </c>
      <c r="DS161" s="0" t="n">
        <f aca="false">CY161*'Dist Horaria'!$AA$6</f>
        <v>86.3022416340874</v>
      </c>
      <c r="DT161" s="0" t="n">
        <f aca="false">CY161*'Dist Horaria'!$AB$6</f>
        <v>86.3022416340874</v>
      </c>
      <c r="DU161" s="0" t="n">
        <f aca="false">CY161*'Dist Horaria'!$AC$6</f>
        <v>86.3022416340874</v>
      </c>
      <c r="DV161" s="0" t="n">
        <f aca="false">CY161*'Dist Horaria'!$AD$6</f>
        <v>86.3022416340874</v>
      </c>
      <c r="DW161" s="0" t="n">
        <f aca="false">CY161*'Dist Horaria'!$AE$6</f>
        <v>86.3022416340874</v>
      </c>
      <c r="DX161" s="0" t="n">
        <f aca="false">AX161*1000000</f>
        <v>200.121140021072</v>
      </c>
      <c r="DY161" s="0" t="n">
        <f aca="false">DX161*'Dist Horaria'!$H$6</f>
        <v>5.0030285005268</v>
      </c>
      <c r="DZ161" s="0" t="n">
        <f aca="false">DX161*'Dist Horaria'!$I$6</f>
        <v>5.0030285005268</v>
      </c>
      <c r="EA161" s="0" t="n">
        <f aca="false">DX161*'Dist Horaria'!$J$6</f>
        <v>5.0030285005268</v>
      </c>
      <c r="EB161" s="0" t="n">
        <f aca="false">DX161*'Dist Horaria'!$K$6</f>
        <v>5.0030285005268</v>
      </c>
      <c r="EC161" s="0" t="n">
        <f aca="false">DX161*'Dist Horaria'!$L$6</f>
        <v>5.0030285005268</v>
      </c>
      <c r="ED161" s="0" t="n">
        <f aca="false">DX161*'Dist Horaria'!$M$6</f>
        <v>13.3414093347381</v>
      </c>
      <c r="EE161" s="0" t="n">
        <f aca="false">DX161*'Dist Horaria'!$N$6</f>
        <v>13.3414093347381</v>
      </c>
      <c r="EF161" s="0" t="n">
        <f aca="false">DX161*'Dist Horaria'!$O$6</f>
        <v>13.3414093347381</v>
      </c>
      <c r="EG161" s="0" t="n">
        <f aca="false">DX161*'Dist Horaria'!$P$6</f>
        <v>8.75529987592191</v>
      </c>
      <c r="EH161" s="0" t="n">
        <f aca="false">DX161*'Dist Horaria'!$Q$6</f>
        <v>8.75529987592191</v>
      </c>
      <c r="EI161" s="0" t="n">
        <f aca="false">DX161*'Dist Horaria'!$R$6</f>
        <v>8.75529987592191</v>
      </c>
      <c r="EJ161" s="0" t="n">
        <f aca="false">DX161*'Dist Horaria'!$S$6</f>
        <v>8.75529987592191</v>
      </c>
      <c r="EK161" s="0" t="n">
        <f aca="false">DX161*'Dist Horaria'!$T$6</f>
        <v>8.75529987592191</v>
      </c>
      <c r="EL161" s="0" t="n">
        <f aca="false">DX161*'Dist Horaria'!$U$6</f>
        <v>8.75529987592191</v>
      </c>
      <c r="EM161" s="0" t="n">
        <f aca="false">DX161*'Dist Horaria'!$V$6</f>
        <v>8.75529987592191</v>
      </c>
      <c r="EN161" s="0" t="n">
        <f aca="false">DX161*'Dist Horaria'!$W$6</f>
        <v>8.75529987592191</v>
      </c>
      <c r="EO161" s="0" t="n">
        <f aca="false">DX161*'Dist Horaria'!$X$6</f>
        <v>13.3414093347381</v>
      </c>
      <c r="EP161" s="0" t="n">
        <f aca="false">DX161*'Dist Horaria'!$Y$6</f>
        <v>13.3414093347381</v>
      </c>
      <c r="EQ161" s="0" t="n">
        <f aca="false">DX161*'Dist Horaria'!$Z$6</f>
        <v>13.3414093347381</v>
      </c>
      <c r="ER161" s="0" t="n">
        <f aca="false">DX161*'Dist Horaria'!$AA$6</f>
        <v>5.0030285005268</v>
      </c>
      <c r="ES161" s="0" t="n">
        <f aca="false">DX161*'Dist Horaria'!$AB$6</f>
        <v>5.0030285005268</v>
      </c>
      <c r="ET161" s="0" t="n">
        <f aca="false">DX161*'Dist Horaria'!$AC$6</f>
        <v>5.0030285005268</v>
      </c>
      <c r="EU161" s="0" t="n">
        <f aca="false">DX161*'Dist Horaria'!$AD$6</f>
        <v>5.0030285005268</v>
      </c>
      <c r="EV161" s="0" t="n">
        <f aca="false">DX161*'Dist Horaria'!$AE$6</f>
        <v>5.0030285005268</v>
      </c>
      <c r="EW161" s="0" t="n">
        <f aca="false">BB161+CA161+CZ161+DY161</f>
        <v>173.968737601458</v>
      </c>
      <c r="EX161" s="0" t="n">
        <f aca="false">BC161+CB161+DA161+DZ161</f>
        <v>173.96448893346</v>
      </c>
      <c r="EY161" s="0" t="n">
        <f aca="false">BD161+CC161+DB161+EA161</f>
        <v>173.960478713055</v>
      </c>
      <c r="EZ161" s="0" t="n">
        <f aca="false">BE161+CD161+DC161+EB161</f>
        <v>173.957062161894</v>
      </c>
      <c r="FA161" s="0" t="n">
        <f aca="false">BF161+CE161+DD161+EC161</f>
        <v>173.954565478951</v>
      </c>
      <c r="FB161" s="0" t="n">
        <f aca="false">BG161+CF161+DE161+ED161</f>
        <v>463.636184404393</v>
      </c>
      <c r="FC161" s="0" t="n">
        <f aca="false">BH161+CG161+DF161+EE161</f>
        <v>463.64264188533</v>
      </c>
      <c r="FD161" s="0" t="n">
        <f aca="false">BI161+CH161+DG161+EF161</f>
        <v>463.64264188533</v>
      </c>
      <c r="FE161" s="0" t="n">
        <f aca="false">BJ161+CI161+DH161+EG161</f>
        <v>304.365192368432</v>
      </c>
      <c r="FF161" s="0" t="n">
        <f aca="false">BK161+CJ161+DI161+EH161</f>
        <v>304.386117973189</v>
      </c>
      <c r="FG161" s="0" t="n">
        <f aca="false">BL161+CK161+DJ161+EI161</f>
        <v>304.40133659483</v>
      </c>
      <c r="FH161" s="0" t="n">
        <f aca="false">BM161+CL161+DK161+EJ161</f>
        <v>304.408945905651</v>
      </c>
      <c r="FI161" s="0" t="n">
        <f aca="false">BN161+CM161+DL161+EK161</f>
        <v>304.410848233356</v>
      </c>
      <c r="FJ161" s="0" t="n">
        <f aca="false">BO161+CN161+DM161+EL161</f>
        <v>304.408945905651</v>
      </c>
      <c r="FK161" s="0" t="n">
        <f aca="false">BP161+CO161+DN161+EM161</f>
        <v>304.40514125024</v>
      </c>
      <c r="FL161" s="0" t="n">
        <f aca="false">BQ161+CP161+DO161+EN161</f>
        <v>304.399434267125</v>
      </c>
      <c r="FM161" s="0" t="n">
        <f aca="false">BR161+CQ161+DP161+EO161</f>
        <v>463.720691395553</v>
      </c>
      <c r="FN161" s="0" t="n">
        <f aca="false">BS161+CR161+DQ161+EP161</f>
        <v>463.715500483244</v>
      </c>
      <c r="FO161" s="0" t="n">
        <f aca="false">BT161+CS161+DR161+EQ161</f>
        <v>463.68724583947</v>
      </c>
      <c r="FP161" s="0" t="n">
        <f aca="false">BU161+CT161+DS161+ER161</f>
        <v>173.994531110168</v>
      </c>
      <c r="FQ161" s="0" t="n">
        <f aca="false">BV161+CU161+DT161+ES161</f>
        <v>173.974235614458</v>
      </c>
      <c r="FR161" s="0" t="n">
        <f aca="false">BW161+CV161+DU161+ET161</f>
        <v>173.988009903619</v>
      </c>
      <c r="FS161" s="0" t="n">
        <f aca="false">BX161+CW161+DV161+EU161</f>
        <v>173.983310040268</v>
      </c>
      <c r="FT161" s="0" t="n">
        <f aca="false">BY161+CX161+DW161+EV161</f>
        <v>173.978337859185</v>
      </c>
      <c r="FU161" s="0" t="n">
        <f aca="false">AM161*'Dist Horaria'!$H$10</f>
        <v>0.108713715659715</v>
      </c>
      <c r="FV161" s="0" t="n">
        <f aca="false">AM161*'Dist Horaria'!$I$10</f>
        <v>0.101744039883601</v>
      </c>
      <c r="FW161" s="0" t="n">
        <f aca="false">AM161*'Dist Horaria'!$J$10</f>
        <v>0.101303580647562</v>
      </c>
      <c r="FX161" s="0" t="n">
        <f aca="false">AM161*'Dist Horaria'!$K$10</f>
        <v>0.0983901244808894</v>
      </c>
      <c r="FY161" s="0" t="n">
        <f aca="false">AM161*'Dist Horaria'!$L$10</f>
        <v>0.0984294986400701</v>
      </c>
      <c r="FZ161" s="0" t="n">
        <f aca="false">AM161*'Dist Horaria'!$M$10</f>
        <v>0.105323614178531</v>
      </c>
      <c r="GA161" s="0" t="n">
        <f aca="false">AM161*'Dist Horaria'!$N$10</f>
        <v>0.0996404924597167</v>
      </c>
      <c r="GB161" s="0" t="n">
        <f aca="false">AM161*'Dist Horaria'!$O$10</f>
        <v>0.0979398148929166</v>
      </c>
      <c r="GC161" s="0" t="n">
        <f aca="false">AM161*'Dist Horaria'!$P$10</f>
        <v>0.0994596165644629</v>
      </c>
      <c r="GD161" s="0" t="n">
        <f aca="false">AM161*'Dist Horaria'!$Q$10</f>
        <v>0.0900075976040144</v>
      </c>
      <c r="GE161" s="0" t="n">
        <f aca="false">AM161*'Dist Horaria'!$R$10</f>
        <v>0.109822786266617</v>
      </c>
      <c r="GF161" s="0" t="n">
        <f aca="false">AM161*'Dist Horaria'!$S$10</f>
        <v>0.0937929257231475</v>
      </c>
      <c r="GG161" s="0" t="n">
        <f aca="false">AR161*'Dist Horaria'!$H$10</f>
        <v>0.113717687479091</v>
      </c>
      <c r="GH161" s="0" t="n">
        <f aca="false">AR161*'Dist Horaria'!$I$10</f>
        <v>0.106427205253099</v>
      </c>
      <c r="GI161" s="0" t="n">
        <f aca="false">AR161*'Dist Horaria'!$J$10</f>
        <v>0.105966472166687</v>
      </c>
      <c r="GJ161" s="0" t="n">
        <f aca="false">AR161*'Dist Horaria'!$K$10</f>
        <v>0.102918912842317</v>
      </c>
      <c r="GK161" s="0" t="n">
        <f aca="false">AR161*'Dist Horaria'!$L$10</f>
        <v>0.102960099350397</v>
      </c>
      <c r="GL161" s="0" t="n">
        <f aca="false">AR161*'Dist Horaria'!$M$10</f>
        <v>0.110171543384758</v>
      </c>
      <c r="GM161" s="0" t="n">
        <f aca="false">AR161*'Dist Horaria'!$N$10</f>
        <v>0.104226833873139</v>
      </c>
      <c r="GN161" s="0" t="n">
        <f aca="false">AR161*'Dist Horaria'!$O$10</f>
        <v>0.102447876003191</v>
      </c>
      <c r="GO161" s="0" t="n">
        <f aca="false">AR161*'Dist Horaria'!$P$10</f>
        <v>0.104037632460933</v>
      </c>
      <c r="GP161" s="0" t="n">
        <f aca="false">AR161*'Dist Horaria'!$Q$10</f>
        <v>0.0941505475455837</v>
      </c>
      <c r="GQ161" s="0" t="n">
        <f aca="false">AR161*'Dist Horaria'!$R$10</f>
        <v>0.11487780737659</v>
      </c>
      <c r="GR161" s="0" t="n">
        <f aca="false">AR161*'Dist Horaria'!$S$10</f>
        <v>0.0981101101218899</v>
      </c>
      <c r="GS161" s="0" t="n">
        <f aca="false">AW161*'Dist Horaria'!$H$10</f>
        <v>0.00659232970893279</v>
      </c>
      <c r="GT161" s="0" t="n">
        <f aca="false">AW161*'Dist Horaria'!$I$10</f>
        <v>0.00616969305815065</v>
      </c>
      <c r="GU161" s="0" t="n">
        <f aca="false">AW161*'Dist Horaria'!$J$10</f>
        <v>0.00614298389372098</v>
      </c>
      <c r="GV161" s="0" t="n">
        <f aca="false">AW161*'Dist Horaria'!$K$10</f>
        <v>0.00596631378796039</v>
      </c>
      <c r="GW161" s="0" t="n">
        <f aca="false">AW161*'Dist Horaria'!$L$10</f>
        <v>0.00596870141161723</v>
      </c>
      <c r="GX161" s="0" t="n">
        <f aca="false">AW161*'Dist Horaria'!$M$10</f>
        <v>0.00638675613824684</v>
      </c>
      <c r="GY161" s="0" t="n">
        <f aca="false">AW161*'Dist Horaria'!$N$10</f>
        <v>0.00604213529699355</v>
      </c>
      <c r="GZ161" s="0" t="n">
        <f aca="false">AW161*'Dist Horaria'!$O$10</f>
        <v>0.00593900730453284</v>
      </c>
      <c r="HA161" s="0" t="n">
        <f aca="false">AW161*'Dist Horaria'!$P$10</f>
        <v>0.00603116709918452</v>
      </c>
      <c r="HB161" s="0" t="n">
        <f aca="false">AW161*'Dist Horaria'!$Q$10</f>
        <v>0.00545800275626572</v>
      </c>
      <c r="HC161" s="0" t="n">
        <f aca="false">AW161*'Dist Horaria'!$R$10</f>
        <v>0.00665958303632408</v>
      </c>
      <c r="HD161" s="0" t="n">
        <f aca="false">AW161*'Dist Horaria'!$S$10</f>
        <v>0.00568754261576173</v>
      </c>
    </row>
    <row r="162" customFormat="false" ht="13.8" hidden="false" customHeight="false" outlineLevel="0" collapsed="false">
      <c r="A162" s="0" t="n">
        <v>4.6285227797372</v>
      </c>
      <c r="B162" s="0" t="n">
        <v>-74.1116877666795</v>
      </c>
      <c r="C162" s="0" t="n">
        <v>28</v>
      </c>
      <c r="D162" s="0" t="n">
        <v>27</v>
      </c>
      <c r="E162" s="0" t="n">
        <v>1850</v>
      </c>
      <c r="F162" s="0" t="n">
        <v>57</v>
      </c>
      <c r="G162" s="0" t="s">
        <v>650</v>
      </c>
      <c r="H162" s="1" t="n">
        <v>41177</v>
      </c>
      <c r="I162" s="0" t="s">
        <v>913</v>
      </c>
      <c r="J162" s="0" t="s">
        <v>914</v>
      </c>
      <c r="L162" s="0" t="s">
        <v>915</v>
      </c>
      <c r="M162" s="0" t="s">
        <v>916</v>
      </c>
      <c r="N162" s="0" t="n">
        <v>10</v>
      </c>
      <c r="O162" s="0" t="s">
        <v>435</v>
      </c>
      <c r="P162" s="0" t="s">
        <v>85</v>
      </c>
      <c r="Q162" s="0" t="s">
        <v>86</v>
      </c>
      <c r="R162" s="0" t="s">
        <v>87</v>
      </c>
      <c r="S162" s="0" t="n">
        <v>365</v>
      </c>
      <c r="T162" s="0" t="n">
        <v>24</v>
      </c>
      <c r="U162" s="0" t="n">
        <v>3</v>
      </c>
      <c r="V162" s="0" t="n">
        <v>104500</v>
      </c>
      <c r="W162" s="0" t="n">
        <f aca="false">V162*12</f>
        <v>1254000</v>
      </c>
      <c r="X162" s="0" t="n">
        <v>1</v>
      </c>
      <c r="Y162" s="0" t="s">
        <v>917</v>
      </c>
      <c r="Z162" s="0" t="n">
        <v>34338.44</v>
      </c>
      <c r="AB162" s="0" t="n">
        <v>0.005</v>
      </c>
      <c r="AC162" s="0" t="n">
        <v>0</v>
      </c>
      <c r="AD162" s="0" t="n">
        <v>4563.90067593434</v>
      </c>
      <c r="AE162" s="0" t="n">
        <f aca="false">AD162/2204.59</f>
        <v>2.07018115655716</v>
      </c>
      <c r="AF162" s="0" t="n">
        <f aca="false">AE162/S162</f>
        <v>0.00567172919604701</v>
      </c>
      <c r="AG162" s="0" t="n">
        <f aca="false">AE162*EXP(AB162*AC162)</f>
        <v>2.07018115655716</v>
      </c>
      <c r="AH162" s="0" t="n">
        <f aca="false">AG162/S162</f>
        <v>0.00567172919604701</v>
      </c>
      <c r="AI162" s="0" t="s">
        <v>90</v>
      </c>
      <c r="AJ162" s="0" t="n">
        <f aca="false">IF(AI162="A",'FE DISTRIBUCIÓN'!$C$2,'FE DISTRIBUCIÓN'!$C$3)</f>
        <v>4.994E-006</v>
      </c>
      <c r="AK162" s="0" t="n">
        <f aca="false">W162*AJ162</f>
        <v>6.262476</v>
      </c>
      <c r="AL162" s="0" t="n">
        <f aca="false">AK162/365</f>
        <v>0.0171574684931507</v>
      </c>
      <c r="AM162" s="0" t="n">
        <f aca="false">AK162*EXP(AB162*AC162)</f>
        <v>6.262476</v>
      </c>
      <c r="AN162" s="0" t="n">
        <f aca="false">AM162/365</f>
        <v>0.0171574684931507</v>
      </c>
      <c r="AO162" s="0" t="n">
        <v>5.223868284E-006</v>
      </c>
      <c r="AP162" s="0" t="n">
        <f aca="false">AO162*W162</f>
        <v>6.550730828136</v>
      </c>
      <c r="AQ162" s="0" t="n">
        <f aca="false">AP162/365</f>
        <v>0.0179472077483178</v>
      </c>
      <c r="AR162" s="0" t="n">
        <f aca="false">AP162*EXP(AB162*AC162)</f>
        <v>6.550730828136</v>
      </c>
      <c r="AS162" s="0" t="n">
        <f aca="false">AR162/365</f>
        <v>0.0179472077483178</v>
      </c>
      <c r="AT162" s="0" t="n">
        <v>3.02832944E-007</v>
      </c>
      <c r="AU162" s="0" t="n">
        <f aca="false">AT162*W162</f>
        <v>0.379752511776</v>
      </c>
      <c r="AV162" s="0" t="n">
        <f aca="false">AU162/365</f>
        <v>0.00104041784048219</v>
      </c>
      <c r="AW162" s="0" t="n">
        <f aca="false">AU162*EXP(AB162*AC162)</f>
        <v>0.379752511776</v>
      </c>
      <c r="AX162" s="0" t="n">
        <f aca="false">AW162/365</f>
        <v>0.00104041784048219</v>
      </c>
      <c r="AY162" s="0" t="n">
        <f aca="false">AW162+AR162+AM162+AG162</f>
        <v>15.2631404964692</v>
      </c>
      <c r="AZ162" s="0" t="n">
        <f aca="false">AH162+AN162+AS162+AX162</f>
        <v>0.0418168232779977</v>
      </c>
      <c r="BA162" s="0" t="n">
        <f aca="false">AH162*1000000</f>
        <v>5671.72919604701</v>
      </c>
      <c r="BB162" s="0" t="n">
        <f aca="false">BA162*'Dist Horaria'!$H$3</f>
        <v>197.628803191483</v>
      </c>
      <c r="BC162" s="0" t="n">
        <f aca="false">BA162*'Dist Horaria'!$I$3</f>
        <v>192.342047686048</v>
      </c>
      <c r="BD162" s="0" t="n">
        <f aca="false">BA162*'Dist Horaria'!$J$3</f>
        <v>187.352000260108</v>
      </c>
      <c r="BE162" s="0" t="n">
        <f aca="false">BA162*'Dist Horaria'!$K$3</f>
        <v>183.100674746182</v>
      </c>
      <c r="BF162" s="0" t="n">
        <f aca="false">BA162*'Dist Horaria'!$L$3</f>
        <v>179.993971116152</v>
      </c>
      <c r="BG162" s="0" t="n">
        <f aca="false">BA162*'Dist Horaria'!$M$3</f>
        <v>178.038099277322</v>
      </c>
      <c r="BH162" s="0" t="n">
        <f aca="false">BA162*'Dist Horaria'!$N$3</f>
        <v>186.07335242269</v>
      </c>
      <c r="BI162" s="0" t="n">
        <f aca="false">BA162*'Dist Horaria'!$O$3</f>
        <v>186.07335242269</v>
      </c>
      <c r="BJ162" s="0" t="n">
        <f aca="false">BA162*'Dist Horaria'!$P$3</f>
        <v>246.181323941981</v>
      </c>
      <c r="BK162" s="0" t="n">
        <f aca="false">BA162*'Dist Horaria'!$Q$3</f>
        <v>272.219733205076</v>
      </c>
      <c r="BL162" s="0" t="n">
        <f aca="false">BA162*'Dist Horaria'!$R$3</f>
        <v>291.15675812369</v>
      </c>
      <c r="BM162" s="0" t="n">
        <f aca="false">BA162*'Dist Horaria'!$S$3</f>
        <v>300.625270582997</v>
      </c>
      <c r="BN162" s="0" t="n">
        <f aca="false">BA162*'Dist Horaria'!$T$3</f>
        <v>302.992398697823</v>
      </c>
      <c r="BO162" s="0" t="n">
        <f aca="false">BA162*'Dist Horaria'!$U$3</f>
        <v>300.625270582997</v>
      </c>
      <c r="BP162" s="0" t="n">
        <f aca="false">BA162*'Dist Horaria'!$V$3</f>
        <v>295.891014353343</v>
      </c>
      <c r="BQ162" s="0" t="n">
        <f aca="false">BA162*'Dist Horaria'!$W$3</f>
        <v>288.789630008863</v>
      </c>
      <c r="BR162" s="0" t="n">
        <f aca="false">BA162*'Dist Horaria'!$X$3</f>
        <v>283.192891550381</v>
      </c>
      <c r="BS162" s="0" t="n">
        <f aca="false">BA162*'Dist Horaria'!$Y$3</f>
        <v>276.73367086307</v>
      </c>
      <c r="BT162" s="0" t="n">
        <f aca="false">BA162*'Dist Horaria'!$Z$3</f>
        <v>241.575500443762</v>
      </c>
      <c r="BU162" s="0" t="n">
        <f aca="false">BA162*'Dist Horaria'!$AA$3</f>
        <v>229.724503360091</v>
      </c>
      <c r="BV162" s="0" t="n">
        <f aca="false">BA162*'Dist Horaria'!$AB$3</f>
        <v>204.470159237127</v>
      </c>
      <c r="BW162" s="0" t="n">
        <f aca="false">BA162*'Dist Horaria'!$AC$3</f>
        <v>221.609954366063</v>
      </c>
      <c r="BX162" s="0" t="n">
        <f aca="false">BA162*'Dist Horaria'!$AD$3</f>
        <v>215.761761837486</v>
      </c>
      <c r="BY162" s="0" t="n">
        <f aca="false">BA162*'Dist Horaria'!$AE$3</f>
        <v>209.574715513569</v>
      </c>
      <c r="BZ162" s="0" t="n">
        <f aca="false">AN162*1000000</f>
        <v>17157.4684931507</v>
      </c>
      <c r="CA162" s="0" t="n">
        <f aca="false">BZ162*'Dist Horaria'!$H$6</f>
        <v>428.936712328767</v>
      </c>
      <c r="CB162" s="0" t="n">
        <f aca="false">BZ162*'Dist Horaria'!$I$6</f>
        <v>428.936712328767</v>
      </c>
      <c r="CC162" s="0" t="n">
        <f aca="false">BZ162*'Dist Horaria'!$J$6</f>
        <v>428.936712328767</v>
      </c>
      <c r="CD162" s="0" t="n">
        <f aca="false">BZ162*'Dist Horaria'!$K$6</f>
        <v>428.936712328767</v>
      </c>
      <c r="CE162" s="0" t="n">
        <f aca="false">BZ162*'Dist Horaria'!$L$6</f>
        <v>428.936712328767</v>
      </c>
      <c r="CF162" s="0" t="n">
        <f aca="false">BZ162*'Dist Horaria'!$M$6</f>
        <v>1143.83123287671</v>
      </c>
      <c r="CG162" s="0" t="n">
        <f aca="false">BZ162*'Dist Horaria'!$N$6</f>
        <v>1143.83123287671</v>
      </c>
      <c r="CH162" s="0" t="n">
        <f aca="false">BZ162*'Dist Horaria'!$O$6</f>
        <v>1143.83123287671</v>
      </c>
      <c r="CI162" s="0" t="n">
        <f aca="false">BZ162*'Dist Horaria'!$P$6</f>
        <v>750.639246575342</v>
      </c>
      <c r="CJ162" s="0" t="n">
        <f aca="false">BZ162*'Dist Horaria'!$Q$6</f>
        <v>750.639246575342</v>
      </c>
      <c r="CK162" s="0" t="n">
        <f aca="false">BZ162*'Dist Horaria'!$R$6</f>
        <v>750.639246575342</v>
      </c>
      <c r="CL162" s="0" t="n">
        <f aca="false">BZ162*'Dist Horaria'!$S$6</f>
        <v>750.639246575342</v>
      </c>
      <c r="CM162" s="0" t="n">
        <f aca="false">BZ162*'Dist Horaria'!$T$6</f>
        <v>750.639246575342</v>
      </c>
      <c r="CN162" s="0" t="n">
        <f aca="false">BZ162*'Dist Horaria'!$U$6</f>
        <v>750.639246575342</v>
      </c>
      <c r="CO162" s="0" t="n">
        <f aca="false">BZ162*'Dist Horaria'!$V$6</f>
        <v>750.639246575342</v>
      </c>
      <c r="CP162" s="0" t="n">
        <f aca="false">BZ162*'Dist Horaria'!$W$6</f>
        <v>750.639246575342</v>
      </c>
      <c r="CQ162" s="0" t="n">
        <f aca="false">BZ162*'Dist Horaria'!$X$6</f>
        <v>1143.83123287671</v>
      </c>
      <c r="CR162" s="0" t="n">
        <f aca="false">BZ162*'Dist Horaria'!$Y$6</f>
        <v>1143.83123287671</v>
      </c>
      <c r="CS162" s="0" t="n">
        <f aca="false">BZ162*'Dist Horaria'!$Z$6</f>
        <v>1143.83123287671</v>
      </c>
      <c r="CT162" s="0" t="n">
        <f aca="false">BZ162*'Dist Horaria'!$AA$6</f>
        <v>428.936712328767</v>
      </c>
      <c r="CU162" s="0" t="n">
        <f aca="false">BZ162*'Dist Horaria'!$AB$6</f>
        <v>428.936712328767</v>
      </c>
      <c r="CV162" s="0" t="n">
        <f aca="false">BZ162*'Dist Horaria'!$AC$6</f>
        <v>428.936712328767</v>
      </c>
      <c r="CW162" s="0" t="n">
        <f aca="false">BZ162*'Dist Horaria'!$AD$6</f>
        <v>428.936712328767</v>
      </c>
      <c r="CX162" s="0" t="n">
        <f aca="false">BZ162*'Dist Horaria'!$AE$6</f>
        <v>428.936712328767</v>
      </c>
      <c r="CY162" s="0" t="n">
        <f aca="false">AS162*1000000</f>
        <v>17947.2077483178</v>
      </c>
      <c r="CZ162" s="0" t="n">
        <f aca="false">CY162*'Dist Horaria'!$H$6</f>
        <v>448.680193707945</v>
      </c>
      <c r="DA162" s="0" t="n">
        <f aca="false">CY162*'Dist Horaria'!$I$6</f>
        <v>448.680193707945</v>
      </c>
      <c r="DB162" s="0" t="n">
        <f aca="false">CY162*'Dist Horaria'!$J$6</f>
        <v>448.680193707945</v>
      </c>
      <c r="DC162" s="0" t="n">
        <f aca="false">CY162*'Dist Horaria'!$K$6</f>
        <v>448.680193707945</v>
      </c>
      <c r="DD162" s="0" t="n">
        <f aca="false">CY162*'Dist Horaria'!$L$6</f>
        <v>448.680193707945</v>
      </c>
      <c r="DE162" s="0" t="n">
        <f aca="false">CY162*'Dist Horaria'!$M$6</f>
        <v>1196.48051655452</v>
      </c>
      <c r="DF162" s="0" t="n">
        <f aca="false">CY162*'Dist Horaria'!$N$6</f>
        <v>1196.48051655452</v>
      </c>
      <c r="DG162" s="0" t="n">
        <f aca="false">CY162*'Dist Horaria'!$O$6</f>
        <v>1196.48051655452</v>
      </c>
      <c r="DH162" s="0" t="n">
        <f aca="false">CY162*'Dist Horaria'!$P$6</f>
        <v>785.190338988904</v>
      </c>
      <c r="DI162" s="0" t="n">
        <f aca="false">CY162*'Dist Horaria'!$Q$6</f>
        <v>785.190338988904</v>
      </c>
      <c r="DJ162" s="0" t="n">
        <f aca="false">CY162*'Dist Horaria'!$R$6</f>
        <v>785.190338988904</v>
      </c>
      <c r="DK162" s="0" t="n">
        <f aca="false">CY162*'Dist Horaria'!$S$6</f>
        <v>785.190338988904</v>
      </c>
      <c r="DL162" s="0" t="n">
        <f aca="false">CY162*'Dist Horaria'!$T$6</f>
        <v>785.190338988904</v>
      </c>
      <c r="DM162" s="0" t="n">
        <f aca="false">CY162*'Dist Horaria'!$U$6</f>
        <v>785.190338988904</v>
      </c>
      <c r="DN162" s="0" t="n">
        <f aca="false">CY162*'Dist Horaria'!$V$6</f>
        <v>785.190338988904</v>
      </c>
      <c r="DO162" s="0" t="n">
        <f aca="false">CY162*'Dist Horaria'!$W$6</f>
        <v>785.190338988904</v>
      </c>
      <c r="DP162" s="0" t="n">
        <f aca="false">CY162*'Dist Horaria'!$X$6</f>
        <v>1196.48051655452</v>
      </c>
      <c r="DQ162" s="0" t="n">
        <f aca="false">CY162*'Dist Horaria'!$Y$6</f>
        <v>1196.48051655452</v>
      </c>
      <c r="DR162" s="0" t="n">
        <f aca="false">CY162*'Dist Horaria'!$Z$6</f>
        <v>1196.48051655452</v>
      </c>
      <c r="DS162" s="0" t="n">
        <f aca="false">CY162*'Dist Horaria'!$AA$6</f>
        <v>448.680193707945</v>
      </c>
      <c r="DT162" s="0" t="n">
        <f aca="false">CY162*'Dist Horaria'!$AB$6</f>
        <v>448.680193707945</v>
      </c>
      <c r="DU162" s="0" t="n">
        <f aca="false">CY162*'Dist Horaria'!$AC$6</f>
        <v>448.680193707945</v>
      </c>
      <c r="DV162" s="0" t="n">
        <f aca="false">CY162*'Dist Horaria'!$AD$6</f>
        <v>448.680193707945</v>
      </c>
      <c r="DW162" s="0" t="n">
        <f aca="false">CY162*'Dist Horaria'!$AE$6</f>
        <v>448.680193707945</v>
      </c>
      <c r="DX162" s="0" t="n">
        <f aca="false">AX162*1000000</f>
        <v>1040.41784048219</v>
      </c>
      <c r="DY162" s="0" t="n">
        <f aca="false">DX162*'Dist Horaria'!$H$6</f>
        <v>26.0104460120548</v>
      </c>
      <c r="DZ162" s="0" t="n">
        <f aca="false">DX162*'Dist Horaria'!$I$6</f>
        <v>26.0104460120548</v>
      </c>
      <c r="EA162" s="0" t="n">
        <f aca="false">DX162*'Dist Horaria'!$J$6</f>
        <v>26.0104460120548</v>
      </c>
      <c r="EB162" s="0" t="n">
        <f aca="false">DX162*'Dist Horaria'!$K$6</f>
        <v>26.0104460120548</v>
      </c>
      <c r="EC162" s="0" t="n">
        <f aca="false">DX162*'Dist Horaria'!$L$6</f>
        <v>26.0104460120548</v>
      </c>
      <c r="ED162" s="0" t="n">
        <f aca="false">DX162*'Dist Horaria'!$M$6</f>
        <v>69.3611893654795</v>
      </c>
      <c r="EE162" s="0" t="n">
        <f aca="false">DX162*'Dist Horaria'!$N$6</f>
        <v>69.3611893654795</v>
      </c>
      <c r="EF162" s="0" t="n">
        <f aca="false">DX162*'Dist Horaria'!$O$6</f>
        <v>69.3611893654795</v>
      </c>
      <c r="EG162" s="0" t="n">
        <f aca="false">DX162*'Dist Horaria'!$P$6</f>
        <v>45.5182805210959</v>
      </c>
      <c r="EH162" s="0" t="n">
        <f aca="false">DX162*'Dist Horaria'!$Q$6</f>
        <v>45.5182805210959</v>
      </c>
      <c r="EI162" s="0" t="n">
        <f aca="false">DX162*'Dist Horaria'!$R$6</f>
        <v>45.5182805210959</v>
      </c>
      <c r="EJ162" s="0" t="n">
        <f aca="false">DX162*'Dist Horaria'!$S$6</f>
        <v>45.5182805210959</v>
      </c>
      <c r="EK162" s="0" t="n">
        <f aca="false">DX162*'Dist Horaria'!$T$6</f>
        <v>45.5182805210959</v>
      </c>
      <c r="EL162" s="0" t="n">
        <f aca="false">DX162*'Dist Horaria'!$U$6</f>
        <v>45.5182805210959</v>
      </c>
      <c r="EM162" s="0" t="n">
        <f aca="false">DX162*'Dist Horaria'!$V$6</f>
        <v>45.5182805210959</v>
      </c>
      <c r="EN162" s="0" t="n">
        <f aca="false">DX162*'Dist Horaria'!$W$6</f>
        <v>45.5182805210959</v>
      </c>
      <c r="EO162" s="0" t="n">
        <f aca="false">DX162*'Dist Horaria'!$X$6</f>
        <v>69.3611893654795</v>
      </c>
      <c r="EP162" s="0" t="n">
        <f aca="false">DX162*'Dist Horaria'!$Y$6</f>
        <v>69.3611893654795</v>
      </c>
      <c r="EQ162" s="0" t="n">
        <f aca="false">DX162*'Dist Horaria'!$Z$6</f>
        <v>69.3611893654795</v>
      </c>
      <c r="ER162" s="0" t="n">
        <f aca="false">DX162*'Dist Horaria'!$AA$6</f>
        <v>26.0104460120548</v>
      </c>
      <c r="ES162" s="0" t="n">
        <f aca="false">DX162*'Dist Horaria'!$AB$6</f>
        <v>26.0104460120548</v>
      </c>
      <c r="ET162" s="0" t="n">
        <f aca="false">DX162*'Dist Horaria'!$AC$6</f>
        <v>26.0104460120548</v>
      </c>
      <c r="EU162" s="0" t="n">
        <f aca="false">DX162*'Dist Horaria'!$AD$6</f>
        <v>26.0104460120548</v>
      </c>
      <c r="EV162" s="0" t="n">
        <f aca="false">DX162*'Dist Horaria'!$AE$6</f>
        <v>26.0104460120548</v>
      </c>
      <c r="EW162" s="0" t="n">
        <f aca="false">BB162+CA162+CZ162+DY162</f>
        <v>1101.25615524025</v>
      </c>
      <c r="EX162" s="0" t="n">
        <f aca="false">BC162+CB162+DA162+DZ162</f>
        <v>1095.96939973482</v>
      </c>
      <c r="EY162" s="0" t="n">
        <f aca="false">BD162+CC162+DB162+EA162</f>
        <v>1090.97935230888</v>
      </c>
      <c r="EZ162" s="0" t="n">
        <f aca="false">BE162+CD162+DC162+EB162</f>
        <v>1086.72802679495</v>
      </c>
      <c r="FA162" s="0" t="n">
        <f aca="false">BF162+CE162+DD162+EC162</f>
        <v>1083.62132316492</v>
      </c>
      <c r="FB162" s="0" t="n">
        <f aca="false">BG162+CF162+DE162+ED162</f>
        <v>2587.71103807403</v>
      </c>
      <c r="FC162" s="0" t="n">
        <f aca="false">BH162+CG162+DF162+EE162</f>
        <v>2595.7462912194</v>
      </c>
      <c r="FD162" s="0" t="n">
        <f aca="false">BI162+CH162+DG162+EF162</f>
        <v>2595.7462912194</v>
      </c>
      <c r="FE162" s="0" t="n">
        <f aca="false">BJ162+CI162+DH162+EG162</f>
        <v>1827.52919002732</v>
      </c>
      <c r="FF162" s="0" t="n">
        <f aca="false">BK162+CJ162+DI162+EH162</f>
        <v>1853.56759929042</v>
      </c>
      <c r="FG162" s="0" t="n">
        <f aca="false">BL162+CK162+DJ162+EI162</f>
        <v>1872.50462420903</v>
      </c>
      <c r="FH162" s="0" t="n">
        <f aca="false">BM162+CL162+DK162+EJ162</f>
        <v>1881.97313666834</v>
      </c>
      <c r="FI162" s="0" t="n">
        <f aca="false">BN162+CM162+DL162+EK162</f>
        <v>1884.34026478317</v>
      </c>
      <c r="FJ162" s="0" t="n">
        <f aca="false">BO162+CN162+DM162+EL162</f>
        <v>1881.97313666834</v>
      </c>
      <c r="FK162" s="0" t="n">
        <f aca="false">BP162+CO162+DN162+EM162</f>
        <v>1877.23888043869</v>
      </c>
      <c r="FL162" s="0" t="n">
        <f aca="false">BQ162+CP162+DO162+EN162</f>
        <v>1870.13749609421</v>
      </c>
      <c r="FM162" s="0" t="n">
        <f aca="false">BR162+CQ162+DP162+EO162</f>
        <v>2692.86583034709</v>
      </c>
      <c r="FN162" s="0" t="n">
        <f aca="false">BS162+CR162+DQ162+EP162</f>
        <v>2686.40660965978</v>
      </c>
      <c r="FO162" s="0" t="n">
        <f aca="false">BT162+CS162+DR162+EQ162</f>
        <v>2651.24843924047</v>
      </c>
      <c r="FP162" s="0" t="n">
        <f aca="false">BU162+CT162+DS162+ER162</f>
        <v>1133.35185540886</v>
      </c>
      <c r="FQ162" s="0" t="n">
        <f aca="false">BV162+CU162+DT162+ES162</f>
        <v>1108.09751128589</v>
      </c>
      <c r="FR162" s="0" t="n">
        <f aca="false">BW162+CV162+DU162+ET162</f>
        <v>1125.23730641483</v>
      </c>
      <c r="FS162" s="0" t="n">
        <f aca="false">BX162+CW162+DV162+EU162</f>
        <v>1119.38911388625</v>
      </c>
      <c r="FT162" s="0" t="n">
        <f aca="false">BY162+CX162+DW162+EV162</f>
        <v>1113.20206756234</v>
      </c>
      <c r="FU162" s="0" t="n">
        <f aca="false">AM162*'Dist Horaria'!$H$10</f>
        <v>0.565196107045791</v>
      </c>
      <c r="FV162" s="0" t="n">
        <f aca="false">AM162*'Dist Horaria'!$I$10</f>
        <v>0.52896117944603</v>
      </c>
      <c r="FW162" s="0" t="n">
        <f aca="false">AM162*'Dist Horaria'!$J$10</f>
        <v>0.526671258215658</v>
      </c>
      <c r="FX162" s="0" t="n">
        <f aca="false">AM162*'Dist Horaria'!$K$10</f>
        <v>0.511524373818788</v>
      </c>
      <c r="FY162" s="0" t="n">
        <f aca="false">AM162*'Dist Horaria'!$L$10</f>
        <v>0.511729077717943</v>
      </c>
      <c r="FZ162" s="0" t="n">
        <f aca="false">AM162*'Dist Horaria'!$M$10</f>
        <v>0.547571172160364</v>
      </c>
      <c r="GA162" s="0" t="n">
        <f aca="false">AM162*'Dist Horaria'!$N$10</f>
        <v>0.518024962173435</v>
      </c>
      <c r="GB162" s="0" t="n">
        <f aca="false">AM162*'Dist Horaria'!$O$10</f>
        <v>0.509183241197728</v>
      </c>
      <c r="GC162" s="0" t="n">
        <f aca="false">AM162*'Dist Horaria'!$P$10</f>
        <v>0.517084599209705</v>
      </c>
      <c r="GD162" s="0" t="n">
        <f aca="false">AM162*'Dist Horaria'!$Q$10</f>
        <v>0.467944117829322</v>
      </c>
      <c r="GE162" s="0" t="n">
        <f aca="false">AM162*'Dist Horaria'!$R$10</f>
        <v>0.570962098812848</v>
      </c>
      <c r="GF162" s="0" t="n">
        <f aca="false">AM162*'Dist Horaria'!$S$10</f>
        <v>0.487623812372388</v>
      </c>
      <c r="GG162" s="0" t="n">
        <f aca="false">AR162*'Dist Horaria'!$H$10</f>
        <v>0.591211457316135</v>
      </c>
      <c r="GH162" s="0" t="n">
        <f aca="false">AR162*'Dist Horaria'!$I$10</f>
        <v>0.553308676166469</v>
      </c>
      <c r="GI162" s="0" t="n">
        <f aca="false">AR162*'Dist Horaria'!$J$10</f>
        <v>0.55091335240031</v>
      </c>
      <c r="GJ162" s="0" t="n">
        <f aca="false">AR162*'Dist Horaria'!$K$10</f>
        <v>0.535069273705432</v>
      </c>
      <c r="GK162" s="0" t="n">
        <f aca="false">AR162*'Dist Horaria'!$L$10</f>
        <v>0.535283399898145</v>
      </c>
      <c r="GL162" s="0" t="n">
        <f aca="false">AR162*'Dist Horaria'!$M$10</f>
        <v>0.572775266215705</v>
      </c>
      <c r="GM162" s="0" t="n">
        <f aca="false">AR162*'Dist Horaria'!$N$10</f>
        <v>0.541869076935945</v>
      </c>
      <c r="GN162" s="0" t="n">
        <f aca="false">AR162*'Dist Horaria'!$O$10</f>
        <v>0.532620381345041</v>
      </c>
      <c r="GO162" s="0" t="n">
        <f aca="false">AR162*'Dist Horaria'!$P$10</f>
        <v>0.540885430107415</v>
      </c>
      <c r="GP162" s="0" t="n">
        <f aca="false">AR162*'Dist Horaria'!$Q$10</f>
        <v>0.489483066842802</v>
      </c>
      <c r="GQ162" s="0" t="n">
        <f aca="false">AR162*'Dist Horaria'!$R$10</f>
        <v>0.597242851292453</v>
      </c>
      <c r="GR162" s="0" t="n">
        <f aca="false">AR162*'Dist Horaria'!$S$10</f>
        <v>0.51006859591015</v>
      </c>
      <c r="GS162" s="0" t="n">
        <f aca="false">AW162*'Dist Horaria'!$H$10</f>
        <v>0.0342731279603556</v>
      </c>
      <c r="GT162" s="0" t="n">
        <f aca="false">AW162*'Dist Horaria'!$I$10</f>
        <v>0.0320758652850127</v>
      </c>
      <c r="GU162" s="0" t="n">
        <f aca="false">AW162*'Dist Horaria'!$J$10</f>
        <v>0.0319370059362499</v>
      </c>
      <c r="GV162" s="0" t="n">
        <f aca="false">AW162*'Dist Horaria'!$K$10</f>
        <v>0.0310185086206048</v>
      </c>
      <c r="GW162" s="0" t="n">
        <f aca="false">AW162*'Dist Horaria'!$L$10</f>
        <v>0.0310309217332258</v>
      </c>
      <c r="GX162" s="0" t="n">
        <f aca="false">AW162*'Dist Horaria'!$M$10</f>
        <v>0.0332043632588815</v>
      </c>
      <c r="GY162" s="0" t="n">
        <f aca="false">AW162*'Dist Horaria'!$N$10</f>
        <v>0.0314127001122287</v>
      </c>
      <c r="GZ162" s="0" t="n">
        <f aca="false">AW162*'Dist Horaria'!$O$10</f>
        <v>0.0308765438460893</v>
      </c>
      <c r="HA162" s="0" t="n">
        <f aca="false">AW162*'Dist Horaria'!$P$10</f>
        <v>0.0313556771076762</v>
      </c>
      <c r="HB162" s="0" t="n">
        <f aca="false">AW162*'Dist Horaria'!$Q$10</f>
        <v>0.0283758299619016</v>
      </c>
      <c r="HC162" s="0" t="n">
        <f aca="false">AW162*'Dist Horaria'!$R$10</f>
        <v>0.0346227739879683</v>
      </c>
      <c r="HD162" s="0" t="n">
        <f aca="false">AW162*'Dist Horaria'!$S$10</f>
        <v>0.0295691939658058</v>
      </c>
    </row>
    <row r="163" customFormat="false" ht="13.8" hidden="false" customHeight="false" outlineLevel="0" collapsed="false">
      <c r="A163" s="0" t="n">
        <v>4.6383575788316</v>
      </c>
      <c r="B163" s="0" t="n">
        <v>-74.1077340260725</v>
      </c>
      <c r="C163" s="0" t="n">
        <v>28</v>
      </c>
      <c r="D163" s="0" t="n">
        <v>28</v>
      </c>
      <c r="E163" s="0" t="n">
        <v>1863</v>
      </c>
      <c r="F163" s="0" t="n">
        <v>58</v>
      </c>
      <c r="G163" s="0" t="s">
        <v>650</v>
      </c>
      <c r="H163" s="1" t="n">
        <v>41477</v>
      </c>
      <c r="I163" s="0" t="s">
        <v>918</v>
      </c>
      <c r="J163" s="0" t="s">
        <v>919</v>
      </c>
      <c r="L163" s="0" t="s">
        <v>920</v>
      </c>
      <c r="M163" s="0" t="s">
        <v>921</v>
      </c>
      <c r="N163" s="0" t="n">
        <v>70</v>
      </c>
      <c r="O163" s="0" t="s">
        <v>130</v>
      </c>
      <c r="P163" s="0" t="s">
        <v>85</v>
      </c>
      <c r="Q163" s="0" t="s">
        <v>86</v>
      </c>
      <c r="R163" s="0" t="s">
        <v>87</v>
      </c>
      <c r="S163" s="0" t="n">
        <v>365</v>
      </c>
      <c r="T163" s="0" t="n">
        <v>24</v>
      </c>
      <c r="U163" s="0" t="n">
        <v>3</v>
      </c>
      <c r="V163" s="0" t="n">
        <v>55000</v>
      </c>
      <c r="W163" s="0" t="n">
        <f aca="false">V163*12</f>
        <v>660000</v>
      </c>
      <c r="X163" s="0" t="n">
        <v>1</v>
      </c>
      <c r="Y163" s="0" t="s">
        <v>922</v>
      </c>
      <c r="Z163" s="0" t="n">
        <v>14968.44</v>
      </c>
      <c r="AB163" s="0" t="n">
        <v>0.005</v>
      </c>
      <c r="AC163" s="0" t="n">
        <v>-1</v>
      </c>
      <c r="AD163" s="0" t="n">
        <v>9.99224032662845</v>
      </c>
      <c r="AE163" s="0" t="n">
        <f aca="false">AD163/2204.59</f>
        <v>0.00453247103843728</v>
      </c>
      <c r="AF163" s="0" t="n">
        <f aca="false">AE163/S163</f>
        <v>1.24177288724309E-005</v>
      </c>
      <c r="AG163" s="0" t="n">
        <f aca="false">AE163*EXP(AB163*AC163)</f>
        <v>0.00450986524482451</v>
      </c>
      <c r="AH163" s="0" t="n">
        <f aca="false">AG163/S163</f>
        <v>1.23557951913E-005</v>
      </c>
      <c r="AI163" s="0" t="s">
        <v>90</v>
      </c>
      <c r="AJ163" s="0" t="n">
        <f aca="false">IF(AI163="A",'FE DISTRIBUCIÓN'!$C$2,'FE DISTRIBUCIÓN'!$C$3)</f>
        <v>4.994E-006</v>
      </c>
      <c r="AK163" s="0" t="n">
        <f aca="false">W163*AJ163</f>
        <v>3.29604</v>
      </c>
      <c r="AL163" s="0" t="n">
        <f aca="false">AK163/365</f>
        <v>0.00903024657534247</v>
      </c>
      <c r="AM163" s="0" t="n">
        <f aca="false">AK163*EXP(AB163*AC163)</f>
        <v>3.27960093191825</v>
      </c>
      <c r="AN163" s="0" t="n">
        <f aca="false">AM163/365</f>
        <v>0.00898520803265274</v>
      </c>
      <c r="AO163" s="0" t="n">
        <v>5.223868284E-006</v>
      </c>
      <c r="AP163" s="0" t="n">
        <f aca="false">AO163*W163</f>
        <v>3.44775306744</v>
      </c>
      <c r="AQ163" s="0" t="n">
        <f aca="false">AP163/365</f>
        <v>0.00944589881490411</v>
      </c>
      <c r="AR163" s="0" t="n">
        <f aca="false">AP163*EXP(AB163*AC163)</f>
        <v>3.43055732727765</v>
      </c>
      <c r="AS163" s="0" t="n">
        <f aca="false">AR163/365</f>
        <v>0.00939878719802096</v>
      </c>
      <c r="AT163" s="0" t="n">
        <v>3.02832944E-007</v>
      </c>
      <c r="AU163" s="0" t="n">
        <f aca="false">AT163*W163</f>
        <v>0.19986974304</v>
      </c>
      <c r="AV163" s="0" t="n">
        <f aca="false">AU163/365</f>
        <v>0.00054758833709589</v>
      </c>
      <c r="AW163" s="0" t="n">
        <f aca="false">AU163*EXP(AB163*AC163)</f>
        <v>0.198872888537835</v>
      </c>
      <c r="AX163" s="0" t="n">
        <f aca="false">AW163/365</f>
        <v>0.00054485722887078</v>
      </c>
      <c r="AY163" s="0" t="n">
        <f aca="false">AW163+AR163+AM163+AG163</f>
        <v>6.91354101297856</v>
      </c>
      <c r="AZ163" s="0" t="n">
        <f aca="false">AH163+AN163+AS163+AX163</f>
        <v>0.0189412082547358</v>
      </c>
      <c r="BA163" s="0" t="n">
        <f aca="false">AH163*1000000</f>
        <v>12.3557951913</v>
      </c>
      <c r="BB163" s="0" t="n">
        <f aca="false">BA163*'Dist Horaria'!$H$3</f>
        <v>0.430532017966866</v>
      </c>
      <c r="BC163" s="0" t="n">
        <f aca="false">BA163*'Dist Horaria'!$I$3</f>
        <v>0.419014883422226</v>
      </c>
      <c r="BD163" s="0" t="n">
        <f aca="false">BA163*'Dist Horaria'!$J$3</f>
        <v>0.408144123930966</v>
      </c>
      <c r="BE163" s="0" t="n">
        <f aca="false">BA163*'Dist Horaria'!$K$3</f>
        <v>0.398882661416459</v>
      </c>
      <c r="BF163" s="0" t="n">
        <f aca="false">BA163*'Dist Horaria'!$L$3</f>
        <v>0.392114744182421</v>
      </c>
      <c r="BG163" s="0" t="n">
        <f aca="false">BA163*'Dist Horaria'!$M$3</f>
        <v>0.387853900438708</v>
      </c>
      <c r="BH163" s="0" t="n">
        <f aca="false">BA163*'Dist Horaria'!$N$3</f>
        <v>0.40535860469074</v>
      </c>
      <c r="BI163" s="0" t="n">
        <f aca="false">BA163*'Dist Horaria'!$O$3</f>
        <v>0.40535860469074</v>
      </c>
      <c r="BJ163" s="0" t="n">
        <f aca="false">BA163*'Dist Horaria'!$P$3</f>
        <v>0.536303112050944</v>
      </c>
      <c r="BK163" s="0" t="n">
        <f aca="false">BA163*'Dist Horaria'!$Q$3</f>
        <v>0.593027479671717</v>
      </c>
      <c r="BL163" s="0" t="n">
        <f aca="false">BA163*'Dist Horaria'!$R$3</f>
        <v>0.634281565214098</v>
      </c>
      <c r="BM163" s="0" t="n">
        <f aca="false">BA163*'Dist Horaria'!$S$3</f>
        <v>0.654908607985288</v>
      </c>
      <c r="BN163" s="0" t="n">
        <f aca="false">BA163*'Dist Horaria'!$T$3</f>
        <v>0.660065368678085</v>
      </c>
      <c r="BO163" s="0" t="n">
        <f aca="false">BA163*'Dist Horaria'!$U$3</f>
        <v>0.654908607985288</v>
      </c>
      <c r="BP163" s="0" t="n">
        <f aca="false">BA163*'Dist Horaria'!$V$3</f>
        <v>0.644595086599693</v>
      </c>
      <c r="BQ163" s="0" t="n">
        <f aca="false">BA163*'Dist Horaria'!$W$3</f>
        <v>0.6291248045213</v>
      </c>
      <c r="BR163" s="0" t="n">
        <f aca="false">BA163*'Dist Horaria'!$X$3</f>
        <v>0.616932375767742</v>
      </c>
      <c r="BS163" s="0" t="n">
        <f aca="false">BA163*'Dist Horaria'!$Y$3</f>
        <v>0.602861039646222</v>
      </c>
      <c r="BT163" s="0" t="n">
        <f aca="false">BA163*'Dist Horaria'!$Z$3</f>
        <v>0.526269379856723</v>
      </c>
      <c r="BU163" s="0" t="n">
        <f aca="false">BA163*'Dist Horaria'!$AA$3</f>
        <v>0.500452122417742</v>
      </c>
      <c r="BV163" s="0" t="n">
        <f aca="false">BA163*'Dist Horaria'!$AB$3</f>
        <v>0.445435831461637</v>
      </c>
      <c r="BW163" s="0" t="n">
        <f aca="false">BA163*'Dist Horaria'!$AC$3</f>
        <v>0.482774673094199</v>
      </c>
      <c r="BX163" s="0" t="n">
        <f aca="false">BA163*'Dist Horaria'!$AD$3</f>
        <v>0.470034454613256</v>
      </c>
      <c r="BY163" s="0" t="n">
        <f aca="false">BA163*'Dist Horaria'!$AE$3</f>
        <v>0.456556047133807</v>
      </c>
      <c r="BZ163" s="0" t="n">
        <f aca="false">AN163*1000000</f>
        <v>8985.20803265274</v>
      </c>
      <c r="CA163" s="0" t="n">
        <f aca="false">BZ163*'Dist Horaria'!$H$6</f>
        <v>224.630200816318</v>
      </c>
      <c r="CB163" s="0" t="n">
        <f aca="false">BZ163*'Dist Horaria'!$I$6</f>
        <v>224.630200816318</v>
      </c>
      <c r="CC163" s="0" t="n">
        <f aca="false">BZ163*'Dist Horaria'!$J$6</f>
        <v>224.630200816318</v>
      </c>
      <c r="CD163" s="0" t="n">
        <f aca="false">BZ163*'Dist Horaria'!$K$6</f>
        <v>224.630200816318</v>
      </c>
      <c r="CE163" s="0" t="n">
        <f aca="false">BZ163*'Dist Horaria'!$L$6</f>
        <v>224.630200816318</v>
      </c>
      <c r="CF163" s="0" t="n">
        <f aca="false">BZ163*'Dist Horaria'!$M$6</f>
        <v>599.013868843516</v>
      </c>
      <c r="CG163" s="0" t="n">
        <f aca="false">BZ163*'Dist Horaria'!$N$6</f>
        <v>599.013868843516</v>
      </c>
      <c r="CH163" s="0" t="n">
        <f aca="false">BZ163*'Dist Horaria'!$O$6</f>
        <v>599.013868843516</v>
      </c>
      <c r="CI163" s="0" t="n">
        <f aca="false">BZ163*'Dist Horaria'!$P$6</f>
        <v>393.102851428557</v>
      </c>
      <c r="CJ163" s="0" t="n">
        <f aca="false">BZ163*'Dist Horaria'!$Q$6</f>
        <v>393.102851428557</v>
      </c>
      <c r="CK163" s="0" t="n">
        <f aca="false">BZ163*'Dist Horaria'!$R$6</f>
        <v>393.102851428557</v>
      </c>
      <c r="CL163" s="0" t="n">
        <f aca="false">BZ163*'Dist Horaria'!$S$6</f>
        <v>393.102851428557</v>
      </c>
      <c r="CM163" s="0" t="n">
        <f aca="false">BZ163*'Dist Horaria'!$T$6</f>
        <v>393.102851428557</v>
      </c>
      <c r="CN163" s="0" t="n">
        <f aca="false">BZ163*'Dist Horaria'!$U$6</f>
        <v>393.102851428557</v>
      </c>
      <c r="CO163" s="0" t="n">
        <f aca="false">BZ163*'Dist Horaria'!$V$6</f>
        <v>393.102851428557</v>
      </c>
      <c r="CP163" s="0" t="n">
        <f aca="false">BZ163*'Dist Horaria'!$W$6</f>
        <v>393.102851428557</v>
      </c>
      <c r="CQ163" s="0" t="n">
        <f aca="false">BZ163*'Dist Horaria'!$X$6</f>
        <v>599.013868843516</v>
      </c>
      <c r="CR163" s="0" t="n">
        <f aca="false">BZ163*'Dist Horaria'!$Y$6</f>
        <v>599.013868843516</v>
      </c>
      <c r="CS163" s="0" t="n">
        <f aca="false">BZ163*'Dist Horaria'!$Z$6</f>
        <v>599.013868843516</v>
      </c>
      <c r="CT163" s="0" t="n">
        <f aca="false">BZ163*'Dist Horaria'!$AA$6</f>
        <v>224.630200816318</v>
      </c>
      <c r="CU163" s="0" t="n">
        <f aca="false">BZ163*'Dist Horaria'!$AB$6</f>
        <v>224.630200816318</v>
      </c>
      <c r="CV163" s="0" t="n">
        <f aca="false">BZ163*'Dist Horaria'!$AC$6</f>
        <v>224.630200816318</v>
      </c>
      <c r="CW163" s="0" t="n">
        <f aca="false">BZ163*'Dist Horaria'!$AD$6</f>
        <v>224.630200816318</v>
      </c>
      <c r="CX163" s="0" t="n">
        <f aca="false">BZ163*'Dist Horaria'!$AE$6</f>
        <v>224.630200816318</v>
      </c>
      <c r="CY163" s="0" t="n">
        <f aca="false">AS163*1000000</f>
        <v>9398.78719802096</v>
      </c>
      <c r="CZ163" s="0" t="n">
        <f aca="false">CY163*'Dist Horaria'!$H$6</f>
        <v>234.969679950524</v>
      </c>
      <c r="DA163" s="0" t="n">
        <f aca="false">CY163*'Dist Horaria'!$I$6</f>
        <v>234.969679950524</v>
      </c>
      <c r="DB163" s="0" t="n">
        <f aca="false">CY163*'Dist Horaria'!$J$6</f>
        <v>234.969679950524</v>
      </c>
      <c r="DC163" s="0" t="n">
        <f aca="false">CY163*'Dist Horaria'!$K$6</f>
        <v>234.969679950524</v>
      </c>
      <c r="DD163" s="0" t="n">
        <f aca="false">CY163*'Dist Horaria'!$L$6</f>
        <v>234.969679950524</v>
      </c>
      <c r="DE163" s="0" t="n">
        <f aca="false">CY163*'Dist Horaria'!$M$6</f>
        <v>626.585813201398</v>
      </c>
      <c r="DF163" s="0" t="n">
        <f aca="false">CY163*'Dist Horaria'!$N$6</f>
        <v>626.585813201398</v>
      </c>
      <c r="DG163" s="0" t="n">
        <f aca="false">CY163*'Dist Horaria'!$O$6</f>
        <v>626.585813201398</v>
      </c>
      <c r="DH163" s="0" t="n">
        <f aca="false">CY163*'Dist Horaria'!$P$6</f>
        <v>411.196939913417</v>
      </c>
      <c r="DI163" s="0" t="n">
        <f aca="false">CY163*'Dist Horaria'!$Q$6</f>
        <v>411.196939913417</v>
      </c>
      <c r="DJ163" s="0" t="n">
        <f aca="false">CY163*'Dist Horaria'!$R$6</f>
        <v>411.196939913417</v>
      </c>
      <c r="DK163" s="0" t="n">
        <f aca="false">CY163*'Dist Horaria'!$S$6</f>
        <v>411.196939913417</v>
      </c>
      <c r="DL163" s="0" t="n">
        <f aca="false">CY163*'Dist Horaria'!$T$6</f>
        <v>411.196939913417</v>
      </c>
      <c r="DM163" s="0" t="n">
        <f aca="false">CY163*'Dist Horaria'!$U$6</f>
        <v>411.196939913417</v>
      </c>
      <c r="DN163" s="0" t="n">
        <f aca="false">CY163*'Dist Horaria'!$V$6</f>
        <v>411.196939913417</v>
      </c>
      <c r="DO163" s="0" t="n">
        <f aca="false">CY163*'Dist Horaria'!$W$6</f>
        <v>411.196939913417</v>
      </c>
      <c r="DP163" s="0" t="n">
        <f aca="false">CY163*'Dist Horaria'!$X$6</f>
        <v>626.585813201398</v>
      </c>
      <c r="DQ163" s="0" t="n">
        <f aca="false">CY163*'Dist Horaria'!$Y$6</f>
        <v>626.585813201398</v>
      </c>
      <c r="DR163" s="0" t="n">
        <f aca="false">CY163*'Dist Horaria'!$Z$6</f>
        <v>626.585813201398</v>
      </c>
      <c r="DS163" s="0" t="n">
        <f aca="false">CY163*'Dist Horaria'!$AA$6</f>
        <v>234.969679950524</v>
      </c>
      <c r="DT163" s="0" t="n">
        <f aca="false">CY163*'Dist Horaria'!$AB$6</f>
        <v>234.969679950524</v>
      </c>
      <c r="DU163" s="0" t="n">
        <f aca="false">CY163*'Dist Horaria'!$AC$6</f>
        <v>234.969679950524</v>
      </c>
      <c r="DV163" s="0" t="n">
        <f aca="false">CY163*'Dist Horaria'!$AD$6</f>
        <v>234.969679950524</v>
      </c>
      <c r="DW163" s="0" t="n">
        <f aca="false">CY163*'Dist Horaria'!$AE$6</f>
        <v>234.969679950524</v>
      </c>
      <c r="DX163" s="0" t="n">
        <f aca="false">AX163*1000000</f>
        <v>544.85722887078</v>
      </c>
      <c r="DY163" s="0" t="n">
        <f aca="false">DX163*'Dist Horaria'!$H$6</f>
        <v>13.6214307217695</v>
      </c>
      <c r="DZ163" s="0" t="n">
        <f aca="false">DX163*'Dist Horaria'!$I$6</f>
        <v>13.6214307217695</v>
      </c>
      <c r="EA163" s="0" t="n">
        <f aca="false">DX163*'Dist Horaria'!$J$6</f>
        <v>13.6214307217695</v>
      </c>
      <c r="EB163" s="0" t="n">
        <f aca="false">DX163*'Dist Horaria'!$K$6</f>
        <v>13.6214307217695</v>
      </c>
      <c r="EC163" s="0" t="n">
        <f aca="false">DX163*'Dist Horaria'!$L$6</f>
        <v>13.6214307217695</v>
      </c>
      <c r="ED163" s="0" t="n">
        <f aca="false">DX163*'Dist Horaria'!$M$6</f>
        <v>36.323815258052</v>
      </c>
      <c r="EE163" s="0" t="n">
        <f aca="false">DX163*'Dist Horaria'!$N$6</f>
        <v>36.323815258052</v>
      </c>
      <c r="EF163" s="0" t="n">
        <f aca="false">DX163*'Dist Horaria'!$O$6</f>
        <v>36.323815258052</v>
      </c>
      <c r="EG163" s="0" t="n">
        <f aca="false">DX163*'Dist Horaria'!$P$6</f>
        <v>23.8375037630966</v>
      </c>
      <c r="EH163" s="0" t="n">
        <f aca="false">DX163*'Dist Horaria'!$Q$6</f>
        <v>23.8375037630966</v>
      </c>
      <c r="EI163" s="0" t="n">
        <f aca="false">DX163*'Dist Horaria'!$R$6</f>
        <v>23.8375037630966</v>
      </c>
      <c r="EJ163" s="0" t="n">
        <f aca="false">DX163*'Dist Horaria'!$S$6</f>
        <v>23.8375037630966</v>
      </c>
      <c r="EK163" s="0" t="n">
        <f aca="false">DX163*'Dist Horaria'!$T$6</f>
        <v>23.8375037630966</v>
      </c>
      <c r="EL163" s="0" t="n">
        <f aca="false">DX163*'Dist Horaria'!$U$6</f>
        <v>23.8375037630966</v>
      </c>
      <c r="EM163" s="0" t="n">
        <f aca="false">DX163*'Dist Horaria'!$V$6</f>
        <v>23.8375037630966</v>
      </c>
      <c r="EN163" s="0" t="n">
        <f aca="false">DX163*'Dist Horaria'!$W$6</f>
        <v>23.8375037630966</v>
      </c>
      <c r="EO163" s="0" t="n">
        <f aca="false">DX163*'Dist Horaria'!$X$6</f>
        <v>36.323815258052</v>
      </c>
      <c r="EP163" s="0" t="n">
        <f aca="false">DX163*'Dist Horaria'!$Y$6</f>
        <v>36.323815258052</v>
      </c>
      <c r="EQ163" s="0" t="n">
        <f aca="false">DX163*'Dist Horaria'!$Z$6</f>
        <v>36.323815258052</v>
      </c>
      <c r="ER163" s="0" t="n">
        <f aca="false">DX163*'Dist Horaria'!$AA$6</f>
        <v>13.6214307217695</v>
      </c>
      <c r="ES163" s="0" t="n">
        <f aca="false">DX163*'Dist Horaria'!$AB$6</f>
        <v>13.6214307217695</v>
      </c>
      <c r="ET163" s="0" t="n">
        <f aca="false">DX163*'Dist Horaria'!$AC$6</f>
        <v>13.6214307217695</v>
      </c>
      <c r="EU163" s="0" t="n">
        <f aca="false">DX163*'Dist Horaria'!$AD$6</f>
        <v>13.6214307217695</v>
      </c>
      <c r="EV163" s="0" t="n">
        <f aca="false">DX163*'Dist Horaria'!$AE$6</f>
        <v>13.6214307217695</v>
      </c>
      <c r="EW163" s="0" t="n">
        <f aca="false">BB163+CA163+CZ163+DY163</f>
        <v>473.651843506579</v>
      </c>
      <c r="EX163" s="0" t="n">
        <f aca="false">BC163+CB163+DA163+DZ163</f>
        <v>473.640326372034</v>
      </c>
      <c r="EY163" s="0" t="n">
        <f aca="false">BD163+CC163+DB163+EA163</f>
        <v>473.629455612543</v>
      </c>
      <c r="EZ163" s="0" t="n">
        <f aca="false">BE163+CD163+DC163+EB163</f>
        <v>473.620194150028</v>
      </c>
      <c r="FA163" s="0" t="n">
        <f aca="false">BF163+CE163+DD163+EC163</f>
        <v>473.613426232794</v>
      </c>
      <c r="FB163" s="0" t="n">
        <f aca="false">BG163+CF163+DE163+ED163</f>
        <v>1262.3113512034</v>
      </c>
      <c r="FC163" s="0" t="n">
        <f aca="false">BH163+CG163+DF163+EE163</f>
        <v>1262.32885590766</v>
      </c>
      <c r="FD163" s="0" t="n">
        <f aca="false">BI163+CH163+DG163+EF163</f>
        <v>1262.32885590766</v>
      </c>
      <c r="FE163" s="0" t="n">
        <f aca="false">BJ163+CI163+DH163+EG163</f>
        <v>828.673598217122</v>
      </c>
      <c r="FF163" s="0" t="n">
        <f aca="false">BK163+CJ163+DI163+EH163</f>
        <v>828.730322584743</v>
      </c>
      <c r="FG163" s="0" t="n">
        <f aca="false">BL163+CK163+DJ163+EI163</f>
        <v>828.771576670285</v>
      </c>
      <c r="FH163" s="0" t="n">
        <f aca="false">BM163+CL163+DK163+EJ163</f>
        <v>828.792203713056</v>
      </c>
      <c r="FI163" s="0" t="n">
        <f aca="false">BN163+CM163+DL163+EK163</f>
        <v>828.797360473749</v>
      </c>
      <c r="FJ163" s="0" t="n">
        <f aca="false">BO163+CN163+DM163+EL163</f>
        <v>828.792203713056</v>
      </c>
      <c r="FK163" s="0" t="n">
        <f aca="false">BP163+CO163+DN163+EM163</f>
        <v>828.78189019167</v>
      </c>
      <c r="FL163" s="0" t="n">
        <f aca="false">BQ163+CP163+DO163+EN163</f>
        <v>828.766419909592</v>
      </c>
      <c r="FM163" s="0" t="n">
        <f aca="false">BR163+CQ163+DP163+EO163</f>
        <v>1262.54042967873</v>
      </c>
      <c r="FN163" s="0" t="n">
        <f aca="false">BS163+CR163+DQ163+EP163</f>
        <v>1262.52635834261</v>
      </c>
      <c r="FO163" s="0" t="n">
        <f aca="false">BT163+CS163+DR163+EQ163</f>
        <v>1262.44976668282</v>
      </c>
      <c r="FP163" s="0" t="n">
        <f aca="false">BU163+CT163+DS163+ER163</f>
        <v>473.72176361103</v>
      </c>
      <c r="FQ163" s="0" t="n">
        <f aca="false">BV163+CU163+DT163+ES163</f>
        <v>473.666747320074</v>
      </c>
      <c r="FR163" s="0" t="n">
        <f aca="false">BW163+CV163+DU163+ET163</f>
        <v>473.704086161706</v>
      </c>
      <c r="FS163" s="0" t="n">
        <f aca="false">BX163+CW163+DV163+EU163</f>
        <v>473.691345943225</v>
      </c>
      <c r="FT163" s="0" t="n">
        <f aca="false">BY163+CX163+DW163+EV163</f>
        <v>473.677867535746</v>
      </c>
      <c r="FU163" s="0" t="n">
        <f aca="false">AM163*'Dist Horaria'!$H$10</f>
        <v>0.295987989316676</v>
      </c>
      <c r="FV163" s="0" t="n">
        <f aca="false">AM163*'Dist Horaria'!$I$10</f>
        <v>0.277012091872252</v>
      </c>
      <c r="FW163" s="0" t="n">
        <f aca="false">AM163*'Dist Horaria'!$J$10</f>
        <v>0.275812881240364</v>
      </c>
      <c r="FX163" s="0" t="n">
        <f aca="false">AM163*'Dist Horaria'!$K$10</f>
        <v>0.267880597558377</v>
      </c>
      <c r="FY163" s="0" t="n">
        <f aca="false">AM163*'Dist Horaria'!$L$10</f>
        <v>0.267987799102692</v>
      </c>
      <c r="FZ163" s="0" t="n">
        <f aca="false">AM163*'Dist Horaria'!$M$10</f>
        <v>0.28675797344512</v>
      </c>
      <c r="GA163" s="0" t="n">
        <f aca="false">AM163*'Dist Horaria'!$N$10</f>
        <v>0.271284895734676</v>
      </c>
      <c r="GB163" s="0" t="n">
        <f aca="false">AM163*'Dist Horaria'!$O$10</f>
        <v>0.26665456799343</v>
      </c>
      <c r="GC163" s="0" t="n">
        <f aca="false">AM163*'Dist Horaria'!$P$10</f>
        <v>0.270792436322107</v>
      </c>
      <c r="GD163" s="0" t="n">
        <f aca="false">AM163*'Dist Horaria'!$Q$10</f>
        <v>0.245058019371045</v>
      </c>
      <c r="GE163" s="0" t="n">
        <f aca="false">AM163*'Dist Horaria'!$R$10</f>
        <v>0.29900758603412</v>
      </c>
      <c r="GF163" s="0" t="n">
        <f aca="false">AM163*'Dist Horaria'!$S$10</f>
        <v>0.255364093927388</v>
      </c>
      <c r="GG163" s="0" t="n">
        <f aca="false">AR163*'Dist Horaria'!$H$10</f>
        <v>0.309611988353287</v>
      </c>
      <c r="GH163" s="0" t="n">
        <f aca="false">AR163*'Dist Horaria'!$I$10</f>
        <v>0.289762651384852</v>
      </c>
      <c r="GI163" s="0" t="n">
        <f aca="false">AR163*'Dist Horaria'!$J$10</f>
        <v>0.288508242416939</v>
      </c>
      <c r="GJ163" s="0" t="n">
        <f aca="false">AR163*'Dist Horaria'!$K$10</f>
        <v>0.280210844510247</v>
      </c>
      <c r="GK163" s="0" t="n">
        <f aca="false">AR163*'Dist Horaria'!$L$10</f>
        <v>0.280322980422811</v>
      </c>
      <c r="GL163" s="0" t="n">
        <f aca="false">AR163*'Dist Horaria'!$M$10</f>
        <v>0.299957125082914</v>
      </c>
      <c r="GM163" s="0" t="n">
        <f aca="false">AR163*'Dist Horaria'!$N$10</f>
        <v>0.283771838757834</v>
      </c>
      <c r="GN163" s="0" t="n">
        <f aca="false">AR163*'Dist Horaria'!$O$10</f>
        <v>0.278928382163516</v>
      </c>
      <c r="GO163" s="0" t="n">
        <f aca="false">AR163*'Dist Horaria'!$P$10</f>
        <v>0.28325671198441</v>
      </c>
      <c r="GP163" s="0" t="n">
        <f aca="false">AR163*'Dist Horaria'!$Q$10</f>
        <v>0.25633776834847</v>
      </c>
      <c r="GQ163" s="0" t="n">
        <f aca="false">AR163*'Dist Horaria'!$R$10</f>
        <v>0.312770573760321</v>
      </c>
      <c r="GR163" s="0" t="n">
        <f aca="false">AR163*'Dist Horaria'!$S$10</f>
        <v>0.267118220092047</v>
      </c>
      <c r="GS163" s="0" t="n">
        <f aca="false">AW163*'Dist Horaria'!$H$10</f>
        <v>0.0179485210639587</v>
      </c>
      <c r="GT163" s="0" t="n">
        <f aca="false">AW163*'Dist Horaria'!$I$10</f>
        <v>0.01679783486289</v>
      </c>
      <c r="GU163" s="0" t="n">
        <f aca="false">AW163*'Dist Horaria'!$J$10</f>
        <v>0.0167251155024313</v>
      </c>
      <c r="GV163" s="0" t="n">
        <f aca="false">AW163*'Dist Horaria'!$K$10</f>
        <v>0.0162441069281303</v>
      </c>
      <c r="GW163" s="0" t="n">
        <f aca="false">AW163*'Dist Horaria'!$L$10</f>
        <v>0.0162506075607427</v>
      </c>
      <c r="GX163" s="0" t="n">
        <f aca="false">AW163*'Dist Horaria'!$M$10</f>
        <v>0.0173888188453863</v>
      </c>
      <c r="GY163" s="0" t="n">
        <f aca="false">AW163*'Dist Horaria'!$N$10</f>
        <v>0.0164505413772657</v>
      </c>
      <c r="GZ163" s="0" t="n">
        <f aca="false">AW163*'Dist Horaria'!$O$10</f>
        <v>0.0161697612848415</v>
      </c>
      <c r="HA163" s="0" t="n">
        <f aca="false">AW163*'Dist Horaria'!$P$10</f>
        <v>0.016420678955618</v>
      </c>
      <c r="HB163" s="0" t="n">
        <f aca="false">AW163*'Dist Horaria'!$Q$10</f>
        <v>0.0148601604839693</v>
      </c>
      <c r="HC163" s="0" t="n">
        <f aca="false">AW163*'Dist Horaria'!$R$10</f>
        <v>0.0181316274643664</v>
      </c>
      <c r="HD163" s="0" t="n">
        <f aca="false">AW163*'Dist Horaria'!$S$10</f>
        <v>0.0154851142082346</v>
      </c>
    </row>
    <row r="164" customFormat="false" ht="13.8" hidden="false" customHeight="false" outlineLevel="0" collapsed="false">
      <c r="A164" s="0" t="n">
        <v>4.62713061122032</v>
      </c>
      <c r="B164" s="0" t="n">
        <v>-74.1122484254249</v>
      </c>
      <c r="C164" s="0" t="n">
        <v>28</v>
      </c>
      <c r="D164" s="0" t="n">
        <v>27</v>
      </c>
      <c r="E164" s="0" t="n">
        <v>1850</v>
      </c>
      <c r="F164" s="0" t="n">
        <v>59</v>
      </c>
      <c r="G164" s="0" t="s">
        <v>650</v>
      </c>
      <c r="H164" s="1" t="n">
        <v>41222</v>
      </c>
      <c r="I164" s="0" t="s">
        <v>923</v>
      </c>
      <c r="J164" s="0" t="s">
        <v>924</v>
      </c>
      <c r="L164" s="0" t="s">
        <v>925</v>
      </c>
      <c r="M164" s="0" t="s">
        <v>926</v>
      </c>
      <c r="N164" s="0" t="n">
        <v>16</v>
      </c>
      <c r="O164" s="0" t="s">
        <v>130</v>
      </c>
      <c r="P164" s="0" t="s">
        <v>85</v>
      </c>
      <c r="Q164" s="0" t="s">
        <v>86</v>
      </c>
      <c r="R164" s="0" t="s">
        <v>87</v>
      </c>
      <c r="S164" s="0" t="n">
        <v>365</v>
      </c>
      <c r="T164" s="0" t="n">
        <v>24</v>
      </c>
      <c r="U164" s="0" t="n">
        <v>3</v>
      </c>
      <c r="V164" s="0" t="n">
        <v>130000</v>
      </c>
      <c r="W164" s="0" t="n">
        <f aca="false">V164*12</f>
        <v>1560000</v>
      </c>
      <c r="X164" s="0" t="s">
        <v>890</v>
      </c>
      <c r="Y164" s="0" t="s">
        <v>927</v>
      </c>
      <c r="Z164" s="0" t="n">
        <v>24289</v>
      </c>
      <c r="AB164" s="0" t="n">
        <v>0.005</v>
      </c>
      <c r="AC164" s="0" t="n">
        <v>0</v>
      </c>
      <c r="AD164" s="0" t="n">
        <v>4653.69163557692</v>
      </c>
      <c r="AE164" s="0" t="n">
        <f aca="false">AD164/2204.59</f>
        <v>2.11091025341534</v>
      </c>
      <c r="AF164" s="0" t="n">
        <f aca="false">AE164/S164</f>
        <v>0.00578331576278175</v>
      </c>
      <c r="AG164" s="0" t="n">
        <f aca="false">AE164*EXP(AB164*AC164)</f>
        <v>2.11091025341534</v>
      </c>
      <c r="AH164" s="0" t="n">
        <f aca="false">AG164/S164</f>
        <v>0.00578331576278175</v>
      </c>
      <c r="AI164" s="0" t="s">
        <v>90</v>
      </c>
      <c r="AJ164" s="0" t="n">
        <f aca="false">IF(AI164="A",'FE DISTRIBUCIÓN'!$C$2,'FE DISTRIBUCIÓN'!$C$3)</f>
        <v>4.994E-006</v>
      </c>
      <c r="AK164" s="0" t="n">
        <f aca="false">W164*AJ164</f>
        <v>7.79064</v>
      </c>
      <c r="AL164" s="0" t="n">
        <f aca="false">AK164/365</f>
        <v>0.0213442191780822</v>
      </c>
      <c r="AM164" s="0" t="n">
        <f aca="false">AK164*EXP(AB164*AC164)</f>
        <v>7.79064</v>
      </c>
      <c r="AN164" s="0" t="n">
        <f aca="false">AM164/365</f>
        <v>0.0213442191780822</v>
      </c>
      <c r="AO164" s="0" t="n">
        <v>5.223868284E-006</v>
      </c>
      <c r="AP164" s="0" t="n">
        <f aca="false">AO164*W164</f>
        <v>8.14923452304</v>
      </c>
      <c r="AQ164" s="0" t="n">
        <f aca="false">AP164/365</f>
        <v>0.022326669926137</v>
      </c>
      <c r="AR164" s="0" t="n">
        <f aca="false">AP164*EXP(AB164*AC164)</f>
        <v>8.14923452304</v>
      </c>
      <c r="AS164" s="0" t="n">
        <f aca="false">AR164/365</f>
        <v>0.022326669926137</v>
      </c>
      <c r="AT164" s="0" t="n">
        <v>3.02832944E-007</v>
      </c>
      <c r="AU164" s="0" t="n">
        <f aca="false">AT164*W164</f>
        <v>0.47241939264</v>
      </c>
      <c r="AV164" s="0" t="n">
        <f aca="false">AU164/365</f>
        <v>0.00129429970586301</v>
      </c>
      <c r="AW164" s="0" t="n">
        <f aca="false">AU164*EXP(AB164*AC164)</f>
        <v>0.47241939264</v>
      </c>
      <c r="AX164" s="0" t="n">
        <f aca="false">AW164/365</f>
        <v>0.00129429970586301</v>
      </c>
      <c r="AY164" s="0" t="n">
        <f aca="false">AW164+AR164+AM164+AG164</f>
        <v>18.5232041690953</v>
      </c>
      <c r="AZ164" s="0" t="n">
        <f aca="false">AH164+AN164+AS164+AX164</f>
        <v>0.0507485045728639</v>
      </c>
      <c r="BA164" s="0" t="n">
        <f aca="false">AH164*1000000</f>
        <v>5783.31576278175</v>
      </c>
      <c r="BB164" s="0" t="n">
        <f aca="false">BA164*'Dist Horaria'!$H$3</f>
        <v>201.516985943827</v>
      </c>
      <c r="BC164" s="0" t="n">
        <f aca="false">BA164*'Dist Horaria'!$I$3</f>
        <v>196.12621790965</v>
      </c>
      <c r="BD164" s="0" t="n">
        <f aca="false">BA164*'Dist Horaria'!$J$3</f>
        <v>191.037995440288</v>
      </c>
      <c r="BE164" s="0" t="n">
        <f aca="false">BA164*'Dist Horaria'!$K$3</f>
        <v>186.703028623723</v>
      </c>
      <c r="BF164" s="0" t="n">
        <f aca="false">BA164*'Dist Horaria'!$L$3</f>
        <v>183.535203177055</v>
      </c>
      <c r="BG164" s="0" t="n">
        <f aca="false">BA164*'Dist Horaria'!$M$3</f>
        <v>181.540851182363</v>
      </c>
      <c r="BH164" s="0" t="n">
        <f aca="false">BA164*'Dist Horaria'!$N$3</f>
        <v>189.734191267419</v>
      </c>
      <c r="BI164" s="0" t="n">
        <f aca="false">BA164*'Dist Horaria'!$O$3</f>
        <v>189.734191267419</v>
      </c>
      <c r="BJ164" s="0" t="n">
        <f aca="false">BA164*'Dist Horaria'!$P$3</f>
        <v>251.024737261511</v>
      </c>
      <c r="BK164" s="0" t="n">
        <f aca="false">BA164*'Dist Horaria'!$Q$3</f>
        <v>277.575430625709</v>
      </c>
      <c r="BL164" s="0" t="n">
        <f aca="false">BA164*'Dist Horaria'!$R$3</f>
        <v>296.885025799672</v>
      </c>
      <c r="BM164" s="0" t="n">
        <f aca="false">BA164*'Dist Horaria'!$S$3</f>
        <v>306.539823386653</v>
      </c>
      <c r="BN164" s="0" t="n">
        <f aca="false">BA164*'Dist Horaria'!$T$3</f>
        <v>308.953522783398</v>
      </c>
      <c r="BO164" s="0" t="n">
        <f aca="false">BA164*'Dist Horaria'!$U$3</f>
        <v>306.539823386653</v>
      </c>
      <c r="BP164" s="0" t="n">
        <f aca="false">BA164*'Dist Horaria'!$V$3</f>
        <v>301.712424593162</v>
      </c>
      <c r="BQ164" s="0" t="n">
        <f aca="false">BA164*'Dist Horaria'!$W$3</f>
        <v>294.471326402926</v>
      </c>
      <c r="BR164" s="0" t="n">
        <f aca="false">BA164*'Dist Horaria'!$X$3</f>
        <v>288.764476758259</v>
      </c>
      <c r="BS164" s="0" t="n">
        <f aca="false">BA164*'Dist Horaria'!$Y$3</f>
        <v>282.178176262417</v>
      </c>
      <c r="BT164" s="0" t="n">
        <f aca="false">BA164*'Dist Horaria'!$Z$3</f>
        <v>246.328298006899</v>
      </c>
      <c r="BU164" s="0" t="n">
        <f aca="false">BA164*'Dist Horaria'!$AA$3</f>
        <v>234.244142387049</v>
      </c>
      <c r="BV164" s="0" t="n">
        <f aca="false">BA164*'Dist Horaria'!$AB$3</f>
        <v>208.492939994163</v>
      </c>
      <c r="BW164" s="0" t="n">
        <f aca="false">BA164*'Dist Horaria'!$AC$3</f>
        <v>225.969946373295</v>
      </c>
      <c r="BX164" s="0" t="n">
        <f aca="false">BA164*'Dist Horaria'!$AD$3</f>
        <v>220.006695508308</v>
      </c>
      <c r="BY164" s="0" t="n">
        <f aca="false">BA164*'Dist Horaria'!$AE$3</f>
        <v>213.697924180666</v>
      </c>
      <c r="BZ164" s="0" t="n">
        <f aca="false">AN164*1000000</f>
        <v>21344.2191780822</v>
      </c>
      <c r="CA164" s="0" t="n">
        <f aca="false">BZ164*'Dist Horaria'!$H$6</f>
        <v>533.605479452055</v>
      </c>
      <c r="CB164" s="0" t="n">
        <f aca="false">BZ164*'Dist Horaria'!$I$6</f>
        <v>533.605479452055</v>
      </c>
      <c r="CC164" s="0" t="n">
        <f aca="false">BZ164*'Dist Horaria'!$J$6</f>
        <v>533.605479452055</v>
      </c>
      <c r="CD164" s="0" t="n">
        <f aca="false">BZ164*'Dist Horaria'!$K$6</f>
        <v>533.605479452055</v>
      </c>
      <c r="CE164" s="0" t="n">
        <f aca="false">BZ164*'Dist Horaria'!$L$6</f>
        <v>533.605479452055</v>
      </c>
      <c r="CF164" s="0" t="n">
        <f aca="false">BZ164*'Dist Horaria'!$M$6</f>
        <v>1422.94794520548</v>
      </c>
      <c r="CG164" s="0" t="n">
        <f aca="false">BZ164*'Dist Horaria'!$N$6</f>
        <v>1422.94794520548</v>
      </c>
      <c r="CH164" s="0" t="n">
        <f aca="false">BZ164*'Dist Horaria'!$O$6</f>
        <v>1422.94794520548</v>
      </c>
      <c r="CI164" s="0" t="n">
        <f aca="false">BZ164*'Dist Horaria'!$P$6</f>
        <v>933.809589041096</v>
      </c>
      <c r="CJ164" s="0" t="n">
        <f aca="false">BZ164*'Dist Horaria'!$Q$6</f>
        <v>933.809589041096</v>
      </c>
      <c r="CK164" s="0" t="n">
        <f aca="false">BZ164*'Dist Horaria'!$R$6</f>
        <v>933.809589041096</v>
      </c>
      <c r="CL164" s="0" t="n">
        <f aca="false">BZ164*'Dist Horaria'!$S$6</f>
        <v>933.809589041096</v>
      </c>
      <c r="CM164" s="0" t="n">
        <f aca="false">BZ164*'Dist Horaria'!$T$6</f>
        <v>933.809589041096</v>
      </c>
      <c r="CN164" s="0" t="n">
        <f aca="false">BZ164*'Dist Horaria'!$U$6</f>
        <v>933.809589041096</v>
      </c>
      <c r="CO164" s="0" t="n">
        <f aca="false">BZ164*'Dist Horaria'!$V$6</f>
        <v>933.809589041096</v>
      </c>
      <c r="CP164" s="0" t="n">
        <f aca="false">BZ164*'Dist Horaria'!$W$6</f>
        <v>933.809589041096</v>
      </c>
      <c r="CQ164" s="0" t="n">
        <f aca="false">BZ164*'Dist Horaria'!$X$6</f>
        <v>1422.94794520548</v>
      </c>
      <c r="CR164" s="0" t="n">
        <f aca="false">BZ164*'Dist Horaria'!$Y$6</f>
        <v>1422.94794520548</v>
      </c>
      <c r="CS164" s="0" t="n">
        <f aca="false">BZ164*'Dist Horaria'!$Z$6</f>
        <v>1422.94794520548</v>
      </c>
      <c r="CT164" s="0" t="n">
        <f aca="false">BZ164*'Dist Horaria'!$AA$6</f>
        <v>533.605479452055</v>
      </c>
      <c r="CU164" s="0" t="n">
        <f aca="false">BZ164*'Dist Horaria'!$AB$6</f>
        <v>533.605479452055</v>
      </c>
      <c r="CV164" s="0" t="n">
        <f aca="false">BZ164*'Dist Horaria'!$AC$6</f>
        <v>533.605479452055</v>
      </c>
      <c r="CW164" s="0" t="n">
        <f aca="false">BZ164*'Dist Horaria'!$AD$6</f>
        <v>533.605479452055</v>
      </c>
      <c r="CX164" s="0" t="n">
        <f aca="false">BZ164*'Dist Horaria'!$AE$6</f>
        <v>533.605479452055</v>
      </c>
      <c r="CY164" s="0" t="n">
        <f aca="false">AS164*1000000</f>
        <v>22326.669926137</v>
      </c>
      <c r="CZ164" s="0" t="n">
        <f aca="false">CY164*'Dist Horaria'!$H$6</f>
        <v>558.166748153425</v>
      </c>
      <c r="DA164" s="0" t="n">
        <f aca="false">CY164*'Dist Horaria'!$I$6</f>
        <v>558.166748153425</v>
      </c>
      <c r="DB164" s="0" t="n">
        <f aca="false">CY164*'Dist Horaria'!$J$6</f>
        <v>558.166748153425</v>
      </c>
      <c r="DC164" s="0" t="n">
        <f aca="false">CY164*'Dist Horaria'!$K$6</f>
        <v>558.166748153425</v>
      </c>
      <c r="DD164" s="0" t="n">
        <f aca="false">CY164*'Dist Horaria'!$L$6</f>
        <v>558.166748153425</v>
      </c>
      <c r="DE164" s="0" t="n">
        <f aca="false">CY164*'Dist Horaria'!$M$6</f>
        <v>1488.44466174247</v>
      </c>
      <c r="DF164" s="0" t="n">
        <f aca="false">CY164*'Dist Horaria'!$N$6</f>
        <v>1488.44466174247</v>
      </c>
      <c r="DG164" s="0" t="n">
        <f aca="false">CY164*'Dist Horaria'!$O$6</f>
        <v>1488.44466174247</v>
      </c>
      <c r="DH164" s="0" t="n">
        <f aca="false">CY164*'Dist Horaria'!$P$6</f>
        <v>976.791809268493</v>
      </c>
      <c r="DI164" s="0" t="n">
        <f aca="false">CY164*'Dist Horaria'!$Q$6</f>
        <v>976.791809268493</v>
      </c>
      <c r="DJ164" s="0" t="n">
        <f aca="false">CY164*'Dist Horaria'!$R$6</f>
        <v>976.791809268493</v>
      </c>
      <c r="DK164" s="0" t="n">
        <f aca="false">CY164*'Dist Horaria'!$S$6</f>
        <v>976.791809268493</v>
      </c>
      <c r="DL164" s="0" t="n">
        <f aca="false">CY164*'Dist Horaria'!$T$6</f>
        <v>976.791809268493</v>
      </c>
      <c r="DM164" s="0" t="n">
        <f aca="false">CY164*'Dist Horaria'!$U$6</f>
        <v>976.791809268493</v>
      </c>
      <c r="DN164" s="0" t="n">
        <f aca="false">CY164*'Dist Horaria'!$V$6</f>
        <v>976.791809268493</v>
      </c>
      <c r="DO164" s="0" t="n">
        <f aca="false">CY164*'Dist Horaria'!$W$6</f>
        <v>976.791809268493</v>
      </c>
      <c r="DP164" s="0" t="n">
        <f aca="false">CY164*'Dist Horaria'!$X$6</f>
        <v>1488.44466174247</v>
      </c>
      <c r="DQ164" s="0" t="n">
        <f aca="false">CY164*'Dist Horaria'!$Y$6</f>
        <v>1488.44466174247</v>
      </c>
      <c r="DR164" s="0" t="n">
        <f aca="false">CY164*'Dist Horaria'!$Z$6</f>
        <v>1488.44466174247</v>
      </c>
      <c r="DS164" s="0" t="n">
        <f aca="false">CY164*'Dist Horaria'!$AA$6</f>
        <v>558.166748153425</v>
      </c>
      <c r="DT164" s="0" t="n">
        <f aca="false">CY164*'Dist Horaria'!$AB$6</f>
        <v>558.166748153425</v>
      </c>
      <c r="DU164" s="0" t="n">
        <f aca="false">CY164*'Dist Horaria'!$AC$6</f>
        <v>558.166748153425</v>
      </c>
      <c r="DV164" s="0" t="n">
        <f aca="false">CY164*'Dist Horaria'!$AD$6</f>
        <v>558.166748153425</v>
      </c>
      <c r="DW164" s="0" t="n">
        <f aca="false">CY164*'Dist Horaria'!$AE$6</f>
        <v>558.166748153425</v>
      </c>
      <c r="DX164" s="0" t="n">
        <f aca="false">AX164*1000000</f>
        <v>1294.29970586301</v>
      </c>
      <c r="DY164" s="0" t="n">
        <f aca="false">DX164*'Dist Horaria'!$H$6</f>
        <v>32.3574926465753</v>
      </c>
      <c r="DZ164" s="0" t="n">
        <f aca="false">DX164*'Dist Horaria'!$I$6</f>
        <v>32.3574926465753</v>
      </c>
      <c r="EA164" s="0" t="n">
        <f aca="false">DX164*'Dist Horaria'!$J$6</f>
        <v>32.3574926465753</v>
      </c>
      <c r="EB164" s="0" t="n">
        <f aca="false">DX164*'Dist Horaria'!$K$6</f>
        <v>32.3574926465753</v>
      </c>
      <c r="EC164" s="0" t="n">
        <f aca="false">DX164*'Dist Horaria'!$L$6</f>
        <v>32.3574926465753</v>
      </c>
      <c r="ED164" s="0" t="n">
        <f aca="false">DX164*'Dist Horaria'!$M$6</f>
        <v>86.2866470575343</v>
      </c>
      <c r="EE164" s="0" t="n">
        <f aca="false">DX164*'Dist Horaria'!$N$6</f>
        <v>86.2866470575343</v>
      </c>
      <c r="EF164" s="0" t="n">
        <f aca="false">DX164*'Dist Horaria'!$O$6</f>
        <v>86.2866470575343</v>
      </c>
      <c r="EG164" s="0" t="n">
        <f aca="false">DX164*'Dist Horaria'!$P$6</f>
        <v>56.6256121315069</v>
      </c>
      <c r="EH164" s="0" t="n">
        <f aca="false">DX164*'Dist Horaria'!$Q$6</f>
        <v>56.6256121315069</v>
      </c>
      <c r="EI164" s="0" t="n">
        <f aca="false">DX164*'Dist Horaria'!$R$6</f>
        <v>56.6256121315069</v>
      </c>
      <c r="EJ164" s="0" t="n">
        <f aca="false">DX164*'Dist Horaria'!$S$6</f>
        <v>56.6256121315069</v>
      </c>
      <c r="EK164" s="0" t="n">
        <f aca="false">DX164*'Dist Horaria'!$T$6</f>
        <v>56.6256121315069</v>
      </c>
      <c r="EL164" s="0" t="n">
        <f aca="false">DX164*'Dist Horaria'!$U$6</f>
        <v>56.6256121315069</v>
      </c>
      <c r="EM164" s="0" t="n">
        <f aca="false">DX164*'Dist Horaria'!$V$6</f>
        <v>56.6256121315069</v>
      </c>
      <c r="EN164" s="0" t="n">
        <f aca="false">DX164*'Dist Horaria'!$W$6</f>
        <v>56.6256121315069</v>
      </c>
      <c r="EO164" s="0" t="n">
        <f aca="false">DX164*'Dist Horaria'!$X$6</f>
        <v>86.2866470575343</v>
      </c>
      <c r="EP164" s="0" t="n">
        <f aca="false">DX164*'Dist Horaria'!$Y$6</f>
        <v>86.2866470575343</v>
      </c>
      <c r="EQ164" s="0" t="n">
        <f aca="false">DX164*'Dist Horaria'!$Z$6</f>
        <v>86.2866470575343</v>
      </c>
      <c r="ER164" s="0" t="n">
        <f aca="false">DX164*'Dist Horaria'!$AA$6</f>
        <v>32.3574926465753</v>
      </c>
      <c r="ES164" s="0" t="n">
        <f aca="false">DX164*'Dist Horaria'!$AB$6</f>
        <v>32.3574926465753</v>
      </c>
      <c r="ET164" s="0" t="n">
        <f aca="false">DX164*'Dist Horaria'!$AC$6</f>
        <v>32.3574926465753</v>
      </c>
      <c r="EU164" s="0" t="n">
        <f aca="false">DX164*'Dist Horaria'!$AD$6</f>
        <v>32.3574926465753</v>
      </c>
      <c r="EV164" s="0" t="n">
        <f aca="false">DX164*'Dist Horaria'!$AE$6</f>
        <v>32.3574926465753</v>
      </c>
      <c r="EW164" s="0" t="n">
        <f aca="false">BB164+CA164+CZ164+DY164</f>
        <v>1325.64670619588</v>
      </c>
      <c r="EX164" s="0" t="n">
        <f aca="false">BC164+CB164+DA164+DZ164</f>
        <v>1320.2559381617</v>
      </c>
      <c r="EY164" s="0" t="n">
        <f aca="false">BD164+CC164+DB164+EA164</f>
        <v>1315.16771569234</v>
      </c>
      <c r="EZ164" s="0" t="n">
        <f aca="false">BE164+CD164+DC164+EB164</f>
        <v>1310.83274887578</v>
      </c>
      <c r="FA164" s="0" t="n">
        <f aca="false">BF164+CE164+DD164+EC164</f>
        <v>1307.66492342911</v>
      </c>
      <c r="FB164" s="0" t="n">
        <f aca="false">BG164+CF164+DE164+ED164</f>
        <v>3179.22010518784</v>
      </c>
      <c r="FC164" s="0" t="n">
        <f aca="false">BH164+CG164+DF164+EE164</f>
        <v>3187.4134452729</v>
      </c>
      <c r="FD164" s="0" t="n">
        <f aca="false">BI164+CH164+DG164+EF164</f>
        <v>3187.4134452729</v>
      </c>
      <c r="FE164" s="0" t="n">
        <f aca="false">BJ164+CI164+DH164+EG164</f>
        <v>2218.25174770261</v>
      </c>
      <c r="FF164" s="0" t="n">
        <f aca="false">BK164+CJ164+DI164+EH164</f>
        <v>2244.8024410668</v>
      </c>
      <c r="FG164" s="0" t="n">
        <f aca="false">BL164+CK164+DJ164+EI164</f>
        <v>2264.11203624077</v>
      </c>
      <c r="FH164" s="0" t="n">
        <f aca="false">BM164+CL164+DK164+EJ164</f>
        <v>2273.76683382775</v>
      </c>
      <c r="FI164" s="0" t="n">
        <f aca="false">BN164+CM164+DL164+EK164</f>
        <v>2276.18053322449</v>
      </c>
      <c r="FJ164" s="0" t="n">
        <f aca="false">BO164+CN164+DM164+EL164</f>
        <v>2273.76683382775</v>
      </c>
      <c r="FK164" s="0" t="n">
        <f aca="false">BP164+CO164+DN164+EM164</f>
        <v>2268.93943503426</v>
      </c>
      <c r="FL164" s="0" t="n">
        <f aca="false">BQ164+CP164+DO164+EN164</f>
        <v>2261.69833684402</v>
      </c>
      <c r="FM164" s="0" t="n">
        <f aca="false">BR164+CQ164+DP164+EO164</f>
        <v>3286.44373076374</v>
      </c>
      <c r="FN164" s="0" t="n">
        <f aca="false">BS164+CR164+DQ164+EP164</f>
        <v>3279.8574302679</v>
      </c>
      <c r="FO164" s="0" t="n">
        <f aca="false">BT164+CS164+DR164+EQ164</f>
        <v>3244.00755201238</v>
      </c>
      <c r="FP164" s="0" t="n">
        <f aca="false">BU164+CT164+DS164+ER164</f>
        <v>1358.3738626391</v>
      </c>
      <c r="FQ164" s="0" t="n">
        <f aca="false">BV164+CU164+DT164+ES164</f>
        <v>1332.62266024622</v>
      </c>
      <c r="FR164" s="0" t="n">
        <f aca="false">BW164+CV164+DU164+ET164</f>
        <v>1350.09966662535</v>
      </c>
      <c r="FS164" s="0" t="n">
        <f aca="false">BX164+CW164+DV164+EU164</f>
        <v>1344.13641576036</v>
      </c>
      <c r="FT164" s="0" t="n">
        <f aca="false">BY164+CX164+DW164+EV164</f>
        <v>1337.82764443272</v>
      </c>
      <c r="FU164" s="0" t="n">
        <f aca="false">AM164*'Dist Horaria'!$H$10</f>
        <v>0.703114774315338</v>
      </c>
      <c r="FV164" s="0" t="n">
        <f aca="false">AM164*'Dist Horaria'!$I$10</f>
        <v>0.658037830889797</v>
      </c>
      <c r="FW164" s="0" t="n">
        <f aca="false">AM164*'Dist Horaria'!$J$10</f>
        <v>0.655189125052971</v>
      </c>
      <c r="FX164" s="0" t="n">
        <f aca="false">AM164*'Dist Horaria'!$K$10</f>
        <v>0.636346110970741</v>
      </c>
      <c r="FY164" s="0" t="n">
        <f aca="false">AM164*'Dist Horaria'!$L$10</f>
        <v>0.636600766539068</v>
      </c>
      <c r="FZ164" s="0" t="n">
        <f aca="false">AM164*'Dist Horaria'!$M$10</f>
        <v>0.681189017998539</v>
      </c>
      <c r="GA164" s="0" t="n">
        <f aca="false">AM164*'Dist Horaria'!$N$10</f>
        <v>0.644432967297096</v>
      </c>
      <c r="GB164" s="0" t="n">
        <f aca="false">AM164*'Dist Horaria'!$O$10</f>
        <v>0.633433697183777</v>
      </c>
      <c r="GC164" s="0" t="n">
        <f aca="false">AM164*'Dist Horaria'!$P$10</f>
        <v>0.643263137772839</v>
      </c>
      <c r="GD164" s="0" t="n">
        <f aca="false">AM164*'Dist Horaria'!$Q$10</f>
        <v>0.58213143844796</v>
      </c>
      <c r="GE164" s="0" t="n">
        <f aca="false">AM164*'Dist Horaria'!$R$10</f>
        <v>0.710287778427466</v>
      </c>
      <c r="GF164" s="0" t="n">
        <f aca="false">AM164*'Dist Horaria'!$S$10</f>
        <v>0.606613355104407</v>
      </c>
      <c r="GG164" s="0" t="n">
        <f aca="false">AR164*'Dist Horaria'!$H$10</f>
        <v>0.735478367953086</v>
      </c>
      <c r="GH164" s="0" t="n">
        <f aca="false">AR164*'Dist Horaria'!$I$10</f>
        <v>0.688326582790823</v>
      </c>
      <c r="GI164" s="0" t="n">
        <f aca="false">AR164*'Dist Horaria'!$J$10</f>
        <v>0.685346754182204</v>
      </c>
      <c r="GJ164" s="0" t="n">
        <f aca="false">AR164*'Dist Horaria'!$K$10</f>
        <v>0.66563641704982</v>
      </c>
      <c r="GK164" s="0" t="n">
        <f aca="false">AR164*'Dist Horaria'!$L$10</f>
        <v>0.665902794131663</v>
      </c>
      <c r="GL164" s="0" t="n">
        <f aca="false">AR164*'Dist Horaria'!$M$10</f>
        <v>0.712543393378389</v>
      </c>
      <c r="GM164" s="0" t="n">
        <f aca="false">AR164*'Dist Horaria'!$N$10</f>
        <v>0.674095502408352</v>
      </c>
      <c r="GN164" s="0" t="n">
        <f aca="false">AR164*'Dist Horaria'!$O$10</f>
        <v>0.66258994808474</v>
      </c>
      <c r="GO164" s="0" t="n">
        <f aca="false">AR164*'Dist Horaria'!$P$10</f>
        <v>0.672871826927885</v>
      </c>
      <c r="GP164" s="0" t="n">
        <f aca="false">AR164*'Dist Horaria'!$Q$10</f>
        <v>0.608926303249419</v>
      </c>
      <c r="GQ164" s="0" t="n">
        <f aca="false">AR164*'Dist Horaria'!$R$10</f>
        <v>0.742981537493004</v>
      </c>
      <c r="GR164" s="0" t="n">
        <f aca="false">AR164*'Dist Horaria'!$S$10</f>
        <v>0.634535095390617</v>
      </c>
      <c r="GS164" s="0" t="n">
        <f aca="false">AW164*'Dist Horaria'!$H$10</f>
        <v>0.0426364271277151</v>
      </c>
      <c r="GT164" s="0" t="n">
        <f aca="false">AW164*'Dist Horaria'!$I$10</f>
        <v>0.0399029903067144</v>
      </c>
      <c r="GU164" s="0" t="n">
        <f aca="false">AW164*'Dist Horaria'!$J$10</f>
        <v>0.0397302466192582</v>
      </c>
      <c r="GV164" s="0" t="n">
        <f aca="false">AW164*'Dist Horaria'!$K$10</f>
        <v>0.0385876183796997</v>
      </c>
      <c r="GW164" s="0" t="n">
        <f aca="false">AW164*'Dist Horaria'!$L$10</f>
        <v>0.0386030605293718</v>
      </c>
      <c r="GX164" s="0" t="n">
        <f aca="false">AW164*'Dist Horaria'!$M$10</f>
        <v>0.0413068633842544</v>
      </c>
      <c r="GY164" s="0" t="n">
        <f aca="false">AW164*'Dist Horaria'!$N$10</f>
        <v>0.0390780001396146</v>
      </c>
      <c r="GZ164" s="0" t="n">
        <f aca="false">AW164*'Dist Horaria'!$O$10</f>
        <v>0.0384110114831733</v>
      </c>
      <c r="HA164" s="0" t="n">
        <f aca="false">AW164*'Dist Horaria'!$P$10</f>
        <v>0.039007062430602</v>
      </c>
      <c r="HB164" s="0" t="n">
        <f aca="false">AW164*'Dist Horaria'!$Q$10</f>
        <v>0.0353000755506909</v>
      </c>
      <c r="HC164" s="0" t="n">
        <f aca="false">AW164*'Dist Horaria'!$R$10</f>
        <v>0.0430713934778553</v>
      </c>
      <c r="HD164" s="0" t="n">
        <f aca="false">AW164*'Dist Horaria'!$S$10</f>
        <v>0.0367846432110502</v>
      </c>
    </row>
    <row r="165" customFormat="false" ht="13.8" hidden="false" customHeight="false" outlineLevel="0" collapsed="false">
      <c r="A165" s="0" t="n">
        <v>4.62030277777778</v>
      </c>
      <c r="B165" s="0" t="n">
        <v>-74.0991777777778</v>
      </c>
      <c r="C165" s="0" t="n">
        <v>29</v>
      </c>
      <c r="D165" s="0" t="n">
        <v>26</v>
      </c>
      <c r="E165" s="0" t="n">
        <v>2331</v>
      </c>
      <c r="F165" s="0" t="n">
        <v>62</v>
      </c>
      <c r="G165" s="0" t="s">
        <v>650</v>
      </c>
      <c r="H165" s="1" t="n">
        <v>40781</v>
      </c>
      <c r="I165" s="0" t="s">
        <v>928</v>
      </c>
      <c r="J165" s="0" t="s">
        <v>929</v>
      </c>
      <c r="L165" s="0" t="s">
        <v>930</v>
      </c>
      <c r="M165" s="0" t="s">
        <v>931</v>
      </c>
      <c r="N165" s="0" t="n">
        <v>12</v>
      </c>
      <c r="O165" s="0" t="s">
        <v>130</v>
      </c>
      <c r="P165" s="0" t="s">
        <v>85</v>
      </c>
      <c r="Q165" s="0" t="s">
        <v>86</v>
      </c>
      <c r="R165" s="0" t="s">
        <v>87</v>
      </c>
      <c r="S165" s="0" t="n">
        <v>365</v>
      </c>
      <c r="T165" s="0" t="n">
        <v>24</v>
      </c>
      <c r="U165" s="0" t="n">
        <v>3</v>
      </c>
      <c r="V165" s="0" t="n">
        <v>68500</v>
      </c>
      <c r="W165" s="0" t="n">
        <f aca="false">V165*12</f>
        <v>822000</v>
      </c>
      <c r="X165" s="0" t="n">
        <v>1</v>
      </c>
      <c r="Y165" s="0" t="s">
        <v>176</v>
      </c>
      <c r="Z165" s="0" t="n">
        <v>22095.88</v>
      </c>
      <c r="AB165" s="0" t="n">
        <v>0.005</v>
      </c>
      <c r="AC165" s="0" t="n">
        <v>1</v>
      </c>
      <c r="AD165" s="0" t="n">
        <v>2755.54975844946</v>
      </c>
      <c r="AE165" s="0" t="n">
        <f aca="false">AD165/2204.59</f>
        <v>1.24991484060504</v>
      </c>
      <c r="AF165" s="0" t="n">
        <f aca="false">AE165/S165</f>
        <v>0.00342442422083572</v>
      </c>
      <c r="AG165" s="0" t="n">
        <f aca="false">AE165*EXP(AB165*AC165)</f>
        <v>1.25618006481604</v>
      </c>
      <c r="AH165" s="0" t="n">
        <f aca="false">AG165/S165</f>
        <v>0.00344158921867409</v>
      </c>
      <c r="AI165" s="0" t="s">
        <v>90</v>
      </c>
      <c r="AJ165" s="0" t="n">
        <f aca="false">IF(AI165="A",'FE DISTRIBUCIÓN'!$C$2,'FE DISTRIBUCIÓN'!$C$3)</f>
        <v>4.994E-006</v>
      </c>
      <c r="AK165" s="0" t="n">
        <f aca="false">W165*AJ165</f>
        <v>4.105068</v>
      </c>
      <c r="AL165" s="0" t="n">
        <f aca="false">AK165/365</f>
        <v>0.0112467616438356</v>
      </c>
      <c r="AM165" s="0" t="n">
        <f aca="false">AK165*EXP(AB165*AC165)</f>
        <v>4.12564473897926</v>
      </c>
      <c r="AN165" s="0" t="n">
        <f aca="false">AM165/365</f>
        <v>0.0113031362711761</v>
      </c>
      <c r="AO165" s="0" t="n">
        <v>5.223868284E-006</v>
      </c>
      <c r="AP165" s="0" t="n">
        <f aca="false">AO165*W165</f>
        <v>4.294019729448</v>
      </c>
      <c r="AQ165" s="0" t="n">
        <f aca="false">AP165/365</f>
        <v>0.011764437614926</v>
      </c>
      <c r="AR165" s="0" t="n">
        <f aca="false">AP165*EXP(AB165*AC165)</f>
        <v>4.31554359291254</v>
      </c>
      <c r="AS165" s="0" t="n">
        <f aca="false">AR165/365</f>
        <v>0.01182340710387</v>
      </c>
      <c r="AT165" s="0" t="n">
        <v>3.02832944E-007</v>
      </c>
      <c r="AU165" s="0" t="n">
        <f aca="false">AT165*W165</f>
        <v>0.248928679968</v>
      </c>
      <c r="AV165" s="0" t="n">
        <f aca="false">AU165/365</f>
        <v>0.000681996383473973</v>
      </c>
      <c r="AW165" s="0" t="n">
        <f aca="false">AU165*EXP(AB165*AC165)</f>
        <v>0.250176440168843</v>
      </c>
      <c r="AX165" s="0" t="n">
        <f aca="false">AW165/365</f>
        <v>0.000685414904572172</v>
      </c>
      <c r="AY165" s="0" t="n">
        <f aca="false">AW165+AR165+AM165+AG165</f>
        <v>9.94754483687668</v>
      </c>
      <c r="AZ165" s="0" t="n">
        <f aca="false">AH165+AN165+AS165+AX165</f>
        <v>0.0272535474982923</v>
      </c>
      <c r="BA165" s="0" t="n">
        <f aca="false">AH165*1000000</f>
        <v>3441.58921867409</v>
      </c>
      <c r="BB165" s="0" t="n">
        <f aca="false">BA165*'Dist Horaria'!$H$3</f>
        <v>119.920598260812</v>
      </c>
      <c r="BC165" s="0" t="n">
        <f aca="false">BA165*'Dist Horaria'!$I$3</f>
        <v>116.712609987685</v>
      </c>
      <c r="BD165" s="0" t="n">
        <f aca="false">BA165*'Dist Horaria'!$J$3</f>
        <v>113.684663337172</v>
      </c>
      <c r="BE165" s="0" t="n">
        <f aca="false">BA165*'Dist Horaria'!$K$3</f>
        <v>111.10497105144</v>
      </c>
      <c r="BF165" s="0" t="n">
        <f aca="false">BA165*'Dist Horaria'!$L$3</f>
        <v>109.219832084266</v>
      </c>
      <c r="BG165" s="0" t="n">
        <f aca="false">BA165*'Dist Horaria'!$M$3</f>
        <v>108.033014589821</v>
      </c>
      <c r="BH165" s="0" t="n">
        <f aca="false">BA165*'Dist Horaria'!$N$3</f>
        <v>112.908783449464</v>
      </c>
      <c r="BI165" s="0" t="n">
        <f aca="false">BA165*'Dist Horaria'!$O$3</f>
        <v>112.908783449464</v>
      </c>
      <c r="BJ165" s="0" t="n">
        <f aca="false">BA165*'Dist Horaria'!$P$3</f>
        <v>149.382130392993</v>
      </c>
      <c r="BK165" s="0" t="n">
        <f aca="false">BA165*'Dist Horaria'!$Q$3</f>
        <v>165.182163415328</v>
      </c>
      <c r="BL165" s="0" t="n">
        <f aca="false">BA165*'Dist Horaria'!$R$3</f>
        <v>176.673096522482</v>
      </c>
      <c r="BM165" s="0" t="n">
        <f aca="false">BA165*'Dist Horaria'!$S$3</f>
        <v>182.418563076058</v>
      </c>
      <c r="BN165" s="0" t="n">
        <f aca="false">BA165*'Dist Horaria'!$T$3</f>
        <v>183.854929714453</v>
      </c>
      <c r="BO165" s="0" t="n">
        <f aca="false">BA165*'Dist Horaria'!$U$3</f>
        <v>182.418563076058</v>
      </c>
      <c r="BP165" s="0" t="n">
        <f aca="false">BA165*'Dist Horaria'!$V$3</f>
        <v>179.54582979927</v>
      </c>
      <c r="BQ165" s="0" t="n">
        <f aca="false">BA165*'Dist Horaria'!$W$3</f>
        <v>175.236729884088</v>
      </c>
      <c r="BR165" s="0" t="n">
        <f aca="false">BA165*'Dist Horaria'!$X$3</f>
        <v>171.840644832658</v>
      </c>
      <c r="BS165" s="0" t="n">
        <f aca="false">BA165*'Dist Horaria'!$Y$3</f>
        <v>167.921208006588</v>
      </c>
      <c r="BT165" s="0" t="n">
        <f aca="false">BA165*'Dist Horaria'!$Z$3</f>
        <v>146.587329734027</v>
      </c>
      <c r="BU165" s="0" t="n">
        <f aca="false">BA165*'Dist Horaria'!$AA$3</f>
        <v>139.396178255545</v>
      </c>
      <c r="BV165" s="0" t="n">
        <f aca="false">BA165*'Dist Horaria'!$AB$3</f>
        <v>124.071913740438</v>
      </c>
      <c r="BW165" s="0" t="n">
        <f aca="false">BA165*'Dist Horaria'!$AC$3</f>
        <v>134.472292899433</v>
      </c>
      <c r="BX165" s="0" t="n">
        <f aca="false">BA165*'Dist Horaria'!$AD$3</f>
        <v>130.923626230173</v>
      </c>
      <c r="BY165" s="0" t="n">
        <f aca="false">BA165*'Dist Horaria'!$AE$3</f>
        <v>127.169344037245</v>
      </c>
      <c r="BZ165" s="0" t="n">
        <f aca="false">AN165*1000000</f>
        <v>11303.1362711761</v>
      </c>
      <c r="CA165" s="0" t="n">
        <f aca="false">BZ165*'Dist Horaria'!$H$6</f>
        <v>282.578406779401</v>
      </c>
      <c r="CB165" s="0" t="n">
        <f aca="false">BZ165*'Dist Horaria'!$I$6</f>
        <v>282.578406779401</v>
      </c>
      <c r="CC165" s="0" t="n">
        <f aca="false">BZ165*'Dist Horaria'!$J$6</f>
        <v>282.578406779401</v>
      </c>
      <c r="CD165" s="0" t="n">
        <f aca="false">BZ165*'Dist Horaria'!$K$6</f>
        <v>282.578406779401</v>
      </c>
      <c r="CE165" s="0" t="n">
        <f aca="false">BZ165*'Dist Horaria'!$L$6</f>
        <v>282.578406779401</v>
      </c>
      <c r="CF165" s="0" t="n">
        <f aca="false">BZ165*'Dist Horaria'!$M$6</f>
        <v>753.542418078404</v>
      </c>
      <c r="CG165" s="0" t="n">
        <f aca="false">BZ165*'Dist Horaria'!$N$6</f>
        <v>753.542418078404</v>
      </c>
      <c r="CH165" s="0" t="n">
        <f aca="false">BZ165*'Dist Horaria'!$O$6</f>
        <v>753.542418078404</v>
      </c>
      <c r="CI165" s="0" t="n">
        <f aca="false">BZ165*'Dist Horaria'!$P$6</f>
        <v>494.512211863952</v>
      </c>
      <c r="CJ165" s="0" t="n">
        <f aca="false">BZ165*'Dist Horaria'!$Q$6</f>
        <v>494.512211863952</v>
      </c>
      <c r="CK165" s="0" t="n">
        <f aca="false">BZ165*'Dist Horaria'!$R$6</f>
        <v>494.512211863952</v>
      </c>
      <c r="CL165" s="0" t="n">
        <f aca="false">BZ165*'Dist Horaria'!$S$6</f>
        <v>494.512211863952</v>
      </c>
      <c r="CM165" s="0" t="n">
        <f aca="false">BZ165*'Dist Horaria'!$T$6</f>
        <v>494.512211863952</v>
      </c>
      <c r="CN165" s="0" t="n">
        <f aca="false">BZ165*'Dist Horaria'!$U$6</f>
        <v>494.512211863952</v>
      </c>
      <c r="CO165" s="0" t="n">
        <f aca="false">BZ165*'Dist Horaria'!$V$6</f>
        <v>494.512211863952</v>
      </c>
      <c r="CP165" s="0" t="n">
        <f aca="false">BZ165*'Dist Horaria'!$W$6</f>
        <v>494.512211863952</v>
      </c>
      <c r="CQ165" s="0" t="n">
        <f aca="false">BZ165*'Dist Horaria'!$X$6</f>
        <v>753.542418078404</v>
      </c>
      <c r="CR165" s="0" t="n">
        <f aca="false">BZ165*'Dist Horaria'!$Y$6</f>
        <v>753.542418078404</v>
      </c>
      <c r="CS165" s="0" t="n">
        <f aca="false">BZ165*'Dist Horaria'!$Z$6</f>
        <v>753.542418078404</v>
      </c>
      <c r="CT165" s="0" t="n">
        <f aca="false">BZ165*'Dist Horaria'!$AA$6</f>
        <v>282.578406779401</v>
      </c>
      <c r="CU165" s="0" t="n">
        <f aca="false">BZ165*'Dist Horaria'!$AB$6</f>
        <v>282.578406779401</v>
      </c>
      <c r="CV165" s="0" t="n">
        <f aca="false">BZ165*'Dist Horaria'!$AC$6</f>
        <v>282.578406779401</v>
      </c>
      <c r="CW165" s="0" t="n">
        <f aca="false">BZ165*'Dist Horaria'!$AD$6</f>
        <v>282.578406779401</v>
      </c>
      <c r="CX165" s="0" t="n">
        <f aca="false">BZ165*'Dist Horaria'!$AE$6</f>
        <v>282.578406779401</v>
      </c>
      <c r="CY165" s="0" t="n">
        <f aca="false">AS165*1000000</f>
        <v>11823.40710387</v>
      </c>
      <c r="CZ165" s="0" t="n">
        <f aca="false">CY165*'Dist Horaria'!$H$6</f>
        <v>295.585177596749</v>
      </c>
      <c r="DA165" s="0" t="n">
        <f aca="false">CY165*'Dist Horaria'!$I$6</f>
        <v>295.585177596749</v>
      </c>
      <c r="DB165" s="0" t="n">
        <f aca="false">CY165*'Dist Horaria'!$J$6</f>
        <v>295.585177596749</v>
      </c>
      <c r="DC165" s="0" t="n">
        <f aca="false">CY165*'Dist Horaria'!$K$6</f>
        <v>295.585177596749</v>
      </c>
      <c r="DD165" s="0" t="n">
        <f aca="false">CY165*'Dist Horaria'!$L$6</f>
        <v>295.585177596749</v>
      </c>
      <c r="DE165" s="0" t="n">
        <f aca="false">CY165*'Dist Horaria'!$M$6</f>
        <v>788.227140257998</v>
      </c>
      <c r="DF165" s="0" t="n">
        <f aca="false">CY165*'Dist Horaria'!$N$6</f>
        <v>788.227140257998</v>
      </c>
      <c r="DG165" s="0" t="n">
        <f aca="false">CY165*'Dist Horaria'!$O$6</f>
        <v>788.227140257998</v>
      </c>
      <c r="DH165" s="0" t="n">
        <f aca="false">CY165*'Dist Horaria'!$P$6</f>
        <v>517.274060794311</v>
      </c>
      <c r="DI165" s="0" t="n">
        <f aca="false">CY165*'Dist Horaria'!$Q$6</f>
        <v>517.274060794311</v>
      </c>
      <c r="DJ165" s="0" t="n">
        <f aca="false">CY165*'Dist Horaria'!$R$6</f>
        <v>517.274060794311</v>
      </c>
      <c r="DK165" s="0" t="n">
        <f aca="false">CY165*'Dist Horaria'!$S$6</f>
        <v>517.274060794311</v>
      </c>
      <c r="DL165" s="0" t="n">
        <f aca="false">CY165*'Dist Horaria'!$T$6</f>
        <v>517.274060794311</v>
      </c>
      <c r="DM165" s="0" t="n">
        <f aca="false">CY165*'Dist Horaria'!$U$6</f>
        <v>517.274060794311</v>
      </c>
      <c r="DN165" s="0" t="n">
        <f aca="false">CY165*'Dist Horaria'!$V$6</f>
        <v>517.274060794311</v>
      </c>
      <c r="DO165" s="0" t="n">
        <f aca="false">CY165*'Dist Horaria'!$W$6</f>
        <v>517.274060794311</v>
      </c>
      <c r="DP165" s="0" t="n">
        <f aca="false">CY165*'Dist Horaria'!$X$6</f>
        <v>788.227140257998</v>
      </c>
      <c r="DQ165" s="0" t="n">
        <f aca="false">CY165*'Dist Horaria'!$Y$6</f>
        <v>788.227140257998</v>
      </c>
      <c r="DR165" s="0" t="n">
        <f aca="false">CY165*'Dist Horaria'!$Z$6</f>
        <v>788.227140257998</v>
      </c>
      <c r="DS165" s="0" t="n">
        <f aca="false">CY165*'Dist Horaria'!$AA$6</f>
        <v>295.585177596749</v>
      </c>
      <c r="DT165" s="0" t="n">
        <f aca="false">CY165*'Dist Horaria'!$AB$6</f>
        <v>295.585177596749</v>
      </c>
      <c r="DU165" s="0" t="n">
        <f aca="false">CY165*'Dist Horaria'!$AC$6</f>
        <v>295.585177596749</v>
      </c>
      <c r="DV165" s="0" t="n">
        <f aca="false">CY165*'Dist Horaria'!$AD$6</f>
        <v>295.585177596749</v>
      </c>
      <c r="DW165" s="0" t="n">
        <f aca="false">CY165*'Dist Horaria'!$AE$6</f>
        <v>295.585177596749</v>
      </c>
      <c r="DX165" s="0" t="n">
        <f aca="false">AX165*1000000</f>
        <v>685.414904572172</v>
      </c>
      <c r="DY165" s="0" t="n">
        <f aca="false">DX165*'Dist Horaria'!$H$6</f>
        <v>17.1353726143043</v>
      </c>
      <c r="DZ165" s="0" t="n">
        <f aca="false">DX165*'Dist Horaria'!$I$6</f>
        <v>17.1353726143043</v>
      </c>
      <c r="EA165" s="0" t="n">
        <f aca="false">DX165*'Dist Horaria'!$J$6</f>
        <v>17.1353726143043</v>
      </c>
      <c r="EB165" s="0" t="n">
        <f aca="false">DX165*'Dist Horaria'!$K$6</f>
        <v>17.1353726143043</v>
      </c>
      <c r="EC165" s="0" t="n">
        <f aca="false">DX165*'Dist Horaria'!$L$6</f>
        <v>17.1353726143043</v>
      </c>
      <c r="ED165" s="0" t="n">
        <f aca="false">DX165*'Dist Horaria'!$M$6</f>
        <v>45.6943269714781</v>
      </c>
      <c r="EE165" s="0" t="n">
        <f aca="false">DX165*'Dist Horaria'!$N$6</f>
        <v>45.6943269714781</v>
      </c>
      <c r="EF165" s="0" t="n">
        <f aca="false">DX165*'Dist Horaria'!$O$6</f>
        <v>45.6943269714781</v>
      </c>
      <c r="EG165" s="0" t="n">
        <f aca="false">DX165*'Dist Horaria'!$P$6</f>
        <v>29.9869020750325</v>
      </c>
      <c r="EH165" s="0" t="n">
        <f aca="false">DX165*'Dist Horaria'!$Q$6</f>
        <v>29.9869020750325</v>
      </c>
      <c r="EI165" s="0" t="n">
        <f aca="false">DX165*'Dist Horaria'!$R$6</f>
        <v>29.9869020750325</v>
      </c>
      <c r="EJ165" s="0" t="n">
        <f aca="false">DX165*'Dist Horaria'!$S$6</f>
        <v>29.9869020750325</v>
      </c>
      <c r="EK165" s="0" t="n">
        <f aca="false">DX165*'Dist Horaria'!$T$6</f>
        <v>29.9869020750325</v>
      </c>
      <c r="EL165" s="0" t="n">
        <f aca="false">DX165*'Dist Horaria'!$U$6</f>
        <v>29.9869020750325</v>
      </c>
      <c r="EM165" s="0" t="n">
        <f aca="false">DX165*'Dist Horaria'!$V$6</f>
        <v>29.9869020750325</v>
      </c>
      <c r="EN165" s="0" t="n">
        <f aca="false">DX165*'Dist Horaria'!$W$6</f>
        <v>29.9869020750325</v>
      </c>
      <c r="EO165" s="0" t="n">
        <f aca="false">DX165*'Dist Horaria'!$X$6</f>
        <v>45.6943269714781</v>
      </c>
      <c r="EP165" s="0" t="n">
        <f aca="false">DX165*'Dist Horaria'!$Y$6</f>
        <v>45.6943269714781</v>
      </c>
      <c r="EQ165" s="0" t="n">
        <f aca="false">DX165*'Dist Horaria'!$Z$6</f>
        <v>45.6943269714781</v>
      </c>
      <c r="ER165" s="0" t="n">
        <f aca="false">DX165*'Dist Horaria'!$AA$6</f>
        <v>17.1353726143043</v>
      </c>
      <c r="ES165" s="0" t="n">
        <f aca="false">DX165*'Dist Horaria'!$AB$6</f>
        <v>17.1353726143043</v>
      </c>
      <c r="ET165" s="0" t="n">
        <f aca="false">DX165*'Dist Horaria'!$AC$6</f>
        <v>17.1353726143043</v>
      </c>
      <c r="EU165" s="0" t="n">
        <f aca="false">DX165*'Dist Horaria'!$AD$6</f>
        <v>17.1353726143043</v>
      </c>
      <c r="EV165" s="0" t="n">
        <f aca="false">DX165*'Dist Horaria'!$AE$6</f>
        <v>17.1353726143043</v>
      </c>
      <c r="EW165" s="0" t="n">
        <f aca="false">BB165+CA165+CZ165+DY165</f>
        <v>715.219555251267</v>
      </c>
      <c r="EX165" s="0" t="n">
        <f aca="false">BC165+CB165+DA165+DZ165</f>
        <v>712.01156697814</v>
      </c>
      <c r="EY165" s="0" t="n">
        <f aca="false">BD165+CC165+DB165+EA165</f>
        <v>708.983620327627</v>
      </c>
      <c r="EZ165" s="0" t="n">
        <f aca="false">BE165+CD165+DC165+EB165</f>
        <v>706.403928041895</v>
      </c>
      <c r="FA165" s="0" t="n">
        <f aca="false">BF165+CE165+DD165+EC165</f>
        <v>704.518789074721</v>
      </c>
      <c r="FB165" s="0" t="n">
        <f aca="false">BG165+CF165+DE165+ED165</f>
        <v>1695.4968998977</v>
      </c>
      <c r="FC165" s="0" t="n">
        <f aca="false">BH165+CG165+DF165+EE165</f>
        <v>1700.37266875734</v>
      </c>
      <c r="FD165" s="0" t="n">
        <f aca="false">BI165+CH165+DG165+EF165</f>
        <v>1700.37266875734</v>
      </c>
      <c r="FE165" s="0" t="n">
        <f aca="false">BJ165+CI165+DH165+EG165</f>
        <v>1191.15530512629</v>
      </c>
      <c r="FF165" s="0" t="n">
        <f aca="false">BK165+CJ165+DI165+EH165</f>
        <v>1206.95533814862</v>
      </c>
      <c r="FG165" s="0" t="n">
        <f aca="false">BL165+CK165+DJ165+EI165</f>
        <v>1218.44627125578</v>
      </c>
      <c r="FH165" s="0" t="n">
        <f aca="false">BM165+CL165+DK165+EJ165</f>
        <v>1224.19173780935</v>
      </c>
      <c r="FI165" s="0" t="n">
        <f aca="false">BN165+CM165+DL165+EK165</f>
        <v>1225.62810444775</v>
      </c>
      <c r="FJ165" s="0" t="n">
        <f aca="false">BO165+CN165+DM165+EL165</f>
        <v>1224.19173780935</v>
      </c>
      <c r="FK165" s="0" t="n">
        <f aca="false">BP165+CO165+DN165+EM165</f>
        <v>1221.31900453257</v>
      </c>
      <c r="FL165" s="0" t="n">
        <f aca="false">BQ165+CP165+DO165+EN165</f>
        <v>1217.00990461738</v>
      </c>
      <c r="FM165" s="0" t="n">
        <f aca="false">BR165+CQ165+DP165+EO165</f>
        <v>1759.30453014054</v>
      </c>
      <c r="FN165" s="0" t="n">
        <f aca="false">BS165+CR165+DQ165+EP165</f>
        <v>1755.38509331447</v>
      </c>
      <c r="FO165" s="0" t="n">
        <f aca="false">BT165+CS165+DR165+EQ165</f>
        <v>1734.05121504191</v>
      </c>
      <c r="FP165" s="0" t="n">
        <f aca="false">BU165+CT165+DS165+ER165</f>
        <v>734.695135246</v>
      </c>
      <c r="FQ165" s="0" t="n">
        <f aca="false">BV165+CU165+DT165+ES165</f>
        <v>719.370870730893</v>
      </c>
      <c r="FR165" s="0" t="n">
        <f aca="false">BW165+CV165+DU165+ET165</f>
        <v>729.771249889888</v>
      </c>
      <c r="FS165" s="0" t="n">
        <f aca="false">BX165+CW165+DV165+EU165</f>
        <v>726.222583220628</v>
      </c>
      <c r="FT165" s="0" t="n">
        <f aca="false">BY165+CX165+DW165+EV165</f>
        <v>722.4683010277</v>
      </c>
      <c r="FU165" s="0" t="n">
        <f aca="false">AM165*'Dist Horaria'!$H$10</f>
        <v>0.372344476134523</v>
      </c>
      <c r="FV165" s="0" t="n">
        <f aca="false">AM165*'Dist Horaria'!$I$10</f>
        <v>0.348473336601334</v>
      </c>
      <c r="FW165" s="0" t="n">
        <f aca="false">AM165*'Dist Horaria'!$J$10</f>
        <v>0.346964763717899</v>
      </c>
      <c r="FX165" s="0" t="n">
        <f aca="false">AM165*'Dist Horaria'!$K$10</f>
        <v>0.336986176347046</v>
      </c>
      <c r="FY165" s="0" t="n">
        <f aca="false">AM165*'Dist Horaria'!$L$10</f>
        <v>0.33712103284224</v>
      </c>
      <c r="FZ165" s="0" t="n">
        <f aca="false">AM165*'Dist Horaria'!$M$10</f>
        <v>0.360733378561469</v>
      </c>
      <c r="GA165" s="0" t="n">
        <f aca="false">AM165*'Dist Horaria'!$N$10</f>
        <v>0.34126868667453</v>
      </c>
      <c r="GB165" s="0" t="n">
        <f aca="false">AM165*'Dist Horaria'!$O$10</f>
        <v>0.335443866008239</v>
      </c>
      <c r="GC165" s="0" t="n">
        <f aca="false">AM165*'Dist Horaria'!$P$10</f>
        <v>0.340649186733286</v>
      </c>
      <c r="GD165" s="0" t="n">
        <f aca="false">AM165*'Dist Horaria'!$Q$10</f>
        <v>0.308276021793749</v>
      </c>
      <c r="GE165" s="0" t="n">
        <f aca="false">AM165*'Dist Horaria'!$R$10</f>
        <v>0.376143042963164</v>
      </c>
      <c r="GF165" s="0" t="n">
        <f aca="false">AM165*'Dist Horaria'!$S$10</f>
        <v>0.32124077060178</v>
      </c>
      <c r="GG165" s="0" t="n">
        <f aca="false">AR165*'Dist Horaria'!$H$10</f>
        <v>0.389483079615885</v>
      </c>
      <c r="GH165" s="0" t="n">
        <f aca="false">AR165*'Dist Horaria'!$I$10</f>
        <v>0.364513177991863</v>
      </c>
      <c r="GI165" s="0" t="n">
        <f aca="false">AR165*'Dist Horaria'!$J$10</f>
        <v>0.362935167170903</v>
      </c>
      <c r="GJ165" s="0" t="n">
        <f aca="false">AR165*'Dist Horaria'!$K$10</f>
        <v>0.352497276484935</v>
      </c>
      <c r="GK165" s="0" t="n">
        <f aca="false">AR165*'Dist Horaria'!$L$10</f>
        <v>0.35263834027511</v>
      </c>
      <c r="GL165" s="0" t="n">
        <f aca="false">AR165*'Dist Horaria'!$M$10</f>
        <v>0.377337536092796</v>
      </c>
      <c r="GM165" s="0" t="n">
        <f aca="false">AR165*'Dist Horaria'!$N$10</f>
        <v>0.3569769060155</v>
      </c>
      <c r="GN165" s="0" t="n">
        <f aca="false">AR165*'Dist Horaria'!$O$10</f>
        <v>0.350883975310931</v>
      </c>
      <c r="GO165" s="0" t="n">
        <f aca="false">AR165*'Dist Horaria'!$P$10</f>
        <v>0.356328891178695</v>
      </c>
      <c r="GP165" s="0" t="n">
        <f aca="false">AR165*'Dist Horaria'!$Q$10</f>
        <v>0.322465625343624</v>
      </c>
      <c r="GQ165" s="0" t="n">
        <f aca="false">AR165*'Dist Horaria'!$R$10</f>
        <v>0.393456490264822</v>
      </c>
      <c r="GR165" s="0" t="n">
        <f aca="false">AR165*'Dist Horaria'!$S$10</f>
        <v>0.336027127167473</v>
      </c>
      <c r="GS165" s="0" t="n">
        <f aca="false">AW165*'Dist Horaria'!$H$10</f>
        <v>0.0225787292530948</v>
      </c>
      <c r="GT165" s="0" t="n">
        <f aca="false">AW165*'Dist Horaria'!$I$10</f>
        <v>0.021131198724166</v>
      </c>
      <c r="GU165" s="0" t="n">
        <f aca="false">AW165*'Dist Horaria'!$J$10</f>
        <v>0.0210397198359944</v>
      </c>
      <c r="GV165" s="0" t="n">
        <f aca="false">AW165*'Dist Horaria'!$K$10</f>
        <v>0.0204346247237643</v>
      </c>
      <c r="GW165" s="0" t="n">
        <f aca="false">AW165*'Dist Horaria'!$L$10</f>
        <v>0.020442802334789</v>
      </c>
      <c r="GX165" s="0" t="n">
        <f aca="false">AW165*'Dist Horaria'!$M$10</f>
        <v>0.0218746397734954</v>
      </c>
      <c r="GY165" s="0" t="n">
        <f aca="false">AW165*'Dist Horaria'!$N$10</f>
        <v>0.0206943133922029</v>
      </c>
      <c r="GZ165" s="0" t="n">
        <f aca="false">AW165*'Dist Horaria'!$O$10</f>
        <v>0.020341100018025</v>
      </c>
      <c r="HA165" s="0" t="n">
        <f aca="false">AW165*'Dist Horaria'!$P$10</f>
        <v>0.020656747314707</v>
      </c>
      <c r="HB165" s="0" t="n">
        <f aca="false">AW165*'Dist Horaria'!$Q$10</f>
        <v>0.0186936594402101</v>
      </c>
      <c r="HC165" s="0" t="n">
        <f aca="false">AW165*'Dist Horaria'!$R$10</f>
        <v>0.02280907189941</v>
      </c>
      <c r="HD165" s="0" t="n">
        <f aca="false">AW165*'Dist Horaria'!$S$10</f>
        <v>0.0194798334589839</v>
      </c>
    </row>
    <row r="166" customFormat="false" ht="13.8" hidden="false" customHeight="false" outlineLevel="0" collapsed="false">
      <c r="A166" s="0" t="n">
        <v>4.62511221578031</v>
      </c>
      <c r="B166" s="0" t="n">
        <v>-74.101688249672</v>
      </c>
      <c r="C166" s="0" t="n">
        <v>29</v>
      </c>
      <c r="D166" s="0" t="n">
        <v>27</v>
      </c>
      <c r="E166" s="0" t="n">
        <v>2344</v>
      </c>
      <c r="F166" s="0" t="n">
        <v>63</v>
      </c>
      <c r="G166" s="0" t="s">
        <v>650</v>
      </c>
      <c r="H166" s="1" t="n">
        <v>41258</v>
      </c>
      <c r="I166" s="0" t="s">
        <v>932</v>
      </c>
      <c r="J166" s="0" t="s">
        <v>933</v>
      </c>
      <c r="L166" s="0" t="s">
        <v>934</v>
      </c>
      <c r="M166" s="0" t="s">
        <v>935</v>
      </c>
      <c r="N166" s="0" t="s">
        <v>936</v>
      </c>
      <c r="O166" s="0" t="s">
        <v>130</v>
      </c>
      <c r="P166" s="0" t="s">
        <v>85</v>
      </c>
      <c r="Q166" s="0" t="s">
        <v>86</v>
      </c>
      <c r="R166" s="0" t="s">
        <v>87</v>
      </c>
      <c r="S166" s="0" t="n">
        <v>365</v>
      </c>
      <c r="T166" s="0" t="n">
        <v>24</v>
      </c>
      <c r="U166" s="0" t="n">
        <v>3</v>
      </c>
      <c r="V166" s="0" t="n">
        <v>45000</v>
      </c>
      <c r="W166" s="0" t="n">
        <f aca="false">V166*12</f>
        <v>540000</v>
      </c>
      <c r="X166" s="0" t="n">
        <v>1</v>
      </c>
      <c r="Y166" s="0" t="s">
        <v>937</v>
      </c>
      <c r="Z166" s="0" t="n">
        <v>40503.76</v>
      </c>
      <c r="AB166" s="0" t="n">
        <v>0.005</v>
      </c>
      <c r="AC166" s="0" t="n">
        <v>0</v>
      </c>
      <c r="AD166" s="0" t="n">
        <v>2257.51786938377</v>
      </c>
      <c r="AE166" s="0" t="n">
        <f aca="false">AD166/2204.59</f>
        <v>1.02400803296022</v>
      </c>
      <c r="AF166" s="0" t="n">
        <f aca="false">AE166/S166</f>
        <v>0.00280550146016499</v>
      </c>
      <c r="AG166" s="0" t="n">
        <f aca="false">AE166*EXP(AB166*AC166)</f>
        <v>1.02400803296022</v>
      </c>
      <c r="AH166" s="0" t="n">
        <f aca="false">AG166/S166</f>
        <v>0.00280550146016499</v>
      </c>
      <c r="AI166" s="0" t="s">
        <v>90</v>
      </c>
      <c r="AJ166" s="0" t="n">
        <f aca="false">IF(AI166="A",'FE DISTRIBUCIÓN'!$C$2,'FE DISTRIBUCIÓN'!$C$3)</f>
        <v>4.994E-006</v>
      </c>
      <c r="AK166" s="0" t="n">
        <f aca="false">W166*AJ166</f>
        <v>2.69676</v>
      </c>
      <c r="AL166" s="0" t="n">
        <f aca="false">AK166/365</f>
        <v>0.00738838356164384</v>
      </c>
      <c r="AM166" s="0" t="n">
        <f aca="false">AK166*EXP(AB166*AC166)</f>
        <v>2.69676</v>
      </c>
      <c r="AN166" s="0" t="n">
        <f aca="false">AM166/365</f>
        <v>0.00738838356164384</v>
      </c>
      <c r="AO166" s="0" t="n">
        <v>5.223868284E-006</v>
      </c>
      <c r="AP166" s="0" t="n">
        <f aca="false">AO166*W166</f>
        <v>2.82088887336</v>
      </c>
      <c r="AQ166" s="0" t="n">
        <f aca="false">AP166/365</f>
        <v>0.00772846266673973</v>
      </c>
      <c r="AR166" s="0" t="n">
        <f aca="false">AP166*EXP(AB166*AC166)</f>
        <v>2.82088887336</v>
      </c>
      <c r="AS166" s="0" t="n">
        <f aca="false">AR166/365</f>
        <v>0.00772846266673973</v>
      </c>
      <c r="AT166" s="0" t="n">
        <v>3.02832944E-007</v>
      </c>
      <c r="AU166" s="0" t="n">
        <f aca="false">AT166*W166</f>
        <v>0.16352978976</v>
      </c>
      <c r="AV166" s="0" t="n">
        <f aca="false">AU166/365</f>
        <v>0.000448026821260274</v>
      </c>
      <c r="AW166" s="0" t="n">
        <f aca="false">AU166*EXP(AB166*AC166)</f>
        <v>0.16352978976</v>
      </c>
      <c r="AX166" s="0" t="n">
        <f aca="false">AW166/365</f>
        <v>0.000448026821260274</v>
      </c>
      <c r="AY166" s="0" t="n">
        <f aca="false">AW166+AR166+AM166+AG166</f>
        <v>6.70518669608022</v>
      </c>
      <c r="AZ166" s="0" t="n">
        <f aca="false">AH166+AN166+AS166+AX166</f>
        <v>0.0183703745098088</v>
      </c>
      <c r="BA166" s="0" t="n">
        <f aca="false">AH166*1000000</f>
        <v>2805.50146016499</v>
      </c>
      <c r="BB166" s="0" t="n">
        <f aca="false">BA166*'Dist Horaria'!$H$3</f>
        <v>97.7564119794005</v>
      </c>
      <c r="BC166" s="0" t="n">
        <f aca="false">BA166*'Dist Horaria'!$I$3</f>
        <v>95.1413364394097</v>
      </c>
      <c r="BD166" s="0" t="n">
        <f aca="false">BA166*'Dist Horaria'!$J$3</f>
        <v>92.6730265367572</v>
      </c>
      <c r="BE166" s="0" t="n">
        <f aca="false">BA166*'Dist Horaria'!$K$3</f>
        <v>90.5701229028407</v>
      </c>
      <c r="BF166" s="0" t="n">
        <f aca="false">BA166*'Dist Horaria'!$L$3</f>
        <v>89.0334025713368</v>
      </c>
      <c r="BG166" s="0" t="n">
        <f aca="false">BA166*'Dist Horaria'!$M$3</f>
        <v>88.0659372516672</v>
      </c>
      <c r="BH166" s="0" t="n">
        <f aca="false">BA166*'Dist Horaria'!$N$3</f>
        <v>92.0405477545519</v>
      </c>
      <c r="BI166" s="0" t="n">
        <f aca="false">BA166*'Dist Horaria'!$O$3</f>
        <v>92.0405477545519</v>
      </c>
      <c r="BJ166" s="0" t="n">
        <f aca="false">BA166*'Dist Horaria'!$P$3</f>
        <v>121.772750410218</v>
      </c>
      <c r="BK166" s="0" t="n">
        <f aca="false">BA166*'Dist Horaria'!$Q$3</f>
        <v>134.65256054976</v>
      </c>
      <c r="BL166" s="0" t="n">
        <f aca="false">BA166*'Dist Horaria'!$R$3</f>
        <v>144.0196951967</v>
      </c>
      <c r="BM166" s="0" t="n">
        <f aca="false">BA166*'Dist Horaria'!$S$3</f>
        <v>148.70326252017</v>
      </c>
      <c r="BN166" s="0" t="n">
        <f aca="false">BA166*'Dist Horaria'!$T$3</f>
        <v>149.874154351037</v>
      </c>
      <c r="BO166" s="0" t="n">
        <f aca="false">BA166*'Dist Horaria'!$U$3</f>
        <v>148.70326252017</v>
      </c>
      <c r="BP166" s="0" t="n">
        <f aca="false">BA166*'Dist Horaria'!$V$3</f>
        <v>146.361478858435</v>
      </c>
      <c r="BQ166" s="0" t="n">
        <f aca="false">BA166*'Dist Horaria'!$W$3</f>
        <v>142.848803365833</v>
      </c>
      <c r="BR166" s="0" t="n">
        <f aca="false">BA166*'Dist Horaria'!$X$3</f>
        <v>140.080395817677</v>
      </c>
      <c r="BS166" s="0" t="n">
        <f aca="false">BA166*'Dist Horaria'!$Y$3</f>
        <v>136.8853643831</v>
      </c>
      <c r="BT166" s="0" t="n">
        <f aca="false">BA166*'Dist Horaria'!$Z$3</f>
        <v>119.494495560088</v>
      </c>
      <c r="BU166" s="0" t="n">
        <f aca="false">BA166*'Dist Horaria'!$AA$3</f>
        <v>113.632440360798</v>
      </c>
      <c r="BV166" s="0" t="n">
        <f aca="false">BA166*'Dist Horaria'!$AB$3</f>
        <v>101.140465362792</v>
      </c>
      <c r="BW166" s="0" t="n">
        <f aca="false">BA166*'Dist Horaria'!$AC$3</f>
        <v>109.618606437417</v>
      </c>
      <c r="BX166" s="0" t="n">
        <f aca="false">BA166*'Dist Horaria'!$AD$3</f>
        <v>106.72581799299</v>
      </c>
      <c r="BY166" s="0" t="n">
        <f aca="false">BA166*'Dist Horaria'!$AE$3</f>
        <v>103.66541667694</v>
      </c>
      <c r="BZ166" s="0" t="n">
        <f aca="false">AN166*1000000</f>
        <v>7388.38356164384</v>
      </c>
      <c r="CA166" s="0" t="n">
        <f aca="false">BZ166*'Dist Horaria'!$H$6</f>
        <v>184.709589041096</v>
      </c>
      <c r="CB166" s="0" t="n">
        <f aca="false">BZ166*'Dist Horaria'!$I$6</f>
        <v>184.709589041096</v>
      </c>
      <c r="CC166" s="0" t="n">
        <f aca="false">BZ166*'Dist Horaria'!$J$6</f>
        <v>184.709589041096</v>
      </c>
      <c r="CD166" s="0" t="n">
        <f aca="false">BZ166*'Dist Horaria'!$K$6</f>
        <v>184.709589041096</v>
      </c>
      <c r="CE166" s="0" t="n">
        <f aca="false">BZ166*'Dist Horaria'!$L$6</f>
        <v>184.709589041096</v>
      </c>
      <c r="CF166" s="0" t="n">
        <f aca="false">BZ166*'Dist Horaria'!$M$6</f>
        <v>492.558904109589</v>
      </c>
      <c r="CG166" s="0" t="n">
        <f aca="false">BZ166*'Dist Horaria'!$N$6</f>
        <v>492.558904109589</v>
      </c>
      <c r="CH166" s="0" t="n">
        <f aca="false">BZ166*'Dist Horaria'!$O$6</f>
        <v>492.558904109589</v>
      </c>
      <c r="CI166" s="0" t="n">
        <f aca="false">BZ166*'Dist Horaria'!$P$6</f>
        <v>323.241780821918</v>
      </c>
      <c r="CJ166" s="0" t="n">
        <f aca="false">BZ166*'Dist Horaria'!$Q$6</f>
        <v>323.241780821918</v>
      </c>
      <c r="CK166" s="0" t="n">
        <f aca="false">BZ166*'Dist Horaria'!$R$6</f>
        <v>323.241780821918</v>
      </c>
      <c r="CL166" s="0" t="n">
        <f aca="false">BZ166*'Dist Horaria'!$S$6</f>
        <v>323.241780821918</v>
      </c>
      <c r="CM166" s="0" t="n">
        <f aca="false">BZ166*'Dist Horaria'!$T$6</f>
        <v>323.241780821918</v>
      </c>
      <c r="CN166" s="0" t="n">
        <f aca="false">BZ166*'Dist Horaria'!$U$6</f>
        <v>323.241780821918</v>
      </c>
      <c r="CO166" s="0" t="n">
        <f aca="false">BZ166*'Dist Horaria'!$V$6</f>
        <v>323.241780821918</v>
      </c>
      <c r="CP166" s="0" t="n">
        <f aca="false">BZ166*'Dist Horaria'!$W$6</f>
        <v>323.241780821918</v>
      </c>
      <c r="CQ166" s="0" t="n">
        <f aca="false">BZ166*'Dist Horaria'!$X$6</f>
        <v>492.558904109589</v>
      </c>
      <c r="CR166" s="0" t="n">
        <f aca="false">BZ166*'Dist Horaria'!$Y$6</f>
        <v>492.558904109589</v>
      </c>
      <c r="CS166" s="0" t="n">
        <f aca="false">BZ166*'Dist Horaria'!$Z$6</f>
        <v>492.558904109589</v>
      </c>
      <c r="CT166" s="0" t="n">
        <f aca="false">BZ166*'Dist Horaria'!$AA$6</f>
        <v>184.709589041096</v>
      </c>
      <c r="CU166" s="0" t="n">
        <f aca="false">BZ166*'Dist Horaria'!$AB$6</f>
        <v>184.709589041096</v>
      </c>
      <c r="CV166" s="0" t="n">
        <f aca="false">BZ166*'Dist Horaria'!$AC$6</f>
        <v>184.709589041096</v>
      </c>
      <c r="CW166" s="0" t="n">
        <f aca="false">BZ166*'Dist Horaria'!$AD$6</f>
        <v>184.709589041096</v>
      </c>
      <c r="CX166" s="0" t="n">
        <f aca="false">BZ166*'Dist Horaria'!$AE$6</f>
        <v>184.709589041096</v>
      </c>
      <c r="CY166" s="0" t="n">
        <f aca="false">AS166*1000000</f>
        <v>7728.46266673973</v>
      </c>
      <c r="CZ166" s="0" t="n">
        <f aca="false">CY166*'Dist Horaria'!$H$6</f>
        <v>193.211566668493</v>
      </c>
      <c r="DA166" s="0" t="n">
        <f aca="false">CY166*'Dist Horaria'!$I$6</f>
        <v>193.211566668493</v>
      </c>
      <c r="DB166" s="0" t="n">
        <f aca="false">CY166*'Dist Horaria'!$J$6</f>
        <v>193.211566668493</v>
      </c>
      <c r="DC166" s="0" t="n">
        <f aca="false">CY166*'Dist Horaria'!$K$6</f>
        <v>193.211566668493</v>
      </c>
      <c r="DD166" s="0" t="n">
        <f aca="false">CY166*'Dist Horaria'!$L$6</f>
        <v>193.211566668493</v>
      </c>
      <c r="DE166" s="0" t="n">
        <f aca="false">CY166*'Dist Horaria'!$M$6</f>
        <v>515.230844449315</v>
      </c>
      <c r="DF166" s="0" t="n">
        <f aca="false">CY166*'Dist Horaria'!$N$6</f>
        <v>515.230844449315</v>
      </c>
      <c r="DG166" s="0" t="n">
        <f aca="false">CY166*'Dist Horaria'!$O$6</f>
        <v>515.230844449315</v>
      </c>
      <c r="DH166" s="0" t="n">
        <f aca="false">CY166*'Dist Horaria'!$P$6</f>
        <v>338.120241669863</v>
      </c>
      <c r="DI166" s="0" t="n">
        <f aca="false">CY166*'Dist Horaria'!$Q$6</f>
        <v>338.120241669863</v>
      </c>
      <c r="DJ166" s="0" t="n">
        <f aca="false">CY166*'Dist Horaria'!$R$6</f>
        <v>338.120241669863</v>
      </c>
      <c r="DK166" s="0" t="n">
        <f aca="false">CY166*'Dist Horaria'!$S$6</f>
        <v>338.120241669863</v>
      </c>
      <c r="DL166" s="0" t="n">
        <f aca="false">CY166*'Dist Horaria'!$T$6</f>
        <v>338.120241669863</v>
      </c>
      <c r="DM166" s="0" t="n">
        <f aca="false">CY166*'Dist Horaria'!$U$6</f>
        <v>338.120241669863</v>
      </c>
      <c r="DN166" s="0" t="n">
        <f aca="false">CY166*'Dist Horaria'!$V$6</f>
        <v>338.120241669863</v>
      </c>
      <c r="DO166" s="0" t="n">
        <f aca="false">CY166*'Dist Horaria'!$W$6</f>
        <v>338.120241669863</v>
      </c>
      <c r="DP166" s="0" t="n">
        <f aca="false">CY166*'Dist Horaria'!$X$6</f>
        <v>515.230844449315</v>
      </c>
      <c r="DQ166" s="0" t="n">
        <f aca="false">CY166*'Dist Horaria'!$Y$6</f>
        <v>515.230844449315</v>
      </c>
      <c r="DR166" s="0" t="n">
        <f aca="false">CY166*'Dist Horaria'!$Z$6</f>
        <v>515.230844449315</v>
      </c>
      <c r="DS166" s="0" t="n">
        <f aca="false">CY166*'Dist Horaria'!$AA$6</f>
        <v>193.211566668493</v>
      </c>
      <c r="DT166" s="0" t="n">
        <f aca="false">CY166*'Dist Horaria'!$AB$6</f>
        <v>193.211566668493</v>
      </c>
      <c r="DU166" s="0" t="n">
        <f aca="false">CY166*'Dist Horaria'!$AC$6</f>
        <v>193.211566668493</v>
      </c>
      <c r="DV166" s="0" t="n">
        <f aca="false">CY166*'Dist Horaria'!$AD$6</f>
        <v>193.211566668493</v>
      </c>
      <c r="DW166" s="0" t="n">
        <f aca="false">CY166*'Dist Horaria'!$AE$6</f>
        <v>193.211566668493</v>
      </c>
      <c r="DX166" s="0" t="n">
        <f aca="false">AX166*1000000</f>
        <v>448.026821260274</v>
      </c>
      <c r="DY166" s="0" t="n">
        <f aca="false">DX166*'Dist Horaria'!$H$6</f>
        <v>11.2006705315069</v>
      </c>
      <c r="DZ166" s="0" t="n">
        <f aca="false">DX166*'Dist Horaria'!$I$6</f>
        <v>11.2006705315069</v>
      </c>
      <c r="EA166" s="0" t="n">
        <f aca="false">DX166*'Dist Horaria'!$J$6</f>
        <v>11.2006705315069</v>
      </c>
      <c r="EB166" s="0" t="n">
        <f aca="false">DX166*'Dist Horaria'!$K$6</f>
        <v>11.2006705315069</v>
      </c>
      <c r="EC166" s="0" t="n">
        <f aca="false">DX166*'Dist Horaria'!$L$6</f>
        <v>11.2006705315069</v>
      </c>
      <c r="ED166" s="0" t="n">
        <f aca="false">DX166*'Dist Horaria'!$M$6</f>
        <v>29.8684547506849</v>
      </c>
      <c r="EE166" s="0" t="n">
        <f aca="false">DX166*'Dist Horaria'!$N$6</f>
        <v>29.8684547506849</v>
      </c>
      <c r="EF166" s="0" t="n">
        <f aca="false">DX166*'Dist Horaria'!$O$6</f>
        <v>29.8684547506849</v>
      </c>
      <c r="EG166" s="0" t="n">
        <f aca="false">DX166*'Dist Horaria'!$P$6</f>
        <v>19.601173430137</v>
      </c>
      <c r="EH166" s="0" t="n">
        <f aca="false">DX166*'Dist Horaria'!$Q$6</f>
        <v>19.601173430137</v>
      </c>
      <c r="EI166" s="0" t="n">
        <f aca="false">DX166*'Dist Horaria'!$R$6</f>
        <v>19.601173430137</v>
      </c>
      <c r="EJ166" s="0" t="n">
        <f aca="false">DX166*'Dist Horaria'!$S$6</f>
        <v>19.601173430137</v>
      </c>
      <c r="EK166" s="0" t="n">
        <f aca="false">DX166*'Dist Horaria'!$T$6</f>
        <v>19.601173430137</v>
      </c>
      <c r="EL166" s="0" t="n">
        <f aca="false">DX166*'Dist Horaria'!$U$6</f>
        <v>19.601173430137</v>
      </c>
      <c r="EM166" s="0" t="n">
        <f aca="false">DX166*'Dist Horaria'!$V$6</f>
        <v>19.601173430137</v>
      </c>
      <c r="EN166" s="0" t="n">
        <f aca="false">DX166*'Dist Horaria'!$W$6</f>
        <v>19.601173430137</v>
      </c>
      <c r="EO166" s="0" t="n">
        <f aca="false">DX166*'Dist Horaria'!$X$6</f>
        <v>29.8684547506849</v>
      </c>
      <c r="EP166" s="0" t="n">
        <f aca="false">DX166*'Dist Horaria'!$Y$6</f>
        <v>29.8684547506849</v>
      </c>
      <c r="EQ166" s="0" t="n">
        <f aca="false">DX166*'Dist Horaria'!$Z$6</f>
        <v>29.8684547506849</v>
      </c>
      <c r="ER166" s="0" t="n">
        <f aca="false">DX166*'Dist Horaria'!$AA$6</f>
        <v>11.2006705315069</v>
      </c>
      <c r="ES166" s="0" t="n">
        <f aca="false">DX166*'Dist Horaria'!$AB$6</f>
        <v>11.2006705315069</v>
      </c>
      <c r="ET166" s="0" t="n">
        <f aca="false">DX166*'Dist Horaria'!$AC$6</f>
        <v>11.2006705315069</v>
      </c>
      <c r="EU166" s="0" t="n">
        <f aca="false">DX166*'Dist Horaria'!$AD$6</f>
        <v>11.2006705315069</v>
      </c>
      <c r="EV166" s="0" t="n">
        <f aca="false">DX166*'Dist Horaria'!$AE$6</f>
        <v>11.2006705315069</v>
      </c>
      <c r="EW166" s="0" t="n">
        <f aca="false">BB166+CA166+CZ166+DY166</f>
        <v>486.878238220496</v>
      </c>
      <c r="EX166" s="0" t="n">
        <f aca="false">BC166+CB166+DA166+DZ166</f>
        <v>484.263162680506</v>
      </c>
      <c r="EY166" s="0" t="n">
        <f aca="false">BD166+CC166+DB166+EA166</f>
        <v>481.794852777853</v>
      </c>
      <c r="EZ166" s="0" t="n">
        <f aca="false">BE166+CD166+DC166+EB166</f>
        <v>479.691949143937</v>
      </c>
      <c r="FA166" s="0" t="n">
        <f aca="false">BF166+CE166+DD166+EC166</f>
        <v>478.155228812433</v>
      </c>
      <c r="FB166" s="0" t="n">
        <f aca="false">BG166+CF166+DE166+ED166</f>
        <v>1125.72414056126</v>
      </c>
      <c r="FC166" s="0" t="n">
        <f aca="false">BH166+CG166+DF166+EE166</f>
        <v>1129.69875106414</v>
      </c>
      <c r="FD166" s="0" t="n">
        <f aca="false">BI166+CH166+DG166+EF166</f>
        <v>1129.69875106414</v>
      </c>
      <c r="FE166" s="0" t="n">
        <f aca="false">BJ166+CI166+DH166+EG166</f>
        <v>802.735946332136</v>
      </c>
      <c r="FF166" s="0" t="n">
        <f aca="false">BK166+CJ166+DI166+EH166</f>
        <v>815.615756471678</v>
      </c>
      <c r="FG166" s="0" t="n">
        <f aca="false">BL166+CK166+DJ166+EI166</f>
        <v>824.982891118618</v>
      </c>
      <c r="FH166" s="0" t="n">
        <f aca="false">BM166+CL166+DK166+EJ166</f>
        <v>829.666458442088</v>
      </c>
      <c r="FI166" s="0" t="n">
        <f aca="false">BN166+CM166+DL166+EK166</f>
        <v>830.837350272955</v>
      </c>
      <c r="FJ166" s="0" t="n">
        <f aca="false">BO166+CN166+DM166+EL166</f>
        <v>829.666458442088</v>
      </c>
      <c r="FK166" s="0" t="n">
        <f aca="false">BP166+CO166+DN166+EM166</f>
        <v>827.324674780353</v>
      </c>
      <c r="FL166" s="0" t="n">
        <f aca="false">BQ166+CP166+DO166+EN166</f>
        <v>823.81199928775</v>
      </c>
      <c r="FM166" s="0" t="n">
        <f aca="false">BR166+CQ166+DP166+EO166</f>
        <v>1177.73859912727</v>
      </c>
      <c r="FN166" s="0" t="n">
        <f aca="false">BS166+CR166+DQ166+EP166</f>
        <v>1174.54356769269</v>
      </c>
      <c r="FO166" s="0" t="n">
        <f aca="false">BT166+CS166+DR166+EQ166</f>
        <v>1157.15269886968</v>
      </c>
      <c r="FP166" s="0" t="n">
        <f aca="false">BU166+CT166+DS166+ER166</f>
        <v>502.754266601894</v>
      </c>
      <c r="FQ166" s="0" t="n">
        <f aca="false">BV166+CU166+DT166+ES166</f>
        <v>490.262291603888</v>
      </c>
      <c r="FR166" s="0" t="n">
        <f aca="false">BW166+CV166+DU166+ET166</f>
        <v>498.740432678513</v>
      </c>
      <c r="FS166" s="0" t="n">
        <f aca="false">BX166+CW166+DV166+EU166</f>
        <v>495.847644234086</v>
      </c>
      <c r="FT166" s="0" t="n">
        <f aca="false">BY166+CX166+DW166+EV166</f>
        <v>492.787242918036</v>
      </c>
      <c r="FU166" s="0" t="n">
        <f aca="false">AM166*'Dist Horaria'!$H$10</f>
        <v>0.243385883416848</v>
      </c>
      <c r="FV166" s="0" t="n">
        <f aca="false">AM166*'Dist Horaria'!$I$10</f>
        <v>0.227782326077238</v>
      </c>
      <c r="FW166" s="0" t="n">
        <f aca="false">AM166*'Dist Horaria'!$J$10</f>
        <v>0.226796235595259</v>
      </c>
      <c r="FX166" s="0" t="n">
        <f aca="false">AM166*'Dist Horaria'!$K$10</f>
        <v>0.220273653797564</v>
      </c>
      <c r="FY166" s="0" t="n">
        <f aca="false">AM166*'Dist Horaria'!$L$10</f>
        <v>0.220361803801985</v>
      </c>
      <c r="FZ166" s="0" t="n">
        <f aca="false">AM166*'Dist Horaria'!$M$10</f>
        <v>0.235796198537956</v>
      </c>
      <c r="GA166" s="0" t="n">
        <f aca="false">AM166*'Dist Horaria'!$N$10</f>
        <v>0.223072950218226</v>
      </c>
      <c r="GB166" s="0" t="n">
        <f aca="false">AM166*'Dist Horaria'!$O$10</f>
        <v>0.219265510563615</v>
      </c>
      <c r="GC166" s="0" t="n">
        <f aca="false">AM166*'Dist Horaria'!$P$10</f>
        <v>0.22266800922906</v>
      </c>
      <c r="GD166" s="0" t="n">
        <f aca="false">AM166*'Dist Horaria'!$Q$10</f>
        <v>0.201507036385832</v>
      </c>
      <c r="GE166" s="0" t="n">
        <f aca="false">AM166*'Dist Horaria'!$R$10</f>
        <v>0.245868846378738</v>
      </c>
      <c r="GF166" s="0" t="n">
        <f aca="false">AM166*'Dist Horaria'!$S$10</f>
        <v>0.209981545997679</v>
      </c>
      <c r="GG166" s="0" t="n">
        <f aca="false">AR166*'Dist Horaria'!$H$10</f>
        <v>0.254588665829914</v>
      </c>
      <c r="GH166" s="0" t="n">
        <f aca="false">AR166*'Dist Horaria'!$I$10</f>
        <v>0.238266894042977</v>
      </c>
      <c r="GI166" s="0" t="n">
        <f aca="false">AR166*'Dist Horaria'!$J$10</f>
        <v>0.237235414909224</v>
      </c>
      <c r="GJ166" s="0" t="n">
        <f aca="false">AR166*'Dist Horaria'!$K$10</f>
        <v>0.230412605901861</v>
      </c>
      <c r="GK166" s="0" t="n">
        <f aca="false">AR166*'Dist Horaria'!$L$10</f>
        <v>0.230504813353268</v>
      </c>
      <c r="GL166" s="0" t="n">
        <f aca="false">AR166*'Dist Horaria'!$M$10</f>
        <v>0.246649636169442</v>
      </c>
      <c r="GM166" s="0" t="n">
        <f aca="false">AR166*'Dist Horaria'!$N$10</f>
        <v>0.23334075083366</v>
      </c>
      <c r="GN166" s="0" t="n">
        <f aca="false">AR166*'Dist Horaria'!$O$10</f>
        <v>0.22935805895241</v>
      </c>
      <c r="GO166" s="0" t="n">
        <f aca="false">AR166*'Dist Horaria'!$P$10</f>
        <v>0.232917170859652</v>
      </c>
      <c r="GP166" s="0" t="n">
        <f aca="false">AR166*'Dist Horaria'!$Q$10</f>
        <v>0.21078218189403</v>
      </c>
      <c r="GQ166" s="0" t="n">
        <f aca="false">AR166*'Dist Horaria'!$R$10</f>
        <v>0.257185916824501</v>
      </c>
      <c r="GR166" s="0" t="n">
        <f aca="false">AR166*'Dist Horaria'!$S$10</f>
        <v>0.21964676378906</v>
      </c>
      <c r="GS166" s="0" t="n">
        <f aca="false">AW166*'Dist Horaria'!$H$10</f>
        <v>0.0147587632365168</v>
      </c>
      <c r="GT166" s="0" t="n">
        <f aca="false">AW166*'Dist Horaria'!$I$10</f>
        <v>0.0138125735677088</v>
      </c>
      <c r="GU166" s="0" t="n">
        <f aca="false">AW166*'Dist Horaria'!$J$10</f>
        <v>0.0137527776758971</v>
      </c>
      <c r="GV166" s="0" t="n">
        <f aca="false">AW166*'Dist Horaria'!$K$10</f>
        <v>0.0133572525160499</v>
      </c>
      <c r="GW166" s="0" t="n">
        <f aca="false">AW166*'Dist Horaria'!$L$10</f>
        <v>0.0133625978755518</v>
      </c>
      <c r="GX166" s="0" t="n">
        <f aca="false">AW166*'Dist Horaria'!$M$10</f>
        <v>0.0142985296330112</v>
      </c>
      <c r="GY166" s="0" t="n">
        <f aca="false">AW166*'Dist Horaria'!$N$10</f>
        <v>0.0135270000483281</v>
      </c>
      <c r="GZ166" s="0" t="n">
        <f aca="false">AW166*'Dist Horaria'!$O$10</f>
        <v>0.01329611935956</v>
      </c>
      <c r="HA166" s="0" t="n">
        <f aca="false">AW166*'Dist Horaria'!$P$10</f>
        <v>0.0135024446875161</v>
      </c>
      <c r="HB166" s="0" t="n">
        <f aca="false">AW166*'Dist Horaria'!$Q$10</f>
        <v>0.012219256921393</v>
      </c>
      <c r="HC166" s="0" t="n">
        <f aca="false">AW166*'Dist Horaria'!$R$10</f>
        <v>0.0149093285115653</v>
      </c>
      <c r="HD166" s="0" t="n">
        <f aca="false">AW166*'Dist Horaria'!$S$10</f>
        <v>0.012733145726902</v>
      </c>
    </row>
    <row r="167" customFormat="false" ht="13.8" hidden="false" customHeight="false" outlineLevel="0" collapsed="false">
      <c r="A167" s="0" t="n">
        <v>4.63211029723598</v>
      </c>
      <c r="B167" s="0" t="n">
        <v>-74.1037748449833</v>
      </c>
      <c r="C167" s="0" t="n">
        <v>29</v>
      </c>
      <c r="D167" s="0" t="n">
        <v>27</v>
      </c>
      <c r="E167" s="0" t="n">
        <v>2344</v>
      </c>
      <c r="F167" s="0" t="n">
        <v>64</v>
      </c>
      <c r="G167" s="0" t="s">
        <v>650</v>
      </c>
      <c r="H167" s="1" t="n">
        <v>41459</v>
      </c>
      <c r="I167" s="0" t="s">
        <v>938</v>
      </c>
      <c r="J167" s="0" t="s">
        <v>939</v>
      </c>
      <c r="L167" s="0" t="s">
        <v>940</v>
      </c>
      <c r="M167" s="0" t="s">
        <v>941</v>
      </c>
      <c r="N167" s="0" t="n">
        <v>42</v>
      </c>
      <c r="O167" s="0" t="s">
        <v>435</v>
      </c>
      <c r="P167" s="0" t="s">
        <v>408</v>
      </c>
      <c r="Q167" s="0" t="s">
        <v>305</v>
      </c>
      <c r="R167" s="0" t="s">
        <v>409</v>
      </c>
      <c r="S167" s="0" t="n">
        <v>312</v>
      </c>
      <c r="T167" s="0" t="n">
        <v>24</v>
      </c>
      <c r="U167" s="0" t="n">
        <v>2</v>
      </c>
      <c r="V167" s="0" t="n">
        <v>300000</v>
      </c>
      <c r="W167" s="0" t="n">
        <f aca="false">V167*12</f>
        <v>3600000</v>
      </c>
      <c r="X167" s="0" t="n">
        <v>1</v>
      </c>
      <c r="Y167" s="0" t="s">
        <v>917</v>
      </c>
      <c r="Z167" s="0" t="n">
        <v>34945.74</v>
      </c>
      <c r="AB167" s="0" t="n">
        <v>0.005</v>
      </c>
      <c r="AC167" s="0" t="n">
        <v>-1</v>
      </c>
      <c r="AD167" s="0" t="n">
        <v>6456.82852746934</v>
      </c>
      <c r="AE167" s="0" t="n">
        <f aca="false">AD167/2204.59</f>
        <v>2.92881149214563</v>
      </c>
      <c r="AF167" s="0" t="n">
        <f aca="false">AE167/S167</f>
        <v>0.00938721632097959</v>
      </c>
      <c r="AG167" s="0" t="n">
        <f aca="false">AE167*EXP(AB167*AC167)</f>
        <v>2.91420398388784</v>
      </c>
      <c r="AH167" s="0" t="n">
        <f aca="false">AG167/S167</f>
        <v>0.00934039738425591</v>
      </c>
      <c r="AI167" s="0" t="s">
        <v>90</v>
      </c>
      <c r="AJ167" s="0" t="n">
        <f aca="false">IF(AI167="A",'FE DISTRIBUCIÓN'!$C$2,'FE DISTRIBUCIÓN'!$C$3)</f>
        <v>4.994E-006</v>
      </c>
      <c r="AK167" s="0" t="n">
        <f aca="false">W167*AJ167</f>
        <v>17.9784</v>
      </c>
      <c r="AL167" s="0" t="n">
        <f aca="false">AK167/365</f>
        <v>0.0492558904109589</v>
      </c>
      <c r="AM167" s="0" t="n">
        <f aca="false">AK167*EXP(AB167*AC167)</f>
        <v>17.8887323559177</v>
      </c>
      <c r="AN167" s="0" t="n">
        <f aca="false">AM167/365</f>
        <v>0.0490102256326513</v>
      </c>
      <c r="AO167" s="0" t="n">
        <v>5.223868284E-006</v>
      </c>
      <c r="AP167" s="0" t="n">
        <f aca="false">AO167*W167</f>
        <v>18.8059258224</v>
      </c>
      <c r="AQ167" s="0" t="n">
        <f aca="false">AP167/365</f>
        <v>0.0515230844449315</v>
      </c>
      <c r="AR167" s="0" t="n">
        <f aca="false">AP167*EXP(AB167*AC167)</f>
        <v>18.7121308760599</v>
      </c>
      <c r="AS167" s="0" t="n">
        <f aca="false">AR167/365</f>
        <v>0.0512661119892052</v>
      </c>
      <c r="AT167" s="0" t="n">
        <v>3.02832944E-007</v>
      </c>
      <c r="AU167" s="0" t="n">
        <f aca="false">AT167*W167</f>
        <v>1.0901985984</v>
      </c>
      <c r="AV167" s="0" t="n">
        <f aca="false">AU167/365</f>
        <v>0.00298684547506849</v>
      </c>
      <c r="AW167" s="0" t="n">
        <f aca="false">AU167*EXP(AB167*AC167)</f>
        <v>1.08476121020637</v>
      </c>
      <c r="AX167" s="0" t="n">
        <f aca="false">AW167/365</f>
        <v>0.00297194852111335</v>
      </c>
      <c r="AY167" s="0" t="n">
        <f aca="false">AW167+AR167+AM167+AG167</f>
        <v>40.5998284260719</v>
      </c>
      <c r="AZ167" s="0" t="n">
        <f aca="false">AH167+AN167+AS167+AX167</f>
        <v>0.112588683527226</v>
      </c>
      <c r="BA167" s="0" t="n">
        <f aca="false">AH167*1000000</f>
        <v>9340.39738425591</v>
      </c>
      <c r="BB167" s="0" t="n">
        <f aca="false">BA167*'Dist Horaria'!$H$3</f>
        <v>325.461864023745</v>
      </c>
      <c r="BC167" s="0" t="n">
        <f aca="false">BA167*'Dist Horaria'!$I$3</f>
        <v>316.75545446375</v>
      </c>
      <c r="BD167" s="0" t="n">
        <f aca="false">BA167*'Dist Horaria'!$J$3</f>
        <v>308.537673904508</v>
      </c>
      <c r="BE167" s="0" t="n">
        <f aca="false">BA167*'Dist Horaria'!$K$3</f>
        <v>301.536445824441</v>
      </c>
      <c r="BF167" s="0" t="n">
        <f aca="false">BA167*'Dist Horaria'!$L$3</f>
        <v>296.420220162641</v>
      </c>
      <c r="BG167" s="0" t="n">
        <f aca="false">BA167*'Dist Horaria'!$M$3</f>
        <v>293.199223606586</v>
      </c>
      <c r="BH167" s="0" t="n">
        <f aca="false">BA167*'Dist Horaria'!$N$3</f>
        <v>306.431952967702</v>
      </c>
      <c r="BI167" s="0" t="n">
        <f aca="false">BA167*'Dist Horaria'!$O$3</f>
        <v>306.431952967702</v>
      </c>
      <c r="BJ167" s="0" t="n">
        <f aca="false">BA167*'Dist Horaria'!$P$3</f>
        <v>405.419813732109</v>
      </c>
      <c r="BK167" s="0" t="n">
        <f aca="false">BA167*'Dist Horaria'!$Q$3</f>
        <v>448.300755569159</v>
      </c>
      <c r="BL167" s="0" t="n">
        <f aca="false">BA167*'Dist Horaria'!$R$3</f>
        <v>479.486895087013</v>
      </c>
      <c r="BM167" s="0" t="n">
        <f aca="false">BA167*'Dist Horaria'!$S$3</f>
        <v>495.07996484594</v>
      </c>
      <c r="BN167" s="0" t="n">
        <f aca="false">BA167*'Dist Horaria'!$T$3</f>
        <v>498.978232285672</v>
      </c>
      <c r="BO167" s="0" t="n">
        <f aca="false">BA167*'Dist Horaria'!$U$3</f>
        <v>495.07996484594</v>
      </c>
      <c r="BP167" s="0" t="n">
        <f aca="false">BA167*'Dist Horaria'!$V$3</f>
        <v>487.283429966477</v>
      </c>
      <c r="BQ167" s="0" t="n">
        <f aca="false">BA167*'Dist Horaria'!$W$3</f>
        <v>475.588627647281</v>
      </c>
      <c r="BR167" s="0" t="n">
        <f aca="false">BA167*'Dist Horaria'!$X$3</f>
        <v>466.371727571303</v>
      </c>
      <c r="BS167" s="0" t="n">
        <f aca="false">BA167*'Dist Horaria'!$Y$3</f>
        <v>455.734462298812</v>
      </c>
      <c r="BT167" s="0" t="n">
        <f aca="false">BA167*'Dist Horaria'!$Z$3</f>
        <v>397.834786261986</v>
      </c>
      <c r="BU167" s="0" t="n">
        <f aca="false">BA167*'Dist Horaria'!$AA$3</f>
        <v>378.318159438848</v>
      </c>
      <c r="BV167" s="0" t="n">
        <f aca="false">BA167*'Dist Horaria'!$AB$3</f>
        <v>336.728442857944</v>
      </c>
      <c r="BW167" s="0" t="n">
        <f aca="false">BA167*'Dist Horaria'!$AC$3</f>
        <v>364.954842965441</v>
      </c>
      <c r="BX167" s="0" t="n">
        <f aca="false">BA167*'Dist Horaria'!$AD$3</f>
        <v>355.323839737253</v>
      </c>
      <c r="BY167" s="0" t="n">
        <f aca="false">BA167*'Dist Horaria'!$AE$3</f>
        <v>345.134800503774</v>
      </c>
      <c r="BZ167" s="0" t="n">
        <f aca="false">AN167*1000000</f>
        <v>49010.2256326513</v>
      </c>
      <c r="CA167" s="0" t="n">
        <f aca="false">BZ167*'Dist Horaria'!$H$6</f>
        <v>1225.25564081628</v>
      </c>
      <c r="CB167" s="0" t="n">
        <f aca="false">BZ167*'Dist Horaria'!$I$6</f>
        <v>1225.25564081628</v>
      </c>
      <c r="CC167" s="0" t="n">
        <f aca="false">BZ167*'Dist Horaria'!$J$6</f>
        <v>1225.25564081628</v>
      </c>
      <c r="CD167" s="0" t="n">
        <f aca="false">BZ167*'Dist Horaria'!$K$6</f>
        <v>1225.25564081628</v>
      </c>
      <c r="CE167" s="0" t="n">
        <f aca="false">BZ167*'Dist Horaria'!$L$6</f>
        <v>1225.25564081628</v>
      </c>
      <c r="CF167" s="0" t="n">
        <f aca="false">BZ167*'Dist Horaria'!$M$6</f>
        <v>3267.34837551009</v>
      </c>
      <c r="CG167" s="0" t="n">
        <f aca="false">BZ167*'Dist Horaria'!$N$6</f>
        <v>3267.34837551009</v>
      </c>
      <c r="CH167" s="0" t="n">
        <f aca="false">BZ167*'Dist Horaria'!$O$6</f>
        <v>3267.34837551009</v>
      </c>
      <c r="CI167" s="0" t="n">
        <f aca="false">BZ167*'Dist Horaria'!$P$6</f>
        <v>2144.19737142849</v>
      </c>
      <c r="CJ167" s="0" t="n">
        <f aca="false">BZ167*'Dist Horaria'!$Q$6</f>
        <v>2144.19737142849</v>
      </c>
      <c r="CK167" s="0" t="n">
        <f aca="false">BZ167*'Dist Horaria'!$R$6</f>
        <v>2144.19737142849</v>
      </c>
      <c r="CL167" s="0" t="n">
        <f aca="false">BZ167*'Dist Horaria'!$S$6</f>
        <v>2144.19737142849</v>
      </c>
      <c r="CM167" s="0" t="n">
        <f aca="false">BZ167*'Dist Horaria'!$T$6</f>
        <v>2144.19737142849</v>
      </c>
      <c r="CN167" s="0" t="n">
        <f aca="false">BZ167*'Dist Horaria'!$U$6</f>
        <v>2144.19737142849</v>
      </c>
      <c r="CO167" s="0" t="n">
        <f aca="false">BZ167*'Dist Horaria'!$V$6</f>
        <v>2144.19737142849</v>
      </c>
      <c r="CP167" s="0" t="n">
        <f aca="false">BZ167*'Dist Horaria'!$W$6</f>
        <v>2144.19737142849</v>
      </c>
      <c r="CQ167" s="0" t="n">
        <f aca="false">BZ167*'Dist Horaria'!$X$6</f>
        <v>3267.34837551009</v>
      </c>
      <c r="CR167" s="0" t="n">
        <f aca="false">BZ167*'Dist Horaria'!$Y$6</f>
        <v>3267.34837551009</v>
      </c>
      <c r="CS167" s="0" t="n">
        <f aca="false">BZ167*'Dist Horaria'!$Z$6</f>
        <v>3267.34837551009</v>
      </c>
      <c r="CT167" s="0" t="n">
        <f aca="false">BZ167*'Dist Horaria'!$AA$6</f>
        <v>1225.25564081628</v>
      </c>
      <c r="CU167" s="0" t="n">
        <f aca="false">BZ167*'Dist Horaria'!$AB$6</f>
        <v>1225.25564081628</v>
      </c>
      <c r="CV167" s="0" t="n">
        <f aca="false">BZ167*'Dist Horaria'!$AC$6</f>
        <v>1225.25564081628</v>
      </c>
      <c r="CW167" s="0" t="n">
        <f aca="false">BZ167*'Dist Horaria'!$AD$6</f>
        <v>1225.25564081628</v>
      </c>
      <c r="CX167" s="0" t="n">
        <f aca="false">BZ167*'Dist Horaria'!$AE$6</f>
        <v>1225.25564081628</v>
      </c>
      <c r="CY167" s="0" t="n">
        <f aca="false">AS167*1000000</f>
        <v>51266.1119892052</v>
      </c>
      <c r="CZ167" s="0" t="n">
        <f aca="false">CY167*'Dist Horaria'!$H$6</f>
        <v>1281.65279973013</v>
      </c>
      <c r="DA167" s="0" t="n">
        <f aca="false">CY167*'Dist Horaria'!$I$6</f>
        <v>1281.65279973013</v>
      </c>
      <c r="DB167" s="0" t="n">
        <f aca="false">CY167*'Dist Horaria'!$J$6</f>
        <v>1281.65279973013</v>
      </c>
      <c r="DC167" s="0" t="n">
        <f aca="false">CY167*'Dist Horaria'!$K$6</f>
        <v>1281.65279973013</v>
      </c>
      <c r="DD167" s="0" t="n">
        <f aca="false">CY167*'Dist Horaria'!$L$6</f>
        <v>1281.65279973013</v>
      </c>
      <c r="DE167" s="0" t="n">
        <f aca="false">CY167*'Dist Horaria'!$M$6</f>
        <v>3417.74079928035</v>
      </c>
      <c r="DF167" s="0" t="n">
        <f aca="false">CY167*'Dist Horaria'!$N$6</f>
        <v>3417.74079928035</v>
      </c>
      <c r="DG167" s="0" t="n">
        <f aca="false">CY167*'Dist Horaria'!$O$6</f>
        <v>3417.74079928035</v>
      </c>
      <c r="DH167" s="0" t="n">
        <f aca="false">CY167*'Dist Horaria'!$P$6</f>
        <v>2242.89239952773</v>
      </c>
      <c r="DI167" s="0" t="n">
        <f aca="false">CY167*'Dist Horaria'!$Q$6</f>
        <v>2242.89239952773</v>
      </c>
      <c r="DJ167" s="0" t="n">
        <f aca="false">CY167*'Dist Horaria'!$R$6</f>
        <v>2242.89239952773</v>
      </c>
      <c r="DK167" s="0" t="n">
        <f aca="false">CY167*'Dist Horaria'!$S$6</f>
        <v>2242.89239952773</v>
      </c>
      <c r="DL167" s="0" t="n">
        <f aca="false">CY167*'Dist Horaria'!$T$6</f>
        <v>2242.89239952773</v>
      </c>
      <c r="DM167" s="0" t="n">
        <f aca="false">CY167*'Dist Horaria'!$U$6</f>
        <v>2242.89239952773</v>
      </c>
      <c r="DN167" s="0" t="n">
        <f aca="false">CY167*'Dist Horaria'!$V$6</f>
        <v>2242.89239952773</v>
      </c>
      <c r="DO167" s="0" t="n">
        <f aca="false">CY167*'Dist Horaria'!$W$6</f>
        <v>2242.89239952773</v>
      </c>
      <c r="DP167" s="0" t="n">
        <f aca="false">CY167*'Dist Horaria'!$X$6</f>
        <v>3417.74079928035</v>
      </c>
      <c r="DQ167" s="0" t="n">
        <f aca="false">CY167*'Dist Horaria'!$Y$6</f>
        <v>3417.74079928035</v>
      </c>
      <c r="DR167" s="0" t="n">
        <f aca="false">CY167*'Dist Horaria'!$Z$6</f>
        <v>3417.74079928035</v>
      </c>
      <c r="DS167" s="0" t="n">
        <f aca="false">CY167*'Dist Horaria'!$AA$6</f>
        <v>1281.65279973013</v>
      </c>
      <c r="DT167" s="0" t="n">
        <f aca="false">CY167*'Dist Horaria'!$AB$6</f>
        <v>1281.65279973013</v>
      </c>
      <c r="DU167" s="0" t="n">
        <f aca="false">CY167*'Dist Horaria'!$AC$6</f>
        <v>1281.65279973013</v>
      </c>
      <c r="DV167" s="0" t="n">
        <f aca="false">CY167*'Dist Horaria'!$AD$6</f>
        <v>1281.65279973013</v>
      </c>
      <c r="DW167" s="0" t="n">
        <f aca="false">CY167*'Dist Horaria'!$AE$6</f>
        <v>1281.65279973013</v>
      </c>
      <c r="DX167" s="0" t="n">
        <f aca="false">AX167*1000000</f>
        <v>2971.94852111335</v>
      </c>
      <c r="DY167" s="0" t="n">
        <f aca="false">DX167*'Dist Horaria'!$H$6</f>
        <v>74.2987130278337</v>
      </c>
      <c r="DZ167" s="0" t="n">
        <f aca="false">DX167*'Dist Horaria'!$I$6</f>
        <v>74.2987130278337</v>
      </c>
      <c r="EA167" s="0" t="n">
        <f aca="false">DX167*'Dist Horaria'!$J$6</f>
        <v>74.2987130278337</v>
      </c>
      <c r="EB167" s="0" t="n">
        <f aca="false">DX167*'Dist Horaria'!$K$6</f>
        <v>74.2987130278337</v>
      </c>
      <c r="EC167" s="0" t="n">
        <f aca="false">DX167*'Dist Horaria'!$L$6</f>
        <v>74.2987130278337</v>
      </c>
      <c r="ED167" s="0" t="n">
        <f aca="false">DX167*'Dist Horaria'!$M$6</f>
        <v>198.129901407557</v>
      </c>
      <c r="EE167" s="0" t="n">
        <f aca="false">DX167*'Dist Horaria'!$N$6</f>
        <v>198.129901407557</v>
      </c>
      <c r="EF167" s="0" t="n">
        <f aca="false">DX167*'Dist Horaria'!$O$6</f>
        <v>198.129901407557</v>
      </c>
      <c r="EG167" s="0" t="n">
        <f aca="false">DX167*'Dist Horaria'!$P$6</f>
        <v>130.022747798709</v>
      </c>
      <c r="EH167" s="0" t="n">
        <f aca="false">DX167*'Dist Horaria'!$Q$6</f>
        <v>130.022747798709</v>
      </c>
      <c r="EI167" s="0" t="n">
        <f aca="false">DX167*'Dist Horaria'!$R$6</f>
        <v>130.022747798709</v>
      </c>
      <c r="EJ167" s="0" t="n">
        <f aca="false">DX167*'Dist Horaria'!$S$6</f>
        <v>130.022747798709</v>
      </c>
      <c r="EK167" s="0" t="n">
        <f aca="false">DX167*'Dist Horaria'!$T$6</f>
        <v>130.022747798709</v>
      </c>
      <c r="EL167" s="0" t="n">
        <f aca="false">DX167*'Dist Horaria'!$U$6</f>
        <v>130.022747798709</v>
      </c>
      <c r="EM167" s="0" t="n">
        <f aca="false">DX167*'Dist Horaria'!$V$6</f>
        <v>130.022747798709</v>
      </c>
      <c r="EN167" s="0" t="n">
        <f aca="false">DX167*'Dist Horaria'!$W$6</f>
        <v>130.022747798709</v>
      </c>
      <c r="EO167" s="0" t="n">
        <f aca="false">DX167*'Dist Horaria'!$X$6</f>
        <v>198.129901407557</v>
      </c>
      <c r="EP167" s="0" t="n">
        <f aca="false">DX167*'Dist Horaria'!$Y$6</f>
        <v>198.129901407557</v>
      </c>
      <c r="EQ167" s="0" t="n">
        <f aca="false">DX167*'Dist Horaria'!$Z$6</f>
        <v>198.129901407557</v>
      </c>
      <c r="ER167" s="0" t="n">
        <f aca="false">DX167*'Dist Horaria'!$AA$6</f>
        <v>74.2987130278337</v>
      </c>
      <c r="ES167" s="0" t="n">
        <f aca="false">DX167*'Dist Horaria'!$AB$6</f>
        <v>74.2987130278337</v>
      </c>
      <c r="ET167" s="0" t="n">
        <f aca="false">DX167*'Dist Horaria'!$AC$6</f>
        <v>74.2987130278337</v>
      </c>
      <c r="EU167" s="0" t="n">
        <f aca="false">DX167*'Dist Horaria'!$AD$6</f>
        <v>74.2987130278337</v>
      </c>
      <c r="EV167" s="0" t="n">
        <f aca="false">DX167*'Dist Horaria'!$AE$6</f>
        <v>74.2987130278337</v>
      </c>
      <c r="EW167" s="0" t="n">
        <f aca="false">BB167+CA167+CZ167+DY167</f>
        <v>2906.66901759799</v>
      </c>
      <c r="EX167" s="0" t="n">
        <f aca="false">BC167+CB167+DA167+DZ167</f>
        <v>2897.962608038</v>
      </c>
      <c r="EY167" s="0" t="n">
        <f aca="false">BD167+CC167+DB167+EA167</f>
        <v>2889.74482747875</v>
      </c>
      <c r="EZ167" s="0" t="n">
        <f aca="false">BE167+CD167+DC167+EB167</f>
        <v>2882.74359939869</v>
      </c>
      <c r="FA167" s="0" t="n">
        <f aca="false">BF167+CE167+DD167+EC167</f>
        <v>2877.62737373689</v>
      </c>
      <c r="FB167" s="0" t="n">
        <f aca="false">BG167+CF167+DE167+ED167</f>
        <v>7176.41829980458</v>
      </c>
      <c r="FC167" s="0" t="n">
        <f aca="false">BH167+CG167+DF167+EE167</f>
        <v>7189.6510291657</v>
      </c>
      <c r="FD167" s="0" t="n">
        <f aca="false">BI167+CH167+DG167+EF167</f>
        <v>7189.6510291657</v>
      </c>
      <c r="FE167" s="0" t="n">
        <f aca="false">BJ167+CI167+DH167+EG167</f>
        <v>4922.53233248704</v>
      </c>
      <c r="FF167" s="0" t="n">
        <f aca="false">BK167+CJ167+DI167+EH167</f>
        <v>4965.41327432409</v>
      </c>
      <c r="FG167" s="0" t="n">
        <f aca="false">BL167+CK167+DJ167+EI167</f>
        <v>4996.59941384194</v>
      </c>
      <c r="FH167" s="0" t="n">
        <f aca="false">BM167+CL167+DK167+EJ167</f>
        <v>5012.19248360087</v>
      </c>
      <c r="FI167" s="0" t="n">
        <f aca="false">BN167+CM167+DL167+EK167</f>
        <v>5016.0907510406</v>
      </c>
      <c r="FJ167" s="0" t="n">
        <f aca="false">BO167+CN167+DM167+EL167</f>
        <v>5012.19248360087</v>
      </c>
      <c r="FK167" s="0" t="n">
        <f aca="false">BP167+CO167+DN167+EM167</f>
        <v>5004.39594872141</v>
      </c>
      <c r="FL167" s="0" t="n">
        <f aca="false">BQ167+CP167+DO167+EN167</f>
        <v>4992.70114640221</v>
      </c>
      <c r="FM167" s="0" t="n">
        <f aca="false">BR167+CQ167+DP167+EO167</f>
        <v>7349.5908037693</v>
      </c>
      <c r="FN167" s="0" t="n">
        <f aca="false">BS167+CR167+DQ167+EP167</f>
        <v>7338.9535384968</v>
      </c>
      <c r="FO167" s="0" t="n">
        <f aca="false">BT167+CS167+DR167+EQ167</f>
        <v>7281.05386245998</v>
      </c>
      <c r="FP167" s="0" t="n">
        <f aca="false">BU167+CT167+DS167+ER167</f>
        <v>2959.52531301309</v>
      </c>
      <c r="FQ167" s="0" t="n">
        <f aca="false">BV167+CU167+DT167+ES167</f>
        <v>2917.93559643219</v>
      </c>
      <c r="FR167" s="0" t="n">
        <f aca="false">BW167+CV167+DU167+ET167</f>
        <v>2946.16199653969</v>
      </c>
      <c r="FS167" s="0" t="n">
        <f aca="false">BX167+CW167+DV167+EU167</f>
        <v>2936.5309933115</v>
      </c>
      <c r="FT167" s="0" t="n">
        <f aca="false">BY167+CX167+DW167+EV167</f>
        <v>2926.34195407802</v>
      </c>
      <c r="FU167" s="0" t="n">
        <f aca="false">AM167*'Dist Horaria'!$H$10</f>
        <v>1.61447994172733</v>
      </c>
      <c r="FV167" s="0" t="n">
        <f aca="false">AM167*'Dist Horaria'!$I$10</f>
        <v>1.51097504657592</v>
      </c>
      <c r="FW167" s="0" t="n">
        <f aca="false">AM167*'Dist Horaria'!$J$10</f>
        <v>1.50443389767471</v>
      </c>
      <c r="FX167" s="0" t="n">
        <f aca="false">AM167*'Dist Horaria'!$K$10</f>
        <v>1.46116689577297</v>
      </c>
      <c r="FY167" s="0" t="n">
        <f aca="false">AM167*'Dist Horaria'!$L$10</f>
        <v>1.46175163146923</v>
      </c>
      <c r="FZ167" s="0" t="n">
        <f aca="false">AM167*'Dist Horaria'!$M$10</f>
        <v>1.56413440060974</v>
      </c>
      <c r="GA167" s="0" t="n">
        <f aca="false">AM167*'Dist Horaria'!$N$10</f>
        <v>1.47973579491642</v>
      </c>
      <c r="GB167" s="0" t="n">
        <f aca="false">AM167*'Dist Horaria'!$O$10</f>
        <v>1.45447946178235</v>
      </c>
      <c r="GC167" s="0" t="n">
        <f aca="false">AM167*'Dist Horaria'!$P$10</f>
        <v>1.47704965266604</v>
      </c>
      <c r="GD167" s="0" t="n">
        <f aca="false">AM167*'Dist Horaria'!$Q$10</f>
        <v>1.33668010566025</v>
      </c>
      <c r="GE167" s="0" t="n">
        <f aca="false">AM167*'Dist Horaria'!$R$10</f>
        <v>1.63095046927702</v>
      </c>
      <c r="GF167" s="0" t="n">
        <f aca="false">AM167*'Dist Horaria'!$S$10</f>
        <v>1.39289505778575</v>
      </c>
      <c r="GG167" s="0" t="n">
        <f aca="false">AR167*'Dist Horaria'!$H$10</f>
        <v>1.6887926637452</v>
      </c>
      <c r="GH167" s="0" t="n">
        <f aca="false">AR167*'Dist Horaria'!$I$10</f>
        <v>1.58052355300829</v>
      </c>
      <c r="GI167" s="0" t="n">
        <f aca="false">AR167*'Dist Horaria'!$J$10</f>
        <v>1.57368132227421</v>
      </c>
      <c r="GJ167" s="0" t="n">
        <f aca="false">AR167*'Dist Horaria'!$K$10</f>
        <v>1.52842278823771</v>
      </c>
      <c r="GK167" s="0" t="n">
        <f aca="false">AR167*'Dist Horaria'!$L$10</f>
        <v>1.52903443866988</v>
      </c>
      <c r="GL167" s="0" t="n">
        <f aca="false">AR167*'Dist Horaria'!$M$10</f>
        <v>1.63612977317953</v>
      </c>
      <c r="GM167" s="0" t="n">
        <f aca="false">AR167*'Dist Horaria'!$N$10</f>
        <v>1.54784639322455</v>
      </c>
      <c r="GN167" s="0" t="n">
        <f aca="false">AR167*'Dist Horaria'!$O$10</f>
        <v>1.52142753907373</v>
      </c>
      <c r="GO167" s="0" t="n">
        <f aca="false">AR167*'Dist Horaria'!$P$10</f>
        <v>1.54503661082406</v>
      </c>
      <c r="GP167" s="0" t="n">
        <f aca="false">AR167*'Dist Horaria'!$Q$10</f>
        <v>1.39820600917348</v>
      </c>
      <c r="GQ167" s="0" t="n">
        <f aca="false">AR167*'Dist Horaria'!$R$10</f>
        <v>1.70602131141993</v>
      </c>
      <c r="GR167" s="0" t="n">
        <f aca="false">AR167*'Dist Horaria'!$S$10</f>
        <v>1.45700847322934</v>
      </c>
      <c r="GS167" s="0" t="n">
        <f aca="false">AW167*'Dist Horaria'!$H$10</f>
        <v>0.0979010239852291</v>
      </c>
      <c r="GT167" s="0" t="n">
        <f aca="false">AW167*'Dist Horaria'!$I$10</f>
        <v>0.0916245537975818</v>
      </c>
      <c r="GU167" s="0" t="n">
        <f aca="false">AW167*'Dist Horaria'!$J$10</f>
        <v>0.0912279027405341</v>
      </c>
      <c r="GV167" s="0" t="n">
        <f aca="false">AW167*'Dist Horaria'!$K$10</f>
        <v>0.0886042196079834</v>
      </c>
      <c r="GW167" s="0" t="n">
        <f aca="false">AW167*'Dist Horaria'!$L$10</f>
        <v>0.0886396776040509</v>
      </c>
      <c r="GX167" s="0" t="n">
        <f aca="false">AW167*'Dist Horaria'!$M$10</f>
        <v>0.0948481027930164</v>
      </c>
      <c r="GY167" s="0" t="n">
        <f aca="false">AW167*'Dist Horaria'!$N$10</f>
        <v>0.0897302256941767</v>
      </c>
      <c r="GZ167" s="0" t="n">
        <f aca="false">AW167*'Dist Horaria'!$O$10</f>
        <v>0.0881986979173175</v>
      </c>
      <c r="HA167" s="0" t="n">
        <f aca="false">AW167*'Dist Horaria'!$P$10</f>
        <v>0.0895673397579163</v>
      </c>
      <c r="HB167" s="0" t="n">
        <f aca="false">AW167*'Dist Horaria'!$Q$10</f>
        <v>0.0810554208216507</v>
      </c>
      <c r="HC167" s="0" t="n">
        <f aca="false">AW167*'Dist Horaria'!$R$10</f>
        <v>0.0988997861692715</v>
      </c>
      <c r="HD167" s="0" t="n">
        <f aca="false">AW167*'Dist Horaria'!$S$10</f>
        <v>0.0844642593176432</v>
      </c>
    </row>
    <row r="168" customFormat="false" ht="13.8" hidden="false" customHeight="false" outlineLevel="0" collapsed="false">
      <c r="A168" s="0" t="n">
        <v>4.61768279922622</v>
      </c>
      <c r="B168" s="0" t="n">
        <v>-74.0902719616554</v>
      </c>
      <c r="C168" s="0" t="n">
        <v>30</v>
      </c>
      <c r="D168" s="0" t="n">
        <v>26</v>
      </c>
      <c r="E168" s="0" t="n">
        <v>2332</v>
      </c>
      <c r="F168" s="0" t="n">
        <v>66</v>
      </c>
      <c r="G168" s="0" t="s">
        <v>650</v>
      </c>
      <c r="H168" s="1" t="n">
        <v>41422</v>
      </c>
      <c r="I168" s="0" t="s">
        <v>942</v>
      </c>
      <c r="J168" s="0" t="s">
        <v>943</v>
      </c>
      <c r="L168" s="0" t="s">
        <v>944</v>
      </c>
      <c r="M168" s="0" t="s">
        <v>945</v>
      </c>
      <c r="N168" s="0" t="n">
        <v>6</v>
      </c>
      <c r="O168" s="0" t="s">
        <v>231</v>
      </c>
      <c r="P168" s="0" t="s">
        <v>85</v>
      </c>
      <c r="Q168" s="0" t="s">
        <v>86</v>
      </c>
      <c r="R168" s="0" t="s">
        <v>87</v>
      </c>
      <c r="S168" s="0" t="n">
        <v>365</v>
      </c>
      <c r="T168" s="0" t="n">
        <v>16</v>
      </c>
      <c r="U168" s="0" t="n">
        <v>2</v>
      </c>
      <c r="V168" s="0" t="n">
        <v>70000</v>
      </c>
      <c r="W168" s="0" t="n">
        <f aca="false">V168*12</f>
        <v>840000</v>
      </c>
      <c r="X168" s="0" t="n">
        <v>1</v>
      </c>
      <c r="Y168" s="0" t="s">
        <v>176</v>
      </c>
      <c r="Z168" s="0" t="n">
        <v>11663.44</v>
      </c>
      <c r="AB168" s="0" t="n">
        <v>0.005</v>
      </c>
      <c r="AC168" s="0" t="n">
        <v>-1</v>
      </c>
      <c r="AD168" s="0" t="n">
        <v>3031.82637891359</v>
      </c>
      <c r="AE168" s="0" t="n">
        <f aca="false">AD168/2204.59</f>
        <v>1.37523366200227</v>
      </c>
      <c r="AF168" s="0" t="n">
        <f aca="false">AE168/S168</f>
        <v>0.00376776345754047</v>
      </c>
      <c r="AG168" s="0" t="n">
        <f aca="false">AE168*EXP(AB168*AC168)</f>
        <v>1.36837465549811</v>
      </c>
      <c r="AH168" s="0" t="n">
        <f aca="false">AG168/S168</f>
        <v>0.00374897165889893</v>
      </c>
      <c r="AI168" s="0" t="s">
        <v>90</v>
      </c>
      <c r="AJ168" s="0" t="n">
        <f aca="false">IF(AI168="A",'FE DISTRIBUCIÓN'!$C$2,'FE DISTRIBUCIÓN'!$C$3)</f>
        <v>4.994E-006</v>
      </c>
      <c r="AK168" s="0" t="n">
        <f aca="false">W168*AJ168</f>
        <v>4.19496</v>
      </c>
      <c r="AL168" s="0" t="n">
        <f aca="false">AK168/365</f>
        <v>0.0114930410958904</v>
      </c>
      <c r="AM168" s="0" t="n">
        <f aca="false">AK168*EXP(AB168*AC168)</f>
        <v>4.17403754971414</v>
      </c>
      <c r="AN168" s="0" t="n">
        <f aca="false">AM168/365</f>
        <v>0.0114357193142853</v>
      </c>
      <c r="AO168" s="0" t="n">
        <v>5.223868284E-006</v>
      </c>
      <c r="AP168" s="0" t="n">
        <f aca="false">AO168*W168</f>
        <v>4.38804935856</v>
      </c>
      <c r="AQ168" s="0" t="n">
        <f aca="false">AP168/365</f>
        <v>0.0120220530371507</v>
      </c>
      <c r="AR168" s="0" t="n">
        <f aca="false">AP168*EXP(AB168*AC168)</f>
        <v>4.36616387108065</v>
      </c>
      <c r="AS168" s="0" t="n">
        <f aca="false">AR168/365</f>
        <v>0.0119620927974812</v>
      </c>
      <c r="AT168" s="0" t="n">
        <v>3.02832944E-007</v>
      </c>
      <c r="AU168" s="0" t="n">
        <f aca="false">AT168*W168</f>
        <v>0.25437967296</v>
      </c>
      <c r="AV168" s="0" t="n">
        <f aca="false">AU168/365</f>
        <v>0.000696930610849315</v>
      </c>
      <c r="AW168" s="0" t="n">
        <f aca="false">AU168*EXP(AB168*AC168)</f>
        <v>0.253110949048153</v>
      </c>
      <c r="AX168" s="0" t="n">
        <f aca="false">AW168/365</f>
        <v>0.000693454654926447</v>
      </c>
      <c r="AY168" s="0" t="n">
        <f aca="false">AW168+AR168+AM168+AG168</f>
        <v>10.161687025341</v>
      </c>
      <c r="AZ168" s="0" t="n">
        <f aca="false">AH168+AN168+AS168+AX168</f>
        <v>0.0278402384255919</v>
      </c>
      <c r="BA168" s="0" t="n">
        <f aca="false">AH168*1000000</f>
        <v>3748.97165889893</v>
      </c>
      <c r="BB168" s="0" t="n">
        <f aca="false">BA168*'Dist Horaria'!$H$3</f>
        <v>130.631198447093</v>
      </c>
      <c r="BC168" s="0" t="n">
        <f aca="false">BA168*'Dist Horaria'!$I$3</f>
        <v>127.13669159172</v>
      </c>
      <c r="BD168" s="0" t="n">
        <f aca="false">BA168*'Dist Horaria'!$J$3</f>
        <v>123.838306614269</v>
      </c>
      <c r="BE168" s="0" t="n">
        <f aca="false">BA168*'Dist Horaria'!$K$3</f>
        <v>121.028211436317</v>
      </c>
      <c r="BF168" s="0" t="n">
        <f aca="false">BA168*'Dist Horaria'!$L$3</f>
        <v>118.974702980783</v>
      </c>
      <c r="BG168" s="0" t="n">
        <f aca="false">BA168*'Dist Horaria'!$M$3</f>
        <v>117.681885951133</v>
      </c>
      <c r="BH168" s="0" t="n">
        <f aca="false">BA168*'Dist Horaria'!$N$3</f>
        <v>122.993129713451</v>
      </c>
      <c r="BI168" s="0" t="n">
        <f aca="false">BA168*'Dist Horaria'!$O$3</f>
        <v>122.993129713451</v>
      </c>
      <c r="BJ168" s="0" t="n">
        <f aca="false">BA168*'Dist Horaria'!$P$3</f>
        <v>162.724060777082</v>
      </c>
      <c r="BK168" s="0" t="n">
        <f aca="false">BA168*'Dist Horaria'!$Q$3</f>
        <v>179.93525951312</v>
      </c>
      <c r="BL168" s="0" t="n">
        <f aca="false">BA168*'Dist Horaria'!$R$3</f>
        <v>192.452494957511</v>
      </c>
      <c r="BM168" s="0" t="n">
        <f aca="false">BA168*'Dist Horaria'!$S$3</f>
        <v>198.711112679706</v>
      </c>
      <c r="BN168" s="0" t="n">
        <f aca="false">BA168*'Dist Horaria'!$T$3</f>
        <v>200.275767110255</v>
      </c>
      <c r="BO168" s="0" t="n">
        <f aca="false">BA168*'Dist Horaria'!$U$3</f>
        <v>198.711112679706</v>
      </c>
      <c r="BP168" s="0" t="n">
        <f aca="false">BA168*'Dist Horaria'!$V$3</f>
        <v>195.581803818609</v>
      </c>
      <c r="BQ168" s="0" t="n">
        <f aca="false">BA168*'Dist Horaria'!$W$3</f>
        <v>190.887840526962</v>
      </c>
      <c r="BR168" s="0" t="n">
        <f aca="false">BA168*'Dist Horaria'!$X$3</f>
        <v>187.188437199006</v>
      </c>
      <c r="BS168" s="0" t="n">
        <f aca="false">BA168*'Dist Horaria'!$Y$3</f>
        <v>182.918939404193</v>
      </c>
      <c r="BT168" s="0" t="n">
        <f aca="false">BA168*'Dist Horaria'!$Z$3</f>
        <v>159.679645015351</v>
      </c>
      <c r="BU168" s="0" t="n">
        <f aca="false">BA168*'Dist Horaria'!$AA$3</f>
        <v>151.846222321732</v>
      </c>
      <c r="BV168" s="0" t="n">
        <f aca="false">BA168*'Dist Horaria'!$AB$3</f>
        <v>135.153284928484</v>
      </c>
      <c r="BW168" s="0" t="n">
        <f aca="false">BA168*'Dist Horaria'!$AC$3</f>
        <v>146.482564581415</v>
      </c>
      <c r="BX168" s="0" t="n">
        <f aca="false">BA168*'Dist Horaria'!$AD$3</f>
        <v>142.616951945908</v>
      </c>
      <c r="BY168" s="0" t="n">
        <f aca="false">BA168*'Dist Horaria'!$AE$3</f>
        <v>138.527359421493</v>
      </c>
      <c r="BZ168" s="0" t="n">
        <f aca="false">AN168*1000000</f>
        <v>11435.7193142853</v>
      </c>
      <c r="CA168" s="0" t="n">
        <f aca="false">BZ168*'Dist Horaria'!$H$6</f>
        <v>285.892982857133</v>
      </c>
      <c r="CB168" s="0" t="n">
        <f aca="false">BZ168*'Dist Horaria'!$I$6</f>
        <v>285.892982857133</v>
      </c>
      <c r="CC168" s="0" t="n">
        <f aca="false">BZ168*'Dist Horaria'!$J$6</f>
        <v>285.892982857133</v>
      </c>
      <c r="CD168" s="0" t="n">
        <f aca="false">BZ168*'Dist Horaria'!$K$6</f>
        <v>285.892982857133</v>
      </c>
      <c r="CE168" s="0" t="n">
        <f aca="false">BZ168*'Dist Horaria'!$L$6</f>
        <v>285.892982857133</v>
      </c>
      <c r="CF168" s="0" t="n">
        <f aca="false">BZ168*'Dist Horaria'!$M$6</f>
        <v>762.38128761902</v>
      </c>
      <c r="CG168" s="0" t="n">
        <f aca="false">BZ168*'Dist Horaria'!$N$6</f>
        <v>762.38128761902</v>
      </c>
      <c r="CH168" s="0" t="n">
        <f aca="false">BZ168*'Dist Horaria'!$O$6</f>
        <v>762.38128761902</v>
      </c>
      <c r="CI168" s="0" t="n">
        <f aca="false">BZ168*'Dist Horaria'!$P$6</f>
        <v>500.312719999982</v>
      </c>
      <c r="CJ168" s="0" t="n">
        <f aca="false">BZ168*'Dist Horaria'!$Q$6</f>
        <v>500.312719999982</v>
      </c>
      <c r="CK168" s="0" t="n">
        <f aca="false">BZ168*'Dist Horaria'!$R$6</f>
        <v>500.312719999982</v>
      </c>
      <c r="CL168" s="0" t="n">
        <f aca="false">BZ168*'Dist Horaria'!$S$6</f>
        <v>500.312719999982</v>
      </c>
      <c r="CM168" s="0" t="n">
        <f aca="false">BZ168*'Dist Horaria'!$T$6</f>
        <v>500.312719999982</v>
      </c>
      <c r="CN168" s="0" t="n">
        <f aca="false">BZ168*'Dist Horaria'!$U$6</f>
        <v>500.312719999982</v>
      </c>
      <c r="CO168" s="0" t="n">
        <f aca="false">BZ168*'Dist Horaria'!$V$6</f>
        <v>500.312719999982</v>
      </c>
      <c r="CP168" s="0" t="n">
        <f aca="false">BZ168*'Dist Horaria'!$W$6</f>
        <v>500.312719999982</v>
      </c>
      <c r="CQ168" s="0" t="n">
        <f aca="false">BZ168*'Dist Horaria'!$X$6</f>
        <v>762.38128761902</v>
      </c>
      <c r="CR168" s="0" t="n">
        <f aca="false">BZ168*'Dist Horaria'!$Y$6</f>
        <v>762.38128761902</v>
      </c>
      <c r="CS168" s="0" t="n">
        <f aca="false">BZ168*'Dist Horaria'!$Z$6</f>
        <v>762.38128761902</v>
      </c>
      <c r="CT168" s="0" t="n">
        <f aca="false">BZ168*'Dist Horaria'!$AA$6</f>
        <v>285.892982857133</v>
      </c>
      <c r="CU168" s="0" t="n">
        <f aca="false">BZ168*'Dist Horaria'!$AB$6</f>
        <v>285.892982857133</v>
      </c>
      <c r="CV168" s="0" t="n">
        <f aca="false">BZ168*'Dist Horaria'!$AC$6</f>
        <v>285.892982857133</v>
      </c>
      <c r="CW168" s="0" t="n">
        <f aca="false">BZ168*'Dist Horaria'!$AD$6</f>
        <v>285.892982857133</v>
      </c>
      <c r="CX168" s="0" t="n">
        <f aca="false">BZ168*'Dist Horaria'!$AE$6</f>
        <v>285.892982857133</v>
      </c>
      <c r="CY168" s="0" t="n">
        <f aca="false">AS168*1000000</f>
        <v>11962.0927974812</v>
      </c>
      <c r="CZ168" s="0" t="n">
        <f aca="false">CY168*'Dist Horaria'!$H$6</f>
        <v>299.052319937031</v>
      </c>
      <c r="DA168" s="0" t="n">
        <f aca="false">CY168*'Dist Horaria'!$I$6</f>
        <v>299.052319937031</v>
      </c>
      <c r="DB168" s="0" t="n">
        <f aca="false">CY168*'Dist Horaria'!$J$6</f>
        <v>299.052319937031</v>
      </c>
      <c r="DC168" s="0" t="n">
        <f aca="false">CY168*'Dist Horaria'!$K$6</f>
        <v>299.052319937031</v>
      </c>
      <c r="DD168" s="0" t="n">
        <f aca="false">CY168*'Dist Horaria'!$L$6</f>
        <v>299.052319937031</v>
      </c>
      <c r="DE168" s="0" t="n">
        <f aca="false">CY168*'Dist Horaria'!$M$6</f>
        <v>797.472853165415</v>
      </c>
      <c r="DF168" s="0" t="n">
        <f aca="false">CY168*'Dist Horaria'!$N$6</f>
        <v>797.472853165415</v>
      </c>
      <c r="DG168" s="0" t="n">
        <f aca="false">CY168*'Dist Horaria'!$O$6</f>
        <v>797.472853165415</v>
      </c>
      <c r="DH168" s="0" t="n">
        <f aca="false">CY168*'Dist Horaria'!$P$6</f>
        <v>523.341559889803</v>
      </c>
      <c r="DI168" s="0" t="n">
        <f aca="false">CY168*'Dist Horaria'!$Q$6</f>
        <v>523.341559889803</v>
      </c>
      <c r="DJ168" s="0" t="n">
        <f aca="false">CY168*'Dist Horaria'!$R$6</f>
        <v>523.341559889803</v>
      </c>
      <c r="DK168" s="0" t="n">
        <f aca="false">CY168*'Dist Horaria'!$S$6</f>
        <v>523.341559889803</v>
      </c>
      <c r="DL168" s="0" t="n">
        <f aca="false">CY168*'Dist Horaria'!$T$6</f>
        <v>523.341559889803</v>
      </c>
      <c r="DM168" s="0" t="n">
        <f aca="false">CY168*'Dist Horaria'!$U$6</f>
        <v>523.341559889803</v>
      </c>
      <c r="DN168" s="0" t="n">
        <f aca="false">CY168*'Dist Horaria'!$V$6</f>
        <v>523.341559889803</v>
      </c>
      <c r="DO168" s="0" t="n">
        <f aca="false">CY168*'Dist Horaria'!$W$6</f>
        <v>523.341559889803</v>
      </c>
      <c r="DP168" s="0" t="n">
        <f aca="false">CY168*'Dist Horaria'!$X$6</f>
        <v>797.472853165415</v>
      </c>
      <c r="DQ168" s="0" t="n">
        <f aca="false">CY168*'Dist Horaria'!$Y$6</f>
        <v>797.472853165415</v>
      </c>
      <c r="DR168" s="0" t="n">
        <f aca="false">CY168*'Dist Horaria'!$Z$6</f>
        <v>797.472853165415</v>
      </c>
      <c r="DS168" s="0" t="n">
        <f aca="false">CY168*'Dist Horaria'!$AA$6</f>
        <v>299.052319937031</v>
      </c>
      <c r="DT168" s="0" t="n">
        <f aca="false">CY168*'Dist Horaria'!$AB$6</f>
        <v>299.052319937031</v>
      </c>
      <c r="DU168" s="0" t="n">
        <f aca="false">CY168*'Dist Horaria'!$AC$6</f>
        <v>299.052319937031</v>
      </c>
      <c r="DV168" s="0" t="n">
        <f aca="false">CY168*'Dist Horaria'!$AD$6</f>
        <v>299.052319937031</v>
      </c>
      <c r="DW168" s="0" t="n">
        <f aca="false">CY168*'Dist Horaria'!$AE$6</f>
        <v>299.052319937031</v>
      </c>
      <c r="DX168" s="0" t="n">
        <f aca="false">AX168*1000000</f>
        <v>693.454654926448</v>
      </c>
      <c r="DY168" s="0" t="n">
        <f aca="false">DX168*'Dist Horaria'!$H$6</f>
        <v>17.3363663731612</v>
      </c>
      <c r="DZ168" s="0" t="n">
        <f aca="false">DX168*'Dist Horaria'!$I$6</f>
        <v>17.3363663731612</v>
      </c>
      <c r="EA168" s="0" t="n">
        <f aca="false">DX168*'Dist Horaria'!$J$6</f>
        <v>17.3363663731612</v>
      </c>
      <c r="EB168" s="0" t="n">
        <f aca="false">DX168*'Dist Horaria'!$K$6</f>
        <v>17.3363663731612</v>
      </c>
      <c r="EC168" s="0" t="n">
        <f aca="false">DX168*'Dist Horaria'!$L$6</f>
        <v>17.3363663731612</v>
      </c>
      <c r="ED168" s="0" t="n">
        <f aca="false">DX168*'Dist Horaria'!$M$6</f>
        <v>46.2303103284298</v>
      </c>
      <c r="EE168" s="0" t="n">
        <f aca="false">DX168*'Dist Horaria'!$N$6</f>
        <v>46.2303103284298</v>
      </c>
      <c r="EF168" s="0" t="n">
        <f aca="false">DX168*'Dist Horaria'!$O$6</f>
        <v>46.2303103284298</v>
      </c>
      <c r="EG168" s="0" t="n">
        <f aca="false">DX168*'Dist Horaria'!$P$6</f>
        <v>30.3386411530321</v>
      </c>
      <c r="EH168" s="0" t="n">
        <f aca="false">DX168*'Dist Horaria'!$Q$6</f>
        <v>30.3386411530321</v>
      </c>
      <c r="EI168" s="0" t="n">
        <f aca="false">DX168*'Dist Horaria'!$R$6</f>
        <v>30.3386411530321</v>
      </c>
      <c r="EJ168" s="0" t="n">
        <f aca="false">DX168*'Dist Horaria'!$S$6</f>
        <v>30.3386411530321</v>
      </c>
      <c r="EK168" s="0" t="n">
        <f aca="false">DX168*'Dist Horaria'!$T$6</f>
        <v>30.3386411530321</v>
      </c>
      <c r="EL168" s="0" t="n">
        <f aca="false">DX168*'Dist Horaria'!$U$6</f>
        <v>30.3386411530321</v>
      </c>
      <c r="EM168" s="0" t="n">
        <f aca="false">DX168*'Dist Horaria'!$V$6</f>
        <v>30.3386411530321</v>
      </c>
      <c r="EN168" s="0" t="n">
        <f aca="false">DX168*'Dist Horaria'!$W$6</f>
        <v>30.3386411530321</v>
      </c>
      <c r="EO168" s="0" t="n">
        <f aca="false">DX168*'Dist Horaria'!$X$6</f>
        <v>46.2303103284298</v>
      </c>
      <c r="EP168" s="0" t="n">
        <f aca="false">DX168*'Dist Horaria'!$Y$6</f>
        <v>46.2303103284298</v>
      </c>
      <c r="EQ168" s="0" t="n">
        <f aca="false">DX168*'Dist Horaria'!$Z$6</f>
        <v>46.2303103284298</v>
      </c>
      <c r="ER168" s="0" t="n">
        <f aca="false">DX168*'Dist Horaria'!$AA$6</f>
        <v>17.3363663731612</v>
      </c>
      <c r="ES168" s="0" t="n">
        <f aca="false">DX168*'Dist Horaria'!$AB$6</f>
        <v>17.3363663731612</v>
      </c>
      <c r="ET168" s="0" t="n">
        <f aca="false">DX168*'Dist Horaria'!$AC$6</f>
        <v>17.3363663731612</v>
      </c>
      <c r="EU168" s="0" t="n">
        <f aca="false">DX168*'Dist Horaria'!$AD$6</f>
        <v>17.3363663731612</v>
      </c>
      <c r="EV168" s="0" t="n">
        <f aca="false">DX168*'Dist Horaria'!$AE$6</f>
        <v>17.3363663731612</v>
      </c>
      <c r="EW168" s="0" t="n">
        <f aca="false">BB168+CA168+CZ168+DY168</f>
        <v>732.912867614417</v>
      </c>
      <c r="EX168" s="0" t="n">
        <f aca="false">BC168+CB168+DA168+DZ168</f>
        <v>729.418360759044</v>
      </c>
      <c r="EY168" s="0" t="n">
        <f aca="false">BD168+CC168+DB168+EA168</f>
        <v>726.119975781594</v>
      </c>
      <c r="EZ168" s="0" t="n">
        <f aca="false">BE168+CD168+DC168+EB168</f>
        <v>723.309880603641</v>
      </c>
      <c r="FA168" s="0" t="n">
        <f aca="false">BF168+CE168+DD168+EC168</f>
        <v>721.256372148107</v>
      </c>
      <c r="FB168" s="0" t="n">
        <f aca="false">BG168+CF168+DE168+ED168</f>
        <v>1723.766337064</v>
      </c>
      <c r="FC168" s="0" t="n">
        <f aca="false">BH168+CG168+DF168+EE168</f>
        <v>1729.07758082632</v>
      </c>
      <c r="FD168" s="0" t="n">
        <f aca="false">BI168+CH168+DG168+EF168</f>
        <v>1729.07758082632</v>
      </c>
      <c r="FE168" s="0" t="n">
        <f aca="false">BJ168+CI168+DH168+EG168</f>
        <v>1216.7169818199</v>
      </c>
      <c r="FF168" s="0" t="n">
        <f aca="false">BK168+CJ168+DI168+EH168</f>
        <v>1233.92818055594</v>
      </c>
      <c r="FG168" s="0" t="n">
        <f aca="false">BL168+CK168+DJ168+EI168</f>
        <v>1246.44541600033</v>
      </c>
      <c r="FH168" s="0" t="n">
        <f aca="false">BM168+CL168+DK168+EJ168</f>
        <v>1252.70403372252</v>
      </c>
      <c r="FI168" s="0" t="n">
        <f aca="false">BN168+CM168+DL168+EK168</f>
        <v>1254.26868815307</v>
      </c>
      <c r="FJ168" s="0" t="n">
        <f aca="false">BO168+CN168+DM168+EL168</f>
        <v>1252.70403372252</v>
      </c>
      <c r="FK168" s="0" t="n">
        <f aca="false">BP168+CO168+DN168+EM168</f>
        <v>1249.57472486143</v>
      </c>
      <c r="FL168" s="0" t="n">
        <f aca="false">BQ168+CP168+DO168+EN168</f>
        <v>1244.88076156978</v>
      </c>
      <c r="FM168" s="0" t="n">
        <f aca="false">BR168+CQ168+DP168+EO168</f>
        <v>1793.27288831187</v>
      </c>
      <c r="FN168" s="0" t="n">
        <f aca="false">BS168+CR168+DQ168+EP168</f>
        <v>1789.00339051706</v>
      </c>
      <c r="FO168" s="0" t="n">
        <f aca="false">BT168+CS168+DR168+EQ168</f>
        <v>1765.76409612822</v>
      </c>
      <c r="FP168" s="0" t="n">
        <f aca="false">BU168+CT168+DS168+ER168</f>
        <v>754.127891489056</v>
      </c>
      <c r="FQ168" s="0" t="n">
        <f aca="false">BV168+CU168+DT168+ES168</f>
        <v>737.434954095808</v>
      </c>
      <c r="FR168" s="0" t="n">
        <f aca="false">BW168+CV168+DU168+ET168</f>
        <v>748.76423374874</v>
      </c>
      <c r="FS168" s="0" t="n">
        <f aca="false">BX168+CW168+DV168+EU168</f>
        <v>744.898621113232</v>
      </c>
      <c r="FT168" s="0" t="n">
        <f aca="false">BY168+CX168+DW168+EV168</f>
        <v>740.809028588817</v>
      </c>
      <c r="FU168" s="0" t="n">
        <f aca="false">AM168*'Dist Horaria'!$H$10</f>
        <v>0.376711986403043</v>
      </c>
      <c r="FV168" s="0" t="n">
        <f aca="false">AM168*'Dist Horaria'!$I$10</f>
        <v>0.352560844201048</v>
      </c>
      <c r="FW168" s="0" t="n">
        <f aca="false">AM168*'Dist Horaria'!$J$10</f>
        <v>0.351034576124099</v>
      </c>
      <c r="FX168" s="0" t="n">
        <f aca="false">AM168*'Dist Horaria'!$K$10</f>
        <v>0.340938942347026</v>
      </c>
      <c r="FY168" s="0" t="n">
        <f aca="false">AM168*'Dist Horaria'!$L$10</f>
        <v>0.341075380676154</v>
      </c>
      <c r="FZ168" s="0" t="n">
        <f aca="false">AM168*'Dist Horaria'!$M$10</f>
        <v>0.364964693475607</v>
      </c>
      <c r="GA168" s="0" t="n">
        <f aca="false">AM168*'Dist Horaria'!$N$10</f>
        <v>0.345271685480497</v>
      </c>
      <c r="GB168" s="0" t="n">
        <f aca="false">AM168*'Dist Horaria'!$O$10</f>
        <v>0.339378541082547</v>
      </c>
      <c r="GC168" s="0" t="n">
        <f aca="false">AM168*'Dist Horaria'!$P$10</f>
        <v>0.344644918955409</v>
      </c>
      <c r="GD168" s="0" t="n">
        <f aca="false">AM168*'Dist Horaria'!$Q$10</f>
        <v>0.311892024654058</v>
      </c>
      <c r="GE168" s="0" t="n">
        <f aca="false">AM168*'Dist Horaria'!$R$10</f>
        <v>0.380555109497972</v>
      </c>
      <c r="GF168" s="0" t="n">
        <f aca="false">AM168*'Dist Horaria'!$S$10</f>
        <v>0.325008846816676</v>
      </c>
      <c r="GG168" s="0" t="n">
        <f aca="false">AR168*'Dist Horaria'!$H$10</f>
        <v>0.394051621540547</v>
      </c>
      <c r="GH168" s="0" t="n">
        <f aca="false">AR168*'Dist Horaria'!$I$10</f>
        <v>0.368788829035267</v>
      </c>
      <c r="GI168" s="0" t="n">
        <f aca="false">AR168*'Dist Horaria'!$J$10</f>
        <v>0.36719230853065</v>
      </c>
      <c r="GJ168" s="0" t="n">
        <f aca="false">AR168*'Dist Horaria'!$K$10</f>
        <v>0.356631983922133</v>
      </c>
      <c r="GK168" s="0" t="n">
        <f aca="false">AR168*'Dist Horaria'!$L$10</f>
        <v>0.356774702356305</v>
      </c>
      <c r="GL168" s="0" t="n">
        <f aca="false">AR168*'Dist Horaria'!$M$10</f>
        <v>0.381763613741891</v>
      </c>
      <c r="GM168" s="0" t="n">
        <f aca="false">AR168*'Dist Horaria'!$N$10</f>
        <v>0.361164158419061</v>
      </c>
      <c r="GN168" s="0" t="n">
        <f aca="false">AR168*'Dist Horaria'!$O$10</f>
        <v>0.354999759117203</v>
      </c>
      <c r="GO168" s="0" t="n">
        <f aca="false">AR168*'Dist Horaria'!$P$10</f>
        <v>0.360508542525613</v>
      </c>
      <c r="GP168" s="0" t="n">
        <f aca="false">AR168*'Dist Horaria'!$Q$10</f>
        <v>0.326248068807144</v>
      </c>
      <c r="GQ168" s="0" t="n">
        <f aca="false">AR168*'Dist Horaria'!$R$10</f>
        <v>0.398071639331318</v>
      </c>
      <c r="GR168" s="0" t="n">
        <f aca="false">AR168*'Dist Horaria'!$S$10</f>
        <v>0.339968643753514</v>
      </c>
      <c r="GS168" s="0" t="n">
        <f aca="false">AW168*'Dist Horaria'!$H$10</f>
        <v>0.0228435722632201</v>
      </c>
      <c r="GT168" s="0" t="n">
        <f aca="false">AW168*'Dist Horaria'!$I$10</f>
        <v>0.0213790625527691</v>
      </c>
      <c r="GU168" s="0" t="n">
        <f aca="false">AW168*'Dist Horaria'!$J$10</f>
        <v>0.021286510639458</v>
      </c>
      <c r="GV168" s="0" t="n">
        <f aca="false">AW168*'Dist Horaria'!$K$10</f>
        <v>0.0206743179085294</v>
      </c>
      <c r="GW168" s="0" t="n">
        <f aca="false">AW168*'Dist Horaria'!$L$10</f>
        <v>0.0206825914409452</v>
      </c>
      <c r="GX168" s="0" t="n">
        <f aca="false">AW168*'Dist Horaria'!$M$10</f>
        <v>0.0221312239850372</v>
      </c>
      <c r="GY168" s="0" t="n">
        <f aca="false">AW168*'Dist Horaria'!$N$10</f>
        <v>0.0209370526619746</v>
      </c>
      <c r="GZ168" s="0" t="n">
        <f aca="false">AW168*'Dist Horaria'!$O$10</f>
        <v>0.0205796961807074</v>
      </c>
      <c r="HA168" s="0" t="n">
        <f aca="false">AW168*'Dist Horaria'!$P$10</f>
        <v>0.0208990459435138</v>
      </c>
      <c r="HB168" s="0" t="n">
        <f aca="false">AW168*'Dist Horaria'!$Q$10</f>
        <v>0.0189129315250518</v>
      </c>
      <c r="HC168" s="0" t="n">
        <f aca="false">AW168*'Dist Horaria'!$R$10</f>
        <v>0.02307661677283</v>
      </c>
      <c r="HD168" s="0" t="n">
        <f aca="false">AW168*'Dist Horaria'!$S$10</f>
        <v>0.0197083271741167</v>
      </c>
    </row>
    <row r="169" customFormat="false" ht="13.8" hidden="false" customHeight="false" outlineLevel="0" collapsed="false">
      <c r="A169" s="0" t="n">
        <v>4.60608888888889</v>
      </c>
      <c r="B169" s="0" t="n">
        <v>-74.1262777777778</v>
      </c>
      <c r="C169" s="0" t="n">
        <v>26</v>
      </c>
      <c r="D169" s="0" t="n">
        <v>25</v>
      </c>
      <c r="E169" s="0" t="n">
        <v>1822</v>
      </c>
      <c r="F169" s="0" t="n">
        <v>67</v>
      </c>
      <c r="G169" s="0" t="s">
        <v>650</v>
      </c>
      <c r="H169" s="1" t="n">
        <v>40898</v>
      </c>
      <c r="I169" s="0" t="s">
        <v>946</v>
      </c>
      <c r="J169" s="0" t="s">
        <v>947</v>
      </c>
      <c r="L169" s="0" t="s">
        <v>948</v>
      </c>
      <c r="M169" s="0" t="s">
        <v>949</v>
      </c>
      <c r="N169" s="0" t="n">
        <v>13</v>
      </c>
      <c r="O169" s="0" t="s">
        <v>130</v>
      </c>
      <c r="P169" s="0" t="s">
        <v>85</v>
      </c>
      <c r="Q169" s="0" t="s">
        <v>86</v>
      </c>
      <c r="R169" s="0" t="s">
        <v>87</v>
      </c>
      <c r="S169" s="0" t="n">
        <v>365</v>
      </c>
      <c r="T169" s="0" t="n">
        <v>24</v>
      </c>
      <c r="U169" s="0" t="n">
        <v>3</v>
      </c>
      <c r="V169" s="0" t="n">
        <v>43000</v>
      </c>
      <c r="W169" s="0" t="n">
        <f aca="false">V169*12</f>
        <v>516000</v>
      </c>
      <c r="X169" s="0" t="n">
        <v>1</v>
      </c>
      <c r="Y169" s="0" t="s">
        <v>950</v>
      </c>
      <c r="Z169" s="0" t="n">
        <v>29936.88</v>
      </c>
      <c r="AA169" s="0" t="s">
        <v>89</v>
      </c>
      <c r="AB169" s="0" t="n">
        <v>0.005</v>
      </c>
      <c r="AC169" s="0" t="n">
        <v>1</v>
      </c>
      <c r="AD169" s="0" t="n">
        <v>2986.86330053942</v>
      </c>
      <c r="AE169" s="0" t="n">
        <f aca="false">AD169/2204.59</f>
        <v>1.35483845093166</v>
      </c>
      <c r="AF169" s="0" t="n">
        <f aca="false">AE169/S169</f>
        <v>0.00371188616693604</v>
      </c>
      <c r="AG169" s="0" t="n">
        <f aca="false">AE169*EXP(AB169*AC169)</f>
        <v>1.36162960692807</v>
      </c>
      <c r="AH169" s="0" t="n">
        <f aca="false">AG169/S169</f>
        <v>0.00373049207377553</v>
      </c>
      <c r="AI169" s="0" t="s">
        <v>90</v>
      </c>
      <c r="AJ169" s="0" t="n">
        <f aca="false">IF(AI169="A",'FE DISTRIBUCIÓN'!$C$2,'FE DISTRIBUCIÓN'!$C$3)</f>
        <v>4.994E-006</v>
      </c>
      <c r="AK169" s="0" t="n">
        <f aca="false">W169*AJ169</f>
        <v>2.576904</v>
      </c>
      <c r="AL169" s="0" t="n">
        <f aca="false">AK169/365</f>
        <v>0.00706001095890411</v>
      </c>
      <c r="AM169" s="0" t="n">
        <f aca="false">AK169*EXP(AB169*AC169)</f>
        <v>2.58982078505267</v>
      </c>
      <c r="AN169" s="0" t="n">
        <f aca="false">AM169/365</f>
        <v>0.00709539941110322</v>
      </c>
      <c r="AO169" s="0" t="n">
        <v>5.223868284E-006</v>
      </c>
      <c r="AP169" s="0" t="n">
        <f aca="false">AO169*W169</f>
        <v>2.695516034544</v>
      </c>
      <c r="AQ169" s="0" t="n">
        <f aca="false">AP169/365</f>
        <v>0.00738497543710685</v>
      </c>
      <c r="AR169" s="0" t="n">
        <f aca="false">AP169*EXP(AB169*AC169)</f>
        <v>2.709027364894</v>
      </c>
      <c r="AS169" s="0" t="n">
        <f aca="false">AR169/365</f>
        <v>0.00742199278053151</v>
      </c>
      <c r="AT169" s="0" t="n">
        <v>3.02832944E-007</v>
      </c>
      <c r="AU169" s="0" t="n">
        <f aca="false">AT169*W169</f>
        <v>0.156261799104</v>
      </c>
      <c r="AV169" s="0" t="n">
        <f aca="false">AU169/365</f>
        <v>0.000428114518093151</v>
      </c>
      <c r="AW169" s="0" t="n">
        <f aca="false">AU169*EXP(AB169*AC169)</f>
        <v>0.157045064631536</v>
      </c>
      <c r="AX169" s="0" t="n">
        <f aca="false">AW169/365</f>
        <v>0.000430260451045305</v>
      </c>
      <c r="AY169" s="0" t="n">
        <f aca="false">AW169+AR169+AM169+AG169</f>
        <v>6.81752282150628</v>
      </c>
      <c r="AZ169" s="0" t="n">
        <f aca="false">AH169+AN169+AS169+AX169</f>
        <v>0.0186781447164556</v>
      </c>
      <c r="BA169" s="0" t="n">
        <f aca="false">AH169*1000000</f>
        <v>3730.49207377553</v>
      </c>
      <c r="BB169" s="0" t="n">
        <f aca="false">BA169*'Dist Horaria'!$H$3</f>
        <v>129.987285776869</v>
      </c>
      <c r="BC169" s="0" t="n">
        <f aca="false">BA169*'Dist Horaria'!$I$3</f>
        <v>126.510004188255</v>
      </c>
      <c r="BD169" s="0" t="n">
        <f aca="false">BA169*'Dist Horaria'!$J$3</f>
        <v>123.227877745546</v>
      </c>
      <c r="BE169" s="0" t="n">
        <f aca="false">BA169*'Dist Horaria'!$K$3</f>
        <v>120.431634204195</v>
      </c>
      <c r="BF169" s="0" t="n">
        <f aca="false">BA169*'Dist Horaria'!$L$3</f>
        <v>118.388247986906</v>
      </c>
      <c r="BG169" s="0" t="n">
        <f aca="false">BA169*'Dist Horaria'!$M$3</f>
        <v>117.101803564072</v>
      </c>
      <c r="BH169" s="0" t="n">
        <f aca="false">BA169*'Dist Horaria'!$N$3</f>
        <v>122.386866925431</v>
      </c>
      <c r="BI169" s="0" t="n">
        <f aca="false">BA169*'Dist Horaria'!$O$3</f>
        <v>122.386866925431</v>
      </c>
      <c r="BJ169" s="0" t="n">
        <f aca="false">BA169*'Dist Horaria'!$P$3</f>
        <v>161.921954651362</v>
      </c>
      <c r="BK169" s="0" t="n">
        <f aca="false">BA169*'Dist Horaria'!$Q$3</f>
        <v>179.048315239487</v>
      </c>
      <c r="BL169" s="0" t="n">
        <f aca="false">BA169*'Dist Horaria'!$R$3</f>
        <v>191.503850212668</v>
      </c>
      <c r="BM169" s="0" t="n">
        <f aca="false">BA169*'Dist Horaria'!$S$3</f>
        <v>197.731617699259</v>
      </c>
      <c r="BN169" s="0" t="n">
        <f aca="false">BA169*'Dist Horaria'!$T$3</f>
        <v>199.288559570907</v>
      </c>
      <c r="BO169" s="0" t="n">
        <f aca="false">BA169*'Dist Horaria'!$U$3</f>
        <v>197.731617699259</v>
      </c>
      <c r="BP169" s="0" t="n">
        <f aca="false">BA169*'Dist Horaria'!$V$3</f>
        <v>194.617733955964</v>
      </c>
      <c r="BQ169" s="0" t="n">
        <f aca="false">BA169*'Dist Horaria'!$W$3</f>
        <v>189.946908341021</v>
      </c>
      <c r="BR169" s="0" t="n">
        <f aca="false">BA169*'Dist Horaria'!$X$3</f>
        <v>186.265740263935</v>
      </c>
      <c r="BS169" s="0" t="n">
        <f aca="false">BA169*'Dist Horaria'!$Y$3</f>
        <v>182.01728785306</v>
      </c>
      <c r="BT169" s="0" t="n">
        <f aca="false">BA169*'Dist Horaria'!$Z$3</f>
        <v>158.89254554888</v>
      </c>
      <c r="BU169" s="0" t="n">
        <f aca="false">BA169*'Dist Horaria'!$AA$3</f>
        <v>151.09773568423</v>
      </c>
      <c r="BV169" s="0" t="n">
        <f aca="false">BA169*'Dist Horaria'!$AB$3</f>
        <v>134.487081803791</v>
      </c>
      <c r="BW169" s="0" t="n">
        <f aca="false">BA169*'Dist Horaria'!$AC$3</f>
        <v>145.760516706006</v>
      </c>
      <c r="BX169" s="0" t="n">
        <f aca="false">BA169*'Dist Horaria'!$AD$3</f>
        <v>141.913958607116</v>
      </c>
      <c r="BY169" s="0" t="n">
        <f aca="false">BA169*'Dist Horaria'!$AE$3</f>
        <v>137.844524670189</v>
      </c>
      <c r="BZ169" s="0" t="n">
        <f aca="false">AN169*1000000</f>
        <v>7095.39941110322</v>
      </c>
      <c r="CA169" s="0" t="n">
        <f aca="false">BZ169*'Dist Horaria'!$H$6</f>
        <v>177.38498527758</v>
      </c>
      <c r="CB169" s="0" t="n">
        <f aca="false">BZ169*'Dist Horaria'!$I$6</f>
        <v>177.38498527758</v>
      </c>
      <c r="CC169" s="0" t="n">
        <f aca="false">BZ169*'Dist Horaria'!$J$6</f>
        <v>177.38498527758</v>
      </c>
      <c r="CD169" s="0" t="n">
        <f aca="false">BZ169*'Dist Horaria'!$K$6</f>
        <v>177.38498527758</v>
      </c>
      <c r="CE169" s="0" t="n">
        <f aca="false">BZ169*'Dist Horaria'!$L$6</f>
        <v>177.38498527758</v>
      </c>
      <c r="CF169" s="0" t="n">
        <f aca="false">BZ169*'Dist Horaria'!$M$6</f>
        <v>473.026627406881</v>
      </c>
      <c r="CG169" s="0" t="n">
        <f aca="false">BZ169*'Dist Horaria'!$N$6</f>
        <v>473.026627406881</v>
      </c>
      <c r="CH169" s="0" t="n">
        <f aca="false">BZ169*'Dist Horaria'!$O$6</f>
        <v>473.026627406881</v>
      </c>
      <c r="CI169" s="0" t="n">
        <f aca="false">BZ169*'Dist Horaria'!$P$6</f>
        <v>310.423724235766</v>
      </c>
      <c r="CJ169" s="0" t="n">
        <f aca="false">BZ169*'Dist Horaria'!$Q$6</f>
        <v>310.423724235766</v>
      </c>
      <c r="CK169" s="0" t="n">
        <f aca="false">BZ169*'Dist Horaria'!$R$6</f>
        <v>310.423724235766</v>
      </c>
      <c r="CL169" s="0" t="n">
        <f aca="false">BZ169*'Dist Horaria'!$S$6</f>
        <v>310.423724235766</v>
      </c>
      <c r="CM169" s="0" t="n">
        <f aca="false">BZ169*'Dist Horaria'!$T$6</f>
        <v>310.423724235766</v>
      </c>
      <c r="CN169" s="0" t="n">
        <f aca="false">BZ169*'Dist Horaria'!$U$6</f>
        <v>310.423724235766</v>
      </c>
      <c r="CO169" s="0" t="n">
        <f aca="false">BZ169*'Dist Horaria'!$V$6</f>
        <v>310.423724235766</v>
      </c>
      <c r="CP169" s="0" t="n">
        <f aca="false">BZ169*'Dist Horaria'!$W$6</f>
        <v>310.423724235766</v>
      </c>
      <c r="CQ169" s="0" t="n">
        <f aca="false">BZ169*'Dist Horaria'!$X$6</f>
        <v>473.026627406881</v>
      </c>
      <c r="CR169" s="0" t="n">
        <f aca="false">BZ169*'Dist Horaria'!$Y$6</f>
        <v>473.026627406881</v>
      </c>
      <c r="CS169" s="0" t="n">
        <f aca="false">BZ169*'Dist Horaria'!$Z$6</f>
        <v>473.026627406881</v>
      </c>
      <c r="CT169" s="0" t="n">
        <f aca="false">BZ169*'Dist Horaria'!$AA$6</f>
        <v>177.38498527758</v>
      </c>
      <c r="CU169" s="0" t="n">
        <f aca="false">BZ169*'Dist Horaria'!$AB$6</f>
        <v>177.38498527758</v>
      </c>
      <c r="CV169" s="0" t="n">
        <f aca="false">BZ169*'Dist Horaria'!$AC$6</f>
        <v>177.38498527758</v>
      </c>
      <c r="CW169" s="0" t="n">
        <f aca="false">BZ169*'Dist Horaria'!$AD$6</f>
        <v>177.38498527758</v>
      </c>
      <c r="CX169" s="0" t="n">
        <f aca="false">BZ169*'Dist Horaria'!$AE$6</f>
        <v>177.38498527758</v>
      </c>
      <c r="CY169" s="0" t="n">
        <f aca="false">AS169*1000000</f>
        <v>7421.99278053151</v>
      </c>
      <c r="CZ169" s="0" t="n">
        <f aca="false">CY169*'Dist Horaria'!$H$6</f>
        <v>185.549819513288</v>
      </c>
      <c r="DA169" s="0" t="n">
        <f aca="false">CY169*'Dist Horaria'!$I$6</f>
        <v>185.549819513288</v>
      </c>
      <c r="DB169" s="0" t="n">
        <f aca="false">CY169*'Dist Horaria'!$J$6</f>
        <v>185.549819513288</v>
      </c>
      <c r="DC169" s="0" t="n">
        <f aca="false">CY169*'Dist Horaria'!$K$6</f>
        <v>185.549819513288</v>
      </c>
      <c r="DD169" s="0" t="n">
        <f aca="false">CY169*'Dist Horaria'!$L$6</f>
        <v>185.549819513288</v>
      </c>
      <c r="DE169" s="0" t="n">
        <f aca="false">CY169*'Dist Horaria'!$M$6</f>
        <v>494.799518702101</v>
      </c>
      <c r="DF169" s="0" t="n">
        <f aca="false">CY169*'Dist Horaria'!$N$6</f>
        <v>494.799518702101</v>
      </c>
      <c r="DG169" s="0" t="n">
        <f aca="false">CY169*'Dist Horaria'!$O$6</f>
        <v>494.799518702101</v>
      </c>
      <c r="DH169" s="0" t="n">
        <f aca="false">CY169*'Dist Horaria'!$P$6</f>
        <v>324.712184148254</v>
      </c>
      <c r="DI169" s="0" t="n">
        <f aca="false">CY169*'Dist Horaria'!$Q$6</f>
        <v>324.712184148254</v>
      </c>
      <c r="DJ169" s="0" t="n">
        <f aca="false">CY169*'Dist Horaria'!$R$6</f>
        <v>324.712184148254</v>
      </c>
      <c r="DK169" s="0" t="n">
        <f aca="false">CY169*'Dist Horaria'!$S$6</f>
        <v>324.712184148254</v>
      </c>
      <c r="DL169" s="0" t="n">
        <f aca="false">CY169*'Dist Horaria'!$T$6</f>
        <v>324.712184148254</v>
      </c>
      <c r="DM169" s="0" t="n">
        <f aca="false">CY169*'Dist Horaria'!$U$6</f>
        <v>324.712184148254</v>
      </c>
      <c r="DN169" s="0" t="n">
        <f aca="false">CY169*'Dist Horaria'!$V$6</f>
        <v>324.712184148254</v>
      </c>
      <c r="DO169" s="0" t="n">
        <f aca="false">CY169*'Dist Horaria'!$W$6</f>
        <v>324.712184148254</v>
      </c>
      <c r="DP169" s="0" t="n">
        <f aca="false">CY169*'Dist Horaria'!$X$6</f>
        <v>494.799518702101</v>
      </c>
      <c r="DQ169" s="0" t="n">
        <f aca="false">CY169*'Dist Horaria'!$Y$6</f>
        <v>494.799518702101</v>
      </c>
      <c r="DR169" s="0" t="n">
        <f aca="false">CY169*'Dist Horaria'!$Z$6</f>
        <v>494.799518702101</v>
      </c>
      <c r="DS169" s="0" t="n">
        <f aca="false">CY169*'Dist Horaria'!$AA$6</f>
        <v>185.549819513288</v>
      </c>
      <c r="DT169" s="0" t="n">
        <f aca="false">CY169*'Dist Horaria'!$AB$6</f>
        <v>185.549819513288</v>
      </c>
      <c r="DU169" s="0" t="n">
        <f aca="false">CY169*'Dist Horaria'!$AC$6</f>
        <v>185.549819513288</v>
      </c>
      <c r="DV169" s="0" t="n">
        <f aca="false">CY169*'Dist Horaria'!$AD$6</f>
        <v>185.549819513288</v>
      </c>
      <c r="DW169" s="0" t="n">
        <f aca="false">CY169*'Dist Horaria'!$AE$6</f>
        <v>185.549819513288</v>
      </c>
      <c r="DX169" s="0" t="n">
        <f aca="false">AX169*1000000</f>
        <v>430.260451045305</v>
      </c>
      <c r="DY169" s="0" t="n">
        <f aca="false">DX169*'Dist Horaria'!$H$6</f>
        <v>10.7565112761326</v>
      </c>
      <c r="DZ169" s="0" t="n">
        <f aca="false">DX169*'Dist Horaria'!$I$6</f>
        <v>10.7565112761326</v>
      </c>
      <c r="EA169" s="0" t="n">
        <f aca="false">DX169*'Dist Horaria'!$J$6</f>
        <v>10.7565112761326</v>
      </c>
      <c r="EB169" s="0" t="n">
        <f aca="false">DX169*'Dist Horaria'!$K$6</f>
        <v>10.7565112761326</v>
      </c>
      <c r="EC169" s="0" t="n">
        <f aca="false">DX169*'Dist Horaria'!$L$6</f>
        <v>10.7565112761326</v>
      </c>
      <c r="ED169" s="0" t="n">
        <f aca="false">DX169*'Dist Horaria'!$M$6</f>
        <v>28.684030069687</v>
      </c>
      <c r="EE169" s="0" t="n">
        <f aca="false">DX169*'Dist Horaria'!$N$6</f>
        <v>28.684030069687</v>
      </c>
      <c r="EF169" s="0" t="n">
        <f aca="false">DX169*'Dist Horaria'!$O$6</f>
        <v>28.684030069687</v>
      </c>
      <c r="EG169" s="0" t="n">
        <f aca="false">DX169*'Dist Horaria'!$P$6</f>
        <v>18.8238947332321</v>
      </c>
      <c r="EH169" s="0" t="n">
        <f aca="false">DX169*'Dist Horaria'!$Q$6</f>
        <v>18.8238947332321</v>
      </c>
      <c r="EI169" s="0" t="n">
        <f aca="false">DX169*'Dist Horaria'!$R$6</f>
        <v>18.8238947332321</v>
      </c>
      <c r="EJ169" s="0" t="n">
        <f aca="false">DX169*'Dist Horaria'!$S$6</f>
        <v>18.8238947332321</v>
      </c>
      <c r="EK169" s="0" t="n">
        <f aca="false">DX169*'Dist Horaria'!$T$6</f>
        <v>18.8238947332321</v>
      </c>
      <c r="EL169" s="0" t="n">
        <f aca="false">DX169*'Dist Horaria'!$U$6</f>
        <v>18.8238947332321</v>
      </c>
      <c r="EM169" s="0" t="n">
        <f aca="false">DX169*'Dist Horaria'!$V$6</f>
        <v>18.8238947332321</v>
      </c>
      <c r="EN169" s="0" t="n">
        <f aca="false">DX169*'Dist Horaria'!$W$6</f>
        <v>18.8238947332321</v>
      </c>
      <c r="EO169" s="0" t="n">
        <f aca="false">DX169*'Dist Horaria'!$X$6</f>
        <v>28.684030069687</v>
      </c>
      <c r="EP169" s="0" t="n">
        <f aca="false">DX169*'Dist Horaria'!$Y$6</f>
        <v>28.684030069687</v>
      </c>
      <c r="EQ169" s="0" t="n">
        <f aca="false">DX169*'Dist Horaria'!$Z$6</f>
        <v>28.684030069687</v>
      </c>
      <c r="ER169" s="0" t="n">
        <f aca="false">DX169*'Dist Horaria'!$AA$6</f>
        <v>10.7565112761326</v>
      </c>
      <c r="ES169" s="0" t="n">
        <f aca="false">DX169*'Dist Horaria'!$AB$6</f>
        <v>10.7565112761326</v>
      </c>
      <c r="ET169" s="0" t="n">
        <f aca="false">DX169*'Dist Horaria'!$AC$6</f>
        <v>10.7565112761326</v>
      </c>
      <c r="EU169" s="0" t="n">
        <f aca="false">DX169*'Dist Horaria'!$AD$6</f>
        <v>10.7565112761326</v>
      </c>
      <c r="EV169" s="0" t="n">
        <f aca="false">DX169*'Dist Horaria'!$AE$6</f>
        <v>10.7565112761326</v>
      </c>
      <c r="EW169" s="0" t="n">
        <f aca="false">BB169+CA169+CZ169+DY169</f>
        <v>503.67860184387</v>
      </c>
      <c r="EX169" s="0" t="n">
        <f aca="false">BC169+CB169+DA169+DZ169</f>
        <v>500.201320255256</v>
      </c>
      <c r="EY169" s="0" t="n">
        <f aca="false">BD169+CC169+DB169+EA169</f>
        <v>496.919193812547</v>
      </c>
      <c r="EZ169" s="0" t="n">
        <f aca="false">BE169+CD169+DC169+EB169</f>
        <v>494.122950271195</v>
      </c>
      <c r="FA169" s="0" t="n">
        <f aca="false">BF169+CE169+DD169+EC169</f>
        <v>492.079564053906</v>
      </c>
      <c r="FB169" s="0" t="n">
        <f aca="false">BG169+CF169+DE169+ED169</f>
        <v>1113.61197974274</v>
      </c>
      <c r="FC169" s="0" t="n">
        <f aca="false">BH169+CG169+DF169+EE169</f>
        <v>1118.8970431041</v>
      </c>
      <c r="FD169" s="0" t="n">
        <f aca="false">BI169+CH169+DG169+EF169</f>
        <v>1118.8970431041</v>
      </c>
      <c r="FE169" s="0" t="n">
        <f aca="false">BJ169+CI169+DH169+EG169</f>
        <v>815.881757768613</v>
      </c>
      <c r="FF169" s="0" t="n">
        <f aca="false">BK169+CJ169+DI169+EH169</f>
        <v>833.008118356738</v>
      </c>
      <c r="FG169" s="0" t="n">
        <f aca="false">BL169+CK169+DJ169+EI169</f>
        <v>845.46365332992</v>
      </c>
      <c r="FH169" s="0" t="n">
        <f aca="false">BM169+CL169+DK169+EJ169</f>
        <v>851.691420816511</v>
      </c>
      <c r="FI169" s="0" t="n">
        <f aca="false">BN169+CM169+DL169+EK169</f>
        <v>853.248362688158</v>
      </c>
      <c r="FJ169" s="0" t="n">
        <f aca="false">BO169+CN169+DM169+EL169</f>
        <v>851.691420816511</v>
      </c>
      <c r="FK169" s="0" t="n">
        <f aca="false">BP169+CO169+DN169+EM169</f>
        <v>848.577537073215</v>
      </c>
      <c r="FL169" s="0" t="n">
        <f aca="false">BQ169+CP169+DO169+EN169</f>
        <v>843.906711458272</v>
      </c>
      <c r="FM169" s="0" t="n">
        <f aca="false">BR169+CQ169+DP169+EO169</f>
        <v>1182.7759164426</v>
      </c>
      <c r="FN169" s="0" t="n">
        <f aca="false">BS169+CR169+DQ169+EP169</f>
        <v>1178.52746403173</v>
      </c>
      <c r="FO169" s="0" t="n">
        <f aca="false">BT169+CS169+DR169+EQ169</f>
        <v>1155.40272172755</v>
      </c>
      <c r="FP169" s="0" t="n">
        <f aca="false">BU169+CT169+DS169+ER169</f>
        <v>524.78905175123</v>
      </c>
      <c r="FQ169" s="0" t="n">
        <f aca="false">BV169+CU169+DT169+ES169</f>
        <v>508.178397870792</v>
      </c>
      <c r="FR169" s="0" t="n">
        <f aca="false">BW169+CV169+DU169+ET169</f>
        <v>519.451832773007</v>
      </c>
      <c r="FS169" s="0" t="n">
        <f aca="false">BX169+CW169+DV169+EU169</f>
        <v>515.605274674117</v>
      </c>
      <c r="FT169" s="0" t="n">
        <f aca="false">BY169+CX169+DW169+EV169</f>
        <v>511.53584073719</v>
      </c>
      <c r="FU169" s="0" t="n">
        <f aca="false">AM169*'Dist Horaria'!$H$10</f>
        <v>0.233734488668387</v>
      </c>
      <c r="FV169" s="0" t="n">
        <f aca="false">AM169*'Dist Horaria'!$I$10</f>
        <v>0.218749685749742</v>
      </c>
      <c r="FW169" s="0" t="n">
        <f aca="false">AM169*'Dist Horaria'!$J$10</f>
        <v>0.217802698392258</v>
      </c>
      <c r="FX169" s="0" t="n">
        <f aca="false">AM169*'Dist Horaria'!$K$10</f>
        <v>0.211538767633912</v>
      </c>
      <c r="FY169" s="0" t="n">
        <f aca="false">AM169*'Dist Horaria'!$L$10</f>
        <v>0.211623422076151</v>
      </c>
      <c r="FZ169" s="0" t="n">
        <f aca="false">AM169*'Dist Horaria'!$M$10</f>
        <v>0.226445770483842</v>
      </c>
      <c r="GA169" s="0" t="n">
        <f aca="false">AM169*'Dist Horaria'!$N$10</f>
        <v>0.214227058788391</v>
      </c>
      <c r="GB169" s="0" t="n">
        <f aca="false">AM169*'Dist Horaria'!$O$10</f>
        <v>0.210570602019771</v>
      </c>
      <c r="GC169" s="0" t="n">
        <f aca="false">AM169*'Dist Horaria'!$P$10</f>
        <v>0.213838175613595</v>
      </c>
      <c r="GD169" s="0" t="n">
        <f aca="false">AM169*'Dist Horaria'!$Q$10</f>
        <v>0.193516334848631</v>
      </c>
      <c r="GE169" s="0" t="n">
        <f aca="false">AM169*'Dist Horaria'!$R$10</f>
        <v>0.236118990473227</v>
      </c>
      <c r="GF169" s="0" t="n">
        <f aca="false">AM169*'Dist Horaria'!$S$10</f>
        <v>0.201654790304767</v>
      </c>
      <c r="GG169" s="0" t="n">
        <f aca="false">AR169*'Dist Horaria'!$H$10</f>
        <v>0.244493028080045</v>
      </c>
      <c r="GH169" s="0" t="n">
        <f aca="false">AR169*'Dist Horaria'!$I$10</f>
        <v>0.228818491294162</v>
      </c>
      <c r="GI169" s="0" t="n">
        <f aca="false">AR169*'Dist Horaria'!$J$10</f>
        <v>0.227827915158377</v>
      </c>
      <c r="GJ169" s="0" t="n">
        <f aca="false">AR169*'Dist Horaria'!$K$10</f>
        <v>0.221275662610981</v>
      </c>
      <c r="GK169" s="0" t="n">
        <f aca="false">AR169*'Dist Horaria'!$L$10</f>
        <v>0.221364213603354</v>
      </c>
      <c r="GL169" s="0" t="n">
        <f aca="false">AR169*'Dist Horaria'!$M$10</f>
        <v>0.23686881827723</v>
      </c>
      <c r="GM169" s="0" t="n">
        <f aca="false">AR169*'Dist Horaria'!$N$10</f>
        <v>0.224087692827248</v>
      </c>
      <c r="GN169" s="0" t="n">
        <f aca="false">AR169*'Dist Horaria'!$O$10</f>
        <v>0.220262933406862</v>
      </c>
      <c r="GO169" s="0" t="n">
        <f aca="false">AR169*'Dist Horaria'!$P$10</f>
        <v>0.223680909791006</v>
      </c>
      <c r="GP169" s="0" t="n">
        <f aca="false">AR169*'Dist Horaria'!$Q$10</f>
        <v>0.202423677223005</v>
      </c>
      <c r="GQ169" s="0" t="n">
        <f aca="false">AR169*'Dist Horaria'!$R$10</f>
        <v>0.246987285859669</v>
      </c>
      <c r="GR169" s="0" t="n">
        <f aca="false">AR169*'Dist Horaria'!$S$10</f>
        <v>0.210936736762063</v>
      </c>
      <c r="GS169" s="0" t="n">
        <f aca="false">AW169*'Dist Horaria'!$H$10</f>
        <v>0.0141735088742055</v>
      </c>
      <c r="GT169" s="0" t="n">
        <f aca="false">AW169*'Dist Horaria'!$I$10</f>
        <v>0.0132648400750239</v>
      </c>
      <c r="GU169" s="0" t="n">
        <f aca="false">AW169*'Dist Horaria'!$J$10</f>
        <v>0.0132074153715001</v>
      </c>
      <c r="GV169" s="0" t="n">
        <f aca="false">AW169*'Dist Horaria'!$K$10</f>
        <v>0.0128275746441148</v>
      </c>
      <c r="GW169" s="0" t="n">
        <f aca="false">AW169*'Dist Horaria'!$L$10</f>
        <v>0.012832708034977</v>
      </c>
      <c r="GX169" s="0" t="n">
        <f aca="false">AW169*'Dist Horaria'!$M$10</f>
        <v>0.0137315256972307</v>
      </c>
      <c r="GY169" s="0" t="n">
        <f aca="false">AW169*'Dist Horaria'!$N$10</f>
        <v>0.0129905908885361</v>
      </c>
      <c r="GZ169" s="0" t="n">
        <f aca="false">AW169*'Dist Horaria'!$O$10</f>
        <v>0.0127688657047456</v>
      </c>
      <c r="HA169" s="0" t="n">
        <f aca="false">AW169*'Dist Horaria'!$P$10</f>
        <v>0.0129670092632467</v>
      </c>
      <c r="HB169" s="0" t="n">
        <f aca="false">AW169*'Dist Horaria'!$Q$10</f>
        <v>0.0117347059259713</v>
      </c>
      <c r="HC169" s="0" t="n">
        <f aca="false">AW169*'Dist Horaria'!$R$10</f>
        <v>0.0143181035280968</v>
      </c>
      <c r="HD169" s="0" t="n">
        <f aca="false">AW169*'Dist Horaria'!$S$10</f>
        <v>0.0122282166238877</v>
      </c>
    </row>
    <row r="170" customFormat="false" ht="13.8" hidden="false" customHeight="false" outlineLevel="0" collapsed="false">
      <c r="A170" s="0" t="n">
        <v>4.63130555555556</v>
      </c>
      <c r="B170" s="0" t="n">
        <v>-74.1106777777778</v>
      </c>
      <c r="C170" s="0" t="n">
        <v>28</v>
      </c>
      <c r="D170" s="0" t="n">
        <v>27</v>
      </c>
      <c r="E170" s="0" t="n">
        <v>1850</v>
      </c>
      <c r="F170" s="0" t="n">
        <v>68</v>
      </c>
      <c r="G170" s="0" t="s">
        <v>650</v>
      </c>
      <c r="H170" s="1" t="n">
        <v>41290</v>
      </c>
      <c r="I170" s="0" t="s">
        <v>951</v>
      </c>
      <c r="J170" s="0" t="s">
        <v>952</v>
      </c>
      <c r="L170" s="0" t="s">
        <v>953</v>
      </c>
      <c r="M170" s="0" t="s">
        <v>954</v>
      </c>
      <c r="N170" s="0" t="n">
        <v>10</v>
      </c>
      <c r="O170" s="0" t="s">
        <v>231</v>
      </c>
      <c r="P170" s="0" t="s">
        <v>85</v>
      </c>
      <c r="Q170" s="0" t="s">
        <v>86</v>
      </c>
      <c r="R170" s="0" t="s">
        <v>87</v>
      </c>
      <c r="S170" s="0" t="n">
        <v>365</v>
      </c>
      <c r="T170" s="0" t="n">
        <v>24</v>
      </c>
      <c r="U170" s="0" t="n">
        <v>3</v>
      </c>
      <c r="V170" s="0" t="n">
        <v>55000</v>
      </c>
      <c r="W170" s="0" t="n">
        <f aca="false">V170*12</f>
        <v>660000</v>
      </c>
      <c r="X170" s="0" t="n">
        <v>1</v>
      </c>
      <c r="Y170" s="0" t="s">
        <v>375</v>
      </c>
      <c r="Z170" s="0" t="n">
        <v>33394</v>
      </c>
      <c r="AB170" s="0" t="n">
        <v>0.005</v>
      </c>
      <c r="AC170" s="0" t="n">
        <v>-1</v>
      </c>
      <c r="AD170" s="0" t="n">
        <v>2421.8034117738</v>
      </c>
      <c r="AE170" s="0" t="n">
        <f aca="false">AD170/2204.59</f>
        <v>1.09852780416032</v>
      </c>
      <c r="AF170" s="0" t="n">
        <f aca="false">AE170/S170</f>
        <v>0.00300966521687759</v>
      </c>
      <c r="AG170" s="0" t="n">
        <f aca="false">AE170*EXP(AB170*AC170)</f>
        <v>1.09304887387966</v>
      </c>
      <c r="AH170" s="0" t="n">
        <f aca="false">AG170/S170</f>
        <v>0.00299465444898536</v>
      </c>
      <c r="AI170" s="0" t="s">
        <v>90</v>
      </c>
      <c r="AJ170" s="0" t="n">
        <f aca="false">IF(AI170="A",'FE DISTRIBUCIÓN'!$C$2,'FE DISTRIBUCIÓN'!$C$3)</f>
        <v>4.994E-006</v>
      </c>
      <c r="AK170" s="0" t="n">
        <f aca="false">W170*AJ170</f>
        <v>3.29604</v>
      </c>
      <c r="AL170" s="0" t="n">
        <f aca="false">AK170/365</f>
        <v>0.00903024657534247</v>
      </c>
      <c r="AM170" s="0" t="n">
        <f aca="false">AK170*EXP(AB170*AC170)</f>
        <v>3.27960093191825</v>
      </c>
      <c r="AN170" s="0" t="n">
        <f aca="false">AM170/365</f>
        <v>0.00898520803265274</v>
      </c>
      <c r="AO170" s="0" t="n">
        <v>5.223868284E-006</v>
      </c>
      <c r="AP170" s="0" t="n">
        <f aca="false">AO170*W170</f>
        <v>3.44775306744</v>
      </c>
      <c r="AQ170" s="0" t="n">
        <f aca="false">AP170/365</f>
        <v>0.00944589881490411</v>
      </c>
      <c r="AR170" s="0" t="n">
        <f aca="false">AP170*EXP(AB170*AC170)</f>
        <v>3.43055732727765</v>
      </c>
      <c r="AS170" s="0" t="n">
        <f aca="false">AR170/365</f>
        <v>0.00939878719802096</v>
      </c>
      <c r="AT170" s="0" t="n">
        <v>3.02832944E-007</v>
      </c>
      <c r="AU170" s="0" t="n">
        <f aca="false">AT170*W170</f>
        <v>0.19986974304</v>
      </c>
      <c r="AV170" s="0" t="n">
        <f aca="false">AU170/365</f>
        <v>0.00054758833709589</v>
      </c>
      <c r="AW170" s="0" t="n">
        <f aca="false">AU170*EXP(AB170*AC170)</f>
        <v>0.198872888537835</v>
      </c>
      <c r="AX170" s="0" t="n">
        <f aca="false">AW170/365</f>
        <v>0.00054485722887078</v>
      </c>
      <c r="AY170" s="0" t="n">
        <f aca="false">AW170+AR170+AM170+AG170</f>
        <v>8.00208002161339</v>
      </c>
      <c r="AZ170" s="0" t="n">
        <f aca="false">AH170+AN170+AS170+AX170</f>
        <v>0.0219235069085298</v>
      </c>
      <c r="BA170" s="0" t="n">
        <f aca="false">AH170*1000000</f>
        <v>2994.65444898536</v>
      </c>
      <c r="BB170" s="0" t="n">
        <f aca="false">BA170*'Dist Horaria'!$H$3</f>
        <v>104.347361142967</v>
      </c>
      <c r="BC170" s="0" t="n">
        <f aca="false">BA170*'Dist Horaria'!$I$3</f>
        <v>101.555971542405</v>
      </c>
      <c r="BD170" s="0" t="n">
        <f aca="false">BA170*'Dist Horaria'!$J$3</f>
        <v>98.9212428365364</v>
      </c>
      <c r="BE170" s="0" t="n">
        <f aca="false">BA170*'Dist Horaria'!$K$3</f>
        <v>96.6765568819887</v>
      </c>
      <c r="BF170" s="0" t="n">
        <f aca="false">BA170*'Dist Horaria'!$L$3</f>
        <v>95.0362275351938</v>
      </c>
      <c r="BG170" s="0" t="n">
        <f aca="false">BA170*'Dist Horaria'!$M$3</f>
        <v>94.0035336068801</v>
      </c>
      <c r="BH170" s="0" t="n">
        <f aca="false">BA170*'Dist Horaria'!$N$3</f>
        <v>98.2461209640606</v>
      </c>
      <c r="BI170" s="0" t="n">
        <f aca="false">BA170*'Dist Horaria'!$O$3</f>
        <v>98.2461209640606</v>
      </c>
      <c r="BJ170" s="0" t="n">
        <f aca="false">BA170*'Dist Horaria'!$P$3</f>
        <v>129.98293316151</v>
      </c>
      <c r="BK170" s="0" t="n">
        <f aca="false">BA170*'Dist Horaria'!$Q$3</f>
        <v>143.731128015131</v>
      </c>
      <c r="BL170" s="0" t="n">
        <f aca="false">BA170*'Dist Horaria'!$R$3</f>
        <v>153.729815181401</v>
      </c>
      <c r="BM170" s="0" t="n">
        <f aca="false">BA170*'Dist Horaria'!$S$3</f>
        <v>158.729158764536</v>
      </c>
      <c r="BN170" s="0" t="n">
        <f aca="false">BA170*'Dist Horaria'!$T$3</f>
        <v>159.978994660319</v>
      </c>
      <c r="BO170" s="0" t="n">
        <f aca="false">BA170*'Dist Horaria'!$U$3</f>
        <v>158.729158764536</v>
      </c>
      <c r="BP170" s="0" t="n">
        <f aca="false">BA170*'Dist Horaria'!$V$3</f>
        <v>156.229486972968</v>
      </c>
      <c r="BQ170" s="0" t="n">
        <f aca="false">BA170*'Dist Horaria'!$W$3</f>
        <v>152.479979285617</v>
      </c>
      <c r="BR170" s="0" t="n">
        <f aca="false">BA170*'Dist Horaria'!$X$3</f>
        <v>149.524919700582</v>
      </c>
      <c r="BS170" s="0" t="n">
        <f aca="false">BA170*'Dist Horaria'!$Y$3</f>
        <v>146.11447232208</v>
      </c>
      <c r="BT170" s="0" t="n">
        <f aca="false">BA170*'Dist Horaria'!$Z$3</f>
        <v>127.551073431712</v>
      </c>
      <c r="BU170" s="0" t="n">
        <f aca="false">BA170*'Dist Horaria'!$AA$3</f>
        <v>121.293785766027</v>
      </c>
      <c r="BV170" s="0" t="n">
        <f aca="false">BA170*'Dist Horaria'!$AB$3</f>
        <v>107.959574739741</v>
      </c>
      <c r="BW170" s="0" t="n">
        <f aca="false">BA170*'Dist Horaria'!$AC$3</f>
        <v>117.009330460331</v>
      </c>
      <c r="BX170" s="0" t="n">
        <f aca="false">BA170*'Dist Horaria'!$AD$3</f>
        <v>113.921503949427</v>
      </c>
      <c r="BY170" s="0" t="n">
        <f aca="false">BA170*'Dist Horaria'!$AE$3</f>
        <v>110.654763743827</v>
      </c>
      <c r="BZ170" s="0" t="n">
        <f aca="false">AN170*1000000</f>
        <v>8985.20803265274</v>
      </c>
      <c r="CA170" s="0" t="n">
        <f aca="false">BZ170*'Dist Horaria'!$H$6</f>
        <v>224.630200816318</v>
      </c>
      <c r="CB170" s="0" t="n">
        <f aca="false">BZ170*'Dist Horaria'!$I$6</f>
        <v>224.630200816318</v>
      </c>
      <c r="CC170" s="0" t="n">
        <f aca="false">BZ170*'Dist Horaria'!$J$6</f>
        <v>224.630200816318</v>
      </c>
      <c r="CD170" s="0" t="n">
        <f aca="false">BZ170*'Dist Horaria'!$K$6</f>
        <v>224.630200816318</v>
      </c>
      <c r="CE170" s="0" t="n">
        <f aca="false">BZ170*'Dist Horaria'!$L$6</f>
        <v>224.630200816318</v>
      </c>
      <c r="CF170" s="0" t="n">
        <f aca="false">BZ170*'Dist Horaria'!$M$6</f>
        <v>599.013868843516</v>
      </c>
      <c r="CG170" s="0" t="n">
        <f aca="false">BZ170*'Dist Horaria'!$N$6</f>
        <v>599.013868843516</v>
      </c>
      <c r="CH170" s="0" t="n">
        <f aca="false">BZ170*'Dist Horaria'!$O$6</f>
        <v>599.013868843516</v>
      </c>
      <c r="CI170" s="0" t="n">
        <f aca="false">BZ170*'Dist Horaria'!$P$6</f>
        <v>393.102851428557</v>
      </c>
      <c r="CJ170" s="0" t="n">
        <f aca="false">BZ170*'Dist Horaria'!$Q$6</f>
        <v>393.102851428557</v>
      </c>
      <c r="CK170" s="0" t="n">
        <f aca="false">BZ170*'Dist Horaria'!$R$6</f>
        <v>393.102851428557</v>
      </c>
      <c r="CL170" s="0" t="n">
        <f aca="false">BZ170*'Dist Horaria'!$S$6</f>
        <v>393.102851428557</v>
      </c>
      <c r="CM170" s="0" t="n">
        <f aca="false">BZ170*'Dist Horaria'!$T$6</f>
        <v>393.102851428557</v>
      </c>
      <c r="CN170" s="0" t="n">
        <f aca="false">BZ170*'Dist Horaria'!$U$6</f>
        <v>393.102851428557</v>
      </c>
      <c r="CO170" s="0" t="n">
        <f aca="false">BZ170*'Dist Horaria'!$V$6</f>
        <v>393.102851428557</v>
      </c>
      <c r="CP170" s="0" t="n">
        <f aca="false">BZ170*'Dist Horaria'!$W$6</f>
        <v>393.102851428557</v>
      </c>
      <c r="CQ170" s="0" t="n">
        <f aca="false">BZ170*'Dist Horaria'!$X$6</f>
        <v>599.013868843516</v>
      </c>
      <c r="CR170" s="0" t="n">
        <f aca="false">BZ170*'Dist Horaria'!$Y$6</f>
        <v>599.013868843516</v>
      </c>
      <c r="CS170" s="0" t="n">
        <f aca="false">BZ170*'Dist Horaria'!$Z$6</f>
        <v>599.013868843516</v>
      </c>
      <c r="CT170" s="0" t="n">
        <f aca="false">BZ170*'Dist Horaria'!$AA$6</f>
        <v>224.630200816318</v>
      </c>
      <c r="CU170" s="0" t="n">
        <f aca="false">BZ170*'Dist Horaria'!$AB$6</f>
        <v>224.630200816318</v>
      </c>
      <c r="CV170" s="0" t="n">
        <f aca="false">BZ170*'Dist Horaria'!$AC$6</f>
        <v>224.630200816318</v>
      </c>
      <c r="CW170" s="0" t="n">
        <f aca="false">BZ170*'Dist Horaria'!$AD$6</f>
        <v>224.630200816318</v>
      </c>
      <c r="CX170" s="0" t="n">
        <f aca="false">BZ170*'Dist Horaria'!$AE$6</f>
        <v>224.630200816318</v>
      </c>
      <c r="CY170" s="0" t="n">
        <f aca="false">AS170*1000000</f>
        <v>9398.78719802096</v>
      </c>
      <c r="CZ170" s="0" t="n">
        <f aca="false">CY170*'Dist Horaria'!$H$6</f>
        <v>234.969679950524</v>
      </c>
      <c r="DA170" s="0" t="n">
        <f aca="false">CY170*'Dist Horaria'!$I$6</f>
        <v>234.969679950524</v>
      </c>
      <c r="DB170" s="0" t="n">
        <f aca="false">CY170*'Dist Horaria'!$J$6</f>
        <v>234.969679950524</v>
      </c>
      <c r="DC170" s="0" t="n">
        <f aca="false">CY170*'Dist Horaria'!$K$6</f>
        <v>234.969679950524</v>
      </c>
      <c r="DD170" s="0" t="n">
        <f aca="false">CY170*'Dist Horaria'!$L$6</f>
        <v>234.969679950524</v>
      </c>
      <c r="DE170" s="0" t="n">
        <f aca="false">CY170*'Dist Horaria'!$M$6</f>
        <v>626.585813201398</v>
      </c>
      <c r="DF170" s="0" t="n">
        <f aca="false">CY170*'Dist Horaria'!$N$6</f>
        <v>626.585813201398</v>
      </c>
      <c r="DG170" s="0" t="n">
        <f aca="false">CY170*'Dist Horaria'!$O$6</f>
        <v>626.585813201398</v>
      </c>
      <c r="DH170" s="0" t="n">
        <f aca="false">CY170*'Dist Horaria'!$P$6</f>
        <v>411.196939913417</v>
      </c>
      <c r="DI170" s="0" t="n">
        <f aca="false">CY170*'Dist Horaria'!$Q$6</f>
        <v>411.196939913417</v>
      </c>
      <c r="DJ170" s="0" t="n">
        <f aca="false">CY170*'Dist Horaria'!$R$6</f>
        <v>411.196939913417</v>
      </c>
      <c r="DK170" s="0" t="n">
        <f aca="false">CY170*'Dist Horaria'!$S$6</f>
        <v>411.196939913417</v>
      </c>
      <c r="DL170" s="0" t="n">
        <f aca="false">CY170*'Dist Horaria'!$T$6</f>
        <v>411.196939913417</v>
      </c>
      <c r="DM170" s="0" t="n">
        <f aca="false">CY170*'Dist Horaria'!$U$6</f>
        <v>411.196939913417</v>
      </c>
      <c r="DN170" s="0" t="n">
        <f aca="false">CY170*'Dist Horaria'!$V$6</f>
        <v>411.196939913417</v>
      </c>
      <c r="DO170" s="0" t="n">
        <f aca="false">CY170*'Dist Horaria'!$W$6</f>
        <v>411.196939913417</v>
      </c>
      <c r="DP170" s="0" t="n">
        <f aca="false">CY170*'Dist Horaria'!$X$6</f>
        <v>626.585813201398</v>
      </c>
      <c r="DQ170" s="0" t="n">
        <f aca="false">CY170*'Dist Horaria'!$Y$6</f>
        <v>626.585813201398</v>
      </c>
      <c r="DR170" s="0" t="n">
        <f aca="false">CY170*'Dist Horaria'!$Z$6</f>
        <v>626.585813201398</v>
      </c>
      <c r="DS170" s="0" t="n">
        <f aca="false">CY170*'Dist Horaria'!$AA$6</f>
        <v>234.969679950524</v>
      </c>
      <c r="DT170" s="0" t="n">
        <f aca="false">CY170*'Dist Horaria'!$AB$6</f>
        <v>234.969679950524</v>
      </c>
      <c r="DU170" s="0" t="n">
        <f aca="false">CY170*'Dist Horaria'!$AC$6</f>
        <v>234.969679950524</v>
      </c>
      <c r="DV170" s="0" t="n">
        <f aca="false">CY170*'Dist Horaria'!$AD$6</f>
        <v>234.969679950524</v>
      </c>
      <c r="DW170" s="0" t="n">
        <f aca="false">CY170*'Dist Horaria'!$AE$6</f>
        <v>234.969679950524</v>
      </c>
      <c r="DX170" s="0" t="n">
        <f aca="false">AX170*1000000</f>
        <v>544.85722887078</v>
      </c>
      <c r="DY170" s="0" t="n">
        <f aca="false">DX170*'Dist Horaria'!$H$6</f>
        <v>13.6214307217695</v>
      </c>
      <c r="DZ170" s="0" t="n">
        <f aca="false">DX170*'Dist Horaria'!$I$6</f>
        <v>13.6214307217695</v>
      </c>
      <c r="EA170" s="0" t="n">
        <f aca="false">DX170*'Dist Horaria'!$J$6</f>
        <v>13.6214307217695</v>
      </c>
      <c r="EB170" s="0" t="n">
        <f aca="false">DX170*'Dist Horaria'!$K$6</f>
        <v>13.6214307217695</v>
      </c>
      <c r="EC170" s="0" t="n">
        <f aca="false">DX170*'Dist Horaria'!$L$6</f>
        <v>13.6214307217695</v>
      </c>
      <c r="ED170" s="0" t="n">
        <f aca="false">DX170*'Dist Horaria'!$M$6</f>
        <v>36.323815258052</v>
      </c>
      <c r="EE170" s="0" t="n">
        <f aca="false">DX170*'Dist Horaria'!$N$6</f>
        <v>36.323815258052</v>
      </c>
      <c r="EF170" s="0" t="n">
        <f aca="false">DX170*'Dist Horaria'!$O$6</f>
        <v>36.323815258052</v>
      </c>
      <c r="EG170" s="0" t="n">
        <f aca="false">DX170*'Dist Horaria'!$P$6</f>
        <v>23.8375037630966</v>
      </c>
      <c r="EH170" s="0" t="n">
        <f aca="false">DX170*'Dist Horaria'!$Q$6</f>
        <v>23.8375037630966</v>
      </c>
      <c r="EI170" s="0" t="n">
        <f aca="false">DX170*'Dist Horaria'!$R$6</f>
        <v>23.8375037630966</v>
      </c>
      <c r="EJ170" s="0" t="n">
        <f aca="false">DX170*'Dist Horaria'!$S$6</f>
        <v>23.8375037630966</v>
      </c>
      <c r="EK170" s="0" t="n">
        <f aca="false">DX170*'Dist Horaria'!$T$6</f>
        <v>23.8375037630966</v>
      </c>
      <c r="EL170" s="0" t="n">
        <f aca="false">DX170*'Dist Horaria'!$U$6</f>
        <v>23.8375037630966</v>
      </c>
      <c r="EM170" s="0" t="n">
        <f aca="false">DX170*'Dist Horaria'!$V$6</f>
        <v>23.8375037630966</v>
      </c>
      <c r="EN170" s="0" t="n">
        <f aca="false">DX170*'Dist Horaria'!$W$6</f>
        <v>23.8375037630966</v>
      </c>
      <c r="EO170" s="0" t="n">
        <f aca="false">DX170*'Dist Horaria'!$X$6</f>
        <v>36.323815258052</v>
      </c>
      <c r="EP170" s="0" t="n">
        <f aca="false">DX170*'Dist Horaria'!$Y$6</f>
        <v>36.323815258052</v>
      </c>
      <c r="EQ170" s="0" t="n">
        <f aca="false">DX170*'Dist Horaria'!$Z$6</f>
        <v>36.323815258052</v>
      </c>
      <c r="ER170" s="0" t="n">
        <f aca="false">DX170*'Dist Horaria'!$AA$6</f>
        <v>13.6214307217695</v>
      </c>
      <c r="ES170" s="0" t="n">
        <f aca="false">DX170*'Dist Horaria'!$AB$6</f>
        <v>13.6214307217695</v>
      </c>
      <c r="ET170" s="0" t="n">
        <f aca="false">DX170*'Dist Horaria'!$AC$6</f>
        <v>13.6214307217695</v>
      </c>
      <c r="EU170" s="0" t="n">
        <f aca="false">DX170*'Dist Horaria'!$AD$6</f>
        <v>13.6214307217695</v>
      </c>
      <c r="EV170" s="0" t="n">
        <f aca="false">DX170*'Dist Horaria'!$AE$6</f>
        <v>13.6214307217695</v>
      </c>
      <c r="EW170" s="0" t="n">
        <f aca="false">BB170+CA170+CZ170+DY170</f>
        <v>577.568672631579</v>
      </c>
      <c r="EX170" s="0" t="n">
        <f aca="false">BC170+CB170+DA170+DZ170</f>
        <v>574.777283031017</v>
      </c>
      <c r="EY170" s="0" t="n">
        <f aca="false">BD170+CC170+DB170+EA170</f>
        <v>572.142554325148</v>
      </c>
      <c r="EZ170" s="0" t="n">
        <f aca="false">BE170+CD170+DC170+EB170</f>
        <v>569.897868370601</v>
      </c>
      <c r="FA170" s="0" t="n">
        <f aca="false">BF170+CE170+DD170+EC170</f>
        <v>568.257539023806</v>
      </c>
      <c r="FB170" s="0" t="n">
        <f aca="false">BG170+CF170+DE170+ED170</f>
        <v>1355.92703090985</v>
      </c>
      <c r="FC170" s="0" t="n">
        <f aca="false">BH170+CG170+DF170+EE170</f>
        <v>1360.16961826703</v>
      </c>
      <c r="FD170" s="0" t="n">
        <f aca="false">BI170+CH170+DG170+EF170</f>
        <v>1360.16961826703</v>
      </c>
      <c r="FE170" s="0" t="n">
        <f aca="false">BJ170+CI170+DH170+EG170</f>
        <v>958.12022826658</v>
      </c>
      <c r="FF170" s="0" t="n">
        <f aca="false">BK170+CJ170+DI170+EH170</f>
        <v>971.868423120202</v>
      </c>
      <c r="FG170" s="0" t="n">
        <f aca="false">BL170+CK170+DJ170+EI170</f>
        <v>981.867110286472</v>
      </c>
      <c r="FH170" s="0" t="n">
        <f aca="false">BM170+CL170+DK170+EJ170</f>
        <v>986.866453869606</v>
      </c>
      <c r="FI170" s="0" t="n">
        <f aca="false">BN170+CM170+DL170+EK170</f>
        <v>988.11628976539</v>
      </c>
      <c r="FJ170" s="0" t="n">
        <f aca="false">BO170+CN170+DM170+EL170</f>
        <v>986.866453869606</v>
      </c>
      <c r="FK170" s="0" t="n">
        <f aca="false">BP170+CO170+DN170+EM170</f>
        <v>984.366782078039</v>
      </c>
      <c r="FL170" s="0" t="n">
        <f aca="false">BQ170+CP170+DO170+EN170</f>
        <v>980.617274390688</v>
      </c>
      <c r="FM170" s="0" t="n">
        <f aca="false">BR170+CQ170+DP170+EO170</f>
        <v>1411.44841700355</v>
      </c>
      <c r="FN170" s="0" t="n">
        <f aca="false">BS170+CR170+DQ170+EP170</f>
        <v>1408.03796962505</v>
      </c>
      <c r="FO170" s="0" t="n">
        <f aca="false">BT170+CS170+DR170+EQ170</f>
        <v>1389.47457073468</v>
      </c>
      <c r="FP170" s="0" t="n">
        <f aca="false">BU170+CT170+DS170+ER170</f>
        <v>594.515097254639</v>
      </c>
      <c r="FQ170" s="0" t="n">
        <f aca="false">BV170+CU170+DT170+ES170</f>
        <v>581.180886228352</v>
      </c>
      <c r="FR170" s="0" t="n">
        <f aca="false">BW170+CV170+DU170+ET170</f>
        <v>590.230641948943</v>
      </c>
      <c r="FS170" s="0" t="n">
        <f aca="false">BX170+CW170+DV170+EU170</f>
        <v>587.142815438039</v>
      </c>
      <c r="FT170" s="0" t="n">
        <f aca="false">BY170+CX170+DW170+EV170</f>
        <v>583.876075232439</v>
      </c>
      <c r="FU170" s="0" t="n">
        <f aca="false">AM170*'Dist Horaria'!$H$10</f>
        <v>0.295987989316676</v>
      </c>
      <c r="FV170" s="0" t="n">
        <f aca="false">AM170*'Dist Horaria'!$I$10</f>
        <v>0.277012091872252</v>
      </c>
      <c r="FW170" s="0" t="n">
        <f aca="false">AM170*'Dist Horaria'!$J$10</f>
        <v>0.275812881240364</v>
      </c>
      <c r="FX170" s="0" t="n">
        <f aca="false">AM170*'Dist Horaria'!$K$10</f>
        <v>0.267880597558377</v>
      </c>
      <c r="FY170" s="0" t="n">
        <f aca="false">AM170*'Dist Horaria'!$L$10</f>
        <v>0.267987799102692</v>
      </c>
      <c r="FZ170" s="0" t="n">
        <f aca="false">AM170*'Dist Horaria'!$M$10</f>
        <v>0.28675797344512</v>
      </c>
      <c r="GA170" s="0" t="n">
        <f aca="false">AM170*'Dist Horaria'!$N$10</f>
        <v>0.271284895734676</v>
      </c>
      <c r="GB170" s="0" t="n">
        <f aca="false">AM170*'Dist Horaria'!$O$10</f>
        <v>0.26665456799343</v>
      </c>
      <c r="GC170" s="0" t="n">
        <f aca="false">AM170*'Dist Horaria'!$P$10</f>
        <v>0.270792436322107</v>
      </c>
      <c r="GD170" s="0" t="n">
        <f aca="false">AM170*'Dist Horaria'!$Q$10</f>
        <v>0.245058019371045</v>
      </c>
      <c r="GE170" s="0" t="n">
        <f aca="false">AM170*'Dist Horaria'!$R$10</f>
        <v>0.29900758603412</v>
      </c>
      <c r="GF170" s="0" t="n">
        <f aca="false">AM170*'Dist Horaria'!$S$10</f>
        <v>0.255364093927388</v>
      </c>
      <c r="GG170" s="0" t="n">
        <f aca="false">AR170*'Dist Horaria'!$H$10</f>
        <v>0.309611988353287</v>
      </c>
      <c r="GH170" s="0" t="n">
        <f aca="false">AR170*'Dist Horaria'!$I$10</f>
        <v>0.289762651384852</v>
      </c>
      <c r="GI170" s="0" t="n">
        <f aca="false">AR170*'Dist Horaria'!$J$10</f>
        <v>0.288508242416939</v>
      </c>
      <c r="GJ170" s="0" t="n">
        <f aca="false">AR170*'Dist Horaria'!$K$10</f>
        <v>0.280210844510247</v>
      </c>
      <c r="GK170" s="0" t="n">
        <f aca="false">AR170*'Dist Horaria'!$L$10</f>
        <v>0.280322980422811</v>
      </c>
      <c r="GL170" s="0" t="n">
        <f aca="false">AR170*'Dist Horaria'!$M$10</f>
        <v>0.299957125082914</v>
      </c>
      <c r="GM170" s="0" t="n">
        <f aca="false">AR170*'Dist Horaria'!$N$10</f>
        <v>0.283771838757834</v>
      </c>
      <c r="GN170" s="0" t="n">
        <f aca="false">AR170*'Dist Horaria'!$O$10</f>
        <v>0.278928382163516</v>
      </c>
      <c r="GO170" s="0" t="n">
        <f aca="false">AR170*'Dist Horaria'!$P$10</f>
        <v>0.28325671198441</v>
      </c>
      <c r="GP170" s="0" t="n">
        <f aca="false">AR170*'Dist Horaria'!$Q$10</f>
        <v>0.25633776834847</v>
      </c>
      <c r="GQ170" s="0" t="n">
        <f aca="false">AR170*'Dist Horaria'!$R$10</f>
        <v>0.312770573760321</v>
      </c>
      <c r="GR170" s="0" t="n">
        <f aca="false">AR170*'Dist Horaria'!$S$10</f>
        <v>0.267118220092047</v>
      </c>
      <c r="GS170" s="0" t="n">
        <f aca="false">AW170*'Dist Horaria'!$H$10</f>
        <v>0.0179485210639587</v>
      </c>
      <c r="GT170" s="0" t="n">
        <f aca="false">AW170*'Dist Horaria'!$I$10</f>
        <v>0.01679783486289</v>
      </c>
      <c r="GU170" s="0" t="n">
        <f aca="false">AW170*'Dist Horaria'!$J$10</f>
        <v>0.0167251155024313</v>
      </c>
      <c r="GV170" s="0" t="n">
        <f aca="false">AW170*'Dist Horaria'!$K$10</f>
        <v>0.0162441069281303</v>
      </c>
      <c r="GW170" s="0" t="n">
        <f aca="false">AW170*'Dist Horaria'!$L$10</f>
        <v>0.0162506075607427</v>
      </c>
      <c r="GX170" s="0" t="n">
        <f aca="false">AW170*'Dist Horaria'!$M$10</f>
        <v>0.0173888188453863</v>
      </c>
      <c r="GY170" s="0" t="n">
        <f aca="false">AW170*'Dist Horaria'!$N$10</f>
        <v>0.0164505413772657</v>
      </c>
      <c r="GZ170" s="0" t="n">
        <f aca="false">AW170*'Dist Horaria'!$O$10</f>
        <v>0.0161697612848415</v>
      </c>
      <c r="HA170" s="0" t="n">
        <f aca="false">AW170*'Dist Horaria'!$P$10</f>
        <v>0.016420678955618</v>
      </c>
      <c r="HB170" s="0" t="n">
        <f aca="false">AW170*'Dist Horaria'!$Q$10</f>
        <v>0.0148601604839693</v>
      </c>
      <c r="HC170" s="0" t="n">
        <f aca="false">AW170*'Dist Horaria'!$R$10</f>
        <v>0.0181316274643664</v>
      </c>
      <c r="HD170" s="0" t="n">
        <f aca="false">AW170*'Dist Horaria'!$S$10</f>
        <v>0.0154851142082346</v>
      </c>
    </row>
    <row r="171" customFormat="false" ht="13.8" hidden="false" customHeight="false" outlineLevel="0" collapsed="false">
      <c r="A171" s="0" t="n">
        <v>4.63028124141175</v>
      </c>
      <c r="B171" s="0" t="n">
        <v>-74.1097493470861</v>
      </c>
      <c r="C171" s="0" t="n">
        <v>28</v>
      </c>
      <c r="D171" s="0" t="n">
        <v>27</v>
      </c>
      <c r="E171" s="0" t="n">
        <v>1850</v>
      </c>
      <c r="F171" s="0" t="n">
        <v>69</v>
      </c>
      <c r="G171" s="0" t="s">
        <v>650</v>
      </c>
      <c r="H171" s="1" t="n">
        <v>40933</v>
      </c>
      <c r="I171" s="0" t="s">
        <v>955</v>
      </c>
      <c r="J171" s="0" t="s">
        <v>956</v>
      </c>
      <c r="L171" s="0" t="s">
        <v>957</v>
      </c>
      <c r="N171" s="0" t="n">
        <v>11</v>
      </c>
      <c r="O171" s="0" t="s">
        <v>130</v>
      </c>
      <c r="P171" s="0" t="s">
        <v>85</v>
      </c>
      <c r="Q171" s="0" t="s">
        <v>86</v>
      </c>
      <c r="R171" s="0" t="s">
        <v>87</v>
      </c>
      <c r="S171" s="0" t="n">
        <v>365</v>
      </c>
      <c r="T171" s="0" t="n">
        <v>24</v>
      </c>
      <c r="U171" s="0" t="n">
        <v>3</v>
      </c>
      <c r="V171" s="0" t="n">
        <v>27000</v>
      </c>
      <c r="W171" s="0" t="n">
        <f aca="false">V171*12</f>
        <v>324000</v>
      </c>
      <c r="X171" s="0" t="n">
        <v>1</v>
      </c>
      <c r="Y171" s="0" t="s">
        <v>176</v>
      </c>
      <c r="Z171" s="0" t="n">
        <v>19370</v>
      </c>
      <c r="AB171" s="0" t="n">
        <v>0.005</v>
      </c>
      <c r="AC171" s="0" t="n">
        <v>0</v>
      </c>
      <c r="AD171" s="0" t="n">
        <v>1634.89965345353</v>
      </c>
      <c r="AE171" s="0" t="n">
        <f aca="false">AD171/2204.59</f>
        <v>0.741588981830424</v>
      </c>
      <c r="AF171" s="0" t="n">
        <f aca="false">AE171/S171</f>
        <v>0.00203175063515184</v>
      </c>
      <c r="AG171" s="0" t="n">
        <f aca="false">AE171*EXP(AB171*AC171)</f>
        <v>0.741588981830424</v>
      </c>
      <c r="AH171" s="0" t="n">
        <f aca="false">AG171/S171</f>
        <v>0.00203175063515184</v>
      </c>
      <c r="AI171" s="0" t="s">
        <v>90</v>
      </c>
      <c r="AJ171" s="0" t="n">
        <f aca="false">IF(AI171="A",'FE DISTRIBUCIÓN'!$C$2,'FE DISTRIBUCIÓN'!$C$3)</f>
        <v>4.994E-006</v>
      </c>
      <c r="AK171" s="0" t="n">
        <f aca="false">W171*AJ171</f>
        <v>1.618056</v>
      </c>
      <c r="AL171" s="0" t="n">
        <f aca="false">AK171/365</f>
        <v>0.0044330301369863</v>
      </c>
      <c r="AM171" s="0" t="n">
        <f aca="false">AK171*EXP(AB171*AC171)</f>
        <v>1.618056</v>
      </c>
      <c r="AN171" s="0" t="n">
        <f aca="false">AM171/365</f>
        <v>0.0044330301369863</v>
      </c>
      <c r="AO171" s="0" t="n">
        <v>5.223868284E-006</v>
      </c>
      <c r="AP171" s="0" t="n">
        <f aca="false">AO171*W171</f>
        <v>1.692533324016</v>
      </c>
      <c r="AQ171" s="0" t="n">
        <f aca="false">AP171/365</f>
        <v>0.00463707760004384</v>
      </c>
      <c r="AR171" s="0" t="n">
        <f aca="false">AP171*EXP(AB171*AC171)</f>
        <v>1.692533324016</v>
      </c>
      <c r="AS171" s="0" t="n">
        <f aca="false">AR171/365</f>
        <v>0.00463707760004384</v>
      </c>
      <c r="AT171" s="0" t="n">
        <v>3.02832944E-007</v>
      </c>
      <c r="AU171" s="0" t="n">
        <f aca="false">AT171*W171</f>
        <v>0.098117873856</v>
      </c>
      <c r="AV171" s="0" t="n">
        <f aca="false">AU171/365</f>
        <v>0.000268816092756164</v>
      </c>
      <c r="AW171" s="0" t="n">
        <f aca="false">AU171*EXP(AB171*AC171)</f>
        <v>0.098117873856</v>
      </c>
      <c r="AX171" s="0" t="n">
        <f aca="false">AW171/365</f>
        <v>0.000268816092756164</v>
      </c>
      <c r="AY171" s="0" t="n">
        <f aca="false">AW171+AR171+AM171+AG171</f>
        <v>4.15029617970242</v>
      </c>
      <c r="AZ171" s="0" t="n">
        <f aca="false">AH171+AN171+AS171+AX171</f>
        <v>0.0113706744649381</v>
      </c>
      <c r="BA171" s="0" t="n">
        <f aca="false">AH171*1000000</f>
        <v>2031.75063515184</v>
      </c>
      <c r="BB171" s="0" t="n">
        <f aca="false">BA171*'Dist Horaria'!$H$3</f>
        <v>70.7954192679807</v>
      </c>
      <c r="BC171" s="0" t="n">
        <f aca="false">BA171*'Dist Horaria'!$I$3</f>
        <v>68.9015755238988</v>
      </c>
      <c r="BD171" s="0" t="n">
        <f aca="false">BA171*'Dist Horaria'!$J$3</f>
        <v>67.1140197932485</v>
      </c>
      <c r="BE171" s="0" t="n">
        <f aca="false">BA171*'Dist Horaria'!$K$3</f>
        <v>65.5910921261134</v>
      </c>
      <c r="BF171" s="0" t="n">
        <f aca="false">BA171*'Dist Horaria'!$L$3</f>
        <v>64.4781957138619</v>
      </c>
      <c r="BG171" s="0" t="n">
        <f aca="false">BA171*'Dist Horaria'!$M$3</f>
        <v>63.7775550955496</v>
      </c>
      <c r="BH171" s="0" t="n">
        <f aca="false">BA171*'Dist Horaria'!$N$3</f>
        <v>66.6559771988275</v>
      </c>
      <c r="BI171" s="0" t="n">
        <f aca="false">BA171*'Dist Horaria'!$O$3</f>
        <v>66.6559771988275</v>
      </c>
      <c r="BJ171" s="0" t="n">
        <f aca="false">BA171*'Dist Horaria'!$P$3</f>
        <v>88.1881070115706</v>
      </c>
      <c r="BK171" s="0" t="n">
        <f aca="false">BA171*'Dist Horaria'!$Q$3</f>
        <v>97.515695253179</v>
      </c>
      <c r="BL171" s="0" t="n">
        <f aca="false">BA171*'Dist Horaria'!$R$3</f>
        <v>104.299395792531</v>
      </c>
      <c r="BM171" s="0" t="n">
        <f aca="false">BA171*'Dist Horaria'!$S$3</f>
        <v>107.691246062206</v>
      </c>
      <c r="BN171" s="0" t="n">
        <f aca="false">BA171*'Dist Horaria'!$T$3</f>
        <v>108.539208629625</v>
      </c>
      <c r="BO171" s="0" t="n">
        <f aca="false">BA171*'Dist Horaria'!$U$3</f>
        <v>107.691246062206</v>
      </c>
      <c r="BP171" s="0" t="n">
        <f aca="false">BA171*'Dist Horaria'!$V$3</f>
        <v>105.995320927369</v>
      </c>
      <c r="BQ171" s="0" t="n">
        <f aca="false">BA171*'Dist Horaria'!$W$3</f>
        <v>103.451433225112</v>
      </c>
      <c r="BR171" s="0" t="n">
        <f aca="false">BA171*'Dist Horaria'!$X$3</f>
        <v>101.446546086684</v>
      </c>
      <c r="BS171" s="0" t="n">
        <f aca="false">BA171*'Dist Horaria'!$Y$3</f>
        <v>99.1326969446665</v>
      </c>
      <c r="BT171" s="0" t="n">
        <f aca="false">BA171*'Dist Horaria'!$Z$3</f>
        <v>86.5381895887805</v>
      </c>
      <c r="BU171" s="0" t="n">
        <f aca="false">BA171*'Dist Horaria'!$AA$3</f>
        <v>82.2928756783927</v>
      </c>
      <c r="BV171" s="0" t="n">
        <f aca="false">BA171*'Dist Horaria'!$AB$3</f>
        <v>73.2461585417676</v>
      </c>
      <c r="BW171" s="0" t="n">
        <f aca="false">BA171*'Dist Horaria'!$AC$3</f>
        <v>79.3860478834271</v>
      </c>
      <c r="BX171" s="0" t="n">
        <f aca="false">BA171*'Dist Horaria'!$AD$3</f>
        <v>77.291083812733</v>
      </c>
      <c r="BY171" s="0" t="n">
        <f aca="false">BA171*'Dist Horaria'!$AE$3</f>
        <v>75.0747341134043</v>
      </c>
      <c r="BZ171" s="0" t="n">
        <f aca="false">AN171*1000000</f>
        <v>4433.0301369863</v>
      </c>
      <c r="CA171" s="0" t="n">
        <f aca="false">BZ171*'Dist Horaria'!$H$6</f>
        <v>110.825753424658</v>
      </c>
      <c r="CB171" s="0" t="n">
        <f aca="false">BZ171*'Dist Horaria'!$I$6</f>
        <v>110.825753424658</v>
      </c>
      <c r="CC171" s="0" t="n">
        <f aca="false">BZ171*'Dist Horaria'!$J$6</f>
        <v>110.825753424658</v>
      </c>
      <c r="CD171" s="0" t="n">
        <f aca="false">BZ171*'Dist Horaria'!$K$6</f>
        <v>110.825753424658</v>
      </c>
      <c r="CE171" s="0" t="n">
        <f aca="false">BZ171*'Dist Horaria'!$L$6</f>
        <v>110.825753424658</v>
      </c>
      <c r="CF171" s="0" t="n">
        <f aca="false">BZ171*'Dist Horaria'!$M$6</f>
        <v>295.535342465753</v>
      </c>
      <c r="CG171" s="0" t="n">
        <f aca="false">BZ171*'Dist Horaria'!$N$6</f>
        <v>295.535342465753</v>
      </c>
      <c r="CH171" s="0" t="n">
        <f aca="false">BZ171*'Dist Horaria'!$O$6</f>
        <v>295.535342465753</v>
      </c>
      <c r="CI171" s="0" t="n">
        <f aca="false">BZ171*'Dist Horaria'!$P$6</f>
        <v>193.945068493151</v>
      </c>
      <c r="CJ171" s="0" t="n">
        <f aca="false">BZ171*'Dist Horaria'!$Q$6</f>
        <v>193.945068493151</v>
      </c>
      <c r="CK171" s="0" t="n">
        <f aca="false">BZ171*'Dist Horaria'!$R$6</f>
        <v>193.945068493151</v>
      </c>
      <c r="CL171" s="0" t="n">
        <f aca="false">BZ171*'Dist Horaria'!$S$6</f>
        <v>193.945068493151</v>
      </c>
      <c r="CM171" s="0" t="n">
        <f aca="false">BZ171*'Dist Horaria'!$T$6</f>
        <v>193.945068493151</v>
      </c>
      <c r="CN171" s="0" t="n">
        <f aca="false">BZ171*'Dist Horaria'!$U$6</f>
        <v>193.945068493151</v>
      </c>
      <c r="CO171" s="0" t="n">
        <f aca="false">BZ171*'Dist Horaria'!$V$6</f>
        <v>193.945068493151</v>
      </c>
      <c r="CP171" s="0" t="n">
        <f aca="false">BZ171*'Dist Horaria'!$W$6</f>
        <v>193.945068493151</v>
      </c>
      <c r="CQ171" s="0" t="n">
        <f aca="false">BZ171*'Dist Horaria'!$X$6</f>
        <v>295.535342465753</v>
      </c>
      <c r="CR171" s="0" t="n">
        <f aca="false">BZ171*'Dist Horaria'!$Y$6</f>
        <v>295.535342465753</v>
      </c>
      <c r="CS171" s="0" t="n">
        <f aca="false">BZ171*'Dist Horaria'!$Z$6</f>
        <v>295.535342465753</v>
      </c>
      <c r="CT171" s="0" t="n">
        <f aca="false">BZ171*'Dist Horaria'!$AA$6</f>
        <v>110.825753424658</v>
      </c>
      <c r="CU171" s="0" t="n">
        <f aca="false">BZ171*'Dist Horaria'!$AB$6</f>
        <v>110.825753424658</v>
      </c>
      <c r="CV171" s="0" t="n">
        <f aca="false">BZ171*'Dist Horaria'!$AC$6</f>
        <v>110.825753424658</v>
      </c>
      <c r="CW171" s="0" t="n">
        <f aca="false">BZ171*'Dist Horaria'!$AD$6</f>
        <v>110.825753424658</v>
      </c>
      <c r="CX171" s="0" t="n">
        <f aca="false">BZ171*'Dist Horaria'!$AE$6</f>
        <v>110.825753424658</v>
      </c>
      <c r="CY171" s="0" t="n">
        <f aca="false">AS171*1000000</f>
        <v>4637.07760004384</v>
      </c>
      <c r="CZ171" s="0" t="n">
        <f aca="false">CY171*'Dist Horaria'!$H$6</f>
        <v>115.926940001096</v>
      </c>
      <c r="DA171" s="0" t="n">
        <f aca="false">CY171*'Dist Horaria'!$I$6</f>
        <v>115.926940001096</v>
      </c>
      <c r="DB171" s="0" t="n">
        <f aca="false">CY171*'Dist Horaria'!$J$6</f>
        <v>115.926940001096</v>
      </c>
      <c r="DC171" s="0" t="n">
        <f aca="false">CY171*'Dist Horaria'!$K$6</f>
        <v>115.926940001096</v>
      </c>
      <c r="DD171" s="0" t="n">
        <f aca="false">CY171*'Dist Horaria'!$L$6</f>
        <v>115.926940001096</v>
      </c>
      <c r="DE171" s="0" t="n">
        <f aca="false">CY171*'Dist Horaria'!$M$6</f>
        <v>309.138506669589</v>
      </c>
      <c r="DF171" s="0" t="n">
        <f aca="false">CY171*'Dist Horaria'!$N$6</f>
        <v>309.138506669589</v>
      </c>
      <c r="DG171" s="0" t="n">
        <f aca="false">CY171*'Dist Horaria'!$O$6</f>
        <v>309.138506669589</v>
      </c>
      <c r="DH171" s="0" t="n">
        <f aca="false">CY171*'Dist Horaria'!$P$6</f>
        <v>202.872145001918</v>
      </c>
      <c r="DI171" s="0" t="n">
        <f aca="false">CY171*'Dist Horaria'!$Q$6</f>
        <v>202.872145001918</v>
      </c>
      <c r="DJ171" s="0" t="n">
        <f aca="false">CY171*'Dist Horaria'!$R$6</f>
        <v>202.872145001918</v>
      </c>
      <c r="DK171" s="0" t="n">
        <f aca="false">CY171*'Dist Horaria'!$S$6</f>
        <v>202.872145001918</v>
      </c>
      <c r="DL171" s="0" t="n">
        <f aca="false">CY171*'Dist Horaria'!$T$6</f>
        <v>202.872145001918</v>
      </c>
      <c r="DM171" s="0" t="n">
        <f aca="false">CY171*'Dist Horaria'!$U$6</f>
        <v>202.872145001918</v>
      </c>
      <c r="DN171" s="0" t="n">
        <f aca="false">CY171*'Dist Horaria'!$V$6</f>
        <v>202.872145001918</v>
      </c>
      <c r="DO171" s="0" t="n">
        <f aca="false">CY171*'Dist Horaria'!$W$6</f>
        <v>202.872145001918</v>
      </c>
      <c r="DP171" s="0" t="n">
        <f aca="false">CY171*'Dist Horaria'!$X$6</f>
        <v>309.138506669589</v>
      </c>
      <c r="DQ171" s="0" t="n">
        <f aca="false">CY171*'Dist Horaria'!$Y$6</f>
        <v>309.138506669589</v>
      </c>
      <c r="DR171" s="0" t="n">
        <f aca="false">CY171*'Dist Horaria'!$Z$6</f>
        <v>309.138506669589</v>
      </c>
      <c r="DS171" s="0" t="n">
        <f aca="false">CY171*'Dist Horaria'!$AA$6</f>
        <v>115.926940001096</v>
      </c>
      <c r="DT171" s="0" t="n">
        <f aca="false">CY171*'Dist Horaria'!$AB$6</f>
        <v>115.926940001096</v>
      </c>
      <c r="DU171" s="0" t="n">
        <f aca="false">CY171*'Dist Horaria'!$AC$6</f>
        <v>115.926940001096</v>
      </c>
      <c r="DV171" s="0" t="n">
        <f aca="false">CY171*'Dist Horaria'!$AD$6</f>
        <v>115.926940001096</v>
      </c>
      <c r="DW171" s="0" t="n">
        <f aca="false">CY171*'Dist Horaria'!$AE$6</f>
        <v>115.926940001096</v>
      </c>
      <c r="DX171" s="0" t="n">
        <f aca="false">AX171*1000000</f>
        <v>268.816092756164</v>
      </c>
      <c r="DY171" s="0" t="n">
        <f aca="false">DX171*'Dist Horaria'!$H$6</f>
        <v>6.72040231890411</v>
      </c>
      <c r="DZ171" s="0" t="n">
        <f aca="false">DX171*'Dist Horaria'!$I$6</f>
        <v>6.72040231890411</v>
      </c>
      <c r="EA171" s="0" t="n">
        <f aca="false">DX171*'Dist Horaria'!$J$6</f>
        <v>6.72040231890411</v>
      </c>
      <c r="EB171" s="0" t="n">
        <f aca="false">DX171*'Dist Horaria'!$K$6</f>
        <v>6.72040231890411</v>
      </c>
      <c r="EC171" s="0" t="n">
        <f aca="false">DX171*'Dist Horaria'!$L$6</f>
        <v>6.72040231890411</v>
      </c>
      <c r="ED171" s="0" t="n">
        <f aca="false">DX171*'Dist Horaria'!$M$6</f>
        <v>17.921072850411</v>
      </c>
      <c r="EE171" s="0" t="n">
        <f aca="false">DX171*'Dist Horaria'!$N$6</f>
        <v>17.921072850411</v>
      </c>
      <c r="EF171" s="0" t="n">
        <f aca="false">DX171*'Dist Horaria'!$O$6</f>
        <v>17.921072850411</v>
      </c>
      <c r="EG171" s="0" t="n">
        <f aca="false">DX171*'Dist Horaria'!$P$6</f>
        <v>11.7607040580822</v>
      </c>
      <c r="EH171" s="0" t="n">
        <f aca="false">DX171*'Dist Horaria'!$Q$6</f>
        <v>11.7607040580822</v>
      </c>
      <c r="EI171" s="0" t="n">
        <f aca="false">DX171*'Dist Horaria'!$R$6</f>
        <v>11.7607040580822</v>
      </c>
      <c r="EJ171" s="0" t="n">
        <f aca="false">DX171*'Dist Horaria'!$S$6</f>
        <v>11.7607040580822</v>
      </c>
      <c r="EK171" s="0" t="n">
        <f aca="false">DX171*'Dist Horaria'!$T$6</f>
        <v>11.7607040580822</v>
      </c>
      <c r="EL171" s="0" t="n">
        <f aca="false">DX171*'Dist Horaria'!$U$6</f>
        <v>11.7607040580822</v>
      </c>
      <c r="EM171" s="0" t="n">
        <f aca="false">DX171*'Dist Horaria'!$V$6</f>
        <v>11.7607040580822</v>
      </c>
      <c r="EN171" s="0" t="n">
        <f aca="false">DX171*'Dist Horaria'!$W$6</f>
        <v>11.7607040580822</v>
      </c>
      <c r="EO171" s="0" t="n">
        <f aca="false">DX171*'Dist Horaria'!$X$6</f>
        <v>17.921072850411</v>
      </c>
      <c r="EP171" s="0" t="n">
        <f aca="false">DX171*'Dist Horaria'!$Y$6</f>
        <v>17.921072850411</v>
      </c>
      <c r="EQ171" s="0" t="n">
        <f aca="false">DX171*'Dist Horaria'!$Z$6</f>
        <v>17.921072850411</v>
      </c>
      <c r="ER171" s="0" t="n">
        <f aca="false">DX171*'Dist Horaria'!$AA$6</f>
        <v>6.72040231890411</v>
      </c>
      <c r="ES171" s="0" t="n">
        <f aca="false">DX171*'Dist Horaria'!$AB$6</f>
        <v>6.72040231890411</v>
      </c>
      <c r="ET171" s="0" t="n">
        <f aca="false">DX171*'Dist Horaria'!$AC$6</f>
        <v>6.72040231890411</v>
      </c>
      <c r="EU171" s="0" t="n">
        <f aca="false">DX171*'Dist Horaria'!$AD$6</f>
        <v>6.72040231890411</v>
      </c>
      <c r="EV171" s="0" t="n">
        <f aca="false">DX171*'Dist Horaria'!$AE$6</f>
        <v>6.72040231890411</v>
      </c>
      <c r="EW171" s="0" t="n">
        <f aca="false">BB171+CA171+CZ171+DY171</f>
        <v>304.268515012638</v>
      </c>
      <c r="EX171" s="0" t="n">
        <f aca="false">BC171+CB171+DA171+DZ171</f>
        <v>302.374671268556</v>
      </c>
      <c r="EY171" s="0" t="n">
        <f aca="false">BD171+CC171+DB171+EA171</f>
        <v>300.587115537906</v>
      </c>
      <c r="EZ171" s="0" t="n">
        <f aca="false">BE171+CD171+DC171+EB171</f>
        <v>299.064187870771</v>
      </c>
      <c r="FA171" s="0" t="n">
        <f aca="false">BF171+CE171+DD171+EC171</f>
        <v>297.951291458519</v>
      </c>
      <c r="FB171" s="0" t="n">
        <f aca="false">BG171+CF171+DE171+ED171</f>
        <v>686.372477081303</v>
      </c>
      <c r="FC171" s="0" t="n">
        <f aca="false">BH171+CG171+DF171+EE171</f>
        <v>689.250899184581</v>
      </c>
      <c r="FD171" s="0" t="n">
        <f aca="false">BI171+CH171+DG171+EF171</f>
        <v>689.250899184581</v>
      </c>
      <c r="FE171" s="0" t="n">
        <f aca="false">BJ171+CI171+DH171+EG171</f>
        <v>496.766024564721</v>
      </c>
      <c r="FF171" s="0" t="n">
        <f aca="false">BK171+CJ171+DI171+EH171</f>
        <v>506.09361280633</v>
      </c>
      <c r="FG171" s="0" t="n">
        <f aca="false">BL171+CK171+DJ171+EI171</f>
        <v>512.877313345681</v>
      </c>
      <c r="FH171" s="0" t="n">
        <f aca="false">BM171+CL171+DK171+EJ171</f>
        <v>516.269163615357</v>
      </c>
      <c r="FI171" s="0" t="n">
        <f aca="false">BN171+CM171+DL171+EK171</f>
        <v>517.117126182776</v>
      </c>
      <c r="FJ171" s="0" t="n">
        <f aca="false">BO171+CN171+DM171+EL171</f>
        <v>516.269163615357</v>
      </c>
      <c r="FK171" s="0" t="n">
        <f aca="false">BP171+CO171+DN171+EM171</f>
        <v>514.573238480519</v>
      </c>
      <c r="FL171" s="0" t="n">
        <f aca="false">BQ171+CP171+DO171+EN171</f>
        <v>512.029350778262</v>
      </c>
      <c r="FM171" s="0" t="n">
        <f aca="false">BR171+CQ171+DP171+EO171</f>
        <v>724.041468072437</v>
      </c>
      <c r="FN171" s="0" t="n">
        <f aca="false">BS171+CR171+DQ171+EP171</f>
        <v>721.72761893042</v>
      </c>
      <c r="FO171" s="0" t="n">
        <f aca="false">BT171+CS171+DR171+EQ171</f>
        <v>709.133111574534</v>
      </c>
      <c r="FP171" s="0" t="n">
        <f aca="false">BU171+CT171+DS171+ER171</f>
        <v>315.76597142305</v>
      </c>
      <c r="FQ171" s="0" t="n">
        <f aca="false">BV171+CU171+DT171+ES171</f>
        <v>306.719254286425</v>
      </c>
      <c r="FR171" s="0" t="n">
        <f aca="false">BW171+CV171+DU171+ET171</f>
        <v>312.859143628085</v>
      </c>
      <c r="FS171" s="0" t="n">
        <f aca="false">BX171+CW171+DV171+EU171</f>
        <v>310.764179557391</v>
      </c>
      <c r="FT171" s="0" t="n">
        <f aca="false">BY171+CX171+DW171+EV171</f>
        <v>308.547829858062</v>
      </c>
      <c r="FU171" s="0" t="n">
        <f aca="false">AM171*'Dist Horaria'!$H$10</f>
        <v>0.146031530050109</v>
      </c>
      <c r="FV171" s="0" t="n">
        <f aca="false">AM171*'Dist Horaria'!$I$10</f>
        <v>0.136669395646343</v>
      </c>
      <c r="FW171" s="0" t="n">
        <f aca="false">AM171*'Dist Horaria'!$J$10</f>
        <v>0.136077741357156</v>
      </c>
      <c r="FX171" s="0" t="n">
        <f aca="false">AM171*'Dist Horaria'!$K$10</f>
        <v>0.132164192278539</v>
      </c>
      <c r="FY171" s="0" t="n">
        <f aca="false">AM171*'Dist Horaria'!$L$10</f>
        <v>0.132217082281191</v>
      </c>
      <c r="FZ171" s="0" t="n">
        <f aca="false">AM171*'Dist Horaria'!$M$10</f>
        <v>0.141477719122774</v>
      </c>
      <c r="GA171" s="0" t="n">
        <f aca="false">AM171*'Dist Horaria'!$N$10</f>
        <v>0.133843770130935</v>
      </c>
      <c r="GB171" s="0" t="n">
        <f aca="false">AM171*'Dist Horaria'!$O$10</f>
        <v>0.131559306338169</v>
      </c>
      <c r="GC171" s="0" t="n">
        <f aca="false">AM171*'Dist Horaria'!$P$10</f>
        <v>0.133600805537436</v>
      </c>
      <c r="GD171" s="0" t="n">
        <f aca="false">AM171*'Dist Horaria'!$Q$10</f>
        <v>0.120904221831499</v>
      </c>
      <c r="GE171" s="0" t="n">
        <f aca="false">AM171*'Dist Horaria'!$R$10</f>
        <v>0.147521307827243</v>
      </c>
      <c r="GF171" s="0" t="n">
        <f aca="false">AM171*'Dist Horaria'!$S$10</f>
        <v>0.125988927598608</v>
      </c>
      <c r="GG171" s="0" t="n">
        <f aca="false">AR171*'Dist Horaria'!$H$10</f>
        <v>0.152753199497949</v>
      </c>
      <c r="GH171" s="0" t="n">
        <f aca="false">AR171*'Dist Horaria'!$I$10</f>
        <v>0.142960136425786</v>
      </c>
      <c r="GI171" s="0" t="n">
        <f aca="false">AR171*'Dist Horaria'!$J$10</f>
        <v>0.142341248945535</v>
      </c>
      <c r="GJ171" s="0" t="n">
        <f aca="false">AR171*'Dist Horaria'!$K$10</f>
        <v>0.138247563541117</v>
      </c>
      <c r="GK171" s="0" t="n">
        <f aca="false">AR171*'Dist Horaria'!$L$10</f>
        <v>0.138302888011961</v>
      </c>
      <c r="GL171" s="0" t="n">
        <f aca="false">AR171*'Dist Horaria'!$M$10</f>
        <v>0.147989781701665</v>
      </c>
      <c r="GM171" s="0" t="n">
        <f aca="false">AR171*'Dist Horaria'!$N$10</f>
        <v>0.140004450500196</v>
      </c>
      <c r="GN171" s="0" t="n">
        <f aca="false">AR171*'Dist Horaria'!$O$10</f>
        <v>0.137614835371446</v>
      </c>
      <c r="GO171" s="0" t="n">
        <f aca="false">AR171*'Dist Horaria'!$P$10</f>
        <v>0.139750302515791</v>
      </c>
      <c r="GP171" s="0" t="n">
        <f aca="false">AR171*'Dist Horaria'!$Q$10</f>
        <v>0.126469309136418</v>
      </c>
      <c r="GQ171" s="0" t="n">
        <f aca="false">AR171*'Dist Horaria'!$R$10</f>
        <v>0.154311550094701</v>
      </c>
      <c r="GR171" s="0" t="n">
        <f aca="false">AR171*'Dist Horaria'!$S$10</f>
        <v>0.131788058273436</v>
      </c>
      <c r="GS171" s="0" t="n">
        <f aca="false">AW171*'Dist Horaria'!$H$10</f>
        <v>0.00885525794191006</v>
      </c>
      <c r="GT171" s="0" t="n">
        <f aca="false">AW171*'Dist Horaria'!$I$10</f>
        <v>0.00828754414062529</v>
      </c>
      <c r="GU171" s="0" t="n">
        <f aca="false">AW171*'Dist Horaria'!$J$10</f>
        <v>0.00825166660553824</v>
      </c>
      <c r="GV171" s="0" t="n">
        <f aca="false">AW171*'Dist Horaria'!$K$10</f>
        <v>0.00801435150962994</v>
      </c>
      <c r="GW171" s="0" t="n">
        <f aca="false">AW171*'Dist Horaria'!$L$10</f>
        <v>0.00801755872533106</v>
      </c>
      <c r="GX171" s="0" t="n">
        <f aca="false">AW171*'Dist Horaria'!$M$10</f>
        <v>0.00857911777980669</v>
      </c>
      <c r="GY171" s="0" t="n">
        <f aca="false">AW171*'Dist Horaria'!$N$10</f>
        <v>0.00811620002899688</v>
      </c>
      <c r="GZ171" s="0" t="n">
        <f aca="false">AW171*'Dist Horaria'!$O$10</f>
        <v>0.007977671615736</v>
      </c>
      <c r="HA171" s="0" t="n">
        <f aca="false">AW171*'Dist Horaria'!$P$10</f>
        <v>0.00810146681250965</v>
      </c>
      <c r="HB171" s="0" t="n">
        <f aca="false">AW171*'Dist Horaria'!$Q$10</f>
        <v>0.00733155415283581</v>
      </c>
      <c r="HC171" s="0" t="n">
        <f aca="false">AW171*'Dist Horaria'!$R$10</f>
        <v>0.00894559710693917</v>
      </c>
      <c r="HD171" s="0" t="n">
        <f aca="false">AW171*'Dist Horaria'!$S$10</f>
        <v>0.00763988743614121</v>
      </c>
    </row>
    <row r="172" customFormat="false" ht="13.8" hidden="false" customHeight="false" outlineLevel="0" collapsed="false">
      <c r="A172" s="0" t="n">
        <v>4.63391666666667</v>
      </c>
      <c r="B172" s="0" t="n">
        <v>-74.1004611111111</v>
      </c>
      <c r="C172" s="0" t="n">
        <v>29</v>
      </c>
      <c r="D172" s="0" t="n">
        <v>28</v>
      </c>
      <c r="E172" s="0" t="n">
        <v>2357</v>
      </c>
      <c r="F172" s="0" t="n">
        <v>70</v>
      </c>
      <c r="G172" s="0" t="s">
        <v>650</v>
      </c>
      <c r="H172" s="1" t="n">
        <v>41530</v>
      </c>
      <c r="I172" s="0" t="s">
        <v>958</v>
      </c>
      <c r="J172" s="0" t="s">
        <v>959</v>
      </c>
      <c r="L172" s="0" t="s">
        <v>960</v>
      </c>
      <c r="M172" s="0" t="s">
        <v>941</v>
      </c>
      <c r="N172" s="0" t="n">
        <v>55</v>
      </c>
      <c r="O172" s="0" t="s">
        <v>231</v>
      </c>
      <c r="P172" s="0" t="s">
        <v>85</v>
      </c>
      <c r="Q172" s="0" t="s">
        <v>86</v>
      </c>
      <c r="R172" s="0" t="s">
        <v>87</v>
      </c>
      <c r="S172" s="0" t="n">
        <v>365</v>
      </c>
      <c r="T172" s="0" t="n">
        <v>10</v>
      </c>
      <c r="U172" s="0" t="n">
        <v>1</v>
      </c>
      <c r="V172" s="0" t="n">
        <v>34000000</v>
      </c>
      <c r="W172" s="0" t="n">
        <f aca="false">V172*12</f>
        <v>408000000</v>
      </c>
      <c r="X172" s="0" t="n">
        <v>1</v>
      </c>
      <c r="Y172" s="0" t="s">
        <v>961</v>
      </c>
      <c r="Z172" s="0" t="n">
        <v>7656599</v>
      </c>
      <c r="AB172" s="0" t="n">
        <v>0.005</v>
      </c>
      <c r="AC172" s="0" t="n">
        <v>-1</v>
      </c>
      <c r="AD172" s="0" t="n">
        <v>727911.403687698</v>
      </c>
      <c r="AE172" s="0" t="n">
        <f aca="false">AD172/2204.59</f>
        <v>330.179944428532</v>
      </c>
      <c r="AF172" s="0" t="n">
        <f aca="false">AE172/S172</f>
        <v>0.904602587475431</v>
      </c>
      <c r="AG172" s="0" t="n">
        <f aca="false">AE172*EXP(AB172*AC172)</f>
        <v>328.533165085536</v>
      </c>
      <c r="AH172" s="0" t="n">
        <f aca="false">AG172/S172</f>
        <v>0.900090863248043</v>
      </c>
      <c r="AI172" s="0" t="s">
        <v>90</v>
      </c>
      <c r="AJ172" s="0" t="n">
        <f aca="false">IF(AI172="A",'FE DISTRIBUCIÓN'!$C$2,'FE DISTRIBUCIÓN'!$C$3)</f>
        <v>4.994E-006</v>
      </c>
      <c r="AK172" s="0" t="n">
        <f aca="false">W172*AJ172</f>
        <v>2037.552</v>
      </c>
      <c r="AL172" s="0" t="n">
        <f aca="false">AK172/365</f>
        <v>5.58233424657534</v>
      </c>
      <c r="AM172" s="0" t="n">
        <f aca="false">AK172*EXP(AB172*AC172)</f>
        <v>2027.38966700401</v>
      </c>
      <c r="AN172" s="0" t="n">
        <f aca="false">AM172/365</f>
        <v>5.55449223836715</v>
      </c>
      <c r="AO172" s="0" t="n">
        <v>5.223868284E-006</v>
      </c>
      <c r="AP172" s="0" t="n">
        <f aca="false">AO172*W172</f>
        <v>2131.338259872</v>
      </c>
      <c r="AQ172" s="0" t="n">
        <f aca="false">AP172/365</f>
        <v>5.83928290375891</v>
      </c>
      <c r="AR172" s="0" t="n">
        <f aca="false">AP172*EXP(AB172*AC172)</f>
        <v>2120.70816595346</v>
      </c>
      <c r="AS172" s="0" t="n">
        <f aca="false">AR172/365</f>
        <v>5.81015935877659</v>
      </c>
      <c r="AT172" s="0" t="n">
        <v>3.02832944E-007</v>
      </c>
      <c r="AU172" s="0" t="n">
        <f aca="false">AT172*W172</f>
        <v>123.555841152</v>
      </c>
      <c r="AV172" s="0" t="n">
        <f aca="false">AU172/365</f>
        <v>0.338509153841096</v>
      </c>
      <c r="AW172" s="0" t="n">
        <f aca="false">AU172*EXP(AB172*AC172)</f>
        <v>122.939603823389</v>
      </c>
      <c r="AX172" s="0" t="n">
        <f aca="false">AW172/365</f>
        <v>0.336820832392846</v>
      </c>
      <c r="AY172" s="0" t="n">
        <f aca="false">AW172+AR172+AM172+AG172</f>
        <v>4599.57060186639</v>
      </c>
      <c r="AZ172" s="0" t="n">
        <f aca="false">AH172+AN172+AS172+AX172</f>
        <v>12.6015632927846</v>
      </c>
      <c r="BA172" s="0" t="n">
        <f aca="false">AH172*1000000</f>
        <v>900090.863248044</v>
      </c>
      <c r="BB172" s="0" t="n">
        <f aca="false">BA172*'Dist Horaria'!$H$3</f>
        <v>31363.2534133115</v>
      </c>
      <c r="BC172" s="0" t="n">
        <f aca="false">BA172*'Dist Horaria'!$I$3</f>
        <v>30524.2570222311</v>
      </c>
      <c r="BD172" s="0" t="n">
        <f aca="false">BA172*'Dist Horaria'!$J$3</f>
        <v>29732.3475463004</v>
      </c>
      <c r="BE172" s="0" t="n">
        <f aca="false">BA172*'Dist Horaria'!$K$3</f>
        <v>29057.6716018908</v>
      </c>
      <c r="BF172" s="0" t="n">
        <f aca="false">BA172*'Dist Horaria'!$L$3</f>
        <v>28564.6446156661</v>
      </c>
      <c r="BG172" s="0" t="n">
        <f aca="false">BA172*'Dist Horaria'!$M$3</f>
        <v>28254.2520861634</v>
      </c>
      <c r="BH172" s="0" t="n">
        <f aca="false">BA172*'Dist Horaria'!$N$3</f>
        <v>29529.4289660948</v>
      </c>
      <c r="BI172" s="0" t="n">
        <f aca="false">BA172*'Dist Horaria'!$O$3</f>
        <v>29529.4289660948</v>
      </c>
      <c r="BJ172" s="0" t="n">
        <f aca="false">BA172*'Dist Horaria'!$P$3</f>
        <v>39068.4309358285</v>
      </c>
      <c r="BK172" s="0" t="n">
        <f aca="false">BA172*'Dist Horaria'!$Q$3</f>
        <v>43200.6688232718</v>
      </c>
      <c r="BL172" s="0" t="n">
        <f aca="false">BA172*'Dist Horaria'!$R$3</f>
        <v>46205.9327414125</v>
      </c>
      <c r="BM172" s="0" t="n">
        <f aca="false">BA172*'Dist Horaria'!$S$3</f>
        <v>47708.5647004828</v>
      </c>
      <c r="BN172" s="0" t="n">
        <f aca="false">BA172*'Dist Horaria'!$T$3</f>
        <v>48084.2226902504</v>
      </c>
      <c r="BO172" s="0" t="n">
        <f aca="false">BA172*'Dist Horaria'!$U$3</f>
        <v>47708.5647004828</v>
      </c>
      <c r="BP172" s="0" t="n">
        <f aca="false">BA172*'Dist Horaria'!$V$3</f>
        <v>46957.2487209477</v>
      </c>
      <c r="BQ172" s="0" t="n">
        <f aca="false">BA172*'Dist Horaria'!$W$3</f>
        <v>45830.2747516449</v>
      </c>
      <c r="BR172" s="0" t="n">
        <f aca="false">BA172*'Dist Horaria'!$X$3</f>
        <v>44942.0847523798</v>
      </c>
      <c r="BS172" s="0" t="n">
        <f aca="false">BA172*'Dist Horaria'!$Y$3</f>
        <v>43917.0207333849</v>
      </c>
      <c r="BT172" s="0" t="n">
        <f aca="false">BA172*'Dist Horaria'!$Z$3</f>
        <v>38337.4969463548</v>
      </c>
      <c r="BU172" s="0" t="n">
        <f aca="false">BA172*'Dist Horaria'!$AA$3</f>
        <v>36456.7699534606</v>
      </c>
      <c r="BV172" s="0" t="n">
        <f aca="false">BA172*'Dist Horaria'!$AB$3</f>
        <v>32448.961467427</v>
      </c>
      <c r="BW172" s="0" t="n">
        <f aca="false">BA172*'Dist Horaria'!$AC$3</f>
        <v>35169.0089979493</v>
      </c>
      <c r="BX172" s="0" t="n">
        <f aca="false">BA172*'Dist Horaria'!$AD$3</f>
        <v>34240.9137946106</v>
      </c>
      <c r="BY172" s="0" t="n">
        <f aca="false">BA172*'Dist Horaria'!$AE$3</f>
        <v>33259.0432443503</v>
      </c>
      <c r="BZ172" s="0" t="n">
        <f aca="false">AN172*1000000</f>
        <v>5554492.23836715</v>
      </c>
      <c r="CA172" s="0" t="n">
        <f aca="false">BZ172*'Dist Horaria'!$H$6</f>
        <v>138862.305959179</v>
      </c>
      <c r="CB172" s="0" t="n">
        <f aca="false">BZ172*'Dist Horaria'!$I$6</f>
        <v>138862.305959179</v>
      </c>
      <c r="CC172" s="0" t="n">
        <f aca="false">BZ172*'Dist Horaria'!$J$6</f>
        <v>138862.305959179</v>
      </c>
      <c r="CD172" s="0" t="n">
        <f aca="false">BZ172*'Dist Horaria'!$K$6</f>
        <v>138862.305959179</v>
      </c>
      <c r="CE172" s="0" t="n">
        <f aca="false">BZ172*'Dist Horaria'!$L$6</f>
        <v>138862.305959179</v>
      </c>
      <c r="CF172" s="0" t="n">
        <f aca="false">BZ172*'Dist Horaria'!$M$6</f>
        <v>370299.48255781</v>
      </c>
      <c r="CG172" s="0" t="n">
        <f aca="false">BZ172*'Dist Horaria'!$N$6</f>
        <v>370299.48255781</v>
      </c>
      <c r="CH172" s="0" t="n">
        <f aca="false">BZ172*'Dist Horaria'!$O$6</f>
        <v>370299.48255781</v>
      </c>
      <c r="CI172" s="0" t="n">
        <f aca="false">BZ172*'Dist Horaria'!$P$6</f>
        <v>243009.035428563</v>
      </c>
      <c r="CJ172" s="0" t="n">
        <f aca="false">BZ172*'Dist Horaria'!$Q$6</f>
        <v>243009.035428563</v>
      </c>
      <c r="CK172" s="0" t="n">
        <f aca="false">BZ172*'Dist Horaria'!$R$6</f>
        <v>243009.035428563</v>
      </c>
      <c r="CL172" s="0" t="n">
        <f aca="false">BZ172*'Dist Horaria'!$S$6</f>
        <v>243009.035428563</v>
      </c>
      <c r="CM172" s="0" t="n">
        <f aca="false">BZ172*'Dist Horaria'!$T$6</f>
        <v>243009.035428563</v>
      </c>
      <c r="CN172" s="0" t="n">
        <f aca="false">BZ172*'Dist Horaria'!$U$6</f>
        <v>243009.035428563</v>
      </c>
      <c r="CO172" s="0" t="n">
        <f aca="false">BZ172*'Dist Horaria'!$V$6</f>
        <v>243009.035428563</v>
      </c>
      <c r="CP172" s="0" t="n">
        <f aca="false">BZ172*'Dist Horaria'!$W$6</f>
        <v>243009.035428563</v>
      </c>
      <c r="CQ172" s="0" t="n">
        <f aca="false">BZ172*'Dist Horaria'!$X$6</f>
        <v>370299.48255781</v>
      </c>
      <c r="CR172" s="0" t="n">
        <f aca="false">BZ172*'Dist Horaria'!$Y$6</f>
        <v>370299.48255781</v>
      </c>
      <c r="CS172" s="0" t="n">
        <f aca="false">BZ172*'Dist Horaria'!$Z$6</f>
        <v>370299.48255781</v>
      </c>
      <c r="CT172" s="0" t="n">
        <f aca="false">BZ172*'Dist Horaria'!$AA$6</f>
        <v>138862.305959179</v>
      </c>
      <c r="CU172" s="0" t="n">
        <f aca="false">BZ172*'Dist Horaria'!$AB$6</f>
        <v>138862.305959179</v>
      </c>
      <c r="CV172" s="0" t="n">
        <f aca="false">BZ172*'Dist Horaria'!$AC$6</f>
        <v>138862.305959179</v>
      </c>
      <c r="CW172" s="0" t="n">
        <f aca="false">BZ172*'Dist Horaria'!$AD$6</f>
        <v>138862.305959179</v>
      </c>
      <c r="CX172" s="0" t="n">
        <f aca="false">BZ172*'Dist Horaria'!$AE$6</f>
        <v>138862.305959179</v>
      </c>
      <c r="CY172" s="0" t="n">
        <f aca="false">AS172*1000000</f>
        <v>5810159.35877659</v>
      </c>
      <c r="CZ172" s="0" t="n">
        <f aca="false">CY172*'Dist Horaria'!$H$6</f>
        <v>145253.983969415</v>
      </c>
      <c r="DA172" s="0" t="n">
        <f aca="false">CY172*'Dist Horaria'!$I$6</f>
        <v>145253.983969415</v>
      </c>
      <c r="DB172" s="0" t="n">
        <f aca="false">CY172*'Dist Horaria'!$J$6</f>
        <v>145253.983969415</v>
      </c>
      <c r="DC172" s="0" t="n">
        <f aca="false">CY172*'Dist Horaria'!$K$6</f>
        <v>145253.983969415</v>
      </c>
      <c r="DD172" s="0" t="n">
        <f aca="false">CY172*'Dist Horaria'!$L$6</f>
        <v>145253.983969415</v>
      </c>
      <c r="DE172" s="0" t="n">
        <f aca="false">CY172*'Dist Horaria'!$M$6</f>
        <v>387343.957251773</v>
      </c>
      <c r="DF172" s="0" t="n">
        <f aca="false">CY172*'Dist Horaria'!$N$6</f>
        <v>387343.957251773</v>
      </c>
      <c r="DG172" s="0" t="n">
        <f aca="false">CY172*'Dist Horaria'!$O$6</f>
        <v>387343.957251773</v>
      </c>
      <c r="DH172" s="0" t="n">
        <f aca="false">CY172*'Dist Horaria'!$P$6</f>
        <v>254194.471946476</v>
      </c>
      <c r="DI172" s="0" t="n">
        <f aca="false">CY172*'Dist Horaria'!$Q$6</f>
        <v>254194.471946476</v>
      </c>
      <c r="DJ172" s="0" t="n">
        <f aca="false">CY172*'Dist Horaria'!$R$6</f>
        <v>254194.471946476</v>
      </c>
      <c r="DK172" s="0" t="n">
        <f aca="false">CY172*'Dist Horaria'!$S$6</f>
        <v>254194.471946476</v>
      </c>
      <c r="DL172" s="0" t="n">
        <f aca="false">CY172*'Dist Horaria'!$T$6</f>
        <v>254194.471946476</v>
      </c>
      <c r="DM172" s="0" t="n">
        <f aca="false">CY172*'Dist Horaria'!$U$6</f>
        <v>254194.471946476</v>
      </c>
      <c r="DN172" s="0" t="n">
        <f aca="false">CY172*'Dist Horaria'!$V$6</f>
        <v>254194.471946476</v>
      </c>
      <c r="DO172" s="0" t="n">
        <f aca="false">CY172*'Dist Horaria'!$W$6</f>
        <v>254194.471946476</v>
      </c>
      <c r="DP172" s="0" t="n">
        <f aca="false">CY172*'Dist Horaria'!$X$6</f>
        <v>387343.957251773</v>
      </c>
      <c r="DQ172" s="0" t="n">
        <f aca="false">CY172*'Dist Horaria'!$Y$6</f>
        <v>387343.957251773</v>
      </c>
      <c r="DR172" s="0" t="n">
        <f aca="false">CY172*'Dist Horaria'!$Z$6</f>
        <v>387343.957251773</v>
      </c>
      <c r="DS172" s="0" t="n">
        <f aca="false">CY172*'Dist Horaria'!$AA$6</f>
        <v>145253.983969415</v>
      </c>
      <c r="DT172" s="0" t="n">
        <f aca="false">CY172*'Dist Horaria'!$AB$6</f>
        <v>145253.983969415</v>
      </c>
      <c r="DU172" s="0" t="n">
        <f aca="false">CY172*'Dist Horaria'!$AC$6</f>
        <v>145253.983969415</v>
      </c>
      <c r="DV172" s="0" t="n">
        <f aca="false">CY172*'Dist Horaria'!$AD$6</f>
        <v>145253.983969415</v>
      </c>
      <c r="DW172" s="0" t="n">
        <f aca="false">CY172*'Dist Horaria'!$AE$6</f>
        <v>145253.983969415</v>
      </c>
      <c r="DX172" s="0" t="n">
        <f aca="false">AX172*1000000</f>
        <v>336820.832392846</v>
      </c>
      <c r="DY172" s="0" t="n">
        <f aca="false">DX172*'Dist Horaria'!$H$6</f>
        <v>8420.52080982115</v>
      </c>
      <c r="DZ172" s="0" t="n">
        <f aca="false">DX172*'Dist Horaria'!$I$6</f>
        <v>8420.52080982115</v>
      </c>
      <c r="EA172" s="0" t="n">
        <f aca="false">DX172*'Dist Horaria'!$J$6</f>
        <v>8420.52080982115</v>
      </c>
      <c r="EB172" s="0" t="n">
        <f aca="false">DX172*'Dist Horaria'!$K$6</f>
        <v>8420.52080982115</v>
      </c>
      <c r="EC172" s="0" t="n">
        <f aca="false">DX172*'Dist Horaria'!$L$6</f>
        <v>8420.52080982115</v>
      </c>
      <c r="ED172" s="0" t="n">
        <f aca="false">DX172*'Dist Horaria'!$M$6</f>
        <v>22454.7221595231</v>
      </c>
      <c r="EE172" s="0" t="n">
        <f aca="false">DX172*'Dist Horaria'!$N$6</f>
        <v>22454.7221595231</v>
      </c>
      <c r="EF172" s="0" t="n">
        <f aca="false">DX172*'Dist Horaria'!$O$6</f>
        <v>22454.7221595231</v>
      </c>
      <c r="EG172" s="0" t="n">
        <f aca="false">DX172*'Dist Horaria'!$P$6</f>
        <v>14735.911417187</v>
      </c>
      <c r="EH172" s="0" t="n">
        <f aca="false">DX172*'Dist Horaria'!$Q$6</f>
        <v>14735.911417187</v>
      </c>
      <c r="EI172" s="0" t="n">
        <f aca="false">DX172*'Dist Horaria'!$R$6</f>
        <v>14735.911417187</v>
      </c>
      <c r="EJ172" s="0" t="n">
        <f aca="false">DX172*'Dist Horaria'!$S$6</f>
        <v>14735.911417187</v>
      </c>
      <c r="EK172" s="0" t="n">
        <f aca="false">DX172*'Dist Horaria'!$T$6</f>
        <v>14735.911417187</v>
      </c>
      <c r="EL172" s="0" t="n">
        <f aca="false">DX172*'Dist Horaria'!$U$6</f>
        <v>14735.911417187</v>
      </c>
      <c r="EM172" s="0" t="n">
        <f aca="false">DX172*'Dist Horaria'!$V$6</f>
        <v>14735.911417187</v>
      </c>
      <c r="EN172" s="0" t="n">
        <f aca="false">DX172*'Dist Horaria'!$W$6</f>
        <v>14735.911417187</v>
      </c>
      <c r="EO172" s="0" t="n">
        <f aca="false">DX172*'Dist Horaria'!$X$6</f>
        <v>22454.7221595231</v>
      </c>
      <c r="EP172" s="0" t="n">
        <f aca="false">DX172*'Dist Horaria'!$Y$6</f>
        <v>22454.7221595231</v>
      </c>
      <c r="EQ172" s="0" t="n">
        <f aca="false">DX172*'Dist Horaria'!$Z$6</f>
        <v>22454.7221595231</v>
      </c>
      <c r="ER172" s="0" t="n">
        <f aca="false">DX172*'Dist Horaria'!$AA$6</f>
        <v>8420.52080982115</v>
      </c>
      <c r="ES172" s="0" t="n">
        <f aca="false">DX172*'Dist Horaria'!$AB$6</f>
        <v>8420.52080982115</v>
      </c>
      <c r="ET172" s="0" t="n">
        <f aca="false">DX172*'Dist Horaria'!$AC$6</f>
        <v>8420.52080982115</v>
      </c>
      <c r="EU172" s="0" t="n">
        <f aca="false">DX172*'Dist Horaria'!$AD$6</f>
        <v>8420.52080982115</v>
      </c>
      <c r="EV172" s="0" t="n">
        <f aca="false">DX172*'Dist Horaria'!$AE$6</f>
        <v>8420.52080982115</v>
      </c>
      <c r="EW172" s="0" t="n">
        <f aca="false">BB172+CA172+CZ172+DY172</f>
        <v>323900.064151726</v>
      </c>
      <c r="EX172" s="0" t="n">
        <f aca="false">BC172+CB172+DA172+DZ172</f>
        <v>323061.067760646</v>
      </c>
      <c r="EY172" s="0" t="n">
        <f aca="false">BD172+CC172+DB172+EA172</f>
        <v>322269.158284715</v>
      </c>
      <c r="EZ172" s="0" t="n">
        <f aca="false">BE172+CD172+DC172+EB172</f>
        <v>321594.482340305</v>
      </c>
      <c r="FA172" s="0" t="n">
        <f aca="false">BF172+CE172+DD172+EC172</f>
        <v>321101.455354081</v>
      </c>
      <c r="FB172" s="0" t="n">
        <f aca="false">BG172+CF172+DE172+ED172</f>
        <v>808352.414055269</v>
      </c>
      <c r="FC172" s="0" t="n">
        <f aca="false">BH172+CG172+DF172+EE172</f>
        <v>809627.590935201</v>
      </c>
      <c r="FD172" s="0" t="n">
        <f aca="false">BI172+CH172+DG172+EF172</f>
        <v>809627.590935201</v>
      </c>
      <c r="FE172" s="0" t="n">
        <f aca="false">BJ172+CI172+DH172+EG172</f>
        <v>551007.849728054</v>
      </c>
      <c r="FF172" s="0" t="n">
        <f aca="false">BK172+CJ172+DI172+EH172</f>
        <v>555140.087615497</v>
      </c>
      <c r="FG172" s="0" t="n">
        <f aca="false">BL172+CK172+DJ172+EI172</f>
        <v>558145.351533638</v>
      </c>
      <c r="FH172" s="0" t="n">
        <f aca="false">BM172+CL172+DK172+EJ172</f>
        <v>559647.983492708</v>
      </c>
      <c r="FI172" s="0" t="n">
        <f aca="false">BN172+CM172+DL172+EK172</f>
        <v>560023.641482476</v>
      </c>
      <c r="FJ172" s="0" t="n">
        <f aca="false">BO172+CN172+DM172+EL172</f>
        <v>559647.983492708</v>
      </c>
      <c r="FK172" s="0" t="n">
        <f aca="false">BP172+CO172+DN172+EM172</f>
        <v>558896.667513173</v>
      </c>
      <c r="FL172" s="0" t="n">
        <f aca="false">BQ172+CP172+DO172+EN172</f>
        <v>557769.69354387</v>
      </c>
      <c r="FM172" s="0" t="n">
        <f aca="false">BR172+CQ172+DP172+EO172</f>
        <v>825040.246721485</v>
      </c>
      <c r="FN172" s="0" t="n">
        <f aca="false">BS172+CR172+DQ172+EP172</f>
        <v>824015.182702491</v>
      </c>
      <c r="FO172" s="0" t="n">
        <f aca="false">BT172+CS172+DR172+EQ172</f>
        <v>818435.658915461</v>
      </c>
      <c r="FP172" s="0" t="n">
        <f aca="false">BU172+CT172+DS172+ER172</f>
        <v>328993.580691875</v>
      </c>
      <c r="FQ172" s="0" t="n">
        <f aca="false">BV172+CU172+DT172+ES172</f>
        <v>324985.772205842</v>
      </c>
      <c r="FR172" s="0" t="n">
        <f aca="false">BW172+CV172+DU172+ET172</f>
        <v>327705.819736364</v>
      </c>
      <c r="FS172" s="0" t="n">
        <f aca="false">BX172+CW172+DV172+EU172</f>
        <v>326777.724533025</v>
      </c>
      <c r="FT172" s="0" t="n">
        <f aca="false">BY172+CX172+DW172+EV172</f>
        <v>325795.853982765</v>
      </c>
      <c r="FU172" s="0" t="n">
        <f aca="false">AM172*'Dist Horaria'!$H$10</f>
        <v>182.974393395763</v>
      </c>
      <c r="FV172" s="0" t="n">
        <f aca="false">AM172*'Dist Horaria'!$I$10</f>
        <v>171.243838611938</v>
      </c>
      <c r="FW172" s="0" t="n">
        <f aca="false">AM172*'Dist Horaria'!$J$10</f>
        <v>170.502508403134</v>
      </c>
      <c r="FX172" s="0" t="n">
        <f aca="false">AM172*'Dist Horaria'!$K$10</f>
        <v>165.59891485427</v>
      </c>
      <c r="FY172" s="0" t="n">
        <f aca="false">AM172*'Dist Horaria'!$L$10</f>
        <v>165.665184899846</v>
      </c>
      <c r="FZ172" s="0" t="n">
        <f aca="false">AM172*'Dist Horaria'!$M$10</f>
        <v>177.268565402438</v>
      </c>
      <c r="GA172" s="0" t="n">
        <f aca="false">AM172*'Dist Horaria'!$N$10</f>
        <v>167.703390090527</v>
      </c>
      <c r="GB172" s="0" t="n">
        <f aca="false">AM172*'Dist Horaria'!$O$10</f>
        <v>164.841005668666</v>
      </c>
      <c r="GC172" s="0" t="n">
        <f aca="false">AM172*'Dist Horaria'!$P$10</f>
        <v>167.398960635484</v>
      </c>
      <c r="GD172" s="0" t="n">
        <f aca="false">AM172*'Dist Horaria'!$Q$10</f>
        <v>151.490411974828</v>
      </c>
      <c r="GE172" s="0" t="n">
        <f aca="false">AM172*'Dist Horaria'!$R$10</f>
        <v>184.841053184729</v>
      </c>
      <c r="GF172" s="0" t="n">
        <f aca="false">AM172*'Dist Horaria'!$S$10</f>
        <v>157.861439882385</v>
      </c>
      <c r="GG172" s="0" t="n">
        <f aca="false">AR172*'Dist Horaria'!$H$10</f>
        <v>191.396501891123</v>
      </c>
      <c r="GH172" s="0" t="n">
        <f aca="false">AR172*'Dist Horaria'!$I$10</f>
        <v>179.126002674272</v>
      </c>
      <c r="GI172" s="0" t="n">
        <f aca="false">AR172*'Dist Horaria'!$J$10</f>
        <v>178.350549857744</v>
      </c>
      <c r="GJ172" s="0" t="n">
        <f aca="false">AR172*'Dist Horaria'!$K$10</f>
        <v>173.221249333607</v>
      </c>
      <c r="GK172" s="0" t="n">
        <f aca="false">AR172*'Dist Horaria'!$L$10</f>
        <v>173.29056971592</v>
      </c>
      <c r="GL172" s="0" t="n">
        <f aca="false">AR172*'Dist Horaria'!$M$10</f>
        <v>185.428040960347</v>
      </c>
      <c r="GM172" s="0" t="n">
        <f aca="false">AR172*'Dist Horaria'!$N$10</f>
        <v>175.422591232116</v>
      </c>
      <c r="GN172" s="0" t="n">
        <f aca="false">AR172*'Dist Horaria'!$O$10</f>
        <v>172.428454428356</v>
      </c>
      <c r="GO172" s="0" t="n">
        <f aca="false">AR172*'Dist Horaria'!$P$10</f>
        <v>175.104149226726</v>
      </c>
      <c r="GP172" s="0" t="n">
        <f aca="false">AR172*'Dist Horaria'!$Q$10</f>
        <v>158.463347706327</v>
      </c>
      <c r="GQ172" s="0" t="n">
        <f aca="false">AR172*'Dist Horaria'!$R$10</f>
        <v>193.349081960926</v>
      </c>
      <c r="GR172" s="0" t="n">
        <f aca="false">AR172*'Dist Horaria'!$S$10</f>
        <v>165.127626965992</v>
      </c>
      <c r="GS172" s="0" t="n">
        <f aca="false">AW172*'Dist Horaria'!$H$10</f>
        <v>11.0954493849926</v>
      </c>
      <c r="GT172" s="0" t="n">
        <f aca="false">AW172*'Dist Horaria'!$I$10</f>
        <v>10.3841160970593</v>
      </c>
      <c r="GU172" s="0" t="n">
        <f aca="false">AW172*'Dist Horaria'!$J$10</f>
        <v>10.3391623105939</v>
      </c>
      <c r="GV172" s="0" t="n">
        <f aca="false">AW172*'Dist Horaria'!$K$10</f>
        <v>10.0418115555714</v>
      </c>
      <c r="GW172" s="0" t="n">
        <f aca="false">AW172*'Dist Horaria'!$L$10</f>
        <v>10.0458301284591</v>
      </c>
      <c r="GX172" s="0" t="n">
        <f aca="false">AW172*'Dist Horaria'!$M$10</f>
        <v>10.7494516498752</v>
      </c>
      <c r="GY172" s="0" t="n">
        <f aca="false">AW172*'Dist Horaria'!$N$10</f>
        <v>10.1694255786734</v>
      </c>
      <c r="GZ172" s="0" t="n">
        <f aca="false">AW172*'Dist Horaria'!$O$10</f>
        <v>9.99585243062931</v>
      </c>
      <c r="HA172" s="0" t="n">
        <f aca="false">AW172*'Dist Horaria'!$P$10</f>
        <v>10.1509651725638</v>
      </c>
      <c r="HB172" s="0" t="n">
        <f aca="false">AW172*'Dist Horaria'!$Q$10</f>
        <v>9.18628102645375</v>
      </c>
      <c r="HC172" s="0" t="n">
        <f aca="false">AW172*'Dist Horaria'!$R$10</f>
        <v>11.2086424325174</v>
      </c>
      <c r="HD172" s="0" t="n">
        <f aca="false">AW172*'Dist Horaria'!$S$10</f>
        <v>9.57261605599956</v>
      </c>
    </row>
    <row r="173" customFormat="false" ht="13.8" hidden="false" customHeight="false" outlineLevel="0" collapsed="false">
      <c r="A173" s="0" t="n">
        <v>4.63820223287838</v>
      </c>
      <c r="B173" s="0" t="n">
        <v>-74.1057062405219</v>
      </c>
      <c r="C173" s="0" t="n">
        <v>28</v>
      </c>
      <c r="D173" s="0" t="n">
        <v>28</v>
      </c>
      <c r="E173" s="0" t="n">
        <v>1863</v>
      </c>
      <c r="F173" s="0" t="n">
        <v>71</v>
      </c>
      <c r="G173" s="0" t="s">
        <v>650</v>
      </c>
      <c r="H173" s="1"/>
      <c r="I173" s="0" t="s">
        <v>962</v>
      </c>
      <c r="J173" s="0" t="s">
        <v>963</v>
      </c>
      <c r="L173" s="0" t="s">
        <v>964</v>
      </c>
      <c r="N173" s="0" t="n">
        <v>80</v>
      </c>
      <c r="P173" s="0" t="s">
        <v>408</v>
      </c>
      <c r="Q173" s="0" t="s">
        <v>305</v>
      </c>
      <c r="R173" s="0" t="s">
        <v>409</v>
      </c>
      <c r="S173" s="0" t="n">
        <v>312</v>
      </c>
      <c r="T173" s="0" t="n">
        <v>9</v>
      </c>
      <c r="U173" s="0" t="n">
        <v>1</v>
      </c>
      <c r="V173" s="0" t="n">
        <v>46219358</v>
      </c>
      <c r="W173" s="0" t="n">
        <f aca="false">V173*12</f>
        <v>554632296</v>
      </c>
      <c r="X173" s="0" t="n">
        <v>1</v>
      </c>
      <c r="Z173" s="0" t="n">
        <v>3339462</v>
      </c>
      <c r="AB173" s="0" t="n">
        <v>0.005</v>
      </c>
      <c r="AC173" s="0" t="n">
        <v>0</v>
      </c>
      <c r="AD173" s="0" t="n">
        <v>597270.032335613</v>
      </c>
      <c r="AE173" s="0" t="n">
        <f aca="false">AD173/2204.59</f>
        <v>270.92113832305</v>
      </c>
      <c r="AF173" s="0" t="n">
        <f aca="false">AE173/S173</f>
        <v>0.868336981804648</v>
      </c>
      <c r="AG173" s="0" t="n">
        <f aca="false">AE173*EXP(AB173*AC173)</f>
        <v>270.92113832305</v>
      </c>
      <c r="AH173" s="0" t="n">
        <f aca="false">AG173/S173</f>
        <v>0.868336981804648</v>
      </c>
      <c r="AI173" s="0" t="s">
        <v>90</v>
      </c>
      <c r="AJ173" s="0" t="n">
        <f aca="false">IF(AI173="A",'FE DISTRIBUCIÓN'!$C$2,'FE DISTRIBUCIÓN'!$C$3)</f>
        <v>4.994E-006</v>
      </c>
      <c r="AK173" s="0" t="n">
        <f aca="false">W173*AJ173</f>
        <v>2769.833686224</v>
      </c>
      <c r="AL173" s="0" t="n">
        <f aca="false">AK173/365</f>
        <v>7.58858544170959</v>
      </c>
      <c r="AM173" s="0" t="n">
        <f aca="false">AK173*EXP(AB173*AC173)</f>
        <v>2769.833686224</v>
      </c>
      <c r="AN173" s="0" t="n">
        <f aca="false">AM173/365</f>
        <v>7.58858544170959</v>
      </c>
      <c r="AO173" s="0" t="n">
        <v>5.223868284E-006</v>
      </c>
      <c r="AP173" s="0" t="n">
        <f aca="false">AO173*W173</f>
        <v>2897.3260603565</v>
      </c>
      <c r="AQ173" s="0" t="n">
        <f aca="false">AP173/365</f>
        <v>7.93787961741507</v>
      </c>
      <c r="AR173" s="0" t="n">
        <f aca="false">AP173*EXP(AB173*AC173)</f>
        <v>2897.3260603565</v>
      </c>
      <c r="AS173" s="0" t="n">
        <f aca="false">AR173/365</f>
        <v>7.93787961741507</v>
      </c>
      <c r="AT173" s="0" t="n">
        <v>3.02832944E-007</v>
      </c>
      <c r="AU173" s="0" t="n">
        <f aca="false">AT173*W173</f>
        <v>167.960931035159</v>
      </c>
      <c r="AV173" s="0" t="n">
        <f aca="false">AU173/365</f>
        <v>0.460166934342902</v>
      </c>
      <c r="AW173" s="0" t="n">
        <f aca="false">AU173*EXP(AB173*AC173)</f>
        <v>167.960931035159</v>
      </c>
      <c r="AX173" s="0" t="n">
        <f aca="false">AW173/365</f>
        <v>0.460166934342902</v>
      </c>
      <c r="AY173" s="0" t="n">
        <f aca="false">AW173+AR173+AM173+AG173</f>
        <v>6106.04181593871</v>
      </c>
      <c r="AZ173" s="0" t="n">
        <f aca="false">AH173+AN173+AS173+AX173</f>
        <v>16.8549689752722</v>
      </c>
      <c r="BA173" s="0" t="n">
        <f aca="false">AH173*1000000</f>
        <v>868336.981804648</v>
      </c>
      <c r="BB173" s="0" t="n">
        <f aca="false">BA173*'Dist Horaria'!$H$3</f>
        <v>30256.8039744497</v>
      </c>
      <c r="BC173" s="0" t="n">
        <f aca="false">BA173*'Dist Horaria'!$I$3</f>
        <v>29447.4061417167</v>
      </c>
      <c r="BD173" s="0" t="n">
        <f aca="false">BA173*'Dist Horaria'!$J$3</f>
        <v>28683.4340670411</v>
      </c>
      <c r="BE173" s="0" t="n">
        <f aca="false">BA173*'Dist Horaria'!$K$3</f>
        <v>28032.5596973682</v>
      </c>
      <c r="BF173" s="0" t="n">
        <f aca="false">BA173*'Dist Horaria'!$L$3</f>
        <v>27556.9259778771</v>
      </c>
      <c r="BG173" s="0" t="n">
        <f aca="false">BA173*'Dist Horaria'!$M$3</f>
        <v>27257.4836401664</v>
      </c>
      <c r="BH173" s="0" t="n">
        <f aca="false">BA173*'Dist Horaria'!$N$3</f>
        <v>28487.6741558117</v>
      </c>
      <c r="BI173" s="0" t="n">
        <f aca="false">BA173*'Dist Horaria'!$O$3</f>
        <v>28487.6741558117</v>
      </c>
      <c r="BJ173" s="0" t="n">
        <f aca="false">BA173*'Dist Horaria'!$P$3</f>
        <v>37690.154169815</v>
      </c>
      <c r="BK173" s="0" t="n">
        <f aca="false">BA173*'Dist Horaria'!$Q$3</f>
        <v>41676.61278393</v>
      </c>
      <c r="BL173" s="0" t="n">
        <f aca="false">BA173*'Dist Horaria'!$R$3</f>
        <v>44575.8554123773</v>
      </c>
      <c r="BM173" s="0" t="n">
        <f aca="false">BA173*'Dist Horaria'!$S$3</f>
        <v>46025.476726601</v>
      </c>
      <c r="BN173" s="0" t="n">
        <f aca="false">BA173*'Dist Horaria'!$T$3</f>
        <v>46387.8820551569</v>
      </c>
      <c r="BO173" s="0" t="n">
        <f aca="false">BA173*'Dist Horaria'!$U$3</f>
        <v>46025.476726601</v>
      </c>
      <c r="BP173" s="0" t="n">
        <f aca="false">BA173*'Dist Horaria'!$V$3</f>
        <v>45300.6660694892</v>
      </c>
      <c r="BQ173" s="0" t="n">
        <f aca="false">BA173*'Dist Horaria'!$W$3</f>
        <v>44213.4500838214</v>
      </c>
      <c r="BR173" s="0" t="n">
        <f aca="false">BA173*'Dist Horaria'!$X$3</f>
        <v>43356.5941210269</v>
      </c>
      <c r="BS173" s="0" t="n">
        <f aca="false">BA173*'Dist Horaria'!$Y$3</f>
        <v>42367.6928525499</v>
      </c>
      <c r="BT173" s="0" t="n">
        <f aca="false">BA173*'Dist Horaria'!$Z$3</f>
        <v>36985.0064561412</v>
      </c>
      <c r="BU173" s="0" t="n">
        <f aca="false">BA173*'Dist Horaria'!$AA$3</f>
        <v>35170.6287446344</v>
      </c>
      <c r="BV173" s="0" t="n">
        <f aca="false">BA173*'Dist Horaria'!$AB$3</f>
        <v>31304.2098457077</v>
      </c>
      <c r="BW173" s="0" t="n">
        <f aca="false">BA173*'Dist Horaria'!$AC$3</f>
        <v>33928.2981010819</v>
      </c>
      <c r="BX173" s="0" t="n">
        <f aca="false">BA173*'Dist Horaria'!$AD$3</f>
        <v>33032.9447311051</v>
      </c>
      <c r="BY173" s="0" t="n">
        <f aca="false">BA173*'Dist Horaria'!$AE$3</f>
        <v>32085.7131293318</v>
      </c>
      <c r="BZ173" s="0" t="n">
        <f aca="false">AN173*1000000</f>
        <v>7588585.44170959</v>
      </c>
      <c r="CA173" s="0" t="n">
        <f aca="false">BZ173*'Dist Horaria'!$H$6</f>
        <v>189714.63604274</v>
      </c>
      <c r="CB173" s="0" t="n">
        <f aca="false">BZ173*'Dist Horaria'!$I$6</f>
        <v>189714.63604274</v>
      </c>
      <c r="CC173" s="0" t="n">
        <f aca="false">BZ173*'Dist Horaria'!$J$6</f>
        <v>189714.63604274</v>
      </c>
      <c r="CD173" s="0" t="n">
        <f aca="false">BZ173*'Dist Horaria'!$K$6</f>
        <v>189714.63604274</v>
      </c>
      <c r="CE173" s="0" t="n">
        <f aca="false">BZ173*'Dist Horaria'!$L$6</f>
        <v>189714.63604274</v>
      </c>
      <c r="CF173" s="0" t="n">
        <f aca="false">BZ173*'Dist Horaria'!$M$6</f>
        <v>505905.696113973</v>
      </c>
      <c r="CG173" s="0" t="n">
        <f aca="false">BZ173*'Dist Horaria'!$N$6</f>
        <v>505905.696113973</v>
      </c>
      <c r="CH173" s="0" t="n">
        <f aca="false">BZ173*'Dist Horaria'!$O$6</f>
        <v>505905.696113973</v>
      </c>
      <c r="CI173" s="0" t="n">
        <f aca="false">BZ173*'Dist Horaria'!$P$6</f>
        <v>332000.613074794</v>
      </c>
      <c r="CJ173" s="0" t="n">
        <f aca="false">BZ173*'Dist Horaria'!$Q$6</f>
        <v>332000.613074794</v>
      </c>
      <c r="CK173" s="0" t="n">
        <f aca="false">BZ173*'Dist Horaria'!$R$6</f>
        <v>332000.613074794</v>
      </c>
      <c r="CL173" s="0" t="n">
        <f aca="false">BZ173*'Dist Horaria'!$S$6</f>
        <v>332000.613074794</v>
      </c>
      <c r="CM173" s="0" t="n">
        <f aca="false">BZ173*'Dist Horaria'!$T$6</f>
        <v>332000.613074794</v>
      </c>
      <c r="CN173" s="0" t="n">
        <f aca="false">BZ173*'Dist Horaria'!$U$6</f>
        <v>332000.613074794</v>
      </c>
      <c r="CO173" s="0" t="n">
        <f aca="false">BZ173*'Dist Horaria'!$V$6</f>
        <v>332000.613074794</v>
      </c>
      <c r="CP173" s="0" t="n">
        <f aca="false">BZ173*'Dist Horaria'!$W$6</f>
        <v>332000.613074794</v>
      </c>
      <c r="CQ173" s="0" t="n">
        <f aca="false">BZ173*'Dist Horaria'!$X$6</f>
        <v>505905.696113973</v>
      </c>
      <c r="CR173" s="0" t="n">
        <f aca="false">BZ173*'Dist Horaria'!$Y$6</f>
        <v>505905.696113973</v>
      </c>
      <c r="CS173" s="0" t="n">
        <f aca="false">BZ173*'Dist Horaria'!$Z$6</f>
        <v>505905.696113973</v>
      </c>
      <c r="CT173" s="0" t="n">
        <f aca="false">BZ173*'Dist Horaria'!$AA$6</f>
        <v>189714.63604274</v>
      </c>
      <c r="CU173" s="0" t="n">
        <f aca="false">BZ173*'Dist Horaria'!$AB$6</f>
        <v>189714.63604274</v>
      </c>
      <c r="CV173" s="0" t="n">
        <f aca="false">BZ173*'Dist Horaria'!$AC$6</f>
        <v>189714.63604274</v>
      </c>
      <c r="CW173" s="0" t="n">
        <f aca="false">BZ173*'Dist Horaria'!$AD$6</f>
        <v>189714.63604274</v>
      </c>
      <c r="CX173" s="0" t="n">
        <f aca="false">BZ173*'Dist Horaria'!$AE$6</f>
        <v>189714.63604274</v>
      </c>
      <c r="CY173" s="0" t="n">
        <f aca="false">AS173*1000000</f>
        <v>7937879.61741507</v>
      </c>
      <c r="CZ173" s="0" t="n">
        <f aca="false">CY173*'Dist Horaria'!$H$6</f>
        <v>198446.990435377</v>
      </c>
      <c r="DA173" s="0" t="n">
        <f aca="false">CY173*'Dist Horaria'!$I$6</f>
        <v>198446.990435377</v>
      </c>
      <c r="DB173" s="0" t="n">
        <f aca="false">CY173*'Dist Horaria'!$J$6</f>
        <v>198446.990435377</v>
      </c>
      <c r="DC173" s="0" t="n">
        <f aca="false">CY173*'Dist Horaria'!$K$6</f>
        <v>198446.990435377</v>
      </c>
      <c r="DD173" s="0" t="n">
        <f aca="false">CY173*'Dist Horaria'!$L$6</f>
        <v>198446.990435377</v>
      </c>
      <c r="DE173" s="0" t="n">
        <f aca="false">CY173*'Dist Horaria'!$M$6</f>
        <v>529191.974494338</v>
      </c>
      <c r="DF173" s="0" t="n">
        <f aca="false">CY173*'Dist Horaria'!$N$6</f>
        <v>529191.974494338</v>
      </c>
      <c r="DG173" s="0" t="n">
        <f aca="false">CY173*'Dist Horaria'!$O$6</f>
        <v>529191.974494338</v>
      </c>
      <c r="DH173" s="0" t="n">
        <f aca="false">CY173*'Dist Horaria'!$P$6</f>
        <v>347282.233261909</v>
      </c>
      <c r="DI173" s="0" t="n">
        <f aca="false">CY173*'Dist Horaria'!$Q$6</f>
        <v>347282.233261909</v>
      </c>
      <c r="DJ173" s="0" t="n">
        <f aca="false">CY173*'Dist Horaria'!$R$6</f>
        <v>347282.233261909</v>
      </c>
      <c r="DK173" s="0" t="n">
        <f aca="false">CY173*'Dist Horaria'!$S$6</f>
        <v>347282.233261909</v>
      </c>
      <c r="DL173" s="0" t="n">
        <f aca="false">CY173*'Dist Horaria'!$T$6</f>
        <v>347282.233261909</v>
      </c>
      <c r="DM173" s="0" t="n">
        <f aca="false">CY173*'Dist Horaria'!$U$6</f>
        <v>347282.233261909</v>
      </c>
      <c r="DN173" s="0" t="n">
        <f aca="false">CY173*'Dist Horaria'!$V$6</f>
        <v>347282.233261909</v>
      </c>
      <c r="DO173" s="0" t="n">
        <f aca="false">CY173*'Dist Horaria'!$W$6</f>
        <v>347282.233261909</v>
      </c>
      <c r="DP173" s="0" t="n">
        <f aca="false">CY173*'Dist Horaria'!$X$6</f>
        <v>529191.974494338</v>
      </c>
      <c r="DQ173" s="0" t="n">
        <f aca="false">CY173*'Dist Horaria'!$Y$6</f>
        <v>529191.974494338</v>
      </c>
      <c r="DR173" s="0" t="n">
        <f aca="false">CY173*'Dist Horaria'!$Z$6</f>
        <v>529191.974494338</v>
      </c>
      <c r="DS173" s="0" t="n">
        <f aca="false">CY173*'Dist Horaria'!$AA$6</f>
        <v>198446.990435377</v>
      </c>
      <c r="DT173" s="0" t="n">
        <f aca="false">CY173*'Dist Horaria'!$AB$6</f>
        <v>198446.990435377</v>
      </c>
      <c r="DU173" s="0" t="n">
        <f aca="false">CY173*'Dist Horaria'!$AC$6</f>
        <v>198446.990435377</v>
      </c>
      <c r="DV173" s="0" t="n">
        <f aca="false">CY173*'Dist Horaria'!$AD$6</f>
        <v>198446.990435377</v>
      </c>
      <c r="DW173" s="0" t="n">
        <f aca="false">CY173*'Dist Horaria'!$AE$6</f>
        <v>198446.990435377</v>
      </c>
      <c r="DX173" s="0" t="n">
        <f aca="false">AX173*1000000</f>
        <v>460166.934342902</v>
      </c>
      <c r="DY173" s="0" t="n">
        <f aca="false">DX173*'Dist Horaria'!$H$6</f>
        <v>11504.1733585726</v>
      </c>
      <c r="DZ173" s="0" t="n">
        <f aca="false">DX173*'Dist Horaria'!$I$6</f>
        <v>11504.1733585726</v>
      </c>
      <c r="EA173" s="0" t="n">
        <f aca="false">DX173*'Dist Horaria'!$J$6</f>
        <v>11504.1733585726</v>
      </c>
      <c r="EB173" s="0" t="n">
        <f aca="false">DX173*'Dist Horaria'!$K$6</f>
        <v>11504.1733585726</v>
      </c>
      <c r="EC173" s="0" t="n">
        <f aca="false">DX173*'Dist Horaria'!$L$6</f>
        <v>11504.1733585726</v>
      </c>
      <c r="ED173" s="0" t="n">
        <f aca="false">DX173*'Dist Horaria'!$M$6</f>
        <v>30677.7956228602</v>
      </c>
      <c r="EE173" s="0" t="n">
        <f aca="false">DX173*'Dist Horaria'!$N$6</f>
        <v>30677.7956228602</v>
      </c>
      <c r="EF173" s="0" t="n">
        <f aca="false">DX173*'Dist Horaria'!$O$6</f>
        <v>30677.7956228602</v>
      </c>
      <c r="EG173" s="0" t="n">
        <f aca="false">DX173*'Dist Horaria'!$P$6</f>
        <v>20132.303377502</v>
      </c>
      <c r="EH173" s="0" t="n">
        <f aca="false">DX173*'Dist Horaria'!$Q$6</f>
        <v>20132.303377502</v>
      </c>
      <c r="EI173" s="0" t="n">
        <f aca="false">DX173*'Dist Horaria'!$R$6</f>
        <v>20132.303377502</v>
      </c>
      <c r="EJ173" s="0" t="n">
        <f aca="false">DX173*'Dist Horaria'!$S$6</f>
        <v>20132.303377502</v>
      </c>
      <c r="EK173" s="0" t="n">
        <f aca="false">DX173*'Dist Horaria'!$T$6</f>
        <v>20132.303377502</v>
      </c>
      <c r="EL173" s="0" t="n">
        <f aca="false">DX173*'Dist Horaria'!$U$6</f>
        <v>20132.303377502</v>
      </c>
      <c r="EM173" s="0" t="n">
        <f aca="false">DX173*'Dist Horaria'!$V$6</f>
        <v>20132.303377502</v>
      </c>
      <c r="EN173" s="0" t="n">
        <f aca="false">DX173*'Dist Horaria'!$W$6</f>
        <v>20132.303377502</v>
      </c>
      <c r="EO173" s="0" t="n">
        <f aca="false">DX173*'Dist Horaria'!$X$6</f>
        <v>30677.7956228602</v>
      </c>
      <c r="EP173" s="0" t="n">
        <f aca="false">DX173*'Dist Horaria'!$Y$6</f>
        <v>30677.7956228602</v>
      </c>
      <c r="EQ173" s="0" t="n">
        <f aca="false">DX173*'Dist Horaria'!$Z$6</f>
        <v>30677.7956228602</v>
      </c>
      <c r="ER173" s="0" t="n">
        <f aca="false">DX173*'Dist Horaria'!$AA$6</f>
        <v>11504.1733585726</v>
      </c>
      <c r="ES173" s="0" t="n">
        <f aca="false">DX173*'Dist Horaria'!$AB$6</f>
        <v>11504.1733585726</v>
      </c>
      <c r="ET173" s="0" t="n">
        <f aca="false">DX173*'Dist Horaria'!$AC$6</f>
        <v>11504.1733585726</v>
      </c>
      <c r="EU173" s="0" t="n">
        <f aca="false">DX173*'Dist Horaria'!$AD$6</f>
        <v>11504.1733585726</v>
      </c>
      <c r="EV173" s="0" t="n">
        <f aca="false">DX173*'Dist Horaria'!$AE$6</f>
        <v>11504.1733585726</v>
      </c>
      <c r="EW173" s="0" t="n">
        <f aca="false">BB173+CA173+CZ173+DY173</f>
        <v>429922.603811139</v>
      </c>
      <c r="EX173" s="0" t="n">
        <f aca="false">BC173+CB173+DA173+DZ173</f>
        <v>429113.205978406</v>
      </c>
      <c r="EY173" s="0" t="n">
        <f aca="false">BD173+CC173+DB173+EA173</f>
        <v>428349.23390373</v>
      </c>
      <c r="EZ173" s="0" t="n">
        <f aca="false">BE173+CD173+DC173+EB173</f>
        <v>427698.359534057</v>
      </c>
      <c r="FA173" s="0" t="n">
        <f aca="false">BF173+CE173+DD173+EC173</f>
        <v>427222.725814566</v>
      </c>
      <c r="FB173" s="0" t="n">
        <f aca="false">BG173+CF173+DE173+ED173</f>
        <v>1093032.94987134</v>
      </c>
      <c r="FC173" s="0" t="n">
        <f aca="false">BH173+CG173+DF173+EE173</f>
        <v>1094263.14038698</v>
      </c>
      <c r="FD173" s="0" t="n">
        <f aca="false">BI173+CH173+DG173+EF173</f>
        <v>1094263.14038698</v>
      </c>
      <c r="FE173" s="0" t="n">
        <f aca="false">BJ173+CI173+DH173+EG173</f>
        <v>737105.303884021</v>
      </c>
      <c r="FF173" s="0" t="n">
        <f aca="false">BK173+CJ173+DI173+EH173</f>
        <v>741091.762498136</v>
      </c>
      <c r="FG173" s="0" t="n">
        <f aca="false">BL173+CK173+DJ173+EI173</f>
        <v>743991.005126583</v>
      </c>
      <c r="FH173" s="0" t="n">
        <f aca="false">BM173+CL173+DK173+EJ173</f>
        <v>745440.626440807</v>
      </c>
      <c r="FI173" s="0" t="n">
        <f aca="false">BN173+CM173+DL173+EK173</f>
        <v>745803.031769363</v>
      </c>
      <c r="FJ173" s="0" t="n">
        <f aca="false">BO173+CN173+DM173+EL173</f>
        <v>745440.626440807</v>
      </c>
      <c r="FK173" s="0" t="n">
        <f aca="false">BP173+CO173+DN173+EM173</f>
        <v>744715.815783695</v>
      </c>
      <c r="FL173" s="0" t="n">
        <f aca="false">BQ173+CP173+DO173+EN173</f>
        <v>743628.599798027</v>
      </c>
      <c r="FM173" s="0" t="n">
        <f aca="false">BR173+CQ173+DP173+EO173</f>
        <v>1109132.0603522</v>
      </c>
      <c r="FN173" s="0" t="n">
        <f aca="false">BS173+CR173+DQ173+EP173</f>
        <v>1108143.15908372</v>
      </c>
      <c r="FO173" s="0" t="n">
        <f aca="false">BT173+CS173+DR173+EQ173</f>
        <v>1102760.47268731</v>
      </c>
      <c r="FP173" s="0" t="n">
        <f aca="false">BU173+CT173+DS173+ER173</f>
        <v>434836.428581323</v>
      </c>
      <c r="FQ173" s="0" t="n">
        <f aca="false">BV173+CU173+DT173+ES173</f>
        <v>430970.009682397</v>
      </c>
      <c r="FR173" s="0" t="n">
        <f aca="false">BW173+CV173+DU173+ET173</f>
        <v>433594.097937771</v>
      </c>
      <c r="FS173" s="0" t="n">
        <f aca="false">BX173+CW173+DV173+EU173</f>
        <v>432698.744567794</v>
      </c>
      <c r="FT173" s="0" t="n">
        <f aca="false">BY173+CX173+DW173+EV173</f>
        <v>431751.512966021</v>
      </c>
      <c r="FU173" s="0" t="n">
        <f aca="false">AM173*'Dist Horaria'!$H$10</f>
        <v>249.980872839768</v>
      </c>
      <c r="FV173" s="0" t="n">
        <f aca="false">AM173*'Dist Horaria'!$I$10</f>
        <v>233.954508334146</v>
      </c>
      <c r="FW173" s="0" t="n">
        <f aca="false">AM173*'Dist Horaria'!$J$10</f>
        <v>232.94169791177</v>
      </c>
      <c r="FX173" s="0" t="n">
        <f aca="false">AM173*'Dist Horaria'!$K$10</f>
        <v>226.242374729726</v>
      </c>
      <c r="FY173" s="0" t="n">
        <f aca="false">AM173*'Dist Horaria'!$L$10</f>
        <v>226.332913321105</v>
      </c>
      <c r="FZ173" s="0" t="n">
        <f aca="false">AM173*'Dist Horaria'!$M$10</f>
        <v>242.18553145033</v>
      </c>
      <c r="GA173" s="0" t="n">
        <f aca="false">AM173*'Dist Horaria'!$N$10</f>
        <v>229.117523250052</v>
      </c>
      <c r="GB173" s="0" t="n">
        <f aca="false">AM173*'Dist Horaria'!$O$10</f>
        <v>225.206913995389</v>
      </c>
      <c r="GC173" s="0" t="n">
        <f aca="false">AM173*'Dist Horaria'!$P$10</f>
        <v>228.701609637894</v>
      </c>
      <c r="GD173" s="0" t="n">
        <f aca="false">AM173*'Dist Horaria'!$Q$10</f>
        <v>206.96724120524</v>
      </c>
      <c r="GE173" s="0" t="n">
        <f aca="false">AM173*'Dist Horaria'!$R$10</f>
        <v>252.531116262798</v>
      </c>
      <c r="GF173" s="0" t="n">
        <f aca="false">AM173*'Dist Horaria'!$S$10</f>
        <v>215.671383285782</v>
      </c>
      <c r="GG173" s="0" t="n">
        <f aca="false">AR173*'Dist Horaria'!$H$10</f>
        <v>261.487215305226</v>
      </c>
      <c r="GH173" s="0" t="n">
        <f aca="false">AR173*'Dist Horaria'!$I$10</f>
        <v>244.723175007121</v>
      </c>
      <c r="GI173" s="0" t="n">
        <f aca="false">AR173*'Dist Horaria'!$J$10</f>
        <v>243.663746043733</v>
      </c>
      <c r="GJ173" s="0" t="n">
        <f aca="false">AR173*'Dist Horaria'!$K$10</f>
        <v>236.656060442023</v>
      </c>
      <c r="GK173" s="0" t="n">
        <f aca="false">AR173*'Dist Horaria'!$L$10</f>
        <v>236.750766424397</v>
      </c>
      <c r="GL173" s="0" t="n">
        <f aca="false">AR173*'Dist Horaria'!$M$10</f>
        <v>253.333062993005</v>
      </c>
      <c r="GM173" s="0" t="n">
        <f aca="false">AR173*'Dist Horaria'!$N$10</f>
        <v>239.66354886155</v>
      </c>
      <c r="GN173" s="0" t="n">
        <f aca="false">AR173*'Dist Horaria'!$O$10</f>
        <v>235.572938597923</v>
      </c>
      <c r="GO173" s="0" t="n">
        <f aca="false">AR173*'Dist Horaria'!$P$10</f>
        <v>239.228491206876</v>
      </c>
      <c r="GP173" s="0" t="n">
        <f aca="false">AR173*'Dist Horaria'!$Q$10</f>
        <v>216.493713888473</v>
      </c>
      <c r="GQ173" s="0" t="n">
        <f aca="false">AR173*'Dist Horaria'!$R$10</f>
        <v>264.154843605997</v>
      </c>
      <c r="GR173" s="0" t="n">
        <f aca="false">AR173*'Dist Horaria'!$S$10</f>
        <v>225.598497980177</v>
      </c>
      <c r="GS173" s="0" t="n">
        <f aca="false">AW173*'Dist Horaria'!$H$10</f>
        <v>15.158679148129</v>
      </c>
      <c r="GT173" s="0" t="n">
        <f aca="false">AW173*'Dist Horaria'!$I$10</f>
        <v>14.1868507250505</v>
      </c>
      <c r="GU173" s="0" t="n">
        <f aca="false">AW173*'Dist Horaria'!$J$10</f>
        <v>14.1254345532599</v>
      </c>
      <c r="GV173" s="0" t="n">
        <f aca="false">AW173*'Dist Horaria'!$K$10</f>
        <v>13.7191919096825</v>
      </c>
      <c r="GW173" s="0" t="n">
        <f aca="false">AW173*'Dist Horaria'!$L$10</f>
        <v>13.7246821115593</v>
      </c>
      <c r="GX173" s="0" t="n">
        <f aca="false">AW173*'Dist Horaria'!$M$10</f>
        <v>14.6859746662611</v>
      </c>
      <c r="GY173" s="0" t="n">
        <f aca="false">AW173*'Dist Horaria'!$N$10</f>
        <v>13.8935390644377</v>
      </c>
      <c r="GZ173" s="0" t="n">
        <f aca="false">AW173*'Dist Horaria'!$O$10</f>
        <v>13.6564022375608</v>
      </c>
      <c r="HA173" s="0" t="n">
        <f aca="false">AW173*'Dist Horaria'!$P$10</f>
        <v>13.8683183308334</v>
      </c>
      <c r="HB173" s="0" t="n">
        <f aca="false">AW173*'Dist Horaria'!$Q$10</f>
        <v>12.5503602254187</v>
      </c>
      <c r="HC173" s="0" t="n">
        <f aca="false">AW173*'Dist Horaria'!$R$10</f>
        <v>15.3133242670143</v>
      </c>
      <c r="HD173" s="0" t="n">
        <f aca="false">AW173*'Dist Horaria'!$S$10</f>
        <v>13.0781737959523</v>
      </c>
    </row>
    <row r="174" customFormat="false" ht="13.8" hidden="false" customHeight="false" outlineLevel="0" collapsed="false">
      <c r="A174" s="0" t="n">
        <v>4.60202865909328</v>
      </c>
      <c r="B174" s="0" t="n">
        <v>-74.1332969450548</v>
      </c>
      <c r="C174" s="0" t="n">
        <v>25</v>
      </c>
      <c r="D174" s="0" t="n">
        <v>24</v>
      </c>
      <c r="E174" s="0" t="n">
        <v>1808</v>
      </c>
      <c r="F174" s="0" t="n">
        <v>72</v>
      </c>
      <c r="G174" s="0" t="s">
        <v>650</v>
      </c>
      <c r="H174" s="1" t="n">
        <v>41198</v>
      </c>
      <c r="I174" s="0" t="s">
        <v>965</v>
      </c>
      <c r="J174" s="0" t="s">
        <v>966</v>
      </c>
      <c r="L174" s="0" t="s">
        <v>967</v>
      </c>
      <c r="M174" s="0" t="s">
        <v>968</v>
      </c>
      <c r="N174" s="0" t="n">
        <v>7</v>
      </c>
      <c r="O174" s="0" t="s">
        <v>231</v>
      </c>
      <c r="P174" s="0" t="s">
        <v>85</v>
      </c>
      <c r="Q174" s="0" t="s">
        <v>86</v>
      </c>
      <c r="R174" s="0" t="s">
        <v>87</v>
      </c>
      <c r="S174" s="0" t="n">
        <v>365</v>
      </c>
      <c r="T174" s="0" t="n">
        <v>24</v>
      </c>
      <c r="U174" s="0" t="n">
        <v>3</v>
      </c>
      <c r="V174" s="0" t="n">
        <v>93000</v>
      </c>
      <c r="W174" s="0" t="n">
        <f aca="false">V174*12</f>
        <v>1116000</v>
      </c>
      <c r="X174" s="0" t="n">
        <v>1</v>
      </c>
      <c r="Y174" s="0" t="s">
        <v>767</v>
      </c>
      <c r="Z174" s="0" t="n">
        <v>19739</v>
      </c>
      <c r="AB174" s="0" t="n">
        <v>0.005</v>
      </c>
      <c r="AC174" s="0" t="n">
        <v>0</v>
      </c>
      <c r="AD174" s="0" t="n">
        <v>3364.50262128589</v>
      </c>
      <c r="AE174" s="0" t="n">
        <f aca="false">AD174/2204.59</f>
        <v>1.52613530011743</v>
      </c>
      <c r="AF174" s="0" t="n">
        <f aca="false">AE174/S174</f>
        <v>0.00418119260306147</v>
      </c>
      <c r="AG174" s="0" t="n">
        <f aca="false">AE174*EXP(AB174*AC174)</f>
        <v>1.52613530011743</v>
      </c>
      <c r="AH174" s="0" t="n">
        <f aca="false">AG174/S174</f>
        <v>0.00418119260306147</v>
      </c>
      <c r="AI174" s="0" t="s">
        <v>90</v>
      </c>
      <c r="AJ174" s="0" t="n">
        <f aca="false">IF(AI174="A",'FE DISTRIBUCIÓN'!$C$2,'FE DISTRIBUCIÓN'!$C$3)</f>
        <v>4.994E-006</v>
      </c>
      <c r="AK174" s="0" t="n">
        <f aca="false">W174*AJ174</f>
        <v>5.573304</v>
      </c>
      <c r="AL174" s="0" t="n">
        <f aca="false">AK174/365</f>
        <v>0.0152693260273973</v>
      </c>
      <c r="AM174" s="0" t="n">
        <f aca="false">AK174*EXP(AB174*AC174)</f>
        <v>5.573304</v>
      </c>
      <c r="AN174" s="0" t="n">
        <f aca="false">AM174/365</f>
        <v>0.0152693260273973</v>
      </c>
      <c r="AO174" s="0" t="n">
        <v>5.223868284E-006</v>
      </c>
      <c r="AP174" s="0" t="n">
        <f aca="false">AO174*W174</f>
        <v>5.829837004944</v>
      </c>
      <c r="AQ174" s="0" t="n">
        <f aca="false">AP174/365</f>
        <v>0.0159721561779288</v>
      </c>
      <c r="AR174" s="0" t="n">
        <f aca="false">AP174*EXP(AB174*AC174)</f>
        <v>5.829837004944</v>
      </c>
      <c r="AS174" s="0" t="n">
        <f aca="false">AR174/365</f>
        <v>0.0159721561779288</v>
      </c>
      <c r="AT174" s="0" t="n">
        <v>3.02832944E-007</v>
      </c>
      <c r="AU174" s="0" t="n">
        <f aca="false">AT174*W174</f>
        <v>0.337961565504</v>
      </c>
      <c r="AV174" s="0" t="n">
        <f aca="false">AU174/365</f>
        <v>0.000925922097271233</v>
      </c>
      <c r="AW174" s="0" t="n">
        <f aca="false">AU174*EXP(AB174*AC174)</f>
        <v>0.337961565504</v>
      </c>
      <c r="AX174" s="0" t="n">
        <f aca="false">AW174/365</f>
        <v>0.000925922097271233</v>
      </c>
      <c r="AY174" s="0" t="n">
        <f aca="false">AW174+AR174+AM174+AG174</f>
        <v>13.2672378705654</v>
      </c>
      <c r="AZ174" s="0" t="n">
        <f aca="false">AH174+AN174+AS174+AX174</f>
        <v>0.0363485969056587</v>
      </c>
      <c r="BA174" s="0" t="n">
        <f aca="false">AH174*1000000</f>
        <v>4181.19260306147</v>
      </c>
      <c r="BB174" s="0" t="n">
        <f aca="false">BA174*'Dist Horaria'!$H$3</f>
        <v>145.691739061174</v>
      </c>
      <c r="BC174" s="0" t="n">
        <f aca="false">BA174*'Dist Horaria'!$I$3</f>
        <v>141.794348644698</v>
      </c>
      <c r="BD174" s="0" t="n">
        <f aca="false">BA174*'Dist Horaria'!$J$3</f>
        <v>138.115691102161</v>
      </c>
      <c r="BE174" s="0" t="n">
        <f aca="false">BA174*'Dist Horaria'!$K$3</f>
        <v>134.981618550808</v>
      </c>
      <c r="BF174" s="0" t="n">
        <f aca="false">BA174*'Dist Horaria'!$L$3</f>
        <v>132.69136000905</v>
      </c>
      <c r="BG174" s="0" t="n">
        <f aca="false">BA174*'Dist Horaria'!$M$3</f>
        <v>131.249493413805</v>
      </c>
      <c r="BH174" s="0" t="n">
        <f aca="false">BA174*'Dist Horaria'!$N$3</f>
        <v>137.1730733052</v>
      </c>
      <c r="BI174" s="0" t="n">
        <f aca="false">BA174*'Dist Horaria'!$O$3</f>
        <v>137.1730733052</v>
      </c>
      <c r="BJ174" s="0" t="n">
        <f aca="false">BA174*'Dist Horaria'!$P$3</f>
        <v>181.484604623842</v>
      </c>
      <c r="BK174" s="0" t="n">
        <f aca="false">BA174*'Dist Horaria'!$Q$3</f>
        <v>200.680091651363</v>
      </c>
      <c r="BL174" s="0" t="n">
        <f aca="false">BA174*'Dist Horaria'!$R$3</f>
        <v>214.640445853197</v>
      </c>
      <c r="BM174" s="0" t="n">
        <f aca="false">BA174*'Dist Horaria'!$S$3</f>
        <v>221.620622954114</v>
      </c>
      <c r="BN174" s="0" t="n">
        <f aca="false">BA174*'Dist Horaria'!$T$3</f>
        <v>223.365667229344</v>
      </c>
      <c r="BO174" s="0" t="n">
        <f aca="false">BA174*'Dist Horaria'!$U$3</f>
        <v>221.620622954114</v>
      </c>
      <c r="BP174" s="0" t="n">
        <f aca="false">BA174*'Dist Horaria'!$V$3</f>
        <v>218.130534403656</v>
      </c>
      <c r="BQ174" s="0" t="n">
        <f aca="false">BA174*'Dist Horaria'!$W$3</f>
        <v>212.895401577968</v>
      </c>
      <c r="BR174" s="0" t="n">
        <f aca="false">BA174*'Dist Horaria'!$X$3</f>
        <v>208.769492065189</v>
      </c>
      <c r="BS174" s="0" t="n">
        <f aca="false">BA174*'Dist Horaria'!$Y$3</f>
        <v>204.007761590091</v>
      </c>
      <c r="BT174" s="0" t="n">
        <f aca="false">BA174*'Dist Horaria'!$Z$3</f>
        <v>178.089196543501</v>
      </c>
      <c r="BU174" s="0" t="n">
        <f aca="false">BA174*'Dist Horaria'!$AA$3</f>
        <v>169.352654365203</v>
      </c>
      <c r="BV174" s="0" t="n">
        <f aca="false">BA174*'Dist Horaria'!$AB$3</f>
        <v>150.735179307385</v>
      </c>
      <c r="BW174" s="0" t="n">
        <f aca="false">BA174*'Dist Horaria'!$AC$3</f>
        <v>163.370617660302</v>
      </c>
      <c r="BX174" s="0" t="n">
        <f aca="false">BA174*'Dist Horaria'!$AD$3</f>
        <v>159.059336480163</v>
      </c>
      <c r="BY174" s="0" t="n">
        <f aca="false">BA174*'Dist Horaria'!$AE$3</f>
        <v>154.49825265014</v>
      </c>
      <c r="BZ174" s="0" t="n">
        <f aca="false">AN174*1000000</f>
        <v>15269.3260273973</v>
      </c>
      <c r="CA174" s="0" t="n">
        <f aca="false">BZ174*'Dist Horaria'!$H$6</f>
        <v>381.733150684932</v>
      </c>
      <c r="CB174" s="0" t="n">
        <f aca="false">BZ174*'Dist Horaria'!$I$6</f>
        <v>381.733150684932</v>
      </c>
      <c r="CC174" s="0" t="n">
        <f aca="false">BZ174*'Dist Horaria'!$J$6</f>
        <v>381.733150684932</v>
      </c>
      <c r="CD174" s="0" t="n">
        <f aca="false">BZ174*'Dist Horaria'!$K$6</f>
        <v>381.733150684932</v>
      </c>
      <c r="CE174" s="0" t="n">
        <f aca="false">BZ174*'Dist Horaria'!$L$6</f>
        <v>381.733150684932</v>
      </c>
      <c r="CF174" s="0" t="n">
        <f aca="false">BZ174*'Dist Horaria'!$M$6</f>
        <v>1017.95506849315</v>
      </c>
      <c r="CG174" s="0" t="n">
        <f aca="false">BZ174*'Dist Horaria'!$N$6</f>
        <v>1017.95506849315</v>
      </c>
      <c r="CH174" s="0" t="n">
        <f aca="false">BZ174*'Dist Horaria'!$O$6</f>
        <v>1017.95506849315</v>
      </c>
      <c r="CI174" s="0" t="n">
        <f aca="false">BZ174*'Dist Horaria'!$P$6</f>
        <v>668.03301369863</v>
      </c>
      <c r="CJ174" s="0" t="n">
        <f aca="false">BZ174*'Dist Horaria'!$Q$6</f>
        <v>668.03301369863</v>
      </c>
      <c r="CK174" s="0" t="n">
        <f aca="false">BZ174*'Dist Horaria'!$R$6</f>
        <v>668.03301369863</v>
      </c>
      <c r="CL174" s="0" t="n">
        <f aca="false">BZ174*'Dist Horaria'!$S$6</f>
        <v>668.03301369863</v>
      </c>
      <c r="CM174" s="0" t="n">
        <f aca="false">BZ174*'Dist Horaria'!$T$6</f>
        <v>668.03301369863</v>
      </c>
      <c r="CN174" s="0" t="n">
        <f aca="false">BZ174*'Dist Horaria'!$U$6</f>
        <v>668.03301369863</v>
      </c>
      <c r="CO174" s="0" t="n">
        <f aca="false">BZ174*'Dist Horaria'!$V$6</f>
        <v>668.03301369863</v>
      </c>
      <c r="CP174" s="0" t="n">
        <f aca="false">BZ174*'Dist Horaria'!$W$6</f>
        <v>668.03301369863</v>
      </c>
      <c r="CQ174" s="0" t="n">
        <f aca="false">BZ174*'Dist Horaria'!$X$6</f>
        <v>1017.95506849315</v>
      </c>
      <c r="CR174" s="0" t="n">
        <f aca="false">BZ174*'Dist Horaria'!$Y$6</f>
        <v>1017.95506849315</v>
      </c>
      <c r="CS174" s="0" t="n">
        <f aca="false">BZ174*'Dist Horaria'!$Z$6</f>
        <v>1017.95506849315</v>
      </c>
      <c r="CT174" s="0" t="n">
        <f aca="false">BZ174*'Dist Horaria'!$AA$6</f>
        <v>381.733150684932</v>
      </c>
      <c r="CU174" s="0" t="n">
        <f aca="false">BZ174*'Dist Horaria'!$AB$6</f>
        <v>381.733150684932</v>
      </c>
      <c r="CV174" s="0" t="n">
        <f aca="false">BZ174*'Dist Horaria'!$AC$6</f>
        <v>381.733150684932</v>
      </c>
      <c r="CW174" s="0" t="n">
        <f aca="false">BZ174*'Dist Horaria'!$AD$6</f>
        <v>381.733150684932</v>
      </c>
      <c r="CX174" s="0" t="n">
        <f aca="false">BZ174*'Dist Horaria'!$AE$6</f>
        <v>381.733150684932</v>
      </c>
      <c r="CY174" s="0" t="n">
        <f aca="false">AS174*1000000</f>
        <v>15972.1561779288</v>
      </c>
      <c r="CZ174" s="0" t="n">
        <f aca="false">CY174*'Dist Horaria'!$H$6</f>
        <v>399.303904448219</v>
      </c>
      <c r="DA174" s="0" t="n">
        <f aca="false">CY174*'Dist Horaria'!$I$6</f>
        <v>399.303904448219</v>
      </c>
      <c r="DB174" s="0" t="n">
        <f aca="false">CY174*'Dist Horaria'!$J$6</f>
        <v>399.303904448219</v>
      </c>
      <c r="DC174" s="0" t="n">
        <f aca="false">CY174*'Dist Horaria'!$K$6</f>
        <v>399.303904448219</v>
      </c>
      <c r="DD174" s="0" t="n">
        <f aca="false">CY174*'Dist Horaria'!$L$6</f>
        <v>399.303904448219</v>
      </c>
      <c r="DE174" s="0" t="n">
        <f aca="false">CY174*'Dist Horaria'!$M$6</f>
        <v>1064.81041186192</v>
      </c>
      <c r="DF174" s="0" t="n">
        <f aca="false">CY174*'Dist Horaria'!$N$6</f>
        <v>1064.81041186192</v>
      </c>
      <c r="DG174" s="0" t="n">
        <f aca="false">CY174*'Dist Horaria'!$O$6</f>
        <v>1064.81041186192</v>
      </c>
      <c r="DH174" s="0" t="n">
        <f aca="false">CY174*'Dist Horaria'!$P$6</f>
        <v>698.781832784384</v>
      </c>
      <c r="DI174" s="0" t="n">
        <f aca="false">CY174*'Dist Horaria'!$Q$6</f>
        <v>698.781832784384</v>
      </c>
      <c r="DJ174" s="0" t="n">
        <f aca="false">CY174*'Dist Horaria'!$R$6</f>
        <v>698.781832784384</v>
      </c>
      <c r="DK174" s="0" t="n">
        <f aca="false">CY174*'Dist Horaria'!$S$6</f>
        <v>698.781832784384</v>
      </c>
      <c r="DL174" s="0" t="n">
        <f aca="false">CY174*'Dist Horaria'!$T$6</f>
        <v>698.781832784384</v>
      </c>
      <c r="DM174" s="0" t="n">
        <f aca="false">CY174*'Dist Horaria'!$U$6</f>
        <v>698.781832784384</v>
      </c>
      <c r="DN174" s="0" t="n">
        <f aca="false">CY174*'Dist Horaria'!$V$6</f>
        <v>698.781832784384</v>
      </c>
      <c r="DO174" s="0" t="n">
        <f aca="false">CY174*'Dist Horaria'!$W$6</f>
        <v>698.781832784384</v>
      </c>
      <c r="DP174" s="0" t="n">
        <f aca="false">CY174*'Dist Horaria'!$X$6</f>
        <v>1064.81041186192</v>
      </c>
      <c r="DQ174" s="0" t="n">
        <f aca="false">CY174*'Dist Horaria'!$Y$6</f>
        <v>1064.81041186192</v>
      </c>
      <c r="DR174" s="0" t="n">
        <f aca="false">CY174*'Dist Horaria'!$Z$6</f>
        <v>1064.81041186192</v>
      </c>
      <c r="DS174" s="0" t="n">
        <f aca="false">CY174*'Dist Horaria'!$AA$6</f>
        <v>399.303904448219</v>
      </c>
      <c r="DT174" s="0" t="n">
        <f aca="false">CY174*'Dist Horaria'!$AB$6</f>
        <v>399.303904448219</v>
      </c>
      <c r="DU174" s="0" t="n">
        <f aca="false">CY174*'Dist Horaria'!$AC$6</f>
        <v>399.303904448219</v>
      </c>
      <c r="DV174" s="0" t="n">
        <f aca="false">CY174*'Dist Horaria'!$AD$6</f>
        <v>399.303904448219</v>
      </c>
      <c r="DW174" s="0" t="n">
        <f aca="false">CY174*'Dist Horaria'!$AE$6</f>
        <v>399.303904448219</v>
      </c>
      <c r="DX174" s="0" t="n">
        <f aca="false">AX174*1000000</f>
        <v>925.922097271233</v>
      </c>
      <c r="DY174" s="0" t="n">
        <f aca="false">DX174*'Dist Horaria'!$H$6</f>
        <v>23.1480524317808</v>
      </c>
      <c r="DZ174" s="0" t="n">
        <f aca="false">DX174*'Dist Horaria'!$I$6</f>
        <v>23.1480524317808</v>
      </c>
      <c r="EA174" s="0" t="n">
        <f aca="false">DX174*'Dist Horaria'!$J$6</f>
        <v>23.1480524317808</v>
      </c>
      <c r="EB174" s="0" t="n">
        <f aca="false">DX174*'Dist Horaria'!$K$6</f>
        <v>23.1480524317808</v>
      </c>
      <c r="EC174" s="0" t="n">
        <f aca="false">DX174*'Dist Horaria'!$L$6</f>
        <v>23.1480524317808</v>
      </c>
      <c r="ED174" s="0" t="n">
        <f aca="false">DX174*'Dist Horaria'!$M$6</f>
        <v>61.7281398180822</v>
      </c>
      <c r="EE174" s="0" t="n">
        <f aca="false">DX174*'Dist Horaria'!$N$6</f>
        <v>61.7281398180822</v>
      </c>
      <c r="EF174" s="0" t="n">
        <f aca="false">DX174*'Dist Horaria'!$O$6</f>
        <v>61.7281398180822</v>
      </c>
      <c r="EG174" s="0" t="n">
        <f aca="false">DX174*'Dist Horaria'!$P$6</f>
        <v>40.5090917556164</v>
      </c>
      <c r="EH174" s="0" t="n">
        <f aca="false">DX174*'Dist Horaria'!$Q$6</f>
        <v>40.5090917556164</v>
      </c>
      <c r="EI174" s="0" t="n">
        <f aca="false">DX174*'Dist Horaria'!$R$6</f>
        <v>40.5090917556164</v>
      </c>
      <c r="EJ174" s="0" t="n">
        <f aca="false">DX174*'Dist Horaria'!$S$6</f>
        <v>40.5090917556164</v>
      </c>
      <c r="EK174" s="0" t="n">
        <f aca="false">DX174*'Dist Horaria'!$T$6</f>
        <v>40.5090917556164</v>
      </c>
      <c r="EL174" s="0" t="n">
        <f aca="false">DX174*'Dist Horaria'!$U$6</f>
        <v>40.5090917556164</v>
      </c>
      <c r="EM174" s="0" t="n">
        <f aca="false">DX174*'Dist Horaria'!$V$6</f>
        <v>40.5090917556164</v>
      </c>
      <c r="EN174" s="0" t="n">
        <f aca="false">DX174*'Dist Horaria'!$W$6</f>
        <v>40.5090917556164</v>
      </c>
      <c r="EO174" s="0" t="n">
        <f aca="false">DX174*'Dist Horaria'!$X$6</f>
        <v>61.7281398180822</v>
      </c>
      <c r="EP174" s="0" t="n">
        <f aca="false">DX174*'Dist Horaria'!$Y$6</f>
        <v>61.7281398180822</v>
      </c>
      <c r="EQ174" s="0" t="n">
        <f aca="false">DX174*'Dist Horaria'!$Z$6</f>
        <v>61.7281398180822</v>
      </c>
      <c r="ER174" s="0" t="n">
        <f aca="false">DX174*'Dist Horaria'!$AA$6</f>
        <v>23.1480524317808</v>
      </c>
      <c r="ES174" s="0" t="n">
        <f aca="false">DX174*'Dist Horaria'!$AB$6</f>
        <v>23.1480524317808</v>
      </c>
      <c r="ET174" s="0" t="n">
        <f aca="false">DX174*'Dist Horaria'!$AC$6</f>
        <v>23.1480524317808</v>
      </c>
      <c r="EU174" s="0" t="n">
        <f aca="false">DX174*'Dist Horaria'!$AD$6</f>
        <v>23.1480524317808</v>
      </c>
      <c r="EV174" s="0" t="n">
        <f aca="false">DX174*'Dist Horaria'!$AE$6</f>
        <v>23.1480524317808</v>
      </c>
      <c r="EW174" s="0" t="n">
        <f aca="false">BB174+CA174+CZ174+DY174</f>
        <v>949.876846626105</v>
      </c>
      <c r="EX174" s="0" t="n">
        <f aca="false">BC174+CB174+DA174+DZ174</f>
        <v>945.979456209629</v>
      </c>
      <c r="EY174" s="0" t="n">
        <f aca="false">BD174+CC174+DB174+EA174</f>
        <v>942.300798667092</v>
      </c>
      <c r="EZ174" s="0" t="n">
        <f aca="false">BE174+CD174+DC174+EB174</f>
        <v>939.16672611574</v>
      </c>
      <c r="FA174" s="0" t="n">
        <f aca="false">BF174+CE174+DD174+EC174</f>
        <v>936.876467573982</v>
      </c>
      <c r="FB174" s="0" t="n">
        <f aca="false">BG174+CF174+DE174+ED174</f>
        <v>2275.74311358696</v>
      </c>
      <c r="FC174" s="0" t="n">
        <f aca="false">BH174+CG174+DF174+EE174</f>
        <v>2281.66669347835</v>
      </c>
      <c r="FD174" s="0" t="n">
        <f aca="false">BI174+CH174+DG174+EF174</f>
        <v>2281.66669347835</v>
      </c>
      <c r="FE174" s="0" t="n">
        <f aca="false">BJ174+CI174+DH174+EG174</f>
        <v>1588.80854286247</v>
      </c>
      <c r="FF174" s="0" t="n">
        <f aca="false">BK174+CJ174+DI174+EH174</f>
        <v>1608.00402988999</v>
      </c>
      <c r="FG174" s="0" t="n">
        <f aca="false">BL174+CK174+DJ174+EI174</f>
        <v>1621.96438409183</v>
      </c>
      <c r="FH174" s="0" t="n">
        <f aca="false">BM174+CL174+DK174+EJ174</f>
        <v>1628.94456119274</v>
      </c>
      <c r="FI174" s="0" t="n">
        <f aca="false">BN174+CM174+DL174+EK174</f>
        <v>1630.68960546797</v>
      </c>
      <c r="FJ174" s="0" t="n">
        <f aca="false">BO174+CN174+DM174+EL174</f>
        <v>1628.94456119274</v>
      </c>
      <c r="FK174" s="0" t="n">
        <f aca="false">BP174+CO174+DN174+EM174</f>
        <v>1625.45447264229</v>
      </c>
      <c r="FL174" s="0" t="n">
        <f aca="false">BQ174+CP174+DO174+EN174</f>
        <v>1620.2193398166</v>
      </c>
      <c r="FM174" s="0" t="n">
        <f aca="false">BR174+CQ174+DP174+EO174</f>
        <v>2353.26311223834</v>
      </c>
      <c r="FN174" s="0" t="n">
        <f aca="false">BS174+CR174+DQ174+EP174</f>
        <v>2348.50138176324</v>
      </c>
      <c r="FO174" s="0" t="n">
        <f aca="false">BT174+CS174+DR174+EQ174</f>
        <v>2322.58281671665</v>
      </c>
      <c r="FP174" s="0" t="n">
        <f aca="false">BU174+CT174+DS174+ER174</f>
        <v>973.537761930135</v>
      </c>
      <c r="FQ174" s="0" t="n">
        <f aca="false">BV174+CU174+DT174+ES174</f>
        <v>954.920286872316</v>
      </c>
      <c r="FR174" s="0" t="n">
        <f aca="false">BW174+CV174+DU174+ET174</f>
        <v>967.555725225234</v>
      </c>
      <c r="FS174" s="0" t="n">
        <f aca="false">BX174+CW174+DV174+EU174</f>
        <v>963.244444045095</v>
      </c>
      <c r="FT174" s="0" t="n">
        <f aca="false">BY174+CX174+DW174+EV174</f>
        <v>958.683360215072</v>
      </c>
      <c r="FU174" s="0" t="n">
        <f aca="false">AM174*'Dist Horaria'!$H$10</f>
        <v>0.502997492394819</v>
      </c>
      <c r="FV174" s="0" t="n">
        <f aca="false">AM174*'Dist Horaria'!$I$10</f>
        <v>0.470750140559624</v>
      </c>
      <c r="FW174" s="0" t="n">
        <f aca="false">AM174*'Dist Horaria'!$J$10</f>
        <v>0.468712220230203</v>
      </c>
      <c r="FX174" s="0" t="n">
        <f aca="false">AM174*'Dist Horaria'!$K$10</f>
        <v>0.4552322178483</v>
      </c>
      <c r="FY174" s="0" t="n">
        <f aca="false">AM174*'Dist Horaria'!$L$10</f>
        <v>0.455414394524102</v>
      </c>
      <c r="FZ174" s="0" t="n">
        <f aca="false">AM174*'Dist Horaria'!$M$10</f>
        <v>0.487312143645109</v>
      </c>
      <c r="GA174" s="0" t="n">
        <f aca="false">AM174*'Dist Horaria'!$N$10</f>
        <v>0.461017430451</v>
      </c>
      <c r="GB174" s="0" t="n">
        <f aca="false">AM174*'Dist Horaria'!$O$10</f>
        <v>0.453148721831471</v>
      </c>
      <c r="GC174" s="0" t="n">
        <f aca="false">AM174*'Dist Horaria'!$P$10</f>
        <v>0.460180552406723</v>
      </c>
      <c r="GD174" s="0" t="n">
        <f aca="false">AM174*'Dist Horaria'!$Q$10</f>
        <v>0.416447875197387</v>
      </c>
      <c r="GE174" s="0" t="n">
        <f aca="false">AM174*'Dist Horaria'!$R$10</f>
        <v>0.508128949182726</v>
      </c>
      <c r="GF174" s="0" t="n">
        <f aca="false">AM174*'Dist Horaria'!$S$10</f>
        <v>0.433961861728537</v>
      </c>
      <c r="GG174" s="0" t="n">
        <f aca="false">AR174*'Dist Horaria'!$H$10</f>
        <v>0.526149909381823</v>
      </c>
      <c r="GH174" s="0" t="n">
        <f aca="false">AR174*'Dist Horaria'!$I$10</f>
        <v>0.49241824768882</v>
      </c>
      <c r="GI174" s="0" t="n">
        <f aca="false">AR174*'Dist Horaria'!$J$10</f>
        <v>0.490286524145731</v>
      </c>
      <c r="GJ174" s="0" t="n">
        <f aca="false">AR174*'Dist Horaria'!$K$10</f>
        <v>0.476186052197179</v>
      </c>
      <c r="GK174" s="0" t="n">
        <f aca="false">AR174*'Dist Horaria'!$L$10</f>
        <v>0.476376614263421</v>
      </c>
      <c r="GL174" s="0" t="n">
        <f aca="false">AR174*'Dist Horaria'!$M$10</f>
        <v>0.509742581416848</v>
      </c>
      <c r="GM174" s="0" t="n">
        <f aca="false">AR174*'Dist Horaria'!$N$10</f>
        <v>0.482237551722898</v>
      </c>
      <c r="GN174" s="0" t="n">
        <f aca="false">AR174*'Dist Horaria'!$O$10</f>
        <v>0.474006655168314</v>
      </c>
      <c r="GO174" s="0" t="n">
        <f aca="false">AR174*'Dist Horaria'!$P$10</f>
        <v>0.481362153109948</v>
      </c>
      <c r="GP174" s="0" t="n">
        <f aca="false">AR174*'Dist Horaria'!$Q$10</f>
        <v>0.435616509247661</v>
      </c>
      <c r="GQ174" s="0" t="n">
        <f aca="false">AR174*'Dist Horaria'!$R$10</f>
        <v>0.531517561437303</v>
      </c>
      <c r="GR174" s="0" t="n">
        <f aca="false">AR174*'Dist Horaria'!$S$10</f>
        <v>0.453936645164057</v>
      </c>
      <c r="GS174" s="0" t="n">
        <f aca="false">AW174*'Dist Horaria'!$H$10</f>
        <v>0.0305014440221347</v>
      </c>
      <c r="GT174" s="0" t="n">
        <f aca="false">AW174*'Dist Horaria'!$I$10</f>
        <v>0.0285459853732649</v>
      </c>
      <c r="GU174" s="0" t="n">
        <f aca="false">AW174*'Dist Horaria'!$J$10</f>
        <v>0.0284224071968539</v>
      </c>
      <c r="GV174" s="0" t="n">
        <f aca="false">AW174*'Dist Horaria'!$K$10</f>
        <v>0.0276049885331698</v>
      </c>
      <c r="GW174" s="0" t="n">
        <f aca="false">AW174*'Dist Horaria'!$L$10</f>
        <v>0.0276160356094736</v>
      </c>
      <c r="GX174" s="0" t="n">
        <f aca="false">AW174*'Dist Horaria'!$M$10</f>
        <v>0.0295502945748897</v>
      </c>
      <c r="GY174" s="0" t="n">
        <f aca="false">AW174*'Dist Horaria'!$N$10</f>
        <v>0.0279558000998781</v>
      </c>
      <c r="GZ174" s="0" t="n">
        <f aca="false">AW174*'Dist Horaria'!$O$10</f>
        <v>0.027478646676424</v>
      </c>
      <c r="HA174" s="0" t="n">
        <f aca="false">AW174*'Dist Horaria'!$P$10</f>
        <v>0.0279050523541999</v>
      </c>
      <c r="HB174" s="0" t="n">
        <f aca="false">AW174*'Dist Horaria'!$Q$10</f>
        <v>0.0252531309708789</v>
      </c>
      <c r="HC174" s="0" t="n">
        <f aca="false">AW174*'Dist Horaria'!$R$10</f>
        <v>0.0308126122572349</v>
      </c>
      <c r="HD174" s="0" t="n">
        <f aca="false">AW174*'Dist Horaria'!$S$10</f>
        <v>0.0263151678355975</v>
      </c>
    </row>
    <row r="175" customFormat="false" ht="13.8" hidden="false" customHeight="false" outlineLevel="0" collapsed="false">
      <c r="A175" s="0" t="n">
        <v>4.61619789004266</v>
      </c>
      <c r="B175" s="0" t="n">
        <v>-74.0932464815426</v>
      </c>
      <c r="C175" s="0" t="n">
        <v>30</v>
      </c>
      <c r="D175" s="0" t="n">
        <v>26</v>
      </c>
      <c r="E175" s="0" t="n">
        <v>2332</v>
      </c>
      <c r="F175" s="0" t="n">
        <v>73</v>
      </c>
      <c r="G175" s="0" t="s">
        <v>650</v>
      </c>
      <c r="H175" s="1" t="n">
        <v>41135</v>
      </c>
      <c r="I175" s="0" t="s">
        <v>969</v>
      </c>
      <c r="J175" s="0" t="s">
        <v>970</v>
      </c>
      <c r="L175" s="0" t="s">
        <v>971</v>
      </c>
      <c r="R175" s="0" t="n">
        <v>30</v>
      </c>
      <c r="S175" s="0" t="n">
        <v>365</v>
      </c>
      <c r="T175" s="0" t="n">
        <v>24</v>
      </c>
      <c r="V175" s="0" t="n">
        <v>103027.857142857</v>
      </c>
      <c r="W175" s="0" t="n">
        <f aca="false">V175*12</f>
        <v>1236334.28571429</v>
      </c>
      <c r="X175" s="0" t="n">
        <v>1</v>
      </c>
      <c r="Y175" s="0" t="s">
        <v>972</v>
      </c>
      <c r="Z175" s="0" t="n">
        <v>34338.44</v>
      </c>
      <c r="AB175" s="0" t="n">
        <v>0.005</v>
      </c>
      <c r="AC175" s="0" t="n">
        <v>0</v>
      </c>
      <c r="AD175" s="0" t="n">
        <v>5628.9561502034</v>
      </c>
      <c r="AE175" s="0" t="n">
        <f aca="false">AD175/2204.59</f>
        <v>2.55328934187463</v>
      </c>
      <c r="AF175" s="0" t="n">
        <f aca="false">AE175/S175</f>
        <v>0.00699531326540996</v>
      </c>
      <c r="AG175" s="0" t="n">
        <f aca="false">AE175*EXP(AB175*AC175)</f>
        <v>2.55328934187463</v>
      </c>
      <c r="AH175" s="0" t="n">
        <f aca="false">AG175/S175</f>
        <v>0.00699531326540996</v>
      </c>
      <c r="AI175" s="0" t="s">
        <v>90</v>
      </c>
      <c r="AJ175" s="0" t="n">
        <f aca="false">IF(AI175="A",'FE DISTRIBUCIÓN'!$C$2,'FE DISTRIBUCIÓN'!$C$3)</f>
        <v>4.994E-006</v>
      </c>
      <c r="AK175" s="0" t="n">
        <f aca="false">W175*AJ175</f>
        <v>6.17425342285714</v>
      </c>
      <c r="AL175" s="0" t="n">
        <f aca="false">AK175/365</f>
        <v>0.0169157628023483</v>
      </c>
      <c r="AM175" s="0" t="n">
        <f aca="false">AK175*EXP(AB175*AC175)</f>
        <v>6.17425342285714</v>
      </c>
      <c r="AN175" s="0" t="n">
        <f aca="false">AM175/365</f>
        <v>0.0169157628023483</v>
      </c>
      <c r="AO175" s="0" t="n">
        <v>5.223868284E-006</v>
      </c>
      <c r="AP175" s="0" t="n">
        <f aca="false">AO175*W175</f>
        <v>6.45844746356465</v>
      </c>
      <c r="AQ175" s="0" t="n">
        <f aca="false">AP175/365</f>
        <v>0.0176943766125059</v>
      </c>
      <c r="AR175" s="0" t="n">
        <f aca="false">AP175*EXP(AB175*AC175)</f>
        <v>6.45844746356465</v>
      </c>
      <c r="AS175" s="0" t="n">
        <f aca="false">AR175/365</f>
        <v>0.0176943766125059</v>
      </c>
      <c r="AT175" s="0" t="n">
        <v>3.02832944E-007</v>
      </c>
      <c r="AU175" s="0" t="n">
        <f aca="false">AT175*W175</f>
        <v>0.374402751510994</v>
      </c>
      <c r="AV175" s="0" t="n">
        <f aca="false">AU175/365</f>
        <v>0.00102576096304382</v>
      </c>
      <c r="AW175" s="0" t="n">
        <f aca="false">AU175*EXP(AB175*AC175)</f>
        <v>0.374402751510994</v>
      </c>
      <c r="AX175" s="0" t="n">
        <f aca="false">AW175/365</f>
        <v>0.00102576096304382</v>
      </c>
      <c r="AY175" s="0" t="n">
        <f aca="false">AW175+AR175+AM175+AG175</f>
        <v>15.5603929798074</v>
      </c>
      <c r="AZ175" s="0" t="n">
        <f aca="false">AH175+AN175+AS175+AX175</f>
        <v>0.042631213643308</v>
      </c>
      <c r="BA175" s="0" t="n">
        <f aca="false">AH175*1000000</f>
        <v>6995.31326540996</v>
      </c>
      <c r="BB175" s="0" t="n">
        <f aca="false">BA175*'Dist Horaria'!$H$3</f>
        <v>243.748483188516</v>
      </c>
      <c r="BC175" s="0" t="n">
        <f aca="false">BA175*'Dist Horaria'!$I$3</f>
        <v>237.22798306592</v>
      </c>
      <c r="BD175" s="0" t="n">
        <f aca="false">BA175*'Dist Horaria'!$J$3</f>
        <v>231.073432355349</v>
      </c>
      <c r="BE175" s="0" t="n">
        <f aca="false">BA175*'Dist Horaria'!$K$3</f>
        <v>225.829995524149</v>
      </c>
      <c r="BF175" s="0" t="n">
        <f aca="false">BA175*'Dist Horaria'!$L$3</f>
        <v>221.998295461671</v>
      </c>
      <c r="BG175" s="0" t="n">
        <f aca="false">BA175*'Dist Horaria'!$M$3</f>
        <v>219.585991251318</v>
      </c>
      <c r="BH175" s="0" t="n">
        <f aca="false">BA175*'Dist Horaria'!$N$3</f>
        <v>229.496392643172</v>
      </c>
      <c r="BI175" s="0" t="n">
        <f aca="false">BA175*'Dist Horaria'!$O$3</f>
        <v>229.496392643172</v>
      </c>
      <c r="BJ175" s="0" t="n">
        <f aca="false">BA175*'Dist Horaria'!$P$3</f>
        <v>303.631471380506</v>
      </c>
      <c r="BK175" s="0" t="n">
        <f aca="false">BA175*'Dist Horaria'!$Q$3</f>
        <v>335.746338545752</v>
      </c>
      <c r="BL175" s="0" t="n">
        <f aca="false">BA175*'Dist Horaria'!$R$3</f>
        <v>359.102605575022</v>
      </c>
      <c r="BM175" s="0" t="n">
        <f aca="false">BA175*'Dist Horaria'!$S$3</f>
        <v>370.780739089657</v>
      </c>
      <c r="BN175" s="0" t="n">
        <f aca="false">BA175*'Dist Horaria'!$T$3</f>
        <v>373.700272468315</v>
      </c>
      <c r="BO175" s="0" t="n">
        <f aca="false">BA175*'Dist Horaria'!$U$3</f>
        <v>370.780739089657</v>
      </c>
      <c r="BP175" s="0" t="n">
        <f aca="false">BA175*'Dist Horaria'!$V$3</f>
        <v>364.941672332339</v>
      </c>
      <c r="BQ175" s="0" t="n">
        <f aca="false">BA175*'Dist Horaria'!$W$3</f>
        <v>356.183072196363</v>
      </c>
      <c r="BR175" s="0" t="n">
        <f aca="false">BA175*'Dist Horaria'!$X$3</f>
        <v>349.28024989502</v>
      </c>
      <c r="BS175" s="0" t="n">
        <f aca="false">BA175*'Dist Horaria'!$Y$3</f>
        <v>341.313672049653</v>
      </c>
      <c r="BT175" s="0" t="n">
        <f aca="false">BA175*'Dist Horaria'!$Z$3</f>
        <v>297.95080908131</v>
      </c>
      <c r="BU175" s="0" t="n">
        <f aca="false">BA175*'Dist Horaria'!$AA$3</f>
        <v>283.334202003963</v>
      </c>
      <c r="BV175" s="0" t="n">
        <f aca="false">BA175*'Dist Horaria'!$AB$3</f>
        <v>252.186373476514</v>
      </c>
      <c r="BW175" s="0" t="n">
        <f aca="false">BA175*'Dist Horaria'!$AC$3</f>
        <v>273.325999873948</v>
      </c>
      <c r="BX175" s="0" t="n">
        <f aca="false">BA175*'Dist Horaria'!$AD$3</f>
        <v>266.113042879751</v>
      </c>
      <c r="BY175" s="0" t="n">
        <f aca="false">BA175*'Dist Horaria'!$AE$3</f>
        <v>258.482155415383</v>
      </c>
      <c r="BZ175" s="0" t="n">
        <f aca="false">AN175*1000000</f>
        <v>16915.7628023483</v>
      </c>
      <c r="CA175" s="0" t="n">
        <f aca="false">BZ175*'Dist Horaria'!$H$6</f>
        <v>422.894070058708</v>
      </c>
      <c r="CB175" s="0" t="n">
        <f aca="false">BZ175*'Dist Horaria'!$I$6</f>
        <v>422.894070058708</v>
      </c>
      <c r="CC175" s="0" t="n">
        <f aca="false">BZ175*'Dist Horaria'!$J$6</f>
        <v>422.894070058708</v>
      </c>
      <c r="CD175" s="0" t="n">
        <f aca="false">BZ175*'Dist Horaria'!$K$6</f>
        <v>422.894070058708</v>
      </c>
      <c r="CE175" s="0" t="n">
        <f aca="false">BZ175*'Dist Horaria'!$L$6</f>
        <v>422.894070058708</v>
      </c>
      <c r="CF175" s="0" t="n">
        <f aca="false">BZ175*'Dist Horaria'!$M$6</f>
        <v>1127.71752015656</v>
      </c>
      <c r="CG175" s="0" t="n">
        <f aca="false">BZ175*'Dist Horaria'!$N$6</f>
        <v>1127.71752015656</v>
      </c>
      <c r="CH175" s="0" t="n">
        <f aca="false">BZ175*'Dist Horaria'!$O$6</f>
        <v>1127.71752015656</v>
      </c>
      <c r="CI175" s="0" t="n">
        <f aca="false">BZ175*'Dist Horaria'!$P$6</f>
        <v>740.06462260274</v>
      </c>
      <c r="CJ175" s="0" t="n">
        <f aca="false">BZ175*'Dist Horaria'!$Q$6</f>
        <v>740.06462260274</v>
      </c>
      <c r="CK175" s="0" t="n">
        <f aca="false">BZ175*'Dist Horaria'!$R$6</f>
        <v>740.06462260274</v>
      </c>
      <c r="CL175" s="0" t="n">
        <f aca="false">BZ175*'Dist Horaria'!$S$6</f>
        <v>740.06462260274</v>
      </c>
      <c r="CM175" s="0" t="n">
        <f aca="false">BZ175*'Dist Horaria'!$T$6</f>
        <v>740.06462260274</v>
      </c>
      <c r="CN175" s="0" t="n">
        <f aca="false">BZ175*'Dist Horaria'!$U$6</f>
        <v>740.06462260274</v>
      </c>
      <c r="CO175" s="0" t="n">
        <f aca="false">BZ175*'Dist Horaria'!$V$6</f>
        <v>740.06462260274</v>
      </c>
      <c r="CP175" s="0" t="n">
        <f aca="false">BZ175*'Dist Horaria'!$W$6</f>
        <v>740.06462260274</v>
      </c>
      <c r="CQ175" s="0" t="n">
        <f aca="false">BZ175*'Dist Horaria'!$X$6</f>
        <v>1127.71752015656</v>
      </c>
      <c r="CR175" s="0" t="n">
        <f aca="false">BZ175*'Dist Horaria'!$Y$6</f>
        <v>1127.71752015656</v>
      </c>
      <c r="CS175" s="0" t="n">
        <f aca="false">BZ175*'Dist Horaria'!$Z$6</f>
        <v>1127.71752015656</v>
      </c>
      <c r="CT175" s="0" t="n">
        <f aca="false">BZ175*'Dist Horaria'!$AA$6</f>
        <v>422.894070058708</v>
      </c>
      <c r="CU175" s="0" t="n">
        <f aca="false">BZ175*'Dist Horaria'!$AB$6</f>
        <v>422.894070058708</v>
      </c>
      <c r="CV175" s="0" t="n">
        <f aca="false">BZ175*'Dist Horaria'!$AC$6</f>
        <v>422.894070058708</v>
      </c>
      <c r="CW175" s="0" t="n">
        <f aca="false">BZ175*'Dist Horaria'!$AD$6</f>
        <v>422.894070058708</v>
      </c>
      <c r="CX175" s="0" t="n">
        <f aca="false">BZ175*'Dist Horaria'!$AE$6</f>
        <v>422.894070058708</v>
      </c>
      <c r="CY175" s="0" t="n">
        <f aca="false">AS175*1000000</f>
        <v>17694.3766125059</v>
      </c>
      <c r="CZ175" s="0" t="n">
        <f aca="false">CY175*'Dist Horaria'!$H$6</f>
        <v>442.359415312647</v>
      </c>
      <c r="DA175" s="0" t="n">
        <f aca="false">CY175*'Dist Horaria'!$I$6</f>
        <v>442.359415312647</v>
      </c>
      <c r="DB175" s="0" t="n">
        <f aca="false">CY175*'Dist Horaria'!$J$6</f>
        <v>442.359415312647</v>
      </c>
      <c r="DC175" s="0" t="n">
        <f aca="false">CY175*'Dist Horaria'!$K$6</f>
        <v>442.359415312647</v>
      </c>
      <c r="DD175" s="0" t="n">
        <f aca="false">CY175*'Dist Horaria'!$L$6</f>
        <v>442.359415312647</v>
      </c>
      <c r="DE175" s="0" t="n">
        <f aca="false">CY175*'Dist Horaria'!$M$6</f>
        <v>1179.62510750039</v>
      </c>
      <c r="DF175" s="0" t="n">
        <f aca="false">CY175*'Dist Horaria'!$N$6</f>
        <v>1179.62510750039</v>
      </c>
      <c r="DG175" s="0" t="n">
        <f aca="false">CY175*'Dist Horaria'!$O$6</f>
        <v>1179.62510750039</v>
      </c>
      <c r="DH175" s="0" t="n">
        <f aca="false">CY175*'Dist Horaria'!$P$6</f>
        <v>774.128976797133</v>
      </c>
      <c r="DI175" s="0" t="n">
        <f aca="false">CY175*'Dist Horaria'!$Q$6</f>
        <v>774.128976797133</v>
      </c>
      <c r="DJ175" s="0" t="n">
        <f aca="false">CY175*'Dist Horaria'!$R$6</f>
        <v>774.128976797133</v>
      </c>
      <c r="DK175" s="0" t="n">
        <f aca="false">CY175*'Dist Horaria'!$S$6</f>
        <v>774.128976797133</v>
      </c>
      <c r="DL175" s="0" t="n">
        <f aca="false">CY175*'Dist Horaria'!$T$6</f>
        <v>774.128976797133</v>
      </c>
      <c r="DM175" s="0" t="n">
        <f aca="false">CY175*'Dist Horaria'!$U$6</f>
        <v>774.128976797133</v>
      </c>
      <c r="DN175" s="0" t="n">
        <f aca="false">CY175*'Dist Horaria'!$V$6</f>
        <v>774.128976797133</v>
      </c>
      <c r="DO175" s="0" t="n">
        <f aca="false">CY175*'Dist Horaria'!$W$6</f>
        <v>774.128976797133</v>
      </c>
      <c r="DP175" s="0" t="n">
        <f aca="false">CY175*'Dist Horaria'!$X$6</f>
        <v>1179.62510750039</v>
      </c>
      <c r="DQ175" s="0" t="n">
        <f aca="false">CY175*'Dist Horaria'!$Y$6</f>
        <v>1179.62510750039</v>
      </c>
      <c r="DR175" s="0" t="n">
        <f aca="false">CY175*'Dist Horaria'!$Z$6</f>
        <v>1179.62510750039</v>
      </c>
      <c r="DS175" s="0" t="n">
        <f aca="false">CY175*'Dist Horaria'!$AA$6</f>
        <v>442.359415312647</v>
      </c>
      <c r="DT175" s="0" t="n">
        <f aca="false">CY175*'Dist Horaria'!$AB$6</f>
        <v>442.359415312647</v>
      </c>
      <c r="DU175" s="0" t="n">
        <f aca="false">CY175*'Dist Horaria'!$AC$6</f>
        <v>442.359415312647</v>
      </c>
      <c r="DV175" s="0" t="n">
        <f aca="false">CY175*'Dist Horaria'!$AD$6</f>
        <v>442.359415312647</v>
      </c>
      <c r="DW175" s="0" t="n">
        <f aca="false">CY175*'Dist Horaria'!$AE$6</f>
        <v>442.359415312647</v>
      </c>
      <c r="DX175" s="0" t="n">
        <f aca="false">AX175*1000000</f>
        <v>1025.76096304382</v>
      </c>
      <c r="DY175" s="0" t="n">
        <f aca="false">DX175*'Dist Horaria'!$H$6</f>
        <v>25.6440240760955</v>
      </c>
      <c r="DZ175" s="0" t="n">
        <f aca="false">DX175*'Dist Horaria'!$I$6</f>
        <v>25.6440240760955</v>
      </c>
      <c r="EA175" s="0" t="n">
        <f aca="false">DX175*'Dist Horaria'!$J$6</f>
        <v>25.6440240760955</v>
      </c>
      <c r="EB175" s="0" t="n">
        <f aca="false">DX175*'Dist Horaria'!$K$6</f>
        <v>25.6440240760955</v>
      </c>
      <c r="EC175" s="0" t="n">
        <f aca="false">DX175*'Dist Horaria'!$L$6</f>
        <v>25.6440240760955</v>
      </c>
      <c r="ED175" s="0" t="n">
        <f aca="false">DX175*'Dist Horaria'!$M$6</f>
        <v>68.3840642029213</v>
      </c>
      <c r="EE175" s="0" t="n">
        <f aca="false">DX175*'Dist Horaria'!$N$6</f>
        <v>68.3840642029213</v>
      </c>
      <c r="EF175" s="0" t="n">
        <f aca="false">DX175*'Dist Horaria'!$O$6</f>
        <v>68.3840642029213</v>
      </c>
      <c r="EG175" s="0" t="n">
        <f aca="false">DX175*'Dist Horaria'!$P$6</f>
        <v>44.8770421331671</v>
      </c>
      <c r="EH175" s="0" t="n">
        <f aca="false">DX175*'Dist Horaria'!$Q$6</f>
        <v>44.8770421331671</v>
      </c>
      <c r="EI175" s="0" t="n">
        <f aca="false">DX175*'Dist Horaria'!$R$6</f>
        <v>44.8770421331671</v>
      </c>
      <c r="EJ175" s="0" t="n">
        <f aca="false">DX175*'Dist Horaria'!$S$6</f>
        <v>44.8770421331671</v>
      </c>
      <c r="EK175" s="0" t="n">
        <f aca="false">DX175*'Dist Horaria'!$T$6</f>
        <v>44.8770421331671</v>
      </c>
      <c r="EL175" s="0" t="n">
        <f aca="false">DX175*'Dist Horaria'!$U$6</f>
        <v>44.8770421331671</v>
      </c>
      <c r="EM175" s="0" t="n">
        <f aca="false">DX175*'Dist Horaria'!$V$6</f>
        <v>44.8770421331671</v>
      </c>
      <c r="EN175" s="0" t="n">
        <f aca="false">DX175*'Dist Horaria'!$W$6</f>
        <v>44.8770421331671</v>
      </c>
      <c r="EO175" s="0" t="n">
        <f aca="false">DX175*'Dist Horaria'!$X$6</f>
        <v>68.3840642029213</v>
      </c>
      <c r="EP175" s="0" t="n">
        <f aca="false">DX175*'Dist Horaria'!$Y$6</f>
        <v>68.3840642029213</v>
      </c>
      <c r="EQ175" s="0" t="n">
        <f aca="false">DX175*'Dist Horaria'!$Z$6</f>
        <v>68.3840642029213</v>
      </c>
      <c r="ER175" s="0" t="n">
        <f aca="false">DX175*'Dist Horaria'!$AA$6</f>
        <v>25.6440240760955</v>
      </c>
      <c r="ES175" s="0" t="n">
        <f aca="false">DX175*'Dist Horaria'!$AB$6</f>
        <v>25.6440240760955</v>
      </c>
      <c r="ET175" s="0" t="n">
        <f aca="false">DX175*'Dist Horaria'!$AC$6</f>
        <v>25.6440240760955</v>
      </c>
      <c r="EU175" s="0" t="n">
        <f aca="false">DX175*'Dist Horaria'!$AD$6</f>
        <v>25.6440240760955</v>
      </c>
      <c r="EV175" s="0" t="n">
        <f aca="false">DX175*'Dist Horaria'!$AE$6</f>
        <v>25.6440240760955</v>
      </c>
      <c r="EW175" s="0" t="n">
        <f aca="false">BB175+CA175+CZ175+DY175</f>
        <v>1134.64599263597</v>
      </c>
      <c r="EX175" s="0" t="n">
        <f aca="false">BC175+CB175+DA175+DZ175</f>
        <v>1128.12549251337</v>
      </c>
      <c r="EY175" s="0" t="n">
        <f aca="false">BD175+CC175+DB175+EA175</f>
        <v>1121.9709418028</v>
      </c>
      <c r="EZ175" s="0" t="n">
        <f aca="false">BE175+CD175+DC175+EB175</f>
        <v>1116.7275049716</v>
      </c>
      <c r="FA175" s="0" t="n">
        <f aca="false">BF175+CE175+DD175+EC175</f>
        <v>1112.89580490912</v>
      </c>
      <c r="FB175" s="0" t="n">
        <f aca="false">BG175+CF175+DE175+ED175</f>
        <v>2595.31268311119</v>
      </c>
      <c r="FC175" s="0" t="n">
        <f aca="false">BH175+CG175+DF175+EE175</f>
        <v>2605.22308450304</v>
      </c>
      <c r="FD175" s="0" t="n">
        <f aca="false">BI175+CH175+DG175+EF175</f>
        <v>2605.22308450304</v>
      </c>
      <c r="FE175" s="0" t="n">
        <f aca="false">BJ175+CI175+DH175+EG175</f>
        <v>1862.70211291355</v>
      </c>
      <c r="FF175" s="0" t="n">
        <f aca="false">BK175+CJ175+DI175+EH175</f>
        <v>1894.81698007879</v>
      </c>
      <c r="FG175" s="0" t="n">
        <f aca="false">BL175+CK175+DJ175+EI175</f>
        <v>1918.17324710806</v>
      </c>
      <c r="FH175" s="0" t="n">
        <f aca="false">BM175+CL175+DK175+EJ175</f>
        <v>1929.8513806227</v>
      </c>
      <c r="FI175" s="0" t="n">
        <f aca="false">BN175+CM175+DL175+EK175</f>
        <v>1932.77091400135</v>
      </c>
      <c r="FJ175" s="0" t="n">
        <f aca="false">BO175+CN175+DM175+EL175</f>
        <v>1929.8513806227</v>
      </c>
      <c r="FK175" s="0" t="n">
        <f aca="false">BP175+CO175+DN175+EM175</f>
        <v>1924.01231386538</v>
      </c>
      <c r="FL175" s="0" t="n">
        <f aca="false">BQ175+CP175+DO175+EN175</f>
        <v>1915.2537137294</v>
      </c>
      <c r="FM175" s="0" t="n">
        <f aca="false">BR175+CQ175+DP175+EO175</f>
        <v>2725.00694175489</v>
      </c>
      <c r="FN175" s="0" t="n">
        <f aca="false">BS175+CR175+DQ175+EP175</f>
        <v>2717.04036390952</v>
      </c>
      <c r="FO175" s="0" t="n">
        <f aca="false">BT175+CS175+DR175+EQ175</f>
        <v>2673.67750094118</v>
      </c>
      <c r="FP175" s="0" t="n">
        <f aca="false">BU175+CT175+DS175+ER175</f>
        <v>1174.23171145141</v>
      </c>
      <c r="FQ175" s="0" t="n">
        <f aca="false">BV175+CU175+DT175+ES175</f>
        <v>1143.08388292397</v>
      </c>
      <c r="FR175" s="0" t="n">
        <f aca="false">BW175+CV175+DU175+ET175</f>
        <v>1164.2235093214</v>
      </c>
      <c r="FS175" s="0" t="n">
        <f aca="false">BX175+CW175+DV175+EU175</f>
        <v>1157.0105523272</v>
      </c>
      <c r="FT175" s="0" t="n">
        <f aca="false">BY175+CX175+DW175+EV175</f>
        <v>1149.37966486283</v>
      </c>
      <c r="FU175" s="0" t="n">
        <f aca="false">AM175*'Dist Horaria'!$H$10</f>
        <v>0.557233911716868</v>
      </c>
      <c r="FV175" s="0" t="n">
        <f aca="false">AM175*'Dist Horaria'!$I$10</f>
        <v>0.521509443350074</v>
      </c>
      <c r="FW175" s="0" t="n">
        <f aca="false">AM175*'Dist Horaria'!$J$10</f>
        <v>0.51925178136547</v>
      </c>
      <c r="FX175" s="0" t="n">
        <f aca="false">AM175*'Dist Horaria'!$K$10</f>
        <v>0.504318278573125</v>
      </c>
      <c r="FY175" s="0" t="n">
        <f aca="false">AM175*'Dist Horaria'!$L$10</f>
        <v>0.50452009870785</v>
      </c>
      <c r="FZ175" s="0" t="n">
        <f aca="false">AM175*'Dist Horaria'!$M$10</f>
        <v>0.539857267951051</v>
      </c>
      <c r="GA175" s="0" t="n">
        <f aca="false">AM175*'Dist Horaria'!$N$10</f>
        <v>0.510727289944867</v>
      </c>
      <c r="GB175" s="0" t="n">
        <f aca="false">AM175*'Dist Horaria'!$O$10</f>
        <v>0.502010126637861</v>
      </c>
      <c r="GC175" s="0" t="n">
        <f aca="false">AM175*'Dist Horaria'!$P$10</f>
        <v>0.509800174336354</v>
      </c>
      <c r="GD175" s="0" t="n">
        <f aca="false">AM175*'Dist Horaria'!$Q$10</f>
        <v>0.461351959067557</v>
      </c>
      <c r="GE175" s="0" t="n">
        <f aca="false">AM175*'Dist Horaria'!$R$10</f>
        <v>0.562918675124172</v>
      </c>
      <c r="GF175" s="0" t="n">
        <f aca="false">AM175*'Dist Horaria'!$S$10</f>
        <v>0.480754416081893</v>
      </c>
      <c r="GG175" s="0" t="n">
        <f aca="false">AR175*'Dist Horaria'!$H$10</f>
        <v>0.582882770962556</v>
      </c>
      <c r="GH175" s="0" t="n">
        <f aca="false">AR175*'Dist Horaria'!$I$10</f>
        <v>0.545513944918492</v>
      </c>
      <c r="GI175" s="0" t="n">
        <f aca="false">AR175*'Dist Horaria'!$J$10</f>
        <v>0.543152365255423</v>
      </c>
      <c r="GJ175" s="0" t="n">
        <f aca="false">AR175*'Dist Horaria'!$K$10</f>
        <v>0.527531489883785</v>
      </c>
      <c r="GK175" s="0" t="n">
        <f aca="false">AR175*'Dist Horaria'!$L$10</f>
        <v>0.527742599575588</v>
      </c>
      <c r="GL175" s="0" t="n">
        <f aca="false">AR175*'Dist Horaria'!$M$10</f>
        <v>0.564706299546733</v>
      </c>
      <c r="GM175" s="0" t="n">
        <f aca="false">AR175*'Dist Horaria'!$N$10</f>
        <v>0.534235500944386</v>
      </c>
      <c r="GN175" s="0" t="n">
        <f aca="false">AR175*'Dist Horaria'!$O$10</f>
        <v>0.525117096273598</v>
      </c>
      <c r="GO175" s="0" t="n">
        <f aca="false">AR175*'Dist Horaria'!$P$10</f>
        <v>0.533265711232149</v>
      </c>
      <c r="GP175" s="0" t="n">
        <f aca="false">AR175*'Dist Horaria'!$Q$10</f>
        <v>0.48258747832084</v>
      </c>
      <c r="GQ175" s="0" t="n">
        <f aca="false">AR175*'Dist Horaria'!$R$10</f>
        <v>0.588829197727766</v>
      </c>
      <c r="GR175" s="0" t="n">
        <f aca="false">AR175*'Dist Horaria'!$S$10</f>
        <v>0.502883008923336</v>
      </c>
      <c r="GS175" s="0" t="n">
        <f aca="false">AW175*'Dist Horaria'!$H$10</f>
        <v>0.0337903055630467</v>
      </c>
      <c r="GT175" s="0" t="n">
        <f aca="false">AW175*'Dist Horaria'!$I$10</f>
        <v>0.0316239968068691</v>
      </c>
      <c r="GU175" s="0" t="n">
        <f aca="false">AW175*'Dist Horaria'!$J$10</f>
        <v>0.0314870936379955</v>
      </c>
      <c r="GV175" s="0" t="n">
        <f aca="false">AW175*'Dist Horaria'!$K$10</f>
        <v>0.0305815356454368</v>
      </c>
      <c r="GW175" s="0" t="n">
        <f aca="false">AW175*'Dist Horaria'!$L$10</f>
        <v>0.0305937738884399</v>
      </c>
      <c r="GX175" s="0" t="n">
        <f aca="false">AW175*'Dist Horaria'!$M$10</f>
        <v>0.0327365970751729</v>
      </c>
      <c r="GY175" s="0" t="n">
        <f aca="false">AW175*'Dist Horaria'!$N$10</f>
        <v>0.0309701739677905</v>
      </c>
      <c r="GZ175" s="0" t="n">
        <f aca="false">AW175*'Dist Horaria'!$O$10</f>
        <v>0.0304415707984694</v>
      </c>
      <c r="HA175" s="0" t="n">
        <f aca="false">AW175*'Dist Horaria'!$P$10</f>
        <v>0.0309139542743275</v>
      </c>
      <c r="HB175" s="0" t="n">
        <f aca="false">AW175*'Dist Horaria'!$Q$10</f>
        <v>0.0279760856997588</v>
      </c>
      <c r="HC175" s="0" t="n">
        <f aca="false">AW175*'Dist Horaria'!$R$10</f>
        <v>0.0341350259552328</v>
      </c>
      <c r="HD175" s="0" t="n">
        <f aca="false">AW175*'Dist Horaria'!$S$10</f>
        <v>0.0291526381984543</v>
      </c>
    </row>
    <row r="176" customFormat="false" ht="13.8" hidden="false" customHeight="false" outlineLevel="0" collapsed="false">
      <c r="A176" s="0" t="n">
        <v>4.58657222222222</v>
      </c>
      <c r="B176" s="0" t="n">
        <v>-74.1225138888889</v>
      </c>
      <c r="C176" s="0" t="n">
        <v>27</v>
      </c>
      <c r="D176" s="0" t="n">
        <v>22</v>
      </c>
      <c r="E176" s="0" t="n">
        <v>1784</v>
      </c>
      <c r="F176" s="0" t="n">
        <v>74</v>
      </c>
      <c r="G176" s="0" t="s">
        <v>655</v>
      </c>
      <c r="H176" s="1" t="n">
        <v>40400</v>
      </c>
      <c r="I176" s="0" t="s">
        <v>973</v>
      </c>
      <c r="J176" s="0" t="s">
        <v>974</v>
      </c>
      <c r="K176" s="0" t="s">
        <v>975</v>
      </c>
      <c r="L176" s="0" t="s">
        <v>976</v>
      </c>
      <c r="M176" s="0" t="s">
        <v>977</v>
      </c>
      <c r="N176" s="0" t="n">
        <v>5</v>
      </c>
      <c r="O176" s="0" t="s">
        <v>84</v>
      </c>
      <c r="P176" s="0" t="s">
        <v>85</v>
      </c>
      <c r="Q176" s="0" t="s">
        <v>86</v>
      </c>
      <c r="R176" s="0" t="s">
        <v>87</v>
      </c>
      <c r="S176" s="0" t="n">
        <v>365</v>
      </c>
      <c r="T176" s="0" t="n">
        <v>24</v>
      </c>
      <c r="U176" s="0" t="n">
        <v>3</v>
      </c>
      <c r="V176" s="0" t="n">
        <v>66729.637</v>
      </c>
      <c r="W176" s="0" t="n">
        <f aca="false">V176*12</f>
        <v>800755.644</v>
      </c>
      <c r="X176" s="0" t="n">
        <v>1</v>
      </c>
      <c r="Y176" s="0" t="s">
        <v>148</v>
      </c>
      <c r="Z176" s="0" t="n">
        <v>19370</v>
      </c>
      <c r="AA176" s="0" t="s">
        <v>89</v>
      </c>
      <c r="AB176" s="0" t="n">
        <v>0.005</v>
      </c>
      <c r="AC176" s="0" t="n">
        <v>2</v>
      </c>
      <c r="AD176" s="0" t="n">
        <v>2188.63101402028</v>
      </c>
      <c r="AE176" s="0" t="n">
        <v>0.993638480365209</v>
      </c>
      <c r="AF176" s="0" t="n">
        <f aca="false">AE176/S176</f>
        <v>0.00272229720648002</v>
      </c>
      <c r="AG176" s="0" t="n">
        <f aca="false">AE176*EXP(AB176*AC176)</f>
        <v>1.00362471311414</v>
      </c>
      <c r="AH176" s="0" t="n">
        <f aca="false">AG176/S176</f>
        <v>0.00274965674825791</v>
      </c>
      <c r="AI176" s="0" t="s">
        <v>90</v>
      </c>
      <c r="AJ176" s="0" t="n">
        <f aca="false">IF(AI176="A",'FE DISTRIBUCIÓN'!$C$2,'FE DISTRIBUCIÓN'!$C$3)</f>
        <v>4.994E-006</v>
      </c>
      <c r="AK176" s="0" t="n">
        <f aca="false">W176*AJ176</f>
        <v>3.998973686136</v>
      </c>
      <c r="AL176" s="0" t="n">
        <f aca="false">AK176/365</f>
        <v>0.0109560922907836</v>
      </c>
      <c r="AM176" s="0" t="n">
        <f aca="false">AK176*EXP(AB176*AC176)</f>
        <v>4.03916403984686</v>
      </c>
      <c r="AN176" s="0" t="n">
        <f aca="false">AM176/365</f>
        <v>0.0110662028488955</v>
      </c>
      <c r="AO176" s="0" t="n">
        <v>5.223868284E-006</v>
      </c>
      <c r="AP176" s="0" t="n">
        <f aca="false">AO176*W176</f>
        <v>4.1830420119256</v>
      </c>
      <c r="AQ176" s="0" t="n">
        <f aca="false">AP176/365</f>
        <v>0.0114603890737688</v>
      </c>
      <c r="AR176" s="0" t="n">
        <f aca="false">AP176*EXP(AB176*AC176)</f>
        <v>4.22508228306554</v>
      </c>
      <c r="AS176" s="0" t="n">
        <f aca="false">AR176/365</f>
        <v>0.0115755678988097</v>
      </c>
      <c r="AT176" s="0" t="n">
        <v>3.02832944E-007</v>
      </c>
      <c r="AU176" s="0" t="n">
        <f aca="false">AT176*W176</f>
        <v>0.242495189097136</v>
      </c>
      <c r="AV176" s="0" t="n">
        <f aca="false">AU176/365</f>
        <v>0.000664370381088044</v>
      </c>
      <c r="AW176" s="0" t="n">
        <f aca="false">AU176*EXP(AB176*AC176)</f>
        <v>0.244932306264669</v>
      </c>
      <c r="AX176" s="0" t="n">
        <f aca="false">AW176/365</f>
        <v>0.000671047414423751</v>
      </c>
      <c r="AY176" s="0" t="n">
        <f aca="false">AW176+AR176+AM176+AG176</f>
        <v>9.51280334229121</v>
      </c>
      <c r="AZ176" s="0" t="n">
        <f aca="false">AH176+AN176+AS176+AX176</f>
        <v>0.0260624749103869</v>
      </c>
      <c r="BA176" s="0" t="n">
        <f aca="false">AH176*1000000</f>
        <v>2749.65674825791</v>
      </c>
      <c r="BB176" s="0" t="n">
        <f aca="false">BA176*'Dist Horaria'!$H$3</f>
        <v>95.8105285993441</v>
      </c>
      <c r="BC176" s="0" t="n">
        <f aca="false">BA176*'Dist Horaria'!$I$3</f>
        <v>93.2475072615056</v>
      </c>
      <c r="BD176" s="0" t="n">
        <f aca="false">BA176*'Dist Horaria'!$J$3</f>
        <v>90.8283301279386</v>
      </c>
      <c r="BE176" s="0" t="n">
        <f aca="false">BA176*'Dist Horaria'!$K$3</f>
        <v>88.7672856943368</v>
      </c>
      <c r="BF176" s="0" t="n">
        <f aca="false">BA176*'Dist Horaria'!$L$3</f>
        <v>87.2611544412608</v>
      </c>
      <c r="BG176" s="0" t="n">
        <f aca="false">BA176*'Dist Horaria'!$M$3</f>
        <v>86.3129469344365</v>
      </c>
      <c r="BH176" s="0" t="n">
        <f aca="false">BA176*'Dist Horaria'!$N$3</f>
        <v>90.2084411076282</v>
      </c>
      <c r="BI176" s="0" t="n">
        <f aca="false">BA176*'Dist Horaria'!$O$3</f>
        <v>90.2084411076282</v>
      </c>
      <c r="BJ176" s="0" t="n">
        <f aca="false">BA176*'Dist Horaria'!$P$3</f>
        <v>119.348811495429</v>
      </c>
      <c r="BK176" s="0" t="n">
        <f aca="false">BA176*'Dist Horaria'!$Q$3</f>
        <v>131.972243480523</v>
      </c>
      <c r="BL176" s="0" t="n">
        <f aca="false">BA176*'Dist Horaria'!$R$3</f>
        <v>141.152921287863</v>
      </c>
      <c r="BM176" s="0" t="n">
        <f aca="false">BA176*'Dist Horaria'!$S$3</f>
        <v>145.743260191534</v>
      </c>
      <c r="BN176" s="0" t="n">
        <f aca="false">BA176*'Dist Horaria'!$T$3</f>
        <v>146.890844917451</v>
      </c>
      <c r="BO176" s="0" t="n">
        <f aca="false">BA176*'Dist Horaria'!$U$3</f>
        <v>145.743260191534</v>
      </c>
      <c r="BP176" s="0" t="n">
        <f aca="false">BA176*'Dist Horaria'!$V$3</f>
        <v>143.448090739699</v>
      </c>
      <c r="BQ176" s="0" t="n">
        <f aca="false">BA176*'Dist Horaria'!$W$3</f>
        <v>140.005336561946</v>
      </c>
      <c r="BR176" s="0" t="n">
        <f aca="false">BA176*'Dist Horaria'!$X$3</f>
        <v>137.292035355441</v>
      </c>
      <c r="BS176" s="0" t="n">
        <f aca="false">BA176*'Dist Horaria'!$Y$3</f>
        <v>134.160602394268</v>
      </c>
      <c r="BT176" s="0" t="n">
        <f aca="false">BA176*'Dist Horaria'!$Z$3</f>
        <v>117.11590628691</v>
      </c>
      <c r="BU176" s="0" t="n">
        <f aca="false">BA176*'Dist Horaria'!$AA$3</f>
        <v>111.370537814908</v>
      </c>
      <c r="BV176" s="0" t="n">
        <f aca="false">BA176*'Dist Horaria'!$AB$3</f>
        <v>99.12722094623</v>
      </c>
      <c r="BW176" s="0" t="n">
        <f aca="false">BA176*'Dist Horaria'!$AC$3</f>
        <v>107.436600980256</v>
      </c>
      <c r="BX176" s="0" t="n">
        <f aca="false">BA176*'Dist Horaria'!$AD$3</f>
        <v>104.601394732659</v>
      </c>
      <c r="BY176" s="0" t="n">
        <f aca="false">BA176*'Dist Horaria'!$AE$3</f>
        <v>101.601912019662</v>
      </c>
      <c r="BZ176" s="0" t="n">
        <f aca="false">AN176*1000000</f>
        <v>11066.2028488955</v>
      </c>
      <c r="CA176" s="0" t="n">
        <f aca="false">BZ176*'Dist Horaria'!$H$6</f>
        <v>276.655071222388</v>
      </c>
      <c r="CB176" s="0" t="n">
        <f aca="false">BZ176*'Dist Horaria'!$I$6</f>
        <v>276.655071222388</v>
      </c>
      <c r="CC176" s="0" t="n">
        <f aca="false">BZ176*'Dist Horaria'!$J$6</f>
        <v>276.655071222388</v>
      </c>
      <c r="CD176" s="0" t="n">
        <f aca="false">BZ176*'Dist Horaria'!$K$6</f>
        <v>276.655071222388</v>
      </c>
      <c r="CE176" s="0" t="n">
        <f aca="false">BZ176*'Dist Horaria'!$L$6</f>
        <v>276.655071222388</v>
      </c>
      <c r="CF176" s="0" t="n">
        <f aca="false">BZ176*'Dist Horaria'!$M$6</f>
        <v>737.746856593034</v>
      </c>
      <c r="CG176" s="0" t="n">
        <f aca="false">BZ176*'Dist Horaria'!$N$6</f>
        <v>737.746856593034</v>
      </c>
      <c r="CH176" s="0" t="n">
        <f aca="false">BZ176*'Dist Horaria'!$O$6</f>
        <v>737.746856593034</v>
      </c>
      <c r="CI176" s="0" t="n">
        <f aca="false">BZ176*'Dist Horaria'!$P$6</f>
        <v>484.146374639178</v>
      </c>
      <c r="CJ176" s="0" t="n">
        <f aca="false">BZ176*'Dist Horaria'!$Q$6</f>
        <v>484.146374639178</v>
      </c>
      <c r="CK176" s="0" t="n">
        <f aca="false">BZ176*'Dist Horaria'!$R$6</f>
        <v>484.146374639178</v>
      </c>
      <c r="CL176" s="0" t="n">
        <f aca="false">BZ176*'Dist Horaria'!$S$6</f>
        <v>484.146374639178</v>
      </c>
      <c r="CM176" s="0" t="n">
        <f aca="false">BZ176*'Dist Horaria'!$T$6</f>
        <v>484.146374639178</v>
      </c>
      <c r="CN176" s="0" t="n">
        <f aca="false">BZ176*'Dist Horaria'!$U$6</f>
        <v>484.146374639178</v>
      </c>
      <c r="CO176" s="0" t="n">
        <f aca="false">BZ176*'Dist Horaria'!$V$6</f>
        <v>484.146374639178</v>
      </c>
      <c r="CP176" s="0" t="n">
        <f aca="false">BZ176*'Dist Horaria'!$W$6</f>
        <v>484.146374639178</v>
      </c>
      <c r="CQ176" s="0" t="n">
        <f aca="false">BZ176*'Dist Horaria'!$X$6</f>
        <v>737.746856593034</v>
      </c>
      <c r="CR176" s="0" t="n">
        <f aca="false">BZ176*'Dist Horaria'!$Y$6</f>
        <v>737.746856593034</v>
      </c>
      <c r="CS176" s="0" t="n">
        <f aca="false">BZ176*'Dist Horaria'!$Z$6</f>
        <v>737.746856593034</v>
      </c>
      <c r="CT176" s="0" t="n">
        <f aca="false">BZ176*'Dist Horaria'!$AA$6</f>
        <v>276.655071222388</v>
      </c>
      <c r="CU176" s="0" t="n">
        <f aca="false">BZ176*'Dist Horaria'!$AB$6</f>
        <v>276.655071222388</v>
      </c>
      <c r="CV176" s="0" t="n">
        <f aca="false">BZ176*'Dist Horaria'!$AC$6</f>
        <v>276.655071222388</v>
      </c>
      <c r="CW176" s="0" t="n">
        <f aca="false">BZ176*'Dist Horaria'!$AD$6</f>
        <v>276.655071222388</v>
      </c>
      <c r="CX176" s="0" t="n">
        <f aca="false">BZ176*'Dist Horaria'!$AE$6</f>
        <v>276.655071222388</v>
      </c>
      <c r="CY176" s="0" t="n">
        <f aca="false">AS176*1000000</f>
        <v>11575.5678988097</v>
      </c>
      <c r="CZ176" s="0" t="n">
        <f aca="false">CY176*'Dist Horaria'!$H$6</f>
        <v>289.389197470243</v>
      </c>
      <c r="DA176" s="0" t="n">
        <f aca="false">CY176*'Dist Horaria'!$I$6</f>
        <v>289.389197470243</v>
      </c>
      <c r="DB176" s="0" t="n">
        <f aca="false">CY176*'Dist Horaria'!$J$6</f>
        <v>289.389197470243</v>
      </c>
      <c r="DC176" s="0" t="n">
        <f aca="false">CY176*'Dist Horaria'!$K$6</f>
        <v>289.389197470243</v>
      </c>
      <c r="DD176" s="0" t="n">
        <f aca="false">CY176*'Dist Horaria'!$L$6</f>
        <v>289.389197470243</v>
      </c>
      <c r="DE176" s="0" t="n">
        <f aca="false">CY176*'Dist Horaria'!$M$6</f>
        <v>771.704526587314</v>
      </c>
      <c r="DF176" s="0" t="n">
        <f aca="false">CY176*'Dist Horaria'!$N$6</f>
        <v>771.704526587314</v>
      </c>
      <c r="DG176" s="0" t="n">
        <f aca="false">CY176*'Dist Horaria'!$O$6</f>
        <v>771.704526587314</v>
      </c>
      <c r="DH176" s="0" t="n">
        <f aca="false">CY176*'Dist Horaria'!$P$6</f>
        <v>506.431095572925</v>
      </c>
      <c r="DI176" s="0" t="n">
        <f aca="false">CY176*'Dist Horaria'!$Q$6</f>
        <v>506.431095572925</v>
      </c>
      <c r="DJ176" s="0" t="n">
        <f aca="false">CY176*'Dist Horaria'!$R$6</f>
        <v>506.431095572925</v>
      </c>
      <c r="DK176" s="0" t="n">
        <f aca="false">CY176*'Dist Horaria'!$S$6</f>
        <v>506.431095572925</v>
      </c>
      <c r="DL176" s="0" t="n">
        <f aca="false">CY176*'Dist Horaria'!$T$6</f>
        <v>506.431095572925</v>
      </c>
      <c r="DM176" s="0" t="n">
        <f aca="false">CY176*'Dist Horaria'!$U$6</f>
        <v>506.431095572925</v>
      </c>
      <c r="DN176" s="0" t="n">
        <f aca="false">CY176*'Dist Horaria'!$V$6</f>
        <v>506.431095572925</v>
      </c>
      <c r="DO176" s="0" t="n">
        <f aca="false">CY176*'Dist Horaria'!$W$6</f>
        <v>506.431095572925</v>
      </c>
      <c r="DP176" s="0" t="n">
        <f aca="false">CY176*'Dist Horaria'!$X$6</f>
        <v>771.704526587314</v>
      </c>
      <c r="DQ176" s="0" t="n">
        <f aca="false">CY176*'Dist Horaria'!$Y$6</f>
        <v>771.704526587314</v>
      </c>
      <c r="DR176" s="0" t="n">
        <f aca="false">CY176*'Dist Horaria'!$Z$6</f>
        <v>771.704526587314</v>
      </c>
      <c r="DS176" s="0" t="n">
        <f aca="false">CY176*'Dist Horaria'!$AA$6</f>
        <v>289.389197470243</v>
      </c>
      <c r="DT176" s="0" t="n">
        <f aca="false">CY176*'Dist Horaria'!$AB$6</f>
        <v>289.389197470243</v>
      </c>
      <c r="DU176" s="0" t="n">
        <f aca="false">CY176*'Dist Horaria'!$AC$6</f>
        <v>289.389197470243</v>
      </c>
      <c r="DV176" s="0" t="n">
        <f aca="false">CY176*'Dist Horaria'!$AD$6</f>
        <v>289.389197470243</v>
      </c>
      <c r="DW176" s="0" t="n">
        <f aca="false">CY176*'Dist Horaria'!$AE$6</f>
        <v>289.389197470243</v>
      </c>
      <c r="DX176" s="0" t="n">
        <f aca="false">AX176*1000000</f>
        <v>671.047414423751</v>
      </c>
      <c r="DY176" s="0" t="n">
        <f aca="false">DX176*'Dist Horaria'!$H$6</f>
        <v>16.7761853605938</v>
      </c>
      <c r="DZ176" s="0" t="n">
        <f aca="false">DX176*'Dist Horaria'!$I$6</f>
        <v>16.7761853605938</v>
      </c>
      <c r="EA176" s="0" t="n">
        <f aca="false">DX176*'Dist Horaria'!$J$6</f>
        <v>16.7761853605938</v>
      </c>
      <c r="EB176" s="0" t="n">
        <f aca="false">DX176*'Dist Horaria'!$K$6</f>
        <v>16.7761853605938</v>
      </c>
      <c r="EC176" s="0" t="n">
        <f aca="false">DX176*'Dist Horaria'!$L$6</f>
        <v>16.7761853605938</v>
      </c>
      <c r="ED176" s="0" t="n">
        <f aca="false">DX176*'Dist Horaria'!$M$6</f>
        <v>44.7364942949167</v>
      </c>
      <c r="EE176" s="0" t="n">
        <f aca="false">DX176*'Dist Horaria'!$N$6</f>
        <v>44.7364942949167</v>
      </c>
      <c r="EF176" s="0" t="n">
        <f aca="false">DX176*'Dist Horaria'!$O$6</f>
        <v>44.7364942949167</v>
      </c>
      <c r="EG176" s="0" t="n">
        <f aca="false">DX176*'Dist Horaria'!$P$6</f>
        <v>29.3583243810391</v>
      </c>
      <c r="EH176" s="0" t="n">
        <f aca="false">DX176*'Dist Horaria'!$Q$6</f>
        <v>29.3583243810391</v>
      </c>
      <c r="EI176" s="0" t="n">
        <f aca="false">DX176*'Dist Horaria'!$R$6</f>
        <v>29.3583243810391</v>
      </c>
      <c r="EJ176" s="0" t="n">
        <f aca="false">DX176*'Dist Horaria'!$S$6</f>
        <v>29.3583243810391</v>
      </c>
      <c r="EK176" s="0" t="n">
        <f aca="false">DX176*'Dist Horaria'!$T$6</f>
        <v>29.3583243810391</v>
      </c>
      <c r="EL176" s="0" t="n">
        <f aca="false">DX176*'Dist Horaria'!$U$6</f>
        <v>29.3583243810391</v>
      </c>
      <c r="EM176" s="0" t="n">
        <f aca="false">DX176*'Dist Horaria'!$V$6</f>
        <v>29.3583243810391</v>
      </c>
      <c r="EN176" s="0" t="n">
        <f aca="false">DX176*'Dist Horaria'!$W$6</f>
        <v>29.3583243810391</v>
      </c>
      <c r="EO176" s="0" t="n">
        <f aca="false">DX176*'Dist Horaria'!$X$6</f>
        <v>44.7364942949167</v>
      </c>
      <c r="EP176" s="0" t="n">
        <f aca="false">DX176*'Dist Horaria'!$Y$6</f>
        <v>44.7364942949167</v>
      </c>
      <c r="EQ176" s="0" t="n">
        <f aca="false">DX176*'Dist Horaria'!$Z$6</f>
        <v>44.7364942949167</v>
      </c>
      <c r="ER176" s="0" t="n">
        <f aca="false">DX176*'Dist Horaria'!$AA$6</f>
        <v>16.7761853605938</v>
      </c>
      <c r="ES176" s="0" t="n">
        <f aca="false">DX176*'Dist Horaria'!$AB$6</f>
        <v>16.7761853605938</v>
      </c>
      <c r="ET176" s="0" t="n">
        <f aca="false">DX176*'Dist Horaria'!$AC$6</f>
        <v>16.7761853605938</v>
      </c>
      <c r="EU176" s="0" t="n">
        <f aca="false">DX176*'Dist Horaria'!$AD$6</f>
        <v>16.7761853605938</v>
      </c>
      <c r="EV176" s="0" t="n">
        <f aca="false">DX176*'Dist Horaria'!$AE$6</f>
        <v>16.7761853605938</v>
      </c>
      <c r="EW176" s="0" t="n">
        <f aca="false">BB176+CA176+CZ176+DY176</f>
        <v>678.630982652568</v>
      </c>
      <c r="EX176" s="0" t="n">
        <f aca="false">BC176+CB176+DA176+DZ176</f>
        <v>676.06796131473</v>
      </c>
      <c r="EY176" s="0" t="n">
        <f aca="false">BD176+CC176+DB176+EA176</f>
        <v>673.648784181163</v>
      </c>
      <c r="EZ176" s="0" t="n">
        <f aca="false">BE176+CD176+DC176+EB176</f>
        <v>671.587739747561</v>
      </c>
      <c r="FA176" s="0" t="n">
        <f aca="false">BF176+CE176+DD176+EC176</f>
        <v>670.081608494485</v>
      </c>
      <c r="FB176" s="0" t="n">
        <f aca="false">BG176+CF176+DE176+ED176</f>
        <v>1640.5008244097</v>
      </c>
      <c r="FC176" s="0" t="n">
        <f aca="false">BH176+CG176+DF176+EE176</f>
        <v>1644.39631858289</v>
      </c>
      <c r="FD176" s="0" t="n">
        <f aca="false">BI176+CH176+DG176+EF176</f>
        <v>1644.39631858289</v>
      </c>
      <c r="FE176" s="0" t="n">
        <f aca="false">BJ176+CI176+DH176+EG176</f>
        <v>1139.28460608857</v>
      </c>
      <c r="FF176" s="0" t="n">
        <f aca="false">BK176+CJ176+DI176+EH176</f>
        <v>1151.90803807366</v>
      </c>
      <c r="FG176" s="0" t="n">
        <f aca="false">BL176+CK176+DJ176+EI176</f>
        <v>1161.08871588101</v>
      </c>
      <c r="FH176" s="0" t="n">
        <f aca="false">BM176+CL176+DK176+EJ176</f>
        <v>1165.67905478468</v>
      </c>
      <c r="FI176" s="0" t="n">
        <f aca="false">BN176+CM176+DL176+EK176</f>
        <v>1166.82663951059</v>
      </c>
      <c r="FJ176" s="0" t="n">
        <f aca="false">BO176+CN176+DM176+EL176</f>
        <v>1165.67905478468</v>
      </c>
      <c r="FK176" s="0" t="n">
        <f aca="false">BP176+CO176+DN176+EM176</f>
        <v>1163.38388533284</v>
      </c>
      <c r="FL176" s="0" t="n">
        <f aca="false">BQ176+CP176+DO176+EN176</f>
        <v>1159.94113115509</v>
      </c>
      <c r="FM176" s="0" t="n">
        <f aca="false">BR176+CQ176+DP176+EO176</f>
        <v>1691.47991283071</v>
      </c>
      <c r="FN176" s="0" t="n">
        <f aca="false">BS176+CR176+DQ176+EP176</f>
        <v>1688.34847986953</v>
      </c>
      <c r="FO176" s="0" t="n">
        <f aca="false">BT176+CS176+DR176+EQ176</f>
        <v>1671.30378376217</v>
      </c>
      <c r="FP176" s="0" t="n">
        <f aca="false">BU176+CT176+DS176+ER176</f>
        <v>694.190991868132</v>
      </c>
      <c r="FQ176" s="0" t="n">
        <f aca="false">BV176+CU176+DT176+ES176</f>
        <v>681.947674999454</v>
      </c>
      <c r="FR176" s="0" t="n">
        <f aca="false">BW176+CV176+DU176+ET176</f>
        <v>690.25705503348</v>
      </c>
      <c r="FS176" s="0" t="n">
        <f aca="false">BX176+CW176+DV176+EU176</f>
        <v>687.421848785883</v>
      </c>
      <c r="FT176" s="0" t="n">
        <f aca="false">BY176+CX176+DW176+EV176</f>
        <v>684.422366072886</v>
      </c>
      <c r="FU176" s="0" t="n">
        <f aca="false">AM176*'Dist Horaria'!$H$10</f>
        <v>0.364539487423312</v>
      </c>
      <c r="FV176" s="0" t="n">
        <f aca="false">AM176*'Dist Horaria'!$I$10</f>
        <v>0.341168728549759</v>
      </c>
      <c r="FW176" s="0" t="n">
        <f aca="false">AM176*'Dist Horaria'!$J$10</f>
        <v>0.339691777981358</v>
      </c>
      <c r="FX176" s="0" t="n">
        <f aca="false">AM176*'Dist Horaria'!$K$10</f>
        <v>0.329922359180942</v>
      </c>
      <c r="FY176" s="0" t="n">
        <f aca="false">AM176*'Dist Horaria'!$L$10</f>
        <v>0.330054388849125</v>
      </c>
      <c r="FZ176" s="0" t="n">
        <f aca="false">AM176*'Dist Horaria'!$M$10</f>
        <v>0.353171778677784</v>
      </c>
      <c r="GA176" s="0" t="n">
        <f aca="false">AM176*'Dist Horaria'!$N$10</f>
        <v>0.334115100633354</v>
      </c>
      <c r="GB176" s="0" t="n">
        <f aca="false">AM176*'Dist Horaria'!$O$10</f>
        <v>0.328412378352992</v>
      </c>
      <c r="GC176" s="0" t="n">
        <f aca="false">AM176*'Dist Horaria'!$P$10</f>
        <v>0.333508586489827</v>
      </c>
      <c r="GD176" s="0" t="n">
        <f aca="false">AM176*'Dist Horaria'!$Q$10</f>
        <v>0.301814019469944</v>
      </c>
      <c r="GE176" s="0" t="n">
        <f aca="false">AM176*'Dist Horaria'!$R$10</f>
        <v>0.368258429675474</v>
      </c>
      <c r="GF176" s="0" t="n">
        <f aca="false">AM176*'Dist Horaria'!$S$10</f>
        <v>0.314507004562985</v>
      </c>
      <c r="GG176" s="0" t="n">
        <f aca="false">AR176*'Dist Horaria'!$H$10</f>
        <v>0.381318835926363</v>
      </c>
      <c r="GH176" s="0" t="n">
        <f aca="false">AR176*'Dist Horaria'!$I$10</f>
        <v>0.356872346929054</v>
      </c>
      <c r="GI176" s="0" t="n">
        <f aca="false">AR176*'Dist Horaria'!$J$10</f>
        <v>0.355327413963233</v>
      </c>
      <c r="GJ176" s="0" t="n">
        <f aca="false">AR176*'Dist Horaria'!$K$10</f>
        <v>0.34510831964513</v>
      </c>
      <c r="GK176" s="0" t="n">
        <f aca="false">AR176*'Dist Horaria'!$L$10</f>
        <v>0.345246426492581</v>
      </c>
      <c r="GL176" s="0" t="n">
        <f aca="false">AR176*'Dist Horaria'!$M$10</f>
        <v>0.369427884148728</v>
      </c>
      <c r="GM176" s="0" t="n">
        <f aca="false">AR176*'Dist Horaria'!$N$10</f>
        <v>0.349494048338816</v>
      </c>
      <c r="GN176" s="0" t="n">
        <f aca="false">AR176*'Dist Horaria'!$O$10</f>
        <v>0.343528836073529</v>
      </c>
      <c r="GO176" s="0" t="n">
        <f aca="false">AR176*'Dist Horaria'!$P$10</f>
        <v>0.348859617021602</v>
      </c>
      <c r="GP176" s="0" t="n">
        <f aca="false">AR176*'Dist Horaria'!$Q$10</f>
        <v>0.315706184216179</v>
      </c>
      <c r="GQ176" s="0" t="n">
        <f aca="false">AR176*'Dist Horaria'!$R$10</f>
        <v>0.385208956967832</v>
      </c>
      <c r="GR176" s="0" t="n">
        <f aca="false">AR176*'Dist Horaria'!$S$10</f>
        <v>0.328983413342495</v>
      </c>
      <c r="GS176" s="0" t="n">
        <f aca="false">AW176*'Dist Horaria'!$H$10</f>
        <v>0.0221054397638471</v>
      </c>
      <c r="GT176" s="0" t="n">
        <f aca="false">AW176*'Dist Horaria'!$I$10</f>
        <v>0.0206882519958872</v>
      </c>
      <c r="GU176" s="0" t="n">
        <f aca="false">AW176*'Dist Horaria'!$J$10</f>
        <v>0.0205986906645353</v>
      </c>
      <c r="GV176" s="0" t="n">
        <f aca="false">AW176*'Dist Horaria'!$K$10</f>
        <v>0.0200062793997177</v>
      </c>
      <c r="GW176" s="0" t="n">
        <f aca="false">AW176*'Dist Horaria'!$L$10</f>
        <v>0.0200142855937728</v>
      </c>
      <c r="GX176" s="0" t="n">
        <f aca="false">AW176*'Dist Horaria'!$M$10</f>
        <v>0.0214161092260132</v>
      </c>
      <c r="GY176" s="0" t="n">
        <f aca="false">AW176*'Dist Horaria'!$N$10</f>
        <v>0.0202605245413807</v>
      </c>
      <c r="GZ176" s="0" t="n">
        <f aca="false">AW176*'Dist Horaria'!$O$10</f>
        <v>0.0199147151346973</v>
      </c>
      <c r="HA176" s="0" t="n">
        <f aca="false">AW176*'Dist Horaria'!$P$10</f>
        <v>0.0202237459142957</v>
      </c>
      <c r="HB176" s="0" t="n">
        <f aca="false">AW176*'Dist Horaria'!$Q$10</f>
        <v>0.0183018077806481</v>
      </c>
      <c r="HC176" s="0" t="n">
        <f aca="false">AW176*'Dist Horaria'!$R$10</f>
        <v>0.0223309540271207</v>
      </c>
      <c r="HD176" s="0" t="n">
        <f aca="false">AW176*'Dist Horaria'!$S$10</f>
        <v>0.0190715022227533</v>
      </c>
    </row>
    <row r="177" customFormat="false" ht="13.8" hidden="false" customHeight="false" outlineLevel="0" collapsed="false">
      <c r="A177" s="0" t="n">
        <v>4.588496</v>
      </c>
      <c r="B177" s="0" t="n">
        <v>-74.110154</v>
      </c>
      <c r="C177" s="0" t="n">
        <v>28</v>
      </c>
      <c r="D177" s="0" t="n">
        <v>23</v>
      </c>
      <c r="E177" s="0" t="n">
        <v>1798</v>
      </c>
      <c r="F177" s="0" t="n">
        <v>75</v>
      </c>
      <c r="G177" s="0" t="s">
        <v>655</v>
      </c>
      <c r="H177" s="1" t="n">
        <v>40904</v>
      </c>
      <c r="I177" s="0" t="s">
        <v>978</v>
      </c>
      <c r="J177" s="0" t="s">
        <v>979</v>
      </c>
      <c r="K177" s="0" t="s">
        <v>980</v>
      </c>
      <c r="L177" s="0" t="s">
        <v>981</v>
      </c>
      <c r="M177" s="0" t="s">
        <v>982</v>
      </c>
      <c r="N177" s="0" t="n">
        <v>11</v>
      </c>
      <c r="O177" s="0" t="s">
        <v>84</v>
      </c>
      <c r="P177" s="0" t="s">
        <v>85</v>
      </c>
      <c r="Q177" s="0" t="s">
        <v>86</v>
      </c>
      <c r="R177" s="0" t="s">
        <v>87</v>
      </c>
      <c r="S177" s="0" t="n">
        <v>365</v>
      </c>
      <c r="T177" s="0" t="n">
        <v>24</v>
      </c>
      <c r="U177" s="0" t="n">
        <v>3</v>
      </c>
      <c r="V177" s="0" t="n">
        <v>248800</v>
      </c>
      <c r="W177" s="0" t="n">
        <f aca="false">V177*12</f>
        <v>2985600</v>
      </c>
      <c r="X177" s="0" t="n">
        <v>1</v>
      </c>
      <c r="Y177" s="0" t="s">
        <v>983</v>
      </c>
      <c r="Z177" s="0" t="n">
        <v>34342</v>
      </c>
      <c r="AB177" s="0" t="n">
        <v>0.005</v>
      </c>
      <c r="AC177" s="0" t="n">
        <v>1</v>
      </c>
      <c r="AD177" s="0" t="n">
        <v>6878.12379617033</v>
      </c>
      <c r="AE177" s="0" t="n">
        <v>3.12266820346133</v>
      </c>
      <c r="AF177" s="0" t="n">
        <f aca="false">AE177/S177</f>
        <v>0.00855525535194884</v>
      </c>
      <c r="AG177" s="0" t="n">
        <f aca="false">AE177*EXP(AB177*AC177)</f>
        <v>3.13832064296817</v>
      </c>
      <c r="AH177" s="0" t="n">
        <f aca="false">AG177/S177</f>
        <v>0.00859813874785799</v>
      </c>
      <c r="AI177" s="0" t="s">
        <v>90</v>
      </c>
      <c r="AJ177" s="0" t="n">
        <f aca="false">IF(AI177="A",'FE DISTRIBUCIÓN'!$C$2,'FE DISTRIBUCIÓN'!$C$3)</f>
        <v>4.994E-006</v>
      </c>
      <c r="AK177" s="0" t="n">
        <f aca="false">W177*AJ177</f>
        <v>14.9100864</v>
      </c>
      <c r="AL177" s="0" t="n">
        <f aca="false">AK177/365</f>
        <v>0.0408495517808219</v>
      </c>
      <c r="AM177" s="0" t="n">
        <f aca="false">AK177*EXP(AB177*AC177)</f>
        <v>14.9848235190955</v>
      </c>
      <c r="AN177" s="0" t="n">
        <f aca="false">AM177/365</f>
        <v>0.0410543110112205</v>
      </c>
      <c r="AO177" s="0" t="n">
        <v>5.223868284E-006</v>
      </c>
      <c r="AP177" s="0" t="n">
        <f aca="false">AO177*W177</f>
        <v>15.5963811487104</v>
      </c>
      <c r="AQ177" s="0" t="n">
        <f aca="false">AP177/365</f>
        <v>0.0427298113663299</v>
      </c>
      <c r="AR177" s="0" t="n">
        <f aca="false">AP177*EXP(AB177*AC177)</f>
        <v>15.6745583345495</v>
      </c>
      <c r="AS177" s="0" t="n">
        <f aca="false">AR177/365</f>
        <v>0.0429439954371219</v>
      </c>
      <c r="AT177" s="0" t="n">
        <v>3.02832944E-007</v>
      </c>
      <c r="AU177" s="0" t="n">
        <f aca="false">AT177*W177</f>
        <v>0.9041380376064</v>
      </c>
      <c r="AV177" s="0" t="n">
        <f aca="false">AU177/365</f>
        <v>0.00247709051399014</v>
      </c>
      <c r="AW177" s="0" t="n">
        <f aca="false">AU177*EXP(AB177*AC177)</f>
        <v>0.90867004837968</v>
      </c>
      <c r="AX177" s="0" t="n">
        <f aca="false">AW177/365</f>
        <v>0.00248950698186214</v>
      </c>
      <c r="AY177" s="0" t="n">
        <f aca="false">AW177+AR177+AM177+AG177</f>
        <v>34.7063725449928</v>
      </c>
      <c r="AZ177" s="0" t="n">
        <f aca="false">AH177+AN177+AS177+AX177</f>
        <v>0.0950859521780625</v>
      </c>
      <c r="BA177" s="0" t="n">
        <f aca="false">AH177*1000000</f>
        <v>8598.13874785799</v>
      </c>
      <c r="BB177" s="0" t="n">
        <f aca="false">BA177*'Dist Horaria'!$H$3</f>
        <v>299.598202184583</v>
      </c>
      <c r="BC177" s="0" t="n">
        <f aca="false">BA177*'Dist Horaria'!$I$3</f>
        <v>291.583669792342</v>
      </c>
      <c r="BD177" s="0" t="n">
        <f aca="false">BA177*'Dist Horaria'!$J$3</f>
        <v>284.01893624397</v>
      </c>
      <c r="BE177" s="0" t="n">
        <f aca="false">BA177*'Dist Horaria'!$K$3</f>
        <v>277.57407871154</v>
      </c>
      <c r="BF177" s="0" t="n">
        <f aca="false">BA177*'Dist Horaria'!$L$3</f>
        <v>272.86442704515</v>
      </c>
      <c r="BG177" s="0" t="n">
        <f aca="false">BA177*'Dist Horaria'!$M$3</f>
        <v>269.899395242325</v>
      </c>
      <c r="BH177" s="0" t="n">
        <f aca="false">BA177*'Dist Horaria'!$N$3</f>
        <v>282.080551822613</v>
      </c>
      <c r="BI177" s="0" t="n">
        <f aca="false">BA177*'Dist Horaria'!$O$3</f>
        <v>282.080551822613</v>
      </c>
      <c r="BJ177" s="0" t="n">
        <f aca="false">BA177*'Dist Horaria'!$P$3</f>
        <v>373.202088326043</v>
      </c>
      <c r="BK177" s="0" t="n">
        <f aca="false">BA177*'Dist Horaria'!$Q$3</f>
        <v>412.675386129759</v>
      </c>
      <c r="BL177" s="0" t="n">
        <f aca="false">BA177*'Dist Horaria'!$R$3</f>
        <v>441.383239077916</v>
      </c>
      <c r="BM177" s="0" t="n">
        <f aca="false">BA177*'Dist Horaria'!$S$3</f>
        <v>455.737165551994</v>
      </c>
      <c r="BN177" s="0" t="n">
        <f aca="false">BA177*'Dist Horaria'!$T$3</f>
        <v>459.325647170514</v>
      </c>
      <c r="BO177" s="0" t="n">
        <f aca="false">BA177*'Dist Horaria'!$U$3</f>
        <v>455.737165551994</v>
      </c>
      <c r="BP177" s="0" t="n">
        <f aca="false">BA177*'Dist Horaria'!$V$3</f>
        <v>448.560202314955</v>
      </c>
      <c r="BQ177" s="0" t="n">
        <f aca="false">BA177*'Dist Horaria'!$W$3</f>
        <v>437.794757459396</v>
      </c>
      <c r="BR177" s="0" t="n">
        <f aca="false">BA177*'Dist Horaria'!$X$3</f>
        <v>429.310301989441</v>
      </c>
      <c r="BS177" s="0" t="n">
        <f aca="false">BA177*'Dist Horaria'!$Y$3</f>
        <v>419.518354286572</v>
      </c>
      <c r="BT177" s="0" t="n">
        <f aca="false">BA177*'Dist Horaria'!$Z$3</f>
        <v>366.219824519541</v>
      </c>
      <c r="BU177" s="0" t="n">
        <f aca="false">BA177*'Dist Horaria'!$AA$3</f>
        <v>348.254136507341</v>
      </c>
      <c r="BV177" s="0" t="n">
        <f aca="false">BA177*'Dist Horaria'!$AB$3</f>
        <v>309.96945343278</v>
      </c>
      <c r="BW177" s="0" t="n">
        <f aca="false">BA177*'Dist Horaria'!$AC$3</f>
        <v>335.952770254599</v>
      </c>
      <c r="BX177" s="0" t="n">
        <f aca="false">BA177*'Dist Horaria'!$AD$3</f>
        <v>327.087119401605</v>
      </c>
      <c r="BY177" s="0" t="n">
        <f aca="false">BA177*'Dist Horaria'!$AE$3</f>
        <v>317.707778305852</v>
      </c>
      <c r="BZ177" s="0" t="n">
        <f aca="false">AN177*1000000</f>
        <v>41054.3110112205</v>
      </c>
      <c r="CA177" s="0" t="n">
        <f aca="false">BZ177*'Dist Horaria'!$H$6</f>
        <v>1026.35777528051</v>
      </c>
      <c r="CB177" s="0" t="n">
        <f aca="false">BZ177*'Dist Horaria'!$I$6</f>
        <v>1026.35777528051</v>
      </c>
      <c r="CC177" s="0" t="n">
        <f aca="false">BZ177*'Dist Horaria'!$J$6</f>
        <v>1026.35777528051</v>
      </c>
      <c r="CD177" s="0" t="n">
        <f aca="false">BZ177*'Dist Horaria'!$K$6</f>
        <v>1026.35777528051</v>
      </c>
      <c r="CE177" s="0" t="n">
        <f aca="false">BZ177*'Dist Horaria'!$L$6</f>
        <v>1026.35777528051</v>
      </c>
      <c r="CF177" s="0" t="n">
        <f aca="false">BZ177*'Dist Horaria'!$M$6</f>
        <v>2736.9540674147</v>
      </c>
      <c r="CG177" s="0" t="n">
        <f aca="false">BZ177*'Dist Horaria'!$N$6</f>
        <v>2736.9540674147</v>
      </c>
      <c r="CH177" s="0" t="n">
        <f aca="false">BZ177*'Dist Horaria'!$O$6</f>
        <v>2736.9540674147</v>
      </c>
      <c r="CI177" s="0" t="n">
        <f aca="false">BZ177*'Dist Horaria'!$P$6</f>
        <v>1796.1261067409</v>
      </c>
      <c r="CJ177" s="0" t="n">
        <f aca="false">BZ177*'Dist Horaria'!$Q$6</f>
        <v>1796.1261067409</v>
      </c>
      <c r="CK177" s="0" t="n">
        <f aca="false">BZ177*'Dist Horaria'!$R$6</f>
        <v>1796.1261067409</v>
      </c>
      <c r="CL177" s="0" t="n">
        <f aca="false">BZ177*'Dist Horaria'!$S$6</f>
        <v>1796.1261067409</v>
      </c>
      <c r="CM177" s="0" t="n">
        <f aca="false">BZ177*'Dist Horaria'!$T$6</f>
        <v>1796.1261067409</v>
      </c>
      <c r="CN177" s="0" t="n">
        <f aca="false">BZ177*'Dist Horaria'!$U$6</f>
        <v>1796.1261067409</v>
      </c>
      <c r="CO177" s="0" t="n">
        <f aca="false">BZ177*'Dist Horaria'!$V$6</f>
        <v>1796.1261067409</v>
      </c>
      <c r="CP177" s="0" t="n">
        <f aca="false">BZ177*'Dist Horaria'!$W$6</f>
        <v>1796.1261067409</v>
      </c>
      <c r="CQ177" s="0" t="n">
        <f aca="false">BZ177*'Dist Horaria'!$X$6</f>
        <v>2736.9540674147</v>
      </c>
      <c r="CR177" s="0" t="n">
        <f aca="false">BZ177*'Dist Horaria'!$Y$6</f>
        <v>2736.9540674147</v>
      </c>
      <c r="CS177" s="0" t="n">
        <f aca="false">BZ177*'Dist Horaria'!$Z$6</f>
        <v>2736.9540674147</v>
      </c>
      <c r="CT177" s="0" t="n">
        <f aca="false">BZ177*'Dist Horaria'!$AA$6</f>
        <v>1026.35777528051</v>
      </c>
      <c r="CU177" s="0" t="n">
        <f aca="false">BZ177*'Dist Horaria'!$AB$6</f>
        <v>1026.35777528051</v>
      </c>
      <c r="CV177" s="0" t="n">
        <f aca="false">BZ177*'Dist Horaria'!$AC$6</f>
        <v>1026.35777528051</v>
      </c>
      <c r="CW177" s="0" t="n">
        <f aca="false">BZ177*'Dist Horaria'!$AD$6</f>
        <v>1026.35777528051</v>
      </c>
      <c r="CX177" s="0" t="n">
        <f aca="false">BZ177*'Dist Horaria'!$AE$6</f>
        <v>1026.35777528051</v>
      </c>
      <c r="CY177" s="0" t="n">
        <f aca="false">AS177*1000000</f>
        <v>42943.9954371219</v>
      </c>
      <c r="CZ177" s="0" t="n">
        <f aca="false">CY177*'Dist Horaria'!$H$6</f>
        <v>1073.59988592805</v>
      </c>
      <c r="DA177" s="0" t="n">
        <f aca="false">CY177*'Dist Horaria'!$I$6</f>
        <v>1073.59988592805</v>
      </c>
      <c r="DB177" s="0" t="n">
        <f aca="false">CY177*'Dist Horaria'!$J$6</f>
        <v>1073.59988592805</v>
      </c>
      <c r="DC177" s="0" t="n">
        <f aca="false">CY177*'Dist Horaria'!$K$6</f>
        <v>1073.59988592805</v>
      </c>
      <c r="DD177" s="0" t="n">
        <f aca="false">CY177*'Dist Horaria'!$L$6</f>
        <v>1073.59988592805</v>
      </c>
      <c r="DE177" s="0" t="n">
        <f aca="false">CY177*'Dist Horaria'!$M$6</f>
        <v>2862.93302914146</v>
      </c>
      <c r="DF177" s="0" t="n">
        <f aca="false">CY177*'Dist Horaria'!$N$6</f>
        <v>2862.93302914146</v>
      </c>
      <c r="DG177" s="0" t="n">
        <f aca="false">CY177*'Dist Horaria'!$O$6</f>
        <v>2862.93302914146</v>
      </c>
      <c r="DH177" s="0" t="n">
        <f aca="false">CY177*'Dist Horaria'!$P$6</f>
        <v>1878.79980037408</v>
      </c>
      <c r="DI177" s="0" t="n">
        <f aca="false">CY177*'Dist Horaria'!$Q$6</f>
        <v>1878.79980037408</v>
      </c>
      <c r="DJ177" s="0" t="n">
        <f aca="false">CY177*'Dist Horaria'!$R$6</f>
        <v>1878.79980037408</v>
      </c>
      <c r="DK177" s="0" t="n">
        <f aca="false">CY177*'Dist Horaria'!$S$6</f>
        <v>1878.79980037408</v>
      </c>
      <c r="DL177" s="0" t="n">
        <f aca="false">CY177*'Dist Horaria'!$T$6</f>
        <v>1878.79980037408</v>
      </c>
      <c r="DM177" s="0" t="n">
        <f aca="false">CY177*'Dist Horaria'!$U$6</f>
        <v>1878.79980037408</v>
      </c>
      <c r="DN177" s="0" t="n">
        <f aca="false">CY177*'Dist Horaria'!$V$6</f>
        <v>1878.79980037408</v>
      </c>
      <c r="DO177" s="0" t="n">
        <f aca="false">CY177*'Dist Horaria'!$W$6</f>
        <v>1878.79980037408</v>
      </c>
      <c r="DP177" s="0" t="n">
        <f aca="false">CY177*'Dist Horaria'!$X$6</f>
        <v>2862.93302914146</v>
      </c>
      <c r="DQ177" s="0" t="n">
        <f aca="false">CY177*'Dist Horaria'!$Y$6</f>
        <v>2862.93302914146</v>
      </c>
      <c r="DR177" s="0" t="n">
        <f aca="false">CY177*'Dist Horaria'!$Z$6</f>
        <v>2862.93302914146</v>
      </c>
      <c r="DS177" s="0" t="n">
        <f aca="false">CY177*'Dist Horaria'!$AA$6</f>
        <v>1073.59988592805</v>
      </c>
      <c r="DT177" s="0" t="n">
        <f aca="false">CY177*'Dist Horaria'!$AB$6</f>
        <v>1073.59988592805</v>
      </c>
      <c r="DU177" s="0" t="n">
        <f aca="false">CY177*'Dist Horaria'!$AC$6</f>
        <v>1073.59988592805</v>
      </c>
      <c r="DV177" s="0" t="n">
        <f aca="false">CY177*'Dist Horaria'!$AD$6</f>
        <v>1073.59988592805</v>
      </c>
      <c r="DW177" s="0" t="n">
        <f aca="false">CY177*'Dist Horaria'!$AE$6</f>
        <v>1073.59988592805</v>
      </c>
      <c r="DX177" s="0" t="n">
        <f aca="false">AX177*1000000</f>
        <v>2489.50698186214</v>
      </c>
      <c r="DY177" s="0" t="n">
        <f aca="false">DX177*'Dist Horaria'!$H$6</f>
        <v>62.2376745465534</v>
      </c>
      <c r="DZ177" s="0" t="n">
        <f aca="false">DX177*'Dist Horaria'!$I$6</f>
        <v>62.2376745465534</v>
      </c>
      <c r="EA177" s="0" t="n">
        <f aca="false">DX177*'Dist Horaria'!$J$6</f>
        <v>62.2376745465534</v>
      </c>
      <c r="EB177" s="0" t="n">
        <f aca="false">DX177*'Dist Horaria'!$K$6</f>
        <v>62.2376745465534</v>
      </c>
      <c r="EC177" s="0" t="n">
        <f aca="false">DX177*'Dist Horaria'!$L$6</f>
        <v>62.2376745465534</v>
      </c>
      <c r="ED177" s="0" t="n">
        <f aca="false">DX177*'Dist Horaria'!$M$6</f>
        <v>165.967132124142</v>
      </c>
      <c r="EE177" s="0" t="n">
        <f aca="false">DX177*'Dist Horaria'!$N$6</f>
        <v>165.967132124142</v>
      </c>
      <c r="EF177" s="0" t="n">
        <f aca="false">DX177*'Dist Horaria'!$O$6</f>
        <v>165.967132124142</v>
      </c>
      <c r="EG177" s="0" t="n">
        <f aca="false">DX177*'Dist Horaria'!$P$6</f>
        <v>108.915930456468</v>
      </c>
      <c r="EH177" s="0" t="n">
        <f aca="false">DX177*'Dist Horaria'!$Q$6</f>
        <v>108.915930456468</v>
      </c>
      <c r="EI177" s="0" t="n">
        <f aca="false">DX177*'Dist Horaria'!$R$6</f>
        <v>108.915930456468</v>
      </c>
      <c r="EJ177" s="0" t="n">
        <f aca="false">DX177*'Dist Horaria'!$S$6</f>
        <v>108.915930456468</v>
      </c>
      <c r="EK177" s="0" t="n">
        <f aca="false">DX177*'Dist Horaria'!$T$6</f>
        <v>108.915930456468</v>
      </c>
      <c r="EL177" s="0" t="n">
        <f aca="false">DX177*'Dist Horaria'!$U$6</f>
        <v>108.915930456468</v>
      </c>
      <c r="EM177" s="0" t="n">
        <f aca="false">DX177*'Dist Horaria'!$V$6</f>
        <v>108.915930456468</v>
      </c>
      <c r="EN177" s="0" t="n">
        <f aca="false">DX177*'Dist Horaria'!$W$6</f>
        <v>108.915930456468</v>
      </c>
      <c r="EO177" s="0" t="n">
        <f aca="false">DX177*'Dist Horaria'!$X$6</f>
        <v>165.967132124142</v>
      </c>
      <c r="EP177" s="0" t="n">
        <f aca="false">DX177*'Dist Horaria'!$Y$6</f>
        <v>165.967132124142</v>
      </c>
      <c r="EQ177" s="0" t="n">
        <f aca="false">DX177*'Dist Horaria'!$Z$6</f>
        <v>165.967132124142</v>
      </c>
      <c r="ER177" s="0" t="n">
        <f aca="false">DX177*'Dist Horaria'!$AA$6</f>
        <v>62.2376745465534</v>
      </c>
      <c r="ES177" s="0" t="n">
        <f aca="false">DX177*'Dist Horaria'!$AB$6</f>
        <v>62.2376745465534</v>
      </c>
      <c r="ET177" s="0" t="n">
        <f aca="false">DX177*'Dist Horaria'!$AC$6</f>
        <v>62.2376745465534</v>
      </c>
      <c r="EU177" s="0" t="n">
        <f aca="false">DX177*'Dist Horaria'!$AD$6</f>
        <v>62.2376745465534</v>
      </c>
      <c r="EV177" s="0" t="n">
        <f aca="false">DX177*'Dist Horaria'!$AE$6</f>
        <v>62.2376745465534</v>
      </c>
      <c r="EW177" s="0" t="n">
        <f aca="false">BB177+CA177+CZ177+DY177</f>
        <v>2461.7935379397</v>
      </c>
      <c r="EX177" s="0" t="n">
        <f aca="false">BC177+CB177+DA177+DZ177</f>
        <v>2453.77900554745</v>
      </c>
      <c r="EY177" s="0" t="n">
        <f aca="false">BD177+CC177+DB177+EA177</f>
        <v>2446.21427199908</v>
      </c>
      <c r="EZ177" s="0" t="n">
        <f aca="false">BE177+CD177+DC177+EB177</f>
        <v>2439.76941446665</v>
      </c>
      <c r="FA177" s="0" t="n">
        <f aca="false">BF177+CE177+DD177+EC177</f>
        <v>2435.05976280026</v>
      </c>
      <c r="FB177" s="0" t="n">
        <f aca="false">BG177+CF177+DE177+ED177</f>
        <v>6035.75362392262</v>
      </c>
      <c r="FC177" s="0" t="n">
        <f aca="false">BH177+CG177+DF177+EE177</f>
        <v>6047.93478050291</v>
      </c>
      <c r="FD177" s="0" t="n">
        <f aca="false">BI177+CH177+DG177+EF177</f>
        <v>6047.93478050291</v>
      </c>
      <c r="FE177" s="0" t="n">
        <f aca="false">BJ177+CI177+DH177+EG177</f>
        <v>4157.04392589749</v>
      </c>
      <c r="FF177" s="0" t="n">
        <f aca="false">BK177+CJ177+DI177+EH177</f>
        <v>4196.5172237012</v>
      </c>
      <c r="FG177" s="0" t="n">
        <f aca="false">BL177+CK177+DJ177+EI177</f>
        <v>4225.22507664936</v>
      </c>
      <c r="FH177" s="0" t="n">
        <f aca="false">BM177+CL177+DK177+EJ177</f>
        <v>4239.57900312344</v>
      </c>
      <c r="FI177" s="0" t="n">
        <f aca="false">BN177+CM177+DL177+EK177</f>
        <v>4243.16748474196</v>
      </c>
      <c r="FJ177" s="0" t="n">
        <f aca="false">BO177+CN177+DM177+EL177</f>
        <v>4239.57900312344</v>
      </c>
      <c r="FK177" s="0" t="n">
        <f aca="false">BP177+CO177+DN177+EM177</f>
        <v>4232.4020398864</v>
      </c>
      <c r="FL177" s="0" t="n">
        <f aca="false">BQ177+CP177+DO177+EN177</f>
        <v>4221.63659503084</v>
      </c>
      <c r="FM177" s="0" t="n">
        <f aca="false">BR177+CQ177+DP177+EO177</f>
        <v>6195.16453066974</v>
      </c>
      <c r="FN177" s="0" t="n">
        <f aca="false">BS177+CR177+DQ177+EP177</f>
        <v>6185.37258296687</v>
      </c>
      <c r="FO177" s="0" t="n">
        <f aca="false">BT177+CS177+DR177+EQ177</f>
        <v>6132.07405319984</v>
      </c>
      <c r="FP177" s="0" t="n">
        <f aca="false">BU177+CT177+DS177+ER177</f>
        <v>2510.44947226245</v>
      </c>
      <c r="FQ177" s="0" t="n">
        <f aca="false">BV177+CU177+DT177+ES177</f>
        <v>2472.16478918789</v>
      </c>
      <c r="FR177" s="0" t="n">
        <f aca="false">BW177+CV177+DU177+ET177</f>
        <v>2498.14810600971</v>
      </c>
      <c r="FS177" s="0" t="n">
        <f aca="false">BX177+CW177+DV177+EU177</f>
        <v>2489.28245515672</v>
      </c>
      <c r="FT177" s="0" t="n">
        <f aca="false">BY177+CX177+DW177+EV177</f>
        <v>2479.90311406096</v>
      </c>
      <c r="FU177" s="0" t="n">
        <f aca="false">AM177*'Dist Horaria'!$H$10</f>
        <v>1.35239862280685</v>
      </c>
      <c r="FV177" s="0" t="n">
        <f aca="false">AM177*'Dist Horaria'!$I$10</f>
        <v>1.265695856152</v>
      </c>
      <c r="FW177" s="0" t="n">
        <f aca="false">AM177*'Dist Horaria'!$J$10</f>
        <v>1.26021654325567</v>
      </c>
      <c r="FX177" s="0" t="n">
        <f aca="false">AM177*'Dist Horaria'!$K$10</f>
        <v>1.22397314854226</v>
      </c>
      <c r="FY177" s="0" t="n">
        <f aca="false">AM177*'Dist Horaria'!$L$10</f>
        <v>1.22446296308247</v>
      </c>
      <c r="FZ177" s="0" t="n">
        <f aca="false">AM177*'Dist Horaria'!$M$10</f>
        <v>1.31022576038093</v>
      </c>
      <c r="GA177" s="0" t="n">
        <f aca="false">AM177*'Dist Horaria'!$N$10</f>
        <v>1.23952772619888</v>
      </c>
      <c r="GB177" s="0" t="n">
        <f aca="false">AM177*'Dist Horaria'!$O$10</f>
        <v>1.21837129726788</v>
      </c>
      <c r="GC177" s="0" t="n">
        <f aca="false">AM177*'Dist Horaria'!$P$10</f>
        <v>1.23727763006192</v>
      </c>
      <c r="GD177" s="0" t="n">
        <f aca="false">AM177*'Dist Horaria'!$Q$10</f>
        <v>1.11969451419394</v>
      </c>
      <c r="GE177" s="0" t="n">
        <f aca="false">AM177*'Dist Horaria'!$R$10</f>
        <v>1.36619546115672</v>
      </c>
      <c r="GF177" s="0" t="n">
        <f aca="false">AM177*'Dist Horaria'!$S$10</f>
        <v>1.16678399599595</v>
      </c>
      <c r="GG177" s="0" t="n">
        <f aca="false">AR177*'Dist Horaria'!$H$10</f>
        <v>1.41464803223989</v>
      </c>
      <c r="GH177" s="0" t="n">
        <f aca="false">AR177*'Dist Horaria'!$I$10</f>
        <v>1.32395443334855</v>
      </c>
      <c r="GI177" s="0" t="n">
        <f aca="false">AR177*'Dist Horaria'!$J$10</f>
        <v>1.31822291375359</v>
      </c>
      <c r="GJ177" s="0" t="n">
        <f aca="false">AR177*'Dist Horaria'!$K$10</f>
        <v>1.28031127575842</v>
      </c>
      <c r="GK177" s="0" t="n">
        <f aca="false">AR177*'Dist Horaria'!$L$10</f>
        <v>1.28082363591894</v>
      </c>
      <c r="GL177" s="0" t="n">
        <f aca="false">AR177*'Dist Horaria'!$M$10</f>
        <v>1.37053399970639</v>
      </c>
      <c r="GM177" s="0" t="n">
        <f aca="false">AR177*'Dist Horaria'!$N$10</f>
        <v>1.29658181338185</v>
      </c>
      <c r="GN177" s="0" t="n">
        <f aca="false">AR177*'Dist Horaria'!$O$10</f>
        <v>1.2744515774797</v>
      </c>
      <c r="GO177" s="0" t="n">
        <f aca="false">AR177*'Dist Horaria'!$P$10</f>
        <v>1.29422814781401</v>
      </c>
      <c r="GP177" s="0" t="n">
        <f aca="false">AR177*'Dist Horaria'!$Q$10</f>
        <v>1.17123281146706</v>
      </c>
      <c r="GQ177" s="0" t="n">
        <f aca="false">AR177*'Dist Horaria'!$R$10</f>
        <v>1.42907992376478</v>
      </c>
      <c r="GR177" s="0" t="n">
        <f aca="false">AR177*'Dist Horaria'!$S$10</f>
        <v>1.22048976991631</v>
      </c>
      <c r="GS177" s="0" t="n">
        <f aca="false">AW177*'Dist Horaria'!$H$10</f>
        <v>0.0820085815791239</v>
      </c>
      <c r="GT177" s="0" t="n">
        <f aca="false">AW177*'Dist Horaria'!$I$10</f>
        <v>0.0767509816433941</v>
      </c>
      <c r="GU177" s="0" t="n">
        <f aca="false">AW177*'Dist Horaria'!$J$10</f>
        <v>0.076418719637889</v>
      </c>
      <c r="GV177" s="0" t="n">
        <f aca="false">AW177*'Dist Horaria'!$K$10</f>
        <v>0.0742209435222273</v>
      </c>
      <c r="GW177" s="0" t="n">
        <f aca="false">AW177*'Dist Horaria'!$L$10</f>
        <v>0.0742506455605183</v>
      </c>
      <c r="GX177" s="0" t="n">
        <f aca="false">AW177*'Dist Horaria'!$M$10</f>
        <v>0.0794512463597906</v>
      </c>
      <c r="GY177" s="0" t="n">
        <f aca="false">AW177*'Dist Horaria'!$N$10</f>
        <v>0.0751641630945998</v>
      </c>
      <c r="GZ177" s="0" t="n">
        <f aca="false">AW177*'Dist Horaria'!$O$10</f>
        <v>0.0738812508683885</v>
      </c>
      <c r="HA177" s="0" t="n">
        <f aca="false">AW177*'Dist Horaria'!$P$10</f>
        <v>0.0750277187138554</v>
      </c>
      <c r="HB177" s="0" t="n">
        <f aca="false">AW177*'Dist Horaria'!$Q$10</f>
        <v>0.0678975542879456</v>
      </c>
      <c r="HC177" s="0" t="n">
        <f aca="false">AW177*'Dist Horaria'!$R$10</f>
        <v>0.0828452129718715</v>
      </c>
      <c r="HD177" s="0" t="n">
        <f aca="false">AW177*'Dist Horaria'!$S$10</f>
        <v>0.0707530301400759</v>
      </c>
    </row>
    <row r="178" customFormat="false" ht="13.8" hidden="false" customHeight="false" outlineLevel="0" collapsed="false">
      <c r="A178" s="0" t="n">
        <v>4.56795</v>
      </c>
      <c r="B178" s="0" t="n">
        <v>-74.125739</v>
      </c>
      <c r="C178" s="0" t="n">
        <v>26</v>
      </c>
      <c r="D178" s="0" t="n">
        <v>20</v>
      </c>
      <c r="E178" s="0" t="n">
        <v>1757</v>
      </c>
      <c r="F178" s="0" t="n">
        <v>76</v>
      </c>
      <c r="G178" s="0" t="s">
        <v>655</v>
      </c>
      <c r="H178" s="1" t="n">
        <v>41484</v>
      </c>
      <c r="I178" s="0" t="s">
        <v>984</v>
      </c>
      <c r="J178" s="0" t="s">
        <v>985</v>
      </c>
      <c r="K178" s="0" t="s">
        <v>862</v>
      </c>
      <c r="L178" s="0" t="s">
        <v>986</v>
      </c>
      <c r="M178" s="0" t="s">
        <v>987</v>
      </c>
      <c r="N178" s="0" t="n">
        <v>10</v>
      </c>
      <c r="O178" s="0" t="s">
        <v>84</v>
      </c>
      <c r="P178" s="0" t="s">
        <v>85</v>
      </c>
      <c r="Q178" s="0" t="s">
        <v>86</v>
      </c>
      <c r="R178" s="0" t="s">
        <v>87</v>
      </c>
      <c r="S178" s="0" t="n">
        <v>365</v>
      </c>
      <c r="T178" s="0" t="n">
        <v>24</v>
      </c>
      <c r="U178" s="0" t="n">
        <v>3</v>
      </c>
      <c r="V178" s="0" t="n">
        <v>89000.08</v>
      </c>
      <c r="W178" s="0" t="n">
        <f aca="false">V178*12</f>
        <v>1068000.96</v>
      </c>
      <c r="X178" s="0" t="n">
        <v>1</v>
      </c>
      <c r="Y178" s="0" t="s">
        <v>148</v>
      </c>
      <c r="Z178" s="0" t="n">
        <v>33968</v>
      </c>
      <c r="AB178" s="0" t="n">
        <v>0.005</v>
      </c>
      <c r="AC178" s="0" t="n">
        <v>-1</v>
      </c>
      <c r="AD178" s="0" t="n">
        <v>4143.24024666474</v>
      </c>
      <c r="AE178" s="0" t="n">
        <f aca="false">AD178/2204.59</f>
        <v>1.8793699720423</v>
      </c>
      <c r="AF178" s="0" t="n">
        <f aca="false">AE178/S178</f>
        <v>0.00514895882751315</v>
      </c>
      <c r="AG178" s="0" t="n">
        <f aca="false">AE178*EXP(AB178*AC178)</f>
        <v>1.86999657520209</v>
      </c>
      <c r="AH178" s="0" t="n">
        <f aca="false">AG178/S178</f>
        <v>0.00512327828822491</v>
      </c>
      <c r="AI178" s="0" t="s">
        <v>90</v>
      </c>
      <c r="AJ178" s="0" t="n">
        <f aca="false">IF(AI178="A",'FE DISTRIBUCIÓN'!$C$2,'FE DISTRIBUCIÓN'!$C$3)</f>
        <v>4.994E-006</v>
      </c>
      <c r="AK178" s="0" t="n">
        <f aca="false">W178*AJ178</f>
        <v>5.33359679424</v>
      </c>
      <c r="AL178" s="0" t="n">
        <f aca="false">AK178/365</f>
        <v>0.0146125939568219</v>
      </c>
      <c r="AM178" s="0" t="n">
        <f aca="false">AK178*EXP(AB178*AC178)</f>
        <v>5.30699536925089</v>
      </c>
      <c r="AN178" s="0" t="n">
        <f aca="false">AM178/365</f>
        <v>0.0145397133404134</v>
      </c>
      <c r="AO178" s="0" t="n">
        <v>5.223868284E-006</v>
      </c>
      <c r="AP178" s="0" t="n">
        <f aca="false">AO178*W178</f>
        <v>5.57909634222555</v>
      </c>
      <c r="AQ178" s="0" t="n">
        <f aca="false">AP178/365</f>
        <v>0.0152851954581522</v>
      </c>
      <c r="AR178" s="0" t="n">
        <f aca="false">AP178*EXP(AB178*AC178)</f>
        <v>5.55127048313267</v>
      </c>
      <c r="AS178" s="0" t="n">
        <f aca="false">AR178/365</f>
        <v>0.0152089602277608</v>
      </c>
      <c r="AT178" s="0" t="n">
        <v>3.02832944E-007</v>
      </c>
      <c r="AU178" s="0" t="n">
        <f aca="false">AT178*W178</f>
        <v>0.323425874911626</v>
      </c>
      <c r="AV178" s="0" t="n">
        <f aca="false">AU178/365</f>
        <v>0.000886098287429113</v>
      </c>
      <c r="AW178" s="0" t="n">
        <f aca="false">AU178*EXP(AB178*AC178)</f>
        <v>0.321812781630879</v>
      </c>
      <c r="AX178" s="0" t="n">
        <f aca="false">AW178/365</f>
        <v>0.000881678853783231</v>
      </c>
      <c r="AY178" s="0" t="n">
        <f aca="false">AW178+AR178+AM178+AG178</f>
        <v>13.0500752092165</v>
      </c>
      <c r="AZ178" s="0" t="n">
        <f aca="false">AH178+AN178+AS178+AX178</f>
        <v>0.0357536307101823</v>
      </c>
      <c r="BA178" s="0" t="n">
        <f aca="false">AH178*1000000</f>
        <v>5123.27828822491</v>
      </c>
      <c r="BB178" s="0" t="n">
        <f aca="false">BA178*'Dist Horaria'!$H$3</f>
        <v>178.518282788339</v>
      </c>
      <c r="BC178" s="0" t="n">
        <f aca="false">BA178*'Dist Horaria'!$I$3</f>
        <v>173.742751594955</v>
      </c>
      <c r="BD178" s="0" t="n">
        <f aca="false">BA178*'Dist Horaria'!$J$3</f>
        <v>169.235237087326</v>
      </c>
      <c r="BE178" s="0" t="n">
        <f aca="false">BA178*'Dist Horaria'!$K$3</f>
        <v>165.395010773831</v>
      </c>
      <c r="BF178" s="0" t="n">
        <f aca="false">BA178*'Dist Horaria'!$L$3</f>
        <v>162.588722478759</v>
      </c>
      <c r="BG178" s="0" t="n">
        <f aca="false">BA178*'Dist Horaria'!$M$3</f>
        <v>160.821981617187</v>
      </c>
      <c r="BH178" s="0" t="n">
        <f aca="false">BA178*'Dist Horaria'!$N$3</f>
        <v>168.080233299716</v>
      </c>
      <c r="BI178" s="0" t="n">
        <f aca="false">BA178*'Dist Horaria'!$O$3</f>
        <v>168.080233299716</v>
      </c>
      <c r="BJ178" s="0" t="n">
        <f aca="false">BA178*'Dist Horaria'!$P$3</f>
        <v>222.37582019915</v>
      </c>
      <c r="BK178" s="0" t="n">
        <f aca="false">BA178*'Dist Horaria'!$Q$3</f>
        <v>245.89633964329</v>
      </c>
      <c r="BL178" s="0" t="n">
        <f aca="false">BA178*'Dist Horaria'!$R$3</f>
        <v>263.002171966302</v>
      </c>
      <c r="BM178" s="0" t="n">
        <f aca="false">BA178*'Dist Horaria'!$S$3</f>
        <v>271.555088127808</v>
      </c>
      <c r="BN178" s="0" t="n">
        <f aca="false">BA178*'Dist Horaria'!$T$3</f>
        <v>273.693317168184</v>
      </c>
      <c r="BO178" s="0" t="n">
        <f aca="false">BA178*'Dist Horaria'!$U$3</f>
        <v>271.555088127808</v>
      </c>
      <c r="BP178" s="0" t="n">
        <f aca="false">BA178*'Dist Horaria'!$V$3</f>
        <v>267.278630047055</v>
      </c>
      <c r="BQ178" s="0" t="n">
        <f aca="false">BA178*'Dist Horaria'!$W$3</f>
        <v>260.863942925926</v>
      </c>
      <c r="BR178" s="0" t="n">
        <f aca="false">BA178*'Dist Horaria'!$X$3</f>
        <v>255.808403841091</v>
      </c>
      <c r="BS178" s="0" t="n">
        <f aca="false">BA178*'Dist Horaria'!$Y$3</f>
        <v>249.973783752174</v>
      </c>
      <c r="BT178" s="0" t="n">
        <f aca="false">BA178*'Dist Horaria'!$Z$3</f>
        <v>218.215375524839</v>
      </c>
      <c r="BU178" s="0" t="n">
        <f aca="false">BA178*'Dist Horaria'!$AA$3</f>
        <v>207.510358773527</v>
      </c>
      <c r="BV178" s="0" t="n">
        <f aca="false">BA178*'Dist Horaria'!$AB$3</f>
        <v>184.698086103894</v>
      </c>
      <c r="BW178" s="0" t="n">
        <f aca="false">BA178*'Dist Horaria'!$AC$3</f>
        <v>200.180479076729</v>
      </c>
      <c r="BX178" s="0" t="n">
        <f aca="false">BA178*'Dist Horaria'!$AD$3</f>
        <v>194.897801295164</v>
      </c>
      <c r="BY178" s="0" t="n">
        <f aca="false">BA178*'Dist Horaria'!$AE$3</f>
        <v>189.309036563297</v>
      </c>
      <c r="BZ178" s="0" t="n">
        <f aca="false">AN178*1000000</f>
        <v>14539.7133404134</v>
      </c>
      <c r="CA178" s="0" t="n">
        <f aca="false">BZ178*'Dist Horaria'!$H$6</f>
        <v>363.492833510335</v>
      </c>
      <c r="CB178" s="0" t="n">
        <f aca="false">BZ178*'Dist Horaria'!$I$6</f>
        <v>363.492833510335</v>
      </c>
      <c r="CC178" s="0" t="n">
        <f aca="false">BZ178*'Dist Horaria'!$J$6</f>
        <v>363.492833510335</v>
      </c>
      <c r="CD178" s="0" t="n">
        <f aca="false">BZ178*'Dist Horaria'!$K$6</f>
        <v>363.492833510335</v>
      </c>
      <c r="CE178" s="0" t="n">
        <f aca="false">BZ178*'Dist Horaria'!$L$6</f>
        <v>363.492833510335</v>
      </c>
      <c r="CF178" s="0" t="n">
        <f aca="false">BZ178*'Dist Horaria'!$M$6</f>
        <v>969.314222694226</v>
      </c>
      <c r="CG178" s="0" t="n">
        <f aca="false">BZ178*'Dist Horaria'!$N$6</f>
        <v>969.314222694226</v>
      </c>
      <c r="CH178" s="0" t="n">
        <f aca="false">BZ178*'Dist Horaria'!$O$6</f>
        <v>969.314222694226</v>
      </c>
      <c r="CI178" s="0" t="n">
        <f aca="false">BZ178*'Dist Horaria'!$P$6</f>
        <v>636.112458643085</v>
      </c>
      <c r="CJ178" s="0" t="n">
        <f aca="false">BZ178*'Dist Horaria'!$Q$6</f>
        <v>636.112458643085</v>
      </c>
      <c r="CK178" s="0" t="n">
        <f aca="false">BZ178*'Dist Horaria'!$R$6</f>
        <v>636.112458643085</v>
      </c>
      <c r="CL178" s="0" t="n">
        <f aca="false">BZ178*'Dist Horaria'!$S$6</f>
        <v>636.112458643085</v>
      </c>
      <c r="CM178" s="0" t="n">
        <f aca="false">BZ178*'Dist Horaria'!$T$6</f>
        <v>636.112458643085</v>
      </c>
      <c r="CN178" s="0" t="n">
        <f aca="false">BZ178*'Dist Horaria'!$U$6</f>
        <v>636.112458643085</v>
      </c>
      <c r="CO178" s="0" t="n">
        <f aca="false">BZ178*'Dist Horaria'!$V$6</f>
        <v>636.112458643085</v>
      </c>
      <c r="CP178" s="0" t="n">
        <f aca="false">BZ178*'Dist Horaria'!$W$6</f>
        <v>636.112458643085</v>
      </c>
      <c r="CQ178" s="0" t="n">
        <f aca="false">BZ178*'Dist Horaria'!$X$6</f>
        <v>969.314222694226</v>
      </c>
      <c r="CR178" s="0" t="n">
        <f aca="false">BZ178*'Dist Horaria'!$Y$6</f>
        <v>969.314222694226</v>
      </c>
      <c r="CS178" s="0" t="n">
        <f aca="false">BZ178*'Dist Horaria'!$Z$6</f>
        <v>969.314222694226</v>
      </c>
      <c r="CT178" s="0" t="n">
        <f aca="false">BZ178*'Dist Horaria'!$AA$6</f>
        <v>363.492833510335</v>
      </c>
      <c r="CU178" s="0" t="n">
        <f aca="false">BZ178*'Dist Horaria'!$AB$6</f>
        <v>363.492833510335</v>
      </c>
      <c r="CV178" s="0" t="n">
        <f aca="false">BZ178*'Dist Horaria'!$AC$6</f>
        <v>363.492833510335</v>
      </c>
      <c r="CW178" s="0" t="n">
        <f aca="false">BZ178*'Dist Horaria'!$AD$6</f>
        <v>363.492833510335</v>
      </c>
      <c r="CX178" s="0" t="n">
        <f aca="false">BZ178*'Dist Horaria'!$AE$6</f>
        <v>363.492833510335</v>
      </c>
      <c r="CY178" s="0" t="n">
        <f aca="false">AS178*1000000</f>
        <v>15208.9602277608</v>
      </c>
      <c r="CZ178" s="0" t="n">
        <f aca="false">CY178*'Dist Horaria'!$H$6</f>
        <v>380.224005694019</v>
      </c>
      <c r="DA178" s="0" t="n">
        <f aca="false">CY178*'Dist Horaria'!$I$6</f>
        <v>380.224005694019</v>
      </c>
      <c r="DB178" s="0" t="n">
        <f aca="false">CY178*'Dist Horaria'!$J$6</f>
        <v>380.224005694019</v>
      </c>
      <c r="DC178" s="0" t="n">
        <f aca="false">CY178*'Dist Horaria'!$K$6</f>
        <v>380.224005694019</v>
      </c>
      <c r="DD178" s="0" t="n">
        <f aca="false">CY178*'Dist Horaria'!$L$6</f>
        <v>380.224005694019</v>
      </c>
      <c r="DE178" s="0" t="n">
        <f aca="false">CY178*'Dist Horaria'!$M$6</f>
        <v>1013.93068185072</v>
      </c>
      <c r="DF178" s="0" t="n">
        <f aca="false">CY178*'Dist Horaria'!$N$6</f>
        <v>1013.93068185072</v>
      </c>
      <c r="DG178" s="0" t="n">
        <f aca="false">CY178*'Dist Horaria'!$O$6</f>
        <v>1013.93068185072</v>
      </c>
      <c r="DH178" s="0" t="n">
        <f aca="false">CY178*'Dist Horaria'!$P$6</f>
        <v>665.392009964533</v>
      </c>
      <c r="DI178" s="0" t="n">
        <f aca="false">CY178*'Dist Horaria'!$Q$6</f>
        <v>665.392009964533</v>
      </c>
      <c r="DJ178" s="0" t="n">
        <f aca="false">CY178*'Dist Horaria'!$R$6</f>
        <v>665.392009964533</v>
      </c>
      <c r="DK178" s="0" t="n">
        <f aca="false">CY178*'Dist Horaria'!$S$6</f>
        <v>665.392009964533</v>
      </c>
      <c r="DL178" s="0" t="n">
        <f aca="false">CY178*'Dist Horaria'!$T$6</f>
        <v>665.392009964533</v>
      </c>
      <c r="DM178" s="0" t="n">
        <f aca="false">CY178*'Dist Horaria'!$U$6</f>
        <v>665.392009964533</v>
      </c>
      <c r="DN178" s="0" t="n">
        <f aca="false">CY178*'Dist Horaria'!$V$6</f>
        <v>665.392009964533</v>
      </c>
      <c r="DO178" s="0" t="n">
        <f aca="false">CY178*'Dist Horaria'!$W$6</f>
        <v>665.392009964533</v>
      </c>
      <c r="DP178" s="0" t="n">
        <f aca="false">CY178*'Dist Horaria'!$X$6</f>
        <v>1013.93068185072</v>
      </c>
      <c r="DQ178" s="0" t="n">
        <f aca="false">CY178*'Dist Horaria'!$Y$6</f>
        <v>1013.93068185072</v>
      </c>
      <c r="DR178" s="0" t="n">
        <f aca="false">CY178*'Dist Horaria'!$Z$6</f>
        <v>1013.93068185072</v>
      </c>
      <c r="DS178" s="0" t="n">
        <f aca="false">CY178*'Dist Horaria'!$AA$6</f>
        <v>380.224005694019</v>
      </c>
      <c r="DT178" s="0" t="n">
        <f aca="false">CY178*'Dist Horaria'!$AB$6</f>
        <v>380.224005694019</v>
      </c>
      <c r="DU178" s="0" t="n">
        <f aca="false">CY178*'Dist Horaria'!$AC$6</f>
        <v>380.224005694019</v>
      </c>
      <c r="DV178" s="0" t="n">
        <f aca="false">CY178*'Dist Horaria'!$AD$6</f>
        <v>380.224005694019</v>
      </c>
      <c r="DW178" s="0" t="n">
        <f aca="false">CY178*'Dist Horaria'!$AE$6</f>
        <v>380.224005694019</v>
      </c>
      <c r="DX178" s="0" t="n">
        <f aca="false">AX178*1000000</f>
        <v>881.678853783231</v>
      </c>
      <c r="DY178" s="0" t="n">
        <f aca="false">DX178*'Dist Horaria'!$H$6</f>
        <v>22.0419713445808</v>
      </c>
      <c r="DZ178" s="0" t="n">
        <f aca="false">DX178*'Dist Horaria'!$I$6</f>
        <v>22.0419713445808</v>
      </c>
      <c r="EA178" s="0" t="n">
        <f aca="false">DX178*'Dist Horaria'!$J$6</f>
        <v>22.0419713445808</v>
      </c>
      <c r="EB178" s="0" t="n">
        <f aca="false">DX178*'Dist Horaria'!$K$6</f>
        <v>22.0419713445808</v>
      </c>
      <c r="EC178" s="0" t="n">
        <f aca="false">DX178*'Dist Horaria'!$L$6</f>
        <v>22.0419713445808</v>
      </c>
      <c r="ED178" s="0" t="n">
        <f aca="false">DX178*'Dist Horaria'!$M$6</f>
        <v>58.7785902522155</v>
      </c>
      <c r="EE178" s="0" t="n">
        <f aca="false">DX178*'Dist Horaria'!$N$6</f>
        <v>58.7785902522155</v>
      </c>
      <c r="EF178" s="0" t="n">
        <f aca="false">DX178*'Dist Horaria'!$O$6</f>
        <v>58.7785902522155</v>
      </c>
      <c r="EG178" s="0" t="n">
        <f aca="false">DX178*'Dist Horaria'!$P$6</f>
        <v>38.5734498530164</v>
      </c>
      <c r="EH178" s="0" t="n">
        <f aca="false">DX178*'Dist Horaria'!$Q$6</f>
        <v>38.5734498530164</v>
      </c>
      <c r="EI178" s="0" t="n">
        <f aca="false">DX178*'Dist Horaria'!$R$6</f>
        <v>38.5734498530164</v>
      </c>
      <c r="EJ178" s="0" t="n">
        <f aca="false">DX178*'Dist Horaria'!$S$6</f>
        <v>38.5734498530164</v>
      </c>
      <c r="EK178" s="0" t="n">
        <f aca="false">DX178*'Dist Horaria'!$T$6</f>
        <v>38.5734498530164</v>
      </c>
      <c r="EL178" s="0" t="n">
        <f aca="false">DX178*'Dist Horaria'!$U$6</f>
        <v>38.5734498530164</v>
      </c>
      <c r="EM178" s="0" t="n">
        <f aca="false">DX178*'Dist Horaria'!$V$6</f>
        <v>38.5734498530164</v>
      </c>
      <c r="EN178" s="0" t="n">
        <f aca="false">DX178*'Dist Horaria'!$W$6</f>
        <v>38.5734498530164</v>
      </c>
      <c r="EO178" s="0" t="n">
        <f aca="false">DX178*'Dist Horaria'!$X$6</f>
        <v>58.7785902522155</v>
      </c>
      <c r="EP178" s="0" t="n">
        <f aca="false">DX178*'Dist Horaria'!$Y$6</f>
        <v>58.7785902522155</v>
      </c>
      <c r="EQ178" s="0" t="n">
        <f aca="false">DX178*'Dist Horaria'!$Z$6</f>
        <v>58.7785902522155</v>
      </c>
      <c r="ER178" s="0" t="n">
        <f aca="false">DX178*'Dist Horaria'!$AA$6</f>
        <v>22.0419713445808</v>
      </c>
      <c r="ES178" s="0" t="n">
        <f aca="false">DX178*'Dist Horaria'!$AB$6</f>
        <v>22.0419713445808</v>
      </c>
      <c r="ET178" s="0" t="n">
        <f aca="false">DX178*'Dist Horaria'!$AC$6</f>
        <v>22.0419713445808</v>
      </c>
      <c r="EU178" s="0" t="n">
        <f aca="false">DX178*'Dist Horaria'!$AD$6</f>
        <v>22.0419713445808</v>
      </c>
      <c r="EV178" s="0" t="n">
        <f aca="false">DX178*'Dist Horaria'!$AE$6</f>
        <v>22.0419713445808</v>
      </c>
      <c r="EW178" s="0" t="n">
        <f aca="false">BB178+CA178+CZ178+DY178</f>
        <v>944.277093337274</v>
      </c>
      <c r="EX178" s="0" t="n">
        <f aca="false">BC178+CB178+DA178+DZ178</f>
        <v>939.501562143889</v>
      </c>
      <c r="EY178" s="0" t="n">
        <f aca="false">BD178+CC178+DB178+EA178</f>
        <v>934.99404763626</v>
      </c>
      <c r="EZ178" s="0" t="n">
        <f aca="false">BE178+CD178+DC178+EB178</f>
        <v>931.153821322765</v>
      </c>
      <c r="FA178" s="0" t="n">
        <f aca="false">BF178+CE178+DD178+EC178</f>
        <v>928.347533027693</v>
      </c>
      <c r="FB178" s="0" t="n">
        <f aca="false">BG178+CF178+DE178+ED178</f>
        <v>2202.84547641434</v>
      </c>
      <c r="FC178" s="0" t="n">
        <f aca="false">BH178+CG178+DF178+EE178</f>
        <v>2210.10372809687</v>
      </c>
      <c r="FD178" s="0" t="n">
        <f aca="false">BI178+CH178+DG178+EF178</f>
        <v>2210.10372809687</v>
      </c>
      <c r="FE178" s="0" t="n">
        <f aca="false">BJ178+CI178+DH178+EG178</f>
        <v>1562.45373865978</v>
      </c>
      <c r="FF178" s="0" t="n">
        <f aca="false">BK178+CJ178+DI178+EH178</f>
        <v>1585.97425810393</v>
      </c>
      <c r="FG178" s="0" t="n">
        <f aca="false">BL178+CK178+DJ178+EI178</f>
        <v>1603.08009042694</v>
      </c>
      <c r="FH178" s="0" t="n">
        <f aca="false">BM178+CL178+DK178+EJ178</f>
        <v>1611.63300658844</v>
      </c>
      <c r="FI178" s="0" t="n">
        <f aca="false">BN178+CM178+DL178+EK178</f>
        <v>1613.77123562882</v>
      </c>
      <c r="FJ178" s="0" t="n">
        <f aca="false">BO178+CN178+DM178+EL178</f>
        <v>1611.63300658844</v>
      </c>
      <c r="FK178" s="0" t="n">
        <f aca="false">BP178+CO178+DN178+EM178</f>
        <v>1607.35654850769</v>
      </c>
      <c r="FL178" s="0" t="n">
        <f aca="false">BQ178+CP178+DO178+EN178</f>
        <v>1600.94186138656</v>
      </c>
      <c r="FM178" s="0" t="n">
        <f aca="false">BR178+CQ178+DP178+EO178</f>
        <v>2297.83189863825</v>
      </c>
      <c r="FN178" s="0" t="n">
        <f aca="false">BS178+CR178+DQ178+EP178</f>
        <v>2291.99727854933</v>
      </c>
      <c r="FO178" s="0" t="n">
        <f aca="false">BT178+CS178+DR178+EQ178</f>
        <v>2260.238870322</v>
      </c>
      <c r="FP178" s="0" t="n">
        <f aca="false">BU178+CT178+DS178+ER178</f>
        <v>973.269169322461</v>
      </c>
      <c r="FQ178" s="0" t="n">
        <f aca="false">BV178+CU178+DT178+ES178</f>
        <v>950.456896652829</v>
      </c>
      <c r="FR178" s="0" t="n">
        <f aca="false">BW178+CV178+DU178+ET178</f>
        <v>965.939289625663</v>
      </c>
      <c r="FS178" s="0" t="n">
        <f aca="false">BX178+CW178+DV178+EU178</f>
        <v>960.656611844098</v>
      </c>
      <c r="FT178" s="0" t="n">
        <f aca="false">BY178+CX178+DW178+EV178</f>
        <v>955.067847112231</v>
      </c>
      <c r="FU178" s="0" t="n">
        <f aca="false">AM178*'Dist Horaria'!$H$10</f>
        <v>0.478962813240424</v>
      </c>
      <c r="FV178" s="0" t="n">
        <f aca="false">AM178*'Dist Horaria'!$I$10</f>
        <v>0.448256333410869</v>
      </c>
      <c r="FW178" s="0" t="n">
        <f aca="false">AM178*'Dist Horaria'!$J$10</f>
        <v>0.44631579082587</v>
      </c>
      <c r="FX178" s="0" t="n">
        <f aca="false">AM178*'Dist Horaria'!$K$10</f>
        <v>0.433479902057153</v>
      </c>
      <c r="FY178" s="0" t="n">
        <f aca="false">AM178*'Dist Horaria'!$L$10</f>
        <v>0.433653373802974</v>
      </c>
      <c r="FZ178" s="0" t="n">
        <f aca="false">AM178*'Dist Horaria'!$M$10</f>
        <v>0.464026955950064</v>
      </c>
      <c r="GA178" s="0" t="n">
        <f aca="false">AM178*'Dist Horaria'!$N$10</f>
        <v>0.438988680421415</v>
      </c>
      <c r="GB178" s="0" t="n">
        <f aca="false">AM178*'Dist Horaria'!$O$10</f>
        <v>0.431495961523286</v>
      </c>
      <c r="GC178" s="0" t="n">
        <f aca="false">AM178*'Dist Horaria'!$P$10</f>
        <v>0.438191790837499</v>
      </c>
      <c r="GD178" s="0" t="n">
        <f aca="false">AM178*'Dist Horaria'!$Q$10</f>
        <v>0.396548787793902</v>
      </c>
      <c r="GE178" s="0" t="n">
        <f aca="false">AM178*'Dist Horaria'!$R$10</f>
        <v>0.483849074138975</v>
      </c>
      <c r="GF178" s="0" t="n">
        <f aca="false">AM178*'Dist Horaria'!$S$10</f>
        <v>0.413225905248456</v>
      </c>
      <c r="GG178" s="0" t="n">
        <f aca="false">AR178*'Dist Horaria'!$H$10</f>
        <v>0.501008940589121</v>
      </c>
      <c r="GH178" s="0" t="n">
        <f aca="false">AR178*'Dist Horaria'!$I$10</f>
        <v>0.468889075532072</v>
      </c>
      <c r="GI178" s="0" t="n">
        <f aca="false">AR178*'Dist Horaria'!$J$10</f>
        <v>0.466859211923036</v>
      </c>
      <c r="GJ178" s="0" t="n">
        <f aca="false">AR178*'Dist Horaria'!$K$10</f>
        <v>0.453432501423265</v>
      </c>
      <c r="GK178" s="0" t="n">
        <f aca="false">AR178*'Dist Horaria'!$L$10</f>
        <v>0.453613957881248</v>
      </c>
      <c r="GL178" s="0" t="n">
        <f aca="false">AR178*'Dist Horaria'!$M$10</f>
        <v>0.485385602344534</v>
      </c>
      <c r="GM178" s="0" t="n">
        <f aca="false">AR178*'Dist Horaria'!$N$10</f>
        <v>0.459194842748988</v>
      </c>
      <c r="GN178" s="0" t="n">
        <f aca="false">AR178*'Dist Horaria'!$O$10</f>
        <v>0.451357242305883</v>
      </c>
      <c r="GO178" s="0" t="n">
        <f aca="false">AR178*'Dist Horaria'!$P$10</f>
        <v>0.458361273220899</v>
      </c>
      <c r="GP178" s="0" t="n">
        <f aca="false">AR178*'Dist Horaria'!$Q$10</f>
        <v>0.414801488909734</v>
      </c>
      <c r="GQ178" s="0" t="n">
        <f aca="false">AR178*'Dist Horaria'!$R$10</f>
        <v>0.506120110660263</v>
      </c>
      <c r="GR178" s="0" t="n">
        <f aca="false">AR178*'Dist Horaria'!$S$10</f>
        <v>0.432246235593632</v>
      </c>
      <c r="GS178" s="0" t="n">
        <f aca="false">AW178*'Dist Horaria'!$H$10</f>
        <v>0.029043996555891</v>
      </c>
      <c r="GT178" s="0" t="n">
        <f aca="false">AW178*'Dist Horaria'!$I$10</f>
        <v>0.0271819753931636</v>
      </c>
      <c r="GU178" s="0" t="n">
        <f aca="false">AW178*'Dist Horaria'!$J$10</f>
        <v>0.0270643021404658</v>
      </c>
      <c r="GV178" s="0" t="n">
        <f aca="false">AW178*'Dist Horaria'!$K$10</f>
        <v>0.0262859421114936</v>
      </c>
      <c r="GW178" s="0" t="n">
        <f aca="false">AW178*'Dist Horaria'!$L$10</f>
        <v>0.0262964613264491</v>
      </c>
      <c r="GX178" s="0" t="n">
        <f aca="false">AW178*'Dist Horaria'!$M$10</f>
        <v>0.0281382957880889</v>
      </c>
      <c r="GY178" s="0" t="n">
        <f aca="false">AW178*'Dist Horaria'!$N$10</f>
        <v>0.0266199908839993</v>
      </c>
      <c r="GZ178" s="0" t="n">
        <f aca="false">AW178*'Dist Horaria'!$O$10</f>
        <v>0.0261656372351236</v>
      </c>
      <c r="HA178" s="0" t="n">
        <f aca="false">AW178*'Dist Horaria'!$P$10</f>
        <v>0.0265716680128058</v>
      </c>
      <c r="HB178" s="0" t="n">
        <f aca="false">AW178*'Dist Horaria'!$Q$10</f>
        <v>0.0240464631252019</v>
      </c>
      <c r="HC178" s="0" t="n">
        <f aca="false">AW178*'Dist Horaria'!$R$10</f>
        <v>0.0293402962701602</v>
      </c>
      <c r="HD178" s="0" t="n">
        <f aca="false">AW178*'Dist Horaria'!$S$10</f>
        <v>0.0250577527880366</v>
      </c>
    </row>
    <row r="179" customFormat="false" ht="13.8" hidden="false" customHeight="false" outlineLevel="0" collapsed="false">
      <c r="A179" s="0" t="n">
        <v>4.554532</v>
      </c>
      <c r="B179" s="0" t="n">
        <v>-74.108531</v>
      </c>
      <c r="C179" s="0" t="n">
        <v>28</v>
      </c>
      <c r="D179" s="0" t="n">
        <v>19</v>
      </c>
      <c r="E179" s="0" t="n">
        <v>1746</v>
      </c>
      <c r="F179" s="0" t="n">
        <v>77</v>
      </c>
      <c r="G179" s="0" t="s">
        <v>655</v>
      </c>
      <c r="H179" s="1" t="n">
        <v>40886</v>
      </c>
      <c r="I179" s="0" t="s">
        <v>988</v>
      </c>
      <c r="J179" s="0" t="s">
        <v>989</v>
      </c>
      <c r="K179" s="0" t="s">
        <v>990</v>
      </c>
      <c r="L179" s="0" t="s">
        <v>991</v>
      </c>
      <c r="M179" s="0" t="s">
        <v>992</v>
      </c>
      <c r="N179" s="0" t="n">
        <v>2</v>
      </c>
      <c r="O179" s="0" t="s">
        <v>84</v>
      </c>
      <c r="P179" s="0" t="s">
        <v>85</v>
      </c>
      <c r="Q179" s="0" t="s">
        <v>86</v>
      </c>
      <c r="R179" s="0" t="s">
        <v>87</v>
      </c>
      <c r="S179" s="0" t="n">
        <v>365</v>
      </c>
      <c r="T179" s="0" t="n">
        <v>24</v>
      </c>
      <c r="U179" s="0" t="n">
        <v>3</v>
      </c>
      <c r="V179" s="0" t="n">
        <v>15000</v>
      </c>
      <c r="W179" s="0" t="n">
        <f aca="false">V179*12</f>
        <v>180000</v>
      </c>
      <c r="Y179" s="0" t="s">
        <v>344</v>
      </c>
      <c r="Z179" s="0" t="n">
        <v>3192</v>
      </c>
      <c r="AA179" s="0" t="s">
        <v>494</v>
      </c>
      <c r="AB179" s="0" t="n">
        <v>0.005</v>
      </c>
      <c r="AC179" s="0" t="n">
        <v>1</v>
      </c>
      <c r="AD179" s="0" t="n">
        <v>2.48056522626357</v>
      </c>
      <c r="AE179" s="0" t="n">
        <v>0.00112617661272366</v>
      </c>
      <c r="AF179" s="0" t="n">
        <f aca="false">AE179/S179</f>
        <v>3.0854153773251E-006</v>
      </c>
      <c r="AG179" s="0" t="n">
        <f aca="false">AE179*EXP(AB179*AC179)</f>
        <v>0.00113182159648631</v>
      </c>
      <c r="AH179" s="0" t="n">
        <f aca="false">AG179/S179</f>
        <v>3.10088108626386E-006</v>
      </c>
      <c r="AI179" s="0" t="s">
        <v>90</v>
      </c>
      <c r="AJ179" s="0" t="n">
        <f aca="false">IF(AI179="A",'FE DISTRIBUCIÓN'!$C$2,'FE DISTRIBUCIÓN'!$C$3)</f>
        <v>4.994E-006</v>
      </c>
      <c r="AK179" s="0" t="n">
        <f aca="false">W179*AJ179</f>
        <v>0.89892</v>
      </c>
      <c r="AL179" s="0" t="n">
        <f aca="false">AK179/365</f>
        <v>0.00246279452054794</v>
      </c>
      <c r="AM179" s="0" t="n">
        <f aca="false">AK179*EXP(AB179*AC179)</f>
        <v>0.903425855250933</v>
      </c>
      <c r="AN179" s="0" t="n">
        <f aca="false">AM179/365</f>
        <v>0.00247513932945461</v>
      </c>
      <c r="AO179" s="0" t="n">
        <v>5.223868284E-006</v>
      </c>
      <c r="AP179" s="0" t="n">
        <f aca="false">AO179*W179</f>
        <v>0.94029629112</v>
      </c>
      <c r="AQ179" s="0" t="n">
        <f aca="false">AP179/365</f>
        <v>0.00257615422224658</v>
      </c>
      <c r="AR179" s="0" t="n">
        <f aca="false">AP179*EXP(AB179*AC179)</f>
        <v>0.945009545893256</v>
      </c>
      <c r="AS179" s="0" t="n">
        <f aca="false">AR179/365</f>
        <v>0.00258906724902262</v>
      </c>
      <c r="AT179" s="0" t="n">
        <v>3.02832944E-007</v>
      </c>
      <c r="AU179" s="0" t="n">
        <f aca="false">AT179*W179</f>
        <v>0.05450992992</v>
      </c>
      <c r="AV179" s="0" t="n">
        <f aca="false">AU179/365</f>
        <v>0.000149342273753425</v>
      </c>
      <c r="AW179" s="0" t="n">
        <f aca="false">AU179*EXP(AB179*AC179)</f>
        <v>0.0547831620807685</v>
      </c>
      <c r="AX179" s="0" t="n">
        <f aca="false">AW179/365</f>
        <v>0.000150090855015804</v>
      </c>
      <c r="AY179" s="0" t="n">
        <f aca="false">AW179+AR179+AM179+AG179</f>
        <v>1.90435038482144</v>
      </c>
      <c r="AZ179" s="0" t="n">
        <f aca="false">AH179+AN179+AS179+AX179</f>
        <v>0.0052173983145793</v>
      </c>
      <c r="BA179" s="0" t="n">
        <f aca="false">AH179*1000000</f>
        <v>3.10088108626386</v>
      </c>
      <c r="BB179" s="0" t="n">
        <f aca="false">BA179*'Dist Horaria'!$H$3</f>
        <v>0.108048779611084</v>
      </c>
      <c r="BC179" s="0" t="n">
        <f aca="false">BA179*'Dist Horaria'!$I$3</f>
        <v>0.105158373601232</v>
      </c>
      <c r="BD179" s="0" t="n">
        <f aca="false">BA179*'Dist Horaria'!$J$3</f>
        <v>0.102430185574653</v>
      </c>
      <c r="BE179" s="0" t="n">
        <f aca="false">BA179*'Dist Horaria'!$K$3</f>
        <v>0.100105875929038</v>
      </c>
      <c r="BF179" s="0" t="n">
        <f aca="false">BA179*'Dist Horaria'!$L$3</f>
        <v>0.0984073606801611</v>
      </c>
      <c r="BG179" s="0" t="n">
        <f aca="false">BA179*'Dist Horaria'!$M$3</f>
        <v>0.0973380349450025</v>
      </c>
      <c r="BH179" s="0" t="n">
        <f aca="false">BA179*'Dist Horaria'!$N$3</f>
        <v>0.101731115721705</v>
      </c>
      <c r="BI179" s="0" t="n">
        <f aca="false">BA179*'Dist Horaria'!$O$3</f>
        <v>0.101731115721705</v>
      </c>
      <c r="BJ179" s="0" t="n">
        <f aca="false">BA179*'Dist Horaria'!$P$3</f>
        <v>0.134593698820306</v>
      </c>
      <c r="BK179" s="0" t="n">
        <f aca="false">BA179*'Dist Horaria'!$Q$3</f>
        <v>0.148829570810915</v>
      </c>
      <c r="BL179" s="0" t="n">
        <f aca="false">BA179*'Dist Horaria'!$R$3</f>
        <v>0.159182932258631</v>
      </c>
      <c r="BM179" s="0" t="n">
        <f aca="false">BA179*'Dist Horaria'!$S$3</f>
        <v>0.164359612982489</v>
      </c>
      <c r="BN179" s="0" t="n">
        <f aca="false">BA179*'Dist Horaria'!$T$3</f>
        <v>0.165653783163454</v>
      </c>
      <c r="BO179" s="0" t="n">
        <f aca="false">BA179*'Dist Horaria'!$U$3</f>
        <v>0.164359612982489</v>
      </c>
      <c r="BP179" s="0" t="n">
        <f aca="false">BA179*'Dist Horaria'!$V$3</f>
        <v>0.16177127262056</v>
      </c>
      <c r="BQ179" s="0" t="n">
        <f aca="false">BA179*'Dist Horaria'!$W$3</f>
        <v>0.157888762077667</v>
      </c>
      <c r="BR179" s="0" t="n">
        <f aca="false">BA179*'Dist Horaria'!$X$3</f>
        <v>0.154828880367734</v>
      </c>
      <c r="BS179" s="0" t="n">
        <f aca="false">BA179*'Dist Horaria'!$Y$3</f>
        <v>0.151297457309799</v>
      </c>
      <c r="BT179" s="0" t="n">
        <f aca="false">BA179*'Dist Horaria'!$Z$3</f>
        <v>0.132075575955369</v>
      </c>
      <c r="BU179" s="0" t="n">
        <f aca="false">BA179*'Dist Horaria'!$AA$3</f>
        <v>0.12559632924949</v>
      </c>
      <c r="BV179" s="0" t="n">
        <f aca="false">BA179*'Dist Horaria'!$AB$3</f>
        <v>0.111789125955743</v>
      </c>
      <c r="BW179" s="0" t="n">
        <f aca="false">BA179*'Dist Horaria'!$AC$3</f>
        <v>0.121159895380842</v>
      </c>
      <c r="BX179" s="0" t="n">
        <f aca="false">BA179*'Dist Horaria'!$AD$3</f>
        <v>0.117962537225355</v>
      </c>
      <c r="BY179" s="0" t="n">
        <f aca="false">BA179*'Dist Horaria'!$AE$3</f>
        <v>0.114579918933381</v>
      </c>
      <c r="BZ179" s="0" t="n">
        <f aca="false">AN179*1000000</f>
        <v>2475.13932945461</v>
      </c>
      <c r="CA179" s="0" t="n">
        <f aca="false">BZ179*'Dist Horaria'!$H$6</f>
        <v>61.8784832363653</v>
      </c>
      <c r="CB179" s="0" t="n">
        <f aca="false">BZ179*'Dist Horaria'!$I$6</f>
        <v>61.8784832363653</v>
      </c>
      <c r="CC179" s="0" t="n">
        <f aca="false">BZ179*'Dist Horaria'!$J$6</f>
        <v>61.8784832363653</v>
      </c>
      <c r="CD179" s="0" t="n">
        <f aca="false">BZ179*'Dist Horaria'!$K$6</f>
        <v>61.8784832363653</v>
      </c>
      <c r="CE179" s="0" t="n">
        <f aca="false">BZ179*'Dist Horaria'!$L$6</f>
        <v>61.8784832363653</v>
      </c>
      <c r="CF179" s="0" t="n">
        <f aca="false">BZ179*'Dist Horaria'!$M$6</f>
        <v>165.009288630307</v>
      </c>
      <c r="CG179" s="0" t="n">
        <f aca="false">BZ179*'Dist Horaria'!$N$6</f>
        <v>165.009288630307</v>
      </c>
      <c r="CH179" s="0" t="n">
        <f aca="false">BZ179*'Dist Horaria'!$O$6</f>
        <v>165.009288630307</v>
      </c>
      <c r="CI179" s="0" t="n">
        <f aca="false">BZ179*'Dist Horaria'!$P$6</f>
        <v>108.287345663639</v>
      </c>
      <c r="CJ179" s="0" t="n">
        <f aca="false">BZ179*'Dist Horaria'!$Q$6</f>
        <v>108.287345663639</v>
      </c>
      <c r="CK179" s="0" t="n">
        <f aca="false">BZ179*'Dist Horaria'!$R$6</f>
        <v>108.287345663639</v>
      </c>
      <c r="CL179" s="0" t="n">
        <f aca="false">BZ179*'Dist Horaria'!$S$6</f>
        <v>108.287345663639</v>
      </c>
      <c r="CM179" s="0" t="n">
        <f aca="false">BZ179*'Dist Horaria'!$T$6</f>
        <v>108.287345663639</v>
      </c>
      <c r="CN179" s="0" t="n">
        <f aca="false">BZ179*'Dist Horaria'!$U$6</f>
        <v>108.287345663639</v>
      </c>
      <c r="CO179" s="0" t="n">
        <f aca="false">BZ179*'Dist Horaria'!$V$6</f>
        <v>108.287345663639</v>
      </c>
      <c r="CP179" s="0" t="n">
        <f aca="false">BZ179*'Dist Horaria'!$W$6</f>
        <v>108.287345663639</v>
      </c>
      <c r="CQ179" s="0" t="n">
        <f aca="false">BZ179*'Dist Horaria'!$X$6</f>
        <v>165.009288630307</v>
      </c>
      <c r="CR179" s="0" t="n">
        <f aca="false">BZ179*'Dist Horaria'!$Y$6</f>
        <v>165.009288630307</v>
      </c>
      <c r="CS179" s="0" t="n">
        <f aca="false">BZ179*'Dist Horaria'!$Z$6</f>
        <v>165.009288630307</v>
      </c>
      <c r="CT179" s="0" t="n">
        <f aca="false">BZ179*'Dist Horaria'!$AA$6</f>
        <v>61.8784832363653</v>
      </c>
      <c r="CU179" s="0" t="n">
        <f aca="false">BZ179*'Dist Horaria'!$AB$6</f>
        <v>61.8784832363653</v>
      </c>
      <c r="CV179" s="0" t="n">
        <f aca="false">BZ179*'Dist Horaria'!$AC$6</f>
        <v>61.8784832363653</v>
      </c>
      <c r="CW179" s="0" t="n">
        <f aca="false">BZ179*'Dist Horaria'!$AD$6</f>
        <v>61.8784832363653</v>
      </c>
      <c r="CX179" s="0" t="n">
        <f aca="false">BZ179*'Dist Horaria'!$AE$6</f>
        <v>61.8784832363653</v>
      </c>
      <c r="CY179" s="0" t="n">
        <f aca="false">AS179*1000000</f>
        <v>2589.06724902262</v>
      </c>
      <c r="CZ179" s="0" t="n">
        <f aca="false">CY179*'Dist Horaria'!$H$6</f>
        <v>64.7266812255655</v>
      </c>
      <c r="DA179" s="0" t="n">
        <f aca="false">CY179*'Dist Horaria'!$I$6</f>
        <v>64.7266812255655</v>
      </c>
      <c r="DB179" s="0" t="n">
        <f aca="false">CY179*'Dist Horaria'!$J$6</f>
        <v>64.7266812255655</v>
      </c>
      <c r="DC179" s="0" t="n">
        <f aca="false">CY179*'Dist Horaria'!$K$6</f>
        <v>64.7266812255655</v>
      </c>
      <c r="DD179" s="0" t="n">
        <f aca="false">CY179*'Dist Horaria'!$L$6</f>
        <v>64.7266812255655</v>
      </c>
      <c r="DE179" s="0" t="n">
        <f aca="false">CY179*'Dist Horaria'!$M$6</f>
        <v>172.604483268175</v>
      </c>
      <c r="DF179" s="0" t="n">
        <f aca="false">CY179*'Dist Horaria'!$N$6</f>
        <v>172.604483268175</v>
      </c>
      <c r="DG179" s="0" t="n">
        <f aca="false">CY179*'Dist Horaria'!$O$6</f>
        <v>172.604483268175</v>
      </c>
      <c r="DH179" s="0" t="n">
        <f aca="false">CY179*'Dist Horaria'!$P$6</f>
        <v>113.27169214474</v>
      </c>
      <c r="DI179" s="0" t="n">
        <f aca="false">CY179*'Dist Horaria'!$Q$6</f>
        <v>113.27169214474</v>
      </c>
      <c r="DJ179" s="0" t="n">
        <f aca="false">CY179*'Dist Horaria'!$R$6</f>
        <v>113.27169214474</v>
      </c>
      <c r="DK179" s="0" t="n">
        <f aca="false">CY179*'Dist Horaria'!$S$6</f>
        <v>113.27169214474</v>
      </c>
      <c r="DL179" s="0" t="n">
        <f aca="false">CY179*'Dist Horaria'!$T$6</f>
        <v>113.27169214474</v>
      </c>
      <c r="DM179" s="0" t="n">
        <f aca="false">CY179*'Dist Horaria'!$U$6</f>
        <v>113.27169214474</v>
      </c>
      <c r="DN179" s="0" t="n">
        <f aca="false">CY179*'Dist Horaria'!$V$6</f>
        <v>113.27169214474</v>
      </c>
      <c r="DO179" s="0" t="n">
        <f aca="false">CY179*'Dist Horaria'!$W$6</f>
        <v>113.27169214474</v>
      </c>
      <c r="DP179" s="0" t="n">
        <f aca="false">CY179*'Dist Horaria'!$X$6</f>
        <v>172.604483268175</v>
      </c>
      <c r="DQ179" s="0" t="n">
        <f aca="false">CY179*'Dist Horaria'!$Y$6</f>
        <v>172.604483268175</v>
      </c>
      <c r="DR179" s="0" t="n">
        <f aca="false">CY179*'Dist Horaria'!$Z$6</f>
        <v>172.604483268175</v>
      </c>
      <c r="DS179" s="0" t="n">
        <f aca="false">CY179*'Dist Horaria'!$AA$6</f>
        <v>64.7266812255655</v>
      </c>
      <c r="DT179" s="0" t="n">
        <f aca="false">CY179*'Dist Horaria'!$AB$6</f>
        <v>64.7266812255655</v>
      </c>
      <c r="DU179" s="0" t="n">
        <f aca="false">CY179*'Dist Horaria'!$AC$6</f>
        <v>64.7266812255655</v>
      </c>
      <c r="DV179" s="0" t="n">
        <f aca="false">CY179*'Dist Horaria'!$AD$6</f>
        <v>64.7266812255655</v>
      </c>
      <c r="DW179" s="0" t="n">
        <f aca="false">CY179*'Dist Horaria'!$AE$6</f>
        <v>64.7266812255655</v>
      </c>
      <c r="DX179" s="0" t="n">
        <f aca="false">AX179*1000000</f>
        <v>150.090855015804</v>
      </c>
      <c r="DY179" s="0" t="n">
        <f aca="false">DX179*'Dist Horaria'!$H$6</f>
        <v>3.7522713753951</v>
      </c>
      <c r="DZ179" s="0" t="n">
        <f aca="false">DX179*'Dist Horaria'!$I$6</f>
        <v>3.7522713753951</v>
      </c>
      <c r="EA179" s="0" t="n">
        <f aca="false">DX179*'Dist Horaria'!$J$6</f>
        <v>3.7522713753951</v>
      </c>
      <c r="EB179" s="0" t="n">
        <f aca="false">DX179*'Dist Horaria'!$K$6</f>
        <v>3.7522713753951</v>
      </c>
      <c r="EC179" s="0" t="n">
        <f aca="false">DX179*'Dist Horaria'!$L$6</f>
        <v>3.7522713753951</v>
      </c>
      <c r="ED179" s="0" t="n">
        <f aca="false">DX179*'Dist Horaria'!$M$6</f>
        <v>10.0060570010536</v>
      </c>
      <c r="EE179" s="0" t="n">
        <f aca="false">DX179*'Dist Horaria'!$N$6</f>
        <v>10.0060570010536</v>
      </c>
      <c r="EF179" s="0" t="n">
        <f aca="false">DX179*'Dist Horaria'!$O$6</f>
        <v>10.0060570010536</v>
      </c>
      <c r="EG179" s="0" t="n">
        <f aca="false">DX179*'Dist Horaria'!$P$6</f>
        <v>6.56647490694143</v>
      </c>
      <c r="EH179" s="0" t="n">
        <f aca="false">DX179*'Dist Horaria'!$Q$6</f>
        <v>6.56647490694143</v>
      </c>
      <c r="EI179" s="0" t="n">
        <f aca="false">DX179*'Dist Horaria'!$R$6</f>
        <v>6.56647490694143</v>
      </c>
      <c r="EJ179" s="0" t="n">
        <f aca="false">DX179*'Dist Horaria'!$S$6</f>
        <v>6.56647490694143</v>
      </c>
      <c r="EK179" s="0" t="n">
        <f aca="false">DX179*'Dist Horaria'!$T$6</f>
        <v>6.56647490694143</v>
      </c>
      <c r="EL179" s="0" t="n">
        <f aca="false">DX179*'Dist Horaria'!$U$6</f>
        <v>6.56647490694143</v>
      </c>
      <c r="EM179" s="0" t="n">
        <f aca="false">DX179*'Dist Horaria'!$V$6</f>
        <v>6.56647490694143</v>
      </c>
      <c r="EN179" s="0" t="n">
        <f aca="false">DX179*'Dist Horaria'!$W$6</f>
        <v>6.56647490694143</v>
      </c>
      <c r="EO179" s="0" t="n">
        <f aca="false">DX179*'Dist Horaria'!$X$6</f>
        <v>10.0060570010536</v>
      </c>
      <c r="EP179" s="0" t="n">
        <f aca="false">DX179*'Dist Horaria'!$Y$6</f>
        <v>10.0060570010536</v>
      </c>
      <c r="EQ179" s="0" t="n">
        <f aca="false">DX179*'Dist Horaria'!$Z$6</f>
        <v>10.0060570010536</v>
      </c>
      <c r="ER179" s="0" t="n">
        <f aca="false">DX179*'Dist Horaria'!$AA$6</f>
        <v>3.7522713753951</v>
      </c>
      <c r="ES179" s="0" t="n">
        <f aca="false">DX179*'Dist Horaria'!$AB$6</f>
        <v>3.7522713753951</v>
      </c>
      <c r="ET179" s="0" t="n">
        <f aca="false">DX179*'Dist Horaria'!$AC$6</f>
        <v>3.7522713753951</v>
      </c>
      <c r="EU179" s="0" t="n">
        <f aca="false">DX179*'Dist Horaria'!$AD$6</f>
        <v>3.7522713753951</v>
      </c>
      <c r="EV179" s="0" t="n">
        <f aca="false">DX179*'Dist Horaria'!$AE$6</f>
        <v>3.7522713753951</v>
      </c>
      <c r="EW179" s="0" t="n">
        <f aca="false">BB179+CA179+CZ179+DY179</f>
        <v>130.465484616937</v>
      </c>
      <c r="EX179" s="0" t="n">
        <f aca="false">BC179+CB179+DA179+DZ179</f>
        <v>130.462594210927</v>
      </c>
      <c r="EY179" s="0" t="n">
        <f aca="false">BD179+CC179+DB179+EA179</f>
        <v>130.459866022901</v>
      </c>
      <c r="EZ179" s="0" t="n">
        <f aca="false">BE179+CD179+DC179+EB179</f>
        <v>130.457541713255</v>
      </c>
      <c r="FA179" s="0" t="n">
        <f aca="false">BF179+CE179+DD179+EC179</f>
        <v>130.455843198006</v>
      </c>
      <c r="FB179" s="0" t="n">
        <f aca="false">BG179+CF179+DE179+ED179</f>
        <v>347.717166934481</v>
      </c>
      <c r="FC179" s="0" t="n">
        <f aca="false">BH179+CG179+DF179+EE179</f>
        <v>347.721560015257</v>
      </c>
      <c r="FD179" s="0" t="n">
        <f aca="false">BI179+CH179+DG179+EF179</f>
        <v>347.721560015257</v>
      </c>
      <c r="FE179" s="0" t="n">
        <f aca="false">BJ179+CI179+DH179+EG179</f>
        <v>228.260106414141</v>
      </c>
      <c r="FF179" s="0" t="n">
        <f aca="false">BK179+CJ179+DI179+EH179</f>
        <v>228.274342286131</v>
      </c>
      <c r="FG179" s="0" t="n">
        <f aca="false">BL179+CK179+DJ179+EI179</f>
        <v>228.284695647579</v>
      </c>
      <c r="FH179" s="0" t="n">
        <f aca="false">BM179+CL179+DK179+EJ179</f>
        <v>228.289872328303</v>
      </c>
      <c r="FI179" s="0" t="n">
        <f aca="false">BN179+CM179+DL179+EK179</f>
        <v>228.291166498484</v>
      </c>
      <c r="FJ179" s="0" t="n">
        <f aca="false">BO179+CN179+DM179+EL179</f>
        <v>228.289872328303</v>
      </c>
      <c r="FK179" s="0" t="n">
        <f aca="false">BP179+CO179+DN179+EM179</f>
        <v>228.287283987941</v>
      </c>
      <c r="FL179" s="0" t="n">
        <f aca="false">BQ179+CP179+DO179+EN179</f>
        <v>228.283401477398</v>
      </c>
      <c r="FM179" s="0" t="n">
        <f aca="false">BR179+CQ179+DP179+EO179</f>
        <v>347.774657779903</v>
      </c>
      <c r="FN179" s="0" t="n">
        <f aca="false">BS179+CR179+DQ179+EP179</f>
        <v>347.771126356845</v>
      </c>
      <c r="FO179" s="0" t="n">
        <f aca="false">BT179+CS179+DR179+EQ179</f>
        <v>347.751904475491</v>
      </c>
      <c r="FP179" s="0" t="n">
        <f aca="false">BU179+CT179+DS179+ER179</f>
        <v>130.483032166575</v>
      </c>
      <c r="FQ179" s="0" t="n">
        <f aca="false">BV179+CU179+DT179+ES179</f>
        <v>130.469224963282</v>
      </c>
      <c r="FR179" s="0" t="n">
        <f aca="false">BW179+CV179+DU179+ET179</f>
        <v>130.478595732707</v>
      </c>
      <c r="FS179" s="0" t="n">
        <f aca="false">BX179+CW179+DV179+EU179</f>
        <v>130.475398374551</v>
      </c>
      <c r="FT179" s="0" t="n">
        <f aca="false">BY179+CX179+DW179+EV179</f>
        <v>130.472015756259</v>
      </c>
      <c r="FU179" s="0" t="n">
        <f aca="false">AM179*'Dist Horaria'!$H$10</f>
        <v>0.0815352867447861</v>
      </c>
      <c r="FV179" s="0" t="n">
        <f aca="false">AM179*'Dist Horaria'!$I$10</f>
        <v>0.0763080299127009</v>
      </c>
      <c r="FW179" s="0" t="n">
        <f aca="false">AM179*'Dist Horaria'!$J$10</f>
        <v>0.0759776854856714</v>
      </c>
      <c r="FX179" s="0" t="n">
        <f aca="false">AM179*'Dist Horaria'!$K$10</f>
        <v>0.073792593360667</v>
      </c>
      <c r="FY179" s="0" t="n">
        <f aca="false">AM179*'Dist Horaria'!$L$10</f>
        <v>0.0738221239800526</v>
      </c>
      <c r="FZ179" s="0" t="n">
        <f aca="false">AM179*'Dist Horaria'!$M$10</f>
        <v>0.0789927106338983</v>
      </c>
      <c r="GA179" s="0" t="n">
        <f aca="false">AM179*'Dist Horaria'!$N$10</f>
        <v>0.0747303693447875</v>
      </c>
      <c r="GB179" s="0" t="n">
        <f aca="false">AM179*'Dist Horaria'!$O$10</f>
        <v>0.0734548611696875</v>
      </c>
      <c r="GC179" s="0" t="n">
        <f aca="false">AM179*'Dist Horaria'!$P$10</f>
        <v>0.0745947124233472</v>
      </c>
      <c r="GD179" s="0" t="n">
        <f aca="false">AM179*'Dist Horaria'!$Q$10</f>
        <v>0.0675056982030108</v>
      </c>
      <c r="GE179" s="0" t="n">
        <f aca="false">AM179*'Dist Horaria'!$R$10</f>
        <v>0.0823670896999628</v>
      </c>
      <c r="GF179" s="0" t="n">
        <f aca="false">AM179*'Dist Horaria'!$S$10</f>
        <v>0.0703446942923606</v>
      </c>
      <c r="GG179" s="0" t="n">
        <f aca="false">AR179*'Dist Horaria'!$H$10</f>
        <v>0.085288265609318</v>
      </c>
      <c r="GH179" s="0" t="n">
        <f aca="false">AR179*'Dist Horaria'!$I$10</f>
        <v>0.0798204039398241</v>
      </c>
      <c r="GI179" s="0" t="n">
        <f aca="false">AR179*'Dist Horaria'!$J$10</f>
        <v>0.0794748541250152</v>
      </c>
      <c r="GJ179" s="0" t="n">
        <f aca="false">AR179*'Dist Horaria'!$K$10</f>
        <v>0.0771891846317376</v>
      </c>
      <c r="GK179" s="0" t="n">
        <f aca="false">AR179*'Dist Horaria'!$L$10</f>
        <v>0.0772200745127979</v>
      </c>
      <c r="GL179" s="0" t="n">
        <f aca="false">AR179*'Dist Horaria'!$M$10</f>
        <v>0.0826286575385685</v>
      </c>
      <c r="GM179" s="0" t="n">
        <f aca="false">AR179*'Dist Horaria'!$N$10</f>
        <v>0.0781701254048541</v>
      </c>
      <c r="GN179" s="0" t="n">
        <f aca="false">AR179*'Dist Horaria'!$O$10</f>
        <v>0.0768359070023936</v>
      </c>
      <c r="GO179" s="0" t="n">
        <f aca="false">AR179*'Dist Horaria'!$P$10</f>
        <v>0.0780282243456997</v>
      </c>
      <c r="GP179" s="0" t="n">
        <f aca="false">AR179*'Dist Horaria'!$Q$10</f>
        <v>0.0706129106591878</v>
      </c>
      <c r="GQ179" s="0" t="n">
        <f aca="false">AR179*'Dist Horaria'!$R$10</f>
        <v>0.0861583555324427</v>
      </c>
      <c r="GR179" s="0" t="n">
        <f aca="false">AR179*'Dist Horaria'!$S$10</f>
        <v>0.0735825825914174</v>
      </c>
      <c r="GS179" s="0" t="n">
        <f aca="false">AW179*'Dist Horaria'!$H$10</f>
        <v>0.00494424728169959</v>
      </c>
      <c r="GT179" s="0" t="n">
        <f aca="false">AW179*'Dist Horaria'!$I$10</f>
        <v>0.00462726979361299</v>
      </c>
      <c r="GU179" s="0" t="n">
        <f aca="false">AW179*'Dist Horaria'!$J$10</f>
        <v>0.00460723792029074</v>
      </c>
      <c r="GV179" s="0" t="n">
        <f aca="false">AW179*'Dist Horaria'!$K$10</f>
        <v>0.00447473534097029</v>
      </c>
      <c r="GW179" s="0" t="n">
        <f aca="false">AW179*'Dist Horaria'!$L$10</f>
        <v>0.00447652605871292</v>
      </c>
      <c r="GX179" s="0" t="n">
        <f aca="false">AW179*'Dist Horaria'!$M$10</f>
        <v>0.00479006710368513</v>
      </c>
      <c r="GY179" s="0" t="n">
        <f aca="false">AW179*'Dist Horaria'!$N$10</f>
        <v>0.00453160147274517</v>
      </c>
      <c r="GZ179" s="0" t="n">
        <f aca="false">AW179*'Dist Horaria'!$O$10</f>
        <v>0.00445425547839963</v>
      </c>
      <c r="HA179" s="0" t="n">
        <f aca="false">AW179*'Dist Horaria'!$P$10</f>
        <v>0.00452337532438839</v>
      </c>
      <c r="HB179" s="0" t="n">
        <f aca="false">AW179*'Dist Horaria'!$Q$10</f>
        <v>0.00409350206719929</v>
      </c>
      <c r="HC179" s="0" t="n">
        <f aca="false">AW179*'Dist Horaria'!$R$10</f>
        <v>0.00499468727724306</v>
      </c>
      <c r="HD179" s="0" t="n">
        <f aca="false">AW179*'Dist Horaria'!$S$10</f>
        <v>0.0042656569618213</v>
      </c>
    </row>
    <row r="180" customFormat="false" ht="13.8" hidden="false" customHeight="false" outlineLevel="0" collapsed="false">
      <c r="A180" s="0" t="n">
        <v>4.54948017738289</v>
      </c>
      <c r="B180" s="0" t="n">
        <v>-74.1133092567989</v>
      </c>
      <c r="C180" s="0" t="n">
        <v>28</v>
      </c>
      <c r="D180" s="0" t="n">
        <v>18</v>
      </c>
      <c r="E180" s="0" t="n">
        <v>1733</v>
      </c>
      <c r="F180" s="0" t="n">
        <v>78</v>
      </c>
      <c r="G180" s="0" t="s">
        <v>655</v>
      </c>
      <c r="H180" s="1" t="n">
        <v>39589</v>
      </c>
      <c r="I180" s="0" t="s">
        <v>993</v>
      </c>
      <c r="J180" s="0" t="s">
        <v>994</v>
      </c>
      <c r="K180" s="0" t="s">
        <v>995</v>
      </c>
      <c r="L180" s="0" t="s">
        <v>996</v>
      </c>
      <c r="M180" s="0" t="s">
        <v>997</v>
      </c>
      <c r="N180" s="0" t="n">
        <v>2</v>
      </c>
      <c r="O180" s="0" t="s">
        <v>84</v>
      </c>
      <c r="P180" s="0" t="n">
        <v>6</v>
      </c>
      <c r="Q180" s="0" t="s">
        <v>305</v>
      </c>
      <c r="R180" s="0" t="n">
        <v>24</v>
      </c>
      <c r="S180" s="0" t="n">
        <v>365</v>
      </c>
      <c r="T180" s="0" t="n">
        <v>24</v>
      </c>
      <c r="U180" s="0" t="n">
        <v>1</v>
      </c>
      <c r="V180" s="0" t="n">
        <v>49745.9274</v>
      </c>
      <c r="W180" s="0" t="n">
        <f aca="false">V180*12</f>
        <v>596951.1288</v>
      </c>
      <c r="X180" s="0" t="n">
        <v>1</v>
      </c>
      <c r="Y180" s="0" t="s">
        <v>998</v>
      </c>
      <c r="Z180" s="0" t="n">
        <v>1320.8</v>
      </c>
      <c r="AA180" s="0" t="s">
        <v>494</v>
      </c>
      <c r="AB180" s="0" t="n">
        <v>0.005</v>
      </c>
      <c r="AC180" s="0" t="n">
        <v>4</v>
      </c>
      <c r="AD180" s="0" t="n">
        <v>2.74400405800951</v>
      </c>
      <c r="AE180" s="0" t="n">
        <v>0.00187717592908271</v>
      </c>
      <c r="AF180" s="0" t="n">
        <f aca="false">AE180/S180</f>
        <v>5.14294775091153E-006</v>
      </c>
      <c r="AG180" s="0" t="n">
        <f aca="false">AE180*EXP(AB180*AC180)</f>
        <v>0.00191509739831615</v>
      </c>
      <c r="AH180" s="0" t="n">
        <f aca="false">AG180/S180</f>
        <v>5.24684218716753E-006</v>
      </c>
      <c r="AI180" s="0" t="s">
        <v>90</v>
      </c>
      <c r="AJ180" s="0" t="n">
        <f aca="false">IF(AI180="A",'FE DISTRIBUCIÓN'!$C$2,'FE DISTRIBUCIÓN'!$C$3)</f>
        <v>4.994E-006</v>
      </c>
      <c r="AK180" s="0" t="n">
        <f aca="false">W180*AJ180</f>
        <v>2.9811739372272</v>
      </c>
      <c r="AL180" s="0" t="n">
        <f aca="false">AK180/365</f>
        <v>0.00816759982801973</v>
      </c>
      <c r="AM180" s="0" t="n">
        <f aca="false">AK180*EXP(AB180*AC180)</f>
        <v>3.04139764561203</v>
      </c>
      <c r="AN180" s="0" t="n">
        <f aca="false">AM180/365</f>
        <v>0.00833259628934803</v>
      </c>
      <c r="AO180" s="0" t="n">
        <v>5.223868284E-006</v>
      </c>
      <c r="AP180" s="0" t="n">
        <f aca="false">AO180*W180</f>
        <v>3.11839406883632</v>
      </c>
      <c r="AQ180" s="0" t="n">
        <f aca="false">AP180/365</f>
        <v>0.00854354539407211</v>
      </c>
      <c r="AR180" s="0" t="n">
        <f aca="false">AP180*EXP(AB180*AC180)</f>
        <v>3.1813898077583</v>
      </c>
      <c r="AS180" s="0" t="n">
        <f aca="false">AR180/365</f>
        <v>0.00871613645961178</v>
      </c>
      <c r="AT180" s="0" t="n">
        <v>3.02832944E-007</v>
      </c>
      <c r="AU180" s="0" t="n">
        <f aca="false">AT180*W180</f>
        <v>0.180776467758627</v>
      </c>
      <c r="AV180" s="0" t="n">
        <f aca="false">AU180/365</f>
        <v>0.000495277993859253</v>
      </c>
      <c r="AW180" s="0" t="n">
        <f aca="false">AU180*EXP(AB180*AC180)</f>
        <v>0.184428394652655</v>
      </c>
      <c r="AX180" s="0" t="n">
        <f aca="false">AW180/365</f>
        <v>0.000505283273020973</v>
      </c>
      <c r="AY180" s="0" t="n">
        <f aca="false">AW180+AR180+AM180+AG180</f>
        <v>6.4091309454213</v>
      </c>
      <c r="AZ180" s="0" t="n">
        <f aca="false">AH180+AN180+AS180+AX180</f>
        <v>0.0175592628641679</v>
      </c>
      <c r="BA180" s="0" t="n">
        <f aca="false">AH180*1000000</f>
        <v>5.24684218716753</v>
      </c>
      <c r="BB180" s="0" t="n">
        <f aca="false">BA180*'Dist Horaria'!$H$3</f>
        <v>0.182823810189528</v>
      </c>
      <c r="BC180" s="0" t="n">
        <f aca="false">BA180*'Dist Horaria'!$I$3</f>
        <v>0.177933102107328</v>
      </c>
      <c r="BD180" s="0" t="n">
        <f aca="false">BA180*'Dist Horaria'!$J$3</f>
        <v>0.173316874772526</v>
      </c>
      <c r="BE180" s="0" t="n">
        <f aca="false">BA180*'Dist Horaria'!$K$3</f>
        <v>0.169384029376205</v>
      </c>
      <c r="BF180" s="0" t="n">
        <f aca="false">BA180*'Dist Horaria'!$L$3</f>
        <v>0.166510058651293</v>
      </c>
      <c r="BG180" s="0" t="n">
        <f aca="false">BA180*'Dist Horaria'!$M$3</f>
        <v>0.164700707301476</v>
      </c>
      <c r="BH180" s="0" t="n">
        <f aca="false">BA180*'Dist Horaria'!$N$3</f>
        <v>0.172134014451802</v>
      </c>
      <c r="BI180" s="0" t="n">
        <f aca="false">BA180*'Dist Horaria'!$O$3</f>
        <v>0.172134014451802</v>
      </c>
      <c r="BJ180" s="0" t="n">
        <f aca="false">BA180*'Dist Horaria'!$P$3</f>
        <v>0.227739109450394</v>
      </c>
      <c r="BK180" s="0" t="n">
        <f aca="false">BA180*'Dist Horaria'!$Q$3</f>
        <v>0.251826899873032</v>
      </c>
      <c r="BL180" s="0" t="n">
        <f aca="false">BA180*'Dist Horaria'!$R$3</f>
        <v>0.269345292907677</v>
      </c>
      <c r="BM180" s="0" t="n">
        <f aca="false">BA180*'Dist Horaria'!$S$3</f>
        <v>0.278104489425</v>
      </c>
      <c r="BN180" s="0" t="n">
        <f aca="false">BA180*'Dist Horaria'!$T$3</f>
        <v>0.280294288554331</v>
      </c>
      <c r="BO180" s="0" t="n">
        <f aca="false">BA180*'Dist Horaria'!$U$3</f>
        <v>0.278104489425</v>
      </c>
      <c r="BP180" s="0" t="n">
        <f aca="false">BA180*'Dist Horaria'!$V$3</f>
        <v>0.273724891166339</v>
      </c>
      <c r="BQ180" s="0" t="n">
        <f aca="false">BA180*'Dist Horaria'!$W$3</f>
        <v>0.267155493778347</v>
      </c>
      <c r="BR180" s="0" t="n">
        <f aca="false">BA180*'Dist Horaria'!$X$3</f>
        <v>0.261978024537577</v>
      </c>
      <c r="BS180" s="0" t="n">
        <f aca="false">BA180*'Dist Horaria'!$Y$3</f>
        <v>0.2560026843147</v>
      </c>
      <c r="BT180" s="0" t="n">
        <f aca="false">BA180*'Dist Horaria'!$Z$3</f>
        <v>0.223478322624755</v>
      </c>
      <c r="BU180" s="0" t="n">
        <f aca="false">BA180*'Dist Horaria'!$AA$3</f>
        <v>0.21251512087282</v>
      </c>
      <c r="BV180" s="0" t="n">
        <f aca="false">BA180*'Dist Horaria'!$AB$3</f>
        <v>0.18915265881346</v>
      </c>
      <c r="BW180" s="0" t="n">
        <f aca="false">BA180*'Dist Horaria'!$AC$3</f>
        <v>0.205008458174365</v>
      </c>
      <c r="BX180" s="0" t="n">
        <f aca="false">BA180*'Dist Horaria'!$AD$3</f>
        <v>0.199598372075932</v>
      </c>
      <c r="BY180" s="0" t="n">
        <f aca="false">BA180*'Dist Horaria'!$AE$3</f>
        <v>0.193874816781911</v>
      </c>
      <c r="BZ180" s="0" t="n">
        <f aca="false">AN180*1000000</f>
        <v>8332.59628934803</v>
      </c>
      <c r="CA180" s="0" t="n">
        <f aca="false">BZ180*'Dist Horaria'!$H$6</f>
        <v>208.314907233701</v>
      </c>
      <c r="CB180" s="0" t="n">
        <f aca="false">BZ180*'Dist Horaria'!$I$6</f>
        <v>208.314907233701</v>
      </c>
      <c r="CC180" s="0" t="n">
        <f aca="false">BZ180*'Dist Horaria'!$J$6</f>
        <v>208.314907233701</v>
      </c>
      <c r="CD180" s="0" t="n">
        <f aca="false">BZ180*'Dist Horaria'!$K$6</f>
        <v>208.314907233701</v>
      </c>
      <c r="CE180" s="0" t="n">
        <f aca="false">BZ180*'Dist Horaria'!$L$6</f>
        <v>208.314907233701</v>
      </c>
      <c r="CF180" s="0" t="n">
        <f aca="false">BZ180*'Dist Horaria'!$M$6</f>
        <v>555.506419289869</v>
      </c>
      <c r="CG180" s="0" t="n">
        <f aca="false">BZ180*'Dist Horaria'!$N$6</f>
        <v>555.506419289869</v>
      </c>
      <c r="CH180" s="0" t="n">
        <f aca="false">BZ180*'Dist Horaria'!$O$6</f>
        <v>555.506419289869</v>
      </c>
      <c r="CI180" s="0" t="n">
        <f aca="false">BZ180*'Dist Horaria'!$P$6</f>
        <v>364.551087658976</v>
      </c>
      <c r="CJ180" s="0" t="n">
        <f aca="false">BZ180*'Dist Horaria'!$Q$6</f>
        <v>364.551087658976</v>
      </c>
      <c r="CK180" s="0" t="n">
        <f aca="false">BZ180*'Dist Horaria'!$R$6</f>
        <v>364.551087658976</v>
      </c>
      <c r="CL180" s="0" t="n">
        <f aca="false">BZ180*'Dist Horaria'!$S$6</f>
        <v>364.551087658976</v>
      </c>
      <c r="CM180" s="0" t="n">
        <f aca="false">BZ180*'Dist Horaria'!$T$6</f>
        <v>364.551087658976</v>
      </c>
      <c r="CN180" s="0" t="n">
        <f aca="false">BZ180*'Dist Horaria'!$U$6</f>
        <v>364.551087658976</v>
      </c>
      <c r="CO180" s="0" t="n">
        <f aca="false">BZ180*'Dist Horaria'!$V$6</f>
        <v>364.551087658976</v>
      </c>
      <c r="CP180" s="0" t="n">
        <f aca="false">BZ180*'Dist Horaria'!$W$6</f>
        <v>364.551087658976</v>
      </c>
      <c r="CQ180" s="0" t="n">
        <f aca="false">BZ180*'Dist Horaria'!$X$6</f>
        <v>555.506419289869</v>
      </c>
      <c r="CR180" s="0" t="n">
        <f aca="false">BZ180*'Dist Horaria'!$Y$6</f>
        <v>555.506419289869</v>
      </c>
      <c r="CS180" s="0" t="n">
        <f aca="false">BZ180*'Dist Horaria'!$Z$6</f>
        <v>555.506419289869</v>
      </c>
      <c r="CT180" s="0" t="n">
        <f aca="false">BZ180*'Dist Horaria'!$AA$6</f>
        <v>208.314907233701</v>
      </c>
      <c r="CU180" s="0" t="n">
        <f aca="false">BZ180*'Dist Horaria'!$AB$6</f>
        <v>208.314907233701</v>
      </c>
      <c r="CV180" s="0" t="n">
        <f aca="false">BZ180*'Dist Horaria'!$AC$6</f>
        <v>208.314907233701</v>
      </c>
      <c r="CW180" s="0" t="n">
        <f aca="false">BZ180*'Dist Horaria'!$AD$6</f>
        <v>208.314907233701</v>
      </c>
      <c r="CX180" s="0" t="n">
        <f aca="false">BZ180*'Dist Horaria'!$AE$6</f>
        <v>208.314907233701</v>
      </c>
      <c r="CY180" s="0" t="n">
        <f aca="false">AS180*1000000</f>
        <v>8716.13645961178</v>
      </c>
      <c r="CZ180" s="0" t="n">
        <f aca="false">CY180*'Dist Horaria'!$H$6</f>
        <v>217.903411490295</v>
      </c>
      <c r="DA180" s="0" t="n">
        <f aca="false">CY180*'Dist Horaria'!$I$6</f>
        <v>217.903411490295</v>
      </c>
      <c r="DB180" s="0" t="n">
        <f aca="false">CY180*'Dist Horaria'!$J$6</f>
        <v>217.903411490295</v>
      </c>
      <c r="DC180" s="0" t="n">
        <f aca="false">CY180*'Dist Horaria'!$K$6</f>
        <v>217.903411490295</v>
      </c>
      <c r="DD180" s="0" t="n">
        <f aca="false">CY180*'Dist Horaria'!$L$6</f>
        <v>217.903411490295</v>
      </c>
      <c r="DE180" s="0" t="n">
        <f aca="false">CY180*'Dist Horaria'!$M$6</f>
        <v>581.075763974119</v>
      </c>
      <c r="DF180" s="0" t="n">
        <f aca="false">CY180*'Dist Horaria'!$N$6</f>
        <v>581.075763974119</v>
      </c>
      <c r="DG180" s="0" t="n">
        <f aca="false">CY180*'Dist Horaria'!$O$6</f>
        <v>581.075763974119</v>
      </c>
      <c r="DH180" s="0" t="n">
        <f aca="false">CY180*'Dist Horaria'!$P$6</f>
        <v>381.330970108015</v>
      </c>
      <c r="DI180" s="0" t="n">
        <f aca="false">CY180*'Dist Horaria'!$Q$6</f>
        <v>381.330970108015</v>
      </c>
      <c r="DJ180" s="0" t="n">
        <f aca="false">CY180*'Dist Horaria'!$R$6</f>
        <v>381.330970108015</v>
      </c>
      <c r="DK180" s="0" t="n">
        <f aca="false">CY180*'Dist Horaria'!$S$6</f>
        <v>381.330970108015</v>
      </c>
      <c r="DL180" s="0" t="n">
        <f aca="false">CY180*'Dist Horaria'!$T$6</f>
        <v>381.330970108015</v>
      </c>
      <c r="DM180" s="0" t="n">
        <f aca="false">CY180*'Dist Horaria'!$U$6</f>
        <v>381.330970108015</v>
      </c>
      <c r="DN180" s="0" t="n">
        <f aca="false">CY180*'Dist Horaria'!$V$6</f>
        <v>381.330970108015</v>
      </c>
      <c r="DO180" s="0" t="n">
        <f aca="false">CY180*'Dist Horaria'!$W$6</f>
        <v>381.330970108015</v>
      </c>
      <c r="DP180" s="0" t="n">
        <f aca="false">CY180*'Dist Horaria'!$X$6</f>
        <v>581.075763974119</v>
      </c>
      <c r="DQ180" s="0" t="n">
        <f aca="false">CY180*'Dist Horaria'!$Y$6</f>
        <v>581.075763974119</v>
      </c>
      <c r="DR180" s="0" t="n">
        <f aca="false">CY180*'Dist Horaria'!$Z$6</f>
        <v>581.075763974119</v>
      </c>
      <c r="DS180" s="0" t="n">
        <f aca="false">CY180*'Dist Horaria'!$AA$6</f>
        <v>217.903411490295</v>
      </c>
      <c r="DT180" s="0" t="n">
        <f aca="false">CY180*'Dist Horaria'!$AB$6</f>
        <v>217.903411490295</v>
      </c>
      <c r="DU180" s="0" t="n">
        <f aca="false">CY180*'Dist Horaria'!$AC$6</f>
        <v>217.903411490295</v>
      </c>
      <c r="DV180" s="0" t="n">
        <f aca="false">CY180*'Dist Horaria'!$AD$6</f>
        <v>217.903411490295</v>
      </c>
      <c r="DW180" s="0" t="n">
        <f aca="false">CY180*'Dist Horaria'!$AE$6</f>
        <v>217.903411490295</v>
      </c>
      <c r="DX180" s="0" t="n">
        <f aca="false">AX180*1000000</f>
        <v>505.283273020973</v>
      </c>
      <c r="DY180" s="0" t="n">
        <f aca="false">DX180*'Dist Horaria'!$H$6</f>
        <v>12.6320818255243</v>
      </c>
      <c r="DZ180" s="0" t="n">
        <f aca="false">DX180*'Dist Horaria'!$I$6</f>
        <v>12.6320818255243</v>
      </c>
      <c r="EA180" s="0" t="n">
        <f aca="false">DX180*'Dist Horaria'!$J$6</f>
        <v>12.6320818255243</v>
      </c>
      <c r="EB180" s="0" t="n">
        <f aca="false">DX180*'Dist Horaria'!$K$6</f>
        <v>12.6320818255243</v>
      </c>
      <c r="EC180" s="0" t="n">
        <f aca="false">DX180*'Dist Horaria'!$L$6</f>
        <v>12.6320818255243</v>
      </c>
      <c r="ED180" s="0" t="n">
        <f aca="false">DX180*'Dist Horaria'!$M$6</f>
        <v>33.6855515347315</v>
      </c>
      <c r="EE180" s="0" t="n">
        <f aca="false">DX180*'Dist Horaria'!$N$6</f>
        <v>33.6855515347315</v>
      </c>
      <c r="EF180" s="0" t="n">
        <f aca="false">DX180*'Dist Horaria'!$O$6</f>
        <v>33.6855515347315</v>
      </c>
      <c r="EG180" s="0" t="n">
        <f aca="false">DX180*'Dist Horaria'!$P$6</f>
        <v>22.1061431946676</v>
      </c>
      <c r="EH180" s="0" t="n">
        <f aca="false">DX180*'Dist Horaria'!$Q$6</f>
        <v>22.1061431946676</v>
      </c>
      <c r="EI180" s="0" t="n">
        <f aca="false">DX180*'Dist Horaria'!$R$6</f>
        <v>22.1061431946676</v>
      </c>
      <c r="EJ180" s="0" t="n">
        <f aca="false">DX180*'Dist Horaria'!$S$6</f>
        <v>22.1061431946676</v>
      </c>
      <c r="EK180" s="0" t="n">
        <f aca="false">DX180*'Dist Horaria'!$T$6</f>
        <v>22.1061431946676</v>
      </c>
      <c r="EL180" s="0" t="n">
        <f aca="false">DX180*'Dist Horaria'!$U$6</f>
        <v>22.1061431946676</v>
      </c>
      <c r="EM180" s="0" t="n">
        <f aca="false">DX180*'Dist Horaria'!$V$6</f>
        <v>22.1061431946676</v>
      </c>
      <c r="EN180" s="0" t="n">
        <f aca="false">DX180*'Dist Horaria'!$W$6</f>
        <v>22.1061431946676</v>
      </c>
      <c r="EO180" s="0" t="n">
        <f aca="false">DX180*'Dist Horaria'!$X$6</f>
        <v>33.6855515347315</v>
      </c>
      <c r="EP180" s="0" t="n">
        <f aca="false">DX180*'Dist Horaria'!$Y$6</f>
        <v>33.6855515347315</v>
      </c>
      <c r="EQ180" s="0" t="n">
        <f aca="false">DX180*'Dist Horaria'!$Z$6</f>
        <v>33.6855515347315</v>
      </c>
      <c r="ER180" s="0" t="n">
        <f aca="false">DX180*'Dist Horaria'!$AA$6</f>
        <v>12.6320818255243</v>
      </c>
      <c r="ES180" s="0" t="n">
        <f aca="false">DX180*'Dist Horaria'!$AB$6</f>
        <v>12.6320818255243</v>
      </c>
      <c r="ET180" s="0" t="n">
        <f aca="false">DX180*'Dist Horaria'!$AC$6</f>
        <v>12.6320818255243</v>
      </c>
      <c r="EU180" s="0" t="n">
        <f aca="false">DX180*'Dist Horaria'!$AD$6</f>
        <v>12.6320818255243</v>
      </c>
      <c r="EV180" s="0" t="n">
        <f aca="false">DX180*'Dist Horaria'!$AE$6</f>
        <v>12.6320818255243</v>
      </c>
      <c r="EW180" s="0" t="n">
        <f aca="false">BB180+CA180+CZ180+DY180</f>
        <v>439.033224359709</v>
      </c>
      <c r="EX180" s="0" t="n">
        <f aca="false">BC180+CB180+DA180+DZ180</f>
        <v>439.028333651627</v>
      </c>
      <c r="EY180" s="0" t="n">
        <f aca="false">BD180+CC180+DB180+EA180</f>
        <v>439.023717424292</v>
      </c>
      <c r="EZ180" s="0" t="n">
        <f aca="false">BE180+CD180+DC180+EB180</f>
        <v>439.019784578896</v>
      </c>
      <c r="FA180" s="0" t="n">
        <f aca="false">BF180+CE180+DD180+EC180</f>
        <v>439.016910608171</v>
      </c>
      <c r="FB180" s="0" t="n">
        <f aca="false">BG180+CF180+DE180+ED180</f>
        <v>1170.43243550602</v>
      </c>
      <c r="FC180" s="0" t="n">
        <f aca="false">BH180+CG180+DF180+EE180</f>
        <v>1170.43986881317</v>
      </c>
      <c r="FD180" s="0" t="n">
        <f aca="false">BI180+CH180+DG180+EF180</f>
        <v>1170.43986881317</v>
      </c>
      <c r="FE180" s="0" t="n">
        <f aca="false">BJ180+CI180+DH180+EG180</f>
        <v>768.21594007111</v>
      </c>
      <c r="FF180" s="0" t="n">
        <f aca="false">BK180+CJ180+DI180+EH180</f>
        <v>768.240027861532</v>
      </c>
      <c r="FG180" s="0" t="n">
        <f aca="false">BL180+CK180+DJ180+EI180</f>
        <v>768.257546254567</v>
      </c>
      <c r="FH180" s="0" t="n">
        <f aca="false">BM180+CL180+DK180+EJ180</f>
        <v>768.266305451084</v>
      </c>
      <c r="FI180" s="0" t="n">
        <f aca="false">BN180+CM180+DL180+EK180</f>
        <v>768.268495250213</v>
      </c>
      <c r="FJ180" s="0" t="n">
        <f aca="false">BO180+CN180+DM180+EL180</f>
        <v>768.266305451084</v>
      </c>
      <c r="FK180" s="0" t="n">
        <f aca="false">BP180+CO180+DN180+EM180</f>
        <v>768.261925852825</v>
      </c>
      <c r="FL180" s="0" t="n">
        <f aca="false">BQ180+CP180+DO180+EN180</f>
        <v>768.255356455437</v>
      </c>
      <c r="FM180" s="0" t="n">
        <f aca="false">BR180+CQ180+DP180+EO180</f>
        <v>1170.52971282326</v>
      </c>
      <c r="FN180" s="0" t="n">
        <f aca="false">BS180+CR180+DQ180+EP180</f>
        <v>1170.52373748303</v>
      </c>
      <c r="FO180" s="0" t="n">
        <f aca="false">BT180+CS180+DR180+EQ180</f>
        <v>1170.49121312134</v>
      </c>
      <c r="FP180" s="0" t="n">
        <f aca="false">BU180+CT180+DS180+ER180</f>
        <v>439.062915670392</v>
      </c>
      <c r="FQ180" s="0" t="n">
        <f aca="false">BV180+CU180+DT180+ES180</f>
        <v>439.039553208333</v>
      </c>
      <c r="FR180" s="0" t="n">
        <f aca="false">BW180+CV180+DU180+ET180</f>
        <v>439.055409007694</v>
      </c>
      <c r="FS180" s="0" t="n">
        <f aca="false">BX180+CW180+DV180+EU180</f>
        <v>439.049998921595</v>
      </c>
      <c r="FT180" s="0" t="n">
        <f aca="false">BY180+CX180+DW180+EV180</f>
        <v>439.044275366302</v>
      </c>
      <c r="FU180" s="0" t="n">
        <f aca="false">AM180*'Dist Horaria'!$H$10</f>
        <v>0.274489851821892</v>
      </c>
      <c r="FV180" s="0" t="n">
        <f aca="false">AM180*'Dist Horaria'!$I$10</f>
        <v>0.256892207776495</v>
      </c>
      <c r="FW180" s="0" t="n">
        <f aca="false">AM180*'Dist Horaria'!$J$10</f>
        <v>0.255780097959437</v>
      </c>
      <c r="FX180" s="0" t="n">
        <f aca="false">AM180*'Dist Horaria'!$K$10</f>
        <v>0.248423950240389</v>
      </c>
      <c r="FY180" s="0" t="n">
        <f aca="false">AM180*'Dist Horaria'!$L$10</f>
        <v>0.248523365544645</v>
      </c>
      <c r="FZ180" s="0" t="n">
        <f aca="false">AM180*'Dist Horaria'!$M$10</f>
        <v>0.265930228525195</v>
      </c>
      <c r="GA180" s="0" t="n">
        <f aca="false">AM180*'Dist Horaria'!$N$10</f>
        <v>0.251580988146309</v>
      </c>
      <c r="GB180" s="0" t="n">
        <f aca="false">AM180*'Dist Horaria'!$O$10</f>
        <v>0.247286969397387</v>
      </c>
      <c r="GC180" s="0" t="n">
        <f aca="false">AM180*'Dist Horaria'!$P$10</f>
        <v>0.251124296942397</v>
      </c>
      <c r="GD180" s="0" t="n">
        <f aca="false">AM180*'Dist Horaria'!$Q$10</f>
        <v>0.22725901676016</v>
      </c>
      <c r="GE180" s="0" t="n">
        <f aca="false">AM180*'Dist Horaria'!$R$10</f>
        <v>0.277290129824545</v>
      </c>
      <c r="GF180" s="0" t="n">
        <f aca="false">AM180*'Dist Horaria'!$S$10</f>
        <v>0.236816542673177</v>
      </c>
      <c r="GG180" s="0" t="n">
        <f aca="false">AR180*'Dist Horaria'!$H$10</f>
        <v>0.287124315420953</v>
      </c>
      <c r="GH180" s="0" t="n">
        <f aca="false">AR180*'Dist Horaria'!$I$10</f>
        <v>0.268716671327668</v>
      </c>
      <c r="GI180" s="0" t="n">
        <f aca="false">AR180*'Dist Horaria'!$J$10</f>
        <v>0.267553372328538</v>
      </c>
      <c r="GJ180" s="0" t="n">
        <f aca="false">AR180*'Dist Horaria'!$K$10</f>
        <v>0.259858629284494</v>
      </c>
      <c r="GK180" s="0" t="n">
        <f aca="false">AR180*'Dist Horaria'!$L$10</f>
        <v>0.259962620565</v>
      </c>
      <c r="GL180" s="0" t="n">
        <f aca="false">AR180*'Dist Horaria'!$M$10</f>
        <v>0.278170702152511</v>
      </c>
      <c r="GM180" s="0" t="n">
        <f aca="false">AR180*'Dist Horaria'!$N$10</f>
        <v>0.263160982145552</v>
      </c>
      <c r="GN180" s="0" t="n">
        <f aca="false">AR180*'Dist Horaria'!$O$10</f>
        <v>0.258669314473667</v>
      </c>
      <c r="GO180" s="0" t="n">
        <f aca="false">AR180*'Dist Horaria'!$P$10</f>
        <v>0.26268326995178</v>
      </c>
      <c r="GP180" s="0" t="n">
        <f aca="false">AR180*'Dist Horaria'!$Q$10</f>
        <v>0.237719497378138</v>
      </c>
      <c r="GQ180" s="0" t="n">
        <f aca="false">AR180*'Dist Horaria'!$R$10</f>
        <v>0.290053487115876</v>
      </c>
      <c r="GR180" s="0" t="n">
        <f aca="false">AR180*'Dist Horaria'!$S$10</f>
        <v>0.247716945614125</v>
      </c>
      <c r="GS180" s="0" t="n">
        <f aca="false">AW180*'Dist Horaria'!$H$10</f>
        <v>0.01664488785049</v>
      </c>
      <c r="GT180" s="0" t="n">
        <f aca="false">AW180*'Dist Horaria'!$I$10</f>
        <v>0.0155777780479807</v>
      </c>
      <c r="GU180" s="0" t="n">
        <f aca="false">AW180*'Dist Horaria'!$J$10</f>
        <v>0.0155103404248428</v>
      </c>
      <c r="GV180" s="0" t="n">
        <f aca="false">AW180*'Dist Horaria'!$K$10</f>
        <v>0.0150642683643185</v>
      </c>
      <c r="GW180" s="0" t="n">
        <f aca="false">AW180*'Dist Horaria'!$L$10</f>
        <v>0.0150702968443478</v>
      </c>
      <c r="GX180" s="0" t="n">
        <f aca="false">AW180*'Dist Horaria'!$M$10</f>
        <v>0.0161258378059427</v>
      </c>
      <c r="GY180" s="0" t="n">
        <f aca="false">AW180*'Dist Horaria'!$N$10</f>
        <v>0.015255709109887</v>
      </c>
      <c r="GZ180" s="0" t="n">
        <f aca="false">AW180*'Dist Horaria'!$O$10</f>
        <v>0.0149953225781836</v>
      </c>
      <c r="HA180" s="0" t="n">
        <f aca="false">AW180*'Dist Horaria'!$P$10</f>
        <v>0.0152280156493785</v>
      </c>
      <c r="HB180" s="0" t="n">
        <f aca="false">AW180*'Dist Horaria'!$Q$10</f>
        <v>0.0137808404277182</v>
      </c>
      <c r="HC180" s="0" t="n">
        <f aca="false">AW180*'Dist Horaria'!$R$10</f>
        <v>0.0168146949052682</v>
      </c>
      <c r="HD180" s="0" t="n">
        <f aca="false">AW180*'Dist Horaria'!$S$10</f>
        <v>0.0143604026442971</v>
      </c>
    </row>
    <row r="181" customFormat="false" ht="13.8" hidden="false" customHeight="false" outlineLevel="0" collapsed="false">
      <c r="A181" s="0" t="n">
        <v>4.5720670165581</v>
      </c>
      <c r="B181" s="0" t="n">
        <v>-74.0979679319337</v>
      </c>
      <c r="C181" s="0" t="n">
        <v>29</v>
      </c>
      <c r="D181" s="0" t="n">
        <v>21</v>
      </c>
      <c r="E181" s="0" t="n">
        <v>2266</v>
      </c>
      <c r="F181" s="0" t="n">
        <v>79</v>
      </c>
      <c r="G181" s="0" t="s">
        <v>655</v>
      </c>
      <c r="H181" s="1" t="n">
        <v>40781</v>
      </c>
      <c r="I181" s="0" t="s">
        <v>999</v>
      </c>
      <c r="J181" s="0" t="s">
        <v>1000</v>
      </c>
      <c r="K181" s="0" t="s">
        <v>1001</v>
      </c>
      <c r="L181" s="0" t="s">
        <v>1002</v>
      </c>
      <c r="M181" s="0" t="s">
        <v>1003</v>
      </c>
      <c r="N181" s="0" t="n">
        <v>15</v>
      </c>
      <c r="O181" s="0" t="s">
        <v>110</v>
      </c>
      <c r="P181" s="0" t="s">
        <v>85</v>
      </c>
      <c r="Q181" s="0" t="s">
        <v>86</v>
      </c>
      <c r="R181" s="0" t="s">
        <v>87</v>
      </c>
      <c r="S181" s="0" t="n">
        <v>365</v>
      </c>
      <c r="T181" s="0" t="n">
        <v>24</v>
      </c>
      <c r="U181" s="0" t="n">
        <v>3</v>
      </c>
      <c r="V181" s="0" t="n">
        <v>97000</v>
      </c>
      <c r="W181" s="0" t="n">
        <f aca="false">V181*12</f>
        <v>1164000</v>
      </c>
      <c r="X181" s="0" t="n">
        <v>1</v>
      </c>
      <c r="Y181" s="0" t="s">
        <v>148</v>
      </c>
      <c r="Z181" s="0" t="n">
        <v>96850</v>
      </c>
      <c r="AB181" s="0" t="n">
        <v>0.005</v>
      </c>
      <c r="AC181" s="0" t="n">
        <v>1</v>
      </c>
      <c r="AD181" s="0" t="n">
        <v>4985.40416769392</v>
      </c>
      <c r="AE181" s="0" t="n">
        <v>2.26337349213304</v>
      </c>
      <c r="AF181" s="0" t="n">
        <f aca="false">AE181/S181</f>
        <v>0.00620102326611791</v>
      </c>
      <c r="AG181" s="0" t="n">
        <f aca="false">AE181*EXP(AB181*AC181)</f>
        <v>2.27471869897497</v>
      </c>
      <c r="AH181" s="0" t="n">
        <f aca="false">AG181/S181</f>
        <v>0.00623210602458896</v>
      </c>
      <c r="AI181" s="0" t="s">
        <v>90</v>
      </c>
      <c r="AJ181" s="0" t="n">
        <f aca="false">IF(AI181="A",'FE DISTRIBUCIÓN'!$C$2,'FE DISTRIBUCIÓN'!$C$3)</f>
        <v>4.994E-006</v>
      </c>
      <c r="AK181" s="0" t="n">
        <f aca="false">W181*AJ181</f>
        <v>5.813016</v>
      </c>
      <c r="AL181" s="0" t="n">
        <f aca="false">AK181/365</f>
        <v>0.0159260712328767</v>
      </c>
      <c r="AM181" s="0" t="n">
        <f aca="false">AK181*EXP(AB181*AC181)</f>
        <v>5.84215386395603</v>
      </c>
      <c r="AN181" s="0" t="n">
        <f aca="false">AM181/365</f>
        <v>0.0160059009971398</v>
      </c>
      <c r="AO181" s="0" t="n">
        <v>5.223868284E-006</v>
      </c>
      <c r="AP181" s="0" t="n">
        <f aca="false">AO181*W181</f>
        <v>6.080582682576</v>
      </c>
      <c r="AQ181" s="0" t="n">
        <f aca="false">AP181/365</f>
        <v>0.0166591306371945</v>
      </c>
      <c r="AR181" s="0" t="n">
        <f aca="false">AP181*EXP(AB181*AC181)</f>
        <v>6.11106173010973</v>
      </c>
      <c r="AS181" s="0" t="n">
        <f aca="false">AR181/365</f>
        <v>0.0167426348770129</v>
      </c>
      <c r="AT181" s="0" t="n">
        <v>3.02832944E-007</v>
      </c>
      <c r="AU181" s="0" t="n">
        <f aca="false">AT181*W181</f>
        <v>0.352497546816</v>
      </c>
      <c r="AV181" s="0" t="n">
        <f aca="false">AU181/365</f>
        <v>0.000965746703605479</v>
      </c>
      <c r="AW181" s="0" t="n">
        <f aca="false">AU181*EXP(AB181*AC181)</f>
        <v>0.354264448122303</v>
      </c>
      <c r="AX181" s="0" t="n">
        <f aca="false">AW181/365</f>
        <v>0.000970587529102199</v>
      </c>
      <c r="AY181" s="0" t="n">
        <f aca="false">AW181+AR181+AM181+AG181</f>
        <v>14.582198741163</v>
      </c>
      <c r="AZ181" s="0" t="n">
        <f aca="false">AH181+AN181+AS181+AX181</f>
        <v>0.0399512294278439</v>
      </c>
      <c r="BA181" s="0" t="n">
        <f aca="false">AH181*1000000</f>
        <v>6232.10602458896</v>
      </c>
      <c r="BB181" s="0" t="n">
        <f aca="false">BA181*'Dist Horaria'!$H$3</f>
        <v>217.154876833746</v>
      </c>
      <c r="BC181" s="0" t="n">
        <f aca="false">BA181*'Dist Horaria'!$I$3</f>
        <v>211.345780578072</v>
      </c>
      <c r="BD181" s="0" t="n">
        <f aca="false">BA181*'Dist Horaria'!$J$3</f>
        <v>205.862707682445</v>
      </c>
      <c r="BE181" s="0" t="n">
        <f aca="false">BA181*'Dist Horaria'!$K$3</f>
        <v>201.191343724114</v>
      </c>
      <c r="BF181" s="0" t="n">
        <f aca="false">BA181*'Dist Horaria'!$L$3</f>
        <v>197.777692306691</v>
      </c>
      <c r="BG181" s="0" t="n">
        <f aca="false">BA181*'Dist Horaria'!$M$3</f>
        <v>195.628576887254</v>
      </c>
      <c r="BH181" s="0" t="n">
        <f aca="false">BA181*'Dist Horaria'!$N$3</f>
        <v>204.45772718788</v>
      </c>
      <c r="BI181" s="0" t="n">
        <f aca="false">BA181*'Dist Horaria'!$O$3</f>
        <v>204.45772718788</v>
      </c>
      <c r="BJ181" s="0" t="n">
        <f aca="false">BA181*'Dist Horaria'!$P$3</f>
        <v>270.504472101632</v>
      </c>
      <c r="BK181" s="0" t="n">
        <f aca="false">BA181*'Dist Horaria'!$Q$3</f>
        <v>299.115522035458</v>
      </c>
      <c r="BL181" s="0" t="n">
        <f aca="false">BA181*'Dist Horaria'!$R$3</f>
        <v>319.923558350968</v>
      </c>
      <c r="BM181" s="0" t="n">
        <f aca="false">BA181*'Dist Horaria'!$S$3</f>
        <v>330.327576508724</v>
      </c>
      <c r="BN181" s="0" t="n">
        <f aca="false">BA181*'Dist Horaria'!$T$3</f>
        <v>332.928581048162</v>
      </c>
      <c r="BO181" s="0" t="n">
        <f aca="false">BA181*'Dist Horaria'!$U$3</f>
        <v>330.327576508724</v>
      </c>
      <c r="BP181" s="0" t="n">
        <f aca="false">BA181*'Dist Horaria'!$V$3</f>
        <v>325.125567429846</v>
      </c>
      <c r="BQ181" s="0" t="n">
        <f aca="false">BA181*'Dist Horaria'!$W$3</f>
        <v>317.32255381153</v>
      </c>
      <c r="BR181" s="0" t="n">
        <f aca="false">BA181*'Dist Horaria'!$X$3</f>
        <v>311.172847741383</v>
      </c>
      <c r="BS181" s="0" t="n">
        <f aca="false">BA181*'Dist Horaria'!$Y$3</f>
        <v>304.075444679969</v>
      </c>
      <c r="BT181" s="0" t="n">
        <f aca="false">BA181*'Dist Horaria'!$Z$3</f>
        <v>265.443585134135</v>
      </c>
      <c r="BU181" s="0" t="n">
        <f aca="false">BA181*'Dist Horaria'!$AA$3</f>
        <v>252.421688677229</v>
      </c>
      <c r="BV181" s="0" t="n">
        <f aca="false">BA181*'Dist Horaria'!$AB$3</f>
        <v>224.672170899571</v>
      </c>
      <c r="BW181" s="0" t="n">
        <f aca="false">BA181*'Dist Horaria'!$AC$3</f>
        <v>243.505407958511</v>
      </c>
      <c r="BX181" s="0" t="n">
        <f aca="false">BA181*'Dist Horaria'!$AD$3</f>
        <v>237.079403713509</v>
      </c>
      <c r="BY181" s="0" t="n">
        <f aca="false">BA181*'Dist Horaria'!$AE$3</f>
        <v>230.281066321701</v>
      </c>
      <c r="BZ181" s="0" t="n">
        <f aca="false">AN181*1000000</f>
        <v>16005.9009971398</v>
      </c>
      <c r="CA181" s="0" t="n">
        <f aca="false">BZ181*'Dist Horaria'!$H$6</f>
        <v>400.147524928495</v>
      </c>
      <c r="CB181" s="0" t="n">
        <f aca="false">BZ181*'Dist Horaria'!$I$6</f>
        <v>400.147524928495</v>
      </c>
      <c r="CC181" s="0" t="n">
        <f aca="false">BZ181*'Dist Horaria'!$J$6</f>
        <v>400.147524928495</v>
      </c>
      <c r="CD181" s="0" t="n">
        <f aca="false">BZ181*'Dist Horaria'!$K$6</f>
        <v>400.147524928495</v>
      </c>
      <c r="CE181" s="0" t="n">
        <f aca="false">BZ181*'Dist Horaria'!$L$6</f>
        <v>400.147524928495</v>
      </c>
      <c r="CF181" s="0" t="n">
        <f aca="false">BZ181*'Dist Horaria'!$M$6</f>
        <v>1067.06006647599</v>
      </c>
      <c r="CG181" s="0" t="n">
        <f aca="false">BZ181*'Dist Horaria'!$N$6</f>
        <v>1067.06006647599</v>
      </c>
      <c r="CH181" s="0" t="n">
        <f aca="false">BZ181*'Dist Horaria'!$O$6</f>
        <v>1067.06006647599</v>
      </c>
      <c r="CI181" s="0" t="n">
        <f aca="false">BZ181*'Dist Horaria'!$P$6</f>
        <v>700.258168624867</v>
      </c>
      <c r="CJ181" s="0" t="n">
        <f aca="false">BZ181*'Dist Horaria'!$Q$6</f>
        <v>700.258168624867</v>
      </c>
      <c r="CK181" s="0" t="n">
        <f aca="false">BZ181*'Dist Horaria'!$R$6</f>
        <v>700.258168624867</v>
      </c>
      <c r="CL181" s="0" t="n">
        <f aca="false">BZ181*'Dist Horaria'!$S$6</f>
        <v>700.258168624867</v>
      </c>
      <c r="CM181" s="0" t="n">
        <f aca="false">BZ181*'Dist Horaria'!$T$6</f>
        <v>700.258168624867</v>
      </c>
      <c r="CN181" s="0" t="n">
        <f aca="false">BZ181*'Dist Horaria'!$U$6</f>
        <v>700.258168624867</v>
      </c>
      <c r="CO181" s="0" t="n">
        <f aca="false">BZ181*'Dist Horaria'!$V$6</f>
        <v>700.258168624867</v>
      </c>
      <c r="CP181" s="0" t="n">
        <f aca="false">BZ181*'Dist Horaria'!$W$6</f>
        <v>700.258168624867</v>
      </c>
      <c r="CQ181" s="0" t="n">
        <f aca="false">BZ181*'Dist Horaria'!$X$6</f>
        <v>1067.06006647599</v>
      </c>
      <c r="CR181" s="0" t="n">
        <f aca="false">BZ181*'Dist Horaria'!$Y$6</f>
        <v>1067.06006647599</v>
      </c>
      <c r="CS181" s="0" t="n">
        <f aca="false">BZ181*'Dist Horaria'!$Z$6</f>
        <v>1067.06006647599</v>
      </c>
      <c r="CT181" s="0" t="n">
        <f aca="false">BZ181*'Dist Horaria'!$AA$6</f>
        <v>400.147524928495</v>
      </c>
      <c r="CU181" s="0" t="n">
        <f aca="false">BZ181*'Dist Horaria'!$AB$6</f>
        <v>400.147524928495</v>
      </c>
      <c r="CV181" s="0" t="n">
        <f aca="false">BZ181*'Dist Horaria'!$AC$6</f>
        <v>400.147524928495</v>
      </c>
      <c r="CW181" s="0" t="n">
        <f aca="false">BZ181*'Dist Horaria'!$AD$6</f>
        <v>400.147524928495</v>
      </c>
      <c r="CX181" s="0" t="n">
        <f aca="false">BZ181*'Dist Horaria'!$AE$6</f>
        <v>400.147524928495</v>
      </c>
      <c r="CY181" s="0" t="n">
        <f aca="false">AS181*1000000</f>
        <v>16742.6348770129</v>
      </c>
      <c r="CZ181" s="0" t="n">
        <f aca="false">CY181*'Dist Horaria'!$H$6</f>
        <v>418.565871925324</v>
      </c>
      <c r="DA181" s="0" t="n">
        <f aca="false">CY181*'Dist Horaria'!$I$6</f>
        <v>418.565871925324</v>
      </c>
      <c r="DB181" s="0" t="n">
        <f aca="false">CY181*'Dist Horaria'!$J$6</f>
        <v>418.565871925324</v>
      </c>
      <c r="DC181" s="0" t="n">
        <f aca="false">CY181*'Dist Horaria'!$K$6</f>
        <v>418.565871925324</v>
      </c>
      <c r="DD181" s="0" t="n">
        <f aca="false">CY181*'Dist Horaria'!$L$6</f>
        <v>418.565871925324</v>
      </c>
      <c r="DE181" s="0" t="n">
        <f aca="false">CY181*'Dist Horaria'!$M$6</f>
        <v>1116.17565846753</v>
      </c>
      <c r="DF181" s="0" t="n">
        <f aca="false">CY181*'Dist Horaria'!$N$6</f>
        <v>1116.17565846753</v>
      </c>
      <c r="DG181" s="0" t="n">
        <f aca="false">CY181*'Dist Horaria'!$O$6</f>
        <v>1116.17565846753</v>
      </c>
      <c r="DH181" s="0" t="n">
        <f aca="false">CY181*'Dist Horaria'!$P$6</f>
        <v>732.490275869316</v>
      </c>
      <c r="DI181" s="0" t="n">
        <f aca="false">CY181*'Dist Horaria'!$Q$6</f>
        <v>732.490275869316</v>
      </c>
      <c r="DJ181" s="0" t="n">
        <f aca="false">CY181*'Dist Horaria'!$R$6</f>
        <v>732.490275869316</v>
      </c>
      <c r="DK181" s="0" t="n">
        <f aca="false">CY181*'Dist Horaria'!$S$6</f>
        <v>732.490275869316</v>
      </c>
      <c r="DL181" s="0" t="n">
        <f aca="false">CY181*'Dist Horaria'!$T$6</f>
        <v>732.490275869316</v>
      </c>
      <c r="DM181" s="0" t="n">
        <f aca="false">CY181*'Dist Horaria'!$U$6</f>
        <v>732.490275869316</v>
      </c>
      <c r="DN181" s="0" t="n">
        <f aca="false">CY181*'Dist Horaria'!$V$6</f>
        <v>732.490275869316</v>
      </c>
      <c r="DO181" s="0" t="n">
        <f aca="false">CY181*'Dist Horaria'!$W$6</f>
        <v>732.490275869316</v>
      </c>
      <c r="DP181" s="0" t="n">
        <f aca="false">CY181*'Dist Horaria'!$X$6</f>
        <v>1116.17565846753</v>
      </c>
      <c r="DQ181" s="0" t="n">
        <f aca="false">CY181*'Dist Horaria'!$Y$6</f>
        <v>1116.17565846753</v>
      </c>
      <c r="DR181" s="0" t="n">
        <f aca="false">CY181*'Dist Horaria'!$Z$6</f>
        <v>1116.17565846753</v>
      </c>
      <c r="DS181" s="0" t="n">
        <f aca="false">CY181*'Dist Horaria'!$AA$6</f>
        <v>418.565871925324</v>
      </c>
      <c r="DT181" s="0" t="n">
        <f aca="false">CY181*'Dist Horaria'!$AB$6</f>
        <v>418.565871925324</v>
      </c>
      <c r="DU181" s="0" t="n">
        <f aca="false">CY181*'Dist Horaria'!$AC$6</f>
        <v>418.565871925324</v>
      </c>
      <c r="DV181" s="0" t="n">
        <f aca="false">CY181*'Dist Horaria'!$AD$6</f>
        <v>418.565871925324</v>
      </c>
      <c r="DW181" s="0" t="n">
        <f aca="false">CY181*'Dist Horaria'!$AE$6</f>
        <v>418.565871925324</v>
      </c>
      <c r="DX181" s="0" t="n">
        <f aca="false">AX181*1000000</f>
        <v>970.587529102199</v>
      </c>
      <c r="DY181" s="0" t="n">
        <f aca="false">DX181*'Dist Horaria'!$H$6</f>
        <v>24.264688227555</v>
      </c>
      <c r="DZ181" s="0" t="n">
        <f aca="false">DX181*'Dist Horaria'!$I$6</f>
        <v>24.264688227555</v>
      </c>
      <c r="EA181" s="0" t="n">
        <f aca="false">DX181*'Dist Horaria'!$J$6</f>
        <v>24.264688227555</v>
      </c>
      <c r="EB181" s="0" t="n">
        <f aca="false">DX181*'Dist Horaria'!$K$6</f>
        <v>24.264688227555</v>
      </c>
      <c r="EC181" s="0" t="n">
        <f aca="false">DX181*'Dist Horaria'!$L$6</f>
        <v>24.264688227555</v>
      </c>
      <c r="ED181" s="0" t="n">
        <f aca="false">DX181*'Dist Horaria'!$M$6</f>
        <v>64.70583527348</v>
      </c>
      <c r="EE181" s="0" t="n">
        <f aca="false">DX181*'Dist Horaria'!$N$6</f>
        <v>64.70583527348</v>
      </c>
      <c r="EF181" s="0" t="n">
        <f aca="false">DX181*'Dist Horaria'!$O$6</f>
        <v>64.70583527348</v>
      </c>
      <c r="EG181" s="0" t="n">
        <f aca="false">DX181*'Dist Horaria'!$P$6</f>
        <v>42.4632043982212</v>
      </c>
      <c r="EH181" s="0" t="n">
        <f aca="false">DX181*'Dist Horaria'!$Q$6</f>
        <v>42.4632043982212</v>
      </c>
      <c r="EI181" s="0" t="n">
        <f aca="false">DX181*'Dist Horaria'!$R$6</f>
        <v>42.4632043982212</v>
      </c>
      <c r="EJ181" s="0" t="n">
        <f aca="false">DX181*'Dist Horaria'!$S$6</f>
        <v>42.4632043982212</v>
      </c>
      <c r="EK181" s="0" t="n">
        <f aca="false">DX181*'Dist Horaria'!$T$6</f>
        <v>42.4632043982212</v>
      </c>
      <c r="EL181" s="0" t="n">
        <f aca="false">DX181*'Dist Horaria'!$U$6</f>
        <v>42.4632043982212</v>
      </c>
      <c r="EM181" s="0" t="n">
        <f aca="false">DX181*'Dist Horaria'!$V$6</f>
        <v>42.4632043982212</v>
      </c>
      <c r="EN181" s="0" t="n">
        <f aca="false">DX181*'Dist Horaria'!$W$6</f>
        <v>42.4632043982212</v>
      </c>
      <c r="EO181" s="0" t="n">
        <f aca="false">DX181*'Dist Horaria'!$X$6</f>
        <v>64.70583527348</v>
      </c>
      <c r="EP181" s="0" t="n">
        <f aca="false">DX181*'Dist Horaria'!$Y$6</f>
        <v>64.70583527348</v>
      </c>
      <c r="EQ181" s="0" t="n">
        <f aca="false">DX181*'Dist Horaria'!$Z$6</f>
        <v>64.70583527348</v>
      </c>
      <c r="ER181" s="0" t="n">
        <f aca="false">DX181*'Dist Horaria'!$AA$6</f>
        <v>24.264688227555</v>
      </c>
      <c r="ES181" s="0" t="n">
        <f aca="false">DX181*'Dist Horaria'!$AB$6</f>
        <v>24.264688227555</v>
      </c>
      <c r="ET181" s="0" t="n">
        <f aca="false">DX181*'Dist Horaria'!$AC$6</f>
        <v>24.264688227555</v>
      </c>
      <c r="EU181" s="0" t="n">
        <f aca="false">DX181*'Dist Horaria'!$AD$6</f>
        <v>24.264688227555</v>
      </c>
      <c r="EV181" s="0" t="n">
        <f aca="false">DX181*'Dist Horaria'!$AE$6</f>
        <v>24.264688227555</v>
      </c>
      <c r="EW181" s="0" t="n">
        <f aca="false">BB181+CA181+CZ181+DY181</f>
        <v>1060.13296191512</v>
      </c>
      <c r="EX181" s="0" t="n">
        <f aca="false">BC181+CB181+DA181+DZ181</f>
        <v>1054.32386565945</v>
      </c>
      <c r="EY181" s="0" t="n">
        <f aca="false">BD181+CC181+DB181+EA181</f>
        <v>1048.84079276382</v>
      </c>
      <c r="EZ181" s="0" t="n">
        <f aca="false">BE181+CD181+DC181+EB181</f>
        <v>1044.16942880549</v>
      </c>
      <c r="FA181" s="0" t="n">
        <f aca="false">BF181+CE181+DD181+EC181</f>
        <v>1040.75577738806</v>
      </c>
      <c r="FB181" s="0" t="n">
        <f aca="false">BG181+CF181+DE181+ED181</f>
        <v>2443.57013710425</v>
      </c>
      <c r="FC181" s="0" t="n">
        <f aca="false">BH181+CG181+DF181+EE181</f>
        <v>2452.39928740488</v>
      </c>
      <c r="FD181" s="0" t="n">
        <f aca="false">BI181+CH181+DG181+EF181</f>
        <v>2452.39928740488</v>
      </c>
      <c r="FE181" s="0" t="n">
        <f aca="false">BJ181+CI181+DH181+EG181</f>
        <v>1745.71612099404</v>
      </c>
      <c r="FF181" s="0" t="n">
        <f aca="false">BK181+CJ181+DI181+EH181</f>
        <v>1774.32717092786</v>
      </c>
      <c r="FG181" s="0" t="n">
        <f aca="false">BL181+CK181+DJ181+EI181</f>
        <v>1795.13520724337</v>
      </c>
      <c r="FH181" s="0" t="n">
        <f aca="false">BM181+CL181+DK181+EJ181</f>
        <v>1805.53922540113</v>
      </c>
      <c r="FI181" s="0" t="n">
        <f aca="false">BN181+CM181+DL181+EK181</f>
        <v>1808.14022994057</v>
      </c>
      <c r="FJ181" s="0" t="n">
        <f aca="false">BO181+CN181+DM181+EL181</f>
        <v>1805.53922540113</v>
      </c>
      <c r="FK181" s="0" t="n">
        <f aca="false">BP181+CO181+DN181+EM181</f>
        <v>1800.33721632225</v>
      </c>
      <c r="FL181" s="0" t="n">
        <f aca="false">BQ181+CP181+DO181+EN181</f>
        <v>1792.53420270393</v>
      </c>
      <c r="FM181" s="0" t="n">
        <f aca="false">BR181+CQ181+DP181+EO181</f>
        <v>2559.11440795838</v>
      </c>
      <c r="FN181" s="0" t="n">
        <f aca="false">BS181+CR181+DQ181+EP181</f>
        <v>2552.01700489697</v>
      </c>
      <c r="FO181" s="0" t="n">
        <f aca="false">BT181+CS181+DR181+EQ181</f>
        <v>2513.38514535113</v>
      </c>
      <c r="FP181" s="0" t="n">
        <f aca="false">BU181+CT181+DS181+ER181</f>
        <v>1095.3997737586</v>
      </c>
      <c r="FQ181" s="0" t="n">
        <f aca="false">BV181+CU181+DT181+ES181</f>
        <v>1067.65025598095</v>
      </c>
      <c r="FR181" s="0" t="n">
        <f aca="false">BW181+CV181+DU181+ET181</f>
        <v>1086.48349303989</v>
      </c>
      <c r="FS181" s="0" t="n">
        <f aca="false">BX181+CW181+DV181+EU181</f>
        <v>1080.05748879488</v>
      </c>
      <c r="FT181" s="0" t="n">
        <f aca="false">BY181+CX181+DW181+EV181</f>
        <v>1073.25915140308</v>
      </c>
      <c r="FU181" s="0" t="n">
        <f aca="false">AM181*'Dist Horaria'!$H$10</f>
        <v>0.527261520949617</v>
      </c>
      <c r="FV181" s="0" t="n">
        <f aca="false">AM181*'Dist Horaria'!$I$10</f>
        <v>0.493458593435466</v>
      </c>
      <c r="FW181" s="0" t="n">
        <f aca="false">AM181*'Dist Horaria'!$J$10</f>
        <v>0.491322366140675</v>
      </c>
      <c r="FX181" s="0" t="n">
        <f aca="false">AM181*'Dist Horaria'!$K$10</f>
        <v>0.477192103732314</v>
      </c>
      <c r="FY181" s="0" t="n">
        <f aca="false">AM181*'Dist Horaria'!$L$10</f>
        <v>0.47738306840434</v>
      </c>
      <c r="FZ181" s="0" t="n">
        <f aca="false">AM181*'Dist Horaria'!$M$10</f>
        <v>0.510819528765876</v>
      </c>
      <c r="GA181" s="0" t="n">
        <f aca="false">AM181*'Dist Horaria'!$N$10</f>
        <v>0.483256388429626</v>
      </c>
      <c r="GB181" s="0" t="n">
        <f aca="false">AM181*'Dist Horaria'!$O$10</f>
        <v>0.475008102230646</v>
      </c>
      <c r="GC181" s="0" t="n">
        <f aca="false">AM181*'Dist Horaria'!$P$10</f>
        <v>0.482379140337645</v>
      </c>
      <c r="GD181" s="0" t="n">
        <f aca="false">AM181*'Dist Horaria'!$Q$10</f>
        <v>0.43653684837947</v>
      </c>
      <c r="GE181" s="0" t="n">
        <f aca="false">AM181*'Dist Horaria'!$R$10</f>
        <v>0.532640513393093</v>
      </c>
      <c r="GF181" s="0" t="n">
        <f aca="false">AM181*'Dist Horaria'!$S$10</f>
        <v>0.454895689757265</v>
      </c>
      <c r="GG181" s="0" t="n">
        <f aca="false">AR181*'Dist Horaria'!$H$10</f>
        <v>0.551530784273589</v>
      </c>
      <c r="GH181" s="0" t="n">
        <f aca="false">AR181*'Dist Horaria'!$I$10</f>
        <v>0.516171945477529</v>
      </c>
      <c r="GI181" s="0" t="n">
        <f aca="false">AR181*'Dist Horaria'!$J$10</f>
        <v>0.513937390008432</v>
      </c>
      <c r="GJ181" s="0" t="n">
        <f aca="false">AR181*'Dist Horaria'!$K$10</f>
        <v>0.499156727285236</v>
      </c>
      <c r="GK181" s="0" t="n">
        <f aca="false">AR181*'Dist Horaria'!$L$10</f>
        <v>0.499356481849426</v>
      </c>
      <c r="GL181" s="0" t="n">
        <f aca="false">AR181*'Dist Horaria'!$M$10</f>
        <v>0.534331985416076</v>
      </c>
      <c r="GM181" s="0" t="n">
        <f aca="false">AR181*'Dist Horaria'!$N$10</f>
        <v>0.505500144284723</v>
      </c>
      <c r="GN181" s="0" t="n">
        <f aca="false">AR181*'Dist Horaria'!$O$10</f>
        <v>0.496872198615478</v>
      </c>
      <c r="GO181" s="0" t="n">
        <f aca="false">AR181*'Dist Horaria'!$P$10</f>
        <v>0.504582517435525</v>
      </c>
      <c r="GP181" s="0" t="n">
        <f aca="false">AR181*'Dist Horaria'!$Q$10</f>
        <v>0.456630155596081</v>
      </c>
      <c r="GQ181" s="0" t="n">
        <f aca="false">AR181*'Dist Horaria'!$R$10</f>
        <v>0.557157365776463</v>
      </c>
      <c r="GR181" s="0" t="n">
        <f aca="false">AR181*'Dist Horaria'!$S$10</f>
        <v>0.475834034091166</v>
      </c>
      <c r="GS181" s="0" t="n">
        <f aca="false">AW181*'Dist Horaria'!$H$10</f>
        <v>0.031972799088324</v>
      </c>
      <c r="GT181" s="0" t="n">
        <f aca="false">AW181*'Dist Horaria'!$I$10</f>
        <v>0.0299230113320307</v>
      </c>
      <c r="GU181" s="0" t="n">
        <f aca="false">AW181*'Dist Horaria'!$J$10</f>
        <v>0.0297934718845468</v>
      </c>
      <c r="GV181" s="0" t="n">
        <f aca="false">AW181*'Dist Horaria'!$K$10</f>
        <v>0.0289366218716079</v>
      </c>
      <c r="GW181" s="0" t="n">
        <f aca="false">AW181*'Dist Horaria'!$L$10</f>
        <v>0.0289482018463435</v>
      </c>
      <c r="GX181" s="0" t="n">
        <f aca="false">AW181*'Dist Horaria'!$M$10</f>
        <v>0.0309757672704972</v>
      </c>
      <c r="GY181" s="0" t="n">
        <f aca="false">AW181*'Dist Horaria'!$N$10</f>
        <v>0.0293043561904187</v>
      </c>
      <c r="GZ181" s="0" t="n">
        <f aca="false">AW181*'Dist Horaria'!$O$10</f>
        <v>0.0288041854269843</v>
      </c>
      <c r="HA181" s="0" t="n">
        <f aca="false">AW181*'Dist Horaria'!$P$10</f>
        <v>0.0292511604310449</v>
      </c>
      <c r="HB181" s="0" t="n">
        <f aca="false">AW181*'Dist Horaria'!$Q$10</f>
        <v>0.0264713133678888</v>
      </c>
      <c r="HC181" s="0" t="n">
        <f aca="false">AW181*'Dist Horaria'!$R$10</f>
        <v>0.0322989777261718</v>
      </c>
      <c r="HD181" s="0" t="n">
        <f aca="false">AW181*'Dist Horaria'!$S$10</f>
        <v>0.0275845816864444</v>
      </c>
    </row>
    <row r="182" customFormat="false" ht="13.8" hidden="false" customHeight="false" outlineLevel="0" collapsed="false">
      <c r="A182" s="0" t="n">
        <v>4.579273</v>
      </c>
      <c r="B182" s="0" t="n">
        <v>-74.107274</v>
      </c>
      <c r="C182" s="0" t="n">
        <v>28</v>
      </c>
      <c r="D182" s="0" t="n">
        <v>22</v>
      </c>
      <c r="E182" s="0" t="n">
        <v>1785</v>
      </c>
      <c r="F182" s="0" t="n">
        <v>80</v>
      </c>
      <c r="G182" s="0" t="s">
        <v>655</v>
      </c>
      <c r="H182" s="1" t="n">
        <v>40955</v>
      </c>
      <c r="I182" s="0" t="s">
        <v>1004</v>
      </c>
      <c r="J182" s="0" t="s">
        <v>1005</v>
      </c>
      <c r="K182" s="0" t="s">
        <v>1006</v>
      </c>
      <c r="L182" s="0" t="s">
        <v>1007</v>
      </c>
      <c r="M182" s="0" t="s">
        <v>1008</v>
      </c>
      <c r="N182" s="0" t="n">
        <v>14</v>
      </c>
      <c r="O182" s="0" t="s">
        <v>110</v>
      </c>
      <c r="P182" s="0" t="s">
        <v>85</v>
      </c>
      <c r="Q182" s="0" t="s">
        <v>86</v>
      </c>
      <c r="R182" s="0" t="s">
        <v>87</v>
      </c>
      <c r="S182" s="0" t="n">
        <v>365</v>
      </c>
      <c r="T182" s="0" t="n">
        <v>24</v>
      </c>
      <c r="U182" s="0" t="n">
        <v>3</v>
      </c>
      <c r="V182" s="0" t="n">
        <v>87000</v>
      </c>
      <c r="W182" s="0" t="n">
        <f aca="false">V182*12</f>
        <v>1044000</v>
      </c>
      <c r="X182" s="0" t="n">
        <v>1</v>
      </c>
      <c r="Y182" s="0" t="s">
        <v>344</v>
      </c>
      <c r="Z182" s="0" t="n">
        <v>47547</v>
      </c>
      <c r="AB182" s="0" t="n">
        <v>0.005</v>
      </c>
      <c r="AC182" s="0" t="n">
        <v>0</v>
      </c>
      <c r="AD182" s="0" t="n">
        <v>5021.78563736636</v>
      </c>
      <c r="AE182" s="0" t="n">
        <v>2.27989067936433</v>
      </c>
      <c r="AF182" s="0" t="n">
        <f aca="false">AE182/S182</f>
        <v>0.00624627583387487</v>
      </c>
      <c r="AG182" s="0" t="n">
        <f aca="false">AE182*EXP(AB182*AC182)</f>
        <v>2.27989067936433</v>
      </c>
      <c r="AH182" s="0" t="n">
        <f aca="false">AG182/S182</f>
        <v>0.00624627583387487</v>
      </c>
      <c r="AI182" s="0" t="s">
        <v>90</v>
      </c>
      <c r="AJ182" s="0" t="n">
        <f aca="false">IF(AI182="A",'FE DISTRIBUCIÓN'!$C$2,'FE DISTRIBUCIÓN'!$C$3)</f>
        <v>4.994E-006</v>
      </c>
      <c r="AK182" s="0" t="n">
        <f aca="false">W182*AJ182</f>
        <v>5.213736</v>
      </c>
      <c r="AL182" s="0" t="n">
        <f aca="false">AK182/365</f>
        <v>0.0142842082191781</v>
      </c>
      <c r="AM182" s="0" t="n">
        <f aca="false">AK182*EXP(AB182*AC182)</f>
        <v>5.213736</v>
      </c>
      <c r="AN182" s="0" t="n">
        <f aca="false">AM182/365</f>
        <v>0.0142842082191781</v>
      </c>
      <c r="AO182" s="0" t="n">
        <v>5.223868284E-006</v>
      </c>
      <c r="AP182" s="0" t="n">
        <f aca="false">AO182*W182</f>
        <v>5.453718488496</v>
      </c>
      <c r="AQ182" s="0" t="n">
        <f aca="false">AP182/365</f>
        <v>0.0149416944890301</v>
      </c>
      <c r="AR182" s="0" t="n">
        <f aca="false">AP182*EXP(AB182*AC182)</f>
        <v>5.453718488496</v>
      </c>
      <c r="AS182" s="0" t="n">
        <f aca="false">AR182/365</f>
        <v>0.0149416944890301</v>
      </c>
      <c r="AT182" s="0" t="n">
        <v>3.02832944E-007</v>
      </c>
      <c r="AU182" s="0" t="n">
        <f aca="false">AT182*W182</f>
        <v>0.316157593536</v>
      </c>
      <c r="AV182" s="0" t="n">
        <f aca="false">AU182/365</f>
        <v>0.000866185187769863</v>
      </c>
      <c r="AW182" s="0" t="n">
        <f aca="false">AU182*EXP(AB182*AC182)</f>
        <v>0.316157593536</v>
      </c>
      <c r="AX182" s="0" t="n">
        <f aca="false">AW182/365</f>
        <v>0.000866185187769863</v>
      </c>
      <c r="AY182" s="0" t="n">
        <f aca="false">AW182+AR182+AM182+AG182</f>
        <v>13.2635027613963</v>
      </c>
      <c r="AZ182" s="0" t="n">
        <f aca="false">AH182+AN182+AS182+AX182</f>
        <v>0.036338363729853</v>
      </c>
      <c r="BA182" s="0" t="n">
        <f aca="false">AH182*1000000</f>
        <v>6246.27583387487</v>
      </c>
      <c r="BB182" s="0" t="n">
        <f aca="false">BA182*'Dist Horaria'!$H$3</f>
        <v>217.648617341064</v>
      </c>
      <c r="BC182" s="0" t="n">
        <f aca="false">BA182*'Dist Horaria'!$I$3</f>
        <v>211.82631306458</v>
      </c>
      <c r="BD182" s="0" t="n">
        <f aca="false">BA182*'Dist Horaria'!$J$3</f>
        <v>206.330773420645</v>
      </c>
      <c r="BE182" s="0" t="n">
        <f aca="false">BA182*'Dist Horaria'!$K$3</f>
        <v>201.648788279662</v>
      </c>
      <c r="BF182" s="0" t="n">
        <f aca="false">BA182*'Dist Horaria'!$L$3</f>
        <v>198.227375314319</v>
      </c>
      <c r="BG182" s="0" t="n">
        <f aca="false">BA182*'Dist Horaria'!$M$3</f>
        <v>196.073373496045</v>
      </c>
      <c r="BH182" s="0" t="n">
        <f aca="false">BA182*'Dist Horaria'!$N$3</f>
        <v>204.922598451278</v>
      </c>
      <c r="BI182" s="0" t="n">
        <f aca="false">BA182*'Dist Horaria'!$O$3</f>
        <v>204.922598451278</v>
      </c>
      <c r="BJ182" s="0" t="n">
        <f aca="false">BA182*'Dist Horaria'!$P$3</f>
        <v>271.119512469293</v>
      </c>
      <c r="BK182" s="0" t="n">
        <f aca="false">BA182*'Dist Horaria'!$Q$3</f>
        <v>299.795614749699</v>
      </c>
      <c r="BL182" s="0" t="n">
        <f aca="false">BA182*'Dist Horaria'!$R$3</f>
        <v>320.650961862722</v>
      </c>
      <c r="BM182" s="0" t="n">
        <f aca="false">BA182*'Dist Horaria'!$S$3</f>
        <v>331.078635419233</v>
      </c>
      <c r="BN182" s="0" t="n">
        <f aca="false">BA182*'Dist Horaria'!$T$3</f>
        <v>333.685553808361</v>
      </c>
      <c r="BO182" s="0" t="n">
        <f aca="false">BA182*'Dist Horaria'!$U$3</f>
        <v>331.078635419233</v>
      </c>
      <c r="BP182" s="0" t="n">
        <f aca="false">BA182*'Dist Horaria'!$V$3</f>
        <v>325.864798640977</v>
      </c>
      <c r="BQ182" s="0" t="n">
        <f aca="false">BA182*'Dist Horaria'!$W$3</f>
        <v>318.044043473594</v>
      </c>
      <c r="BR182" s="0" t="n">
        <f aca="false">BA182*'Dist Horaria'!$X$3</f>
        <v>311.880354945217</v>
      </c>
      <c r="BS182" s="0" t="n">
        <f aca="false">BA182*'Dist Horaria'!$Y$3</f>
        <v>304.766814666719</v>
      </c>
      <c r="BT182" s="0" t="n">
        <f aca="false">BA182*'Dist Horaria'!$Z$3</f>
        <v>266.047118668814</v>
      </c>
      <c r="BU182" s="0" t="n">
        <f aca="false">BA182*'Dist Horaria'!$AA$3</f>
        <v>252.995614597948</v>
      </c>
      <c r="BV182" s="0" t="n">
        <f aca="false">BA182*'Dist Horaria'!$AB$3</f>
        <v>225.183003321378</v>
      </c>
      <c r="BW182" s="0" t="n">
        <f aca="false">BA182*'Dist Horaria'!$AC$3</f>
        <v>244.059061118012</v>
      </c>
      <c r="BX182" s="0" t="n">
        <f aca="false">BA182*'Dist Horaria'!$AD$3</f>
        <v>237.618446201391</v>
      </c>
      <c r="BY182" s="0" t="n">
        <f aca="false">BA182*'Dist Horaria'!$AE$3</f>
        <v>230.804651571866</v>
      </c>
      <c r="BZ182" s="0" t="n">
        <f aca="false">AN182*1000000</f>
        <v>14284.2082191781</v>
      </c>
      <c r="CA182" s="0" t="n">
        <f aca="false">BZ182*'Dist Horaria'!$H$6</f>
        <v>357.105205479452</v>
      </c>
      <c r="CB182" s="0" t="n">
        <f aca="false">BZ182*'Dist Horaria'!$I$6</f>
        <v>357.105205479452</v>
      </c>
      <c r="CC182" s="0" t="n">
        <f aca="false">BZ182*'Dist Horaria'!$J$6</f>
        <v>357.105205479452</v>
      </c>
      <c r="CD182" s="0" t="n">
        <f aca="false">BZ182*'Dist Horaria'!$K$6</f>
        <v>357.105205479452</v>
      </c>
      <c r="CE182" s="0" t="n">
        <f aca="false">BZ182*'Dist Horaria'!$L$6</f>
        <v>357.105205479452</v>
      </c>
      <c r="CF182" s="0" t="n">
        <f aca="false">BZ182*'Dist Horaria'!$M$6</f>
        <v>952.280547945206</v>
      </c>
      <c r="CG182" s="0" t="n">
        <f aca="false">BZ182*'Dist Horaria'!$N$6</f>
        <v>952.280547945206</v>
      </c>
      <c r="CH182" s="0" t="n">
        <f aca="false">BZ182*'Dist Horaria'!$O$6</f>
        <v>952.280547945206</v>
      </c>
      <c r="CI182" s="0" t="n">
        <f aca="false">BZ182*'Dist Horaria'!$P$6</f>
        <v>624.934109589041</v>
      </c>
      <c r="CJ182" s="0" t="n">
        <f aca="false">BZ182*'Dist Horaria'!$Q$6</f>
        <v>624.934109589041</v>
      </c>
      <c r="CK182" s="0" t="n">
        <f aca="false">BZ182*'Dist Horaria'!$R$6</f>
        <v>624.934109589041</v>
      </c>
      <c r="CL182" s="0" t="n">
        <f aca="false">BZ182*'Dist Horaria'!$S$6</f>
        <v>624.934109589041</v>
      </c>
      <c r="CM182" s="0" t="n">
        <f aca="false">BZ182*'Dist Horaria'!$T$6</f>
        <v>624.934109589041</v>
      </c>
      <c r="CN182" s="0" t="n">
        <f aca="false">BZ182*'Dist Horaria'!$U$6</f>
        <v>624.934109589041</v>
      </c>
      <c r="CO182" s="0" t="n">
        <f aca="false">BZ182*'Dist Horaria'!$V$6</f>
        <v>624.934109589041</v>
      </c>
      <c r="CP182" s="0" t="n">
        <f aca="false">BZ182*'Dist Horaria'!$W$6</f>
        <v>624.934109589041</v>
      </c>
      <c r="CQ182" s="0" t="n">
        <f aca="false">BZ182*'Dist Horaria'!$X$6</f>
        <v>952.280547945206</v>
      </c>
      <c r="CR182" s="0" t="n">
        <f aca="false">BZ182*'Dist Horaria'!$Y$6</f>
        <v>952.280547945206</v>
      </c>
      <c r="CS182" s="0" t="n">
        <f aca="false">BZ182*'Dist Horaria'!$Z$6</f>
        <v>952.280547945206</v>
      </c>
      <c r="CT182" s="0" t="n">
        <f aca="false">BZ182*'Dist Horaria'!$AA$6</f>
        <v>357.105205479452</v>
      </c>
      <c r="CU182" s="0" t="n">
        <f aca="false">BZ182*'Dist Horaria'!$AB$6</f>
        <v>357.105205479452</v>
      </c>
      <c r="CV182" s="0" t="n">
        <f aca="false">BZ182*'Dist Horaria'!$AC$6</f>
        <v>357.105205479452</v>
      </c>
      <c r="CW182" s="0" t="n">
        <f aca="false">BZ182*'Dist Horaria'!$AD$6</f>
        <v>357.105205479452</v>
      </c>
      <c r="CX182" s="0" t="n">
        <f aca="false">BZ182*'Dist Horaria'!$AE$6</f>
        <v>357.105205479452</v>
      </c>
      <c r="CY182" s="0" t="n">
        <f aca="false">AS182*1000000</f>
        <v>14941.6944890301</v>
      </c>
      <c r="CZ182" s="0" t="n">
        <f aca="false">CY182*'Dist Horaria'!$H$6</f>
        <v>373.542362225753</v>
      </c>
      <c r="DA182" s="0" t="n">
        <f aca="false">CY182*'Dist Horaria'!$I$6</f>
        <v>373.542362225753</v>
      </c>
      <c r="DB182" s="0" t="n">
        <f aca="false">CY182*'Dist Horaria'!$J$6</f>
        <v>373.542362225753</v>
      </c>
      <c r="DC182" s="0" t="n">
        <f aca="false">CY182*'Dist Horaria'!$K$6</f>
        <v>373.542362225753</v>
      </c>
      <c r="DD182" s="0" t="n">
        <f aca="false">CY182*'Dist Horaria'!$L$6</f>
        <v>373.542362225753</v>
      </c>
      <c r="DE182" s="0" t="n">
        <f aca="false">CY182*'Dist Horaria'!$M$6</f>
        <v>996.112965935343</v>
      </c>
      <c r="DF182" s="0" t="n">
        <f aca="false">CY182*'Dist Horaria'!$N$6</f>
        <v>996.112965935343</v>
      </c>
      <c r="DG182" s="0" t="n">
        <f aca="false">CY182*'Dist Horaria'!$O$6</f>
        <v>996.112965935343</v>
      </c>
      <c r="DH182" s="0" t="n">
        <f aca="false">CY182*'Dist Horaria'!$P$6</f>
        <v>653.699133895069</v>
      </c>
      <c r="DI182" s="0" t="n">
        <f aca="false">CY182*'Dist Horaria'!$Q$6</f>
        <v>653.699133895069</v>
      </c>
      <c r="DJ182" s="0" t="n">
        <f aca="false">CY182*'Dist Horaria'!$R$6</f>
        <v>653.699133895069</v>
      </c>
      <c r="DK182" s="0" t="n">
        <f aca="false">CY182*'Dist Horaria'!$S$6</f>
        <v>653.699133895069</v>
      </c>
      <c r="DL182" s="0" t="n">
        <f aca="false">CY182*'Dist Horaria'!$T$6</f>
        <v>653.699133895069</v>
      </c>
      <c r="DM182" s="0" t="n">
        <f aca="false">CY182*'Dist Horaria'!$U$6</f>
        <v>653.699133895069</v>
      </c>
      <c r="DN182" s="0" t="n">
        <f aca="false">CY182*'Dist Horaria'!$V$6</f>
        <v>653.699133895069</v>
      </c>
      <c r="DO182" s="0" t="n">
        <f aca="false">CY182*'Dist Horaria'!$W$6</f>
        <v>653.699133895069</v>
      </c>
      <c r="DP182" s="0" t="n">
        <f aca="false">CY182*'Dist Horaria'!$X$6</f>
        <v>996.112965935343</v>
      </c>
      <c r="DQ182" s="0" t="n">
        <f aca="false">CY182*'Dist Horaria'!$Y$6</f>
        <v>996.112965935343</v>
      </c>
      <c r="DR182" s="0" t="n">
        <f aca="false">CY182*'Dist Horaria'!$Z$6</f>
        <v>996.112965935343</v>
      </c>
      <c r="DS182" s="0" t="n">
        <f aca="false">CY182*'Dist Horaria'!$AA$6</f>
        <v>373.542362225753</v>
      </c>
      <c r="DT182" s="0" t="n">
        <f aca="false">CY182*'Dist Horaria'!$AB$6</f>
        <v>373.542362225753</v>
      </c>
      <c r="DU182" s="0" t="n">
        <f aca="false">CY182*'Dist Horaria'!$AC$6</f>
        <v>373.542362225753</v>
      </c>
      <c r="DV182" s="0" t="n">
        <f aca="false">CY182*'Dist Horaria'!$AD$6</f>
        <v>373.542362225753</v>
      </c>
      <c r="DW182" s="0" t="n">
        <f aca="false">CY182*'Dist Horaria'!$AE$6</f>
        <v>373.542362225753</v>
      </c>
      <c r="DX182" s="0" t="n">
        <f aca="false">AX182*1000000</f>
        <v>866.185187769863</v>
      </c>
      <c r="DY182" s="0" t="n">
        <f aca="false">DX182*'Dist Horaria'!$H$6</f>
        <v>21.6546296942466</v>
      </c>
      <c r="DZ182" s="0" t="n">
        <f aca="false">DX182*'Dist Horaria'!$I$6</f>
        <v>21.6546296942466</v>
      </c>
      <c r="EA182" s="0" t="n">
        <f aca="false">DX182*'Dist Horaria'!$J$6</f>
        <v>21.6546296942466</v>
      </c>
      <c r="EB182" s="0" t="n">
        <f aca="false">DX182*'Dist Horaria'!$K$6</f>
        <v>21.6546296942466</v>
      </c>
      <c r="EC182" s="0" t="n">
        <f aca="false">DX182*'Dist Horaria'!$L$6</f>
        <v>21.6546296942466</v>
      </c>
      <c r="ED182" s="0" t="n">
        <f aca="false">DX182*'Dist Horaria'!$M$6</f>
        <v>57.7456791846575</v>
      </c>
      <c r="EE182" s="0" t="n">
        <f aca="false">DX182*'Dist Horaria'!$N$6</f>
        <v>57.7456791846575</v>
      </c>
      <c r="EF182" s="0" t="n">
        <f aca="false">DX182*'Dist Horaria'!$O$6</f>
        <v>57.7456791846575</v>
      </c>
      <c r="EG182" s="0" t="n">
        <f aca="false">DX182*'Dist Horaria'!$P$6</f>
        <v>37.8956019649315</v>
      </c>
      <c r="EH182" s="0" t="n">
        <f aca="false">DX182*'Dist Horaria'!$Q$6</f>
        <v>37.8956019649315</v>
      </c>
      <c r="EI182" s="0" t="n">
        <f aca="false">DX182*'Dist Horaria'!$R$6</f>
        <v>37.8956019649315</v>
      </c>
      <c r="EJ182" s="0" t="n">
        <f aca="false">DX182*'Dist Horaria'!$S$6</f>
        <v>37.8956019649315</v>
      </c>
      <c r="EK182" s="0" t="n">
        <f aca="false">DX182*'Dist Horaria'!$T$6</f>
        <v>37.8956019649315</v>
      </c>
      <c r="EL182" s="0" t="n">
        <f aca="false">DX182*'Dist Horaria'!$U$6</f>
        <v>37.8956019649315</v>
      </c>
      <c r="EM182" s="0" t="n">
        <f aca="false">DX182*'Dist Horaria'!$V$6</f>
        <v>37.8956019649315</v>
      </c>
      <c r="EN182" s="0" t="n">
        <f aca="false">DX182*'Dist Horaria'!$W$6</f>
        <v>37.8956019649315</v>
      </c>
      <c r="EO182" s="0" t="n">
        <f aca="false">DX182*'Dist Horaria'!$X$6</f>
        <v>57.7456791846575</v>
      </c>
      <c r="EP182" s="0" t="n">
        <f aca="false">DX182*'Dist Horaria'!$Y$6</f>
        <v>57.7456791846575</v>
      </c>
      <c r="EQ182" s="0" t="n">
        <f aca="false">DX182*'Dist Horaria'!$Z$6</f>
        <v>57.7456791846575</v>
      </c>
      <c r="ER182" s="0" t="n">
        <f aca="false">DX182*'Dist Horaria'!$AA$6</f>
        <v>21.6546296942466</v>
      </c>
      <c r="ES182" s="0" t="n">
        <f aca="false">DX182*'Dist Horaria'!$AB$6</f>
        <v>21.6546296942466</v>
      </c>
      <c r="ET182" s="0" t="n">
        <f aca="false">DX182*'Dist Horaria'!$AC$6</f>
        <v>21.6546296942466</v>
      </c>
      <c r="EU182" s="0" t="n">
        <f aca="false">DX182*'Dist Horaria'!$AD$6</f>
        <v>21.6546296942466</v>
      </c>
      <c r="EV182" s="0" t="n">
        <f aca="false">DX182*'Dist Horaria'!$AE$6</f>
        <v>21.6546296942466</v>
      </c>
      <c r="EW182" s="0" t="n">
        <f aca="false">BB182+CA182+CZ182+DY182</f>
        <v>969.950814740516</v>
      </c>
      <c r="EX182" s="0" t="n">
        <f aca="false">BC182+CB182+DA182+DZ182</f>
        <v>964.128510464032</v>
      </c>
      <c r="EY182" s="0" t="n">
        <f aca="false">BD182+CC182+DB182+EA182</f>
        <v>958.632970820097</v>
      </c>
      <c r="EZ182" s="0" t="n">
        <f aca="false">BE182+CD182+DC182+EB182</f>
        <v>953.950985679114</v>
      </c>
      <c r="FA182" s="0" t="n">
        <f aca="false">BF182+CE182+DD182+EC182</f>
        <v>950.529572713771</v>
      </c>
      <c r="FB182" s="0" t="n">
        <f aca="false">BG182+CF182+DE182+ED182</f>
        <v>2202.21256656125</v>
      </c>
      <c r="FC182" s="0" t="n">
        <f aca="false">BH182+CG182+DF182+EE182</f>
        <v>2211.06179151648</v>
      </c>
      <c r="FD182" s="0" t="n">
        <f aca="false">BI182+CH182+DG182+EF182</f>
        <v>2211.06179151648</v>
      </c>
      <c r="FE182" s="0" t="n">
        <f aca="false">BJ182+CI182+DH182+EG182</f>
        <v>1587.64835791833</v>
      </c>
      <c r="FF182" s="0" t="n">
        <f aca="false">BK182+CJ182+DI182+EH182</f>
        <v>1616.32446019874</v>
      </c>
      <c r="FG182" s="0" t="n">
        <f aca="false">BL182+CK182+DJ182+EI182</f>
        <v>1637.17980731176</v>
      </c>
      <c r="FH182" s="0" t="n">
        <f aca="false">BM182+CL182+DK182+EJ182</f>
        <v>1647.60748086827</v>
      </c>
      <c r="FI182" s="0" t="n">
        <f aca="false">BN182+CM182+DL182+EK182</f>
        <v>1650.2143992574</v>
      </c>
      <c r="FJ182" s="0" t="n">
        <f aca="false">BO182+CN182+DM182+EL182</f>
        <v>1647.60748086827</v>
      </c>
      <c r="FK182" s="0" t="n">
        <f aca="false">BP182+CO182+DN182+EM182</f>
        <v>1642.39364409002</v>
      </c>
      <c r="FL182" s="0" t="n">
        <f aca="false">BQ182+CP182+DO182+EN182</f>
        <v>1634.57288892263</v>
      </c>
      <c r="FM182" s="0" t="n">
        <f aca="false">BR182+CQ182+DP182+EO182</f>
        <v>2318.01954801042</v>
      </c>
      <c r="FN182" s="0" t="n">
        <f aca="false">BS182+CR182+DQ182+EP182</f>
        <v>2310.90600773192</v>
      </c>
      <c r="FO182" s="0" t="n">
        <f aca="false">BT182+CS182+DR182+EQ182</f>
        <v>2272.18631173402</v>
      </c>
      <c r="FP182" s="0" t="n">
        <f aca="false">BU182+CT182+DS182+ER182</f>
        <v>1005.2978119974</v>
      </c>
      <c r="FQ182" s="0" t="n">
        <f aca="false">BV182+CU182+DT182+ES182</f>
        <v>977.48520072083</v>
      </c>
      <c r="FR182" s="0" t="n">
        <f aca="false">BW182+CV182+DU182+ET182</f>
        <v>996.361258517464</v>
      </c>
      <c r="FS182" s="0" t="n">
        <f aca="false">BX182+CW182+DV182+EU182</f>
        <v>989.920643600843</v>
      </c>
      <c r="FT182" s="0" t="n">
        <f aca="false">BY182+CX182+DW182+EV182</f>
        <v>983.106848971318</v>
      </c>
      <c r="FU182" s="0" t="n">
        <f aca="false">AM182*'Dist Horaria'!$H$10</f>
        <v>0.470546041272572</v>
      </c>
      <c r="FV182" s="0" t="n">
        <f aca="false">AM182*'Dist Horaria'!$I$10</f>
        <v>0.440379163749326</v>
      </c>
      <c r="FW182" s="0" t="n">
        <f aca="false">AM182*'Dist Horaria'!$J$10</f>
        <v>0.438472722150835</v>
      </c>
      <c r="FX182" s="0" t="n">
        <f aca="false">AM182*'Dist Horaria'!$K$10</f>
        <v>0.425862397341958</v>
      </c>
      <c r="FY182" s="0" t="n">
        <f aca="false">AM182*'Dist Horaria'!$L$10</f>
        <v>0.426032820683838</v>
      </c>
      <c r="FZ182" s="0" t="n">
        <f aca="false">AM182*'Dist Horaria'!$M$10</f>
        <v>0.455872650506715</v>
      </c>
      <c r="GA182" s="0" t="n">
        <f aca="false">AM182*'Dist Horaria'!$N$10</f>
        <v>0.431274370421903</v>
      </c>
      <c r="GB182" s="0" t="n">
        <f aca="false">AM182*'Dist Horaria'!$O$10</f>
        <v>0.423913320422989</v>
      </c>
      <c r="GC182" s="0" t="n">
        <f aca="false">AM182*'Dist Horaria'!$P$10</f>
        <v>0.430491484509515</v>
      </c>
      <c r="GD182" s="0" t="n">
        <f aca="false">AM182*'Dist Horaria'!$Q$10</f>
        <v>0.389580270345942</v>
      </c>
      <c r="GE182" s="0" t="n">
        <f aca="false">AM182*'Dist Horaria'!$R$10</f>
        <v>0.475346436332227</v>
      </c>
      <c r="GF182" s="0" t="n">
        <f aca="false">AM182*'Dist Horaria'!$S$10</f>
        <v>0.40596432226218</v>
      </c>
      <c r="GG182" s="0" t="n">
        <f aca="false">AR182*'Dist Horaria'!$H$10</f>
        <v>0.492204753937834</v>
      </c>
      <c r="GH182" s="0" t="n">
        <f aca="false">AR182*'Dist Horaria'!$I$10</f>
        <v>0.460649328483089</v>
      </c>
      <c r="GI182" s="0" t="n">
        <f aca="false">AR182*'Dist Horaria'!$J$10</f>
        <v>0.458655135491167</v>
      </c>
      <c r="GJ182" s="0" t="n">
        <f aca="false">AR182*'Dist Horaria'!$K$10</f>
        <v>0.445464371410264</v>
      </c>
      <c r="GK182" s="0" t="n">
        <f aca="false">AR182*'Dist Horaria'!$L$10</f>
        <v>0.445642639149652</v>
      </c>
      <c r="GL182" s="0" t="n">
        <f aca="false">AR182*'Dist Horaria'!$M$10</f>
        <v>0.476855963260922</v>
      </c>
      <c r="GM182" s="0" t="n">
        <f aca="false">AR182*'Dist Horaria'!$N$10</f>
        <v>0.451125451611743</v>
      </c>
      <c r="GN182" s="0" t="n">
        <f aca="false">AR182*'Dist Horaria'!$O$10</f>
        <v>0.443425580641326</v>
      </c>
      <c r="GO182" s="0" t="n">
        <f aca="false">AR182*'Dist Horaria'!$P$10</f>
        <v>0.450306530328661</v>
      </c>
      <c r="GP182" s="0" t="n">
        <f aca="false">AR182*'Dist Horaria'!$Q$10</f>
        <v>0.407512218328457</v>
      </c>
      <c r="GQ182" s="0" t="n">
        <f aca="false">AR182*'Dist Horaria'!$R$10</f>
        <v>0.497226105860702</v>
      </c>
      <c r="GR182" s="0" t="n">
        <f aca="false">AR182*'Dist Horaria'!$S$10</f>
        <v>0.424650409992182</v>
      </c>
      <c r="GS182" s="0" t="n">
        <f aca="false">AW182*'Dist Horaria'!$H$10</f>
        <v>0.0285336089239324</v>
      </c>
      <c r="GT182" s="0" t="n">
        <f aca="false">AW182*'Dist Horaria'!$I$10</f>
        <v>0.0267043088975704</v>
      </c>
      <c r="GU182" s="0" t="n">
        <f aca="false">AW182*'Dist Horaria'!$J$10</f>
        <v>0.0265887035067343</v>
      </c>
      <c r="GV182" s="0" t="n">
        <f aca="false">AW182*'Dist Horaria'!$K$10</f>
        <v>0.0258240215310298</v>
      </c>
      <c r="GW182" s="0" t="n">
        <f aca="false">AW182*'Dist Horaria'!$L$10</f>
        <v>0.0258343558927334</v>
      </c>
      <c r="GX182" s="0" t="n">
        <f aca="false">AW182*'Dist Horaria'!$M$10</f>
        <v>0.0276438239571549</v>
      </c>
      <c r="GY182" s="0" t="n">
        <f aca="false">AW182*'Dist Horaria'!$N$10</f>
        <v>0.0261522000934344</v>
      </c>
      <c r="GZ182" s="0" t="n">
        <f aca="false">AW182*'Dist Horaria'!$O$10</f>
        <v>0.025705830761816</v>
      </c>
      <c r="HA182" s="0" t="n">
        <f aca="false">AW182*'Dist Horaria'!$P$10</f>
        <v>0.0261047263958644</v>
      </c>
      <c r="HB182" s="0" t="n">
        <f aca="false">AW182*'Dist Horaria'!$Q$10</f>
        <v>0.0236238967146932</v>
      </c>
      <c r="HC182" s="0" t="n">
        <f aca="false">AW182*'Dist Horaria'!$R$10</f>
        <v>0.0288247017890262</v>
      </c>
      <c r="HD182" s="0" t="n">
        <f aca="false">AW182*'Dist Horaria'!$S$10</f>
        <v>0.0246174150720105</v>
      </c>
    </row>
    <row r="183" customFormat="false" ht="13.8" hidden="false" customHeight="false" outlineLevel="0" collapsed="false">
      <c r="A183" s="0" t="n">
        <v>4.58242856573082</v>
      </c>
      <c r="B183" s="0" t="n">
        <v>-74.1271631992005</v>
      </c>
      <c r="C183" s="0" t="n">
        <v>26</v>
      </c>
      <c r="D183" s="0" t="n">
        <v>22</v>
      </c>
      <c r="E183" s="0" t="n">
        <v>1783</v>
      </c>
      <c r="F183" s="0" t="n">
        <v>81</v>
      </c>
      <c r="G183" s="0" t="s">
        <v>655</v>
      </c>
      <c r="H183" s="1" t="n">
        <v>41111</v>
      </c>
      <c r="I183" s="0" t="s">
        <v>1009</v>
      </c>
      <c r="J183" s="0" t="s">
        <v>1010</v>
      </c>
      <c r="L183" s="0" t="s">
        <v>1011</v>
      </c>
      <c r="M183" s="0" t="s">
        <v>1012</v>
      </c>
      <c r="N183" s="0" t="n">
        <v>4</v>
      </c>
      <c r="O183" s="0" t="s">
        <v>231</v>
      </c>
      <c r="P183" s="0" t="s">
        <v>85</v>
      </c>
      <c r="Q183" s="0" t="s">
        <v>86</v>
      </c>
      <c r="R183" s="0" t="s">
        <v>87</v>
      </c>
      <c r="S183" s="0" t="n">
        <v>365</v>
      </c>
      <c r="T183" s="0" t="n">
        <v>24</v>
      </c>
      <c r="U183" s="0" t="n">
        <v>3</v>
      </c>
      <c r="V183" s="0" t="n">
        <v>43999</v>
      </c>
      <c r="W183" s="0" t="n">
        <f aca="false">V183*12</f>
        <v>527988</v>
      </c>
      <c r="X183" s="0" t="n">
        <v>1</v>
      </c>
      <c r="Y183" s="0" t="s">
        <v>360</v>
      </c>
      <c r="Z183" s="0" t="n">
        <v>15401</v>
      </c>
      <c r="AB183" s="0" t="n">
        <v>0.005</v>
      </c>
      <c r="AC183" s="0" t="n">
        <v>0</v>
      </c>
      <c r="AD183" s="0" t="n">
        <v>1636.22447938804</v>
      </c>
      <c r="AE183" s="0" t="n">
        <f aca="false">AD183/2204.59</f>
        <v>0.742189921658014</v>
      </c>
      <c r="AF183" s="0" t="n">
        <f aca="false">AE183/S183</f>
        <v>0.00203339704563839</v>
      </c>
      <c r="AG183" s="0" t="n">
        <f aca="false">AE183*EXP(AB183*AC183)</f>
        <v>0.742189921658014</v>
      </c>
      <c r="AH183" s="0" t="n">
        <f aca="false">AG183/S183</f>
        <v>0.00203339704563839</v>
      </c>
      <c r="AI183" s="0" t="s">
        <v>90</v>
      </c>
      <c r="AJ183" s="0" t="n">
        <f aca="false">IF(AI183="A",'FE DISTRIBUCIÓN'!$C$2,'FE DISTRIBUCIÓN'!$C$3)</f>
        <v>4.994E-006</v>
      </c>
      <c r="AK183" s="0" t="n">
        <f aca="false">W183*AJ183</f>
        <v>2.636772072</v>
      </c>
      <c r="AL183" s="0" t="n">
        <f aca="false">AK183/365</f>
        <v>0.0072240330739726</v>
      </c>
      <c r="AM183" s="0" t="n">
        <f aca="false">AK183*EXP(AB183*AC183)</f>
        <v>2.636772072</v>
      </c>
      <c r="AN183" s="0" t="n">
        <f aca="false">AM183/365</f>
        <v>0.0072240330739726</v>
      </c>
      <c r="AO183" s="0" t="n">
        <v>5.223868284E-006</v>
      </c>
      <c r="AP183" s="0" t="n">
        <f aca="false">AO183*W183</f>
        <v>2.75813976753259</v>
      </c>
      <c r="AQ183" s="0" t="n">
        <f aca="false">AP183/365</f>
        <v>0.00755654730830847</v>
      </c>
      <c r="AR183" s="0" t="n">
        <f aca="false">AP183*EXP(AB183*AC183)</f>
        <v>2.75813976753259</v>
      </c>
      <c r="AS183" s="0" t="n">
        <f aca="false">AR183/365</f>
        <v>0.00755654730830847</v>
      </c>
      <c r="AT183" s="0" t="n">
        <v>3.02832944E-007</v>
      </c>
      <c r="AU183" s="0" t="n">
        <f aca="false">AT183*W183</f>
        <v>0.159892160436672</v>
      </c>
      <c r="AV183" s="0" t="n">
        <f aca="false">AU183/365</f>
        <v>0.000438060713525129</v>
      </c>
      <c r="AW183" s="0" t="n">
        <f aca="false">AU183*EXP(AB183*AC183)</f>
        <v>0.159892160436672</v>
      </c>
      <c r="AX183" s="0" t="n">
        <f aca="false">AW183/365</f>
        <v>0.000438060713525129</v>
      </c>
      <c r="AY183" s="0" t="n">
        <f aca="false">AW183+AR183+AM183+AG183</f>
        <v>6.29699392162728</v>
      </c>
      <c r="AZ183" s="0" t="n">
        <f aca="false">AH183+AN183+AS183+AX183</f>
        <v>0.0172520381414446</v>
      </c>
      <c r="BA183" s="0" t="n">
        <f aca="false">AH183*1000000</f>
        <v>2033.39704563839</v>
      </c>
      <c r="BB183" s="0" t="n">
        <f aca="false">BA183*'Dist Horaria'!$H$3</f>
        <v>70.8527876864598</v>
      </c>
      <c r="BC183" s="0" t="n">
        <f aca="false">BA183*'Dist Horaria'!$I$3</f>
        <v>68.9574092834752</v>
      </c>
      <c r="BD183" s="0" t="n">
        <f aca="false">BA183*'Dist Horaria'!$J$3</f>
        <v>67.1684050234388</v>
      </c>
      <c r="BE183" s="0" t="n">
        <f aca="false">BA183*'Dist Horaria'!$K$3</f>
        <v>65.644243265841</v>
      </c>
      <c r="BF183" s="0" t="n">
        <f aca="false">BA183*'Dist Horaria'!$L$3</f>
        <v>64.5304450281923</v>
      </c>
      <c r="BG183" s="0" t="n">
        <f aca="false">BA183*'Dist Horaria'!$M$3</f>
        <v>63.8292366521831</v>
      </c>
      <c r="BH183" s="0" t="n">
        <f aca="false">BA183*'Dist Horaria'!$N$3</f>
        <v>66.7099912584038</v>
      </c>
      <c r="BI183" s="0" t="n">
        <f aca="false">BA183*'Dist Horaria'!$O$3</f>
        <v>66.7099912584038</v>
      </c>
      <c r="BJ183" s="0" t="n">
        <f aca="false">BA183*'Dist Horaria'!$P$3</f>
        <v>88.2595694349905</v>
      </c>
      <c r="BK183" s="0" t="n">
        <f aca="false">BA183*'Dist Horaria'!$Q$3</f>
        <v>97.5947162021529</v>
      </c>
      <c r="BL183" s="0" t="n">
        <f aca="false">BA183*'Dist Horaria'!$R$3</f>
        <v>104.383913850998</v>
      </c>
      <c r="BM183" s="0" t="n">
        <f aca="false">BA183*'Dist Horaria'!$S$3</f>
        <v>107.778512675421</v>
      </c>
      <c r="BN183" s="0" t="n">
        <f aca="false">BA183*'Dist Horaria'!$T$3</f>
        <v>108.627162381527</v>
      </c>
      <c r="BO183" s="0" t="n">
        <f aca="false">BA183*'Dist Horaria'!$U$3</f>
        <v>107.778512675421</v>
      </c>
      <c r="BP183" s="0" t="n">
        <f aca="false">BA183*'Dist Horaria'!$V$3</f>
        <v>106.08121326321</v>
      </c>
      <c r="BQ183" s="0" t="n">
        <f aca="false">BA183*'Dist Horaria'!$W$3</f>
        <v>103.535264144893</v>
      </c>
      <c r="BR183" s="0" t="n">
        <f aca="false">BA183*'Dist Horaria'!$X$3</f>
        <v>101.528752364566</v>
      </c>
      <c r="BS183" s="0" t="n">
        <f aca="false">BA183*'Dist Horaria'!$Y$3</f>
        <v>99.2130282161256</v>
      </c>
      <c r="BT183" s="0" t="n">
        <f aca="false">BA183*'Dist Horaria'!$Z$3</f>
        <v>86.6083150167543</v>
      </c>
      <c r="BU183" s="0" t="n">
        <f aca="false">BA183*'Dist Horaria'!$AA$3</f>
        <v>82.3595609551885</v>
      </c>
      <c r="BV183" s="0" t="n">
        <f aca="false">BA183*'Dist Horaria'!$AB$3</f>
        <v>73.3055128943324</v>
      </c>
      <c r="BW183" s="0" t="n">
        <f aca="false">BA183*'Dist Horaria'!$AC$3</f>
        <v>79.4503776389884</v>
      </c>
      <c r="BX183" s="0" t="n">
        <f aca="false">BA183*'Dist Horaria'!$AD$3</f>
        <v>77.3537159333803</v>
      </c>
      <c r="BY183" s="0" t="n">
        <f aca="false">BA183*'Dist Horaria'!$AE$3</f>
        <v>75.1355702354069</v>
      </c>
      <c r="BZ183" s="0" t="n">
        <f aca="false">AN183*1000000</f>
        <v>7224.0330739726</v>
      </c>
      <c r="CA183" s="0" t="n">
        <f aca="false">BZ183*'Dist Horaria'!$H$6</f>
        <v>180.600826849315</v>
      </c>
      <c r="CB183" s="0" t="n">
        <f aca="false">BZ183*'Dist Horaria'!$I$6</f>
        <v>180.600826849315</v>
      </c>
      <c r="CC183" s="0" t="n">
        <f aca="false">BZ183*'Dist Horaria'!$J$6</f>
        <v>180.600826849315</v>
      </c>
      <c r="CD183" s="0" t="n">
        <f aca="false">BZ183*'Dist Horaria'!$K$6</f>
        <v>180.600826849315</v>
      </c>
      <c r="CE183" s="0" t="n">
        <f aca="false">BZ183*'Dist Horaria'!$L$6</f>
        <v>180.600826849315</v>
      </c>
      <c r="CF183" s="0" t="n">
        <f aca="false">BZ183*'Dist Horaria'!$M$6</f>
        <v>481.602204931507</v>
      </c>
      <c r="CG183" s="0" t="n">
        <f aca="false">BZ183*'Dist Horaria'!$N$6</f>
        <v>481.602204931507</v>
      </c>
      <c r="CH183" s="0" t="n">
        <f aca="false">BZ183*'Dist Horaria'!$O$6</f>
        <v>481.602204931507</v>
      </c>
      <c r="CI183" s="0" t="n">
        <f aca="false">BZ183*'Dist Horaria'!$P$6</f>
        <v>316.051446986301</v>
      </c>
      <c r="CJ183" s="0" t="n">
        <f aca="false">BZ183*'Dist Horaria'!$Q$6</f>
        <v>316.051446986301</v>
      </c>
      <c r="CK183" s="0" t="n">
        <f aca="false">BZ183*'Dist Horaria'!$R$6</f>
        <v>316.051446986301</v>
      </c>
      <c r="CL183" s="0" t="n">
        <f aca="false">BZ183*'Dist Horaria'!$S$6</f>
        <v>316.051446986301</v>
      </c>
      <c r="CM183" s="0" t="n">
        <f aca="false">BZ183*'Dist Horaria'!$T$6</f>
        <v>316.051446986301</v>
      </c>
      <c r="CN183" s="0" t="n">
        <f aca="false">BZ183*'Dist Horaria'!$U$6</f>
        <v>316.051446986301</v>
      </c>
      <c r="CO183" s="0" t="n">
        <f aca="false">BZ183*'Dist Horaria'!$V$6</f>
        <v>316.051446986301</v>
      </c>
      <c r="CP183" s="0" t="n">
        <f aca="false">BZ183*'Dist Horaria'!$W$6</f>
        <v>316.051446986301</v>
      </c>
      <c r="CQ183" s="0" t="n">
        <f aca="false">BZ183*'Dist Horaria'!$X$6</f>
        <v>481.602204931507</v>
      </c>
      <c r="CR183" s="0" t="n">
        <f aca="false">BZ183*'Dist Horaria'!$Y$6</f>
        <v>481.602204931507</v>
      </c>
      <c r="CS183" s="0" t="n">
        <f aca="false">BZ183*'Dist Horaria'!$Z$6</f>
        <v>481.602204931507</v>
      </c>
      <c r="CT183" s="0" t="n">
        <f aca="false">BZ183*'Dist Horaria'!$AA$6</f>
        <v>180.600826849315</v>
      </c>
      <c r="CU183" s="0" t="n">
        <f aca="false">BZ183*'Dist Horaria'!$AB$6</f>
        <v>180.600826849315</v>
      </c>
      <c r="CV183" s="0" t="n">
        <f aca="false">BZ183*'Dist Horaria'!$AC$6</f>
        <v>180.600826849315</v>
      </c>
      <c r="CW183" s="0" t="n">
        <f aca="false">BZ183*'Dist Horaria'!$AD$6</f>
        <v>180.600826849315</v>
      </c>
      <c r="CX183" s="0" t="n">
        <f aca="false">BZ183*'Dist Horaria'!$AE$6</f>
        <v>180.600826849315</v>
      </c>
      <c r="CY183" s="0" t="n">
        <f aca="false">AS183*1000000</f>
        <v>7556.54730830847</v>
      </c>
      <c r="CZ183" s="0" t="n">
        <f aca="false">CY183*'Dist Horaria'!$H$6</f>
        <v>188.913682707712</v>
      </c>
      <c r="DA183" s="0" t="n">
        <f aca="false">CY183*'Dist Horaria'!$I$6</f>
        <v>188.913682707712</v>
      </c>
      <c r="DB183" s="0" t="n">
        <f aca="false">CY183*'Dist Horaria'!$J$6</f>
        <v>188.913682707712</v>
      </c>
      <c r="DC183" s="0" t="n">
        <f aca="false">CY183*'Dist Horaria'!$K$6</f>
        <v>188.913682707712</v>
      </c>
      <c r="DD183" s="0" t="n">
        <f aca="false">CY183*'Dist Horaria'!$L$6</f>
        <v>188.913682707712</v>
      </c>
      <c r="DE183" s="0" t="n">
        <f aca="false">CY183*'Dist Horaria'!$M$6</f>
        <v>503.769820553898</v>
      </c>
      <c r="DF183" s="0" t="n">
        <f aca="false">CY183*'Dist Horaria'!$N$6</f>
        <v>503.769820553898</v>
      </c>
      <c r="DG183" s="0" t="n">
        <f aca="false">CY183*'Dist Horaria'!$O$6</f>
        <v>503.769820553898</v>
      </c>
      <c r="DH183" s="0" t="n">
        <f aca="false">CY183*'Dist Horaria'!$P$6</f>
        <v>330.598944738496</v>
      </c>
      <c r="DI183" s="0" t="n">
        <f aca="false">CY183*'Dist Horaria'!$Q$6</f>
        <v>330.598944738496</v>
      </c>
      <c r="DJ183" s="0" t="n">
        <f aca="false">CY183*'Dist Horaria'!$R$6</f>
        <v>330.598944738496</v>
      </c>
      <c r="DK183" s="0" t="n">
        <f aca="false">CY183*'Dist Horaria'!$S$6</f>
        <v>330.598944738496</v>
      </c>
      <c r="DL183" s="0" t="n">
        <f aca="false">CY183*'Dist Horaria'!$T$6</f>
        <v>330.598944738496</v>
      </c>
      <c r="DM183" s="0" t="n">
        <f aca="false">CY183*'Dist Horaria'!$U$6</f>
        <v>330.598944738496</v>
      </c>
      <c r="DN183" s="0" t="n">
        <f aca="false">CY183*'Dist Horaria'!$V$6</f>
        <v>330.598944738496</v>
      </c>
      <c r="DO183" s="0" t="n">
        <f aca="false">CY183*'Dist Horaria'!$W$6</f>
        <v>330.598944738496</v>
      </c>
      <c r="DP183" s="0" t="n">
        <f aca="false">CY183*'Dist Horaria'!$X$6</f>
        <v>503.769820553898</v>
      </c>
      <c r="DQ183" s="0" t="n">
        <f aca="false">CY183*'Dist Horaria'!$Y$6</f>
        <v>503.769820553898</v>
      </c>
      <c r="DR183" s="0" t="n">
        <f aca="false">CY183*'Dist Horaria'!$Z$6</f>
        <v>503.769820553898</v>
      </c>
      <c r="DS183" s="0" t="n">
        <f aca="false">CY183*'Dist Horaria'!$AA$6</f>
        <v>188.913682707712</v>
      </c>
      <c r="DT183" s="0" t="n">
        <f aca="false">CY183*'Dist Horaria'!$AB$6</f>
        <v>188.913682707712</v>
      </c>
      <c r="DU183" s="0" t="n">
        <f aca="false">CY183*'Dist Horaria'!$AC$6</f>
        <v>188.913682707712</v>
      </c>
      <c r="DV183" s="0" t="n">
        <f aca="false">CY183*'Dist Horaria'!$AD$6</f>
        <v>188.913682707712</v>
      </c>
      <c r="DW183" s="0" t="n">
        <f aca="false">CY183*'Dist Horaria'!$AE$6</f>
        <v>188.913682707712</v>
      </c>
      <c r="DX183" s="0" t="n">
        <f aca="false">AX183*1000000</f>
        <v>438.060713525129</v>
      </c>
      <c r="DY183" s="0" t="n">
        <f aca="false">DX183*'Dist Horaria'!$H$6</f>
        <v>10.9515178381282</v>
      </c>
      <c r="DZ183" s="0" t="n">
        <f aca="false">DX183*'Dist Horaria'!$I$6</f>
        <v>10.9515178381282</v>
      </c>
      <c r="EA183" s="0" t="n">
        <f aca="false">DX183*'Dist Horaria'!$J$6</f>
        <v>10.9515178381282</v>
      </c>
      <c r="EB183" s="0" t="n">
        <f aca="false">DX183*'Dist Horaria'!$K$6</f>
        <v>10.9515178381282</v>
      </c>
      <c r="EC183" s="0" t="n">
        <f aca="false">DX183*'Dist Horaria'!$L$6</f>
        <v>10.9515178381282</v>
      </c>
      <c r="ED183" s="0" t="n">
        <f aca="false">DX183*'Dist Horaria'!$M$6</f>
        <v>29.2040475683419</v>
      </c>
      <c r="EE183" s="0" t="n">
        <f aca="false">DX183*'Dist Horaria'!$N$6</f>
        <v>29.2040475683419</v>
      </c>
      <c r="EF183" s="0" t="n">
        <f aca="false">DX183*'Dist Horaria'!$O$6</f>
        <v>29.2040475683419</v>
      </c>
      <c r="EG183" s="0" t="n">
        <f aca="false">DX183*'Dist Horaria'!$P$6</f>
        <v>19.1651562167244</v>
      </c>
      <c r="EH183" s="0" t="n">
        <f aca="false">DX183*'Dist Horaria'!$Q$6</f>
        <v>19.1651562167244</v>
      </c>
      <c r="EI183" s="0" t="n">
        <f aca="false">DX183*'Dist Horaria'!$R$6</f>
        <v>19.1651562167244</v>
      </c>
      <c r="EJ183" s="0" t="n">
        <f aca="false">DX183*'Dist Horaria'!$S$6</f>
        <v>19.1651562167244</v>
      </c>
      <c r="EK183" s="0" t="n">
        <f aca="false">DX183*'Dist Horaria'!$T$6</f>
        <v>19.1651562167244</v>
      </c>
      <c r="EL183" s="0" t="n">
        <f aca="false">DX183*'Dist Horaria'!$U$6</f>
        <v>19.1651562167244</v>
      </c>
      <c r="EM183" s="0" t="n">
        <f aca="false">DX183*'Dist Horaria'!$V$6</f>
        <v>19.1651562167244</v>
      </c>
      <c r="EN183" s="0" t="n">
        <f aca="false">DX183*'Dist Horaria'!$W$6</f>
        <v>19.1651562167244</v>
      </c>
      <c r="EO183" s="0" t="n">
        <f aca="false">DX183*'Dist Horaria'!$X$6</f>
        <v>29.2040475683419</v>
      </c>
      <c r="EP183" s="0" t="n">
        <f aca="false">DX183*'Dist Horaria'!$Y$6</f>
        <v>29.2040475683419</v>
      </c>
      <c r="EQ183" s="0" t="n">
        <f aca="false">DX183*'Dist Horaria'!$Z$6</f>
        <v>29.2040475683419</v>
      </c>
      <c r="ER183" s="0" t="n">
        <f aca="false">DX183*'Dist Horaria'!$AA$6</f>
        <v>10.9515178381282</v>
      </c>
      <c r="ES183" s="0" t="n">
        <f aca="false">DX183*'Dist Horaria'!$AB$6</f>
        <v>10.9515178381282</v>
      </c>
      <c r="ET183" s="0" t="n">
        <f aca="false">DX183*'Dist Horaria'!$AC$6</f>
        <v>10.9515178381282</v>
      </c>
      <c r="EU183" s="0" t="n">
        <f aca="false">DX183*'Dist Horaria'!$AD$6</f>
        <v>10.9515178381282</v>
      </c>
      <c r="EV183" s="0" t="n">
        <f aca="false">DX183*'Dist Horaria'!$AE$6</f>
        <v>10.9515178381282</v>
      </c>
      <c r="EW183" s="0" t="n">
        <f aca="false">BB183+CA183+CZ183+DY183</f>
        <v>451.318815081615</v>
      </c>
      <c r="EX183" s="0" t="n">
        <f aca="false">BC183+CB183+DA183+DZ183</f>
        <v>449.42343667863</v>
      </c>
      <c r="EY183" s="0" t="n">
        <f aca="false">BD183+CC183+DB183+EA183</f>
        <v>447.634432418594</v>
      </c>
      <c r="EZ183" s="0" t="n">
        <f aca="false">BE183+CD183+DC183+EB183</f>
        <v>446.110270660996</v>
      </c>
      <c r="FA183" s="0" t="n">
        <f aca="false">BF183+CE183+DD183+EC183</f>
        <v>444.996472423347</v>
      </c>
      <c r="FB183" s="0" t="n">
        <f aca="false">BG183+CF183+DE183+ED183</f>
        <v>1078.40530970593</v>
      </c>
      <c r="FC183" s="0" t="n">
        <f aca="false">BH183+CG183+DF183+EE183</f>
        <v>1081.28606431215</v>
      </c>
      <c r="FD183" s="0" t="n">
        <f aca="false">BI183+CH183+DG183+EF183</f>
        <v>1081.28606431215</v>
      </c>
      <c r="FE183" s="0" t="n">
        <f aca="false">BJ183+CI183+DH183+EG183</f>
        <v>754.075117376512</v>
      </c>
      <c r="FF183" s="0" t="n">
        <f aca="false">BK183+CJ183+DI183+EH183</f>
        <v>763.410264143674</v>
      </c>
      <c r="FG183" s="0" t="n">
        <f aca="false">BL183+CK183+DJ183+EI183</f>
        <v>770.19946179252</v>
      </c>
      <c r="FH183" s="0" t="n">
        <f aca="false">BM183+CL183+DK183+EJ183</f>
        <v>773.594060616942</v>
      </c>
      <c r="FI183" s="0" t="n">
        <f aca="false">BN183+CM183+DL183+EK183</f>
        <v>774.442710323048</v>
      </c>
      <c r="FJ183" s="0" t="n">
        <f aca="false">BO183+CN183+DM183+EL183</f>
        <v>773.594060616942</v>
      </c>
      <c r="FK183" s="0" t="n">
        <f aca="false">BP183+CO183+DN183+EM183</f>
        <v>771.896761204731</v>
      </c>
      <c r="FL183" s="0" t="n">
        <f aca="false">BQ183+CP183+DO183+EN183</f>
        <v>769.350812086414</v>
      </c>
      <c r="FM183" s="0" t="n">
        <f aca="false">BR183+CQ183+DP183+EO183</f>
        <v>1116.10482541831</v>
      </c>
      <c r="FN183" s="0" t="n">
        <f aca="false">BS183+CR183+DQ183+EP183</f>
        <v>1113.78910126987</v>
      </c>
      <c r="FO183" s="0" t="n">
        <f aca="false">BT183+CS183+DR183+EQ183</f>
        <v>1101.1843880705</v>
      </c>
      <c r="FP183" s="0" t="n">
        <f aca="false">BU183+CT183+DS183+ER183</f>
        <v>462.825588350344</v>
      </c>
      <c r="FQ183" s="0" t="n">
        <f aca="false">BV183+CU183+DT183+ES183</f>
        <v>453.771540289487</v>
      </c>
      <c r="FR183" s="0" t="n">
        <f aca="false">BW183+CV183+DU183+ET183</f>
        <v>459.916405034144</v>
      </c>
      <c r="FS183" s="0" t="n">
        <f aca="false">BX183+CW183+DV183+EU183</f>
        <v>457.819743328535</v>
      </c>
      <c r="FT183" s="0" t="n">
        <f aca="false">BY183+CX183+DW183+EV183</f>
        <v>455.601597630562</v>
      </c>
      <c r="FU183" s="0" t="n">
        <f aca="false">AM183*'Dist Horaria'!$H$10</f>
        <v>0.23797189965462</v>
      </c>
      <c r="FV183" s="0" t="n">
        <f aca="false">AM183*'Dist Horaria'!$I$10</f>
        <v>0.222715434779386</v>
      </c>
      <c r="FW183" s="0" t="n">
        <f aca="false">AM183*'Dist Horaria'!$J$10</f>
        <v>0.221751279332351</v>
      </c>
      <c r="FX183" s="0" t="n">
        <f aca="false">AM183*'Dist Horaria'!$K$10</f>
        <v>0.21537378874309</v>
      </c>
      <c r="FY183" s="0" t="n">
        <f aca="false">AM183*'Dist Horaria'!$L$10</f>
        <v>0.215459977899634</v>
      </c>
      <c r="FZ183" s="0" t="n">
        <f aca="false">AM183*'Dist Horaria'!$M$10</f>
        <v>0.230551043099367</v>
      </c>
      <c r="GA183" s="0" t="n">
        <f aca="false">AM183*'Dist Horaria'!$N$10</f>
        <v>0.218110816370038</v>
      </c>
      <c r="GB183" s="0" t="n">
        <f aca="false">AM183*'Dist Horaria'!$O$10</f>
        <v>0.2143880710953</v>
      </c>
      <c r="GC183" s="0" t="n">
        <f aca="false">AM183*'Dist Horaria'!$P$10</f>
        <v>0.217714883068209</v>
      </c>
      <c r="GD183" s="0" t="n">
        <f aca="false">AM183*'Dist Horaria'!$Q$10</f>
        <v>0.197024624309783</v>
      </c>
      <c r="GE183" s="0" t="n">
        <f aca="false">AM183*'Dist Horaria'!$R$10</f>
        <v>0.240399630484847</v>
      </c>
      <c r="GF183" s="0" t="n">
        <f aca="false">AM183*'Dist Horaria'!$S$10</f>
        <v>0.205310623163375</v>
      </c>
      <c r="GG183" s="0" t="n">
        <f aca="false">AR183*'Dist Horaria'!$H$10</f>
        <v>0.248925482396676</v>
      </c>
      <c r="GH183" s="0" t="n">
        <f aca="false">AR183*'Dist Horaria'!$I$10</f>
        <v>0.232966779355488</v>
      </c>
      <c r="GI183" s="0" t="n">
        <f aca="false">AR183*'Dist Horaria'!$J$10</f>
        <v>0.231958244902022</v>
      </c>
      <c r="GJ183" s="0" t="n">
        <f aca="false">AR183*'Dist Horaria'!$K$10</f>
        <v>0.225287205490577</v>
      </c>
      <c r="GK183" s="0" t="n">
        <f aca="false">AR183*'Dist Horaria'!$L$10</f>
        <v>0.225377361838454</v>
      </c>
      <c r="GL183" s="0" t="n">
        <f aca="false">AR183*'Dist Horaria'!$M$10</f>
        <v>0.241163052040429</v>
      </c>
      <c r="GM183" s="0" t="n">
        <f aca="false">AR183*'Dist Horaria'!$N$10</f>
        <v>0.228150215465116</v>
      </c>
      <c r="GN183" s="0" t="n">
        <f aca="false">AR183*'Dist Horaria'!$O$10</f>
        <v>0.224256116352158</v>
      </c>
      <c r="GO183" s="0" t="n">
        <f aca="false">AR183*'Dist Horaria'!$P$10</f>
        <v>0.227736057792308</v>
      </c>
      <c r="GP183" s="0" t="n">
        <f aca="false">AR183*'Dist Horaria'!$Q$10</f>
        <v>0.206093449359009</v>
      </c>
      <c r="GQ183" s="0" t="n">
        <f aca="false">AR183*'Dist Horaria'!$R$10</f>
        <v>0.251464958985805</v>
      </c>
      <c r="GR183" s="0" t="n">
        <f aca="false">AR183*'Dist Horaria'!$S$10</f>
        <v>0.214760843554552</v>
      </c>
      <c r="GS183" s="0" t="n">
        <f aca="false">AW183*'Dist Horaria'!$H$10</f>
        <v>0.0144304627476334</v>
      </c>
      <c r="GT183" s="0" t="n">
        <f aca="false">AW183*'Dist Horaria'!$I$10</f>
        <v>0.0135053205423471</v>
      </c>
      <c r="GU183" s="0" t="n">
        <f aca="false">AW183*'Dist Horaria'!$J$10</f>
        <v>0.0134468547769288</v>
      </c>
      <c r="GV183" s="0" t="n">
        <f aca="false">AW183*'Dist Horaria'!$K$10</f>
        <v>0.0130601278545262</v>
      </c>
      <c r="GW183" s="0" t="n">
        <f aca="false">AW183*'Dist Horaria'!$L$10</f>
        <v>0.0130653543094756</v>
      </c>
      <c r="GX183" s="0" t="n">
        <f aca="false">AW183*'Dist Horaria'!$M$10</f>
        <v>0.0139804667849524</v>
      </c>
      <c r="GY183" s="0" t="n">
        <f aca="false">AW183*'Dist Horaria'!$N$10</f>
        <v>0.0132260994472531</v>
      </c>
      <c r="GZ183" s="0" t="n">
        <f aca="false">AW183*'Dist Horaria'!$O$10</f>
        <v>0.0130003545711396</v>
      </c>
      <c r="HA183" s="0" t="n">
        <f aca="false">AW183*'Dist Horaria'!$P$10</f>
        <v>0.0132020903068004</v>
      </c>
      <c r="HB183" s="0" t="n">
        <f aca="false">AW183*'Dist Horaria'!$Q$10</f>
        <v>0.0119474463396527</v>
      </c>
      <c r="HC183" s="0" t="n">
        <f aca="false">AW183*'Dist Horaria'!$R$10</f>
        <v>0.0145776787817858</v>
      </c>
      <c r="HD183" s="0" t="n">
        <f aca="false">AW183*'Dist Horaria'!$S$10</f>
        <v>0.0124499039741769</v>
      </c>
    </row>
    <row r="184" customFormat="false" ht="13.8" hidden="false" customHeight="false" outlineLevel="0" collapsed="false">
      <c r="A184" s="0" t="n">
        <v>4.5881669476969</v>
      </c>
      <c r="B184" s="0" t="n">
        <v>-74.1146095657552</v>
      </c>
      <c r="C184" s="0" t="n">
        <v>27</v>
      </c>
      <c r="D184" s="0" t="n">
        <v>23</v>
      </c>
      <c r="E184" s="0" t="n">
        <v>1797</v>
      </c>
      <c r="F184" s="0" t="n">
        <v>82</v>
      </c>
      <c r="G184" s="0" t="s">
        <v>655</v>
      </c>
      <c r="H184" s="1" t="n">
        <v>41219</v>
      </c>
      <c r="I184" s="0" t="s">
        <v>1013</v>
      </c>
      <c r="J184" s="0" t="s">
        <v>1014</v>
      </c>
      <c r="L184" s="0" t="s">
        <v>1015</v>
      </c>
      <c r="M184" s="0" t="s">
        <v>1016</v>
      </c>
      <c r="N184" s="0" t="n">
        <v>13</v>
      </c>
      <c r="O184" s="0" t="s">
        <v>130</v>
      </c>
      <c r="P184" s="0" t="s">
        <v>85</v>
      </c>
      <c r="Q184" s="0" t="s">
        <v>86</v>
      </c>
      <c r="R184" s="0" t="s">
        <v>87</v>
      </c>
      <c r="S184" s="0" t="n">
        <v>365</v>
      </c>
      <c r="T184" s="0" t="n">
        <v>24</v>
      </c>
      <c r="U184" s="0" t="n">
        <v>3</v>
      </c>
      <c r="V184" s="0" t="n">
        <v>52500</v>
      </c>
      <c r="W184" s="0" t="n">
        <f aca="false">V184*12</f>
        <v>630000</v>
      </c>
      <c r="X184" s="0" t="n">
        <v>2</v>
      </c>
      <c r="Y184" s="0" t="s">
        <v>176</v>
      </c>
      <c r="Z184" s="0" t="n">
        <v>19372</v>
      </c>
      <c r="AB184" s="0" t="n">
        <v>0.005</v>
      </c>
      <c r="AC184" s="0" t="n">
        <v>0</v>
      </c>
      <c r="AD184" s="0" t="n">
        <v>3898.83270211855</v>
      </c>
      <c r="AE184" s="0" t="n">
        <f aca="false">AD184/2204.59</f>
        <v>1.76850693422294</v>
      </c>
      <c r="AF184" s="0" t="n">
        <f aca="false">AE184/S184</f>
        <v>0.00484522447732313</v>
      </c>
      <c r="AG184" s="0" t="n">
        <f aca="false">AE184*EXP(AB184*AC184)</f>
        <v>1.76850693422294</v>
      </c>
      <c r="AH184" s="0" t="n">
        <f aca="false">AG184/S184</f>
        <v>0.00484522447732313</v>
      </c>
      <c r="AI184" s="0" t="s">
        <v>90</v>
      </c>
      <c r="AJ184" s="0" t="n">
        <f aca="false">IF(AI184="A",'FE DISTRIBUCIÓN'!$C$2,'FE DISTRIBUCIÓN'!$C$3)</f>
        <v>4.994E-006</v>
      </c>
      <c r="AK184" s="0" t="n">
        <f aca="false">W184*AJ184</f>
        <v>3.14622</v>
      </c>
      <c r="AL184" s="0" t="n">
        <f aca="false">AK184/365</f>
        <v>0.00861978082191781</v>
      </c>
      <c r="AM184" s="0" t="n">
        <f aca="false">AK184*EXP(AB184*AC184)</f>
        <v>3.14622</v>
      </c>
      <c r="AN184" s="0" t="n">
        <f aca="false">AM184/365</f>
        <v>0.00861978082191781</v>
      </c>
      <c r="AO184" s="0" t="n">
        <v>5.223868284E-006</v>
      </c>
      <c r="AP184" s="0" t="n">
        <f aca="false">AO184*W184</f>
        <v>3.29103701892</v>
      </c>
      <c r="AQ184" s="0" t="n">
        <f aca="false">AP184/365</f>
        <v>0.00901653977786302</v>
      </c>
      <c r="AR184" s="0" t="n">
        <f aca="false">AP184*EXP(AB184*AC184)</f>
        <v>3.29103701892</v>
      </c>
      <c r="AS184" s="0" t="n">
        <f aca="false">AR184/365</f>
        <v>0.00901653977786302</v>
      </c>
      <c r="AT184" s="0" t="n">
        <v>3.02832944E-007</v>
      </c>
      <c r="AU184" s="0" t="n">
        <f aca="false">AT184*W184</f>
        <v>0.19078475472</v>
      </c>
      <c r="AV184" s="0" t="n">
        <f aca="false">AU184/365</f>
        <v>0.000522697958136986</v>
      </c>
      <c r="AW184" s="0" t="n">
        <f aca="false">AU184*EXP(AB184*AC184)</f>
        <v>0.19078475472</v>
      </c>
      <c r="AX184" s="0" t="n">
        <f aca="false">AW184/365</f>
        <v>0.000522697958136986</v>
      </c>
      <c r="AY184" s="0" t="n">
        <f aca="false">AW184+AR184+AM184+AG184</f>
        <v>8.39654870786294</v>
      </c>
      <c r="AZ184" s="0" t="n">
        <f aca="false">AH184+AN184+AS184+AX184</f>
        <v>0.0230042430352409</v>
      </c>
      <c r="BA184" s="0" t="n">
        <f aca="false">AH184*1000000</f>
        <v>4845.22447732313</v>
      </c>
      <c r="BB184" s="0" t="n">
        <f aca="false">BA184*'Dist Horaria'!$H$3</f>
        <v>168.829625242833</v>
      </c>
      <c r="BC184" s="0" t="n">
        <f aca="false">BA184*'Dist Horaria'!$I$3</f>
        <v>164.313274709311</v>
      </c>
      <c r="BD184" s="0" t="n">
        <f aca="false">BA184*'Dist Horaria'!$J$3</f>
        <v>160.05039488987</v>
      </c>
      <c r="BE184" s="0" t="n">
        <f aca="false">BA184*'Dist Horaria'!$K$3</f>
        <v>156.418587776176</v>
      </c>
      <c r="BF184" s="0" t="n">
        <f aca="false">BA184*'Dist Horaria'!$L$3</f>
        <v>153.76460414055</v>
      </c>
      <c r="BG184" s="0" t="n">
        <f aca="false">BA184*'Dist Horaria'!$M$3</f>
        <v>152.093748960333</v>
      </c>
      <c r="BH184" s="0" t="n">
        <f aca="false">BA184*'Dist Horaria'!$N$3</f>
        <v>158.958076200879</v>
      </c>
      <c r="BI184" s="0" t="n">
        <f aca="false">BA184*'Dist Horaria'!$O$3</f>
        <v>158.958076200879</v>
      </c>
      <c r="BJ184" s="0" t="n">
        <f aca="false">BA184*'Dist Horaria'!$P$3</f>
        <v>210.306898547773</v>
      </c>
      <c r="BK184" s="0" t="n">
        <f aca="false">BA184*'Dist Horaria'!$Q$3</f>
        <v>232.550897432634</v>
      </c>
      <c r="BL184" s="0" t="n">
        <f aca="false">BA184*'Dist Horaria'!$R$3</f>
        <v>248.728351167078</v>
      </c>
      <c r="BM184" s="0" t="n">
        <f aca="false">BA184*'Dist Horaria'!$S$3</f>
        <v>256.8170780343</v>
      </c>
      <c r="BN184" s="0" t="n">
        <f aca="false">BA184*'Dist Horaria'!$T$3</f>
        <v>258.839259751106</v>
      </c>
      <c r="BO184" s="0" t="n">
        <f aca="false">BA184*'Dist Horaria'!$U$3</f>
        <v>256.8170780343</v>
      </c>
      <c r="BP184" s="0" t="n">
        <f aca="false">BA184*'Dist Horaria'!$V$3</f>
        <v>252.772714600689</v>
      </c>
      <c r="BQ184" s="0" t="n">
        <f aca="false">BA184*'Dist Horaria'!$W$3</f>
        <v>246.706169450273</v>
      </c>
      <c r="BR184" s="0" t="n">
        <f aca="false">BA184*'Dist Horaria'!$X$3</f>
        <v>241.9250077913</v>
      </c>
      <c r="BS184" s="0" t="n">
        <f aca="false">BA184*'Dist Horaria'!$Y$3</f>
        <v>236.407047906967</v>
      </c>
      <c r="BT184" s="0" t="n">
        <f aca="false">BA184*'Dist Horaria'!$Z$3</f>
        <v>206.372252167379</v>
      </c>
      <c r="BU184" s="0" t="n">
        <f aca="false">BA184*'Dist Horaria'!$AA$3</f>
        <v>196.248224879456</v>
      </c>
      <c r="BV184" s="0" t="n">
        <f aca="false">BA184*'Dist Horaria'!$AB$3</f>
        <v>174.674034350647</v>
      </c>
      <c r="BW184" s="0" t="n">
        <f aca="false">BA184*'Dist Horaria'!$AC$3</f>
        <v>189.316157065692</v>
      </c>
      <c r="BX184" s="0" t="n">
        <f aca="false">BA184*'Dist Horaria'!$AD$3</f>
        <v>184.320184125499</v>
      </c>
      <c r="BY184" s="0" t="n">
        <f aca="false">BA184*'Dist Horaria'!$AE$3</f>
        <v>179.034736380238</v>
      </c>
      <c r="BZ184" s="0" t="n">
        <f aca="false">AN184*1000000</f>
        <v>8619.78082191781</v>
      </c>
      <c r="CA184" s="0" t="n">
        <f aca="false">BZ184*'Dist Horaria'!$H$6</f>
        <v>215.494520547945</v>
      </c>
      <c r="CB184" s="0" t="n">
        <f aca="false">BZ184*'Dist Horaria'!$I$6</f>
        <v>215.494520547945</v>
      </c>
      <c r="CC184" s="0" t="n">
        <f aca="false">BZ184*'Dist Horaria'!$J$6</f>
        <v>215.494520547945</v>
      </c>
      <c r="CD184" s="0" t="n">
        <f aca="false">BZ184*'Dist Horaria'!$K$6</f>
        <v>215.494520547945</v>
      </c>
      <c r="CE184" s="0" t="n">
        <f aca="false">BZ184*'Dist Horaria'!$L$6</f>
        <v>215.494520547945</v>
      </c>
      <c r="CF184" s="0" t="n">
        <f aca="false">BZ184*'Dist Horaria'!$M$6</f>
        <v>574.652054794521</v>
      </c>
      <c r="CG184" s="0" t="n">
        <f aca="false">BZ184*'Dist Horaria'!$N$6</f>
        <v>574.652054794521</v>
      </c>
      <c r="CH184" s="0" t="n">
        <f aca="false">BZ184*'Dist Horaria'!$O$6</f>
        <v>574.652054794521</v>
      </c>
      <c r="CI184" s="0" t="n">
        <f aca="false">BZ184*'Dist Horaria'!$P$6</f>
        <v>377.115410958904</v>
      </c>
      <c r="CJ184" s="0" t="n">
        <f aca="false">BZ184*'Dist Horaria'!$Q$6</f>
        <v>377.115410958904</v>
      </c>
      <c r="CK184" s="0" t="n">
        <f aca="false">BZ184*'Dist Horaria'!$R$6</f>
        <v>377.115410958904</v>
      </c>
      <c r="CL184" s="0" t="n">
        <f aca="false">BZ184*'Dist Horaria'!$S$6</f>
        <v>377.115410958904</v>
      </c>
      <c r="CM184" s="0" t="n">
        <f aca="false">BZ184*'Dist Horaria'!$T$6</f>
        <v>377.115410958904</v>
      </c>
      <c r="CN184" s="0" t="n">
        <f aca="false">BZ184*'Dist Horaria'!$U$6</f>
        <v>377.115410958904</v>
      </c>
      <c r="CO184" s="0" t="n">
        <f aca="false">BZ184*'Dist Horaria'!$V$6</f>
        <v>377.115410958904</v>
      </c>
      <c r="CP184" s="0" t="n">
        <f aca="false">BZ184*'Dist Horaria'!$W$6</f>
        <v>377.115410958904</v>
      </c>
      <c r="CQ184" s="0" t="n">
        <f aca="false">BZ184*'Dist Horaria'!$X$6</f>
        <v>574.652054794521</v>
      </c>
      <c r="CR184" s="0" t="n">
        <f aca="false">BZ184*'Dist Horaria'!$Y$6</f>
        <v>574.652054794521</v>
      </c>
      <c r="CS184" s="0" t="n">
        <f aca="false">BZ184*'Dist Horaria'!$Z$6</f>
        <v>574.652054794521</v>
      </c>
      <c r="CT184" s="0" t="n">
        <f aca="false">BZ184*'Dist Horaria'!$AA$6</f>
        <v>215.494520547945</v>
      </c>
      <c r="CU184" s="0" t="n">
        <f aca="false">BZ184*'Dist Horaria'!$AB$6</f>
        <v>215.494520547945</v>
      </c>
      <c r="CV184" s="0" t="n">
        <f aca="false">BZ184*'Dist Horaria'!$AC$6</f>
        <v>215.494520547945</v>
      </c>
      <c r="CW184" s="0" t="n">
        <f aca="false">BZ184*'Dist Horaria'!$AD$6</f>
        <v>215.494520547945</v>
      </c>
      <c r="CX184" s="0" t="n">
        <f aca="false">BZ184*'Dist Horaria'!$AE$6</f>
        <v>215.494520547945</v>
      </c>
      <c r="CY184" s="0" t="n">
        <f aca="false">AS184*1000000</f>
        <v>9016.53977786302</v>
      </c>
      <c r="CZ184" s="0" t="n">
        <f aca="false">CY184*'Dist Horaria'!$H$6</f>
        <v>225.413494446575</v>
      </c>
      <c r="DA184" s="0" t="n">
        <f aca="false">CY184*'Dist Horaria'!$I$6</f>
        <v>225.413494446575</v>
      </c>
      <c r="DB184" s="0" t="n">
        <f aca="false">CY184*'Dist Horaria'!$J$6</f>
        <v>225.413494446575</v>
      </c>
      <c r="DC184" s="0" t="n">
        <f aca="false">CY184*'Dist Horaria'!$K$6</f>
        <v>225.413494446575</v>
      </c>
      <c r="DD184" s="0" t="n">
        <f aca="false">CY184*'Dist Horaria'!$L$6</f>
        <v>225.413494446575</v>
      </c>
      <c r="DE184" s="0" t="n">
        <f aca="false">CY184*'Dist Horaria'!$M$6</f>
        <v>601.102651857534</v>
      </c>
      <c r="DF184" s="0" t="n">
        <f aca="false">CY184*'Dist Horaria'!$N$6</f>
        <v>601.102651857534</v>
      </c>
      <c r="DG184" s="0" t="n">
        <f aca="false">CY184*'Dist Horaria'!$O$6</f>
        <v>601.102651857534</v>
      </c>
      <c r="DH184" s="0" t="n">
        <f aca="false">CY184*'Dist Horaria'!$P$6</f>
        <v>394.473615281507</v>
      </c>
      <c r="DI184" s="0" t="n">
        <f aca="false">CY184*'Dist Horaria'!$Q$6</f>
        <v>394.473615281507</v>
      </c>
      <c r="DJ184" s="0" t="n">
        <f aca="false">CY184*'Dist Horaria'!$R$6</f>
        <v>394.473615281507</v>
      </c>
      <c r="DK184" s="0" t="n">
        <f aca="false">CY184*'Dist Horaria'!$S$6</f>
        <v>394.473615281507</v>
      </c>
      <c r="DL184" s="0" t="n">
        <f aca="false">CY184*'Dist Horaria'!$T$6</f>
        <v>394.473615281507</v>
      </c>
      <c r="DM184" s="0" t="n">
        <f aca="false">CY184*'Dist Horaria'!$U$6</f>
        <v>394.473615281507</v>
      </c>
      <c r="DN184" s="0" t="n">
        <f aca="false">CY184*'Dist Horaria'!$V$6</f>
        <v>394.473615281507</v>
      </c>
      <c r="DO184" s="0" t="n">
        <f aca="false">CY184*'Dist Horaria'!$W$6</f>
        <v>394.473615281507</v>
      </c>
      <c r="DP184" s="0" t="n">
        <f aca="false">CY184*'Dist Horaria'!$X$6</f>
        <v>601.102651857534</v>
      </c>
      <c r="DQ184" s="0" t="n">
        <f aca="false">CY184*'Dist Horaria'!$Y$6</f>
        <v>601.102651857534</v>
      </c>
      <c r="DR184" s="0" t="n">
        <f aca="false">CY184*'Dist Horaria'!$Z$6</f>
        <v>601.102651857534</v>
      </c>
      <c r="DS184" s="0" t="n">
        <f aca="false">CY184*'Dist Horaria'!$AA$6</f>
        <v>225.413494446575</v>
      </c>
      <c r="DT184" s="0" t="n">
        <f aca="false">CY184*'Dist Horaria'!$AB$6</f>
        <v>225.413494446575</v>
      </c>
      <c r="DU184" s="0" t="n">
        <f aca="false">CY184*'Dist Horaria'!$AC$6</f>
        <v>225.413494446575</v>
      </c>
      <c r="DV184" s="0" t="n">
        <f aca="false">CY184*'Dist Horaria'!$AD$6</f>
        <v>225.413494446575</v>
      </c>
      <c r="DW184" s="0" t="n">
        <f aca="false">CY184*'Dist Horaria'!$AE$6</f>
        <v>225.413494446575</v>
      </c>
      <c r="DX184" s="0" t="n">
        <f aca="false">AX184*1000000</f>
        <v>522.697958136986</v>
      </c>
      <c r="DY184" s="0" t="n">
        <f aca="false">DX184*'Dist Horaria'!$H$6</f>
        <v>13.0674489534247</v>
      </c>
      <c r="DZ184" s="0" t="n">
        <f aca="false">DX184*'Dist Horaria'!$I$6</f>
        <v>13.0674489534247</v>
      </c>
      <c r="EA184" s="0" t="n">
        <f aca="false">DX184*'Dist Horaria'!$J$6</f>
        <v>13.0674489534247</v>
      </c>
      <c r="EB184" s="0" t="n">
        <f aca="false">DX184*'Dist Horaria'!$K$6</f>
        <v>13.0674489534247</v>
      </c>
      <c r="EC184" s="0" t="n">
        <f aca="false">DX184*'Dist Horaria'!$L$6</f>
        <v>13.0674489534247</v>
      </c>
      <c r="ED184" s="0" t="n">
        <f aca="false">DX184*'Dist Horaria'!$M$6</f>
        <v>34.8465305424658</v>
      </c>
      <c r="EE184" s="0" t="n">
        <f aca="false">DX184*'Dist Horaria'!$N$6</f>
        <v>34.8465305424658</v>
      </c>
      <c r="EF184" s="0" t="n">
        <f aca="false">DX184*'Dist Horaria'!$O$6</f>
        <v>34.8465305424658</v>
      </c>
      <c r="EG184" s="0" t="n">
        <f aca="false">DX184*'Dist Horaria'!$P$6</f>
        <v>22.8680356684932</v>
      </c>
      <c r="EH184" s="0" t="n">
        <f aca="false">DX184*'Dist Horaria'!$Q$6</f>
        <v>22.8680356684932</v>
      </c>
      <c r="EI184" s="0" t="n">
        <f aca="false">DX184*'Dist Horaria'!$R$6</f>
        <v>22.8680356684932</v>
      </c>
      <c r="EJ184" s="0" t="n">
        <f aca="false">DX184*'Dist Horaria'!$S$6</f>
        <v>22.8680356684932</v>
      </c>
      <c r="EK184" s="0" t="n">
        <f aca="false">DX184*'Dist Horaria'!$T$6</f>
        <v>22.8680356684932</v>
      </c>
      <c r="EL184" s="0" t="n">
        <f aca="false">DX184*'Dist Horaria'!$U$6</f>
        <v>22.8680356684932</v>
      </c>
      <c r="EM184" s="0" t="n">
        <f aca="false">DX184*'Dist Horaria'!$V$6</f>
        <v>22.8680356684932</v>
      </c>
      <c r="EN184" s="0" t="n">
        <f aca="false">DX184*'Dist Horaria'!$W$6</f>
        <v>22.8680356684932</v>
      </c>
      <c r="EO184" s="0" t="n">
        <f aca="false">DX184*'Dist Horaria'!$X$6</f>
        <v>34.8465305424658</v>
      </c>
      <c r="EP184" s="0" t="n">
        <f aca="false">DX184*'Dist Horaria'!$Y$6</f>
        <v>34.8465305424658</v>
      </c>
      <c r="EQ184" s="0" t="n">
        <f aca="false">DX184*'Dist Horaria'!$Z$6</f>
        <v>34.8465305424658</v>
      </c>
      <c r="ER184" s="0" t="n">
        <f aca="false">DX184*'Dist Horaria'!$AA$6</f>
        <v>13.0674489534247</v>
      </c>
      <c r="ES184" s="0" t="n">
        <f aca="false">DX184*'Dist Horaria'!$AB$6</f>
        <v>13.0674489534247</v>
      </c>
      <c r="ET184" s="0" t="n">
        <f aca="false">DX184*'Dist Horaria'!$AC$6</f>
        <v>13.0674489534247</v>
      </c>
      <c r="EU184" s="0" t="n">
        <f aca="false">DX184*'Dist Horaria'!$AD$6</f>
        <v>13.0674489534247</v>
      </c>
      <c r="EV184" s="0" t="n">
        <f aca="false">DX184*'Dist Horaria'!$AE$6</f>
        <v>13.0674489534247</v>
      </c>
      <c r="EW184" s="0" t="n">
        <f aca="false">BB184+CA184+CZ184+DY184</f>
        <v>622.805089190778</v>
      </c>
      <c r="EX184" s="0" t="n">
        <f aca="false">BC184+CB184+DA184+DZ184</f>
        <v>618.288738657256</v>
      </c>
      <c r="EY184" s="0" t="n">
        <f aca="false">BD184+CC184+DB184+EA184</f>
        <v>614.025858837815</v>
      </c>
      <c r="EZ184" s="0" t="n">
        <f aca="false">BE184+CD184+DC184+EB184</f>
        <v>610.394051724122</v>
      </c>
      <c r="FA184" s="0" t="n">
        <f aca="false">BF184+CE184+DD184+EC184</f>
        <v>607.740068088495</v>
      </c>
      <c r="FB184" s="0" t="n">
        <f aca="false">BG184+CF184+DE184+ED184</f>
        <v>1362.69498615485</v>
      </c>
      <c r="FC184" s="0" t="n">
        <f aca="false">BH184+CG184+DF184+EE184</f>
        <v>1369.5593133954</v>
      </c>
      <c r="FD184" s="0" t="n">
        <f aca="false">BI184+CH184+DG184+EF184</f>
        <v>1369.5593133954</v>
      </c>
      <c r="FE184" s="0" t="n">
        <f aca="false">BJ184+CI184+DH184+EG184</f>
        <v>1004.76396045668</v>
      </c>
      <c r="FF184" s="0" t="n">
        <f aca="false">BK184+CJ184+DI184+EH184</f>
        <v>1027.00795934154</v>
      </c>
      <c r="FG184" s="0" t="n">
        <f aca="false">BL184+CK184+DJ184+EI184</f>
        <v>1043.18541307598</v>
      </c>
      <c r="FH184" s="0" t="n">
        <f aca="false">BM184+CL184+DK184+EJ184</f>
        <v>1051.2741399432</v>
      </c>
      <c r="FI184" s="0" t="n">
        <f aca="false">BN184+CM184+DL184+EK184</f>
        <v>1053.29632166001</v>
      </c>
      <c r="FJ184" s="0" t="n">
        <f aca="false">BO184+CN184+DM184+EL184</f>
        <v>1051.2741399432</v>
      </c>
      <c r="FK184" s="0" t="n">
        <f aca="false">BP184+CO184+DN184+EM184</f>
        <v>1047.22977650959</v>
      </c>
      <c r="FL184" s="0" t="n">
        <f aca="false">BQ184+CP184+DO184+EN184</f>
        <v>1041.16323135918</v>
      </c>
      <c r="FM184" s="0" t="n">
        <f aca="false">BR184+CQ184+DP184+EO184</f>
        <v>1452.52624498582</v>
      </c>
      <c r="FN184" s="0" t="n">
        <f aca="false">BS184+CR184+DQ184+EP184</f>
        <v>1447.00828510149</v>
      </c>
      <c r="FO184" s="0" t="n">
        <f aca="false">BT184+CS184+DR184+EQ184</f>
        <v>1416.9734893619</v>
      </c>
      <c r="FP184" s="0" t="n">
        <f aca="false">BU184+CT184+DS184+ER184</f>
        <v>650.223688827401</v>
      </c>
      <c r="FQ184" s="0" t="n">
        <f aca="false">BV184+CU184+DT184+ES184</f>
        <v>628.649498298593</v>
      </c>
      <c r="FR184" s="0" t="n">
        <f aca="false">BW184+CV184+DU184+ET184</f>
        <v>643.291621013637</v>
      </c>
      <c r="FS184" s="0" t="n">
        <f aca="false">BX184+CW184+DV184+EU184</f>
        <v>638.295648073444</v>
      </c>
      <c r="FT184" s="0" t="n">
        <f aca="false">BY184+CX184+DW184+EV184</f>
        <v>633.010200328183</v>
      </c>
      <c r="FU184" s="0" t="n">
        <f aca="false">AM184*'Dist Horaria'!$H$10</f>
        <v>0.283950197319656</v>
      </c>
      <c r="FV184" s="0" t="n">
        <f aca="false">AM184*'Dist Horaria'!$I$10</f>
        <v>0.265746047090111</v>
      </c>
      <c r="FW184" s="0" t="n">
        <f aca="false">AM184*'Dist Horaria'!$J$10</f>
        <v>0.264595608194469</v>
      </c>
      <c r="FX184" s="0" t="n">
        <f aca="false">AM184*'Dist Horaria'!$K$10</f>
        <v>0.256985929430492</v>
      </c>
      <c r="FY184" s="0" t="n">
        <f aca="false">AM184*'Dist Horaria'!$L$10</f>
        <v>0.257088771102316</v>
      </c>
      <c r="FZ184" s="0" t="n">
        <f aca="false">AM184*'Dist Horaria'!$M$10</f>
        <v>0.275095564960949</v>
      </c>
      <c r="GA184" s="0" t="n">
        <f aca="false">AM184*'Dist Horaria'!$N$10</f>
        <v>0.260251775254596</v>
      </c>
      <c r="GB184" s="0" t="n">
        <f aca="false">AM184*'Dist Horaria'!$O$10</f>
        <v>0.255809762324218</v>
      </c>
      <c r="GC184" s="0" t="n">
        <f aca="false">AM184*'Dist Horaria'!$P$10</f>
        <v>0.25977934410057</v>
      </c>
      <c r="GD184" s="0" t="n">
        <f aca="false">AM184*'Dist Horaria'!$Q$10</f>
        <v>0.235091542450138</v>
      </c>
      <c r="GE184" s="0" t="n">
        <f aca="false">AM184*'Dist Horaria'!$R$10</f>
        <v>0.286846987441861</v>
      </c>
      <c r="GF184" s="0" t="n">
        <f aca="false">AM184*'Dist Horaria'!$S$10</f>
        <v>0.244978470330626</v>
      </c>
      <c r="GG184" s="0" t="n">
        <f aca="false">AR184*'Dist Horaria'!$H$10</f>
        <v>0.2970201101349</v>
      </c>
      <c r="GH184" s="0" t="n">
        <f aca="false">AR184*'Dist Horaria'!$I$10</f>
        <v>0.27797804305014</v>
      </c>
      <c r="GI184" s="0" t="n">
        <f aca="false">AR184*'Dist Horaria'!$J$10</f>
        <v>0.276774650727429</v>
      </c>
      <c r="GJ184" s="0" t="n">
        <f aca="false">AR184*'Dist Horaria'!$K$10</f>
        <v>0.268814706885504</v>
      </c>
      <c r="GK184" s="0" t="n">
        <f aca="false">AR184*'Dist Horaria'!$L$10</f>
        <v>0.268922282245479</v>
      </c>
      <c r="GL184" s="0" t="n">
        <f aca="false">AR184*'Dist Horaria'!$M$10</f>
        <v>0.287757908864349</v>
      </c>
      <c r="GM184" s="0" t="n">
        <f aca="false">AR184*'Dist Horaria'!$N$10</f>
        <v>0.272230875972604</v>
      </c>
      <c r="GN184" s="0" t="n">
        <f aca="false">AR184*'Dist Horaria'!$O$10</f>
        <v>0.267584402111145</v>
      </c>
      <c r="GO184" s="0" t="n">
        <f aca="false">AR184*'Dist Horaria'!$P$10</f>
        <v>0.271736699336261</v>
      </c>
      <c r="GP184" s="0" t="n">
        <f aca="false">AR184*'Dist Horaria'!$Q$10</f>
        <v>0.245912545543034</v>
      </c>
      <c r="GQ184" s="0" t="n">
        <f aca="false">AR184*'Dist Horaria'!$R$10</f>
        <v>0.300050236295251</v>
      </c>
      <c r="GR184" s="0" t="n">
        <f aca="false">AR184*'Dist Horaria'!$S$10</f>
        <v>0.256254557753903</v>
      </c>
      <c r="GS184" s="0" t="n">
        <f aca="false">AW184*'Dist Horaria'!$H$10</f>
        <v>0.0172185571092696</v>
      </c>
      <c r="GT184" s="0" t="n">
        <f aca="false">AW184*'Dist Horaria'!$I$10</f>
        <v>0.016114669162327</v>
      </c>
      <c r="GU184" s="0" t="n">
        <f aca="false">AW184*'Dist Horaria'!$J$10</f>
        <v>0.0160449072885466</v>
      </c>
      <c r="GV184" s="0" t="n">
        <f aca="false">AW184*'Dist Horaria'!$K$10</f>
        <v>0.0155834612687249</v>
      </c>
      <c r="GW184" s="0" t="n">
        <f aca="false">AW184*'Dist Horaria'!$L$10</f>
        <v>0.0155896975214771</v>
      </c>
      <c r="GX184" s="0" t="n">
        <f aca="false">AW184*'Dist Horaria'!$M$10</f>
        <v>0.0166816179051797</v>
      </c>
      <c r="GY184" s="0" t="n">
        <f aca="false">AW184*'Dist Horaria'!$N$10</f>
        <v>0.0157815000563828</v>
      </c>
      <c r="GZ184" s="0" t="n">
        <f aca="false">AW184*'Dist Horaria'!$O$10</f>
        <v>0.01551213925282</v>
      </c>
      <c r="HA184" s="0" t="n">
        <f aca="false">AW184*'Dist Horaria'!$P$10</f>
        <v>0.0157528521354354</v>
      </c>
      <c r="HB184" s="0" t="n">
        <f aca="false">AW184*'Dist Horaria'!$Q$10</f>
        <v>0.0142557997416252</v>
      </c>
      <c r="HC184" s="0" t="n">
        <f aca="false">AW184*'Dist Horaria'!$R$10</f>
        <v>0.0173942165968262</v>
      </c>
      <c r="HD184" s="0" t="n">
        <f aca="false">AW184*'Dist Horaria'!$S$10</f>
        <v>0.0148553366813857</v>
      </c>
    </row>
    <row r="185" customFormat="false" ht="13.8" hidden="false" customHeight="false" outlineLevel="0" collapsed="false">
      <c r="A185" s="0" t="n">
        <v>4.57939430366796</v>
      </c>
      <c r="B185" s="0" t="n">
        <v>-74.1254769046409</v>
      </c>
      <c r="C185" s="0" t="n">
        <v>26</v>
      </c>
      <c r="D185" s="0" t="n">
        <v>22</v>
      </c>
      <c r="E185" s="0" t="n">
        <v>1783</v>
      </c>
      <c r="F185" s="0" t="n">
        <v>83</v>
      </c>
      <c r="G185" s="0" t="s">
        <v>655</v>
      </c>
      <c r="H185" s="1" t="n">
        <v>41107</v>
      </c>
      <c r="I185" s="0" t="s">
        <v>1017</v>
      </c>
      <c r="J185" s="0" t="s">
        <v>1018</v>
      </c>
      <c r="L185" s="0" t="s">
        <v>1019</v>
      </c>
      <c r="M185" s="0" t="s">
        <v>1020</v>
      </c>
      <c r="N185" s="0" t="n">
        <v>8</v>
      </c>
      <c r="O185" s="0" t="s">
        <v>231</v>
      </c>
      <c r="P185" s="0" t="s">
        <v>85</v>
      </c>
      <c r="Q185" s="0" t="s">
        <v>86</v>
      </c>
      <c r="R185" s="0" t="s">
        <v>87</v>
      </c>
      <c r="S185" s="0" t="n">
        <v>365</v>
      </c>
      <c r="T185" s="0" t="n">
        <v>24</v>
      </c>
      <c r="U185" s="0" t="n">
        <v>3</v>
      </c>
      <c r="V185" s="0" t="n">
        <v>120000</v>
      </c>
      <c r="W185" s="0" t="n">
        <f aca="false">V185*12</f>
        <v>1440000</v>
      </c>
      <c r="X185" s="0" t="n">
        <v>1</v>
      </c>
      <c r="Y185" s="0" t="s">
        <v>922</v>
      </c>
      <c r="Z185" s="0" t="n">
        <v>26417.2</v>
      </c>
      <c r="AB185" s="0" t="n">
        <v>0.005</v>
      </c>
      <c r="AC185" s="0" t="n">
        <v>0</v>
      </c>
      <c r="AD185" s="0" t="n">
        <v>3467.72412449849</v>
      </c>
      <c r="AE185" s="0" t="n">
        <f aca="false">AD185/2204.59</f>
        <v>1.5729564792086</v>
      </c>
      <c r="AF185" s="0" t="n">
        <f aca="false">AE185/S185</f>
        <v>0.00430946980605096</v>
      </c>
      <c r="AG185" s="0" t="n">
        <f aca="false">AE185*EXP(AB185*AC185)</f>
        <v>1.5729564792086</v>
      </c>
      <c r="AH185" s="0" t="n">
        <f aca="false">AG185/S185</f>
        <v>0.00430946980605096</v>
      </c>
      <c r="AI185" s="0" t="s">
        <v>90</v>
      </c>
      <c r="AJ185" s="0" t="n">
        <f aca="false">IF(AI185="A",'FE DISTRIBUCIÓN'!$C$2,'FE DISTRIBUCIÓN'!$C$3)</f>
        <v>4.994E-006</v>
      </c>
      <c r="AK185" s="0" t="n">
        <f aca="false">W185*AJ185</f>
        <v>7.19136</v>
      </c>
      <c r="AL185" s="0" t="n">
        <f aca="false">AK185/365</f>
        <v>0.0197023561643836</v>
      </c>
      <c r="AM185" s="0" t="n">
        <f aca="false">AK185*EXP(AB185*AC185)</f>
        <v>7.19136</v>
      </c>
      <c r="AN185" s="0" t="n">
        <f aca="false">AM185/365</f>
        <v>0.0197023561643836</v>
      </c>
      <c r="AO185" s="0" t="n">
        <v>5.223868284E-006</v>
      </c>
      <c r="AP185" s="0" t="n">
        <f aca="false">AO185*W185</f>
        <v>7.52237032896</v>
      </c>
      <c r="AQ185" s="0" t="n">
        <f aca="false">AP185/365</f>
        <v>0.0206092337779726</v>
      </c>
      <c r="AR185" s="0" t="n">
        <f aca="false">AP185*EXP(AB185*AC185)</f>
        <v>7.52237032896</v>
      </c>
      <c r="AS185" s="0" t="n">
        <f aca="false">AR185/365</f>
        <v>0.0206092337779726</v>
      </c>
      <c r="AT185" s="0" t="n">
        <v>3.02832944E-007</v>
      </c>
      <c r="AU185" s="0" t="n">
        <f aca="false">AT185*W185</f>
        <v>0.43607943936</v>
      </c>
      <c r="AV185" s="0" t="n">
        <f aca="false">AU185/365</f>
        <v>0.0011947381900274</v>
      </c>
      <c r="AW185" s="0" t="n">
        <f aca="false">AU185*EXP(AB185*AC185)</f>
        <v>0.43607943936</v>
      </c>
      <c r="AX185" s="0" t="n">
        <f aca="false">AW185/365</f>
        <v>0.0011947381900274</v>
      </c>
      <c r="AY185" s="0" t="n">
        <f aca="false">AW185+AR185+AM185+AG185</f>
        <v>16.7227662475286</v>
      </c>
      <c r="AZ185" s="0" t="n">
        <f aca="false">AH185+AN185+AS185+AX185</f>
        <v>0.0458157979384345</v>
      </c>
      <c r="BA185" s="0" t="n">
        <f aca="false">AH185*1000000</f>
        <v>4309.46980605096</v>
      </c>
      <c r="BB185" s="0" t="n">
        <f aca="false">BA185*'Dist Horaria'!$H$3</f>
        <v>150.161499380695</v>
      </c>
      <c r="BC185" s="0" t="n">
        <f aca="false">BA185*'Dist Horaria'!$I$3</f>
        <v>146.144538691083</v>
      </c>
      <c r="BD185" s="0" t="n">
        <f aca="false">BA185*'Dist Horaria'!$J$3</f>
        <v>142.353021506547</v>
      </c>
      <c r="BE185" s="0" t="n">
        <f aca="false">BA185*'Dist Horaria'!$K$3</f>
        <v>139.122796948095</v>
      </c>
      <c r="BF185" s="0" t="n">
        <f aca="false">BA185*'Dist Horaria'!$L$3</f>
        <v>136.762274252601</v>
      </c>
      <c r="BG185" s="0" t="n">
        <f aca="false">BA185*'Dist Horaria'!$M$3</f>
        <v>135.276171806134</v>
      </c>
      <c r="BH185" s="0" t="n">
        <f aca="false">BA185*'Dist Horaria'!$N$3</f>
        <v>141.381484598232</v>
      </c>
      <c r="BI185" s="0" t="n">
        <f aca="false">BA185*'Dist Horaria'!$O$3</f>
        <v>141.381484598232</v>
      </c>
      <c r="BJ185" s="0" t="n">
        <f aca="false">BA185*'Dist Horaria'!$P$3</f>
        <v>187.052474769253</v>
      </c>
      <c r="BK185" s="0" t="n">
        <f aca="false">BA185*'Dist Horaria'!$Q$3</f>
        <v>206.836871139078</v>
      </c>
      <c r="BL185" s="0" t="n">
        <f aca="false">BA185*'Dist Horaria'!$R$3</f>
        <v>221.225523044405</v>
      </c>
      <c r="BM185" s="0" t="n">
        <f aca="false">BA185*'Dist Horaria'!$S$3</f>
        <v>228.419848997069</v>
      </c>
      <c r="BN185" s="0" t="n">
        <f aca="false">BA185*'Dist Horaria'!$T$3</f>
        <v>230.218430485235</v>
      </c>
      <c r="BO185" s="0" t="n">
        <f aca="false">BA185*'Dist Horaria'!$U$3</f>
        <v>228.419848997069</v>
      </c>
      <c r="BP185" s="0" t="n">
        <f aca="false">BA185*'Dist Horaria'!$V$3</f>
        <v>224.822686020737</v>
      </c>
      <c r="BQ185" s="0" t="n">
        <f aca="false">BA185*'Dist Horaria'!$W$3</f>
        <v>219.426941556239</v>
      </c>
      <c r="BR185" s="0" t="n">
        <f aca="false">BA185*'Dist Horaria'!$X$3</f>
        <v>215.174450902066</v>
      </c>
      <c r="BS185" s="0" t="n">
        <f aca="false">BA185*'Dist Horaria'!$Y$3</f>
        <v>210.266632570051</v>
      </c>
      <c r="BT185" s="0" t="n">
        <f aca="false">BA185*'Dist Horaria'!$Z$3</f>
        <v>183.552897019418</v>
      </c>
      <c r="BU185" s="0" t="n">
        <f aca="false">BA185*'Dist Horaria'!$AA$3</f>
        <v>174.548321459062</v>
      </c>
      <c r="BV185" s="0" t="n">
        <f aca="false">BA185*'Dist Horaria'!$AB$3</f>
        <v>155.359670219263</v>
      </c>
      <c r="BW185" s="0" t="n">
        <f aca="false">BA185*'Dist Horaria'!$AC$3</f>
        <v>168.382758423391</v>
      </c>
      <c r="BX185" s="0" t="n">
        <f aca="false">BA185*'Dist Horaria'!$AD$3</f>
        <v>163.939208978288</v>
      </c>
      <c r="BY185" s="0" t="n">
        <f aca="false">BA185*'Dist Horaria'!$AE$3</f>
        <v>159.238193044709</v>
      </c>
      <c r="BZ185" s="0" t="n">
        <f aca="false">AN185*1000000</f>
        <v>19702.3561643836</v>
      </c>
      <c r="CA185" s="0" t="n">
        <f aca="false">BZ185*'Dist Horaria'!$H$6</f>
        <v>492.558904109589</v>
      </c>
      <c r="CB185" s="0" t="n">
        <f aca="false">BZ185*'Dist Horaria'!$I$6</f>
        <v>492.558904109589</v>
      </c>
      <c r="CC185" s="0" t="n">
        <f aca="false">BZ185*'Dist Horaria'!$J$6</f>
        <v>492.558904109589</v>
      </c>
      <c r="CD185" s="0" t="n">
        <f aca="false">BZ185*'Dist Horaria'!$K$6</f>
        <v>492.558904109589</v>
      </c>
      <c r="CE185" s="0" t="n">
        <f aca="false">BZ185*'Dist Horaria'!$L$6</f>
        <v>492.558904109589</v>
      </c>
      <c r="CF185" s="0" t="n">
        <f aca="false">BZ185*'Dist Horaria'!$M$6</f>
        <v>1313.4904109589</v>
      </c>
      <c r="CG185" s="0" t="n">
        <f aca="false">BZ185*'Dist Horaria'!$N$6</f>
        <v>1313.4904109589</v>
      </c>
      <c r="CH185" s="0" t="n">
        <f aca="false">BZ185*'Dist Horaria'!$O$6</f>
        <v>1313.4904109589</v>
      </c>
      <c r="CI185" s="0" t="n">
        <f aca="false">BZ185*'Dist Horaria'!$P$6</f>
        <v>861.978082191781</v>
      </c>
      <c r="CJ185" s="0" t="n">
        <f aca="false">BZ185*'Dist Horaria'!$Q$6</f>
        <v>861.978082191781</v>
      </c>
      <c r="CK185" s="0" t="n">
        <f aca="false">BZ185*'Dist Horaria'!$R$6</f>
        <v>861.978082191781</v>
      </c>
      <c r="CL185" s="0" t="n">
        <f aca="false">BZ185*'Dist Horaria'!$S$6</f>
        <v>861.978082191781</v>
      </c>
      <c r="CM185" s="0" t="n">
        <f aca="false">BZ185*'Dist Horaria'!$T$6</f>
        <v>861.978082191781</v>
      </c>
      <c r="CN185" s="0" t="n">
        <f aca="false">BZ185*'Dist Horaria'!$U$6</f>
        <v>861.978082191781</v>
      </c>
      <c r="CO185" s="0" t="n">
        <f aca="false">BZ185*'Dist Horaria'!$V$6</f>
        <v>861.978082191781</v>
      </c>
      <c r="CP185" s="0" t="n">
        <f aca="false">BZ185*'Dist Horaria'!$W$6</f>
        <v>861.978082191781</v>
      </c>
      <c r="CQ185" s="0" t="n">
        <f aca="false">BZ185*'Dist Horaria'!$X$6</f>
        <v>1313.4904109589</v>
      </c>
      <c r="CR185" s="0" t="n">
        <f aca="false">BZ185*'Dist Horaria'!$Y$6</f>
        <v>1313.4904109589</v>
      </c>
      <c r="CS185" s="0" t="n">
        <f aca="false">BZ185*'Dist Horaria'!$Z$6</f>
        <v>1313.4904109589</v>
      </c>
      <c r="CT185" s="0" t="n">
        <f aca="false">BZ185*'Dist Horaria'!$AA$6</f>
        <v>492.558904109589</v>
      </c>
      <c r="CU185" s="0" t="n">
        <f aca="false">BZ185*'Dist Horaria'!$AB$6</f>
        <v>492.558904109589</v>
      </c>
      <c r="CV185" s="0" t="n">
        <f aca="false">BZ185*'Dist Horaria'!$AC$6</f>
        <v>492.558904109589</v>
      </c>
      <c r="CW185" s="0" t="n">
        <f aca="false">BZ185*'Dist Horaria'!$AD$6</f>
        <v>492.558904109589</v>
      </c>
      <c r="CX185" s="0" t="n">
        <f aca="false">BZ185*'Dist Horaria'!$AE$6</f>
        <v>492.558904109589</v>
      </c>
      <c r="CY185" s="0" t="n">
        <f aca="false">AS185*1000000</f>
        <v>20609.2337779726</v>
      </c>
      <c r="CZ185" s="0" t="n">
        <f aca="false">CY185*'Dist Horaria'!$H$6</f>
        <v>515.230844449315</v>
      </c>
      <c r="DA185" s="0" t="n">
        <f aca="false">CY185*'Dist Horaria'!$I$6</f>
        <v>515.230844449315</v>
      </c>
      <c r="DB185" s="0" t="n">
        <f aca="false">CY185*'Dist Horaria'!$J$6</f>
        <v>515.230844449315</v>
      </c>
      <c r="DC185" s="0" t="n">
        <f aca="false">CY185*'Dist Horaria'!$K$6</f>
        <v>515.230844449315</v>
      </c>
      <c r="DD185" s="0" t="n">
        <f aca="false">CY185*'Dist Horaria'!$L$6</f>
        <v>515.230844449315</v>
      </c>
      <c r="DE185" s="0" t="n">
        <f aca="false">CY185*'Dist Horaria'!$M$6</f>
        <v>1373.94891853151</v>
      </c>
      <c r="DF185" s="0" t="n">
        <f aca="false">CY185*'Dist Horaria'!$N$6</f>
        <v>1373.94891853151</v>
      </c>
      <c r="DG185" s="0" t="n">
        <f aca="false">CY185*'Dist Horaria'!$O$6</f>
        <v>1373.94891853151</v>
      </c>
      <c r="DH185" s="0" t="n">
        <f aca="false">CY185*'Dist Horaria'!$P$6</f>
        <v>901.653977786301</v>
      </c>
      <c r="DI185" s="0" t="n">
        <f aca="false">CY185*'Dist Horaria'!$Q$6</f>
        <v>901.653977786301</v>
      </c>
      <c r="DJ185" s="0" t="n">
        <f aca="false">CY185*'Dist Horaria'!$R$6</f>
        <v>901.653977786301</v>
      </c>
      <c r="DK185" s="0" t="n">
        <f aca="false">CY185*'Dist Horaria'!$S$6</f>
        <v>901.653977786301</v>
      </c>
      <c r="DL185" s="0" t="n">
        <f aca="false">CY185*'Dist Horaria'!$T$6</f>
        <v>901.653977786301</v>
      </c>
      <c r="DM185" s="0" t="n">
        <f aca="false">CY185*'Dist Horaria'!$U$6</f>
        <v>901.653977786301</v>
      </c>
      <c r="DN185" s="0" t="n">
        <f aca="false">CY185*'Dist Horaria'!$V$6</f>
        <v>901.653977786301</v>
      </c>
      <c r="DO185" s="0" t="n">
        <f aca="false">CY185*'Dist Horaria'!$W$6</f>
        <v>901.653977786301</v>
      </c>
      <c r="DP185" s="0" t="n">
        <f aca="false">CY185*'Dist Horaria'!$X$6</f>
        <v>1373.94891853151</v>
      </c>
      <c r="DQ185" s="0" t="n">
        <f aca="false">CY185*'Dist Horaria'!$Y$6</f>
        <v>1373.94891853151</v>
      </c>
      <c r="DR185" s="0" t="n">
        <f aca="false">CY185*'Dist Horaria'!$Z$6</f>
        <v>1373.94891853151</v>
      </c>
      <c r="DS185" s="0" t="n">
        <f aca="false">CY185*'Dist Horaria'!$AA$6</f>
        <v>515.230844449315</v>
      </c>
      <c r="DT185" s="0" t="n">
        <f aca="false">CY185*'Dist Horaria'!$AB$6</f>
        <v>515.230844449315</v>
      </c>
      <c r="DU185" s="0" t="n">
        <f aca="false">CY185*'Dist Horaria'!$AC$6</f>
        <v>515.230844449315</v>
      </c>
      <c r="DV185" s="0" t="n">
        <f aca="false">CY185*'Dist Horaria'!$AD$6</f>
        <v>515.230844449315</v>
      </c>
      <c r="DW185" s="0" t="n">
        <f aca="false">CY185*'Dist Horaria'!$AE$6</f>
        <v>515.230844449315</v>
      </c>
      <c r="DX185" s="0" t="n">
        <f aca="false">AX185*1000000</f>
        <v>1194.7381900274</v>
      </c>
      <c r="DY185" s="0" t="n">
        <f aca="false">DX185*'Dist Horaria'!$H$6</f>
        <v>29.8684547506849</v>
      </c>
      <c r="DZ185" s="0" t="n">
        <f aca="false">DX185*'Dist Horaria'!$I$6</f>
        <v>29.8684547506849</v>
      </c>
      <c r="EA185" s="0" t="n">
        <f aca="false">DX185*'Dist Horaria'!$J$6</f>
        <v>29.8684547506849</v>
      </c>
      <c r="EB185" s="0" t="n">
        <f aca="false">DX185*'Dist Horaria'!$K$6</f>
        <v>29.8684547506849</v>
      </c>
      <c r="EC185" s="0" t="n">
        <f aca="false">DX185*'Dist Horaria'!$L$6</f>
        <v>29.8684547506849</v>
      </c>
      <c r="ED185" s="0" t="n">
        <f aca="false">DX185*'Dist Horaria'!$M$6</f>
        <v>79.6492126684932</v>
      </c>
      <c r="EE185" s="0" t="n">
        <f aca="false">DX185*'Dist Horaria'!$N$6</f>
        <v>79.6492126684932</v>
      </c>
      <c r="EF185" s="0" t="n">
        <f aca="false">DX185*'Dist Horaria'!$O$6</f>
        <v>79.6492126684932</v>
      </c>
      <c r="EG185" s="0" t="n">
        <f aca="false">DX185*'Dist Horaria'!$P$6</f>
        <v>52.2697958136986</v>
      </c>
      <c r="EH185" s="0" t="n">
        <f aca="false">DX185*'Dist Horaria'!$Q$6</f>
        <v>52.2697958136986</v>
      </c>
      <c r="EI185" s="0" t="n">
        <f aca="false">DX185*'Dist Horaria'!$R$6</f>
        <v>52.2697958136986</v>
      </c>
      <c r="EJ185" s="0" t="n">
        <f aca="false">DX185*'Dist Horaria'!$S$6</f>
        <v>52.2697958136986</v>
      </c>
      <c r="EK185" s="0" t="n">
        <f aca="false">DX185*'Dist Horaria'!$T$6</f>
        <v>52.2697958136986</v>
      </c>
      <c r="EL185" s="0" t="n">
        <f aca="false">DX185*'Dist Horaria'!$U$6</f>
        <v>52.2697958136986</v>
      </c>
      <c r="EM185" s="0" t="n">
        <f aca="false">DX185*'Dist Horaria'!$V$6</f>
        <v>52.2697958136986</v>
      </c>
      <c r="EN185" s="0" t="n">
        <f aca="false">DX185*'Dist Horaria'!$W$6</f>
        <v>52.2697958136986</v>
      </c>
      <c r="EO185" s="0" t="n">
        <f aca="false">DX185*'Dist Horaria'!$X$6</f>
        <v>79.6492126684932</v>
      </c>
      <c r="EP185" s="0" t="n">
        <f aca="false">DX185*'Dist Horaria'!$Y$6</f>
        <v>79.6492126684932</v>
      </c>
      <c r="EQ185" s="0" t="n">
        <f aca="false">DX185*'Dist Horaria'!$Z$6</f>
        <v>79.6492126684932</v>
      </c>
      <c r="ER185" s="0" t="n">
        <f aca="false">DX185*'Dist Horaria'!$AA$6</f>
        <v>29.8684547506849</v>
      </c>
      <c r="ES185" s="0" t="n">
        <f aca="false">DX185*'Dist Horaria'!$AB$6</f>
        <v>29.8684547506849</v>
      </c>
      <c r="ET185" s="0" t="n">
        <f aca="false">DX185*'Dist Horaria'!$AC$6</f>
        <v>29.8684547506849</v>
      </c>
      <c r="EU185" s="0" t="n">
        <f aca="false">DX185*'Dist Horaria'!$AD$6</f>
        <v>29.8684547506849</v>
      </c>
      <c r="EV185" s="0" t="n">
        <f aca="false">DX185*'Dist Horaria'!$AE$6</f>
        <v>29.8684547506849</v>
      </c>
      <c r="EW185" s="0" t="n">
        <f aca="false">BB185+CA185+CZ185+DY185</f>
        <v>1187.81970269028</v>
      </c>
      <c r="EX185" s="0" t="n">
        <f aca="false">BC185+CB185+DA185+DZ185</f>
        <v>1183.80274200067</v>
      </c>
      <c r="EY185" s="0" t="n">
        <f aca="false">BD185+CC185+DB185+EA185</f>
        <v>1180.01122481614</v>
      </c>
      <c r="EZ185" s="0" t="n">
        <f aca="false">BE185+CD185+DC185+EB185</f>
        <v>1176.78100025768</v>
      </c>
      <c r="FA185" s="0" t="n">
        <f aca="false">BF185+CE185+DD185+EC185</f>
        <v>1174.42047756219</v>
      </c>
      <c r="FB185" s="0" t="n">
        <f aca="false">BG185+CF185+DE185+ED185</f>
        <v>2902.36471396504</v>
      </c>
      <c r="FC185" s="0" t="n">
        <f aca="false">BH185+CG185+DF185+EE185</f>
        <v>2908.47002675714</v>
      </c>
      <c r="FD185" s="0" t="n">
        <f aca="false">BI185+CH185+DG185+EF185</f>
        <v>2908.47002675714</v>
      </c>
      <c r="FE185" s="0" t="n">
        <f aca="false">BJ185+CI185+DH185+EG185</f>
        <v>2002.95433056103</v>
      </c>
      <c r="FF185" s="0" t="n">
        <f aca="false">BK185+CJ185+DI185+EH185</f>
        <v>2022.73872693086</v>
      </c>
      <c r="FG185" s="0" t="n">
        <f aca="false">BL185+CK185+DJ185+EI185</f>
        <v>2037.12737883619</v>
      </c>
      <c r="FH185" s="0" t="n">
        <f aca="false">BM185+CL185+DK185+EJ185</f>
        <v>2044.32170478885</v>
      </c>
      <c r="FI185" s="0" t="n">
        <f aca="false">BN185+CM185+DL185+EK185</f>
        <v>2046.12028627702</v>
      </c>
      <c r="FJ185" s="0" t="n">
        <f aca="false">BO185+CN185+DM185+EL185</f>
        <v>2044.32170478885</v>
      </c>
      <c r="FK185" s="0" t="n">
        <f aca="false">BP185+CO185+DN185+EM185</f>
        <v>2040.72454181252</v>
      </c>
      <c r="FL185" s="0" t="n">
        <f aca="false">BQ185+CP185+DO185+EN185</f>
        <v>2035.32879734802</v>
      </c>
      <c r="FM185" s="0" t="n">
        <f aca="false">BR185+CQ185+DP185+EO185</f>
        <v>2982.26299306097</v>
      </c>
      <c r="FN185" s="0" t="n">
        <f aca="false">BS185+CR185+DQ185+EP185</f>
        <v>2977.35517472895</v>
      </c>
      <c r="FO185" s="0" t="n">
        <f aca="false">BT185+CS185+DR185+EQ185</f>
        <v>2950.64143917832</v>
      </c>
      <c r="FP185" s="0" t="n">
        <f aca="false">BU185+CT185+DS185+ER185</f>
        <v>1212.20652476865</v>
      </c>
      <c r="FQ185" s="0" t="n">
        <f aca="false">BV185+CU185+DT185+ES185</f>
        <v>1193.01787352885</v>
      </c>
      <c r="FR185" s="0" t="n">
        <f aca="false">BW185+CV185+DU185+ET185</f>
        <v>1206.04096173298</v>
      </c>
      <c r="FS185" s="0" t="n">
        <f aca="false">BX185+CW185+DV185+EU185</f>
        <v>1201.59741228788</v>
      </c>
      <c r="FT185" s="0" t="n">
        <f aca="false">BY185+CX185+DW185+EV185</f>
        <v>1196.8963963543</v>
      </c>
      <c r="FU185" s="0" t="n">
        <f aca="false">AM185*'Dist Horaria'!$H$10</f>
        <v>0.649029022444927</v>
      </c>
      <c r="FV185" s="0" t="n">
        <f aca="false">AM185*'Dist Horaria'!$I$10</f>
        <v>0.607419536205967</v>
      </c>
      <c r="FW185" s="0" t="n">
        <f aca="false">AM185*'Dist Horaria'!$J$10</f>
        <v>0.604789961587358</v>
      </c>
      <c r="FX185" s="0" t="n">
        <f aca="false">AM185*'Dist Horaria'!$K$10</f>
        <v>0.587396410126838</v>
      </c>
      <c r="FY185" s="0" t="n">
        <f aca="false">AM185*'Dist Horaria'!$L$10</f>
        <v>0.587631476805293</v>
      </c>
      <c r="FZ185" s="0" t="n">
        <f aca="false">AM185*'Dist Horaria'!$M$10</f>
        <v>0.628789862767882</v>
      </c>
      <c r="GA185" s="0" t="n">
        <f aca="false">AM185*'Dist Horaria'!$N$10</f>
        <v>0.594861200581935</v>
      </c>
      <c r="GB185" s="0" t="n">
        <f aca="false">AM185*'Dist Horaria'!$O$10</f>
        <v>0.58470802816964</v>
      </c>
      <c r="GC185" s="0" t="n">
        <f aca="false">AM185*'Dist Horaria'!$P$10</f>
        <v>0.593781357944159</v>
      </c>
      <c r="GD185" s="0" t="n">
        <f aca="false">AM185*'Dist Horaria'!$Q$10</f>
        <v>0.537352097028886</v>
      </c>
      <c r="GE185" s="0" t="n">
        <f aca="false">AM185*'Dist Horaria'!$R$10</f>
        <v>0.655650257009969</v>
      </c>
      <c r="GF185" s="0" t="n">
        <f aca="false">AM185*'Dist Horaria'!$S$10</f>
        <v>0.559950789327145</v>
      </c>
      <c r="GG185" s="0" t="n">
        <f aca="false">AR185*'Dist Horaria'!$H$10</f>
        <v>0.678903108879772</v>
      </c>
      <c r="GH185" s="0" t="n">
        <f aca="false">AR185*'Dist Horaria'!$I$10</f>
        <v>0.635378384114606</v>
      </c>
      <c r="GI185" s="0" t="n">
        <f aca="false">AR185*'Dist Horaria'!$J$10</f>
        <v>0.632627773091265</v>
      </c>
      <c r="GJ185" s="0" t="n">
        <f aca="false">AR185*'Dist Horaria'!$K$10</f>
        <v>0.614433615738295</v>
      </c>
      <c r="GK185" s="0" t="n">
        <f aca="false">AR185*'Dist Horaria'!$L$10</f>
        <v>0.614679502275381</v>
      </c>
      <c r="GL185" s="0" t="n">
        <f aca="false">AR185*'Dist Horaria'!$M$10</f>
        <v>0.657732363118513</v>
      </c>
      <c r="GM185" s="0" t="n">
        <f aca="false">AR185*'Dist Horaria'!$N$10</f>
        <v>0.622242002223094</v>
      </c>
      <c r="GN185" s="0" t="n">
        <f aca="false">AR185*'Dist Horaria'!$O$10</f>
        <v>0.61162149053976</v>
      </c>
      <c r="GO185" s="0" t="n">
        <f aca="false">AR185*'Dist Horaria'!$P$10</f>
        <v>0.62111245562574</v>
      </c>
      <c r="GP185" s="0" t="n">
        <f aca="false">AR185*'Dist Horaria'!$Q$10</f>
        <v>0.562085818384079</v>
      </c>
      <c r="GQ185" s="0" t="n">
        <f aca="false">AR185*'Dist Horaria'!$R$10</f>
        <v>0.685829111532003</v>
      </c>
      <c r="GR185" s="0" t="n">
        <f aca="false">AR185*'Dist Horaria'!$S$10</f>
        <v>0.585724703437492</v>
      </c>
      <c r="GS185" s="0" t="n">
        <f aca="false">AW185*'Dist Horaria'!$H$10</f>
        <v>0.0393567019640447</v>
      </c>
      <c r="GT185" s="0" t="n">
        <f aca="false">AW185*'Dist Horaria'!$I$10</f>
        <v>0.0368335295138902</v>
      </c>
      <c r="GU185" s="0" t="n">
        <f aca="false">AW185*'Dist Horaria'!$J$10</f>
        <v>0.0366740738023922</v>
      </c>
      <c r="GV185" s="0" t="n">
        <f aca="false">AW185*'Dist Horaria'!$K$10</f>
        <v>0.0356193400427997</v>
      </c>
      <c r="GW185" s="0" t="n">
        <f aca="false">AW185*'Dist Horaria'!$L$10</f>
        <v>0.0356335943348047</v>
      </c>
      <c r="GX185" s="0" t="n">
        <f aca="false">AW185*'Dist Horaria'!$M$10</f>
        <v>0.0381294123546964</v>
      </c>
      <c r="GY185" s="0" t="n">
        <f aca="false">AW185*'Dist Horaria'!$N$10</f>
        <v>0.036072000128875</v>
      </c>
      <c r="GZ185" s="0" t="n">
        <f aca="false">AW185*'Dist Horaria'!$O$10</f>
        <v>0.03545631829216</v>
      </c>
      <c r="HA185" s="0" t="n">
        <f aca="false">AW185*'Dist Horaria'!$P$10</f>
        <v>0.0360065191667095</v>
      </c>
      <c r="HB185" s="0" t="n">
        <f aca="false">AW185*'Dist Horaria'!$Q$10</f>
        <v>0.0325846851237147</v>
      </c>
      <c r="HC185" s="0" t="n">
        <f aca="false">AW185*'Dist Horaria'!$R$10</f>
        <v>0.0397582093641741</v>
      </c>
      <c r="HD185" s="0" t="n">
        <f aca="false">AW185*'Dist Horaria'!$S$10</f>
        <v>0.0339550552717387</v>
      </c>
    </row>
    <row r="186" customFormat="false" ht="13.8" hidden="false" customHeight="false" outlineLevel="0" collapsed="false">
      <c r="A186" s="0" t="n">
        <v>4.57306242048555</v>
      </c>
      <c r="B186" s="0" t="n">
        <v>-74.1244184580095</v>
      </c>
      <c r="C186" s="0" t="n">
        <v>26</v>
      </c>
      <c r="D186" s="0" t="n">
        <v>21</v>
      </c>
      <c r="E186" s="0" t="n">
        <v>1770</v>
      </c>
      <c r="F186" s="0" t="n">
        <v>84</v>
      </c>
      <c r="G186" s="0" t="s">
        <v>655</v>
      </c>
      <c r="H186" s="1" t="n">
        <v>40402</v>
      </c>
      <c r="I186" s="0" t="s">
        <v>1021</v>
      </c>
      <c r="J186" s="0" t="s">
        <v>1022</v>
      </c>
      <c r="K186" s="0" t="s">
        <v>1023</v>
      </c>
      <c r="L186" s="0" t="s">
        <v>1024</v>
      </c>
      <c r="M186" s="0" t="s">
        <v>1025</v>
      </c>
      <c r="N186" s="0" t="n">
        <v>13</v>
      </c>
      <c r="O186" s="0" t="s">
        <v>1026</v>
      </c>
      <c r="P186" s="0" t="s">
        <v>85</v>
      </c>
      <c r="Q186" s="0" t="s">
        <v>86</v>
      </c>
      <c r="R186" s="0" t="s">
        <v>87</v>
      </c>
      <c r="S186" s="0" t="n">
        <v>365</v>
      </c>
      <c r="T186" s="0" t="n">
        <v>24</v>
      </c>
      <c r="U186" s="0" t="n">
        <v>3</v>
      </c>
      <c r="V186" s="0" t="n">
        <v>60000</v>
      </c>
      <c r="W186" s="0" t="n">
        <f aca="false">V186*12</f>
        <v>720000</v>
      </c>
      <c r="Y186" s="0" t="s">
        <v>344</v>
      </c>
      <c r="Z186" s="0" t="n">
        <v>39625.8</v>
      </c>
      <c r="AB186" s="0" t="n">
        <v>0.005</v>
      </c>
      <c r="AC186" s="0" t="n">
        <v>2</v>
      </c>
      <c r="AD186" s="0" t="n">
        <v>3123.03729546627</v>
      </c>
      <c r="AE186" s="0" t="n">
        <f aca="false">AD186/2204.59</f>
        <v>1.41660685001124</v>
      </c>
      <c r="AF186" s="0" t="n">
        <f aca="false">AE186/S186</f>
        <v>0.00388111465756503</v>
      </c>
      <c r="AG186" s="0" t="n">
        <f aca="false">AE186*EXP(AB186*AC186)</f>
        <v>1.43084398554643</v>
      </c>
      <c r="AH186" s="0" t="n">
        <f aca="false">AG186/S186</f>
        <v>0.00392012050834637</v>
      </c>
      <c r="AI186" s="0" t="s">
        <v>90</v>
      </c>
      <c r="AJ186" s="0" t="n">
        <f aca="false">IF(AI186="A",'FE DISTRIBUCIÓN'!$C$2,'FE DISTRIBUCIÓN'!$C$3)</f>
        <v>4.994E-006</v>
      </c>
      <c r="AK186" s="0" t="n">
        <f aca="false">W186*AJ186</f>
        <v>3.59568</v>
      </c>
      <c r="AL186" s="0" t="n">
        <f aca="false">AK186/365</f>
        <v>0.00985117808219178</v>
      </c>
      <c r="AM186" s="0" t="n">
        <f aca="false">AK186*EXP(AB186*AC186)</f>
        <v>3.6318171847812</v>
      </c>
      <c r="AN186" s="0" t="n">
        <f aca="false">AM186/365</f>
        <v>0.0099501840678937</v>
      </c>
      <c r="AO186" s="0" t="n">
        <v>5.223868284E-006</v>
      </c>
      <c r="AP186" s="0" t="n">
        <f aca="false">AO186*W186</f>
        <v>3.76118516448</v>
      </c>
      <c r="AQ186" s="0" t="n">
        <f aca="false">AP186/365</f>
        <v>0.0103046168889863</v>
      </c>
      <c r="AR186" s="0" t="n">
        <f aca="false">AP186*EXP(AB186*AC186)</f>
        <v>3.79898570381752</v>
      </c>
      <c r="AS186" s="0" t="n">
        <f aca="false">AR186/365</f>
        <v>0.010408180010459</v>
      </c>
      <c r="AT186" s="0" t="n">
        <v>3.02832944E-007</v>
      </c>
      <c r="AU186" s="0" t="n">
        <f aca="false">AT186*W186</f>
        <v>0.21803971968</v>
      </c>
      <c r="AV186" s="0" t="n">
        <f aca="false">AU186/365</f>
        <v>0.000597369095013699</v>
      </c>
      <c r="AW186" s="0" t="n">
        <f aca="false">AU186*EXP(AB186*AC186)</f>
        <v>0.220231055293769</v>
      </c>
      <c r="AX186" s="0" t="n">
        <f aca="false">AW186/365</f>
        <v>0.000603372754229504</v>
      </c>
      <c r="AY186" s="0" t="n">
        <f aca="false">AW186+AR186+AM186+AG186</f>
        <v>9.08187792943891</v>
      </c>
      <c r="AZ186" s="0" t="n">
        <f aca="false">AH186+AN186+AS186+AX186</f>
        <v>0.0248818573409285</v>
      </c>
      <c r="BA186" s="0" t="n">
        <f aca="false">AH186*1000000</f>
        <v>3920.12050834637</v>
      </c>
      <c r="BB186" s="0" t="n">
        <f aca="false">BA186*'Dist Horaria'!$H$3</f>
        <v>136.594801629605</v>
      </c>
      <c r="BC186" s="0" t="n">
        <f aca="false">BA186*'Dist Horaria'!$I$3</f>
        <v>132.940762805976</v>
      </c>
      <c r="BD186" s="0" t="n">
        <f aca="false">BA186*'Dist Horaria'!$J$3</f>
        <v>129.491799257843</v>
      </c>
      <c r="BE186" s="0" t="n">
        <f aca="false">BA186*'Dist Horaria'!$K$3</f>
        <v>126.553417018716</v>
      </c>
      <c r="BF186" s="0" t="n">
        <f aca="false">BA186*'Dist Horaria'!$L$3</f>
        <v>124.406161359556</v>
      </c>
      <c r="BG186" s="0" t="n">
        <f aca="false">BA186*'Dist Horaria'!$M$3</f>
        <v>123.054324372621</v>
      </c>
      <c r="BH186" s="0" t="n">
        <f aca="false">BA186*'Dist Horaria'!$N$3</f>
        <v>128.60803816186</v>
      </c>
      <c r="BI186" s="0" t="n">
        <f aca="false">BA186*'Dist Horaria'!$O$3</f>
        <v>128.60803816186</v>
      </c>
      <c r="BJ186" s="0" t="n">
        <f aca="false">BA186*'Dist Horaria'!$P$3</f>
        <v>170.152774118594</v>
      </c>
      <c r="BK186" s="0" t="n">
        <f aca="false">BA186*'Dist Horaria'!$Q$3</f>
        <v>188.149702150369</v>
      </c>
      <c r="BL186" s="0" t="n">
        <f aca="false">BA186*'Dist Horaria'!$R$3</f>
        <v>201.238377082568</v>
      </c>
      <c r="BM186" s="0" t="n">
        <f aca="false">BA186*'Dist Horaria'!$S$3</f>
        <v>207.782714548668</v>
      </c>
      <c r="BN186" s="0" t="n">
        <f aca="false">BA186*'Dist Horaria'!$T$3</f>
        <v>209.418798915193</v>
      </c>
      <c r="BO186" s="0" t="n">
        <f aca="false">BA186*'Dist Horaria'!$U$3</f>
        <v>207.782714548668</v>
      </c>
      <c r="BP186" s="0" t="n">
        <f aca="false">BA186*'Dist Horaria'!$V$3</f>
        <v>204.510545815618</v>
      </c>
      <c r="BQ186" s="0" t="n">
        <f aca="false">BA186*'Dist Horaria'!$W$3</f>
        <v>199.602292716043</v>
      </c>
      <c r="BR186" s="0" t="n">
        <f aca="false">BA186*'Dist Horaria'!$X$3</f>
        <v>195.734003442599</v>
      </c>
      <c r="BS186" s="0" t="n">
        <f aca="false">BA186*'Dist Horaria'!$Y$3</f>
        <v>191.269593628762</v>
      </c>
      <c r="BT186" s="0" t="n">
        <f aca="false">BA186*'Dist Horaria'!$Z$3</f>
        <v>166.969374042692</v>
      </c>
      <c r="BU186" s="0" t="n">
        <f aca="false">BA186*'Dist Horaria'!$AA$3</f>
        <v>158.778338274547</v>
      </c>
      <c r="BV186" s="0" t="n">
        <f aca="false">BA186*'Dist Horaria'!$AB$3</f>
        <v>141.323331362322</v>
      </c>
      <c r="BW186" s="0" t="n">
        <f aca="false">BA186*'Dist Horaria'!$AC$3</f>
        <v>153.169817693268</v>
      </c>
      <c r="BX186" s="0" t="n">
        <f aca="false">BA186*'Dist Horaria'!$AD$3</f>
        <v>149.127731289706</v>
      </c>
      <c r="BY186" s="0" t="n">
        <f aca="false">BA186*'Dist Horaria'!$AE$3</f>
        <v>144.851439819834</v>
      </c>
      <c r="BZ186" s="0" t="n">
        <f aca="false">AN186*1000000</f>
        <v>9950.1840678937</v>
      </c>
      <c r="CA186" s="0" t="n">
        <f aca="false">BZ186*'Dist Horaria'!$H$6</f>
        <v>248.754601697343</v>
      </c>
      <c r="CB186" s="0" t="n">
        <f aca="false">BZ186*'Dist Horaria'!$I$6</f>
        <v>248.754601697343</v>
      </c>
      <c r="CC186" s="0" t="n">
        <f aca="false">BZ186*'Dist Horaria'!$J$6</f>
        <v>248.754601697343</v>
      </c>
      <c r="CD186" s="0" t="n">
        <f aca="false">BZ186*'Dist Horaria'!$K$6</f>
        <v>248.754601697343</v>
      </c>
      <c r="CE186" s="0" t="n">
        <f aca="false">BZ186*'Dist Horaria'!$L$6</f>
        <v>248.754601697343</v>
      </c>
      <c r="CF186" s="0" t="n">
        <f aca="false">BZ186*'Dist Horaria'!$M$6</f>
        <v>663.345604526247</v>
      </c>
      <c r="CG186" s="0" t="n">
        <f aca="false">BZ186*'Dist Horaria'!$N$6</f>
        <v>663.345604526247</v>
      </c>
      <c r="CH186" s="0" t="n">
        <f aca="false">BZ186*'Dist Horaria'!$O$6</f>
        <v>663.345604526247</v>
      </c>
      <c r="CI186" s="0" t="n">
        <f aca="false">BZ186*'Dist Horaria'!$P$6</f>
        <v>435.320552970349</v>
      </c>
      <c r="CJ186" s="0" t="n">
        <f aca="false">BZ186*'Dist Horaria'!$Q$6</f>
        <v>435.320552970349</v>
      </c>
      <c r="CK186" s="0" t="n">
        <f aca="false">BZ186*'Dist Horaria'!$R$6</f>
        <v>435.320552970349</v>
      </c>
      <c r="CL186" s="0" t="n">
        <f aca="false">BZ186*'Dist Horaria'!$S$6</f>
        <v>435.320552970349</v>
      </c>
      <c r="CM186" s="0" t="n">
        <f aca="false">BZ186*'Dist Horaria'!$T$6</f>
        <v>435.320552970349</v>
      </c>
      <c r="CN186" s="0" t="n">
        <f aca="false">BZ186*'Dist Horaria'!$U$6</f>
        <v>435.320552970349</v>
      </c>
      <c r="CO186" s="0" t="n">
        <f aca="false">BZ186*'Dist Horaria'!$V$6</f>
        <v>435.320552970349</v>
      </c>
      <c r="CP186" s="0" t="n">
        <f aca="false">BZ186*'Dist Horaria'!$W$6</f>
        <v>435.320552970349</v>
      </c>
      <c r="CQ186" s="0" t="n">
        <f aca="false">BZ186*'Dist Horaria'!$X$6</f>
        <v>663.345604526247</v>
      </c>
      <c r="CR186" s="0" t="n">
        <f aca="false">BZ186*'Dist Horaria'!$Y$6</f>
        <v>663.345604526247</v>
      </c>
      <c r="CS186" s="0" t="n">
        <f aca="false">BZ186*'Dist Horaria'!$Z$6</f>
        <v>663.345604526247</v>
      </c>
      <c r="CT186" s="0" t="n">
        <f aca="false">BZ186*'Dist Horaria'!$AA$6</f>
        <v>248.754601697343</v>
      </c>
      <c r="CU186" s="0" t="n">
        <f aca="false">BZ186*'Dist Horaria'!$AB$6</f>
        <v>248.754601697343</v>
      </c>
      <c r="CV186" s="0" t="n">
        <f aca="false">BZ186*'Dist Horaria'!$AC$6</f>
        <v>248.754601697343</v>
      </c>
      <c r="CW186" s="0" t="n">
        <f aca="false">BZ186*'Dist Horaria'!$AD$6</f>
        <v>248.754601697343</v>
      </c>
      <c r="CX186" s="0" t="n">
        <f aca="false">BZ186*'Dist Horaria'!$AE$6</f>
        <v>248.754601697343</v>
      </c>
      <c r="CY186" s="0" t="n">
        <f aca="false">AS186*1000000</f>
        <v>10408.180010459</v>
      </c>
      <c r="CZ186" s="0" t="n">
        <f aca="false">CY186*'Dist Horaria'!$H$6</f>
        <v>260.204500261474</v>
      </c>
      <c r="DA186" s="0" t="n">
        <f aca="false">CY186*'Dist Horaria'!$I$6</f>
        <v>260.204500261474</v>
      </c>
      <c r="DB186" s="0" t="n">
        <f aca="false">CY186*'Dist Horaria'!$J$6</f>
        <v>260.204500261474</v>
      </c>
      <c r="DC186" s="0" t="n">
        <f aca="false">CY186*'Dist Horaria'!$K$6</f>
        <v>260.204500261474</v>
      </c>
      <c r="DD186" s="0" t="n">
        <f aca="false">CY186*'Dist Horaria'!$L$6</f>
        <v>260.204500261474</v>
      </c>
      <c r="DE186" s="0" t="n">
        <f aca="false">CY186*'Dist Horaria'!$M$6</f>
        <v>693.878667363931</v>
      </c>
      <c r="DF186" s="0" t="n">
        <f aca="false">CY186*'Dist Horaria'!$N$6</f>
        <v>693.878667363931</v>
      </c>
      <c r="DG186" s="0" t="n">
        <f aca="false">CY186*'Dist Horaria'!$O$6</f>
        <v>693.878667363931</v>
      </c>
      <c r="DH186" s="0" t="n">
        <f aca="false">CY186*'Dist Horaria'!$P$6</f>
        <v>455.357875457579</v>
      </c>
      <c r="DI186" s="0" t="n">
        <f aca="false">CY186*'Dist Horaria'!$Q$6</f>
        <v>455.357875457579</v>
      </c>
      <c r="DJ186" s="0" t="n">
        <f aca="false">CY186*'Dist Horaria'!$R$6</f>
        <v>455.357875457579</v>
      </c>
      <c r="DK186" s="0" t="n">
        <f aca="false">CY186*'Dist Horaria'!$S$6</f>
        <v>455.357875457579</v>
      </c>
      <c r="DL186" s="0" t="n">
        <f aca="false">CY186*'Dist Horaria'!$T$6</f>
        <v>455.357875457579</v>
      </c>
      <c r="DM186" s="0" t="n">
        <f aca="false">CY186*'Dist Horaria'!$U$6</f>
        <v>455.357875457579</v>
      </c>
      <c r="DN186" s="0" t="n">
        <f aca="false">CY186*'Dist Horaria'!$V$6</f>
        <v>455.357875457579</v>
      </c>
      <c r="DO186" s="0" t="n">
        <f aca="false">CY186*'Dist Horaria'!$W$6</f>
        <v>455.357875457579</v>
      </c>
      <c r="DP186" s="0" t="n">
        <f aca="false">CY186*'Dist Horaria'!$X$6</f>
        <v>693.878667363931</v>
      </c>
      <c r="DQ186" s="0" t="n">
        <f aca="false">CY186*'Dist Horaria'!$Y$6</f>
        <v>693.878667363931</v>
      </c>
      <c r="DR186" s="0" t="n">
        <f aca="false">CY186*'Dist Horaria'!$Z$6</f>
        <v>693.878667363931</v>
      </c>
      <c r="DS186" s="0" t="n">
        <f aca="false">CY186*'Dist Horaria'!$AA$6</f>
        <v>260.204500261474</v>
      </c>
      <c r="DT186" s="0" t="n">
        <f aca="false">CY186*'Dist Horaria'!$AB$6</f>
        <v>260.204500261474</v>
      </c>
      <c r="DU186" s="0" t="n">
        <f aca="false">CY186*'Dist Horaria'!$AC$6</f>
        <v>260.204500261474</v>
      </c>
      <c r="DV186" s="0" t="n">
        <f aca="false">CY186*'Dist Horaria'!$AD$6</f>
        <v>260.204500261474</v>
      </c>
      <c r="DW186" s="0" t="n">
        <f aca="false">CY186*'Dist Horaria'!$AE$6</f>
        <v>260.204500261474</v>
      </c>
      <c r="DX186" s="0" t="n">
        <f aca="false">AX186*1000000</f>
        <v>603.372754229504</v>
      </c>
      <c r="DY186" s="0" t="n">
        <f aca="false">DX186*'Dist Horaria'!$H$6</f>
        <v>15.0843188557376</v>
      </c>
      <c r="DZ186" s="0" t="n">
        <f aca="false">DX186*'Dist Horaria'!$I$6</f>
        <v>15.0843188557376</v>
      </c>
      <c r="EA186" s="0" t="n">
        <f aca="false">DX186*'Dist Horaria'!$J$6</f>
        <v>15.0843188557376</v>
      </c>
      <c r="EB186" s="0" t="n">
        <f aca="false">DX186*'Dist Horaria'!$K$6</f>
        <v>15.0843188557376</v>
      </c>
      <c r="EC186" s="0" t="n">
        <f aca="false">DX186*'Dist Horaria'!$L$6</f>
        <v>15.0843188557376</v>
      </c>
      <c r="ED186" s="0" t="n">
        <f aca="false">DX186*'Dist Horaria'!$M$6</f>
        <v>40.224850281967</v>
      </c>
      <c r="EE186" s="0" t="n">
        <f aca="false">DX186*'Dist Horaria'!$N$6</f>
        <v>40.224850281967</v>
      </c>
      <c r="EF186" s="0" t="n">
        <f aca="false">DX186*'Dist Horaria'!$O$6</f>
        <v>40.224850281967</v>
      </c>
      <c r="EG186" s="0" t="n">
        <f aca="false">DX186*'Dist Horaria'!$P$6</f>
        <v>26.3975579975408</v>
      </c>
      <c r="EH186" s="0" t="n">
        <f aca="false">DX186*'Dist Horaria'!$Q$6</f>
        <v>26.3975579975408</v>
      </c>
      <c r="EI186" s="0" t="n">
        <f aca="false">DX186*'Dist Horaria'!$R$6</f>
        <v>26.3975579975408</v>
      </c>
      <c r="EJ186" s="0" t="n">
        <f aca="false">DX186*'Dist Horaria'!$S$6</f>
        <v>26.3975579975408</v>
      </c>
      <c r="EK186" s="0" t="n">
        <f aca="false">DX186*'Dist Horaria'!$T$6</f>
        <v>26.3975579975408</v>
      </c>
      <c r="EL186" s="0" t="n">
        <f aca="false">DX186*'Dist Horaria'!$U$6</f>
        <v>26.3975579975408</v>
      </c>
      <c r="EM186" s="0" t="n">
        <f aca="false">DX186*'Dist Horaria'!$V$6</f>
        <v>26.3975579975408</v>
      </c>
      <c r="EN186" s="0" t="n">
        <f aca="false">DX186*'Dist Horaria'!$W$6</f>
        <v>26.3975579975408</v>
      </c>
      <c r="EO186" s="0" t="n">
        <f aca="false">DX186*'Dist Horaria'!$X$6</f>
        <v>40.224850281967</v>
      </c>
      <c r="EP186" s="0" t="n">
        <f aca="false">DX186*'Dist Horaria'!$Y$6</f>
        <v>40.224850281967</v>
      </c>
      <c r="EQ186" s="0" t="n">
        <f aca="false">DX186*'Dist Horaria'!$Z$6</f>
        <v>40.224850281967</v>
      </c>
      <c r="ER186" s="0" t="n">
        <f aca="false">DX186*'Dist Horaria'!$AA$6</f>
        <v>15.0843188557376</v>
      </c>
      <c r="ES186" s="0" t="n">
        <f aca="false">DX186*'Dist Horaria'!$AB$6</f>
        <v>15.0843188557376</v>
      </c>
      <c r="ET186" s="0" t="n">
        <f aca="false">DX186*'Dist Horaria'!$AC$6</f>
        <v>15.0843188557376</v>
      </c>
      <c r="EU186" s="0" t="n">
        <f aca="false">DX186*'Dist Horaria'!$AD$6</f>
        <v>15.0843188557376</v>
      </c>
      <c r="EV186" s="0" t="n">
        <f aca="false">DX186*'Dist Horaria'!$AE$6</f>
        <v>15.0843188557376</v>
      </c>
      <c r="EW186" s="0" t="n">
        <f aca="false">BB186+CA186+CZ186+DY186</f>
        <v>660.63822244416</v>
      </c>
      <c r="EX186" s="0" t="n">
        <f aca="false">BC186+CB186+DA186+DZ186</f>
        <v>656.98418362053</v>
      </c>
      <c r="EY186" s="0" t="n">
        <f aca="false">BD186+CC186+DB186+EA186</f>
        <v>653.535220072397</v>
      </c>
      <c r="EZ186" s="0" t="n">
        <f aca="false">BE186+CD186+DC186+EB186</f>
        <v>650.596837833271</v>
      </c>
      <c r="FA186" s="0" t="n">
        <f aca="false">BF186+CE186+DD186+EC186</f>
        <v>648.44958217411</v>
      </c>
      <c r="FB186" s="0" t="n">
        <f aca="false">BG186+CF186+DE186+ED186</f>
        <v>1520.50344654477</v>
      </c>
      <c r="FC186" s="0" t="n">
        <f aca="false">BH186+CG186+DF186+EE186</f>
        <v>1526.057160334</v>
      </c>
      <c r="FD186" s="0" t="n">
        <f aca="false">BI186+CH186+DG186+EF186</f>
        <v>1526.057160334</v>
      </c>
      <c r="FE186" s="0" t="n">
        <f aca="false">BJ186+CI186+DH186+EG186</f>
        <v>1087.22876054406</v>
      </c>
      <c r="FF186" s="0" t="n">
        <f aca="false">BK186+CJ186+DI186+EH186</f>
        <v>1105.22568857584</v>
      </c>
      <c r="FG186" s="0" t="n">
        <f aca="false">BL186+CK186+DJ186+EI186</f>
        <v>1118.31436350804</v>
      </c>
      <c r="FH186" s="0" t="n">
        <f aca="false">BM186+CL186+DK186+EJ186</f>
        <v>1124.85870097414</v>
      </c>
      <c r="FI186" s="0" t="n">
        <f aca="false">BN186+CM186+DL186+EK186</f>
        <v>1126.49478534066</v>
      </c>
      <c r="FJ186" s="0" t="n">
        <f aca="false">BO186+CN186+DM186+EL186</f>
        <v>1124.85870097414</v>
      </c>
      <c r="FK186" s="0" t="n">
        <f aca="false">BP186+CO186+DN186+EM186</f>
        <v>1121.58653224109</v>
      </c>
      <c r="FL186" s="0" t="n">
        <f aca="false">BQ186+CP186+DO186+EN186</f>
        <v>1116.67827914151</v>
      </c>
      <c r="FM186" s="0" t="n">
        <f aca="false">BR186+CQ186+DP186+EO186</f>
        <v>1593.18312561474</v>
      </c>
      <c r="FN186" s="0" t="n">
        <f aca="false">BS186+CR186+DQ186+EP186</f>
        <v>1588.71871580091</v>
      </c>
      <c r="FO186" s="0" t="n">
        <f aca="false">BT186+CS186+DR186+EQ186</f>
        <v>1564.41849621484</v>
      </c>
      <c r="FP186" s="0" t="n">
        <f aca="false">BU186+CT186+DS186+ER186</f>
        <v>682.821759089101</v>
      </c>
      <c r="FQ186" s="0" t="n">
        <f aca="false">BV186+CU186+DT186+ES186</f>
        <v>665.366752176876</v>
      </c>
      <c r="FR186" s="0" t="n">
        <f aca="false">BW186+CV186+DU186+ET186</f>
        <v>677.213238507822</v>
      </c>
      <c r="FS186" s="0" t="n">
        <f aca="false">BX186+CW186+DV186+EU186</f>
        <v>673.171152104259</v>
      </c>
      <c r="FT186" s="0" t="n">
        <f aca="false">BY186+CX186+DW186+EV186</f>
        <v>668.894860634388</v>
      </c>
      <c r="FU186" s="0" t="n">
        <f aca="false">AM186*'Dist Horaria'!$H$10</f>
        <v>0.327775936281486</v>
      </c>
      <c r="FV186" s="0" t="n">
        <f aca="false">AM186*'Dist Horaria'!$I$10</f>
        <v>0.306762102017512</v>
      </c>
      <c r="FW186" s="0" t="n">
        <f aca="false">AM186*'Dist Horaria'!$J$10</f>
        <v>0.305434100876069</v>
      </c>
      <c r="FX186" s="0" t="n">
        <f aca="false">AM186*'Dist Horaria'!$K$10</f>
        <v>0.296649921096627</v>
      </c>
      <c r="FY186" s="0" t="n">
        <f aca="false">AM186*'Dist Horaria'!$L$10</f>
        <v>0.296768635665552</v>
      </c>
      <c r="FZ186" s="0" t="n">
        <f aca="false">AM186*'Dist Horaria'!$M$10</f>
        <v>0.317554652974765</v>
      </c>
      <c r="GA186" s="0" t="n">
        <f aca="false">AM186*'Dist Horaria'!$N$10</f>
        <v>0.300419827519836</v>
      </c>
      <c r="GB186" s="0" t="n">
        <f aca="false">AM186*'Dist Horaria'!$O$10</f>
        <v>0.2952922207741</v>
      </c>
      <c r="GC186" s="0" t="n">
        <f aca="false">AM186*'Dist Horaria'!$P$10</f>
        <v>0.299874479901481</v>
      </c>
      <c r="GD186" s="0" t="n">
        <f aca="false">AM186*'Dist Horaria'!$Q$10</f>
        <v>0.271376287693527</v>
      </c>
      <c r="GE186" s="0" t="n">
        <f aca="false">AM186*'Dist Horaria'!$R$10</f>
        <v>0.331119825820848</v>
      </c>
      <c r="GF186" s="0" t="n">
        <f aca="false">AM186*'Dist Horaria'!$S$10</f>
        <v>0.282789194159397</v>
      </c>
      <c r="GG186" s="0" t="n">
        <f aca="false">AR186*'Dist Horaria'!$H$10</f>
        <v>0.342863099278987</v>
      </c>
      <c r="GH186" s="0" t="n">
        <f aca="false">AR186*'Dist Horaria'!$I$10</f>
        <v>0.320882021518313</v>
      </c>
      <c r="GI186" s="0" t="n">
        <f aca="false">AR186*'Dist Horaria'!$J$10</f>
        <v>0.319492893956459</v>
      </c>
      <c r="GJ186" s="0" t="n">
        <f aca="false">AR186*'Dist Horaria'!$K$10</f>
        <v>0.310304388119297</v>
      </c>
      <c r="GK186" s="0" t="n">
        <f aca="false">AR186*'Dist Horaria'!$L$10</f>
        <v>0.310428566988231</v>
      </c>
      <c r="GL186" s="0" t="n">
        <f aca="false">AR186*'Dist Horaria'!$M$10</f>
        <v>0.332171341632259</v>
      </c>
      <c r="GM186" s="0" t="n">
        <f aca="false">AR186*'Dist Horaria'!$N$10</f>
        <v>0.314247819156112</v>
      </c>
      <c r="GN186" s="0" t="n">
        <f aca="false">AR186*'Dist Horaria'!$O$10</f>
        <v>0.308884194355976</v>
      </c>
      <c r="GO186" s="0" t="n">
        <f aca="false">AR186*'Dist Horaria'!$P$10</f>
        <v>0.313677369791418</v>
      </c>
      <c r="GP186" s="0" t="n">
        <f aca="false">AR186*'Dist Horaria'!$Q$10</f>
        <v>0.28386743738724</v>
      </c>
      <c r="GQ186" s="0" t="n">
        <f aca="false">AR186*'Dist Horaria'!$R$10</f>
        <v>0.346360904347043</v>
      </c>
      <c r="GR186" s="0" t="n">
        <f aca="false">AR186*'Dist Horaria'!$S$10</f>
        <v>0.295805667286182</v>
      </c>
      <c r="GS186" s="0" t="n">
        <f aca="false">AW186*'Dist Horaria'!$H$10</f>
        <v>0.0198761216973326</v>
      </c>
      <c r="GT186" s="0" t="n">
        <f aca="false">AW186*'Dist Horaria'!$I$10</f>
        <v>0.0186018563199022</v>
      </c>
      <c r="GU186" s="0" t="n">
        <f aca="false">AW186*'Dist Horaria'!$J$10</f>
        <v>0.0185213271858817</v>
      </c>
      <c r="GV186" s="0" t="n">
        <f aca="false">AW186*'Dist Horaria'!$K$10</f>
        <v>0.0179886601808288</v>
      </c>
      <c r="GW186" s="0" t="n">
        <f aca="false">AW186*'Dist Horaria'!$L$10</f>
        <v>0.0179958589558395</v>
      </c>
      <c r="GX186" s="0" t="n">
        <f aca="false">AW186*'Dist Horaria'!$M$10</f>
        <v>0.0192563096598411</v>
      </c>
      <c r="GY186" s="0" t="n">
        <f aca="false">AW186*'Dist Horaria'!$N$10</f>
        <v>0.0182172648786152</v>
      </c>
      <c r="GZ186" s="0" t="n">
        <f aca="false">AW186*'Dist Horaria'!$O$10</f>
        <v>0.0179063301075928</v>
      </c>
      <c r="HA186" s="0" t="n">
        <f aca="false">AW186*'Dist Horaria'!$P$10</f>
        <v>0.0181841953502271</v>
      </c>
      <c r="HB186" s="0" t="n">
        <f aca="false">AW186*'Dist Horaria'!$Q$10</f>
        <v>0.0164560833267965</v>
      </c>
      <c r="HC186" s="0" t="n">
        <f aca="false">AW186*'Dist Horaria'!$R$10</f>
        <v>0.0200788930056257</v>
      </c>
      <c r="HD186" s="0" t="n">
        <f aca="false">AW186*'Dist Horaria'!$S$10</f>
        <v>0.0171481546252859</v>
      </c>
    </row>
    <row r="187" customFormat="false" ht="13.8" hidden="false" customHeight="false" outlineLevel="0" collapsed="false">
      <c r="A187" s="0" t="n">
        <v>4.57935918781703</v>
      </c>
      <c r="B187" s="0" t="n">
        <v>-74.0860604957299</v>
      </c>
      <c r="C187" s="0" t="n">
        <v>31</v>
      </c>
      <c r="D187" s="0" t="n">
        <v>22</v>
      </c>
      <c r="E187" s="0" t="n">
        <v>2281</v>
      </c>
      <c r="F187" s="0" t="n">
        <v>87</v>
      </c>
      <c r="G187" s="0" t="s">
        <v>1027</v>
      </c>
      <c r="H187" s="1" t="n">
        <v>39538</v>
      </c>
      <c r="I187" s="0" t="s">
        <v>1028</v>
      </c>
      <c r="J187" s="0" t="s">
        <v>1029</v>
      </c>
      <c r="K187" s="0" t="s">
        <v>1030</v>
      </c>
      <c r="L187" s="0" t="s">
        <v>1031</v>
      </c>
      <c r="R187" s="0" t="n">
        <v>30</v>
      </c>
      <c r="S187" s="0" t="n">
        <v>365</v>
      </c>
      <c r="T187" s="0" t="n">
        <v>24</v>
      </c>
      <c r="V187" s="0" t="n">
        <v>17000</v>
      </c>
      <c r="W187" s="0" t="n">
        <f aca="false">V187*12</f>
        <v>204000</v>
      </c>
      <c r="X187" s="0" t="n">
        <v>1</v>
      </c>
      <c r="Y187" s="0" t="s">
        <v>281</v>
      </c>
      <c r="Z187" s="0" t="n">
        <v>13889.88</v>
      </c>
      <c r="AB187" s="0" t="n">
        <v>0.005</v>
      </c>
      <c r="AC187" s="0" t="n">
        <v>4</v>
      </c>
      <c r="AD187" s="0" t="n">
        <v>1114.39343739396</v>
      </c>
      <c r="AE187" s="0" t="n">
        <v>0.505934620576859</v>
      </c>
      <c r="AF187" s="0" t="n">
        <f aca="false">AE187/S187</f>
        <v>0.00138612224815578</v>
      </c>
      <c r="AG187" s="0" t="n">
        <f aca="false">AE187*EXP(AB187*AC187)</f>
        <v>0.516155177878439</v>
      </c>
      <c r="AH187" s="0" t="n">
        <f aca="false">AG187/S187</f>
        <v>0.00141412377500942</v>
      </c>
      <c r="AI187" s="0" t="s">
        <v>90</v>
      </c>
      <c r="AJ187" s="0" t="n">
        <f aca="false">IF(AI187="A",'FE DISTRIBUCIÓN'!$C$2,'FE DISTRIBUCIÓN'!$C$3)</f>
        <v>4.994E-006</v>
      </c>
      <c r="AK187" s="0" t="n">
        <f aca="false">W187*AJ187</f>
        <v>1.018776</v>
      </c>
      <c r="AL187" s="0" t="n">
        <f aca="false">AK187/365</f>
        <v>0.00279116712328767</v>
      </c>
      <c r="AM187" s="0" t="n">
        <f aca="false">AK187*EXP(AB187*AC187)</f>
        <v>1.0393566403871</v>
      </c>
      <c r="AN187" s="0" t="n">
        <f aca="false">AM187/365</f>
        <v>0.00284755243941671</v>
      </c>
      <c r="AO187" s="0" t="n">
        <v>5.223868284E-006</v>
      </c>
      <c r="AP187" s="0" t="n">
        <f aca="false">AO187*W187</f>
        <v>1.065669129936</v>
      </c>
      <c r="AQ187" s="0" t="n">
        <f aca="false">AP187/365</f>
        <v>0.00291964145187945</v>
      </c>
      <c r="AR187" s="0" t="n">
        <f aca="false">AP187*EXP(AB187*AC187)</f>
        <v>1.08719707438585</v>
      </c>
      <c r="AS187" s="0" t="n">
        <f aca="false">AR187/365</f>
        <v>0.00297862212160508</v>
      </c>
      <c r="AT187" s="0" t="n">
        <v>3.02832944E-007</v>
      </c>
      <c r="AU187" s="0" t="n">
        <f aca="false">AT187*W187</f>
        <v>0.061777920576</v>
      </c>
      <c r="AV187" s="0" t="n">
        <f aca="false">AU187/365</f>
        <v>0.000169254576920548</v>
      </c>
      <c r="AW187" s="0" t="n">
        <f aca="false">AU187*EXP(AB187*AC187)</f>
        <v>0.0630259173557017</v>
      </c>
      <c r="AX187" s="0" t="n">
        <f aca="false">AW187/365</f>
        <v>0.000172673746180005</v>
      </c>
      <c r="AY187" s="0" t="n">
        <f aca="false">AW187+AR187+AM187+AG187</f>
        <v>2.70573481000709</v>
      </c>
      <c r="AZ187" s="0" t="n">
        <f aca="false">AH187+AN187+AS187+AX187</f>
        <v>0.00741297208221121</v>
      </c>
      <c r="BA187" s="0" t="n">
        <f aca="false">AH187*1000000</f>
        <v>1414.12377500942</v>
      </c>
      <c r="BB187" s="0" t="n">
        <f aca="false">BA187*'Dist Horaria'!$H$3</f>
        <v>49.2744945253233</v>
      </c>
      <c r="BC187" s="0" t="n">
        <f aca="false">BA187*'Dist Horaria'!$I$3</f>
        <v>47.9563556659947</v>
      </c>
      <c r="BD187" s="0" t="n">
        <f aca="false">BA187*'Dist Horaria'!$J$3</f>
        <v>46.7121945892699</v>
      </c>
      <c r="BE187" s="0" t="n">
        <f aca="false">BA187*'Dist Horaria'!$K$3</f>
        <v>45.6522179442746</v>
      </c>
      <c r="BF187" s="0" t="n">
        <f aca="false">BA187*'Dist Horaria'!$L$3</f>
        <v>44.8776281651652</v>
      </c>
      <c r="BG187" s="0" t="n">
        <f aca="false">BA187*'Dist Horaria'!$M$3</f>
        <v>44.3899735588613</v>
      </c>
      <c r="BH187" s="0" t="n">
        <f aca="false">BA187*'Dist Horaria'!$N$3</f>
        <v>46.393391232435</v>
      </c>
      <c r="BI187" s="0" t="n">
        <f aca="false">BA187*'Dist Horaria'!$O$3</f>
        <v>46.393391232435</v>
      </c>
      <c r="BJ187" s="0" t="n">
        <f aca="false">BA187*'Dist Horaria'!$P$3</f>
        <v>61.3800220561107</v>
      </c>
      <c r="BK187" s="0" t="n">
        <f aca="false">BA187*'Dist Horaria'!$Q$3</f>
        <v>67.8721397735839</v>
      </c>
      <c r="BL187" s="0" t="n">
        <f aca="false">BA187*'Dist Horaria'!$R$3</f>
        <v>72.5936799317463</v>
      </c>
      <c r="BM187" s="0" t="n">
        <f aca="false">BA187*'Dist Horaria'!$S$3</f>
        <v>74.9544500108275</v>
      </c>
      <c r="BN187" s="0" t="n">
        <f aca="false">BA187*'Dist Horaria'!$T$3</f>
        <v>75.5446425305978</v>
      </c>
      <c r="BO187" s="0" t="n">
        <f aca="false">BA187*'Dist Horaria'!$U$3</f>
        <v>74.9544500108275</v>
      </c>
      <c r="BP187" s="0" t="n">
        <f aca="false">BA187*'Dist Horaria'!$V$3</f>
        <v>73.7740649712869</v>
      </c>
      <c r="BQ187" s="0" t="n">
        <f aca="false">BA187*'Dist Horaria'!$W$3</f>
        <v>72.003487411976</v>
      </c>
      <c r="BR187" s="0" t="n">
        <f aca="false">BA187*'Dist Horaria'!$X$3</f>
        <v>70.6080609656349</v>
      </c>
      <c r="BS187" s="0" t="n">
        <f aca="false">BA187*'Dist Horaria'!$Y$3</f>
        <v>68.9975931124933</v>
      </c>
      <c r="BT187" s="0" t="n">
        <f aca="false">BA187*'Dist Horaria'!$Z$3</f>
        <v>60.2316589578039</v>
      </c>
      <c r="BU187" s="0" t="n">
        <f aca="false">BA187*'Dist Horaria'!$AA$3</f>
        <v>57.2768675433501</v>
      </c>
      <c r="BV187" s="0" t="n">
        <f aca="false">BA187*'Dist Horaria'!$AB$3</f>
        <v>50.9802396169951</v>
      </c>
      <c r="BW187" s="0" t="n">
        <f aca="false">BA187*'Dist Horaria'!$AC$3</f>
        <v>55.2536791541846</v>
      </c>
      <c r="BX187" s="0" t="n">
        <f aca="false">BA187*'Dist Horaria'!$AD$3</f>
        <v>53.7955580398591</v>
      </c>
      <c r="BY187" s="0" t="n">
        <f aca="false">BA187*'Dist Horaria'!$AE$3</f>
        <v>52.2529510145036</v>
      </c>
      <c r="BZ187" s="0" t="n">
        <f aca="false">AN187*1000000</f>
        <v>2847.55243941671</v>
      </c>
      <c r="CA187" s="0" t="n">
        <f aca="false">BZ187*'Dist Horaria'!$H$6</f>
        <v>71.1888109854177</v>
      </c>
      <c r="CB187" s="0" t="n">
        <f aca="false">BZ187*'Dist Horaria'!$I$6</f>
        <v>71.1888109854177</v>
      </c>
      <c r="CC187" s="0" t="n">
        <f aca="false">BZ187*'Dist Horaria'!$J$6</f>
        <v>71.1888109854177</v>
      </c>
      <c r="CD187" s="0" t="n">
        <f aca="false">BZ187*'Dist Horaria'!$K$6</f>
        <v>71.1888109854177</v>
      </c>
      <c r="CE187" s="0" t="n">
        <f aca="false">BZ187*'Dist Horaria'!$L$6</f>
        <v>71.1888109854177</v>
      </c>
      <c r="CF187" s="0" t="n">
        <f aca="false">BZ187*'Dist Horaria'!$M$6</f>
        <v>189.836829294447</v>
      </c>
      <c r="CG187" s="0" t="n">
        <f aca="false">BZ187*'Dist Horaria'!$N$6</f>
        <v>189.836829294447</v>
      </c>
      <c r="CH187" s="0" t="n">
        <f aca="false">BZ187*'Dist Horaria'!$O$6</f>
        <v>189.836829294447</v>
      </c>
      <c r="CI187" s="0" t="n">
        <f aca="false">BZ187*'Dist Horaria'!$P$6</f>
        <v>124.580419224481</v>
      </c>
      <c r="CJ187" s="0" t="n">
        <f aca="false">BZ187*'Dist Horaria'!$Q$6</f>
        <v>124.580419224481</v>
      </c>
      <c r="CK187" s="0" t="n">
        <f aca="false">BZ187*'Dist Horaria'!$R$6</f>
        <v>124.580419224481</v>
      </c>
      <c r="CL187" s="0" t="n">
        <f aca="false">BZ187*'Dist Horaria'!$S$6</f>
        <v>124.580419224481</v>
      </c>
      <c r="CM187" s="0" t="n">
        <f aca="false">BZ187*'Dist Horaria'!$T$6</f>
        <v>124.580419224481</v>
      </c>
      <c r="CN187" s="0" t="n">
        <f aca="false">BZ187*'Dist Horaria'!$U$6</f>
        <v>124.580419224481</v>
      </c>
      <c r="CO187" s="0" t="n">
        <f aca="false">BZ187*'Dist Horaria'!$V$6</f>
        <v>124.580419224481</v>
      </c>
      <c r="CP187" s="0" t="n">
        <f aca="false">BZ187*'Dist Horaria'!$W$6</f>
        <v>124.580419224481</v>
      </c>
      <c r="CQ187" s="0" t="n">
        <f aca="false">BZ187*'Dist Horaria'!$X$6</f>
        <v>189.836829294447</v>
      </c>
      <c r="CR187" s="0" t="n">
        <f aca="false">BZ187*'Dist Horaria'!$Y$6</f>
        <v>189.836829294447</v>
      </c>
      <c r="CS187" s="0" t="n">
        <f aca="false">BZ187*'Dist Horaria'!$Z$6</f>
        <v>189.836829294447</v>
      </c>
      <c r="CT187" s="0" t="n">
        <f aca="false">BZ187*'Dist Horaria'!$AA$6</f>
        <v>71.1888109854177</v>
      </c>
      <c r="CU187" s="0" t="n">
        <f aca="false">BZ187*'Dist Horaria'!$AB$6</f>
        <v>71.1888109854177</v>
      </c>
      <c r="CV187" s="0" t="n">
        <f aca="false">BZ187*'Dist Horaria'!$AC$6</f>
        <v>71.1888109854177</v>
      </c>
      <c r="CW187" s="0" t="n">
        <f aca="false">BZ187*'Dist Horaria'!$AD$6</f>
        <v>71.1888109854177</v>
      </c>
      <c r="CX187" s="0" t="n">
        <f aca="false">BZ187*'Dist Horaria'!$AE$6</f>
        <v>71.1888109854177</v>
      </c>
      <c r="CY187" s="0" t="n">
        <f aca="false">AS187*1000000</f>
        <v>2978.62212160508</v>
      </c>
      <c r="CZ187" s="0" t="n">
        <f aca="false">CY187*'Dist Horaria'!$H$6</f>
        <v>74.465553040127</v>
      </c>
      <c r="DA187" s="0" t="n">
        <f aca="false">CY187*'Dist Horaria'!$I$6</f>
        <v>74.465553040127</v>
      </c>
      <c r="DB187" s="0" t="n">
        <f aca="false">CY187*'Dist Horaria'!$J$6</f>
        <v>74.465553040127</v>
      </c>
      <c r="DC187" s="0" t="n">
        <f aca="false">CY187*'Dist Horaria'!$K$6</f>
        <v>74.465553040127</v>
      </c>
      <c r="DD187" s="0" t="n">
        <f aca="false">CY187*'Dist Horaria'!$L$6</f>
        <v>74.465553040127</v>
      </c>
      <c r="DE187" s="0" t="n">
        <f aca="false">CY187*'Dist Horaria'!$M$6</f>
        <v>198.574808107005</v>
      </c>
      <c r="DF187" s="0" t="n">
        <f aca="false">CY187*'Dist Horaria'!$N$6</f>
        <v>198.574808107005</v>
      </c>
      <c r="DG187" s="0" t="n">
        <f aca="false">CY187*'Dist Horaria'!$O$6</f>
        <v>198.574808107005</v>
      </c>
      <c r="DH187" s="0" t="n">
        <f aca="false">CY187*'Dist Horaria'!$P$6</f>
        <v>130.314717820222</v>
      </c>
      <c r="DI187" s="0" t="n">
        <f aca="false">CY187*'Dist Horaria'!$Q$6</f>
        <v>130.314717820222</v>
      </c>
      <c r="DJ187" s="0" t="n">
        <f aca="false">CY187*'Dist Horaria'!$R$6</f>
        <v>130.314717820222</v>
      </c>
      <c r="DK187" s="0" t="n">
        <f aca="false">CY187*'Dist Horaria'!$S$6</f>
        <v>130.314717820222</v>
      </c>
      <c r="DL187" s="0" t="n">
        <f aca="false">CY187*'Dist Horaria'!$T$6</f>
        <v>130.314717820222</v>
      </c>
      <c r="DM187" s="0" t="n">
        <f aca="false">CY187*'Dist Horaria'!$U$6</f>
        <v>130.314717820222</v>
      </c>
      <c r="DN187" s="0" t="n">
        <f aca="false">CY187*'Dist Horaria'!$V$6</f>
        <v>130.314717820222</v>
      </c>
      <c r="DO187" s="0" t="n">
        <f aca="false">CY187*'Dist Horaria'!$W$6</f>
        <v>130.314717820222</v>
      </c>
      <c r="DP187" s="0" t="n">
        <f aca="false">CY187*'Dist Horaria'!$X$6</f>
        <v>198.574808107005</v>
      </c>
      <c r="DQ187" s="0" t="n">
        <f aca="false">CY187*'Dist Horaria'!$Y$6</f>
        <v>198.574808107005</v>
      </c>
      <c r="DR187" s="0" t="n">
        <f aca="false">CY187*'Dist Horaria'!$Z$6</f>
        <v>198.574808107005</v>
      </c>
      <c r="DS187" s="0" t="n">
        <f aca="false">CY187*'Dist Horaria'!$AA$6</f>
        <v>74.465553040127</v>
      </c>
      <c r="DT187" s="0" t="n">
        <f aca="false">CY187*'Dist Horaria'!$AB$6</f>
        <v>74.465553040127</v>
      </c>
      <c r="DU187" s="0" t="n">
        <f aca="false">CY187*'Dist Horaria'!$AC$6</f>
        <v>74.465553040127</v>
      </c>
      <c r="DV187" s="0" t="n">
        <f aca="false">CY187*'Dist Horaria'!$AD$6</f>
        <v>74.465553040127</v>
      </c>
      <c r="DW187" s="0" t="n">
        <f aca="false">CY187*'Dist Horaria'!$AE$6</f>
        <v>74.465553040127</v>
      </c>
      <c r="DX187" s="0" t="n">
        <f aca="false">AX187*1000000</f>
        <v>172.673746180005</v>
      </c>
      <c r="DY187" s="0" t="n">
        <f aca="false">DX187*'Dist Horaria'!$H$6</f>
        <v>4.31684365450012</v>
      </c>
      <c r="DZ187" s="0" t="n">
        <f aca="false">DX187*'Dist Horaria'!$I$6</f>
        <v>4.31684365450012</v>
      </c>
      <c r="EA187" s="0" t="n">
        <f aca="false">DX187*'Dist Horaria'!$J$6</f>
        <v>4.31684365450012</v>
      </c>
      <c r="EB187" s="0" t="n">
        <f aca="false">DX187*'Dist Horaria'!$K$6</f>
        <v>4.31684365450012</v>
      </c>
      <c r="EC187" s="0" t="n">
        <f aca="false">DX187*'Dist Horaria'!$L$6</f>
        <v>4.31684365450012</v>
      </c>
      <c r="ED187" s="0" t="n">
        <f aca="false">DX187*'Dist Horaria'!$M$6</f>
        <v>11.511583078667</v>
      </c>
      <c r="EE187" s="0" t="n">
        <f aca="false">DX187*'Dist Horaria'!$N$6</f>
        <v>11.511583078667</v>
      </c>
      <c r="EF187" s="0" t="n">
        <f aca="false">DX187*'Dist Horaria'!$O$6</f>
        <v>11.511583078667</v>
      </c>
      <c r="EG187" s="0" t="n">
        <f aca="false">DX187*'Dist Horaria'!$P$6</f>
        <v>7.5544763953752</v>
      </c>
      <c r="EH187" s="0" t="n">
        <f aca="false">DX187*'Dist Horaria'!$Q$6</f>
        <v>7.5544763953752</v>
      </c>
      <c r="EI187" s="0" t="n">
        <f aca="false">DX187*'Dist Horaria'!$R$6</f>
        <v>7.5544763953752</v>
      </c>
      <c r="EJ187" s="0" t="n">
        <f aca="false">DX187*'Dist Horaria'!$S$6</f>
        <v>7.5544763953752</v>
      </c>
      <c r="EK187" s="0" t="n">
        <f aca="false">DX187*'Dist Horaria'!$T$6</f>
        <v>7.5544763953752</v>
      </c>
      <c r="EL187" s="0" t="n">
        <f aca="false">DX187*'Dist Horaria'!$U$6</f>
        <v>7.5544763953752</v>
      </c>
      <c r="EM187" s="0" t="n">
        <f aca="false">DX187*'Dist Horaria'!$V$6</f>
        <v>7.5544763953752</v>
      </c>
      <c r="EN187" s="0" t="n">
        <f aca="false">DX187*'Dist Horaria'!$W$6</f>
        <v>7.5544763953752</v>
      </c>
      <c r="EO187" s="0" t="n">
        <f aca="false">DX187*'Dist Horaria'!$X$6</f>
        <v>11.511583078667</v>
      </c>
      <c r="EP187" s="0" t="n">
        <f aca="false">DX187*'Dist Horaria'!$Y$6</f>
        <v>11.511583078667</v>
      </c>
      <c r="EQ187" s="0" t="n">
        <f aca="false">DX187*'Dist Horaria'!$Z$6</f>
        <v>11.511583078667</v>
      </c>
      <c r="ER187" s="0" t="n">
        <f aca="false">DX187*'Dist Horaria'!$AA$6</f>
        <v>4.31684365450012</v>
      </c>
      <c r="ES187" s="0" t="n">
        <f aca="false">DX187*'Dist Horaria'!$AB$6</f>
        <v>4.31684365450012</v>
      </c>
      <c r="ET187" s="0" t="n">
        <f aca="false">DX187*'Dist Horaria'!$AC$6</f>
        <v>4.31684365450012</v>
      </c>
      <c r="EU187" s="0" t="n">
        <f aca="false">DX187*'Dist Horaria'!$AD$6</f>
        <v>4.31684365450012</v>
      </c>
      <c r="EV187" s="0" t="n">
        <f aca="false">DX187*'Dist Horaria'!$AE$6</f>
        <v>4.31684365450012</v>
      </c>
      <c r="EW187" s="0" t="n">
        <f aca="false">BB187+CA187+CZ187+DY187</f>
        <v>199.245702205368</v>
      </c>
      <c r="EX187" s="0" t="n">
        <f aca="false">BC187+CB187+DA187+DZ187</f>
        <v>197.927563346039</v>
      </c>
      <c r="EY187" s="0" t="n">
        <f aca="false">BD187+CC187+DB187+EA187</f>
        <v>196.683402269315</v>
      </c>
      <c r="EZ187" s="0" t="n">
        <f aca="false">BE187+CD187+DC187+EB187</f>
        <v>195.623425624319</v>
      </c>
      <c r="FA187" s="0" t="n">
        <f aca="false">BF187+CE187+DD187+EC187</f>
        <v>194.84883584521</v>
      </c>
      <c r="FB187" s="0" t="n">
        <f aca="false">BG187+CF187+DE187+ED187</f>
        <v>444.313194038981</v>
      </c>
      <c r="FC187" s="0" t="n">
        <f aca="false">BH187+CG187+DF187+EE187</f>
        <v>446.316611712555</v>
      </c>
      <c r="FD187" s="0" t="n">
        <f aca="false">BI187+CH187+DG187+EF187</f>
        <v>446.316611712555</v>
      </c>
      <c r="FE187" s="0" t="n">
        <f aca="false">BJ187+CI187+DH187+EG187</f>
        <v>323.829635496189</v>
      </c>
      <c r="FF187" s="0" t="n">
        <f aca="false">BK187+CJ187+DI187+EH187</f>
        <v>330.321753213662</v>
      </c>
      <c r="FG187" s="0" t="n">
        <f aca="false">BL187+CK187+DJ187+EI187</f>
        <v>335.043293371825</v>
      </c>
      <c r="FH187" s="0" t="n">
        <f aca="false">BM187+CL187+DK187+EJ187</f>
        <v>337.404063450906</v>
      </c>
      <c r="FI187" s="0" t="n">
        <f aca="false">BN187+CM187+DL187+EK187</f>
        <v>337.994255970676</v>
      </c>
      <c r="FJ187" s="0" t="n">
        <f aca="false">BO187+CN187+DM187+EL187</f>
        <v>337.404063450906</v>
      </c>
      <c r="FK187" s="0" t="n">
        <f aca="false">BP187+CO187+DN187+EM187</f>
        <v>336.223678411365</v>
      </c>
      <c r="FL187" s="0" t="n">
        <f aca="false">BQ187+CP187+DO187+EN187</f>
        <v>334.453100852054</v>
      </c>
      <c r="FM187" s="0" t="n">
        <f aca="false">BR187+CQ187+DP187+EO187</f>
        <v>470.531281445755</v>
      </c>
      <c r="FN187" s="0" t="n">
        <f aca="false">BS187+CR187+DQ187+EP187</f>
        <v>468.920813592613</v>
      </c>
      <c r="FO187" s="0" t="n">
        <f aca="false">BT187+CS187+DR187+EQ187</f>
        <v>460.154879437924</v>
      </c>
      <c r="FP187" s="0" t="n">
        <f aca="false">BU187+CT187+DS187+ER187</f>
        <v>207.248075223395</v>
      </c>
      <c r="FQ187" s="0" t="n">
        <f aca="false">BV187+CU187+DT187+ES187</f>
        <v>200.95144729704</v>
      </c>
      <c r="FR187" s="0" t="n">
        <f aca="false">BW187+CV187+DU187+ET187</f>
        <v>205.224886834229</v>
      </c>
      <c r="FS187" s="0" t="n">
        <f aca="false">BX187+CW187+DV187+EU187</f>
        <v>203.766765719904</v>
      </c>
      <c r="FT187" s="0" t="n">
        <f aca="false">BY187+CX187+DW187+EV187</f>
        <v>202.224158694548</v>
      </c>
      <c r="FU187" s="0" t="n">
        <f aca="false">AM187*'Dist Horaria'!$H$10</f>
        <v>0.0938032061087307</v>
      </c>
      <c r="FV187" s="0" t="n">
        <f aca="false">AM187*'Dist Horaria'!$I$10</f>
        <v>0.0877894485127324</v>
      </c>
      <c r="FW187" s="0" t="n">
        <f aca="false">AM187*'Dist Horaria'!$J$10</f>
        <v>0.0874093999765383</v>
      </c>
      <c r="FX187" s="0" t="n">
        <f aca="false">AM187*'Dist Horaria'!$K$10</f>
        <v>0.08489553567126</v>
      </c>
      <c r="FY187" s="0" t="n">
        <f aca="false">AM187*'Dist Horaria'!$L$10</f>
        <v>0.0849295095111437</v>
      </c>
      <c r="FZ187" s="0" t="n">
        <f aca="false">AM187*'Dist Horaria'!$M$10</f>
        <v>0.0908780702503964</v>
      </c>
      <c r="GA187" s="0" t="n">
        <f aca="false">AM187*'Dist Horaria'!$N$10</f>
        <v>0.0859744108115121</v>
      </c>
      <c r="GB187" s="0" t="n">
        <f aca="false">AM187*'Dist Horaria'!$O$10</f>
        <v>0.0845069877972681</v>
      </c>
      <c r="GC187" s="0" t="n">
        <f aca="false">AM187*'Dist Horaria'!$P$10</f>
        <v>0.0858183427498178</v>
      </c>
      <c r="GD187" s="0" t="n">
        <f aca="false">AM187*'Dist Horaria'!$Q$10</f>
        <v>0.0776627050061331</v>
      </c>
      <c r="GE187" s="0" t="n">
        <f aca="false">AM187*'Dist Horaria'!$R$10</f>
        <v>0.0947601633619814</v>
      </c>
      <c r="GF187" s="0" t="n">
        <f aca="false">AM187*'Dist Horaria'!$S$10</f>
        <v>0.0809288606295839</v>
      </c>
      <c r="GG187" s="0" t="n">
        <f aca="false">AR187*'Dist Horaria'!$H$10</f>
        <v>0.0981208637022254</v>
      </c>
      <c r="GH187" s="0" t="n">
        <f aca="false">AR187*'Dist Horaria'!$I$10</f>
        <v>0.0918302995105154</v>
      </c>
      <c r="GI187" s="0" t="n">
        <f aca="false">AR187*'Dist Horaria'!$J$10</f>
        <v>0.0914327577614956</v>
      </c>
      <c r="GJ187" s="0" t="n">
        <f aca="false">AR187*'Dist Horaria'!$K$10</f>
        <v>0.0888031830689399</v>
      </c>
      <c r="GK187" s="0" t="n">
        <f aca="false">AR187*'Dist Horaria'!$L$10</f>
        <v>0.0888387206870125</v>
      </c>
      <c r="GL187" s="0" t="n">
        <f aca="false">AR187*'Dist Horaria'!$M$10</f>
        <v>0.0950610870829335</v>
      </c>
      <c r="GM187" s="0" t="n">
        <f aca="false">AR187*'Dist Horaria'!$N$10</f>
        <v>0.0899317176359321</v>
      </c>
      <c r="GN187" s="0" t="n">
        <f aca="false">AR187*'Dist Horaria'!$O$10</f>
        <v>0.0883967507670252</v>
      </c>
      <c r="GO187" s="0" t="n">
        <f aca="false">AR187*'Dist Horaria'!$P$10</f>
        <v>0.0897684659343642</v>
      </c>
      <c r="GP187" s="0" t="n">
        <f aca="false">AR187*'Dist Horaria'!$Q$10</f>
        <v>0.0812374332261087</v>
      </c>
      <c r="GQ187" s="0" t="n">
        <f aca="false">AR187*'Dist Horaria'!$R$10</f>
        <v>0.0991218686370272</v>
      </c>
      <c r="GR187" s="0" t="n">
        <f aca="false">AR187*'Dist Horaria'!$S$10</f>
        <v>0.0846539263722747</v>
      </c>
      <c r="GS187" s="0" t="n">
        <f aca="false">AW187*'Dist Horaria'!$H$10</f>
        <v>0.00568816601172321</v>
      </c>
      <c r="GT187" s="0" t="n">
        <f aca="false">AW187*'Dist Horaria'!$I$10</f>
        <v>0.00532349562379799</v>
      </c>
      <c r="GU187" s="0" t="n">
        <f aca="false">AW187*'Dist Horaria'!$J$10</f>
        <v>0.00530044972530409</v>
      </c>
      <c r="GV187" s="0" t="n">
        <f aca="false">AW187*'Dist Horaria'!$K$10</f>
        <v>0.00514801061269217</v>
      </c>
      <c r="GW187" s="0" t="n">
        <f aca="false">AW187*'Dist Horaria'!$L$10</f>
        <v>0.00515007076446449</v>
      </c>
      <c r="GX187" s="0" t="n">
        <f aca="false">AW187*'Dist Horaria'!$M$10</f>
        <v>0.00551078765698165</v>
      </c>
      <c r="GY187" s="0" t="n">
        <f aca="false">AW187*'Dist Horaria'!$N$10</f>
        <v>0.00521343290643084</v>
      </c>
      <c r="GZ187" s="0" t="n">
        <f aca="false">AW187*'Dist Horaria'!$O$10</f>
        <v>0.00512444931982755</v>
      </c>
      <c r="HA187" s="0" t="n">
        <f aca="false">AW187*'Dist Horaria'!$P$10</f>
        <v>0.00520396903967329</v>
      </c>
      <c r="HB187" s="0" t="n">
        <f aca="false">AW187*'Dist Horaria'!$Q$10</f>
        <v>0.00470941641890485</v>
      </c>
      <c r="HC187" s="0" t="n">
        <f aca="false">AW187*'Dist Horaria'!$R$10</f>
        <v>0.00574619528330592</v>
      </c>
      <c r="HD187" s="0" t="n">
        <f aca="false">AW187*'Dist Horaria'!$S$10</f>
        <v>0.00490747399259563</v>
      </c>
    </row>
    <row r="188" customFormat="false" ht="13.8" hidden="false" customHeight="false" outlineLevel="0" collapsed="false">
      <c r="A188" s="0" t="n">
        <v>4.57885625118234</v>
      </c>
      <c r="B188" s="0" t="n">
        <v>-74.0870317309757</v>
      </c>
      <c r="C188" s="0" t="n">
        <v>30</v>
      </c>
      <c r="D188" s="0" t="n">
        <v>22</v>
      </c>
      <c r="E188" s="0" t="n">
        <v>2280</v>
      </c>
      <c r="F188" s="0" t="n">
        <v>88</v>
      </c>
      <c r="G188" s="0" t="s">
        <v>1027</v>
      </c>
      <c r="H188" s="1" t="n">
        <v>41418</v>
      </c>
      <c r="I188" s="0" t="s">
        <v>1032</v>
      </c>
      <c r="J188" s="0" t="s">
        <v>1033</v>
      </c>
      <c r="K188" s="0" t="s">
        <v>1030</v>
      </c>
      <c r="L188" s="0" t="s">
        <v>1034</v>
      </c>
      <c r="N188" s="0" t="n">
        <v>10</v>
      </c>
      <c r="O188" s="0" t="s">
        <v>84</v>
      </c>
      <c r="P188" s="0" t="s">
        <v>85</v>
      </c>
      <c r="Q188" s="0" t="s">
        <v>86</v>
      </c>
      <c r="R188" s="0" t="s">
        <v>87</v>
      </c>
      <c r="S188" s="0" t="n">
        <v>365</v>
      </c>
      <c r="T188" s="0" t="n">
        <v>24</v>
      </c>
      <c r="U188" s="0" t="n">
        <v>3</v>
      </c>
      <c r="V188" s="0" t="n">
        <v>54000</v>
      </c>
      <c r="W188" s="0" t="n">
        <f aca="false">V188*12</f>
        <v>648000</v>
      </c>
      <c r="X188" s="0" t="n">
        <v>1</v>
      </c>
      <c r="Y188" s="0" t="s">
        <v>281</v>
      </c>
      <c r="Z188" s="0" t="n">
        <v>48425</v>
      </c>
      <c r="AB188" s="0" t="n">
        <v>0.005</v>
      </c>
      <c r="AC188" s="0" t="n">
        <v>-1</v>
      </c>
      <c r="AD188" s="0" t="n">
        <v>2825.54213792187</v>
      </c>
      <c r="AE188" s="0" t="n">
        <v>1.28279613061653</v>
      </c>
      <c r="AF188" s="0" t="n">
        <f aca="false">AE188/S188</f>
        <v>0.0035145099468946</v>
      </c>
      <c r="AG188" s="0" t="n">
        <f aca="false">AE188*EXP(AB188*AC188)</f>
        <v>1.27639815822353</v>
      </c>
      <c r="AH188" s="0" t="n">
        <f aca="false">AG188/S188</f>
        <v>0.00349698125540694</v>
      </c>
      <c r="AI188" s="0" t="s">
        <v>90</v>
      </c>
      <c r="AJ188" s="0" t="n">
        <f aca="false">IF(AI188="A",'FE DISTRIBUCIÓN'!$C$2,'FE DISTRIBUCIÓN'!$C$3)</f>
        <v>4.994E-006</v>
      </c>
      <c r="AK188" s="0" t="n">
        <f aca="false">W188*AJ188</f>
        <v>3.236112</v>
      </c>
      <c r="AL188" s="0" t="n">
        <f aca="false">AK188/365</f>
        <v>0.0088660602739726</v>
      </c>
      <c r="AM188" s="0" t="n">
        <f aca="false">AK188*EXP(AB188*AC188)</f>
        <v>3.21997182406519</v>
      </c>
      <c r="AN188" s="0" t="n">
        <f aca="false">AM188/365</f>
        <v>0.00882184061387723</v>
      </c>
      <c r="AO188" s="0" t="n">
        <v>5.223868284E-006</v>
      </c>
      <c r="AP188" s="0" t="n">
        <f aca="false">AO188*W188</f>
        <v>3.385066648032</v>
      </c>
      <c r="AQ188" s="0" t="n">
        <f aca="false">AP188/365</f>
        <v>0.00927415520008767</v>
      </c>
      <c r="AR188" s="0" t="n">
        <f aca="false">AP188*EXP(AB188*AC188)</f>
        <v>3.36818355769078</v>
      </c>
      <c r="AS188" s="0" t="n">
        <f aca="false">AR188/365</f>
        <v>0.00922790015805694</v>
      </c>
      <c r="AT188" s="0" t="n">
        <v>3.02832944E-007</v>
      </c>
      <c r="AU188" s="0" t="n">
        <f aca="false">AT188*W188</f>
        <v>0.196235747712</v>
      </c>
      <c r="AV188" s="0" t="n">
        <f aca="false">AU188/365</f>
        <v>0.000537632185512329</v>
      </c>
      <c r="AW188" s="0" t="n">
        <f aca="false">AU188*EXP(AB188*AC188)</f>
        <v>0.195257017837147</v>
      </c>
      <c r="AX188" s="0" t="n">
        <f aca="false">AW188/365</f>
        <v>0.000534950733800402</v>
      </c>
      <c r="AY188" s="0" t="n">
        <f aca="false">AW188+AR188+AM188+AG188</f>
        <v>8.05981055781665</v>
      </c>
      <c r="AZ188" s="0" t="n">
        <f aca="false">AH188+AN188+AS188+AX188</f>
        <v>0.0220816727611415</v>
      </c>
      <c r="BA188" s="0" t="n">
        <f aca="false">AH188*1000000</f>
        <v>3496.98125540694</v>
      </c>
      <c r="BB188" s="0" t="n">
        <f aca="false">BA188*'Dist Horaria'!$H$3</f>
        <v>121.850708381987</v>
      </c>
      <c r="BC188" s="0" t="n">
        <f aca="false">BA188*'Dist Horaria'!$I$3</f>
        <v>118.591087856149</v>
      </c>
      <c r="BD188" s="0" t="n">
        <f aca="false">BA188*'Dist Horaria'!$J$3</f>
        <v>115.514406704964</v>
      </c>
      <c r="BE188" s="0" t="n">
        <f aca="false">BA188*'Dist Horaria'!$K$3</f>
        <v>112.893194528051</v>
      </c>
      <c r="BF188" s="0" t="n">
        <f aca="false">BA188*'Dist Horaria'!$L$3</f>
        <v>110.97771443639</v>
      </c>
      <c r="BG188" s="0" t="n">
        <f aca="false">BA188*'Dist Horaria'!$M$3</f>
        <v>109.77179523222</v>
      </c>
      <c r="BH188" s="0" t="n">
        <f aca="false">BA188*'Dist Horaria'!$N$3</f>
        <v>114.726039107507</v>
      </c>
      <c r="BI188" s="0" t="n">
        <f aca="false">BA188*'Dist Horaria'!$O$3</f>
        <v>114.726039107507</v>
      </c>
      <c r="BJ188" s="0" t="n">
        <f aca="false">BA188*'Dist Horaria'!$P$3</f>
        <v>151.786420948374</v>
      </c>
      <c r="BK188" s="0" t="n">
        <f aca="false">BA188*'Dist Horaria'!$Q$3</f>
        <v>167.840753933298</v>
      </c>
      <c r="BL188" s="0" t="n">
        <f aca="false">BA188*'Dist Horaria'!$R$3</f>
        <v>179.516632467788</v>
      </c>
      <c r="BM188" s="0" t="n">
        <f aca="false">BA188*'Dist Horaria'!$S$3</f>
        <v>185.354571735033</v>
      </c>
      <c r="BN188" s="0" t="n">
        <f aca="false">BA188*'Dist Horaria'!$T$3</f>
        <v>186.814056551845</v>
      </c>
      <c r="BO188" s="0" t="n">
        <f aca="false">BA188*'Dist Horaria'!$U$3</f>
        <v>185.354571735033</v>
      </c>
      <c r="BP188" s="0" t="n">
        <f aca="false">BA188*'Dist Horaria'!$V$3</f>
        <v>182.435602101411</v>
      </c>
      <c r="BQ188" s="0" t="n">
        <f aca="false">BA188*'Dist Horaria'!$W$3</f>
        <v>178.057147650977</v>
      </c>
      <c r="BR188" s="0" t="n">
        <f aca="false">BA188*'Dist Horaria'!$X$3</f>
        <v>174.606402947868</v>
      </c>
      <c r="BS188" s="0" t="n">
        <f aca="false">BA188*'Dist Horaria'!$Y$3</f>
        <v>170.623883175273</v>
      </c>
      <c r="BT188" s="0" t="n">
        <f aca="false">BA188*'Dist Horaria'!$Z$3</f>
        <v>148.946638250319</v>
      </c>
      <c r="BU188" s="0" t="n">
        <f aca="false">BA188*'Dist Horaria'!$AA$3</f>
        <v>141.639745902855</v>
      </c>
      <c r="BV188" s="0" t="n">
        <f aca="false">BA188*'Dist Horaria'!$AB$3</f>
        <v>126.068838872042</v>
      </c>
      <c r="BW188" s="0" t="n">
        <f aca="false">BA188*'Dist Horaria'!$AC$3</f>
        <v>136.636611100867</v>
      </c>
      <c r="BX188" s="0" t="n">
        <f aca="false">BA188*'Dist Horaria'!$AD$3</f>
        <v>133.03082899394</v>
      </c>
      <c r="BY188" s="0" t="n">
        <f aca="false">BA188*'Dist Horaria'!$AE$3</f>
        <v>129.216122001908</v>
      </c>
      <c r="BZ188" s="0" t="n">
        <f aca="false">AN188*1000000</f>
        <v>8821.84061387723</v>
      </c>
      <c r="CA188" s="0" t="n">
        <f aca="false">BZ188*'Dist Horaria'!$H$6</f>
        <v>220.546015346931</v>
      </c>
      <c r="CB188" s="0" t="n">
        <f aca="false">BZ188*'Dist Horaria'!$I$6</f>
        <v>220.546015346931</v>
      </c>
      <c r="CC188" s="0" t="n">
        <f aca="false">BZ188*'Dist Horaria'!$J$6</f>
        <v>220.546015346931</v>
      </c>
      <c r="CD188" s="0" t="n">
        <f aca="false">BZ188*'Dist Horaria'!$K$6</f>
        <v>220.546015346931</v>
      </c>
      <c r="CE188" s="0" t="n">
        <f aca="false">BZ188*'Dist Horaria'!$L$6</f>
        <v>220.546015346931</v>
      </c>
      <c r="CF188" s="0" t="n">
        <f aca="false">BZ188*'Dist Horaria'!$M$6</f>
        <v>588.122707591816</v>
      </c>
      <c r="CG188" s="0" t="n">
        <f aca="false">BZ188*'Dist Horaria'!$N$6</f>
        <v>588.122707591816</v>
      </c>
      <c r="CH188" s="0" t="n">
        <f aca="false">BZ188*'Dist Horaria'!$O$6</f>
        <v>588.122707591816</v>
      </c>
      <c r="CI188" s="0" t="n">
        <f aca="false">BZ188*'Dist Horaria'!$P$6</f>
        <v>385.955526857129</v>
      </c>
      <c r="CJ188" s="0" t="n">
        <f aca="false">BZ188*'Dist Horaria'!$Q$6</f>
        <v>385.955526857129</v>
      </c>
      <c r="CK188" s="0" t="n">
        <f aca="false">BZ188*'Dist Horaria'!$R$6</f>
        <v>385.955526857129</v>
      </c>
      <c r="CL188" s="0" t="n">
        <f aca="false">BZ188*'Dist Horaria'!$S$6</f>
        <v>385.955526857129</v>
      </c>
      <c r="CM188" s="0" t="n">
        <f aca="false">BZ188*'Dist Horaria'!$T$6</f>
        <v>385.955526857129</v>
      </c>
      <c r="CN188" s="0" t="n">
        <f aca="false">BZ188*'Dist Horaria'!$U$6</f>
        <v>385.955526857129</v>
      </c>
      <c r="CO188" s="0" t="n">
        <f aca="false">BZ188*'Dist Horaria'!$V$6</f>
        <v>385.955526857129</v>
      </c>
      <c r="CP188" s="0" t="n">
        <f aca="false">BZ188*'Dist Horaria'!$W$6</f>
        <v>385.955526857129</v>
      </c>
      <c r="CQ188" s="0" t="n">
        <f aca="false">BZ188*'Dist Horaria'!$X$6</f>
        <v>588.122707591816</v>
      </c>
      <c r="CR188" s="0" t="n">
        <f aca="false">BZ188*'Dist Horaria'!$Y$6</f>
        <v>588.122707591816</v>
      </c>
      <c r="CS188" s="0" t="n">
        <f aca="false">BZ188*'Dist Horaria'!$Z$6</f>
        <v>588.122707591816</v>
      </c>
      <c r="CT188" s="0" t="n">
        <f aca="false">BZ188*'Dist Horaria'!$AA$6</f>
        <v>220.546015346931</v>
      </c>
      <c r="CU188" s="0" t="n">
        <f aca="false">BZ188*'Dist Horaria'!$AB$6</f>
        <v>220.546015346931</v>
      </c>
      <c r="CV188" s="0" t="n">
        <f aca="false">BZ188*'Dist Horaria'!$AC$6</f>
        <v>220.546015346931</v>
      </c>
      <c r="CW188" s="0" t="n">
        <f aca="false">BZ188*'Dist Horaria'!$AD$6</f>
        <v>220.546015346931</v>
      </c>
      <c r="CX188" s="0" t="n">
        <f aca="false">BZ188*'Dist Horaria'!$AE$6</f>
        <v>220.546015346931</v>
      </c>
      <c r="CY188" s="0" t="n">
        <f aca="false">AS188*1000000</f>
        <v>9227.90015805694</v>
      </c>
      <c r="CZ188" s="0" t="n">
        <f aca="false">CY188*'Dist Horaria'!$H$6</f>
        <v>230.697503951424</v>
      </c>
      <c r="DA188" s="0" t="n">
        <f aca="false">CY188*'Dist Horaria'!$I$6</f>
        <v>230.697503951424</v>
      </c>
      <c r="DB188" s="0" t="n">
        <f aca="false">CY188*'Dist Horaria'!$J$6</f>
        <v>230.697503951424</v>
      </c>
      <c r="DC188" s="0" t="n">
        <f aca="false">CY188*'Dist Horaria'!$K$6</f>
        <v>230.697503951424</v>
      </c>
      <c r="DD188" s="0" t="n">
        <f aca="false">CY188*'Dist Horaria'!$L$6</f>
        <v>230.697503951424</v>
      </c>
      <c r="DE188" s="0" t="n">
        <f aca="false">CY188*'Dist Horaria'!$M$6</f>
        <v>615.193343870463</v>
      </c>
      <c r="DF188" s="0" t="n">
        <f aca="false">CY188*'Dist Horaria'!$N$6</f>
        <v>615.193343870463</v>
      </c>
      <c r="DG188" s="0" t="n">
        <f aca="false">CY188*'Dist Horaria'!$O$6</f>
        <v>615.193343870463</v>
      </c>
      <c r="DH188" s="0" t="n">
        <f aca="false">CY188*'Dist Horaria'!$P$6</f>
        <v>403.720631914991</v>
      </c>
      <c r="DI188" s="0" t="n">
        <f aca="false">CY188*'Dist Horaria'!$Q$6</f>
        <v>403.720631914991</v>
      </c>
      <c r="DJ188" s="0" t="n">
        <f aca="false">CY188*'Dist Horaria'!$R$6</f>
        <v>403.720631914991</v>
      </c>
      <c r="DK188" s="0" t="n">
        <f aca="false">CY188*'Dist Horaria'!$S$6</f>
        <v>403.720631914991</v>
      </c>
      <c r="DL188" s="0" t="n">
        <f aca="false">CY188*'Dist Horaria'!$T$6</f>
        <v>403.720631914991</v>
      </c>
      <c r="DM188" s="0" t="n">
        <f aca="false">CY188*'Dist Horaria'!$U$6</f>
        <v>403.720631914991</v>
      </c>
      <c r="DN188" s="0" t="n">
        <f aca="false">CY188*'Dist Horaria'!$V$6</f>
        <v>403.720631914991</v>
      </c>
      <c r="DO188" s="0" t="n">
        <f aca="false">CY188*'Dist Horaria'!$W$6</f>
        <v>403.720631914991</v>
      </c>
      <c r="DP188" s="0" t="n">
        <f aca="false">CY188*'Dist Horaria'!$X$6</f>
        <v>615.193343870463</v>
      </c>
      <c r="DQ188" s="0" t="n">
        <f aca="false">CY188*'Dist Horaria'!$Y$6</f>
        <v>615.193343870463</v>
      </c>
      <c r="DR188" s="0" t="n">
        <f aca="false">CY188*'Dist Horaria'!$Z$6</f>
        <v>615.193343870463</v>
      </c>
      <c r="DS188" s="0" t="n">
        <f aca="false">CY188*'Dist Horaria'!$AA$6</f>
        <v>230.697503951424</v>
      </c>
      <c r="DT188" s="0" t="n">
        <f aca="false">CY188*'Dist Horaria'!$AB$6</f>
        <v>230.697503951424</v>
      </c>
      <c r="DU188" s="0" t="n">
        <f aca="false">CY188*'Dist Horaria'!$AC$6</f>
        <v>230.697503951424</v>
      </c>
      <c r="DV188" s="0" t="n">
        <f aca="false">CY188*'Dist Horaria'!$AD$6</f>
        <v>230.697503951424</v>
      </c>
      <c r="DW188" s="0" t="n">
        <f aca="false">CY188*'Dist Horaria'!$AE$6</f>
        <v>230.697503951424</v>
      </c>
      <c r="DX188" s="0" t="n">
        <f aca="false">AX188*1000000</f>
        <v>534.950733800402</v>
      </c>
      <c r="DY188" s="0" t="n">
        <f aca="false">DX188*'Dist Horaria'!$H$6</f>
        <v>13.3737683450101</v>
      </c>
      <c r="DZ188" s="0" t="n">
        <f aca="false">DX188*'Dist Horaria'!$I$6</f>
        <v>13.3737683450101</v>
      </c>
      <c r="EA188" s="0" t="n">
        <f aca="false">DX188*'Dist Horaria'!$J$6</f>
        <v>13.3737683450101</v>
      </c>
      <c r="EB188" s="0" t="n">
        <f aca="false">DX188*'Dist Horaria'!$K$6</f>
        <v>13.3737683450101</v>
      </c>
      <c r="EC188" s="0" t="n">
        <f aca="false">DX188*'Dist Horaria'!$L$6</f>
        <v>13.3737683450101</v>
      </c>
      <c r="ED188" s="0" t="n">
        <f aca="false">DX188*'Dist Horaria'!$M$6</f>
        <v>35.6633822533602</v>
      </c>
      <c r="EE188" s="0" t="n">
        <f aca="false">DX188*'Dist Horaria'!$N$6</f>
        <v>35.6633822533602</v>
      </c>
      <c r="EF188" s="0" t="n">
        <f aca="false">DX188*'Dist Horaria'!$O$6</f>
        <v>35.6633822533602</v>
      </c>
      <c r="EG188" s="0" t="n">
        <f aca="false">DX188*'Dist Horaria'!$P$6</f>
        <v>23.4040946037676</v>
      </c>
      <c r="EH188" s="0" t="n">
        <f aca="false">DX188*'Dist Horaria'!$Q$6</f>
        <v>23.4040946037676</v>
      </c>
      <c r="EI188" s="0" t="n">
        <f aca="false">DX188*'Dist Horaria'!$R$6</f>
        <v>23.4040946037676</v>
      </c>
      <c r="EJ188" s="0" t="n">
        <f aca="false">DX188*'Dist Horaria'!$S$6</f>
        <v>23.4040946037676</v>
      </c>
      <c r="EK188" s="0" t="n">
        <f aca="false">DX188*'Dist Horaria'!$T$6</f>
        <v>23.4040946037676</v>
      </c>
      <c r="EL188" s="0" t="n">
        <f aca="false">DX188*'Dist Horaria'!$U$6</f>
        <v>23.4040946037676</v>
      </c>
      <c r="EM188" s="0" t="n">
        <f aca="false">DX188*'Dist Horaria'!$V$6</f>
        <v>23.4040946037676</v>
      </c>
      <c r="EN188" s="0" t="n">
        <f aca="false">DX188*'Dist Horaria'!$W$6</f>
        <v>23.4040946037676</v>
      </c>
      <c r="EO188" s="0" t="n">
        <f aca="false">DX188*'Dist Horaria'!$X$6</f>
        <v>35.6633822533602</v>
      </c>
      <c r="EP188" s="0" t="n">
        <f aca="false">DX188*'Dist Horaria'!$Y$6</f>
        <v>35.6633822533602</v>
      </c>
      <c r="EQ188" s="0" t="n">
        <f aca="false">DX188*'Dist Horaria'!$Z$6</f>
        <v>35.6633822533602</v>
      </c>
      <c r="ER188" s="0" t="n">
        <f aca="false">DX188*'Dist Horaria'!$AA$6</f>
        <v>13.3737683450101</v>
      </c>
      <c r="ES188" s="0" t="n">
        <f aca="false">DX188*'Dist Horaria'!$AB$6</f>
        <v>13.3737683450101</v>
      </c>
      <c r="ET188" s="0" t="n">
        <f aca="false">DX188*'Dist Horaria'!$AC$6</f>
        <v>13.3737683450101</v>
      </c>
      <c r="EU188" s="0" t="n">
        <f aca="false">DX188*'Dist Horaria'!$AD$6</f>
        <v>13.3737683450101</v>
      </c>
      <c r="EV188" s="0" t="n">
        <f aca="false">DX188*'Dist Horaria'!$AE$6</f>
        <v>13.3737683450101</v>
      </c>
      <c r="EW188" s="0" t="n">
        <f aca="false">BB188+CA188+CZ188+DY188</f>
        <v>586.467996025351</v>
      </c>
      <c r="EX188" s="0" t="n">
        <f aca="false">BC188+CB188+DA188+DZ188</f>
        <v>583.208375499514</v>
      </c>
      <c r="EY188" s="0" t="n">
        <f aca="false">BD188+CC188+DB188+EA188</f>
        <v>580.131694348329</v>
      </c>
      <c r="EZ188" s="0" t="n">
        <f aca="false">BE188+CD188+DC188+EB188</f>
        <v>577.510482171415</v>
      </c>
      <c r="FA188" s="0" t="n">
        <f aca="false">BF188+CE188+DD188+EC188</f>
        <v>575.595002079754</v>
      </c>
      <c r="FB188" s="0" t="n">
        <f aca="false">BG188+CF188+DE188+ED188</f>
        <v>1348.75122894786</v>
      </c>
      <c r="FC188" s="0" t="n">
        <f aca="false">BH188+CG188+DF188+EE188</f>
        <v>1353.70547282315</v>
      </c>
      <c r="FD188" s="0" t="n">
        <f aca="false">BI188+CH188+DG188+EF188</f>
        <v>1353.70547282315</v>
      </c>
      <c r="FE188" s="0" t="n">
        <f aca="false">BJ188+CI188+DH188+EG188</f>
        <v>964.866674324261</v>
      </c>
      <c r="FF188" s="0" t="n">
        <f aca="false">BK188+CJ188+DI188+EH188</f>
        <v>980.921007309185</v>
      </c>
      <c r="FG188" s="0" t="n">
        <f aca="false">BL188+CK188+DJ188+EI188</f>
        <v>992.596885843676</v>
      </c>
      <c r="FH188" s="0" t="n">
        <f aca="false">BM188+CL188+DK188+EJ188</f>
        <v>998.434825110921</v>
      </c>
      <c r="FI188" s="0" t="n">
        <f aca="false">BN188+CM188+DL188+EK188</f>
        <v>999.894309927732</v>
      </c>
      <c r="FJ188" s="0" t="n">
        <f aca="false">BO188+CN188+DM188+EL188</f>
        <v>998.434825110921</v>
      </c>
      <c r="FK188" s="0" t="n">
        <f aca="false">BP188+CO188+DN188+EM188</f>
        <v>995.515855477298</v>
      </c>
      <c r="FL188" s="0" t="n">
        <f aca="false">BQ188+CP188+DO188+EN188</f>
        <v>991.137401026864</v>
      </c>
      <c r="FM188" s="0" t="n">
        <f aca="false">BR188+CQ188+DP188+EO188</f>
        <v>1413.58583666351</v>
      </c>
      <c r="FN188" s="0" t="n">
        <f aca="false">BS188+CR188+DQ188+EP188</f>
        <v>1409.60331689091</v>
      </c>
      <c r="FO188" s="0" t="n">
        <f aca="false">BT188+CS188+DR188+EQ188</f>
        <v>1387.92607196596</v>
      </c>
      <c r="FP188" s="0" t="n">
        <f aca="false">BU188+CT188+DS188+ER188</f>
        <v>606.25703354622</v>
      </c>
      <c r="FQ188" s="0" t="n">
        <f aca="false">BV188+CU188+DT188+ES188</f>
        <v>590.686126515406</v>
      </c>
      <c r="FR188" s="0" t="n">
        <f aca="false">BW188+CV188+DU188+ET188</f>
        <v>601.253898744231</v>
      </c>
      <c r="FS188" s="0" t="n">
        <f aca="false">BX188+CW188+DV188+EU188</f>
        <v>597.648116637304</v>
      </c>
      <c r="FT188" s="0" t="n">
        <f aca="false">BY188+CX188+DW188+EV188</f>
        <v>593.833409645272</v>
      </c>
      <c r="FU188" s="0" t="n">
        <f aca="false">AM188*'Dist Horaria'!$H$10</f>
        <v>0.290606389510918</v>
      </c>
      <c r="FV188" s="0" t="n">
        <f aca="false">AM188*'Dist Horaria'!$I$10</f>
        <v>0.271975508383666</v>
      </c>
      <c r="FW188" s="0" t="n">
        <f aca="false">AM188*'Dist Horaria'!$J$10</f>
        <v>0.270798101581448</v>
      </c>
      <c r="FX188" s="0" t="n">
        <f aca="false">AM188*'Dist Horaria'!$K$10</f>
        <v>0.263010041239134</v>
      </c>
      <c r="FY188" s="0" t="n">
        <f aca="false">AM188*'Dist Horaria'!$L$10</f>
        <v>0.263115293664461</v>
      </c>
      <c r="FZ188" s="0" t="n">
        <f aca="false">AM188*'Dist Horaria'!$M$10</f>
        <v>0.281544192109754</v>
      </c>
      <c r="GA188" s="0" t="n">
        <f aca="false">AM188*'Dist Horaria'!$N$10</f>
        <v>0.266352443084955</v>
      </c>
      <c r="GB188" s="0" t="n">
        <f aca="false">AM188*'Dist Horaria'!$O$10</f>
        <v>0.261806303120822</v>
      </c>
      <c r="GC188" s="0" t="n">
        <f aca="false">AM188*'Dist Horaria'!$P$10</f>
        <v>0.265868937479887</v>
      </c>
      <c r="GD188" s="0" t="n">
        <f aca="false">AM188*'Dist Horaria'!$Q$10</f>
        <v>0.240602419018844</v>
      </c>
      <c r="GE188" s="0" t="n">
        <f aca="false">AM188*'Dist Horaria'!$R$10</f>
        <v>0.293571084469864</v>
      </c>
      <c r="GF188" s="0" t="n">
        <f aca="false">AM188*'Dist Horaria'!$S$10</f>
        <v>0.250721110401436</v>
      </c>
      <c r="GG188" s="0" t="n">
        <f aca="false">AR188*'Dist Horaria'!$H$10</f>
        <v>0.303982679474137</v>
      </c>
      <c r="GH188" s="0" t="n">
        <f aca="false">AR188*'Dist Horaria'!$I$10</f>
        <v>0.284494239541491</v>
      </c>
      <c r="GI188" s="0" t="n">
        <f aca="false">AR188*'Dist Horaria'!$J$10</f>
        <v>0.283262638009358</v>
      </c>
      <c r="GJ188" s="0" t="n">
        <f aca="false">AR188*'Dist Horaria'!$K$10</f>
        <v>0.275116101882788</v>
      </c>
      <c r="GK188" s="0" t="n">
        <f aca="false">AR188*'Dist Horaria'!$L$10</f>
        <v>0.275226198960578</v>
      </c>
      <c r="GL188" s="0" t="n">
        <f aca="false">AR188*'Dist Horaria'!$M$10</f>
        <v>0.294503359172316</v>
      </c>
      <c r="GM188" s="0" t="n">
        <f aca="false">AR188*'Dist Horaria'!$N$10</f>
        <v>0.278612350780419</v>
      </c>
      <c r="GN188" s="0" t="n">
        <f aca="false">AR188*'Dist Horaria'!$O$10</f>
        <v>0.273856957033271</v>
      </c>
      <c r="GO188" s="0" t="n">
        <f aca="false">AR188*'Dist Horaria'!$P$10</f>
        <v>0.27810658994833</v>
      </c>
      <c r="GP188" s="0" t="n">
        <f aca="false">AR188*'Dist Horaria'!$Q$10</f>
        <v>0.251677081651226</v>
      </c>
      <c r="GQ188" s="0" t="n">
        <f aca="false">AR188*'Dist Horaria'!$R$10</f>
        <v>0.307083836055588</v>
      </c>
      <c r="GR188" s="0" t="n">
        <f aca="false">AR188*'Dist Horaria'!$S$10</f>
        <v>0.262261525181282</v>
      </c>
      <c r="GS188" s="0" t="n">
        <f aca="false">AW188*'Dist Horaria'!$H$10</f>
        <v>0.0176221843173412</v>
      </c>
      <c r="GT188" s="0" t="n">
        <f aca="false">AW188*'Dist Horaria'!$I$10</f>
        <v>0.0164924196835647</v>
      </c>
      <c r="GU188" s="0" t="n">
        <f aca="false">AW188*'Dist Horaria'!$J$10</f>
        <v>0.0164210224932961</v>
      </c>
      <c r="GV188" s="0" t="n">
        <f aca="false">AW188*'Dist Horaria'!$K$10</f>
        <v>0.015948759529437</v>
      </c>
      <c r="GW188" s="0" t="n">
        <f aca="false">AW188*'Dist Horaria'!$L$10</f>
        <v>0.0159551419687292</v>
      </c>
      <c r="GX188" s="0" t="n">
        <f aca="false">AW188*'Dist Horaria'!$M$10</f>
        <v>0.0170726585027429</v>
      </c>
      <c r="GY188" s="0" t="n">
        <f aca="false">AW188*'Dist Horaria'!$N$10</f>
        <v>0.0161514406249518</v>
      </c>
      <c r="GZ188" s="0" t="n">
        <f aca="false">AW188*'Dist Horaria'!$O$10</f>
        <v>0.0158757656251171</v>
      </c>
      <c r="HA188" s="0" t="n">
        <f aca="false">AW188*'Dist Horaria'!$P$10</f>
        <v>0.0161221211564249</v>
      </c>
      <c r="HB188" s="0" t="n">
        <f aca="false">AW188*'Dist Horaria'!$Q$10</f>
        <v>0.0145899757478971</v>
      </c>
      <c r="HC188" s="0" t="n">
        <f aca="false">AW188*'Dist Horaria'!$R$10</f>
        <v>0.0178019615104689</v>
      </c>
      <c r="HD188" s="0" t="n">
        <f aca="false">AW188*'Dist Horaria'!$S$10</f>
        <v>0.0152035666771758</v>
      </c>
    </row>
    <row r="189" customFormat="false" ht="13.8" hidden="false" customHeight="false" outlineLevel="0" collapsed="false">
      <c r="A189" s="0" t="n">
        <v>4.61246111111111</v>
      </c>
      <c r="B189" s="0" t="n">
        <v>-74.1336361111111</v>
      </c>
      <c r="C189" s="0" t="n">
        <v>25</v>
      </c>
      <c r="D189" s="0" t="n">
        <v>25</v>
      </c>
      <c r="E189" s="0" t="n">
        <v>1821</v>
      </c>
      <c r="F189" s="0" t="n">
        <v>89</v>
      </c>
      <c r="G189" s="0" t="s">
        <v>1027</v>
      </c>
      <c r="H189" s="1" t="n">
        <v>41017</v>
      </c>
      <c r="I189" s="0" t="s">
        <v>1035</v>
      </c>
      <c r="J189" s="0" t="s">
        <v>1036</v>
      </c>
      <c r="K189" s="0" t="s">
        <v>1037</v>
      </c>
      <c r="L189" s="0" t="s">
        <v>1038</v>
      </c>
      <c r="M189" s="0" t="s">
        <v>1039</v>
      </c>
      <c r="N189" s="0" t="n">
        <v>7</v>
      </c>
      <c r="O189" s="0" t="s">
        <v>84</v>
      </c>
      <c r="P189" s="0" t="s">
        <v>85</v>
      </c>
      <c r="Q189" s="0" t="s">
        <v>86</v>
      </c>
      <c r="R189" s="0" t="s">
        <v>87</v>
      </c>
      <c r="S189" s="0" t="n">
        <v>365</v>
      </c>
      <c r="T189" s="0" t="n">
        <v>24</v>
      </c>
      <c r="U189" s="0" t="n">
        <v>3</v>
      </c>
      <c r="V189" s="0" t="n">
        <v>70000</v>
      </c>
      <c r="W189" s="0" t="n">
        <f aca="false">V189*12</f>
        <v>840000</v>
      </c>
      <c r="X189" s="0" t="n">
        <v>1</v>
      </c>
      <c r="Y189" s="0" t="s">
        <v>1040</v>
      </c>
      <c r="Z189" s="0" t="n">
        <v>19370</v>
      </c>
      <c r="AB189" s="0" t="n">
        <v>0.005</v>
      </c>
      <c r="AC189" s="0" t="n">
        <v>0</v>
      </c>
      <c r="AD189" s="0" t="n">
        <v>1863.58336634647</v>
      </c>
      <c r="AE189" s="0" t="n">
        <f aca="false">AD189/2204.59</f>
        <v>0.845319704047677</v>
      </c>
      <c r="AF189" s="0" t="n">
        <f aca="false">AE189/S189</f>
        <v>0.00231594439465117</v>
      </c>
      <c r="AG189" s="0" t="n">
        <f aca="false">AE189*EXP(AB189*AC189)</f>
        <v>0.845319704047677</v>
      </c>
      <c r="AH189" s="0" t="n">
        <f aca="false">AG189/S189</f>
        <v>0.00231594439465117</v>
      </c>
      <c r="AI189" s="0" t="s">
        <v>90</v>
      </c>
      <c r="AJ189" s="0" t="n">
        <f aca="false">IF(AI189="A",'FE DISTRIBUCIÓN'!$C$2,'FE DISTRIBUCIÓN'!$C$3)</f>
        <v>4.994E-006</v>
      </c>
      <c r="AK189" s="0" t="n">
        <f aca="false">W189*AJ189</f>
        <v>4.19496</v>
      </c>
      <c r="AL189" s="0" t="n">
        <f aca="false">AK189/365</f>
        <v>0.0114930410958904</v>
      </c>
      <c r="AM189" s="0" t="n">
        <f aca="false">AK189*EXP(AB189*AC189)</f>
        <v>4.19496</v>
      </c>
      <c r="AN189" s="0" t="n">
        <f aca="false">AM189/365</f>
        <v>0.0114930410958904</v>
      </c>
      <c r="AO189" s="0" t="n">
        <v>5.223868284E-006</v>
      </c>
      <c r="AP189" s="0" t="n">
        <f aca="false">AO189*W189</f>
        <v>4.38804935856</v>
      </c>
      <c r="AQ189" s="0" t="n">
        <f aca="false">AP189/365</f>
        <v>0.0120220530371507</v>
      </c>
      <c r="AR189" s="0" t="n">
        <f aca="false">AP189*EXP(AB189*AC189)</f>
        <v>4.38804935856</v>
      </c>
      <c r="AS189" s="0" t="n">
        <f aca="false">AR189/365</f>
        <v>0.0120220530371507</v>
      </c>
      <c r="AT189" s="0" t="n">
        <v>3.02832944E-007</v>
      </c>
      <c r="AU189" s="0" t="n">
        <f aca="false">AT189*W189</f>
        <v>0.25437967296</v>
      </c>
      <c r="AV189" s="0" t="n">
        <f aca="false">AU189/365</f>
        <v>0.000696930610849315</v>
      </c>
      <c r="AW189" s="0" t="n">
        <f aca="false">AU189*EXP(AB189*AC189)</f>
        <v>0.25437967296</v>
      </c>
      <c r="AX189" s="0" t="n">
        <f aca="false">AW189/365</f>
        <v>0.000696930610849315</v>
      </c>
      <c r="AY189" s="0" t="n">
        <f aca="false">AW189+AR189+AM189+AG189</f>
        <v>9.68270873556768</v>
      </c>
      <c r="AZ189" s="0" t="n">
        <f aca="false">AH189+AN189+AS189+AX189</f>
        <v>0.0265279691385416</v>
      </c>
      <c r="BA189" s="0" t="n">
        <f aca="false">AH189*1000000</f>
        <v>2315.94439465117</v>
      </c>
      <c r="BB189" s="0" t="n">
        <f aca="false">BA189*'Dist Horaria'!$H$3</f>
        <v>80.6980205070323</v>
      </c>
      <c r="BC189" s="0" t="n">
        <f aca="false">BA189*'Dist Horaria'!$I$3</f>
        <v>78.5392729089915</v>
      </c>
      <c r="BD189" s="0" t="n">
        <f aca="false">BA189*'Dist Horaria'!$J$3</f>
        <v>76.5016804983378</v>
      </c>
      <c r="BE189" s="0" t="n">
        <f aca="false">BA189*'Dist Horaria'!$K$3</f>
        <v>74.7657313453568</v>
      </c>
      <c r="BF189" s="0" t="n">
        <f aca="false">BA189*'Dist Horaria'!$L$3</f>
        <v>73.4971671016997</v>
      </c>
      <c r="BG189" s="0" t="n">
        <f aca="false">BA189*'Dist Horaria'!$M$3</f>
        <v>72.6985234667125</v>
      </c>
      <c r="BH189" s="0" t="n">
        <f aca="false">BA189*'Dist Horaria'!$N$3</f>
        <v>75.979568600988</v>
      </c>
      <c r="BI189" s="0" t="n">
        <f aca="false">BA189*'Dist Horaria'!$O$3</f>
        <v>75.979568600988</v>
      </c>
      <c r="BJ189" s="0" t="n">
        <f aca="false">BA189*'Dist Horaria'!$P$3</f>
        <v>100.523533043257</v>
      </c>
      <c r="BK189" s="0" t="n">
        <f aca="false">BA189*'Dist Horaria'!$Q$3</f>
        <v>111.155829807447</v>
      </c>
      <c r="BL189" s="0" t="n">
        <f aca="false">BA189*'Dist Horaria'!$R$3</f>
        <v>118.888409272313</v>
      </c>
      <c r="BM189" s="0" t="n">
        <f aca="false">BA189*'Dist Horaria'!$S$3</f>
        <v>122.754699004746</v>
      </c>
      <c r="BN189" s="0" t="n">
        <f aca="false">BA189*'Dist Horaria'!$T$3</f>
        <v>123.721271437855</v>
      </c>
      <c r="BO189" s="0" t="n">
        <f aca="false">BA189*'Dist Horaria'!$U$3</f>
        <v>122.754699004746</v>
      </c>
      <c r="BP189" s="0" t="n">
        <f aca="false">BA189*'Dist Horaria'!$V$3</f>
        <v>120.82155413853</v>
      </c>
      <c r="BQ189" s="0" t="n">
        <f aca="false">BA189*'Dist Horaria'!$W$3</f>
        <v>117.921836839205</v>
      </c>
      <c r="BR189" s="0" t="n">
        <f aca="false">BA189*'Dist Horaria'!$X$3</f>
        <v>115.63651350778</v>
      </c>
      <c r="BS189" s="0" t="n">
        <f aca="false">BA189*'Dist Horaria'!$Y$3</f>
        <v>112.999011711147</v>
      </c>
      <c r="BT189" s="0" t="n">
        <f aca="false">BA189*'Dist Horaria'!$Z$3</f>
        <v>98.6428312775785</v>
      </c>
      <c r="BU189" s="0" t="n">
        <f aca="false">BA189*'Dist Horaria'!$AA$3</f>
        <v>93.803698568971</v>
      </c>
      <c r="BV189" s="0" t="n">
        <f aca="false">BA189*'Dist Horaria'!$AB$3</f>
        <v>83.4915601204474</v>
      </c>
      <c r="BW189" s="0" t="n">
        <f aca="false">BA189*'Dist Horaria'!$AC$3</f>
        <v>90.4902744599816</v>
      </c>
      <c r="BX189" s="0" t="n">
        <f aca="false">BA189*'Dist Horaria'!$AD$3</f>
        <v>88.1022745683723</v>
      </c>
      <c r="BY189" s="0" t="n">
        <f aca="false">BA189*'Dist Horaria'!$AE$3</f>
        <v>85.5759100756335</v>
      </c>
      <c r="BZ189" s="0" t="n">
        <f aca="false">AN189*1000000</f>
        <v>11493.0410958904</v>
      </c>
      <c r="CA189" s="0" t="n">
        <f aca="false">BZ189*'Dist Horaria'!$H$6</f>
        <v>287.32602739726</v>
      </c>
      <c r="CB189" s="0" t="n">
        <f aca="false">BZ189*'Dist Horaria'!$I$6</f>
        <v>287.32602739726</v>
      </c>
      <c r="CC189" s="0" t="n">
        <f aca="false">BZ189*'Dist Horaria'!$J$6</f>
        <v>287.32602739726</v>
      </c>
      <c r="CD189" s="0" t="n">
        <f aca="false">BZ189*'Dist Horaria'!$K$6</f>
        <v>287.32602739726</v>
      </c>
      <c r="CE189" s="0" t="n">
        <f aca="false">BZ189*'Dist Horaria'!$L$6</f>
        <v>287.32602739726</v>
      </c>
      <c r="CF189" s="0" t="n">
        <f aca="false">BZ189*'Dist Horaria'!$M$6</f>
        <v>766.202739726028</v>
      </c>
      <c r="CG189" s="0" t="n">
        <f aca="false">BZ189*'Dist Horaria'!$N$6</f>
        <v>766.202739726028</v>
      </c>
      <c r="CH189" s="0" t="n">
        <f aca="false">BZ189*'Dist Horaria'!$O$6</f>
        <v>766.202739726028</v>
      </c>
      <c r="CI189" s="0" t="n">
        <f aca="false">BZ189*'Dist Horaria'!$P$6</f>
        <v>502.820547945205</v>
      </c>
      <c r="CJ189" s="0" t="n">
        <f aca="false">BZ189*'Dist Horaria'!$Q$6</f>
        <v>502.820547945205</v>
      </c>
      <c r="CK189" s="0" t="n">
        <f aca="false">BZ189*'Dist Horaria'!$R$6</f>
        <v>502.820547945205</v>
      </c>
      <c r="CL189" s="0" t="n">
        <f aca="false">BZ189*'Dist Horaria'!$S$6</f>
        <v>502.820547945205</v>
      </c>
      <c r="CM189" s="0" t="n">
        <f aca="false">BZ189*'Dist Horaria'!$T$6</f>
        <v>502.820547945205</v>
      </c>
      <c r="CN189" s="0" t="n">
        <f aca="false">BZ189*'Dist Horaria'!$U$6</f>
        <v>502.820547945205</v>
      </c>
      <c r="CO189" s="0" t="n">
        <f aca="false">BZ189*'Dist Horaria'!$V$6</f>
        <v>502.820547945205</v>
      </c>
      <c r="CP189" s="0" t="n">
        <f aca="false">BZ189*'Dist Horaria'!$W$6</f>
        <v>502.820547945205</v>
      </c>
      <c r="CQ189" s="0" t="n">
        <f aca="false">BZ189*'Dist Horaria'!$X$6</f>
        <v>766.202739726028</v>
      </c>
      <c r="CR189" s="0" t="n">
        <f aca="false">BZ189*'Dist Horaria'!$Y$6</f>
        <v>766.202739726028</v>
      </c>
      <c r="CS189" s="0" t="n">
        <f aca="false">BZ189*'Dist Horaria'!$Z$6</f>
        <v>766.202739726028</v>
      </c>
      <c r="CT189" s="0" t="n">
        <f aca="false">BZ189*'Dist Horaria'!$AA$6</f>
        <v>287.32602739726</v>
      </c>
      <c r="CU189" s="0" t="n">
        <f aca="false">BZ189*'Dist Horaria'!$AB$6</f>
        <v>287.32602739726</v>
      </c>
      <c r="CV189" s="0" t="n">
        <f aca="false">BZ189*'Dist Horaria'!$AC$6</f>
        <v>287.32602739726</v>
      </c>
      <c r="CW189" s="0" t="n">
        <f aca="false">BZ189*'Dist Horaria'!$AD$6</f>
        <v>287.32602739726</v>
      </c>
      <c r="CX189" s="0" t="n">
        <f aca="false">BZ189*'Dist Horaria'!$AE$6</f>
        <v>287.32602739726</v>
      </c>
      <c r="CY189" s="0" t="n">
        <f aca="false">AS189*1000000</f>
        <v>12022.0530371507</v>
      </c>
      <c r="CZ189" s="0" t="n">
        <f aca="false">CY189*'Dist Horaria'!$H$6</f>
        <v>300.551325928767</v>
      </c>
      <c r="DA189" s="0" t="n">
        <f aca="false">CY189*'Dist Horaria'!$I$6</f>
        <v>300.551325928767</v>
      </c>
      <c r="DB189" s="0" t="n">
        <f aca="false">CY189*'Dist Horaria'!$J$6</f>
        <v>300.551325928767</v>
      </c>
      <c r="DC189" s="0" t="n">
        <f aca="false">CY189*'Dist Horaria'!$K$6</f>
        <v>300.551325928767</v>
      </c>
      <c r="DD189" s="0" t="n">
        <f aca="false">CY189*'Dist Horaria'!$L$6</f>
        <v>300.551325928767</v>
      </c>
      <c r="DE189" s="0" t="n">
        <f aca="false">CY189*'Dist Horaria'!$M$6</f>
        <v>801.470202476713</v>
      </c>
      <c r="DF189" s="0" t="n">
        <f aca="false">CY189*'Dist Horaria'!$N$6</f>
        <v>801.470202476713</v>
      </c>
      <c r="DG189" s="0" t="n">
        <f aca="false">CY189*'Dist Horaria'!$O$6</f>
        <v>801.470202476713</v>
      </c>
      <c r="DH189" s="0" t="n">
        <f aca="false">CY189*'Dist Horaria'!$P$6</f>
        <v>525.964820375343</v>
      </c>
      <c r="DI189" s="0" t="n">
        <f aca="false">CY189*'Dist Horaria'!$Q$6</f>
        <v>525.964820375343</v>
      </c>
      <c r="DJ189" s="0" t="n">
        <f aca="false">CY189*'Dist Horaria'!$R$6</f>
        <v>525.964820375343</v>
      </c>
      <c r="DK189" s="0" t="n">
        <f aca="false">CY189*'Dist Horaria'!$S$6</f>
        <v>525.964820375343</v>
      </c>
      <c r="DL189" s="0" t="n">
        <f aca="false">CY189*'Dist Horaria'!$T$6</f>
        <v>525.964820375343</v>
      </c>
      <c r="DM189" s="0" t="n">
        <f aca="false">CY189*'Dist Horaria'!$U$6</f>
        <v>525.964820375343</v>
      </c>
      <c r="DN189" s="0" t="n">
        <f aca="false">CY189*'Dist Horaria'!$V$6</f>
        <v>525.964820375343</v>
      </c>
      <c r="DO189" s="0" t="n">
        <f aca="false">CY189*'Dist Horaria'!$W$6</f>
        <v>525.964820375343</v>
      </c>
      <c r="DP189" s="0" t="n">
        <f aca="false">CY189*'Dist Horaria'!$X$6</f>
        <v>801.470202476713</v>
      </c>
      <c r="DQ189" s="0" t="n">
        <f aca="false">CY189*'Dist Horaria'!$Y$6</f>
        <v>801.470202476713</v>
      </c>
      <c r="DR189" s="0" t="n">
        <f aca="false">CY189*'Dist Horaria'!$Z$6</f>
        <v>801.470202476713</v>
      </c>
      <c r="DS189" s="0" t="n">
        <f aca="false">CY189*'Dist Horaria'!$AA$6</f>
        <v>300.551325928767</v>
      </c>
      <c r="DT189" s="0" t="n">
        <f aca="false">CY189*'Dist Horaria'!$AB$6</f>
        <v>300.551325928767</v>
      </c>
      <c r="DU189" s="0" t="n">
        <f aca="false">CY189*'Dist Horaria'!$AC$6</f>
        <v>300.551325928767</v>
      </c>
      <c r="DV189" s="0" t="n">
        <f aca="false">CY189*'Dist Horaria'!$AD$6</f>
        <v>300.551325928767</v>
      </c>
      <c r="DW189" s="0" t="n">
        <f aca="false">CY189*'Dist Horaria'!$AE$6</f>
        <v>300.551325928767</v>
      </c>
      <c r="DX189" s="0" t="n">
        <f aca="false">AX189*1000000</f>
        <v>696.930610849315</v>
      </c>
      <c r="DY189" s="0" t="n">
        <f aca="false">DX189*'Dist Horaria'!$H$6</f>
        <v>17.4232652712329</v>
      </c>
      <c r="DZ189" s="0" t="n">
        <f aca="false">DX189*'Dist Horaria'!$I$6</f>
        <v>17.4232652712329</v>
      </c>
      <c r="EA189" s="0" t="n">
        <f aca="false">DX189*'Dist Horaria'!$J$6</f>
        <v>17.4232652712329</v>
      </c>
      <c r="EB189" s="0" t="n">
        <f aca="false">DX189*'Dist Horaria'!$K$6</f>
        <v>17.4232652712329</v>
      </c>
      <c r="EC189" s="0" t="n">
        <f aca="false">DX189*'Dist Horaria'!$L$6</f>
        <v>17.4232652712329</v>
      </c>
      <c r="ED189" s="0" t="n">
        <f aca="false">DX189*'Dist Horaria'!$M$6</f>
        <v>46.4620407232877</v>
      </c>
      <c r="EE189" s="0" t="n">
        <f aca="false">DX189*'Dist Horaria'!$N$6</f>
        <v>46.4620407232877</v>
      </c>
      <c r="EF189" s="0" t="n">
        <f aca="false">DX189*'Dist Horaria'!$O$6</f>
        <v>46.4620407232877</v>
      </c>
      <c r="EG189" s="0" t="n">
        <f aca="false">DX189*'Dist Horaria'!$P$6</f>
        <v>30.4907142246575</v>
      </c>
      <c r="EH189" s="0" t="n">
        <f aca="false">DX189*'Dist Horaria'!$Q$6</f>
        <v>30.4907142246575</v>
      </c>
      <c r="EI189" s="0" t="n">
        <f aca="false">DX189*'Dist Horaria'!$R$6</f>
        <v>30.4907142246575</v>
      </c>
      <c r="EJ189" s="0" t="n">
        <f aca="false">DX189*'Dist Horaria'!$S$6</f>
        <v>30.4907142246575</v>
      </c>
      <c r="EK189" s="0" t="n">
        <f aca="false">DX189*'Dist Horaria'!$T$6</f>
        <v>30.4907142246575</v>
      </c>
      <c r="EL189" s="0" t="n">
        <f aca="false">DX189*'Dist Horaria'!$U$6</f>
        <v>30.4907142246575</v>
      </c>
      <c r="EM189" s="0" t="n">
        <f aca="false">DX189*'Dist Horaria'!$V$6</f>
        <v>30.4907142246575</v>
      </c>
      <c r="EN189" s="0" t="n">
        <f aca="false">DX189*'Dist Horaria'!$W$6</f>
        <v>30.4907142246575</v>
      </c>
      <c r="EO189" s="0" t="n">
        <f aca="false">DX189*'Dist Horaria'!$X$6</f>
        <v>46.4620407232877</v>
      </c>
      <c r="EP189" s="0" t="n">
        <f aca="false">DX189*'Dist Horaria'!$Y$6</f>
        <v>46.4620407232877</v>
      </c>
      <c r="EQ189" s="0" t="n">
        <f aca="false">DX189*'Dist Horaria'!$Z$6</f>
        <v>46.4620407232877</v>
      </c>
      <c r="ER189" s="0" t="n">
        <f aca="false">DX189*'Dist Horaria'!$AA$6</f>
        <v>17.4232652712329</v>
      </c>
      <c r="ES189" s="0" t="n">
        <f aca="false">DX189*'Dist Horaria'!$AB$6</f>
        <v>17.4232652712329</v>
      </c>
      <c r="ET189" s="0" t="n">
        <f aca="false">DX189*'Dist Horaria'!$AC$6</f>
        <v>17.4232652712329</v>
      </c>
      <c r="EU189" s="0" t="n">
        <f aca="false">DX189*'Dist Horaria'!$AD$6</f>
        <v>17.4232652712329</v>
      </c>
      <c r="EV189" s="0" t="n">
        <f aca="false">DX189*'Dist Horaria'!$AE$6</f>
        <v>17.4232652712329</v>
      </c>
      <c r="EW189" s="0" t="n">
        <f aca="false">BB189+CA189+CZ189+DY189</f>
        <v>685.998639104293</v>
      </c>
      <c r="EX189" s="0" t="n">
        <f aca="false">BC189+CB189+DA189+DZ189</f>
        <v>683.839891506252</v>
      </c>
      <c r="EY189" s="0" t="n">
        <f aca="false">BD189+CC189+DB189+EA189</f>
        <v>681.802299095598</v>
      </c>
      <c r="EZ189" s="0" t="n">
        <f aca="false">BE189+CD189+DC189+EB189</f>
        <v>680.066349942617</v>
      </c>
      <c r="FA189" s="0" t="n">
        <f aca="false">BF189+CE189+DD189+EC189</f>
        <v>678.79778569896</v>
      </c>
      <c r="FB189" s="0" t="n">
        <f aca="false">BG189+CF189+DE189+ED189</f>
        <v>1686.83350639274</v>
      </c>
      <c r="FC189" s="0" t="n">
        <f aca="false">BH189+CG189+DF189+EE189</f>
        <v>1690.11455152702</v>
      </c>
      <c r="FD189" s="0" t="n">
        <f aca="false">BI189+CH189+DG189+EF189</f>
        <v>1690.11455152702</v>
      </c>
      <c r="FE189" s="0" t="n">
        <f aca="false">BJ189+CI189+DH189+EG189</f>
        <v>1159.79961558846</v>
      </c>
      <c r="FF189" s="0" t="n">
        <f aca="false">BK189+CJ189+DI189+EH189</f>
        <v>1170.43191235265</v>
      </c>
      <c r="FG189" s="0" t="n">
        <f aca="false">BL189+CK189+DJ189+EI189</f>
        <v>1178.16449181752</v>
      </c>
      <c r="FH189" s="0" t="n">
        <f aca="false">BM189+CL189+DK189+EJ189</f>
        <v>1182.03078154995</v>
      </c>
      <c r="FI189" s="0" t="n">
        <f aca="false">BN189+CM189+DL189+EK189</f>
        <v>1182.99735398306</v>
      </c>
      <c r="FJ189" s="0" t="n">
        <f aca="false">BO189+CN189+DM189+EL189</f>
        <v>1182.03078154995</v>
      </c>
      <c r="FK189" s="0" t="n">
        <f aca="false">BP189+CO189+DN189+EM189</f>
        <v>1180.09763668374</v>
      </c>
      <c r="FL189" s="0" t="n">
        <f aca="false">BQ189+CP189+DO189+EN189</f>
        <v>1177.19791938441</v>
      </c>
      <c r="FM189" s="0" t="n">
        <f aca="false">BR189+CQ189+DP189+EO189</f>
        <v>1729.77149643381</v>
      </c>
      <c r="FN189" s="0" t="n">
        <f aca="false">BS189+CR189+DQ189+EP189</f>
        <v>1727.13399463717</v>
      </c>
      <c r="FO189" s="0" t="n">
        <f aca="false">BT189+CS189+DR189+EQ189</f>
        <v>1712.77781420361</v>
      </c>
      <c r="FP189" s="0" t="n">
        <f aca="false">BU189+CT189+DS189+ER189</f>
        <v>699.104317166231</v>
      </c>
      <c r="FQ189" s="0" t="n">
        <f aca="false">BV189+CU189+DT189+ES189</f>
        <v>688.792178717708</v>
      </c>
      <c r="FR189" s="0" t="n">
        <f aca="false">BW189+CV189+DU189+ET189</f>
        <v>695.790893057242</v>
      </c>
      <c r="FS189" s="0" t="n">
        <f aca="false">BX189+CW189+DV189+EU189</f>
        <v>693.402893165633</v>
      </c>
      <c r="FT189" s="0" t="n">
        <f aca="false">BY189+CX189+DW189+EV189</f>
        <v>690.876528672894</v>
      </c>
      <c r="FU189" s="0" t="n">
        <f aca="false">AM189*'Dist Horaria'!$H$10</f>
        <v>0.378600263092874</v>
      </c>
      <c r="FV189" s="0" t="n">
        <f aca="false">AM189*'Dist Horaria'!$I$10</f>
        <v>0.354328062786814</v>
      </c>
      <c r="FW189" s="0" t="n">
        <f aca="false">AM189*'Dist Horaria'!$J$10</f>
        <v>0.352794144259292</v>
      </c>
      <c r="FX189" s="0" t="n">
        <f aca="false">AM189*'Dist Horaria'!$K$10</f>
        <v>0.342647905907322</v>
      </c>
      <c r="FY189" s="0" t="n">
        <f aca="false">AM189*'Dist Horaria'!$L$10</f>
        <v>0.342785028136421</v>
      </c>
      <c r="FZ189" s="0" t="n">
        <f aca="false">AM189*'Dist Horaria'!$M$10</f>
        <v>0.366794086614598</v>
      </c>
      <c r="GA189" s="0" t="n">
        <f aca="false">AM189*'Dist Horaria'!$N$10</f>
        <v>0.347002367006129</v>
      </c>
      <c r="GB189" s="0" t="n">
        <f aca="false">AM189*'Dist Horaria'!$O$10</f>
        <v>0.341079683098957</v>
      </c>
      <c r="GC189" s="0" t="n">
        <f aca="false">AM189*'Dist Horaria'!$P$10</f>
        <v>0.346372458800759</v>
      </c>
      <c r="GD189" s="0" t="n">
        <f aca="false">AM189*'Dist Horaria'!$Q$10</f>
        <v>0.313455389933517</v>
      </c>
      <c r="GE189" s="0" t="n">
        <f aca="false">AM189*'Dist Horaria'!$R$10</f>
        <v>0.382462649922482</v>
      </c>
      <c r="GF189" s="0" t="n">
        <f aca="false">AM189*'Dist Horaria'!$S$10</f>
        <v>0.326637960440834</v>
      </c>
      <c r="GG189" s="0" t="n">
        <f aca="false">AR189*'Dist Horaria'!$H$10</f>
        <v>0.3960268135132</v>
      </c>
      <c r="GH189" s="0" t="n">
        <f aca="false">AR189*'Dist Horaria'!$I$10</f>
        <v>0.37063739073352</v>
      </c>
      <c r="GI189" s="0" t="n">
        <f aca="false">AR189*'Dist Horaria'!$J$10</f>
        <v>0.369032867636571</v>
      </c>
      <c r="GJ189" s="0" t="n">
        <f aca="false">AR189*'Dist Horaria'!$K$10</f>
        <v>0.358419609180672</v>
      </c>
      <c r="GK189" s="0" t="n">
        <f aca="false">AR189*'Dist Horaria'!$L$10</f>
        <v>0.358563042993972</v>
      </c>
      <c r="GL189" s="0" t="n">
        <f aca="false">AR189*'Dist Horaria'!$M$10</f>
        <v>0.383677211819133</v>
      </c>
      <c r="GM189" s="0" t="n">
        <f aca="false">AR189*'Dist Horaria'!$N$10</f>
        <v>0.362974501296805</v>
      </c>
      <c r="GN189" s="0" t="n">
        <f aca="false">AR189*'Dist Horaria'!$O$10</f>
        <v>0.35677920281486</v>
      </c>
      <c r="GO189" s="0" t="n">
        <f aca="false">AR189*'Dist Horaria'!$P$10</f>
        <v>0.362315599115015</v>
      </c>
      <c r="GP189" s="0" t="n">
        <f aca="false">AR189*'Dist Horaria'!$Q$10</f>
        <v>0.327883394057379</v>
      </c>
      <c r="GQ189" s="0" t="n">
        <f aca="false">AR189*'Dist Horaria'!$R$10</f>
        <v>0.400066981727002</v>
      </c>
      <c r="GR189" s="0" t="n">
        <f aca="false">AR189*'Dist Horaria'!$S$10</f>
        <v>0.341672743671871</v>
      </c>
      <c r="GS189" s="0" t="n">
        <f aca="false">AW189*'Dist Horaria'!$H$10</f>
        <v>0.0229580761456928</v>
      </c>
      <c r="GT189" s="0" t="n">
        <f aca="false">AW189*'Dist Horaria'!$I$10</f>
        <v>0.0214862255497693</v>
      </c>
      <c r="GU189" s="0" t="n">
        <f aca="false">AW189*'Dist Horaria'!$J$10</f>
        <v>0.0213932097180621</v>
      </c>
      <c r="GV189" s="0" t="n">
        <f aca="false">AW189*'Dist Horaria'!$K$10</f>
        <v>0.0207779483582998</v>
      </c>
      <c r="GW189" s="0" t="n">
        <f aca="false">AW189*'Dist Horaria'!$L$10</f>
        <v>0.0207862633619694</v>
      </c>
      <c r="GX189" s="0" t="n">
        <f aca="false">AW189*'Dist Horaria'!$M$10</f>
        <v>0.0222421572069062</v>
      </c>
      <c r="GY189" s="0" t="n">
        <f aca="false">AW189*'Dist Horaria'!$N$10</f>
        <v>0.0210420000751771</v>
      </c>
      <c r="GZ189" s="0" t="n">
        <f aca="false">AW189*'Dist Horaria'!$O$10</f>
        <v>0.0206828523370933</v>
      </c>
      <c r="HA189" s="0" t="n">
        <f aca="false">AW189*'Dist Horaria'!$P$10</f>
        <v>0.0210038028472472</v>
      </c>
      <c r="HB189" s="0" t="n">
        <f aca="false">AW189*'Dist Horaria'!$Q$10</f>
        <v>0.0190077329888336</v>
      </c>
      <c r="HC189" s="0" t="n">
        <f aca="false">AW189*'Dist Horaria'!$R$10</f>
        <v>0.0231922887957682</v>
      </c>
      <c r="HD189" s="0" t="n">
        <f aca="false">AW189*'Dist Horaria'!$S$10</f>
        <v>0.0198071155751809</v>
      </c>
    </row>
    <row r="190" customFormat="false" ht="13.8" hidden="false" customHeight="false" outlineLevel="0" collapsed="false">
      <c r="A190" s="0" t="n">
        <v>4.59435607855647</v>
      </c>
      <c r="B190" s="0" t="n">
        <v>-74.0842641524344</v>
      </c>
      <c r="C190" s="0" t="n">
        <v>31</v>
      </c>
      <c r="D190" s="0" t="n">
        <v>23</v>
      </c>
      <c r="E190" s="0" t="n">
        <v>2294</v>
      </c>
      <c r="F190" s="0" t="n">
        <v>90</v>
      </c>
      <c r="G190" s="0" t="s">
        <v>661</v>
      </c>
      <c r="H190" s="1" t="n">
        <v>41020</v>
      </c>
      <c r="I190" s="0" t="s">
        <v>1041</v>
      </c>
      <c r="J190" s="0" t="s">
        <v>1042</v>
      </c>
      <c r="L190" s="0" t="s">
        <v>1043</v>
      </c>
      <c r="M190" s="0" t="s">
        <v>1044</v>
      </c>
      <c r="N190" s="0" t="n">
        <v>3</v>
      </c>
      <c r="O190" s="0" t="s">
        <v>231</v>
      </c>
      <c r="P190" s="0" t="s">
        <v>85</v>
      </c>
      <c r="Q190" s="0" t="s">
        <v>86</v>
      </c>
      <c r="R190" s="0" t="s">
        <v>87</v>
      </c>
      <c r="S190" s="0" t="n">
        <v>365</v>
      </c>
      <c r="T190" s="0" t="n">
        <v>24</v>
      </c>
      <c r="U190" s="0" t="n">
        <v>3</v>
      </c>
      <c r="V190" s="0" t="n">
        <v>20000</v>
      </c>
      <c r="W190" s="0" t="n">
        <f aca="false">V190*12</f>
        <v>240000</v>
      </c>
      <c r="X190" s="0" t="n">
        <v>1</v>
      </c>
      <c r="Y190" s="0" t="s">
        <v>1045</v>
      </c>
      <c r="Z190" s="0" t="n">
        <v>10098</v>
      </c>
      <c r="AB190" s="0" t="n">
        <v>0.005</v>
      </c>
      <c r="AC190" s="0" t="n">
        <v>0</v>
      </c>
      <c r="AD190" s="0" t="n">
        <v>773.262769988184</v>
      </c>
      <c r="AE190" s="0" t="n">
        <f aca="false">AD190/2204.59</f>
        <v>0.350751282546044</v>
      </c>
      <c r="AF190" s="0" t="n">
        <f aca="false">AE190/S190</f>
        <v>0.000960962417934369</v>
      </c>
      <c r="AG190" s="0" t="n">
        <f aca="false">AE190*EXP(AB190*AC190)</f>
        <v>0.350751282546044</v>
      </c>
      <c r="AH190" s="0" t="n">
        <f aca="false">AG190/S190</f>
        <v>0.000960962417934369</v>
      </c>
      <c r="AI190" s="0" t="s">
        <v>90</v>
      </c>
      <c r="AJ190" s="0" t="n">
        <f aca="false">IF(AI190="A",'FE DISTRIBUCIÓN'!$C$2,'FE DISTRIBUCIÓN'!$C$3)</f>
        <v>4.994E-006</v>
      </c>
      <c r="AK190" s="0" t="n">
        <f aca="false">W190*AJ190</f>
        <v>1.19856</v>
      </c>
      <c r="AL190" s="0" t="n">
        <f aca="false">AK190/365</f>
        <v>0.00328372602739726</v>
      </c>
      <c r="AM190" s="0" t="n">
        <f aca="false">AK190*EXP(AB190*AC190)</f>
        <v>1.19856</v>
      </c>
      <c r="AN190" s="0" t="n">
        <f aca="false">AM190/365</f>
        <v>0.00328372602739726</v>
      </c>
      <c r="AO190" s="0" t="n">
        <v>5.223868284E-006</v>
      </c>
      <c r="AP190" s="0" t="n">
        <f aca="false">AO190*W190</f>
        <v>1.25372838816</v>
      </c>
      <c r="AQ190" s="0" t="n">
        <f aca="false">AP190/365</f>
        <v>0.00343487229632877</v>
      </c>
      <c r="AR190" s="0" t="n">
        <f aca="false">AP190*EXP(AB190*AC190)</f>
        <v>1.25372838816</v>
      </c>
      <c r="AS190" s="0" t="n">
        <f aca="false">AR190/365</f>
        <v>0.00343487229632877</v>
      </c>
      <c r="AT190" s="0" t="n">
        <v>3.02832944E-007</v>
      </c>
      <c r="AU190" s="0" t="n">
        <f aca="false">AT190*W190</f>
        <v>0.07267990656</v>
      </c>
      <c r="AV190" s="0" t="n">
        <f aca="false">AU190/365</f>
        <v>0.000199123031671233</v>
      </c>
      <c r="AW190" s="0" t="n">
        <f aca="false">AU190*EXP(AB190*AC190)</f>
        <v>0.07267990656</v>
      </c>
      <c r="AX190" s="0" t="n">
        <f aca="false">AW190/365</f>
        <v>0.000199123031671233</v>
      </c>
      <c r="AY190" s="0" t="n">
        <f aca="false">AW190+AR190+AM190+AG190</f>
        <v>2.87571957726604</v>
      </c>
      <c r="AZ190" s="0" t="n">
        <f aca="false">AH190+AN190+AS190+AX190</f>
        <v>0.00787868377333163</v>
      </c>
      <c r="BA190" s="0" t="n">
        <f aca="false">AH190*1000000</f>
        <v>960.962417934369</v>
      </c>
      <c r="BB190" s="0" t="n">
        <f aca="false">BA190*'Dist Horaria'!$H$3</f>
        <v>33.4842948250644</v>
      </c>
      <c r="BC190" s="0" t="n">
        <f aca="false">BA190*'Dist Horaria'!$I$3</f>
        <v>32.5885585905009</v>
      </c>
      <c r="BD190" s="0" t="n">
        <f aca="false">BA190*'Dist Horaria'!$J$3</f>
        <v>31.7430936759594</v>
      </c>
      <c r="BE190" s="0" t="n">
        <f aca="false">BA190*'Dist Horaria'!$K$3</f>
        <v>31.0227905895328</v>
      </c>
      <c r="BF190" s="0" t="n">
        <f aca="false">BA190*'Dist Horaria'!$L$3</f>
        <v>30.4964210593725</v>
      </c>
      <c r="BG190" s="0" t="n">
        <f aca="false">BA190*'Dist Horaria'!$M$3</f>
        <v>30.1650372315407</v>
      </c>
      <c r="BH190" s="0" t="n">
        <f aca="false">BA190*'Dist Horaria'!$N$3</f>
        <v>31.526452070717</v>
      </c>
      <c r="BI190" s="0" t="n">
        <f aca="false">BA190*'Dist Horaria'!$O$3</f>
        <v>31.526452070717</v>
      </c>
      <c r="BJ190" s="0" t="n">
        <f aca="false">BA190*'Dist Horaria'!$P$3</f>
        <v>41.7105598889404</v>
      </c>
      <c r="BK190" s="0" t="n">
        <f aca="false">BA190*'Dist Horaria'!$Q$3</f>
        <v>46.1222537233476</v>
      </c>
      <c r="BL190" s="0" t="n">
        <f aca="false">BA190*'Dist Horaria'!$R$3</f>
        <v>49.3307583301891</v>
      </c>
      <c r="BM190" s="0" t="n">
        <f aca="false">BA190*'Dist Horaria'!$S$3</f>
        <v>50.9350106336099</v>
      </c>
      <c r="BN190" s="0" t="n">
        <f aca="false">BA190*'Dist Horaria'!$T$3</f>
        <v>51.3360737094651</v>
      </c>
      <c r="BO190" s="0" t="n">
        <f aca="false">BA190*'Dist Horaria'!$U$3</f>
        <v>50.9350106336099</v>
      </c>
      <c r="BP190" s="0" t="n">
        <f aca="false">BA190*'Dist Horaria'!$V$3</f>
        <v>50.1328844818995</v>
      </c>
      <c r="BQ190" s="0" t="n">
        <f aca="false">BA190*'Dist Horaria'!$W$3</f>
        <v>48.9296952543339</v>
      </c>
      <c r="BR190" s="0" t="n">
        <f aca="false">BA190*'Dist Horaria'!$X$3</f>
        <v>47.9814385347857</v>
      </c>
      <c r="BS190" s="0" t="n">
        <f aca="false">BA190*'Dist Horaria'!$Y$3</f>
        <v>46.8870512473998</v>
      </c>
      <c r="BT190" s="0" t="n">
        <f aca="false">BA190*'Dist Horaria'!$Z$3</f>
        <v>40.9301941252659</v>
      </c>
      <c r="BU190" s="0" t="n">
        <f aca="false">BA190*'Dist Horaria'!$AA$3</f>
        <v>38.9222768889502</v>
      </c>
      <c r="BV190" s="0" t="n">
        <f aca="false">BA190*'Dist Horaria'!$AB$3</f>
        <v>34.6434273965125</v>
      </c>
      <c r="BW190" s="0" t="n">
        <f aca="false">BA190*'Dist Horaria'!$AC$3</f>
        <v>37.5474269353977</v>
      </c>
      <c r="BX190" s="0" t="n">
        <f aca="false">BA190*'Dist Horaria'!$AD$3</f>
        <v>36.556566293334</v>
      </c>
      <c r="BY190" s="0" t="n">
        <f aca="false">BA190*'Dist Horaria'!$AE$3</f>
        <v>35.5082935726534</v>
      </c>
      <c r="BZ190" s="0" t="n">
        <f aca="false">AN190*1000000</f>
        <v>3283.72602739726</v>
      </c>
      <c r="CA190" s="0" t="n">
        <f aca="false">BZ190*'Dist Horaria'!$H$6</f>
        <v>82.0931506849315</v>
      </c>
      <c r="CB190" s="0" t="n">
        <f aca="false">BZ190*'Dist Horaria'!$I$6</f>
        <v>82.0931506849315</v>
      </c>
      <c r="CC190" s="0" t="n">
        <f aca="false">BZ190*'Dist Horaria'!$J$6</f>
        <v>82.0931506849315</v>
      </c>
      <c r="CD190" s="0" t="n">
        <f aca="false">BZ190*'Dist Horaria'!$K$6</f>
        <v>82.0931506849315</v>
      </c>
      <c r="CE190" s="0" t="n">
        <f aca="false">BZ190*'Dist Horaria'!$L$6</f>
        <v>82.0931506849315</v>
      </c>
      <c r="CF190" s="0" t="n">
        <f aca="false">BZ190*'Dist Horaria'!$M$6</f>
        <v>218.915068493151</v>
      </c>
      <c r="CG190" s="0" t="n">
        <f aca="false">BZ190*'Dist Horaria'!$N$6</f>
        <v>218.915068493151</v>
      </c>
      <c r="CH190" s="0" t="n">
        <f aca="false">BZ190*'Dist Horaria'!$O$6</f>
        <v>218.915068493151</v>
      </c>
      <c r="CI190" s="0" t="n">
        <f aca="false">BZ190*'Dist Horaria'!$P$6</f>
        <v>143.66301369863</v>
      </c>
      <c r="CJ190" s="0" t="n">
        <f aca="false">BZ190*'Dist Horaria'!$Q$6</f>
        <v>143.66301369863</v>
      </c>
      <c r="CK190" s="0" t="n">
        <f aca="false">BZ190*'Dist Horaria'!$R$6</f>
        <v>143.66301369863</v>
      </c>
      <c r="CL190" s="0" t="n">
        <f aca="false">BZ190*'Dist Horaria'!$S$6</f>
        <v>143.66301369863</v>
      </c>
      <c r="CM190" s="0" t="n">
        <f aca="false">BZ190*'Dist Horaria'!$T$6</f>
        <v>143.66301369863</v>
      </c>
      <c r="CN190" s="0" t="n">
        <f aca="false">BZ190*'Dist Horaria'!$U$6</f>
        <v>143.66301369863</v>
      </c>
      <c r="CO190" s="0" t="n">
        <f aca="false">BZ190*'Dist Horaria'!$V$6</f>
        <v>143.66301369863</v>
      </c>
      <c r="CP190" s="0" t="n">
        <f aca="false">BZ190*'Dist Horaria'!$W$6</f>
        <v>143.66301369863</v>
      </c>
      <c r="CQ190" s="0" t="n">
        <f aca="false">BZ190*'Dist Horaria'!$X$6</f>
        <v>218.915068493151</v>
      </c>
      <c r="CR190" s="0" t="n">
        <f aca="false">BZ190*'Dist Horaria'!$Y$6</f>
        <v>218.915068493151</v>
      </c>
      <c r="CS190" s="0" t="n">
        <f aca="false">BZ190*'Dist Horaria'!$Z$6</f>
        <v>218.915068493151</v>
      </c>
      <c r="CT190" s="0" t="n">
        <f aca="false">BZ190*'Dist Horaria'!$AA$6</f>
        <v>82.0931506849315</v>
      </c>
      <c r="CU190" s="0" t="n">
        <f aca="false">BZ190*'Dist Horaria'!$AB$6</f>
        <v>82.0931506849315</v>
      </c>
      <c r="CV190" s="0" t="n">
        <f aca="false">BZ190*'Dist Horaria'!$AC$6</f>
        <v>82.0931506849315</v>
      </c>
      <c r="CW190" s="0" t="n">
        <f aca="false">BZ190*'Dist Horaria'!$AD$6</f>
        <v>82.0931506849315</v>
      </c>
      <c r="CX190" s="0" t="n">
        <f aca="false">BZ190*'Dist Horaria'!$AE$6</f>
        <v>82.0931506849315</v>
      </c>
      <c r="CY190" s="0" t="n">
        <f aca="false">AS190*1000000</f>
        <v>3434.87229632877</v>
      </c>
      <c r="CZ190" s="0" t="n">
        <f aca="false">CY190*'Dist Horaria'!$H$6</f>
        <v>85.8718074082192</v>
      </c>
      <c r="DA190" s="0" t="n">
        <f aca="false">CY190*'Dist Horaria'!$I$6</f>
        <v>85.8718074082192</v>
      </c>
      <c r="DB190" s="0" t="n">
        <f aca="false">CY190*'Dist Horaria'!$J$6</f>
        <v>85.8718074082192</v>
      </c>
      <c r="DC190" s="0" t="n">
        <f aca="false">CY190*'Dist Horaria'!$K$6</f>
        <v>85.8718074082192</v>
      </c>
      <c r="DD190" s="0" t="n">
        <f aca="false">CY190*'Dist Horaria'!$L$6</f>
        <v>85.8718074082192</v>
      </c>
      <c r="DE190" s="0" t="n">
        <f aca="false">CY190*'Dist Horaria'!$M$6</f>
        <v>228.991486421918</v>
      </c>
      <c r="DF190" s="0" t="n">
        <f aca="false">CY190*'Dist Horaria'!$N$6</f>
        <v>228.991486421918</v>
      </c>
      <c r="DG190" s="0" t="n">
        <f aca="false">CY190*'Dist Horaria'!$O$6</f>
        <v>228.991486421918</v>
      </c>
      <c r="DH190" s="0" t="n">
        <f aca="false">CY190*'Dist Horaria'!$P$6</f>
        <v>150.275662964384</v>
      </c>
      <c r="DI190" s="0" t="n">
        <f aca="false">CY190*'Dist Horaria'!$Q$6</f>
        <v>150.275662964384</v>
      </c>
      <c r="DJ190" s="0" t="n">
        <f aca="false">CY190*'Dist Horaria'!$R$6</f>
        <v>150.275662964384</v>
      </c>
      <c r="DK190" s="0" t="n">
        <f aca="false">CY190*'Dist Horaria'!$S$6</f>
        <v>150.275662964384</v>
      </c>
      <c r="DL190" s="0" t="n">
        <f aca="false">CY190*'Dist Horaria'!$T$6</f>
        <v>150.275662964384</v>
      </c>
      <c r="DM190" s="0" t="n">
        <f aca="false">CY190*'Dist Horaria'!$U$6</f>
        <v>150.275662964384</v>
      </c>
      <c r="DN190" s="0" t="n">
        <f aca="false">CY190*'Dist Horaria'!$V$6</f>
        <v>150.275662964384</v>
      </c>
      <c r="DO190" s="0" t="n">
        <f aca="false">CY190*'Dist Horaria'!$W$6</f>
        <v>150.275662964384</v>
      </c>
      <c r="DP190" s="0" t="n">
        <f aca="false">CY190*'Dist Horaria'!$X$6</f>
        <v>228.991486421918</v>
      </c>
      <c r="DQ190" s="0" t="n">
        <f aca="false">CY190*'Dist Horaria'!$Y$6</f>
        <v>228.991486421918</v>
      </c>
      <c r="DR190" s="0" t="n">
        <f aca="false">CY190*'Dist Horaria'!$Z$6</f>
        <v>228.991486421918</v>
      </c>
      <c r="DS190" s="0" t="n">
        <f aca="false">CY190*'Dist Horaria'!$AA$6</f>
        <v>85.8718074082192</v>
      </c>
      <c r="DT190" s="0" t="n">
        <f aca="false">CY190*'Dist Horaria'!$AB$6</f>
        <v>85.8718074082192</v>
      </c>
      <c r="DU190" s="0" t="n">
        <f aca="false">CY190*'Dist Horaria'!$AC$6</f>
        <v>85.8718074082192</v>
      </c>
      <c r="DV190" s="0" t="n">
        <f aca="false">CY190*'Dist Horaria'!$AD$6</f>
        <v>85.8718074082192</v>
      </c>
      <c r="DW190" s="0" t="n">
        <f aca="false">CY190*'Dist Horaria'!$AE$6</f>
        <v>85.8718074082192</v>
      </c>
      <c r="DX190" s="0" t="n">
        <f aca="false">AX190*1000000</f>
        <v>199.123031671233</v>
      </c>
      <c r="DY190" s="0" t="n">
        <f aca="false">DX190*'Dist Horaria'!$H$6</f>
        <v>4.97807579178082</v>
      </c>
      <c r="DZ190" s="0" t="n">
        <f aca="false">DX190*'Dist Horaria'!$I$6</f>
        <v>4.97807579178082</v>
      </c>
      <c r="EA190" s="0" t="n">
        <f aca="false">DX190*'Dist Horaria'!$J$6</f>
        <v>4.97807579178082</v>
      </c>
      <c r="EB190" s="0" t="n">
        <f aca="false">DX190*'Dist Horaria'!$K$6</f>
        <v>4.97807579178082</v>
      </c>
      <c r="EC190" s="0" t="n">
        <f aca="false">DX190*'Dist Horaria'!$L$6</f>
        <v>4.97807579178082</v>
      </c>
      <c r="ED190" s="0" t="n">
        <f aca="false">DX190*'Dist Horaria'!$M$6</f>
        <v>13.2748687780822</v>
      </c>
      <c r="EE190" s="0" t="n">
        <f aca="false">DX190*'Dist Horaria'!$N$6</f>
        <v>13.2748687780822</v>
      </c>
      <c r="EF190" s="0" t="n">
        <f aca="false">DX190*'Dist Horaria'!$O$6</f>
        <v>13.2748687780822</v>
      </c>
      <c r="EG190" s="0" t="n">
        <f aca="false">DX190*'Dist Horaria'!$P$6</f>
        <v>8.71163263561644</v>
      </c>
      <c r="EH190" s="0" t="n">
        <f aca="false">DX190*'Dist Horaria'!$Q$6</f>
        <v>8.71163263561644</v>
      </c>
      <c r="EI190" s="0" t="n">
        <f aca="false">DX190*'Dist Horaria'!$R$6</f>
        <v>8.71163263561644</v>
      </c>
      <c r="EJ190" s="0" t="n">
        <f aca="false">DX190*'Dist Horaria'!$S$6</f>
        <v>8.71163263561644</v>
      </c>
      <c r="EK190" s="0" t="n">
        <f aca="false">DX190*'Dist Horaria'!$T$6</f>
        <v>8.71163263561644</v>
      </c>
      <c r="EL190" s="0" t="n">
        <f aca="false">DX190*'Dist Horaria'!$U$6</f>
        <v>8.71163263561644</v>
      </c>
      <c r="EM190" s="0" t="n">
        <f aca="false">DX190*'Dist Horaria'!$V$6</f>
        <v>8.71163263561644</v>
      </c>
      <c r="EN190" s="0" t="n">
        <f aca="false">DX190*'Dist Horaria'!$W$6</f>
        <v>8.71163263561644</v>
      </c>
      <c r="EO190" s="0" t="n">
        <f aca="false">DX190*'Dist Horaria'!$X$6</f>
        <v>13.2748687780822</v>
      </c>
      <c r="EP190" s="0" t="n">
        <f aca="false">DX190*'Dist Horaria'!$Y$6</f>
        <v>13.2748687780822</v>
      </c>
      <c r="EQ190" s="0" t="n">
        <f aca="false">DX190*'Dist Horaria'!$Z$6</f>
        <v>13.2748687780822</v>
      </c>
      <c r="ER190" s="0" t="n">
        <f aca="false">DX190*'Dist Horaria'!$AA$6</f>
        <v>4.97807579178082</v>
      </c>
      <c r="ES190" s="0" t="n">
        <f aca="false">DX190*'Dist Horaria'!$AB$6</f>
        <v>4.97807579178082</v>
      </c>
      <c r="ET190" s="0" t="n">
        <f aca="false">DX190*'Dist Horaria'!$AC$6</f>
        <v>4.97807579178082</v>
      </c>
      <c r="EU190" s="0" t="n">
        <f aca="false">DX190*'Dist Horaria'!$AD$6</f>
        <v>4.97807579178082</v>
      </c>
      <c r="EV190" s="0" t="n">
        <f aca="false">DX190*'Dist Horaria'!$AE$6</f>
        <v>4.97807579178082</v>
      </c>
      <c r="EW190" s="0" t="n">
        <f aca="false">BB190+CA190+CZ190+DY190</f>
        <v>206.427328709996</v>
      </c>
      <c r="EX190" s="0" t="n">
        <f aca="false">BC190+CB190+DA190+DZ190</f>
        <v>205.531592475432</v>
      </c>
      <c r="EY190" s="0" t="n">
        <f aca="false">BD190+CC190+DB190+EA190</f>
        <v>204.686127560891</v>
      </c>
      <c r="EZ190" s="0" t="n">
        <f aca="false">BE190+CD190+DC190+EB190</f>
        <v>203.965824474464</v>
      </c>
      <c r="FA190" s="0" t="n">
        <f aca="false">BF190+CE190+DD190+EC190</f>
        <v>203.439454944304</v>
      </c>
      <c r="FB190" s="0" t="n">
        <f aca="false">BG190+CF190+DE190+ED190</f>
        <v>491.346460924691</v>
      </c>
      <c r="FC190" s="0" t="n">
        <f aca="false">BH190+CG190+DF190+EE190</f>
        <v>492.707875763868</v>
      </c>
      <c r="FD190" s="0" t="n">
        <f aca="false">BI190+CH190+DG190+EF190</f>
        <v>492.707875763868</v>
      </c>
      <c r="FE190" s="0" t="n">
        <f aca="false">BJ190+CI190+DH190+EG190</f>
        <v>344.360869187571</v>
      </c>
      <c r="FF190" s="0" t="n">
        <f aca="false">BK190+CJ190+DI190+EH190</f>
        <v>348.772563021978</v>
      </c>
      <c r="FG190" s="0" t="n">
        <f aca="false">BL190+CK190+DJ190+EI190</f>
        <v>351.981067628819</v>
      </c>
      <c r="FH190" s="0" t="n">
        <f aca="false">BM190+CL190+DK190+EJ190</f>
        <v>353.58531993224</v>
      </c>
      <c r="FI190" s="0" t="n">
        <f aca="false">BN190+CM190+DL190+EK190</f>
        <v>353.986383008095</v>
      </c>
      <c r="FJ190" s="0" t="n">
        <f aca="false">BO190+CN190+DM190+EL190</f>
        <v>353.58531993224</v>
      </c>
      <c r="FK190" s="0" t="n">
        <f aca="false">BP190+CO190+DN190+EM190</f>
        <v>352.78319378053</v>
      </c>
      <c r="FL190" s="0" t="n">
        <f aca="false">BQ190+CP190+DO190+EN190</f>
        <v>351.580004552964</v>
      </c>
      <c r="FM190" s="0" t="n">
        <f aca="false">BR190+CQ190+DP190+EO190</f>
        <v>509.162862227937</v>
      </c>
      <c r="FN190" s="0" t="n">
        <f aca="false">BS190+CR190+DQ190+EP190</f>
        <v>508.068474940551</v>
      </c>
      <c r="FO190" s="0" t="n">
        <f aca="false">BT190+CS190+DR190+EQ190</f>
        <v>502.111617818417</v>
      </c>
      <c r="FP190" s="0" t="n">
        <f aca="false">BU190+CT190+DS190+ER190</f>
        <v>211.865310773882</v>
      </c>
      <c r="FQ190" s="0" t="n">
        <f aca="false">BV190+CU190+DT190+ES190</f>
        <v>207.586461281444</v>
      </c>
      <c r="FR190" s="0" t="n">
        <f aca="false">BW190+CV190+DU190+ET190</f>
        <v>210.490460820329</v>
      </c>
      <c r="FS190" s="0" t="n">
        <f aca="false">BX190+CW190+DV190+EU190</f>
        <v>209.499600178265</v>
      </c>
      <c r="FT190" s="0" t="n">
        <f aca="false">BY190+CX190+DW190+EV190</f>
        <v>208.451327457585</v>
      </c>
      <c r="FU190" s="0" t="n">
        <f aca="false">AM190*'Dist Horaria'!$H$10</f>
        <v>0.108171503740821</v>
      </c>
      <c r="FV190" s="0" t="n">
        <f aca="false">AM190*'Dist Horaria'!$I$10</f>
        <v>0.101236589367661</v>
      </c>
      <c r="FW190" s="0" t="n">
        <f aca="false">AM190*'Dist Horaria'!$J$10</f>
        <v>0.100798326931226</v>
      </c>
      <c r="FX190" s="0" t="n">
        <f aca="false">AM190*'Dist Horaria'!$K$10</f>
        <v>0.0978994016878064</v>
      </c>
      <c r="FY190" s="0" t="n">
        <f aca="false">AM190*'Dist Horaria'!$L$10</f>
        <v>0.0979385794675489</v>
      </c>
      <c r="FZ190" s="0" t="n">
        <f aca="false">AM190*'Dist Horaria'!$M$10</f>
        <v>0.104798310461314</v>
      </c>
      <c r="GA190" s="0" t="n">
        <f aca="false">AM190*'Dist Horaria'!$N$10</f>
        <v>0.0991435334303225</v>
      </c>
      <c r="GB190" s="0" t="n">
        <f aca="false">AM190*'Dist Horaria'!$O$10</f>
        <v>0.0974513380282734</v>
      </c>
      <c r="GC190" s="0" t="n">
        <f aca="false">AM190*'Dist Horaria'!$P$10</f>
        <v>0.0989635596573598</v>
      </c>
      <c r="GD190" s="0" t="n">
        <f aca="false">AM190*'Dist Horaria'!$Q$10</f>
        <v>0.0895586828381477</v>
      </c>
      <c r="GE190" s="0" t="n">
        <f aca="false">AM190*'Dist Horaria'!$R$10</f>
        <v>0.109275042834995</v>
      </c>
      <c r="GF190" s="0" t="n">
        <f aca="false">AM190*'Dist Horaria'!$S$10</f>
        <v>0.0933251315545241</v>
      </c>
      <c r="GG190" s="0" t="n">
        <f aca="false">AR190*'Dist Horaria'!$H$10</f>
        <v>0.113150518146629</v>
      </c>
      <c r="GH190" s="0" t="n">
        <f aca="false">AR190*'Dist Horaria'!$I$10</f>
        <v>0.105896397352434</v>
      </c>
      <c r="GI190" s="0" t="n">
        <f aca="false">AR190*'Dist Horaria'!$J$10</f>
        <v>0.105437962181878</v>
      </c>
      <c r="GJ190" s="0" t="n">
        <f aca="false">AR190*'Dist Horaria'!$K$10</f>
        <v>0.102405602623049</v>
      </c>
      <c r="GK190" s="0" t="n">
        <f aca="false">AR190*'Dist Horaria'!$L$10</f>
        <v>0.102446583712564</v>
      </c>
      <c r="GL190" s="0" t="n">
        <f aca="false">AR190*'Dist Horaria'!$M$10</f>
        <v>0.109622060519752</v>
      </c>
      <c r="GM190" s="0" t="n">
        <f aca="false">AR190*'Dist Horaria'!$N$10</f>
        <v>0.103707000370516</v>
      </c>
      <c r="GN190" s="0" t="n">
        <f aca="false">AR190*'Dist Horaria'!$O$10</f>
        <v>0.10193691508996</v>
      </c>
      <c r="GO190" s="0" t="n">
        <f aca="false">AR190*'Dist Horaria'!$P$10</f>
        <v>0.10351874260429</v>
      </c>
      <c r="GP190" s="0" t="n">
        <f aca="false">AR190*'Dist Horaria'!$Q$10</f>
        <v>0.0936809697306798</v>
      </c>
      <c r="GQ190" s="0" t="n">
        <f aca="false">AR190*'Dist Horaria'!$R$10</f>
        <v>0.114304851922001</v>
      </c>
      <c r="GR190" s="0" t="n">
        <f aca="false">AR190*'Dist Horaria'!$S$10</f>
        <v>0.0976207839062487</v>
      </c>
      <c r="GS190" s="0" t="n">
        <f aca="false">AW190*'Dist Horaria'!$H$10</f>
        <v>0.00655945032734079</v>
      </c>
      <c r="GT190" s="0" t="n">
        <f aca="false">AW190*'Dist Horaria'!$I$10</f>
        <v>0.00613892158564836</v>
      </c>
      <c r="GU190" s="0" t="n">
        <f aca="false">AW190*'Dist Horaria'!$J$10</f>
        <v>0.00611234563373203</v>
      </c>
      <c r="GV190" s="0" t="n">
        <f aca="false">AW190*'Dist Horaria'!$K$10</f>
        <v>0.00593655667379996</v>
      </c>
      <c r="GW190" s="0" t="n">
        <f aca="false">AW190*'Dist Horaria'!$L$10</f>
        <v>0.00593893238913412</v>
      </c>
      <c r="GX190" s="0" t="n">
        <f aca="false">AW190*'Dist Horaria'!$M$10</f>
        <v>0.00635490205911607</v>
      </c>
      <c r="GY190" s="0" t="n">
        <f aca="false">AW190*'Dist Horaria'!$N$10</f>
        <v>0.00601200002147917</v>
      </c>
      <c r="GZ190" s="0" t="n">
        <f aca="false">AW190*'Dist Horaria'!$O$10</f>
        <v>0.00590938638202667</v>
      </c>
      <c r="HA190" s="0" t="n">
        <f aca="false">AW190*'Dist Horaria'!$P$10</f>
        <v>0.00600108652778493</v>
      </c>
      <c r="HB190" s="0" t="n">
        <f aca="false">AW190*'Dist Horaria'!$Q$10</f>
        <v>0.00543078085395245</v>
      </c>
      <c r="HC190" s="0" t="n">
        <f aca="false">AW190*'Dist Horaria'!$R$10</f>
        <v>0.00662636822736235</v>
      </c>
      <c r="HD190" s="0" t="n">
        <f aca="false">AW190*'Dist Horaria'!$S$10</f>
        <v>0.00565917587862312</v>
      </c>
    </row>
    <row r="191" customFormat="false" ht="13.8" hidden="false" customHeight="false" outlineLevel="0" collapsed="false">
      <c r="A191" s="0" t="n">
        <v>4.60399667107592</v>
      </c>
      <c r="B191" s="0" t="n">
        <v>-74.0672447687357</v>
      </c>
      <c r="C191" s="0" t="n">
        <v>33</v>
      </c>
      <c r="D191" s="0" t="n">
        <v>24</v>
      </c>
      <c r="E191" s="0" t="n">
        <v>2309</v>
      </c>
      <c r="F191" s="0" t="n">
        <v>91</v>
      </c>
      <c r="G191" s="0" t="s">
        <v>661</v>
      </c>
      <c r="H191" s="1" t="n">
        <v>39948</v>
      </c>
      <c r="I191" s="0" t="s">
        <v>1046</v>
      </c>
      <c r="J191" s="0" t="s">
        <v>1047</v>
      </c>
      <c r="L191" s="0" t="s">
        <v>1048</v>
      </c>
      <c r="M191" s="0" t="s">
        <v>1049</v>
      </c>
      <c r="N191" s="0" t="n">
        <v>24</v>
      </c>
      <c r="R191" s="0" t="n">
        <v>30</v>
      </c>
      <c r="S191" s="0" t="n">
        <v>365</v>
      </c>
      <c r="T191" s="0" t="n">
        <v>24</v>
      </c>
      <c r="U191" s="0" t="n">
        <v>2</v>
      </c>
      <c r="V191" s="0" t="n">
        <v>231001</v>
      </c>
      <c r="W191" s="0" t="n">
        <f aca="false">V191*12</f>
        <v>2772012</v>
      </c>
      <c r="X191" s="0" t="n">
        <v>1</v>
      </c>
      <c r="Y191" s="0" t="s">
        <v>1050</v>
      </c>
      <c r="Z191" s="0" t="n">
        <v>48425</v>
      </c>
      <c r="AB191" s="0" t="n">
        <v>0.005</v>
      </c>
      <c r="AC191" s="0" t="n">
        <v>3</v>
      </c>
      <c r="AD191" s="0" t="n">
        <v>7213.18740127832</v>
      </c>
      <c r="AE191" s="0" t="n">
        <v>3.27478708018036</v>
      </c>
      <c r="AF191" s="0" t="n">
        <f aca="false">AE191/S191</f>
        <v>0.00897201939775441</v>
      </c>
      <c r="AG191" s="0" t="n">
        <f aca="false">AE191*EXP(AB191*AC191)</f>
        <v>3.32427914892585</v>
      </c>
      <c r="AH191" s="0" t="n">
        <f aca="false">AG191/S191</f>
        <v>0.00910761410664615</v>
      </c>
      <c r="AI191" s="0" t="s">
        <v>90</v>
      </c>
      <c r="AJ191" s="0" t="n">
        <f aca="false">IF(AI191="A",'FE DISTRIBUCIÓN'!$C$2,'FE DISTRIBUCIÓN'!$C$3)</f>
        <v>4.994E-006</v>
      </c>
      <c r="AK191" s="0" t="n">
        <f aca="false">W191*AJ191</f>
        <v>13.843427928</v>
      </c>
      <c r="AL191" s="0" t="n">
        <f aca="false">AK191/365</f>
        <v>0.0379271998027397</v>
      </c>
      <c r="AM191" s="0" t="n">
        <f aca="false">AK191*EXP(AB191*AC191)</f>
        <v>14.0526445487789</v>
      </c>
      <c r="AN191" s="0" t="n">
        <f aca="false">AM191/365</f>
        <v>0.0385003960240518</v>
      </c>
      <c r="AO191" s="0" t="n">
        <v>5.223868284E-006</v>
      </c>
      <c r="AP191" s="0" t="n">
        <f aca="false">AO191*W191</f>
        <v>14.4806255696674</v>
      </c>
      <c r="AQ191" s="0" t="n">
        <f aca="false">AP191/365</f>
        <v>0.0396729467662121</v>
      </c>
      <c r="AR191" s="0" t="n">
        <f aca="false">AP191*EXP(AB191*AC191)</f>
        <v>14.6994721995778</v>
      </c>
      <c r="AS191" s="0" t="n">
        <f aca="false">AR191/365</f>
        <v>0.0402725265741858</v>
      </c>
      <c r="AT191" s="0" t="n">
        <v>3.02832944E-007</v>
      </c>
      <c r="AU191" s="0" t="n">
        <f aca="false">AT191*W191</f>
        <v>0.839456554763328</v>
      </c>
      <c r="AV191" s="0" t="n">
        <f aca="false">AU191/365</f>
        <v>0.00229988097195432</v>
      </c>
      <c r="AW191" s="0" t="n">
        <f aca="false">AU191*EXP(AB191*AC191)</f>
        <v>0.852143315917555</v>
      </c>
      <c r="AX191" s="0" t="n">
        <f aca="false">AW191/365</f>
        <v>0.00233463922169193</v>
      </c>
      <c r="AY191" s="0" t="n">
        <f aca="false">AW191+AR191+AM191+AG191</f>
        <v>32.9285392132001</v>
      </c>
      <c r="AZ191" s="0" t="n">
        <f aca="false">AH191+AN191+AS191+AX191</f>
        <v>0.0902151759265757</v>
      </c>
      <c r="BA191" s="0" t="n">
        <f aca="false">AH191*1000000</f>
        <v>9107.61410664615</v>
      </c>
      <c r="BB191" s="0" t="n">
        <f aca="false">BA191*'Dist Horaria'!$H$3</f>
        <v>317.350637453007</v>
      </c>
      <c r="BC191" s="0" t="n">
        <f aca="false">BA191*'Dist Horaria'!$I$3</f>
        <v>308.861210797508</v>
      </c>
      <c r="BD191" s="0" t="n">
        <f aca="false">BA191*'Dist Horaria'!$J$3</f>
        <v>300.848235431725</v>
      </c>
      <c r="BE191" s="0" t="n">
        <f aca="false">BA191*'Dist Horaria'!$K$3</f>
        <v>294.021493377543</v>
      </c>
      <c r="BF191" s="0" t="n">
        <f aca="false">BA191*'Dist Horaria'!$L$3</f>
        <v>289.03277532913</v>
      </c>
      <c r="BG191" s="0" t="n">
        <f aca="false">BA191*'Dist Horaria'!$M$3</f>
        <v>285.892053102382</v>
      </c>
      <c r="BH191" s="0" t="n">
        <f aca="false">BA191*'Dist Horaria'!$N$3</f>
        <v>298.794993699094</v>
      </c>
      <c r="BI191" s="0" t="n">
        <f aca="false">BA191*'Dist Horaria'!$O$3</f>
        <v>298.794993699094</v>
      </c>
      <c r="BJ191" s="0" t="n">
        <f aca="false">BA191*'Dist Horaria'!$P$3</f>
        <v>395.315858925263</v>
      </c>
      <c r="BK191" s="0" t="n">
        <f aca="false">BA191*'Dist Horaria'!$Q$3</f>
        <v>437.128113234666</v>
      </c>
      <c r="BL191" s="0" t="n">
        <f aca="false">BA191*'Dist Horaria'!$R$3</f>
        <v>467.537025459686</v>
      </c>
      <c r="BM191" s="0" t="n">
        <f aca="false">BA191*'Dist Horaria'!$S$3</f>
        <v>482.741481572197</v>
      </c>
      <c r="BN191" s="0" t="n">
        <f aca="false">BA191*'Dist Horaria'!$T$3</f>
        <v>486.542595600324</v>
      </c>
      <c r="BO191" s="0" t="n">
        <f aca="false">BA191*'Dist Horaria'!$U$3</f>
        <v>482.741481572197</v>
      </c>
      <c r="BP191" s="0" t="n">
        <f aca="false">BA191*'Dist Horaria'!$V$3</f>
        <v>475.139253515942</v>
      </c>
      <c r="BQ191" s="0" t="n">
        <f aca="false">BA191*'Dist Horaria'!$W$3</f>
        <v>463.735911431559</v>
      </c>
      <c r="BR191" s="0" t="n">
        <f aca="false">BA191*'Dist Horaria'!$X$3</f>
        <v>454.748716808232</v>
      </c>
      <c r="BS191" s="0" t="n">
        <f aca="false">BA191*'Dist Horaria'!$Y$3</f>
        <v>444.376555617833</v>
      </c>
      <c r="BT191" s="0" t="n">
        <f aca="false">BA191*'Dist Horaria'!$Z$3</f>
        <v>387.919867047805</v>
      </c>
      <c r="BU191" s="0" t="n">
        <f aca="false">BA191*'Dist Horaria'!$AA$3</f>
        <v>368.889637555838</v>
      </c>
      <c r="BV191" s="0" t="n">
        <f aca="false">BA191*'Dist Horaria'!$AB$3</f>
        <v>328.336428324919</v>
      </c>
      <c r="BW191" s="0" t="n">
        <f aca="false">BA191*'Dist Horaria'!$AC$3</f>
        <v>355.859364365328</v>
      </c>
      <c r="BX191" s="0" t="n">
        <f aca="false">BA191*'Dist Horaria'!$AD$3</f>
        <v>346.46838695252</v>
      </c>
      <c r="BY191" s="0" t="n">
        <f aca="false">BA191*'Dist Horaria'!$AE$3</f>
        <v>336.533281020901</v>
      </c>
      <c r="BZ191" s="0" t="n">
        <f aca="false">AN191*1000000</f>
        <v>38500.3960240518</v>
      </c>
      <c r="CA191" s="0" t="n">
        <f aca="false">BZ191*'Dist Horaria'!$H$6</f>
        <v>962.509900601295</v>
      </c>
      <c r="CB191" s="0" t="n">
        <f aca="false">BZ191*'Dist Horaria'!$I$6</f>
        <v>962.509900601295</v>
      </c>
      <c r="CC191" s="0" t="n">
        <f aca="false">BZ191*'Dist Horaria'!$J$6</f>
        <v>962.509900601295</v>
      </c>
      <c r="CD191" s="0" t="n">
        <f aca="false">BZ191*'Dist Horaria'!$K$6</f>
        <v>962.509900601295</v>
      </c>
      <c r="CE191" s="0" t="n">
        <f aca="false">BZ191*'Dist Horaria'!$L$6</f>
        <v>962.509900601295</v>
      </c>
      <c r="CF191" s="0" t="n">
        <f aca="false">BZ191*'Dist Horaria'!$M$6</f>
        <v>2566.69306827012</v>
      </c>
      <c r="CG191" s="0" t="n">
        <f aca="false">BZ191*'Dist Horaria'!$N$6</f>
        <v>2566.69306827012</v>
      </c>
      <c r="CH191" s="0" t="n">
        <f aca="false">BZ191*'Dist Horaria'!$O$6</f>
        <v>2566.69306827012</v>
      </c>
      <c r="CI191" s="0" t="n">
        <f aca="false">BZ191*'Dist Horaria'!$P$6</f>
        <v>1684.39232605227</v>
      </c>
      <c r="CJ191" s="0" t="n">
        <f aca="false">BZ191*'Dist Horaria'!$Q$6</f>
        <v>1684.39232605227</v>
      </c>
      <c r="CK191" s="0" t="n">
        <f aca="false">BZ191*'Dist Horaria'!$R$6</f>
        <v>1684.39232605227</v>
      </c>
      <c r="CL191" s="0" t="n">
        <f aca="false">BZ191*'Dist Horaria'!$S$6</f>
        <v>1684.39232605227</v>
      </c>
      <c r="CM191" s="0" t="n">
        <f aca="false">BZ191*'Dist Horaria'!$T$6</f>
        <v>1684.39232605227</v>
      </c>
      <c r="CN191" s="0" t="n">
        <f aca="false">BZ191*'Dist Horaria'!$U$6</f>
        <v>1684.39232605227</v>
      </c>
      <c r="CO191" s="0" t="n">
        <f aca="false">BZ191*'Dist Horaria'!$V$6</f>
        <v>1684.39232605227</v>
      </c>
      <c r="CP191" s="0" t="n">
        <f aca="false">BZ191*'Dist Horaria'!$W$6</f>
        <v>1684.39232605227</v>
      </c>
      <c r="CQ191" s="0" t="n">
        <f aca="false">BZ191*'Dist Horaria'!$X$6</f>
        <v>2566.69306827012</v>
      </c>
      <c r="CR191" s="0" t="n">
        <f aca="false">BZ191*'Dist Horaria'!$Y$6</f>
        <v>2566.69306827012</v>
      </c>
      <c r="CS191" s="0" t="n">
        <f aca="false">BZ191*'Dist Horaria'!$Z$6</f>
        <v>2566.69306827012</v>
      </c>
      <c r="CT191" s="0" t="n">
        <f aca="false">BZ191*'Dist Horaria'!$AA$6</f>
        <v>962.509900601295</v>
      </c>
      <c r="CU191" s="0" t="n">
        <f aca="false">BZ191*'Dist Horaria'!$AB$6</f>
        <v>962.509900601295</v>
      </c>
      <c r="CV191" s="0" t="n">
        <f aca="false">BZ191*'Dist Horaria'!$AC$6</f>
        <v>962.509900601295</v>
      </c>
      <c r="CW191" s="0" t="n">
        <f aca="false">BZ191*'Dist Horaria'!$AD$6</f>
        <v>962.509900601295</v>
      </c>
      <c r="CX191" s="0" t="n">
        <f aca="false">BZ191*'Dist Horaria'!$AE$6</f>
        <v>962.509900601295</v>
      </c>
      <c r="CY191" s="0" t="n">
        <f aca="false">AS191*1000000</f>
        <v>40272.5265741858</v>
      </c>
      <c r="CZ191" s="0" t="n">
        <f aca="false">CY191*'Dist Horaria'!$H$6</f>
        <v>1006.81316435465</v>
      </c>
      <c r="DA191" s="0" t="n">
        <f aca="false">CY191*'Dist Horaria'!$I$6</f>
        <v>1006.81316435465</v>
      </c>
      <c r="DB191" s="0" t="n">
        <f aca="false">CY191*'Dist Horaria'!$J$6</f>
        <v>1006.81316435465</v>
      </c>
      <c r="DC191" s="0" t="n">
        <f aca="false">CY191*'Dist Horaria'!$K$6</f>
        <v>1006.81316435465</v>
      </c>
      <c r="DD191" s="0" t="n">
        <f aca="false">CY191*'Dist Horaria'!$L$6</f>
        <v>1006.81316435465</v>
      </c>
      <c r="DE191" s="0" t="n">
        <f aca="false">CY191*'Dist Horaria'!$M$6</f>
        <v>2684.83510494572</v>
      </c>
      <c r="DF191" s="0" t="n">
        <f aca="false">CY191*'Dist Horaria'!$N$6</f>
        <v>2684.83510494572</v>
      </c>
      <c r="DG191" s="0" t="n">
        <f aca="false">CY191*'Dist Horaria'!$O$6</f>
        <v>2684.83510494572</v>
      </c>
      <c r="DH191" s="0" t="n">
        <f aca="false">CY191*'Dist Horaria'!$P$6</f>
        <v>1761.92303762063</v>
      </c>
      <c r="DI191" s="0" t="n">
        <f aca="false">CY191*'Dist Horaria'!$Q$6</f>
        <v>1761.92303762063</v>
      </c>
      <c r="DJ191" s="0" t="n">
        <f aca="false">CY191*'Dist Horaria'!$R$6</f>
        <v>1761.92303762063</v>
      </c>
      <c r="DK191" s="0" t="n">
        <f aca="false">CY191*'Dist Horaria'!$S$6</f>
        <v>1761.92303762063</v>
      </c>
      <c r="DL191" s="0" t="n">
        <f aca="false">CY191*'Dist Horaria'!$T$6</f>
        <v>1761.92303762063</v>
      </c>
      <c r="DM191" s="0" t="n">
        <f aca="false">CY191*'Dist Horaria'!$U$6</f>
        <v>1761.92303762063</v>
      </c>
      <c r="DN191" s="0" t="n">
        <f aca="false">CY191*'Dist Horaria'!$V$6</f>
        <v>1761.92303762063</v>
      </c>
      <c r="DO191" s="0" t="n">
        <f aca="false">CY191*'Dist Horaria'!$W$6</f>
        <v>1761.92303762063</v>
      </c>
      <c r="DP191" s="0" t="n">
        <f aca="false">CY191*'Dist Horaria'!$X$6</f>
        <v>2684.83510494572</v>
      </c>
      <c r="DQ191" s="0" t="n">
        <f aca="false">CY191*'Dist Horaria'!$Y$6</f>
        <v>2684.83510494572</v>
      </c>
      <c r="DR191" s="0" t="n">
        <f aca="false">CY191*'Dist Horaria'!$Z$6</f>
        <v>2684.83510494572</v>
      </c>
      <c r="DS191" s="0" t="n">
        <f aca="false">CY191*'Dist Horaria'!$AA$6</f>
        <v>1006.81316435465</v>
      </c>
      <c r="DT191" s="0" t="n">
        <f aca="false">CY191*'Dist Horaria'!$AB$6</f>
        <v>1006.81316435465</v>
      </c>
      <c r="DU191" s="0" t="n">
        <f aca="false">CY191*'Dist Horaria'!$AC$6</f>
        <v>1006.81316435465</v>
      </c>
      <c r="DV191" s="0" t="n">
        <f aca="false">CY191*'Dist Horaria'!$AD$6</f>
        <v>1006.81316435465</v>
      </c>
      <c r="DW191" s="0" t="n">
        <f aca="false">CY191*'Dist Horaria'!$AE$6</f>
        <v>1006.81316435465</v>
      </c>
      <c r="DX191" s="0" t="n">
        <f aca="false">AX191*1000000</f>
        <v>2334.63922169193</v>
      </c>
      <c r="DY191" s="0" t="n">
        <f aca="false">DX191*'Dist Horaria'!$H$6</f>
        <v>58.3659805422983</v>
      </c>
      <c r="DZ191" s="0" t="n">
        <f aca="false">DX191*'Dist Horaria'!$I$6</f>
        <v>58.3659805422983</v>
      </c>
      <c r="EA191" s="0" t="n">
        <f aca="false">DX191*'Dist Horaria'!$J$6</f>
        <v>58.3659805422983</v>
      </c>
      <c r="EB191" s="0" t="n">
        <f aca="false">DX191*'Dist Horaria'!$K$6</f>
        <v>58.3659805422983</v>
      </c>
      <c r="EC191" s="0" t="n">
        <f aca="false">DX191*'Dist Horaria'!$L$6</f>
        <v>58.3659805422983</v>
      </c>
      <c r="ED191" s="0" t="n">
        <f aca="false">DX191*'Dist Horaria'!$M$6</f>
        <v>155.642614779462</v>
      </c>
      <c r="EE191" s="0" t="n">
        <f aca="false">DX191*'Dist Horaria'!$N$6</f>
        <v>155.642614779462</v>
      </c>
      <c r="EF191" s="0" t="n">
        <f aca="false">DX191*'Dist Horaria'!$O$6</f>
        <v>155.642614779462</v>
      </c>
      <c r="EG191" s="0" t="n">
        <f aca="false">DX191*'Dist Horaria'!$P$6</f>
        <v>102.140465949022</v>
      </c>
      <c r="EH191" s="0" t="n">
        <f aca="false">DX191*'Dist Horaria'!$Q$6</f>
        <v>102.140465949022</v>
      </c>
      <c r="EI191" s="0" t="n">
        <f aca="false">DX191*'Dist Horaria'!$R$6</f>
        <v>102.140465949022</v>
      </c>
      <c r="EJ191" s="0" t="n">
        <f aca="false">DX191*'Dist Horaria'!$S$6</f>
        <v>102.140465949022</v>
      </c>
      <c r="EK191" s="0" t="n">
        <f aca="false">DX191*'Dist Horaria'!$T$6</f>
        <v>102.140465949022</v>
      </c>
      <c r="EL191" s="0" t="n">
        <f aca="false">DX191*'Dist Horaria'!$U$6</f>
        <v>102.140465949022</v>
      </c>
      <c r="EM191" s="0" t="n">
        <f aca="false">DX191*'Dist Horaria'!$V$6</f>
        <v>102.140465949022</v>
      </c>
      <c r="EN191" s="0" t="n">
        <f aca="false">DX191*'Dist Horaria'!$W$6</f>
        <v>102.140465949022</v>
      </c>
      <c r="EO191" s="0" t="n">
        <f aca="false">DX191*'Dist Horaria'!$X$6</f>
        <v>155.642614779462</v>
      </c>
      <c r="EP191" s="0" t="n">
        <f aca="false">DX191*'Dist Horaria'!$Y$6</f>
        <v>155.642614779462</v>
      </c>
      <c r="EQ191" s="0" t="n">
        <f aca="false">DX191*'Dist Horaria'!$Z$6</f>
        <v>155.642614779462</v>
      </c>
      <c r="ER191" s="0" t="n">
        <f aca="false">DX191*'Dist Horaria'!$AA$6</f>
        <v>58.3659805422983</v>
      </c>
      <c r="ES191" s="0" t="n">
        <f aca="false">DX191*'Dist Horaria'!$AB$6</f>
        <v>58.3659805422983</v>
      </c>
      <c r="ET191" s="0" t="n">
        <f aca="false">DX191*'Dist Horaria'!$AC$6</f>
        <v>58.3659805422983</v>
      </c>
      <c r="EU191" s="0" t="n">
        <f aca="false">DX191*'Dist Horaria'!$AD$6</f>
        <v>58.3659805422983</v>
      </c>
      <c r="EV191" s="0" t="n">
        <f aca="false">DX191*'Dist Horaria'!$AE$6</f>
        <v>58.3659805422983</v>
      </c>
      <c r="EW191" s="0" t="n">
        <f aca="false">BB191+CA191+CZ191+DY191</f>
        <v>2345.03968295125</v>
      </c>
      <c r="EX191" s="0" t="n">
        <f aca="false">BC191+CB191+DA191+DZ191</f>
        <v>2336.55025629575</v>
      </c>
      <c r="EY191" s="0" t="n">
        <f aca="false">BD191+CC191+DB191+EA191</f>
        <v>2328.53728092996</v>
      </c>
      <c r="EZ191" s="0" t="n">
        <f aca="false">BE191+CD191+DC191+EB191</f>
        <v>2321.71053887578</v>
      </c>
      <c r="FA191" s="0" t="n">
        <f aca="false">BF191+CE191+DD191+EC191</f>
        <v>2316.72182082737</v>
      </c>
      <c r="FB191" s="0" t="n">
        <f aca="false">BG191+CF191+DE191+ED191</f>
        <v>5693.06284109769</v>
      </c>
      <c r="FC191" s="0" t="n">
        <f aca="false">BH191+CG191+DF191+EE191</f>
        <v>5705.9657816944</v>
      </c>
      <c r="FD191" s="0" t="n">
        <f aca="false">BI191+CH191+DG191+EF191</f>
        <v>5705.9657816944</v>
      </c>
      <c r="FE191" s="0" t="n">
        <f aca="false">BJ191+CI191+DH191+EG191</f>
        <v>3943.77168854718</v>
      </c>
      <c r="FF191" s="0" t="n">
        <f aca="false">BK191+CJ191+DI191+EH191</f>
        <v>3985.58394285658</v>
      </c>
      <c r="FG191" s="0" t="n">
        <f aca="false">BL191+CK191+DJ191+EI191</f>
        <v>4015.99285508161</v>
      </c>
      <c r="FH191" s="0" t="n">
        <f aca="false">BM191+CL191+DK191+EJ191</f>
        <v>4031.19731119411</v>
      </c>
      <c r="FI191" s="0" t="n">
        <f aca="false">BN191+CM191+DL191+EK191</f>
        <v>4034.99842522224</v>
      </c>
      <c r="FJ191" s="0" t="n">
        <f aca="false">BO191+CN191+DM191+EL191</f>
        <v>4031.19731119411</v>
      </c>
      <c r="FK191" s="0" t="n">
        <f aca="false">BP191+CO191+DN191+EM191</f>
        <v>4023.59508313786</v>
      </c>
      <c r="FL191" s="0" t="n">
        <f aca="false">BQ191+CP191+DO191+EN191</f>
        <v>4012.19174105348</v>
      </c>
      <c r="FM191" s="0" t="n">
        <f aca="false">BR191+CQ191+DP191+EO191</f>
        <v>5861.91950480354</v>
      </c>
      <c r="FN191" s="0" t="n">
        <f aca="false">BS191+CR191+DQ191+EP191</f>
        <v>5851.54734361314</v>
      </c>
      <c r="FO191" s="0" t="n">
        <f aca="false">BT191+CS191+DR191+EQ191</f>
        <v>5795.09065504311</v>
      </c>
      <c r="FP191" s="0" t="n">
        <f aca="false">BU191+CT191+DS191+ER191</f>
        <v>2396.57868305408</v>
      </c>
      <c r="FQ191" s="0" t="n">
        <f aca="false">BV191+CU191+DT191+ES191</f>
        <v>2356.02547382316</v>
      </c>
      <c r="FR191" s="0" t="n">
        <f aca="false">BW191+CV191+DU191+ET191</f>
        <v>2383.54840986357</v>
      </c>
      <c r="FS191" s="0" t="n">
        <f aca="false">BX191+CW191+DV191+EU191</f>
        <v>2374.15743245076</v>
      </c>
      <c r="FT191" s="0" t="n">
        <f aca="false">BY191+CX191+DW191+EV191</f>
        <v>2364.22232651914</v>
      </c>
      <c r="FU191" s="0" t="n">
        <f aca="false">AM191*'Dist Horaria'!$H$10</f>
        <v>1.26826833231267</v>
      </c>
      <c r="FV191" s="0" t="n">
        <f aca="false">AM191*'Dist Horaria'!$I$10</f>
        <v>1.18695918912231</v>
      </c>
      <c r="FW191" s="0" t="n">
        <f aca="false">AM191*'Dist Horaria'!$J$10</f>
        <v>1.18182073444478</v>
      </c>
      <c r="FX191" s="0" t="n">
        <f aca="false">AM191*'Dist Horaria'!$K$10</f>
        <v>1.14783197625223</v>
      </c>
      <c r="FY191" s="0" t="n">
        <f aca="false">AM191*'Dist Horaria'!$L$10</f>
        <v>1.14829132030921</v>
      </c>
      <c r="FZ191" s="0" t="n">
        <f aca="false">AM191*'Dist Horaria'!$M$10</f>
        <v>1.22871896794939</v>
      </c>
      <c r="GA191" s="0" t="n">
        <f aca="false">AM191*'Dist Horaria'!$N$10</f>
        <v>1.16241893155645</v>
      </c>
      <c r="GB191" s="0" t="n">
        <f aca="false">AM191*'Dist Horaria'!$O$10</f>
        <v>1.14257860608916</v>
      </c>
      <c r="GC191" s="0" t="n">
        <f aca="false">AM191*'Dist Horaria'!$P$10</f>
        <v>1.1603088098608</v>
      </c>
      <c r="GD191" s="0" t="n">
        <f aca="false">AM191*'Dist Horaria'!$Q$10</f>
        <v>1.05004032854535</v>
      </c>
      <c r="GE191" s="0" t="n">
        <f aca="false">AM191*'Dist Horaria'!$R$10</f>
        <v>1.28120689411692</v>
      </c>
      <c r="GF191" s="0" t="n">
        <f aca="false">AM191*'Dist Horaria'!$S$10</f>
        <v>1.09420045821966</v>
      </c>
      <c r="GG191" s="0" t="n">
        <f aca="false">AR191*'Dist Horaria'!$H$10</f>
        <v>1.32664531773522</v>
      </c>
      <c r="GH191" s="0" t="n">
        <f aca="false">AR191*'Dist Horaria'!$I$10</f>
        <v>1.24159360481746</v>
      </c>
      <c r="GI191" s="0" t="n">
        <f aca="false">AR191*'Dist Horaria'!$J$10</f>
        <v>1.23621863276725</v>
      </c>
      <c r="GJ191" s="0" t="n">
        <f aca="false">AR191*'Dist Horaria'!$K$10</f>
        <v>1.20066540971267</v>
      </c>
      <c r="GK191" s="0" t="n">
        <f aca="false">AR191*'Dist Horaria'!$L$10</f>
        <v>1.20114589686739</v>
      </c>
      <c r="GL191" s="0" t="n">
        <f aca="false">AR191*'Dist Horaria'!$M$10</f>
        <v>1.28527553997197</v>
      </c>
      <c r="GM191" s="0" t="n">
        <f aca="false">AR191*'Dist Horaria'!$N$10</f>
        <v>1.21592378639946</v>
      </c>
      <c r="GN191" s="0" t="n">
        <f aca="false">AR191*'Dist Horaria'!$O$10</f>
        <v>1.19517023274451</v>
      </c>
      <c r="GO191" s="0" t="n">
        <f aca="false">AR191*'Dist Horaria'!$P$10</f>
        <v>1.21371653814129</v>
      </c>
      <c r="GP191" s="0" t="n">
        <f aca="false">AR191*'Dist Horaria'!$Q$10</f>
        <v>1.09837252086684</v>
      </c>
      <c r="GQ191" s="0" t="n">
        <f aca="false">AR191*'Dist Horaria'!$R$10</f>
        <v>1.34017942719654</v>
      </c>
      <c r="GR191" s="0" t="n">
        <f aca="false">AR191*'Dist Horaria'!$S$10</f>
        <v>1.14456529235722</v>
      </c>
      <c r="GS191" s="0" t="n">
        <f aca="false">AW191*'Dist Horaria'!$H$10</f>
        <v>0.0769069749411724</v>
      </c>
      <c r="GT191" s="0" t="n">
        <f aca="false">AW191*'Dist Horaria'!$I$10</f>
        <v>0.071976440858983</v>
      </c>
      <c r="GU191" s="0" t="n">
        <f aca="false">AW191*'Dist Horaria'!$J$10</f>
        <v>0.0716648482763625</v>
      </c>
      <c r="GV191" s="0" t="n">
        <f aca="false">AW191*'Dist Horaria'!$K$10</f>
        <v>0.0696037918674009</v>
      </c>
      <c r="GW191" s="0" t="n">
        <f aca="false">AW191*'Dist Horaria'!$L$10</f>
        <v>0.069631646195211</v>
      </c>
      <c r="GX191" s="0" t="n">
        <f aca="false">AW191*'Dist Horaria'!$M$10</f>
        <v>0.0745087269548969</v>
      </c>
      <c r="GY191" s="0" t="n">
        <f aca="false">AW191*'Dist Horaria'!$N$10</f>
        <v>0.0704883354434471</v>
      </c>
      <c r="GZ191" s="0" t="n">
        <f aca="false">AW191*'Dist Horaria'!$O$10</f>
        <v>0.06928523088374</v>
      </c>
      <c r="HA191" s="0" t="n">
        <f aca="false">AW191*'Dist Horaria'!$P$10</f>
        <v>0.0703603790226834</v>
      </c>
      <c r="HB191" s="0" t="n">
        <f aca="false">AW191*'Dist Horaria'!$Q$10</f>
        <v>0.0636737693256139</v>
      </c>
      <c r="HC191" s="0" t="n">
        <f aca="false">AW191*'Dist Horaria'!$R$10</f>
        <v>0.0776915609969007</v>
      </c>
      <c r="HD191" s="0" t="n">
        <f aca="false">AW191*'Dist Horaria'!$S$10</f>
        <v>0.0663516111511432</v>
      </c>
    </row>
    <row r="192" customFormat="false" ht="13.8" hidden="false" customHeight="false" outlineLevel="0" collapsed="false">
      <c r="A192" s="0" t="n">
        <v>4.7419744603798</v>
      </c>
      <c r="B192" s="0" t="n">
        <v>-74.0991049384287</v>
      </c>
      <c r="C192" s="0" t="n">
        <v>29</v>
      </c>
      <c r="D192" s="0" t="n">
        <v>40</v>
      </c>
      <c r="E192" s="0" t="n">
        <v>59</v>
      </c>
      <c r="F192" s="0" t="n">
        <v>92</v>
      </c>
      <c r="G192" s="0" t="s">
        <v>682</v>
      </c>
      <c r="H192" s="1" t="n">
        <v>41011</v>
      </c>
      <c r="I192" s="0" t="s">
        <v>1051</v>
      </c>
      <c r="J192" s="0" t="s">
        <v>1052</v>
      </c>
      <c r="L192" s="0" t="s">
        <v>1053</v>
      </c>
      <c r="M192" s="0" t="s">
        <v>1054</v>
      </c>
      <c r="R192" s="0" t="n">
        <v>30</v>
      </c>
      <c r="S192" s="0" t="n">
        <v>365</v>
      </c>
      <c r="T192" s="0" t="n">
        <v>24</v>
      </c>
      <c r="V192" s="0" t="n">
        <v>100000</v>
      </c>
      <c r="W192" s="0" t="n">
        <f aca="false">V192*12</f>
        <v>1200000</v>
      </c>
      <c r="X192" s="0" t="n">
        <v>1</v>
      </c>
      <c r="Y192" s="0" t="s">
        <v>1055</v>
      </c>
      <c r="Z192" s="0" t="n">
        <v>42264</v>
      </c>
      <c r="AB192" s="0" t="n">
        <v>0.005</v>
      </c>
      <c r="AC192" s="0" t="n">
        <v>0</v>
      </c>
      <c r="AD192" s="0" t="n">
        <v>5204.98789563041</v>
      </c>
      <c r="AE192" s="0" t="n">
        <f aca="false">AD192/2204.59</f>
        <v>2.36097773083903</v>
      </c>
      <c r="AF192" s="0" t="n">
        <f aca="false">AE192/S192</f>
        <v>0.00646843213928501</v>
      </c>
      <c r="AG192" s="0" t="n">
        <f aca="false">AE192*EXP(AB192*AC192)</f>
        <v>2.36097773083903</v>
      </c>
      <c r="AH192" s="0" t="n">
        <f aca="false">AG192/S192</f>
        <v>0.00646843213928501</v>
      </c>
      <c r="AI192" s="0" t="s">
        <v>90</v>
      </c>
      <c r="AJ192" s="0" t="n">
        <f aca="false">IF(AI192="A",'FE DISTRIBUCIÓN'!$C$2,'FE DISTRIBUCIÓN'!$C$3)</f>
        <v>4.994E-006</v>
      </c>
      <c r="AK192" s="0" t="n">
        <f aca="false">W192*AJ192</f>
        <v>5.9928</v>
      </c>
      <c r="AL192" s="0" t="n">
        <f aca="false">AK192/365</f>
        <v>0.0164186301369863</v>
      </c>
      <c r="AM192" s="0" t="n">
        <f aca="false">AK192*EXP(AB192*AC192)</f>
        <v>5.9928</v>
      </c>
      <c r="AN192" s="0" t="n">
        <f aca="false">AM192/365</f>
        <v>0.0164186301369863</v>
      </c>
      <c r="AO192" s="0" t="n">
        <v>5.223868284E-006</v>
      </c>
      <c r="AP192" s="0" t="n">
        <f aca="false">AO192*W192</f>
        <v>6.2686419408</v>
      </c>
      <c r="AQ192" s="0" t="n">
        <f aca="false">AP192/365</f>
        <v>0.0171743614816438</v>
      </c>
      <c r="AR192" s="0" t="n">
        <f aca="false">AP192*EXP(AB192*AC192)</f>
        <v>6.2686419408</v>
      </c>
      <c r="AS192" s="0" t="n">
        <f aca="false">AR192/365</f>
        <v>0.0171743614816438</v>
      </c>
      <c r="AT192" s="0" t="n">
        <v>3.02832944E-007</v>
      </c>
      <c r="AU192" s="0" t="n">
        <f aca="false">AT192*W192</f>
        <v>0.3633995328</v>
      </c>
      <c r="AV192" s="0" t="n">
        <f aca="false">AU192/365</f>
        <v>0.000995615158356164</v>
      </c>
      <c r="AW192" s="0" t="n">
        <f aca="false">AU192*EXP(AB192*AC192)</f>
        <v>0.3633995328</v>
      </c>
      <c r="AX192" s="0" t="n">
        <f aca="false">AW192/365</f>
        <v>0.000995615158356164</v>
      </c>
      <c r="AY192" s="0" t="n">
        <f aca="false">AW192+AR192+AM192+AG192</f>
        <v>14.985819204439</v>
      </c>
      <c r="AZ192" s="0" t="n">
        <f aca="false">AH192+AN192+AS192+AX192</f>
        <v>0.0410570389162713</v>
      </c>
      <c r="BA192" s="0" t="n">
        <f aca="false">AH192*1000000</f>
        <v>6468.43213928501</v>
      </c>
      <c r="BB192" s="0" t="n">
        <f aca="false">BA192*'Dist Horaria'!$H$3</f>
        <v>225.389551938267</v>
      </c>
      <c r="BC192" s="0" t="n">
        <f aca="false">BA192*'Dist Horaria'!$I$3</f>
        <v>219.360170414245</v>
      </c>
      <c r="BD192" s="0" t="n">
        <f aca="false">BA192*'Dist Horaria'!$J$3</f>
        <v>213.669175299563</v>
      </c>
      <c r="BE192" s="0" t="n">
        <f aca="false">BA192*'Dist Horaria'!$K$3</f>
        <v>208.820669731277</v>
      </c>
      <c r="BF192" s="0" t="n">
        <f aca="false">BA192*'Dist Horaria'!$L$3</f>
        <v>205.277570102732</v>
      </c>
      <c r="BG192" s="0" t="n">
        <f aca="false">BA192*'Dist Horaria'!$M$3</f>
        <v>203.046958621594</v>
      </c>
      <c r="BH192" s="0" t="n">
        <f aca="false">BA192*'Dist Horaria'!$N$3</f>
        <v>212.21091689538</v>
      </c>
      <c r="BI192" s="0" t="n">
        <f aca="false">BA192*'Dist Horaria'!$O$3</f>
        <v>212.21091689538</v>
      </c>
      <c r="BJ192" s="0" t="n">
        <f aca="false">BA192*'Dist Horaria'!$P$3</f>
        <v>280.762203701104</v>
      </c>
      <c r="BK192" s="0" t="n">
        <f aca="false">BA192*'Dist Horaria'!$Q$3</f>
        <v>310.458206015643</v>
      </c>
      <c r="BL192" s="0" t="n">
        <f aca="false">BA192*'Dist Horaria'!$R$3</f>
        <v>332.055298608036</v>
      </c>
      <c r="BM192" s="0" t="n">
        <f aca="false">BA192*'Dist Horaria'!$S$3</f>
        <v>342.853844904232</v>
      </c>
      <c r="BN192" s="0" t="n">
        <f aca="false">BA192*'Dist Horaria'!$T$3</f>
        <v>345.553481478281</v>
      </c>
      <c r="BO192" s="0" t="n">
        <f aca="false">BA192*'Dist Horaria'!$U$3</f>
        <v>342.853844904232</v>
      </c>
      <c r="BP192" s="0" t="n">
        <f aca="false">BA192*'Dist Horaria'!$V$3</f>
        <v>337.454571756134</v>
      </c>
      <c r="BQ192" s="0" t="n">
        <f aca="false">BA192*'Dist Horaria'!$W$3</f>
        <v>329.355662033987</v>
      </c>
      <c r="BR192" s="0" t="n">
        <f aca="false">BA192*'Dist Horaria'!$X$3</f>
        <v>322.972754516955</v>
      </c>
      <c r="BS192" s="0" t="n">
        <f aca="false">BA192*'Dist Horaria'!$Y$3</f>
        <v>315.60621263099</v>
      </c>
      <c r="BT192" s="0" t="n">
        <f aca="false">BA192*'Dist Horaria'!$Z$3</f>
        <v>275.509404120242</v>
      </c>
      <c r="BU192" s="0" t="n">
        <f aca="false">BA192*'Dist Horaria'!$AA$3</f>
        <v>261.993707624714</v>
      </c>
      <c r="BV192" s="0" t="n">
        <f aca="false">BA192*'Dist Horaria'!$AB$3</f>
        <v>233.191907409112</v>
      </c>
      <c r="BW192" s="0" t="n">
        <f aca="false">BA192*'Dist Horaria'!$AC$3</f>
        <v>252.739314882311</v>
      </c>
      <c r="BX192" s="0" t="n">
        <f aca="false">BA192*'Dist Horaria'!$AD$3</f>
        <v>246.069631757289</v>
      </c>
      <c r="BY192" s="0" t="n">
        <f aca="false">BA192*'Dist Horaria'!$AE$3</f>
        <v>239.013496334469</v>
      </c>
      <c r="BZ192" s="0" t="n">
        <f aca="false">AN192*1000000</f>
        <v>16418.6301369863</v>
      </c>
      <c r="CA192" s="0" t="n">
        <f aca="false">BZ192*'Dist Horaria'!$H$6</f>
        <v>410.465753424658</v>
      </c>
      <c r="CB192" s="0" t="n">
        <f aca="false">BZ192*'Dist Horaria'!$I$6</f>
        <v>410.465753424658</v>
      </c>
      <c r="CC192" s="0" t="n">
        <f aca="false">BZ192*'Dist Horaria'!$J$6</f>
        <v>410.465753424658</v>
      </c>
      <c r="CD192" s="0" t="n">
        <f aca="false">BZ192*'Dist Horaria'!$K$6</f>
        <v>410.465753424658</v>
      </c>
      <c r="CE192" s="0" t="n">
        <f aca="false">BZ192*'Dist Horaria'!$L$6</f>
        <v>410.465753424658</v>
      </c>
      <c r="CF192" s="0" t="n">
        <f aca="false">BZ192*'Dist Horaria'!$M$6</f>
        <v>1094.57534246575</v>
      </c>
      <c r="CG192" s="0" t="n">
        <f aca="false">BZ192*'Dist Horaria'!$N$6</f>
        <v>1094.57534246575</v>
      </c>
      <c r="CH192" s="0" t="n">
        <f aca="false">BZ192*'Dist Horaria'!$O$6</f>
        <v>1094.57534246575</v>
      </c>
      <c r="CI192" s="0" t="n">
        <f aca="false">BZ192*'Dist Horaria'!$P$6</f>
        <v>718.315068493151</v>
      </c>
      <c r="CJ192" s="0" t="n">
        <f aca="false">BZ192*'Dist Horaria'!$Q$6</f>
        <v>718.315068493151</v>
      </c>
      <c r="CK192" s="0" t="n">
        <f aca="false">BZ192*'Dist Horaria'!$R$6</f>
        <v>718.315068493151</v>
      </c>
      <c r="CL192" s="0" t="n">
        <f aca="false">BZ192*'Dist Horaria'!$S$6</f>
        <v>718.315068493151</v>
      </c>
      <c r="CM192" s="0" t="n">
        <f aca="false">BZ192*'Dist Horaria'!$T$6</f>
        <v>718.315068493151</v>
      </c>
      <c r="CN192" s="0" t="n">
        <f aca="false">BZ192*'Dist Horaria'!$U$6</f>
        <v>718.315068493151</v>
      </c>
      <c r="CO192" s="0" t="n">
        <f aca="false">BZ192*'Dist Horaria'!$V$6</f>
        <v>718.315068493151</v>
      </c>
      <c r="CP192" s="0" t="n">
        <f aca="false">BZ192*'Dist Horaria'!$W$6</f>
        <v>718.315068493151</v>
      </c>
      <c r="CQ192" s="0" t="n">
        <f aca="false">BZ192*'Dist Horaria'!$X$6</f>
        <v>1094.57534246575</v>
      </c>
      <c r="CR192" s="0" t="n">
        <f aca="false">BZ192*'Dist Horaria'!$Y$6</f>
        <v>1094.57534246575</v>
      </c>
      <c r="CS192" s="0" t="n">
        <f aca="false">BZ192*'Dist Horaria'!$Z$6</f>
        <v>1094.57534246575</v>
      </c>
      <c r="CT192" s="0" t="n">
        <f aca="false">BZ192*'Dist Horaria'!$AA$6</f>
        <v>410.465753424658</v>
      </c>
      <c r="CU192" s="0" t="n">
        <f aca="false">BZ192*'Dist Horaria'!$AB$6</f>
        <v>410.465753424658</v>
      </c>
      <c r="CV192" s="0" t="n">
        <f aca="false">BZ192*'Dist Horaria'!$AC$6</f>
        <v>410.465753424658</v>
      </c>
      <c r="CW192" s="0" t="n">
        <f aca="false">BZ192*'Dist Horaria'!$AD$6</f>
        <v>410.465753424658</v>
      </c>
      <c r="CX192" s="0" t="n">
        <f aca="false">BZ192*'Dist Horaria'!$AE$6</f>
        <v>410.465753424658</v>
      </c>
      <c r="CY192" s="0" t="n">
        <f aca="false">AS192*1000000</f>
        <v>17174.3614816438</v>
      </c>
      <c r="CZ192" s="0" t="n">
        <f aca="false">CY192*'Dist Horaria'!$H$6</f>
        <v>429.359037041096</v>
      </c>
      <c r="DA192" s="0" t="n">
        <f aca="false">CY192*'Dist Horaria'!$I$6</f>
        <v>429.359037041096</v>
      </c>
      <c r="DB192" s="0" t="n">
        <f aca="false">CY192*'Dist Horaria'!$J$6</f>
        <v>429.359037041096</v>
      </c>
      <c r="DC192" s="0" t="n">
        <f aca="false">CY192*'Dist Horaria'!$K$6</f>
        <v>429.359037041096</v>
      </c>
      <c r="DD192" s="0" t="n">
        <f aca="false">CY192*'Dist Horaria'!$L$6</f>
        <v>429.359037041096</v>
      </c>
      <c r="DE192" s="0" t="n">
        <f aca="false">CY192*'Dist Horaria'!$M$6</f>
        <v>1144.95743210959</v>
      </c>
      <c r="DF192" s="0" t="n">
        <f aca="false">CY192*'Dist Horaria'!$N$6</f>
        <v>1144.95743210959</v>
      </c>
      <c r="DG192" s="0" t="n">
        <f aca="false">CY192*'Dist Horaria'!$O$6</f>
        <v>1144.95743210959</v>
      </c>
      <c r="DH192" s="0" t="n">
        <f aca="false">CY192*'Dist Horaria'!$P$6</f>
        <v>751.378314821918</v>
      </c>
      <c r="DI192" s="0" t="n">
        <f aca="false">CY192*'Dist Horaria'!$Q$6</f>
        <v>751.378314821918</v>
      </c>
      <c r="DJ192" s="0" t="n">
        <f aca="false">CY192*'Dist Horaria'!$R$6</f>
        <v>751.378314821918</v>
      </c>
      <c r="DK192" s="0" t="n">
        <f aca="false">CY192*'Dist Horaria'!$S$6</f>
        <v>751.378314821918</v>
      </c>
      <c r="DL192" s="0" t="n">
        <f aca="false">CY192*'Dist Horaria'!$T$6</f>
        <v>751.378314821918</v>
      </c>
      <c r="DM192" s="0" t="n">
        <f aca="false">CY192*'Dist Horaria'!$U$6</f>
        <v>751.378314821918</v>
      </c>
      <c r="DN192" s="0" t="n">
        <f aca="false">CY192*'Dist Horaria'!$V$6</f>
        <v>751.378314821918</v>
      </c>
      <c r="DO192" s="0" t="n">
        <f aca="false">CY192*'Dist Horaria'!$W$6</f>
        <v>751.378314821918</v>
      </c>
      <c r="DP192" s="0" t="n">
        <f aca="false">CY192*'Dist Horaria'!$X$6</f>
        <v>1144.95743210959</v>
      </c>
      <c r="DQ192" s="0" t="n">
        <f aca="false">CY192*'Dist Horaria'!$Y$6</f>
        <v>1144.95743210959</v>
      </c>
      <c r="DR192" s="0" t="n">
        <f aca="false">CY192*'Dist Horaria'!$Z$6</f>
        <v>1144.95743210959</v>
      </c>
      <c r="DS192" s="0" t="n">
        <f aca="false">CY192*'Dist Horaria'!$AA$6</f>
        <v>429.359037041096</v>
      </c>
      <c r="DT192" s="0" t="n">
        <f aca="false">CY192*'Dist Horaria'!$AB$6</f>
        <v>429.359037041096</v>
      </c>
      <c r="DU192" s="0" t="n">
        <f aca="false">CY192*'Dist Horaria'!$AC$6</f>
        <v>429.359037041096</v>
      </c>
      <c r="DV192" s="0" t="n">
        <f aca="false">CY192*'Dist Horaria'!$AD$6</f>
        <v>429.359037041096</v>
      </c>
      <c r="DW192" s="0" t="n">
        <f aca="false">CY192*'Dist Horaria'!$AE$6</f>
        <v>429.359037041096</v>
      </c>
      <c r="DX192" s="0" t="n">
        <f aca="false">AX192*1000000</f>
        <v>995.615158356164</v>
      </c>
      <c r="DY192" s="0" t="n">
        <f aca="false">DX192*'Dist Horaria'!$H$6</f>
        <v>24.8903789589041</v>
      </c>
      <c r="DZ192" s="0" t="n">
        <f aca="false">DX192*'Dist Horaria'!$I$6</f>
        <v>24.8903789589041</v>
      </c>
      <c r="EA192" s="0" t="n">
        <f aca="false">DX192*'Dist Horaria'!$J$6</f>
        <v>24.8903789589041</v>
      </c>
      <c r="EB192" s="0" t="n">
        <f aca="false">DX192*'Dist Horaria'!$K$6</f>
        <v>24.8903789589041</v>
      </c>
      <c r="EC192" s="0" t="n">
        <f aca="false">DX192*'Dist Horaria'!$L$6</f>
        <v>24.8903789589041</v>
      </c>
      <c r="ED192" s="0" t="n">
        <f aca="false">DX192*'Dist Horaria'!$M$6</f>
        <v>66.374343890411</v>
      </c>
      <c r="EE192" s="0" t="n">
        <f aca="false">DX192*'Dist Horaria'!$N$6</f>
        <v>66.374343890411</v>
      </c>
      <c r="EF192" s="0" t="n">
        <f aca="false">DX192*'Dist Horaria'!$O$6</f>
        <v>66.374343890411</v>
      </c>
      <c r="EG192" s="0" t="n">
        <f aca="false">DX192*'Dist Horaria'!$P$6</f>
        <v>43.5581631780822</v>
      </c>
      <c r="EH192" s="0" t="n">
        <f aca="false">DX192*'Dist Horaria'!$Q$6</f>
        <v>43.5581631780822</v>
      </c>
      <c r="EI192" s="0" t="n">
        <f aca="false">DX192*'Dist Horaria'!$R$6</f>
        <v>43.5581631780822</v>
      </c>
      <c r="EJ192" s="0" t="n">
        <f aca="false">DX192*'Dist Horaria'!$S$6</f>
        <v>43.5581631780822</v>
      </c>
      <c r="EK192" s="0" t="n">
        <f aca="false">DX192*'Dist Horaria'!$T$6</f>
        <v>43.5581631780822</v>
      </c>
      <c r="EL192" s="0" t="n">
        <f aca="false">DX192*'Dist Horaria'!$U$6</f>
        <v>43.5581631780822</v>
      </c>
      <c r="EM192" s="0" t="n">
        <f aca="false">DX192*'Dist Horaria'!$V$6</f>
        <v>43.5581631780822</v>
      </c>
      <c r="EN192" s="0" t="n">
        <f aca="false">DX192*'Dist Horaria'!$W$6</f>
        <v>43.5581631780822</v>
      </c>
      <c r="EO192" s="0" t="n">
        <f aca="false">DX192*'Dist Horaria'!$X$6</f>
        <v>66.374343890411</v>
      </c>
      <c r="EP192" s="0" t="n">
        <f aca="false">DX192*'Dist Horaria'!$Y$6</f>
        <v>66.374343890411</v>
      </c>
      <c r="EQ192" s="0" t="n">
        <f aca="false">DX192*'Dist Horaria'!$Z$6</f>
        <v>66.374343890411</v>
      </c>
      <c r="ER192" s="0" t="n">
        <f aca="false">DX192*'Dist Horaria'!$AA$6</f>
        <v>24.8903789589041</v>
      </c>
      <c r="ES192" s="0" t="n">
        <f aca="false">DX192*'Dist Horaria'!$AB$6</f>
        <v>24.8903789589041</v>
      </c>
      <c r="ET192" s="0" t="n">
        <f aca="false">DX192*'Dist Horaria'!$AC$6</f>
        <v>24.8903789589041</v>
      </c>
      <c r="EU192" s="0" t="n">
        <f aca="false">DX192*'Dist Horaria'!$AD$6</f>
        <v>24.8903789589041</v>
      </c>
      <c r="EV192" s="0" t="n">
        <f aca="false">DX192*'Dist Horaria'!$AE$6</f>
        <v>24.8903789589041</v>
      </c>
      <c r="EW192" s="0" t="n">
        <f aca="false">BB192+CA192+CZ192+DY192</f>
        <v>1090.10472136292</v>
      </c>
      <c r="EX192" s="0" t="n">
        <f aca="false">BC192+CB192+DA192+DZ192</f>
        <v>1084.0753398389</v>
      </c>
      <c r="EY192" s="0" t="n">
        <f aca="false">BD192+CC192+DB192+EA192</f>
        <v>1078.38434472422</v>
      </c>
      <c r="EZ192" s="0" t="n">
        <f aca="false">BE192+CD192+DC192+EB192</f>
        <v>1073.53583915593</v>
      </c>
      <c r="FA192" s="0" t="n">
        <f aca="false">BF192+CE192+DD192+EC192</f>
        <v>1069.99273952739</v>
      </c>
      <c r="FB192" s="0" t="n">
        <f aca="false">BG192+CF192+DE192+ED192</f>
        <v>2508.95407708735</v>
      </c>
      <c r="FC192" s="0" t="n">
        <f aca="false">BH192+CG192+DF192+EE192</f>
        <v>2518.11803536113</v>
      </c>
      <c r="FD192" s="0" t="n">
        <f aca="false">BI192+CH192+DG192+EF192</f>
        <v>2518.11803536113</v>
      </c>
      <c r="FE192" s="0" t="n">
        <f aca="false">BJ192+CI192+DH192+EG192</f>
        <v>1794.01375019425</v>
      </c>
      <c r="FF192" s="0" t="n">
        <f aca="false">BK192+CJ192+DI192+EH192</f>
        <v>1823.70975250879</v>
      </c>
      <c r="FG192" s="0" t="n">
        <f aca="false">BL192+CK192+DJ192+EI192</f>
        <v>1845.30684510119</v>
      </c>
      <c r="FH192" s="0" t="n">
        <f aca="false">BM192+CL192+DK192+EJ192</f>
        <v>1856.10539139738</v>
      </c>
      <c r="FI192" s="0" t="n">
        <f aca="false">BN192+CM192+DL192+EK192</f>
        <v>1858.80502797143</v>
      </c>
      <c r="FJ192" s="0" t="n">
        <f aca="false">BO192+CN192+DM192+EL192</f>
        <v>1856.10539139738</v>
      </c>
      <c r="FK192" s="0" t="n">
        <f aca="false">BP192+CO192+DN192+EM192</f>
        <v>1850.70611824928</v>
      </c>
      <c r="FL192" s="0" t="n">
        <f aca="false">BQ192+CP192+DO192+EN192</f>
        <v>1842.60720852714</v>
      </c>
      <c r="FM192" s="0" t="n">
        <f aca="false">BR192+CQ192+DP192+EO192</f>
        <v>2628.87987298271</v>
      </c>
      <c r="FN192" s="0" t="n">
        <f aca="false">BS192+CR192+DQ192+EP192</f>
        <v>2621.51333109674</v>
      </c>
      <c r="FO192" s="0" t="n">
        <f aca="false">BT192+CS192+DR192+EQ192</f>
        <v>2581.416522586</v>
      </c>
      <c r="FP192" s="0" t="n">
        <f aca="false">BU192+CT192+DS192+ER192</f>
        <v>1126.70887704937</v>
      </c>
      <c r="FQ192" s="0" t="n">
        <f aca="false">BV192+CU192+DT192+ES192</f>
        <v>1097.90707683377</v>
      </c>
      <c r="FR192" s="0" t="n">
        <f aca="false">BW192+CV192+DU192+ET192</f>
        <v>1117.45448430697</v>
      </c>
      <c r="FS192" s="0" t="n">
        <f aca="false">BX192+CW192+DV192+EU192</f>
        <v>1110.78480118195</v>
      </c>
      <c r="FT192" s="0" t="n">
        <f aca="false">BY192+CX192+DW192+EV192</f>
        <v>1103.72866575913</v>
      </c>
      <c r="FU192" s="0" t="n">
        <f aca="false">AM192*'Dist Horaria'!$H$10</f>
        <v>0.540857518704106</v>
      </c>
      <c r="FV192" s="0" t="n">
        <f aca="false">AM192*'Dist Horaria'!$I$10</f>
        <v>0.506182946838306</v>
      </c>
      <c r="FW192" s="0" t="n">
        <f aca="false">AM192*'Dist Horaria'!$J$10</f>
        <v>0.503991634656132</v>
      </c>
      <c r="FX192" s="0" t="n">
        <f aca="false">AM192*'Dist Horaria'!$K$10</f>
        <v>0.489497008439032</v>
      </c>
      <c r="FY192" s="0" t="n">
        <f aca="false">AM192*'Dist Horaria'!$L$10</f>
        <v>0.489692897337745</v>
      </c>
      <c r="FZ192" s="0" t="n">
        <f aca="false">AM192*'Dist Horaria'!$M$10</f>
        <v>0.523991552306569</v>
      </c>
      <c r="GA192" s="0" t="n">
        <f aca="false">AM192*'Dist Horaria'!$N$10</f>
        <v>0.495717667151612</v>
      </c>
      <c r="GB192" s="0" t="n">
        <f aca="false">AM192*'Dist Horaria'!$O$10</f>
        <v>0.487256690141367</v>
      </c>
      <c r="GC192" s="0" t="n">
        <f aca="false">AM192*'Dist Horaria'!$P$10</f>
        <v>0.494817798286799</v>
      </c>
      <c r="GD192" s="0" t="n">
        <f aca="false">AM192*'Dist Horaria'!$Q$10</f>
        <v>0.447793414190739</v>
      </c>
      <c r="GE192" s="0" t="n">
        <f aca="false">AM192*'Dist Horaria'!$R$10</f>
        <v>0.546375214174974</v>
      </c>
      <c r="GF192" s="0" t="n">
        <f aca="false">AM192*'Dist Horaria'!$S$10</f>
        <v>0.466625657772621</v>
      </c>
      <c r="GG192" s="0" t="n">
        <f aca="false">AR192*'Dist Horaria'!$H$10</f>
        <v>0.565752590733143</v>
      </c>
      <c r="GH192" s="0" t="n">
        <f aca="false">AR192*'Dist Horaria'!$I$10</f>
        <v>0.529481986762171</v>
      </c>
      <c r="GI192" s="0" t="n">
        <f aca="false">AR192*'Dist Horaria'!$J$10</f>
        <v>0.527189810909388</v>
      </c>
      <c r="GJ192" s="0" t="n">
        <f aca="false">AR192*'Dist Horaria'!$K$10</f>
        <v>0.512028013115246</v>
      </c>
      <c r="GK192" s="0" t="n">
        <f aca="false">AR192*'Dist Horaria'!$L$10</f>
        <v>0.512232918562818</v>
      </c>
      <c r="GL192" s="0" t="n">
        <f aca="false">AR192*'Dist Horaria'!$M$10</f>
        <v>0.548110302598761</v>
      </c>
      <c r="GM192" s="0" t="n">
        <f aca="false">AR192*'Dist Horaria'!$N$10</f>
        <v>0.518535001852579</v>
      </c>
      <c r="GN192" s="0" t="n">
        <f aca="false">AR192*'Dist Horaria'!$O$10</f>
        <v>0.5096845754498</v>
      </c>
      <c r="GO192" s="0" t="n">
        <f aca="false">AR192*'Dist Horaria'!$P$10</f>
        <v>0.51759371302145</v>
      </c>
      <c r="GP192" s="0" t="n">
        <f aca="false">AR192*'Dist Horaria'!$Q$10</f>
        <v>0.468404848653399</v>
      </c>
      <c r="GQ192" s="0" t="n">
        <f aca="false">AR192*'Dist Horaria'!$R$10</f>
        <v>0.571524259610003</v>
      </c>
      <c r="GR192" s="0" t="n">
        <f aca="false">AR192*'Dist Horaria'!$S$10</f>
        <v>0.488103919531244</v>
      </c>
      <c r="GS192" s="0" t="n">
        <f aca="false">AW192*'Dist Horaria'!$H$10</f>
        <v>0.0327972516367039</v>
      </c>
      <c r="GT192" s="0" t="n">
        <f aca="false">AW192*'Dist Horaria'!$I$10</f>
        <v>0.0306946079282418</v>
      </c>
      <c r="GU192" s="0" t="n">
        <f aca="false">AW192*'Dist Horaria'!$J$10</f>
        <v>0.0305617281686602</v>
      </c>
      <c r="GV192" s="0" t="n">
        <f aca="false">AW192*'Dist Horaria'!$K$10</f>
        <v>0.0296827833689998</v>
      </c>
      <c r="GW192" s="0" t="n">
        <f aca="false">AW192*'Dist Horaria'!$L$10</f>
        <v>0.0296946619456706</v>
      </c>
      <c r="GX192" s="0" t="n">
        <f aca="false">AW192*'Dist Horaria'!$M$10</f>
        <v>0.0317745102955803</v>
      </c>
      <c r="GY192" s="0" t="n">
        <f aca="false">AW192*'Dist Horaria'!$N$10</f>
        <v>0.0300600001073958</v>
      </c>
      <c r="GZ192" s="0" t="n">
        <f aca="false">AW192*'Dist Horaria'!$O$10</f>
        <v>0.0295469319101333</v>
      </c>
      <c r="HA192" s="0" t="n">
        <f aca="false">AW192*'Dist Horaria'!$P$10</f>
        <v>0.0300054326389246</v>
      </c>
      <c r="HB192" s="0" t="n">
        <f aca="false">AW192*'Dist Horaria'!$Q$10</f>
        <v>0.0271539042697623</v>
      </c>
      <c r="HC192" s="0" t="n">
        <f aca="false">AW192*'Dist Horaria'!$R$10</f>
        <v>0.0331318411368118</v>
      </c>
      <c r="HD192" s="0" t="n">
        <f aca="false">AW192*'Dist Horaria'!$S$10</f>
        <v>0.0282958793931156</v>
      </c>
    </row>
    <row r="193" customFormat="false" ht="13.8" hidden="false" customHeight="false" outlineLevel="0" collapsed="false">
      <c r="A193" s="0" t="n">
        <v>4.69713497917594</v>
      </c>
      <c r="B193" s="0" t="n">
        <v>-74.0843801144199</v>
      </c>
      <c r="C193" s="0" t="n">
        <v>31</v>
      </c>
      <c r="D193" s="0" t="n">
        <v>35</v>
      </c>
      <c r="E193" s="0" t="n">
        <v>2450</v>
      </c>
      <c r="F193" s="0" t="n">
        <v>93</v>
      </c>
      <c r="G193" s="0" t="s">
        <v>682</v>
      </c>
      <c r="H193" s="1" t="n">
        <v>41290</v>
      </c>
      <c r="I193" s="0" t="s">
        <v>1056</v>
      </c>
      <c r="J193" s="0" t="s">
        <v>1057</v>
      </c>
      <c r="K193" s="0" t="s">
        <v>1058</v>
      </c>
      <c r="L193" s="0" t="s">
        <v>1059</v>
      </c>
      <c r="M193" s="0" t="s">
        <v>1060</v>
      </c>
      <c r="N193" s="0" t="n">
        <v>42</v>
      </c>
      <c r="O193" s="0" t="s">
        <v>110</v>
      </c>
      <c r="P193" s="0" t="s">
        <v>85</v>
      </c>
      <c r="Q193" s="0" t="s">
        <v>86</v>
      </c>
      <c r="R193" s="0" t="s">
        <v>87</v>
      </c>
      <c r="S193" s="0" t="n">
        <v>365</v>
      </c>
      <c r="T193" s="0" t="n">
        <v>24</v>
      </c>
      <c r="U193" s="0" t="n">
        <v>3</v>
      </c>
      <c r="V193" s="0" t="n">
        <v>172000</v>
      </c>
      <c r="W193" s="0" t="n">
        <f aca="false">V193*12</f>
        <v>2064000</v>
      </c>
      <c r="X193" s="0" t="n">
        <v>1</v>
      </c>
      <c r="Y193" s="0" t="s">
        <v>344</v>
      </c>
      <c r="Z193" s="0" t="n">
        <v>52385.8</v>
      </c>
      <c r="AA193" s="0" t="s">
        <v>89</v>
      </c>
      <c r="AB193" s="0" t="n">
        <v>0.005</v>
      </c>
      <c r="AC193" s="0" t="n">
        <v>-1</v>
      </c>
      <c r="AD193" s="0" t="n">
        <v>6570.34989904104</v>
      </c>
      <c r="AE193" s="0" t="n">
        <v>2.98293885416463</v>
      </c>
      <c r="AF193" s="0" t="n">
        <f aca="false">AE193/S193</f>
        <v>0.0081724352168894</v>
      </c>
      <c r="AG193" s="0" t="n">
        <f aca="false">AE193*EXP(AB193*AC193)</f>
        <v>2.96806138456253</v>
      </c>
      <c r="AH193" s="0" t="n">
        <f aca="false">AG193/S193</f>
        <v>0.00813167502619871</v>
      </c>
      <c r="AI193" s="0" t="s">
        <v>90</v>
      </c>
      <c r="AJ193" s="0" t="n">
        <f aca="false">IF(AI193="A",'FE DISTRIBUCIÓN'!$C$2,'FE DISTRIBUCIÓN'!$C$3)</f>
        <v>4.994E-006</v>
      </c>
      <c r="AK193" s="0" t="n">
        <f aca="false">W193*AJ193</f>
        <v>10.307616</v>
      </c>
      <c r="AL193" s="0" t="n">
        <f aca="false">AK193/365</f>
        <v>0.0282400438356164</v>
      </c>
      <c r="AM193" s="0" t="n">
        <f aca="false">AK193*EXP(AB193*AC193)</f>
        <v>10.2562065507262</v>
      </c>
      <c r="AN193" s="0" t="n">
        <f aca="false">AM193/365</f>
        <v>0.0280991960293867</v>
      </c>
      <c r="AO193" s="0" t="n">
        <v>5.223868284E-006</v>
      </c>
      <c r="AP193" s="0" t="n">
        <f aca="false">AO193*W193</f>
        <v>10.782064138176</v>
      </c>
      <c r="AQ193" s="0" t="n">
        <f aca="false">AP193/365</f>
        <v>0.0295399017484274</v>
      </c>
      <c r="AR193" s="0" t="n">
        <f aca="false">AP193*EXP(AB193*AC193)</f>
        <v>10.728288368941</v>
      </c>
      <c r="AS193" s="0" t="n">
        <f aca="false">AR193/365</f>
        <v>0.029392570873811</v>
      </c>
      <c r="AT193" s="0" t="n">
        <v>3.02832944E-007</v>
      </c>
      <c r="AU193" s="0" t="n">
        <f aca="false">AT193*W193</f>
        <v>0.625047196416</v>
      </c>
      <c r="AV193" s="0" t="n">
        <f aca="false">AU193/365</f>
        <v>0.0017124580723726</v>
      </c>
      <c r="AW193" s="0" t="n">
        <f aca="false">AU193*EXP(AB193*AC193)</f>
        <v>0.621929760518319</v>
      </c>
      <c r="AX193" s="0" t="n">
        <f aca="false">AW193/365</f>
        <v>0.00170391715210499</v>
      </c>
      <c r="AY193" s="0" t="n">
        <f aca="false">AW193+AR193+AM193+AG193</f>
        <v>24.574486064748</v>
      </c>
      <c r="AZ193" s="0" t="n">
        <f aca="false">AH193+AN193+AS193+AX193</f>
        <v>0.0673273590815014</v>
      </c>
      <c r="BA193" s="0" t="n">
        <f aca="false">AH193*1000000</f>
        <v>8131.67502619871</v>
      </c>
      <c r="BB193" s="0" t="n">
        <f aca="false">BA193*'Dist Horaria'!$H$3</f>
        <v>283.344487689889</v>
      </c>
      <c r="BC193" s="0" t="n">
        <f aca="false">BA193*'Dist Horaria'!$I$3</f>
        <v>275.764757377107</v>
      </c>
      <c r="BD193" s="0" t="n">
        <f aca="false">BA193*'Dist Horaria'!$J$3</f>
        <v>268.610423552188</v>
      </c>
      <c r="BE193" s="0" t="n">
        <f aca="false">BA193*'Dist Horaria'!$K$3</f>
        <v>262.51521055543</v>
      </c>
      <c r="BF193" s="0" t="n">
        <f aca="false">BA193*'Dist Horaria'!$L$3</f>
        <v>258.061065540938</v>
      </c>
      <c r="BG193" s="0" t="n">
        <f aca="false">BA193*'Dist Horaria'!$M$3</f>
        <v>255.256891780784</v>
      </c>
      <c r="BH193" s="0" t="n">
        <f aca="false">BA193*'Dist Horaria'!$N$3</f>
        <v>266.777199798472</v>
      </c>
      <c r="BI193" s="0" t="n">
        <f aca="false">BA193*'Dist Horaria'!$O$3</f>
        <v>266.777199798472</v>
      </c>
      <c r="BJ193" s="0" t="n">
        <f aca="false">BA193*'Dist Horaria'!$P$3</f>
        <v>352.955237215975</v>
      </c>
      <c r="BK193" s="0" t="n">
        <f aca="false">BA193*'Dist Horaria'!$Q$3</f>
        <v>390.28704115228</v>
      </c>
      <c r="BL193" s="0" t="n">
        <f aca="false">BA193*'Dist Horaria'!$R$3</f>
        <v>417.437444015048</v>
      </c>
      <c r="BM193" s="0" t="n">
        <f aca="false">BA193*'Dist Horaria'!$S$3</f>
        <v>431.012645446431</v>
      </c>
      <c r="BN193" s="0" t="n">
        <f aca="false">BA193*'Dist Horaria'!$T$3</f>
        <v>434.406445804277</v>
      </c>
      <c r="BO193" s="0" t="n">
        <f aca="false">BA193*'Dist Horaria'!$U$3</f>
        <v>431.012645446431</v>
      </c>
      <c r="BP193" s="0" t="n">
        <f aca="false">BA193*'Dist Horaria'!$V$3</f>
        <v>424.22504473074</v>
      </c>
      <c r="BQ193" s="0" t="n">
        <f aca="false">BA193*'Dist Horaria'!$W$3</f>
        <v>414.043643657202</v>
      </c>
      <c r="BR193" s="0" t="n">
        <f aca="false">BA193*'Dist Horaria'!$X$3</f>
        <v>406.019484396791</v>
      </c>
      <c r="BS193" s="0" t="n">
        <f aca="false">BA193*'Dist Horaria'!$Y$3</f>
        <v>396.758766591661</v>
      </c>
      <c r="BT193" s="0" t="n">
        <f aca="false">BA193*'Dist Horaria'!$Z$3</f>
        <v>346.351773153965</v>
      </c>
      <c r="BU193" s="0" t="n">
        <f aca="false">BA193*'Dist Horaria'!$AA$3</f>
        <v>329.360754420559</v>
      </c>
      <c r="BV193" s="0" t="n">
        <f aca="false">BA193*'Dist Horaria'!$AB$3</f>
        <v>293.153080832958</v>
      </c>
      <c r="BW193" s="0" t="n">
        <f aca="false">BA193*'Dist Horaria'!$AC$3</f>
        <v>317.72675831059</v>
      </c>
      <c r="BX193" s="0" t="n">
        <f aca="false">BA193*'Dist Horaria'!$AD$3</f>
        <v>309.342084168149</v>
      </c>
      <c r="BY193" s="0" t="n">
        <f aca="false">BA193*'Dist Horaria'!$AE$3</f>
        <v>300.471588356537</v>
      </c>
      <c r="BZ193" s="0" t="n">
        <f aca="false">AN193*1000000</f>
        <v>28099.1960293867</v>
      </c>
      <c r="CA193" s="0" t="n">
        <f aca="false">BZ193*'Dist Horaria'!$H$6</f>
        <v>702.479900734669</v>
      </c>
      <c r="CB193" s="0" t="n">
        <f aca="false">BZ193*'Dist Horaria'!$I$6</f>
        <v>702.479900734669</v>
      </c>
      <c r="CC193" s="0" t="n">
        <f aca="false">BZ193*'Dist Horaria'!$J$6</f>
        <v>702.479900734669</v>
      </c>
      <c r="CD193" s="0" t="n">
        <f aca="false">BZ193*'Dist Horaria'!$K$6</f>
        <v>702.479900734669</v>
      </c>
      <c r="CE193" s="0" t="n">
        <f aca="false">BZ193*'Dist Horaria'!$L$6</f>
        <v>702.479900734669</v>
      </c>
      <c r="CF193" s="0" t="n">
        <f aca="false">BZ193*'Dist Horaria'!$M$6</f>
        <v>1873.27973529245</v>
      </c>
      <c r="CG193" s="0" t="n">
        <f aca="false">BZ193*'Dist Horaria'!$N$6</f>
        <v>1873.27973529245</v>
      </c>
      <c r="CH193" s="0" t="n">
        <f aca="false">BZ193*'Dist Horaria'!$O$6</f>
        <v>1873.27973529245</v>
      </c>
      <c r="CI193" s="0" t="n">
        <f aca="false">BZ193*'Dist Horaria'!$P$6</f>
        <v>1229.33982628567</v>
      </c>
      <c r="CJ193" s="0" t="n">
        <f aca="false">BZ193*'Dist Horaria'!$Q$6</f>
        <v>1229.33982628567</v>
      </c>
      <c r="CK193" s="0" t="n">
        <f aca="false">BZ193*'Dist Horaria'!$R$6</f>
        <v>1229.33982628567</v>
      </c>
      <c r="CL193" s="0" t="n">
        <f aca="false">BZ193*'Dist Horaria'!$S$6</f>
        <v>1229.33982628567</v>
      </c>
      <c r="CM193" s="0" t="n">
        <f aca="false">BZ193*'Dist Horaria'!$T$6</f>
        <v>1229.33982628567</v>
      </c>
      <c r="CN193" s="0" t="n">
        <f aca="false">BZ193*'Dist Horaria'!$U$6</f>
        <v>1229.33982628567</v>
      </c>
      <c r="CO193" s="0" t="n">
        <f aca="false">BZ193*'Dist Horaria'!$V$6</f>
        <v>1229.33982628567</v>
      </c>
      <c r="CP193" s="0" t="n">
        <f aca="false">BZ193*'Dist Horaria'!$W$6</f>
        <v>1229.33982628567</v>
      </c>
      <c r="CQ193" s="0" t="n">
        <f aca="false">BZ193*'Dist Horaria'!$X$6</f>
        <v>1873.27973529245</v>
      </c>
      <c r="CR193" s="0" t="n">
        <f aca="false">BZ193*'Dist Horaria'!$Y$6</f>
        <v>1873.27973529245</v>
      </c>
      <c r="CS193" s="0" t="n">
        <f aca="false">BZ193*'Dist Horaria'!$Z$6</f>
        <v>1873.27973529245</v>
      </c>
      <c r="CT193" s="0" t="n">
        <f aca="false">BZ193*'Dist Horaria'!$AA$6</f>
        <v>702.479900734669</v>
      </c>
      <c r="CU193" s="0" t="n">
        <f aca="false">BZ193*'Dist Horaria'!$AB$6</f>
        <v>702.479900734669</v>
      </c>
      <c r="CV193" s="0" t="n">
        <f aca="false">BZ193*'Dist Horaria'!$AC$6</f>
        <v>702.479900734669</v>
      </c>
      <c r="CW193" s="0" t="n">
        <f aca="false">BZ193*'Dist Horaria'!$AD$6</f>
        <v>702.479900734669</v>
      </c>
      <c r="CX193" s="0" t="n">
        <f aca="false">BZ193*'Dist Horaria'!$AE$6</f>
        <v>702.479900734669</v>
      </c>
      <c r="CY193" s="0" t="n">
        <f aca="false">AS193*1000000</f>
        <v>29392.570873811</v>
      </c>
      <c r="CZ193" s="0" t="n">
        <f aca="false">CY193*'Dist Horaria'!$H$6</f>
        <v>734.814271845275</v>
      </c>
      <c r="DA193" s="0" t="n">
        <f aca="false">CY193*'Dist Horaria'!$I$6</f>
        <v>734.814271845275</v>
      </c>
      <c r="DB193" s="0" t="n">
        <f aca="false">CY193*'Dist Horaria'!$J$6</f>
        <v>734.814271845275</v>
      </c>
      <c r="DC193" s="0" t="n">
        <f aca="false">CY193*'Dist Horaria'!$K$6</f>
        <v>734.814271845275</v>
      </c>
      <c r="DD193" s="0" t="n">
        <f aca="false">CY193*'Dist Horaria'!$L$6</f>
        <v>734.814271845275</v>
      </c>
      <c r="DE193" s="0" t="n">
        <f aca="false">CY193*'Dist Horaria'!$M$6</f>
        <v>1959.50472492073</v>
      </c>
      <c r="DF193" s="0" t="n">
        <f aca="false">CY193*'Dist Horaria'!$N$6</f>
        <v>1959.50472492073</v>
      </c>
      <c r="DG193" s="0" t="n">
        <f aca="false">CY193*'Dist Horaria'!$O$6</f>
        <v>1959.50472492073</v>
      </c>
      <c r="DH193" s="0" t="n">
        <f aca="false">CY193*'Dist Horaria'!$P$6</f>
        <v>1285.92497572923</v>
      </c>
      <c r="DI193" s="0" t="n">
        <f aca="false">CY193*'Dist Horaria'!$Q$6</f>
        <v>1285.92497572923</v>
      </c>
      <c r="DJ193" s="0" t="n">
        <f aca="false">CY193*'Dist Horaria'!$R$6</f>
        <v>1285.92497572923</v>
      </c>
      <c r="DK193" s="0" t="n">
        <f aca="false">CY193*'Dist Horaria'!$S$6</f>
        <v>1285.92497572923</v>
      </c>
      <c r="DL193" s="0" t="n">
        <f aca="false">CY193*'Dist Horaria'!$T$6</f>
        <v>1285.92497572923</v>
      </c>
      <c r="DM193" s="0" t="n">
        <f aca="false">CY193*'Dist Horaria'!$U$6</f>
        <v>1285.92497572923</v>
      </c>
      <c r="DN193" s="0" t="n">
        <f aca="false">CY193*'Dist Horaria'!$V$6</f>
        <v>1285.92497572923</v>
      </c>
      <c r="DO193" s="0" t="n">
        <f aca="false">CY193*'Dist Horaria'!$W$6</f>
        <v>1285.92497572923</v>
      </c>
      <c r="DP193" s="0" t="n">
        <f aca="false">CY193*'Dist Horaria'!$X$6</f>
        <v>1959.50472492073</v>
      </c>
      <c r="DQ193" s="0" t="n">
        <f aca="false">CY193*'Dist Horaria'!$Y$6</f>
        <v>1959.50472492073</v>
      </c>
      <c r="DR193" s="0" t="n">
        <f aca="false">CY193*'Dist Horaria'!$Z$6</f>
        <v>1959.50472492073</v>
      </c>
      <c r="DS193" s="0" t="n">
        <f aca="false">CY193*'Dist Horaria'!$AA$6</f>
        <v>734.814271845275</v>
      </c>
      <c r="DT193" s="0" t="n">
        <f aca="false">CY193*'Dist Horaria'!$AB$6</f>
        <v>734.814271845275</v>
      </c>
      <c r="DU193" s="0" t="n">
        <f aca="false">CY193*'Dist Horaria'!$AC$6</f>
        <v>734.814271845275</v>
      </c>
      <c r="DV193" s="0" t="n">
        <f aca="false">CY193*'Dist Horaria'!$AD$6</f>
        <v>734.814271845275</v>
      </c>
      <c r="DW193" s="0" t="n">
        <f aca="false">CY193*'Dist Horaria'!$AE$6</f>
        <v>734.814271845275</v>
      </c>
      <c r="DX193" s="0" t="n">
        <f aca="false">AX193*1000000</f>
        <v>1703.91715210499</v>
      </c>
      <c r="DY193" s="0" t="n">
        <f aca="false">DX193*'Dist Horaria'!$H$6</f>
        <v>42.5979288026246</v>
      </c>
      <c r="DZ193" s="0" t="n">
        <f aca="false">DX193*'Dist Horaria'!$I$6</f>
        <v>42.5979288026246</v>
      </c>
      <c r="EA193" s="0" t="n">
        <f aca="false">DX193*'Dist Horaria'!$J$6</f>
        <v>42.5979288026246</v>
      </c>
      <c r="EB193" s="0" t="n">
        <f aca="false">DX193*'Dist Horaria'!$K$6</f>
        <v>42.5979288026246</v>
      </c>
      <c r="EC193" s="0" t="n">
        <f aca="false">DX193*'Dist Horaria'!$L$6</f>
        <v>42.5979288026246</v>
      </c>
      <c r="ED193" s="0" t="n">
        <f aca="false">DX193*'Dist Horaria'!$M$6</f>
        <v>113.594476806999</v>
      </c>
      <c r="EE193" s="0" t="n">
        <f aca="false">DX193*'Dist Horaria'!$N$6</f>
        <v>113.594476806999</v>
      </c>
      <c r="EF193" s="0" t="n">
        <f aca="false">DX193*'Dist Horaria'!$O$6</f>
        <v>113.594476806999</v>
      </c>
      <c r="EG193" s="0" t="n">
        <f aca="false">DX193*'Dist Horaria'!$P$6</f>
        <v>74.5463754045931</v>
      </c>
      <c r="EH193" s="0" t="n">
        <f aca="false">DX193*'Dist Horaria'!$Q$6</f>
        <v>74.5463754045931</v>
      </c>
      <c r="EI193" s="0" t="n">
        <f aca="false">DX193*'Dist Horaria'!$R$6</f>
        <v>74.5463754045931</v>
      </c>
      <c r="EJ193" s="0" t="n">
        <f aca="false">DX193*'Dist Horaria'!$S$6</f>
        <v>74.5463754045931</v>
      </c>
      <c r="EK193" s="0" t="n">
        <f aca="false">DX193*'Dist Horaria'!$T$6</f>
        <v>74.5463754045931</v>
      </c>
      <c r="EL193" s="0" t="n">
        <f aca="false">DX193*'Dist Horaria'!$U$6</f>
        <v>74.5463754045931</v>
      </c>
      <c r="EM193" s="0" t="n">
        <f aca="false">DX193*'Dist Horaria'!$V$6</f>
        <v>74.5463754045931</v>
      </c>
      <c r="EN193" s="0" t="n">
        <f aca="false">DX193*'Dist Horaria'!$W$6</f>
        <v>74.5463754045931</v>
      </c>
      <c r="EO193" s="0" t="n">
        <f aca="false">DX193*'Dist Horaria'!$X$6</f>
        <v>113.594476806999</v>
      </c>
      <c r="EP193" s="0" t="n">
        <f aca="false">DX193*'Dist Horaria'!$Y$6</f>
        <v>113.594476806999</v>
      </c>
      <c r="EQ193" s="0" t="n">
        <f aca="false">DX193*'Dist Horaria'!$Z$6</f>
        <v>113.594476806999</v>
      </c>
      <c r="ER193" s="0" t="n">
        <f aca="false">DX193*'Dist Horaria'!$AA$6</f>
        <v>42.5979288026246</v>
      </c>
      <c r="ES193" s="0" t="n">
        <f aca="false">DX193*'Dist Horaria'!$AB$6</f>
        <v>42.5979288026246</v>
      </c>
      <c r="ET193" s="0" t="n">
        <f aca="false">DX193*'Dist Horaria'!$AC$6</f>
        <v>42.5979288026246</v>
      </c>
      <c r="EU193" s="0" t="n">
        <f aca="false">DX193*'Dist Horaria'!$AD$6</f>
        <v>42.5979288026246</v>
      </c>
      <c r="EV193" s="0" t="n">
        <f aca="false">DX193*'Dist Horaria'!$AE$6</f>
        <v>42.5979288026246</v>
      </c>
      <c r="EW193" s="0" t="n">
        <f aca="false">BB193+CA193+CZ193+DY193</f>
        <v>1763.23658907246</v>
      </c>
      <c r="EX193" s="0" t="n">
        <f aca="false">BC193+CB193+DA193+DZ193</f>
        <v>1755.65685875968</v>
      </c>
      <c r="EY193" s="0" t="n">
        <f aca="false">BD193+CC193+DB193+EA193</f>
        <v>1748.50252493476</v>
      </c>
      <c r="EZ193" s="0" t="n">
        <f aca="false">BE193+CD193+DC193+EB193</f>
        <v>1742.407311938</v>
      </c>
      <c r="FA193" s="0" t="n">
        <f aca="false">BF193+CE193+DD193+EC193</f>
        <v>1737.95316692351</v>
      </c>
      <c r="FB193" s="0" t="n">
        <f aca="false">BG193+CF193+DE193+ED193</f>
        <v>4201.63582880097</v>
      </c>
      <c r="FC193" s="0" t="n">
        <f aca="false">BH193+CG193+DF193+EE193</f>
        <v>4213.15613681865</v>
      </c>
      <c r="FD193" s="0" t="n">
        <f aca="false">BI193+CH193+DG193+EF193</f>
        <v>4213.15613681865</v>
      </c>
      <c r="FE193" s="0" t="n">
        <f aca="false">BJ193+CI193+DH193+EG193</f>
        <v>2942.76641463547</v>
      </c>
      <c r="FF193" s="0" t="n">
        <f aca="false">BK193+CJ193+DI193+EH193</f>
        <v>2980.09821857177</v>
      </c>
      <c r="FG193" s="0" t="n">
        <f aca="false">BL193+CK193+DJ193+EI193</f>
        <v>3007.24862143454</v>
      </c>
      <c r="FH193" s="0" t="n">
        <f aca="false">BM193+CL193+DK193+EJ193</f>
        <v>3020.82382286593</v>
      </c>
      <c r="FI193" s="0" t="n">
        <f aca="false">BN193+CM193+DL193+EK193</f>
        <v>3024.21762322377</v>
      </c>
      <c r="FJ193" s="0" t="n">
        <f aca="false">BO193+CN193+DM193+EL193</f>
        <v>3020.82382286593</v>
      </c>
      <c r="FK193" s="0" t="n">
        <f aca="false">BP193+CO193+DN193+EM193</f>
        <v>3014.03622215023</v>
      </c>
      <c r="FL193" s="0" t="n">
        <f aca="false">BQ193+CP193+DO193+EN193</f>
        <v>3003.8548210767</v>
      </c>
      <c r="FM193" s="0" t="n">
        <f aca="false">BR193+CQ193+DP193+EO193</f>
        <v>4352.39842141697</v>
      </c>
      <c r="FN193" s="0" t="n">
        <f aca="false">BS193+CR193+DQ193+EP193</f>
        <v>4343.13770361184</v>
      </c>
      <c r="FO193" s="0" t="n">
        <f aca="false">BT193+CS193+DR193+EQ193</f>
        <v>4292.73071017415</v>
      </c>
      <c r="FP193" s="0" t="n">
        <f aca="false">BU193+CT193+DS193+ER193</f>
        <v>1809.25285580313</v>
      </c>
      <c r="FQ193" s="0" t="n">
        <f aca="false">BV193+CU193+DT193+ES193</f>
        <v>1773.04518221553</v>
      </c>
      <c r="FR193" s="0" t="n">
        <f aca="false">BW193+CV193+DU193+ET193</f>
        <v>1797.61885969316</v>
      </c>
      <c r="FS193" s="0" t="n">
        <f aca="false">BX193+CW193+DV193+EU193</f>
        <v>1789.23418555072</v>
      </c>
      <c r="FT193" s="0" t="n">
        <f aca="false">BY193+CX193+DW193+EV193</f>
        <v>1780.36368973911</v>
      </c>
      <c r="FU193" s="0" t="n">
        <f aca="false">AM193*'Dist Horaria'!$H$10</f>
        <v>0.925635166590333</v>
      </c>
      <c r="FV193" s="0" t="n">
        <f aca="false">AM193*'Dist Horaria'!$I$10</f>
        <v>0.866292360036861</v>
      </c>
      <c r="FW193" s="0" t="n">
        <f aca="false">AM193*'Dist Horaria'!$J$10</f>
        <v>0.862542101333501</v>
      </c>
      <c r="FX193" s="0" t="n">
        <f aca="false">AM193*'Dist Horaria'!$K$10</f>
        <v>0.837735686909834</v>
      </c>
      <c r="FY193" s="0" t="n">
        <f aca="false">AM193*'Dist Horaria'!$L$10</f>
        <v>0.838070935375692</v>
      </c>
      <c r="FZ193" s="0" t="n">
        <f aca="false">AM193*'Dist Horaria'!$M$10</f>
        <v>0.896770389682919</v>
      </c>
      <c r="GA193" s="0" t="n">
        <f aca="false">AM193*'Dist Horaria'!$N$10</f>
        <v>0.848381855752079</v>
      </c>
      <c r="GB193" s="0" t="n">
        <f aca="false">AM193*'Dist Horaria'!$O$10</f>
        <v>0.833901558088545</v>
      </c>
      <c r="GC193" s="0" t="n">
        <f aca="false">AM193*'Dist Horaria'!$P$10</f>
        <v>0.846841800861862</v>
      </c>
      <c r="GD193" s="0" t="n">
        <f aca="false">AM193*'Dist Horaria'!$Q$10</f>
        <v>0.766363260578542</v>
      </c>
      <c r="GE193" s="0" t="n">
        <f aca="false">AM193*'Dist Horaria'!$R$10</f>
        <v>0.935078269052159</v>
      </c>
      <c r="GF193" s="0" t="n">
        <f aca="false">AM193*'Dist Horaria'!$S$10</f>
        <v>0.798593166463832</v>
      </c>
      <c r="GG193" s="0" t="n">
        <f aca="false">AR193*'Dist Horaria'!$H$10</f>
        <v>0.968241127213916</v>
      </c>
      <c r="GH193" s="0" t="n">
        <f aca="false">AR193*'Dist Horaria'!$I$10</f>
        <v>0.906166837058083</v>
      </c>
      <c r="GI193" s="0" t="n">
        <f aca="false">AR193*'Dist Horaria'!$J$10</f>
        <v>0.902243958103882</v>
      </c>
      <c r="GJ193" s="0" t="n">
        <f aca="false">AR193*'Dist Horaria'!$K$10</f>
        <v>0.876295731922955</v>
      </c>
      <c r="GK193" s="0" t="n">
        <f aca="false">AR193*'Dist Horaria'!$L$10</f>
        <v>0.876646411504063</v>
      </c>
      <c r="GL193" s="0" t="n">
        <f aca="false">AR193*'Dist Horaria'!$M$10</f>
        <v>0.938047736622932</v>
      </c>
      <c r="GM193" s="0" t="n">
        <f aca="false">AR193*'Dist Horaria'!$N$10</f>
        <v>0.887431932115408</v>
      </c>
      <c r="GN193" s="0" t="n">
        <f aca="false">AR193*'Dist Horaria'!$O$10</f>
        <v>0.872285122402269</v>
      </c>
      <c r="GO193" s="0" t="n">
        <f aca="false">AR193*'Dist Horaria'!$P$10</f>
        <v>0.885820990205792</v>
      </c>
      <c r="GP193" s="0" t="n">
        <f aca="false">AR193*'Dist Horaria'!$Q$10</f>
        <v>0.801638111926126</v>
      </c>
      <c r="GQ193" s="0" t="n">
        <f aca="false">AR193*'Dist Horaria'!$R$10</f>
        <v>0.978118885214095</v>
      </c>
      <c r="GR193" s="0" t="n">
        <f aca="false">AR193*'Dist Horaria'!$S$10</f>
        <v>0.835351524651491</v>
      </c>
      <c r="GS193" s="0" t="n">
        <f aca="false">AW193*'Dist Horaria'!$H$10</f>
        <v>0.056129920418198</v>
      </c>
      <c r="GT193" s="0" t="n">
        <f aca="false">AW193*'Dist Horaria'!$I$10</f>
        <v>0.0525314108439469</v>
      </c>
      <c r="GU193" s="0" t="n">
        <f aca="false">AW193*'Dist Horaria'!$J$10</f>
        <v>0.0523039975712396</v>
      </c>
      <c r="GV193" s="0" t="n">
        <f aca="false">AW193*'Dist Horaria'!$K$10</f>
        <v>0.0507997525752438</v>
      </c>
      <c r="GW193" s="0" t="n">
        <f aca="false">AW193*'Dist Horaria'!$L$10</f>
        <v>0.0508200818263225</v>
      </c>
      <c r="GX193" s="0" t="n">
        <f aca="false">AW193*'Dist Horaria'!$M$10</f>
        <v>0.0543795789346627</v>
      </c>
      <c r="GY193" s="0" t="n">
        <f aca="false">AW193*'Dist Horaria'!$N$10</f>
        <v>0.0514453293979947</v>
      </c>
      <c r="GZ193" s="0" t="n">
        <f aca="false">AW193*'Dist Horaria'!$O$10</f>
        <v>0.0505672534725953</v>
      </c>
      <c r="HA193" s="0" t="n">
        <f aca="false">AW193*'Dist Horaria'!$P$10</f>
        <v>0.0513519414612053</v>
      </c>
      <c r="HB193" s="0" t="n">
        <f aca="false">AW193*'Dist Horaria'!$Q$10</f>
        <v>0.0464717746044131</v>
      </c>
      <c r="HC193" s="0" t="n">
        <f aca="false">AW193*'Dist Horaria'!$R$10</f>
        <v>0.0567025440703823</v>
      </c>
      <c r="HD193" s="0" t="n">
        <f aca="false">AW193*'Dist Horaria'!$S$10</f>
        <v>0.0484261753421154</v>
      </c>
    </row>
    <row r="194" customFormat="false" ht="13.8" hidden="false" customHeight="false" outlineLevel="0" collapsed="false">
      <c r="A194" s="0" t="n">
        <v>4.549125</v>
      </c>
      <c r="B194" s="0" t="n">
        <v>-74.0897916666667</v>
      </c>
      <c r="C194" s="0" t="n">
        <v>30</v>
      </c>
      <c r="D194" s="0" t="n">
        <v>18</v>
      </c>
      <c r="E194" s="0" t="n">
        <v>2228</v>
      </c>
      <c r="F194" s="0" t="n">
        <v>94</v>
      </c>
      <c r="G194" s="0" t="s">
        <v>682</v>
      </c>
      <c r="H194" s="1" t="n">
        <v>39589</v>
      </c>
      <c r="I194" s="0" t="s">
        <v>1061</v>
      </c>
      <c r="J194" s="0" t="s">
        <v>1062</v>
      </c>
      <c r="K194" s="0" t="s">
        <v>1063</v>
      </c>
      <c r="L194" s="0" t="s">
        <v>1064</v>
      </c>
      <c r="M194" s="0" t="s">
        <v>1065</v>
      </c>
      <c r="N194" s="0" t="n">
        <v>3</v>
      </c>
      <c r="R194" s="0" t="n">
        <v>30</v>
      </c>
      <c r="S194" s="0" t="n">
        <v>365</v>
      </c>
      <c r="T194" s="0" t="n">
        <v>24</v>
      </c>
      <c r="U194" s="0" t="n">
        <v>3</v>
      </c>
      <c r="V194" s="0" t="n">
        <v>46203.0769230769</v>
      </c>
      <c r="W194" s="0" t="n">
        <f aca="false">V194*12</f>
        <v>554436.923076923</v>
      </c>
      <c r="Y194" s="0" t="s">
        <v>118</v>
      </c>
      <c r="Z194" s="0" t="n">
        <v>3962.58</v>
      </c>
      <c r="AA194" s="0" t="s">
        <v>89</v>
      </c>
      <c r="AB194" s="0" t="n">
        <v>0.005</v>
      </c>
      <c r="AC194" s="0" t="n">
        <v>4</v>
      </c>
      <c r="AD194" s="0" t="n">
        <v>2.281060052739</v>
      </c>
      <c r="AE194" s="0" t="n">
        <f aca="false">AD194/2204.59</f>
        <v>0.00103468674571644</v>
      </c>
      <c r="AF194" s="0" t="n">
        <f aca="false">AE194/S194</f>
        <v>2.83475820744229E-006</v>
      </c>
      <c r="AG194" s="0" t="n">
        <f aca="false">AE194*EXP(AB194*AC194)</f>
        <v>0.00105558880448783</v>
      </c>
      <c r="AH194" s="0" t="n">
        <f aca="false">AG194/S194</f>
        <v>2.89202412188447E-006</v>
      </c>
      <c r="AI194" s="0" t="s">
        <v>90</v>
      </c>
      <c r="AJ194" s="0" t="n">
        <f aca="false">IF(AI194="A",'FE DISTRIBUCIÓN'!$C$2,'FE DISTRIBUCIÓN'!$C$3)</f>
        <v>4.994E-006</v>
      </c>
      <c r="AK194" s="0" t="n">
        <f aca="false">W194*AJ194</f>
        <v>2.76885799384615</v>
      </c>
      <c r="AL194" s="0" t="n">
        <f aca="false">AK194/365</f>
        <v>0.00758591231190727</v>
      </c>
      <c r="AM194" s="0" t="n">
        <f aca="false">AK194*EXP(AB194*AC194)</f>
        <v>2.82479263566564</v>
      </c>
      <c r="AN194" s="0" t="n">
        <f aca="false">AM194/365</f>
        <v>0.00773915790593326</v>
      </c>
      <c r="AO194" s="0" t="n">
        <v>5.223868284E-006</v>
      </c>
      <c r="AP194" s="0" t="n">
        <f aca="false">AO194*W194</f>
        <v>2.89630545794009</v>
      </c>
      <c r="AQ194" s="0" t="n">
        <f aca="false">AP194/365</f>
        <v>0.0079350834464112</v>
      </c>
      <c r="AR194" s="0" t="n">
        <f aca="false">AP194*EXP(AB194*AC194)</f>
        <v>2.95481470931728</v>
      </c>
      <c r="AS194" s="0" t="n">
        <f aca="false">AR194/365</f>
        <v>0.00809538276525283</v>
      </c>
      <c r="AT194" s="0" t="n">
        <v>3.02832944E-007</v>
      </c>
      <c r="AU194" s="0" t="n">
        <f aca="false">AT194*W194</f>
        <v>0.167901765677686</v>
      </c>
      <c r="AV194" s="0" t="n">
        <f aca="false">AU194/365</f>
        <v>0.000460004837473113</v>
      </c>
      <c r="AW194" s="0" t="n">
        <f aca="false">AU194*EXP(AB194*AC194)</f>
        <v>0.171293606337234</v>
      </c>
      <c r="AX194" s="0" t="n">
        <f aca="false">AW194/365</f>
        <v>0.000469297551608859</v>
      </c>
      <c r="AY194" s="0" t="n">
        <f aca="false">AW194+AR194+AM194+AG194</f>
        <v>5.95195654012464</v>
      </c>
      <c r="AZ194" s="0" t="n">
        <f aca="false">AH194+AN194+AS194+AX194</f>
        <v>0.0163067302469168</v>
      </c>
      <c r="BA194" s="0" t="n">
        <f aca="false">AH194*1000000</f>
        <v>2.89202412188447</v>
      </c>
      <c r="BB194" s="0" t="n">
        <f aca="false">BA194*'Dist Horaria'!$H$3</f>
        <v>0.100771254453982</v>
      </c>
      <c r="BC194" s="0" t="n">
        <f aca="false">BA194*'Dist Horaria'!$I$3</f>
        <v>0.0980755290553005</v>
      </c>
      <c r="BD194" s="0" t="n">
        <f aca="false">BA194*'Dist Horaria'!$J$3</f>
        <v>0.0955310955983536</v>
      </c>
      <c r="BE194" s="0" t="n">
        <f aca="false">BA194*'Dist Horaria'!$K$3</f>
        <v>0.0933633376692854</v>
      </c>
      <c r="BF194" s="0" t="n">
        <f aca="false">BA194*'Dist Horaria'!$L$3</f>
        <v>0.0917792243368195</v>
      </c>
      <c r="BG194" s="0" t="n">
        <f aca="false">BA194*'Dist Horaria'!$M$3</f>
        <v>0.0907819220429877</v>
      </c>
      <c r="BH194" s="0" t="n">
        <f aca="false">BA194*'Dist Horaria'!$N$3</f>
        <v>0.0948791109458093</v>
      </c>
      <c r="BI194" s="0" t="n">
        <f aca="false">BA194*'Dist Horaria'!$O$3</f>
        <v>0.0948791109458093</v>
      </c>
      <c r="BJ194" s="0" t="n">
        <f aca="false">BA194*'Dist Horaria'!$P$3</f>
        <v>0.125528265294097</v>
      </c>
      <c r="BK194" s="0" t="n">
        <f aca="false">BA194*'Dist Horaria'!$Q$3</f>
        <v>0.13880529335405</v>
      </c>
      <c r="BL194" s="0" t="n">
        <f aca="false">BA194*'Dist Horaria'!$R$3</f>
        <v>0.148461313761288</v>
      </c>
      <c r="BM194" s="0" t="n">
        <f aca="false">BA194*'Dist Horaria'!$S$3</f>
        <v>0.153289323964907</v>
      </c>
      <c r="BN194" s="0" t="n">
        <f aca="false">BA194*'Dist Horaria'!$T$3</f>
        <v>0.154496326515812</v>
      </c>
      <c r="BO194" s="0" t="n">
        <f aca="false">BA194*'Dist Horaria'!$U$3</f>
        <v>0.153289323964907</v>
      </c>
      <c r="BP194" s="0" t="n">
        <f aca="false">BA194*'Dist Horaria'!$V$3</f>
        <v>0.150875318863098</v>
      </c>
      <c r="BQ194" s="0" t="n">
        <f aca="false">BA194*'Dist Horaria'!$W$3</f>
        <v>0.147254311210383</v>
      </c>
      <c r="BR194" s="0" t="n">
        <f aca="false">BA194*'Dist Horaria'!$X$3</f>
        <v>0.144400524989932</v>
      </c>
      <c r="BS194" s="0" t="n">
        <f aca="false">BA194*'Dist Horaria'!$Y$3</f>
        <v>0.14110695765084</v>
      </c>
      <c r="BT194" s="0" t="n">
        <f aca="false">BA194*'Dist Horaria'!$Z$3</f>
        <v>0.123179748255012</v>
      </c>
      <c r="BU194" s="0" t="n">
        <f aca="false">BA194*'Dist Horaria'!$AA$3</f>
        <v>0.117136905190811</v>
      </c>
      <c r="BV194" s="0" t="n">
        <f aca="false">BA194*'Dist Horaria'!$AB$3</f>
        <v>0.104259673245942</v>
      </c>
      <c r="BW194" s="0" t="n">
        <f aca="false">BA194*'Dist Horaria'!$AC$3</f>
        <v>0.11299928320327</v>
      </c>
      <c r="BX194" s="0" t="n">
        <f aca="false">BA194*'Dist Horaria'!$AD$3</f>
        <v>0.110017280135519</v>
      </c>
      <c r="BY194" s="0" t="n">
        <f aca="false">BA194*'Dist Horaria'!$AE$3</f>
        <v>0.106862494955638</v>
      </c>
      <c r="BZ194" s="0" t="n">
        <f aca="false">AN194*1000000</f>
        <v>7739.15790593326</v>
      </c>
      <c r="CA194" s="0" t="n">
        <f aca="false">BZ194*'Dist Horaria'!$H$6</f>
        <v>193.478947648332</v>
      </c>
      <c r="CB194" s="0" t="n">
        <f aca="false">BZ194*'Dist Horaria'!$I$6</f>
        <v>193.478947648332</v>
      </c>
      <c r="CC194" s="0" t="n">
        <f aca="false">BZ194*'Dist Horaria'!$J$6</f>
        <v>193.478947648332</v>
      </c>
      <c r="CD194" s="0" t="n">
        <f aca="false">BZ194*'Dist Horaria'!$K$6</f>
        <v>193.478947648332</v>
      </c>
      <c r="CE194" s="0" t="n">
        <f aca="false">BZ194*'Dist Horaria'!$L$6</f>
        <v>193.478947648332</v>
      </c>
      <c r="CF194" s="0" t="n">
        <f aca="false">BZ194*'Dist Horaria'!$M$6</f>
        <v>515.943860395551</v>
      </c>
      <c r="CG194" s="0" t="n">
        <f aca="false">BZ194*'Dist Horaria'!$N$6</f>
        <v>515.943860395551</v>
      </c>
      <c r="CH194" s="0" t="n">
        <f aca="false">BZ194*'Dist Horaria'!$O$6</f>
        <v>515.943860395551</v>
      </c>
      <c r="CI194" s="0" t="n">
        <f aca="false">BZ194*'Dist Horaria'!$P$6</f>
        <v>338.58815838458</v>
      </c>
      <c r="CJ194" s="0" t="n">
        <f aca="false">BZ194*'Dist Horaria'!$Q$6</f>
        <v>338.58815838458</v>
      </c>
      <c r="CK194" s="0" t="n">
        <f aca="false">BZ194*'Dist Horaria'!$R$6</f>
        <v>338.58815838458</v>
      </c>
      <c r="CL194" s="0" t="n">
        <f aca="false">BZ194*'Dist Horaria'!$S$6</f>
        <v>338.58815838458</v>
      </c>
      <c r="CM194" s="0" t="n">
        <f aca="false">BZ194*'Dist Horaria'!$T$6</f>
        <v>338.58815838458</v>
      </c>
      <c r="CN194" s="0" t="n">
        <f aca="false">BZ194*'Dist Horaria'!$U$6</f>
        <v>338.58815838458</v>
      </c>
      <c r="CO194" s="0" t="n">
        <f aca="false">BZ194*'Dist Horaria'!$V$6</f>
        <v>338.58815838458</v>
      </c>
      <c r="CP194" s="0" t="n">
        <f aca="false">BZ194*'Dist Horaria'!$W$6</f>
        <v>338.58815838458</v>
      </c>
      <c r="CQ194" s="0" t="n">
        <f aca="false">BZ194*'Dist Horaria'!$X$6</f>
        <v>515.943860395551</v>
      </c>
      <c r="CR194" s="0" t="n">
        <f aca="false">BZ194*'Dist Horaria'!$Y$6</f>
        <v>515.943860395551</v>
      </c>
      <c r="CS194" s="0" t="n">
        <f aca="false">BZ194*'Dist Horaria'!$Z$6</f>
        <v>515.943860395551</v>
      </c>
      <c r="CT194" s="0" t="n">
        <f aca="false">BZ194*'Dist Horaria'!$AA$6</f>
        <v>193.478947648332</v>
      </c>
      <c r="CU194" s="0" t="n">
        <f aca="false">BZ194*'Dist Horaria'!$AB$6</f>
        <v>193.478947648332</v>
      </c>
      <c r="CV194" s="0" t="n">
        <f aca="false">BZ194*'Dist Horaria'!$AC$6</f>
        <v>193.478947648332</v>
      </c>
      <c r="CW194" s="0" t="n">
        <f aca="false">BZ194*'Dist Horaria'!$AD$6</f>
        <v>193.478947648332</v>
      </c>
      <c r="CX194" s="0" t="n">
        <f aca="false">BZ194*'Dist Horaria'!$AE$6</f>
        <v>193.478947648332</v>
      </c>
      <c r="CY194" s="0" t="n">
        <f aca="false">AS194*1000000</f>
        <v>8095.38276525283</v>
      </c>
      <c r="CZ194" s="0" t="n">
        <f aca="false">CY194*'Dist Horaria'!$H$6</f>
        <v>202.384569131321</v>
      </c>
      <c r="DA194" s="0" t="n">
        <f aca="false">CY194*'Dist Horaria'!$I$6</f>
        <v>202.384569131321</v>
      </c>
      <c r="DB194" s="0" t="n">
        <f aca="false">CY194*'Dist Horaria'!$J$6</f>
        <v>202.384569131321</v>
      </c>
      <c r="DC194" s="0" t="n">
        <f aca="false">CY194*'Dist Horaria'!$K$6</f>
        <v>202.384569131321</v>
      </c>
      <c r="DD194" s="0" t="n">
        <f aca="false">CY194*'Dist Horaria'!$L$6</f>
        <v>202.384569131321</v>
      </c>
      <c r="DE194" s="0" t="n">
        <f aca="false">CY194*'Dist Horaria'!$M$6</f>
        <v>539.692184350189</v>
      </c>
      <c r="DF194" s="0" t="n">
        <f aca="false">CY194*'Dist Horaria'!$N$6</f>
        <v>539.692184350189</v>
      </c>
      <c r="DG194" s="0" t="n">
        <f aca="false">CY194*'Dist Horaria'!$O$6</f>
        <v>539.692184350189</v>
      </c>
      <c r="DH194" s="0" t="n">
        <f aca="false">CY194*'Dist Horaria'!$P$6</f>
        <v>354.172995979811</v>
      </c>
      <c r="DI194" s="0" t="n">
        <f aca="false">CY194*'Dist Horaria'!$Q$6</f>
        <v>354.172995979811</v>
      </c>
      <c r="DJ194" s="0" t="n">
        <f aca="false">CY194*'Dist Horaria'!$R$6</f>
        <v>354.172995979811</v>
      </c>
      <c r="DK194" s="0" t="n">
        <f aca="false">CY194*'Dist Horaria'!$S$6</f>
        <v>354.172995979811</v>
      </c>
      <c r="DL194" s="0" t="n">
        <f aca="false">CY194*'Dist Horaria'!$T$6</f>
        <v>354.172995979811</v>
      </c>
      <c r="DM194" s="0" t="n">
        <f aca="false">CY194*'Dist Horaria'!$U$6</f>
        <v>354.172995979811</v>
      </c>
      <c r="DN194" s="0" t="n">
        <f aca="false">CY194*'Dist Horaria'!$V$6</f>
        <v>354.172995979811</v>
      </c>
      <c r="DO194" s="0" t="n">
        <f aca="false">CY194*'Dist Horaria'!$W$6</f>
        <v>354.172995979811</v>
      </c>
      <c r="DP194" s="0" t="n">
        <f aca="false">CY194*'Dist Horaria'!$X$6</f>
        <v>539.692184350189</v>
      </c>
      <c r="DQ194" s="0" t="n">
        <f aca="false">CY194*'Dist Horaria'!$Y$6</f>
        <v>539.692184350189</v>
      </c>
      <c r="DR194" s="0" t="n">
        <f aca="false">CY194*'Dist Horaria'!$Z$6</f>
        <v>539.692184350189</v>
      </c>
      <c r="DS194" s="0" t="n">
        <f aca="false">CY194*'Dist Horaria'!$AA$6</f>
        <v>202.384569131321</v>
      </c>
      <c r="DT194" s="0" t="n">
        <f aca="false">CY194*'Dist Horaria'!$AB$6</f>
        <v>202.384569131321</v>
      </c>
      <c r="DU194" s="0" t="n">
        <f aca="false">CY194*'Dist Horaria'!$AC$6</f>
        <v>202.384569131321</v>
      </c>
      <c r="DV194" s="0" t="n">
        <f aca="false">CY194*'Dist Horaria'!$AD$6</f>
        <v>202.384569131321</v>
      </c>
      <c r="DW194" s="0" t="n">
        <f aca="false">CY194*'Dist Horaria'!$AE$6</f>
        <v>202.384569131321</v>
      </c>
      <c r="DX194" s="0" t="n">
        <f aca="false">AX194*1000000</f>
        <v>469.29755160886</v>
      </c>
      <c r="DY194" s="0" t="n">
        <f aca="false">DX194*'Dist Horaria'!$H$6</f>
        <v>11.7324387902215</v>
      </c>
      <c r="DZ194" s="0" t="n">
        <f aca="false">DX194*'Dist Horaria'!$I$6</f>
        <v>11.7324387902215</v>
      </c>
      <c r="EA194" s="0" t="n">
        <f aca="false">DX194*'Dist Horaria'!$J$6</f>
        <v>11.7324387902215</v>
      </c>
      <c r="EB194" s="0" t="n">
        <f aca="false">DX194*'Dist Horaria'!$K$6</f>
        <v>11.7324387902215</v>
      </c>
      <c r="EC194" s="0" t="n">
        <f aca="false">DX194*'Dist Horaria'!$L$6</f>
        <v>11.7324387902215</v>
      </c>
      <c r="ED194" s="0" t="n">
        <f aca="false">DX194*'Dist Horaria'!$M$6</f>
        <v>31.2865034405906</v>
      </c>
      <c r="EE194" s="0" t="n">
        <f aca="false">DX194*'Dist Horaria'!$N$6</f>
        <v>31.2865034405906</v>
      </c>
      <c r="EF194" s="0" t="n">
        <f aca="false">DX194*'Dist Horaria'!$O$6</f>
        <v>31.2865034405906</v>
      </c>
      <c r="EG194" s="0" t="n">
        <f aca="false">DX194*'Dist Horaria'!$P$6</f>
        <v>20.5317678828876</v>
      </c>
      <c r="EH194" s="0" t="n">
        <f aca="false">DX194*'Dist Horaria'!$Q$6</f>
        <v>20.5317678828876</v>
      </c>
      <c r="EI194" s="0" t="n">
        <f aca="false">DX194*'Dist Horaria'!$R$6</f>
        <v>20.5317678828876</v>
      </c>
      <c r="EJ194" s="0" t="n">
        <f aca="false">DX194*'Dist Horaria'!$S$6</f>
        <v>20.5317678828876</v>
      </c>
      <c r="EK194" s="0" t="n">
        <f aca="false">DX194*'Dist Horaria'!$T$6</f>
        <v>20.5317678828876</v>
      </c>
      <c r="EL194" s="0" t="n">
        <f aca="false">DX194*'Dist Horaria'!$U$6</f>
        <v>20.5317678828876</v>
      </c>
      <c r="EM194" s="0" t="n">
        <f aca="false">DX194*'Dist Horaria'!$V$6</f>
        <v>20.5317678828876</v>
      </c>
      <c r="EN194" s="0" t="n">
        <f aca="false">DX194*'Dist Horaria'!$W$6</f>
        <v>20.5317678828876</v>
      </c>
      <c r="EO194" s="0" t="n">
        <f aca="false">DX194*'Dist Horaria'!$X$6</f>
        <v>31.2865034405906</v>
      </c>
      <c r="EP194" s="0" t="n">
        <f aca="false">DX194*'Dist Horaria'!$Y$6</f>
        <v>31.2865034405906</v>
      </c>
      <c r="EQ194" s="0" t="n">
        <f aca="false">DX194*'Dist Horaria'!$Z$6</f>
        <v>31.2865034405906</v>
      </c>
      <c r="ER194" s="0" t="n">
        <f aca="false">DX194*'Dist Horaria'!$AA$6</f>
        <v>11.7324387902215</v>
      </c>
      <c r="ES194" s="0" t="n">
        <f aca="false">DX194*'Dist Horaria'!$AB$6</f>
        <v>11.7324387902215</v>
      </c>
      <c r="ET194" s="0" t="n">
        <f aca="false">DX194*'Dist Horaria'!$AC$6</f>
        <v>11.7324387902215</v>
      </c>
      <c r="EU194" s="0" t="n">
        <f aca="false">DX194*'Dist Horaria'!$AD$6</f>
        <v>11.7324387902215</v>
      </c>
      <c r="EV194" s="0" t="n">
        <f aca="false">DX194*'Dist Horaria'!$AE$6</f>
        <v>11.7324387902215</v>
      </c>
      <c r="EW194" s="0" t="n">
        <f aca="false">BB194+CA194+CZ194+DY194</f>
        <v>407.696726824328</v>
      </c>
      <c r="EX194" s="0" t="n">
        <f aca="false">BC194+CB194+DA194+DZ194</f>
        <v>407.694031098929</v>
      </c>
      <c r="EY194" s="0" t="n">
        <f aca="false">BD194+CC194+DB194+EA194</f>
        <v>407.691486665472</v>
      </c>
      <c r="EZ194" s="0" t="n">
        <f aca="false">BE194+CD194+DC194+EB194</f>
        <v>407.689318907543</v>
      </c>
      <c r="FA194" s="0" t="n">
        <f aca="false">BF194+CE194+DD194+EC194</f>
        <v>407.687734794211</v>
      </c>
      <c r="FB194" s="0" t="n">
        <f aca="false">BG194+CF194+DE194+ED194</f>
        <v>1087.01333010837</v>
      </c>
      <c r="FC194" s="0" t="n">
        <f aca="false">BH194+CG194+DF194+EE194</f>
        <v>1087.01742729728</v>
      </c>
      <c r="FD194" s="0" t="n">
        <f aca="false">BI194+CH194+DG194+EF194</f>
        <v>1087.01742729728</v>
      </c>
      <c r="FE194" s="0" t="n">
        <f aca="false">BJ194+CI194+DH194+EG194</f>
        <v>713.418450512573</v>
      </c>
      <c r="FF194" s="0" t="n">
        <f aca="false">BK194+CJ194+DI194+EH194</f>
        <v>713.431727540633</v>
      </c>
      <c r="FG194" s="0" t="n">
        <f aca="false">BL194+CK194+DJ194+EI194</f>
        <v>713.44138356104</v>
      </c>
      <c r="FH194" s="0" t="n">
        <f aca="false">BM194+CL194+DK194+EJ194</f>
        <v>713.446211571244</v>
      </c>
      <c r="FI194" s="0" t="n">
        <f aca="false">BN194+CM194+DL194+EK194</f>
        <v>713.447418573795</v>
      </c>
      <c r="FJ194" s="0" t="n">
        <f aca="false">BO194+CN194+DM194+EL194</f>
        <v>713.446211571244</v>
      </c>
      <c r="FK194" s="0" t="n">
        <f aca="false">BP194+CO194+DN194+EM194</f>
        <v>713.443797566142</v>
      </c>
      <c r="FL194" s="0" t="n">
        <f aca="false">BQ194+CP194+DO194+EN194</f>
        <v>713.440176558489</v>
      </c>
      <c r="FM194" s="0" t="n">
        <f aca="false">BR194+CQ194+DP194+EO194</f>
        <v>1087.06694871132</v>
      </c>
      <c r="FN194" s="0" t="n">
        <f aca="false">BS194+CR194+DQ194+EP194</f>
        <v>1087.06365514398</v>
      </c>
      <c r="FO194" s="0" t="n">
        <f aca="false">BT194+CS194+DR194+EQ194</f>
        <v>1087.04572793459</v>
      </c>
      <c r="FP194" s="0" t="n">
        <f aca="false">BU194+CT194+DS194+ER194</f>
        <v>407.713092475065</v>
      </c>
      <c r="FQ194" s="0" t="n">
        <f aca="false">BV194+CU194+DT194+ES194</f>
        <v>407.70021524312</v>
      </c>
      <c r="FR194" s="0" t="n">
        <f aca="false">BW194+CV194+DU194+ET194</f>
        <v>407.708954853077</v>
      </c>
      <c r="FS194" s="0" t="n">
        <f aca="false">BX194+CW194+DV194+EU194</f>
        <v>407.705972850009</v>
      </c>
      <c r="FT194" s="0" t="n">
        <f aca="false">BY194+CX194+DW194+EV194</f>
        <v>407.702818064829</v>
      </c>
      <c r="FU194" s="0" t="n">
        <f aca="false">AM194*'Dist Horaria'!$H$10</f>
        <v>0.254940985145466</v>
      </c>
      <c r="FV194" s="0" t="n">
        <f aca="false">AM194*'Dist Horaria'!$I$10</f>
        <v>0.23859662603931</v>
      </c>
      <c r="FW194" s="0" t="n">
        <f aca="false">AM194*'Dist Horaria'!$J$10</f>
        <v>0.237563719465647</v>
      </c>
      <c r="FX194" s="0" t="n">
        <f aca="false">AM194*'Dist Horaria'!$K$10</f>
        <v>0.230731468532062</v>
      </c>
      <c r="FY194" s="0" t="n">
        <f aca="false">AM194*'Dist Horaria'!$L$10</f>
        <v>0.23082380358721</v>
      </c>
      <c r="FZ194" s="0" t="n">
        <f aca="false">AM194*'Dist Horaria'!$M$10</f>
        <v>0.24699096884705</v>
      </c>
      <c r="GA194" s="0" t="n">
        <f aca="false">AM194*'Dist Horaria'!$N$10</f>
        <v>0.233663665655324</v>
      </c>
      <c r="GB194" s="0" t="n">
        <f aca="false">AM194*'Dist Horaria'!$O$10</f>
        <v>0.229675462219688</v>
      </c>
      <c r="GC194" s="0" t="n">
        <f aca="false">AM194*'Dist Horaria'!$P$10</f>
        <v>0.233239499498871</v>
      </c>
      <c r="GD194" s="0" t="n">
        <f aca="false">AM194*'Dist Horaria'!$Q$10</f>
        <v>0.211073878438388</v>
      </c>
      <c r="GE194" s="0" t="n">
        <f aca="false">AM194*'Dist Horaria'!$R$10</f>
        <v>0.257541830415115</v>
      </c>
      <c r="GF194" s="0" t="n">
        <f aca="false">AM194*'Dist Horaria'!$S$10</f>
        <v>0.219950727821508</v>
      </c>
      <c r="GG194" s="0" t="n">
        <f aca="false">AR194*'Dist Horaria'!$H$10</f>
        <v>0.266675636081922</v>
      </c>
      <c r="GH194" s="0" t="n">
        <f aca="false">AR194*'Dist Horaria'!$I$10</f>
        <v>0.249578964244326</v>
      </c>
      <c r="GI194" s="0" t="n">
        <f aca="false">AR194*'Dist Horaria'!$J$10</f>
        <v>0.248498514126085</v>
      </c>
      <c r="GJ194" s="0" t="n">
        <f aca="false">AR194*'Dist Horaria'!$K$10</f>
        <v>0.241351782255783</v>
      </c>
      <c r="GK194" s="0" t="n">
        <f aca="false">AR194*'Dist Horaria'!$L$10</f>
        <v>0.241448367391164</v>
      </c>
      <c r="GL194" s="0" t="n">
        <f aca="false">AR194*'Dist Horaria'!$M$10</f>
        <v>0.258359689346123</v>
      </c>
      <c r="GM194" s="0" t="n">
        <f aca="false">AR194*'Dist Horaria'!$N$10</f>
        <v>0.2444189451622</v>
      </c>
      <c r="GN194" s="0" t="n">
        <f aca="false">AR194*'Dist Horaria'!$O$10</f>
        <v>0.240247169143466</v>
      </c>
      <c r="GO194" s="0" t="n">
        <f aca="false">AR194*'Dist Horaria'!$P$10</f>
        <v>0.243975255107767</v>
      </c>
      <c r="GP194" s="0" t="n">
        <f aca="false">AR194*'Dist Horaria'!$Q$10</f>
        <v>0.220789375081131</v>
      </c>
      <c r="GQ194" s="0" t="n">
        <f aca="false">AR194*'Dist Horaria'!$R$10</f>
        <v>0.269396195376217</v>
      </c>
      <c r="GR194" s="0" t="n">
        <f aca="false">AR194*'Dist Horaria'!$S$10</f>
        <v>0.2300748160011</v>
      </c>
      <c r="GS194" s="0" t="n">
        <f aca="false">AW194*'Dist Horaria'!$H$10</f>
        <v>0.0154594571641694</v>
      </c>
      <c r="GT194" s="0" t="n">
        <f aca="false">AW194*'Dist Horaria'!$I$10</f>
        <v>0.0144683457532942</v>
      </c>
      <c r="GU194" s="0" t="n">
        <f aca="false">AW194*'Dist Horaria'!$J$10</f>
        <v>0.014405710963831</v>
      </c>
      <c r="GV194" s="0" t="n">
        <f aca="false">AW194*'Dist Horaria'!$K$10</f>
        <v>0.0139914076670019</v>
      </c>
      <c r="GW194" s="0" t="n">
        <f aca="false">AW194*'Dist Horaria'!$L$10</f>
        <v>0.0139970068052848</v>
      </c>
      <c r="GX194" s="0" t="n">
        <f aca="false">AW194*'Dist Horaria'!$M$10</f>
        <v>0.0149773732954274</v>
      </c>
      <c r="GY194" s="0" t="n">
        <f aca="false">AW194*'Dist Horaria'!$N$10</f>
        <v>0.0141692142123015</v>
      </c>
      <c r="GZ194" s="0" t="n">
        <f aca="false">AW194*'Dist Horaria'!$O$10</f>
        <v>0.0139273721242589</v>
      </c>
      <c r="HA194" s="0" t="n">
        <f aca="false">AW194*'Dist Horaria'!$P$10</f>
        <v>0.0141434930497256</v>
      </c>
      <c r="HB194" s="0" t="n">
        <f aca="false">AW194*'Dist Horaria'!$Q$10</f>
        <v>0.0127993840626742</v>
      </c>
      <c r="HC194" s="0" t="n">
        <f aca="false">AW194*'Dist Horaria'!$R$10</f>
        <v>0.0156171707464474</v>
      </c>
      <c r="HD194" s="0" t="n">
        <f aca="false">AW194*'Dist Horaria'!$S$10</f>
        <v>0.0133376704928174</v>
      </c>
    </row>
    <row r="195" customFormat="false" ht="13.8" hidden="false" customHeight="false" outlineLevel="0" collapsed="false">
      <c r="A195" s="0" t="n">
        <v>4.7414832030272</v>
      </c>
      <c r="B195" s="0" t="n">
        <v>-74.1308165865146</v>
      </c>
      <c r="C195" s="0" t="n">
        <v>26</v>
      </c>
      <c r="D195" s="0" t="n">
        <v>40</v>
      </c>
      <c r="E195" s="0" t="n">
        <v>56</v>
      </c>
      <c r="F195" s="0" t="n">
        <v>95</v>
      </c>
      <c r="G195" s="0" t="s">
        <v>682</v>
      </c>
      <c r="H195" s="1" t="n">
        <v>40842</v>
      </c>
      <c r="I195" s="0" t="s">
        <v>1066</v>
      </c>
      <c r="J195" s="0" t="s">
        <v>1067</v>
      </c>
      <c r="K195" s="0" t="s">
        <v>1068</v>
      </c>
      <c r="L195" s="0" t="s">
        <v>1069</v>
      </c>
      <c r="M195" s="0" t="s">
        <v>1070</v>
      </c>
      <c r="R195" s="0" t="n">
        <v>30</v>
      </c>
      <c r="S195" s="0" t="n">
        <v>365</v>
      </c>
      <c r="T195" s="0" t="n">
        <v>24</v>
      </c>
      <c r="V195" s="0" t="n">
        <v>46203.0769230769</v>
      </c>
      <c r="W195" s="0" t="n">
        <f aca="false">V195*12</f>
        <v>554436.923076923</v>
      </c>
      <c r="X195" s="0" t="n">
        <v>1</v>
      </c>
      <c r="Y195" s="0" t="s">
        <v>1071</v>
      </c>
      <c r="Z195" s="0" t="n">
        <v>792.51</v>
      </c>
      <c r="AA195" s="0" t="s">
        <v>1072</v>
      </c>
      <c r="AB195" s="0" t="n">
        <v>0.005</v>
      </c>
      <c r="AC195" s="0" t="n">
        <v>1</v>
      </c>
      <c r="AD195" s="0" t="n">
        <v>0.876838380146534</v>
      </c>
      <c r="AE195" s="0" t="n">
        <v>0.000398084624586526</v>
      </c>
      <c r="AF195" s="0" t="n">
        <f aca="false">AE195/S195</f>
        <v>1.09064280708637E-006</v>
      </c>
      <c r="AG195" s="0" t="n">
        <f aca="false">AE195*EXP(AB195*AC195)</f>
        <v>0.000400080032071073</v>
      </c>
      <c r="AH195" s="0" t="n">
        <f aca="false">AG195/S195</f>
        <v>1.09610967690705E-006</v>
      </c>
      <c r="AI195" s="0" t="s">
        <v>90</v>
      </c>
      <c r="AJ195" s="0" t="n">
        <f aca="false">IF(AI195="A",'FE DISTRIBUCIÓN'!$C$2,'FE DISTRIBUCIÓN'!$C$3)</f>
        <v>4.994E-006</v>
      </c>
      <c r="AK195" s="0" t="n">
        <f aca="false">W195*AJ195</f>
        <v>2.76885799384615</v>
      </c>
      <c r="AL195" s="0" t="n">
        <f aca="false">AK195/365</f>
        <v>0.00758591231190727</v>
      </c>
      <c r="AM195" s="0" t="n">
        <f aca="false">AK195*EXP(AB195*AC195)</f>
        <v>2.78273695229703</v>
      </c>
      <c r="AN195" s="0" t="n">
        <f aca="false">AM195/365</f>
        <v>0.00762393685560829</v>
      </c>
      <c r="AO195" s="0" t="n">
        <v>5.223868284E-006</v>
      </c>
      <c r="AP195" s="0" t="n">
        <f aca="false">AO195*W195</f>
        <v>2.89630545794009</v>
      </c>
      <c r="AQ195" s="0" t="n">
        <f aca="false">AP195/365</f>
        <v>0.0079350834464112</v>
      </c>
      <c r="AR195" s="0" t="n">
        <f aca="false">AP195*EXP(AB195*AC195)</f>
        <v>2.91082324946321</v>
      </c>
      <c r="AS195" s="0" t="n">
        <f aca="false">AR195/365</f>
        <v>0.00797485821770742</v>
      </c>
      <c r="AT195" s="0" t="n">
        <v>3.02832944E-007</v>
      </c>
      <c r="AU195" s="0" t="n">
        <f aca="false">AT195*W195</f>
        <v>0.167901765677686</v>
      </c>
      <c r="AV195" s="0" t="n">
        <f aca="false">AU195/365</f>
        <v>0.000460004837473113</v>
      </c>
      <c r="AW195" s="0" t="n">
        <f aca="false">AU195*EXP(AB195*AC195)</f>
        <v>0.168743376780476</v>
      </c>
      <c r="AX195" s="0" t="n">
        <f aca="false">AW195/365</f>
        <v>0.000462310621316372</v>
      </c>
      <c r="AY195" s="0" t="n">
        <f aca="false">AW195+AR195+AM195+AG195</f>
        <v>5.86270365857278</v>
      </c>
      <c r="AZ195" s="0" t="n">
        <f aca="false">AH195+AN195+AS195+AX195</f>
        <v>0.016062201804309</v>
      </c>
      <c r="BA195" s="0" t="n">
        <f aca="false">AH195*1000000</f>
        <v>1.09610967690705</v>
      </c>
      <c r="BB195" s="0" t="n">
        <f aca="false">BA195*'Dist Horaria'!$H$3</f>
        <v>0.0381934390952096</v>
      </c>
      <c r="BC195" s="0" t="n">
        <f aca="false">BA195*'Dist Horaria'!$I$3</f>
        <v>0.0371717288427194</v>
      </c>
      <c r="BD195" s="0" t="n">
        <f aca="false">BA195*'Dist Horaria'!$J$3</f>
        <v>0.0362073599381515</v>
      </c>
      <c r="BE195" s="0" t="n">
        <f aca="false">BA195*'Dist Horaria'!$K$3</f>
        <v>0.0353857552961767</v>
      </c>
      <c r="BF195" s="0" t="n">
        <f aca="false">BA195*'Dist Horaria'!$L$3</f>
        <v>0.034785358522203</v>
      </c>
      <c r="BG195" s="0" t="n">
        <f aca="false">BA195*'Dist Horaria'!$M$3</f>
        <v>0.0344073697333826</v>
      </c>
      <c r="BH195" s="0" t="n">
        <f aca="false">BA195*'Dist Horaria'!$N$3</f>
        <v>0.0359602504201358</v>
      </c>
      <c r="BI195" s="0" t="n">
        <f aca="false">BA195*'Dist Horaria'!$O$3</f>
        <v>0.0359602504201358</v>
      </c>
      <c r="BJ195" s="0" t="n">
        <f aca="false">BA195*'Dist Horaria'!$P$3</f>
        <v>0.0475766247152041</v>
      </c>
      <c r="BK195" s="0" t="n">
        <f aca="false">BA195*'Dist Horaria'!$Q$3</f>
        <v>0.0526087677139276</v>
      </c>
      <c r="BL195" s="0" t="n">
        <f aca="false">BA195*'Dist Horaria'!$R$3</f>
        <v>0.0562685080766357</v>
      </c>
      <c r="BM195" s="0" t="n">
        <f aca="false">BA195*'Dist Horaria'!$S$3</f>
        <v>0.0580983782579897</v>
      </c>
      <c r="BN195" s="0" t="n">
        <f aca="false">BA195*'Dist Horaria'!$T$3</f>
        <v>0.0585558458033282</v>
      </c>
      <c r="BO195" s="0" t="n">
        <f aca="false">BA195*'Dist Horaria'!$U$3</f>
        <v>0.0580983782579897</v>
      </c>
      <c r="BP195" s="0" t="n">
        <f aca="false">BA195*'Dist Horaria'!$V$3</f>
        <v>0.0571834431673127</v>
      </c>
      <c r="BQ195" s="0" t="n">
        <f aca="false">BA195*'Dist Horaria'!$W$3</f>
        <v>0.0558110405312972</v>
      </c>
      <c r="BR195" s="0" t="n">
        <f aca="false">BA195*'Dist Horaria'!$X$3</f>
        <v>0.0547294234492024</v>
      </c>
      <c r="BS195" s="0" t="n">
        <f aca="false">BA195*'Dist Horaria'!$Y$3</f>
        <v>0.0534811243756899</v>
      </c>
      <c r="BT195" s="0" t="n">
        <f aca="false">BA195*'Dist Horaria'!$Z$3</f>
        <v>0.0466865103370277</v>
      </c>
      <c r="BU195" s="0" t="n">
        <f aca="false">BA195*'Dist Horaria'!$AA$3</f>
        <v>0.0443962048348781</v>
      </c>
      <c r="BV195" s="0" t="n">
        <f aca="false">BA195*'Dist Horaria'!$AB$3</f>
        <v>0.0395155890614003</v>
      </c>
      <c r="BW195" s="0" t="n">
        <f aca="false">BA195*'Dist Horaria'!$AC$3</f>
        <v>0.0428279995541518</v>
      </c>
      <c r="BX195" s="0" t="n">
        <f aca="false">BA195*'Dist Horaria'!$AD$3</f>
        <v>0.0416977868445154</v>
      </c>
      <c r="BY195" s="0" t="n">
        <f aca="false">BA195*'Dist Horaria'!$AE$3</f>
        <v>0.0405020877706167</v>
      </c>
      <c r="BZ195" s="0" t="n">
        <f aca="false">AN195*1000000</f>
        <v>7623.93685560829</v>
      </c>
      <c r="CA195" s="0" t="n">
        <f aca="false">BZ195*'Dist Horaria'!$H$6</f>
        <v>190.598421390207</v>
      </c>
      <c r="CB195" s="0" t="n">
        <f aca="false">BZ195*'Dist Horaria'!$I$6</f>
        <v>190.598421390207</v>
      </c>
      <c r="CC195" s="0" t="n">
        <f aca="false">BZ195*'Dist Horaria'!$J$6</f>
        <v>190.598421390207</v>
      </c>
      <c r="CD195" s="0" t="n">
        <f aca="false">BZ195*'Dist Horaria'!$K$6</f>
        <v>190.598421390207</v>
      </c>
      <c r="CE195" s="0" t="n">
        <f aca="false">BZ195*'Dist Horaria'!$L$6</f>
        <v>190.598421390207</v>
      </c>
      <c r="CF195" s="0" t="n">
        <f aca="false">BZ195*'Dist Horaria'!$M$6</f>
        <v>508.262457040553</v>
      </c>
      <c r="CG195" s="0" t="n">
        <f aca="false">BZ195*'Dist Horaria'!$N$6</f>
        <v>508.262457040553</v>
      </c>
      <c r="CH195" s="0" t="n">
        <f aca="false">BZ195*'Dist Horaria'!$O$6</f>
        <v>508.262457040553</v>
      </c>
      <c r="CI195" s="0" t="n">
        <f aca="false">BZ195*'Dist Horaria'!$P$6</f>
        <v>333.547237432863</v>
      </c>
      <c r="CJ195" s="0" t="n">
        <f aca="false">BZ195*'Dist Horaria'!$Q$6</f>
        <v>333.547237432863</v>
      </c>
      <c r="CK195" s="0" t="n">
        <f aca="false">BZ195*'Dist Horaria'!$R$6</f>
        <v>333.547237432863</v>
      </c>
      <c r="CL195" s="0" t="n">
        <f aca="false">BZ195*'Dist Horaria'!$S$6</f>
        <v>333.547237432863</v>
      </c>
      <c r="CM195" s="0" t="n">
        <f aca="false">BZ195*'Dist Horaria'!$T$6</f>
        <v>333.547237432863</v>
      </c>
      <c r="CN195" s="0" t="n">
        <f aca="false">BZ195*'Dist Horaria'!$U$6</f>
        <v>333.547237432863</v>
      </c>
      <c r="CO195" s="0" t="n">
        <f aca="false">BZ195*'Dist Horaria'!$V$6</f>
        <v>333.547237432863</v>
      </c>
      <c r="CP195" s="0" t="n">
        <f aca="false">BZ195*'Dist Horaria'!$W$6</f>
        <v>333.547237432863</v>
      </c>
      <c r="CQ195" s="0" t="n">
        <f aca="false">BZ195*'Dist Horaria'!$X$6</f>
        <v>508.262457040553</v>
      </c>
      <c r="CR195" s="0" t="n">
        <f aca="false">BZ195*'Dist Horaria'!$Y$6</f>
        <v>508.262457040553</v>
      </c>
      <c r="CS195" s="0" t="n">
        <f aca="false">BZ195*'Dist Horaria'!$Z$6</f>
        <v>508.262457040553</v>
      </c>
      <c r="CT195" s="0" t="n">
        <f aca="false">BZ195*'Dist Horaria'!$AA$6</f>
        <v>190.598421390207</v>
      </c>
      <c r="CU195" s="0" t="n">
        <f aca="false">BZ195*'Dist Horaria'!$AB$6</f>
        <v>190.598421390207</v>
      </c>
      <c r="CV195" s="0" t="n">
        <f aca="false">BZ195*'Dist Horaria'!$AC$6</f>
        <v>190.598421390207</v>
      </c>
      <c r="CW195" s="0" t="n">
        <f aca="false">BZ195*'Dist Horaria'!$AD$6</f>
        <v>190.598421390207</v>
      </c>
      <c r="CX195" s="0" t="n">
        <f aca="false">BZ195*'Dist Horaria'!$AE$6</f>
        <v>190.598421390207</v>
      </c>
      <c r="CY195" s="0" t="n">
        <f aca="false">AS195*1000000</f>
        <v>7974.85821770742</v>
      </c>
      <c r="CZ195" s="0" t="n">
        <f aca="false">CY195*'Dist Horaria'!$H$6</f>
        <v>199.371455442685</v>
      </c>
      <c r="DA195" s="0" t="n">
        <f aca="false">CY195*'Dist Horaria'!$I$6</f>
        <v>199.371455442685</v>
      </c>
      <c r="DB195" s="0" t="n">
        <f aca="false">CY195*'Dist Horaria'!$J$6</f>
        <v>199.371455442685</v>
      </c>
      <c r="DC195" s="0" t="n">
        <f aca="false">CY195*'Dist Horaria'!$K$6</f>
        <v>199.371455442685</v>
      </c>
      <c r="DD195" s="0" t="n">
        <f aca="false">CY195*'Dist Horaria'!$L$6</f>
        <v>199.371455442685</v>
      </c>
      <c r="DE195" s="0" t="n">
        <f aca="false">CY195*'Dist Horaria'!$M$6</f>
        <v>531.657214513828</v>
      </c>
      <c r="DF195" s="0" t="n">
        <f aca="false">CY195*'Dist Horaria'!$N$6</f>
        <v>531.657214513828</v>
      </c>
      <c r="DG195" s="0" t="n">
        <f aca="false">CY195*'Dist Horaria'!$O$6</f>
        <v>531.657214513828</v>
      </c>
      <c r="DH195" s="0" t="n">
        <f aca="false">CY195*'Dist Horaria'!$P$6</f>
        <v>348.900047024699</v>
      </c>
      <c r="DI195" s="0" t="n">
        <f aca="false">CY195*'Dist Horaria'!$Q$6</f>
        <v>348.900047024699</v>
      </c>
      <c r="DJ195" s="0" t="n">
        <f aca="false">CY195*'Dist Horaria'!$R$6</f>
        <v>348.900047024699</v>
      </c>
      <c r="DK195" s="0" t="n">
        <f aca="false">CY195*'Dist Horaria'!$S$6</f>
        <v>348.900047024699</v>
      </c>
      <c r="DL195" s="0" t="n">
        <f aca="false">CY195*'Dist Horaria'!$T$6</f>
        <v>348.900047024699</v>
      </c>
      <c r="DM195" s="0" t="n">
        <f aca="false">CY195*'Dist Horaria'!$U$6</f>
        <v>348.900047024699</v>
      </c>
      <c r="DN195" s="0" t="n">
        <f aca="false">CY195*'Dist Horaria'!$V$6</f>
        <v>348.900047024699</v>
      </c>
      <c r="DO195" s="0" t="n">
        <f aca="false">CY195*'Dist Horaria'!$W$6</f>
        <v>348.900047024699</v>
      </c>
      <c r="DP195" s="0" t="n">
        <f aca="false">CY195*'Dist Horaria'!$X$6</f>
        <v>531.657214513828</v>
      </c>
      <c r="DQ195" s="0" t="n">
        <f aca="false">CY195*'Dist Horaria'!$Y$6</f>
        <v>531.657214513828</v>
      </c>
      <c r="DR195" s="0" t="n">
        <f aca="false">CY195*'Dist Horaria'!$Z$6</f>
        <v>531.657214513828</v>
      </c>
      <c r="DS195" s="0" t="n">
        <f aca="false">CY195*'Dist Horaria'!$AA$6</f>
        <v>199.371455442685</v>
      </c>
      <c r="DT195" s="0" t="n">
        <f aca="false">CY195*'Dist Horaria'!$AB$6</f>
        <v>199.371455442685</v>
      </c>
      <c r="DU195" s="0" t="n">
        <f aca="false">CY195*'Dist Horaria'!$AC$6</f>
        <v>199.371455442685</v>
      </c>
      <c r="DV195" s="0" t="n">
        <f aca="false">CY195*'Dist Horaria'!$AD$6</f>
        <v>199.371455442685</v>
      </c>
      <c r="DW195" s="0" t="n">
        <f aca="false">CY195*'Dist Horaria'!$AE$6</f>
        <v>199.371455442685</v>
      </c>
      <c r="DX195" s="0" t="n">
        <f aca="false">AX195*1000000</f>
        <v>462.310621316372</v>
      </c>
      <c r="DY195" s="0" t="n">
        <f aca="false">DX195*'Dist Horaria'!$H$6</f>
        <v>11.5577655329093</v>
      </c>
      <c r="DZ195" s="0" t="n">
        <f aca="false">DX195*'Dist Horaria'!$I$6</f>
        <v>11.5577655329093</v>
      </c>
      <c r="EA195" s="0" t="n">
        <f aca="false">DX195*'Dist Horaria'!$J$6</f>
        <v>11.5577655329093</v>
      </c>
      <c r="EB195" s="0" t="n">
        <f aca="false">DX195*'Dist Horaria'!$K$6</f>
        <v>11.5577655329093</v>
      </c>
      <c r="EC195" s="0" t="n">
        <f aca="false">DX195*'Dist Horaria'!$L$6</f>
        <v>11.5577655329093</v>
      </c>
      <c r="ED195" s="0" t="n">
        <f aca="false">DX195*'Dist Horaria'!$M$6</f>
        <v>30.8207080877581</v>
      </c>
      <c r="EE195" s="0" t="n">
        <f aca="false">DX195*'Dist Horaria'!$N$6</f>
        <v>30.8207080877581</v>
      </c>
      <c r="EF195" s="0" t="n">
        <f aca="false">DX195*'Dist Horaria'!$O$6</f>
        <v>30.8207080877581</v>
      </c>
      <c r="EG195" s="0" t="n">
        <f aca="false">DX195*'Dist Horaria'!$P$6</f>
        <v>20.2260896825913</v>
      </c>
      <c r="EH195" s="0" t="n">
        <f aca="false">DX195*'Dist Horaria'!$Q$6</f>
        <v>20.2260896825913</v>
      </c>
      <c r="EI195" s="0" t="n">
        <f aca="false">DX195*'Dist Horaria'!$R$6</f>
        <v>20.2260896825913</v>
      </c>
      <c r="EJ195" s="0" t="n">
        <f aca="false">DX195*'Dist Horaria'!$S$6</f>
        <v>20.2260896825913</v>
      </c>
      <c r="EK195" s="0" t="n">
        <f aca="false">DX195*'Dist Horaria'!$T$6</f>
        <v>20.2260896825913</v>
      </c>
      <c r="EL195" s="0" t="n">
        <f aca="false">DX195*'Dist Horaria'!$U$6</f>
        <v>20.2260896825913</v>
      </c>
      <c r="EM195" s="0" t="n">
        <f aca="false">DX195*'Dist Horaria'!$V$6</f>
        <v>20.2260896825913</v>
      </c>
      <c r="EN195" s="0" t="n">
        <f aca="false">DX195*'Dist Horaria'!$W$6</f>
        <v>20.2260896825913</v>
      </c>
      <c r="EO195" s="0" t="n">
        <f aca="false">DX195*'Dist Horaria'!$X$6</f>
        <v>30.8207080877581</v>
      </c>
      <c r="EP195" s="0" t="n">
        <f aca="false">DX195*'Dist Horaria'!$Y$6</f>
        <v>30.8207080877581</v>
      </c>
      <c r="EQ195" s="0" t="n">
        <f aca="false">DX195*'Dist Horaria'!$Z$6</f>
        <v>30.8207080877581</v>
      </c>
      <c r="ER195" s="0" t="n">
        <f aca="false">DX195*'Dist Horaria'!$AA$6</f>
        <v>11.5577655329093</v>
      </c>
      <c r="ES195" s="0" t="n">
        <f aca="false">DX195*'Dist Horaria'!$AB$6</f>
        <v>11.5577655329093</v>
      </c>
      <c r="ET195" s="0" t="n">
        <f aca="false">DX195*'Dist Horaria'!$AC$6</f>
        <v>11.5577655329093</v>
      </c>
      <c r="EU195" s="0" t="n">
        <f aca="false">DX195*'Dist Horaria'!$AD$6</f>
        <v>11.5577655329093</v>
      </c>
      <c r="EV195" s="0" t="n">
        <f aca="false">DX195*'Dist Horaria'!$AE$6</f>
        <v>11.5577655329093</v>
      </c>
      <c r="EW195" s="0" t="n">
        <f aca="false">BB195+CA195+CZ195+DY195</f>
        <v>401.565835804897</v>
      </c>
      <c r="EX195" s="0" t="n">
        <f aca="false">BC195+CB195+DA195+DZ195</f>
        <v>401.564814094645</v>
      </c>
      <c r="EY195" s="0" t="n">
        <f aca="false">BD195+CC195+DB195+EA195</f>
        <v>401.56384972574</v>
      </c>
      <c r="EZ195" s="0" t="n">
        <f aca="false">BE195+CD195+DC195+EB195</f>
        <v>401.563028121098</v>
      </c>
      <c r="FA195" s="0" t="n">
        <f aca="false">BF195+CE195+DD195+EC195</f>
        <v>401.562427724324</v>
      </c>
      <c r="FB195" s="0" t="n">
        <f aca="false">BG195+CF195+DE195+ED195</f>
        <v>1070.77478701187</v>
      </c>
      <c r="FC195" s="0" t="n">
        <f aca="false">BH195+CG195+DF195+EE195</f>
        <v>1070.77633989256</v>
      </c>
      <c r="FD195" s="0" t="n">
        <f aca="false">BI195+CH195+DG195+EF195</f>
        <v>1070.77633989256</v>
      </c>
      <c r="FE195" s="0" t="n">
        <f aca="false">BJ195+CI195+DH195+EG195</f>
        <v>702.720950764869</v>
      </c>
      <c r="FF195" s="0" t="n">
        <f aca="false">BK195+CJ195+DI195+EH195</f>
        <v>702.725982907867</v>
      </c>
      <c r="FG195" s="0" t="n">
        <f aca="false">BL195+CK195+DJ195+EI195</f>
        <v>702.72964264823</v>
      </c>
      <c r="FH195" s="0" t="n">
        <f aca="false">BM195+CL195+DK195+EJ195</f>
        <v>702.731472518412</v>
      </c>
      <c r="FI195" s="0" t="n">
        <f aca="false">BN195+CM195+DL195+EK195</f>
        <v>702.731929985957</v>
      </c>
      <c r="FJ195" s="0" t="n">
        <f aca="false">BO195+CN195+DM195+EL195</f>
        <v>702.731472518412</v>
      </c>
      <c r="FK195" s="0" t="n">
        <f aca="false">BP195+CO195+DN195+EM195</f>
        <v>702.730557583321</v>
      </c>
      <c r="FL195" s="0" t="n">
        <f aca="false">BQ195+CP195+DO195+EN195</f>
        <v>702.729185180685</v>
      </c>
      <c r="FM195" s="0" t="n">
        <f aca="false">BR195+CQ195+DP195+EO195</f>
        <v>1070.79510906559</v>
      </c>
      <c r="FN195" s="0" t="n">
        <f aca="false">BS195+CR195+DQ195+EP195</f>
        <v>1070.79386076651</v>
      </c>
      <c r="FO195" s="0" t="n">
        <f aca="false">BT195+CS195+DR195+EQ195</f>
        <v>1070.78706615248</v>
      </c>
      <c r="FP195" s="0" t="n">
        <f aca="false">BU195+CT195+DS195+ER195</f>
        <v>401.572038570637</v>
      </c>
      <c r="FQ195" s="0" t="n">
        <f aca="false">BV195+CU195+DT195+ES195</f>
        <v>401.567157954863</v>
      </c>
      <c r="FR195" s="0" t="n">
        <f aca="false">BW195+CV195+DU195+ET195</f>
        <v>401.570470365356</v>
      </c>
      <c r="FS195" s="0" t="n">
        <f aca="false">BX195+CW195+DV195+EU195</f>
        <v>401.569340152647</v>
      </c>
      <c r="FT195" s="0" t="n">
        <f aca="false">BY195+CX195+DW195+EV195</f>
        <v>401.568144453573</v>
      </c>
      <c r="FU195" s="0" t="n">
        <f aca="false">AM195*'Dist Horaria'!$H$10</f>
        <v>0.251145408360966</v>
      </c>
      <c r="FV195" s="0" t="n">
        <f aca="false">AM195*'Dist Horaria'!$I$10</f>
        <v>0.235044385060332</v>
      </c>
      <c r="FW195" s="0" t="n">
        <f aca="false">AM195*'Dist Horaria'!$J$10</f>
        <v>0.234026856462121</v>
      </c>
      <c r="FX195" s="0" t="n">
        <f aca="false">AM195*'Dist Horaria'!$K$10</f>
        <v>0.227296324493082</v>
      </c>
      <c r="FY195" s="0" t="n">
        <f aca="false">AM195*'Dist Horaria'!$L$10</f>
        <v>0.227387284858353</v>
      </c>
      <c r="FZ195" s="0" t="n">
        <f aca="false">AM195*'Dist Horaria'!$M$10</f>
        <v>0.243313752385357</v>
      </c>
      <c r="GA195" s="0" t="n">
        <f aca="false">AM195*'Dist Horaria'!$N$10</f>
        <v>0.230184866888478</v>
      </c>
      <c r="GB195" s="0" t="n">
        <f aca="false">AM195*'Dist Horaria'!$O$10</f>
        <v>0.226256040066467</v>
      </c>
      <c r="GC195" s="0" t="n">
        <f aca="false">AM195*'Dist Horaria'!$P$10</f>
        <v>0.229767015743381</v>
      </c>
      <c r="GD195" s="0" t="n">
        <f aca="false">AM195*'Dist Horaria'!$Q$10</f>
        <v>0.207931397787982</v>
      </c>
      <c r="GE195" s="0" t="n">
        <f aca="false">AM195*'Dist Horaria'!$R$10</f>
        <v>0.253707532089157</v>
      </c>
      <c r="GF195" s="0" t="n">
        <f aca="false">AM195*'Dist Horaria'!$S$10</f>
        <v>0.216676088101351</v>
      </c>
      <c r="GG195" s="0" t="n">
        <f aca="false">AR195*'Dist Horaria'!$H$10</f>
        <v>0.262705353105542</v>
      </c>
      <c r="GH195" s="0" t="n">
        <f aca="false">AR195*'Dist Horaria'!$I$10</f>
        <v>0.245863217550851</v>
      </c>
      <c r="GI195" s="0" t="n">
        <f aca="false">AR195*'Dist Horaria'!$J$10</f>
        <v>0.244798853239226</v>
      </c>
      <c r="GJ195" s="0" t="n">
        <f aca="false">AR195*'Dist Horaria'!$K$10</f>
        <v>0.237758522344651</v>
      </c>
      <c r="GK195" s="0" t="n">
        <f aca="false">AR195*'Dist Horaria'!$L$10</f>
        <v>0.237853669514702</v>
      </c>
      <c r="GL195" s="0" t="n">
        <f aca="false">AR195*'Dist Horaria'!$M$10</f>
        <v>0.254513214687004</v>
      </c>
      <c r="GM195" s="0" t="n">
        <f aca="false">AR195*'Dist Horaria'!$N$10</f>
        <v>0.24078002114447</v>
      </c>
      <c r="GN195" s="0" t="n">
        <f aca="false">AR195*'Dist Horaria'!$O$10</f>
        <v>0.236670354779065</v>
      </c>
      <c r="GO195" s="0" t="n">
        <f aca="false">AR195*'Dist Horaria'!$P$10</f>
        <v>0.240342936774364</v>
      </c>
      <c r="GP195" s="0" t="n">
        <f aca="false">AR195*'Dist Horaria'!$Q$10</f>
        <v>0.217502249529921</v>
      </c>
      <c r="GQ195" s="0" t="n">
        <f aca="false">AR195*'Dist Horaria'!$R$10</f>
        <v>0.265385408548751</v>
      </c>
      <c r="GR195" s="0" t="n">
        <f aca="false">AR195*'Dist Horaria'!$S$10</f>
        <v>0.226649448244661</v>
      </c>
      <c r="GS195" s="0" t="n">
        <f aca="false">AW195*'Dist Horaria'!$H$10</f>
        <v>0.0152292958322053</v>
      </c>
      <c r="GT195" s="0" t="n">
        <f aca="false">AW195*'Dist Horaria'!$I$10</f>
        <v>0.0142529401478754</v>
      </c>
      <c r="GU195" s="0" t="n">
        <f aca="false">AW195*'Dist Horaria'!$J$10</f>
        <v>0.0141912378689407</v>
      </c>
      <c r="GV195" s="0" t="n">
        <f aca="false">AW195*'Dist Horaria'!$K$10</f>
        <v>0.0137831027446174</v>
      </c>
      <c r="GW195" s="0" t="n">
        <f aca="false">AW195*'Dist Horaria'!$L$10</f>
        <v>0.0137886185225914</v>
      </c>
      <c r="GX195" s="0" t="n">
        <f aca="false">AW195*'Dist Horaria'!$M$10</f>
        <v>0.0147543892572176</v>
      </c>
      <c r="GY195" s="0" t="n">
        <f aca="false">AW195*'Dist Horaria'!$N$10</f>
        <v>0.0139582620953316</v>
      </c>
      <c r="GZ195" s="0" t="n">
        <f aca="false">AW195*'Dist Horaria'!$O$10</f>
        <v>0.0137200205669023</v>
      </c>
      <c r="HA195" s="0" t="n">
        <f aca="false">AW195*'Dist Horaria'!$P$10</f>
        <v>0.0139329238709776</v>
      </c>
      <c r="HB195" s="0" t="n">
        <f aca="false">AW195*'Dist Horaria'!$Q$10</f>
        <v>0.0126088260597056</v>
      </c>
      <c r="HC195" s="0" t="n">
        <f aca="false">AW195*'Dist Horaria'!$R$10</f>
        <v>0.015384661365145</v>
      </c>
      <c r="HD195" s="0" t="n">
        <f aca="false">AW195*'Dist Horaria'!$S$10</f>
        <v>0.0131390984489659</v>
      </c>
    </row>
    <row r="196" customFormat="false" ht="13.8" hidden="false" customHeight="false" outlineLevel="0" collapsed="false">
      <c r="A196" s="0" t="n">
        <v>4.73926111111111</v>
      </c>
      <c r="B196" s="0" t="n">
        <v>-74.1294777777778</v>
      </c>
      <c r="C196" s="0" t="n">
        <v>26</v>
      </c>
      <c r="D196" s="0" t="n">
        <v>39</v>
      </c>
      <c r="E196" s="0" t="n">
        <v>26</v>
      </c>
      <c r="F196" s="0" t="n">
        <v>96</v>
      </c>
      <c r="G196" s="0" t="s">
        <v>682</v>
      </c>
      <c r="H196" s="1" t="n">
        <v>40879</v>
      </c>
      <c r="I196" s="0" t="s">
        <v>1073</v>
      </c>
      <c r="J196" s="0" t="s">
        <v>1074</v>
      </c>
      <c r="K196" s="0" t="s">
        <v>1075</v>
      </c>
      <c r="L196" s="0" t="s">
        <v>1076</v>
      </c>
      <c r="M196" s="0" t="s">
        <v>1077</v>
      </c>
      <c r="N196" s="0" t="n">
        <v>8</v>
      </c>
      <c r="O196" s="0" t="s">
        <v>84</v>
      </c>
      <c r="P196" s="0" t="s">
        <v>85</v>
      </c>
      <c r="Q196" s="0" t="s">
        <v>86</v>
      </c>
      <c r="R196" s="0" t="n">
        <v>30</v>
      </c>
      <c r="S196" s="0" t="n">
        <v>365</v>
      </c>
      <c r="T196" s="0" t="n">
        <v>24</v>
      </c>
      <c r="U196" s="0" t="n">
        <v>3</v>
      </c>
      <c r="V196" s="0" t="n">
        <v>27500</v>
      </c>
      <c r="W196" s="0" t="n">
        <f aca="false">V196*12</f>
        <v>330000</v>
      </c>
      <c r="X196" s="0" t="n">
        <v>1</v>
      </c>
      <c r="Y196" s="0" t="s">
        <v>148</v>
      </c>
      <c r="Z196" s="0" t="n">
        <v>28007</v>
      </c>
      <c r="AB196" s="0" t="n">
        <v>0.005</v>
      </c>
      <c r="AC196" s="0" t="n">
        <v>1</v>
      </c>
      <c r="AD196" s="0" t="n">
        <v>1549.57883908954</v>
      </c>
      <c r="AE196" s="0" t="n">
        <f aca="false">AD196/2204.59</f>
        <v>0.702887538766638</v>
      </c>
      <c r="AF196" s="0" t="n">
        <f aca="false">AE196/S196</f>
        <v>0.00192571928429216</v>
      </c>
      <c r="AG196" s="0" t="n">
        <f aca="false">AE196*EXP(AB196*AC196)</f>
        <v>0.706410777216518</v>
      </c>
      <c r="AH196" s="0" t="n">
        <f aca="false">AG196/S196</f>
        <v>0.00193537199237402</v>
      </c>
      <c r="AI196" s="0" t="s">
        <v>90</v>
      </c>
      <c r="AJ196" s="0" t="n">
        <f aca="false">IF(AI196="A",'FE DISTRIBUCIÓN'!$C$2,'FE DISTRIBUCIÓN'!$C$3)</f>
        <v>4.994E-006</v>
      </c>
      <c r="AK196" s="0" t="n">
        <f aca="false">W196*AJ196</f>
        <v>1.64802</v>
      </c>
      <c r="AL196" s="0" t="n">
        <f aca="false">AK196/365</f>
        <v>0.00451512328767123</v>
      </c>
      <c r="AM196" s="0" t="n">
        <f aca="false">AK196*EXP(AB196*AC196)</f>
        <v>1.65628073462671</v>
      </c>
      <c r="AN196" s="0" t="n">
        <f aca="false">AM196/365</f>
        <v>0.00453775543733345</v>
      </c>
      <c r="AO196" s="0" t="n">
        <v>5.223868284E-006</v>
      </c>
      <c r="AP196" s="0" t="n">
        <f aca="false">AO196*W196</f>
        <v>1.72387653372</v>
      </c>
      <c r="AQ196" s="0" t="n">
        <f aca="false">AP196/365</f>
        <v>0.00472294940745206</v>
      </c>
      <c r="AR196" s="0" t="n">
        <f aca="false">AP196*EXP(AB196*AC196)</f>
        <v>1.7325175008043</v>
      </c>
      <c r="AS196" s="0" t="n">
        <f aca="false">AR196/365</f>
        <v>0.0047466232898748</v>
      </c>
      <c r="AT196" s="0" t="n">
        <v>3.02832944E-007</v>
      </c>
      <c r="AU196" s="0" t="n">
        <f aca="false">AT196*W196</f>
        <v>0.09993487152</v>
      </c>
      <c r="AV196" s="0" t="n">
        <f aca="false">AU196/365</f>
        <v>0.000273794168547945</v>
      </c>
      <c r="AW196" s="0" t="n">
        <f aca="false">AU196*EXP(AB196*AC196)</f>
        <v>0.100435797148076</v>
      </c>
      <c r="AX196" s="0" t="n">
        <f aca="false">AW196/365</f>
        <v>0.000275166567528974</v>
      </c>
      <c r="AY196" s="0" t="n">
        <f aca="false">AW196+AR196+AM196+AG196</f>
        <v>4.19564480979561</v>
      </c>
      <c r="AZ196" s="0" t="n">
        <f aca="false">AH196+AN196+AS196+AX196</f>
        <v>0.0114949172871113</v>
      </c>
      <c r="BA196" s="0" t="n">
        <f aca="false">AH196*1000000</f>
        <v>1935.37199237402</v>
      </c>
      <c r="BB196" s="0" t="n">
        <f aca="false">BA196*'Dist Horaria'!$H$3</f>
        <v>67.437149652662</v>
      </c>
      <c r="BC196" s="0" t="n">
        <f aca="false">BA196*'Dist Horaria'!$I$3</f>
        <v>65.6331427648015</v>
      </c>
      <c r="BD196" s="0" t="n">
        <f aca="false">BA196*'Dist Horaria'!$J$3</f>
        <v>63.9303819849828</v>
      </c>
      <c r="BE196" s="0" t="n">
        <f aca="false">BA196*'Dist Horaria'!$K$3</f>
        <v>62.4796963041761</v>
      </c>
      <c r="BF196" s="0" t="n">
        <f aca="false">BA196*'Dist Horaria'!$L$3</f>
        <v>61.4195915307751</v>
      </c>
      <c r="BG196" s="0" t="n">
        <f aca="false">BA196*'Dist Horaria'!$M$3</f>
        <v>60.7521866800317</v>
      </c>
      <c r="BH196" s="0" t="n">
        <f aca="false">BA196*'Dist Horaria'!$N$3</f>
        <v>63.4940672162216</v>
      </c>
      <c r="BI196" s="0" t="n">
        <f aca="false">BA196*'Dist Horaria'!$O$3</f>
        <v>63.4940672162216</v>
      </c>
      <c r="BJ196" s="0" t="n">
        <f aca="false">BA196*'Dist Horaria'!$P$3</f>
        <v>84.0047934120229</v>
      </c>
      <c r="BK196" s="0" t="n">
        <f aca="false">BA196*'Dist Horaria'!$Q$3</f>
        <v>92.8899157921406</v>
      </c>
      <c r="BL196" s="0" t="n">
        <f aca="false">BA196*'Dist Horaria'!$R$3</f>
        <v>99.3518229776809</v>
      </c>
      <c r="BM196" s="0" t="n">
        <f aca="false">BA196*'Dist Horaria'!$S$3</f>
        <v>102.582776570451</v>
      </c>
      <c r="BN196" s="0" t="n">
        <f aca="false">BA196*'Dist Horaria'!$T$3</f>
        <v>103.390514968643</v>
      </c>
      <c r="BO196" s="0" t="n">
        <f aca="false">BA196*'Dist Horaria'!$U$3</f>
        <v>102.582776570451</v>
      </c>
      <c r="BP196" s="0" t="n">
        <f aca="false">BA196*'Dist Horaria'!$V$3</f>
        <v>100.967299774066</v>
      </c>
      <c r="BQ196" s="0" t="n">
        <f aca="false">BA196*'Dist Horaria'!$W$3</f>
        <v>98.5440845794883</v>
      </c>
      <c r="BR196" s="0" t="n">
        <f aca="false">BA196*'Dist Horaria'!$X$3</f>
        <v>96.6343017801371</v>
      </c>
      <c r="BS196" s="0" t="n">
        <f aca="false">BA196*'Dist Horaria'!$Y$3</f>
        <v>94.4302129778198</v>
      </c>
      <c r="BT196" s="0" t="n">
        <f aca="false">BA196*'Dist Horaria'!$Z$3</f>
        <v>82.4331418940898</v>
      </c>
      <c r="BU196" s="0" t="n">
        <f aca="false">BA196*'Dist Horaria'!$AA$3</f>
        <v>78.3892097801537</v>
      </c>
      <c r="BV196" s="0" t="n">
        <f aca="false">BA196*'Dist Horaria'!$AB$3</f>
        <v>69.7716350314466</v>
      </c>
      <c r="BW196" s="0" t="n">
        <f aca="false">BA196*'Dist Horaria'!$AC$3</f>
        <v>75.6202710119322</v>
      </c>
      <c r="BX196" s="0" t="n">
        <f aca="false">BA196*'Dist Horaria'!$AD$3</f>
        <v>73.624684192712</v>
      </c>
      <c r="BY196" s="0" t="n">
        <f aca="false">BA196*'Dist Horaria'!$AE$3</f>
        <v>71.5134698245832</v>
      </c>
      <c r="BZ196" s="0" t="n">
        <f aca="false">AN196*1000000</f>
        <v>4537.75543733345</v>
      </c>
      <c r="CA196" s="0" t="n">
        <f aca="false">BZ196*'Dist Horaria'!$H$6</f>
        <v>113.443885933336</v>
      </c>
      <c r="CB196" s="0" t="n">
        <f aca="false">BZ196*'Dist Horaria'!$I$6</f>
        <v>113.443885933336</v>
      </c>
      <c r="CC196" s="0" t="n">
        <f aca="false">BZ196*'Dist Horaria'!$J$6</f>
        <v>113.443885933336</v>
      </c>
      <c r="CD196" s="0" t="n">
        <f aca="false">BZ196*'Dist Horaria'!$K$6</f>
        <v>113.443885933336</v>
      </c>
      <c r="CE196" s="0" t="n">
        <f aca="false">BZ196*'Dist Horaria'!$L$6</f>
        <v>113.443885933336</v>
      </c>
      <c r="CF196" s="0" t="n">
        <f aca="false">BZ196*'Dist Horaria'!$M$6</f>
        <v>302.517029155564</v>
      </c>
      <c r="CG196" s="0" t="n">
        <f aca="false">BZ196*'Dist Horaria'!$N$6</f>
        <v>302.517029155564</v>
      </c>
      <c r="CH196" s="0" t="n">
        <f aca="false">BZ196*'Dist Horaria'!$O$6</f>
        <v>302.517029155564</v>
      </c>
      <c r="CI196" s="0" t="n">
        <f aca="false">BZ196*'Dist Horaria'!$P$6</f>
        <v>198.526800383339</v>
      </c>
      <c r="CJ196" s="0" t="n">
        <f aca="false">BZ196*'Dist Horaria'!$Q$6</f>
        <v>198.526800383339</v>
      </c>
      <c r="CK196" s="0" t="n">
        <f aca="false">BZ196*'Dist Horaria'!$R$6</f>
        <v>198.526800383339</v>
      </c>
      <c r="CL196" s="0" t="n">
        <f aca="false">BZ196*'Dist Horaria'!$S$6</f>
        <v>198.526800383339</v>
      </c>
      <c r="CM196" s="0" t="n">
        <f aca="false">BZ196*'Dist Horaria'!$T$6</f>
        <v>198.526800383339</v>
      </c>
      <c r="CN196" s="0" t="n">
        <f aca="false">BZ196*'Dist Horaria'!$U$6</f>
        <v>198.526800383339</v>
      </c>
      <c r="CO196" s="0" t="n">
        <f aca="false">BZ196*'Dist Horaria'!$V$6</f>
        <v>198.526800383339</v>
      </c>
      <c r="CP196" s="0" t="n">
        <f aca="false">BZ196*'Dist Horaria'!$W$6</f>
        <v>198.526800383339</v>
      </c>
      <c r="CQ196" s="0" t="n">
        <f aca="false">BZ196*'Dist Horaria'!$X$6</f>
        <v>302.517029155564</v>
      </c>
      <c r="CR196" s="0" t="n">
        <f aca="false">BZ196*'Dist Horaria'!$Y$6</f>
        <v>302.517029155564</v>
      </c>
      <c r="CS196" s="0" t="n">
        <f aca="false">BZ196*'Dist Horaria'!$Z$6</f>
        <v>302.517029155564</v>
      </c>
      <c r="CT196" s="0" t="n">
        <f aca="false">BZ196*'Dist Horaria'!$AA$6</f>
        <v>113.443885933336</v>
      </c>
      <c r="CU196" s="0" t="n">
        <f aca="false">BZ196*'Dist Horaria'!$AB$6</f>
        <v>113.443885933336</v>
      </c>
      <c r="CV196" s="0" t="n">
        <f aca="false">BZ196*'Dist Horaria'!$AC$6</f>
        <v>113.443885933336</v>
      </c>
      <c r="CW196" s="0" t="n">
        <f aca="false">BZ196*'Dist Horaria'!$AD$6</f>
        <v>113.443885933336</v>
      </c>
      <c r="CX196" s="0" t="n">
        <f aca="false">BZ196*'Dist Horaria'!$AE$6</f>
        <v>113.443885933336</v>
      </c>
      <c r="CY196" s="0" t="n">
        <f aca="false">AS196*1000000</f>
        <v>4746.6232898748</v>
      </c>
      <c r="CZ196" s="0" t="n">
        <f aca="false">CY196*'Dist Horaria'!$H$6</f>
        <v>118.66558224687</v>
      </c>
      <c r="DA196" s="0" t="n">
        <f aca="false">CY196*'Dist Horaria'!$I$6</f>
        <v>118.66558224687</v>
      </c>
      <c r="DB196" s="0" t="n">
        <f aca="false">CY196*'Dist Horaria'!$J$6</f>
        <v>118.66558224687</v>
      </c>
      <c r="DC196" s="0" t="n">
        <f aca="false">CY196*'Dist Horaria'!$K$6</f>
        <v>118.66558224687</v>
      </c>
      <c r="DD196" s="0" t="n">
        <f aca="false">CY196*'Dist Horaria'!$L$6</f>
        <v>118.66558224687</v>
      </c>
      <c r="DE196" s="0" t="n">
        <f aca="false">CY196*'Dist Horaria'!$M$6</f>
        <v>316.44155265832</v>
      </c>
      <c r="DF196" s="0" t="n">
        <f aca="false">CY196*'Dist Horaria'!$N$6</f>
        <v>316.44155265832</v>
      </c>
      <c r="DG196" s="0" t="n">
        <f aca="false">CY196*'Dist Horaria'!$O$6</f>
        <v>316.44155265832</v>
      </c>
      <c r="DH196" s="0" t="n">
        <f aca="false">CY196*'Dist Horaria'!$P$6</f>
        <v>207.664768932023</v>
      </c>
      <c r="DI196" s="0" t="n">
        <f aca="false">CY196*'Dist Horaria'!$Q$6</f>
        <v>207.664768932023</v>
      </c>
      <c r="DJ196" s="0" t="n">
        <f aca="false">CY196*'Dist Horaria'!$R$6</f>
        <v>207.664768932023</v>
      </c>
      <c r="DK196" s="0" t="n">
        <f aca="false">CY196*'Dist Horaria'!$S$6</f>
        <v>207.664768932023</v>
      </c>
      <c r="DL196" s="0" t="n">
        <f aca="false">CY196*'Dist Horaria'!$T$6</f>
        <v>207.664768932023</v>
      </c>
      <c r="DM196" s="0" t="n">
        <f aca="false">CY196*'Dist Horaria'!$U$6</f>
        <v>207.664768932023</v>
      </c>
      <c r="DN196" s="0" t="n">
        <f aca="false">CY196*'Dist Horaria'!$V$6</f>
        <v>207.664768932023</v>
      </c>
      <c r="DO196" s="0" t="n">
        <f aca="false">CY196*'Dist Horaria'!$W$6</f>
        <v>207.664768932023</v>
      </c>
      <c r="DP196" s="0" t="n">
        <f aca="false">CY196*'Dist Horaria'!$X$6</f>
        <v>316.44155265832</v>
      </c>
      <c r="DQ196" s="0" t="n">
        <f aca="false">CY196*'Dist Horaria'!$Y$6</f>
        <v>316.44155265832</v>
      </c>
      <c r="DR196" s="0" t="n">
        <f aca="false">CY196*'Dist Horaria'!$Z$6</f>
        <v>316.44155265832</v>
      </c>
      <c r="DS196" s="0" t="n">
        <f aca="false">CY196*'Dist Horaria'!$AA$6</f>
        <v>118.66558224687</v>
      </c>
      <c r="DT196" s="0" t="n">
        <f aca="false">CY196*'Dist Horaria'!$AB$6</f>
        <v>118.66558224687</v>
      </c>
      <c r="DU196" s="0" t="n">
        <f aca="false">CY196*'Dist Horaria'!$AC$6</f>
        <v>118.66558224687</v>
      </c>
      <c r="DV196" s="0" t="n">
        <f aca="false">CY196*'Dist Horaria'!$AD$6</f>
        <v>118.66558224687</v>
      </c>
      <c r="DW196" s="0" t="n">
        <f aca="false">CY196*'Dist Horaria'!$AE$6</f>
        <v>118.66558224687</v>
      </c>
      <c r="DX196" s="0" t="n">
        <f aca="false">AX196*1000000</f>
        <v>275.166567528974</v>
      </c>
      <c r="DY196" s="0" t="n">
        <f aca="false">DX196*'Dist Horaria'!$H$6</f>
        <v>6.87916418822435</v>
      </c>
      <c r="DZ196" s="0" t="n">
        <f aca="false">DX196*'Dist Horaria'!$I$6</f>
        <v>6.87916418822435</v>
      </c>
      <c r="EA196" s="0" t="n">
        <f aca="false">DX196*'Dist Horaria'!$J$6</f>
        <v>6.87916418822435</v>
      </c>
      <c r="EB196" s="0" t="n">
        <f aca="false">DX196*'Dist Horaria'!$K$6</f>
        <v>6.87916418822435</v>
      </c>
      <c r="EC196" s="0" t="n">
        <f aca="false">DX196*'Dist Horaria'!$L$6</f>
        <v>6.87916418822435</v>
      </c>
      <c r="ED196" s="0" t="n">
        <f aca="false">DX196*'Dist Horaria'!$M$6</f>
        <v>18.3444378352649</v>
      </c>
      <c r="EE196" s="0" t="n">
        <f aca="false">DX196*'Dist Horaria'!$N$6</f>
        <v>18.3444378352649</v>
      </c>
      <c r="EF196" s="0" t="n">
        <f aca="false">DX196*'Dist Horaria'!$O$6</f>
        <v>18.3444378352649</v>
      </c>
      <c r="EG196" s="0" t="n">
        <f aca="false">DX196*'Dist Horaria'!$P$6</f>
        <v>12.0385373293926</v>
      </c>
      <c r="EH196" s="0" t="n">
        <f aca="false">DX196*'Dist Horaria'!$Q$6</f>
        <v>12.0385373293926</v>
      </c>
      <c r="EI196" s="0" t="n">
        <f aca="false">DX196*'Dist Horaria'!$R$6</f>
        <v>12.0385373293926</v>
      </c>
      <c r="EJ196" s="0" t="n">
        <f aca="false">DX196*'Dist Horaria'!$S$6</f>
        <v>12.0385373293926</v>
      </c>
      <c r="EK196" s="0" t="n">
        <f aca="false">DX196*'Dist Horaria'!$T$6</f>
        <v>12.0385373293926</v>
      </c>
      <c r="EL196" s="0" t="n">
        <f aca="false">DX196*'Dist Horaria'!$U$6</f>
        <v>12.0385373293926</v>
      </c>
      <c r="EM196" s="0" t="n">
        <f aca="false">DX196*'Dist Horaria'!$V$6</f>
        <v>12.0385373293926</v>
      </c>
      <c r="EN196" s="0" t="n">
        <f aca="false">DX196*'Dist Horaria'!$W$6</f>
        <v>12.0385373293926</v>
      </c>
      <c r="EO196" s="0" t="n">
        <f aca="false">DX196*'Dist Horaria'!$X$6</f>
        <v>18.3444378352649</v>
      </c>
      <c r="EP196" s="0" t="n">
        <f aca="false">DX196*'Dist Horaria'!$Y$6</f>
        <v>18.3444378352649</v>
      </c>
      <c r="EQ196" s="0" t="n">
        <f aca="false">DX196*'Dist Horaria'!$Z$6</f>
        <v>18.3444378352649</v>
      </c>
      <c r="ER196" s="0" t="n">
        <f aca="false">DX196*'Dist Horaria'!$AA$6</f>
        <v>6.87916418822435</v>
      </c>
      <c r="ES196" s="0" t="n">
        <f aca="false">DX196*'Dist Horaria'!$AB$6</f>
        <v>6.87916418822435</v>
      </c>
      <c r="ET196" s="0" t="n">
        <f aca="false">DX196*'Dist Horaria'!$AC$6</f>
        <v>6.87916418822435</v>
      </c>
      <c r="EU196" s="0" t="n">
        <f aca="false">DX196*'Dist Horaria'!$AD$6</f>
        <v>6.87916418822435</v>
      </c>
      <c r="EV196" s="0" t="n">
        <f aca="false">DX196*'Dist Horaria'!$AE$6</f>
        <v>6.87916418822435</v>
      </c>
      <c r="EW196" s="0" t="n">
        <f aca="false">BB196+CA196+CZ196+DY196</f>
        <v>306.425782021093</v>
      </c>
      <c r="EX196" s="0" t="n">
        <f aca="false">BC196+CB196+DA196+DZ196</f>
        <v>304.621775133232</v>
      </c>
      <c r="EY196" s="0" t="n">
        <f aca="false">BD196+CC196+DB196+EA196</f>
        <v>302.919014353414</v>
      </c>
      <c r="EZ196" s="0" t="n">
        <f aca="false">BE196+CD196+DC196+EB196</f>
        <v>301.468328672607</v>
      </c>
      <c r="FA196" s="0" t="n">
        <f aca="false">BF196+CE196+DD196+EC196</f>
        <v>300.408223899206</v>
      </c>
      <c r="FB196" s="0" t="n">
        <f aca="false">BG196+CF196+DE196+ED196</f>
        <v>698.055206329181</v>
      </c>
      <c r="FC196" s="0" t="n">
        <f aca="false">BH196+CG196+DF196+EE196</f>
        <v>700.79708686537</v>
      </c>
      <c r="FD196" s="0" t="n">
        <f aca="false">BI196+CH196+DG196+EF196</f>
        <v>700.79708686537</v>
      </c>
      <c r="FE196" s="0" t="n">
        <f aca="false">BJ196+CI196+DH196+EG196</f>
        <v>502.234900056777</v>
      </c>
      <c r="FF196" s="0" t="n">
        <f aca="false">BK196+CJ196+DI196+EH196</f>
        <v>511.120022436895</v>
      </c>
      <c r="FG196" s="0" t="n">
        <f aca="false">BL196+CK196+DJ196+EI196</f>
        <v>517.581929622435</v>
      </c>
      <c r="FH196" s="0" t="n">
        <f aca="false">BM196+CL196+DK196+EJ196</f>
        <v>520.812883215205</v>
      </c>
      <c r="FI196" s="0" t="n">
        <f aca="false">BN196+CM196+DL196+EK196</f>
        <v>521.620621613397</v>
      </c>
      <c r="FJ196" s="0" t="n">
        <f aca="false">BO196+CN196+DM196+EL196</f>
        <v>520.812883215205</v>
      </c>
      <c r="FK196" s="0" t="n">
        <f aca="false">BP196+CO196+DN196+EM196</f>
        <v>519.19740641882</v>
      </c>
      <c r="FL196" s="0" t="n">
        <f aca="false">BQ196+CP196+DO196+EN196</f>
        <v>516.774191224242</v>
      </c>
      <c r="FM196" s="0" t="n">
        <f aca="false">BR196+CQ196+DP196+EO196</f>
        <v>733.937321429286</v>
      </c>
      <c r="FN196" s="0" t="n">
        <f aca="false">BS196+CR196+DQ196+EP196</f>
        <v>731.733232626969</v>
      </c>
      <c r="FO196" s="0" t="n">
        <f aca="false">BT196+CS196+DR196+EQ196</f>
        <v>719.736161543239</v>
      </c>
      <c r="FP196" s="0" t="n">
        <f aca="false">BU196+CT196+DS196+ER196</f>
        <v>317.377842148585</v>
      </c>
      <c r="FQ196" s="0" t="n">
        <f aca="false">BV196+CU196+DT196+ES196</f>
        <v>308.760267399877</v>
      </c>
      <c r="FR196" s="0" t="n">
        <f aca="false">BW196+CV196+DU196+ET196</f>
        <v>314.608903380363</v>
      </c>
      <c r="FS196" s="0" t="n">
        <f aca="false">BX196+CW196+DV196+EU196</f>
        <v>312.613316561143</v>
      </c>
      <c r="FT196" s="0" t="n">
        <f aca="false">BY196+CX196+DW196+EV196</f>
        <v>310.502102193014</v>
      </c>
      <c r="FU196" s="0" t="n">
        <f aca="false">AM196*'Dist Horaria'!$H$10</f>
        <v>0.149481359032108</v>
      </c>
      <c r="FV196" s="0" t="n">
        <f aca="false">AM196*'Dist Horaria'!$I$10</f>
        <v>0.139898054839952</v>
      </c>
      <c r="FW196" s="0" t="n">
        <f aca="false">AM196*'Dist Horaria'!$J$10</f>
        <v>0.139292423390398</v>
      </c>
      <c r="FX196" s="0" t="n">
        <f aca="false">AM196*'Dist Horaria'!$K$10</f>
        <v>0.135286421161223</v>
      </c>
      <c r="FY196" s="0" t="n">
        <f aca="false">AM196*'Dist Horaria'!$L$10</f>
        <v>0.135340560630096</v>
      </c>
      <c r="FZ196" s="0" t="n">
        <f aca="false">AM196*'Dist Horaria'!$M$10</f>
        <v>0.14481996949548</v>
      </c>
      <c r="GA196" s="0" t="n">
        <f aca="false">AM196*'Dist Horaria'!$N$10</f>
        <v>0.13700567713211</v>
      </c>
      <c r="GB196" s="0" t="n">
        <f aca="false">AM196*'Dist Horaria'!$O$10</f>
        <v>0.13466724547776</v>
      </c>
      <c r="GC196" s="0" t="n">
        <f aca="false">AM196*'Dist Horaria'!$P$10</f>
        <v>0.136756972776137</v>
      </c>
      <c r="GD196" s="0" t="n">
        <f aca="false">AM196*'Dist Horaria'!$Q$10</f>
        <v>0.12376044670552</v>
      </c>
      <c r="GE196" s="0" t="n">
        <f aca="false">AM196*'Dist Horaria'!$R$10</f>
        <v>0.151006331116599</v>
      </c>
      <c r="GF196" s="0" t="n">
        <f aca="false">AM196*'Dist Horaria'!$S$10</f>
        <v>0.128965272869328</v>
      </c>
      <c r="GG196" s="0" t="n">
        <f aca="false">AR196*'Dist Horaria'!$H$10</f>
        <v>0.15636182028375</v>
      </c>
      <c r="GH196" s="0" t="n">
        <f aca="false">AR196*'Dist Horaria'!$I$10</f>
        <v>0.146337407223011</v>
      </c>
      <c r="GI196" s="0" t="n">
        <f aca="false">AR196*'Dist Horaria'!$J$10</f>
        <v>0.145703899229195</v>
      </c>
      <c r="GJ196" s="0" t="n">
        <f aca="false">AR196*'Dist Horaria'!$K$10</f>
        <v>0.141513505158186</v>
      </c>
      <c r="GK196" s="0" t="n">
        <f aca="false">AR196*'Dist Horaria'!$L$10</f>
        <v>0.141570136606796</v>
      </c>
      <c r="GL196" s="0" t="n">
        <f aca="false">AR196*'Dist Horaria'!$M$10</f>
        <v>0.151485872154042</v>
      </c>
      <c r="GM196" s="0" t="n">
        <f aca="false">AR196*'Dist Horaria'!$N$10</f>
        <v>0.143311896575566</v>
      </c>
      <c r="GN196" s="0" t="n">
        <f aca="false">AR196*'Dist Horaria'!$O$10</f>
        <v>0.140865829504388</v>
      </c>
      <c r="GO196" s="0" t="n">
        <f aca="false">AR196*'Dist Horaria'!$P$10</f>
        <v>0.143051744633783</v>
      </c>
      <c r="GP196" s="0" t="n">
        <f aca="false">AR196*'Dist Horaria'!$Q$10</f>
        <v>0.129457002875178</v>
      </c>
      <c r="GQ196" s="0" t="n">
        <f aca="false">AR196*'Dist Horaria'!$R$10</f>
        <v>0.157956985142812</v>
      </c>
      <c r="GR196" s="0" t="n">
        <f aca="false">AR196*'Dist Horaria'!$S$10</f>
        <v>0.134901401417599</v>
      </c>
      <c r="GS196" s="0" t="n">
        <f aca="false">AW196*'Dist Horaria'!$H$10</f>
        <v>0.00906445334978259</v>
      </c>
      <c r="GT196" s="0" t="n">
        <f aca="false">AW196*'Dist Horaria'!$I$10</f>
        <v>0.00848332795495715</v>
      </c>
      <c r="GU196" s="0" t="n">
        <f aca="false">AW196*'Dist Horaria'!$J$10</f>
        <v>0.00844660285386635</v>
      </c>
      <c r="GV196" s="0" t="n">
        <f aca="false">AW196*'Dist Horaria'!$K$10</f>
        <v>0.00820368145844554</v>
      </c>
      <c r="GW196" s="0" t="n">
        <f aca="false">AW196*'Dist Horaria'!$L$10</f>
        <v>0.00820696444097369</v>
      </c>
      <c r="GX196" s="0" t="n">
        <f aca="false">AW196*'Dist Horaria'!$M$10</f>
        <v>0.0087817896900894</v>
      </c>
      <c r="GY196" s="0" t="n">
        <f aca="false">AW196*'Dist Horaria'!$N$10</f>
        <v>0.00830793603336614</v>
      </c>
      <c r="GZ196" s="0" t="n">
        <f aca="false">AW196*'Dist Horaria'!$O$10</f>
        <v>0.00816613504373265</v>
      </c>
      <c r="HA196" s="0" t="n">
        <f aca="false">AW196*'Dist Horaria'!$P$10</f>
        <v>0.00829285476137871</v>
      </c>
      <c r="HB196" s="0" t="n">
        <f aca="false">AW196*'Dist Horaria'!$Q$10</f>
        <v>0.00750475378986537</v>
      </c>
      <c r="HC196" s="0" t="n">
        <f aca="false">AW196*'Dist Horaria'!$R$10</f>
        <v>0.00915692667494561</v>
      </c>
      <c r="HD196" s="0" t="n">
        <f aca="false">AW196*'Dist Horaria'!$S$10</f>
        <v>0.00782037109667238</v>
      </c>
    </row>
    <row r="197" customFormat="false" ht="13.8" hidden="false" customHeight="false" outlineLevel="0" collapsed="false">
      <c r="A197" s="0" t="n">
        <v>4.69647707280677</v>
      </c>
      <c r="B197" s="0" t="n">
        <v>-74.0843550133939</v>
      </c>
      <c r="C197" s="0" t="n">
        <v>31</v>
      </c>
      <c r="D197" s="0" t="n">
        <v>35</v>
      </c>
      <c r="E197" s="0" t="n">
        <v>2450</v>
      </c>
      <c r="F197" s="0" t="n">
        <v>97</v>
      </c>
      <c r="G197" s="0" t="s">
        <v>682</v>
      </c>
      <c r="H197" s="1" t="n">
        <v>40064</v>
      </c>
      <c r="I197" s="0" t="s">
        <v>1078</v>
      </c>
      <c r="J197" s="0" t="s">
        <v>1079</v>
      </c>
      <c r="K197" s="0" t="s">
        <v>1080</v>
      </c>
      <c r="L197" s="0" t="s">
        <v>1081</v>
      </c>
      <c r="M197" s="0" t="s">
        <v>1082</v>
      </c>
      <c r="N197" s="0" t="n">
        <v>5</v>
      </c>
      <c r="O197" s="0" t="s">
        <v>84</v>
      </c>
      <c r="P197" s="0" t="s">
        <v>85</v>
      </c>
      <c r="Q197" s="0" t="s">
        <v>86</v>
      </c>
      <c r="R197" s="0" t="n">
        <v>30</v>
      </c>
      <c r="S197" s="0" t="n">
        <v>365</v>
      </c>
      <c r="T197" s="0" t="n">
        <v>24</v>
      </c>
      <c r="U197" s="0" t="n">
        <v>3</v>
      </c>
      <c r="V197" s="0" t="n">
        <v>67500</v>
      </c>
      <c r="W197" s="0" t="n">
        <f aca="false">V197*12</f>
        <v>810000</v>
      </c>
      <c r="X197" s="0" t="n">
        <v>1</v>
      </c>
      <c r="Y197" s="0" t="s">
        <v>148</v>
      </c>
      <c r="Z197" s="0" t="n">
        <v>24419</v>
      </c>
      <c r="AA197" s="0" t="s">
        <v>89</v>
      </c>
      <c r="AB197" s="0" t="n">
        <v>0.005</v>
      </c>
      <c r="AC197" s="0" t="n">
        <v>3</v>
      </c>
      <c r="AD197" s="0" t="n">
        <v>2585.21714795639</v>
      </c>
      <c r="AE197" s="0" t="n">
        <v>1.1736885851722</v>
      </c>
      <c r="AF197" s="0" t="n">
        <f aca="false">AE197/S197</f>
        <v>0.00321558516485535</v>
      </c>
      <c r="AG197" s="0" t="n">
        <f aca="false">AE197*EXP(AB197*AC197)</f>
        <v>1.19142661659864</v>
      </c>
      <c r="AH197" s="0" t="n">
        <f aca="false">AG197/S197</f>
        <v>0.00326418251122915</v>
      </c>
      <c r="AI197" s="0" t="s">
        <v>90</v>
      </c>
      <c r="AJ197" s="0" t="n">
        <f aca="false">IF(AI197="A",'FE DISTRIBUCIÓN'!$C$2,'FE DISTRIBUCIÓN'!$C$3)</f>
        <v>4.994E-006</v>
      </c>
      <c r="AK197" s="0" t="n">
        <f aca="false">W197*AJ197</f>
        <v>4.04514</v>
      </c>
      <c r="AL197" s="0" t="n">
        <f aca="false">AK197/365</f>
        <v>0.0110825753424658</v>
      </c>
      <c r="AM197" s="0" t="n">
        <f aca="false">AK197*EXP(AB197*AC197)</f>
        <v>4.10627446219963</v>
      </c>
      <c r="AN197" s="0" t="n">
        <f aca="false">AM197/365</f>
        <v>0.011250067019725</v>
      </c>
      <c r="AO197" s="0" t="n">
        <v>5.223868284E-006</v>
      </c>
      <c r="AP197" s="0" t="n">
        <f aca="false">AO197*W197</f>
        <v>4.23133331004</v>
      </c>
      <c r="AQ197" s="0" t="n">
        <f aca="false">AP197/365</f>
        <v>0.0115926940001096</v>
      </c>
      <c r="AR197" s="0" t="n">
        <f aca="false">AP197*EXP(AB197*AC197)</f>
        <v>4.29528172376528</v>
      </c>
      <c r="AS197" s="0" t="n">
        <f aca="false">AR197/365</f>
        <v>0.0117678951336035</v>
      </c>
      <c r="AT197" s="0" t="n">
        <v>3.02832944E-007</v>
      </c>
      <c r="AU197" s="0" t="n">
        <f aca="false">AT197*W197</f>
        <v>0.24529468464</v>
      </c>
      <c r="AV197" s="0" t="n">
        <f aca="false">AU197/365</f>
        <v>0.000672040231890411</v>
      </c>
      <c r="AW197" s="0" t="n">
        <f aca="false">AU197*EXP(AB197*AC197)</f>
        <v>0.249001839058857</v>
      </c>
      <c r="AX197" s="0" t="n">
        <f aca="false">AW197/365</f>
        <v>0.000682196819339333</v>
      </c>
      <c r="AY197" s="0" t="n">
        <f aca="false">AW197+AR197+AM197+AG197</f>
        <v>9.84198464162241</v>
      </c>
      <c r="AZ197" s="0" t="n">
        <f aca="false">AH197+AN197+AS197+AX197</f>
        <v>0.026964341483897</v>
      </c>
      <c r="BA197" s="0" t="n">
        <f aca="false">AH197*1000000</f>
        <v>3264.18251122915</v>
      </c>
      <c r="BB197" s="0" t="n">
        <f aca="false">BA197*'Dist Horaria'!$H$3</f>
        <v>113.738942885778</v>
      </c>
      <c r="BC197" s="0" t="n">
        <f aca="false">BA197*'Dist Horaria'!$I$3</f>
        <v>110.696319681198</v>
      </c>
      <c r="BD197" s="0" t="n">
        <f aca="false">BA197*'Dist Horaria'!$J$3</f>
        <v>107.824457331121</v>
      </c>
      <c r="BE197" s="0" t="n">
        <f aca="false">BA197*'Dist Horaria'!$K$3</f>
        <v>105.37774277328</v>
      </c>
      <c r="BF197" s="0" t="n">
        <f aca="false">BA197*'Dist Horaria'!$L$3</f>
        <v>103.589778766856</v>
      </c>
      <c r="BG197" s="0" t="n">
        <f aca="false">BA197*'Dist Horaria'!$M$3</f>
        <v>102.464139225574</v>
      </c>
      <c r="BH197" s="0" t="n">
        <f aca="false">BA197*'Dist Horaria'!$N$3</f>
        <v>107.088572424657</v>
      </c>
      <c r="BI197" s="0" t="n">
        <f aca="false">BA197*'Dist Horaria'!$O$3</f>
        <v>107.088572424657</v>
      </c>
      <c r="BJ197" s="0" t="n">
        <f aca="false">BA197*'Dist Horaria'!$P$3</f>
        <v>141.681794815366</v>
      </c>
      <c r="BK197" s="0" t="n">
        <f aca="false">BA197*'Dist Horaria'!$Q$3</f>
        <v>156.667369266992</v>
      </c>
      <c r="BL197" s="0" t="n">
        <f aca="false">BA197*'Dist Horaria'!$R$3</f>
        <v>167.565968868174</v>
      </c>
      <c r="BM197" s="0" t="n">
        <f aca="false">BA197*'Dist Horaria'!$S$3</f>
        <v>173.015268668765</v>
      </c>
      <c r="BN197" s="0" t="n">
        <f aca="false">BA197*'Dist Horaria'!$T$3</f>
        <v>174.377593618912</v>
      </c>
      <c r="BO197" s="0" t="n">
        <f aca="false">BA197*'Dist Horaria'!$U$3</f>
        <v>173.015268668765</v>
      </c>
      <c r="BP197" s="0" t="n">
        <f aca="false">BA197*'Dist Horaria'!$V$3</f>
        <v>170.290618768469</v>
      </c>
      <c r="BQ197" s="0" t="n">
        <f aca="false">BA197*'Dist Horaria'!$W$3</f>
        <v>166.203643918026</v>
      </c>
      <c r="BR197" s="0" t="n">
        <f aca="false">BA197*'Dist Horaria'!$X$3</f>
        <v>162.982619929639</v>
      </c>
      <c r="BS197" s="0" t="n">
        <f aca="false">BA197*'Dist Horaria'!$Y$3</f>
        <v>159.265221853161</v>
      </c>
      <c r="BT197" s="0" t="n">
        <f aca="false">BA197*'Dist Horaria'!$Z$3</f>
        <v>139.031060269864</v>
      </c>
      <c r="BU197" s="0" t="n">
        <f aca="false">BA197*'Dist Horaria'!$AA$3</f>
        <v>132.210597570744</v>
      </c>
      <c r="BV197" s="0" t="n">
        <f aca="false">BA197*'Dist Horaria'!$AB$3</f>
        <v>117.676266757454</v>
      </c>
      <c r="BW197" s="0" t="n">
        <f aca="false">BA197*'Dist Horaria'!$AC$3</f>
        <v>127.540528179688</v>
      </c>
      <c r="BX197" s="0" t="n">
        <f aca="false">BA197*'Dist Horaria'!$AD$3</f>
        <v>124.174787835917</v>
      </c>
      <c r="BY197" s="0" t="n">
        <f aca="false">BA197*'Dist Horaria'!$AE$3</f>
        <v>120.61403101756</v>
      </c>
      <c r="BZ197" s="0" t="n">
        <f aca="false">AN197*1000000</f>
        <v>11250.067019725</v>
      </c>
      <c r="CA197" s="0" t="n">
        <f aca="false">BZ197*'Dist Horaria'!$H$6</f>
        <v>281.251675493125</v>
      </c>
      <c r="CB197" s="0" t="n">
        <f aca="false">BZ197*'Dist Horaria'!$I$6</f>
        <v>281.251675493125</v>
      </c>
      <c r="CC197" s="0" t="n">
        <f aca="false">BZ197*'Dist Horaria'!$J$6</f>
        <v>281.251675493125</v>
      </c>
      <c r="CD197" s="0" t="n">
        <f aca="false">BZ197*'Dist Horaria'!$K$6</f>
        <v>281.251675493125</v>
      </c>
      <c r="CE197" s="0" t="n">
        <f aca="false">BZ197*'Dist Horaria'!$L$6</f>
        <v>281.251675493125</v>
      </c>
      <c r="CF197" s="0" t="n">
        <f aca="false">BZ197*'Dist Horaria'!$M$6</f>
        <v>750.004467981668</v>
      </c>
      <c r="CG197" s="0" t="n">
        <f aca="false">BZ197*'Dist Horaria'!$N$6</f>
        <v>750.004467981668</v>
      </c>
      <c r="CH197" s="0" t="n">
        <f aca="false">BZ197*'Dist Horaria'!$O$6</f>
        <v>750.004467981668</v>
      </c>
      <c r="CI197" s="0" t="n">
        <f aca="false">BZ197*'Dist Horaria'!$P$6</f>
        <v>492.190432112969</v>
      </c>
      <c r="CJ197" s="0" t="n">
        <f aca="false">BZ197*'Dist Horaria'!$Q$6</f>
        <v>492.190432112969</v>
      </c>
      <c r="CK197" s="0" t="n">
        <f aca="false">BZ197*'Dist Horaria'!$R$6</f>
        <v>492.190432112969</v>
      </c>
      <c r="CL197" s="0" t="n">
        <f aca="false">BZ197*'Dist Horaria'!$S$6</f>
        <v>492.190432112969</v>
      </c>
      <c r="CM197" s="0" t="n">
        <f aca="false">BZ197*'Dist Horaria'!$T$6</f>
        <v>492.190432112969</v>
      </c>
      <c r="CN197" s="0" t="n">
        <f aca="false">BZ197*'Dist Horaria'!$U$6</f>
        <v>492.190432112969</v>
      </c>
      <c r="CO197" s="0" t="n">
        <f aca="false">BZ197*'Dist Horaria'!$V$6</f>
        <v>492.190432112969</v>
      </c>
      <c r="CP197" s="0" t="n">
        <f aca="false">BZ197*'Dist Horaria'!$W$6</f>
        <v>492.190432112969</v>
      </c>
      <c r="CQ197" s="0" t="n">
        <f aca="false">BZ197*'Dist Horaria'!$X$6</f>
        <v>750.004467981668</v>
      </c>
      <c r="CR197" s="0" t="n">
        <f aca="false">BZ197*'Dist Horaria'!$Y$6</f>
        <v>750.004467981668</v>
      </c>
      <c r="CS197" s="0" t="n">
        <f aca="false">BZ197*'Dist Horaria'!$Z$6</f>
        <v>750.004467981668</v>
      </c>
      <c r="CT197" s="0" t="n">
        <f aca="false">BZ197*'Dist Horaria'!$AA$6</f>
        <v>281.251675493125</v>
      </c>
      <c r="CU197" s="0" t="n">
        <f aca="false">BZ197*'Dist Horaria'!$AB$6</f>
        <v>281.251675493125</v>
      </c>
      <c r="CV197" s="0" t="n">
        <f aca="false">BZ197*'Dist Horaria'!$AC$6</f>
        <v>281.251675493125</v>
      </c>
      <c r="CW197" s="0" t="n">
        <f aca="false">BZ197*'Dist Horaria'!$AD$6</f>
        <v>281.251675493125</v>
      </c>
      <c r="CX197" s="0" t="n">
        <f aca="false">BZ197*'Dist Horaria'!$AE$6</f>
        <v>281.251675493125</v>
      </c>
      <c r="CY197" s="0" t="n">
        <f aca="false">AS197*1000000</f>
        <v>11767.8951336035</v>
      </c>
      <c r="CZ197" s="0" t="n">
        <f aca="false">CY197*'Dist Horaria'!$H$6</f>
        <v>294.197378340088</v>
      </c>
      <c r="DA197" s="0" t="n">
        <f aca="false">CY197*'Dist Horaria'!$I$6</f>
        <v>294.197378340088</v>
      </c>
      <c r="DB197" s="0" t="n">
        <f aca="false">CY197*'Dist Horaria'!$J$6</f>
        <v>294.197378340088</v>
      </c>
      <c r="DC197" s="0" t="n">
        <f aca="false">CY197*'Dist Horaria'!$K$6</f>
        <v>294.197378340088</v>
      </c>
      <c r="DD197" s="0" t="n">
        <f aca="false">CY197*'Dist Horaria'!$L$6</f>
        <v>294.197378340088</v>
      </c>
      <c r="DE197" s="0" t="n">
        <f aca="false">CY197*'Dist Horaria'!$M$6</f>
        <v>784.526342240234</v>
      </c>
      <c r="DF197" s="0" t="n">
        <f aca="false">CY197*'Dist Horaria'!$N$6</f>
        <v>784.526342240234</v>
      </c>
      <c r="DG197" s="0" t="n">
        <f aca="false">CY197*'Dist Horaria'!$O$6</f>
        <v>784.526342240234</v>
      </c>
      <c r="DH197" s="0" t="n">
        <f aca="false">CY197*'Dist Horaria'!$P$6</f>
        <v>514.845412095153</v>
      </c>
      <c r="DI197" s="0" t="n">
        <f aca="false">CY197*'Dist Horaria'!$Q$6</f>
        <v>514.845412095153</v>
      </c>
      <c r="DJ197" s="0" t="n">
        <f aca="false">CY197*'Dist Horaria'!$R$6</f>
        <v>514.845412095153</v>
      </c>
      <c r="DK197" s="0" t="n">
        <f aca="false">CY197*'Dist Horaria'!$S$6</f>
        <v>514.845412095153</v>
      </c>
      <c r="DL197" s="0" t="n">
        <f aca="false">CY197*'Dist Horaria'!$T$6</f>
        <v>514.845412095153</v>
      </c>
      <c r="DM197" s="0" t="n">
        <f aca="false">CY197*'Dist Horaria'!$U$6</f>
        <v>514.845412095153</v>
      </c>
      <c r="DN197" s="0" t="n">
        <f aca="false">CY197*'Dist Horaria'!$V$6</f>
        <v>514.845412095153</v>
      </c>
      <c r="DO197" s="0" t="n">
        <f aca="false">CY197*'Dist Horaria'!$W$6</f>
        <v>514.845412095153</v>
      </c>
      <c r="DP197" s="0" t="n">
        <f aca="false">CY197*'Dist Horaria'!$X$6</f>
        <v>784.526342240234</v>
      </c>
      <c r="DQ197" s="0" t="n">
        <f aca="false">CY197*'Dist Horaria'!$Y$6</f>
        <v>784.526342240234</v>
      </c>
      <c r="DR197" s="0" t="n">
        <f aca="false">CY197*'Dist Horaria'!$Z$6</f>
        <v>784.526342240234</v>
      </c>
      <c r="DS197" s="0" t="n">
        <f aca="false">CY197*'Dist Horaria'!$AA$6</f>
        <v>294.197378340088</v>
      </c>
      <c r="DT197" s="0" t="n">
        <f aca="false">CY197*'Dist Horaria'!$AB$6</f>
        <v>294.197378340088</v>
      </c>
      <c r="DU197" s="0" t="n">
        <f aca="false">CY197*'Dist Horaria'!$AC$6</f>
        <v>294.197378340088</v>
      </c>
      <c r="DV197" s="0" t="n">
        <f aca="false">CY197*'Dist Horaria'!$AD$6</f>
        <v>294.197378340088</v>
      </c>
      <c r="DW197" s="0" t="n">
        <f aca="false">CY197*'Dist Horaria'!$AE$6</f>
        <v>294.197378340088</v>
      </c>
      <c r="DX197" s="0" t="n">
        <f aca="false">AX197*1000000</f>
        <v>682.196819339333</v>
      </c>
      <c r="DY197" s="0" t="n">
        <f aca="false">DX197*'Dist Horaria'!$H$6</f>
        <v>17.0549204834833</v>
      </c>
      <c r="DZ197" s="0" t="n">
        <f aca="false">DX197*'Dist Horaria'!$I$6</f>
        <v>17.0549204834833</v>
      </c>
      <c r="EA197" s="0" t="n">
        <f aca="false">DX197*'Dist Horaria'!$J$6</f>
        <v>17.0549204834833</v>
      </c>
      <c r="EB197" s="0" t="n">
        <f aca="false">DX197*'Dist Horaria'!$K$6</f>
        <v>17.0549204834833</v>
      </c>
      <c r="EC197" s="0" t="n">
        <f aca="false">DX197*'Dist Horaria'!$L$6</f>
        <v>17.0549204834833</v>
      </c>
      <c r="ED197" s="0" t="n">
        <f aca="false">DX197*'Dist Horaria'!$M$6</f>
        <v>45.4797879559556</v>
      </c>
      <c r="EE197" s="0" t="n">
        <f aca="false">DX197*'Dist Horaria'!$N$6</f>
        <v>45.4797879559556</v>
      </c>
      <c r="EF197" s="0" t="n">
        <f aca="false">DX197*'Dist Horaria'!$O$6</f>
        <v>45.4797879559556</v>
      </c>
      <c r="EG197" s="0" t="n">
        <f aca="false">DX197*'Dist Horaria'!$P$6</f>
        <v>29.8461108460958</v>
      </c>
      <c r="EH197" s="0" t="n">
        <f aca="false">DX197*'Dist Horaria'!$Q$6</f>
        <v>29.8461108460958</v>
      </c>
      <c r="EI197" s="0" t="n">
        <f aca="false">DX197*'Dist Horaria'!$R$6</f>
        <v>29.8461108460958</v>
      </c>
      <c r="EJ197" s="0" t="n">
        <f aca="false">DX197*'Dist Horaria'!$S$6</f>
        <v>29.8461108460958</v>
      </c>
      <c r="EK197" s="0" t="n">
        <f aca="false">DX197*'Dist Horaria'!$T$6</f>
        <v>29.8461108460958</v>
      </c>
      <c r="EL197" s="0" t="n">
        <f aca="false">DX197*'Dist Horaria'!$U$6</f>
        <v>29.8461108460958</v>
      </c>
      <c r="EM197" s="0" t="n">
        <f aca="false">DX197*'Dist Horaria'!$V$6</f>
        <v>29.8461108460958</v>
      </c>
      <c r="EN197" s="0" t="n">
        <f aca="false">DX197*'Dist Horaria'!$W$6</f>
        <v>29.8461108460958</v>
      </c>
      <c r="EO197" s="0" t="n">
        <f aca="false">DX197*'Dist Horaria'!$X$6</f>
        <v>45.4797879559556</v>
      </c>
      <c r="EP197" s="0" t="n">
        <f aca="false">DX197*'Dist Horaria'!$Y$6</f>
        <v>45.4797879559556</v>
      </c>
      <c r="EQ197" s="0" t="n">
        <f aca="false">DX197*'Dist Horaria'!$Z$6</f>
        <v>45.4797879559556</v>
      </c>
      <c r="ER197" s="0" t="n">
        <f aca="false">DX197*'Dist Horaria'!$AA$6</f>
        <v>17.0549204834833</v>
      </c>
      <c r="ES197" s="0" t="n">
        <f aca="false">DX197*'Dist Horaria'!$AB$6</f>
        <v>17.0549204834833</v>
      </c>
      <c r="ET197" s="0" t="n">
        <f aca="false">DX197*'Dist Horaria'!$AC$6</f>
        <v>17.0549204834833</v>
      </c>
      <c r="EU197" s="0" t="n">
        <f aca="false">DX197*'Dist Horaria'!$AD$6</f>
        <v>17.0549204834833</v>
      </c>
      <c r="EV197" s="0" t="n">
        <f aca="false">DX197*'Dist Horaria'!$AE$6</f>
        <v>17.0549204834833</v>
      </c>
      <c r="EW197" s="0" t="n">
        <f aca="false">BB197+CA197+CZ197+DY197</f>
        <v>706.242917202474</v>
      </c>
      <c r="EX197" s="0" t="n">
        <f aca="false">BC197+CB197+DA197+DZ197</f>
        <v>703.200293997894</v>
      </c>
      <c r="EY197" s="0" t="n">
        <f aca="false">BD197+CC197+DB197+EA197</f>
        <v>700.328431647818</v>
      </c>
      <c r="EZ197" s="0" t="n">
        <f aca="false">BE197+CD197+DC197+EB197</f>
        <v>697.881717089976</v>
      </c>
      <c r="FA197" s="0" t="n">
        <f aca="false">BF197+CE197+DD197+EC197</f>
        <v>696.093753083552</v>
      </c>
      <c r="FB197" s="0" t="n">
        <f aca="false">BG197+CF197+DE197+ED197</f>
        <v>1682.47473740343</v>
      </c>
      <c r="FC197" s="0" t="n">
        <f aca="false">BH197+CG197+DF197+EE197</f>
        <v>1687.09917060251</v>
      </c>
      <c r="FD197" s="0" t="n">
        <f aca="false">BI197+CH197+DG197+EF197</f>
        <v>1687.09917060251</v>
      </c>
      <c r="FE197" s="0" t="n">
        <f aca="false">BJ197+CI197+DH197+EG197</f>
        <v>1178.56374986958</v>
      </c>
      <c r="FF197" s="0" t="n">
        <f aca="false">BK197+CJ197+DI197+EH197</f>
        <v>1193.54932432121</v>
      </c>
      <c r="FG197" s="0" t="n">
        <f aca="false">BL197+CK197+DJ197+EI197</f>
        <v>1204.44792392239</v>
      </c>
      <c r="FH197" s="0" t="n">
        <f aca="false">BM197+CL197+DK197+EJ197</f>
        <v>1209.89722372298</v>
      </c>
      <c r="FI197" s="0" t="n">
        <f aca="false">BN197+CM197+DL197+EK197</f>
        <v>1211.25954867313</v>
      </c>
      <c r="FJ197" s="0" t="n">
        <f aca="false">BO197+CN197+DM197+EL197</f>
        <v>1209.89722372298</v>
      </c>
      <c r="FK197" s="0" t="n">
        <f aca="false">BP197+CO197+DN197+EM197</f>
        <v>1207.17257382269</v>
      </c>
      <c r="FL197" s="0" t="n">
        <f aca="false">BQ197+CP197+DO197+EN197</f>
        <v>1203.08559897224</v>
      </c>
      <c r="FM197" s="0" t="n">
        <f aca="false">BR197+CQ197+DP197+EO197</f>
        <v>1742.9932181075</v>
      </c>
      <c r="FN197" s="0" t="n">
        <f aca="false">BS197+CR197+DQ197+EP197</f>
        <v>1739.27582003102</v>
      </c>
      <c r="FO197" s="0" t="n">
        <f aca="false">BT197+CS197+DR197+EQ197</f>
        <v>1719.04165844772</v>
      </c>
      <c r="FP197" s="0" t="n">
        <f aca="false">BU197+CT197+DS197+ER197</f>
        <v>724.71457188744</v>
      </c>
      <c r="FQ197" s="0" t="n">
        <f aca="false">BV197+CU197+DT197+ES197</f>
        <v>710.18024107415</v>
      </c>
      <c r="FR197" s="0" t="n">
        <f aca="false">BW197+CV197+DU197+ET197</f>
        <v>720.044502496384</v>
      </c>
      <c r="FS197" s="0" t="n">
        <f aca="false">BX197+CW197+DV197+EU197</f>
        <v>716.678762152613</v>
      </c>
      <c r="FT197" s="0" t="n">
        <f aca="false">BY197+CX197+DW197+EV197</f>
        <v>713.118005334257</v>
      </c>
      <c r="FU197" s="0" t="n">
        <f aca="false">AM197*'Dist Horaria'!$H$10</f>
        <v>0.37059628499922</v>
      </c>
      <c r="FV197" s="0" t="n">
        <f aca="false">AM197*'Dist Horaria'!$I$10</f>
        <v>0.346837222634342</v>
      </c>
      <c r="FW197" s="0" t="n">
        <f aca="false">AM197*'Dist Horaria'!$J$10</f>
        <v>0.345335732637618</v>
      </c>
      <c r="FX197" s="0" t="n">
        <f aca="false">AM197*'Dist Horaria'!$K$10</f>
        <v>0.335403995640821</v>
      </c>
      <c r="FY197" s="0" t="n">
        <f aca="false">AM197*'Dist Horaria'!$L$10</f>
        <v>0.335538218972521</v>
      </c>
      <c r="FZ197" s="0" t="n">
        <f aca="false">AM197*'Dist Horaria'!$M$10</f>
        <v>0.359039702583901</v>
      </c>
      <c r="GA197" s="0" t="n">
        <f aca="false">AM197*'Dist Horaria'!$N$10</f>
        <v>0.339666399193339</v>
      </c>
      <c r="GB197" s="0" t="n">
        <f aca="false">AM197*'Dist Horaria'!$O$10</f>
        <v>0.333868926589142</v>
      </c>
      <c r="GC197" s="0" t="n">
        <f aca="false">AM197*'Dist Horaria'!$P$10</f>
        <v>0.339049807860588</v>
      </c>
      <c r="GD197" s="0" t="n">
        <f aca="false">AM197*'Dist Horaria'!$Q$10</f>
        <v>0.30682863787088</v>
      </c>
      <c r="GE197" s="0" t="n">
        <f aca="false">AM197*'Dist Horaria'!$R$10</f>
        <v>0.374377017211579</v>
      </c>
      <c r="GF197" s="0" t="n">
        <f aca="false">AM197*'Dist Horaria'!$S$10</f>
        <v>0.319732516005676</v>
      </c>
      <c r="GG197" s="0" t="n">
        <f aca="false">AR197*'Dist Horaria'!$H$10</f>
        <v>0.387654421180547</v>
      </c>
      <c r="GH197" s="0" t="n">
        <f aca="false">AR197*'Dist Horaria'!$I$10</f>
        <v>0.362801755512653</v>
      </c>
      <c r="GI197" s="0" t="n">
        <f aca="false">AR197*'Dist Horaria'!$J$10</f>
        <v>0.361231153595827</v>
      </c>
      <c r="GJ197" s="0" t="n">
        <f aca="false">AR197*'Dist Horaria'!$K$10</f>
        <v>0.350842269754698</v>
      </c>
      <c r="GK197" s="0" t="n">
        <f aca="false">AR197*'Dist Horaria'!$L$10</f>
        <v>0.350982671237565</v>
      </c>
      <c r="GL197" s="0" t="n">
        <f aca="false">AR197*'Dist Horaria'!$M$10</f>
        <v>0.375565902087472</v>
      </c>
      <c r="GM197" s="0" t="n">
        <f aca="false">AR197*'Dist Horaria'!$N$10</f>
        <v>0.355300867017735</v>
      </c>
      <c r="GN197" s="0" t="n">
        <f aca="false">AR197*'Dist Horaria'!$O$10</f>
        <v>0.349236543176241</v>
      </c>
      <c r="GO197" s="0" t="n">
        <f aca="false">AR197*'Dist Horaria'!$P$10</f>
        <v>0.354655894669447</v>
      </c>
      <c r="GP197" s="0" t="n">
        <f aca="false">AR197*'Dist Horaria'!$Q$10</f>
        <v>0.320951619943254</v>
      </c>
      <c r="GQ197" s="0" t="n">
        <f aca="false">AR197*'Dist Horaria'!$R$10</f>
        <v>0.391609176305584</v>
      </c>
      <c r="GR197" s="0" t="n">
        <f aca="false">AR197*'Dist Horaria'!$S$10</f>
        <v>0.334449449284256</v>
      </c>
      <c r="GS197" s="0" t="n">
        <f aca="false">AW197*'Dist Horaria'!$H$10</f>
        <v>0.0224727200684375</v>
      </c>
      <c r="GT197" s="0" t="n">
        <f aca="false">AW197*'Dist Horaria'!$I$10</f>
        <v>0.0210319858268205</v>
      </c>
      <c r="GU197" s="0" t="n">
        <f aca="false">AW197*'Dist Horaria'!$J$10</f>
        <v>0.0209409364403378</v>
      </c>
      <c r="GV197" s="0" t="n">
        <f aca="false">AW197*'Dist Horaria'!$K$10</f>
        <v>0.0203386823046202</v>
      </c>
      <c r="GW197" s="0" t="n">
        <f aca="false">AW197*'Dist Horaria'!$L$10</f>
        <v>0.0203468215210183</v>
      </c>
      <c r="GX197" s="0" t="n">
        <f aca="false">AW197*'Dist Horaria'!$M$10</f>
        <v>0.0217719363528969</v>
      </c>
      <c r="GY197" s="0" t="n">
        <f aca="false">AW197*'Dist Horaria'!$N$10</f>
        <v>0.020597151711173</v>
      </c>
      <c r="GZ197" s="0" t="n">
        <f aca="false">AW197*'Dist Horaria'!$O$10</f>
        <v>0.020245596705869</v>
      </c>
      <c r="HA197" s="0" t="n">
        <f aca="false">AW197*'Dist Horaria'!$P$10</f>
        <v>0.020559762009823</v>
      </c>
      <c r="HB197" s="0" t="n">
        <f aca="false">AW197*'Dist Horaria'!$Q$10</f>
        <v>0.0186058910112032</v>
      </c>
      <c r="HC197" s="0" t="n">
        <f aca="false">AW197*'Dist Horaria'!$R$10</f>
        <v>0.0227019812351063</v>
      </c>
      <c r="HD197" s="0" t="n">
        <f aca="false">AW197*'Dist Horaria'!$S$10</f>
        <v>0.0193883738715511</v>
      </c>
    </row>
    <row r="198" customFormat="false" ht="13.8" hidden="false" customHeight="false" outlineLevel="0" collapsed="false">
      <c r="A198" s="0" t="n">
        <v>4.7156</v>
      </c>
      <c r="B198" s="0" t="n">
        <v>-74.0947222222222</v>
      </c>
      <c r="C198" s="0" t="n">
        <v>30</v>
      </c>
      <c r="D198" s="0" t="n">
        <v>37</v>
      </c>
      <c r="E198" s="0" t="n">
        <v>2475</v>
      </c>
      <c r="F198" s="0" t="n">
        <v>98</v>
      </c>
      <c r="G198" s="0" t="s">
        <v>682</v>
      </c>
      <c r="H198" s="1" t="n">
        <v>39710</v>
      </c>
      <c r="I198" s="0" t="s">
        <v>1083</v>
      </c>
      <c r="J198" s="0" t="s">
        <v>1084</v>
      </c>
      <c r="L198" s="0" t="s">
        <v>1085</v>
      </c>
      <c r="R198" s="0" t="n">
        <v>30</v>
      </c>
      <c r="S198" s="0" t="n">
        <v>365</v>
      </c>
      <c r="T198" s="0" t="n">
        <v>24</v>
      </c>
      <c r="V198" s="0" t="n">
        <v>46203.0769230769</v>
      </c>
      <c r="W198" s="0" t="n">
        <f aca="false">V198*12</f>
        <v>554436.923076923</v>
      </c>
      <c r="X198" s="0" t="n">
        <v>1</v>
      </c>
      <c r="Y198" s="0" t="s">
        <v>118</v>
      </c>
      <c r="Z198" s="0" t="n">
        <v>5283.44</v>
      </c>
      <c r="AA198" s="0" t="s">
        <v>494</v>
      </c>
      <c r="AB198" s="0" t="n">
        <v>0.005</v>
      </c>
      <c r="AC198" s="0" t="n">
        <v>4</v>
      </c>
      <c r="AD198" s="0" t="n">
        <v>4.94908567352552</v>
      </c>
      <c r="AE198" s="0" t="n">
        <v>0.00111106617435091</v>
      </c>
      <c r="AF198" s="0" t="n">
        <f aca="false">AE198/S198</f>
        <v>3.0440169160299E-006</v>
      </c>
      <c r="AG198" s="0" t="n">
        <f aca="false">AE198*EXP(AB198*AC198)</f>
        <v>0.0011335111999312</v>
      </c>
      <c r="AH198" s="0" t="n">
        <f aca="false">AG198/S198</f>
        <v>3.10551013679781E-006</v>
      </c>
      <c r="AI198" s="0" t="s">
        <v>90</v>
      </c>
      <c r="AJ198" s="0" t="n">
        <f aca="false">IF(AI198="A",'FE DISTRIBUCIÓN'!$C$2,'FE DISTRIBUCIÓN'!$C$3)</f>
        <v>4.994E-006</v>
      </c>
      <c r="AK198" s="0" t="n">
        <f aca="false">W198*AJ198</f>
        <v>2.76885799384615</v>
      </c>
      <c r="AL198" s="0" t="n">
        <f aca="false">AK198/365</f>
        <v>0.00758591231190727</v>
      </c>
      <c r="AM198" s="0" t="n">
        <f aca="false">AK198*EXP(AB198*AC198)</f>
        <v>2.82479263566564</v>
      </c>
      <c r="AN198" s="0" t="n">
        <f aca="false">AM198/365</f>
        <v>0.00773915790593326</v>
      </c>
      <c r="AO198" s="0" t="n">
        <v>5.223868284E-006</v>
      </c>
      <c r="AP198" s="0" t="n">
        <f aca="false">AO198*W198</f>
        <v>2.89630545794009</v>
      </c>
      <c r="AQ198" s="0" t="n">
        <f aca="false">AP198/365</f>
        <v>0.0079350834464112</v>
      </c>
      <c r="AR198" s="0" t="n">
        <f aca="false">AP198*EXP(AB198*AC198)</f>
        <v>2.95481470931728</v>
      </c>
      <c r="AS198" s="0" t="n">
        <f aca="false">AR198/365</f>
        <v>0.00809538276525283</v>
      </c>
      <c r="AT198" s="0" t="n">
        <v>3.02832944E-007</v>
      </c>
      <c r="AU198" s="0" t="n">
        <f aca="false">AT198*W198</f>
        <v>0.167901765677686</v>
      </c>
      <c r="AV198" s="0" t="n">
        <f aca="false">AU198/365</f>
        <v>0.000460004837473113</v>
      </c>
      <c r="AW198" s="0" t="n">
        <f aca="false">AU198*EXP(AB198*AC198)</f>
        <v>0.171293606337234</v>
      </c>
      <c r="AX198" s="0" t="n">
        <f aca="false">AW198/365</f>
        <v>0.000469297551608859</v>
      </c>
      <c r="AY198" s="0" t="n">
        <f aca="false">AW198+AR198+AM198+AG198</f>
        <v>5.95203446252009</v>
      </c>
      <c r="AZ198" s="0" t="n">
        <f aca="false">AH198+AN198+AS198+AX198</f>
        <v>0.0163069437329317</v>
      </c>
      <c r="BA198" s="0" t="n">
        <f aca="false">AH198*1000000</f>
        <v>3.10551013679781</v>
      </c>
      <c r="BB198" s="0" t="n">
        <f aca="false">BA198*'Dist Horaria'!$H$3</f>
        <v>0.108210076754392</v>
      </c>
      <c r="BC198" s="0" t="n">
        <f aca="false">BA198*'Dist Horaria'!$I$3</f>
        <v>0.10531535589495</v>
      </c>
      <c r="BD198" s="0" t="n">
        <f aca="false">BA198*'Dist Horaria'!$J$3</f>
        <v>0.102583095180677</v>
      </c>
      <c r="BE198" s="0" t="n">
        <f aca="false">BA198*'Dist Horaria'!$K$3</f>
        <v>0.100255315764211</v>
      </c>
      <c r="BF198" s="0" t="n">
        <f aca="false">BA198*'Dist Horaria'!$L$3</f>
        <v>0.0985542649415077</v>
      </c>
      <c r="BG198" s="0" t="n">
        <f aca="false">BA198*'Dist Horaria'!$M$3</f>
        <v>0.0974833428978394</v>
      </c>
      <c r="BH198" s="0" t="n">
        <f aca="false">BA198*'Dist Horaria'!$N$3</f>
        <v>0.101882981743797</v>
      </c>
      <c r="BI198" s="0" t="n">
        <f aca="false">BA198*'Dist Horaria'!$O$3</f>
        <v>0.101882981743797</v>
      </c>
      <c r="BJ198" s="0" t="n">
        <f aca="false">BA198*'Dist Horaria'!$P$3</f>
        <v>0.13479462269196</v>
      </c>
      <c r="BK198" s="0" t="n">
        <f aca="false">BA198*'Dist Horaria'!$Q$3</f>
        <v>0.149051746245917</v>
      </c>
      <c r="BL198" s="0" t="n">
        <f aca="false">BA198*'Dist Horaria'!$R$3</f>
        <v>0.159420563376068</v>
      </c>
      <c r="BM198" s="0" t="n">
        <f aca="false">BA198*'Dist Horaria'!$S$3</f>
        <v>0.164604971941143</v>
      </c>
      <c r="BN198" s="0" t="n">
        <f aca="false">BA198*'Dist Horaria'!$T$3</f>
        <v>0.165901074082412</v>
      </c>
      <c r="BO198" s="0" t="n">
        <f aca="false">BA198*'Dist Horaria'!$U$3</f>
        <v>0.164604971941143</v>
      </c>
      <c r="BP198" s="0" t="n">
        <f aca="false">BA198*'Dist Horaria'!$V$3</f>
        <v>0.162012767658606</v>
      </c>
      <c r="BQ198" s="0" t="n">
        <f aca="false">BA198*'Dist Horaria'!$W$3</f>
        <v>0.158124461234799</v>
      </c>
      <c r="BR198" s="0" t="n">
        <f aca="false">BA198*'Dist Horaria'!$X$3</f>
        <v>0.155060011678932</v>
      </c>
      <c r="BS198" s="0" t="n">
        <f aca="false">BA198*'Dist Horaria'!$Y$3</f>
        <v>0.151523316849737</v>
      </c>
      <c r="BT198" s="0" t="n">
        <f aca="false">BA198*'Dist Horaria'!$Z$3</f>
        <v>0.132272740728344</v>
      </c>
      <c r="BU198" s="0" t="n">
        <f aca="false">BA198*'Dist Horaria'!$AA$3</f>
        <v>0.125783821687542</v>
      </c>
      <c r="BV198" s="0" t="n">
        <f aca="false">BA198*'Dist Horaria'!$AB$3</f>
        <v>0.111956006754716</v>
      </c>
      <c r="BW198" s="0" t="n">
        <f aca="false">BA198*'Dist Horaria'!$AC$3</f>
        <v>0.121340765031371</v>
      </c>
      <c r="BX198" s="0" t="n">
        <f aca="false">BA198*'Dist Horaria'!$AD$3</f>
        <v>0.118138633802663</v>
      </c>
      <c r="BY198" s="0" t="n">
        <f aca="false">BA198*'Dist Horaria'!$AE$3</f>
        <v>0.114750965877834</v>
      </c>
      <c r="BZ198" s="0" t="n">
        <f aca="false">AN198*1000000</f>
        <v>7739.15790593326</v>
      </c>
      <c r="CA198" s="0" t="n">
        <f aca="false">BZ198*'Dist Horaria'!$H$6</f>
        <v>193.478947648332</v>
      </c>
      <c r="CB198" s="0" t="n">
        <f aca="false">BZ198*'Dist Horaria'!$I$6</f>
        <v>193.478947648332</v>
      </c>
      <c r="CC198" s="0" t="n">
        <f aca="false">BZ198*'Dist Horaria'!$J$6</f>
        <v>193.478947648332</v>
      </c>
      <c r="CD198" s="0" t="n">
        <f aca="false">BZ198*'Dist Horaria'!$K$6</f>
        <v>193.478947648332</v>
      </c>
      <c r="CE198" s="0" t="n">
        <f aca="false">BZ198*'Dist Horaria'!$L$6</f>
        <v>193.478947648332</v>
      </c>
      <c r="CF198" s="0" t="n">
        <f aca="false">BZ198*'Dist Horaria'!$M$6</f>
        <v>515.943860395551</v>
      </c>
      <c r="CG198" s="0" t="n">
        <f aca="false">BZ198*'Dist Horaria'!$N$6</f>
        <v>515.943860395551</v>
      </c>
      <c r="CH198" s="0" t="n">
        <f aca="false">BZ198*'Dist Horaria'!$O$6</f>
        <v>515.943860395551</v>
      </c>
      <c r="CI198" s="0" t="n">
        <f aca="false">BZ198*'Dist Horaria'!$P$6</f>
        <v>338.58815838458</v>
      </c>
      <c r="CJ198" s="0" t="n">
        <f aca="false">BZ198*'Dist Horaria'!$Q$6</f>
        <v>338.58815838458</v>
      </c>
      <c r="CK198" s="0" t="n">
        <f aca="false">BZ198*'Dist Horaria'!$R$6</f>
        <v>338.58815838458</v>
      </c>
      <c r="CL198" s="0" t="n">
        <f aca="false">BZ198*'Dist Horaria'!$S$6</f>
        <v>338.58815838458</v>
      </c>
      <c r="CM198" s="0" t="n">
        <f aca="false">BZ198*'Dist Horaria'!$T$6</f>
        <v>338.58815838458</v>
      </c>
      <c r="CN198" s="0" t="n">
        <f aca="false">BZ198*'Dist Horaria'!$U$6</f>
        <v>338.58815838458</v>
      </c>
      <c r="CO198" s="0" t="n">
        <f aca="false">BZ198*'Dist Horaria'!$V$6</f>
        <v>338.58815838458</v>
      </c>
      <c r="CP198" s="0" t="n">
        <f aca="false">BZ198*'Dist Horaria'!$W$6</f>
        <v>338.58815838458</v>
      </c>
      <c r="CQ198" s="0" t="n">
        <f aca="false">BZ198*'Dist Horaria'!$X$6</f>
        <v>515.943860395551</v>
      </c>
      <c r="CR198" s="0" t="n">
        <f aca="false">BZ198*'Dist Horaria'!$Y$6</f>
        <v>515.943860395551</v>
      </c>
      <c r="CS198" s="0" t="n">
        <f aca="false">BZ198*'Dist Horaria'!$Z$6</f>
        <v>515.943860395551</v>
      </c>
      <c r="CT198" s="0" t="n">
        <f aca="false">BZ198*'Dist Horaria'!$AA$6</f>
        <v>193.478947648332</v>
      </c>
      <c r="CU198" s="0" t="n">
        <f aca="false">BZ198*'Dist Horaria'!$AB$6</f>
        <v>193.478947648332</v>
      </c>
      <c r="CV198" s="0" t="n">
        <f aca="false">BZ198*'Dist Horaria'!$AC$6</f>
        <v>193.478947648332</v>
      </c>
      <c r="CW198" s="0" t="n">
        <f aca="false">BZ198*'Dist Horaria'!$AD$6</f>
        <v>193.478947648332</v>
      </c>
      <c r="CX198" s="0" t="n">
        <f aca="false">BZ198*'Dist Horaria'!$AE$6</f>
        <v>193.478947648332</v>
      </c>
      <c r="CY198" s="0" t="n">
        <f aca="false">AS198*1000000</f>
        <v>8095.38276525283</v>
      </c>
      <c r="CZ198" s="0" t="n">
        <f aca="false">CY198*'Dist Horaria'!$H$6</f>
        <v>202.384569131321</v>
      </c>
      <c r="DA198" s="0" t="n">
        <f aca="false">CY198*'Dist Horaria'!$I$6</f>
        <v>202.384569131321</v>
      </c>
      <c r="DB198" s="0" t="n">
        <f aca="false">CY198*'Dist Horaria'!$J$6</f>
        <v>202.384569131321</v>
      </c>
      <c r="DC198" s="0" t="n">
        <f aca="false">CY198*'Dist Horaria'!$K$6</f>
        <v>202.384569131321</v>
      </c>
      <c r="DD198" s="0" t="n">
        <f aca="false">CY198*'Dist Horaria'!$L$6</f>
        <v>202.384569131321</v>
      </c>
      <c r="DE198" s="0" t="n">
        <f aca="false">CY198*'Dist Horaria'!$M$6</f>
        <v>539.692184350189</v>
      </c>
      <c r="DF198" s="0" t="n">
        <f aca="false">CY198*'Dist Horaria'!$N$6</f>
        <v>539.692184350189</v>
      </c>
      <c r="DG198" s="0" t="n">
        <f aca="false">CY198*'Dist Horaria'!$O$6</f>
        <v>539.692184350189</v>
      </c>
      <c r="DH198" s="0" t="n">
        <f aca="false">CY198*'Dist Horaria'!$P$6</f>
        <v>354.172995979811</v>
      </c>
      <c r="DI198" s="0" t="n">
        <f aca="false">CY198*'Dist Horaria'!$Q$6</f>
        <v>354.172995979811</v>
      </c>
      <c r="DJ198" s="0" t="n">
        <f aca="false">CY198*'Dist Horaria'!$R$6</f>
        <v>354.172995979811</v>
      </c>
      <c r="DK198" s="0" t="n">
        <f aca="false">CY198*'Dist Horaria'!$S$6</f>
        <v>354.172995979811</v>
      </c>
      <c r="DL198" s="0" t="n">
        <f aca="false">CY198*'Dist Horaria'!$T$6</f>
        <v>354.172995979811</v>
      </c>
      <c r="DM198" s="0" t="n">
        <f aca="false">CY198*'Dist Horaria'!$U$6</f>
        <v>354.172995979811</v>
      </c>
      <c r="DN198" s="0" t="n">
        <f aca="false">CY198*'Dist Horaria'!$V$6</f>
        <v>354.172995979811</v>
      </c>
      <c r="DO198" s="0" t="n">
        <f aca="false">CY198*'Dist Horaria'!$W$6</f>
        <v>354.172995979811</v>
      </c>
      <c r="DP198" s="0" t="n">
        <f aca="false">CY198*'Dist Horaria'!$X$6</f>
        <v>539.692184350189</v>
      </c>
      <c r="DQ198" s="0" t="n">
        <f aca="false">CY198*'Dist Horaria'!$Y$6</f>
        <v>539.692184350189</v>
      </c>
      <c r="DR198" s="0" t="n">
        <f aca="false">CY198*'Dist Horaria'!$Z$6</f>
        <v>539.692184350189</v>
      </c>
      <c r="DS198" s="0" t="n">
        <f aca="false">CY198*'Dist Horaria'!$AA$6</f>
        <v>202.384569131321</v>
      </c>
      <c r="DT198" s="0" t="n">
        <f aca="false">CY198*'Dist Horaria'!$AB$6</f>
        <v>202.384569131321</v>
      </c>
      <c r="DU198" s="0" t="n">
        <f aca="false">CY198*'Dist Horaria'!$AC$6</f>
        <v>202.384569131321</v>
      </c>
      <c r="DV198" s="0" t="n">
        <f aca="false">CY198*'Dist Horaria'!$AD$6</f>
        <v>202.384569131321</v>
      </c>
      <c r="DW198" s="0" t="n">
        <f aca="false">CY198*'Dist Horaria'!$AE$6</f>
        <v>202.384569131321</v>
      </c>
      <c r="DX198" s="0" t="n">
        <f aca="false">AX198*1000000</f>
        <v>469.29755160886</v>
      </c>
      <c r="DY198" s="0" t="n">
        <f aca="false">DX198*'Dist Horaria'!$H$6</f>
        <v>11.7324387902215</v>
      </c>
      <c r="DZ198" s="0" t="n">
        <f aca="false">DX198*'Dist Horaria'!$I$6</f>
        <v>11.7324387902215</v>
      </c>
      <c r="EA198" s="0" t="n">
        <f aca="false">DX198*'Dist Horaria'!$J$6</f>
        <v>11.7324387902215</v>
      </c>
      <c r="EB198" s="0" t="n">
        <f aca="false">DX198*'Dist Horaria'!$K$6</f>
        <v>11.7324387902215</v>
      </c>
      <c r="EC198" s="0" t="n">
        <f aca="false">DX198*'Dist Horaria'!$L$6</f>
        <v>11.7324387902215</v>
      </c>
      <c r="ED198" s="0" t="n">
        <f aca="false">DX198*'Dist Horaria'!$M$6</f>
        <v>31.2865034405906</v>
      </c>
      <c r="EE198" s="0" t="n">
        <f aca="false">DX198*'Dist Horaria'!$N$6</f>
        <v>31.2865034405906</v>
      </c>
      <c r="EF198" s="0" t="n">
        <f aca="false">DX198*'Dist Horaria'!$O$6</f>
        <v>31.2865034405906</v>
      </c>
      <c r="EG198" s="0" t="n">
        <f aca="false">DX198*'Dist Horaria'!$P$6</f>
        <v>20.5317678828876</v>
      </c>
      <c r="EH198" s="0" t="n">
        <f aca="false">DX198*'Dist Horaria'!$Q$6</f>
        <v>20.5317678828876</v>
      </c>
      <c r="EI198" s="0" t="n">
        <f aca="false">DX198*'Dist Horaria'!$R$6</f>
        <v>20.5317678828876</v>
      </c>
      <c r="EJ198" s="0" t="n">
        <f aca="false">DX198*'Dist Horaria'!$S$6</f>
        <v>20.5317678828876</v>
      </c>
      <c r="EK198" s="0" t="n">
        <f aca="false">DX198*'Dist Horaria'!$T$6</f>
        <v>20.5317678828876</v>
      </c>
      <c r="EL198" s="0" t="n">
        <f aca="false">DX198*'Dist Horaria'!$U$6</f>
        <v>20.5317678828876</v>
      </c>
      <c r="EM198" s="0" t="n">
        <f aca="false">DX198*'Dist Horaria'!$V$6</f>
        <v>20.5317678828876</v>
      </c>
      <c r="EN198" s="0" t="n">
        <f aca="false">DX198*'Dist Horaria'!$W$6</f>
        <v>20.5317678828876</v>
      </c>
      <c r="EO198" s="0" t="n">
        <f aca="false">DX198*'Dist Horaria'!$X$6</f>
        <v>31.2865034405906</v>
      </c>
      <c r="EP198" s="0" t="n">
        <f aca="false">DX198*'Dist Horaria'!$Y$6</f>
        <v>31.2865034405906</v>
      </c>
      <c r="EQ198" s="0" t="n">
        <f aca="false">DX198*'Dist Horaria'!$Z$6</f>
        <v>31.2865034405906</v>
      </c>
      <c r="ER198" s="0" t="n">
        <f aca="false">DX198*'Dist Horaria'!$AA$6</f>
        <v>11.7324387902215</v>
      </c>
      <c r="ES198" s="0" t="n">
        <f aca="false">DX198*'Dist Horaria'!$AB$6</f>
        <v>11.7324387902215</v>
      </c>
      <c r="ET198" s="0" t="n">
        <f aca="false">DX198*'Dist Horaria'!$AC$6</f>
        <v>11.7324387902215</v>
      </c>
      <c r="EU198" s="0" t="n">
        <f aca="false">DX198*'Dist Horaria'!$AD$6</f>
        <v>11.7324387902215</v>
      </c>
      <c r="EV198" s="0" t="n">
        <f aca="false">DX198*'Dist Horaria'!$AE$6</f>
        <v>11.7324387902215</v>
      </c>
      <c r="EW198" s="0" t="n">
        <f aca="false">BB198+CA198+CZ198+DY198</f>
        <v>407.704165646628</v>
      </c>
      <c r="EX198" s="0" t="n">
        <f aca="false">BC198+CB198+DA198+DZ198</f>
        <v>407.701270925769</v>
      </c>
      <c r="EY198" s="0" t="n">
        <f aca="false">BD198+CC198+DB198+EA198</f>
        <v>407.698538665054</v>
      </c>
      <c r="EZ198" s="0" t="n">
        <f aca="false">BE198+CD198+DC198+EB198</f>
        <v>407.696210885638</v>
      </c>
      <c r="FA198" s="0" t="n">
        <f aca="false">BF198+CE198+DD198+EC198</f>
        <v>407.694509834815</v>
      </c>
      <c r="FB198" s="0" t="n">
        <f aca="false">BG198+CF198+DE198+ED198</f>
        <v>1087.02003152923</v>
      </c>
      <c r="FC198" s="0" t="n">
        <f aca="false">BH198+CG198+DF198+EE198</f>
        <v>1087.02443116807</v>
      </c>
      <c r="FD198" s="0" t="n">
        <f aca="false">BI198+CH198+DG198+EF198</f>
        <v>1087.02443116807</v>
      </c>
      <c r="FE198" s="0" t="n">
        <f aca="false">BJ198+CI198+DH198+EG198</f>
        <v>713.427716869971</v>
      </c>
      <c r="FF198" s="0" t="n">
        <f aca="false">BK198+CJ198+DI198+EH198</f>
        <v>713.441973993525</v>
      </c>
      <c r="FG198" s="0" t="n">
        <f aca="false">BL198+CK198+DJ198+EI198</f>
        <v>713.452342810655</v>
      </c>
      <c r="FH198" s="0" t="n">
        <f aca="false">BM198+CL198+DK198+EJ198</f>
        <v>713.45752721922</v>
      </c>
      <c r="FI198" s="0" t="n">
        <f aca="false">BN198+CM198+DL198+EK198</f>
        <v>713.458823321361</v>
      </c>
      <c r="FJ198" s="0" t="n">
        <f aca="false">BO198+CN198+DM198+EL198</f>
        <v>713.45752721922</v>
      </c>
      <c r="FK198" s="0" t="n">
        <f aca="false">BP198+CO198+DN198+EM198</f>
        <v>713.454935014938</v>
      </c>
      <c r="FL198" s="0" t="n">
        <f aca="false">BQ198+CP198+DO198+EN198</f>
        <v>713.451046708514</v>
      </c>
      <c r="FM198" s="0" t="n">
        <f aca="false">BR198+CQ198+DP198+EO198</f>
        <v>1087.07760819801</v>
      </c>
      <c r="FN198" s="0" t="n">
        <f aca="false">BS198+CR198+DQ198+EP198</f>
        <v>1087.07407150318</v>
      </c>
      <c r="FO198" s="0" t="n">
        <f aca="false">BT198+CS198+DR198+EQ198</f>
        <v>1087.05482092706</v>
      </c>
      <c r="FP198" s="0" t="n">
        <f aca="false">BU198+CT198+DS198+ER198</f>
        <v>407.721739391561</v>
      </c>
      <c r="FQ198" s="0" t="n">
        <f aca="false">BV198+CU198+DT198+ES198</f>
        <v>407.707911576628</v>
      </c>
      <c r="FR198" s="0" t="n">
        <f aca="false">BW198+CV198+DU198+ET198</f>
        <v>407.717296334905</v>
      </c>
      <c r="FS198" s="0" t="n">
        <f aca="false">BX198+CW198+DV198+EU198</f>
        <v>407.714094203676</v>
      </c>
      <c r="FT198" s="0" t="n">
        <f aca="false">BY198+CX198+DW198+EV198</f>
        <v>407.710706535752</v>
      </c>
      <c r="FU198" s="0" t="n">
        <f aca="false">AM198*'Dist Horaria'!$H$10</f>
        <v>0.254940985145466</v>
      </c>
      <c r="FV198" s="0" t="n">
        <f aca="false">AM198*'Dist Horaria'!$I$10</f>
        <v>0.23859662603931</v>
      </c>
      <c r="FW198" s="0" t="n">
        <f aca="false">AM198*'Dist Horaria'!$J$10</f>
        <v>0.237563719465647</v>
      </c>
      <c r="FX198" s="0" t="n">
        <f aca="false">AM198*'Dist Horaria'!$K$10</f>
        <v>0.230731468532062</v>
      </c>
      <c r="FY198" s="0" t="n">
        <f aca="false">AM198*'Dist Horaria'!$L$10</f>
        <v>0.23082380358721</v>
      </c>
      <c r="FZ198" s="0" t="n">
        <f aca="false">AM198*'Dist Horaria'!$M$10</f>
        <v>0.24699096884705</v>
      </c>
      <c r="GA198" s="0" t="n">
        <f aca="false">AM198*'Dist Horaria'!$N$10</f>
        <v>0.233663665655324</v>
      </c>
      <c r="GB198" s="0" t="n">
        <f aca="false">AM198*'Dist Horaria'!$O$10</f>
        <v>0.229675462219688</v>
      </c>
      <c r="GC198" s="0" t="n">
        <f aca="false">AM198*'Dist Horaria'!$P$10</f>
        <v>0.233239499498871</v>
      </c>
      <c r="GD198" s="0" t="n">
        <f aca="false">AM198*'Dist Horaria'!$Q$10</f>
        <v>0.211073878438388</v>
      </c>
      <c r="GE198" s="0" t="n">
        <f aca="false">AM198*'Dist Horaria'!$R$10</f>
        <v>0.257541830415115</v>
      </c>
      <c r="GF198" s="0" t="n">
        <f aca="false">AM198*'Dist Horaria'!$S$10</f>
        <v>0.219950727821508</v>
      </c>
      <c r="GG198" s="0" t="n">
        <f aca="false">AR198*'Dist Horaria'!$H$10</f>
        <v>0.266675636081922</v>
      </c>
      <c r="GH198" s="0" t="n">
        <f aca="false">AR198*'Dist Horaria'!$I$10</f>
        <v>0.249578964244326</v>
      </c>
      <c r="GI198" s="0" t="n">
        <f aca="false">AR198*'Dist Horaria'!$J$10</f>
        <v>0.248498514126085</v>
      </c>
      <c r="GJ198" s="0" t="n">
        <f aca="false">AR198*'Dist Horaria'!$K$10</f>
        <v>0.241351782255783</v>
      </c>
      <c r="GK198" s="0" t="n">
        <f aca="false">AR198*'Dist Horaria'!$L$10</f>
        <v>0.241448367391164</v>
      </c>
      <c r="GL198" s="0" t="n">
        <f aca="false">AR198*'Dist Horaria'!$M$10</f>
        <v>0.258359689346123</v>
      </c>
      <c r="GM198" s="0" t="n">
        <f aca="false">AR198*'Dist Horaria'!$N$10</f>
        <v>0.2444189451622</v>
      </c>
      <c r="GN198" s="0" t="n">
        <f aca="false">AR198*'Dist Horaria'!$O$10</f>
        <v>0.240247169143466</v>
      </c>
      <c r="GO198" s="0" t="n">
        <f aca="false">AR198*'Dist Horaria'!$P$10</f>
        <v>0.243975255107767</v>
      </c>
      <c r="GP198" s="0" t="n">
        <f aca="false">AR198*'Dist Horaria'!$Q$10</f>
        <v>0.220789375081131</v>
      </c>
      <c r="GQ198" s="0" t="n">
        <f aca="false">AR198*'Dist Horaria'!$R$10</f>
        <v>0.269396195376217</v>
      </c>
      <c r="GR198" s="0" t="n">
        <f aca="false">AR198*'Dist Horaria'!$S$10</f>
        <v>0.2300748160011</v>
      </c>
      <c r="GS198" s="0" t="n">
        <f aca="false">AW198*'Dist Horaria'!$H$10</f>
        <v>0.0154594571641694</v>
      </c>
      <c r="GT198" s="0" t="n">
        <f aca="false">AW198*'Dist Horaria'!$I$10</f>
        <v>0.0144683457532942</v>
      </c>
      <c r="GU198" s="0" t="n">
        <f aca="false">AW198*'Dist Horaria'!$J$10</f>
        <v>0.014405710963831</v>
      </c>
      <c r="GV198" s="0" t="n">
        <f aca="false">AW198*'Dist Horaria'!$K$10</f>
        <v>0.0139914076670019</v>
      </c>
      <c r="GW198" s="0" t="n">
        <f aca="false">AW198*'Dist Horaria'!$L$10</f>
        <v>0.0139970068052848</v>
      </c>
      <c r="GX198" s="0" t="n">
        <f aca="false">AW198*'Dist Horaria'!$M$10</f>
        <v>0.0149773732954274</v>
      </c>
      <c r="GY198" s="0" t="n">
        <f aca="false">AW198*'Dist Horaria'!$N$10</f>
        <v>0.0141692142123015</v>
      </c>
      <c r="GZ198" s="0" t="n">
        <f aca="false">AW198*'Dist Horaria'!$O$10</f>
        <v>0.0139273721242589</v>
      </c>
      <c r="HA198" s="0" t="n">
        <f aca="false">AW198*'Dist Horaria'!$P$10</f>
        <v>0.0141434930497256</v>
      </c>
      <c r="HB198" s="0" t="n">
        <f aca="false">AW198*'Dist Horaria'!$Q$10</f>
        <v>0.0127993840626742</v>
      </c>
      <c r="HC198" s="0" t="n">
        <f aca="false">AW198*'Dist Horaria'!$R$10</f>
        <v>0.0156171707464474</v>
      </c>
      <c r="HD198" s="0" t="n">
        <f aca="false">AW198*'Dist Horaria'!$S$10</f>
        <v>0.0133376704928174</v>
      </c>
    </row>
    <row r="199" customFormat="false" ht="13.8" hidden="false" customHeight="false" outlineLevel="0" collapsed="false">
      <c r="A199" s="0" t="n">
        <v>4.75258927754865</v>
      </c>
      <c r="B199" s="0" t="n">
        <v>-74.1240137705335</v>
      </c>
      <c r="C199" s="0" t="n">
        <v>26</v>
      </c>
      <c r="D199" s="0" t="n">
        <v>41</v>
      </c>
      <c r="E199" s="0" t="n">
        <v>86</v>
      </c>
      <c r="F199" s="0" t="n">
        <v>99</v>
      </c>
      <c r="G199" s="0" t="s">
        <v>682</v>
      </c>
      <c r="H199" s="1" t="n">
        <v>40324</v>
      </c>
      <c r="I199" s="0" t="s">
        <v>1086</v>
      </c>
      <c r="J199" s="0" t="s">
        <v>1087</v>
      </c>
      <c r="K199" s="0" t="s">
        <v>1088</v>
      </c>
      <c r="L199" s="0" t="s">
        <v>1089</v>
      </c>
      <c r="M199" s="0" t="s">
        <v>1090</v>
      </c>
      <c r="N199" s="0" t="n">
        <v>2</v>
      </c>
      <c r="O199" s="0" t="s">
        <v>84</v>
      </c>
      <c r="P199" s="0" t="s">
        <v>85</v>
      </c>
      <c r="Q199" s="0" t="s">
        <v>86</v>
      </c>
      <c r="R199" s="0" t="n">
        <v>30</v>
      </c>
      <c r="S199" s="0" t="n">
        <v>365</v>
      </c>
      <c r="T199" s="0" t="n">
        <v>24</v>
      </c>
      <c r="U199" s="0" t="n">
        <v>2</v>
      </c>
      <c r="V199" s="0" t="n">
        <v>10339.385</v>
      </c>
      <c r="W199" s="0" t="n">
        <f aca="false">V199*12</f>
        <v>124072.62</v>
      </c>
      <c r="X199" s="0" t="n">
        <v>1</v>
      </c>
      <c r="Y199" s="0" t="s">
        <v>506</v>
      </c>
      <c r="Z199" s="0" t="n">
        <v>359.27</v>
      </c>
      <c r="AA199" s="0" t="s">
        <v>507</v>
      </c>
      <c r="AB199" s="0" t="n">
        <v>0.005</v>
      </c>
      <c r="AC199" s="0" t="n">
        <v>2</v>
      </c>
      <c r="AD199" s="0" t="n">
        <v>0.620474056498088</v>
      </c>
      <c r="AE199" s="0" t="n">
        <f aca="false">AD199/2204.59</f>
        <v>0.000281446462379893</v>
      </c>
      <c r="AF199" s="0" t="n">
        <f aca="false">AE199/S199</f>
        <v>7.71086198301076E-007</v>
      </c>
      <c r="AG199" s="0" t="n">
        <f aca="false">AE199*EXP(AB199*AC199)</f>
        <v>0.000284275046352059</v>
      </c>
      <c r="AH199" s="0" t="n">
        <f aca="false">AG199/S199</f>
        <v>7.78835743430298E-007</v>
      </c>
      <c r="AI199" s="0" t="s">
        <v>90</v>
      </c>
      <c r="AJ199" s="0" t="n">
        <f aca="false">IF(AI199="A",'FE DISTRIBUCIÓN'!$C$2,'FE DISTRIBUCIÓN'!$C$3)</f>
        <v>4.994E-006</v>
      </c>
      <c r="AK199" s="0" t="n">
        <f aca="false">W199*AJ199</f>
        <v>0.61961866428</v>
      </c>
      <c r="AL199" s="0" t="n">
        <f aca="false">AK199/365</f>
        <v>0.00169758538158904</v>
      </c>
      <c r="AM199" s="0" t="n">
        <f aca="false">AK199*EXP(AB199*AC199)</f>
        <v>0.625845935384483</v>
      </c>
      <c r="AN199" s="0" t="n">
        <f aca="false">AM199/365</f>
        <v>0.00171464639831365</v>
      </c>
      <c r="AO199" s="0" t="n">
        <v>5.223868284E-006</v>
      </c>
      <c r="AP199" s="0" t="n">
        <f aca="false">AO199*W199</f>
        <v>0.648139024530784</v>
      </c>
      <c r="AQ199" s="0" t="n">
        <f aca="false">AP199/365</f>
        <v>0.00177572335487886</v>
      </c>
      <c r="AR199" s="0" t="n">
        <f aca="false">AP199*EXP(AB199*AC199)</f>
        <v>0.654652930021088</v>
      </c>
      <c r="AS199" s="0" t="n">
        <f aca="false">AR199/365</f>
        <v>0.00179356967129065</v>
      </c>
      <c r="AT199" s="0" t="n">
        <v>3.02832944E-007</v>
      </c>
      <c r="AU199" s="0" t="n">
        <f aca="false">AT199*W199</f>
        <v>0.0375732767843933</v>
      </c>
      <c r="AV199" s="0" t="n">
        <f aca="false">AU199/365</f>
        <v>0.000102940484340804</v>
      </c>
      <c r="AW199" s="0" t="n">
        <f aca="false">AU199*EXP(AB199*AC199)</f>
        <v>0.0379508944939761</v>
      </c>
      <c r="AX199" s="0" t="n">
        <f aca="false">AW199/365</f>
        <v>0.000103975053408154</v>
      </c>
      <c r="AY199" s="0" t="n">
        <f aca="false">AW199+AR199+AM199+AG199</f>
        <v>1.3187340349459</v>
      </c>
      <c r="AZ199" s="0" t="n">
        <f aca="false">AH199+AN199+AS199+AX199</f>
        <v>0.00361296995875589</v>
      </c>
      <c r="BA199" s="0" t="n">
        <f aca="false">AH199*1000000</f>
        <v>0.778835743430298</v>
      </c>
      <c r="BB199" s="0" t="n">
        <f aca="false">BA199*'Dist Horaria'!$H$3</f>
        <v>0.0271381743620898</v>
      </c>
      <c r="BC199" s="0" t="n">
        <f aca="false">BA199*'Dist Horaria'!$I$3</f>
        <v>0.0264122027911481</v>
      </c>
      <c r="BD199" s="0" t="n">
        <f aca="false">BA199*'Dist Horaria'!$J$3</f>
        <v>0.0257269748540592</v>
      </c>
      <c r="BE199" s="0" t="n">
        <f aca="false">BA199*'Dist Horaria'!$K$3</f>
        <v>0.0251431874141527</v>
      </c>
      <c r="BF199" s="0" t="n">
        <f aca="false">BA199*'Dist Horaria'!$L$3</f>
        <v>0.024716578218319</v>
      </c>
      <c r="BG199" s="0" t="n">
        <f aca="false">BA199*'Dist Horaria'!$M$3</f>
        <v>0.0244480000043395</v>
      </c>
      <c r="BH199" s="0" t="n">
        <f aca="false">BA199*'Dist Horaria'!$N$3</f>
        <v>0.0255513923104259</v>
      </c>
      <c r="BI199" s="0" t="n">
        <f aca="false">BA199*'Dist Horaria'!$O$3</f>
        <v>0.0255513923104259</v>
      </c>
      <c r="BJ199" s="0" t="n">
        <f aca="false">BA199*'Dist Horaria'!$P$3</f>
        <v>0.0338053542091961</v>
      </c>
      <c r="BK199" s="0" t="n">
        <f aca="false">BA199*'Dist Horaria'!$Q$3</f>
        <v>0.0373809205197841</v>
      </c>
      <c r="BL199" s="0" t="n">
        <f aca="false">BA199*'Dist Horaria'!$R$3</f>
        <v>0.03998133238203</v>
      </c>
      <c r="BM199" s="0" t="n">
        <f aca="false">BA199*'Dist Horaria'!$S$3</f>
        <v>0.0412815383131529</v>
      </c>
      <c r="BN199" s="0" t="n">
        <f aca="false">BA199*'Dist Horaria'!$T$3</f>
        <v>0.0416065897959336</v>
      </c>
      <c r="BO199" s="0" t="n">
        <f aca="false">BA199*'Dist Horaria'!$U$3</f>
        <v>0.0412815383131529</v>
      </c>
      <c r="BP199" s="0" t="n">
        <f aca="false">BA199*'Dist Horaria'!$V$3</f>
        <v>0.0406314353475914</v>
      </c>
      <c r="BQ199" s="0" t="n">
        <f aca="false">BA199*'Dist Horaria'!$W$3</f>
        <v>0.0396562808992493</v>
      </c>
      <c r="BR199" s="0" t="n">
        <f aca="false">BA199*'Dist Horaria'!$X$3</f>
        <v>0.0388877428031189</v>
      </c>
      <c r="BS199" s="0" t="n">
        <f aca="false">BA199*'Dist Horaria'!$Y$3</f>
        <v>0.0380007695764197</v>
      </c>
      <c r="BT199" s="0" t="n">
        <f aca="false">BA199*'Dist Horaria'!$Z$3</f>
        <v>0.0331728874879632</v>
      </c>
      <c r="BU199" s="0" t="n">
        <f aca="false">BA199*'Dist Horaria'!$AA$3</f>
        <v>0.0315455213347124</v>
      </c>
      <c r="BV199" s="0" t="n">
        <f aca="false">BA199*'Dist Horaria'!$AB$3</f>
        <v>0.0280776220045466</v>
      </c>
      <c r="BW199" s="0" t="n">
        <f aca="false">BA199*'Dist Horaria'!$AC$3</f>
        <v>0.0304312402081082</v>
      </c>
      <c r="BX199" s="0" t="n">
        <f aca="false">BA199*'Dist Horaria'!$AD$3</f>
        <v>0.029628172709947</v>
      </c>
      <c r="BY199" s="0" t="n">
        <f aca="false">BA199*'Dist Horaria'!$AE$3</f>
        <v>0.0287785741736339</v>
      </c>
      <c r="BZ199" s="0" t="n">
        <f aca="false">AN199*1000000</f>
        <v>1714.64639831365</v>
      </c>
      <c r="CA199" s="0" t="n">
        <f aca="false">BZ199*'Dist Horaria'!$H$6</f>
        <v>42.8661599578413</v>
      </c>
      <c r="CB199" s="0" t="n">
        <f aca="false">BZ199*'Dist Horaria'!$I$6</f>
        <v>42.8661599578413</v>
      </c>
      <c r="CC199" s="0" t="n">
        <f aca="false">BZ199*'Dist Horaria'!$J$6</f>
        <v>42.8661599578413</v>
      </c>
      <c r="CD199" s="0" t="n">
        <f aca="false">BZ199*'Dist Horaria'!$K$6</f>
        <v>42.8661599578413</v>
      </c>
      <c r="CE199" s="0" t="n">
        <f aca="false">BZ199*'Dist Horaria'!$L$6</f>
        <v>42.8661599578413</v>
      </c>
      <c r="CF199" s="0" t="n">
        <f aca="false">BZ199*'Dist Horaria'!$M$6</f>
        <v>114.309759887577</v>
      </c>
      <c r="CG199" s="0" t="n">
        <f aca="false">BZ199*'Dist Horaria'!$N$6</f>
        <v>114.309759887577</v>
      </c>
      <c r="CH199" s="0" t="n">
        <f aca="false">BZ199*'Dist Horaria'!$O$6</f>
        <v>114.309759887577</v>
      </c>
      <c r="CI199" s="0" t="n">
        <f aca="false">BZ199*'Dist Horaria'!$P$6</f>
        <v>75.0157799262223</v>
      </c>
      <c r="CJ199" s="0" t="n">
        <f aca="false">BZ199*'Dist Horaria'!$Q$6</f>
        <v>75.0157799262223</v>
      </c>
      <c r="CK199" s="0" t="n">
        <f aca="false">BZ199*'Dist Horaria'!$R$6</f>
        <v>75.0157799262223</v>
      </c>
      <c r="CL199" s="0" t="n">
        <f aca="false">BZ199*'Dist Horaria'!$S$6</f>
        <v>75.0157799262223</v>
      </c>
      <c r="CM199" s="0" t="n">
        <f aca="false">BZ199*'Dist Horaria'!$T$6</f>
        <v>75.0157799262223</v>
      </c>
      <c r="CN199" s="0" t="n">
        <f aca="false">BZ199*'Dist Horaria'!$U$6</f>
        <v>75.0157799262223</v>
      </c>
      <c r="CO199" s="0" t="n">
        <f aca="false">BZ199*'Dist Horaria'!$V$6</f>
        <v>75.0157799262223</v>
      </c>
      <c r="CP199" s="0" t="n">
        <f aca="false">BZ199*'Dist Horaria'!$W$6</f>
        <v>75.0157799262223</v>
      </c>
      <c r="CQ199" s="0" t="n">
        <f aca="false">BZ199*'Dist Horaria'!$X$6</f>
        <v>114.309759887577</v>
      </c>
      <c r="CR199" s="0" t="n">
        <f aca="false">BZ199*'Dist Horaria'!$Y$6</f>
        <v>114.309759887577</v>
      </c>
      <c r="CS199" s="0" t="n">
        <f aca="false">BZ199*'Dist Horaria'!$Z$6</f>
        <v>114.309759887577</v>
      </c>
      <c r="CT199" s="0" t="n">
        <f aca="false">BZ199*'Dist Horaria'!$AA$6</f>
        <v>42.8661599578413</v>
      </c>
      <c r="CU199" s="0" t="n">
        <f aca="false">BZ199*'Dist Horaria'!$AB$6</f>
        <v>42.8661599578413</v>
      </c>
      <c r="CV199" s="0" t="n">
        <f aca="false">BZ199*'Dist Horaria'!$AC$6</f>
        <v>42.8661599578413</v>
      </c>
      <c r="CW199" s="0" t="n">
        <f aca="false">BZ199*'Dist Horaria'!$AD$6</f>
        <v>42.8661599578413</v>
      </c>
      <c r="CX199" s="0" t="n">
        <f aca="false">BZ199*'Dist Horaria'!$AE$6</f>
        <v>42.8661599578413</v>
      </c>
      <c r="CY199" s="0" t="n">
        <f aca="false">AS199*1000000</f>
        <v>1793.56967129065</v>
      </c>
      <c r="CZ199" s="0" t="n">
        <f aca="false">CY199*'Dist Horaria'!$H$6</f>
        <v>44.8392417822663</v>
      </c>
      <c r="DA199" s="0" t="n">
        <f aca="false">CY199*'Dist Horaria'!$I$6</f>
        <v>44.8392417822663</v>
      </c>
      <c r="DB199" s="0" t="n">
        <f aca="false">CY199*'Dist Horaria'!$J$6</f>
        <v>44.8392417822663</v>
      </c>
      <c r="DC199" s="0" t="n">
        <f aca="false">CY199*'Dist Horaria'!$K$6</f>
        <v>44.8392417822663</v>
      </c>
      <c r="DD199" s="0" t="n">
        <f aca="false">CY199*'Dist Horaria'!$L$6</f>
        <v>44.8392417822663</v>
      </c>
      <c r="DE199" s="0" t="n">
        <f aca="false">CY199*'Dist Horaria'!$M$6</f>
        <v>119.571311419377</v>
      </c>
      <c r="DF199" s="0" t="n">
        <f aca="false">CY199*'Dist Horaria'!$N$6</f>
        <v>119.571311419377</v>
      </c>
      <c r="DG199" s="0" t="n">
        <f aca="false">CY199*'Dist Horaria'!$O$6</f>
        <v>119.571311419377</v>
      </c>
      <c r="DH199" s="0" t="n">
        <f aca="false">CY199*'Dist Horaria'!$P$6</f>
        <v>78.468673118966</v>
      </c>
      <c r="DI199" s="0" t="n">
        <f aca="false">CY199*'Dist Horaria'!$Q$6</f>
        <v>78.468673118966</v>
      </c>
      <c r="DJ199" s="0" t="n">
        <f aca="false">CY199*'Dist Horaria'!$R$6</f>
        <v>78.468673118966</v>
      </c>
      <c r="DK199" s="0" t="n">
        <f aca="false">CY199*'Dist Horaria'!$S$6</f>
        <v>78.468673118966</v>
      </c>
      <c r="DL199" s="0" t="n">
        <f aca="false">CY199*'Dist Horaria'!$T$6</f>
        <v>78.468673118966</v>
      </c>
      <c r="DM199" s="0" t="n">
        <f aca="false">CY199*'Dist Horaria'!$U$6</f>
        <v>78.468673118966</v>
      </c>
      <c r="DN199" s="0" t="n">
        <f aca="false">CY199*'Dist Horaria'!$V$6</f>
        <v>78.468673118966</v>
      </c>
      <c r="DO199" s="0" t="n">
        <f aca="false">CY199*'Dist Horaria'!$W$6</f>
        <v>78.468673118966</v>
      </c>
      <c r="DP199" s="0" t="n">
        <f aca="false">CY199*'Dist Horaria'!$X$6</f>
        <v>119.571311419377</v>
      </c>
      <c r="DQ199" s="0" t="n">
        <f aca="false">CY199*'Dist Horaria'!$Y$6</f>
        <v>119.571311419377</v>
      </c>
      <c r="DR199" s="0" t="n">
        <f aca="false">CY199*'Dist Horaria'!$Z$6</f>
        <v>119.571311419377</v>
      </c>
      <c r="DS199" s="0" t="n">
        <f aca="false">CY199*'Dist Horaria'!$AA$6</f>
        <v>44.8392417822663</v>
      </c>
      <c r="DT199" s="0" t="n">
        <f aca="false">CY199*'Dist Horaria'!$AB$6</f>
        <v>44.8392417822663</v>
      </c>
      <c r="DU199" s="0" t="n">
        <f aca="false">CY199*'Dist Horaria'!$AC$6</f>
        <v>44.8392417822663</v>
      </c>
      <c r="DV199" s="0" t="n">
        <f aca="false">CY199*'Dist Horaria'!$AD$6</f>
        <v>44.8392417822663</v>
      </c>
      <c r="DW199" s="0" t="n">
        <f aca="false">CY199*'Dist Horaria'!$AE$6</f>
        <v>44.8392417822663</v>
      </c>
      <c r="DX199" s="0" t="n">
        <f aca="false">AX199*1000000</f>
        <v>103.975053408154</v>
      </c>
      <c r="DY199" s="0" t="n">
        <f aca="false">DX199*'Dist Horaria'!$H$6</f>
        <v>2.59937633520384</v>
      </c>
      <c r="DZ199" s="0" t="n">
        <f aca="false">DX199*'Dist Horaria'!$I$6</f>
        <v>2.59937633520384</v>
      </c>
      <c r="EA199" s="0" t="n">
        <f aca="false">DX199*'Dist Horaria'!$J$6</f>
        <v>2.59937633520384</v>
      </c>
      <c r="EB199" s="0" t="n">
        <f aca="false">DX199*'Dist Horaria'!$K$6</f>
        <v>2.59937633520384</v>
      </c>
      <c r="EC199" s="0" t="n">
        <f aca="false">DX199*'Dist Horaria'!$L$6</f>
        <v>2.59937633520384</v>
      </c>
      <c r="ED199" s="0" t="n">
        <f aca="false">DX199*'Dist Horaria'!$M$6</f>
        <v>6.93167022721025</v>
      </c>
      <c r="EE199" s="0" t="n">
        <f aca="false">DX199*'Dist Horaria'!$N$6</f>
        <v>6.93167022721025</v>
      </c>
      <c r="EF199" s="0" t="n">
        <f aca="false">DX199*'Dist Horaria'!$O$6</f>
        <v>6.93167022721025</v>
      </c>
      <c r="EG199" s="0" t="n">
        <f aca="false">DX199*'Dist Horaria'!$P$6</f>
        <v>4.54890858660673</v>
      </c>
      <c r="EH199" s="0" t="n">
        <f aca="false">DX199*'Dist Horaria'!$Q$6</f>
        <v>4.54890858660673</v>
      </c>
      <c r="EI199" s="0" t="n">
        <f aca="false">DX199*'Dist Horaria'!$R$6</f>
        <v>4.54890858660673</v>
      </c>
      <c r="EJ199" s="0" t="n">
        <f aca="false">DX199*'Dist Horaria'!$S$6</f>
        <v>4.54890858660673</v>
      </c>
      <c r="EK199" s="0" t="n">
        <f aca="false">DX199*'Dist Horaria'!$T$6</f>
        <v>4.54890858660673</v>
      </c>
      <c r="EL199" s="0" t="n">
        <f aca="false">DX199*'Dist Horaria'!$U$6</f>
        <v>4.54890858660673</v>
      </c>
      <c r="EM199" s="0" t="n">
        <f aca="false">DX199*'Dist Horaria'!$V$6</f>
        <v>4.54890858660673</v>
      </c>
      <c r="EN199" s="0" t="n">
        <f aca="false">DX199*'Dist Horaria'!$W$6</f>
        <v>4.54890858660673</v>
      </c>
      <c r="EO199" s="0" t="n">
        <f aca="false">DX199*'Dist Horaria'!$X$6</f>
        <v>6.93167022721025</v>
      </c>
      <c r="EP199" s="0" t="n">
        <f aca="false">DX199*'Dist Horaria'!$Y$6</f>
        <v>6.93167022721025</v>
      </c>
      <c r="EQ199" s="0" t="n">
        <f aca="false">DX199*'Dist Horaria'!$Z$6</f>
        <v>6.93167022721025</v>
      </c>
      <c r="ER199" s="0" t="n">
        <f aca="false">DX199*'Dist Horaria'!$AA$6</f>
        <v>2.59937633520384</v>
      </c>
      <c r="ES199" s="0" t="n">
        <f aca="false">DX199*'Dist Horaria'!$AB$6</f>
        <v>2.59937633520384</v>
      </c>
      <c r="ET199" s="0" t="n">
        <f aca="false">DX199*'Dist Horaria'!$AC$6</f>
        <v>2.59937633520384</v>
      </c>
      <c r="EU199" s="0" t="n">
        <f aca="false">DX199*'Dist Horaria'!$AD$6</f>
        <v>2.59937633520384</v>
      </c>
      <c r="EV199" s="0" t="n">
        <f aca="false">DX199*'Dist Horaria'!$AE$6</f>
        <v>2.59937633520384</v>
      </c>
      <c r="EW199" s="0" t="n">
        <f aca="false">BB199+CA199+CZ199+DY199</f>
        <v>90.3319162496736</v>
      </c>
      <c r="EX199" s="0" t="n">
        <f aca="false">BC199+CB199+DA199+DZ199</f>
        <v>90.3311902781026</v>
      </c>
      <c r="EY199" s="0" t="n">
        <f aca="false">BD199+CC199+DB199+EA199</f>
        <v>90.3305050501655</v>
      </c>
      <c r="EZ199" s="0" t="n">
        <f aca="false">BE199+CD199+DC199+EB199</f>
        <v>90.3299212627256</v>
      </c>
      <c r="FA199" s="0" t="n">
        <f aca="false">BF199+CE199+DD199+EC199</f>
        <v>90.3294946535298</v>
      </c>
      <c r="FB199" s="0" t="n">
        <f aca="false">BG199+CF199+DE199+ED199</f>
        <v>240.837189534168</v>
      </c>
      <c r="FC199" s="0" t="n">
        <f aca="false">BH199+CG199+DF199+EE199</f>
        <v>240.838292926474</v>
      </c>
      <c r="FD199" s="0" t="n">
        <f aca="false">BI199+CH199+DG199+EF199</f>
        <v>240.838292926474</v>
      </c>
      <c r="FE199" s="0" t="n">
        <f aca="false">BJ199+CI199+DH199+EG199</f>
        <v>158.067166986004</v>
      </c>
      <c r="FF199" s="0" t="n">
        <f aca="false">BK199+CJ199+DI199+EH199</f>
        <v>158.070742552315</v>
      </c>
      <c r="FG199" s="0" t="n">
        <f aca="false">BL199+CK199+DJ199+EI199</f>
        <v>158.073342964177</v>
      </c>
      <c r="FH199" s="0" t="n">
        <f aca="false">BM199+CL199+DK199+EJ199</f>
        <v>158.074643170108</v>
      </c>
      <c r="FI199" s="0" t="n">
        <f aca="false">BN199+CM199+DL199+EK199</f>
        <v>158.074968221591</v>
      </c>
      <c r="FJ199" s="0" t="n">
        <f aca="false">BO199+CN199+DM199+EL199</f>
        <v>158.074643170108</v>
      </c>
      <c r="FK199" s="0" t="n">
        <f aca="false">BP199+CO199+DN199+EM199</f>
        <v>158.073993067143</v>
      </c>
      <c r="FL199" s="0" t="n">
        <f aca="false">BQ199+CP199+DO199+EN199</f>
        <v>158.073017912694</v>
      </c>
      <c r="FM199" s="0" t="n">
        <f aca="false">BR199+CQ199+DP199+EO199</f>
        <v>240.851629276967</v>
      </c>
      <c r="FN199" s="0" t="n">
        <f aca="false">BS199+CR199+DQ199+EP199</f>
        <v>240.85074230374</v>
      </c>
      <c r="FO199" s="0" t="n">
        <f aca="false">BT199+CS199+DR199+EQ199</f>
        <v>240.845914421652</v>
      </c>
      <c r="FP199" s="0" t="n">
        <f aca="false">BU199+CT199+DS199+ER199</f>
        <v>90.3363235966462</v>
      </c>
      <c r="FQ199" s="0" t="n">
        <f aca="false">BV199+CU199+DT199+ES199</f>
        <v>90.332855697316</v>
      </c>
      <c r="FR199" s="0" t="n">
        <f aca="false">BW199+CV199+DU199+ET199</f>
        <v>90.3352093155196</v>
      </c>
      <c r="FS199" s="0" t="n">
        <f aca="false">BX199+CW199+DV199+EU199</f>
        <v>90.3344062480214</v>
      </c>
      <c r="FT199" s="0" t="n">
        <f aca="false">BY199+CX199+DW199+EV199</f>
        <v>90.3335566494851</v>
      </c>
      <c r="FU199" s="0" t="n">
        <f aca="false">AM199*'Dist Horaria'!$H$10</f>
        <v>0.0564833599824959</v>
      </c>
      <c r="FV199" s="0" t="n">
        <f aca="false">AM199*'Dist Horaria'!$I$10</f>
        <v>0.0528621912694723</v>
      </c>
      <c r="FW199" s="0" t="n">
        <f aca="false">AM199*'Dist Horaria'!$J$10</f>
        <v>0.0526333460181086</v>
      </c>
      <c r="FX199" s="0" t="n">
        <f aca="false">AM199*'Dist Horaria'!$K$10</f>
        <v>0.0511196290739608</v>
      </c>
      <c r="FY199" s="0" t="n">
        <f aca="false">AM199*'Dist Horaria'!$L$10</f>
        <v>0.0511400863345145</v>
      </c>
      <c r="FZ199" s="0" t="n">
        <f aca="false">AM199*'Dist Horaria'!$M$10</f>
        <v>0.0547219969274582</v>
      </c>
      <c r="GA199" s="0" t="n">
        <f aca="false">AM199*'Dist Horaria'!$N$10</f>
        <v>0.0517692709726863</v>
      </c>
      <c r="GB199" s="0" t="n">
        <f aca="false">AM199*'Dist Horaria'!$O$10</f>
        <v>0.0508856659681402</v>
      </c>
      <c r="GC199" s="0" t="n">
        <f aca="false">AM199*'Dist Horaria'!$P$10</f>
        <v>0.0516752949896029</v>
      </c>
      <c r="GD199" s="0" t="n">
        <f aca="false">AM199*'Dist Horaria'!$Q$10</f>
        <v>0.0467643986389023</v>
      </c>
      <c r="GE199" s="0" t="n">
        <f aca="false">AM199*'Dist Horaria'!$R$10</f>
        <v>0.0570595893382449</v>
      </c>
      <c r="GF199" s="0" t="n">
        <f aca="false">AM199*'Dist Horaria'!$S$10</f>
        <v>0.048731105870896</v>
      </c>
      <c r="GG199" s="0" t="n">
        <f aca="false">AR199*'Dist Horaria'!$H$10</f>
        <v>0.0590832264289779</v>
      </c>
      <c r="GH199" s="0" t="n">
        <f aca="false">AR199*'Dist Horaria'!$I$10</f>
        <v>0.0552953793342687</v>
      </c>
      <c r="GI199" s="0" t="n">
        <f aca="false">AR199*'Dist Horaria'!$J$10</f>
        <v>0.0550560005896667</v>
      </c>
      <c r="GJ199" s="0" t="n">
        <f aca="false">AR199*'Dist Horaria'!$K$10</f>
        <v>0.0534726089325807</v>
      </c>
      <c r="GK199" s="0" t="n">
        <f aca="false">AR199*'Dist Horaria'!$L$10</f>
        <v>0.0534940078181602</v>
      </c>
      <c r="GL199" s="0" t="n">
        <f aca="false">AR199*'Dist Horaria'!$M$10</f>
        <v>0.057240789785041</v>
      </c>
      <c r="GM199" s="0" t="n">
        <f aca="false">AR199*'Dist Horaria'!$N$10</f>
        <v>0.0541521531277569</v>
      </c>
      <c r="GN199" s="0" t="n">
        <f aca="false">AR199*'Dist Horaria'!$O$10</f>
        <v>0.0532278767643544</v>
      </c>
      <c r="GO199" s="0" t="n">
        <f aca="false">AR199*'Dist Horaria'!$P$10</f>
        <v>0.0540538515343474</v>
      </c>
      <c r="GP199" s="0" t="n">
        <f aca="false">AR199*'Dist Horaria'!$Q$10</f>
        <v>0.0489169120685011</v>
      </c>
      <c r="GQ199" s="0" t="n">
        <f aca="false">AR199*'Dist Horaria'!$R$10</f>
        <v>0.0596859789832042</v>
      </c>
      <c r="GR199" s="0" t="n">
        <f aca="false">AR199*'Dist Horaria'!$S$10</f>
        <v>0.050974144654229</v>
      </c>
      <c r="GS199" s="0" t="n">
        <f aca="false">AW199*'Dist Horaria'!$H$10</f>
        <v>0.00342511457559292</v>
      </c>
      <c r="GT199" s="0" t="n">
        <f aca="false">AW199*'Dist Horaria'!$I$10</f>
        <v>0.0032055292367692</v>
      </c>
      <c r="GU199" s="0" t="n">
        <f aca="false">AW199*'Dist Horaria'!$J$10</f>
        <v>0.00319165220809662</v>
      </c>
      <c r="GV199" s="0" t="n">
        <f aca="false">AW199*'Dist Horaria'!$K$10</f>
        <v>0.00309986138739598</v>
      </c>
      <c r="GW199" s="0" t="n">
        <f aca="false">AW199*'Dist Horaria'!$L$10</f>
        <v>0.00310110190250204</v>
      </c>
      <c r="GX199" s="0" t="n">
        <f aca="false">AW199*'Dist Horaria'!$M$10</f>
        <v>0.00331830665420527</v>
      </c>
      <c r="GY199" s="0" t="n">
        <f aca="false">AW199*'Dist Horaria'!$N$10</f>
        <v>0.00313925525378301</v>
      </c>
      <c r="GZ199" s="0" t="n">
        <f aca="false">AW199*'Dist Horaria'!$O$10</f>
        <v>0.00308567401532489</v>
      </c>
      <c r="HA199" s="0" t="n">
        <f aca="false">AW199*'Dist Horaria'!$P$10</f>
        <v>0.0031335566106868</v>
      </c>
      <c r="HB199" s="0" t="n">
        <f aca="false">AW199*'Dist Horaria'!$Q$10</f>
        <v>0.00283576301846383</v>
      </c>
      <c r="HC199" s="0" t="n">
        <f aca="false">AW199*'Dist Horaria'!$R$10</f>
        <v>0.00346005675264952</v>
      </c>
      <c r="HD199" s="0" t="n">
        <f aca="false">AW199*'Dist Horaria'!$S$10</f>
        <v>0.00295502287850603</v>
      </c>
    </row>
    <row r="200" customFormat="false" ht="13.8" hidden="false" customHeight="false" outlineLevel="0" collapsed="false">
      <c r="A200" s="0" t="n">
        <v>4.6948420422518</v>
      </c>
      <c r="B200" s="0" t="n">
        <v>-74.0683796342022</v>
      </c>
      <c r="C200" s="0" t="n">
        <v>33</v>
      </c>
      <c r="D200" s="0" t="n">
        <v>34</v>
      </c>
      <c r="E200" s="0" t="n">
        <v>2439</v>
      </c>
      <c r="F200" s="0" t="n">
        <v>100</v>
      </c>
      <c r="G200" s="0" t="s">
        <v>682</v>
      </c>
      <c r="H200" s="1" t="n">
        <v>41517</v>
      </c>
      <c r="I200" s="0" t="s">
        <v>1091</v>
      </c>
      <c r="J200" s="0" t="s">
        <v>1092</v>
      </c>
      <c r="K200" s="0" t="s">
        <v>1093</v>
      </c>
      <c r="L200" s="0" t="s">
        <v>1094</v>
      </c>
      <c r="M200" s="0" t="s">
        <v>1095</v>
      </c>
      <c r="N200" s="0" t="n">
        <v>6</v>
      </c>
      <c r="O200" s="0" t="s">
        <v>84</v>
      </c>
      <c r="P200" s="0" t="s">
        <v>85</v>
      </c>
      <c r="Q200" s="0" t="s">
        <v>86</v>
      </c>
      <c r="R200" s="0" t="n">
        <v>30</v>
      </c>
      <c r="S200" s="0" t="n">
        <v>365</v>
      </c>
      <c r="T200" s="0" t="n">
        <v>24</v>
      </c>
      <c r="U200" s="0" t="n">
        <v>3</v>
      </c>
      <c r="V200" s="0" t="n">
        <v>139200</v>
      </c>
      <c r="W200" s="0" t="n">
        <f aca="false">V200*12</f>
        <v>1670400</v>
      </c>
      <c r="X200" s="0" t="n">
        <v>1</v>
      </c>
      <c r="Y200" s="0" t="s">
        <v>148</v>
      </c>
      <c r="Z200" s="0" t="n">
        <v>29468</v>
      </c>
      <c r="AA200" s="0" t="s">
        <v>89</v>
      </c>
      <c r="AB200" s="0" t="n">
        <v>0.005</v>
      </c>
      <c r="AC200" s="0" t="n">
        <v>-1</v>
      </c>
      <c r="AD200" s="0" t="n">
        <v>5887.55624157275</v>
      </c>
      <c r="AE200" s="0" t="n">
        <v>2.67295053367403</v>
      </c>
      <c r="AF200" s="0" t="n">
        <f aca="false">AE200/S200</f>
        <v>0.00732315214705213</v>
      </c>
      <c r="AG200" s="0" t="n">
        <f aca="false">AE200*EXP(AB200*AC200)</f>
        <v>2.6596191372704</v>
      </c>
      <c r="AH200" s="0" t="n">
        <f aca="false">AG200/S200</f>
        <v>0.00728662777334356</v>
      </c>
      <c r="AI200" s="0" t="s">
        <v>90</v>
      </c>
      <c r="AJ200" s="0" t="n">
        <f aca="false">IF(AI200="A",'FE DISTRIBUCIÓN'!$C$2,'FE DISTRIBUCIÓN'!$C$3)</f>
        <v>4.994E-006</v>
      </c>
      <c r="AK200" s="0" t="n">
        <f aca="false">W200*AJ200</f>
        <v>8.3419776</v>
      </c>
      <c r="AL200" s="0" t="n">
        <f aca="false">AK200/365</f>
        <v>0.0228547331506849</v>
      </c>
      <c r="AM200" s="0" t="n">
        <f aca="false">AK200*EXP(AB200*AC200)</f>
        <v>8.30037181314582</v>
      </c>
      <c r="AN200" s="0" t="n">
        <f aca="false">AM200/365</f>
        <v>0.0227407446935502</v>
      </c>
      <c r="AO200" s="0" t="n">
        <v>5.223868284E-006</v>
      </c>
      <c r="AP200" s="0" t="n">
        <f aca="false">AO200*W200</f>
        <v>8.7259495815936</v>
      </c>
      <c r="AQ200" s="0" t="n">
        <f aca="false">AP200/365</f>
        <v>0.0239067111824482</v>
      </c>
      <c r="AR200" s="0" t="n">
        <f aca="false">AP200*EXP(AB200*AC200)</f>
        <v>8.6824287264918</v>
      </c>
      <c r="AS200" s="0" t="n">
        <f aca="false">AR200/365</f>
        <v>0.0237874759629912</v>
      </c>
      <c r="AT200" s="0" t="n">
        <v>3.02832944E-007</v>
      </c>
      <c r="AU200" s="0" t="n">
        <f aca="false">AT200*W200</f>
        <v>0.5058521496576</v>
      </c>
      <c r="AV200" s="0" t="n">
        <f aca="false">AU200/365</f>
        <v>0.00138589630043178</v>
      </c>
      <c r="AW200" s="0" t="n">
        <f aca="false">AU200*EXP(AB200*AC200)</f>
        <v>0.503329201535756</v>
      </c>
      <c r="AX200" s="0" t="n">
        <f aca="false">AW200/365</f>
        <v>0.00137898411379659</v>
      </c>
      <c r="AY200" s="0" t="n">
        <f aca="false">AW200+AR200+AM200+AG200</f>
        <v>20.1457488784438</v>
      </c>
      <c r="AZ200" s="0" t="n">
        <f aca="false">AH200+AN200+AS200+AX200</f>
        <v>0.0551938325436816</v>
      </c>
      <c r="BA200" s="0" t="n">
        <f aca="false">AH200*1000000</f>
        <v>7286.62777334356</v>
      </c>
      <c r="BB200" s="0" t="n">
        <f aca="false">BA200*'Dist Horaria'!$H$3</f>
        <v>253.899203641699</v>
      </c>
      <c r="BC200" s="0" t="n">
        <f aca="false">BA200*'Dist Horaria'!$I$3</f>
        <v>247.107162243878</v>
      </c>
      <c r="BD200" s="0" t="n">
        <f aca="false">BA200*'Dist Horaria'!$J$3</f>
        <v>240.696309943402</v>
      </c>
      <c r="BE200" s="0" t="n">
        <f aca="false">BA200*'Dist Horaria'!$K$3</f>
        <v>235.234514167805</v>
      </c>
      <c r="BF200" s="0" t="n">
        <f aca="false">BA200*'Dist Horaria'!$L$3</f>
        <v>231.243245866437</v>
      </c>
      <c r="BG200" s="0" t="n">
        <f aca="false">BA200*'Dist Horaria'!$M$3</f>
        <v>228.730483079411</v>
      </c>
      <c r="BH200" s="0" t="n">
        <f aca="false">BA200*'Dist Horaria'!$N$3</f>
        <v>239.053595610188</v>
      </c>
      <c r="BI200" s="0" t="n">
        <f aca="false">BA200*'Dist Horaria'!$O$3</f>
        <v>239.053595610188</v>
      </c>
      <c r="BJ200" s="0" t="n">
        <f aca="false">BA200*'Dist Horaria'!$P$3</f>
        <v>316.275973395268</v>
      </c>
      <c r="BK200" s="0" t="n">
        <f aca="false">BA200*'Dist Horaria'!$Q$3</f>
        <v>349.728239812075</v>
      </c>
      <c r="BL200" s="0" t="n">
        <f aca="false">BA200*'Dist Horaria'!$R$3</f>
        <v>374.057160842481</v>
      </c>
      <c r="BM200" s="0" t="n">
        <f aca="false">BA200*'Dist Horaria'!$S$3</f>
        <v>386.221621357683</v>
      </c>
      <c r="BN200" s="0" t="n">
        <f aca="false">BA200*'Dist Horaria'!$T$3</f>
        <v>389.262736486484</v>
      </c>
      <c r="BO200" s="0" t="n">
        <f aca="false">BA200*'Dist Horaria'!$U$3</f>
        <v>386.221621357683</v>
      </c>
      <c r="BP200" s="0" t="n">
        <f aca="false">BA200*'Dist Horaria'!$V$3</f>
        <v>380.139391100082</v>
      </c>
      <c r="BQ200" s="0" t="n">
        <f aca="false">BA200*'Dist Horaria'!$W$3</f>
        <v>371.01604571368</v>
      </c>
      <c r="BR200" s="0" t="n">
        <f aca="false">BA200*'Dist Horaria'!$X$3</f>
        <v>363.825760620354</v>
      </c>
      <c r="BS200" s="0" t="n">
        <f aca="false">BA200*'Dist Horaria'!$Y$3</f>
        <v>355.527420691305</v>
      </c>
      <c r="BT200" s="0" t="n">
        <f aca="false">BA200*'Dist Horaria'!$Z$3</f>
        <v>310.358744229137</v>
      </c>
      <c r="BU200" s="0" t="n">
        <f aca="false">BA200*'Dist Horaria'!$AA$3</f>
        <v>295.1334396515</v>
      </c>
      <c r="BV200" s="0" t="n">
        <f aca="false">BA200*'Dist Horaria'!$AB$3</f>
        <v>262.688483462086</v>
      </c>
      <c r="BW200" s="0" t="n">
        <f aca="false">BA200*'Dist Horaria'!$AC$3</f>
        <v>284.708453545102</v>
      </c>
      <c r="BX200" s="0" t="n">
        <f aca="false">BA200*'Dist Horaria'!$AD$3</f>
        <v>277.195118435188</v>
      </c>
      <c r="BY200" s="0" t="n">
        <f aca="false">BA200*'Dist Horaria'!$AE$3</f>
        <v>269.246448458096</v>
      </c>
      <c r="BZ200" s="0" t="n">
        <f aca="false">AN200*1000000</f>
        <v>22740.7446935502</v>
      </c>
      <c r="CA200" s="0" t="n">
        <f aca="false">BZ200*'Dist Horaria'!$H$6</f>
        <v>568.518617338755</v>
      </c>
      <c r="CB200" s="0" t="n">
        <f aca="false">BZ200*'Dist Horaria'!$I$6</f>
        <v>568.518617338755</v>
      </c>
      <c r="CC200" s="0" t="n">
        <f aca="false">BZ200*'Dist Horaria'!$J$6</f>
        <v>568.518617338755</v>
      </c>
      <c r="CD200" s="0" t="n">
        <f aca="false">BZ200*'Dist Horaria'!$K$6</f>
        <v>568.518617338755</v>
      </c>
      <c r="CE200" s="0" t="n">
        <f aca="false">BZ200*'Dist Horaria'!$L$6</f>
        <v>568.518617338755</v>
      </c>
      <c r="CF200" s="0" t="n">
        <f aca="false">BZ200*'Dist Horaria'!$M$6</f>
        <v>1516.04964623668</v>
      </c>
      <c r="CG200" s="0" t="n">
        <f aca="false">BZ200*'Dist Horaria'!$N$6</f>
        <v>1516.04964623668</v>
      </c>
      <c r="CH200" s="0" t="n">
        <f aca="false">BZ200*'Dist Horaria'!$O$6</f>
        <v>1516.04964623668</v>
      </c>
      <c r="CI200" s="0" t="n">
        <f aca="false">BZ200*'Dist Horaria'!$P$6</f>
        <v>994.907580342821</v>
      </c>
      <c r="CJ200" s="0" t="n">
        <f aca="false">BZ200*'Dist Horaria'!$Q$6</f>
        <v>994.907580342821</v>
      </c>
      <c r="CK200" s="0" t="n">
        <f aca="false">BZ200*'Dist Horaria'!$R$6</f>
        <v>994.907580342821</v>
      </c>
      <c r="CL200" s="0" t="n">
        <f aca="false">BZ200*'Dist Horaria'!$S$6</f>
        <v>994.907580342821</v>
      </c>
      <c r="CM200" s="0" t="n">
        <f aca="false">BZ200*'Dist Horaria'!$T$6</f>
        <v>994.907580342821</v>
      </c>
      <c r="CN200" s="0" t="n">
        <f aca="false">BZ200*'Dist Horaria'!$U$6</f>
        <v>994.907580342821</v>
      </c>
      <c r="CO200" s="0" t="n">
        <f aca="false">BZ200*'Dist Horaria'!$V$6</f>
        <v>994.907580342821</v>
      </c>
      <c r="CP200" s="0" t="n">
        <f aca="false">BZ200*'Dist Horaria'!$W$6</f>
        <v>994.907580342821</v>
      </c>
      <c r="CQ200" s="0" t="n">
        <f aca="false">BZ200*'Dist Horaria'!$X$6</f>
        <v>1516.04964623668</v>
      </c>
      <c r="CR200" s="0" t="n">
        <f aca="false">BZ200*'Dist Horaria'!$Y$6</f>
        <v>1516.04964623668</v>
      </c>
      <c r="CS200" s="0" t="n">
        <f aca="false">BZ200*'Dist Horaria'!$Z$6</f>
        <v>1516.04964623668</v>
      </c>
      <c r="CT200" s="0" t="n">
        <f aca="false">BZ200*'Dist Horaria'!$AA$6</f>
        <v>568.518617338755</v>
      </c>
      <c r="CU200" s="0" t="n">
        <f aca="false">BZ200*'Dist Horaria'!$AB$6</f>
        <v>568.518617338755</v>
      </c>
      <c r="CV200" s="0" t="n">
        <f aca="false">BZ200*'Dist Horaria'!$AC$6</f>
        <v>568.518617338755</v>
      </c>
      <c r="CW200" s="0" t="n">
        <f aca="false">BZ200*'Dist Horaria'!$AD$6</f>
        <v>568.518617338755</v>
      </c>
      <c r="CX200" s="0" t="n">
        <f aca="false">BZ200*'Dist Horaria'!$AE$6</f>
        <v>568.518617338755</v>
      </c>
      <c r="CY200" s="0" t="n">
        <f aca="false">AS200*1000000</f>
        <v>23787.4759629912</v>
      </c>
      <c r="CZ200" s="0" t="n">
        <f aca="false">CY200*'Dist Horaria'!$H$6</f>
        <v>594.686899074781</v>
      </c>
      <c r="DA200" s="0" t="n">
        <f aca="false">CY200*'Dist Horaria'!$I$6</f>
        <v>594.686899074781</v>
      </c>
      <c r="DB200" s="0" t="n">
        <f aca="false">CY200*'Dist Horaria'!$J$6</f>
        <v>594.686899074781</v>
      </c>
      <c r="DC200" s="0" t="n">
        <f aca="false">CY200*'Dist Horaria'!$K$6</f>
        <v>594.686899074781</v>
      </c>
      <c r="DD200" s="0" t="n">
        <f aca="false">CY200*'Dist Horaria'!$L$6</f>
        <v>594.686899074781</v>
      </c>
      <c r="DE200" s="0" t="n">
        <f aca="false">CY200*'Dist Horaria'!$M$6</f>
        <v>1585.83173086608</v>
      </c>
      <c r="DF200" s="0" t="n">
        <f aca="false">CY200*'Dist Horaria'!$N$6</f>
        <v>1585.83173086608</v>
      </c>
      <c r="DG200" s="0" t="n">
        <f aca="false">CY200*'Dist Horaria'!$O$6</f>
        <v>1585.83173086608</v>
      </c>
      <c r="DH200" s="0" t="n">
        <f aca="false">CY200*'Dist Horaria'!$P$6</f>
        <v>1040.70207338087</v>
      </c>
      <c r="DI200" s="0" t="n">
        <f aca="false">CY200*'Dist Horaria'!$Q$6</f>
        <v>1040.70207338087</v>
      </c>
      <c r="DJ200" s="0" t="n">
        <f aca="false">CY200*'Dist Horaria'!$R$6</f>
        <v>1040.70207338087</v>
      </c>
      <c r="DK200" s="0" t="n">
        <f aca="false">CY200*'Dist Horaria'!$S$6</f>
        <v>1040.70207338087</v>
      </c>
      <c r="DL200" s="0" t="n">
        <f aca="false">CY200*'Dist Horaria'!$T$6</f>
        <v>1040.70207338087</v>
      </c>
      <c r="DM200" s="0" t="n">
        <f aca="false">CY200*'Dist Horaria'!$U$6</f>
        <v>1040.70207338087</v>
      </c>
      <c r="DN200" s="0" t="n">
        <f aca="false">CY200*'Dist Horaria'!$V$6</f>
        <v>1040.70207338087</v>
      </c>
      <c r="DO200" s="0" t="n">
        <f aca="false">CY200*'Dist Horaria'!$W$6</f>
        <v>1040.70207338087</v>
      </c>
      <c r="DP200" s="0" t="n">
        <f aca="false">CY200*'Dist Horaria'!$X$6</f>
        <v>1585.83173086608</v>
      </c>
      <c r="DQ200" s="0" t="n">
        <f aca="false">CY200*'Dist Horaria'!$Y$6</f>
        <v>1585.83173086608</v>
      </c>
      <c r="DR200" s="0" t="n">
        <f aca="false">CY200*'Dist Horaria'!$Z$6</f>
        <v>1585.83173086608</v>
      </c>
      <c r="DS200" s="0" t="n">
        <f aca="false">CY200*'Dist Horaria'!$AA$6</f>
        <v>594.686899074781</v>
      </c>
      <c r="DT200" s="0" t="n">
        <f aca="false">CY200*'Dist Horaria'!$AB$6</f>
        <v>594.686899074781</v>
      </c>
      <c r="DU200" s="0" t="n">
        <f aca="false">CY200*'Dist Horaria'!$AC$6</f>
        <v>594.686899074781</v>
      </c>
      <c r="DV200" s="0" t="n">
        <f aca="false">CY200*'Dist Horaria'!$AD$6</f>
        <v>594.686899074781</v>
      </c>
      <c r="DW200" s="0" t="n">
        <f aca="false">CY200*'Dist Horaria'!$AE$6</f>
        <v>594.686899074781</v>
      </c>
      <c r="DX200" s="0" t="n">
        <f aca="false">AX200*1000000</f>
        <v>1378.98411379659</v>
      </c>
      <c r="DY200" s="0" t="n">
        <f aca="false">DX200*'Dist Horaria'!$H$6</f>
        <v>34.4746028449148</v>
      </c>
      <c r="DZ200" s="0" t="n">
        <f aca="false">DX200*'Dist Horaria'!$I$6</f>
        <v>34.4746028449148</v>
      </c>
      <c r="EA200" s="0" t="n">
        <f aca="false">DX200*'Dist Horaria'!$J$6</f>
        <v>34.4746028449148</v>
      </c>
      <c r="EB200" s="0" t="n">
        <f aca="false">DX200*'Dist Horaria'!$K$6</f>
        <v>34.4746028449148</v>
      </c>
      <c r="EC200" s="0" t="n">
        <f aca="false">DX200*'Dist Horaria'!$L$6</f>
        <v>34.4746028449148</v>
      </c>
      <c r="ED200" s="0" t="n">
        <f aca="false">DX200*'Dist Horaria'!$M$6</f>
        <v>91.9322742531062</v>
      </c>
      <c r="EE200" s="0" t="n">
        <f aca="false">DX200*'Dist Horaria'!$N$6</f>
        <v>91.9322742531062</v>
      </c>
      <c r="EF200" s="0" t="n">
        <f aca="false">DX200*'Dist Horaria'!$O$6</f>
        <v>91.9322742531062</v>
      </c>
      <c r="EG200" s="0" t="n">
        <f aca="false">DX200*'Dist Horaria'!$P$6</f>
        <v>60.3305549786009</v>
      </c>
      <c r="EH200" s="0" t="n">
        <f aca="false">DX200*'Dist Horaria'!$Q$6</f>
        <v>60.3305549786009</v>
      </c>
      <c r="EI200" s="0" t="n">
        <f aca="false">DX200*'Dist Horaria'!$R$6</f>
        <v>60.3305549786009</v>
      </c>
      <c r="EJ200" s="0" t="n">
        <f aca="false">DX200*'Dist Horaria'!$S$6</f>
        <v>60.3305549786009</v>
      </c>
      <c r="EK200" s="0" t="n">
        <f aca="false">DX200*'Dist Horaria'!$T$6</f>
        <v>60.3305549786009</v>
      </c>
      <c r="EL200" s="0" t="n">
        <f aca="false">DX200*'Dist Horaria'!$U$6</f>
        <v>60.3305549786009</v>
      </c>
      <c r="EM200" s="0" t="n">
        <f aca="false">DX200*'Dist Horaria'!$V$6</f>
        <v>60.3305549786009</v>
      </c>
      <c r="EN200" s="0" t="n">
        <f aca="false">DX200*'Dist Horaria'!$W$6</f>
        <v>60.3305549786009</v>
      </c>
      <c r="EO200" s="0" t="n">
        <f aca="false">DX200*'Dist Horaria'!$X$6</f>
        <v>91.9322742531062</v>
      </c>
      <c r="EP200" s="0" t="n">
        <f aca="false">DX200*'Dist Horaria'!$Y$6</f>
        <v>91.9322742531062</v>
      </c>
      <c r="EQ200" s="0" t="n">
        <f aca="false">DX200*'Dist Horaria'!$Z$6</f>
        <v>91.9322742531062</v>
      </c>
      <c r="ER200" s="0" t="n">
        <f aca="false">DX200*'Dist Horaria'!$AA$6</f>
        <v>34.4746028449148</v>
      </c>
      <c r="ES200" s="0" t="n">
        <f aca="false">DX200*'Dist Horaria'!$AB$6</f>
        <v>34.4746028449148</v>
      </c>
      <c r="ET200" s="0" t="n">
        <f aca="false">DX200*'Dist Horaria'!$AC$6</f>
        <v>34.4746028449148</v>
      </c>
      <c r="EU200" s="0" t="n">
        <f aca="false">DX200*'Dist Horaria'!$AD$6</f>
        <v>34.4746028449148</v>
      </c>
      <c r="EV200" s="0" t="n">
        <f aca="false">DX200*'Dist Horaria'!$AE$6</f>
        <v>34.4746028449148</v>
      </c>
      <c r="EW200" s="0" t="n">
        <f aca="false">BB200+CA200+CZ200+DY200</f>
        <v>1451.57932290015</v>
      </c>
      <c r="EX200" s="0" t="n">
        <f aca="false">BC200+CB200+DA200+DZ200</f>
        <v>1444.78728150233</v>
      </c>
      <c r="EY200" s="0" t="n">
        <f aca="false">BD200+CC200+DB200+EA200</f>
        <v>1438.37642920185</v>
      </c>
      <c r="EZ200" s="0" t="n">
        <f aca="false">BE200+CD200+DC200+EB200</f>
        <v>1432.91463342626</v>
      </c>
      <c r="FA200" s="0" t="n">
        <f aca="false">BF200+CE200+DD200+EC200</f>
        <v>1428.92336512489</v>
      </c>
      <c r="FB200" s="0" t="n">
        <f aca="false">BG200+CF200+DE200+ED200</f>
        <v>3422.54413443528</v>
      </c>
      <c r="FC200" s="0" t="n">
        <f aca="false">BH200+CG200+DF200+EE200</f>
        <v>3432.86724696606</v>
      </c>
      <c r="FD200" s="0" t="n">
        <f aca="false">BI200+CH200+DG200+EF200</f>
        <v>3432.86724696606</v>
      </c>
      <c r="FE200" s="0" t="n">
        <f aca="false">BJ200+CI200+DH200+EG200</f>
        <v>2412.21618209756</v>
      </c>
      <c r="FF200" s="0" t="n">
        <f aca="false">BK200+CJ200+DI200+EH200</f>
        <v>2445.66844851436</v>
      </c>
      <c r="FG200" s="0" t="n">
        <f aca="false">BL200+CK200+DJ200+EI200</f>
        <v>2469.99736954477</v>
      </c>
      <c r="FH200" s="0" t="n">
        <f aca="false">BM200+CL200+DK200+EJ200</f>
        <v>2482.16183005997</v>
      </c>
      <c r="FI200" s="0" t="n">
        <f aca="false">BN200+CM200+DL200+EK200</f>
        <v>2485.20294518877</v>
      </c>
      <c r="FJ200" s="0" t="n">
        <f aca="false">BO200+CN200+DM200+EL200</f>
        <v>2482.16183005997</v>
      </c>
      <c r="FK200" s="0" t="n">
        <f aca="false">BP200+CO200+DN200+EM200</f>
        <v>2476.07959980237</v>
      </c>
      <c r="FL200" s="0" t="n">
        <f aca="false">BQ200+CP200+DO200+EN200</f>
        <v>2466.95625441597</v>
      </c>
      <c r="FM200" s="0" t="n">
        <f aca="false">BR200+CQ200+DP200+EO200</f>
        <v>3557.63941197622</v>
      </c>
      <c r="FN200" s="0" t="n">
        <f aca="false">BS200+CR200+DQ200+EP200</f>
        <v>3549.34107204717</v>
      </c>
      <c r="FO200" s="0" t="n">
        <f aca="false">BT200+CS200+DR200+EQ200</f>
        <v>3504.17239558501</v>
      </c>
      <c r="FP200" s="0" t="n">
        <f aca="false">BU200+CT200+DS200+ER200</f>
        <v>1492.81355890995</v>
      </c>
      <c r="FQ200" s="0" t="n">
        <f aca="false">BV200+CU200+DT200+ES200</f>
        <v>1460.36860272054</v>
      </c>
      <c r="FR200" s="0" t="n">
        <f aca="false">BW200+CV200+DU200+ET200</f>
        <v>1482.38857280355</v>
      </c>
      <c r="FS200" s="0" t="n">
        <f aca="false">BX200+CW200+DV200+EU200</f>
        <v>1474.87523769364</v>
      </c>
      <c r="FT200" s="0" t="n">
        <f aca="false">BY200+CX200+DW200+EV200</f>
        <v>1466.92656771655</v>
      </c>
      <c r="FU200" s="0" t="n">
        <f aca="false">AM200*'Dist Horaria'!$H$10</f>
        <v>0.749118692961479</v>
      </c>
      <c r="FV200" s="0" t="n">
        <f aca="false">AM200*'Dist Horaria'!$I$10</f>
        <v>0.701092421611227</v>
      </c>
      <c r="FW200" s="0" t="n">
        <f aca="false">AM200*'Dist Horaria'!$J$10</f>
        <v>0.698057328521066</v>
      </c>
      <c r="FX200" s="0" t="n">
        <f aca="false">AM200*'Dist Horaria'!$K$10</f>
        <v>0.677981439638657</v>
      </c>
      <c r="FY200" s="0" t="n">
        <f aca="false">AM200*'Dist Horaria'!$L$10</f>
        <v>0.678252757001723</v>
      </c>
      <c r="FZ200" s="0" t="n">
        <f aca="false">AM200*'Dist Horaria'!$M$10</f>
        <v>0.725758361882921</v>
      </c>
      <c r="GA200" s="0" t="n">
        <f aca="false">AM200*'Dist Horaria'!$N$10</f>
        <v>0.686597408841217</v>
      </c>
      <c r="GB200" s="0" t="n">
        <f aca="false">AM200*'Dist Horaria'!$O$10</f>
        <v>0.674878470267008</v>
      </c>
      <c r="GC200" s="0" t="n">
        <f aca="false">AM200*'Dist Horaria'!$P$10</f>
        <v>0.685351038837042</v>
      </c>
      <c r="GD200" s="0" t="n">
        <f aca="false">AM200*'Dist Horaria'!$Q$10</f>
        <v>0.620219569026355</v>
      </c>
      <c r="GE200" s="0" t="n">
        <f aca="false">AM200*'Dist Horaria'!$R$10</f>
        <v>0.756761017744538</v>
      </c>
      <c r="GF200" s="0" t="n">
        <f aca="false">AM200*'Dist Horaria'!$S$10</f>
        <v>0.64630330681259</v>
      </c>
      <c r="GG200" s="0" t="n">
        <f aca="false">AR200*'Dist Horaria'!$H$10</f>
        <v>0.783599795977774</v>
      </c>
      <c r="GH200" s="0" t="n">
        <f aca="false">AR200*'Dist Horaria'!$I$10</f>
        <v>0.733362928595844</v>
      </c>
      <c r="GI200" s="0" t="n">
        <f aca="false">AR200*'Dist Horaria'!$J$10</f>
        <v>0.730188133535235</v>
      </c>
      <c r="GJ200" s="0" t="n">
        <f aca="false">AR200*'Dist Horaria'!$K$10</f>
        <v>0.709188173742299</v>
      </c>
      <c r="GK200" s="0" t="n">
        <f aca="false">AR200*'Dist Horaria'!$L$10</f>
        <v>0.709471979542823</v>
      </c>
      <c r="GL200" s="0" t="n">
        <f aca="false">AR200*'Dist Horaria'!$M$10</f>
        <v>0.759164214755303</v>
      </c>
      <c r="GM200" s="0" t="n">
        <f aca="false">AR200*'Dist Horaria'!$N$10</f>
        <v>0.718200726456191</v>
      </c>
      <c r="GN200" s="0" t="n">
        <f aca="false">AR200*'Dist Horaria'!$O$10</f>
        <v>0.705942378130209</v>
      </c>
      <c r="GO200" s="0" t="n">
        <f aca="false">AR200*'Dist Horaria'!$P$10</f>
        <v>0.716896987422362</v>
      </c>
      <c r="GP200" s="0" t="n">
        <f aca="false">AR200*'Dist Horaria'!$Q$10</f>
        <v>0.648767588256492</v>
      </c>
      <c r="GQ200" s="0" t="n">
        <f aca="false">AR200*'Dist Horaria'!$R$10</f>
        <v>0.791593888498849</v>
      </c>
      <c r="GR200" s="0" t="n">
        <f aca="false">AR200*'Dist Horaria'!$S$10</f>
        <v>0.676051931578416</v>
      </c>
      <c r="GS200" s="0" t="n">
        <f aca="false">AW200*'Dist Horaria'!$H$10</f>
        <v>0.0454260751291463</v>
      </c>
      <c r="GT200" s="0" t="n">
        <f aca="false">AW200*'Dist Horaria'!$I$10</f>
        <v>0.0425137929620779</v>
      </c>
      <c r="GU200" s="0" t="n">
        <f aca="false">AW200*'Dist Horaria'!$J$10</f>
        <v>0.0423297468716078</v>
      </c>
      <c r="GV200" s="0" t="n">
        <f aca="false">AW200*'Dist Horaria'!$K$10</f>
        <v>0.0411123578981043</v>
      </c>
      <c r="GW200" s="0" t="n">
        <f aca="false">AW200*'Dist Horaria'!$L$10</f>
        <v>0.0411288104082796</v>
      </c>
      <c r="GX200" s="0" t="n">
        <f aca="false">AW200*'Dist Horaria'!$M$10</f>
        <v>0.0440095196959596</v>
      </c>
      <c r="GY200" s="0" t="n">
        <f aca="false">AW200*'Dist Horaria'!$N$10</f>
        <v>0.041634824722098</v>
      </c>
      <c r="GZ200" s="0" t="n">
        <f aca="false">AW200*'Dist Horaria'!$O$10</f>
        <v>0.0409241958336353</v>
      </c>
      <c r="HA200" s="0" t="n">
        <f aca="false">AW200*'Dist Horaria'!$P$10</f>
        <v>0.0415592456476731</v>
      </c>
      <c r="HB200" s="0" t="n">
        <f aca="false">AW200*'Dist Horaria'!$Q$10</f>
        <v>0.0376097152612459</v>
      </c>
      <c r="HC200" s="0" t="n">
        <f aca="false">AW200*'Dist Horaria'!$R$10</f>
        <v>0.045889500782542</v>
      </c>
      <c r="HD200" s="0" t="n">
        <f aca="false">AW200*'Dist Horaria'!$S$10</f>
        <v>0.0391914163233864</v>
      </c>
    </row>
    <row r="201" customFormat="false" ht="13.8" hidden="false" customHeight="false" outlineLevel="0" collapsed="false">
      <c r="A201" s="0" t="n">
        <v>4.75868131343361</v>
      </c>
      <c r="B201" s="0" t="n">
        <v>-74.064982098999</v>
      </c>
      <c r="C201" s="0" t="n">
        <v>33</v>
      </c>
      <c r="D201" s="0" t="n">
        <v>41</v>
      </c>
      <c r="E201" s="0" t="n">
        <v>616</v>
      </c>
      <c r="F201" s="0" t="n">
        <v>101</v>
      </c>
      <c r="G201" s="0" t="s">
        <v>682</v>
      </c>
      <c r="H201" s="1" t="n">
        <v>41020</v>
      </c>
      <c r="I201" s="0" t="s">
        <v>1096</v>
      </c>
      <c r="J201" s="0" t="s">
        <v>1097</v>
      </c>
      <c r="K201" s="0" t="s">
        <v>862</v>
      </c>
      <c r="L201" s="0" t="s">
        <v>1098</v>
      </c>
      <c r="M201" s="0" t="s">
        <v>1099</v>
      </c>
      <c r="N201" s="0" t="n">
        <v>7</v>
      </c>
      <c r="O201" s="0" t="s">
        <v>84</v>
      </c>
      <c r="P201" s="0" t="s">
        <v>85</v>
      </c>
      <c r="Q201" s="0" t="s">
        <v>86</v>
      </c>
      <c r="R201" s="0" t="n">
        <v>30</v>
      </c>
      <c r="S201" s="0" t="n">
        <v>365</v>
      </c>
      <c r="T201" s="0" t="n">
        <v>24</v>
      </c>
      <c r="U201" s="0" t="n">
        <v>3</v>
      </c>
      <c r="V201" s="0" t="n">
        <v>101560</v>
      </c>
      <c r="W201" s="0" t="n">
        <f aca="false">V201*12</f>
        <v>1218720</v>
      </c>
      <c r="X201" s="0" t="n">
        <v>1</v>
      </c>
      <c r="Y201" s="0" t="s">
        <v>148</v>
      </c>
      <c r="Z201" s="0" t="n">
        <v>11450</v>
      </c>
      <c r="AB201" s="0" t="n">
        <v>0.005</v>
      </c>
      <c r="AC201" s="0" t="n">
        <v>0</v>
      </c>
      <c r="AD201" s="0" t="n">
        <v>3378.92645602803</v>
      </c>
      <c r="AE201" s="0" t="n">
        <v>1.53403261103673</v>
      </c>
      <c r="AF201" s="0" t="n">
        <f aca="false">AE201/S201</f>
        <v>0.00420282907133349</v>
      </c>
      <c r="AG201" s="0" t="n">
        <f aca="false">AE201*EXP(AB201*AC201)</f>
        <v>1.53403261103673</v>
      </c>
      <c r="AH201" s="0" t="n">
        <f aca="false">AG201/S201</f>
        <v>0.00420282907133349</v>
      </c>
      <c r="AI201" s="0" t="s">
        <v>90</v>
      </c>
      <c r="AJ201" s="0" t="n">
        <f aca="false">IF(AI201="A",'FE DISTRIBUCIÓN'!$C$2,'FE DISTRIBUCIÓN'!$C$3)</f>
        <v>4.994E-006</v>
      </c>
      <c r="AK201" s="0" t="n">
        <f aca="false">W201*AJ201</f>
        <v>6.08628768</v>
      </c>
      <c r="AL201" s="0" t="n">
        <f aca="false">AK201/365</f>
        <v>0.0166747607671233</v>
      </c>
      <c r="AM201" s="0" t="n">
        <f aca="false">AK201*EXP(AB201*AC201)</f>
        <v>6.08628768</v>
      </c>
      <c r="AN201" s="0" t="n">
        <f aca="false">AM201/365</f>
        <v>0.0166747607671233</v>
      </c>
      <c r="AO201" s="0" t="n">
        <v>5.223868284E-006</v>
      </c>
      <c r="AP201" s="0" t="n">
        <f aca="false">AO201*W201</f>
        <v>6.36643275507648</v>
      </c>
      <c r="AQ201" s="0" t="n">
        <f aca="false">AP201/365</f>
        <v>0.0174422815207575</v>
      </c>
      <c r="AR201" s="0" t="n">
        <f aca="false">AP201*EXP(AB201*AC201)</f>
        <v>6.36643275507648</v>
      </c>
      <c r="AS201" s="0" t="n">
        <f aca="false">AR201/365</f>
        <v>0.0174422815207575</v>
      </c>
      <c r="AT201" s="0" t="n">
        <v>3.02832944E-007</v>
      </c>
      <c r="AU201" s="0" t="n">
        <f aca="false">AT201*W201</f>
        <v>0.36906856551168</v>
      </c>
      <c r="AV201" s="0" t="n">
        <f aca="false">AU201/365</f>
        <v>0.00101114675482652</v>
      </c>
      <c r="AW201" s="0" t="n">
        <f aca="false">AU201*EXP(AB201*AC201)</f>
        <v>0.36906856551168</v>
      </c>
      <c r="AX201" s="0" t="n">
        <f aca="false">AW201/365</f>
        <v>0.00101114675482652</v>
      </c>
      <c r="AY201" s="0" t="n">
        <f aca="false">AW201+AR201+AM201+AG201</f>
        <v>14.3558216116249</v>
      </c>
      <c r="AZ201" s="0" t="n">
        <f aca="false">AH201+AN201+AS201+AX201</f>
        <v>0.0393310181140408</v>
      </c>
      <c r="BA201" s="0" t="n">
        <f aca="false">AH201*1000000</f>
        <v>4202.82907133349</v>
      </c>
      <c r="BB201" s="0" t="n">
        <f aca="false">BA201*'Dist Horaria'!$H$3</f>
        <v>146.445651877193</v>
      </c>
      <c r="BC201" s="0" t="n">
        <f aca="false">BA201*'Dist Horaria'!$I$3</f>
        <v>142.528093587075</v>
      </c>
      <c r="BD201" s="0" t="n">
        <f aca="false">BA201*'Dist Horaria'!$J$3</f>
        <v>138.830400050563</v>
      </c>
      <c r="BE201" s="0" t="n">
        <f aca="false">BA201*'Dist Horaria'!$K$3</f>
        <v>135.680109575819</v>
      </c>
      <c r="BF201" s="0" t="n">
        <f aca="false">BA201*'Dist Horaria'!$L$3</f>
        <v>133.377999605299</v>
      </c>
      <c r="BG201" s="0" t="n">
        <f aca="false">BA201*'Dist Horaria'!$M$3</f>
        <v>131.928671765429</v>
      </c>
      <c r="BH201" s="0" t="n">
        <f aca="false">BA201*'Dist Horaria'!$N$3</f>
        <v>137.882904477811</v>
      </c>
      <c r="BI201" s="0" t="n">
        <f aca="false">BA201*'Dist Horaria'!$O$3</f>
        <v>137.882904477811</v>
      </c>
      <c r="BJ201" s="0" t="n">
        <f aca="false">BA201*'Dist Horaria'!$P$3</f>
        <v>182.423735217092</v>
      </c>
      <c r="BK201" s="0" t="n">
        <f aca="false">BA201*'Dist Horaria'!$Q$3</f>
        <v>201.718553365053</v>
      </c>
      <c r="BL201" s="0" t="n">
        <f aca="false">BA201*'Dist Horaria'!$R$3</f>
        <v>215.751148381753</v>
      </c>
      <c r="BM201" s="0" t="n">
        <f aca="false">BA201*'Dist Horaria'!$S$3</f>
        <v>222.767445890102</v>
      </c>
      <c r="BN201" s="0" t="n">
        <f aca="false">BA201*'Dist Horaria'!$T$3</f>
        <v>224.52152026719</v>
      </c>
      <c r="BO201" s="0" t="n">
        <f aca="false">BA201*'Dist Horaria'!$U$3</f>
        <v>222.767445890102</v>
      </c>
      <c r="BP201" s="0" t="n">
        <f aca="false">BA201*'Dist Horaria'!$V$3</f>
        <v>219.259297135928</v>
      </c>
      <c r="BQ201" s="0" t="n">
        <f aca="false">BA201*'Dist Horaria'!$W$3</f>
        <v>213.997074004665</v>
      </c>
      <c r="BR201" s="0" t="n">
        <f aca="false">BA201*'Dist Horaria'!$X$3</f>
        <v>209.849814097695</v>
      </c>
      <c r="BS201" s="0" t="n">
        <f aca="false">BA201*'Dist Horaria'!$Y$3</f>
        <v>205.063443037929</v>
      </c>
      <c r="BT201" s="0" t="n">
        <f aca="false">BA201*'Dist Horaria'!$Z$3</f>
        <v>179.010756877216</v>
      </c>
      <c r="BU201" s="0" t="n">
        <f aca="false">BA201*'Dist Horaria'!$AA$3</f>
        <v>170.229005607735</v>
      </c>
      <c r="BV201" s="0" t="n">
        <f aca="false">BA201*'Dist Horaria'!$AB$3</f>
        <v>151.515190475054</v>
      </c>
      <c r="BW201" s="0" t="n">
        <f aca="false">BA201*'Dist Horaria'!$AC$3</f>
        <v>164.216013584662</v>
      </c>
      <c r="BX201" s="0" t="n">
        <f aca="false">BA201*'Dist Horaria'!$AD$3</f>
        <v>159.882422765307</v>
      </c>
      <c r="BY201" s="0" t="n">
        <f aca="false">BA201*'Dist Horaria'!$AE$3</f>
        <v>155.297736639254</v>
      </c>
      <c r="BZ201" s="0" t="n">
        <f aca="false">AN201*1000000</f>
        <v>16674.7607671233</v>
      </c>
      <c r="CA201" s="0" t="n">
        <f aca="false">BZ201*'Dist Horaria'!$H$6</f>
        <v>416.869019178082</v>
      </c>
      <c r="CB201" s="0" t="n">
        <f aca="false">BZ201*'Dist Horaria'!$I$6</f>
        <v>416.869019178082</v>
      </c>
      <c r="CC201" s="0" t="n">
        <f aca="false">BZ201*'Dist Horaria'!$J$6</f>
        <v>416.869019178082</v>
      </c>
      <c r="CD201" s="0" t="n">
        <f aca="false">BZ201*'Dist Horaria'!$K$6</f>
        <v>416.869019178082</v>
      </c>
      <c r="CE201" s="0" t="n">
        <f aca="false">BZ201*'Dist Horaria'!$L$6</f>
        <v>416.869019178082</v>
      </c>
      <c r="CF201" s="0" t="n">
        <f aca="false">BZ201*'Dist Horaria'!$M$6</f>
        <v>1111.65071780822</v>
      </c>
      <c r="CG201" s="0" t="n">
        <f aca="false">BZ201*'Dist Horaria'!$N$6</f>
        <v>1111.65071780822</v>
      </c>
      <c r="CH201" s="0" t="n">
        <f aca="false">BZ201*'Dist Horaria'!$O$6</f>
        <v>1111.65071780822</v>
      </c>
      <c r="CI201" s="0" t="n">
        <f aca="false">BZ201*'Dist Horaria'!$P$6</f>
        <v>729.520783561644</v>
      </c>
      <c r="CJ201" s="0" t="n">
        <f aca="false">BZ201*'Dist Horaria'!$Q$6</f>
        <v>729.520783561644</v>
      </c>
      <c r="CK201" s="0" t="n">
        <f aca="false">BZ201*'Dist Horaria'!$R$6</f>
        <v>729.520783561644</v>
      </c>
      <c r="CL201" s="0" t="n">
        <f aca="false">BZ201*'Dist Horaria'!$S$6</f>
        <v>729.520783561644</v>
      </c>
      <c r="CM201" s="0" t="n">
        <f aca="false">BZ201*'Dist Horaria'!$T$6</f>
        <v>729.520783561644</v>
      </c>
      <c r="CN201" s="0" t="n">
        <f aca="false">BZ201*'Dist Horaria'!$U$6</f>
        <v>729.520783561644</v>
      </c>
      <c r="CO201" s="0" t="n">
        <f aca="false">BZ201*'Dist Horaria'!$V$6</f>
        <v>729.520783561644</v>
      </c>
      <c r="CP201" s="0" t="n">
        <f aca="false">BZ201*'Dist Horaria'!$W$6</f>
        <v>729.520783561644</v>
      </c>
      <c r="CQ201" s="0" t="n">
        <f aca="false">BZ201*'Dist Horaria'!$X$6</f>
        <v>1111.65071780822</v>
      </c>
      <c r="CR201" s="0" t="n">
        <f aca="false">BZ201*'Dist Horaria'!$Y$6</f>
        <v>1111.65071780822</v>
      </c>
      <c r="CS201" s="0" t="n">
        <f aca="false">BZ201*'Dist Horaria'!$Z$6</f>
        <v>1111.65071780822</v>
      </c>
      <c r="CT201" s="0" t="n">
        <f aca="false">BZ201*'Dist Horaria'!$AA$6</f>
        <v>416.869019178082</v>
      </c>
      <c r="CU201" s="0" t="n">
        <f aca="false">BZ201*'Dist Horaria'!$AB$6</f>
        <v>416.869019178082</v>
      </c>
      <c r="CV201" s="0" t="n">
        <f aca="false">BZ201*'Dist Horaria'!$AC$6</f>
        <v>416.869019178082</v>
      </c>
      <c r="CW201" s="0" t="n">
        <f aca="false">BZ201*'Dist Horaria'!$AD$6</f>
        <v>416.869019178082</v>
      </c>
      <c r="CX201" s="0" t="n">
        <f aca="false">BZ201*'Dist Horaria'!$AE$6</f>
        <v>416.869019178082</v>
      </c>
      <c r="CY201" s="0" t="n">
        <f aca="false">AS201*1000000</f>
        <v>17442.2815207575</v>
      </c>
      <c r="CZ201" s="0" t="n">
        <f aca="false">CY201*'Dist Horaria'!$H$6</f>
        <v>436.057038018937</v>
      </c>
      <c r="DA201" s="0" t="n">
        <f aca="false">CY201*'Dist Horaria'!$I$6</f>
        <v>436.057038018937</v>
      </c>
      <c r="DB201" s="0" t="n">
        <f aca="false">CY201*'Dist Horaria'!$J$6</f>
        <v>436.057038018937</v>
      </c>
      <c r="DC201" s="0" t="n">
        <f aca="false">CY201*'Dist Horaria'!$K$6</f>
        <v>436.057038018937</v>
      </c>
      <c r="DD201" s="0" t="n">
        <f aca="false">CY201*'Dist Horaria'!$L$6</f>
        <v>436.057038018937</v>
      </c>
      <c r="DE201" s="0" t="n">
        <f aca="false">CY201*'Dist Horaria'!$M$6</f>
        <v>1162.8187680505</v>
      </c>
      <c r="DF201" s="0" t="n">
        <f aca="false">CY201*'Dist Horaria'!$N$6</f>
        <v>1162.8187680505</v>
      </c>
      <c r="DG201" s="0" t="n">
        <f aca="false">CY201*'Dist Horaria'!$O$6</f>
        <v>1162.8187680505</v>
      </c>
      <c r="DH201" s="0" t="n">
        <f aca="false">CY201*'Dist Horaria'!$P$6</f>
        <v>763.09981653314</v>
      </c>
      <c r="DI201" s="0" t="n">
        <f aca="false">CY201*'Dist Horaria'!$Q$6</f>
        <v>763.09981653314</v>
      </c>
      <c r="DJ201" s="0" t="n">
        <f aca="false">CY201*'Dist Horaria'!$R$6</f>
        <v>763.09981653314</v>
      </c>
      <c r="DK201" s="0" t="n">
        <f aca="false">CY201*'Dist Horaria'!$S$6</f>
        <v>763.09981653314</v>
      </c>
      <c r="DL201" s="0" t="n">
        <f aca="false">CY201*'Dist Horaria'!$T$6</f>
        <v>763.09981653314</v>
      </c>
      <c r="DM201" s="0" t="n">
        <f aca="false">CY201*'Dist Horaria'!$U$6</f>
        <v>763.09981653314</v>
      </c>
      <c r="DN201" s="0" t="n">
        <f aca="false">CY201*'Dist Horaria'!$V$6</f>
        <v>763.09981653314</v>
      </c>
      <c r="DO201" s="0" t="n">
        <f aca="false">CY201*'Dist Horaria'!$W$6</f>
        <v>763.09981653314</v>
      </c>
      <c r="DP201" s="0" t="n">
        <f aca="false">CY201*'Dist Horaria'!$X$6</f>
        <v>1162.8187680505</v>
      </c>
      <c r="DQ201" s="0" t="n">
        <f aca="false">CY201*'Dist Horaria'!$Y$6</f>
        <v>1162.8187680505</v>
      </c>
      <c r="DR201" s="0" t="n">
        <f aca="false">CY201*'Dist Horaria'!$Z$6</f>
        <v>1162.8187680505</v>
      </c>
      <c r="DS201" s="0" t="n">
        <f aca="false">CY201*'Dist Horaria'!$AA$6</f>
        <v>436.057038018937</v>
      </c>
      <c r="DT201" s="0" t="n">
        <f aca="false">CY201*'Dist Horaria'!$AB$6</f>
        <v>436.057038018937</v>
      </c>
      <c r="DU201" s="0" t="n">
        <f aca="false">CY201*'Dist Horaria'!$AC$6</f>
        <v>436.057038018937</v>
      </c>
      <c r="DV201" s="0" t="n">
        <f aca="false">CY201*'Dist Horaria'!$AD$6</f>
        <v>436.057038018937</v>
      </c>
      <c r="DW201" s="0" t="n">
        <f aca="false">CY201*'Dist Horaria'!$AE$6</f>
        <v>436.057038018937</v>
      </c>
      <c r="DX201" s="0" t="n">
        <f aca="false">AX201*1000000</f>
        <v>1011.14675482652</v>
      </c>
      <c r="DY201" s="0" t="n">
        <f aca="false">DX201*'Dist Horaria'!$H$6</f>
        <v>25.278668870663</v>
      </c>
      <c r="DZ201" s="0" t="n">
        <f aca="false">DX201*'Dist Horaria'!$I$6</f>
        <v>25.278668870663</v>
      </c>
      <c r="EA201" s="0" t="n">
        <f aca="false">DX201*'Dist Horaria'!$J$6</f>
        <v>25.278668870663</v>
      </c>
      <c r="EB201" s="0" t="n">
        <f aca="false">DX201*'Dist Horaria'!$K$6</f>
        <v>25.278668870663</v>
      </c>
      <c r="EC201" s="0" t="n">
        <f aca="false">DX201*'Dist Horaria'!$L$6</f>
        <v>25.278668870663</v>
      </c>
      <c r="ED201" s="0" t="n">
        <f aca="false">DX201*'Dist Horaria'!$M$6</f>
        <v>67.4097836551014</v>
      </c>
      <c r="EE201" s="0" t="n">
        <f aca="false">DX201*'Dist Horaria'!$N$6</f>
        <v>67.4097836551014</v>
      </c>
      <c r="EF201" s="0" t="n">
        <f aca="false">DX201*'Dist Horaria'!$O$6</f>
        <v>67.4097836551014</v>
      </c>
      <c r="EG201" s="0" t="n">
        <f aca="false">DX201*'Dist Horaria'!$P$6</f>
        <v>44.2376705236603</v>
      </c>
      <c r="EH201" s="0" t="n">
        <f aca="false">DX201*'Dist Horaria'!$Q$6</f>
        <v>44.2376705236603</v>
      </c>
      <c r="EI201" s="0" t="n">
        <f aca="false">DX201*'Dist Horaria'!$R$6</f>
        <v>44.2376705236603</v>
      </c>
      <c r="EJ201" s="0" t="n">
        <f aca="false">DX201*'Dist Horaria'!$S$6</f>
        <v>44.2376705236603</v>
      </c>
      <c r="EK201" s="0" t="n">
        <f aca="false">DX201*'Dist Horaria'!$T$6</f>
        <v>44.2376705236603</v>
      </c>
      <c r="EL201" s="0" t="n">
        <f aca="false">DX201*'Dist Horaria'!$U$6</f>
        <v>44.2376705236603</v>
      </c>
      <c r="EM201" s="0" t="n">
        <f aca="false">DX201*'Dist Horaria'!$V$6</f>
        <v>44.2376705236603</v>
      </c>
      <c r="EN201" s="0" t="n">
        <f aca="false">DX201*'Dist Horaria'!$W$6</f>
        <v>44.2376705236603</v>
      </c>
      <c r="EO201" s="0" t="n">
        <f aca="false">DX201*'Dist Horaria'!$X$6</f>
        <v>67.4097836551014</v>
      </c>
      <c r="EP201" s="0" t="n">
        <f aca="false">DX201*'Dist Horaria'!$Y$6</f>
        <v>67.4097836551014</v>
      </c>
      <c r="EQ201" s="0" t="n">
        <f aca="false">DX201*'Dist Horaria'!$Z$6</f>
        <v>67.4097836551014</v>
      </c>
      <c r="ER201" s="0" t="n">
        <f aca="false">DX201*'Dist Horaria'!$AA$6</f>
        <v>25.278668870663</v>
      </c>
      <c r="ES201" s="0" t="n">
        <f aca="false">DX201*'Dist Horaria'!$AB$6</f>
        <v>25.278668870663</v>
      </c>
      <c r="ET201" s="0" t="n">
        <f aca="false">DX201*'Dist Horaria'!$AC$6</f>
        <v>25.278668870663</v>
      </c>
      <c r="EU201" s="0" t="n">
        <f aca="false">DX201*'Dist Horaria'!$AD$6</f>
        <v>25.278668870663</v>
      </c>
      <c r="EV201" s="0" t="n">
        <f aca="false">DX201*'Dist Horaria'!$AE$6</f>
        <v>25.278668870663</v>
      </c>
      <c r="EW201" s="0" t="n">
        <f aca="false">BB201+CA201+CZ201+DY201</f>
        <v>1024.65037794488</v>
      </c>
      <c r="EX201" s="0" t="n">
        <f aca="false">BC201+CB201+DA201+DZ201</f>
        <v>1020.73281965476</v>
      </c>
      <c r="EY201" s="0" t="n">
        <f aca="false">BD201+CC201+DB201+EA201</f>
        <v>1017.03512611825</v>
      </c>
      <c r="EZ201" s="0" t="n">
        <f aca="false">BE201+CD201+DC201+EB201</f>
        <v>1013.8848356435</v>
      </c>
      <c r="FA201" s="0" t="n">
        <f aca="false">BF201+CE201+DD201+EC201</f>
        <v>1011.58272567298</v>
      </c>
      <c r="FB201" s="0" t="n">
        <f aca="false">BG201+CF201+DE201+ED201</f>
        <v>2473.80794127925</v>
      </c>
      <c r="FC201" s="0" t="n">
        <f aca="false">BH201+CG201+DF201+EE201</f>
        <v>2479.76217399163</v>
      </c>
      <c r="FD201" s="0" t="n">
        <f aca="false">BI201+CH201+DG201+EF201</f>
        <v>2479.76217399163</v>
      </c>
      <c r="FE201" s="0" t="n">
        <f aca="false">BJ201+CI201+DH201+EG201</f>
        <v>1719.28200583554</v>
      </c>
      <c r="FF201" s="0" t="n">
        <f aca="false">BK201+CJ201+DI201+EH201</f>
        <v>1738.5768239835</v>
      </c>
      <c r="FG201" s="0" t="n">
        <f aca="false">BL201+CK201+DJ201+EI201</f>
        <v>1752.6094190002</v>
      </c>
      <c r="FH201" s="0" t="n">
        <f aca="false">BM201+CL201+DK201+EJ201</f>
        <v>1759.62571650855</v>
      </c>
      <c r="FI201" s="0" t="n">
        <f aca="false">BN201+CM201+DL201+EK201</f>
        <v>1761.37979088563</v>
      </c>
      <c r="FJ201" s="0" t="n">
        <f aca="false">BO201+CN201+DM201+EL201</f>
        <v>1759.62571650855</v>
      </c>
      <c r="FK201" s="0" t="n">
        <f aca="false">BP201+CO201+DN201+EM201</f>
        <v>1756.11756775437</v>
      </c>
      <c r="FL201" s="0" t="n">
        <f aca="false">BQ201+CP201+DO201+EN201</f>
        <v>1750.85534462311</v>
      </c>
      <c r="FM201" s="0" t="n">
        <f aca="false">BR201+CQ201+DP201+EO201</f>
        <v>2551.72908361151</v>
      </c>
      <c r="FN201" s="0" t="n">
        <f aca="false">BS201+CR201+DQ201+EP201</f>
        <v>2546.94271255175</v>
      </c>
      <c r="FO201" s="0" t="n">
        <f aca="false">BT201+CS201+DR201+EQ201</f>
        <v>2520.89002639104</v>
      </c>
      <c r="FP201" s="0" t="n">
        <f aca="false">BU201+CT201+DS201+ER201</f>
        <v>1048.43373167542</v>
      </c>
      <c r="FQ201" s="0" t="n">
        <f aca="false">BV201+CU201+DT201+ES201</f>
        <v>1029.71991654274</v>
      </c>
      <c r="FR201" s="0" t="n">
        <f aca="false">BW201+CV201+DU201+ET201</f>
        <v>1042.42073965234</v>
      </c>
      <c r="FS201" s="0" t="n">
        <f aca="false">BX201+CW201+DV201+EU201</f>
        <v>1038.08714883299</v>
      </c>
      <c r="FT201" s="0" t="n">
        <f aca="false">BY201+CX201+DW201+EV201</f>
        <v>1033.50246270694</v>
      </c>
      <c r="FU201" s="0" t="n">
        <f aca="false">AM201*'Dist Horaria'!$H$10</f>
        <v>0.54929489599589</v>
      </c>
      <c r="FV201" s="0" t="n">
        <f aca="false">AM201*'Dist Horaria'!$I$10</f>
        <v>0.514079400808983</v>
      </c>
      <c r="FW201" s="0" t="n">
        <f aca="false">AM201*'Dist Horaria'!$J$10</f>
        <v>0.511853904156767</v>
      </c>
      <c r="FX201" s="0" t="n">
        <f aca="false">AM201*'Dist Horaria'!$K$10</f>
        <v>0.497133161770681</v>
      </c>
      <c r="FY201" s="0" t="n">
        <f aca="false">AM201*'Dist Horaria'!$L$10</f>
        <v>0.497332106536213</v>
      </c>
      <c r="FZ201" s="0" t="n">
        <f aca="false">AM201*'Dist Horaria'!$M$10</f>
        <v>0.532165820522551</v>
      </c>
      <c r="GA201" s="0" t="n">
        <f aca="false">AM201*'Dist Horaria'!$N$10</f>
        <v>0.503450862759178</v>
      </c>
      <c r="GB201" s="0" t="n">
        <f aca="false">AM201*'Dist Horaria'!$O$10</f>
        <v>0.494857894507572</v>
      </c>
      <c r="GC201" s="0" t="n">
        <f aca="false">AM201*'Dist Horaria'!$P$10</f>
        <v>0.502536955940073</v>
      </c>
      <c r="GD201" s="0" t="n">
        <f aca="false">AM201*'Dist Horaria'!$Q$10</f>
        <v>0.454778991452114</v>
      </c>
      <c r="GE201" s="0" t="n">
        <f aca="false">AM201*'Dist Horaria'!$R$10</f>
        <v>0.554898667516104</v>
      </c>
      <c r="GF201" s="0" t="n">
        <f aca="false">AM201*'Dist Horaria'!$S$10</f>
        <v>0.473905018033874</v>
      </c>
      <c r="GG201" s="0" t="n">
        <f aca="false">AR201*'Dist Horaria'!$H$10</f>
        <v>0.57457833114858</v>
      </c>
      <c r="GH201" s="0" t="n">
        <f aca="false">AR201*'Dist Horaria'!$I$10</f>
        <v>0.537741905755661</v>
      </c>
      <c r="GI201" s="0" t="n">
        <f aca="false">AR201*'Dist Horaria'!$J$10</f>
        <v>0.535413971959574</v>
      </c>
      <c r="GJ201" s="0" t="n">
        <f aca="false">AR201*'Dist Horaria'!$K$10</f>
        <v>0.520015650119844</v>
      </c>
      <c r="GK201" s="0" t="n">
        <f aca="false">AR201*'Dist Horaria'!$L$10</f>
        <v>0.520223752092398</v>
      </c>
      <c r="GL201" s="0" t="n">
        <f aca="false">AR201*'Dist Horaria'!$M$10</f>
        <v>0.556660823319302</v>
      </c>
      <c r="GM201" s="0" t="n">
        <f aca="false">AR201*'Dist Horaria'!$N$10</f>
        <v>0.526624147881479</v>
      </c>
      <c r="GN201" s="0" t="n">
        <f aca="false">AR201*'Dist Horaria'!$O$10</f>
        <v>0.517635654826817</v>
      </c>
      <c r="GO201" s="0" t="n">
        <f aca="false">AR201*'Dist Horaria'!$P$10</f>
        <v>0.525668174944584</v>
      </c>
      <c r="GP201" s="0" t="n">
        <f aca="false">AR201*'Dist Horaria'!$Q$10</f>
        <v>0.475711964292392</v>
      </c>
      <c r="GQ201" s="0" t="n">
        <f aca="false">AR201*'Dist Horaria'!$R$10</f>
        <v>0.580440038059919</v>
      </c>
      <c r="GR201" s="0" t="n">
        <f aca="false">AR201*'Dist Horaria'!$S$10</f>
        <v>0.495718340675931</v>
      </c>
      <c r="GS201" s="0" t="n">
        <f aca="false">AW201*'Dist Horaria'!$H$10</f>
        <v>0.0333088887622365</v>
      </c>
      <c r="GT201" s="0" t="n">
        <f aca="false">AW201*'Dist Horaria'!$I$10</f>
        <v>0.0311734438119224</v>
      </c>
      <c r="GU201" s="0" t="n">
        <f aca="false">AW201*'Dist Horaria'!$J$10</f>
        <v>0.0310384911280912</v>
      </c>
      <c r="GV201" s="0" t="n">
        <f aca="false">AW201*'Dist Horaria'!$K$10</f>
        <v>0.0301458347895562</v>
      </c>
      <c r="GW201" s="0" t="n">
        <f aca="false">AW201*'Dist Horaria'!$L$10</f>
        <v>0.030157898672023</v>
      </c>
      <c r="GX201" s="0" t="n">
        <f aca="false">AW201*'Dist Horaria'!$M$10</f>
        <v>0.0322701926561914</v>
      </c>
      <c r="GY201" s="0" t="n">
        <f aca="false">AW201*'Dist Horaria'!$N$10</f>
        <v>0.0305289361090712</v>
      </c>
      <c r="GZ201" s="0" t="n">
        <f aca="false">AW201*'Dist Horaria'!$O$10</f>
        <v>0.0300078640479314</v>
      </c>
      <c r="HA201" s="0" t="n">
        <f aca="false">AW201*'Dist Horaria'!$P$10</f>
        <v>0.0304735173880918</v>
      </c>
      <c r="HB201" s="0" t="n">
        <f aca="false">AW201*'Dist Horaria'!$Q$10</f>
        <v>0.0275775051763706</v>
      </c>
      <c r="HC201" s="0" t="n">
        <f aca="false">AW201*'Dist Horaria'!$R$10</f>
        <v>0.033648697858546</v>
      </c>
      <c r="HD201" s="0" t="n">
        <f aca="false">AW201*'Dist Horaria'!$S$10</f>
        <v>0.0287372951116482</v>
      </c>
    </row>
    <row r="202" customFormat="false" ht="13.8" hidden="false" customHeight="false" outlineLevel="0" collapsed="false">
      <c r="A202" s="0" t="n">
        <v>4.71985718315043</v>
      </c>
      <c r="B202" s="0" t="n">
        <v>-74.0587432931391</v>
      </c>
      <c r="C202" s="0" t="n">
        <v>34</v>
      </c>
      <c r="D202" s="0" t="n">
        <v>37</v>
      </c>
      <c r="E202" s="0" t="n">
        <v>2479</v>
      </c>
      <c r="F202" s="0" t="n">
        <v>102</v>
      </c>
      <c r="G202" s="0" t="s">
        <v>682</v>
      </c>
      <c r="H202" s="1" t="n">
        <v>41451</v>
      </c>
      <c r="I202" s="0" t="s">
        <v>1100</v>
      </c>
      <c r="J202" s="0" t="s">
        <v>1101</v>
      </c>
      <c r="K202" s="0" t="s">
        <v>1102</v>
      </c>
      <c r="L202" s="0" t="s">
        <v>1103</v>
      </c>
      <c r="M202" s="0" t="s">
        <v>1104</v>
      </c>
      <c r="N202" s="0" t="n">
        <v>7</v>
      </c>
      <c r="O202" s="0" t="s">
        <v>84</v>
      </c>
      <c r="P202" s="0" t="s">
        <v>85</v>
      </c>
      <c r="Q202" s="0" t="s">
        <v>86</v>
      </c>
      <c r="R202" s="0" t="n">
        <v>30</v>
      </c>
      <c r="S202" s="0" t="n">
        <v>365</v>
      </c>
      <c r="T202" s="0" t="n">
        <v>24</v>
      </c>
      <c r="U202" s="0" t="n">
        <v>3</v>
      </c>
      <c r="V202" s="0" t="n">
        <v>23300</v>
      </c>
      <c r="W202" s="0" t="n">
        <f aca="false">V202*12</f>
        <v>279600</v>
      </c>
      <c r="X202" s="0" t="n">
        <v>1</v>
      </c>
      <c r="Y202" s="0" t="s">
        <v>998</v>
      </c>
      <c r="Z202" s="0" t="n">
        <v>19783</v>
      </c>
      <c r="AA202" s="0" t="s">
        <v>89</v>
      </c>
      <c r="AB202" s="0" t="n">
        <v>0.005</v>
      </c>
      <c r="AC202" s="0" t="n">
        <v>-1</v>
      </c>
      <c r="AD202" s="0" t="n">
        <v>1402.78461586965</v>
      </c>
      <c r="AE202" s="0" t="n">
        <v>0.636864215604821</v>
      </c>
      <c r="AF202" s="0" t="n">
        <f aca="false">AE202/S202</f>
        <v>0.00174483346741047</v>
      </c>
      <c r="AG202" s="0" t="n">
        <f aca="false">AE202*EXP(AB202*AC202)</f>
        <v>0.633687842078056</v>
      </c>
      <c r="AH202" s="0" t="n">
        <f aca="false">AG202/S202</f>
        <v>0.00173613107418645</v>
      </c>
      <c r="AI202" s="0" t="s">
        <v>90</v>
      </c>
      <c r="AJ202" s="0" t="n">
        <f aca="false">IF(AI202="A",'FE DISTRIBUCIÓN'!$C$2,'FE DISTRIBUCIÓN'!$C$3)</f>
        <v>4.994E-006</v>
      </c>
      <c r="AK202" s="0" t="n">
        <f aca="false">W202*AJ202</f>
        <v>1.3963224</v>
      </c>
      <c r="AL202" s="0" t="n">
        <f aca="false">AK202/365</f>
        <v>0.00382554082191781</v>
      </c>
      <c r="AM202" s="0" t="n">
        <f aca="false">AK202*EXP(AB202*AC202)</f>
        <v>1.38935821297628</v>
      </c>
      <c r="AN202" s="0" t="n">
        <f aca="false">AM202/365</f>
        <v>0.00380646085746925</v>
      </c>
      <c r="AO202" s="0" t="n">
        <v>5.223868284E-006</v>
      </c>
      <c r="AP202" s="0" t="n">
        <f aca="false">AO202*W202</f>
        <v>1.4605935722064</v>
      </c>
      <c r="AQ202" s="0" t="n">
        <f aca="false">AP202/365</f>
        <v>0.00400162622522301</v>
      </c>
      <c r="AR202" s="0" t="n">
        <f aca="false">AP202*EXP(AB202*AC202)</f>
        <v>1.45330883137399</v>
      </c>
      <c r="AS202" s="0" t="n">
        <f aca="false">AR202/365</f>
        <v>0.00398166803116161</v>
      </c>
      <c r="AT202" s="0" t="n">
        <v>3.02832944E-007</v>
      </c>
      <c r="AU202" s="0" t="n">
        <f aca="false">AT202*W202</f>
        <v>0.0846720911424</v>
      </c>
      <c r="AV202" s="0" t="n">
        <f aca="false">AU202/365</f>
        <v>0.000231978331896986</v>
      </c>
      <c r="AW202" s="0" t="n">
        <f aca="false">AU202*EXP(AB202*AC202)</f>
        <v>0.0842497873260282</v>
      </c>
      <c r="AX202" s="0" t="n">
        <f aca="false">AW202/365</f>
        <v>0.000230821335139803</v>
      </c>
      <c r="AY202" s="0" t="n">
        <f aca="false">AW202+AR202+AM202+AG202</f>
        <v>3.56060467375435</v>
      </c>
      <c r="AZ202" s="0" t="n">
        <f aca="false">AH202+AN202+AS202+AX202</f>
        <v>0.00975508129795711</v>
      </c>
      <c r="BA202" s="0" t="n">
        <f aca="false">AH202*1000000</f>
        <v>1736.13107418645</v>
      </c>
      <c r="BB202" s="0" t="n">
        <f aca="false">BA202*'Dist Horaria'!$H$3</f>
        <v>60.4946912158903</v>
      </c>
      <c r="BC202" s="0" t="n">
        <f aca="false">BA202*'Dist Horaria'!$I$3</f>
        <v>58.8764015907421</v>
      </c>
      <c r="BD202" s="0" t="n">
        <f aca="false">BA202*'Dist Horaria'!$J$3</f>
        <v>57.3489350812558</v>
      </c>
      <c r="BE202" s="0" t="n">
        <f aca="false">BA202*'Dist Horaria'!$K$3</f>
        <v>56.0475932724202</v>
      </c>
      <c r="BF202" s="0" t="n">
        <f aca="false">BA202*'Dist Horaria'!$L$3</f>
        <v>55.0966232024558</v>
      </c>
      <c r="BG202" s="0" t="n">
        <f aca="false">BA202*'Dist Horaria'!$M$3</f>
        <v>54.4979257401571</v>
      </c>
      <c r="BH202" s="0" t="n">
        <f aca="false">BA202*'Dist Horaria'!$N$3</f>
        <v>56.9575376490528</v>
      </c>
      <c r="BI202" s="0" t="n">
        <f aca="false">BA202*'Dist Horaria'!$O$3</f>
        <v>56.9575376490528</v>
      </c>
      <c r="BJ202" s="0" t="n">
        <f aca="false">BA202*'Dist Horaria'!$P$3</f>
        <v>75.3567442320625</v>
      </c>
      <c r="BK202" s="0" t="n">
        <f aca="false">BA202*'Dist Horaria'!$Q$3</f>
        <v>83.3271691027614</v>
      </c>
      <c r="BL202" s="0" t="n">
        <f aca="false">BA202*'Dist Horaria'!$R$3</f>
        <v>89.1238417359969</v>
      </c>
      <c r="BM202" s="0" t="n">
        <f aca="false">BA202*'Dist Horaria'!$S$3</f>
        <v>92.0221780526147</v>
      </c>
      <c r="BN202" s="0" t="n">
        <f aca="false">BA202*'Dist Horaria'!$T$3</f>
        <v>92.7467621317692</v>
      </c>
      <c r="BO202" s="0" t="n">
        <f aca="false">BA202*'Dist Horaria'!$U$3</f>
        <v>92.0221780526147</v>
      </c>
      <c r="BP202" s="0" t="n">
        <f aca="false">BA202*'Dist Horaria'!$V$3</f>
        <v>90.5730098943059</v>
      </c>
      <c r="BQ202" s="0" t="n">
        <f aca="false">BA202*'Dist Horaria'!$W$3</f>
        <v>88.3992576568425</v>
      </c>
      <c r="BR202" s="0" t="n">
        <f aca="false">BA202*'Dist Horaria'!$X$3</f>
        <v>86.6860814426753</v>
      </c>
      <c r="BS202" s="0" t="n">
        <f aca="false">BA202*'Dist Horaria'!$Y$3</f>
        <v>84.70889717265</v>
      </c>
      <c r="BT202" s="0" t="n">
        <f aca="false">BA202*'Dist Horaria'!$Z$3</f>
        <v>73.9468896672411</v>
      </c>
      <c r="BU202" s="0" t="n">
        <f aca="false">BA202*'Dist Horaria'!$AA$3</f>
        <v>70.3192686039163</v>
      </c>
      <c r="BV202" s="0" t="n">
        <f aca="false">BA202*'Dist Horaria'!$AB$3</f>
        <v>62.5888481140534</v>
      </c>
      <c r="BW202" s="0" t="n">
        <f aca="false">BA202*'Dist Horaria'!$AC$3</f>
        <v>67.8353840292862</v>
      </c>
      <c r="BX202" s="0" t="n">
        <f aca="false">BA202*'Dist Horaria'!$AD$3</f>
        <v>66.0452370695613</v>
      </c>
      <c r="BY202" s="0" t="n">
        <f aca="false">BA202*'Dist Horaria'!$AE$3</f>
        <v>64.1513660808212</v>
      </c>
      <c r="BZ202" s="0" t="n">
        <f aca="false">AN202*1000000</f>
        <v>3806.46085746925</v>
      </c>
      <c r="CA202" s="0" t="n">
        <f aca="false">BZ202*'Dist Horaria'!$H$6</f>
        <v>95.1615214367313</v>
      </c>
      <c r="CB202" s="0" t="n">
        <f aca="false">BZ202*'Dist Horaria'!$I$6</f>
        <v>95.1615214367313</v>
      </c>
      <c r="CC202" s="0" t="n">
        <f aca="false">BZ202*'Dist Horaria'!$J$6</f>
        <v>95.1615214367313</v>
      </c>
      <c r="CD202" s="0" t="n">
        <f aca="false">BZ202*'Dist Horaria'!$K$6</f>
        <v>95.1615214367313</v>
      </c>
      <c r="CE202" s="0" t="n">
        <f aca="false">BZ202*'Dist Horaria'!$L$6</f>
        <v>95.1615214367313</v>
      </c>
      <c r="CF202" s="0" t="n">
        <f aca="false">BZ202*'Dist Horaria'!$M$6</f>
        <v>253.764057164617</v>
      </c>
      <c r="CG202" s="0" t="n">
        <f aca="false">BZ202*'Dist Horaria'!$N$6</f>
        <v>253.764057164617</v>
      </c>
      <c r="CH202" s="0" t="n">
        <f aca="false">BZ202*'Dist Horaria'!$O$6</f>
        <v>253.764057164617</v>
      </c>
      <c r="CI202" s="0" t="n">
        <f aca="false">BZ202*'Dist Horaria'!$P$6</f>
        <v>166.53266251428</v>
      </c>
      <c r="CJ202" s="0" t="n">
        <f aca="false">BZ202*'Dist Horaria'!$Q$6</f>
        <v>166.53266251428</v>
      </c>
      <c r="CK202" s="0" t="n">
        <f aca="false">BZ202*'Dist Horaria'!$R$6</f>
        <v>166.53266251428</v>
      </c>
      <c r="CL202" s="0" t="n">
        <f aca="false">BZ202*'Dist Horaria'!$S$6</f>
        <v>166.53266251428</v>
      </c>
      <c r="CM202" s="0" t="n">
        <f aca="false">BZ202*'Dist Horaria'!$T$6</f>
        <v>166.53266251428</v>
      </c>
      <c r="CN202" s="0" t="n">
        <f aca="false">BZ202*'Dist Horaria'!$U$6</f>
        <v>166.53266251428</v>
      </c>
      <c r="CO202" s="0" t="n">
        <f aca="false">BZ202*'Dist Horaria'!$V$6</f>
        <v>166.53266251428</v>
      </c>
      <c r="CP202" s="0" t="n">
        <f aca="false">BZ202*'Dist Horaria'!$W$6</f>
        <v>166.53266251428</v>
      </c>
      <c r="CQ202" s="0" t="n">
        <f aca="false">BZ202*'Dist Horaria'!$X$6</f>
        <v>253.764057164617</v>
      </c>
      <c r="CR202" s="0" t="n">
        <f aca="false">BZ202*'Dist Horaria'!$Y$6</f>
        <v>253.764057164617</v>
      </c>
      <c r="CS202" s="0" t="n">
        <f aca="false">BZ202*'Dist Horaria'!$Z$6</f>
        <v>253.764057164617</v>
      </c>
      <c r="CT202" s="0" t="n">
        <f aca="false">BZ202*'Dist Horaria'!$AA$6</f>
        <v>95.1615214367313</v>
      </c>
      <c r="CU202" s="0" t="n">
        <f aca="false">BZ202*'Dist Horaria'!$AB$6</f>
        <v>95.1615214367313</v>
      </c>
      <c r="CV202" s="0" t="n">
        <f aca="false">BZ202*'Dist Horaria'!$AC$6</f>
        <v>95.1615214367313</v>
      </c>
      <c r="CW202" s="0" t="n">
        <f aca="false">BZ202*'Dist Horaria'!$AD$6</f>
        <v>95.1615214367313</v>
      </c>
      <c r="CX202" s="0" t="n">
        <f aca="false">BZ202*'Dist Horaria'!$AE$6</f>
        <v>95.1615214367313</v>
      </c>
      <c r="CY202" s="0" t="n">
        <f aca="false">AS202*1000000</f>
        <v>3981.66803116161</v>
      </c>
      <c r="CZ202" s="0" t="n">
        <f aca="false">CY202*'Dist Horaria'!$H$6</f>
        <v>99.5417007790402</v>
      </c>
      <c r="DA202" s="0" t="n">
        <f aca="false">CY202*'Dist Horaria'!$I$6</f>
        <v>99.5417007790402</v>
      </c>
      <c r="DB202" s="0" t="n">
        <f aca="false">CY202*'Dist Horaria'!$J$6</f>
        <v>99.5417007790402</v>
      </c>
      <c r="DC202" s="0" t="n">
        <f aca="false">CY202*'Dist Horaria'!$K$6</f>
        <v>99.5417007790402</v>
      </c>
      <c r="DD202" s="0" t="n">
        <f aca="false">CY202*'Dist Horaria'!$L$6</f>
        <v>99.5417007790402</v>
      </c>
      <c r="DE202" s="0" t="n">
        <f aca="false">CY202*'Dist Horaria'!$M$6</f>
        <v>265.444535410774</v>
      </c>
      <c r="DF202" s="0" t="n">
        <f aca="false">CY202*'Dist Horaria'!$N$6</f>
        <v>265.444535410774</v>
      </c>
      <c r="DG202" s="0" t="n">
        <f aca="false">CY202*'Dist Horaria'!$O$6</f>
        <v>265.444535410774</v>
      </c>
      <c r="DH202" s="0" t="n">
        <f aca="false">CY202*'Dist Horaria'!$P$6</f>
        <v>174.19797636332</v>
      </c>
      <c r="DI202" s="0" t="n">
        <f aca="false">CY202*'Dist Horaria'!$Q$6</f>
        <v>174.19797636332</v>
      </c>
      <c r="DJ202" s="0" t="n">
        <f aca="false">CY202*'Dist Horaria'!$R$6</f>
        <v>174.19797636332</v>
      </c>
      <c r="DK202" s="0" t="n">
        <f aca="false">CY202*'Dist Horaria'!$S$6</f>
        <v>174.19797636332</v>
      </c>
      <c r="DL202" s="0" t="n">
        <f aca="false">CY202*'Dist Horaria'!$T$6</f>
        <v>174.19797636332</v>
      </c>
      <c r="DM202" s="0" t="n">
        <f aca="false">CY202*'Dist Horaria'!$U$6</f>
        <v>174.19797636332</v>
      </c>
      <c r="DN202" s="0" t="n">
        <f aca="false">CY202*'Dist Horaria'!$V$6</f>
        <v>174.19797636332</v>
      </c>
      <c r="DO202" s="0" t="n">
        <f aca="false">CY202*'Dist Horaria'!$W$6</f>
        <v>174.19797636332</v>
      </c>
      <c r="DP202" s="0" t="n">
        <f aca="false">CY202*'Dist Horaria'!$X$6</f>
        <v>265.444535410774</v>
      </c>
      <c r="DQ202" s="0" t="n">
        <f aca="false">CY202*'Dist Horaria'!$Y$6</f>
        <v>265.444535410774</v>
      </c>
      <c r="DR202" s="0" t="n">
        <f aca="false">CY202*'Dist Horaria'!$Z$6</f>
        <v>265.444535410774</v>
      </c>
      <c r="DS202" s="0" t="n">
        <f aca="false">CY202*'Dist Horaria'!$AA$6</f>
        <v>99.5417007790402</v>
      </c>
      <c r="DT202" s="0" t="n">
        <f aca="false">CY202*'Dist Horaria'!$AB$6</f>
        <v>99.5417007790402</v>
      </c>
      <c r="DU202" s="0" t="n">
        <f aca="false">CY202*'Dist Horaria'!$AC$6</f>
        <v>99.5417007790402</v>
      </c>
      <c r="DV202" s="0" t="n">
        <f aca="false">CY202*'Dist Horaria'!$AD$6</f>
        <v>99.5417007790402</v>
      </c>
      <c r="DW202" s="0" t="n">
        <f aca="false">CY202*'Dist Horaria'!$AE$6</f>
        <v>99.5417007790402</v>
      </c>
      <c r="DX202" s="0" t="n">
        <f aca="false">AX202*1000000</f>
        <v>230.821335139803</v>
      </c>
      <c r="DY202" s="0" t="n">
        <f aca="false">DX202*'Dist Horaria'!$H$6</f>
        <v>5.77053337849508</v>
      </c>
      <c r="DZ202" s="0" t="n">
        <f aca="false">DX202*'Dist Horaria'!$I$6</f>
        <v>5.77053337849508</v>
      </c>
      <c r="EA202" s="0" t="n">
        <f aca="false">DX202*'Dist Horaria'!$J$6</f>
        <v>5.77053337849508</v>
      </c>
      <c r="EB202" s="0" t="n">
        <f aca="false">DX202*'Dist Horaria'!$K$6</f>
        <v>5.77053337849508</v>
      </c>
      <c r="EC202" s="0" t="n">
        <f aca="false">DX202*'Dist Horaria'!$L$6</f>
        <v>5.77053337849508</v>
      </c>
      <c r="ED202" s="0" t="n">
        <f aca="false">DX202*'Dist Horaria'!$M$6</f>
        <v>15.3880890093202</v>
      </c>
      <c r="EE202" s="0" t="n">
        <f aca="false">DX202*'Dist Horaria'!$N$6</f>
        <v>15.3880890093202</v>
      </c>
      <c r="EF202" s="0" t="n">
        <f aca="false">DX202*'Dist Horaria'!$O$6</f>
        <v>15.3880890093202</v>
      </c>
      <c r="EG202" s="0" t="n">
        <f aca="false">DX202*'Dist Horaria'!$P$6</f>
        <v>10.0984334123664</v>
      </c>
      <c r="EH202" s="0" t="n">
        <f aca="false">DX202*'Dist Horaria'!$Q$6</f>
        <v>10.0984334123664</v>
      </c>
      <c r="EI202" s="0" t="n">
        <f aca="false">DX202*'Dist Horaria'!$R$6</f>
        <v>10.0984334123664</v>
      </c>
      <c r="EJ202" s="0" t="n">
        <f aca="false">DX202*'Dist Horaria'!$S$6</f>
        <v>10.0984334123664</v>
      </c>
      <c r="EK202" s="0" t="n">
        <f aca="false">DX202*'Dist Horaria'!$T$6</f>
        <v>10.0984334123664</v>
      </c>
      <c r="EL202" s="0" t="n">
        <f aca="false">DX202*'Dist Horaria'!$U$6</f>
        <v>10.0984334123664</v>
      </c>
      <c r="EM202" s="0" t="n">
        <f aca="false">DX202*'Dist Horaria'!$V$6</f>
        <v>10.0984334123664</v>
      </c>
      <c r="EN202" s="0" t="n">
        <f aca="false">DX202*'Dist Horaria'!$W$6</f>
        <v>10.0984334123664</v>
      </c>
      <c r="EO202" s="0" t="n">
        <f aca="false">DX202*'Dist Horaria'!$X$6</f>
        <v>15.3880890093202</v>
      </c>
      <c r="EP202" s="0" t="n">
        <f aca="false">DX202*'Dist Horaria'!$Y$6</f>
        <v>15.3880890093202</v>
      </c>
      <c r="EQ202" s="0" t="n">
        <f aca="false">DX202*'Dist Horaria'!$Z$6</f>
        <v>15.3880890093202</v>
      </c>
      <c r="ER202" s="0" t="n">
        <f aca="false">DX202*'Dist Horaria'!$AA$6</f>
        <v>5.77053337849508</v>
      </c>
      <c r="ES202" s="0" t="n">
        <f aca="false">DX202*'Dist Horaria'!$AB$6</f>
        <v>5.77053337849508</v>
      </c>
      <c r="ET202" s="0" t="n">
        <f aca="false">DX202*'Dist Horaria'!$AC$6</f>
        <v>5.77053337849508</v>
      </c>
      <c r="EU202" s="0" t="n">
        <f aca="false">DX202*'Dist Horaria'!$AD$6</f>
        <v>5.77053337849508</v>
      </c>
      <c r="EV202" s="0" t="n">
        <f aca="false">DX202*'Dist Horaria'!$AE$6</f>
        <v>5.77053337849508</v>
      </c>
      <c r="EW202" s="0" t="n">
        <f aca="false">BB202+CA202+CZ202+DY202</f>
        <v>260.968446810157</v>
      </c>
      <c r="EX202" s="0" t="n">
        <f aca="false">BC202+CB202+DA202+DZ202</f>
        <v>259.350157185009</v>
      </c>
      <c r="EY202" s="0" t="n">
        <f aca="false">BD202+CC202+DB202+EA202</f>
        <v>257.822690675522</v>
      </c>
      <c r="EZ202" s="0" t="n">
        <f aca="false">BE202+CD202+DC202+EB202</f>
        <v>256.521348866687</v>
      </c>
      <c r="FA202" s="0" t="n">
        <f aca="false">BF202+CE202+DD202+EC202</f>
        <v>255.570378796722</v>
      </c>
      <c r="FB202" s="0" t="n">
        <f aca="false">BG202+CF202+DE202+ED202</f>
        <v>589.094607324868</v>
      </c>
      <c r="FC202" s="0" t="n">
        <f aca="false">BH202+CG202+DF202+EE202</f>
        <v>591.554219233763</v>
      </c>
      <c r="FD202" s="0" t="n">
        <f aca="false">BI202+CH202+DG202+EF202</f>
        <v>591.554219233763</v>
      </c>
      <c r="FE202" s="0" t="n">
        <f aca="false">BJ202+CI202+DH202+EG202</f>
        <v>426.185816522029</v>
      </c>
      <c r="FF202" s="0" t="n">
        <f aca="false">BK202+CJ202+DI202+EH202</f>
        <v>434.156241392728</v>
      </c>
      <c r="FG202" s="0" t="n">
        <f aca="false">BL202+CK202+DJ202+EI202</f>
        <v>439.952914025963</v>
      </c>
      <c r="FH202" s="0" t="n">
        <f aca="false">BM202+CL202+DK202+EJ202</f>
        <v>442.851250342581</v>
      </c>
      <c r="FI202" s="0" t="n">
        <f aca="false">BN202+CM202+DL202+EK202</f>
        <v>443.575834421736</v>
      </c>
      <c r="FJ202" s="0" t="n">
        <f aca="false">BO202+CN202+DM202+EL202</f>
        <v>442.851250342581</v>
      </c>
      <c r="FK202" s="0" t="n">
        <f aca="false">BP202+CO202+DN202+EM202</f>
        <v>441.402082184272</v>
      </c>
      <c r="FL202" s="0" t="n">
        <f aca="false">BQ202+CP202+DO202+EN202</f>
        <v>439.228329946809</v>
      </c>
      <c r="FM202" s="0" t="n">
        <f aca="false">BR202+CQ202+DP202+EO202</f>
        <v>621.282763027386</v>
      </c>
      <c r="FN202" s="0" t="n">
        <f aca="false">BS202+CR202+DQ202+EP202</f>
        <v>619.305578757361</v>
      </c>
      <c r="FO202" s="0" t="n">
        <f aca="false">BT202+CS202+DR202+EQ202</f>
        <v>608.543571251952</v>
      </c>
      <c r="FP202" s="0" t="n">
        <f aca="false">BU202+CT202+DS202+ER202</f>
        <v>270.793024198183</v>
      </c>
      <c r="FQ202" s="0" t="n">
        <f aca="false">BV202+CU202+DT202+ES202</f>
        <v>263.06260370832</v>
      </c>
      <c r="FR202" s="0" t="n">
        <f aca="false">BW202+CV202+DU202+ET202</f>
        <v>268.309139623553</v>
      </c>
      <c r="FS202" s="0" t="n">
        <f aca="false">BX202+CW202+DV202+EU202</f>
        <v>266.518992663828</v>
      </c>
      <c r="FT202" s="0" t="n">
        <f aca="false">BY202+CX202+DW202+EV202</f>
        <v>264.625121675088</v>
      </c>
      <c r="FU202" s="0" t="n">
        <f aca="false">AM202*'Dist Horaria'!$H$10</f>
        <v>0.125391275474156</v>
      </c>
      <c r="FV202" s="0" t="n">
        <f aca="false">AM202*'Dist Horaria'!$I$10</f>
        <v>0.117352395284063</v>
      </c>
      <c r="FW202" s="0" t="n">
        <f aca="false">AM202*'Dist Horaria'!$J$10</f>
        <v>0.116844366052736</v>
      </c>
      <c r="FX202" s="0" t="n">
        <f aca="false">AM202*'Dist Horaria'!$K$10</f>
        <v>0.113483962238367</v>
      </c>
      <c r="FY202" s="0" t="n">
        <f aca="false">AM202*'Dist Horaria'!$L$10</f>
        <v>0.113529376710777</v>
      </c>
      <c r="FZ202" s="0" t="n">
        <f aca="false">AM202*'Dist Horaria'!$M$10</f>
        <v>0.121481105114023</v>
      </c>
      <c r="GA202" s="0" t="n">
        <f aca="false">AM202*'Dist Horaria'!$N$10</f>
        <v>0.114926146738508</v>
      </c>
      <c r="GB202" s="0" t="n">
        <f aca="false">AM202*'Dist Horaria'!$O$10</f>
        <v>0.112964571531762</v>
      </c>
      <c r="GC202" s="0" t="n">
        <f aca="false">AM202*'Dist Horaria'!$P$10</f>
        <v>0.114717523023729</v>
      </c>
      <c r="GD202" s="0" t="n">
        <f aca="false">AM202*'Dist Horaria'!$Q$10</f>
        <v>0.103815488206279</v>
      </c>
      <c r="GE202" s="0" t="n">
        <f aca="false">AM202*'Dist Horaria'!$R$10</f>
        <v>0.126670486447182</v>
      </c>
      <c r="GF202" s="0" t="n">
        <f aca="false">AM202*'Dist Horaria'!$S$10</f>
        <v>0.108181516154694</v>
      </c>
      <c r="GG202" s="0" t="n">
        <f aca="false">AR202*'Dist Horaria'!$H$10</f>
        <v>0.131162896884211</v>
      </c>
      <c r="GH202" s="0" t="n">
        <f aca="false">AR202*'Dist Horaria'!$I$10</f>
        <v>0.12275399595031</v>
      </c>
      <c r="GI202" s="0" t="n">
        <f aca="false">AR202*'Dist Horaria'!$J$10</f>
        <v>0.122222582696631</v>
      </c>
      <c r="GJ202" s="0" t="n">
        <f aca="false">AR202*'Dist Horaria'!$K$10</f>
        <v>0.118707503219796</v>
      </c>
      <c r="GK202" s="0" t="n">
        <f aca="false">AR202*'Dist Horaria'!$L$10</f>
        <v>0.118755008070027</v>
      </c>
      <c r="GL202" s="0" t="n">
        <f aca="false">AR202*'Dist Horaria'!$M$10</f>
        <v>0.127072745716944</v>
      </c>
      <c r="GM202" s="0" t="n">
        <f aca="false">AR202*'Dist Horaria'!$N$10</f>
        <v>0.120216069873773</v>
      </c>
      <c r="GN202" s="0" t="n">
        <f aca="false">AR202*'Dist Horaria'!$O$10</f>
        <v>0.118164205534726</v>
      </c>
      <c r="GO202" s="0" t="n">
        <f aca="false">AR202*'Dist Horaria'!$P$10</f>
        <v>0.119997843440668</v>
      </c>
      <c r="GP202" s="0" t="n">
        <f aca="false">AR202*'Dist Horaria'!$Q$10</f>
        <v>0.108594000045807</v>
      </c>
      <c r="GQ202" s="0" t="n">
        <f aca="false">AR202*'Dist Horaria'!$R$10</f>
        <v>0.132500988520282</v>
      </c>
      <c r="GR202" s="0" t="n">
        <f aca="false">AR202*'Dist Horaria'!$S$10</f>
        <v>0.113160991420812</v>
      </c>
      <c r="GS202" s="0" t="n">
        <f aca="false">AW202*'Dist Horaria'!$H$10</f>
        <v>0.00760364619618613</v>
      </c>
      <c r="GT202" s="0" t="n">
        <f aca="false">AW202*'Dist Horaria'!$I$10</f>
        <v>0.00711617367827885</v>
      </c>
      <c r="GU202" s="0" t="n">
        <f aca="false">AW202*'Dist Horaria'!$J$10</f>
        <v>0.00708536711284815</v>
      </c>
      <c r="GV202" s="0" t="n">
        <f aca="false">AW202*'Dist Horaria'!$K$10</f>
        <v>0.00688159438955337</v>
      </c>
      <c r="GW202" s="0" t="n">
        <f aca="false">AW202*'Dist Horaria'!$L$10</f>
        <v>0.00688434829391462</v>
      </c>
      <c r="GX202" s="0" t="n">
        <f aca="false">AW202*'Dist Horaria'!$M$10</f>
        <v>0.00736653598359094</v>
      </c>
      <c r="GY202" s="0" t="n">
        <f aca="false">AW202*'Dist Horaria'!$N$10</f>
        <v>0.00696904752891439</v>
      </c>
      <c r="GZ202" s="0" t="n">
        <f aca="false">AW202*'Dist Horaria'!$O$10</f>
        <v>0.00685009887157832</v>
      </c>
      <c r="HA202" s="0" t="n">
        <f aca="false">AW202*'Dist Horaria'!$P$10</f>
        <v>0.00695639672119816</v>
      </c>
      <c r="HB202" s="0" t="n">
        <f aca="false">AW202*'Dist Horaria'!$Q$10</f>
        <v>0.00629530435048154</v>
      </c>
      <c r="HC202" s="0" t="n">
        <f aca="false">AW202*'Dist Horaria'!$R$10</f>
        <v>0.00768121672581342</v>
      </c>
      <c r="HD202" s="0" t="n">
        <f aca="false">AW202*'Dist Horaria'!$S$10</f>
        <v>0.00656005747367029</v>
      </c>
    </row>
    <row r="203" customFormat="false" ht="13.8" hidden="false" customHeight="false" outlineLevel="0" collapsed="false">
      <c r="A203" s="0" t="n">
        <v>4.6992960471035</v>
      </c>
      <c r="B203" s="0" t="n">
        <v>-74.0717636903063</v>
      </c>
      <c r="C203" s="0" t="n">
        <v>32</v>
      </c>
      <c r="D203" s="0" t="n">
        <v>35</v>
      </c>
      <c r="E203" s="0" t="n">
        <v>2451</v>
      </c>
      <c r="F203" s="0" t="n">
        <v>103</v>
      </c>
      <c r="G203" s="0" t="s">
        <v>682</v>
      </c>
      <c r="H203" s="1" t="n">
        <v>41517</v>
      </c>
      <c r="I203" s="0" t="s">
        <v>1105</v>
      </c>
      <c r="J203" s="0" t="s">
        <v>1106</v>
      </c>
      <c r="L203" s="0" t="s">
        <v>1107</v>
      </c>
      <c r="M203" s="0" t="s">
        <v>1108</v>
      </c>
      <c r="N203" s="0" t="n">
        <v>8</v>
      </c>
      <c r="O203" s="0" t="s">
        <v>231</v>
      </c>
      <c r="P203" s="0" t="s">
        <v>85</v>
      </c>
      <c r="Q203" s="0" t="s">
        <v>86</v>
      </c>
      <c r="R203" s="0" t="n">
        <v>30</v>
      </c>
      <c r="S203" s="0" t="n">
        <v>365</v>
      </c>
      <c r="T203" s="0" t="n">
        <v>24</v>
      </c>
      <c r="U203" s="0" t="n">
        <v>3</v>
      </c>
      <c r="V203" s="0" t="n">
        <v>21933</v>
      </c>
      <c r="W203" s="0" t="n">
        <f aca="false">V203*12</f>
        <v>263196</v>
      </c>
      <c r="X203" s="0" t="n">
        <v>1</v>
      </c>
      <c r="Y203" s="0" t="s">
        <v>375</v>
      </c>
      <c r="Z203" s="0" t="n">
        <v>22876</v>
      </c>
      <c r="AB203" s="0" t="n">
        <v>0.005</v>
      </c>
      <c r="AC203" s="0" t="n">
        <v>-1</v>
      </c>
      <c r="AD203" s="0" t="n">
        <v>1492.87342669296</v>
      </c>
      <c r="AE203" s="0" t="n">
        <v>0.677764535718602</v>
      </c>
      <c r="AF203" s="0" t="n">
        <f aca="false">AE203/S203</f>
        <v>0.00185688913895507</v>
      </c>
      <c r="AG203" s="0" t="n">
        <f aca="false">AE203*EXP(AB203*AC203)</f>
        <v>0.674384170994243</v>
      </c>
      <c r="AH203" s="0" t="n">
        <f aca="false">AG203/S203</f>
        <v>0.00184762786573765</v>
      </c>
      <c r="AI203" s="0" t="s">
        <v>90</v>
      </c>
      <c r="AJ203" s="0" t="n">
        <f aca="false">IF(AI203="A",'FE DISTRIBUCIÓN'!$C$2,'FE DISTRIBUCIÓN'!$C$3)</f>
        <v>4.994E-006</v>
      </c>
      <c r="AK203" s="0" t="n">
        <f aca="false">W203*AJ203</f>
        <v>1.314400824</v>
      </c>
      <c r="AL203" s="0" t="n">
        <f aca="false">AK203/365</f>
        <v>0.00360109814794521</v>
      </c>
      <c r="AM203" s="0" t="n">
        <f aca="false">AK203*EXP(AB203*AC203)</f>
        <v>1.30784522254114</v>
      </c>
      <c r="AN203" s="0" t="n">
        <f aca="false">AM203/365</f>
        <v>0.00358313759600314</v>
      </c>
      <c r="AO203" s="0" t="n">
        <v>5.223868284E-006</v>
      </c>
      <c r="AP203" s="0" t="n">
        <f aca="false">AO203*W203</f>
        <v>1.37490123687566</v>
      </c>
      <c r="AQ203" s="0" t="n">
        <f aca="false">AP203/365</f>
        <v>0.00376685270376894</v>
      </c>
      <c r="AR203" s="0" t="n">
        <f aca="false">AP203*EXP(AB203*AC203)</f>
        <v>1.36804388834874</v>
      </c>
      <c r="AS203" s="0" t="n">
        <f aca="false">AR203/365</f>
        <v>0.00374806544753079</v>
      </c>
      <c r="AT203" s="0" t="n">
        <v>3.02832944E-007</v>
      </c>
      <c r="AU203" s="0" t="n">
        <f aca="false">AT203*W203</f>
        <v>0.079704419529024</v>
      </c>
      <c r="AV203" s="0" t="n">
        <f aca="false">AU203/365</f>
        <v>0.000218368272682258</v>
      </c>
      <c r="AW203" s="0" t="n">
        <f aca="false">AU203*EXP(AB203*AC203)</f>
        <v>0.0793068920781878</v>
      </c>
      <c r="AX203" s="0" t="n">
        <f aca="false">AW203/365</f>
        <v>0.000217279156378597</v>
      </c>
      <c r="AY203" s="0" t="n">
        <f aca="false">AW203+AR203+AM203+AG203</f>
        <v>3.42958017396232</v>
      </c>
      <c r="AZ203" s="0" t="n">
        <f aca="false">AH203+AN203+AS203+AX203</f>
        <v>0.00939611006565018</v>
      </c>
      <c r="BA203" s="0" t="n">
        <f aca="false">AH203*1000000</f>
        <v>1847.62786573765</v>
      </c>
      <c r="BB203" s="0" t="n">
        <f aca="false">BA203*'Dist Horaria'!$H$3</f>
        <v>64.3797457931277</v>
      </c>
      <c r="BC203" s="0" t="n">
        <f aca="false">BA203*'Dist Horaria'!$I$3</f>
        <v>62.6575273208508</v>
      </c>
      <c r="BD203" s="0" t="n">
        <f aca="false">BA203*'Dist Horaria'!$J$3</f>
        <v>61.0319647530991</v>
      </c>
      <c r="BE203" s="0" t="n">
        <f aca="false">BA203*'Dist Horaria'!$K$3</f>
        <v>59.6470489338942</v>
      </c>
      <c r="BF203" s="0" t="n">
        <f aca="false">BA203*'Dist Horaria'!$L$3</f>
        <v>58.6350062218703</v>
      </c>
      <c r="BG203" s="0" t="n">
        <f aca="false">BA203*'Dist Horaria'!$M$3</f>
        <v>57.9978595623026</v>
      </c>
      <c r="BH203" s="0" t="n">
        <f aca="false">BA203*'Dist Horaria'!$N$3</f>
        <v>60.615431224572</v>
      </c>
      <c r="BI203" s="0" t="n">
        <f aca="false">BA203*'Dist Horaria'!$O$3</f>
        <v>60.615431224572</v>
      </c>
      <c r="BJ203" s="0" t="n">
        <f aca="false">BA203*'Dist Horaria'!$P$3</f>
        <v>80.1962608610453</v>
      </c>
      <c r="BK203" s="0" t="n">
        <f aca="false">BA203*'Dist Horaria'!$Q$3</f>
        <v>88.6785576828867</v>
      </c>
      <c r="BL203" s="0" t="n">
        <f aca="false">BA203*'Dist Horaria'!$R$3</f>
        <v>94.847500826044</v>
      </c>
      <c r="BM203" s="0" t="n">
        <f aca="false">BA203*'Dist Horaria'!$S$3</f>
        <v>97.9319723976227</v>
      </c>
      <c r="BN203" s="0" t="n">
        <f aca="false">BA203*'Dist Horaria'!$T$3</f>
        <v>98.7030902905173</v>
      </c>
      <c r="BO203" s="0" t="n">
        <f aca="false">BA203*'Dist Horaria'!$U$3</f>
        <v>97.9319723976227</v>
      </c>
      <c r="BP203" s="0" t="n">
        <f aca="false">BA203*'Dist Horaria'!$V$3</f>
        <v>96.3897366118333</v>
      </c>
      <c r="BQ203" s="0" t="n">
        <f aca="false">BA203*'Dist Horaria'!$W$3</f>
        <v>94.0763829331493</v>
      </c>
      <c r="BR203" s="0" t="n">
        <f aca="false">BA203*'Dist Horaria'!$X$3</f>
        <v>92.2531841209874</v>
      </c>
      <c r="BS203" s="0" t="n">
        <f aca="false">BA203*'Dist Horaria'!$Y$3</f>
        <v>90.1490222824529</v>
      </c>
      <c r="BT203" s="0" t="n">
        <f aca="false">BA203*'Dist Horaria'!$Z$3</f>
        <v>78.6958634432858</v>
      </c>
      <c r="BU203" s="0" t="n">
        <f aca="false">BA203*'Dist Horaria'!$AA$3</f>
        <v>74.8352714277455</v>
      </c>
      <c r="BV203" s="0" t="n">
        <f aca="false">BA203*'Dist Horaria'!$AB$3</f>
        <v>66.6083924073161</v>
      </c>
      <c r="BW203" s="0" t="n">
        <f aca="false">BA203*'Dist Horaria'!$AC$3</f>
        <v>72.1918682748395</v>
      </c>
      <c r="BX203" s="0" t="n">
        <f aca="false">BA203*'Dist Horaria'!$AD$3</f>
        <v>70.2867555470444</v>
      </c>
      <c r="BY203" s="0" t="n">
        <f aca="false">BA203*'Dist Horaria'!$AE$3</f>
        <v>68.27125748648</v>
      </c>
      <c r="BZ203" s="0" t="n">
        <f aca="false">AN203*1000000</f>
        <v>3583.13759600314</v>
      </c>
      <c r="CA203" s="0" t="n">
        <f aca="false">BZ203*'Dist Horaria'!$H$6</f>
        <v>89.5784399000784</v>
      </c>
      <c r="CB203" s="0" t="n">
        <f aca="false">BZ203*'Dist Horaria'!$I$6</f>
        <v>89.5784399000784</v>
      </c>
      <c r="CC203" s="0" t="n">
        <f aca="false">BZ203*'Dist Horaria'!$J$6</f>
        <v>89.5784399000784</v>
      </c>
      <c r="CD203" s="0" t="n">
        <f aca="false">BZ203*'Dist Horaria'!$K$6</f>
        <v>89.5784399000784</v>
      </c>
      <c r="CE203" s="0" t="n">
        <f aca="false">BZ203*'Dist Horaria'!$L$6</f>
        <v>89.5784399000784</v>
      </c>
      <c r="CF203" s="0" t="n">
        <f aca="false">BZ203*'Dist Horaria'!$M$6</f>
        <v>238.875839733542</v>
      </c>
      <c r="CG203" s="0" t="n">
        <f aca="false">BZ203*'Dist Horaria'!$N$6</f>
        <v>238.875839733542</v>
      </c>
      <c r="CH203" s="0" t="n">
        <f aca="false">BZ203*'Dist Horaria'!$O$6</f>
        <v>238.875839733542</v>
      </c>
      <c r="CI203" s="0" t="n">
        <f aca="false">BZ203*'Dist Horaria'!$P$6</f>
        <v>156.762269825137</v>
      </c>
      <c r="CJ203" s="0" t="n">
        <f aca="false">BZ203*'Dist Horaria'!$Q$6</f>
        <v>156.762269825137</v>
      </c>
      <c r="CK203" s="0" t="n">
        <f aca="false">BZ203*'Dist Horaria'!$R$6</f>
        <v>156.762269825137</v>
      </c>
      <c r="CL203" s="0" t="n">
        <f aca="false">BZ203*'Dist Horaria'!$S$6</f>
        <v>156.762269825137</v>
      </c>
      <c r="CM203" s="0" t="n">
        <f aca="false">BZ203*'Dist Horaria'!$T$6</f>
        <v>156.762269825137</v>
      </c>
      <c r="CN203" s="0" t="n">
        <f aca="false">BZ203*'Dist Horaria'!$U$6</f>
        <v>156.762269825137</v>
      </c>
      <c r="CO203" s="0" t="n">
        <f aca="false">BZ203*'Dist Horaria'!$V$6</f>
        <v>156.762269825137</v>
      </c>
      <c r="CP203" s="0" t="n">
        <f aca="false">BZ203*'Dist Horaria'!$W$6</f>
        <v>156.762269825137</v>
      </c>
      <c r="CQ203" s="0" t="n">
        <f aca="false">BZ203*'Dist Horaria'!$X$6</f>
        <v>238.875839733542</v>
      </c>
      <c r="CR203" s="0" t="n">
        <f aca="false">BZ203*'Dist Horaria'!$Y$6</f>
        <v>238.875839733542</v>
      </c>
      <c r="CS203" s="0" t="n">
        <f aca="false">BZ203*'Dist Horaria'!$Z$6</f>
        <v>238.875839733542</v>
      </c>
      <c r="CT203" s="0" t="n">
        <f aca="false">BZ203*'Dist Horaria'!$AA$6</f>
        <v>89.5784399000784</v>
      </c>
      <c r="CU203" s="0" t="n">
        <f aca="false">BZ203*'Dist Horaria'!$AB$6</f>
        <v>89.5784399000784</v>
      </c>
      <c r="CV203" s="0" t="n">
        <f aca="false">BZ203*'Dist Horaria'!$AC$6</f>
        <v>89.5784399000784</v>
      </c>
      <c r="CW203" s="0" t="n">
        <f aca="false">BZ203*'Dist Horaria'!$AD$6</f>
        <v>89.5784399000784</v>
      </c>
      <c r="CX203" s="0" t="n">
        <f aca="false">BZ203*'Dist Horaria'!$AE$6</f>
        <v>89.5784399000784</v>
      </c>
      <c r="CY203" s="0" t="n">
        <f aca="false">AS203*1000000</f>
        <v>3748.06544753079</v>
      </c>
      <c r="CZ203" s="0" t="n">
        <f aca="false">CY203*'Dist Horaria'!$H$6</f>
        <v>93.7016361882699</v>
      </c>
      <c r="DA203" s="0" t="n">
        <f aca="false">CY203*'Dist Horaria'!$I$6</f>
        <v>93.7016361882699</v>
      </c>
      <c r="DB203" s="0" t="n">
        <f aca="false">CY203*'Dist Horaria'!$J$6</f>
        <v>93.7016361882699</v>
      </c>
      <c r="DC203" s="0" t="n">
        <f aca="false">CY203*'Dist Horaria'!$K$6</f>
        <v>93.7016361882699</v>
      </c>
      <c r="DD203" s="0" t="n">
        <f aca="false">CY203*'Dist Horaria'!$L$6</f>
        <v>93.7016361882699</v>
      </c>
      <c r="DE203" s="0" t="n">
        <f aca="false">CY203*'Dist Horaria'!$M$6</f>
        <v>249.871029835386</v>
      </c>
      <c r="DF203" s="0" t="n">
        <f aca="false">CY203*'Dist Horaria'!$N$6</f>
        <v>249.871029835386</v>
      </c>
      <c r="DG203" s="0" t="n">
        <f aca="false">CY203*'Dist Horaria'!$O$6</f>
        <v>249.871029835386</v>
      </c>
      <c r="DH203" s="0" t="n">
        <f aca="false">CY203*'Dist Horaria'!$P$6</f>
        <v>163.977863329472</v>
      </c>
      <c r="DI203" s="0" t="n">
        <f aca="false">CY203*'Dist Horaria'!$Q$6</f>
        <v>163.977863329472</v>
      </c>
      <c r="DJ203" s="0" t="n">
        <f aca="false">CY203*'Dist Horaria'!$R$6</f>
        <v>163.977863329472</v>
      </c>
      <c r="DK203" s="0" t="n">
        <f aca="false">CY203*'Dist Horaria'!$S$6</f>
        <v>163.977863329472</v>
      </c>
      <c r="DL203" s="0" t="n">
        <f aca="false">CY203*'Dist Horaria'!$T$6</f>
        <v>163.977863329472</v>
      </c>
      <c r="DM203" s="0" t="n">
        <f aca="false">CY203*'Dist Horaria'!$U$6</f>
        <v>163.977863329472</v>
      </c>
      <c r="DN203" s="0" t="n">
        <f aca="false">CY203*'Dist Horaria'!$V$6</f>
        <v>163.977863329472</v>
      </c>
      <c r="DO203" s="0" t="n">
        <f aca="false">CY203*'Dist Horaria'!$W$6</f>
        <v>163.977863329472</v>
      </c>
      <c r="DP203" s="0" t="n">
        <f aca="false">CY203*'Dist Horaria'!$X$6</f>
        <v>249.871029835386</v>
      </c>
      <c r="DQ203" s="0" t="n">
        <f aca="false">CY203*'Dist Horaria'!$Y$6</f>
        <v>249.871029835386</v>
      </c>
      <c r="DR203" s="0" t="n">
        <f aca="false">CY203*'Dist Horaria'!$Z$6</f>
        <v>249.871029835386</v>
      </c>
      <c r="DS203" s="0" t="n">
        <f aca="false">CY203*'Dist Horaria'!$AA$6</f>
        <v>93.7016361882699</v>
      </c>
      <c r="DT203" s="0" t="n">
        <f aca="false">CY203*'Dist Horaria'!$AB$6</f>
        <v>93.7016361882699</v>
      </c>
      <c r="DU203" s="0" t="n">
        <f aca="false">CY203*'Dist Horaria'!$AC$6</f>
        <v>93.7016361882699</v>
      </c>
      <c r="DV203" s="0" t="n">
        <f aca="false">CY203*'Dist Horaria'!$AD$6</f>
        <v>93.7016361882699</v>
      </c>
      <c r="DW203" s="0" t="n">
        <f aca="false">CY203*'Dist Horaria'!$AE$6</f>
        <v>93.7016361882699</v>
      </c>
      <c r="DX203" s="0" t="n">
        <f aca="false">AX203*1000000</f>
        <v>217.279156378597</v>
      </c>
      <c r="DY203" s="0" t="n">
        <f aca="false">DX203*'Dist Horaria'!$H$6</f>
        <v>5.43197890946492</v>
      </c>
      <c r="DZ203" s="0" t="n">
        <f aca="false">DX203*'Dist Horaria'!$I$6</f>
        <v>5.43197890946492</v>
      </c>
      <c r="EA203" s="0" t="n">
        <f aca="false">DX203*'Dist Horaria'!$J$6</f>
        <v>5.43197890946492</v>
      </c>
      <c r="EB203" s="0" t="n">
        <f aca="false">DX203*'Dist Horaria'!$K$6</f>
        <v>5.43197890946492</v>
      </c>
      <c r="EC203" s="0" t="n">
        <f aca="false">DX203*'Dist Horaria'!$L$6</f>
        <v>5.43197890946492</v>
      </c>
      <c r="ED203" s="0" t="n">
        <f aca="false">DX203*'Dist Horaria'!$M$6</f>
        <v>14.4852770919065</v>
      </c>
      <c r="EE203" s="0" t="n">
        <f aca="false">DX203*'Dist Horaria'!$N$6</f>
        <v>14.4852770919065</v>
      </c>
      <c r="EF203" s="0" t="n">
        <f aca="false">DX203*'Dist Horaria'!$O$6</f>
        <v>14.4852770919065</v>
      </c>
      <c r="EG203" s="0" t="n">
        <f aca="false">DX203*'Dist Horaria'!$P$6</f>
        <v>9.50596309156361</v>
      </c>
      <c r="EH203" s="0" t="n">
        <f aca="false">DX203*'Dist Horaria'!$Q$6</f>
        <v>9.50596309156361</v>
      </c>
      <c r="EI203" s="0" t="n">
        <f aca="false">DX203*'Dist Horaria'!$R$6</f>
        <v>9.50596309156361</v>
      </c>
      <c r="EJ203" s="0" t="n">
        <f aca="false">DX203*'Dist Horaria'!$S$6</f>
        <v>9.50596309156361</v>
      </c>
      <c r="EK203" s="0" t="n">
        <f aca="false">DX203*'Dist Horaria'!$T$6</f>
        <v>9.50596309156361</v>
      </c>
      <c r="EL203" s="0" t="n">
        <f aca="false">DX203*'Dist Horaria'!$U$6</f>
        <v>9.50596309156361</v>
      </c>
      <c r="EM203" s="0" t="n">
        <f aca="false">DX203*'Dist Horaria'!$V$6</f>
        <v>9.50596309156361</v>
      </c>
      <c r="EN203" s="0" t="n">
        <f aca="false">DX203*'Dist Horaria'!$W$6</f>
        <v>9.50596309156361</v>
      </c>
      <c r="EO203" s="0" t="n">
        <f aca="false">DX203*'Dist Horaria'!$X$6</f>
        <v>14.4852770919065</v>
      </c>
      <c r="EP203" s="0" t="n">
        <f aca="false">DX203*'Dist Horaria'!$Y$6</f>
        <v>14.4852770919065</v>
      </c>
      <c r="EQ203" s="0" t="n">
        <f aca="false">DX203*'Dist Horaria'!$Z$6</f>
        <v>14.4852770919065</v>
      </c>
      <c r="ER203" s="0" t="n">
        <f aca="false">DX203*'Dist Horaria'!$AA$6</f>
        <v>5.43197890946492</v>
      </c>
      <c r="ES203" s="0" t="n">
        <f aca="false">DX203*'Dist Horaria'!$AB$6</f>
        <v>5.43197890946492</v>
      </c>
      <c r="ET203" s="0" t="n">
        <f aca="false">DX203*'Dist Horaria'!$AC$6</f>
        <v>5.43197890946492</v>
      </c>
      <c r="EU203" s="0" t="n">
        <f aca="false">DX203*'Dist Horaria'!$AD$6</f>
        <v>5.43197890946492</v>
      </c>
      <c r="EV203" s="0" t="n">
        <f aca="false">DX203*'Dist Horaria'!$AE$6</f>
        <v>5.43197890946492</v>
      </c>
      <c r="EW203" s="0" t="n">
        <f aca="false">BB203+CA203+CZ203+DY203</f>
        <v>253.091800790941</v>
      </c>
      <c r="EX203" s="0" t="n">
        <f aca="false">BC203+CB203+DA203+DZ203</f>
        <v>251.369582318664</v>
      </c>
      <c r="EY203" s="0" t="n">
        <f aca="false">BD203+CC203+DB203+EA203</f>
        <v>249.744019750912</v>
      </c>
      <c r="EZ203" s="0" t="n">
        <f aca="false">BE203+CD203+DC203+EB203</f>
        <v>248.359103931707</v>
      </c>
      <c r="FA203" s="0" t="n">
        <f aca="false">BF203+CE203+DD203+EC203</f>
        <v>247.347061219683</v>
      </c>
      <c r="FB203" s="0" t="n">
        <f aca="false">BG203+CF203+DE203+ED203</f>
        <v>561.230006223138</v>
      </c>
      <c r="FC203" s="0" t="n">
        <f aca="false">BH203+CG203+DF203+EE203</f>
        <v>563.847577885407</v>
      </c>
      <c r="FD203" s="0" t="n">
        <f aca="false">BI203+CH203+DG203+EF203</f>
        <v>563.847577885407</v>
      </c>
      <c r="FE203" s="0" t="n">
        <f aca="false">BJ203+CI203+DH203+EG203</f>
        <v>410.442357107218</v>
      </c>
      <c r="FF203" s="0" t="n">
        <f aca="false">BK203+CJ203+DI203+EH203</f>
        <v>418.92465392906</v>
      </c>
      <c r="FG203" s="0" t="n">
        <f aca="false">BL203+CK203+DJ203+EI203</f>
        <v>425.093597072217</v>
      </c>
      <c r="FH203" s="0" t="n">
        <f aca="false">BM203+CL203+DK203+EJ203</f>
        <v>428.178068643796</v>
      </c>
      <c r="FI203" s="0" t="n">
        <f aca="false">BN203+CM203+DL203+EK203</f>
        <v>428.94918653669</v>
      </c>
      <c r="FJ203" s="0" t="n">
        <f aca="false">BO203+CN203+DM203+EL203</f>
        <v>428.178068643796</v>
      </c>
      <c r="FK203" s="0" t="n">
        <f aca="false">BP203+CO203+DN203+EM203</f>
        <v>426.635832858006</v>
      </c>
      <c r="FL203" s="0" t="n">
        <f aca="false">BQ203+CP203+DO203+EN203</f>
        <v>424.322479179322</v>
      </c>
      <c r="FM203" s="0" t="n">
        <f aca="false">BR203+CQ203+DP203+EO203</f>
        <v>595.485330781823</v>
      </c>
      <c r="FN203" s="0" t="n">
        <f aca="false">BS203+CR203+DQ203+EP203</f>
        <v>593.381168943288</v>
      </c>
      <c r="FO203" s="0" t="n">
        <f aca="false">BT203+CS203+DR203+EQ203</f>
        <v>581.928010104121</v>
      </c>
      <c r="FP203" s="0" t="n">
        <f aca="false">BU203+CT203+DS203+ER203</f>
        <v>263.547326425559</v>
      </c>
      <c r="FQ203" s="0" t="n">
        <f aca="false">BV203+CU203+DT203+ES203</f>
        <v>255.320447405129</v>
      </c>
      <c r="FR203" s="0" t="n">
        <f aca="false">BW203+CV203+DU203+ET203</f>
        <v>260.903923272653</v>
      </c>
      <c r="FS203" s="0" t="n">
        <f aca="false">BX203+CW203+DV203+EU203</f>
        <v>258.998810544858</v>
      </c>
      <c r="FT203" s="0" t="n">
        <f aca="false">BY203+CX203+DW203+EV203</f>
        <v>256.983312484293</v>
      </c>
      <c r="FU203" s="0" t="n">
        <f aca="false">AM203*'Dist Horaria'!$H$10</f>
        <v>0.118034628539685</v>
      </c>
      <c r="FV203" s="0" t="n">
        <f aca="false">AM203*'Dist Horaria'!$I$10</f>
        <v>0.110467385655166</v>
      </c>
      <c r="FW203" s="0" t="n">
        <f aca="false">AM203*'Dist Horaria'!$J$10</f>
        <v>0.109989162258998</v>
      </c>
      <c r="FX203" s="0" t="n">
        <f aca="false">AM203*'Dist Horaria'!$K$10</f>
        <v>0.106825911749962</v>
      </c>
      <c r="FY203" s="0" t="n">
        <f aca="false">AM203*'Dist Horaria'!$L$10</f>
        <v>0.106868661776715</v>
      </c>
      <c r="FZ203" s="0" t="n">
        <f aca="false">AM203*'Dist Horaria'!$M$10</f>
        <v>0.114353866028578</v>
      </c>
      <c r="GA203" s="0" t="n">
        <f aca="false">AM203*'Dist Horaria'!$N$10</f>
        <v>0.108183483966339</v>
      </c>
      <c r="GB203" s="0" t="n">
        <f aca="false">AM203*'Dist Horaria'!$O$10</f>
        <v>0.106336993450907</v>
      </c>
      <c r="GC203" s="0" t="n">
        <f aca="false">AM203*'Dist Horaria'!$P$10</f>
        <v>0.107987100106414</v>
      </c>
      <c r="GD203" s="0" t="n">
        <f aca="false">AM203*'Dist Horaria'!$Q$10</f>
        <v>0.0977246825248207</v>
      </c>
      <c r="GE203" s="0" t="n">
        <f aca="false">AM203*'Dist Horaria'!$R$10</f>
        <v>0.119238788808843</v>
      </c>
      <c r="GF203" s="0" t="n">
        <f aca="false">AM203*'Dist Horaria'!$S$10</f>
        <v>0.101834557674716</v>
      </c>
      <c r="GG203" s="0" t="n">
        <f aca="false">AR203*'Dist Horaria'!$H$10</f>
        <v>0.123467631646412</v>
      </c>
      <c r="GH203" s="0" t="n">
        <f aca="false">AR203*'Dist Horaria'!$I$10</f>
        <v>0.115552076960436</v>
      </c>
      <c r="GI203" s="0" t="n">
        <f aca="false">AR203*'Dist Horaria'!$J$10</f>
        <v>0.115051841471468</v>
      </c>
      <c r="GJ203" s="0" t="n">
        <f aca="false">AR203*'Dist Horaria'!$K$10</f>
        <v>0.111742990048059</v>
      </c>
      <c r="GK203" s="0" t="n">
        <f aca="false">AR203*'Dist Horaria'!$L$10</f>
        <v>0.111787707811155</v>
      </c>
      <c r="GL203" s="0" t="n">
        <f aca="false">AR203*'Dist Horaria'!$M$10</f>
        <v>0.119617447717156</v>
      </c>
      <c r="GM203" s="0" t="n">
        <f aca="false">AR203*'Dist Horaria'!$N$10</f>
        <v>0.113163049808647</v>
      </c>
      <c r="GN203" s="0" t="n">
        <f aca="false">AR203*'Dist Horaria'!$O$10</f>
        <v>0.11123156738168</v>
      </c>
      <c r="GO203" s="0" t="n">
        <f aca="false">AR203*'Dist Horaria'!$P$10</f>
        <v>0.112957626617347</v>
      </c>
      <c r="GP203" s="0" t="n">
        <f aca="false">AR203*'Dist Horaria'!$Q$10</f>
        <v>0.102222841330673</v>
      </c>
      <c r="GQ203" s="0" t="n">
        <f aca="false">AR203*'Dist Horaria'!$R$10</f>
        <v>0.124727218077911</v>
      </c>
      <c r="GR203" s="0" t="n">
        <f aca="false">AR203*'Dist Horaria'!$S$10</f>
        <v>0.106521889477797</v>
      </c>
      <c r="GS203" s="0" t="n">
        <f aca="false">AW203*'Dist Horaria'!$H$10</f>
        <v>0.0071575438635601</v>
      </c>
      <c r="GT203" s="0" t="n">
        <f aca="false">AW203*'Dist Horaria'!$I$10</f>
        <v>0.0066986711281412</v>
      </c>
      <c r="GU203" s="0" t="n">
        <f aca="false">AW203*'Dist Horaria'!$J$10</f>
        <v>0.00666967196936045</v>
      </c>
      <c r="GV203" s="0" t="n">
        <f aca="false">AW203*'Dist Horaria'!$K$10</f>
        <v>0.00647785449553966</v>
      </c>
      <c r="GW203" s="0" t="n">
        <f aca="false">AW203*'Dist Horaria'!$L$10</f>
        <v>0.00648044682963216</v>
      </c>
      <c r="GX203" s="0" t="n">
        <f aca="false">AW203*'Dist Horaria'!$M$10</f>
        <v>0.00693434479519743</v>
      </c>
      <c r="GY203" s="0" t="n">
        <f aca="false">AW203*'Dist Horaria'!$N$10</f>
        <v>0.00656017680050126</v>
      </c>
      <c r="GZ203" s="0" t="n">
        <f aca="false">AW203*'Dist Horaria'!$O$10</f>
        <v>0.00644820680473508</v>
      </c>
      <c r="HA203" s="0" t="n">
        <f aca="false">AW203*'Dist Horaria'!$P$10</f>
        <v>0.00654826820970126</v>
      </c>
      <c r="HB203" s="0" t="n">
        <f aca="false">AW203*'Dist Horaria'!$Q$10</f>
        <v>0.00592596181627089</v>
      </c>
      <c r="HC203" s="0" t="n">
        <f aca="false">AW203*'Dist Horaria'!$R$10</f>
        <v>0.00723056336683544</v>
      </c>
      <c r="HD203" s="0" t="n">
        <f aca="false">AW203*'Dist Horaria'!$S$10</f>
        <v>0.00617518199871289</v>
      </c>
    </row>
    <row r="204" customFormat="false" ht="13.8" hidden="false" customHeight="false" outlineLevel="0" collapsed="false">
      <c r="A204" s="0" t="n">
        <v>4.82630868011442</v>
      </c>
      <c r="B204" s="0" t="n">
        <v>-74.041056641674</v>
      </c>
      <c r="C204" s="0" t="n">
        <v>36</v>
      </c>
      <c r="D204" s="0" t="n">
        <v>49</v>
      </c>
      <c r="E204" s="0" t="n">
        <v>824</v>
      </c>
      <c r="F204" s="0" t="n">
        <v>104</v>
      </c>
      <c r="G204" s="0" t="s">
        <v>682</v>
      </c>
      <c r="H204" s="1" t="n">
        <v>41191</v>
      </c>
      <c r="I204" s="0" t="s">
        <v>1109</v>
      </c>
      <c r="J204" s="0" t="s">
        <v>1110</v>
      </c>
      <c r="L204" s="0" t="s">
        <v>1111</v>
      </c>
      <c r="M204" s="0" t="s">
        <v>1112</v>
      </c>
      <c r="N204" s="0" t="n">
        <v>12</v>
      </c>
      <c r="O204" s="0" t="s">
        <v>130</v>
      </c>
      <c r="P204" s="0" t="s">
        <v>85</v>
      </c>
      <c r="Q204" s="0" t="s">
        <v>86</v>
      </c>
      <c r="R204" s="0" t="n">
        <v>30</v>
      </c>
      <c r="S204" s="0" t="n">
        <v>365</v>
      </c>
      <c r="T204" s="0" t="n">
        <v>24</v>
      </c>
      <c r="U204" s="0" t="n">
        <v>1</v>
      </c>
      <c r="V204" s="0" t="n">
        <v>1600</v>
      </c>
      <c r="W204" s="0" t="n">
        <f aca="false">V204*12</f>
        <v>19200</v>
      </c>
      <c r="X204" s="0" t="n">
        <v>1</v>
      </c>
      <c r="Y204" s="0" t="s">
        <v>1113</v>
      </c>
      <c r="Z204" s="0" t="n">
        <v>2118.54</v>
      </c>
      <c r="AA204" s="0" t="s">
        <v>89</v>
      </c>
      <c r="AB204" s="0" t="n">
        <v>0.005</v>
      </c>
      <c r="AC204" s="0" t="n">
        <v>0</v>
      </c>
      <c r="AD204" s="0" t="n">
        <v>44.7787065670692</v>
      </c>
      <c r="AE204" s="0" t="n">
        <v>0.0203295327814494</v>
      </c>
      <c r="AF204" s="0" t="n">
        <f aca="false">AE204/S204</f>
        <v>5.56973500861628E-005</v>
      </c>
      <c r="AG204" s="0" t="n">
        <f aca="false">AE204*EXP(AB204*AC204)</f>
        <v>0.0203295327814494</v>
      </c>
      <c r="AH204" s="0" t="n">
        <f aca="false">AG204/S204</f>
        <v>5.56973500861628E-005</v>
      </c>
      <c r="AI204" s="0" t="s">
        <v>90</v>
      </c>
      <c r="AJ204" s="0" t="n">
        <f aca="false">IF(AI204="A",'FE DISTRIBUCIÓN'!$C$2,'FE DISTRIBUCIÓN'!$C$3)</f>
        <v>4.994E-006</v>
      </c>
      <c r="AK204" s="0" t="n">
        <f aca="false">W204*AJ204</f>
        <v>0.0958848</v>
      </c>
      <c r="AL204" s="0" t="n">
        <f aca="false">AK204/365</f>
        <v>0.000262698082191781</v>
      </c>
      <c r="AM204" s="0" t="n">
        <f aca="false">AK204*EXP(AB204*AC204)</f>
        <v>0.0958848</v>
      </c>
      <c r="AN204" s="0" t="n">
        <f aca="false">AM204/365</f>
        <v>0.000262698082191781</v>
      </c>
      <c r="AO204" s="0" t="n">
        <v>5.223868284E-006</v>
      </c>
      <c r="AP204" s="0" t="n">
        <f aca="false">AO204*W204</f>
        <v>0.1002982710528</v>
      </c>
      <c r="AQ204" s="0" t="n">
        <f aca="false">AP204/365</f>
        <v>0.000274789783706301</v>
      </c>
      <c r="AR204" s="0" t="n">
        <f aca="false">AP204*EXP(AB204*AC204)</f>
        <v>0.1002982710528</v>
      </c>
      <c r="AS204" s="0" t="n">
        <f aca="false">AR204/365</f>
        <v>0.000274789783706301</v>
      </c>
      <c r="AT204" s="0" t="n">
        <v>3.02832944E-007</v>
      </c>
      <c r="AU204" s="0" t="n">
        <f aca="false">AT204*W204</f>
        <v>0.0058143925248</v>
      </c>
      <c r="AV204" s="0" t="n">
        <f aca="false">AU204/365</f>
        <v>1.59298425336986E-005</v>
      </c>
      <c r="AW204" s="0" t="n">
        <f aca="false">AU204*EXP(AB204*AC204)</f>
        <v>0.0058143925248</v>
      </c>
      <c r="AX204" s="0" t="n">
        <f aca="false">AW204/365</f>
        <v>1.59298425336986E-005</v>
      </c>
      <c r="AY204" s="0" t="n">
        <f aca="false">AW204+AR204+AM204+AG204</f>
        <v>0.222326996359049</v>
      </c>
      <c r="AZ204" s="0" t="n">
        <f aca="false">AH204+AN204+AS204+AX204</f>
        <v>0.000609115058517944</v>
      </c>
      <c r="BA204" s="0" t="n">
        <f aca="false">AH204*1000000</f>
        <v>55.6973500861628</v>
      </c>
      <c r="BB204" s="0" t="n">
        <f aca="false">BA204*'Dist Horaria'!$H$3</f>
        <v>1.94074862497617</v>
      </c>
      <c r="BC204" s="0" t="n">
        <f aca="false">BA204*'Dist Horaria'!$I$3</f>
        <v>1.88883178232941</v>
      </c>
      <c r="BD204" s="0" t="n">
        <f aca="false">BA204*'Dist Horaria'!$J$3</f>
        <v>1.83982866373503</v>
      </c>
      <c r="BE204" s="0" t="n">
        <f aca="false">BA204*'Dist Horaria'!$K$3</f>
        <v>1.79807992057493</v>
      </c>
      <c r="BF204" s="0" t="n">
        <f aca="false">BA204*'Dist Horaria'!$L$3</f>
        <v>1.76757155994721</v>
      </c>
      <c r="BG204" s="0" t="n">
        <f aca="false">BA204*'Dist Horaria'!$M$3</f>
        <v>1.74836456420297</v>
      </c>
      <c r="BH204" s="0" t="n">
        <f aca="false">BA204*'Dist Horaria'!$N$3</f>
        <v>1.82727212343207</v>
      </c>
      <c r="BI204" s="0" t="n">
        <f aca="false">BA204*'Dist Horaria'!$O$3</f>
        <v>1.82727212343207</v>
      </c>
      <c r="BJ204" s="0" t="n">
        <f aca="false">BA204*'Dist Horaria'!$P$3</f>
        <v>2.41754267707776</v>
      </c>
      <c r="BK204" s="0" t="n">
        <f aca="false">BA204*'Dist Horaria'!$Q$3</f>
        <v>2.67324430638406</v>
      </c>
      <c r="BL204" s="0" t="n">
        <f aca="false">BA204*'Dist Horaria'!$R$3</f>
        <v>2.85920912769774</v>
      </c>
      <c r="BM204" s="0" t="n">
        <f aca="false">BA204*'Dist Horaria'!$S$3</f>
        <v>2.95219153835457</v>
      </c>
      <c r="BN204" s="0" t="n">
        <f aca="false">BA204*'Dist Horaria'!$T$3</f>
        <v>2.97543714101878</v>
      </c>
      <c r="BO204" s="0" t="n">
        <f aca="false">BA204*'Dist Horaria'!$U$3</f>
        <v>2.95219153835457</v>
      </c>
      <c r="BP204" s="0" t="n">
        <f aca="false">BA204*'Dist Horaria'!$V$3</f>
        <v>2.90570033302616</v>
      </c>
      <c r="BQ204" s="0" t="n">
        <f aca="false">BA204*'Dist Horaria'!$W$3</f>
        <v>2.83596352503353</v>
      </c>
      <c r="BR204" s="0" t="n">
        <f aca="false">BA204*'Dist Horaria'!$X$3</f>
        <v>2.78100259680726</v>
      </c>
      <c r="BS204" s="0" t="n">
        <f aca="false">BA204*'Dist Horaria'!$Y$3</f>
        <v>2.71757194568315</v>
      </c>
      <c r="BT204" s="0" t="n">
        <f aca="false">BA204*'Dist Horaria'!$Z$3</f>
        <v>2.37231270312304</v>
      </c>
      <c r="BU204" s="0" t="n">
        <f aca="false">BA204*'Dist Horaria'!$AA$3</f>
        <v>2.25593388625369</v>
      </c>
      <c r="BV204" s="0" t="n">
        <f aca="false">BA204*'Dist Horaria'!$AB$3</f>
        <v>2.0079319106316</v>
      </c>
      <c r="BW204" s="0" t="n">
        <f aca="false">BA204*'Dist Horaria'!$AC$3</f>
        <v>2.17624762823793</v>
      </c>
      <c r="BX204" s="0" t="n">
        <f aca="false">BA204*'Dist Horaria'!$AD$3</f>
        <v>2.11881737806618</v>
      </c>
      <c r="BY204" s="0" t="n">
        <f aca="false">BA204*'Dist Horaria'!$AE$3</f>
        <v>2.05805952570915</v>
      </c>
      <c r="BZ204" s="0" t="n">
        <f aca="false">AN204*1000000</f>
        <v>262.698082191781</v>
      </c>
      <c r="CA204" s="0" t="n">
        <f aca="false">BZ204*'Dist Horaria'!$H$6</f>
        <v>6.56745205479452</v>
      </c>
      <c r="CB204" s="0" t="n">
        <f aca="false">BZ204*'Dist Horaria'!$I$6</f>
        <v>6.56745205479452</v>
      </c>
      <c r="CC204" s="0" t="n">
        <f aca="false">BZ204*'Dist Horaria'!$J$6</f>
        <v>6.56745205479452</v>
      </c>
      <c r="CD204" s="0" t="n">
        <f aca="false">BZ204*'Dist Horaria'!$K$6</f>
        <v>6.56745205479452</v>
      </c>
      <c r="CE204" s="0" t="n">
        <f aca="false">BZ204*'Dist Horaria'!$L$6</f>
        <v>6.56745205479452</v>
      </c>
      <c r="CF204" s="0" t="n">
        <f aca="false">BZ204*'Dist Horaria'!$M$6</f>
        <v>17.5132054794521</v>
      </c>
      <c r="CG204" s="0" t="n">
        <f aca="false">BZ204*'Dist Horaria'!$N$6</f>
        <v>17.5132054794521</v>
      </c>
      <c r="CH204" s="0" t="n">
        <f aca="false">BZ204*'Dist Horaria'!$O$6</f>
        <v>17.5132054794521</v>
      </c>
      <c r="CI204" s="0" t="n">
        <f aca="false">BZ204*'Dist Horaria'!$P$6</f>
        <v>11.4930410958904</v>
      </c>
      <c r="CJ204" s="0" t="n">
        <f aca="false">BZ204*'Dist Horaria'!$Q$6</f>
        <v>11.4930410958904</v>
      </c>
      <c r="CK204" s="0" t="n">
        <f aca="false">BZ204*'Dist Horaria'!$R$6</f>
        <v>11.4930410958904</v>
      </c>
      <c r="CL204" s="0" t="n">
        <f aca="false">BZ204*'Dist Horaria'!$S$6</f>
        <v>11.4930410958904</v>
      </c>
      <c r="CM204" s="0" t="n">
        <f aca="false">BZ204*'Dist Horaria'!$T$6</f>
        <v>11.4930410958904</v>
      </c>
      <c r="CN204" s="0" t="n">
        <f aca="false">BZ204*'Dist Horaria'!$U$6</f>
        <v>11.4930410958904</v>
      </c>
      <c r="CO204" s="0" t="n">
        <f aca="false">BZ204*'Dist Horaria'!$V$6</f>
        <v>11.4930410958904</v>
      </c>
      <c r="CP204" s="0" t="n">
        <f aca="false">BZ204*'Dist Horaria'!$W$6</f>
        <v>11.4930410958904</v>
      </c>
      <c r="CQ204" s="0" t="n">
        <f aca="false">BZ204*'Dist Horaria'!$X$6</f>
        <v>17.5132054794521</v>
      </c>
      <c r="CR204" s="0" t="n">
        <f aca="false">BZ204*'Dist Horaria'!$Y$6</f>
        <v>17.5132054794521</v>
      </c>
      <c r="CS204" s="0" t="n">
        <f aca="false">BZ204*'Dist Horaria'!$Z$6</f>
        <v>17.5132054794521</v>
      </c>
      <c r="CT204" s="0" t="n">
        <f aca="false">BZ204*'Dist Horaria'!$AA$6</f>
        <v>6.56745205479452</v>
      </c>
      <c r="CU204" s="0" t="n">
        <f aca="false">BZ204*'Dist Horaria'!$AB$6</f>
        <v>6.56745205479452</v>
      </c>
      <c r="CV204" s="0" t="n">
        <f aca="false">BZ204*'Dist Horaria'!$AC$6</f>
        <v>6.56745205479452</v>
      </c>
      <c r="CW204" s="0" t="n">
        <f aca="false">BZ204*'Dist Horaria'!$AD$6</f>
        <v>6.56745205479452</v>
      </c>
      <c r="CX204" s="0" t="n">
        <f aca="false">BZ204*'Dist Horaria'!$AE$6</f>
        <v>6.56745205479452</v>
      </c>
      <c r="CY204" s="0" t="n">
        <f aca="false">AS204*1000000</f>
        <v>274.789783706301</v>
      </c>
      <c r="CZ204" s="0" t="n">
        <f aca="false">CY204*'Dist Horaria'!$H$6</f>
        <v>6.86974459265754</v>
      </c>
      <c r="DA204" s="0" t="n">
        <f aca="false">CY204*'Dist Horaria'!$I$6</f>
        <v>6.86974459265754</v>
      </c>
      <c r="DB204" s="0" t="n">
        <f aca="false">CY204*'Dist Horaria'!$J$6</f>
        <v>6.86974459265754</v>
      </c>
      <c r="DC204" s="0" t="n">
        <f aca="false">CY204*'Dist Horaria'!$K$6</f>
        <v>6.86974459265754</v>
      </c>
      <c r="DD204" s="0" t="n">
        <f aca="false">CY204*'Dist Horaria'!$L$6</f>
        <v>6.86974459265754</v>
      </c>
      <c r="DE204" s="0" t="n">
        <f aca="false">CY204*'Dist Horaria'!$M$6</f>
        <v>18.3193189137534</v>
      </c>
      <c r="DF204" s="0" t="n">
        <f aca="false">CY204*'Dist Horaria'!$N$6</f>
        <v>18.3193189137534</v>
      </c>
      <c r="DG204" s="0" t="n">
        <f aca="false">CY204*'Dist Horaria'!$O$6</f>
        <v>18.3193189137534</v>
      </c>
      <c r="DH204" s="0" t="n">
        <f aca="false">CY204*'Dist Horaria'!$P$6</f>
        <v>12.0220530371507</v>
      </c>
      <c r="DI204" s="0" t="n">
        <f aca="false">CY204*'Dist Horaria'!$Q$6</f>
        <v>12.0220530371507</v>
      </c>
      <c r="DJ204" s="0" t="n">
        <f aca="false">CY204*'Dist Horaria'!$R$6</f>
        <v>12.0220530371507</v>
      </c>
      <c r="DK204" s="0" t="n">
        <f aca="false">CY204*'Dist Horaria'!$S$6</f>
        <v>12.0220530371507</v>
      </c>
      <c r="DL204" s="0" t="n">
        <f aca="false">CY204*'Dist Horaria'!$T$6</f>
        <v>12.0220530371507</v>
      </c>
      <c r="DM204" s="0" t="n">
        <f aca="false">CY204*'Dist Horaria'!$U$6</f>
        <v>12.0220530371507</v>
      </c>
      <c r="DN204" s="0" t="n">
        <f aca="false">CY204*'Dist Horaria'!$V$6</f>
        <v>12.0220530371507</v>
      </c>
      <c r="DO204" s="0" t="n">
        <f aca="false">CY204*'Dist Horaria'!$W$6</f>
        <v>12.0220530371507</v>
      </c>
      <c r="DP204" s="0" t="n">
        <f aca="false">CY204*'Dist Horaria'!$X$6</f>
        <v>18.3193189137534</v>
      </c>
      <c r="DQ204" s="0" t="n">
        <f aca="false">CY204*'Dist Horaria'!$Y$6</f>
        <v>18.3193189137534</v>
      </c>
      <c r="DR204" s="0" t="n">
        <f aca="false">CY204*'Dist Horaria'!$Z$6</f>
        <v>18.3193189137534</v>
      </c>
      <c r="DS204" s="0" t="n">
        <f aca="false">CY204*'Dist Horaria'!$AA$6</f>
        <v>6.86974459265754</v>
      </c>
      <c r="DT204" s="0" t="n">
        <f aca="false">CY204*'Dist Horaria'!$AB$6</f>
        <v>6.86974459265754</v>
      </c>
      <c r="DU204" s="0" t="n">
        <f aca="false">CY204*'Dist Horaria'!$AC$6</f>
        <v>6.86974459265754</v>
      </c>
      <c r="DV204" s="0" t="n">
        <f aca="false">CY204*'Dist Horaria'!$AD$6</f>
        <v>6.86974459265754</v>
      </c>
      <c r="DW204" s="0" t="n">
        <f aca="false">CY204*'Dist Horaria'!$AE$6</f>
        <v>6.86974459265754</v>
      </c>
      <c r="DX204" s="0" t="n">
        <f aca="false">AX204*1000000</f>
        <v>15.9298425336986</v>
      </c>
      <c r="DY204" s="0" t="n">
        <f aca="false">DX204*'Dist Horaria'!$H$6</f>
        <v>0.398246063342466</v>
      </c>
      <c r="DZ204" s="0" t="n">
        <f aca="false">DX204*'Dist Horaria'!$I$6</f>
        <v>0.398246063342466</v>
      </c>
      <c r="EA204" s="0" t="n">
        <f aca="false">DX204*'Dist Horaria'!$J$6</f>
        <v>0.398246063342466</v>
      </c>
      <c r="EB204" s="0" t="n">
        <f aca="false">DX204*'Dist Horaria'!$K$6</f>
        <v>0.398246063342466</v>
      </c>
      <c r="EC204" s="0" t="n">
        <f aca="false">DX204*'Dist Horaria'!$L$6</f>
        <v>0.398246063342466</v>
      </c>
      <c r="ED204" s="0" t="n">
        <f aca="false">DX204*'Dist Horaria'!$M$6</f>
        <v>1.06198950224658</v>
      </c>
      <c r="EE204" s="0" t="n">
        <f aca="false">DX204*'Dist Horaria'!$N$6</f>
        <v>1.06198950224658</v>
      </c>
      <c r="EF204" s="0" t="n">
        <f aca="false">DX204*'Dist Horaria'!$O$6</f>
        <v>1.06198950224658</v>
      </c>
      <c r="EG204" s="0" t="n">
        <f aca="false">DX204*'Dist Horaria'!$P$6</f>
        <v>0.696930610849315</v>
      </c>
      <c r="EH204" s="0" t="n">
        <f aca="false">DX204*'Dist Horaria'!$Q$6</f>
        <v>0.696930610849315</v>
      </c>
      <c r="EI204" s="0" t="n">
        <f aca="false">DX204*'Dist Horaria'!$R$6</f>
        <v>0.696930610849315</v>
      </c>
      <c r="EJ204" s="0" t="n">
        <f aca="false">DX204*'Dist Horaria'!$S$6</f>
        <v>0.696930610849315</v>
      </c>
      <c r="EK204" s="0" t="n">
        <f aca="false">DX204*'Dist Horaria'!$T$6</f>
        <v>0.696930610849315</v>
      </c>
      <c r="EL204" s="0" t="n">
        <f aca="false">DX204*'Dist Horaria'!$U$6</f>
        <v>0.696930610849315</v>
      </c>
      <c r="EM204" s="0" t="n">
        <f aca="false">DX204*'Dist Horaria'!$V$6</f>
        <v>0.696930610849315</v>
      </c>
      <c r="EN204" s="0" t="n">
        <f aca="false">DX204*'Dist Horaria'!$W$6</f>
        <v>0.696930610849315</v>
      </c>
      <c r="EO204" s="0" t="n">
        <f aca="false">DX204*'Dist Horaria'!$X$6</f>
        <v>1.06198950224658</v>
      </c>
      <c r="EP204" s="0" t="n">
        <f aca="false">DX204*'Dist Horaria'!$Y$6</f>
        <v>1.06198950224658</v>
      </c>
      <c r="EQ204" s="0" t="n">
        <f aca="false">DX204*'Dist Horaria'!$Z$6</f>
        <v>1.06198950224658</v>
      </c>
      <c r="ER204" s="0" t="n">
        <f aca="false">DX204*'Dist Horaria'!$AA$6</f>
        <v>0.398246063342466</v>
      </c>
      <c r="ES204" s="0" t="n">
        <f aca="false">DX204*'Dist Horaria'!$AB$6</f>
        <v>0.398246063342466</v>
      </c>
      <c r="ET204" s="0" t="n">
        <f aca="false">DX204*'Dist Horaria'!$AC$6</f>
        <v>0.398246063342466</v>
      </c>
      <c r="EU204" s="0" t="n">
        <f aca="false">DX204*'Dist Horaria'!$AD$6</f>
        <v>0.398246063342466</v>
      </c>
      <c r="EV204" s="0" t="n">
        <f aca="false">DX204*'Dist Horaria'!$AE$6</f>
        <v>0.398246063342466</v>
      </c>
      <c r="EW204" s="0" t="n">
        <f aca="false">BB204+CA204+CZ204+DY204</f>
        <v>15.7761913357707</v>
      </c>
      <c r="EX204" s="0" t="n">
        <f aca="false">BC204+CB204+DA204+DZ204</f>
        <v>15.7242744931239</v>
      </c>
      <c r="EY204" s="0" t="n">
        <f aca="false">BD204+CC204+DB204+EA204</f>
        <v>15.6752713745296</v>
      </c>
      <c r="EZ204" s="0" t="n">
        <f aca="false">BE204+CD204+DC204+EB204</f>
        <v>15.6335226313695</v>
      </c>
      <c r="FA204" s="0" t="n">
        <f aca="false">BF204+CE204+DD204+EC204</f>
        <v>15.6030142707417</v>
      </c>
      <c r="FB204" s="0" t="n">
        <f aca="false">BG204+CF204+DE204+ED204</f>
        <v>38.642878459655</v>
      </c>
      <c r="FC204" s="0" t="n">
        <f aca="false">BH204+CG204+DF204+EE204</f>
        <v>38.7217860188841</v>
      </c>
      <c r="FD204" s="0" t="n">
        <f aca="false">BI204+CH204+DG204+EF204</f>
        <v>38.7217860188841</v>
      </c>
      <c r="FE204" s="0" t="n">
        <f aca="false">BJ204+CI204+DH204+EG204</f>
        <v>26.6295674209682</v>
      </c>
      <c r="FF204" s="0" t="n">
        <f aca="false">BK204+CJ204+DI204+EH204</f>
        <v>26.8852690502745</v>
      </c>
      <c r="FG204" s="0" t="n">
        <f aca="false">BL204+CK204+DJ204+EI204</f>
        <v>27.0712338715881</v>
      </c>
      <c r="FH204" s="0" t="n">
        <f aca="false">BM204+CL204+DK204+EJ204</f>
        <v>27.164216282245</v>
      </c>
      <c r="FI204" s="0" t="n">
        <f aca="false">BN204+CM204+DL204+EK204</f>
        <v>27.1874618849092</v>
      </c>
      <c r="FJ204" s="0" t="n">
        <f aca="false">BO204+CN204+DM204+EL204</f>
        <v>27.164216282245</v>
      </c>
      <c r="FK204" s="0" t="n">
        <f aca="false">BP204+CO204+DN204+EM204</f>
        <v>27.1177250769166</v>
      </c>
      <c r="FL204" s="0" t="n">
        <f aca="false">BQ204+CP204+DO204+EN204</f>
        <v>27.0479882689239</v>
      </c>
      <c r="FM204" s="0" t="n">
        <f aca="false">BR204+CQ204+DP204+EO204</f>
        <v>39.6755164922593</v>
      </c>
      <c r="FN204" s="0" t="n">
        <f aca="false">BS204+CR204+DQ204+EP204</f>
        <v>39.6120858411352</v>
      </c>
      <c r="FO204" s="0" t="n">
        <f aca="false">BT204+CS204+DR204+EQ204</f>
        <v>39.2668265985751</v>
      </c>
      <c r="FP204" s="0" t="n">
        <f aca="false">BU204+CT204+DS204+ER204</f>
        <v>16.0913765970482</v>
      </c>
      <c r="FQ204" s="0" t="n">
        <f aca="false">BV204+CU204+DT204+ES204</f>
        <v>15.8433746214261</v>
      </c>
      <c r="FR204" s="0" t="n">
        <f aca="false">BW204+CV204+DU204+ET204</f>
        <v>16.0116903390325</v>
      </c>
      <c r="FS204" s="0" t="n">
        <f aca="false">BX204+CW204+DV204+EU204</f>
        <v>15.9542600888607</v>
      </c>
      <c r="FT204" s="0" t="n">
        <f aca="false">BY204+CX204+DW204+EV204</f>
        <v>15.8935022365037</v>
      </c>
      <c r="FU204" s="0" t="n">
        <f aca="false">AM204*'Dist Horaria'!$H$10</f>
        <v>0.0086537202992657</v>
      </c>
      <c r="FV204" s="0" t="n">
        <f aca="false">AM204*'Dist Horaria'!$I$10</f>
        <v>0.00809892714941289</v>
      </c>
      <c r="FW204" s="0" t="n">
        <f aca="false">AM204*'Dist Horaria'!$J$10</f>
        <v>0.00806386615449811</v>
      </c>
      <c r="FX204" s="0" t="n">
        <f aca="false">AM204*'Dist Horaria'!$K$10</f>
        <v>0.00783195213502451</v>
      </c>
      <c r="FY204" s="0" t="n">
        <f aca="false">AM204*'Dist Horaria'!$L$10</f>
        <v>0.00783508635740391</v>
      </c>
      <c r="FZ204" s="0" t="n">
        <f aca="false">AM204*'Dist Horaria'!$M$10</f>
        <v>0.0083838648369051</v>
      </c>
      <c r="GA204" s="0" t="n">
        <f aca="false">AM204*'Dist Horaria'!$N$10</f>
        <v>0.0079314826744258</v>
      </c>
      <c r="GB204" s="0" t="n">
        <f aca="false">AM204*'Dist Horaria'!$O$10</f>
        <v>0.00779610704226187</v>
      </c>
      <c r="GC204" s="0" t="n">
        <f aca="false">AM204*'Dist Horaria'!$P$10</f>
        <v>0.00791708477258879</v>
      </c>
      <c r="GD204" s="0" t="n">
        <f aca="false">AM204*'Dist Horaria'!$Q$10</f>
        <v>0.00716469462705182</v>
      </c>
      <c r="GE204" s="0" t="n">
        <f aca="false">AM204*'Dist Horaria'!$R$10</f>
        <v>0.00874200342679958</v>
      </c>
      <c r="GF204" s="0" t="n">
        <f aca="false">AM204*'Dist Horaria'!$S$10</f>
        <v>0.00746601052436193</v>
      </c>
      <c r="GG204" s="0" t="n">
        <f aca="false">AR204*'Dist Horaria'!$H$10</f>
        <v>0.00905204145173029</v>
      </c>
      <c r="GH204" s="0" t="n">
        <f aca="false">AR204*'Dist Horaria'!$I$10</f>
        <v>0.00847171178819474</v>
      </c>
      <c r="GI204" s="0" t="n">
        <f aca="false">AR204*'Dist Horaria'!$J$10</f>
        <v>0.0084350369745502</v>
      </c>
      <c r="GJ204" s="0" t="n">
        <f aca="false">AR204*'Dist Horaria'!$K$10</f>
        <v>0.00819244820984394</v>
      </c>
      <c r="GK204" s="0" t="n">
        <f aca="false">AR204*'Dist Horaria'!$L$10</f>
        <v>0.00819572669700508</v>
      </c>
      <c r="GL204" s="0" t="n">
        <f aca="false">AR204*'Dist Horaria'!$M$10</f>
        <v>0.00876976484158017</v>
      </c>
      <c r="GM204" s="0" t="n">
        <f aca="false">AR204*'Dist Horaria'!$N$10</f>
        <v>0.00829656002964125</v>
      </c>
      <c r="GN204" s="0" t="n">
        <f aca="false">AR204*'Dist Horaria'!$O$10</f>
        <v>0.0081549532071968</v>
      </c>
      <c r="GO204" s="0" t="n">
        <f aca="false">AR204*'Dist Horaria'!$P$10</f>
        <v>0.0082814994083432</v>
      </c>
      <c r="GP204" s="0" t="n">
        <f aca="false">AR204*'Dist Horaria'!$Q$10</f>
        <v>0.00749447757845438</v>
      </c>
      <c r="GQ204" s="0" t="n">
        <f aca="false">AR204*'Dist Horaria'!$R$10</f>
        <v>0.00914438815376004</v>
      </c>
      <c r="GR204" s="0" t="n">
        <f aca="false">AR204*'Dist Horaria'!$S$10</f>
        <v>0.0078096627124999</v>
      </c>
      <c r="GS204" s="0" t="n">
        <f aca="false">AW204*'Dist Horaria'!$H$10</f>
        <v>0.000524756026187263</v>
      </c>
      <c r="GT204" s="0" t="n">
        <f aca="false">AW204*'Dist Horaria'!$I$10</f>
        <v>0.000491113726851869</v>
      </c>
      <c r="GU204" s="0" t="n">
        <f aca="false">AW204*'Dist Horaria'!$J$10</f>
        <v>0.000488987650698563</v>
      </c>
      <c r="GV204" s="0" t="n">
        <f aca="false">AW204*'Dist Horaria'!$K$10</f>
        <v>0.000474924533903996</v>
      </c>
      <c r="GW204" s="0" t="n">
        <f aca="false">AW204*'Dist Horaria'!$L$10</f>
        <v>0.00047511459113073</v>
      </c>
      <c r="GX204" s="0" t="n">
        <f aca="false">AW204*'Dist Horaria'!$M$10</f>
        <v>0.000508392164729285</v>
      </c>
      <c r="GY204" s="0" t="n">
        <f aca="false">AW204*'Dist Horaria'!$N$10</f>
        <v>0.000480960001718334</v>
      </c>
      <c r="GZ204" s="0" t="n">
        <f aca="false">AW204*'Dist Horaria'!$O$10</f>
        <v>0.000472750910562133</v>
      </c>
      <c r="HA204" s="0" t="n">
        <f aca="false">AW204*'Dist Horaria'!$P$10</f>
        <v>0.000480086922222794</v>
      </c>
      <c r="HB204" s="0" t="n">
        <f aca="false">AW204*'Dist Horaria'!$Q$10</f>
        <v>0.000434462468316196</v>
      </c>
      <c r="HC204" s="0" t="n">
        <f aca="false">AW204*'Dist Horaria'!$R$10</f>
        <v>0.000530109458188988</v>
      </c>
      <c r="HD204" s="0" t="n">
        <f aca="false">AW204*'Dist Horaria'!$S$10</f>
        <v>0.000452734070289849</v>
      </c>
    </row>
    <row r="205" customFormat="false" ht="13.8" hidden="false" customHeight="false" outlineLevel="0" collapsed="false">
      <c r="A205" s="0" t="n">
        <v>4.7342519790786</v>
      </c>
      <c r="B205" s="0" t="n">
        <v>-74.0671446702751</v>
      </c>
      <c r="C205" s="0" t="n">
        <v>33</v>
      </c>
      <c r="D205" s="0" t="n">
        <v>39</v>
      </c>
      <c r="E205" s="0" t="n">
        <v>566</v>
      </c>
      <c r="F205" s="0" t="n">
        <v>107</v>
      </c>
      <c r="G205" s="0" t="s">
        <v>682</v>
      </c>
      <c r="H205" s="1" t="n">
        <v>41477</v>
      </c>
      <c r="I205" s="0" t="s">
        <v>1114</v>
      </c>
      <c r="J205" s="0" t="s">
        <v>1115</v>
      </c>
      <c r="L205" s="0" t="s">
        <v>1116</v>
      </c>
      <c r="M205" s="0" t="s">
        <v>1117</v>
      </c>
      <c r="N205" s="0" t="n">
        <v>5</v>
      </c>
      <c r="O205" s="0" t="s">
        <v>231</v>
      </c>
      <c r="P205" s="0" t="s">
        <v>85</v>
      </c>
      <c r="Q205" s="0" t="s">
        <v>86</v>
      </c>
      <c r="R205" s="0" t="n">
        <v>30</v>
      </c>
      <c r="S205" s="0" t="n">
        <v>365</v>
      </c>
      <c r="T205" s="0" t="n">
        <v>24</v>
      </c>
      <c r="U205" s="0" t="n">
        <v>3</v>
      </c>
      <c r="V205" s="0" t="n">
        <v>53000</v>
      </c>
      <c r="W205" s="0" t="n">
        <f aca="false">V205*12</f>
        <v>636000</v>
      </c>
      <c r="X205" s="0" t="n">
        <v>1</v>
      </c>
      <c r="Y205" s="0" t="s">
        <v>1118</v>
      </c>
      <c r="Z205" s="0" t="n">
        <v>10098</v>
      </c>
      <c r="AB205" s="0" t="n">
        <v>0.005</v>
      </c>
      <c r="AC205" s="0" t="n">
        <v>-1</v>
      </c>
      <c r="AD205" s="0" t="n">
        <v>1788.44089634334</v>
      </c>
      <c r="AE205" s="0" t="n">
        <v>0.811952166939878</v>
      </c>
      <c r="AF205" s="0" t="n">
        <f aca="false">AE205/S205</f>
        <v>0.00222452648476679</v>
      </c>
      <c r="AG205" s="0" t="n">
        <f aca="false">AE205*EXP(AB205*AC205)</f>
        <v>0.807902538612719</v>
      </c>
      <c r="AH205" s="0" t="n">
        <f aca="false">AG205/S205</f>
        <v>0.00221343161263759</v>
      </c>
      <c r="AI205" s="0" t="s">
        <v>90</v>
      </c>
      <c r="AJ205" s="0" t="n">
        <f aca="false">IF(AI205="A",'FE DISTRIBUCIÓN'!$C$2,'FE DISTRIBUCIÓN'!$C$3)</f>
        <v>4.994E-006</v>
      </c>
      <c r="AK205" s="0" t="n">
        <f aca="false">W205*AJ205</f>
        <v>3.176184</v>
      </c>
      <c r="AL205" s="0" t="n">
        <f aca="false">AK205/365</f>
        <v>0.00870187397260274</v>
      </c>
      <c r="AM205" s="0" t="n">
        <f aca="false">AK205*EXP(AB205*AC205)</f>
        <v>3.16034271621213</v>
      </c>
      <c r="AN205" s="0" t="n">
        <f aca="false">AM205/365</f>
        <v>0.00865847319510173</v>
      </c>
      <c r="AO205" s="0" t="n">
        <v>5.223868284E-006</v>
      </c>
      <c r="AP205" s="0" t="n">
        <f aca="false">AO205*W205</f>
        <v>3.322380228624</v>
      </c>
      <c r="AQ205" s="0" t="n">
        <f aca="false">AP205/365</f>
        <v>0.00910241158527123</v>
      </c>
      <c r="AR205" s="0" t="n">
        <f aca="false">AP205*EXP(AB205*AC205)</f>
        <v>3.30580978810392</v>
      </c>
      <c r="AS205" s="0" t="n">
        <f aca="false">AR205/365</f>
        <v>0.00905701311809292</v>
      </c>
      <c r="AT205" s="0" t="n">
        <v>3.02832944E-007</v>
      </c>
      <c r="AU205" s="0" t="n">
        <f aca="false">AT205*W205</f>
        <v>0.192601752384</v>
      </c>
      <c r="AV205" s="0" t="n">
        <f aca="false">AU205/365</f>
        <v>0.000527676033928767</v>
      </c>
      <c r="AW205" s="0" t="n">
        <f aca="false">AU205*EXP(AB205*AC205)</f>
        <v>0.191641147136459</v>
      </c>
      <c r="AX205" s="0" t="n">
        <f aca="false">AW205/365</f>
        <v>0.000525044238730024</v>
      </c>
      <c r="AY205" s="0" t="n">
        <f aca="false">AW205+AR205+AM205+AG205</f>
        <v>7.46569619006523</v>
      </c>
      <c r="AZ205" s="0" t="n">
        <f aca="false">AH205+AN205+AS205+AX205</f>
        <v>0.0204539621645623</v>
      </c>
      <c r="BA205" s="0" t="n">
        <f aca="false">AH205*1000000</f>
        <v>2213.43161263759</v>
      </c>
      <c r="BB205" s="0" t="n">
        <f aca="false">BA205*'Dist Horaria'!$H$3</f>
        <v>77.126009622716</v>
      </c>
      <c r="BC205" s="0" t="n">
        <f aca="false">BA205*'Dist Horaria'!$I$3</f>
        <v>75.0628166599469</v>
      </c>
      <c r="BD205" s="0" t="n">
        <f aca="false">BA205*'Dist Horaria'!$J$3</f>
        <v>73.1154160808019</v>
      </c>
      <c r="BE205" s="0" t="n">
        <f aca="false">BA205*'Dist Horaria'!$K$3</f>
        <v>71.4563068457037</v>
      </c>
      <c r="BF205" s="0" t="n">
        <f aca="false">BA205*'Dist Horaria'!$L$3</f>
        <v>70.2438942307647</v>
      </c>
      <c r="BG205" s="0" t="n">
        <f aca="false">BA205*'Dist Horaria'!$M$3</f>
        <v>69.4806016953329</v>
      </c>
      <c r="BH205" s="0" t="n">
        <f aca="false">BA205*'Dist Horaria'!$N$3</f>
        <v>72.6164149037455</v>
      </c>
      <c r="BI205" s="0" t="n">
        <f aca="false">BA205*'Dist Horaria'!$O$3</f>
        <v>72.6164149037455</v>
      </c>
      <c r="BJ205" s="0" t="n">
        <f aca="false">BA205*'Dist Horaria'!$P$3</f>
        <v>96.0739672186633</v>
      </c>
      <c r="BK205" s="0" t="n">
        <f aca="false">BA205*'Dist Horaria'!$Q$3</f>
        <v>106.23563682833</v>
      </c>
      <c r="BL205" s="0" t="n">
        <f aca="false">BA205*'Dist Horaria'!$R$3</f>
        <v>113.625941998996</v>
      </c>
      <c r="BM205" s="0" t="n">
        <f aca="false">BA205*'Dist Horaria'!$S$3</f>
        <v>117.321094584329</v>
      </c>
      <c r="BN205" s="0" t="n">
        <f aca="false">BA205*'Dist Horaria'!$T$3</f>
        <v>118.244882730663</v>
      </c>
      <c r="BO205" s="0" t="n">
        <f aca="false">BA205*'Dist Horaria'!$U$3</f>
        <v>117.321094584329</v>
      </c>
      <c r="BP205" s="0" t="n">
        <f aca="false">BA205*'Dist Horaria'!$V$3</f>
        <v>115.473518291663</v>
      </c>
      <c r="BQ205" s="0" t="n">
        <f aca="false">BA205*'Dist Horaria'!$W$3</f>
        <v>112.702153852663</v>
      </c>
      <c r="BR205" s="0" t="n">
        <f aca="false">BA205*'Dist Horaria'!$X$3</f>
        <v>110.517987894898</v>
      </c>
      <c r="BS205" s="0" t="n">
        <f aca="false">BA205*'Dist Horaria'!$Y$3</f>
        <v>107.997232272034</v>
      </c>
      <c r="BT205" s="0" t="n">
        <f aca="false">BA205*'Dist Horaria'!$Z$3</f>
        <v>94.2765126892239</v>
      </c>
      <c r="BU205" s="0" t="n">
        <f aca="false">BA205*'Dist Horaria'!$AA$3</f>
        <v>89.6515789733202</v>
      </c>
      <c r="BV205" s="0" t="n">
        <f aca="false">BA205*'Dist Horaria'!$AB$3</f>
        <v>79.7958962166124</v>
      </c>
      <c r="BW205" s="0" t="n">
        <f aca="false">BA205*'Dist Horaria'!$AC$3</f>
        <v>86.4848200106045</v>
      </c>
      <c r="BX205" s="0" t="n">
        <f aca="false">BA205*'Dist Horaria'!$AD$3</f>
        <v>84.202522359905</v>
      </c>
      <c r="BY205" s="0" t="n">
        <f aca="false">BA205*'Dist Horaria'!$AE$3</f>
        <v>81.7879846679862</v>
      </c>
      <c r="BZ205" s="0" t="n">
        <f aca="false">AN205*1000000</f>
        <v>8658.47319510173</v>
      </c>
      <c r="CA205" s="0" t="n">
        <f aca="false">BZ205*'Dist Horaria'!$H$6</f>
        <v>216.461829877543</v>
      </c>
      <c r="CB205" s="0" t="n">
        <f aca="false">BZ205*'Dist Horaria'!$I$6</f>
        <v>216.461829877543</v>
      </c>
      <c r="CC205" s="0" t="n">
        <f aca="false">BZ205*'Dist Horaria'!$J$6</f>
        <v>216.461829877543</v>
      </c>
      <c r="CD205" s="0" t="n">
        <f aca="false">BZ205*'Dist Horaria'!$K$6</f>
        <v>216.461829877543</v>
      </c>
      <c r="CE205" s="0" t="n">
        <f aca="false">BZ205*'Dist Horaria'!$L$6</f>
        <v>216.461829877543</v>
      </c>
      <c r="CF205" s="0" t="n">
        <f aca="false">BZ205*'Dist Horaria'!$M$6</f>
        <v>577.231546340115</v>
      </c>
      <c r="CG205" s="0" t="n">
        <f aca="false">BZ205*'Dist Horaria'!$N$6</f>
        <v>577.231546340115</v>
      </c>
      <c r="CH205" s="0" t="n">
        <f aca="false">BZ205*'Dist Horaria'!$O$6</f>
        <v>577.231546340115</v>
      </c>
      <c r="CI205" s="0" t="n">
        <f aca="false">BZ205*'Dist Horaria'!$P$6</f>
        <v>378.808202285701</v>
      </c>
      <c r="CJ205" s="0" t="n">
        <f aca="false">BZ205*'Dist Horaria'!$Q$6</f>
        <v>378.808202285701</v>
      </c>
      <c r="CK205" s="0" t="n">
        <f aca="false">BZ205*'Dist Horaria'!$R$6</f>
        <v>378.808202285701</v>
      </c>
      <c r="CL205" s="0" t="n">
        <f aca="false">BZ205*'Dist Horaria'!$S$6</f>
        <v>378.808202285701</v>
      </c>
      <c r="CM205" s="0" t="n">
        <f aca="false">BZ205*'Dist Horaria'!$T$6</f>
        <v>378.808202285701</v>
      </c>
      <c r="CN205" s="0" t="n">
        <f aca="false">BZ205*'Dist Horaria'!$U$6</f>
        <v>378.808202285701</v>
      </c>
      <c r="CO205" s="0" t="n">
        <f aca="false">BZ205*'Dist Horaria'!$V$6</f>
        <v>378.808202285701</v>
      </c>
      <c r="CP205" s="0" t="n">
        <f aca="false">BZ205*'Dist Horaria'!$W$6</f>
        <v>378.808202285701</v>
      </c>
      <c r="CQ205" s="0" t="n">
        <f aca="false">BZ205*'Dist Horaria'!$X$6</f>
        <v>577.231546340115</v>
      </c>
      <c r="CR205" s="0" t="n">
        <f aca="false">BZ205*'Dist Horaria'!$Y$6</f>
        <v>577.231546340115</v>
      </c>
      <c r="CS205" s="0" t="n">
        <f aca="false">BZ205*'Dist Horaria'!$Z$6</f>
        <v>577.231546340115</v>
      </c>
      <c r="CT205" s="0" t="n">
        <f aca="false">BZ205*'Dist Horaria'!$AA$6</f>
        <v>216.461829877543</v>
      </c>
      <c r="CU205" s="0" t="n">
        <f aca="false">BZ205*'Dist Horaria'!$AB$6</f>
        <v>216.461829877543</v>
      </c>
      <c r="CV205" s="0" t="n">
        <f aca="false">BZ205*'Dist Horaria'!$AC$6</f>
        <v>216.461829877543</v>
      </c>
      <c r="CW205" s="0" t="n">
        <f aca="false">BZ205*'Dist Horaria'!$AD$6</f>
        <v>216.461829877543</v>
      </c>
      <c r="CX205" s="0" t="n">
        <f aca="false">BZ205*'Dist Horaria'!$AE$6</f>
        <v>216.461829877543</v>
      </c>
      <c r="CY205" s="0" t="n">
        <f aca="false">AS205*1000000</f>
        <v>9057.01311809292</v>
      </c>
      <c r="CZ205" s="0" t="n">
        <f aca="false">CY205*'Dist Horaria'!$H$6</f>
        <v>226.425327952323</v>
      </c>
      <c r="DA205" s="0" t="n">
        <f aca="false">CY205*'Dist Horaria'!$I$6</f>
        <v>226.425327952323</v>
      </c>
      <c r="DB205" s="0" t="n">
        <f aca="false">CY205*'Dist Horaria'!$J$6</f>
        <v>226.425327952323</v>
      </c>
      <c r="DC205" s="0" t="n">
        <f aca="false">CY205*'Dist Horaria'!$K$6</f>
        <v>226.425327952323</v>
      </c>
      <c r="DD205" s="0" t="n">
        <f aca="false">CY205*'Dist Horaria'!$L$6</f>
        <v>226.425327952323</v>
      </c>
      <c r="DE205" s="0" t="n">
        <f aca="false">CY205*'Dist Horaria'!$M$6</f>
        <v>603.800874539528</v>
      </c>
      <c r="DF205" s="0" t="n">
        <f aca="false">CY205*'Dist Horaria'!$N$6</f>
        <v>603.800874539528</v>
      </c>
      <c r="DG205" s="0" t="n">
        <f aca="false">CY205*'Dist Horaria'!$O$6</f>
        <v>603.800874539528</v>
      </c>
      <c r="DH205" s="0" t="n">
        <f aca="false">CY205*'Dist Horaria'!$P$6</f>
        <v>396.244323916565</v>
      </c>
      <c r="DI205" s="0" t="n">
        <f aca="false">CY205*'Dist Horaria'!$Q$6</f>
        <v>396.244323916565</v>
      </c>
      <c r="DJ205" s="0" t="n">
        <f aca="false">CY205*'Dist Horaria'!$R$6</f>
        <v>396.244323916565</v>
      </c>
      <c r="DK205" s="0" t="n">
        <f aca="false">CY205*'Dist Horaria'!$S$6</f>
        <v>396.244323916565</v>
      </c>
      <c r="DL205" s="0" t="n">
        <f aca="false">CY205*'Dist Horaria'!$T$6</f>
        <v>396.244323916565</v>
      </c>
      <c r="DM205" s="0" t="n">
        <f aca="false">CY205*'Dist Horaria'!$U$6</f>
        <v>396.244323916565</v>
      </c>
      <c r="DN205" s="0" t="n">
        <f aca="false">CY205*'Dist Horaria'!$V$6</f>
        <v>396.244323916565</v>
      </c>
      <c r="DO205" s="0" t="n">
        <f aca="false">CY205*'Dist Horaria'!$W$6</f>
        <v>396.244323916565</v>
      </c>
      <c r="DP205" s="0" t="n">
        <f aca="false">CY205*'Dist Horaria'!$X$6</f>
        <v>603.800874539528</v>
      </c>
      <c r="DQ205" s="0" t="n">
        <f aca="false">CY205*'Dist Horaria'!$Y$6</f>
        <v>603.800874539528</v>
      </c>
      <c r="DR205" s="0" t="n">
        <f aca="false">CY205*'Dist Horaria'!$Z$6</f>
        <v>603.800874539528</v>
      </c>
      <c r="DS205" s="0" t="n">
        <f aca="false">CY205*'Dist Horaria'!$AA$6</f>
        <v>226.425327952323</v>
      </c>
      <c r="DT205" s="0" t="n">
        <f aca="false">CY205*'Dist Horaria'!$AB$6</f>
        <v>226.425327952323</v>
      </c>
      <c r="DU205" s="0" t="n">
        <f aca="false">CY205*'Dist Horaria'!$AC$6</f>
        <v>226.425327952323</v>
      </c>
      <c r="DV205" s="0" t="n">
        <f aca="false">CY205*'Dist Horaria'!$AD$6</f>
        <v>226.425327952323</v>
      </c>
      <c r="DW205" s="0" t="n">
        <f aca="false">CY205*'Dist Horaria'!$AE$6</f>
        <v>226.425327952323</v>
      </c>
      <c r="DX205" s="0" t="n">
        <f aca="false">AX205*1000000</f>
        <v>525.044238730024</v>
      </c>
      <c r="DY205" s="0" t="n">
        <f aca="false">DX205*'Dist Horaria'!$H$6</f>
        <v>13.1261059682506</v>
      </c>
      <c r="DZ205" s="0" t="n">
        <f aca="false">DX205*'Dist Horaria'!$I$6</f>
        <v>13.1261059682506</v>
      </c>
      <c r="EA205" s="0" t="n">
        <f aca="false">DX205*'Dist Horaria'!$J$6</f>
        <v>13.1261059682506</v>
      </c>
      <c r="EB205" s="0" t="n">
        <f aca="false">DX205*'Dist Horaria'!$K$6</f>
        <v>13.1261059682506</v>
      </c>
      <c r="EC205" s="0" t="n">
        <f aca="false">DX205*'Dist Horaria'!$L$6</f>
        <v>13.1261059682506</v>
      </c>
      <c r="ED205" s="0" t="n">
        <f aca="false">DX205*'Dist Horaria'!$M$6</f>
        <v>35.0029492486683</v>
      </c>
      <c r="EE205" s="0" t="n">
        <f aca="false">DX205*'Dist Horaria'!$N$6</f>
        <v>35.0029492486683</v>
      </c>
      <c r="EF205" s="0" t="n">
        <f aca="false">DX205*'Dist Horaria'!$O$6</f>
        <v>35.0029492486683</v>
      </c>
      <c r="EG205" s="0" t="n">
        <f aca="false">DX205*'Dist Horaria'!$P$6</f>
        <v>22.9706854444386</v>
      </c>
      <c r="EH205" s="0" t="n">
        <f aca="false">DX205*'Dist Horaria'!$Q$6</f>
        <v>22.9706854444386</v>
      </c>
      <c r="EI205" s="0" t="n">
        <f aca="false">DX205*'Dist Horaria'!$R$6</f>
        <v>22.9706854444386</v>
      </c>
      <c r="EJ205" s="0" t="n">
        <f aca="false">DX205*'Dist Horaria'!$S$6</f>
        <v>22.9706854444386</v>
      </c>
      <c r="EK205" s="0" t="n">
        <f aca="false">DX205*'Dist Horaria'!$T$6</f>
        <v>22.9706854444386</v>
      </c>
      <c r="EL205" s="0" t="n">
        <f aca="false">DX205*'Dist Horaria'!$U$6</f>
        <v>22.9706854444386</v>
      </c>
      <c r="EM205" s="0" t="n">
        <f aca="false">DX205*'Dist Horaria'!$V$6</f>
        <v>22.9706854444386</v>
      </c>
      <c r="EN205" s="0" t="n">
        <f aca="false">DX205*'Dist Horaria'!$W$6</f>
        <v>22.9706854444386</v>
      </c>
      <c r="EO205" s="0" t="n">
        <f aca="false">DX205*'Dist Horaria'!$X$6</f>
        <v>35.0029492486683</v>
      </c>
      <c r="EP205" s="0" t="n">
        <f aca="false">DX205*'Dist Horaria'!$Y$6</f>
        <v>35.0029492486683</v>
      </c>
      <c r="EQ205" s="0" t="n">
        <f aca="false">DX205*'Dist Horaria'!$Z$6</f>
        <v>35.0029492486683</v>
      </c>
      <c r="ER205" s="0" t="n">
        <f aca="false">DX205*'Dist Horaria'!$AA$6</f>
        <v>13.1261059682506</v>
      </c>
      <c r="ES205" s="0" t="n">
        <f aca="false">DX205*'Dist Horaria'!$AB$6</f>
        <v>13.1261059682506</v>
      </c>
      <c r="ET205" s="0" t="n">
        <f aca="false">DX205*'Dist Horaria'!$AC$6</f>
        <v>13.1261059682506</v>
      </c>
      <c r="EU205" s="0" t="n">
        <f aca="false">DX205*'Dist Horaria'!$AD$6</f>
        <v>13.1261059682506</v>
      </c>
      <c r="EV205" s="0" t="n">
        <f aca="false">DX205*'Dist Horaria'!$AE$6</f>
        <v>13.1261059682506</v>
      </c>
      <c r="EW205" s="0" t="n">
        <f aca="false">BB205+CA205+CZ205+DY205</f>
        <v>533.139273420833</v>
      </c>
      <c r="EX205" s="0" t="n">
        <f aca="false">BC205+CB205+DA205+DZ205</f>
        <v>531.076080458064</v>
      </c>
      <c r="EY205" s="0" t="n">
        <f aca="false">BD205+CC205+DB205+EA205</f>
        <v>529.128679878919</v>
      </c>
      <c r="EZ205" s="0" t="n">
        <f aca="false">BE205+CD205+DC205+EB205</f>
        <v>527.469570643821</v>
      </c>
      <c r="FA205" s="0" t="n">
        <f aca="false">BF205+CE205+DD205+EC205</f>
        <v>526.257158028882</v>
      </c>
      <c r="FB205" s="0" t="n">
        <f aca="false">BG205+CF205+DE205+ED205</f>
        <v>1285.51597182365</v>
      </c>
      <c r="FC205" s="0" t="n">
        <f aca="false">BH205+CG205+DF205+EE205</f>
        <v>1288.65178503206</v>
      </c>
      <c r="FD205" s="0" t="n">
        <f aca="false">BI205+CH205+DG205+EF205</f>
        <v>1288.65178503206</v>
      </c>
      <c r="FE205" s="0" t="n">
        <f aca="false">BJ205+CI205+DH205+EG205</f>
        <v>894.097178865368</v>
      </c>
      <c r="FF205" s="0" t="n">
        <f aca="false">BK205+CJ205+DI205+EH205</f>
        <v>904.258848475034</v>
      </c>
      <c r="FG205" s="0" t="n">
        <f aca="false">BL205+CK205+DJ205+EI205</f>
        <v>911.649153645701</v>
      </c>
      <c r="FH205" s="0" t="n">
        <f aca="false">BM205+CL205+DK205+EJ205</f>
        <v>915.344306231034</v>
      </c>
      <c r="FI205" s="0" t="n">
        <f aca="false">BN205+CM205+DL205+EK205</f>
        <v>916.268094377367</v>
      </c>
      <c r="FJ205" s="0" t="n">
        <f aca="false">BO205+CN205+DM205+EL205</f>
        <v>915.344306231034</v>
      </c>
      <c r="FK205" s="0" t="n">
        <f aca="false">BP205+CO205+DN205+EM205</f>
        <v>913.496729938367</v>
      </c>
      <c r="FL205" s="0" t="n">
        <f aca="false">BQ205+CP205+DO205+EN205</f>
        <v>910.725365499367</v>
      </c>
      <c r="FM205" s="0" t="n">
        <f aca="false">BR205+CQ205+DP205+EO205</f>
        <v>1326.55335802321</v>
      </c>
      <c r="FN205" s="0" t="n">
        <f aca="false">BS205+CR205+DQ205+EP205</f>
        <v>1324.03260240035</v>
      </c>
      <c r="FO205" s="0" t="n">
        <f aca="false">BT205+CS205+DR205+EQ205</f>
        <v>1310.31188281754</v>
      </c>
      <c r="FP205" s="0" t="n">
        <f aca="false">BU205+CT205+DS205+ER205</f>
        <v>545.664842771437</v>
      </c>
      <c r="FQ205" s="0" t="n">
        <f aca="false">BV205+CU205+DT205+ES205</f>
        <v>535.809160014729</v>
      </c>
      <c r="FR205" s="0" t="n">
        <f aca="false">BW205+CV205+DU205+ET205</f>
        <v>542.498083808721</v>
      </c>
      <c r="FS205" s="0" t="n">
        <f aca="false">BX205+CW205+DV205+EU205</f>
        <v>540.215786158022</v>
      </c>
      <c r="FT205" s="0" t="n">
        <f aca="false">BY205+CX205+DW205+EV205</f>
        <v>537.801248466103</v>
      </c>
      <c r="FU205" s="0" t="n">
        <f aca="false">AM205*'Dist Horaria'!$H$10</f>
        <v>0.285224789705161</v>
      </c>
      <c r="FV205" s="0" t="n">
        <f aca="false">AM205*'Dist Horaria'!$I$10</f>
        <v>0.266938924895079</v>
      </c>
      <c r="FW205" s="0" t="n">
        <f aca="false">AM205*'Dist Horaria'!$J$10</f>
        <v>0.265783321922532</v>
      </c>
      <c r="FX205" s="0" t="n">
        <f aca="false">AM205*'Dist Horaria'!$K$10</f>
        <v>0.258139484919891</v>
      </c>
      <c r="FY205" s="0" t="n">
        <f aca="false">AM205*'Dist Horaria'!$L$10</f>
        <v>0.258242788226231</v>
      </c>
      <c r="FZ205" s="0" t="n">
        <f aca="false">AM205*'Dist Horaria'!$M$10</f>
        <v>0.276330410774388</v>
      </c>
      <c r="GA205" s="0" t="n">
        <f aca="false">AM205*'Dist Horaria'!$N$10</f>
        <v>0.261419990435234</v>
      </c>
      <c r="GB205" s="0" t="n">
        <f aca="false">AM205*'Dist Horaria'!$O$10</f>
        <v>0.256958038248214</v>
      </c>
      <c r="GC205" s="0" t="n">
        <f aca="false">AM205*'Dist Horaria'!$P$10</f>
        <v>0.260945438637667</v>
      </c>
      <c r="GD205" s="0" t="n">
        <f aca="false">AM205*'Dist Horaria'!$Q$10</f>
        <v>0.236146818666644</v>
      </c>
      <c r="GE205" s="0" t="n">
        <f aca="false">AM205*'Dist Horaria'!$R$10</f>
        <v>0.288134582905607</v>
      </c>
      <c r="GF205" s="0" t="n">
        <f aca="false">AM205*'Dist Horaria'!$S$10</f>
        <v>0.246078126875483</v>
      </c>
      <c r="GG205" s="0" t="n">
        <f aca="false">AR205*'Dist Horaria'!$H$10</f>
        <v>0.298353370594986</v>
      </c>
      <c r="GH205" s="0" t="n">
        <f aca="false">AR205*'Dist Horaria'!$I$10</f>
        <v>0.27922582769813</v>
      </c>
      <c r="GI205" s="0" t="n">
        <f aca="false">AR205*'Dist Horaria'!$J$10</f>
        <v>0.278017033601778</v>
      </c>
      <c r="GJ205" s="0" t="n">
        <f aca="false">AR205*'Dist Horaria'!$K$10</f>
        <v>0.270021359255329</v>
      </c>
      <c r="GK205" s="0" t="n">
        <f aca="false">AR205*'Dist Horaria'!$L$10</f>
        <v>0.270129417498345</v>
      </c>
      <c r="GL205" s="0" t="n">
        <f aca="false">AR205*'Dist Horaria'!$M$10</f>
        <v>0.289049593261717</v>
      </c>
      <c r="GM205" s="0" t="n">
        <f aca="false">AR205*'Dist Horaria'!$N$10</f>
        <v>0.273452862803004</v>
      </c>
      <c r="GN205" s="0" t="n">
        <f aca="false">AR205*'Dist Horaria'!$O$10</f>
        <v>0.268785531903025</v>
      </c>
      <c r="GO205" s="0" t="n">
        <f aca="false">AR205*'Dist Horaria'!$P$10</f>
        <v>0.27295646791225</v>
      </c>
      <c r="GP205" s="0" t="n">
        <f aca="false">AR205*'Dist Horaria'!$Q$10</f>
        <v>0.247016394953981</v>
      </c>
      <c r="GQ205" s="0" t="n">
        <f aca="false">AR205*'Dist Horaria'!$R$10</f>
        <v>0.301397098350855</v>
      </c>
      <c r="GR205" s="0" t="n">
        <f aca="false">AR205*'Dist Horaria'!$S$10</f>
        <v>0.257404830270518</v>
      </c>
      <c r="GS205" s="0" t="n">
        <f aca="false">AW205*'Dist Horaria'!$H$10</f>
        <v>0.0172958475707238</v>
      </c>
      <c r="GT205" s="0" t="n">
        <f aca="false">AW205*'Dist Horaria'!$I$10</f>
        <v>0.0161870045042395</v>
      </c>
      <c r="GU205" s="0" t="n">
        <f aca="false">AW205*'Dist Horaria'!$J$10</f>
        <v>0.016116929484161</v>
      </c>
      <c r="GV205" s="0" t="n">
        <f aca="false">AW205*'Dist Horaria'!$K$10</f>
        <v>0.0156534121307437</v>
      </c>
      <c r="GW205" s="0" t="n">
        <f aca="false">AW205*'Dist Horaria'!$L$10</f>
        <v>0.0156596763767157</v>
      </c>
      <c r="GX205" s="0" t="n">
        <f aca="false">AW205*'Dist Horaria'!$M$10</f>
        <v>0.0167564981600996</v>
      </c>
      <c r="GY205" s="0" t="n">
        <f aca="false">AW205*'Dist Horaria'!$N$10</f>
        <v>0.0158523398726379</v>
      </c>
      <c r="GZ205" s="0" t="n">
        <f aca="false">AW205*'Dist Horaria'!$O$10</f>
        <v>0.0155817699653927</v>
      </c>
      <c r="HA205" s="0" t="n">
        <f aca="false">AW205*'Dist Horaria'!$P$10</f>
        <v>0.0158235633572319</v>
      </c>
      <c r="HB205" s="0" t="n">
        <f aca="false">AW205*'Dist Horaria'!$Q$10</f>
        <v>0.014319791011825</v>
      </c>
      <c r="HC205" s="0" t="n">
        <f aca="false">AW205*'Dist Horaria'!$R$10</f>
        <v>0.0174722955565713</v>
      </c>
      <c r="HD205" s="0" t="n">
        <f aca="false">AW205*'Dist Horaria'!$S$10</f>
        <v>0.014922019146117</v>
      </c>
    </row>
    <row r="206" customFormat="false" ht="13.8" hidden="false" customHeight="false" outlineLevel="0" collapsed="false">
      <c r="A206" s="0" t="n">
        <v>4.72102378355019</v>
      </c>
      <c r="B206" s="0" t="n">
        <v>-74.0612122656193</v>
      </c>
      <c r="C206" s="0" t="n">
        <v>33</v>
      </c>
      <c r="D206" s="0" t="n">
        <v>37</v>
      </c>
      <c r="E206" s="0" t="n">
        <v>2478</v>
      </c>
      <c r="F206" s="0" t="n">
        <v>108</v>
      </c>
      <c r="G206" s="0" t="s">
        <v>682</v>
      </c>
      <c r="H206" s="1" t="n">
        <v>41242</v>
      </c>
      <c r="I206" s="0" t="s">
        <v>1119</v>
      </c>
      <c r="J206" s="0" t="s">
        <v>1120</v>
      </c>
      <c r="L206" s="0" t="s">
        <v>1121</v>
      </c>
      <c r="M206" s="0" t="s">
        <v>686</v>
      </c>
      <c r="N206" s="0" t="s">
        <v>1122</v>
      </c>
      <c r="O206" s="0" t="s">
        <v>130</v>
      </c>
      <c r="P206" s="0" t="s">
        <v>85</v>
      </c>
      <c r="Q206" s="0" t="s">
        <v>86</v>
      </c>
      <c r="R206" s="0" t="n">
        <v>30</v>
      </c>
      <c r="S206" s="0" t="n">
        <v>365</v>
      </c>
      <c r="T206" s="0" t="n">
        <v>24</v>
      </c>
      <c r="U206" s="0" t="n">
        <v>3</v>
      </c>
      <c r="V206" s="0" t="n">
        <v>115150</v>
      </c>
      <c r="W206" s="0" t="n">
        <f aca="false">V206*12</f>
        <v>1381800</v>
      </c>
      <c r="X206" s="0" t="n">
        <v>3</v>
      </c>
      <c r="Y206" s="0" t="s">
        <v>1118</v>
      </c>
      <c r="Z206" s="0" t="n">
        <v>19783</v>
      </c>
      <c r="AB206" s="0" t="n">
        <v>0.005</v>
      </c>
      <c r="AC206" s="0" t="n">
        <v>0</v>
      </c>
      <c r="AD206" s="0" t="n">
        <v>3733.96769942949</v>
      </c>
      <c r="AE206" s="0" t="n">
        <v>1.69522133554099</v>
      </c>
      <c r="AF206" s="0" t="n">
        <f aca="false">AE206/S206</f>
        <v>0.00464444201518079</v>
      </c>
      <c r="AG206" s="0" t="n">
        <f aca="false">AE206*EXP(AB206*AC206)</f>
        <v>1.69522133554099</v>
      </c>
      <c r="AH206" s="0" t="n">
        <f aca="false">AG206/S206</f>
        <v>0.00464444201518079</v>
      </c>
      <c r="AI206" s="0" t="s">
        <v>90</v>
      </c>
      <c r="AJ206" s="0" t="n">
        <f aca="false">IF(AI206="A",'FE DISTRIBUCIÓN'!$C$2,'FE DISTRIBUCIÓN'!$C$3)</f>
        <v>4.994E-006</v>
      </c>
      <c r="AK206" s="0" t="n">
        <f aca="false">W206*AJ206</f>
        <v>6.9007092</v>
      </c>
      <c r="AL206" s="0" t="n">
        <f aca="false">AK206/365</f>
        <v>0.0189060526027397</v>
      </c>
      <c r="AM206" s="0" t="n">
        <f aca="false">AK206*EXP(AB206*AC206)</f>
        <v>6.9007092</v>
      </c>
      <c r="AN206" s="0" t="n">
        <f aca="false">AM206/365</f>
        <v>0.0189060526027397</v>
      </c>
      <c r="AO206" s="0" t="n">
        <v>5.223868284E-006</v>
      </c>
      <c r="AP206" s="0" t="n">
        <f aca="false">AO206*W206</f>
        <v>7.2183411948312</v>
      </c>
      <c r="AQ206" s="0" t="n">
        <f aca="false">AP206/365</f>
        <v>0.0197762772461129</v>
      </c>
      <c r="AR206" s="0" t="n">
        <f aca="false">AP206*EXP(AB206*AC206)</f>
        <v>7.2183411948312</v>
      </c>
      <c r="AS206" s="0" t="n">
        <f aca="false">AR206/365</f>
        <v>0.0197762772461129</v>
      </c>
      <c r="AT206" s="0" t="n">
        <v>3.02832944E-007</v>
      </c>
      <c r="AU206" s="0" t="n">
        <f aca="false">AT206*W206</f>
        <v>0.4184545620192</v>
      </c>
      <c r="AV206" s="0" t="n">
        <f aca="false">AU206/365</f>
        <v>0.00114645085484712</v>
      </c>
      <c r="AW206" s="0" t="n">
        <f aca="false">AU206*EXP(AB206*AC206)</f>
        <v>0.4184545620192</v>
      </c>
      <c r="AX206" s="0" t="n">
        <f aca="false">AW206/365</f>
        <v>0.00114645085484712</v>
      </c>
      <c r="AY206" s="0" t="n">
        <f aca="false">AW206+AR206+AM206+AG206</f>
        <v>16.2327262923914</v>
      </c>
      <c r="AZ206" s="0" t="n">
        <f aca="false">AH206+AN206+AS206+AX206</f>
        <v>0.0444732227188805</v>
      </c>
      <c r="BA206" s="0" t="n">
        <f aca="false">AH206*1000000</f>
        <v>4644.44201518079</v>
      </c>
      <c r="BB206" s="0" t="n">
        <f aca="false">BA206*'Dist Horaria'!$H$3</f>
        <v>161.833452413798</v>
      </c>
      <c r="BC206" s="0" t="n">
        <f aca="false">BA206*'Dist Horaria'!$I$3</f>
        <v>157.504256053269</v>
      </c>
      <c r="BD206" s="0" t="n">
        <f aca="false">BA206*'Dist Horaria'!$J$3</f>
        <v>153.41802677086</v>
      </c>
      <c r="BE206" s="0" t="n">
        <f aca="false">BA206*'Dist Horaria'!$K$3</f>
        <v>149.936719015396</v>
      </c>
      <c r="BF206" s="0" t="n">
        <f aca="false">BA206*'Dist Horaria'!$L$3</f>
        <v>147.392714467703</v>
      </c>
      <c r="BG206" s="0" t="n">
        <f aca="false">BA206*'Dist Horaria'!$M$3</f>
        <v>145.791098270847</v>
      </c>
      <c r="BH206" s="0" t="n">
        <f aca="false">BA206*'Dist Horaria'!$N$3</f>
        <v>152.370972947687</v>
      </c>
      <c r="BI206" s="0" t="n">
        <f aca="false">BA206*'Dist Horaria'!$O$3</f>
        <v>152.370972947687</v>
      </c>
      <c r="BJ206" s="0" t="n">
        <f aca="false">BA206*'Dist Horaria'!$P$3</f>
        <v>201.591938674692</v>
      </c>
      <c r="BK206" s="0" t="n">
        <f aca="false">BA206*'Dist Horaria'!$Q$3</f>
        <v>222.914162957592</v>
      </c>
      <c r="BL206" s="0" t="n">
        <f aca="false">BA206*'Dist Horaria'!$R$3</f>
        <v>238.421235163338</v>
      </c>
      <c r="BM206" s="0" t="n">
        <f aca="false">BA206*'Dist Horaria'!$S$3</f>
        <v>246.174771266211</v>
      </c>
      <c r="BN206" s="0" t="n">
        <f aca="false">BA206*'Dist Horaria'!$T$3</f>
        <v>248.113155291929</v>
      </c>
      <c r="BO206" s="0" t="n">
        <f aca="false">BA206*'Dist Horaria'!$U$3</f>
        <v>246.174771266211</v>
      </c>
      <c r="BP206" s="0" t="n">
        <f aca="false">BA206*'Dist Horaria'!$V$3</f>
        <v>242.298003214774</v>
      </c>
      <c r="BQ206" s="0" t="n">
        <f aca="false">BA206*'Dist Horaria'!$W$3</f>
        <v>236.48285113762</v>
      </c>
      <c r="BR206" s="0" t="n">
        <f aca="false">BA206*'Dist Horaria'!$X$3</f>
        <v>231.899817225728</v>
      </c>
      <c r="BS206" s="0" t="n">
        <f aca="false">BA206*'Dist Horaria'!$Y$3</f>
        <v>226.61051745338</v>
      </c>
      <c r="BT206" s="0" t="n">
        <f aca="false">BA206*'Dist Horaria'!$Z$3</f>
        <v>197.820341084217</v>
      </c>
      <c r="BU206" s="0" t="n">
        <f aca="false">BA206*'Dist Horaria'!$AA$3</f>
        <v>188.115845880964</v>
      </c>
      <c r="BV206" s="0" t="n">
        <f aca="false">BA206*'Dist Horaria'!$AB$3</f>
        <v>167.435673599066</v>
      </c>
      <c r="BW206" s="0" t="n">
        <f aca="false">BA206*'Dist Horaria'!$AC$3</f>
        <v>181.471037749368</v>
      </c>
      <c r="BX206" s="0" t="n">
        <f aca="false">BA206*'Dist Horaria'!$AD$3</f>
        <v>176.682094174361</v>
      </c>
      <c r="BY206" s="0" t="n">
        <f aca="false">BA206*'Dist Horaria'!$AE$3</f>
        <v>171.615671412728</v>
      </c>
      <c r="BZ206" s="0" t="n">
        <f aca="false">AN206*1000000</f>
        <v>18906.0526027397</v>
      </c>
      <c r="CA206" s="0" t="n">
        <f aca="false">BZ206*'Dist Horaria'!$H$6</f>
        <v>472.651315068493</v>
      </c>
      <c r="CB206" s="0" t="n">
        <f aca="false">BZ206*'Dist Horaria'!$I$6</f>
        <v>472.651315068493</v>
      </c>
      <c r="CC206" s="0" t="n">
        <f aca="false">BZ206*'Dist Horaria'!$J$6</f>
        <v>472.651315068493</v>
      </c>
      <c r="CD206" s="0" t="n">
        <f aca="false">BZ206*'Dist Horaria'!$K$6</f>
        <v>472.651315068493</v>
      </c>
      <c r="CE206" s="0" t="n">
        <f aca="false">BZ206*'Dist Horaria'!$L$6</f>
        <v>472.651315068493</v>
      </c>
      <c r="CF206" s="0" t="n">
        <f aca="false">BZ206*'Dist Horaria'!$M$6</f>
        <v>1260.40350684932</v>
      </c>
      <c r="CG206" s="0" t="n">
        <f aca="false">BZ206*'Dist Horaria'!$N$6</f>
        <v>1260.40350684932</v>
      </c>
      <c r="CH206" s="0" t="n">
        <f aca="false">BZ206*'Dist Horaria'!$O$6</f>
        <v>1260.40350684932</v>
      </c>
      <c r="CI206" s="0" t="n">
        <f aca="false">BZ206*'Dist Horaria'!$P$6</f>
        <v>827.139801369863</v>
      </c>
      <c r="CJ206" s="0" t="n">
        <f aca="false">BZ206*'Dist Horaria'!$Q$6</f>
        <v>827.139801369863</v>
      </c>
      <c r="CK206" s="0" t="n">
        <f aca="false">BZ206*'Dist Horaria'!$R$6</f>
        <v>827.139801369863</v>
      </c>
      <c r="CL206" s="0" t="n">
        <f aca="false">BZ206*'Dist Horaria'!$S$6</f>
        <v>827.139801369863</v>
      </c>
      <c r="CM206" s="0" t="n">
        <f aca="false">BZ206*'Dist Horaria'!$T$6</f>
        <v>827.139801369863</v>
      </c>
      <c r="CN206" s="0" t="n">
        <f aca="false">BZ206*'Dist Horaria'!$U$6</f>
        <v>827.139801369863</v>
      </c>
      <c r="CO206" s="0" t="n">
        <f aca="false">BZ206*'Dist Horaria'!$V$6</f>
        <v>827.139801369863</v>
      </c>
      <c r="CP206" s="0" t="n">
        <f aca="false">BZ206*'Dist Horaria'!$W$6</f>
        <v>827.139801369863</v>
      </c>
      <c r="CQ206" s="0" t="n">
        <f aca="false">BZ206*'Dist Horaria'!$X$6</f>
        <v>1260.40350684932</v>
      </c>
      <c r="CR206" s="0" t="n">
        <f aca="false">BZ206*'Dist Horaria'!$Y$6</f>
        <v>1260.40350684932</v>
      </c>
      <c r="CS206" s="0" t="n">
        <f aca="false">BZ206*'Dist Horaria'!$Z$6</f>
        <v>1260.40350684932</v>
      </c>
      <c r="CT206" s="0" t="n">
        <f aca="false">BZ206*'Dist Horaria'!$AA$6</f>
        <v>472.651315068493</v>
      </c>
      <c r="CU206" s="0" t="n">
        <f aca="false">BZ206*'Dist Horaria'!$AB$6</f>
        <v>472.651315068493</v>
      </c>
      <c r="CV206" s="0" t="n">
        <f aca="false">BZ206*'Dist Horaria'!$AC$6</f>
        <v>472.651315068493</v>
      </c>
      <c r="CW206" s="0" t="n">
        <f aca="false">BZ206*'Dist Horaria'!$AD$6</f>
        <v>472.651315068493</v>
      </c>
      <c r="CX206" s="0" t="n">
        <f aca="false">BZ206*'Dist Horaria'!$AE$6</f>
        <v>472.651315068493</v>
      </c>
      <c r="CY206" s="0" t="n">
        <f aca="false">AS206*1000000</f>
        <v>19776.2772461129</v>
      </c>
      <c r="CZ206" s="0" t="n">
        <f aca="false">CY206*'Dist Horaria'!$H$6</f>
        <v>494.406931152822</v>
      </c>
      <c r="DA206" s="0" t="n">
        <f aca="false">CY206*'Dist Horaria'!$I$6</f>
        <v>494.406931152822</v>
      </c>
      <c r="DB206" s="0" t="n">
        <f aca="false">CY206*'Dist Horaria'!$J$6</f>
        <v>494.406931152822</v>
      </c>
      <c r="DC206" s="0" t="n">
        <f aca="false">CY206*'Dist Horaria'!$K$6</f>
        <v>494.406931152822</v>
      </c>
      <c r="DD206" s="0" t="n">
        <f aca="false">CY206*'Dist Horaria'!$L$6</f>
        <v>494.406931152822</v>
      </c>
      <c r="DE206" s="0" t="n">
        <f aca="false">CY206*'Dist Horaria'!$M$6</f>
        <v>1318.41848307419</v>
      </c>
      <c r="DF206" s="0" t="n">
        <f aca="false">CY206*'Dist Horaria'!$N$6</f>
        <v>1318.41848307419</v>
      </c>
      <c r="DG206" s="0" t="n">
        <f aca="false">CY206*'Dist Horaria'!$O$6</f>
        <v>1318.41848307419</v>
      </c>
      <c r="DH206" s="0" t="n">
        <f aca="false">CY206*'Dist Horaria'!$P$6</f>
        <v>865.212129517438</v>
      </c>
      <c r="DI206" s="0" t="n">
        <f aca="false">CY206*'Dist Horaria'!$Q$6</f>
        <v>865.212129517438</v>
      </c>
      <c r="DJ206" s="0" t="n">
        <f aca="false">CY206*'Dist Horaria'!$R$6</f>
        <v>865.212129517438</v>
      </c>
      <c r="DK206" s="0" t="n">
        <f aca="false">CY206*'Dist Horaria'!$S$6</f>
        <v>865.212129517438</v>
      </c>
      <c r="DL206" s="0" t="n">
        <f aca="false">CY206*'Dist Horaria'!$T$6</f>
        <v>865.212129517438</v>
      </c>
      <c r="DM206" s="0" t="n">
        <f aca="false">CY206*'Dist Horaria'!$U$6</f>
        <v>865.212129517438</v>
      </c>
      <c r="DN206" s="0" t="n">
        <f aca="false">CY206*'Dist Horaria'!$V$6</f>
        <v>865.212129517438</v>
      </c>
      <c r="DO206" s="0" t="n">
        <f aca="false">CY206*'Dist Horaria'!$W$6</f>
        <v>865.212129517438</v>
      </c>
      <c r="DP206" s="0" t="n">
        <f aca="false">CY206*'Dist Horaria'!$X$6</f>
        <v>1318.41848307419</v>
      </c>
      <c r="DQ206" s="0" t="n">
        <f aca="false">CY206*'Dist Horaria'!$Y$6</f>
        <v>1318.41848307419</v>
      </c>
      <c r="DR206" s="0" t="n">
        <f aca="false">CY206*'Dist Horaria'!$Z$6</f>
        <v>1318.41848307419</v>
      </c>
      <c r="DS206" s="0" t="n">
        <f aca="false">CY206*'Dist Horaria'!$AA$6</f>
        <v>494.406931152822</v>
      </c>
      <c r="DT206" s="0" t="n">
        <f aca="false">CY206*'Dist Horaria'!$AB$6</f>
        <v>494.406931152822</v>
      </c>
      <c r="DU206" s="0" t="n">
        <f aca="false">CY206*'Dist Horaria'!$AC$6</f>
        <v>494.406931152822</v>
      </c>
      <c r="DV206" s="0" t="n">
        <f aca="false">CY206*'Dist Horaria'!$AD$6</f>
        <v>494.406931152822</v>
      </c>
      <c r="DW206" s="0" t="n">
        <f aca="false">CY206*'Dist Horaria'!$AE$6</f>
        <v>494.406931152822</v>
      </c>
      <c r="DX206" s="0" t="n">
        <f aca="false">AX206*1000000</f>
        <v>1146.45085484712</v>
      </c>
      <c r="DY206" s="0" t="n">
        <f aca="false">DX206*'Dist Horaria'!$H$6</f>
        <v>28.6612713711781</v>
      </c>
      <c r="DZ206" s="0" t="n">
        <f aca="false">DX206*'Dist Horaria'!$I$6</f>
        <v>28.6612713711781</v>
      </c>
      <c r="EA206" s="0" t="n">
        <f aca="false">DX206*'Dist Horaria'!$J$6</f>
        <v>28.6612713711781</v>
      </c>
      <c r="EB206" s="0" t="n">
        <f aca="false">DX206*'Dist Horaria'!$K$6</f>
        <v>28.6612713711781</v>
      </c>
      <c r="EC206" s="0" t="n">
        <f aca="false">DX206*'Dist Horaria'!$L$6</f>
        <v>28.6612713711781</v>
      </c>
      <c r="ED206" s="0" t="n">
        <f aca="false">DX206*'Dist Horaria'!$M$6</f>
        <v>76.4300569898082</v>
      </c>
      <c r="EE206" s="0" t="n">
        <f aca="false">DX206*'Dist Horaria'!$N$6</f>
        <v>76.4300569898082</v>
      </c>
      <c r="EF206" s="0" t="n">
        <f aca="false">DX206*'Dist Horaria'!$O$6</f>
        <v>76.4300569898082</v>
      </c>
      <c r="EG206" s="0" t="n">
        <f aca="false">DX206*'Dist Horaria'!$P$6</f>
        <v>50.1572248995616</v>
      </c>
      <c r="EH206" s="0" t="n">
        <f aca="false">DX206*'Dist Horaria'!$Q$6</f>
        <v>50.1572248995616</v>
      </c>
      <c r="EI206" s="0" t="n">
        <f aca="false">DX206*'Dist Horaria'!$R$6</f>
        <v>50.1572248995616</v>
      </c>
      <c r="EJ206" s="0" t="n">
        <f aca="false">DX206*'Dist Horaria'!$S$6</f>
        <v>50.1572248995616</v>
      </c>
      <c r="EK206" s="0" t="n">
        <f aca="false">DX206*'Dist Horaria'!$T$6</f>
        <v>50.1572248995616</v>
      </c>
      <c r="EL206" s="0" t="n">
        <f aca="false">DX206*'Dist Horaria'!$U$6</f>
        <v>50.1572248995616</v>
      </c>
      <c r="EM206" s="0" t="n">
        <f aca="false">DX206*'Dist Horaria'!$V$6</f>
        <v>50.1572248995616</v>
      </c>
      <c r="EN206" s="0" t="n">
        <f aca="false">DX206*'Dist Horaria'!$W$6</f>
        <v>50.1572248995616</v>
      </c>
      <c r="EO206" s="0" t="n">
        <f aca="false">DX206*'Dist Horaria'!$X$6</f>
        <v>76.4300569898082</v>
      </c>
      <c r="EP206" s="0" t="n">
        <f aca="false">DX206*'Dist Horaria'!$Y$6</f>
        <v>76.4300569898082</v>
      </c>
      <c r="EQ206" s="0" t="n">
        <f aca="false">DX206*'Dist Horaria'!$Z$6</f>
        <v>76.4300569898082</v>
      </c>
      <c r="ER206" s="0" t="n">
        <f aca="false">DX206*'Dist Horaria'!$AA$6</f>
        <v>28.6612713711781</v>
      </c>
      <c r="ES206" s="0" t="n">
        <f aca="false">DX206*'Dist Horaria'!$AB$6</f>
        <v>28.6612713711781</v>
      </c>
      <c r="ET206" s="0" t="n">
        <f aca="false">DX206*'Dist Horaria'!$AC$6</f>
        <v>28.6612713711781</v>
      </c>
      <c r="EU206" s="0" t="n">
        <f aca="false">DX206*'Dist Horaria'!$AD$6</f>
        <v>28.6612713711781</v>
      </c>
      <c r="EV206" s="0" t="n">
        <f aca="false">DX206*'Dist Horaria'!$AE$6</f>
        <v>28.6612713711781</v>
      </c>
      <c r="EW206" s="0" t="n">
        <f aca="false">BB206+CA206+CZ206+DY206</f>
        <v>1157.55297000629</v>
      </c>
      <c r="EX206" s="0" t="n">
        <f aca="false">BC206+CB206+DA206+DZ206</f>
        <v>1153.22377364576</v>
      </c>
      <c r="EY206" s="0" t="n">
        <f aca="false">BD206+CC206+DB206+EA206</f>
        <v>1149.13754436335</v>
      </c>
      <c r="EZ206" s="0" t="n">
        <f aca="false">BE206+CD206+DC206+EB206</f>
        <v>1145.65623660789</v>
      </c>
      <c r="FA206" s="0" t="n">
        <f aca="false">BF206+CE206+DD206+EC206</f>
        <v>1143.1122320602</v>
      </c>
      <c r="FB206" s="0" t="n">
        <f aca="false">BG206+CF206+DE206+ED206</f>
        <v>2801.04314518416</v>
      </c>
      <c r="FC206" s="0" t="n">
        <f aca="false">BH206+CG206+DF206+EE206</f>
        <v>2807.623019861</v>
      </c>
      <c r="FD206" s="0" t="n">
        <f aca="false">BI206+CH206+DG206+EF206</f>
        <v>2807.623019861</v>
      </c>
      <c r="FE206" s="0" t="n">
        <f aca="false">BJ206+CI206+DH206+EG206</f>
        <v>1944.10109446156</v>
      </c>
      <c r="FF206" s="0" t="n">
        <f aca="false">BK206+CJ206+DI206+EH206</f>
        <v>1965.42331874446</v>
      </c>
      <c r="FG206" s="0" t="n">
        <f aca="false">BL206+CK206+DJ206+EI206</f>
        <v>1980.9303909502</v>
      </c>
      <c r="FH206" s="0" t="n">
        <f aca="false">BM206+CL206+DK206+EJ206</f>
        <v>1988.68392705307</v>
      </c>
      <c r="FI206" s="0" t="n">
        <f aca="false">BN206+CM206+DL206+EK206</f>
        <v>1990.62231107879</v>
      </c>
      <c r="FJ206" s="0" t="n">
        <f aca="false">BO206+CN206+DM206+EL206</f>
        <v>1988.68392705307</v>
      </c>
      <c r="FK206" s="0" t="n">
        <f aca="false">BP206+CO206+DN206+EM206</f>
        <v>1984.80715900164</v>
      </c>
      <c r="FL206" s="0" t="n">
        <f aca="false">BQ206+CP206+DO206+EN206</f>
        <v>1978.99200692448</v>
      </c>
      <c r="FM206" s="0" t="n">
        <f aca="false">BR206+CQ206+DP206+EO206</f>
        <v>2887.15186413904</v>
      </c>
      <c r="FN206" s="0" t="n">
        <f aca="false">BS206+CR206+DQ206+EP206</f>
        <v>2881.86256436669</v>
      </c>
      <c r="FO206" s="0" t="n">
        <f aca="false">BT206+CS206+DR206+EQ206</f>
        <v>2853.07238799753</v>
      </c>
      <c r="FP206" s="0" t="n">
        <f aca="false">BU206+CT206+DS206+ER206</f>
        <v>1183.83536347346</v>
      </c>
      <c r="FQ206" s="0" t="n">
        <f aca="false">BV206+CU206+DT206+ES206</f>
        <v>1163.15519119156</v>
      </c>
      <c r="FR206" s="0" t="n">
        <f aca="false">BW206+CV206+DU206+ET206</f>
        <v>1177.19055534186</v>
      </c>
      <c r="FS206" s="0" t="n">
        <f aca="false">BX206+CW206+DV206+EU206</f>
        <v>1172.40161176685</v>
      </c>
      <c r="FT206" s="0" t="n">
        <f aca="false">BY206+CX206+DW206+EV206</f>
        <v>1167.33518900522</v>
      </c>
      <c r="FU206" s="0" t="n">
        <f aca="false">AM206*'Dist Horaria'!$H$10</f>
        <v>0.622797432787778</v>
      </c>
      <c r="FV206" s="0" t="n">
        <f aca="false">AM206*'Dist Horaria'!$I$10</f>
        <v>0.582869663284309</v>
      </c>
      <c r="FW206" s="0" t="n">
        <f aca="false">AM206*'Dist Horaria'!$J$10</f>
        <v>0.580346367306536</v>
      </c>
      <c r="FX206" s="0" t="n">
        <f aca="false">AM206*'Dist Horaria'!$K$10</f>
        <v>0.563655805217545</v>
      </c>
      <c r="FY206" s="0" t="n">
        <f aca="false">AM206*'Dist Horaria'!$L$10</f>
        <v>0.563881371284413</v>
      </c>
      <c r="FZ206" s="0" t="n">
        <f aca="false">AM206*'Dist Horaria'!$M$10</f>
        <v>0.603376272481014</v>
      </c>
      <c r="GA206" s="0" t="n">
        <f aca="false">AM206*'Dist Horaria'!$N$10</f>
        <v>0.570818893725082</v>
      </c>
      <c r="GB206" s="0" t="n">
        <f aca="false">AM206*'Dist Horaria'!$O$10</f>
        <v>0.561076078697784</v>
      </c>
      <c r="GC206" s="0" t="n">
        <f aca="false">AM206*'Dist Horaria'!$P$10</f>
        <v>0.569782694727249</v>
      </c>
      <c r="GD206" s="0" t="n">
        <f aca="false">AM206*'Dist Horaria'!$Q$10</f>
        <v>0.515634116440635</v>
      </c>
      <c r="GE206" s="0" t="n">
        <f aca="false">AM206*'Dist Horaria'!$R$10</f>
        <v>0.629151059122482</v>
      </c>
      <c r="GF206" s="0" t="n">
        <f aca="false">AM206*'Dist Horaria'!$S$10</f>
        <v>0.537319444925172</v>
      </c>
      <c r="GG206" s="0" t="n">
        <f aca="false">AR206*'Dist Horaria'!$H$10</f>
        <v>0.651464108229214</v>
      </c>
      <c r="GH206" s="0" t="n">
        <f aca="false">AR206*'Dist Horaria'!$I$10</f>
        <v>0.60969850775664</v>
      </c>
      <c r="GI206" s="0" t="n">
        <f aca="false">AR206*'Dist Horaria'!$J$10</f>
        <v>0.60705906726216</v>
      </c>
      <c r="GJ206" s="0" t="n">
        <f aca="false">AR206*'Dist Horaria'!$K$10</f>
        <v>0.589600257102206</v>
      </c>
      <c r="GK206" s="0" t="n">
        <f aca="false">AR206*'Dist Horaria'!$L$10</f>
        <v>0.589836205725085</v>
      </c>
      <c r="GL206" s="0" t="n">
        <f aca="false">AR206*'Dist Horaria'!$M$10</f>
        <v>0.631149013442473</v>
      </c>
      <c r="GM206" s="0" t="n">
        <f aca="false">AR206*'Dist Horaria'!$N$10</f>
        <v>0.597093054633244</v>
      </c>
      <c r="GN206" s="0" t="n">
        <f aca="false">AR206*'Dist Horaria'!$O$10</f>
        <v>0.586901788630445</v>
      </c>
      <c r="GO206" s="0" t="n">
        <f aca="false">AR206*'Dist Horaria'!$P$10</f>
        <v>0.596009160544199</v>
      </c>
      <c r="GP206" s="0" t="n">
        <f aca="false">AR206*'Dist Horaria'!$Q$10</f>
        <v>0.539368183224389</v>
      </c>
      <c r="GQ206" s="0" t="n">
        <f aca="false">AR206*'Dist Horaria'!$R$10</f>
        <v>0.658110184940918</v>
      </c>
      <c r="GR206" s="0" t="n">
        <f aca="false">AR206*'Dist Horaria'!$S$10</f>
        <v>0.562051663340227</v>
      </c>
      <c r="GS206" s="0" t="n">
        <f aca="false">AW206*'Dist Horaria'!$H$10</f>
        <v>0.0377660352596646</v>
      </c>
      <c r="GT206" s="0" t="n">
        <f aca="false">AW206*'Dist Horaria'!$I$10</f>
        <v>0.0353448410293704</v>
      </c>
      <c r="GU206" s="0" t="n">
        <f aca="false">AW206*'Dist Horaria'!$J$10</f>
        <v>0.0351918299862122</v>
      </c>
      <c r="GV206" s="0" t="n">
        <f aca="false">AW206*'Dist Horaria'!$K$10</f>
        <v>0.0341797250494032</v>
      </c>
      <c r="GW206" s="0" t="n">
        <f aca="false">AW206*'Dist Horaria'!$L$10</f>
        <v>0.0341934032304397</v>
      </c>
      <c r="GX206" s="0" t="n">
        <f aca="false">AW206*'Dist Horaria'!$M$10</f>
        <v>0.0365883486053608</v>
      </c>
      <c r="GY206" s="0" t="n">
        <f aca="false">AW206*'Dist Horaria'!$N$10</f>
        <v>0.0346140901236663</v>
      </c>
      <c r="GZ206" s="0" t="n">
        <f aca="false">AW206*'Dist Horaria'!$O$10</f>
        <v>0.0340232920945185</v>
      </c>
      <c r="HA206" s="0" t="n">
        <f aca="false">AW206*'Dist Horaria'!$P$10</f>
        <v>0.0345512556837217</v>
      </c>
      <c r="HB206" s="0" t="n">
        <f aca="false">AW206*'Dist Horaria'!$Q$10</f>
        <v>0.0312677207666312</v>
      </c>
      <c r="HC206" s="0" t="n">
        <f aca="false">AW206*'Dist Horaria'!$R$10</f>
        <v>0.0381513150690387</v>
      </c>
      <c r="HD206" s="0" t="n">
        <f aca="false">AW206*'Dist Horaria'!$S$10</f>
        <v>0.0325827051211726</v>
      </c>
    </row>
    <row r="207" customFormat="false" ht="13.8" hidden="false" customHeight="false" outlineLevel="0" collapsed="false">
      <c r="A207" s="0" t="n">
        <v>4.74815093154418</v>
      </c>
      <c r="B207" s="0" t="n">
        <v>-74.0990339127177</v>
      </c>
      <c r="C207" s="0" t="n">
        <v>29</v>
      </c>
      <c r="D207" s="0" t="n">
        <v>40</v>
      </c>
      <c r="E207" s="0" t="n">
        <v>59</v>
      </c>
      <c r="F207" s="0" t="n">
        <v>109</v>
      </c>
      <c r="G207" s="0" t="s">
        <v>682</v>
      </c>
      <c r="H207" s="1" t="n">
        <v>41512</v>
      </c>
      <c r="I207" s="0" t="s">
        <v>1123</v>
      </c>
      <c r="J207" s="0" t="s">
        <v>1124</v>
      </c>
      <c r="L207" s="0" t="s">
        <v>1125</v>
      </c>
      <c r="M207" s="0" t="s">
        <v>1126</v>
      </c>
      <c r="N207" s="0" t="n">
        <v>2</v>
      </c>
      <c r="O207" s="0" t="s">
        <v>231</v>
      </c>
      <c r="P207" s="0" t="s">
        <v>85</v>
      </c>
      <c r="Q207" s="0" t="s">
        <v>86</v>
      </c>
      <c r="R207" s="0" t="n">
        <v>30</v>
      </c>
      <c r="S207" s="0" t="n">
        <v>365</v>
      </c>
      <c r="T207" s="0" t="n">
        <v>24</v>
      </c>
      <c r="U207" s="0" t="n">
        <v>3</v>
      </c>
      <c r="V207" s="0" t="n">
        <v>22000</v>
      </c>
      <c r="W207" s="0" t="n">
        <f aca="false">V207*12</f>
        <v>264000</v>
      </c>
      <c r="X207" s="0" t="n">
        <v>1</v>
      </c>
      <c r="Y207" s="0" t="s">
        <v>702</v>
      </c>
      <c r="Z207" s="0" t="n">
        <v>10098</v>
      </c>
      <c r="AB207" s="0" t="n">
        <v>0.005</v>
      </c>
      <c r="AC207" s="0" t="n">
        <v>-1</v>
      </c>
      <c r="AD207" s="0" t="n">
        <v>1173.22031761662</v>
      </c>
      <c r="AE207" s="0" t="n">
        <v>0.532642024197945</v>
      </c>
      <c r="AF207" s="0" t="n">
        <f aca="false">AE207/S207</f>
        <v>0.00145929321698067</v>
      </c>
      <c r="AG207" s="0" t="n">
        <f aca="false">AE207*EXP(AB207*AC207)</f>
        <v>0.529985461019406</v>
      </c>
      <c r="AH207" s="0" t="n">
        <f aca="false">AG207/S207</f>
        <v>0.001452014961697</v>
      </c>
      <c r="AI207" s="0" t="s">
        <v>90</v>
      </c>
      <c r="AJ207" s="0" t="n">
        <f aca="false">IF(AI207="A",'FE DISTRIBUCIÓN'!$C$2,'FE DISTRIBUCIÓN'!$C$3)</f>
        <v>4.994E-006</v>
      </c>
      <c r="AK207" s="0" t="n">
        <f aca="false">W207*AJ207</f>
        <v>1.318416</v>
      </c>
      <c r="AL207" s="0" t="n">
        <f aca="false">AK207/365</f>
        <v>0.00361209863013699</v>
      </c>
      <c r="AM207" s="0" t="n">
        <f aca="false">AK207*EXP(AB207*AC207)</f>
        <v>1.3118403727673</v>
      </c>
      <c r="AN207" s="0" t="n">
        <f aca="false">AM207/365</f>
        <v>0.00359408321306109</v>
      </c>
      <c r="AO207" s="0" t="n">
        <v>5.223868284E-006</v>
      </c>
      <c r="AP207" s="0" t="n">
        <f aca="false">AO207*W207</f>
        <v>1.379101226976</v>
      </c>
      <c r="AQ207" s="0" t="n">
        <f aca="false">AP207/365</f>
        <v>0.00377835952596164</v>
      </c>
      <c r="AR207" s="0" t="n">
        <f aca="false">AP207*EXP(AB207*AC207)</f>
        <v>1.37222293091106</v>
      </c>
      <c r="AS207" s="0" t="n">
        <f aca="false">AR207/365</f>
        <v>0.00375951487920838</v>
      </c>
      <c r="AT207" s="0" t="n">
        <v>3.02832944E-007</v>
      </c>
      <c r="AU207" s="0" t="n">
        <f aca="false">AT207*W207</f>
        <v>0.079947897216</v>
      </c>
      <c r="AV207" s="0" t="n">
        <f aca="false">AU207/365</f>
        <v>0.000219035334838356</v>
      </c>
      <c r="AW207" s="0" t="n">
        <f aca="false">AU207*EXP(AB207*AC207)</f>
        <v>0.0795491554151339</v>
      </c>
      <c r="AX207" s="0" t="n">
        <f aca="false">AW207/365</f>
        <v>0.000217942891548312</v>
      </c>
      <c r="AY207" s="0" t="n">
        <f aca="false">AW207+AR207+AM207+AG207</f>
        <v>3.2935979201129</v>
      </c>
      <c r="AZ207" s="0" t="n">
        <f aca="false">AH207+AN207+AS207+AX207</f>
        <v>0.00902355594551479</v>
      </c>
      <c r="BA207" s="0" t="n">
        <f aca="false">AH207*1000000</f>
        <v>1452.014961697</v>
      </c>
      <c r="BB207" s="0" t="n">
        <f aca="false">BA207*'Dist Horaria'!$H$3</f>
        <v>50.5947955512945</v>
      </c>
      <c r="BC207" s="0" t="n">
        <f aca="false">BA207*'Dist Horaria'!$I$3</f>
        <v>49.2413374034555</v>
      </c>
      <c r="BD207" s="0" t="n">
        <f aca="false">BA207*'Dist Horaria'!$J$3</f>
        <v>47.9638392593107</v>
      </c>
      <c r="BE207" s="0" t="n">
        <f aca="false">BA207*'Dist Horaria'!$K$3</f>
        <v>46.8754607348974</v>
      </c>
      <c r="BF207" s="0" t="n">
        <f aca="false">BA207*'Dist Horaria'!$L$3</f>
        <v>46.0801159649979</v>
      </c>
      <c r="BG207" s="0" t="n">
        <f aca="false">BA207*'Dist Horaria'!$M$3</f>
        <v>45.579394743131</v>
      </c>
      <c r="BH207" s="0" t="n">
        <f aca="false">BA207*'Dist Horaria'!$N$3</f>
        <v>47.6364936251138</v>
      </c>
      <c r="BI207" s="0" t="n">
        <f aca="false">BA207*'Dist Horaria'!$O$3</f>
        <v>47.6364936251138</v>
      </c>
      <c r="BJ207" s="0" t="n">
        <f aca="false">BA207*'Dist Horaria'!$P$3</f>
        <v>63.0246884677198</v>
      </c>
      <c r="BK207" s="0" t="n">
        <f aca="false">BA207*'Dist Horaria'!$Q$3</f>
        <v>69.690761286421</v>
      </c>
      <c r="BL207" s="0" t="n">
        <f aca="false">BA207*'Dist Horaria'!$R$3</f>
        <v>74.5388142454763</v>
      </c>
      <c r="BM207" s="0" t="n">
        <f aca="false">BA207*'Dist Horaria'!$S$3</f>
        <v>76.962840725004</v>
      </c>
      <c r="BN207" s="0" t="n">
        <f aca="false">BA207*'Dist Horaria'!$T$3</f>
        <v>77.5688473448859</v>
      </c>
      <c r="BO207" s="0" t="n">
        <f aca="false">BA207*'Dist Horaria'!$U$3</f>
        <v>76.962840725004</v>
      </c>
      <c r="BP207" s="0" t="n">
        <f aca="false">BA207*'Dist Horaria'!$V$3</f>
        <v>75.7508274852402</v>
      </c>
      <c r="BQ207" s="0" t="n">
        <f aca="false">BA207*'Dist Horaria'!$W$3</f>
        <v>73.9328076255944</v>
      </c>
      <c r="BR207" s="0" t="n">
        <f aca="false">BA207*'Dist Horaria'!$X$3</f>
        <v>72.4999909840515</v>
      </c>
      <c r="BS207" s="0" t="n">
        <f aca="false">BA207*'Dist Horaria'!$Y$3</f>
        <v>70.8463709407296</v>
      </c>
      <c r="BT207" s="0" t="n">
        <f aca="false">BA207*'Dist Horaria'!$Z$3</f>
        <v>61.8455551912207</v>
      </c>
      <c r="BU207" s="0" t="n">
        <f aca="false">BA207*'Dist Horaria'!$AA$3</f>
        <v>58.8115906837983</v>
      </c>
      <c r="BV207" s="0" t="n">
        <f aca="false">BA207*'Dist Horaria'!$AB$3</f>
        <v>52.3462457692446</v>
      </c>
      <c r="BW207" s="0" t="n">
        <f aca="false">BA207*'Dist Horaria'!$AC$3</f>
        <v>56.7341913335324</v>
      </c>
      <c r="BX207" s="0" t="n">
        <f aca="false">BA207*'Dist Horaria'!$AD$3</f>
        <v>55.2370001318975</v>
      </c>
      <c r="BY207" s="0" t="n">
        <f aca="false">BA207*'Dist Horaria'!$AE$3</f>
        <v>53.6530592347719</v>
      </c>
      <c r="BZ207" s="0" t="n">
        <f aca="false">AN207*1000000</f>
        <v>3594.08321306109</v>
      </c>
      <c r="CA207" s="0" t="n">
        <f aca="false">BZ207*'Dist Horaria'!$H$6</f>
        <v>89.8520803265274</v>
      </c>
      <c r="CB207" s="0" t="n">
        <f aca="false">BZ207*'Dist Horaria'!$I$6</f>
        <v>89.8520803265274</v>
      </c>
      <c r="CC207" s="0" t="n">
        <f aca="false">BZ207*'Dist Horaria'!$J$6</f>
        <v>89.8520803265274</v>
      </c>
      <c r="CD207" s="0" t="n">
        <f aca="false">BZ207*'Dist Horaria'!$K$6</f>
        <v>89.8520803265274</v>
      </c>
      <c r="CE207" s="0" t="n">
        <f aca="false">BZ207*'Dist Horaria'!$L$6</f>
        <v>89.8520803265274</v>
      </c>
      <c r="CF207" s="0" t="n">
        <f aca="false">BZ207*'Dist Horaria'!$M$6</f>
        <v>239.605547537406</v>
      </c>
      <c r="CG207" s="0" t="n">
        <f aca="false">BZ207*'Dist Horaria'!$N$6</f>
        <v>239.605547537406</v>
      </c>
      <c r="CH207" s="0" t="n">
        <f aca="false">BZ207*'Dist Horaria'!$O$6</f>
        <v>239.605547537406</v>
      </c>
      <c r="CI207" s="0" t="n">
        <f aca="false">BZ207*'Dist Horaria'!$P$6</f>
        <v>157.241140571423</v>
      </c>
      <c r="CJ207" s="0" t="n">
        <f aca="false">BZ207*'Dist Horaria'!$Q$6</f>
        <v>157.241140571423</v>
      </c>
      <c r="CK207" s="0" t="n">
        <f aca="false">BZ207*'Dist Horaria'!$R$6</f>
        <v>157.241140571423</v>
      </c>
      <c r="CL207" s="0" t="n">
        <f aca="false">BZ207*'Dist Horaria'!$S$6</f>
        <v>157.241140571423</v>
      </c>
      <c r="CM207" s="0" t="n">
        <f aca="false">BZ207*'Dist Horaria'!$T$6</f>
        <v>157.241140571423</v>
      </c>
      <c r="CN207" s="0" t="n">
        <f aca="false">BZ207*'Dist Horaria'!$U$6</f>
        <v>157.241140571423</v>
      </c>
      <c r="CO207" s="0" t="n">
        <f aca="false">BZ207*'Dist Horaria'!$V$6</f>
        <v>157.241140571423</v>
      </c>
      <c r="CP207" s="0" t="n">
        <f aca="false">BZ207*'Dist Horaria'!$W$6</f>
        <v>157.241140571423</v>
      </c>
      <c r="CQ207" s="0" t="n">
        <f aca="false">BZ207*'Dist Horaria'!$X$6</f>
        <v>239.605547537406</v>
      </c>
      <c r="CR207" s="0" t="n">
        <f aca="false">BZ207*'Dist Horaria'!$Y$6</f>
        <v>239.605547537406</v>
      </c>
      <c r="CS207" s="0" t="n">
        <f aca="false">BZ207*'Dist Horaria'!$Z$6</f>
        <v>239.605547537406</v>
      </c>
      <c r="CT207" s="0" t="n">
        <f aca="false">BZ207*'Dist Horaria'!$AA$6</f>
        <v>89.8520803265274</v>
      </c>
      <c r="CU207" s="0" t="n">
        <f aca="false">BZ207*'Dist Horaria'!$AB$6</f>
        <v>89.8520803265274</v>
      </c>
      <c r="CV207" s="0" t="n">
        <f aca="false">BZ207*'Dist Horaria'!$AC$6</f>
        <v>89.8520803265274</v>
      </c>
      <c r="CW207" s="0" t="n">
        <f aca="false">BZ207*'Dist Horaria'!$AD$6</f>
        <v>89.8520803265274</v>
      </c>
      <c r="CX207" s="0" t="n">
        <f aca="false">BZ207*'Dist Horaria'!$AE$6</f>
        <v>89.8520803265274</v>
      </c>
      <c r="CY207" s="0" t="n">
        <f aca="false">AS207*1000000</f>
        <v>3759.51487920838</v>
      </c>
      <c r="CZ207" s="0" t="n">
        <f aca="false">CY207*'Dist Horaria'!$H$6</f>
        <v>93.9878719802096</v>
      </c>
      <c r="DA207" s="0" t="n">
        <f aca="false">CY207*'Dist Horaria'!$I$6</f>
        <v>93.9878719802096</v>
      </c>
      <c r="DB207" s="0" t="n">
        <f aca="false">CY207*'Dist Horaria'!$J$6</f>
        <v>93.9878719802096</v>
      </c>
      <c r="DC207" s="0" t="n">
        <f aca="false">CY207*'Dist Horaria'!$K$6</f>
        <v>93.9878719802096</v>
      </c>
      <c r="DD207" s="0" t="n">
        <f aca="false">CY207*'Dist Horaria'!$L$6</f>
        <v>93.9878719802096</v>
      </c>
      <c r="DE207" s="0" t="n">
        <f aca="false">CY207*'Dist Horaria'!$M$6</f>
        <v>250.634325280559</v>
      </c>
      <c r="DF207" s="0" t="n">
        <f aca="false">CY207*'Dist Horaria'!$N$6</f>
        <v>250.634325280559</v>
      </c>
      <c r="DG207" s="0" t="n">
        <f aca="false">CY207*'Dist Horaria'!$O$6</f>
        <v>250.634325280559</v>
      </c>
      <c r="DH207" s="0" t="n">
        <f aca="false">CY207*'Dist Horaria'!$P$6</f>
        <v>164.478775965367</v>
      </c>
      <c r="DI207" s="0" t="n">
        <f aca="false">CY207*'Dist Horaria'!$Q$6</f>
        <v>164.478775965367</v>
      </c>
      <c r="DJ207" s="0" t="n">
        <f aca="false">CY207*'Dist Horaria'!$R$6</f>
        <v>164.478775965367</v>
      </c>
      <c r="DK207" s="0" t="n">
        <f aca="false">CY207*'Dist Horaria'!$S$6</f>
        <v>164.478775965367</v>
      </c>
      <c r="DL207" s="0" t="n">
        <f aca="false">CY207*'Dist Horaria'!$T$6</f>
        <v>164.478775965367</v>
      </c>
      <c r="DM207" s="0" t="n">
        <f aca="false">CY207*'Dist Horaria'!$U$6</f>
        <v>164.478775965367</v>
      </c>
      <c r="DN207" s="0" t="n">
        <f aca="false">CY207*'Dist Horaria'!$V$6</f>
        <v>164.478775965367</v>
      </c>
      <c r="DO207" s="0" t="n">
        <f aca="false">CY207*'Dist Horaria'!$W$6</f>
        <v>164.478775965367</v>
      </c>
      <c r="DP207" s="0" t="n">
        <f aca="false">CY207*'Dist Horaria'!$X$6</f>
        <v>250.634325280559</v>
      </c>
      <c r="DQ207" s="0" t="n">
        <f aca="false">CY207*'Dist Horaria'!$Y$6</f>
        <v>250.634325280559</v>
      </c>
      <c r="DR207" s="0" t="n">
        <f aca="false">CY207*'Dist Horaria'!$Z$6</f>
        <v>250.634325280559</v>
      </c>
      <c r="DS207" s="0" t="n">
        <f aca="false">CY207*'Dist Horaria'!$AA$6</f>
        <v>93.9878719802096</v>
      </c>
      <c r="DT207" s="0" t="n">
        <f aca="false">CY207*'Dist Horaria'!$AB$6</f>
        <v>93.9878719802096</v>
      </c>
      <c r="DU207" s="0" t="n">
        <f aca="false">CY207*'Dist Horaria'!$AC$6</f>
        <v>93.9878719802096</v>
      </c>
      <c r="DV207" s="0" t="n">
        <f aca="false">CY207*'Dist Horaria'!$AD$6</f>
        <v>93.9878719802096</v>
      </c>
      <c r="DW207" s="0" t="n">
        <f aca="false">CY207*'Dist Horaria'!$AE$6</f>
        <v>93.9878719802096</v>
      </c>
      <c r="DX207" s="0" t="n">
        <f aca="false">AX207*1000000</f>
        <v>217.942891548312</v>
      </c>
      <c r="DY207" s="0" t="n">
        <f aca="false">DX207*'Dist Horaria'!$H$6</f>
        <v>5.4485722887078</v>
      </c>
      <c r="DZ207" s="0" t="n">
        <f aca="false">DX207*'Dist Horaria'!$I$6</f>
        <v>5.4485722887078</v>
      </c>
      <c r="EA207" s="0" t="n">
        <f aca="false">DX207*'Dist Horaria'!$J$6</f>
        <v>5.4485722887078</v>
      </c>
      <c r="EB207" s="0" t="n">
        <f aca="false">DX207*'Dist Horaria'!$K$6</f>
        <v>5.4485722887078</v>
      </c>
      <c r="EC207" s="0" t="n">
        <f aca="false">DX207*'Dist Horaria'!$L$6</f>
        <v>5.4485722887078</v>
      </c>
      <c r="ED207" s="0" t="n">
        <f aca="false">DX207*'Dist Horaria'!$M$6</f>
        <v>14.5295261032208</v>
      </c>
      <c r="EE207" s="0" t="n">
        <f aca="false">DX207*'Dist Horaria'!$N$6</f>
        <v>14.5295261032208</v>
      </c>
      <c r="EF207" s="0" t="n">
        <f aca="false">DX207*'Dist Horaria'!$O$6</f>
        <v>14.5295261032208</v>
      </c>
      <c r="EG207" s="0" t="n">
        <f aca="false">DX207*'Dist Horaria'!$P$6</f>
        <v>9.53500150523865</v>
      </c>
      <c r="EH207" s="0" t="n">
        <f aca="false">DX207*'Dist Horaria'!$Q$6</f>
        <v>9.53500150523865</v>
      </c>
      <c r="EI207" s="0" t="n">
        <f aca="false">DX207*'Dist Horaria'!$R$6</f>
        <v>9.53500150523865</v>
      </c>
      <c r="EJ207" s="0" t="n">
        <f aca="false">DX207*'Dist Horaria'!$S$6</f>
        <v>9.53500150523865</v>
      </c>
      <c r="EK207" s="0" t="n">
        <f aca="false">DX207*'Dist Horaria'!$T$6</f>
        <v>9.53500150523865</v>
      </c>
      <c r="EL207" s="0" t="n">
        <f aca="false">DX207*'Dist Horaria'!$U$6</f>
        <v>9.53500150523865</v>
      </c>
      <c r="EM207" s="0" t="n">
        <f aca="false">DX207*'Dist Horaria'!$V$6</f>
        <v>9.53500150523865</v>
      </c>
      <c r="EN207" s="0" t="n">
        <f aca="false">DX207*'Dist Horaria'!$W$6</f>
        <v>9.53500150523865</v>
      </c>
      <c r="EO207" s="0" t="n">
        <f aca="false">DX207*'Dist Horaria'!$X$6</f>
        <v>14.5295261032208</v>
      </c>
      <c r="EP207" s="0" t="n">
        <f aca="false">DX207*'Dist Horaria'!$Y$6</f>
        <v>14.5295261032208</v>
      </c>
      <c r="EQ207" s="0" t="n">
        <f aca="false">DX207*'Dist Horaria'!$Z$6</f>
        <v>14.5295261032208</v>
      </c>
      <c r="ER207" s="0" t="n">
        <f aca="false">DX207*'Dist Horaria'!$AA$6</f>
        <v>5.4485722887078</v>
      </c>
      <c r="ES207" s="0" t="n">
        <f aca="false">DX207*'Dist Horaria'!$AB$6</f>
        <v>5.4485722887078</v>
      </c>
      <c r="ET207" s="0" t="n">
        <f aca="false">DX207*'Dist Horaria'!$AC$6</f>
        <v>5.4485722887078</v>
      </c>
      <c r="EU207" s="0" t="n">
        <f aca="false">DX207*'Dist Horaria'!$AD$6</f>
        <v>5.4485722887078</v>
      </c>
      <c r="EV207" s="0" t="n">
        <f aca="false">DX207*'Dist Horaria'!$AE$6</f>
        <v>5.4485722887078</v>
      </c>
      <c r="EW207" s="0" t="n">
        <f aca="false">BB207+CA207+CZ207+DY207</f>
        <v>239.883320146739</v>
      </c>
      <c r="EX207" s="0" t="n">
        <f aca="false">BC207+CB207+DA207+DZ207</f>
        <v>238.5298619989</v>
      </c>
      <c r="EY207" s="0" t="n">
        <f aca="false">BD207+CC207+DB207+EA207</f>
        <v>237.252363854755</v>
      </c>
      <c r="EZ207" s="0" t="n">
        <f aca="false">BE207+CD207+DC207+EB207</f>
        <v>236.163985330342</v>
      </c>
      <c r="FA207" s="0" t="n">
        <f aca="false">BF207+CE207+DD207+EC207</f>
        <v>235.368640560443</v>
      </c>
      <c r="FB207" s="0" t="n">
        <f aca="false">BG207+CF207+DE207+ED207</f>
        <v>550.348793664317</v>
      </c>
      <c r="FC207" s="0" t="n">
        <f aca="false">BH207+CG207+DF207+EE207</f>
        <v>552.4058925463</v>
      </c>
      <c r="FD207" s="0" t="n">
        <f aca="false">BI207+CH207+DG207+EF207</f>
        <v>552.4058925463</v>
      </c>
      <c r="FE207" s="0" t="n">
        <f aca="false">BJ207+CI207+DH207+EG207</f>
        <v>394.279606509748</v>
      </c>
      <c r="FF207" s="0" t="n">
        <f aca="false">BK207+CJ207+DI207+EH207</f>
        <v>400.945679328449</v>
      </c>
      <c r="FG207" s="0" t="n">
        <f aca="false">BL207+CK207+DJ207+EI207</f>
        <v>405.793732287505</v>
      </c>
      <c r="FH207" s="0" t="n">
        <f aca="false">BM207+CL207+DK207+EJ207</f>
        <v>408.217758767032</v>
      </c>
      <c r="FI207" s="0" t="n">
        <f aca="false">BN207+CM207+DL207+EK207</f>
        <v>408.823765386914</v>
      </c>
      <c r="FJ207" s="0" t="n">
        <f aca="false">BO207+CN207+DM207+EL207</f>
        <v>408.217758767032</v>
      </c>
      <c r="FK207" s="0" t="n">
        <f aca="false">BP207+CO207+DN207+EM207</f>
        <v>407.005745527269</v>
      </c>
      <c r="FL207" s="0" t="n">
        <f aca="false">BQ207+CP207+DO207+EN207</f>
        <v>405.187725667623</v>
      </c>
      <c r="FM207" s="0" t="n">
        <f aca="false">BR207+CQ207+DP207+EO207</f>
        <v>577.269389905238</v>
      </c>
      <c r="FN207" s="0" t="n">
        <f aca="false">BS207+CR207+DQ207+EP207</f>
        <v>575.615769861916</v>
      </c>
      <c r="FO207" s="0" t="n">
        <f aca="false">BT207+CS207+DR207+EQ207</f>
        <v>566.614954112407</v>
      </c>
      <c r="FP207" s="0" t="n">
        <f aca="false">BU207+CT207+DS207+ER207</f>
        <v>248.100115279243</v>
      </c>
      <c r="FQ207" s="0" t="n">
        <f aca="false">BV207+CU207+DT207+ES207</f>
        <v>241.634770364689</v>
      </c>
      <c r="FR207" s="0" t="n">
        <f aca="false">BW207+CV207+DU207+ET207</f>
        <v>246.022715928977</v>
      </c>
      <c r="FS207" s="0" t="n">
        <f aca="false">BX207+CW207+DV207+EU207</f>
        <v>244.525524727342</v>
      </c>
      <c r="FT207" s="0" t="n">
        <f aca="false">BY207+CX207+DW207+EV207</f>
        <v>242.941583830217</v>
      </c>
      <c r="FU207" s="0" t="n">
        <f aca="false">AM207*'Dist Horaria'!$H$10</f>
        <v>0.118395195726671</v>
      </c>
      <c r="FV207" s="0" t="n">
        <f aca="false">AM207*'Dist Horaria'!$I$10</f>
        <v>0.110804836748901</v>
      </c>
      <c r="FW207" s="0" t="n">
        <f aca="false">AM207*'Dist Horaria'!$J$10</f>
        <v>0.110325152496145</v>
      </c>
      <c r="FX207" s="0" t="n">
        <f aca="false">AM207*'Dist Horaria'!$K$10</f>
        <v>0.107152239023351</v>
      </c>
      <c r="FY207" s="0" t="n">
        <f aca="false">AM207*'Dist Horaria'!$L$10</f>
        <v>0.107195119641077</v>
      </c>
      <c r="FZ207" s="0" t="n">
        <f aca="false">AM207*'Dist Horaria'!$M$10</f>
        <v>0.114703189378048</v>
      </c>
      <c r="GA207" s="0" t="n">
        <f aca="false">AM207*'Dist Horaria'!$N$10</f>
        <v>0.108513958293871</v>
      </c>
      <c r="GB207" s="0" t="n">
        <f aca="false">AM207*'Dist Horaria'!$O$10</f>
        <v>0.106661827197372</v>
      </c>
      <c r="GC207" s="0" t="n">
        <f aca="false">AM207*'Dist Horaria'!$P$10</f>
        <v>0.108316974528843</v>
      </c>
      <c r="GD207" s="0" t="n">
        <f aca="false">AM207*'Dist Horaria'!$Q$10</f>
        <v>0.0980232077484181</v>
      </c>
      <c r="GE207" s="0" t="n">
        <f aca="false">AM207*'Dist Horaria'!$R$10</f>
        <v>0.119603034413648</v>
      </c>
      <c r="GF207" s="0" t="n">
        <f aca="false">AM207*'Dist Horaria'!$S$10</f>
        <v>0.102145637570955</v>
      </c>
      <c r="GG207" s="0" t="n">
        <f aca="false">AR207*'Dist Horaria'!$H$10</f>
        <v>0.123844795341315</v>
      </c>
      <c r="GH207" s="0" t="n">
        <f aca="false">AR207*'Dist Horaria'!$I$10</f>
        <v>0.115905060553941</v>
      </c>
      <c r="GI207" s="0" t="n">
        <f aca="false">AR207*'Dist Horaria'!$J$10</f>
        <v>0.115403296966776</v>
      </c>
      <c r="GJ207" s="0" t="n">
        <f aca="false">AR207*'Dist Horaria'!$K$10</f>
        <v>0.112084337804099</v>
      </c>
      <c r="GK207" s="0" t="n">
        <f aca="false">AR207*'Dist Horaria'!$L$10</f>
        <v>0.112129192169124</v>
      </c>
      <c r="GL207" s="0" t="n">
        <f aca="false">AR207*'Dist Horaria'!$M$10</f>
        <v>0.119982850033166</v>
      </c>
      <c r="GM207" s="0" t="n">
        <f aca="false">AR207*'Dist Horaria'!$N$10</f>
        <v>0.113508735503134</v>
      </c>
      <c r="GN207" s="0" t="n">
        <f aca="false">AR207*'Dist Horaria'!$O$10</f>
        <v>0.111571352865407</v>
      </c>
      <c r="GO207" s="0" t="n">
        <f aca="false">AR207*'Dist Horaria'!$P$10</f>
        <v>0.113302684793764</v>
      </c>
      <c r="GP207" s="0" t="n">
        <f aca="false">AR207*'Dist Horaria'!$Q$10</f>
        <v>0.102535107339388</v>
      </c>
      <c r="GQ207" s="0" t="n">
        <f aca="false">AR207*'Dist Horaria'!$R$10</f>
        <v>0.125108229504128</v>
      </c>
      <c r="GR207" s="0" t="n">
        <f aca="false">AR207*'Dist Horaria'!$S$10</f>
        <v>0.106847288036819</v>
      </c>
      <c r="GS207" s="0" t="n">
        <f aca="false">AW207*'Dist Horaria'!$H$10</f>
        <v>0.00717940842558347</v>
      </c>
      <c r="GT207" s="0" t="n">
        <f aca="false">AW207*'Dist Horaria'!$I$10</f>
        <v>0.006719133945156</v>
      </c>
      <c r="GU207" s="0" t="n">
        <f aca="false">AW207*'Dist Horaria'!$J$10</f>
        <v>0.0066900462009725</v>
      </c>
      <c r="GV207" s="0" t="n">
        <f aca="false">AW207*'Dist Horaria'!$K$10</f>
        <v>0.00649764277125211</v>
      </c>
      <c r="GW207" s="0" t="n">
        <f aca="false">AW207*'Dist Horaria'!$L$10</f>
        <v>0.00650024302429707</v>
      </c>
      <c r="GX207" s="0" t="n">
        <f aca="false">AW207*'Dist Horaria'!$M$10</f>
        <v>0.00695552753815454</v>
      </c>
      <c r="GY207" s="0" t="n">
        <f aca="false">AW207*'Dist Horaria'!$N$10</f>
        <v>0.00658021655090629</v>
      </c>
      <c r="GZ207" s="0" t="n">
        <f aca="false">AW207*'Dist Horaria'!$O$10</f>
        <v>0.00646790451393661</v>
      </c>
      <c r="HA207" s="0" t="n">
        <f aca="false">AW207*'Dist Horaria'!$P$10</f>
        <v>0.00656827158224719</v>
      </c>
      <c r="HB207" s="0" t="n">
        <f aca="false">AW207*'Dist Horaria'!$Q$10</f>
        <v>0.00594406419358772</v>
      </c>
      <c r="HC207" s="0" t="n">
        <f aca="false">AW207*'Dist Horaria'!$R$10</f>
        <v>0.00725265098574658</v>
      </c>
      <c r="HD207" s="0" t="n">
        <f aca="false">AW207*'Dist Horaria'!$S$10</f>
        <v>0.00619404568329383</v>
      </c>
    </row>
    <row r="208" customFormat="false" ht="13.8" hidden="false" customHeight="false" outlineLevel="0" collapsed="false">
      <c r="A208" s="0" t="n">
        <v>4.74106516406966</v>
      </c>
      <c r="B208" s="0" t="n">
        <v>-74.0897515728456</v>
      </c>
      <c r="C208" s="0" t="n">
        <v>30</v>
      </c>
      <c r="D208" s="0" t="n">
        <v>40</v>
      </c>
      <c r="E208" s="0" t="n">
        <v>60</v>
      </c>
      <c r="F208" s="0" t="n">
        <v>110</v>
      </c>
      <c r="G208" s="0" t="s">
        <v>682</v>
      </c>
      <c r="H208" s="1" t="n">
        <v>40776</v>
      </c>
      <c r="I208" s="0" t="s">
        <v>1127</v>
      </c>
      <c r="J208" s="0" t="s">
        <v>1128</v>
      </c>
      <c r="L208" s="0" t="s">
        <v>1129</v>
      </c>
      <c r="M208" s="0" t="s">
        <v>1130</v>
      </c>
      <c r="N208" s="0" t="n">
        <v>16</v>
      </c>
      <c r="O208" s="0" t="s">
        <v>130</v>
      </c>
      <c r="P208" s="0" t="s">
        <v>85</v>
      </c>
      <c r="Q208" s="0" t="s">
        <v>86</v>
      </c>
      <c r="R208" s="0" t="n">
        <v>30</v>
      </c>
      <c r="S208" s="0" t="n">
        <v>365</v>
      </c>
      <c r="T208" s="0" t="n">
        <v>24</v>
      </c>
      <c r="U208" s="0" t="n">
        <v>3</v>
      </c>
      <c r="V208" s="0" t="n">
        <v>95400</v>
      </c>
      <c r="W208" s="0" t="n">
        <f aca="false">V208*12</f>
        <v>1144800</v>
      </c>
      <c r="X208" s="0" t="n">
        <v>1</v>
      </c>
      <c r="Y208" s="0" t="s">
        <v>1118</v>
      </c>
      <c r="Z208" s="0" t="n">
        <v>29468</v>
      </c>
      <c r="AB208" s="0" t="n">
        <v>0.005</v>
      </c>
      <c r="AC208" s="0" t="n">
        <v>1</v>
      </c>
      <c r="AD208" s="0" t="n">
        <v>3881.75807173629</v>
      </c>
      <c r="AE208" s="0" t="n">
        <v>1.76231816456827</v>
      </c>
      <c r="AF208" s="0" t="n">
        <f aca="false">AE208/S208</f>
        <v>0.00482826894402267</v>
      </c>
      <c r="AG208" s="0" t="n">
        <f aca="false">AE208*EXP(AB208*AC208)</f>
        <v>1.77115182112907</v>
      </c>
      <c r="AH208" s="0" t="n">
        <f aca="false">AG208/S208</f>
        <v>0.00485247074281938</v>
      </c>
      <c r="AI208" s="0" t="s">
        <v>90</v>
      </c>
      <c r="AJ208" s="0" t="n">
        <f aca="false">IF(AI208="A",'FE DISTRIBUCIÓN'!$C$2,'FE DISTRIBUCIÓN'!$C$3)</f>
        <v>4.994E-006</v>
      </c>
      <c r="AK208" s="0" t="n">
        <f aca="false">W208*AJ208</f>
        <v>5.7171312</v>
      </c>
      <c r="AL208" s="0" t="n">
        <f aca="false">AK208/365</f>
        <v>0.0156633731506849</v>
      </c>
      <c r="AM208" s="0" t="n">
        <f aca="false">AK208*EXP(AB208*AC208)</f>
        <v>5.74578843939593</v>
      </c>
      <c r="AN208" s="0" t="n">
        <f aca="false">AM208/365</f>
        <v>0.0157418861353313</v>
      </c>
      <c r="AO208" s="0" t="n">
        <v>5.223868284E-006</v>
      </c>
      <c r="AP208" s="0" t="n">
        <f aca="false">AO208*W208</f>
        <v>5.9802844115232</v>
      </c>
      <c r="AQ208" s="0" t="n">
        <f aca="false">AP208/365</f>
        <v>0.0163843408534882</v>
      </c>
      <c r="AR208" s="0" t="n">
        <f aca="false">AP208*EXP(AB208*AC208)</f>
        <v>6.01026071188111</v>
      </c>
      <c r="AS208" s="0" t="n">
        <f aca="false">AR208/365</f>
        <v>0.0164664677037839</v>
      </c>
      <c r="AT208" s="0" t="n">
        <v>3.02832944E-007</v>
      </c>
      <c r="AU208" s="0" t="n">
        <f aca="false">AT208*W208</f>
        <v>0.3466831542912</v>
      </c>
      <c r="AV208" s="0" t="n">
        <f aca="false">AU208/365</f>
        <v>0.000949816861071781</v>
      </c>
      <c r="AW208" s="0" t="n">
        <f aca="false">AU208*EXP(AB208*AC208)</f>
        <v>0.348420910833687</v>
      </c>
      <c r="AX208" s="0" t="n">
        <f aca="false">AW208/365</f>
        <v>0.000954577837900514</v>
      </c>
      <c r="AY208" s="0" t="n">
        <f aca="false">AW208+AR208+AM208+AG208</f>
        <v>13.8756218832398</v>
      </c>
      <c r="AZ208" s="0" t="n">
        <f aca="false">AH208+AN208+AS208+AX208</f>
        <v>0.0380154024198351</v>
      </c>
      <c r="BA208" s="0" t="n">
        <f aca="false">AH208*1000000</f>
        <v>4852.47074281938</v>
      </c>
      <c r="BB208" s="0" t="n">
        <f aca="false">BA208*'Dist Horaria'!$H$3</f>
        <v>169.082118041437</v>
      </c>
      <c r="BC208" s="0" t="n">
        <f aca="false">BA208*'Dist Horaria'!$I$3</f>
        <v>164.559013089168</v>
      </c>
      <c r="BD208" s="0" t="n">
        <f aca="false">BA208*'Dist Horaria'!$J$3</f>
        <v>160.289757928585</v>
      </c>
      <c r="BE208" s="0" t="n">
        <f aca="false">BA208*'Dist Horaria'!$K$3</f>
        <v>156.652519273237</v>
      </c>
      <c r="BF208" s="0" t="n">
        <f aca="false">BA208*'Dist Horaria'!$L$3</f>
        <v>153.994566477846</v>
      </c>
      <c r="BG208" s="0" t="n">
        <f aca="false">BA208*'Dist Horaria'!$M$3</f>
        <v>152.321212453602</v>
      </c>
      <c r="BH208" s="0" t="n">
        <f aca="false">BA208*'Dist Horaria'!$N$3</f>
        <v>159.195805624627</v>
      </c>
      <c r="BI208" s="0" t="n">
        <f aca="false">BA208*'Dist Horaria'!$O$3</f>
        <v>159.195805624627</v>
      </c>
      <c r="BJ208" s="0" t="n">
        <f aca="false">BA208*'Dist Horaria'!$P$3</f>
        <v>210.621422597114</v>
      </c>
      <c r="BK208" s="0" t="n">
        <f aca="false">BA208*'Dist Horaria'!$Q$3</f>
        <v>232.898688448731</v>
      </c>
      <c r="BL208" s="0" t="n">
        <f aca="false">BA208*'Dist Horaria'!$R$3</f>
        <v>249.100336340817</v>
      </c>
      <c r="BM208" s="0" t="n">
        <f aca="false">BA208*'Dist Horaria'!$S$3</f>
        <v>257.20116028686</v>
      </c>
      <c r="BN208" s="0" t="n">
        <f aca="false">BA208*'Dist Horaria'!$T$3</f>
        <v>259.226366273371</v>
      </c>
      <c r="BO208" s="0" t="n">
        <f aca="false">BA208*'Dist Horaria'!$U$3</f>
        <v>257.20116028686</v>
      </c>
      <c r="BP208" s="0" t="n">
        <f aca="false">BA208*'Dist Horaria'!$V$3</f>
        <v>253.150748313839</v>
      </c>
      <c r="BQ208" s="0" t="n">
        <f aca="false">BA208*'Dist Horaria'!$W$3</f>
        <v>247.075130354306</v>
      </c>
      <c r="BR208" s="0" t="n">
        <f aca="false">BA208*'Dist Horaria'!$X$3</f>
        <v>242.286818238854</v>
      </c>
      <c r="BS208" s="0" t="n">
        <f aca="false">BA208*'Dist Horaria'!$Y$3</f>
        <v>236.760605980971</v>
      </c>
      <c r="BT208" s="0" t="n">
        <f aca="false">BA208*'Dist Horaria'!$Z$3</f>
        <v>206.680891764422</v>
      </c>
      <c r="BU208" s="0" t="n">
        <f aca="false">BA208*'Dist Horaria'!$AA$3</f>
        <v>196.541723508323</v>
      </c>
      <c r="BV208" s="0" t="n">
        <f aca="false">BA208*'Dist Horaria'!$AB$3</f>
        <v>174.935267743265</v>
      </c>
      <c r="BW208" s="0" t="n">
        <f aca="false">BA208*'Dist Horaria'!$AC$3</f>
        <v>189.599288454805</v>
      </c>
      <c r="BX208" s="0" t="n">
        <f aca="false">BA208*'Dist Horaria'!$AD$3</f>
        <v>184.595843797562</v>
      </c>
      <c r="BY208" s="0" t="n">
        <f aca="false">BA208*'Dist Horaria'!$AE$3</f>
        <v>179.302491411803</v>
      </c>
      <c r="BZ208" s="0" t="n">
        <f aca="false">AN208*1000000</f>
        <v>15741.8861353313</v>
      </c>
      <c r="CA208" s="0" t="n">
        <f aca="false">BZ208*'Dist Horaria'!$H$6</f>
        <v>393.547153383283</v>
      </c>
      <c r="CB208" s="0" t="n">
        <f aca="false">BZ208*'Dist Horaria'!$I$6</f>
        <v>393.547153383283</v>
      </c>
      <c r="CC208" s="0" t="n">
        <f aca="false">BZ208*'Dist Horaria'!$J$6</f>
        <v>393.547153383283</v>
      </c>
      <c r="CD208" s="0" t="n">
        <f aca="false">BZ208*'Dist Horaria'!$K$6</f>
        <v>393.547153383283</v>
      </c>
      <c r="CE208" s="0" t="n">
        <f aca="false">BZ208*'Dist Horaria'!$L$6</f>
        <v>393.547153383283</v>
      </c>
      <c r="CF208" s="0" t="n">
        <f aca="false">BZ208*'Dist Horaria'!$M$6</f>
        <v>1049.45907568876</v>
      </c>
      <c r="CG208" s="0" t="n">
        <f aca="false">BZ208*'Dist Horaria'!$N$6</f>
        <v>1049.45907568876</v>
      </c>
      <c r="CH208" s="0" t="n">
        <f aca="false">BZ208*'Dist Horaria'!$O$6</f>
        <v>1049.45907568876</v>
      </c>
      <c r="CI208" s="0" t="n">
        <f aca="false">BZ208*'Dist Horaria'!$P$6</f>
        <v>688.707518420745</v>
      </c>
      <c r="CJ208" s="0" t="n">
        <f aca="false">BZ208*'Dist Horaria'!$Q$6</f>
        <v>688.707518420745</v>
      </c>
      <c r="CK208" s="0" t="n">
        <f aca="false">BZ208*'Dist Horaria'!$R$6</f>
        <v>688.707518420745</v>
      </c>
      <c r="CL208" s="0" t="n">
        <f aca="false">BZ208*'Dist Horaria'!$S$6</f>
        <v>688.707518420745</v>
      </c>
      <c r="CM208" s="0" t="n">
        <f aca="false">BZ208*'Dist Horaria'!$T$6</f>
        <v>688.707518420745</v>
      </c>
      <c r="CN208" s="0" t="n">
        <f aca="false">BZ208*'Dist Horaria'!$U$6</f>
        <v>688.707518420745</v>
      </c>
      <c r="CO208" s="0" t="n">
        <f aca="false">BZ208*'Dist Horaria'!$V$6</f>
        <v>688.707518420745</v>
      </c>
      <c r="CP208" s="0" t="n">
        <f aca="false">BZ208*'Dist Horaria'!$W$6</f>
        <v>688.707518420745</v>
      </c>
      <c r="CQ208" s="0" t="n">
        <f aca="false">BZ208*'Dist Horaria'!$X$6</f>
        <v>1049.45907568876</v>
      </c>
      <c r="CR208" s="0" t="n">
        <f aca="false">BZ208*'Dist Horaria'!$Y$6</f>
        <v>1049.45907568876</v>
      </c>
      <c r="CS208" s="0" t="n">
        <f aca="false">BZ208*'Dist Horaria'!$Z$6</f>
        <v>1049.45907568876</v>
      </c>
      <c r="CT208" s="0" t="n">
        <f aca="false">BZ208*'Dist Horaria'!$AA$6</f>
        <v>393.547153383283</v>
      </c>
      <c r="CU208" s="0" t="n">
        <f aca="false">BZ208*'Dist Horaria'!$AB$6</f>
        <v>393.547153383283</v>
      </c>
      <c r="CV208" s="0" t="n">
        <f aca="false">BZ208*'Dist Horaria'!$AC$6</f>
        <v>393.547153383283</v>
      </c>
      <c r="CW208" s="0" t="n">
        <f aca="false">BZ208*'Dist Horaria'!$AD$6</f>
        <v>393.547153383283</v>
      </c>
      <c r="CX208" s="0" t="n">
        <f aca="false">BZ208*'Dist Horaria'!$AE$6</f>
        <v>393.547153383283</v>
      </c>
      <c r="CY208" s="0" t="n">
        <f aca="false">AS208*1000000</f>
        <v>16466.4677037839</v>
      </c>
      <c r="CZ208" s="0" t="n">
        <f aca="false">CY208*'Dist Horaria'!$H$6</f>
        <v>411.661692594597</v>
      </c>
      <c r="DA208" s="0" t="n">
        <f aca="false">CY208*'Dist Horaria'!$I$6</f>
        <v>411.661692594597</v>
      </c>
      <c r="DB208" s="0" t="n">
        <f aca="false">CY208*'Dist Horaria'!$J$6</f>
        <v>411.661692594597</v>
      </c>
      <c r="DC208" s="0" t="n">
        <f aca="false">CY208*'Dist Horaria'!$K$6</f>
        <v>411.661692594597</v>
      </c>
      <c r="DD208" s="0" t="n">
        <f aca="false">CY208*'Dist Horaria'!$L$6</f>
        <v>411.661692594597</v>
      </c>
      <c r="DE208" s="0" t="n">
        <f aca="false">CY208*'Dist Horaria'!$M$6</f>
        <v>1097.76451358559</v>
      </c>
      <c r="DF208" s="0" t="n">
        <f aca="false">CY208*'Dist Horaria'!$N$6</f>
        <v>1097.76451358559</v>
      </c>
      <c r="DG208" s="0" t="n">
        <f aca="false">CY208*'Dist Horaria'!$O$6</f>
        <v>1097.76451358559</v>
      </c>
      <c r="DH208" s="0" t="n">
        <f aca="false">CY208*'Dist Horaria'!$P$6</f>
        <v>720.407962040544</v>
      </c>
      <c r="DI208" s="0" t="n">
        <f aca="false">CY208*'Dist Horaria'!$Q$6</f>
        <v>720.407962040544</v>
      </c>
      <c r="DJ208" s="0" t="n">
        <f aca="false">CY208*'Dist Horaria'!$R$6</f>
        <v>720.407962040544</v>
      </c>
      <c r="DK208" s="0" t="n">
        <f aca="false">CY208*'Dist Horaria'!$S$6</f>
        <v>720.407962040544</v>
      </c>
      <c r="DL208" s="0" t="n">
        <f aca="false">CY208*'Dist Horaria'!$T$6</f>
        <v>720.407962040544</v>
      </c>
      <c r="DM208" s="0" t="n">
        <f aca="false">CY208*'Dist Horaria'!$U$6</f>
        <v>720.407962040544</v>
      </c>
      <c r="DN208" s="0" t="n">
        <f aca="false">CY208*'Dist Horaria'!$V$6</f>
        <v>720.407962040544</v>
      </c>
      <c r="DO208" s="0" t="n">
        <f aca="false">CY208*'Dist Horaria'!$W$6</f>
        <v>720.407962040544</v>
      </c>
      <c r="DP208" s="0" t="n">
        <f aca="false">CY208*'Dist Horaria'!$X$6</f>
        <v>1097.76451358559</v>
      </c>
      <c r="DQ208" s="0" t="n">
        <f aca="false">CY208*'Dist Horaria'!$Y$6</f>
        <v>1097.76451358559</v>
      </c>
      <c r="DR208" s="0" t="n">
        <f aca="false">CY208*'Dist Horaria'!$Z$6</f>
        <v>1097.76451358559</v>
      </c>
      <c r="DS208" s="0" t="n">
        <f aca="false">CY208*'Dist Horaria'!$AA$6</f>
        <v>411.661692594597</v>
      </c>
      <c r="DT208" s="0" t="n">
        <f aca="false">CY208*'Dist Horaria'!$AB$6</f>
        <v>411.661692594597</v>
      </c>
      <c r="DU208" s="0" t="n">
        <f aca="false">CY208*'Dist Horaria'!$AC$6</f>
        <v>411.661692594597</v>
      </c>
      <c r="DV208" s="0" t="n">
        <f aca="false">CY208*'Dist Horaria'!$AD$6</f>
        <v>411.661692594597</v>
      </c>
      <c r="DW208" s="0" t="n">
        <f aca="false">CY208*'Dist Horaria'!$AE$6</f>
        <v>411.661692594597</v>
      </c>
      <c r="DX208" s="0" t="n">
        <f aca="false">AX208*1000000</f>
        <v>954.577837900514</v>
      </c>
      <c r="DY208" s="0" t="n">
        <f aca="false">DX208*'Dist Horaria'!$H$6</f>
        <v>23.8644459475128</v>
      </c>
      <c r="DZ208" s="0" t="n">
        <f aca="false">DX208*'Dist Horaria'!$I$6</f>
        <v>23.8644459475128</v>
      </c>
      <c r="EA208" s="0" t="n">
        <f aca="false">DX208*'Dist Horaria'!$J$6</f>
        <v>23.8644459475128</v>
      </c>
      <c r="EB208" s="0" t="n">
        <f aca="false">DX208*'Dist Horaria'!$K$6</f>
        <v>23.8644459475128</v>
      </c>
      <c r="EC208" s="0" t="n">
        <f aca="false">DX208*'Dist Horaria'!$L$6</f>
        <v>23.8644459475128</v>
      </c>
      <c r="ED208" s="0" t="n">
        <f aca="false">DX208*'Dist Horaria'!$M$6</f>
        <v>63.6385225267009</v>
      </c>
      <c r="EE208" s="0" t="n">
        <f aca="false">DX208*'Dist Horaria'!$N$6</f>
        <v>63.6385225267009</v>
      </c>
      <c r="EF208" s="0" t="n">
        <f aca="false">DX208*'Dist Horaria'!$O$6</f>
        <v>63.6385225267009</v>
      </c>
      <c r="EG208" s="0" t="n">
        <f aca="false">DX208*'Dist Horaria'!$P$6</f>
        <v>41.7627804081475</v>
      </c>
      <c r="EH208" s="0" t="n">
        <f aca="false">DX208*'Dist Horaria'!$Q$6</f>
        <v>41.7627804081475</v>
      </c>
      <c r="EI208" s="0" t="n">
        <f aca="false">DX208*'Dist Horaria'!$R$6</f>
        <v>41.7627804081475</v>
      </c>
      <c r="EJ208" s="0" t="n">
        <f aca="false">DX208*'Dist Horaria'!$S$6</f>
        <v>41.7627804081475</v>
      </c>
      <c r="EK208" s="0" t="n">
        <f aca="false">DX208*'Dist Horaria'!$T$6</f>
        <v>41.7627804081475</v>
      </c>
      <c r="EL208" s="0" t="n">
        <f aca="false">DX208*'Dist Horaria'!$U$6</f>
        <v>41.7627804081475</v>
      </c>
      <c r="EM208" s="0" t="n">
        <f aca="false">DX208*'Dist Horaria'!$V$6</f>
        <v>41.7627804081475</v>
      </c>
      <c r="EN208" s="0" t="n">
        <f aca="false">DX208*'Dist Horaria'!$W$6</f>
        <v>41.7627804081475</v>
      </c>
      <c r="EO208" s="0" t="n">
        <f aca="false">DX208*'Dist Horaria'!$X$6</f>
        <v>63.6385225267009</v>
      </c>
      <c r="EP208" s="0" t="n">
        <f aca="false">DX208*'Dist Horaria'!$Y$6</f>
        <v>63.6385225267009</v>
      </c>
      <c r="EQ208" s="0" t="n">
        <f aca="false">DX208*'Dist Horaria'!$Z$6</f>
        <v>63.6385225267009</v>
      </c>
      <c r="ER208" s="0" t="n">
        <f aca="false">DX208*'Dist Horaria'!$AA$6</f>
        <v>23.8644459475128</v>
      </c>
      <c r="ES208" s="0" t="n">
        <f aca="false">DX208*'Dist Horaria'!$AB$6</f>
        <v>23.8644459475128</v>
      </c>
      <c r="ET208" s="0" t="n">
        <f aca="false">DX208*'Dist Horaria'!$AC$6</f>
        <v>23.8644459475128</v>
      </c>
      <c r="EU208" s="0" t="n">
        <f aca="false">DX208*'Dist Horaria'!$AD$6</f>
        <v>23.8644459475128</v>
      </c>
      <c r="EV208" s="0" t="n">
        <f aca="false">DX208*'Dist Horaria'!$AE$6</f>
        <v>23.8644459475128</v>
      </c>
      <c r="EW208" s="0" t="n">
        <f aca="false">BB208+CA208+CZ208+DY208</f>
        <v>998.155409966829</v>
      </c>
      <c r="EX208" s="0" t="n">
        <f aca="false">BC208+CB208+DA208+DZ208</f>
        <v>993.632305014561</v>
      </c>
      <c r="EY208" s="0" t="n">
        <f aca="false">BD208+CC208+DB208+EA208</f>
        <v>989.363049853978</v>
      </c>
      <c r="EZ208" s="0" t="n">
        <f aca="false">BE208+CD208+DC208+EB208</f>
        <v>985.72581119863</v>
      </c>
      <c r="FA208" s="0" t="n">
        <f aca="false">BF208+CE208+DD208+EC208</f>
        <v>983.067858403239</v>
      </c>
      <c r="FB208" s="0" t="n">
        <f aca="false">BG208+CF208+DE208+ED208</f>
        <v>2363.18332425465</v>
      </c>
      <c r="FC208" s="0" t="n">
        <f aca="false">BH208+CG208+DF208+EE208</f>
        <v>2370.05791742567</v>
      </c>
      <c r="FD208" s="0" t="n">
        <f aca="false">BI208+CH208+DG208+EF208</f>
        <v>2370.05791742567</v>
      </c>
      <c r="FE208" s="0" t="n">
        <f aca="false">BJ208+CI208+DH208+EG208</f>
        <v>1661.49968346655</v>
      </c>
      <c r="FF208" s="0" t="n">
        <f aca="false">BK208+CJ208+DI208+EH208</f>
        <v>1683.77694931817</v>
      </c>
      <c r="FG208" s="0" t="n">
        <f aca="false">BL208+CK208+DJ208+EI208</f>
        <v>1699.97859721025</v>
      </c>
      <c r="FH208" s="0" t="n">
        <f aca="false">BM208+CL208+DK208+EJ208</f>
        <v>1708.0794211563</v>
      </c>
      <c r="FI208" s="0" t="n">
        <f aca="false">BN208+CM208+DL208+EK208</f>
        <v>1710.10462714281</v>
      </c>
      <c r="FJ208" s="0" t="n">
        <f aca="false">BO208+CN208+DM208+EL208</f>
        <v>1708.0794211563</v>
      </c>
      <c r="FK208" s="0" t="n">
        <f aca="false">BP208+CO208+DN208+EM208</f>
        <v>1704.02900918328</v>
      </c>
      <c r="FL208" s="0" t="n">
        <f aca="false">BQ208+CP208+DO208+EN208</f>
        <v>1697.95339122374</v>
      </c>
      <c r="FM208" s="0" t="n">
        <f aca="false">BR208+CQ208+DP208+EO208</f>
        <v>2453.1489300399</v>
      </c>
      <c r="FN208" s="0" t="n">
        <f aca="false">BS208+CR208+DQ208+EP208</f>
        <v>2447.62271778202</v>
      </c>
      <c r="FO208" s="0" t="n">
        <f aca="false">BT208+CS208+DR208+EQ208</f>
        <v>2417.54300356547</v>
      </c>
      <c r="FP208" s="0" t="n">
        <f aca="false">BU208+CT208+DS208+ER208</f>
        <v>1025.61501543372</v>
      </c>
      <c r="FQ208" s="0" t="n">
        <f aca="false">BV208+CU208+DT208+ES208</f>
        <v>1004.00855966866</v>
      </c>
      <c r="FR208" s="0" t="n">
        <f aca="false">BW208+CV208+DU208+ET208</f>
        <v>1018.6725803802</v>
      </c>
      <c r="FS208" s="0" t="n">
        <f aca="false">BX208+CW208+DV208+EU208</f>
        <v>1013.66913572295</v>
      </c>
      <c r="FT208" s="0" t="n">
        <f aca="false">BY208+CX208+DW208+EV208</f>
        <v>1008.3757833372</v>
      </c>
      <c r="FU208" s="0" t="n">
        <f aca="false">AM208*'Dist Horaria'!$H$10</f>
        <v>0.51856442369684</v>
      </c>
      <c r="FV208" s="0" t="n">
        <f aca="false">AM208*'Dist Horaria'!$I$10</f>
        <v>0.485319070244778</v>
      </c>
      <c r="FW208" s="0" t="n">
        <f aca="false">AM208*'Dist Horaria'!$J$10</f>
        <v>0.48321807968887</v>
      </c>
      <c r="FX208" s="0" t="n">
        <f aca="false">AM208*'Dist Horaria'!$K$10</f>
        <v>0.469320893773842</v>
      </c>
      <c r="FY208" s="0" t="n">
        <f aca="false">AM208*'Dist Horaria'!$L$10</f>
        <v>0.469508708513134</v>
      </c>
      <c r="FZ208" s="0" t="n">
        <f aca="false">AM208*'Dist Horaria'!$M$10</f>
        <v>0.502393639631593</v>
      </c>
      <c r="GA208" s="0" t="n">
        <f aca="false">AM208*'Dist Horaria'!$N$10</f>
        <v>0.475285149032849</v>
      </c>
      <c r="GB208" s="0" t="n">
        <f aca="false">AM208*'Dist Horaria'!$O$10</f>
        <v>0.467172917039212</v>
      </c>
      <c r="GC208" s="0" t="n">
        <f aca="false">AM208*'Dist Horaria'!$P$10</f>
        <v>0.474422371012488</v>
      </c>
      <c r="GD208" s="0" t="n">
        <f aca="false">AM208*'Dist Horaria'!$Q$10</f>
        <v>0.429336240571149</v>
      </c>
      <c r="GE208" s="0" t="n">
        <f aca="false">AM208*'Dist Horaria'!$R$10</f>
        <v>0.523854690491764</v>
      </c>
      <c r="GF208" s="0" t="n">
        <f aca="false">AM208*'Dist Horaria'!$S$10</f>
        <v>0.447392255699414</v>
      </c>
      <c r="GG208" s="0" t="n">
        <f aca="false">AR208*'Dist Horaria'!$H$10</f>
        <v>0.542433369275262</v>
      </c>
      <c r="GH208" s="0" t="n">
        <f aca="false">AR208*'Dist Horaria'!$I$10</f>
        <v>0.507657769057281</v>
      </c>
      <c r="GI208" s="0" t="n">
        <f aca="false">AR208*'Dist Horaria'!$J$10</f>
        <v>0.505460072235097</v>
      </c>
      <c r="GJ208" s="0" t="n">
        <f aca="false">AR208*'Dist Horaria'!$K$10</f>
        <v>0.490923214257851</v>
      </c>
      <c r="GK208" s="0" t="n">
        <f aca="false">AR208*'Dist Horaria'!$L$10</f>
        <v>0.491119673901394</v>
      </c>
      <c r="GL208" s="0" t="n">
        <f aca="false">AR208*'Dist Horaria'!$M$10</f>
        <v>0.525518261945295</v>
      </c>
      <c r="GM208" s="0" t="n">
        <f aca="false">AR208*'Dist Horaria'!$N$10</f>
        <v>0.497161997574872</v>
      </c>
      <c r="GN208" s="0" t="n">
        <f aca="false">AR208*'Dist Horaria'!$O$10</f>
        <v>0.488676368535223</v>
      </c>
      <c r="GO208" s="0" t="n">
        <f aca="false">AR208*'Dist Horaria'!$P$10</f>
        <v>0.49625950683865</v>
      </c>
      <c r="GP208" s="0" t="n">
        <f aca="false">AR208*'Dist Horaria'!$Q$10</f>
        <v>0.449098111792434</v>
      </c>
      <c r="GQ208" s="0" t="n">
        <f aca="false">AR208*'Dist Horaria'!$R$10</f>
        <v>0.547967141186336</v>
      </c>
      <c r="GR208" s="0" t="n">
        <f aca="false">AR208*'Dist Horaria'!$S$10</f>
        <v>0.467985225281415</v>
      </c>
      <c r="GS208" s="0" t="n">
        <f aca="false">AW208*'Dist Horaria'!$H$10</f>
        <v>0.0314454127116094</v>
      </c>
      <c r="GT208" s="0" t="n">
        <f aca="false">AW208*'Dist Horaria'!$I$10</f>
        <v>0.0294294358873786</v>
      </c>
      <c r="GU208" s="0" t="n">
        <f aca="false">AW208*'Dist Horaria'!$J$10</f>
        <v>0.0293020331730491</v>
      </c>
      <c r="GV208" s="0" t="n">
        <f aca="false">AW208*'Dist Horaria'!$K$10</f>
        <v>0.0284593167685711</v>
      </c>
      <c r="GW208" s="0" t="n">
        <f aca="false">AW208*'Dist Horaria'!$L$10</f>
        <v>0.0284707057334142</v>
      </c>
      <c r="GX208" s="0" t="n">
        <f aca="false">AW208*'Dist Horaria'!$M$10</f>
        <v>0.0304648267794374</v>
      </c>
      <c r="GY208" s="0" t="n">
        <f aca="false">AW208*'Dist Horaria'!$N$10</f>
        <v>0.0288209853666592</v>
      </c>
      <c r="GZ208" s="0" t="n">
        <f aca="false">AW208*'Dist Horaria'!$O$10</f>
        <v>0.0283290648426216</v>
      </c>
      <c r="HA208" s="0" t="n">
        <f aca="false">AW208*'Dist Horaria'!$P$10</f>
        <v>0.0287686670631101</v>
      </c>
      <c r="HB208" s="0" t="n">
        <f aca="false">AW208*'Dist Horaria'!$Q$10</f>
        <v>0.0260346731473875</v>
      </c>
      <c r="HC208" s="0" t="n">
        <f aca="false">AW208*'Dist Horaria'!$R$10</f>
        <v>0.0317662110832658</v>
      </c>
      <c r="HD208" s="0" t="n">
        <f aca="false">AW208*'Dist Horaria'!$S$10</f>
        <v>0.0271295782771835</v>
      </c>
    </row>
    <row r="209" customFormat="false" ht="13.8" hidden="false" customHeight="false" outlineLevel="0" collapsed="false">
      <c r="A209" s="0" t="n">
        <v>4.74591592814081</v>
      </c>
      <c r="B209" s="0" t="n">
        <v>-74.0943479169131</v>
      </c>
      <c r="C209" s="0" t="n">
        <v>30</v>
      </c>
      <c r="D209" s="0" t="n">
        <v>40</v>
      </c>
      <c r="E209" s="0" t="n">
        <v>60</v>
      </c>
      <c r="F209" s="0" t="n">
        <v>111</v>
      </c>
      <c r="G209" s="0" t="s">
        <v>682</v>
      </c>
      <c r="H209" s="1" t="n">
        <v>41208</v>
      </c>
      <c r="I209" s="0" t="s">
        <v>1131</v>
      </c>
      <c r="J209" s="0" t="s">
        <v>1132</v>
      </c>
      <c r="L209" s="0" t="s">
        <v>1133</v>
      </c>
      <c r="M209" s="0" t="s">
        <v>1134</v>
      </c>
      <c r="N209" s="0" t="n">
        <v>600</v>
      </c>
      <c r="O209" s="0" t="s">
        <v>505</v>
      </c>
      <c r="P209" s="0" t="s">
        <v>85</v>
      </c>
      <c r="Q209" s="0" t="s">
        <v>86</v>
      </c>
      <c r="R209" s="0" t="n">
        <v>30</v>
      </c>
      <c r="S209" s="0" t="n">
        <v>365</v>
      </c>
      <c r="T209" s="0" t="n">
        <v>24</v>
      </c>
      <c r="U209" s="0" t="n">
        <v>3</v>
      </c>
      <c r="V209" s="0" t="n">
        <v>169998</v>
      </c>
      <c r="W209" s="0" t="n">
        <f aca="false">V209*12</f>
        <v>2039976</v>
      </c>
      <c r="X209" s="0" t="n">
        <v>1</v>
      </c>
      <c r="Y209" s="0" t="s">
        <v>1135</v>
      </c>
      <c r="Z209" s="0" t="n">
        <v>29055</v>
      </c>
      <c r="AB209" s="0" t="n">
        <v>0.005</v>
      </c>
      <c r="AC209" s="0" t="n">
        <v>0</v>
      </c>
      <c r="AD209" s="0" t="n">
        <v>22.2759644691439</v>
      </c>
      <c r="AE209" s="0" t="n">
        <v>0.0101132878689913</v>
      </c>
      <c r="AF209" s="0" t="n">
        <f aca="false">AE209/S209</f>
        <v>2.77076379972365E-005</v>
      </c>
      <c r="AG209" s="0" t="n">
        <f aca="false">AE209*EXP(AB209*AC209)</f>
        <v>0.0101132878689913</v>
      </c>
      <c r="AH209" s="0" t="n">
        <f aca="false">AG209/S209</f>
        <v>2.77076379972365E-005</v>
      </c>
      <c r="AI209" s="0" t="s">
        <v>90</v>
      </c>
      <c r="AJ209" s="0" t="n">
        <f aca="false">IF(AI209="A",'FE DISTRIBUCIÓN'!$C$2,'FE DISTRIBUCIÓN'!$C$3)</f>
        <v>4.994E-006</v>
      </c>
      <c r="AK209" s="0" t="n">
        <f aca="false">W209*AJ209</f>
        <v>10.187640144</v>
      </c>
      <c r="AL209" s="0" t="n">
        <f aca="false">AK209/365</f>
        <v>0.027911342860274</v>
      </c>
      <c r="AM209" s="0" t="n">
        <f aca="false">AK209*EXP(AB209*AC209)</f>
        <v>10.187640144</v>
      </c>
      <c r="AN209" s="0" t="n">
        <f aca="false">AM209/365</f>
        <v>0.027911342860274</v>
      </c>
      <c r="AO209" s="0" t="n">
        <v>5.223868284E-006</v>
      </c>
      <c r="AP209" s="0" t="n">
        <f aca="false">AO209*W209</f>
        <v>10.6565659265212</v>
      </c>
      <c r="AQ209" s="0" t="n">
        <f aca="false">AP209/365</f>
        <v>0.0291960710315649</v>
      </c>
      <c r="AR209" s="0" t="n">
        <f aca="false">AP209*EXP(AB209*AC209)</f>
        <v>10.6565659265212</v>
      </c>
      <c r="AS209" s="0" t="n">
        <f aca="false">AR209/365</f>
        <v>0.0291960710315649</v>
      </c>
      <c r="AT209" s="0" t="n">
        <v>3.02832944E-007</v>
      </c>
      <c r="AU209" s="0" t="n">
        <f aca="false">AT209*W209</f>
        <v>0.617771937769344</v>
      </c>
      <c r="AV209" s="0" t="n">
        <f aca="false">AU209/365</f>
        <v>0.00169252585690231</v>
      </c>
      <c r="AW209" s="0" t="n">
        <f aca="false">AU209*EXP(AB209*AC209)</f>
        <v>0.617771937769344</v>
      </c>
      <c r="AX209" s="0" t="n">
        <f aca="false">AW209/365</f>
        <v>0.00169252585690231</v>
      </c>
      <c r="AY209" s="0" t="n">
        <f aca="false">AW209+AR209+AM209+AG209</f>
        <v>21.4720912961595</v>
      </c>
      <c r="AZ209" s="0" t="n">
        <f aca="false">AH209+AN209+AS209+AX209</f>
        <v>0.0588276473867384</v>
      </c>
      <c r="BA209" s="0" t="n">
        <f aca="false">AH209*1000000</f>
        <v>27.7076379972365</v>
      </c>
      <c r="BB209" s="0" t="n">
        <f aca="false">BA209*'Dist Horaria'!$H$3</f>
        <v>0.965459941295008</v>
      </c>
      <c r="BC209" s="0" t="n">
        <f aca="false">BA209*'Dist Horaria'!$I$3</f>
        <v>0.939632984001879</v>
      </c>
      <c r="BD209" s="0" t="n">
        <f aca="false">BA209*'Dist Horaria'!$J$3</f>
        <v>0.915255510591593</v>
      </c>
      <c r="BE209" s="0" t="n">
        <f aca="false">BA209*'Dist Horaria'!$K$3</f>
        <v>0.894486855340847</v>
      </c>
      <c r="BF209" s="0" t="n">
        <f aca="false">BA209*'Dist Horaria'!$L$3</f>
        <v>0.879309928416061</v>
      </c>
      <c r="BG209" s="0" t="n">
        <f aca="false">BA209*'Dist Horaria'!$M$3</f>
        <v>0.869755066573034</v>
      </c>
      <c r="BH209" s="0" t="n">
        <f aca="false">BA209*'Dist Horaria'!$N$3</f>
        <v>0.909009036160156</v>
      </c>
      <c r="BI209" s="0" t="n">
        <f aca="false">BA209*'Dist Horaria'!$O$3</f>
        <v>0.909009036160156</v>
      </c>
      <c r="BJ209" s="0" t="n">
        <f aca="false">BA209*'Dist Horaria'!$P$3</f>
        <v>1.20264962759839</v>
      </c>
      <c r="BK209" s="0" t="n">
        <f aca="false">BA209*'Dist Horaria'!$Q$3</f>
        <v>1.32985295359437</v>
      </c>
      <c r="BL209" s="0" t="n">
        <f aca="false">BA209*'Dist Horaria'!$R$3</f>
        <v>1.42236446340963</v>
      </c>
      <c r="BM209" s="0" t="n">
        <f aca="false">BA209*'Dist Horaria'!$S$3</f>
        <v>1.46862021831726</v>
      </c>
      <c r="BN209" s="0" t="n">
        <f aca="false">BA209*'Dist Horaria'!$T$3</f>
        <v>1.48018415704417</v>
      </c>
      <c r="BO209" s="0" t="n">
        <f aca="false">BA209*'Dist Horaria'!$U$3</f>
        <v>1.46862021831726</v>
      </c>
      <c r="BP209" s="0" t="n">
        <f aca="false">BA209*'Dist Horaria'!$V$3</f>
        <v>1.44549234086345</v>
      </c>
      <c r="BQ209" s="0" t="n">
        <f aca="false">BA209*'Dist Horaria'!$W$3</f>
        <v>1.41080052468273</v>
      </c>
      <c r="BR209" s="0" t="n">
        <f aca="false">BA209*'Dist Horaria'!$X$3</f>
        <v>1.38345923284515</v>
      </c>
      <c r="BS209" s="0" t="n">
        <f aca="false">BA209*'Dist Horaria'!$Y$3</f>
        <v>1.35190452662381</v>
      </c>
      <c r="BT209" s="0" t="n">
        <f aca="false">BA209*'Dist Horaria'!$Z$3</f>
        <v>1.18014917213645</v>
      </c>
      <c r="BU209" s="0" t="n">
        <f aca="false">BA209*'Dist Horaria'!$AA$3</f>
        <v>1.12225445859309</v>
      </c>
      <c r="BV209" s="0" t="n">
        <f aca="false">BA209*'Dist Horaria'!$AB$3</f>
        <v>0.998881462346296</v>
      </c>
      <c r="BW209" s="0" t="n">
        <f aca="false">BA209*'Dist Horaria'!$AC$3</f>
        <v>1.08261311143673</v>
      </c>
      <c r="BX209" s="0" t="n">
        <f aca="false">BA209*'Dist Horaria'!$AD$3</f>
        <v>1.05404341145301</v>
      </c>
      <c r="BY209" s="0" t="n">
        <f aca="false">BA209*'Dist Horaria'!$AE$3</f>
        <v>1.02381833654381</v>
      </c>
      <c r="BZ209" s="0" t="n">
        <f aca="false">AN209*1000000</f>
        <v>27911.342860274</v>
      </c>
      <c r="CA209" s="0" t="n">
        <f aca="false">BZ209*'Dist Horaria'!$H$6</f>
        <v>697.783571506849</v>
      </c>
      <c r="CB209" s="0" t="n">
        <f aca="false">BZ209*'Dist Horaria'!$I$6</f>
        <v>697.783571506849</v>
      </c>
      <c r="CC209" s="0" t="n">
        <f aca="false">BZ209*'Dist Horaria'!$J$6</f>
        <v>697.783571506849</v>
      </c>
      <c r="CD209" s="0" t="n">
        <f aca="false">BZ209*'Dist Horaria'!$K$6</f>
        <v>697.783571506849</v>
      </c>
      <c r="CE209" s="0" t="n">
        <f aca="false">BZ209*'Dist Horaria'!$L$6</f>
        <v>697.783571506849</v>
      </c>
      <c r="CF209" s="0" t="n">
        <f aca="false">BZ209*'Dist Horaria'!$M$6</f>
        <v>1860.75619068493</v>
      </c>
      <c r="CG209" s="0" t="n">
        <f aca="false">BZ209*'Dist Horaria'!$N$6</f>
        <v>1860.75619068493</v>
      </c>
      <c r="CH209" s="0" t="n">
        <f aca="false">BZ209*'Dist Horaria'!$O$6</f>
        <v>1860.75619068493</v>
      </c>
      <c r="CI209" s="0" t="n">
        <f aca="false">BZ209*'Dist Horaria'!$P$6</f>
        <v>1221.12125013699</v>
      </c>
      <c r="CJ209" s="0" t="n">
        <f aca="false">BZ209*'Dist Horaria'!$Q$6</f>
        <v>1221.12125013699</v>
      </c>
      <c r="CK209" s="0" t="n">
        <f aca="false">BZ209*'Dist Horaria'!$R$6</f>
        <v>1221.12125013699</v>
      </c>
      <c r="CL209" s="0" t="n">
        <f aca="false">BZ209*'Dist Horaria'!$S$6</f>
        <v>1221.12125013699</v>
      </c>
      <c r="CM209" s="0" t="n">
        <f aca="false">BZ209*'Dist Horaria'!$T$6</f>
        <v>1221.12125013699</v>
      </c>
      <c r="CN209" s="0" t="n">
        <f aca="false">BZ209*'Dist Horaria'!$U$6</f>
        <v>1221.12125013699</v>
      </c>
      <c r="CO209" s="0" t="n">
        <f aca="false">BZ209*'Dist Horaria'!$V$6</f>
        <v>1221.12125013699</v>
      </c>
      <c r="CP209" s="0" t="n">
        <f aca="false">BZ209*'Dist Horaria'!$W$6</f>
        <v>1221.12125013699</v>
      </c>
      <c r="CQ209" s="0" t="n">
        <f aca="false">BZ209*'Dist Horaria'!$X$6</f>
        <v>1860.75619068493</v>
      </c>
      <c r="CR209" s="0" t="n">
        <f aca="false">BZ209*'Dist Horaria'!$Y$6</f>
        <v>1860.75619068493</v>
      </c>
      <c r="CS209" s="0" t="n">
        <f aca="false">BZ209*'Dist Horaria'!$Z$6</f>
        <v>1860.75619068493</v>
      </c>
      <c r="CT209" s="0" t="n">
        <f aca="false">BZ209*'Dist Horaria'!$AA$6</f>
        <v>697.783571506849</v>
      </c>
      <c r="CU209" s="0" t="n">
        <f aca="false">BZ209*'Dist Horaria'!$AB$6</f>
        <v>697.783571506849</v>
      </c>
      <c r="CV209" s="0" t="n">
        <f aca="false">BZ209*'Dist Horaria'!$AC$6</f>
        <v>697.783571506849</v>
      </c>
      <c r="CW209" s="0" t="n">
        <f aca="false">BZ209*'Dist Horaria'!$AD$6</f>
        <v>697.783571506849</v>
      </c>
      <c r="CX209" s="0" t="n">
        <f aca="false">BZ209*'Dist Horaria'!$AE$6</f>
        <v>697.783571506849</v>
      </c>
      <c r="CY209" s="0" t="n">
        <f aca="false">AS209*1000000</f>
        <v>29196.0710315649</v>
      </c>
      <c r="CZ209" s="0" t="n">
        <f aca="false">CY209*'Dist Horaria'!$H$6</f>
        <v>729.901775789122</v>
      </c>
      <c r="DA209" s="0" t="n">
        <f aca="false">CY209*'Dist Horaria'!$I$6</f>
        <v>729.901775789122</v>
      </c>
      <c r="DB209" s="0" t="n">
        <f aca="false">CY209*'Dist Horaria'!$J$6</f>
        <v>729.901775789122</v>
      </c>
      <c r="DC209" s="0" t="n">
        <f aca="false">CY209*'Dist Horaria'!$K$6</f>
        <v>729.901775789122</v>
      </c>
      <c r="DD209" s="0" t="n">
        <f aca="false">CY209*'Dist Horaria'!$L$6</f>
        <v>729.901775789122</v>
      </c>
      <c r="DE209" s="0" t="n">
        <f aca="false">CY209*'Dist Horaria'!$M$6</f>
        <v>1946.40473543766</v>
      </c>
      <c r="DF209" s="0" t="n">
        <f aca="false">CY209*'Dist Horaria'!$N$6</f>
        <v>1946.40473543766</v>
      </c>
      <c r="DG209" s="0" t="n">
        <f aca="false">CY209*'Dist Horaria'!$O$6</f>
        <v>1946.40473543766</v>
      </c>
      <c r="DH209" s="0" t="n">
        <f aca="false">CY209*'Dist Horaria'!$P$6</f>
        <v>1277.32810763096</v>
      </c>
      <c r="DI209" s="0" t="n">
        <f aca="false">CY209*'Dist Horaria'!$Q$6</f>
        <v>1277.32810763096</v>
      </c>
      <c r="DJ209" s="0" t="n">
        <f aca="false">CY209*'Dist Horaria'!$R$6</f>
        <v>1277.32810763096</v>
      </c>
      <c r="DK209" s="0" t="n">
        <f aca="false">CY209*'Dist Horaria'!$S$6</f>
        <v>1277.32810763096</v>
      </c>
      <c r="DL209" s="0" t="n">
        <f aca="false">CY209*'Dist Horaria'!$T$6</f>
        <v>1277.32810763096</v>
      </c>
      <c r="DM209" s="0" t="n">
        <f aca="false">CY209*'Dist Horaria'!$U$6</f>
        <v>1277.32810763096</v>
      </c>
      <c r="DN209" s="0" t="n">
        <f aca="false">CY209*'Dist Horaria'!$V$6</f>
        <v>1277.32810763096</v>
      </c>
      <c r="DO209" s="0" t="n">
        <f aca="false">CY209*'Dist Horaria'!$W$6</f>
        <v>1277.32810763096</v>
      </c>
      <c r="DP209" s="0" t="n">
        <f aca="false">CY209*'Dist Horaria'!$X$6</f>
        <v>1946.40473543766</v>
      </c>
      <c r="DQ209" s="0" t="n">
        <f aca="false">CY209*'Dist Horaria'!$Y$6</f>
        <v>1946.40473543766</v>
      </c>
      <c r="DR209" s="0" t="n">
        <f aca="false">CY209*'Dist Horaria'!$Z$6</f>
        <v>1946.40473543766</v>
      </c>
      <c r="DS209" s="0" t="n">
        <f aca="false">CY209*'Dist Horaria'!$AA$6</f>
        <v>729.901775789122</v>
      </c>
      <c r="DT209" s="0" t="n">
        <f aca="false">CY209*'Dist Horaria'!$AB$6</f>
        <v>729.901775789122</v>
      </c>
      <c r="DU209" s="0" t="n">
        <f aca="false">CY209*'Dist Horaria'!$AC$6</f>
        <v>729.901775789122</v>
      </c>
      <c r="DV209" s="0" t="n">
        <f aca="false">CY209*'Dist Horaria'!$AD$6</f>
        <v>729.901775789122</v>
      </c>
      <c r="DW209" s="0" t="n">
        <f aca="false">CY209*'Dist Horaria'!$AE$6</f>
        <v>729.901775789122</v>
      </c>
      <c r="DX209" s="0" t="n">
        <f aca="false">AX209*1000000</f>
        <v>1692.52585690231</v>
      </c>
      <c r="DY209" s="0" t="n">
        <f aca="false">DX209*'Dist Horaria'!$H$6</f>
        <v>42.3131464225578</v>
      </c>
      <c r="DZ209" s="0" t="n">
        <f aca="false">DX209*'Dist Horaria'!$I$6</f>
        <v>42.3131464225578</v>
      </c>
      <c r="EA209" s="0" t="n">
        <f aca="false">DX209*'Dist Horaria'!$J$6</f>
        <v>42.3131464225578</v>
      </c>
      <c r="EB209" s="0" t="n">
        <f aca="false">DX209*'Dist Horaria'!$K$6</f>
        <v>42.3131464225578</v>
      </c>
      <c r="EC209" s="0" t="n">
        <f aca="false">DX209*'Dist Horaria'!$L$6</f>
        <v>42.3131464225578</v>
      </c>
      <c r="ED209" s="0" t="n">
        <f aca="false">DX209*'Dist Horaria'!$M$6</f>
        <v>112.835057126821</v>
      </c>
      <c r="EE209" s="0" t="n">
        <f aca="false">DX209*'Dist Horaria'!$N$6</f>
        <v>112.835057126821</v>
      </c>
      <c r="EF209" s="0" t="n">
        <f aca="false">DX209*'Dist Horaria'!$O$6</f>
        <v>112.835057126821</v>
      </c>
      <c r="EG209" s="0" t="n">
        <f aca="false">DX209*'Dist Horaria'!$P$6</f>
        <v>74.0480062394762</v>
      </c>
      <c r="EH209" s="0" t="n">
        <f aca="false">DX209*'Dist Horaria'!$Q$6</f>
        <v>74.0480062394762</v>
      </c>
      <c r="EI209" s="0" t="n">
        <f aca="false">DX209*'Dist Horaria'!$R$6</f>
        <v>74.0480062394762</v>
      </c>
      <c r="EJ209" s="0" t="n">
        <f aca="false">DX209*'Dist Horaria'!$S$6</f>
        <v>74.0480062394762</v>
      </c>
      <c r="EK209" s="0" t="n">
        <f aca="false">DX209*'Dist Horaria'!$T$6</f>
        <v>74.0480062394762</v>
      </c>
      <c r="EL209" s="0" t="n">
        <f aca="false">DX209*'Dist Horaria'!$U$6</f>
        <v>74.0480062394762</v>
      </c>
      <c r="EM209" s="0" t="n">
        <f aca="false">DX209*'Dist Horaria'!$V$6</f>
        <v>74.0480062394762</v>
      </c>
      <c r="EN209" s="0" t="n">
        <f aca="false">DX209*'Dist Horaria'!$W$6</f>
        <v>74.0480062394762</v>
      </c>
      <c r="EO209" s="0" t="n">
        <f aca="false">DX209*'Dist Horaria'!$X$6</f>
        <v>112.835057126821</v>
      </c>
      <c r="EP209" s="0" t="n">
        <f aca="false">DX209*'Dist Horaria'!$Y$6</f>
        <v>112.835057126821</v>
      </c>
      <c r="EQ209" s="0" t="n">
        <f aca="false">DX209*'Dist Horaria'!$Z$6</f>
        <v>112.835057126821</v>
      </c>
      <c r="ER209" s="0" t="n">
        <f aca="false">DX209*'Dist Horaria'!$AA$6</f>
        <v>42.3131464225578</v>
      </c>
      <c r="ES209" s="0" t="n">
        <f aca="false">DX209*'Dist Horaria'!$AB$6</f>
        <v>42.3131464225578</v>
      </c>
      <c r="ET209" s="0" t="n">
        <f aca="false">DX209*'Dist Horaria'!$AC$6</f>
        <v>42.3131464225578</v>
      </c>
      <c r="EU209" s="0" t="n">
        <f aca="false">DX209*'Dist Horaria'!$AD$6</f>
        <v>42.3131464225578</v>
      </c>
      <c r="EV209" s="0" t="n">
        <f aca="false">DX209*'Dist Horaria'!$AE$6</f>
        <v>42.3131464225578</v>
      </c>
      <c r="EW209" s="0" t="n">
        <f aca="false">BB209+CA209+CZ209+DY209</f>
        <v>1470.96395365982</v>
      </c>
      <c r="EX209" s="0" t="n">
        <f aca="false">BC209+CB209+DA209+DZ209</f>
        <v>1470.93812670253</v>
      </c>
      <c r="EY209" s="0" t="n">
        <f aca="false">BD209+CC209+DB209+EA209</f>
        <v>1470.91374922912</v>
      </c>
      <c r="EZ209" s="0" t="n">
        <f aca="false">BE209+CD209+DC209+EB209</f>
        <v>1470.89298057387</v>
      </c>
      <c r="FA209" s="0" t="n">
        <f aca="false">BF209+CE209+DD209+EC209</f>
        <v>1470.87780364695</v>
      </c>
      <c r="FB209" s="0" t="n">
        <f aca="false">BG209+CF209+DE209+ED209</f>
        <v>3920.86573831599</v>
      </c>
      <c r="FC209" s="0" t="n">
        <f aca="false">BH209+CG209+DF209+EE209</f>
        <v>3920.90499228557</v>
      </c>
      <c r="FD209" s="0" t="n">
        <f aca="false">BI209+CH209+DG209+EF209</f>
        <v>3920.90499228557</v>
      </c>
      <c r="FE209" s="0" t="n">
        <f aca="false">BJ209+CI209+DH209+EG209</f>
        <v>2573.70001363503</v>
      </c>
      <c r="FF209" s="0" t="n">
        <f aca="false">BK209+CJ209+DI209+EH209</f>
        <v>2573.82721696102</v>
      </c>
      <c r="FG209" s="0" t="n">
        <f aca="false">BL209+CK209+DJ209+EI209</f>
        <v>2573.91972847084</v>
      </c>
      <c r="FH209" s="0" t="n">
        <f aca="false">BM209+CL209+DK209+EJ209</f>
        <v>2573.96598422574</v>
      </c>
      <c r="FI209" s="0" t="n">
        <f aca="false">BN209+CM209+DL209+EK209</f>
        <v>2573.97754816447</v>
      </c>
      <c r="FJ209" s="0" t="n">
        <f aca="false">BO209+CN209+DM209+EL209</f>
        <v>2573.96598422574</v>
      </c>
      <c r="FK209" s="0" t="n">
        <f aca="false">BP209+CO209+DN209+EM209</f>
        <v>2573.94285634829</v>
      </c>
      <c r="FL209" s="0" t="n">
        <f aca="false">BQ209+CP209+DO209+EN209</f>
        <v>2573.90816453211</v>
      </c>
      <c r="FM209" s="0" t="n">
        <f aca="false">BR209+CQ209+DP209+EO209</f>
        <v>3921.37944248226</v>
      </c>
      <c r="FN209" s="0" t="n">
        <f aca="false">BS209+CR209+DQ209+EP209</f>
        <v>3921.34788777604</v>
      </c>
      <c r="FO209" s="0" t="n">
        <f aca="false">BT209+CS209+DR209+EQ209</f>
        <v>3921.17613242155</v>
      </c>
      <c r="FP209" s="0" t="n">
        <f aca="false">BU209+CT209+DS209+ER209</f>
        <v>1471.12074817712</v>
      </c>
      <c r="FQ209" s="0" t="n">
        <f aca="false">BV209+CU209+DT209+ES209</f>
        <v>1470.99737518088</v>
      </c>
      <c r="FR209" s="0" t="n">
        <f aca="false">BW209+CV209+DU209+ET209</f>
        <v>1471.08110682997</v>
      </c>
      <c r="FS209" s="0" t="n">
        <f aca="false">BX209+CW209+DV209+EU209</f>
        <v>1471.05253712998</v>
      </c>
      <c r="FT209" s="0" t="n">
        <f aca="false">BY209+CX209+DW209+EV209</f>
        <v>1471.02231205507</v>
      </c>
      <c r="FU209" s="0" t="n">
        <f aca="false">AM209*'Dist Horaria'!$H$10</f>
        <v>0.919446964646606</v>
      </c>
      <c r="FV209" s="0" t="n">
        <f aca="false">AM209*'Dist Horaria'!$I$10</f>
        <v>0.860500885966183</v>
      </c>
      <c r="FW209" s="0" t="n">
        <f aca="false">AM209*'Dist Horaria'!$J$10</f>
        <v>0.856775699082731</v>
      </c>
      <c r="FX209" s="0" t="n">
        <f aca="false">AM209*'Dist Horaria'!$K$10</f>
        <v>0.832135124406185</v>
      </c>
      <c r="FY209" s="0" t="n">
        <f aca="false">AM209*'Dist Horaria'!$L$10</f>
        <v>0.832468131616219</v>
      </c>
      <c r="FZ209" s="0" t="n">
        <f aca="false">AM209*'Dist Horaria'!$M$10</f>
        <v>0.890775159090121</v>
      </c>
      <c r="GA209" s="0" t="n">
        <f aca="false">AM209*'Dist Horaria'!$N$10</f>
        <v>0.842710119804398</v>
      </c>
      <c r="GB209" s="0" t="n">
        <f aca="false">AM209*'Dist Horaria'!$O$10</f>
        <v>0.828326628106521</v>
      </c>
      <c r="GC209" s="0" t="n">
        <f aca="false">AM209*'Dist Horaria'!$P$10</f>
        <v>0.841180360731593</v>
      </c>
      <c r="GD209" s="0" t="n">
        <f aca="false">AM209*'Dist Horaria'!$Q$10</f>
        <v>0.761239848255972</v>
      </c>
      <c r="GE209" s="0" t="n">
        <f aca="false">AM209*'Dist Horaria'!$R$10</f>
        <v>0.928826936593172</v>
      </c>
      <c r="GF209" s="0" t="n">
        <f aca="false">AM209*'Dist Horaria'!$S$10</f>
        <v>0.793254285700299</v>
      </c>
      <c r="GG209" s="0" t="n">
        <f aca="false">AR209*'Dist Horaria'!$H$10</f>
        <v>0.961768089194528</v>
      </c>
      <c r="GH209" s="0" t="n">
        <f aca="false">AR209*'Dist Horaria'!$I$10</f>
        <v>0.900108787855956</v>
      </c>
      <c r="GI209" s="0" t="n">
        <f aca="false">AR209*'Dist Horaria'!$J$10</f>
        <v>0.896212134749741</v>
      </c>
      <c r="GJ209" s="0" t="n">
        <f aca="false">AR209*'Dist Horaria'!$K$10</f>
        <v>0.870437381735656</v>
      </c>
      <c r="GK209" s="0" t="n">
        <f aca="false">AR209*'Dist Horaria'!$L$10</f>
        <v>0.870785716898419</v>
      </c>
      <c r="GL209" s="0" t="n">
        <f aca="false">AR209*'Dist Horaria'!$M$10</f>
        <v>0.931776552211841</v>
      </c>
      <c r="GM209" s="0" t="n">
        <f aca="false">AR209*'Dist Horaria'!$N$10</f>
        <v>0.881499132449346</v>
      </c>
      <c r="GN209" s="0" t="n">
        <f aca="false">AR209*'Dist Horaria'!$O$10</f>
        <v>0.866453584573151</v>
      </c>
      <c r="GO209" s="0" t="n">
        <f aca="false">AR209*'Dist Horaria'!$P$10</f>
        <v>0.879898960262204</v>
      </c>
      <c r="GP209" s="0" t="n">
        <f aca="false">AR209*'Dist Horaria'!$Q$10</f>
        <v>0.796278874613805</v>
      </c>
      <c r="GQ209" s="0" t="n">
        <f aca="false">AR209*'Dist Horaria'!$R$10</f>
        <v>0.971579810851813</v>
      </c>
      <c r="GR209" s="0" t="n">
        <f aca="false">AR209*'Dist Horaria'!$S$10</f>
        <v>0.829766901124724</v>
      </c>
      <c r="GS209" s="0" t="n">
        <f aca="false">AW209*'Dist Horaria'!$H$10</f>
        <v>0.055754671837364</v>
      </c>
      <c r="GT209" s="0" t="n">
        <f aca="false">AW209*'Dist Horaria'!$I$10</f>
        <v>0.0521802195858525</v>
      </c>
      <c r="GU209" s="0" t="n">
        <f aca="false">AW209*'Dist Horaria'!$J$10</f>
        <v>0.0519543266521589</v>
      </c>
      <c r="GV209" s="0" t="n">
        <f aca="false">AW209*'Dist Horaria'!$K$10</f>
        <v>0.0504601380716322</v>
      </c>
      <c r="GW209" s="0" t="n">
        <f aca="false">AW209*'Dist Horaria'!$L$10</f>
        <v>0.0504803314144011</v>
      </c>
      <c r="GX209" s="0" t="n">
        <f aca="false">AW209*'Dist Horaria'!$M$10</f>
        <v>0.0540160320122807</v>
      </c>
      <c r="GY209" s="0" t="n">
        <f aca="false">AW209*'Dist Horaria'!$N$10</f>
        <v>0.0511013989825708</v>
      </c>
      <c r="GZ209" s="0" t="n">
        <f aca="false">AW209*'Dist Horaria'!$O$10</f>
        <v>0.0502291933085885</v>
      </c>
      <c r="HA209" s="0" t="n">
        <f aca="false">AW209*'Dist Horaria'!$P$10</f>
        <v>0.0510086353775191</v>
      </c>
      <c r="HB209" s="0" t="n">
        <f aca="false">AW209*'Dist Horaria'!$Q$10</f>
        <v>0.0461610941805104</v>
      </c>
      <c r="HC209" s="0" t="n">
        <f aca="false">AW209*'Dist Horaria'!$R$10</f>
        <v>0.0563234672957572</v>
      </c>
      <c r="HD209" s="0" t="n">
        <f aca="false">AW209*'Dist Horaria'!$S$10</f>
        <v>0.0481024290507086</v>
      </c>
    </row>
    <row r="210" customFormat="false" ht="13.8" hidden="false" customHeight="false" outlineLevel="0" collapsed="false">
      <c r="A210" s="0" t="n">
        <v>4.68942045524092</v>
      </c>
      <c r="B210" s="0" t="n">
        <v>-74.0635790035625</v>
      </c>
      <c r="C210" s="0" t="n">
        <v>33</v>
      </c>
      <c r="D210" s="0" t="n">
        <v>34</v>
      </c>
      <c r="E210" s="0" t="n">
        <v>2439</v>
      </c>
      <c r="F210" s="0" t="n">
        <v>112</v>
      </c>
      <c r="G210" s="0" t="s">
        <v>682</v>
      </c>
      <c r="H210" s="1" t="n">
        <v>41474</v>
      </c>
      <c r="I210" s="0" t="s">
        <v>1136</v>
      </c>
      <c r="J210" s="0" t="s">
        <v>1137</v>
      </c>
      <c r="L210" s="0" t="s">
        <v>1138</v>
      </c>
      <c r="M210" s="0" t="s">
        <v>1139</v>
      </c>
      <c r="N210" s="0" t="n">
        <v>1300</v>
      </c>
      <c r="O210" s="0" t="s">
        <v>505</v>
      </c>
      <c r="P210" s="0" t="s">
        <v>491</v>
      </c>
      <c r="Q210" s="0" t="s">
        <v>492</v>
      </c>
      <c r="R210" s="0" t="n">
        <v>30</v>
      </c>
      <c r="S210" s="0" t="n">
        <v>260</v>
      </c>
      <c r="T210" s="0" t="n">
        <v>24</v>
      </c>
      <c r="U210" s="0" t="n">
        <v>1</v>
      </c>
      <c r="V210" s="0" t="n">
        <v>2000</v>
      </c>
      <c r="W210" s="0" t="n">
        <f aca="false">V210*12</f>
        <v>24000</v>
      </c>
      <c r="X210" s="0" t="n">
        <v>1</v>
      </c>
      <c r="Y210" s="0" t="s">
        <v>1140</v>
      </c>
      <c r="Z210" s="0" t="n">
        <v>5588.77</v>
      </c>
      <c r="AA210" s="0" t="s">
        <v>1141</v>
      </c>
      <c r="AB210" s="0" t="n">
        <v>0.005</v>
      </c>
      <c r="AC210" s="0" t="n">
        <v>-1</v>
      </c>
      <c r="AD210" s="0" t="n">
        <v>0.47339030752</v>
      </c>
      <c r="AE210" s="0" t="n">
        <v>0.00021491919961408</v>
      </c>
      <c r="AF210" s="0" t="n">
        <f aca="false">AE210/S210</f>
        <v>8.26612306208E-007</v>
      </c>
      <c r="AG210" s="0" t="n">
        <f aca="false">AE210*EXP(AB210*AC210)</f>
        <v>0.000213847285634113</v>
      </c>
      <c r="AH210" s="0" t="n">
        <f aca="false">AG210/S210</f>
        <v>8.22489560131203E-007</v>
      </c>
      <c r="AI210" s="0" t="s">
        <v>90</v>
      </c>
      <c r="AJ210" s="0" t="n">
        <f aca="false">IF(AI210="A",'FE DISTRIBUCIÓN'!$C$2,'FE DISTRIBUCIÓN'!$C$3)</f>
        <v>4.994E-006</v>
      </c>
      <c r="AK210" s="0" t="n">
        <f aca="false">W210*AJ210</f>
        <v>0.119856</v>
      </c>
      <c r="AL210" s="0" t="n">
        <f aca="false">AK210/365</f>
        <v>0.000328372602739726</v>
      </c>
      <c r="AM210" s="0" t="n">
        <f aca="false">AK210*EXP(AB210*AC210)</f>
        <v>0.119258215706118</v>
      </c>
      <c r="AN210" s="0" t="n">
        <f aca="false">AM210/365</f>
        <v>0.000326734837551009</v>
      </c>
      <c r="AO210" s="0" t="n">
        <v>5.223868284E-006</v>
      </c>
      <c r="AP210" s="0" t="n">
        <f aca="false">AO210*W210</f>
        <v>0.125372838816</v>
      </c>
      <c r="AQ210" s="0" t="n">
        <f aca="false">AP210/365</f>
        <v>0.000343487229632877</v>
      </c>
      <c r="AR210" s="0" t="n">
        <f aca="false">AP210*EXP(AB210*AC210)</f>
        <v>0.124747539173733</v>
      </c>
      <c r="AS210" s="0" t="n">
        <f aca="false">AR210/365</f>
        <v>0.000341774079928035</v>
      </c>
      <c r="AT210" s="0" t="n">
        <v>3.02832944E-007</v>
      </c>
      <c r="AU210" s="0" t="n">
        <f aca="false">AT210*W210</f>
        <v>0.007267990656</v>
      </c>
      <c r="AV210" s="0" t="n">
        <f aca="false">AU210/365</f>
        <v>1.99123031671233E-005</v>
      </c>
      <c r="AW210" s="0" t="n">
        <f aca="false">AU210*EXP(AB210*AC210)</f>
        <v>0.00723174140137581</v>
      </c>
      <c r="AX210" s="0" t="n">
        <f aca="false">AW210/365</f>
        <v>1.98129901407556E-005</v>
      </c>
      <c r="AY210" s="0" t="n">
        <f aca="false">AW210+AR210+AM210+AG210</f>
        <v>0.251451343566861</v>
      </c>
      <c r="AZ210" s="0" t="n">
        <f aca="false">AH210+AN210+AS210+AX210</f>
        <v>0.00068914439717993</v>
      </c>
      <c r="BA210" s="0" t="n">
        <f aca="false">AH210*1000000</f>
        <v>0.822489560131203</v>
      </c>
      <c r="BB210" s="0" t="n">
        <f aca="false">BA210*'Dist Horaria'!$H$3</f>
        <v>0.0286592715885499</v>
      </c>
      <c r="BC210" s="0" t="n">
        <f aca="false">BA210*'Dist Horaria'!$I$3</f>
        <v>0.0278926092427494</v>
      </c>
      <c r="BD210" s="0" t="n">
        <f aca="false">BA210*'Dist Horaria'!$J$3</f>
        <v>0.0271689742153127</v>
      </c>
      <c r="BE210" s="0" t="n">
        <f aca="false">BA210*'Dist Horaria'!$K$3</f>
        <v>0.0265524654344702</v>
      </c>
      <c r="BF210" s="0" t="n">
        <f aca="false">BA210*'Dist Horaria'!$L$3</f>
        <v>0.0261019447530698</v>
      </c>
      <c r="BG210" s="0" t="n">
        <f aca="false">BA210*'Dist Horaria'!$M$3</f>
        <v>0.0258183127049259</v>
      </c>
      <c r="BH210" s="0" t="n">
        <f aca="false">BA210*'Dist Horaria'!$N$3</f>
        <v>0.026983550253588</v>
      </c>
      <c r="BI210" s="0" t="n">
        <f aca="false">BA210*'Dist Horaria'!$O$3</f>
        <v>0.026983550253588</v>
      </c>
      <c r="BJ210" s="0" t="n">
        <f aca="false">BA210*'Dist Horaria'!$P$3</f>
        <v>0.0357001474934099</v>
      </c>
      <c r="BK210" s="0" t="n">
        <f aca="false">BA210*'Dist Horaria'!$Q$3</f>
        <v>0.039476124632136</v>
      </c>
      <c r="BL210" s="0" t="n">
        <f aca="false">BA210*'Dist Horaria'!$R$3</f>
        <v>0.0422222898239367</v>
      </c>
      <c r="BM210" s="0" t="n">
        <f aca="false">BA210*'Dist Horaria'!$S$3</f>
        <v>0.0435953724198371</v>
      </c>
      <c r="BN210" s="0" t="n">
        <f aca="false">BA210*'Dist Horaria'!$T$3</f>
        <v>0.0439386430688122</v>
      </c>
      <c r="BO210" s="0" t="n">
        <f aca="false">BA210*'Dist Horaria'!$U$3</f>
        <v>0.0435953724198371</v>
      </c>
      <c r="BP210" s="0" t="n">
        <f aca="false">BA210*'Dist Horaria'!$V$3</f>
        <v>0.0429088311218869</v>
      </c>
      <c r="BQ210" s="0" t="n">
        <f aca="false">BA210*'Dist Horaria'!$W$3</f>
        <v>0.0418790191749616</v>
      </c>
      <c r="BR210" s="0" t="n">
        <f aca="false">BA210*'Dist Horaria'!$X$3</f>
        <v>0.0410674044462304</v>
      </c>
      <c r="BS210" s="0" t="n">
        <f aca="false">BA210*'Dist Horaria'!$Y$3</f>
        <v>0.0401307162867184</v>
      </c>
      <c r="BT210" s="0" t="n">
        <f aca="false">BA210*'Dist Horaria'!$Z$3</f>
        <v>0.0350322309529423</v>
      </c>
      <c r="BU210" s="0" t="n">
        <f aca="false">BA210*'Dist Horaria'!$AA$3</f>
        <v>0.0333136507736809</v>
      </c>
      <c r="BV210" s="0" t="n">
        <f aca="false">BA210*'Dist Horaria'!$AB$3</f>
        <v>0.0296513753597603</v>
      </c>
      <c r="BW210" s="0" t="n">
        <f aca="false">BA210*'Dist Horaria'!$AC$3</f>
        <v>0.0321369140850864</v>
      </c>
      <c r="BX210" s="0" t="n">
        <f aca="false">BA210*'Dist Horaria'!$AD$3</f>
        <v>0.0312888345780916</v>
      </c>
      <c r="BY210" s="0" t="n">
        <f aca="false">BA210*'Dist Horaria'!$AE$3</f>
        <v>0.0303916159638784</v>
      </c>
      <c r="BZ210" s="0" t="n">
        <f aca="false">AN210*1000000</f>
        <v>326.734837551009</v>
      </c>
      <c r="CA210" s="0" t="n">
        <f aca="false">BZ210*'Dist Horaria'!$H$6</f>
        <v>8.16837093877522</v>
      </c>
      <c r="CB210" s="0" t="n">
        <f aca="false">BZ210*'Dist Horaria'!$I$6</f>
        <v>8.16837093877522</v>
      </c>
      <c r="CC210" s="0" t="n">
        <f aca="false">BZ210*'Dist Horaria'!$J$6</f>
        <v>8.16837093877522</v>
      </c>
      <c r="CD210" s="0" t="n">
        <f aca="false">BZ210*'Dist Horaria'!$K$6</f>
        <v>8.16837093877522</v>
      </c>
      <c r="CE210" s="0" t="n">
        <f aca="false">BZ210*'Dist Horaria'!$L$6</f>
        <v>8.16837093877522</v>
      </c>
      <c r="CF210" s="0" t="n">
        <f aca="false">BZ210*'Dist Horaria'!$M$6</f>
        <v>21.7823225034006</v>
      </c>
      <c r="CG210" s="0" t="n">
        <f aca="false">BZ210*'Dist Horaria'!$N$6</f>
        <v>21.7823225034006</v>
      </c>
      <c r="CH210" s="0" t="n">
        <f aca="false">BZ210*'Dist Horaria'!$O$6</f>
        <v>21.7823225034006</v>
      </c>
      <c r="CI210" s="0" t="n">
        <f aca="false">BZ210*'Dist Horaria'!$P$6</f>
        <v>14.2946491428566</v>
      </c>
      <c r="CJ210" s="0" t="n">
        <f aca="false">BZ210*'Dist Horaria'!$Q$6</f>
        <v>14.2946491428566</v>
      </c>
      <c r="CK210" s="0" t="n">
        <f aca="false">BZ210*'Dist Horaria'!$R$6</f>
        <v>14.2946491428566</v>
      </c>
      <c r="CL210" s="0" t="n">
        <f aca="false">BZ210*'Dist Horaria'!$S$6</f>
        <v>14.2946491428566</v>
      </c>
      <c r="CM210" s="0" t="n">
        <f aca="false">BZ210*'Dist Horaria'!$T$6</f>
        <v>14.2946491428566</v>
      </c>
      <c r="CN210" s="0" t="n">
        <f aca="false">BZ210*'Dist Horaria'!$U$6</f>
        <v>14.2946491428566</v>
      </c>
      <c r="CO210" s="0" t="n">
        <f aca="false">BZ210*'Dist Horaria'!$V$6</f>
        <v>14.2946491428566</v>
      </c>
      <c r="CP210" s="0" t="n">
        <f aca="false">BZ210*'Dist Horaria'!$W$6</f>
        <v>14.2946491428566</v>
      </c>
      <c r="CQ210" s="0" t="n">
        <f aca="false">BZ210*'Dist Horaria'!$X$6</f>
        <v>21.7823225034006</v>
      </c>
      <c r="CR210" s="0" t="n">
        <f aca="false">BZ210*'Dist Horaria'!$Y$6</f>
        <v>21.7823225034006</v>
      </c>
      <c r="CS210" s="0" t="n">
        <f aca="false">BZ210*'Dist Horaria'!$Z$6</f>
        <v>21.7823225034006</v>
      </c>
      <c r="CT210" s="0" t="n">
        <f aca="false">BZ210*'Dist Horaria'!$AA$6</f>
        <v>8.16837093877522</v>
      </c>
      <c r="CU210" s="0" t="n">
        <f aca="false">BZ210*'Dist Horaria'!$AB$6</f>
        <v>8.16837093877522</v>
      </c>
      <c r="CV210" s="0" t="n">
        <f aca="false">BZ210*'Dist Horaria'!$AC$6</f>
        <v>8.16837093877522</v>
      </c>
      <c r="CW210" s="0" t="n">
        <f aca="false">BZ210*'Dist Horaria'!$AD$6</f>
        <v>8.16837093877522</v>
      </c>
      <c r="CX210" s="0" t="n">
        <f aca="false">BZ210*'Dist Horaria'!$AE$6</f>
        <v>8.16837093877522</v>
      </c>
      <c r="CY210" s="0" t="n">
        <f aca="false">AS210*1000000</f>
        <v>341.774079928035</v>
      </c>
      <c r="CZ210" s="0" t="n">
        <f aca="false">CY210*'Dist Horaria'!$H$6</f>
        <v>8.54435199820087</v>
      </c>
      <c r="DA210" s="0" t="n">
        <f aca="false">CY210*'Dist Horaria'!$I$6</f>
        <v>8.54435199820087</v>
      </c>
      <c r="DB210" s="0" t="n">
        <f aca="false">CY210*'Dist Horaria'!$J$6</f>
        <v>8.54435199820087</v>
      </c>
      <c r="DC210" s="0" t="n">
        <f aca="false">CY210*'Dist Horaria'!$K$6</f>
        <v>8.54435199820087</v>
      </c>
      <c r="DD210" s="0" t="n">
        <f aca="false">CY210*'Dist Horaria'!$L$6</f>
        <v>8.54435199820087</v>
      </c>
      <c r="DE210" s="0" t="n">
        <f aca="false">CY210*'Dist Horaria'!$M$6</f>
        <v>22.784938661869</v>
      </c>
      <c r="DF210" s="0" t="n">
        <f aca="false">CY210*'Dist Horaria'!$N$6</f>
        <v>22.784938661869</v>
      </c>
      <c r="DG210" s="0" t="n">
        <f aca="false">CY210*'Dist Horaria'!$O$6</f>
        <v>22.784938661869</v>
      </c>
      <c r="DH210" s="0" t="n">
        <f aca="false">CY210*'Dist Horaria'!$P$6</f>
        <v>14.9526159968515</v>
      </c>
      <c r="DI210" s="0" t="n">
        <f aca="false">CY210*'Dist Horaria'!$Q$6</f>
        <v>14.9526159968515</v>
      </c>
      <c r="DJ210" s="0" t="n">
        <f aca="false">CY210*'Dist Horaria'!$R$6</f>
        <v>14.9526159968515</v>
      </c>
      <c r="DK210" s="0" t="n">
        <f aca="false">CY210*'Dist Horaria'!$S$6</f>
        <v>14.9526159968515</v>
      </c>
      <c r="DL210" s="0" t="n">
        <f aca="false">CY210*'Dist Horaria'!$T$6</f>
        <v>14.9526159968515</v>
      </c>
      <c r="DM210" s="0" t="n">
        <f aca="false">CY210*'Dist Horaria'!$U$6</f>
        <v>14.9526159968515</v>
      </c>
      <c r="DN210" s="0" t="n">
        <f aca="false">CY210*'Dist Horaria'!$V$6</f>
        <v>14.9526159968515</v>
      </c>
      <c r="DO210" s="0" t="n">
        <f aca="false">CY210*'Dist Horaria'!$W$6</f>
        <v>14.9526159968515</v>
      </c>
      <c r="DP210" s="0" t="n">
        <f aca="false">CY210*'Dist Horaria'!$X$6</f>
        <v>22.784938661869</v>
      </c>
      <c r="DQ210" s="0" t="n">
        <f aca="false">CY210*'Dist Horaria'!$Y$6</f>
        <v>22.784938661869</v>
      </c>
      <c r="DR210" s="0" t="n">
        <f aca="false">CY210*'Dist Horaria'!$Z$6</f>
        <v>22.784938661869</v>
      </c>
      <c r="DS210" s="0" t="n">
        <f aca="false">CY210*'Dist Horaria'!$AA$6</f>
        <v>8.54435199820087</v>
      </c>
      <c r="DT210" s="0" t="n">
        <f aca="false">CY210*'Dist Horaria'!$AB$6</f>
        <v>8.54435199820087</v>
      </c>
      <c r="DU210" s="0" t="n">
        <f aca="false">CY210*'Dist Horaria'!$AC$6</f>
        <v>8.54435199820087</v>
      </c>
      <c r="DV210" s="0" t="n">
        <f aca="false">CY210*'Dist Horaria'!$AD$6</f>
        <v>8.54435199820087</v>
      </c>
      <c r="DW210" s="0" t="n">
        <f aca="false">CY210*'Dist Horaria'!$AE$6</f>
        <v>8.54435199820087</v>
      </c>
      <c r="DX210" s="0" t="n">
        <f aca="false">AX210*1000000</f>
        <v>19.8129901407556</v>
      </c>
      <c r="DY210" s="0" t="n">
        <f aca="false">DX210*'Dist Horaria'!$H$6</f>
        <v>0.495324753518891</v>
      </c>
      <c r="DZ210" s="0" t="n">
        <f aca="false">DX210*'Dist Horaria'!$I$6</f>
        <v>0.495324753518891</v>
      </c>
      <c r="EA210" s="0" t="n">
        <f aca="false">DX210*'Dist Horaria'!$J$6</f>
        <v>0.495324753518891</v>
      </c>
      <c r="EB210" s="0" t="n">
        <f aca="false">DX210*'Dist Horaria'!$K$6</f>
        <v>0.495324753518891</v>
      </c>
      <c r="EC210" s="0" t="n">
        <f aca="false">DX210*'Dist Horaria'!$L$6</f>
        <v>0.495324753518891</v>
      </c>
      <c r="ED210" s="0" t="n">
        <f aca="false">DX210*'Dist Horaria'!$M$6</f>
        <v>1.32086600938371</v>
      </c>
      <c r="EE210" s="0" t="n">
        <f aca="false">DX210*'Dist Horaria'!$N$6</f>
        <v>1.32086600938371</v>
      </c>
      <c r="EF210" s="0" t="n">
        <f aca="false">DX210*'Dist Horaria'!$O$6</f>
        <v>1.32086600938371</v>
      </c>
      <c r="EG210" s="0" t="n">
        <f aca="false">DX210*'Dist Horaria'!$P$6</f>
        <v>0.866818318658059</v>
      </c>
      <c r="EH210" s="0" t="n">
        <f aca="false">DX210*'Dist Horaria'!$Q$6</f>
        <v>0.866818318658059</v>
      </c>
      <c r="EI210" s="0" t="n">
        <f aca="false">DX210*'Dist Horaria'!$R$6</f>
        <v>0.866818318658059</v>
      </c>
      <c r="EJ210" s="0" t="n">
        <f aca="false">DX210*'Dist Horaria'!$S$6</f>
        <v>0.866818318658059</v>
      </c>
      <c r="EK210" s="0" t="n">
        <f aca="false">DX210*'Dist Horaria'!$T$6</f>
        <v>0.866818318658059</v>
      </c>
      <c r="EL210" s="0" t="n">
        <f aca="false">DX210*'Dist Horaria'!$U$6</f>
        <v>0.866818318658059</v>
      </c>
      <c r="EM210" s="0" t="n">
        <f aca="false">DX210*'Dist Horaria'!$V$6</f>
        <v>0.866818318658059</v>
      </c>
      <c r="EN210" s="0" t="n">
        <f aca="false">DX210*'Dist Horaria'!$W$6</f>
        <v>0.866818318658059</v>
      </c>
      <c r="EO210" s="0" t="n">
        <f aca="false">DX210*'Dist Horaria'!$X$6</f>
        <v>1.32086600938371</v>
      </c>
      <c r="EP210" s="0" t="n">
        <f aca="false">DX210*'Dist Horaria'!$Y$6</f>
        <v>1.32086600938371</v>
      </c>
      <c r="EQ210" s="0" t="n">
        <f aca="false">DX210*'Dist Horaria'!$Z$6</f>
        <v>1.32086600938371</v>
      </c>
      <c r="ER210" s="0" t="n">
        <f aca="false">DX210*'Dist Horaria'!$AA$6</f>
        <v>0.495324753518891</v>
      </c>
      <c r="ES210" s="0" t="n">
        <f aca="false">DX210*'Dist Horaria'!$AB$6</f>
        <v>0.495324753518891</v>
      </c>
      <c r="ET210" s="0" t="n">
        <f aca="false">DX210*'Dist Horaria'!$AC$6</f>
        <v>0.495324753518891</v>
      </c>
      <c r="EU210" s="0" t="n">
        <f aca="false">DX210*'Dist Horaria'!$AD$6</f>
        <v>0.495324753518891</v>
      </c>
      <c r="EV210" s="0" t="n">
        <f aca="false">DX210*'Dist Horaria'!$AE$6</f>
        <v>0.495324753518891</v>
      </c>
      <c r="EW210" s="0" t="n">
        <f aca="false">BB210+CA210+CZ210+DY210</f>
        <v>17.2367069620835</v>
      </c>
      <c r="EX210" s="0" t="n">
        <f aca="false">BC210+CB210+DA210+DZ210</f>
        <v>17.2359402997377</v>
      </c>
      <c r="EY210" s="0" t="n">
        <f aca="false">BD210+CC210+DB210+EA210</f>
        <v>17.2352166647103</v>
      </c>
      <c r="EZ210" s="0" t="n">
        <f aca="false">BE210+CD210+DC210+EB210</f>
        <v>17.2346001559294</v>
      </c>
      <c r="FA210" s="0" t="n">
        <f aca="false">BF210+CE210+DD210+EC210</f>
        <v>17.234149635248</v>
      </c>
      <c r="FB210" s="0" t="n">
        <f aca="false">BG210+CF210+DE210+ED210</f>
        <v>45.9139454873582</v>
      </c>
      <c r="FC210" s="0" t="n">
        <f aca="false">BH210+CG210+DF210+EE210</f>
        <v>45.9151107249069</v>
      </c>
      <c r="FD210" s="0" t="n">
        <f aca="false">BI210+CH210+DG210+EF210</f>
        <v>45.9151107249069</v>
      </c>
      <c r="FE210" s="0" t="n">
        <f aca="false">BJ210+CI210+DH210+EG210</f>
        <v>30.1497836058596</v>
      </c>
      <c r="FF210" s="0" t="n">
        <f aca="false">BK210+CJ210+DI210+EH210</f>
        <v>30.1535595829983</v>
      </c>
      <c r="FG210" s="0" t="n">
        <f aca="false">BL210+CK210+DJ210+EI210</f>
        <v>30.1563057481901</v>
      </c>
      <c r="FH210" s="0" t="n">
        <f aca="false">BM210+CL210+DK210+EJ210</f>
        <v>30.157678830786</v>
      </c>
      <c r="FI210" s="0" t="n">
        <f aca="false">BN210+CM210+DL210+EK210</f>
        <v>30.158022101435</v>
      </c>
      <c r="FJ210" s="0" t="n">
        <f aca="false">BO210+CN210+DM210+EL210</f>
        <v>30.157678830786</v>
      </c>
      <c r="FK210" s="0" t="n">
        <f aca="false">BP210+CO210+DN210+EM210</f>
        <v>30.1569922894881</v>
      </c>
      <c r="FL210" s="0" t="n">
        <f aca="false">BQ210+CP210+DO210+EN210</f>
        <v>30.1559624775412</v>
      </c>
      <c r="FM210" s="0" t="n">
        <f aca="false">BR210+CQ210+DP210+EO210</f>
        <v>45.9291945790995</v>
      </c>
      <c r="FN210" s="0" t="n">
        <f aca="false">BS210+CR210+DQ210+EP210</f>
        <v>45.92825789094</v>
      </c>
      <c r="FO210" s="0" t="n">
        <f aca="false">BT210+CS210+DR210+EQ210</f>
        <v>45.9231594056062</v>
      </c>
      <c r="FP210" s="0" t="n">
        <f aca="false">BU210+CT210+DS210+ER210</f>
        <v>17.2413613412687</v>
      </c>
      <c r="FQ210" s="0" t="n">
        <f aca="false">BV210+CU210+DT210+ES210</f>
        <v>17.2376990658547</v>
      </c>
      <c r="FR210" s="0" t="n">
        <f aca="false">BW210+CV210+DU210+ET210</f>
        <v>17.2401846045801</v>
      </c>
      <c r="FS210" s="0" t="n">
        <f aca="false">BX210+CW210+DV210+EU210</f>
        <v>17.2393365250731</v>
      </c>
      <c r="FT210" s="0" t="n">
        <f aca="false">BY210+CX210+DW210+EV210</f>
        <v>17.2384393064589</v>
      </c>
      <c r="FU210" s="0" t="n">
        <f aca="false">AM210*'Dist Horaria'!$H$10</f>
        <v>0.0107631996115155</v>
      </c>
      <c r="FV210" s="0" t="n">
        <f aca="false">AM210*'Dist Horaria'!$I$10</f>
        <v>0.0100731669771728</v>
      </c>
      <c r="FW210" s="0" t="n">
        <f aca="false">AM210*'Dist Horaria'!$J$10</f>
        <v>0.0100295593178314</v>
      </c>
      <c r="FX210" s="0" t="n">
        <f aca="false">AM210*'Dist Horaria'!$K$10</f>
        <v>0.00974111263848645</v>
      </c>
      <c r="FY210" s="0" t="n">
        <f aca="false">AM210*'Dist Horaria'!$L$10</f>
        <v>0.00974501087646154</v>
      </c>
      <c r="FZ210" s="0" t="n">
        <f aca="false">AM210*'Dist Horaria'!$M$10</f>
        <v>0.0104275626707316</v>
      </c>
      <c r="GA210" s="0" t="n">
        <f aca="false">AM210*'Dist Horaria'!$N$10</f>
        <v>0.00986490529944278</v>
      </c>
      <c r="GB210" s="0" t="n">
        <f aca="false">AM210*'Dist Horaria'!$O$10</f>
        <v>0.00969652974521564</v>
      </c>
      <c r="GC210" s="0" t="n">
        <f aca="false">AM210*'Dist Horaria'!$P$10</f>
        <v>0.00984699768444025</v>
      </c>
      <c r="GD210" s="0" t="n">
        <f aca="false">AM210*'Dist Horaria'!$Q$10</f>
        <v>0.00891120070440165</v>
      </c>
      <c r="GE210" s="0" t="n">
        <f aca="false">AM210*'Dist Horaria'!$R$10</f>
        <v>0.0108730031285135</v>
      </c>
      <c r="GF210" s="0" t="n">
        <f aca="false">AM210*'Dist Horaria'!$S$10</f>
        <v>0.00928596705190503</v>
      </c>
      <c r="GG210" s="0" t="n">
        <f aca="false">AR210*'Dist Horaria'!$H$10</f>
        <v>0.0112586177583014</v>
      </c>
      <c r="GH210" s="0" t="n">
        <f aca="false">AR210*'Dist Horaria'!$I$10</f>
        <v>0.0105368236867219</v>
      </c>
      <c r="GI210" s="0" t="n">
        <f aca="false">AR210*'Dist Horaria'!$J$10</f>
        <v>0.0104912088151614</v>
      </c>
      <c r="GJ210" s="0" t="n">
        <f aca="false">AR210*'Dist Horaria'!$K$10</f>
        <v>0.0101894852549181</v>
      </c>
      <c r="GK210" s="0" t="n">
        <f aca="false">AR210*'Dist Horaria'!$L$10</f>
        <v>0.0101935629244659</v>
      </c>
      <c r="GL210" s="0" t="n">
        <f aca="false">AR210*'Dist Horaria'!$M$10</f>
        <v>0.0109075318211969</v>
      </c>
      <c r="GM210" s="0" t="n">
        <f aca="false">AR210*'Dist Horaria'!$N$10</f>
        <v>0.0103189759548303</v>
      </c>
      <c r="GN210" s="0" t="n">
        <f aca="false">AR210*'Dist Horaria'!$O$10</f>
        <v>0.0101428502604915</v>
      </c>
      <c r="GO210" s="0" t="n">
        <f aca="false">AR210*'Dist Horaria'!$P$10</f>
        <v>0.0103002440721604</v>
      </c>
      <c r="GP210" s="0" t="n">
        <f aca="false">AR210*'Dist Horaria'!$Q$10</f>
        <v>0.00932137339448983</v>
      </c>
      <c r="GQ210" s="0" t="n">
        <f aca="false">AR210*'Dist Horaria'!$R$10</f>
        <v>0.0113734754094662</v>
      </c>
      <c r="GR210" s="0" t="n">
        <f aca="false">AR210*'Dist Horaria'!$S$10</f>
        <v>0.00971338982152896</v>
      </c>
      <c r="GS210" s="0" t="n">
        <f aca="false">AW210*'Dist Horaria'!$H$10</f>
        <v>0.000652673493234861</v>
      </c>
      <c r="GT210" s="0" t="n">
        <f aca="false">AW210*'Dist Horaria'!$I$10</f>
        <v>0.000610830358650545</v>
      </c>
      <c r="GU210" s="0" t="n">
        <f aca="false">AW210*'Dist Horaria'!$J$10</f>
        <v>0.000608186018270227</v>
      </c>
      <c r="GV210" s="0" t="n">
        <f aca="false">AW210*'Dist Horaria'!$K$10</f>
        <v>0.000590694797386556</v>
      </c>
      <c r="GW210" s="0" t="n">
        <f aca="false">AW210*'Dist Horaria'!$L$10</f>
        <v>0.000590931184027006</v>
      </c>
      <c r="GX210" s="0" t="n">
        <f aca="false">AW210*'Dist Horaria'!$M$10</f>
        <v>0.000632320685286776</v>
      </c>
      <c r="GY210" s="0" t="n">
        <f aca="false">AW210*'Dist Horaria'!$N$10</f>
        <v>0.000598201504627845</v>
      </c>
      <c r="GZ210" s="0" t="n">
        <f aca="false">AW210*'Dist Horaria'!$O$10</f>
        <v>0.000587991319448783</v>
      </c>
      <c r="HA210" s="0" t="n">
        <f aca="false">AW210*'Dist Horaria'!$P$10</f>
        <v>0.000597115598386108</v>
      </c>
      <c r="HB210" s="0" t="n">
        <f aca="false">AW210*'Dist Horaria'!$Q$10</f>
        <v>0.000540369472144338</v>
      </c>
      <c r="HC210" s="0" t="n">
        <f aca="false">AW210*'Dist Horaria'!$R$10</f>
        <v>0.000659331907795143</v>
      </c>
      <c r="HD210" s="0" t="n">
        <f aca="false">AW210*'Dist Horaria'!$S$10</f>
        <v>0.000563095062117621</v>
      </c>
    </row>
    <row r="211" customFormat="false" ht="13.8" hidden="false" customHeight="false" outlineLevel="0" collapsed="false">
      <c r="A211" s="0" t="n">
        <v>4.6948420422518</v>
      </c>
      <c r="B211" s="0" t="n">
        <v>-74.0683796342022</v>
      </c>
      <c r="C211" s="0" t="n">
        <v>33</v>
      </c>
      <c r="D211" s="0" t="n">
        <v>34</v>
      </c>
      <c r="E211" s="0" t="n">
        <v>2439</v>
      </c>
      <c r="F211" s="0" t="n">
        <v>113</v>
      </c>
      <c r="G211" s="0" t="s">
        <v>682</v>
      </c>
      <c r="H211" s="1" t="n">
        <v>40354</v>
      </c>
      <c r="I211" s="0" t="s">
        <v>1142</v>
      </c>
      <c r="J211" s="0" t="s">
        <v>1143</v>
      </c>
      <c r="L211" s="0" t="s">
        <v>1144</v>
      </c>
      <c r="M211" s="0" t="s">
        <v>1145</v>
      </c>
      <c r="N211" s="0" t="n">
        <v>5</v>
      </c>
      <c r="O211" s="0" t="s">
        <v>231</v>
      </c>
      <c r="P211" s="0" t="s">
        <v>85</v>
      </c>
      <c r="Q211" s="0" t="s">
        <v>86</v>
      </c>
      <c r="R211" s="0" t="n">
        <v>30</v>
      </c>
      <c r="S211" s="0" t="n">
        <v>365</v>
      </c>
      <c r="T211" s="0" t="n">
        <v>24</v>
      </c>
      <c r="U211" s="0" t="n">
        <v>3</v>
      </c>
      <c r="V211" s="0" t="n">
        <v>46203.0769230769</v>
      </c>
      <c r="W211" s="0" t="n">
        <f aca="false">V211*12</f>
        <v>554436.923076923</v>
      </c>
      <c r="X211" s="0" t="n">
        <v>1</v>
      </c>
      <c r="Y211" s="0" t="s">
        <v>1118</v>
      </c>
      <c r="Z211" s="0" t="n">
        <v>29468</v>
      </c>
      <c r="AB211" s="0" t="n">
        <v>0.005</v>
      </c>
      <c r="AC211" s="0" t="n">
        <v>2</v>
      </c>
      <c r="AD211" s="0" t="n">
        <v>2813.25911258925</v>
      </c>
      <c r="AE211" s="0" t="n">
        <f aca="false">AD211/2204.59</f>
        <v>1.27609175066078</v>
      </c>
      <c r="AF211" s="0" t="n">
        <f aca="false">AE211/S211</f>
        <v>0.00349614178263228</v>
      </c>
      <c r="AG211" s="0" t="n">
        <f aca="false">AE211*EXP(AB211*AC211)</f>
        <v>1.28891668596965</v>
      </c>
      <c r="AH211" s="0" t="n">
        <f aca="false">AG211/S211</f>
        <v>0.00353127859169768</v>
      </c>
      <c r="AI211" s="0" t="s">
        <v>90</v>
      </c>
      <c r="AJ211" s="0" t="n">
        <f aca="false">IF(AI211="A",'FE DISTRIBUCIÓN'!$C$2,'FE DISTRIBUCIÓN'!$C$3)</f>
        <v>4.994E-006</v>
      </c>
      <c r="AK211" s="0" t="n">
        <f aca="false">W211*AJ211</f>
        <v>2.76885799384615</v>
      </c>
      <c r="AL211" s="0" t="n">
        <f aca="false">AK211/365</f>
        <v>0.00758591231190727</v>
      </c>
      <c r="AM211" s="0" t="n">
        <f aca="false">AK211*EXP(AB211*AC211)</f>
        <v>2.79668547931664</v>
      </c>
      <c r="AN211" s="0" t="n">
        <f aca="false">AM211/365</f>
        <v>0.00766215199812778</v>
      </c>
      <c r="AO211" s="0" t="n">
        <v>5.223868284E-006</v>
      </c>
      <c r="AP211" s="0" t="n">
        <f aca="false">AO211*W211</f>
        <v>2.89630545794009</v>
      </c>
      <c r="AQ211" s="0" t="n">
        <f aca="false">AP211/365</f>
        <v>0.0079350834464112</v>
      </c>
      <c r="AR211" s="0" t="n">
        <f aca="false">AP211*EXP(AB211*AC211)</f>
        <v>2.92541381171917</v>
      </c>
      <c r="AS211" s="0" t="n">
        <f aca="false">AR211/365</f>
        <v>0.00801483236087444</v>
      </c>
      <c r="AT211" s="0" t="n">
        <v>3.02832944E-007</v>
      </c>
      <c r="AU211" s="0" t="n">
        <f aca="false">AT211*W211</f>
        <v>0.167901765677686</v>
      </c>
      <c r="AV211" s="0" t="n">
        <f aca="false">AU211/365</f>
        <v>0.000460004837473113</v>
      </c>
      <c r="AW211" s="0" t="n">
        <f aca="false">AU211*EXP(AB211*AC211)</f>
        <v>0.169589206476474</v>
      </c>
      <c r="AX211" s="0" t="n">
        <f aca="false">AW211/365</f>
        <v>0.000464627962949243</v>
      </c>
      <c r="AY211" s="0" t="n">
        <f aca="false">AW211+AR211+AM211+AG211</f>
        <v>7.18060518348194</v>
      </c>
      <c r="AZ211" s="0" t="n">
        <f aca="false">AH211+AN211+AS211+AX211</f>
        <v>0.0196728909136491</v>
      </c>
      <c r="BA211" s="0" t="n">
        <f aca="false">AH211*1000000</f>
        <v>3531.27859169768</v>
      </c>
      <c r="BB211" s="0" t="n">
        <f aca="false">BA211*'Dist Horaria'!$H$3</f>
        <v>123.04578333876</v>
      </c>
      <c r="BC211" s="0" t="n">
        <f aca="false">BA211*'Dist Horaria'!$I$3</f>
        <v>119.754193439</v>
      </c>
      <c r="BD211" s="0" t="n">
        <f aca="false">BA211*'Dist Horaria'!$J$3</f>
        <v>116.647337128043</v>
      </c>
      <c r="BE211" s="0" t="n">
        <f aca="false">BA211*'Dist Horaria'!$K$3</f>
        <v>114.000416893535</v>
      </c>
      <c r="BF211" s="0" t="n">
        <f aca="false">BA211*'Dist Horaria'!$L$3</f>
        <v>112.066150351486</v>
      </c>
      <c r="BG211" s="0" t="n">
        <f aca="false">BA211*'Dist Horaria'!$M$3</f>
        <v>110.848403855871</v>
      </c>
      <c r="BH211" s="0" t="n">
        <f aca="false">BA211*'Dist Horaria'!$N$3</f>
        <v>115.851237459225</v>
      </c>
      <c r="BI211" s="0" t="n">
        <f aca="false">BA211*'Dist Horaria'!$O$3</f>
        <v>115.851237459225</v>
      </c>
      <c r="BJ211" s="0" t="n">
        <f aca="false">BA211*'Dist Horaria'!$P$3</f>
        <v>153.275096335348</v>
      </c>
      <c r="BK211" s="0" t="n">
        <f aca="false">BA211*'Dist Horaria'!$Q$3</f>
        <v>169.486885370817</v>
      </c>
      <c r="BL211" s="0" t="n">
        <f aca="false">BA211*'Dist Horaria'!$R$3</f>
        <v>181.277277396613</v>
      </c>
      <c r="BM211" s="0" t="n">
        <f aca="false">BA211*'Dist Horaria'!$S$3</f>
        <v>187.172473409511</v>
      </c>
      <c r="BN211" s="0" t="n">
        <f aca="false">BA211*'Dist Horaria'!$T$3</f>
        <v>188.646272412736</v>
      </c>
      <c r="BO211" s="0" t="n">
        <f aca="false">BA211*'Dist Horaria'!$U$3</f>
        <v>187.172473409511</v>
      </c>
      <c r="BP211" s="0" t="n">
        <f aca="false">BA211*'Dist Horaria'!$V$3</f>
        <v>184.224875403062</v>
      </c>
      <c r="BQ211" s="0" t="n">
        <f aca="false">BA211*'Dist Horaria'!$W$3</f>
        <v>179.803478393389</v>
      </c>
      <c r="BR211" s="0" t="n">
        <f aca="false">BA211*'Dist Horaria'!$X$3</f>
        <v>176.318889828134</v>
      </c>
      <c r="BS211" s="0" t="n">
        <f aca="false">BA211*'Dist Horaria'!$Y$3</f>
        <v>172.297310704073</v>
      </c>
      <c r="BT211" s="0" t="n">
        <f aca="false">BA211*'Dist Horaria'!$Z$3</f>
        <v>150.407461906021</v>
      </c>
      <c r="BU211" s="0" t="n">
        <f aca="false">BA211*'Dist Horaria'!$AA$3</f>
        <v>143.028905764623</v>
      </c>
      <c r="BV211" s="0" t="n">
        <f aca="false">BA211*'Dist Horaria'!$AB$3</f>
        <v>127.305283979058</v>
      </c>
      <c r="BW211" s="0" t="n">
        <f aca="false">BA211*'Dist Horaria'!$AC$3</f>
        <v>137.97670172712</v>
      </c>
      <c r="BX211" s="0" t="n">
        <f aca="false">BA211*'Dist Horaria'!$AD$3</f>
        <v>134.335555198001</v>
      </c>
      <c r="BY211" s="0" t="n">
        <f aca="false">BA211*'Dist Horaria'!$AE$3</f>
        <v>130.483434711586</v>
      </c>
      <c r="BZ211" s="0" t="n">
        <f aca="false">AN211*1000000</f>
        <v>7662.15199812779</v>
      </c>
      <c r="CA211" s="0" t="n">
        <f aca="false">BZ211*'Dist Horaria'!$H$6</f>
        <v>191.553799953195</v>
      </c>
      <c r="CB211" s="0" t="n">
        <f aca="false">BZ211*'Dist Horaria'!$I$6</f>
        <v>191.553799953195</v>
      </c>
      <c r="CC211" s="0" t="n">
        <f aca="false">BZ211*'Dist Horaria'!$J$6</f>
        <v>191.553799953195</v>
      </c>
      <c r="CD211" s="0" t="n">
        <f aca="false">BZ211*'Dist Horaria'!$K$6</f>
        <v>191.553799953195</v>
      </c>
      <c r="CE211" s="0" t="n">
        <f aca="false">BZ211*'Dist Horaria'!$L$6</f>
        <v>191.553799953195</v>
      </c>
      <c r="CF211" s="0" t="n">
        <f aca="false">BZ211*'Dist Horaria'!$M$6</f>
        <v>510.810133208519</v>
      </c>
      <c r="CG211" s="0" t="n">
        <f aca="false">BZ211*'Dist Horaria'!$N$6</f>
        <v>510.810133208519</v>
      </c>
      <c r="CH211" s="0" t="n">
        <f aca="false">BZ211*'Dist Horaria'!$O$6</f>
        <v>510.810133208519</v>
      </c>
      <c r="CI211" s="0" t="n">
        <f aca="false">BZ211*'Dist Horaria'!$P$6</f>
        <v>335.219149918091</v>
      </c>
      <c r="CJ211" s="0" t="n">
        <f aca="false">BZ211*'Dist Horaria'!$Q$6</f>
        <v>335.219149918091</v>
      </c>
      <c r="CK211" s="0" t="n">
        <f aca="false">BZ211*'Dist Horaria'!$R$6</f>
        <v>335.219149918091</v>
      </c>
      <c r="CL211" s="0" t="n">
        <f aca="false">BZ211*'Dist Horaria'!$S$6</f>
        <v>335.219149918091</v>
      </c>
      <c r="CM211" s="0" t="n">
        <f aca="false">BZ211*'Dist Horaria'!$T$6</f>
        <v>335.219149918091</v>
      </c>
      <c r="CN211" s="0" t="n">
        <f aca="false">BZ211*'Dist Horaria'!$U$6</f>
        <v>335.219149918091</v>
      </c>
      <c r="CO211" s="0" t="n">
        <f aca="false">BZ211*'Dist Horaria'!$V$6</f>
        <v>335.219149918091</v>
      </c>
      <c r="CP211" s="0" t="n">
        <f aca="false">BZ211*'Dist Horaria'!$W$6</f>
        <v>335.219149918091</v>
      </c>
      <c r="CQ211" s="0" t="n">
        <f aca="false">BZ211*'Dist Horaria'!$X$6</f>
        <v>510.810133208519</v>
      </c>
      <c r="CR211" s="0" t="n">
        <f aca="false">BZ211*'Dist Horaria'!$Y$6</f>
        <v>510.810133208519</v>
      </c>
      <c r="CS211" s="0" t="n">
        <f aca="false">BZ211*'Dist Horaria'!$Z$6</f>
        <v>510.810133208519</v>
      </c>
      <c r="CT211" s="0" t="n">
        <f aca="false">BZ211*'Dist Horaria'!$AA$6</f>
        <v>191.553799953195</v>
      </c>
      <c r="CU211" s="0" t="n">
        <f aca="false">BZ211*'Dist Horaria'!$AB$6</f>
        <v>191.553799953195</v>
      </c>
      <c r="CV211" s="0" t="n">
        <f aca="false">BZ211*'Dist Horaria'!$AC$6</f>
        <v>191.553799953195</v>
      </c>
      <c r="CW211" s="0" t="n">
        <f aca="false">BZ211*'Dist Horaria'!$AD$6</f>
        <v>191.553799953195</v>
      </c>
      <c r="CX211" s="0" t="n">
        <f aca="false">BZ211*'Dist Horaria'!$AE$6</f>
        <v>191.553799953195</v>
      </c>
      <c r="CY211" s="0" t="n">
        <f aca="false">AS211*1000000</f>
        <v>8014.83236087444</v>
      </c>
      <c r="CZ211" s="0" t="n">
        <f aca="false">CY211*'Dist Horaria'!$H$6</f>
        <v>200.370809021861</v>
      </c>
      <c r="DA211" s="0" t="n">
        <f aca="false">CY211*'Dist Horaria'!$I$6</f>
        <v>200.370809021861</v>
      </c>
      <c r="DB211" s="0" t="n">
        <f aca="false">CY211*'Dist Horaria'!$J$6</f>
        <v>200.370809021861</v>
      </c>
      <c r="DC211" s="0" t="n">
        <f aca="false">CY211*'Dist Horaria'!$K$6</f>
        <v>200.370809021861</v>
      </c>
      <c r="DD211" s="0" t="n">
        <f aca="false">CY211*'Dist Horaria'!$L$6</f>
        <v>200.370809021861</v>
      </c>
      <c r="DE211" s="0" t="n">
        <f aca="false">CY211*'Dist Horaria'!$M$6</f>
        <v>534.32215739163</v>
      </c>
      <c r="DF211" s="0" t="n">
        <f aca="false">CY211*'Dist Horaria'!$N$6</f>
        <v>534.32215739163</v>
      </c>
      <c r="DG211" s="0" t="n">
        <f aca="false">CY211*'Dist Horaria'!$O$6</f>
        <v>534.32215739163</v>
      </c>
      <c r="DH211" s="0" t="n">
        <f aca="false">CY211*'Dist Horaria'!$P$6</f>
        <v>350.648915788257</v>
      </c>
      <c r="DI211" s="0" t="n">
        <f aca="false">CY211*'Dist Horaria'!$Q$6</f>
        <v>350.648915788257</v>
      </c>
      <c r="DJ211" s="0" t="n">
        <f aca="false">CY211*'Dist Horaria'!$R$6</f>
        <v>350.648915788257</v>
      </c>
      <c r="DK211" s="0" t="n">
        <f aca="false">CY211*'Dist Horaria'!$S$6</f>
        <v>350.648915788257</v>
      </c>
      <c r="DL211" s="0" t="n">
        <f aca="false">CY211*'Dist Horaria'!$T$6</f>
        <v>350.648915788257</v>
      </c>
      <c r="DM211" s="0" t="n">
        <f aca="false">CY211*'Dist Horaria'!$U$6</f>
        <v>350.648915788257</v>
      </c>
      <c r="DN211" s="0" t="n">
        <f aca="false">CY211*'Dist Horaria'!$V$6</f>
        <v>350.648915788257</v>
      </c>
      <c r="DO211" s="0" t="n">
        <f aca="false">CY211*'Dist Horaria'!$W$6</f>
        <v>350.648915788257</v>
      </c>
      <c r="DP211" s="0" t="n">
        <f aca="false">CY211*'Dist Horaria'!$X$6</f>
        <v>534.32215739163</v>
      </c>
      <c r="DQ211" s="0" t="n">
        <f aca="false">CY211*'Dist Horaria'!$Y$6</f>
        <v>534.32215739163</v>
      </c>
      <c r="DR211" s="0" t="n">
        <f aca="false">CY211*'Dist Horaria'!$Z$6</f>
        <v>534.32215739163</v>
      </c>
      <c r="DS211" s="0" t="n">
        <f aca="false">CY211*'Dist Horaria'!$AA$6</f>
        <v>200.370809021861</v>
      </c>
      <c r="DT211" s="0" t="n">
        <f aca="false">CY211*'Dist Horaria'!$AB$6</f>
        <v>200.370809021861</v>
      </c>
      <c r="DU211" s="0" t="n">
        <f aca="false">CY211*'Dist Horaria'!$AC$6</f>
        <v>200.370809021861</v>
      </c>
      <c r="DV211" s="0" t="n">
        <f aca="false">CY211*'Dist Horaria'!$AD$6</f>
        <v>200.370809021861</v>
      </c>
      <c r="DW211" s="0" t="n">
        <f aca="false">CY211*'Dist Horaria'!$AE$6</f>
        <v>200.370809021861</v>
      </c>
      <c r="DX211" s="0" t="n">
        <f aca="false">AX211*1000000</f>
        <v>464.627962949243</v>
      </c>
      <c r="DY211" s="0" t="n">
        <f aca="false">DX211*'Dist Horaria'!$H$6</f>
        <v>11.6156990737311</v>
      </c>
      <c r="DZ211" s="0" t="n">
        <f aca="false">DX211*'Dist Horaria'!$I$6</f>
        <v>11.6156990737311</v>
      </c>
      <c r="EA211" s="0" t="n">
        <f aca="false">DX211*'Dist Horaria'!$J$6</f>
        <v>11.6156990737311</v>
      </c>
      <c r="EB211" s="0" t="n">
        <f aca="false">DX211*'Dist Horaria'!$K$6</f>
        <v>11.6156990737311</v>
      </c>
      <c r="EC211" s="0" t="n">
        <f aca="false">DX211*'Dist Horaria'!$L$6</f>
        <v>11.6156990737311</v>
      </c>
      <c r="ED211" s="0" t="n">
        <f aca="false">DX211*'Dist Horaria'!$M$6</f>
        <v>30.9751975299495</v>
      </c>
      <c r="EE211" s="0" t="n">
        <f aca="false">DX211*'Dist Horaria'!$N$6</f>
        <v>30.9751975299495</v>
      </c>
      <c r="EF211" s="0" t="n">
        <f aca="false">DX211*'Dist Horaria'!$O$6</f>
        <v>30.9751975299495</v>
      </c>
      <c r="EG211" s="0" t="n">
        <f aca="false">DX211*'Dist Horaria'!$P$6</f>
        <v>20.3274733790294</v>
      </c>
      <c r="EH211" s="0" t="n">
        <f aca="false">DX211*'Dist Horaria'!$Q$6</f>
        <v>20.3274733790294</v>
      </c>
      <c r="EI211" s="0" t="n">
        <f aca="false">DX211*'Dist Horaria'!$R$6</f>
        <v>20.3274733790294</v>
      </c>
      <c r="EJ211" s="0" t="n">
        <f aca="false">DX211*'Dist Horaria'!$S$6</f>
        <v>20.3274733790294</v>
      </c>
      <c r="EK211" s="0" t="n">
        <f aca="false">DX211*'Dist Horaria'!$T$6</f>
        <v>20.3274733790294</v>
      </c>
      <c r="EL211" s="0" t="n">
        <f aca="false">DX211*'Dist Horaria'!$U$6</f>
        <v>20.3274733790294</v>
      </c>
      <c r="EM211" s="0" t="n">
        <f aca="false">DX211*'Dist Horaria'!$V$6</f>
        <v>20.3274733790294</v>
      </c>
      <c r="EN211" s="0" t="n">
        <f aca="false">DX211*'Dist Horaria'!$W$6</f>
        <v>20.3274733790294</v>
      </c>
      <c r="EO211" s="0" t="n">
        <f aca="false">DX211*'Dist Horaria'!$X$6</f>
        <v>30.9751975299495</v>
      </c>
      <c r="EP211" s="0" t="n">
        <f aca="false">DX211*'Dist Horaria'!$Y$6</f>
        <v>30.9751975299495</v>
      </c>
      <c r="EQ211" s="0" t="n">
        <f aca="false">DX211*'Dist Horaria'!$Z$6</f>
        <v>30.9751975299495</v>
      </c>
      <c r="ER211" s="0" t="n">
        <f aca="false">DX211*'Dist Horaria'!$AA$6</f>
        <v>11.6156990737311</v>
      </c>
      <c r="ES211" s="0" t="n">
        <f aca="false">DX211*'Dist Horaria'!$AB$6</f>
        <v>11.6156990737311</v>
      </c>
      <c r="ET211" s="0" t="n">
        <f aca="false">DX211*'Dist Horaria'!$AC$6</f>
        <v>11.6156990737311</v>
      </c>
      <c r="EU211" s="0" t="n">
        <f aca="false">DX211*'Dist Horaria'!$AD$6</f>
        <v>11.6156990737311</v>
      </c>
      <c r="EV211" s="0" t="n">
        <f aca="false">DX211*'Dist Horaria'!$AE$6</f>
        <v>11.6156990737311</v>
      </c>
      <c r="EW211" s="0" t="n">
        <f aca="false">BB211+CA211+CZ211+DY211</f>
        <v>526.586091387547</v>
      </c>
      <c r="EX211" s="0" t="n">
        <f aca="false">BC211+CB211+DA211+DZ211</f>
        <v>523.294501487786</v>
      </c>
      <c r="EY211" s="0" t="n">
        <f aca="false">BD211+CC211+DB211+EA211</f>
        <v>520.18764517683</v>
      </c>
      <c r="EZ211" s="0" t="n">
        <f aca="false">BE211+CD211+DC211+EB211</f>
        <v>517.540724942322</v>
      </c>
      <c r="FA211" s="0" t="n">
        <f aca="false">BF211+CE211+DD211+EC211</f>
        <v>515.606458400273</v>
      </c>
      <c r="FB211" s="0" t="n">
        <f aca="false">BG211+CF211+DE211+ED211</f>
        <v>1186.95589198597</v>
      </c>
      <c r="FC211" s="0" t="n">
        <f aca="false">BH211+CG211+DF211+EE211</f>
        <v>1191.95872558932</v>
      </c>
      <c r="FD211" s="0" t="n">
        <f aca="false">BI211+CH211+DG211+EF211</f>
        <v>1191.95872558932</v>
      </c>
      <c r="FE211" s="0" t="n">
        <f aca="false">BJ211+CI211+DH211+EG211</f>
        <v>859.470635420725</v>
      </c>
      <c r="FF211" s="0" t="n">
        <f aca="false">BK211+CJ211+DI211+EH211</f>
        <v>875.682424456194</v>
      </c>
      <c r="FG211" s="0" t="n">
        <f aca="false">BL211+CK211+DJ211+EI211</f>
        <v>887.47281648199</v>
      </c>
      <c r="FH211" s="0" t="n">
        <f aca="false">BM211+CL211+DK211+EJ211</f>
        <v>893.368012494888</v>
      </c>
      <c r="FI211" s="0" t="n">
        <f aca="false">BN211+CM211+DL211+EK211</f>
        <v>894.841811498113</v>
      </c>
      <c r="FJ211" s="0" t="n">
        <f aca="false">BO211+CN211+DM211+EL211</f>
        <v>893.368012494888</v>
      </c>
      <c r="FK211" s="0" t="n">
        <f aca="false">BP211+CO211+DN211+EM211</f>
        <v>890.420414488439</v>
      </c>
      <c r="FL211" s="0" t="n">
        <f aca="false">BQ211+CP211+DO211+EN211</f>
        <v>885.999017478766</v>
      </c>
      <c r="FM211" s="0" t="n">
        <f aca="false">BR211+CQ211+DP211+EO211</f>
        <v>1252.42637795823</v>
      </c>
      <c r="FN211" s="0" t="n">
        <f aca="false">BS211+CR211+DQ211+EP211</f>
        <v>1248.40479883417</v>
      </c>
      <c r="FO211" s="0" t="n">
        <f aca="false">BT211+CS211+DR211+EQ211</f>
        <v>1226.51495003612</v>
      </c>
      <c r="FP211" s="0" t="n">
        <f aca="false">BU211+CT211+DS211+ER211</f>
        <v>546.56921381341</v>
      </c>
      <c r="FQ211" s="0" t="n">
        <f aca="false">BV211+CU211+DT211+ES211</f>
        <v>530.845592027845</v>
      </c>
      <c r="FR211" s="0" t="n">
        <f aca="false">BW211+CV211+DU211+ET211</f>
        <v>541.517009775907</v>
      </c>
      <c r="FS211" s="0" t="n">
        <f aca="false">BX211+CW211+DV211+EU211</f>
        <v>537.875863246788</v>
      </c>
      <c r="FT211" s="0" t="n">
        <f aca="false">BY211+CX211+DW211+EV211</f>
        <v>534.023742760373</v>
      </c>
      <c r="FU211" s="0" t="n">
        <f aca="false">AM211*'Dist Horaria'!$H$10</f>
        <v>0.252404279959118</v>
      </c>
      <c r="FV211" s="0" t="n">
        <f aca="false">AM211*'Dist Horaria'!$I$10</f>
        <v>0.236222549943332</v>
      </c>
      <c r="FW211" s="0" t="n">
        <f aca="false">AM211*'Dist Horaria'!$J$10</f>
        <v>0.235199920961798</v>
      </c>
      <c r="FX211" s="0" t="n">
        <f aca="false">AM211*'Dist Horaria'!$K$10</f>
        <v>0.228435652060869</v>
      </c>
      <c r="FY211" s="0" t="n">
        <f aca="false">AM211*'Dist Horaria'!$L$10</f>
        <v>0.228527068366868</v>
      </c>
      <c r="FZ211" s="0" t="n">
        <f aca="false">AM211*'Dist Horaria'!$M$10</f>
        <v>0.244533367644568</v>
      </c>
      <c r="GA211" s="0" t="n">
        <f aca="false">AM211*'Dist Horaria'!$N$10</f>
        <v>0.231338673335275</v>
      </c>
      <c r="GB211" s="0" t="n">
        <f aca="false">AM211*'Dist Horaria'!$O$10</f>
        <v>0.227390153186866</v>
      </c>
      <c r="GC211" s="0" t="n">
        <f aca="false">AM211*'Dist Horaria'!$P$10</f>
        <v>0.230918727702597</v>
      </c>
      <c r="GD211" s="0" t="n">
        <f aca="false">AM211*'Dist Horaria'!$Q$10</f>
        <v>0.208973658256718</v>
      </c>
      <c r="GE211" s="0" t="n">
        <f aca="false">AM211*'Dist Horaria'!$R$10</f>
        <v>0.254979246385941</v>
      </c>
      <c r="GF211" s="0" t="n">
        <f aca="false">AM211*'Dist Horaria'!$S$10</f>
        <v>0.217762181512693</v>
      </c>
      <c r="GG211" s="0" t="n">
        <f aca="false">AR211*'Dist Horaria'!$H$10</f>
        <v>0.26402216916786</v>
      </c>
      <c r="GH211" s="0" t="n">
        <f aca="false">AR211*'Dist Horaria'!$I$10</f>
        <v>0.247095612057384</v>
      </c>
      <c r="GI211" s="0" t="n">
        <f aca="false">AR211*'Dist Horaria'!$J$10</f>
        <v>0.246025912597445</v>
      </c>
      <c r="GJ211" s="0" t="n">
        <f aca="false">AR211*'Dist Horaria'!$K$10</f>
        <v>0.238950291897403</v>
      </c>
      <c r="GK211" s="0" t="n">
        <f aca="false">AR211*'Dist Horaria'!$L$10</f>
        <v>0.23904591599463</v>
      </c>
      <c r="GL211" s="0" t="n">
        <f aca="false">AR211*'Dist Horaria'!$M$10</f>
        <v>0.255788967484616</v>
      </c>
      <c r="GM211" s="0" t="n">
        <f aca="false">AR211*'Dist Horaria'!$N$10</f>
        <v>0.241986936022983</v>
      </c>
      <c r="GN211" s="0" t="n">
        <f aca="false">AR211*'Dist Horaria'!$O$10</f>
        <v>0.237856669869197</v>
      </c>
      <c r="GO211" s="0" t="n">
        <f aca="false">AR211*'Dist Horaria'!$P$10</f>
        <v>0.241547660758356</v>
      </c>
      <c r="GP211" s="0" t="n">
        <f aca="false">AR211*'Dist Horaria'!$Q$10</f>
        <v>0.218592484092656</v>
      </c>
      <c r="GQ211" s="0" t="n">
        <f aca="false">AR211*'Dist Horaria'!$R$10</f>
        <v>0.266715658444882</v>
      </c>
      <c r="GR211" s="0" t="n">
        <f aca="false">AR211*'Dist Horaria'!$S$10</f>
        <v>0.227785533331759</v>
      </c>
      <c r="GS211" s="0" t="n">
        <f aca="false">AW211*'Dist Horaria'!$H$10</f>
        <v>0.0153056329952383</v>
      </c>
      <c r="GT211" s="0" t="n">
        <f aca="false">AW211*'Dist Horaria'!$I$10</f>
        <v>0.0143243833076744</v>
      </c>
      <c r="GU211" s="0" t="n">
        <f aca="false">AW211*'Dist Horaria'!$J$10</f>
        <v>0.0142623717447794</v>
      </c>
      <c r="GV211" s="0" t="n">
        <f aca="false">AW211*'Dist Horaria'!$K$10</f>
        <v>0.0138521908346321</v>
      </c>
      <c r="GW211" s="0" t="n">
        <f aca="false">AW211*'Dist Horaria'!$L$10</f>
        <v>0.0138577342605582</v>
      </c>
      <c r="GX211" s="0" t="n">
        <f aca="false">AW211*'Dist Horaria'!$M$10</f>
        <v>0.0148283459411371</v>
      </c>
      <c r="GY211" s="0" t="n">
        <f aca="false">AW211*'Dist Horaria'!$N$10</f>
        <v>0.0140282281752454</v>
      </c>
      <c r="GZ211" s="0" t="n">
        <f aca="false">AW211*'Dist Horaria'!$O$10</f>
        <v>0.0137887924561853</v>
      </c>
      <c r="HA211" s="0" t="n">
        <f aca="false">AW211*'Dist Horaria'!$P$10</f>
        <v>0.0140027629425134</v>
      </c>
      <c r="HB211" s="0" t="n">
        <f aca="false">AW211*'Dist Horaria'!$Q$10</f>
        <v>0.0126720280633424</v>
      </c>
      <c r="HC211" s="0" t="n">
        <f aca="false">AW211*'Dist Horaria'!$R$10</f>
        <v>0.0154617773011526</v>
      </c>
      <c r="HD211" s="0" t="n">
        <f aca="false">AW211*'Dist Horaria'!$S$10</f>
        <v>0.013204958454015</v>
      </c>
    </row>
    <row r="212" customFormat="false" ht="13.8" hidden="false" customHeight="false" outlineLevel="0" collapsed="false">
      <c r="A212" s="0" t="n">
        <v>4.800447</v>
      </c>
      <c r="B212" s="0" t="n">
        <v>-74.039027</v>
      </c>
      <c r="C212" s="0" t="n">
        <v>36</v>
      </c>
      <c r="D212" s="0" t="n">
        <v>46</v>
      </c>
      <c r="E212" s="0" t="n">
        <v>747</v>
      </c>
      <c r="F212" s="0" t="n">
        <v>114</v>
      </c>
      <c r="G212" s="0" t="s">
        <v>682</v>
      </c>
      <c r="H212" s="1" t="n">
        <v>41412</v>
      </c>
      <c r="I212" s="0" t="s">
        <v>1146</v>
      </c>
      <c r="J212" s="0" t="s">
        <v>1147</v>
      </c>
      <c r="L212" s="0" t="s">
        <v>1148</v>
      </c>
      <c r="M212" s="0" t="s">
        <v>1149</v>
      </c>
      <c r="N212" s="0" t="n">
        <v>9</v>
      </c>
      <c r="O212" s="0" t="s">
        <v>231</v>
      </c>
      <c r="P212" s="0" t="s">
        <v>85</v>
      </c>
      <c r="Q212" s="0" t="s">
        <v>86</v>
      </c>
      <c r="R212" s="0" t="n">
        <v>30</v>
      </c>
      <c r="S212" s="0" t="n">
        <v>365</v>
      </c>
      <c r="T212" s="0" t="n">
        <v>24</v>
      </c>
      <c r="U212" s="0" t="n">
        <v>3</v>
      </c>
      <c r="V212" s="0" t="n">
        <v>62199.99</v>
      </c>
      <c r="W212" s="0" t="n">
        <f aca="false">V212*12</f>
        <v>746399.88</v>
      </c>
      <c r="X212" s="0" t="s">
        <v>890</v>
      </c>
      <c r="Y212" s="0" t="s">
        <v>1118</v>
      </c>
      <c r="Z212" s="0" t="n">
        <v>29435</v>
      </c>
      <c r="AB212" s="0" t="n">
        <v>0.005</v>
      </c>
      <c r="AC212" s="0" t="n">
        <v>-1</v>
      </c>
      <c r="AD212" s="0" t="n">
        <v>3592.61149076472</v>
      </c>
      <c r="AE212" s="0" t="n">
        <f aca="false">AD212/2204.59</f>
        <v>1.6296052738898</v>
      </c>
      <c r="AF212" s="0" t="n">
        <f aca="false">AE212/S212</f>
        <v>0.00446467198325973</v>
      </c>
      <c r="AG212" s="0" t="n">
        <f aca="false">AE212*EXP(AB212*AC212)</f>
        <v>1.62147758367856</v>
      </c>
      <c r="AH212" s="0" t="n">
        <f aca="false">AG212/S212</f>
        <v>0.00444240433884538</v>
      </c>
      <c r="AI212" s="0" t="s">
        <v>90</v>
      </c>
      <c r="AJ212" s="0" t="n">
        <f aca="false">IF(AI212="A",'FE DISTRIBUCIÓN'!$C$2,'FE DISTRIBUCIÓN'!$C$3)</f>
        <v>4.994E-006</v>
      </c>
      <c r="AK212" s="0" t="n">
        <f aca="false">W212*AJ212</f>
        <v>3.72752100072</v>
      </c>
      <c r="AL212" s="0" t="n">
        <f aca="false">AK212/365</f>
        <v>0.0102123863033425</v>
      </c>
      <c r="AM212" s="0" t="n">
        <f aca="false">AK212*EXP(AB212*AC212)</f>
        <v>3.7089299121692</v>
      </c>
      <c r="AN212" s="0" t="n">
        <f aca="false">AM212/365</f>
        <v>0.0101614518141622</v>
      </c>
      <c r="AO212" s="0" t="n">
        <v>5.223868284E-006</v>
      </c>
      <c r="AP212" s="0" t="n">
        <f aca="false">AO212*W212</f>
        <v>3.89909466031341</v>
      </c>
      <c r="AQ212" s="0" t="n">
        <f aca="false">AP212/365</f>
        <v>0.0106824511241463</v>
      </c>
      <c r="AR212" s="0" t="n">
        <f aca="false">AP212*EXP(AB212*AC212)</f>
        <v>3.87964784456539</v>
      </c>
      <c r="AS212" s="0" t="n">
        <f aca="false">AR212/365</f>
        <v>0.0106291721768915</v>
      </c>
      <c r="AT212" s="0" t="n">
        <v>3.02832944E-007</v>
      </c>
      <c r="AU212" s="0" t="n">
        <f aca="false">AT212*W212</f>
        <v>0.226034473061647</v>
      </c>
      <c r="AV212" s="0" t="n">
        <f aca="false">AU212/365</f>
        <v>0.000619272528936018</v>
      </c>
      <c r="AW212" s="0" t="n">
        <f aca="false">AU212*EXP(AB212*AC212)</f>
        <v>0.224907121424081</v>
      </c>
      <c r="AX212" s="0" t="n">
        <f aca="false">AW212/365</f>
        <v>0.00061618389431255</v>
      </c>
      <c r="AY212" s="0" t="n">
        <f aca="false">AW212+AR212+AM212+AG212</f>
        <v>9.43496246183723</v>
      </c>
      <c r="AZ212" s="0" t="n">
        <f aca="false">AH212+AN212+AS212+AX212</f>
        <v>0.0258492122242116</v>
      </c>
      <c r="BA212" s="0" t="n">
        <f aca="false">AH212*1000000</f>
        <v>4442.40433884538</v>
      </c>
      <c r="BB212" s="0" t="n">
        <f aca="false">BA212*'Dist Horaria'!$H$3</f>
        <v>154.793542221755</v>
      </c>
      <c r="BC212" s="0" t="n">
        <f aca="false">BA212*'Dist Horaria'!$I$3</f>
        <v>150.652670049627</v>
      </c>
      <c r="BD212" s="0" t="n">
        <f aca="false">BA212*'Dist Horaria'!$J$3</f>
        <v>146.744195654994</v>
      </c>
      <c r="BE212" s="0" t="n">
        <f aca="false">BA212*'Dist Horaria'!$K$3</f>
        <v>143.414328121461</v>
      </c>
      <c r="BF212" s="0" t="n">
        <f aca="false">BA212*'Dist Horaria'!$L$3</f>
        <v>140.980990208365</v>
      </c>
      <c r="BG212" s="0" t="n">
        <f aca="false">BA212*'Dist Horaria'!$M$3</f>
        <v>139.449045850179</v>
      </c>
      <c r="BH212" s="0" t="n">
        <f aca="false">BA212*'Dist Horaria'!$N$3</f>
        <v>145.742689676048</v>
      </c>
      <c r="BI212" s="0" t="n">
        <f aca="false">BA212*'Dist Horaria'!$O$3</f>
        <v>145.742689676048</v>
      </c>
      <c r="BJ212" s="0" t="n">
        <f aca="false">BA212*'Dist Horaria'!$P$3</f>
        <v>192.822496247667</v>
      </c>
      <c r="BK212" s="0" t="n">
        <f aca="false">BA212*'Dist Horaria'!$Q$3</f>
        <v>213.217183350786</v>
      </c>
      <c r="BL212" s="0" t="n">
        <f aca="false">BA212*'Dist Horaria'!$R$3</f>
        <v>228.049683062145</v>
      </c>
      <c r="BM212" s="0" t="n">
        <f aca="false">BA212*'Dist Horaria'!$S$3</f>
        <v>235.465932917824</v>
      </c>
      <c r="BN212" s="0" t="n">
        <f aca="false">BA212*'Dist Horaria'!$T$3</f>
        <v>237.319995381744</v>
      </c>
      <c r="BO212" s="0" t="n">
        <f aca="false">BA212*'Dist Horaria'!$U$3</f>
        <v>235.465932917824</v>
      </c>
      <c r="BP212" s="0" t="n">
        <f aca="false">BA212*'Dist Horaria'!$V$3</f>
        <v>231.757807989984</v>
      </c>
      <c r="BQ212" s="0" t="n">
        <f aca="false">BA212*'Dist Horaria'!$W$3</f>
        <v>226.195620598225</v>
      </c>
      <c r="BR212" s="0" t="n">
        <f aca="false">BA212*'Dist Horaria'!$X$3</f>
        <v>221.811953051355</v>
      </c>
      <c r="BS212" s="0" t="n">
        <f aca="false">BA212*'Dist Horaria'!$Y$3</f>
        <v>216.752742885456</v>
      </c>
      <c r="BT212" s="0" t="n">
        <f aca="false">BA212*'Dist Horaria'!$Z$3</f>
        <v>189.214966764999</v>
      </c>
      <c r="BU212" s="0" t="n">
        <f aca="false">BA212*'Dist Horaria'!$AA$3</f>
        <v>179.932626398531</v>
      </c>
      <c r="BV212" s="0" t="n">
        <f aca="false">BA212*'Dist Horaria'!$AB$3</f>
        <v>160.152061419381</v>
      </c>
      <c r="BW212" s="0" t="n">
        <f aca="false">BA212*'Dist Horaria'!$AC$3</f>
        <v>173.576873785383</v>
      </c>
      <c r="BX212" s="0" t="n">
        <f aca="false">BA212*'Dist Horaria'!$AD$3</f>
        <v>168.996253842975</v>
      </c>
      <c r="BY212" s="0" t="n">
        <f aca="false">BA212*'Dist Horaria'!$AE$3</f>
        <v>164.150225324342</v>
      </c>
      <c r="BZ212" s="0" t="n">
        <f aca="false">AN212*1000000</f>
        <v>10161.4518141622</v>
      </c>
      <c r="CA212" s="0" t="n">
        <f aca="false">BZ212*'Dist Horaria'!$H$6</f>
        <v>254.036295354055</v>
      </c>
      <c r="CB212" s="0" t="n">
        <f aca="false">BZ212*'Dist Horaria'!$I$6</f>
        <v>254.036295354055</v>
      </c>
      <c r="CC212" s="0" t="n">
        <f aca="false">BZ212*'Dist Horaria'!$J$6</f>
        <v>254.036295354055</v>
      </c>
      <c r="CD212" s="0" t="n">
        <f aca="false">BZ212*'Dist Horaria'!$K$6</f>
        <v>254.036295354055</v>
      </c>
      <c r="CE212" s="0" t="n">
        <f aca="false">BZ212*'Dist Horaria'!$L$6</f>
        <v>254.036295354055</v>
      </c>
      <c r="CF212" s="0" t="n">
        <f aca="false">BZ212*'Dist Horaria'!$M$6</f>
        <v>677.430120944146</v>
      </c>
      <c r="CG212" s="0" t="n">
        <f aca="false">BZ212*'Dist Horaria'!$N$6</f>
        <v>677.430120944146</v>
      </c>
      <c r="CH212" s="0" t="n">
        <f aca="false">BZ212*'Dist Horaria'!$O$6</f>
        <v>677.430120944146</v>
      </c>
      <c r="CI212" s="0" t="n">
        <f aca="false">BZ212*'Dist Horaria'!$P$6</f>
        <v>444.563516869595</v>
      </c>
      <c r="CJ212" s="0" t="n">
        <f aca="false">BZ212*'Dist Horaria'!$Q$6</f>
        <v>444.563516869595</v>
      </c>
      <c r="CK212" s="0" t="n">
        <f aca="false">BZ212*'Dist Horaria'!$R$6</f>
        <v>444.563516869595</v>
      </c>
      <c r="CL212" s="0" t="n">
        <f aca="false">BZ212*'Dist Horaria'!$S$6</f>
        <v>444.563516869595</v>
      </c>
      <c r="CM212" s="0" t="n">
        <f aca="false">BZ212*'Dist Horaria'!$T$6</f>
        <v>444.563516869595</v>
      </c>
      <c r="CN212" s="0" t="n">
        <f aca="false">BZ212*'Dist Horaria'!$U$6</f>
        <v>444.563516869595</v>
      </c>
      <c r="CO212" s="0" t="n">
        <f aca="false">BZ212*'Dist Horaria'!$V$6</f>
        <v>444.563516869595</v>
      </c>
      <c r="CP212" s="0" t="n">
        <f aca="false">BZ212*'Dist Horaria'!$W$6</f>
        <v>444.563516869595</v>
      </c>
      <c r="CQ212" s="0" t="n">
        <f aca="false">BZ212*'Dist Horaria'!$X$6</f>
        <v>677.430120944146</v>
      </c>
      <c r="CR212" s="0" t="n">
        <f aca="false">BZ212*'Dist Horaria'!$Y$6</f>
        <v>677.430120944146</v>
      </c>
      <c r="CS212" s="0" t="n">
        <f aca="false">BZ212*'Dist Horaria'!$Z$6</f>
        <v>677.430120944146</v>
      </c>
      <c r="CT212" s="0" t="n">
        <f aca="false">BZ212*'Dist Horaria'!$AA$6</f>
        <v>254.036295354055</v>
      </c>
      <c r="CU212" s="0" t="n">
        <f aca="false">BZ212*'Dist Horaria'!$AB$6</f>
        <v>254.036295354055</v>
      </c>
      <c r="CV212" s="0" t="n">
        <f aca="false">BZ212*'Dist Horaria'!$AC$6</f>
        <v>254.036295354055</v>
      </c>
      <c r="CW212" s="0" t="n">
        <f aca="false">BZ212*'Dist Horaria'!$AD$6</f>
        <v>254.036295354055</v>
      </c>
      <c r="CX212" s="0" t="n">
        <f aca="false">BZ212*'Dist Horaria'!$AE$6</f>
        <v>254.036295354055</v>
      </c>
      <c r="CY212" s="0" t="n">
        <f aca="false">AS212*1000000</f>
        <v>10629.1721768915</v>
      </c>
      <c r="CZ212" s="0" t="n">
        <f aca="false">CY212*'Dist Horaria'!$H$6</f>
        <v>265.729304422287</v>
      </c>
      <c r="DA212" s="0" t="n">
        <f aca="false">CY212*'Dist Horaria'!$I$6</f>
        <v>265.729304422287</v>
      </c>
      <c r="DB212" s="0" t="n">
        <f aca="false">CY212*'Dist Horaria'!$J$6</f>
        <v>265.729304422287</v>
      </c>
      <c r="DC212" s="0" t="n">
        <f aca="false">CY212*'Dist Horaria'!$K$6</f>
        <v>265.729304422287</v>
      </c>
      <c r="DD212" s="0" t="n">
        <f aca="false">CY212*'Dist Horaria'!$L$6</f>
        <v>265.729304422287</v>
      </c>
      <c r="DE212" s="0" t="n">
        <f aca="false">CY212*'Dist Horaria'!$M$6</f>
        <v>708.611478459433</v>
      </c>
      <c r="DF212" s="0" t="n">
        <f aca="false">CY212*'Dist Horaria'!$N$6</f>
        <v>708.611478459433</v>
      </c>
      <c r="DG212" s="0" t="n">
        <f aca="false">CY212*'Dist Horaria'!$O$6</f>
        <v>708.611478459433</v>
      </c>
      <c r="DH212" s="0" t="n">
        <f aca="false">CY212*'Dist Horaria'!$P$6</f>
        <v>465.026282739003</v>
      </c>
      <c r="DI212" s="0" t="n">
        <f aca="false">CY212*'Dist Horaria'!$Q$6</f>
        <v>465.026282739003</v>
      </c>
      <c r="DJ212" s="0" t="n">
        <f aca="false">CY212*'Dist Horaria'!$R$6</f>
        <v>465.026282739003</v>
      </c>
      <c r="DK212" s="0" t="n">
        <f aca="false">CY212*'Dist Horaria'!$S$6</f>
        <v>465.026282739003</v>
      </c>
      <c r="DL212" s="0" t="n">
        <f aca="false">CY212*'Dist Horaria'!$T$6</f>
        <v>465.026282739003</v>
      </c>
      <c r="DM212" s="0" t="n">
        <f aca="false">CY212*'Dist Horaria'!$U$6</f>
        <v>465.026282739003</v>
      </c>
      <c r="DN212" s="0" t="n">
        <f aca="false">CY212*'Dist Horaria'!$V$6</f>
        <v>465.026282739003</v>
      </c>
      <c r="DO212" s="0" t="n">
        <f aca="false">CY212*'Dist Horaria'!$W$6</f>
        <v>465.026282739003</v>
      </c>
      <c r="DP212" s="0" t="n">
        <f aca="false">CY212*'Dist Horaria'!$X$6</f>
        <v>708.611478459433</v>
      </c>
      <c r="DQ212" s="0" t="n">
        <f aca="false">CY212*'Dist Horaria'!$Y$6</f>
        <v>708.611478459433</v>
      </c>
      <c r="DR212" s="0" t="n">
        <f aca="false">CY212*'Dist Horaria'!$Z$6</f>
        <v>708.611478459433</v>
      </c>
      <c r="DS212" s="0" t="n">
        <f aca="false">CY212*'Dist Horaria'!$AA$6</f>
        <v>265.729304422287</v>
      </c>
      <c r="DT212" s="0" t="n">
        <f aca="false">CY212*'Dist Horaria'!$AB$6</f>
        <v>265.729304422287</v>
      </c>
      <c r="DU212" s="0" t="n">
        <f aca="false">CY212*'Dist Horaria'!$AC$6</f>
        <v>265.729304422287</v>
      </c>
      <c r="DV212" s="0" t="n">
        <f aca="false">CY212*'Dist Horaria'!$AD$6</f>
        <v>265.729304422287</v>
      </c>
      <c r="DW212" s="0" t="n">
        <f aca="false">CY212*'Dist Horaria'!$AE$6</f>
        <v>265.729304422287</v>
      </c>
      <c r="DX212" s="0" t="n">
        <f aca="false">AX212*1000000</f>
        <v>616.18389431255</v>
      </c>
      <c r="DY212" s="0" t="n">
        <f aca="false">DX212*'Dist Horaria'!$H$6</f>
        <v>15.4045973578138</v>
      </c>
      <c r="DZ212" s="0" t="n">
        <f aca="false">DX212*'Dist Horaria'!$I$6</f>
        <v>15.4045973578138</v>
      </c>
      <c r="EA212" s="0" t="n">
        <f aca="false">DX212*'Dist Horaria'!$J$6</f>
        <v>15.4045973578138</v>
      </c>
      <c r="EB212" s="0" t="n">
        <f aca="false">DX212*'Dist Horaria'!$K$6</f>
        <v>15.4045973578138</v>
      </c>
      <c r="EC212" s="0" t="n">
        <f aca="false">DX212*'Dist Horaria'!$L$6</f>
        <v>15.4045973578138</v>
      </c>
      <c r="ED212" s="0" t="n">
        <f aca="false">DX212*'Dist Horaria'!$M$6</f>
        <v>41.0789262875033</v>
      </c>
      <c r="EE212" s="0" t="n">
        <f aca="false">DX212*'Dist Horaria'!$N$6</f>
        <v>41.0789262875033</v>
      </c>
      <c r="EF212" s="0" t="n">
        <f aca="false">DX212*'Dist Horaria'!$O$6</f>
        <v>41.0789262875033</v>
      </c>
      <c r="EG212" s="0" t="n">
        <f aca="false">DX212*'Dist Horaria'!$P$6</f>
        <v>26.9580453761741</v>
      </c>
      <c r="EH212" s="0" t="n">
        <f aca="false">DX212*'Dist Horaria'!$Q$6</f>
        <v>26.9580453761741</v>
      </c>
      <c r="EI212" s="0" t="n">
        <f aca="false">DX212*'Dist Horaria'!$R$6</f>
        <v>26.9580453761741</v>
      </c>
      <c r="EJ212" s="0" t="n">
        <f aca="false">DX212*'Dist Horaria'!$S$6</f>
        <v>26.9580453761741</v>
      </c>
      <c r="EK212" s="0" t="n">
        <f aca="false">DX212*'Dist Horaria'!$T$6</f>
        <v>26.9580453761741</v>
      </c>
      <c r="EL212" s="0" t="n">
        <f aca="false">DX212*'Dist Horaria'!$U$6</f>
        <v>26.9580453761741</v>
      </c>
      <c r="EM212" s="0" t="n">
        <f aca="false">DX212*'Dist Horaria'!$V$6</f>
        <v>26.9580453761741</v>
      </c>
      <c r="EN212" s="0" t="n">
        <f aca="false">DX212*'Dist Horaria'!$W$6</f>
        <v>26.9580453761741</v>
      </c>
      <c r="EO212" s="0" t="n">
        <f aca="false">DX212*'Dist Horaria'!$X$6</f>
        <v>41.0789262875033</v>
      </c>
      <c r="EP212" s="0" t="n">
        <f aca="false">DX212*'Dist Horaria'!$Y$6</f>
        <v>41.0789262875033</v>
      </c>
      <c r="EQ212" s="0" t="n">
        <f aca="false">DX212*'Dist Horaria'!$Z$6</f>
        <v>41.0789262875033</v>
      </c>
      <c r="ER212" s="0" t="n">
        <f aca="false">DX212*'Dist Horaria'!$AA$6</f>
        <v>15.4045973578138</v>
      </c>
      <c r="ES212" s="0" t="n">
        <f aca="false">DX212*'Dist Horaria'!$AB$6</f>
        <v>15.4045973578138</v>
      </c>
      <c r="ET212" s="0" t="n">
        <f aca="false">DX212*'Dist Horaria'!$AC$6</f>
        <v>15.4045973578138</v>
      </c>
      <c r="EU212" s="0" t="n">
        <f aca="false">DX212*'Dist Horaria'!$AD$6</f>
        <v>15.4045973578138</v>
      </c>
      <c r="EV212" s="0" t="n">
        <f aca="false">DX212*'Dist Horaria'!$AE$6</f>
        <v>15.4045973578138</v>
      </c>
      <c r="EW212" s="0" t="n">
        <f aca="false">BB212+CA212+CZ212+DY212</f>
        <v>689.963739355911</v>
      </c>
      <c r="EX212" s="0" t="n">
        <f aca="false">BC212+CB212+DA212+DZ212</f>
        <v>685.822867183782</v>
      </c>
      <c r="EY212" s="0" t="n">
        <f aca="false">BD212+CC212+DB212+EA212</f>
        <v>681.91439278915</v>
      </c>
      <c r="EZ212" s="0" t="n">
        <f aca="false">BE212+CD212+DC212+EB212</f>
        <v>678.584525255616</v>
      </c>
      <c r="FA212" s="0" t="n">
        <f aca="false">BF212+CE212+DD212+EC212</f>
        <v>676.15118734252</v>
      </c>
      <c r="FB212" s="0" t="n">
        <f aca="false">BG212+CF212+DE212+ED212</f>
        <v>1566.56957154126</v>
      </c>
      <c r="FC212" s="0" t="n">
        <f aca="false">BH212+CG212+DF212+EE212</f>
        <v>1572.86321536713</v>
      </c>
      <c r="FD212" s="0" t="n">
        <f aca="false">BI212+CH212+DG212+EF212</f>
        <v>1572.86321536713</v>
      </c>
      <c r="FE212" s="0" t="n">
        <f aca="false">BJ212+CI212+DH212+EG212</f>
        <v>1129.37034123244</v>
      </c>
      <c r="FF212" s="0" t="n">
        <f aca="false">BK212+CJ212+DI212+EH212</f>
        <v>1149.76502833556</v>
      </c>
      <c r="FG212" s="0" t="n">
        <f aca="false">BL212+CK212+DJ212+EI212</f>
        <v>1164.59752804692</v>
      </c>
      <c r="FH212" s="0" t="n">
        <f aca="false">BM212+CL212+DK212+EJ212</f>
        <v>1172.0137779026</v>
      </c>
      <c r="FI212" s="0" t="n">
        <f aca="false">BN212+CM212+DL212+EK212</f>
        <v>1173.86784036652</v>
      </c>
      <c r="FJ212" s="0" t="n">
        <f aca="false">BO212+CN212+DM212+EL212</f>
        <v>1172.0137779026</v>
      </c>
      <c r="FK212" s="0" t="n">
        <f aca="false">BP212+CO212+DN212+EM212</f>
        <v>1168.30565297476</v>
      </c>
      <c r="FL212" s="0" t="n">
        <f aca="false">BQ212+CP212+DO212+EN212</f>
        <v>1162.743465583</v>
      </c>
      <c r="FM212" s="0" t="n">
        <f aca="false">BR212+CQ212+DP212+EO212</f>
        <v>1648.93247874244</v>
      </c>
      <c r="FN212" s="0" t="n">
        <f aca="false">BS212+CR212+DQ212+EP212</f>
        <v>1643.87326857654</v>
      </c>
      <c r="FO212" s="0" t="n">
        <f aca="false">BT212+CS212+DR212+EQ212</f>
        <v>1616.33549245608</v>
      </c>
      <c r="FP212" s="0" t="n">
        <f aca="false">BU212+CT212+DS212+ER212</f>
        <v>715.102823532686</v>
      </c>
      <c r="FQ212" s="0" t="n">
        <f aca="false">BV212+CU212+DT212+ES212</f>
        <v>695.322258553536</v>
      </c>
      <c r="FR212" s="0" t="n">
        <f aca="false">BW212+CV212+DU212+ET212</f>
        <v>708.747070919538</v>
      </c>
      <c r="FS212" s="0" t="n">
        <f aca="false">BX212+CW212+DV212+EU212</f>
        <v>704.16645097713</v>
      </c>
      <c r="FT212" s="0" t="n">
        <f aca="false">BY212+CX212+DW212+EV212</f>
        <v>699.320422458497</v>
      </c>
      <c r="FU212" s="0" t="n">
        <f aca="false">AM212*'Dist Horaria'!$H$10</f>
        <v>0.334735454102134</v>
      </c>
      <c r="FV212" s="0" t="n">
        <f aca="false">AM212*'Dist Horaria'!$I$10</f>
        <v>0.313275442624239</v>
      </c>
      <c r="FW212" s="0" t="n">
        <f aca="false">AM212*'Dist Horaria'!$J$10</f>
        <v>0.31191924463676</v>
      </c>
      <c r="FX212" s="0" t="n">
        <f aca="false">AM212*'Dist Horaria'!$K$10</f>
        <v>0.302948554351365</v>
      </c>
      <c r="FY212" s="0" t="n">
        <f aca="false">AM212*'Dist Horaria'!$L$10</f>
        <v>0.303069789532899</v>
      </c>
      <c r="FZ212" s="0" t="n">
        <f aca="false">AM212*'Dist Horaria'!$M$10</f>
        <v>0.32429714692194</v>
      </c>
      <c r="GA212" s="0" t="n">
        <f aca="false">AM212*'Dist Horaria'!$N$10</f>
        <v>0.306798505488144</v>
      </c>
      <c r="GB212" s="0" t="n">
        <f aca="false">AM212*'Dist Horaria'!$O$10</f>
        <v>0.301562026593558</v>
      </c>
      <c r="GC212" s="0" t="n">
        <f aca="false">AM212*'Dist Horaria'!$P$10</f>
        <v>0.306241578751104</v>
      </c>
      <c r="GD212" s="0" t="n">
        <f aca="false">AM212*'Dist Horaria'!$Q$10</f>
        <v>0.277138297350888</v>
      </c>
      <c r="GE212" s="0" t="n">
        <f aca="false">AM212*'Dist Horaria'!$R$10</f>
        <v>0.338150342931753</v>
      </c>
      <c r="GF212" s="0" t="n">
        <f aca="false">AM212*'Dist Horaria'!$S$10</f>
        <v>0.288793528884411</v>
      </c>
      <c r="GG212" s="0" t="n">
        <f aca="false">AR212*'Dist Horaria'!$H$10</f>
        <v>0.350142955990083</v>
      </c>
      <c r="GH212" s="0" t="n">
        <f aca="false">AR212*'Dist Horaria'!$I$10</f>
        <v>0.327695163972933</v>
      </c>
      <c r="GI212" s="0" t="n">
        <f aca="false">AR212*'Dist Horaria'!$J$10</f>
        <v>0.326276541695476</v>
      </c>
      <c r="GJ212" s="0" t="n">
        <f aca="false">AR212*'Dist Horaria'!$K$10</f>
        <v>0.316892940480526</v>
      </c>
      <c r="GK212" s="0" t="n">
        <f aca="false">AR212*'Dist Horaria'!$L$10</f>
        <v>0.317019755983073</v>
      </c>
      <c r="GL212" s="0" t="n">
        <f aca="false">AR212*'Dist Horaria'!$M$10</f>
        <v>0.339224185101564</v>
      </c>
      <c r="GM212" s="0" t="n">
        <f aca="false">AR212*'Dist Horaria'!$N$10</f>
        <v>0.320920100600343</v>
      </c>
      <c r="GN212" s="0" t="n">
        <f aca="false">AR212*'Dist Horaria'!$O$10</f>
        <v>0.315442592387035</v>
      </c>
      <c r="GO212" s="0" t="n">
        <f aca="false">AR212*'Dist Horaria'!$P$10</f>
        <v>0.320337539142967</v>
      </c>
      <c r="GP212" s="0" t="n">
        <f aca="false">AR212*'Dist Horaria'!$Q$10</f>
        <v>0.289894665961767</v>
      </c>
      <c r="GQ212" s="0" t="n">
        <f aca="false">AR212*'Dist Horaria'!$R$10</f>
        <v>0.353715028367022</v>
      </c>
      <c r="GR212" s="0" t="n">
        <f aca="false">AR212*'Dist Horaria'!$S$10</f>
        <v>0.302086374882602</v>
      </c>
      <c r="GS212" s="0" t="n">
        <f aca="false">AW212*'Dist Horaria'!$H$10</f>
        <v>0.0202981423762367</v>
      </c>
      <c r="GT212" s="0" t="n">
        <f aca="false">AW212*'Dist Horaria'!$I$10</f>
        <v>0.0189968210998802</v>
      </c>
      <c r="GU212" s="0" t="n">
        <f aca="false">AW212*'Dist Horaria'!$J$10</f>
        <v>0.018914582127274</v>
      </c>
      <c r="GV212" s="0" t="n">
        <f aca="false">AW212*'Dist Horaria'!$K$10</f>
        <v>0.0183706052452479</v>
      </c>
      <c r="GW212" s="0" t="n">
        <f aca="false">AW212*'Dist Horaria'!$L$10</f>
        <v>0.018377956868584</v>
      </c>
      <c r="GX212" s="0" t="n">
        <f aca="false">AW212*'Dist Horaria'!$M$10</f>
        <v>0.0196651701508153</v>
      </c>
      <c r="GY212" s="0" t="n">
        <f aca="false">AW212*'Dist Horaria'!$N$10</f>
        <v>0.0186040638029185</v>
      </c>
      <c r="GZ212" s="0" t="n">
        <f aca="false">AW212*'Dist Horaria'!$O$10</f>
        <v>0.0182865270949006</v>
      </c>
      <c r="HA212" s="0" t="n">
        <f aca="false">AW212*'Dist Horaria'!$P$10</f>
        <v>0.01857029212423</v>
      </c>
      <c r="HB212" s="0" t="n">
        <f aca="false">AW212*'Dist Horaria'!$Q$10</f>
        <v>0.0168054878818416</v>
      </c>
      <c r="HC212" s="0" t="n">
        <f aca="false">AW212*'Dist Horaria'!$R$10</f>
        <v>0.0205052190357694</v>
      </c>
      <c r="HD212" s="0" t="n">
        <f aca="false">AW212*'Dist Horaria'!$S$10</f>
        <v>0.0175122536163827</v>
      </c>
    </row>
    <row r="213" customFormat="false" ht="13.8" hidden="false" customHeight="false" outlineLevel="0" collapsed="false">
      <c r="A213" s="0" t="n">
        <v>4.74730835325368</v>
      </c>
      <c r="B213" s="0" t="n">
        <v>-74.0643866541747</v>
      </c>
      <c r="C213" s="0" t="n">
        <v>33</v>
      </c>
      <c r="D213" s="0" t="n">
        <v>40</v>
      </c>
      <c r="E213" s="0" t="n">
        <v>591</v>
      </c>
      <c r="F213" s="0" t="n">
        <v>115</v>
      </c>
      <c r="G213" s="0" t="s">
        <v>682</v>
      </c>
      <c r="H213" s="1" t="n">
        <v>40855</v>
      </c>
      <c r="I213" s="0" t="s">
        <v>1150</v>
      </c>
      <c r="J213" s="0" t="s">
        <v>1151</v>
      </c>
      <c r="L213" s="0" t="s">
        <v>1152</v>
      </c>
      <c r="M213" s="0" t="s">
        <v>1153</v>
      </c>
      <c r="N213" s="0" t="n">
        <v>11</v>
      </c>
      <c r="O213" s="0" t="s">
        <v>231</v>
      </c>
      <c r="P213" s="0" t="s">
        <v>85</v>
      </c>
      <c r="Q213" s="0" t="s">
        <v>86</v>
      </c>
      <c r="R213" s="0" t="n">
        <v>30</v>
      </c>
      <c r="S213" s="0" t="n">
        <v>365</v>
      </c>
      <c r="T213" s="0" t="n">
        <v>24</v>
      </c>
      <c r="U213" s="0" t="n">
        <v>3</v>
      </c>
      <c r="V213" s="0" t="n">
        <v>69489</v>
      </c>
      <c r="W213" s="0" t="n">
        <f aca="false">V213*12</f>
        <v>833868</v>
      </c>
      <c r="X213" s="0" t="n">
        <v>1</v>
      </c>
      <c r="Y213" s="0" t="s">
        <v>1154</v>
      </c>
      <c r="Z213" s="0" t="n">
        <v>24289</v>
      </c>
      <c r="AB213" s="0" t="n">
        <v>0.005</v>
      </c>
      <c r="AC213" s="0" t="n">
        <v>1</v>
      </c>
      <c r="AD213" s="0" t="n">
        <v>3033.97965503861</v>
      </c>
      <c r="AE213" s="0" t="n">
        <v>1.37742676338753</v>
      </c>
      <c r="AF213" s="0" t="n">
        <f aca="false">AE213/S213</f>
        <v>0.00377377195448638</v>
      </c>
      <c r="AG213" s="0" t="n">
        <f aca="false">AE213*EXP(AB213*AC213)</f>
        <v>1.38433114377131</v>
      </c>
      <c r="AH213" s="0" t="n">
        <f aca="false">AG213/S213</f>
        <v>0.00379268806512687</v>
      </c>
      <c r="AI213" s="0" t="s">
        <v>90</v>
      </c>
      <c r="AJ213" s="0" t="n">
        <f aca="false">IF(AI213="A",'FE DISTRIBUCIÓN'!$C$2,'FE DISTRIBUCIÓN'!$C$3)</f>
        <v>4.994E-006</v>
      </c>
      <c r="AK213" s="0" t="n">
        <f aca="false">W213*AJ213</f>
        <v>4.164336792</v>
      </c>
      <c r="AL213" s="0" t="n">
        <f aca="false">AK213/365</f>
        <v>0.0114091418958904</v>
      </c>
      <c r="AM213" s="0" t="n">
        <f aca="false">AK213*EXP(AB213*AC213)</f>
        <v>4.18521061703547</v>
      </c>
      <c r="AN213" s="0" t="n">
        <f aca="false">AM213/365</f>
        <v>0.0114663304576314</v>
      </c>
      <c r="AO213" s="0" t="n">
        <v>5.223868284E-006</v>
      </c>
      <c r="AP213" s="0" t="n">
        <f aca="false">AO213*W213</f>
        <v>4.35601659824251</v>
      </c>
      <c r="AQ213" s="0" t="n">
        <f aca="false">AP213/365</f>
        <v>0.0119342920499795</v>
      </c>
      <c r="AR213" s="0" t="n">
        <f aca="false">AP213*EXP(AB213*AC213)</f>
        <v>4.3778512223051</v>
      </c>
      <c r="AS213" s="0" t="n">
        <f aca="false">AR213/365</f>
        <v>0.0119941129378222</v>
      </c>
      <c r="AT213" s="0" t="n">
        <v>3.02832944E-007</v>
      </c>
      <c r="AU213" s="0" t="n">
        <f aca="false">AT213*W213</f>
        <v>0.252522701347392</v>
      </c>
      <c r="AV213" s="0" t="n">
        <f aca="false">AU213/365</f>
        <v>0.000691843017390115</v>
      </c>
      <c r="AW213" s="0" t="n">
        <f aca="false">AU213*EXP(AB213*AC213)</f>
        <v>0.253788476655368</v>
      </c>
      <c r="AX213" s="0" t="n">
        <f aca="false">AW213/365</f>
        <v>0.000695310894946214</v>
      </c>
      <c r="AY213" s="0" t="n">
        <f aca="false">AW213+AR213+AM213+AG213</f>
        <v>10.2011814597672</v>
      </c>
      <c r="AZ213" s="0" t="n">
        <f aca="false">AH213+AN213+AS213+AX213</f>
        <v>0.0279484423555267</v>
      </c>
      <c r="BA213" s="0" t="n">
        <f aca="false">AH213*1000000</f>
        <v>3792.68806512687</v>
      </c>
      <c r="BB213" s="0" t="n">
        <f aca="false">BA213*'Dist Horaria'!$H$3</f>
        <v>132.154476576923</v>
      </c>
      <c r="BC213" s="0" t="n">
        <f aca="false">BA213*'Dist Horaria'!$I$3</f>
        <v>128.619220605484</v>
      </c>
      <c r="BD213" s="0" t="n">
        <f aca="false">BA213*'Dist Horaria'!$J$3</f>
        <v>125.282373470757</v>
      </c>
      <c r="BE213" s="0" t="n">
        <f aca="false">BA213*'Dist Horaria'!$K$3</f>
        <v>122.439510036996</v>
      </c>
      <c r="BF213" s="0" t="n">
        <f aca="false">BA213*'Dist Horaria'!$L$3</f>
        <v>120.362055812328</v>
      </c>
      <c r="BG213" s="0" t="n">
        <f aca="false">BA213*'Dist Horaria'!$M$3</f>
        <v>119.05416336478</v>
      </c>
      <c r="BH213" s="0" t="n">
        <f aca="false">BA213*'Dist Horaria'!$N$3</f>
        <v>124.427341041519</v>
      </c>
      <c r="BI213" s="0" t="n">
        <f aca="false">BA213*'Dist Horaria'!$O$3</f>
        <v>124.427341041519</v>
      </c>
      <c r="BJ213" s="0" t="n">
        <f aca="false">BA213*'Dist Horaria'!$P$3</f>
        <v>164.621570758814</v>
      </c>
      <c r="BK213" s="0" t="n">
        <f aca="false">BA213*'Dist Horaria'!$Q$3</f>
        <v>182.033467665996</v>
      </c>
      <c r="BL213" s="0" t="n">
        <f aca="false">BA213*'Dist Horaria'!$R$3</f>
        <v>194.696665416674</v>
      </c>
      <c r="BM213" s="0" t="n">
        <f aca="false">BA213*'Dist Horaria'!$S$3</f>
        <v>201.028264292013</v>
      </c>
      <c r="BN213" s="0" t="n">
        <f aca="false">BA213*'Dist Horaria'!$T$3</f>
        <v>202.611164010848</v>
      </c>
      <c r="BO213" s="0" t="n">
        <f aca="false">BA213*'Dist Horaria'!$U$3</f>
        <v>201.028264292013</v>
      </c>
      <c r="BP213" s="0" t="n">
        <f aca="false">BA213*'Dist Horaria'!$V$3</f>
        <v>197.862464854344</v>
      </c>
      <c r="BQ213" s="0" t="n">
        <f aca="false">BA213*'Dist Horaria'!$W$3</f>
        <v>193.11376569784</v>
      </c>
      <c r="BR213" s="0" t="n">
        <f aca="false">BA213*'Dist Horaria'!$X$3</f>
        <v>189.371223975305</v>
      </c>
      <c r="BS213" s="0" t="n">
        <f aca="false">BA213*'Dist Horaria'!$Y$3</f>
        <v>185.051939967907</v>
      </c>
      <c r="BT213" s="0" t="n">
        <f aca="false">BA213*'Dist Horaria'!$Z$3</f>
        <v>161.541654350966</v>
      </c>
      <c r="BU213" s="0" t="n">
        <f aca="false">BA213*'Dist Horaria'!$AA$3</f>
        <v>153.616886851414</v>
      </c>
      <c r="BV213" s="0" t="n">
        <f aca="false">BA213*'Dist Horaria'!$AB$3</f>
        <v>136.729294683838</v>
      </c>
      <c r="BW213" s="0" t="n">
        <f aca="false">BA213*'Dist Horaria'!$AC$3</f>
        <v>148.190684002204</v>
      </c>
      <c r="BX213" s="0" t="n">
        <f aca="false">BA213*'Dist Horaria'!$AD$3</f>
        <v>144.279994821001</v>
      </c>
      <c r="BY213" s="0" t="n">
        <f aca="false">BA213*'Dist Horaria'!$AE$3</f>
        <v>140.142713942452</v>
      </c>
      <c r="BZ213" s="0" t="n">
        <f aca="false">AN213*1000000</f>
        <v>11466.3304576314</v>
      </c>
      <c r="CA213" s="0" t="n">
        <f aca="false">BZ213*'Dist Horaria'!$H$6</f>
        <v>286.658261440786</v>
      </c>
      <c r="CB213" s="0" t="n">
        <f aca="false">BZ213*'Dist Horaria'!$I$6</f>
        <v>286.658261440786</v>
      </c>
      <c r="CC213" s="0" t="n">
        <f aca="false">BZ213*'Dist Horaria'!$J$6</f>
        <v>286.658261440786</v>
      </c>
      <c r="CD213" s="0" t="n">
        <f aca="false">BZ213*'Dist Horaria'!$K$6</f>
        <v>286.658261440786</v>
      </c>
      <c r="CE213" s="0" t="n">
        <f aca="false">BZ213*'Dist Horaria'!$L$6</f>
        <v>286.658261440786</v>
      </c>
      <c r="CF213" s="0" t="n">
        <f aca="false">BZ213*'Dist Horaria'!$M$6</f>
        <v>764.422030508762</v>
      </c>
      <c r="CG213" s="0" t="n">
        <f aca="false">BZ213*'Dist Horaria'!$N$6</f>
        <v>764.422030508762</v>
      </c>
      <c r="CH213" s="0" t="n">
        <f aca="false">BZ213*'Dist Horaria'!$O$6</f>
        <v>764.422030508762</v>
      </c>
      <c r="CI213" s="0" t="n">
        <f aca="false">BZ213*'Dist Horaria'!$P$6</f>
        <v>501.651957521375</v>
      </c>
      <c r="CJ213" s="0" t="n">
        <f aca="false">BZ213*'Dist Horaria'!$Q$6</f>
        <v>501.651957521375</v>
      </c>
      <c r="CK213" s="0" t="n">
        <f aca="false">BZ213*'Dist Horaria'!$R$6</f>
        <v>501.651957521375</v>
      </c>
      <c r="CL213" s="0" t="n">
        <f aca="false">BZ213*'Dist Horaria'!$S$6</f>
        <v>501.651957521375</v>
      </c>
      <c r="CM213" s="0" t="n">
        <f aca="false">BZ213*'Dist Horaria'!$T$6</f>
        <v>501.651957521375</v>
      </c>
      <c r="CN213" s="0" t="n">
        <f aca="false">BZ213*'Dist Horaria'!$U$6</f>
        <v>501.651957521375</v>
      </c>
      <c r="CO213" s="0" t="n">
        <f aca="false">BZ213*'Dist Horaria'!$V$6</f>
        <v>501.651957521375</v>
      </c>
      <c r="CP213" s="0" t="n">
        <f aca="false">BZ213*'Dist Horaria'!$W$6</f>
        <v>501.651957521375</v>
      </c>
      <c r="CQ213" s="0" t="n">
        <f aca="false">BZ213*'Dist Horaria'!$X$6</f>
        <v>764.422030508762</v>
      </c>
      <c r="CR213" s="0" t="n">
        <f aca="false">BZ213*'Dist Horaria'!$Y$6</f>
        <v>764.422030508762</v>
      </c>
      <c r="CS213" s="0" t="n">
        <f aca="false">BZ213*'Dist Horaria'!$Z$6</f>
        <v>764.422030508762</v>
      </c>
      <c r="CT213" s="0" t="n">
        <f aca="false">BZ213*'Dist Horaria'!$AA$6</f>
        <v>286.658261440786</v>
      </c>
      <c r="CU213" s="0" t="n">
        <f aca="false">BZ213*'Dist Horaria'!$AB$6</f>
        <v>286.658261440786</v>
      </c>
      <c r="CV213" s="0" t="n">
        <f aca="false">BZ213*'Dist Horaria'!$AC$6</f>
        <v>286.658261440786</v>
      </c>
      <c r="CW213" s="0" t="n">
        <f aca="false">BZ213*'Dist Horaria'!$AD$6</f>
        <v>286.658261440786</v>
      </c>
      <c r="CX213" s="0" t="n">
        <f aca="false">BZ213*'Dist Horaria'!$AE$6</f>
        <v>286.658261440786</v>
      </c>
      <c r="CY213" s="0" t="n">
        <f aca="false">AS213*1000000</f>
        <v>11994.1129378222</v>
      </c>
      <c r="CZ213" s="0" t="n">
        <f aca="false">CY213*'Dist Horaria'!$H$6</f>
        <v>299.852823445555</v>
      </c>
      <c r="DA213" s="0" t="n">
        <f aca="false">CY213*'Dist Horaria'!$I$6</f>
        <v>299.852823445555</v>
      </c>
      <c r="DB213" s="0" t="n">
        <f aca="false">CY213*'Dist Horaria'!$J$6</f>
        <v>299.852823445555</v>
      </c>
      <c r="DC213" s="0" t="n">
        <f aca="false">CY213*'Dist Horaria'!$K$6</f>
        <v>299.852823445555</v>
      </c>
      <c r="DD213" s="0" t="n">
        <f aca="false">CY213*'Dist Horaria'!$L$6</f>
        <v>299.852823445555</v>
      </c>
      <c r="DE213" s="0" t="n">
        <f aca="false">CY213*'Dist Horaria'!$M$6</f>
        <v>799.607529188146</v>
      </c>
      <c r="DF213" s="0" t="n">
        <f aca="false">CY213*'Dist Horaria'!$N$6</f>
        <v>799.607529188146</v>
      </c>
      <c r="DG213" s="0" t="n">
        <f aca="false">CY213*'Dist Horaria'!$O$6</f>
        <v>799.607529188146</v>
      </c>
      <c r="DH213" s="0" t="n">
        <f aca="false">CY213*'Dist Horaria'!$P$6</f>
        <v>524.742441029721</v>
      </c>
      <c r="DI213" s="0" t="n">
        <f aca="false">CY213*'Dist Horaria'!$Q$6</f>
        <v>524.742441029721</v>
      </c>
      <c r="DJ213" s="0" t="n">
        <f aca="false">CY213*'Dist Horaria'!$R$6</f>
        <v>524.742441029721</v>
      </c>
      <c r="DK213" s="0" t="n">
        <f aca="false">CY213*'Dist Horaria'!$S$6</f>
        <v>524.742441029721</v>
      </c>
      <c r="DL213" s="0" t="n">
        <f aca="false">CY213*'Dist Horaria'!$T$6</f>
        <v>524.742441029721</v>
      </c>
      <c r="DM213" s="0" t="n">
        <f aca="false">CY213*'Dist Horaria'!$U$6</f>
        <v>524.742441029721</v>
      </c>
      <c r="DN213" s="0" t="n">
        <f aca="false">CY213*'Dist Horaria'!$V$6</f>
        <v>524.742441029721</v>
      </c>
      <c r="DO213" s="0" t="n">
        <f aca="false">CY213*'Dist Horaria'!$W$6</f>
        <v>524.742441029721</v>
      </c>
      <c r="DP213" s="0" t="n">
        <f aca="false">CY213*'Dist Horaria'!$X$6</f>
        <v>799.607529188146</v>
      </c>
      <c r="DQ213" s="0" t="n">
        <f aca="false">CY213*'Dist Horaria'!$Y$6</f>
        <v>799.607529188146</v>
      </c>
      <c r="DR213" s="0" t="n">
        <f aca="false">CY213*'Dist Horaria'!$Z$6</f>
        <v>799.607529188146</v>
      </c>
      <c r="DS213" s="0" t="n">
        <f aca="false">CY213*'Dist Horaria'!$AA$6</f>
        <v>299.852823445555</v>
      </c>
      <c r="DT213" s="0" t="n">
        <f aca="false">CY213*'Dist Horaria'!$AB$6</f>
        <v>299.852823445555</v>
      </c>
      <c r="DU213" s="0" t="n">
        <f aca="false">CY213*'Dist Horaria'!$AC$6</f>
        <v>299.852823445555</v>
      </c>
      <c r="DV213" s="0" t="n">
        <f aca="false">CY213*'Dist Horaria'!$AD$6</f>
        <v>299.852823445555</v>
      </c>
      <c r="DW213" s="0" t="n">
        <f aca="false">CY213*'Dist Horaria'!$AE$6</f>
        <v>299.852823445555</v>
      </c>
      <c r="DX213" s="0" t="n">
        <f aca="false">AX213*1000000</f>
        <v>695.310894946214</v>
      </c>
      <c r="DY213" s="0" t="n">
        <f aca="false">DX213*'Dist Horaria'!$H$6</f>
        <v>17.3827723736553</v>
      </c>
      <c r="DZ213" s="0" t="n">
        <f aca="false">DX213*'Dist Horaria'!$I$6</f>
        <v>17.3827723736553</v>
      </c>
      <c r="EA213" s="0" t="n">
        <f aca="false">DX213*'Dist Horaria'!$J$6</f>
        <v>17.3827723736553</v>
      </c>
      <c r="EB213" s="0" t="n">
        <f aca="false">DX213*'Dist Horaria'!$K$6</f>
        <v>17.3827723736553</v>
      </c>
      <c r="EC213" s="0" t="n">
        <f aca="false">DX213*'Dist Horaria'!$L$6</f>
        <v>17.3827723736553</v>
      </c>
      <c r="ED213" s="0" t="n">
        <f aca="false">DX213*'Dist Horaria'!$M$6</f>
        <v>46.3540596630809</v>
      </c>
      <c r="EE213" s="0" t="n">
        <f aca="false">DX213*'Dist Horaria'!$N$6</f>
        <v>46.3540596630809</v>
      </c>
      <c r="EF213" s="0" t="n">
        <f aca="false">DX213*'Dist Horaria'!$O$6</f>
        <v>46.3540596630809</v>
      </c>
      <c r="EG213" s="0" t="n">
        <f aca="false">DX213*'Dist Horaria'!$P$6</f>
        <v>30.4198516538969</v>
      </c>
      <c r="EH213" s="0" t="n">
        <f aca="false">DX213*'Dist Horaria'!$Q$6</f>
        <v>30.4198516538969</v>
      </c>
      <c r="EI213" s="0" t="n">
        <f aca="false">DX213*'Dist Horaria'!$R$6</f>
        <v>30.4198516538969</v>
      </c>
      <c r="EJ213" s="0" t="n">
        <f aca="false">DX213*'Dist Horaria'!$S$6</f>
        <v>30.4198516538969</v>
      </c>
      <c r="EK213" s="0" t="n">
        <f aca="false">DX213*'Dist Horaria'!$T$6</f>
        <v>30.4198516538969</v>
      </c>
      <c r="EL213" s="0" t="n">
        <f aca="false">DX213*'Dist Horaria'!$U$6</f>
        <v>30.4198516538969</v>
      </c>
      <c r="EM213" s="0" t="n">
        <f aca="false">DX213*'Dist Horaria'!$V$6</f>
        <v>30.4198516538969</v>
      </c>
      <c r="EN213" s="0" t="n">
        <f aca="false">DX213*'Dist Horaria'!$W$6</f>
        <v>30.4198516538969</v>
      </c>
      <c r="EO213" s="0" t="n">
        <f aca="false">DX213*'Dist Horaria'!$X$6</f>
        <v>46.3540596630809</v>
      </c>
      <c r="EP213" s="0" t="n">
        <f aca="false">DX213*'Dist Horaria'!$Y$6</f>
        <v>46.3540596630809</v>
      </c>
      <c r="EQ213" s="0" t="n">
        <f aca="false">DX213*'Dist Horaria'!$Z$6</f>
        <v>46.3540596630809</v>
      </c>
      <c r="ER213" s="0" t="n">
        <f aca="false">DX213*'Dist Horaria'!$AA$6</f>
        <v>17.3827723736553</v>
      </c>
      <c r="ES213" s="0" t="n">
        <f aca="false">DX213*'Dist Horaria'!$AB$6</f>
        <v>17.3827723736553</v>
      </c>
      <c r="ET213" s="0" t="n">
        <f aca="false">DX213*'Dist Horaria'!$AC$6</f>
        <v>17.3827723736553</v>
      </c>
      <c r="EU213" s="0" t="n">
        <f aca="false">DX213*'Dist Horaria'!$AD$6</f>
        <v>17.3827723736553</v>
      </c>
      <c r="EV213" s="0" t="n">
        <f aca="false">DX213*'Dist Horaria'!$AE$6</f>
        <v>17.3827723736553</v>
      </c>
      <c r="EW213" s="0" t="n">
        <f aca="false">BB213+CA213+CZ213+DY213</f>
        <v>736.048333836919</v>
      </c>
      <c r="EX213" s="0" t="n">
        <f aca="false">BC213+CB213+DA213+DZ213</f>
        <v>732.51307786548</v>
      </c>
      <c r="EY213" s="0" t="n">
        <f aca="false">BD213+CC213+DB213+EA213</f>
        <v>729.176230730753</v>
      </c>
      <c r="EZ213" s="0" t="n">
        <f aca="false">BE213+CD213+DC213+EB213</f>
        <v>726.333367296992</v>
      </c>
      <c r="FA213" s="0" t="n">
        <f aca="false">BF213+CE213+DD213+EC213</f>
        <v>724.255913072323</v>
      </c>
      <c r="FB213" s="0" t="n">
        <f aca="false">BG213+CF213+DE213+ED213</f>
        <v>1729.43778272477</v>
      </c>
      <c r="FC213" s="0" t="n">
        <f aca="false">BH213+CG213+DF213+EE213</f>
        <v>1734.81096040151</v>
      </c>
      <c r="FD213" s="0" t="n">
        <f aca="false">BI213+CH213+DG213+EF213</f>
        <v>1734.81096040151</v>
      </c>
      <c r="FE213" s="0" t="n">
        <f aca="false">BJ213+CI213+DH213+EG213</f>
        <v>1221.43582096381</v>
      </c>
      <c r="FF213" s="0" t="n">
        <f aca="false">BK213+CJ213+DI213+EH213</f>
        <v>1238.84771787099</v>
      </c>
      <c r="FG213" s="0" t="n">
        <f aca="false">BL213+CK213+DJ213+EI213</f>
        <v>1251.51091562167</v>
      </c>
      <c r="FH213" s="0" t="n">
        <f aca="false">BM213+CL213+DK213+EJ213</f>
        <v>1257.84251449701</v>
      </c>
      <c r="FI213" s="0" t="n">
        <f aca="false">BN213+CM213+DL213+EK213</f>
        <v>1259.42541421584</v>
      </c>
      <c r="FJ213" s="0" t="n">
        <f aca="false">BO213+CN213+DM213+EL213</f>
        <v>1257.84251449701</v>
      </c>
      <c r="FK213" s="0" t="n">
        <f aca="false">BP213+CO213+DN213+EM213</f>
        <v>1254.67671505934</v>
      </c>
      <c r="FL213" s="0" t="n">
        <f aca="false">BQ213+CP213+DO213+EN213</f>
        <v>1249.92801590283</v>
      </c>
      <c r="FM213" s="0" t="n">
        <f aca="false">BR213+CQ213+DP213+EO213</f>
        <v>1799.75484333529</v>
      </c>
      <c r="FN213" s="0" t="n">
        <f aca="false">BS213+CR213+DQ213+EP213</f>
        <v>1795.4355593279</v>
      </c>
      <c r="FO213" s="0" t="n">
        <f aca="false">BT213+CS213+DR213+EQ213</f>
        <v>1771.92527371095</v>
      </c>
      <c r="FP213" s="0" t="n">
        <f aca="false">BU213+CT213+DS213+ER213</f>
        <v>757.51074411141</v>
      </c>
      <c r="FQ213" s="0" t="n">
        <f aca="false">BV213+CU213+DT213+ES213</f>
        <v>740.623151943834</v>
      </c>
      <c r="FR213" s="0" t="n">
        <f aca="false">BW213+CV213+DU213+ET213</f>
        <v>752.0845412622</v>
      </c>
      <c r="FS213" s="0" t="n">
        <f aca="false">BX213+CW213+DV213+EU213</f>
        <v>748.173852080996</v>
      </c>
      <c r="FT213" s="0" t="n">
        <f aca="false">BY213+CX213+DW213+EV213</f>
        <v>744.036571202448</v>
      </c>
      <c r="FU213" s="0" t="n">
        <f aca="false">AM213*'Dist Horaria'!$H$10</f>
        <v>0.377720369373896</v>
      </c>
      <c r="FV213" s="0" t="n">
        <f aca="false">AM213*'Dist Horaria'!$I$10</f>
        <v>0.353504579373578</v>
      </c>
      <c r="FW213" s="0" t="n">
        <f aca="false">AM213*'Dist Horaria'!$J$10</f>
        <v>0.351974225780921</v>
      </c>
      <c r="FX213" s="0" t="n">
        <f aca="false">AM213*'Dist Horaria'!$K$10</f>
        <v>0.341851568002626</v>
      </c>
      <c r="FY213" s="0" t="n">
        <f aca="false">AM213*'Dist Horaria'!$L$10</f>
        <v>0.341988371549992</v>
      </c>
      <c r="FZ213" s="0" t="n">
        <f aca="false">AM213*'Dist Horaria'!$M$10</f>
        <v>0.365941631282597</v>
      </c>
      <c r="GA213" s="0" t="n">
        <f aca="false">AM213*'Dist Horaria'!$N$10</f>
        <v>0.346195909026663</v>
      </c>
      <c r="GB213" s="0" t="n">
        <f aca="false">AM213*'Dist Horaria'!$O$10</f>
        <v>0.340286989854694</v>
      </c>
      <c r="GC213" s="0" t="n">
        <f aca="false">AM213*'Dist Horaria'!$P$10</f>
        <v>0.345567464772398</v>
      </c>
      <c r="GD213" s="0" t="n">
        <f aca="false">AM213*'Dist Horaria'!$Q$10</f>
        <v>0.312726897495268</v>
      </c>
      <c r="GE213" s="0" t="n">
        <f aca="false">AM213*'Dist Horaria'!$R$10</f>
        <v>0.381573779744048</v>
      </c>
      <c r="GF213" s="0" t="n">
        <f aca="false">AM213*'Dist Horaria'!$S$10</f>
        <v>0.32587883077879</v>
      </c>
      <c r="GG213" s="0" t="n">
        <f aca="false">AR213*'Dist Horaria'!$H$10</f>
        <v>0.395106419261726</v>
      </c>
      <c r="GH213" s="0" t="n">
        <f aca="false">AR213*'Dist Horaria'!$I$10</f>
        <v>0.369776003291629</v>
      </c>
      <c r="GI213" s="0" t="n">
        <f aca="false">AR213*'Dist Horaria'!$J$10</f>
        <v>0.368175209219545</v>
      </c>
      <c r="GJ213" s="0" t="n">
        <f aca="false">AR213*'Dist Horaria'!$K$10</f>
        <v>0.357586616724988</v>
      </c>
      <c r="GK213" s="0" t="n">
        <f aca="false">AR213*'Dist Horaria'!$L$10</f>
        <v>0.357729717187987</v>
      </c>
      <c r="GL213" s="0" t="n">
        <f aca="false">AR213*'Dist Horaria'!$M$10</f>
        <v>0.382785518913172</v>
      </c>
      <c r="GM213" s="0" t="n">
        <f aca="false">AR213*'Dist Horaria'!$N$10</f>
        <v>0.362130922950527</v>
      </c>
      <c r="GN213" s="0" t="n">
        <f aca="false">AR213*'Dist Horaria'!$O$10</f>
        <v>0.355950022779288</v>
      </c>
      <c r="GO213" s="0" t="n">
        <f aca="false">AR213*'Dist Horaria'!$P$10</f>
        <v>0.361473552103888</v>
      </c>
      <c r="GP213" s="0" t="n">
        <f aca="false">AR213*'Dist Horaria'!$Q$10</f>
        <v>0.327121369919753</v>
      </c>
      <c r="GQ213" s="0" t="n">
        <f aca="false">AR213*'Dist Horaria'!$R$10</f>
        <v>0.399137197839594</v>
      </c>
      <c r="GR213" s="0" t="n">
        <f aca="false">AR213*'Dist Horaria'!$S$10</f>
        <v>0.340878672113</v>
      </c>
      <c r="GS213" s="0" t="n">
        <f aca="false">AW213*'Dist Horaria'!$H$10</f>
        <v>0.0229047199572015</v>
      </c>
      <c r="GT213" s="0" t="n">
        <f aca="false">AW213*'Dist Horaria'!$I$10</f>
        <v>0.0214362900458915</v>
      </c>
      <c r="GU213" s="0" t="n">
        <f aca="false">AW213*'Dist Horaria'!$J$10</f>
        <v>0.0213434903895389</v>
      </c>
      <c r="GV213" s="0" t="n">
        <f aca="false">AW213*'Dist Horaria'!$K$10</f>
        <v>0.020729658940579</v>
      </c>
      <c r="GW213" s="0" t="n">
        <f aca="false">AW213*'Dist Horaria'!$L$10</f>
        <v>0.0207379546195935</v>
      </c>
      <c r="GX213" s="0" t="n">
        <f aca="false">AW213*'Dist Horaria'!$M$10</f>
        <v>0.0221904648645317</v>
      </c>
      <c r="GY213" s="0" t="n">
        <f aca="false">AW213*'Dist Horaria'!$N$10</f>
        <v>0.0209930969826393</v>
      </c>
      <c r="GZ213" s="0" t="n">
        <f aca="false">AW213*'Dist Horaria'!$O$10</f>
        <v>0.0206347839292341</v>
      </c>
      <c r="HA213" s="0" t="n">
        <f aca="false">AW213*'Dist Horaria'!$P$10</f>
        <v>0.0209549885277616</v>
      </c>
      <c r="HB213" s="0" t="n">
        <f aca="false">AW213*'Dist Horaria'!$Q$10</f>
        <v>0.0189635576765074</v>
      </c>
      <c r="HC213" s="0" t="n">
        <f aca="false">AW213*'Dist Horaria'!$R$10</f>
        <v>0.0231383882805562</v>
      </c>
      <c r="HD213" s="0" t="n">
        <f aca="false">AW213*'Dist Horaria'!$S$10</f>
        <v>0.0197610824413333</v>
      </c>
    </row>
    <row r="214" customFormat="false" ht="13.8" hidden="false" customHeight="false" outlineLevel="0" collapsed="false">
      <c r="A214" s="0" t="n">
        <v>4.75281031800717</v>
      </c>
      <c r="B214" s="0" t="n">
        <v>-74.055823205981</v>
      </c>
      <c r="C214" s="0" t="n">
        <v>34</v>
      </c>
      <c r="D214" s="0" t="n">
        <v>41</v>
      </c>
      <c r="E214" s="0" t="n">
        <v>617</v>
      </c>
      <c r="F214" s="0" t="n">
        <v>116</v>
      </c>
      <c r="G214" s="0" t="s">
        <v>682</v>
      </c>
      <c r="H214" s="1" t="n">
        <v>40831</v>
      </c>
      <c r="I214" s="0" t="s">
        <v>1155</v>
      </c>
      <c r="J214" s="0" t="s">
        <v>1156</v>
      </c>
      <c r="L214" s="0" t="s">
        <v>1157</v>
      </c>
      <c r="M214" s="0" t="s">
        <v>1158</v>
      </c>
      <c r="N214" s="0" t="n">
        <v>45</v>
      </c>
      <c r="O214" s="0" t="s">
        <v>130</v>
      </c>
      <c r="P214" s="0" t="s">
        <v>85</v>
      </c>
      <c r="Q214" s="0" t="s">
        <v>86</v>
      </c>
      <c r="R214" s="0" t="n">
        <v>30</v>
      </c>
      <c r="S214" s="0" t="n">
        <v>365</v>
      </c>
      <c r="T214" s="0" t="n">
        <v>24</v>
      </c>
      <c r="U214" s="0" t="n">
        <v>3</v>
      </c>
      <c r="V214" s="0" t="n">
        <v>82000</v>
      </c>
      <c r="W214" s="0" t="n">
        <f aca="false">V214*12</f>
        <v>984000</v>
      </c>
      <c r="X214" s="0" t="n">
        <v>1</v>
      </c>
      <c r="Y214" s="0" t="s">
        <v>1159</v>
      </c>
      <c r="Z214" s="0" t="n">
        <v>63396</v>
      </c>
      <c r="AB214" s="0" t="n">
        <v>0.005</v>
      </c>
      <c r="AC214" s="0" t="n">
        <v>1</v>
      </c>
      <c r="AD214" s="0" t="n">
        <v>3874.58441579314</v>
      </c>
      <c r="AE214" s="0" t="n">
        <v>1.75906132477009</v>
      </c>
      <c r="AF214" s="0" t="n">
        <f aca="false">AE214/S214</f>
        <v>0.00481934609526051</v>
      </c>
      <c r="AG214" s="0" t="n">
        <f aca="false">AE214*EXP(AB214*AC214)</f>
        <v>1.76787865635346</v>
      </c>
      <c r="AH214" s="0" t="n">
        <f aca="false">AG214/S214</f>
        <v>0.00484350316809168</v>
      </c>
      <c r="AI214" s="0" t="s">
        <v>90</v>
      </c>
      <c r="AJ214" s="0" t="n">
        <f aca="false">IF(AI214="A",'FE DISTRIBUCIÓN'!$C$2,'FE DISTRIBUCIÓN'!$C$3)</f>
        <v>4.994E-006</v>
      </c>
      <c r="AK214" s="0" t="n">
        <f aca="false">W214*AJ214</f>
        <v>4.914096</v>
      </c>
      <c r="AL214" s="0" t="n">
        <f aca="false">AK214/365</f>
        <v>0.0134632767123288</v>
      </c>
      <c r="AM214" s="0" t="n">
        <f aca="false">AK214*EXP(AB214*AC214)</f>
        <v>4.9387280087051</v>
      </c>
      <c r="AN214" s="0" t="n">
        <f aca="false">AM214/365</f>
        <v>0.0135307616676852</v>
      </c>
      <c r="AO214" s="0" t="n">
        <v>5.223868284E-006</v>
      </c>
      <c r="AP214" s="0" t="n">
        <f aca="false">AO214*W214</f>
        <v>5.140286391456</v>
      </c>
      <c r="AQ214" s="0" t="n">
        <f aca="false">AP214/365</f>
        <v>0.0140829764149479</v>
      </c>
      <c r="AR214" s="0" t="n">
        <f aca="false">AP214*EXP(AB214*AC214)</f>
        <v>5.16605218421647</v>
      </c>
      <c r="AS214" s="0" t="n">
        <f aca="false">AR214/365</f>
        <v>0.0141535676279903</v>
      </c>
      <c r="AT214" s="0" t="n">
        <v>3.02832944E-007</v>
      </c>
      <c r="AU214" s="0" t="n">
        <f aca="false">AT214*W214</f>
        <v>0.297987616896</v>
      </c>
      <c r="AV214" s="0" t="n">
        <f aca="false">AU214/365</f>
        <v>0.000816404429852055</v>
      </c>
      <c r="AW214" s="0" t="n">
        <f aca="false">AU214*EXP(AB214*AC214)</f>
        <v>0.299481286041534</v>
      </c>
      <c r="AX214" s="0" t="n">
        <f aca="false">AW214/365</f>
        <v>0.000820496674086395</v>
      </c>
      <c r="AY214" s="0" t="n">
        <f aca="false">AW214+AR214+AM214+AG214</f>
        <v>12.1721401353166</v>
      </c>
      <c r="AZ214" s="0" t="n">
        <f aca="false">AH214+AN214+AS214+AX214</f>
        <v>0.0333483291378536</v>
      </c>
      <c r="BA214" s="0" t="n">
        <f aca="false">AH214*1000000</f>
        <v>4843.50316809168</v>
      </c>
      <c r="BB214" s="0" t="n">
        <f aca="false">BA214*'Dist Horaria'!$H$3</f>
        <v>168.769647011931</v>
      </c>
      <c r="BC214" s="0" t="n">
        <f aca="false">BA214*'Dist Horaria'!$I$3</f>
        <v>164.254900952237</v>
      </c>
      <c r="BD214" s="0" t="n">
        <f aca="false">BA214*'Dist Horaria'!$J$3</f>
        <v>159.993535558891</v>
      </c>
      <c r="BE214" s="0" t="n">
        <f aca="false">BA214*'Dist Horaria'!$K$3</f>
        <v>156.363018677083</v>
      </c>
      <c r="BF214" s="0" t="n">
        <f aca="false">BA214*'Dist Horaria'!$L$3</f>
        <v>153.709977892826</v>
      </c>
      <c r="BG214" s="0" t="n">
        <f aca="false">BA214*'Dist Horaria'!$M$3</f>
        <v>152.039716298821</v>
      </c>
      <c r="BH214" s="0" t="n">
        <f aca="false">BA214*'Dist Horaria'!$N$3</f>
        <v>158.901604925862</v>
      </c>
      <c r="BI214" s="0" t="n">
        <f aca="false">BA214*'Dist Horaria'!$O$3</f>
        <v>158.901604925862</v>
      </c>
      <c r="BJ214" s="0" t="n">
        <f aca="false">BA214*'Dist Horaria'!$P$3</f>
        <v>210.232185145412</v>
      </c>
      <c r="BK214" s="0" t="n">
        <f aca="false">BA214*'Dist Horaria'!$Q$3</f>
        <v>232.468281651176</v>
      </c>
      <c r="BL214" s="0" t="n">
        <f aca="false">BA214*'Dist Horaria'!$R$3</f>
        <v>248.639988200823</v>
      </c>
      <c r="BM214" s="0" t="n">
        <f aca="false">BA214*'Dist Horaria'!$S$3</f>
        <v>256.725841475647</v>
      </c>
      <c r="BN214" s="0" t="n">
        <f aca="false">BA214*'Dist Horaria'!$T$3</f>
        <v>258.747304794353</v>
      </c>
      <c r="BO214" s="0" t="n">
        <f aca="false">BA214*'Dist Horaria'!$U$3</f>
        <v>256.725841475647</v>
      </c>
      <c r="BP214" s="0" t="n">
        <f aca="false">BA214*'Dist Horaria'!$V$3</f>
        <v>252.682914838235</v>
      </c>
      <c r="BQ214" s="0" t="n">
        <f aca="false">BA214*'Dist Horaria'!$W$3</f>
        <v>246.618524882117</v>
      </c>
      <c r="BR214" s="0" t="n">
        <f aca="false">BA214*'Dist Horaria'!$X$3</f>
        <v>241.839061773489</v>
      </c>
      <c r="BS214" s="0" t="n">
        <f aca="false">BA214*'Dist Horaria'!$Y$3</f>
        <v>236.323062193644</v>
      </c>
      <c r="BT214" s="0" t="n">
        <f aca="false">BA214*'Dist Horaria'!$Z$3</f>
        <v>206.298936583254</v>
      </c>
      <c r="BU214" s="0" t="n">
        <f aca="false">BA214*'Dist Horaria'!$AA$3</f>
        <v>196.178505946366</v>
      </c>
      <c r="BV214" s="0" t="n">
        <f aca="false">BA214*'Dist Horaria'!$AB$3</f>
        <v>174.611979841258</v>
      </c>
      <c r="BW214" s="0" t="n">
        <f aca="false">BA214*'Dist Horaria'!$AC$3</f>
        <v>189.248900811551</v>
      </c>
      <c r="BX214" s="0" t="n">
        <f aca="false">BA214*'Dist Horaria'!$AD$3</f>
        <v>184.254702735325</v>
      </c>
      <c r="BY214" s="0" t="n">
        <f aca="false">BA214*'Dist Horaria'!$AE$3</f>
        <v>178.97113269254</v>
      </c>
      <c r="BZ214" s="0" t="n">
        <f aca="false">AN214*1000000</f>
        <v>13530.7616676852</v>
      </c>
      <c r="CA214" s="0" t="n">
        <f aca="false">BZ214*'Dist Horaria'!$H$6</f>
        <v>338.26904169213</v>
      </c>
      <c r="CB214" s="0" t="n">
        <f aca="false">BZ214*'Dist Horaria'!$I$6</f>
        <v>338.26904169213</v>
      </c>
      <c r="CC214" s="0" t="n">
        <f aca="false">BZ214*'Dist Horaria'!$J$6</f>
        <v>338.26904169213</v>
      </c>
      <c r="CD214" s="0" t="n">
        <f aca="false">BZ214*'Dist Horaria'!$K$6</f>
        <v>338.26904169213</v>
      </c>
      <c r="CE214" s="0" t="n">
        <f aca="false">BZ214*'Dist Horaria'!$L$6</f>
        <v>338.26904169213</v>
      </c>
      <c r="CF214" s="0" t="n">
        <f aca="false">BZ214*'Dist Horaria'!$M$6</f>
        <v>902.05077784568</v>
      </c>
      <c r="CG214" s="0" t="n">
        <f aca="false">BZ214*'Dist Horaria'!$N$6</f>
        <v>902.05077784568</v>
      </c>
      <c r="CH214" s="0" t="n">
        <f aca="false">BZ214*'Dist Horaria'!$O$6</f>
        <v>902.05077784568</v>
      </c>
      <c r="CI214" s="0" t="n">
        <f aca="false">BZ214*'Dist Horaria'!$P$6</f>
        <v>591.970822961228</v>
      </c>
      <c r="CJ214" s="0" t="n">
        <f aca="false">BZ214*'Dist Horaria'!$Q$6</f>
        <v>591.970822961228</v>
      </c>
      <c r="CK214" s="0" t="n">
        <f aca="false">BZ214*'Dist Horaria'!$R$6</f>
        <v>591.970822961228</v>
      </c>
      <c r="CL214" s="0" t="n">
        <f aca="false">BZ214*'Dist Horaria'!$S$6</f>
        <v>591.970822961228</v>
      </c>
      <c r="CM214" s="0" t="n">
        <f aca="false">BZ214*'Dist Horaria'!$T$6</f>
        <v>591.970822961228</v>
      </c>
      <c r="CN214" s="0" t="n">
        <f aca="false">BZ214*'Dist Horaria'!$U$6</f>
        <v>591.970822961228</v>
      </c>
      <c r="CO214" s="0" t="n">
        <f aca="false">BZ214*'Dist Horaria'!$V$6</f>
        <v>591.970822961228</v>
      </c>
      <c r="CP214" s="0" t="n">
        <f aca="false">BZ214*'Dist Horaria'!$W$6</f>
        <v>591.970822961228</v>
      </c>
      <c r="CQ214" s="0" t="n">
        <f aca="false">BZ214*'Dist Horaria'!$X$6</f>
        <v>902.05077784568</v>
      </c>
      <c r="CR214" s="0" t="n">
        <f aca="false">BZ214*'Dist Horaria'!$Y$6</f>
        <v>902.05077784568</v>
      </c>
      <c r="CS214" s="0" t="n">
        <f aca="false">BZ214*'Dist Horaria'!$Z$6</f>
        <v>902.05077784568</v>
      </c>
      <c r="CT214" s="0" t="n">
        <f aca="false">BZ214*'Dist Horaria'!$AA$6</f>
        <v>338.26904169213</v>
      </c>
      <c r="CU214" s="0" t="n">
        <f aca="false">BZ214*'Dist Horaria'!$AB$6</f>
        <v>338.26904169213</v>
      </c>
      <c r="CV214" s="0" t="n">
        <f aca="false">BZ214*'Dist Horaria'!$AC$6</f>
        <v>338.26904169213</v>
      </c>
      <c r="CW214" s="0" t="n">
        <f aca="false">BZ214*'Dist Horaria'!$AD$6</f>
        <v>338.26904169213</v>
      </c>
      <c r="CX214" s="0" t="n">
        <f aca="false">BZ214*'Dist Horaria'!$AE$6</f>
        <v>338.26904169213</v>
      </c>
      <c r="CY214" s="0" t="n">
        <f aca="false">AS214*1000000</f>
        <v>14153.5676279903</v>
      </c>
      <c r="CZ214" s="0" t="n">
        <f aca="false">CY214*'Dist Horaria'!$H$6</f>
        <v>353.839190699758</v>
      </c>
      <c r="DA214" s="0" t="n">
        <f aca="false">CY214*'Dist Horaria'!$I$6</f>
        <v>353.839190699758</v>
      </c>
      <c r="DB214" s="0" t="n">
        <f aca="false">CY214*'Dist Horaria'!$J$6</f>
        <v>353.839190699758</v>
      </c>
      <c r="DC214" s="0" t="n">
        <f aca="false">CY214*'Dist Horaria'!$K$6</f>
        <v>353.839190699758</v>
      </c>
      <c r="DD214" s="0" t="n">
        <f aca="false">CY214*'Dist Horaria'!$L$6</f>
        <v>353.839190699758</v>
      </c>
      <c r="DE214" s="0" t="n">
        <f aca="false">CY214*'Dist Horaria'!$M$6</f>
        <v>943.571175199355</v>
      </c>
      <c r="DF214" s="0" t="n">
        <f aca="false">CY214*'Dist Horaria'!$N$6</f>
        <v>943.571175199355</v>
      </c>
      <c r="DG214" s="0" t="n">
        <f aca="false">CY214*'Dist Horaria'!$O$6</f>
        <v>943.571175199355</v>
      </c>
      <c r="DH214" s="0" t="n">
        <f aca="false">CY214*'Dist Horaria'!$P$6</f>
        <v>619.218583724577</v>
      </c>
      <c r="DI214" s="0" t="n">
        <f aca="false">CY214*'Dist Horaria'!$Q$6</f>
        <v>619.218583724577</v>
      </c>
      <c r="DJ214" s="0" t="n">
        <f aca="false">CY214*'Dist Horaria'!$R$6</f>
        <v>619.218583724577</v>
      </c>
      <c r="DK214" s="0" t="n">
        <f aca="false">CY214*'Dist Horaria'!$S$6</f>
        <v>619.218583724577</v>
      </c>
      <c r="DL214" s="0" t="n">
        <f aca="false">CY214*'Dist Horaria'!$T$6</f>
        <v>619.218583724577</v>
      </c>
      <c r="DM214" s="0" t="n">
        <f aca="false">CY214*'Dist Horaria'!$U$6</f>
        <v>619.218583724577</v>
      </c>
      <c r="DN214" s="0" t="n">
        <f aca="false">CY214*'Dist Horaria'!$V$6</f>
        <v>619.218583724577</v>
      </c>
      <c r="DO214" s="0" t="n">
        <f aca="false">CY214*'Dist Horaria'!$W$6</f>
        <v>619.218583724577</v>
      </c>
      <c r="DP214" s="0" t="n">
        <f aca="false">CY214*'Dist Horaria'!$X$6</f>
        <v>943.571175199355</v>
      </c>
      <c r="DQ214" s="0" t="n">
        <f aca="false">CY214*'Dist Horaria'!$Y$6</f>
        <v>943.571175199355</v>
      </c>
      <c r="DR214" s="0" t="n">
        <f aca="false">CY214*'Dist Horaria'!$Z$6</f>
        <v>943.571175199355</v>
      </c>
      <c r="DS214" s="0" t="n">
        <f aca="false">CY214*'Dist Horaria'!$AA$6</f>
        <v>353.839190699758</v>
      </c>
      <c r="DT214" s="0" t="n">
        <f aca="false">CY214*'Dist Horaria'!$AB$6</f>
        <v>353.839190699758</v>
      </c>
      <c r="DU214" s="0" t="n">
        <f aca="false">CY214*'Dist Horaria'!$AC$6</f>
        <v>353.839190699758</v>
      </c>
      <c r="DV214" s="0" t="n">
        <f aca="false">CY214*'Dist Horaria'!$AD$6</f>
        <v>353.839190699758</v>
      </c>
      <c r="DW214" s="0" t="n">
        <f aca="false">CY214*'Dist Horaria'!$AE$6</f>
        <v>353.839190699758</v>
      </c>
      <c r="DX214" s="0" t="n">
        <f aca="false">AX214*1000000</f>
        <v>820.496674086395</v>
      </c>
      <c r="DY214" s="0" t="n">
        <f aca="false">DX214*'Dist Horaria'!$H$6</f>
        <v>20.5124168521599</v>
      </c>
      <c r="DZ214" s="0" t="n">
        <f aca="false">DX214*'Dist Horaria'!$I$6</f>
        <v>20.5124168521599</v>
      </c>
      <c r="EA214" s="0" t="n">
        <f aca="false">DX214*'Dist Horaria'!$J$6</f>
        <v>20.5124168521599</v>
      </c>
      <c r="EB214" s="0" t="n">
        <f aca="false">DX214*'Dist Horaria'!$K$6</f>
        <v>20.5124168521599</v>
      </c>
      <c r="EC214" s="0" t="n">
        <f aca="false">DX214*'Dist Horaria'!$L$6</f>
        <v>20.5124168521599</v>
      </c>
      <c r="ED214" s="0" t="n">
        <f aca="false">DX214*'Dist Horaria'!$M$6</f>
        <v>54.6997782724264</v>
      </c>
      <c r="EE214" s="0" t="n">
        <f aca="false">DX214*'Dist Horaria'!$N$6</f>
        <v>54.6997782724264</v>
      </c>
      <c r="EF214" s="0" t="n">
        <f aca="false">DX214*'Dist Horaria'!$O$6</f>
        <v>54.6997782724264</v>
      </c>
      <c r="EG214" s="0" t="n">
        <f aca="false">DX214*'Dist Horaria'!$P$6</f>
        <v>35.8967294912798</v>
      </c>
      <c r="EH214" s="0" t="n">
        <f aca="false">DX214*'Dist Horaria'!$Q$6</f>
        <v>35.8967294912798</v>
      </c>
      <c r="EI214" s="0" t="n">
        <f aca="false">DX214*'Dist Horaria'!$R$6</f>
        <v>35.8967294912798</v>
      </c>
      <c r="EJ214" s="0" t="n">
        <f aca="false">DX214*'Dist Horaria'!$S$6</f>
        <v>35.8967294912798</v>
      </c>
      <c r="EK214" s="0" t="n">
        <f aca="false">DX214*'Dist Horaria'!$T$6</f>
        <v>35.8967294912798</v>
      </c>
      <c r="EL214" s="0" t="n">
        <f aca="false">DX214*'Dist Horaria'!$U$6</f>
        <v>35.8967294912798</v>
      </c>
      <c r="EM214" s="0" t="n">
        <f aca="false">DX214*'Dist Horaria'!$V$6</f>
        <v>35.8967294912798</v>
      </c>
      <c r="EN214" s="0" t="n">
        <f aca="false">DX214*'Dist Horaria'!$W$6</f>
        <v>35.8967294912798</v>
      </c>
      <c r="EO214" s="0" t="n">
        <f aca="false">DX214*'Dist Horaria'!$X$6</f>
        <v>54.6997782724264</v>
      </c>
      <c r="EP214" s="0" t="n">
        <f aca="false">DX214*'Dist Horaria'!$Y$6</f>
        <v>54.6997782724264</v>
      </c>
      <c r="EQ214" s="0" t="n">
        <f aca="false">DX214*'Dist Horaria'!$Z$6</f>
        <v>54.6997782724264</v>
      </c>
      <c r="ER214" s="0" t="n">
        <f aca="false">DX214*'Dist Horaria'!$AA$6</f>
        <v>20.5124168521599</v>
      </c>
      <c r="ES214" s="0" t="n">
        <f aca="false">DX214*'Dist Horaria'!$AB$6</f>
        <v>20.5124168521599</v>
      </c>
      <c r="ET214" s="0" t="n">
        <f aca="false">DX214*'Dist Horaria'!$AC$6</f>
        <v>20.5124168521599</v>
      </c>
      <c r="EU214" s="0" t="n">
        <f aca="false">DX214*'Dist Horaria'!$AD$6</f>
        <v>20.5124168521599</v>
      </c>
      <c r="EV214" s="0" t="n">
        <f aca="false">DX214*'Dist Horaria'!$AE$6</f>
        <v>20.5124168521599</v>
      </c>
      <c r="EW214" s="0" t="n">
        <f aca="false">BB214+CA214+CZ214+DY214</f>
        <v>881.390296255979</v>
      </c>
      <c r="EX214" s="0" t="n">
        <f aca="false">BC214+CB214+DA214+DZ214</f>
        <v>876.875550196285</v>
      </c>
      <c r="EY214" s="0" t="n">
        <f aca="false">BD214+CC214+DB214+EA214</f>
        <v>872.614184802939</v>
      </c>
      <c r="EZ214" s="0" t="n">
        <f aca="false">BE214+CD214+DC214+EB214</f>
        <v>868.983667921131</v>
      </c>
      <c r="FA214" s="0" t="n">
        <f aca="false">BF214+CE214+DD214+EC214</f>
        <v>866.330627136874</v>
      </c>
      <c r="FB214" s="0" t="n">
        <f aca="false">BG214+CF214+DE214+ED214</f>
        <v>2052.36144761628</v>
      </c>
      <c r="FC214" s="0" t="n">
        <f aca="false">BH214+CG214+DF214+EE214</f>
        <v>2059.22333624332</v>
      </c>
      <c r="FD214" s="0" t="n">
        <f aca="false">BI214+CH214+DG214+EF214</f>
        <v>2059.22333624332</v>
      </c>
      <c r="FE214" s="0" t="n">
        <f aca="false">BJ214+CI214+DH214+EG214</f>
        <v>1457.3183213225</v>
      </c>
      <c r="FF214" s="0" t="n">
        <f aca="false">BK214+CJ214+DI214+EH214</f>
        <v>1479.55441782826</v>
      </c>
      <c r="FG214" s="0" t="n">
        <f aca="false">BL214+CK214+DJ214+EI214</f>
        <v>1495.72612437791</v>
      </c>
      <c r="FH214" s="0" t="n">
        <f aca="false">BM214+CL214+DK214+EJ214</f>
        <v>1503.81197765273</v>
      </c>
      <c r="FI214" s="0" t="n">
        <f aca="false">BN214+CM214+DL214+EK214</f>
        <v>1505.83344097144</v>
      </c>
      <c r="FJ214" s="0" t="n">
        <f aca="false">BO214+CN214+DM214+EL214</f>
        <v>1503.81197765273</v>
      </c>
      <c r="FK214" s="0" t="n">
        <f aca="false">BP214+CO214+DN214+EM214</f>
        <v>1499.76905101532</v>
      </c>
      <c r="FL214" s="0" t="n">
        <f aca="false">BQ214+CP214+DO214+EN214</f>
        <v>1493.7046610592</v>
      </c>
      <c r="FM214" s="0" t="n">
        <f aca="false">BR214+CQ214+DP214+EO214</f>
        <v>2142.16079309095</v>
      </c>
      <c r="FN214" s="0" t="n">
        <f aca="false">BS214+CR214+DQ214+EP214</f>
        <v>2136.64479351111</v>
      </c>
      <c r="FO214" s="0" t="n">
        <f aca="false">BT214+CS214+DR214+EQ214</f>
        <v>2106.62066790072</v>
      </c>
      <c r="FP214" s="0" t="n">
        <f aca="false">BU214+CT214+DS214+ER214</f>
        <v>908.799155190414</v>
      </c>
      <c r="FQ214" s="0" t="n">
        <f aca="false">BV214+CU214+DT214+ES214</f>
        <v>887.232629085306</v>
      </c>
      <c r="FR214" s="0" t="n">
        <f aca="false">BW214+CV214+DU214+ET214</f>
        <v>901.869550055599</v>
      </c>
      <c r="FS214" s="0" t="n">
        <f aca="false">BX214+CW214+DV214+EU214</f>
        <v>896.875351979373</v>
      </c>
      <c r="FT214" s="0" t="n">
        <f aca="false">BY214+CX214+DW214+EV214</f>
        <v>891.591781936588</v>
      </c>
      <c r="FU214" s="0" t="n">
        <f aca="false">AM214*'Dist Horaria'!$H$10</f>
        <v>0.445726234204831</v>
      </c>
      <c r="FV214" s="0" t="n">
        <f aca="false">AM214*'Dist Horaria'!$I$10</f>
        <v>0.417150563522765</v>
      </c>
      <c r="FW214" s="0" t="n">
        <f aca="false">AM214*'Dist Horaria'!$J$10</f>
        <v>0.415344680655004</v>
      </c>
      <c r="FX214" s="0" t="n">
        <f aca="false">AM214*'Dist Horaria'!$K$10</f>
        <v>0.403399510371646</v>
      </c>
      <c r="FY214" s="0" t="n">
        <f aca="false">AM214*'Dist Horaria'!$L$10</f>
        <v>0.403560944424287</v>
      </c>
      <c r="FZ214" s="0" t="n">
        <f aca="false">AM214*'Dist Horaria'!$M$10</f>
        <v>0.431826818131977</v>
      </c>
      <c r="GA214" s="0" t="n">
        <f aca="false">AM214*'Dist Horaria'!$N$10</f>
        <v>0.408526019084838</v>
      </c>
      <c r="GB214" s="0" t="n">
        <f aca="false">AM214*'Dist Horaria'!$O$10</f>
        <v>0.401553241060958</v>
      </c>
      <c r="GC214" s="0" t="n">
        <f aca="false">AM214*'Dist Horaria'!$P$10</f>
        <v>0.407784427914298</v>
      </c>
      <c r="GD214" s="0" t="n">
        <f aca="false">AM214*'Dist Horaria'!$Q$10</f>
        <v>0.369031150176459</v>
      </c>
      <c r="GE214" s="0" t="n">
        <f aca="false">AM214*'Dist Horaria'!$R$10</f>
        <v>0.45027342369313</v>
      </c>
      <c r="GF214" s="0" t="n">
        <f aca="false">AM214*'Dist Horaria'!$S$10</f>
        <v>0.384550995464905</v>
      </c>
      <c r="GG214" s="0" t="n">
        <f aca="false">AR214*'Dist Horaria'!$H$10</f>
        <v>0.466242518664271</v>
      </c>
      <c r="GH214" s="0" t="n">
        <f aca="false">AR214*'Dist Horaria'!$I$10</f>
        <v>0.436351541537705</v>
      </c>
      <c r="GI214" s="0" t="n">
        <f aca="false">AR214*'Dist Horaria'!$J$10</f>
        <v>0.434462535883416</v>
      </c>
      <c r="GJ214" s="0" t="n">
        <f aca="false">AR214*'Dist Horaria'!$K$10</f>
        <v>0.421967542653499</v>
      </c>
      <c r="GK214" s="0" t="n">
        <f aca="false">AR214*'Dist Horaria'!$L$10</f>
        <v>0.422136407336628</v>
      </c>
      <c r="GL214" s="0" t="n">
        <f aca="false">AR214*'Dist Horaria'!$M$10</f>
        <v>0.451703327877507</v>
      </c>
      <c r="GM214" s="0" t="n">
        <f aca="false">AR214*'Dist Horaria'!$N$10</f>
        <v>0.427330018879869</v>
      </c>
      <c r="GN214" s="0" t="n">
        <f aca="false">AR214*'Dist Horaria'!$O$10</f>
        <v>0.420036291613085</v>
      </c>
      <c r="GO214" s="0" t="n">
        <f aca="false">AR214*'Dist Horaria'!$P$10</f>
        <v>0.426554293089825</v>
      </c>
      <c r="GP214" s="0" t="n">
        <f aca="false">AR214*'Dist Horaria'!$Q$10</f>
        <v>0.386017244936893</v>
      </c>
      <c r="GQ214" s="0" t="n">
        <f aca="false">AR214*'Dist Horaria'!$R$10</f>
        <v>0.47099901024402</v>
      </c>
      <c r="GR214" s="0" t="n">
        <f aca="false">AR214*'Dist Horaria'!$S$10</f>
        <v>0.402251451499749</v>
      </c>
      <c r="GS214" s="0" t="n">
        <f aca="false">AW214*'Dist Horaria'!$H$10</f>
        <v>0.0270285518066244</v>
      </c>
      <c r="GT214" s="0" t="n">
        <f aca="false">AW214*'Dist Horaria'!$I$10</f>
        <v>0.0252957415384177</v>
      </c>
      <c r="GU214" s="0" t="n">
        <f aca="false">AW214*'Dist Horaria'!$J$10</f>
        <v>0.025186233964256</v>
      </c>
      <c r="GV214" s="0" t="n">
        <f aca="false">AW214*'Dist Horaria'!$K$10</f>
        <v>0.0244618865306376</v>
      </c>
      <c r="GW214" s="0" t="n">
        <f aca="false">AW214*'Dist Horaria'!$L$10</f>
        <v>0.0244716757876306</v>
      </c>
      <c r="GX214" s="0" t="n">
        <f aca="false">AW214*'Dist Horaria'!$M$10</f>
        <v>0.026185700166812</v>
      </c>
      <c r="GY214" s="0" t="n">
        <f aca="false">AW214*'Dist Horaria'!$N$10</f>
        <v>0.0247727547176736</v>
      </c>
      <c r="GZ214" s="0" t="n">
        <f aca="false">AW214*'Dist Horaria'!$O$10</f>
        <v>0.0243499299485846</v>
      </c>
      <c r="HA214" s="0" t="n">
        <f aca="false">AW214*'Dist Horaria'!$P$10</f>
        <v>0.0247277851066565</v>
      </c>
      <c r="HB214" s="0" t="n">
        <f aca="false">AW214*'Dist Horaria'!$Q$10</f>
        <v>0.0223778113006895</v>
      </c>
      <c r="HC214" s="0" t="n">
        <f aca="false">AW214*'Dist Horaria'!$R$10</f>
        <v>0.0273042904489287</v>
      </c>
      <c r="HD214" s="0" t="n">
        <f aca="false">AW214*'Dist Horaria'!$S$10</f>
        <v>0.0233189247246231</v>
      </c>
    </row>
    <row r="215" customFormat="false" ht="13.8" hidden="false" customHeight="false" outlineLevel="0" collapsed="false">
      <c r="A215" s="0" t="n">
        <v>4.72525829777266</v>
      </c>
      <c r="B215" s="0" t="n">
        <v>-74.075041144835</v>
      </c>
      <c r="C215" s="0" t="n">
        <v>32</v>
      </c>
      <c r="D215" s="0" t="n">
        <v>38</v>
      </c>
      <c r="E215" s="0" t="n">
        <v>2490</v>
      </c>
      <c r="F215" s="0" t="n">
        <v>118</v>
      </c>
      <c r="G215" s="0" t="s">
        <v>682</v>
      </c>
      <c r="H215" s="1" t="n">
        <v>39710</v>
      </c>
      <c r="I215" s="0" t="s">
        <v>1160</v>
      </c>
      <c r="J215" s="0" t="s">
        <v>1161</v>
      </c>
      <c r="L215" s="0" t="s">
        <v>1162</v>
      </c>
      <c r="R215" s="0" t="n">
        <v>30</v>
      </c>
      <c r="S215" s="0" t="n">
        <v>365</v>
      </c>
      <c r="T215" s="0" t="n">
        <v>24</v>
      </c>
      <c r="V215" s="0" t="n">
        <v>46203.0769230769</v>
      </c>
      <c r="W215" s="0" t="n">
        <f aca="false">V215*12</f>
        <v>554436.923076923</v>
      </c>
      <c r="X215" s="0" t="n">
        <v>1</v>
      </c>
      <c r="Y215" s="0" t="s">
        <v>1163</v>
      </c>
      <c r="Z215" s="0" t="n">
        <v>22729</v>
      </c>
      <c r="AB215" s="0" t="n">
        <v>0.005</v>
      </c>
      <c r="AC215" s="0" t="n">
        <v>4</v>
      </c>
      <c r="AD215" s="0" t="n">
        <v>2813.26047406163</v>
      </c>
      <c r="AE215" s="0" t="n">
        <v>1.27722025522398</v>
      </c>
      <c r="AF215" s="0" t="n">
        <f aca="false">AE215/S215</f>
        <v>0.00349923357595611</v>
      </c>
      <c r="AG215" s="0" t="n">
        <f aca="false">AE215*EXP(AB215*AC215)</f>
        <v>1.30302181588882</v>
      </c>
      <c r="AH215" s="0" t="n">
        <f aca="false">AG215/S215</f>
        <v>0.00356992278325704</v>
      </c>
      <c r="AI215" s="0" t="s">
        <v>90</v>
      </c>
      <c r="AJ215" s="0" t="n">
        <f aca="false">IF(AI215="A",'FE DISTRIBUCIÓN'!$C$2,'FE DISTRIBUCIÓN'!$C$3)</f>
        <v>4.994E-006</v>
      </c>
      <c r="AK215" s="0" t="n">
        <f aca="false">W215*AJ215</f>
        <v>2.76885799384615</v>
      </c>
      <c r="AL215" s="0" t="n">
        <f aca="false">AK215/365</f>
        <v>0.00758591231190727</v>
      </c>
      <c r="AM215" s="0" t="n">
        <f aca="false">AK215*EXP(AB215*AC215)</f>
        <v>2.82479263566564</v>
      </c>
      <c r="AN215" s="0" t="n">
        <f aca="false">AM215/365</f>
        <v>0.00773915790593326</v>
      </c>
      <c r="AO215" s="0" t="n">
        <v>5.223868284E-006</v>
      </c>
      <c r="AP215" s="0" t="n">
        <f aca="false">AO215*W215</f>
        <v>2.89630545794009</v>
      </c>
      <c r="AQ215" s="0" t="n">
        <f aca="false">AP215/365</f>
        <v>0.0079350834464112</v>
      </c>
      <c r="AR215" s="0" t="n">
        <f aca="false">AP215*EXP(AB215*AC215)</f>
        <v>2.95481470931728</v>
      </c>
      <c r="AS215" s="0" t="n">
        <f aca="false">AR215/365</f>
        <v>0.00809538276525283</v>
      </c>
      <c r="AT215" s="0" t="n">
        <v>3.02832944E-007</v>
      </c>
      <c r="AU215" s="0" t="n">
        <f aca="false">AT215*W215</f>
        <v>0.167901765677686</v>
      </c>
      <c r="AV215" s="0" t="n">
        <f aca="false">AU215/365</f>
        <v>0.000460004837473113</v>
      </c>
      <c r="AW215" s="0" t="n">
        <f aca="false">AU215*EXP(AB215*AC215)</f>
        <v>0.171293606337234</v>
      </c>
      <c r="AX215" s="0" t="n">
        <f aca="false">AW215/365</f>
        <v>0.000469297551608859</v>
      </c>
      <c r="AY215" s="0" t="n">
        <f aca="false">AW215+AR215+AM215+AG215</f>
        <v>7.25392276720898</v>
      </c>
      <c r="AZ215" s="0" t="n">
        <f aca="false">AH215+AN215+AS215+AX215</f>
        <v>0.019873761006052</v>
      </c>
      <c r="BA215" s="0" t="n">
        <f aca="false">AH215*1000000</f>
        <v>3569.92278325704</v>
      </c>
      <c r="BB215" s="0" t="n">
        <f aca="false">BA215*'Dist Horaria'!$H$3</f>
        <v>124.392322474215</v>
      </c>
      <c r="BC215" s="0" t="n">
        <f aca="false">BA215*'Dist Horaria'!$I$3</f>
        <v>121.064711391951</v>
      </c>
      <c r="BD215" s="0" t="n">
        <f aca="false">BA215*'Dist Horaria'!$J$3</f>
        <v>117.923855511912</v>
      </c>
      <c r="BE215" s="0" t="n">
        <f aca="false">BA215*'Dist Horaria'!$K$3</f>
        <v>115.247968972444</v>
      </c>
      <c r="BF215" s="0" t="n">
        <f aca="false">BA215*'Dist Horaria'!$L$3</f>
        <v>113.292534979333</v>
      </c>
      <c r="BG215" s="0" t="n">
        <f aca="false">BA215*'Dist Horaria'!$M$3</f>
        <v>112.061462197608</v>
      </c>
      <c r="BH215" s="0" t="n">
        <f aca="false">BA215*'Dist Horaria'!$N$3</f>
        <v>117.119043806561</v>
      </c>
      <c r="BI215" s="0" t="n">
        <f aca="false">BA215*'Dist Horaria'!$O$3</f>
        <v>117.119043806561</v>
      </c>
      <c r="BJ215" s="0" t="n">
        <f aca="false">BA215*'Dist Horaria'!$P$3</f>
        <v>154.952446912555</v>
      </c>
      <c r="BK215" s="0" t="n">
        <f aca="false">BA215*'Dist Horaria'!$Q$3</f>
        <v>171.341648028306</v>
      </c>
      <c r="BL215" s="0" t="n">
        <f aca="false">BA215*'Dist Horaria'!$R$3</f>
        <v>183.26106702158</v>
      </c>
      <c r="BM215" s="0" t="n">
        <f aca="false">BA215*'Dist Horaria'!$S$3</f>
        <v>189.220776518216</v>
      </c>
      <c r="BN215" s="0" t="n">
        <f aca="false">BA215*'Dist Horaria'!$T$3</f>
        <v>190.710703892375</v>
      </c>
      <c r="BO215" s="0" t="n">
        <f aca="false">BA215*'Dist Horaria'!$U$3</f>
        <v>189.220776518216</v>
      </c>
      <c r="BP215" s="0" t="n">
        <f aca="false">BA215*'Dist Horaria'!$V$3</f>
        <v>186.240921769898</v>
      </c>
      <c r="BQ215" s="0" t="n">
        <f aca="false">BA215*'Dist Horaria'!$W$3</f>
        <v>181.77113964742</v>
      </c>
      <c r="BR215" s="0" t="n">
        <f aca="false">BA215*'Dist Horaria'!$X$3</f>
        <v>178.248417838207</v>
      </c>
      <c r="BS215" s="0" t="n">
        <f aca="false">BA215*'Dist Horaria'!$Y$3</f>
        <v>174.182828968099</v>
      </c>
      <c r="BT215" s="0" t="n">
        <f aca="false">BA215*'Dist Horaria'!$Z$3</f>
        <v>152.053430814711</v>
      </c>
      <c r="BU215" s="0" t="n">
        <f aca="false">BA215*'Dist Horaria'!$AA$3</f>
        <v>144.594128187428</v>
      </c>
      <c r="BV215" s="0" t="n">
        <f aca="false">BA215*'Dist Horaria'!$AB$3</f>
        <v>128.698436530707</v>
      </c>
      <c r="BW215" s="0" t="n">
        <f aca="false">BA215*'Dist Horaria'!$AC$3</f>
        <v>139.486635863953</v>
      </c>
      <c r="BX215" s="0" t="n">
        <f aca="false">BA215*'Dist Horaria'!$AD$3</f>
        <v>135.805642814569</v>
      </c>
      <c r="BY215" s="0" t="n">
        <f aca="false">BA215*'Dist Horaria'!$AE$3</f>
        <v>131.911367035639</v>
      </c>
      <c r="BZ215" s="0" t="n">
        <f aca="false">AN215*1000000</f>
        <v>7739.15790593326</v>
      </c>
      <c r="CA215" s="0" t="n">
        <f aca="false">BZ215*'Dist Horaria'!$H$6</f>
        <v>193.478947648332</v>
      </c>
      <c r="CB215" s="0" t="n">
        <f aca="false">BZ215*'Dist Horaria'!$I$6</f>
        <v>193.478947648332</v>
      </c>
      <c r="CC215" s="0" t="n">
        <f aca="false">BZ215*'Dist Horaria'!$J$6</f>
        <v>193.478947648332</v>
      </c>
      <c r="CD215" s="0" t="n">
        <f aca="false">BZ215*'Dist Horaria'!$K$6</f>
        <v>193.478947648332</v>
      </c>
      <c r="CE215" s="0" t="n">
        <f aca="false">BZ215*'Dist Horaria'!$L$6</f>
        <v>193.478947648332</v>
      </c>
      <c r="CF215" s="0" t="n">
        <f aca="false">BZ215*'Dist Horaria'!$M$6</f>
        <v>515.943860395551</v>
      </c>
      <c r="CG215" s="0" t="n">
        <f aca="false">BZ215*'Dist Horaria'!$N$6</f>
        <v>515.943860395551</v>
      </c>
      <c r="CH215" s="0" t="n">
        <f aca="false">BZ215*'Dist Horaria'!$O$6</f>
        <v>515.943860395551</v>
      </c>
      <c r="CI215" s="0" t="n">
        <f aca="false">BZ215*'Dist Horaria'!$P$6</f>
        <v>338.58815838458</v>
      </c>
      <c r="CJ215" s="0" t="n">
        <f aca="false">BZ215*'Dist Horaria'!$Q$6</f>
        <v>338.58815838458</v>
      </c>
      <c r="CK215" s="0" t="n">
        <f aca="false">BZ215*'Dist Horaria'!$R$6</f>
        <v>338.58815838458</v>
      </c>
      <c r="CL215" s="0" t="n">
        <f aca="false">BZ215*'Dist Horaria'!$S$6</f>
        <v>338.58815838458</v>
      </c>
      <c r="CM215" s="0" t="n">
        <f aca="false">BZ215*'Dist Horaria'!$T$6</f>
        <v>338.58815838458</v>
      </c>
      <c r="CN215" s="0" t="n">
        <f aca="false">BZ215*'Dist Horaria'!$U$6</f>
        <v>338.58815838458</v>
      </c>
      <c r="CO215" s="0" t="n">
        <f aca="false">BZ215*'Dist Horaria'!$V$6</f>
        <v>338.58815838458</v>
      </c>
      <c r="CP215" s="0" t="n">
        <f aca="false">BZ215*'Dist Horaria'!$W$6</f>
        <v>338.58815838458</v>
      </c>
      <c r="CQ215" s="0" t="n">
        <f aca="false">BZ215*'Dist Horaria'!$X$6</f>
        <v>515.943860395551</v>
      </c>
      <c r="CR215" s="0" t="n">
        <f aca="false">BZ215*'Dist Horaria'!$Y$6</f>
        <v>515.943860395551</v>
      </c>
      <c r="CS215" s="0" t="n">
        <f aca="false">BZ215*'Dist Horaria'!$Z$6</f>
        <v>515.943860395551</v>
      </c>
      <c r="CT215" s="0" t="n">
        <f aca="false">BZ215*'Dist Horaria'!$AA$6</f>
        <v>193.478947648332</v>
      </c>
      <c r="CU215" s="0" t="n">
        <f aca="false">BZ215*'Dist Horaria'!$AB$6</f>
        <v>193.478947648332</v>
      </c>
      <c r="CV215" s="0" t="n">
        <f aca="false">BZ215*'Dist Horaria'!$AC$6</f>
        <v>193.478947648332</v>
      </c>
      <c r="CW215" s="0" t="n">
        <f aca="false">BZ215*'Dist Horaria'!$AD$6</f>
        <v>193.478947648332</v>
      </c>
      <c r="CX215" s="0" t="n">
        <f aca="false">BZ215*'Dist Horaria'!$AE$6</f>
        <v>193.478947648332</v>
      </c>
      <c r="CY215" s="0" t="n">
        <f aca="false">AS215*1000000</f>
        <v>8095.38276525283</v>
      </c>
      <c r="CZ215" s="0" t="n">
        <f aca="false">CY215*'Dist Horaria'!$H$6</f>
        <v>202.384569131321</v>
      </c>
      <c r="DA215" s="0" t="n">
        <f aca="false">CY215*'Dist Horaria'!$I$6</f>
        <v>202.384569131321</v>
      </c>
      <c r="DB215" s="0" t="n">
        <f aca="false">CY215*'Dist Horaria'!$J$6</f>
        <v>202.384569131321</v>
      </c>
      <c r="DC215" s="0" t="n">
        <f aca="false">CY215*'Dist Horaria'!$K$6</f>
        <v>202.384569131321</v>
      </c>
      <c r="DD215" s="0" t="n">
        <f aca="false">CY215*'Dist Horaria'!$L$6</f>
        <v>202.384569131321</v>
      </c>
      <c r="DE215" s="0" t="n">
        <f aca="false">CY215*'Dist Horaria'!$M$6</f>
        <v>539.692184350189</v>
      </c>
      <c r="DF215" s="0" t="n">
        <f aca="false">CY215*'Dist Horaria'!$N$6</f>
        <v>539.692184350189</v>
      </c>
      <c r="DG215" s="0" t="n">
        <f aca="false">CY215*'Dist Horaria'!$O$6</f>
        <v>539.692184350189</v>
      </c>
      <c r="DH215" s="0" t="n">
        <f aca="false">CY215*'Dist Horaria'!$P$6</f>
        <v>354.172995979811</v>
      </c>
      <c r="DI215" s="0" t="n">
        <f aca="false">CY215*'Dist Horaria'!$Q$6</f>
        <v>354.172995979811</v>
      </c>
      <c r="DJ215" s="0" t="n">
        <f aca="false">CY215*'Dist Horaria'!$R$6</f>
        <v>354.172995979811</v>
      </c>
      <c r="DK215" s="0" t="n">
        <f aca="false">CY215*'Dist Horaria'!$S$6</f>
        <v>354.172995979811</v>
      </c>
      <c r="DL215" s="0" t="n">
        <f aca="false">CY215*'Dist Horaria'!$T$6</f>
        <v>354.172995979811</v>
      </c>
      <c r="DM215" s="0" t="n">
        <f aca="false">CY215*'Dist Horaria'!$U$6</f>
        <v>354.172995979811</v>
      </c>
      <c r="DN215" s="0" t="n">
        <f aca="false">CY215*'Dist Horaria'!$V$6</f>
        <v>354.172995979811</v>
      </c>
      <c r="DO215" s="0" t="n">
        <f aca="false">CY215*'Dist Horaria'!$W$6</f>
        <v>354.172995979811</v>
      </c>
      <c r="DP215" s="0" t="n">
        <f aca="false">CY215*'Dist Horaria'!$X$6</f>
        <v>539.692184350189</v>
      </c>
      <c r="DQ215" s="0" t="n">
        <f aca="false">CY215*'Dist Horaria'!$Y$6</f>
        <v>539.692184350189</v>
      </c>
      <c r="DR215" s="0" t="n">
        <f aca="false">CY215*'Dist Horaria'!$Z$6</f>
        <v>539.692184350189</v>
      </c>
      <c r="DS215" s="0" t="n">
        <f aca="false">CY215*'Dist Horaria'!$AA$6</f>
        <v>202.384569131321</v>
      </c>
      <c r="DT215" s="0" t="n">
        <f aca="false">CY215*'Dist Horaria'!$AB$6</f>
        <v>202.384569131321</v>
      </c>
      <c r="DU215" s="0" t="n">
        <f aca="false">CY215*'Dist Horaria'!$AC$6</f>
        <v>202.384569131321</v>
      </c>
      <c r="DV215" s="0" t="n">
        <f aca="false">CY215*'Dist Horaria'!$AD$6</f>
        <v>202.384569131321</v>
      </c>
      <c r="DW215" s="0" t="n">
        <f aca="false">CY215*'Dist Horaria'!$AE$6</f>
        <v>202.384569131321</v>
      </c>
      <c r="DX215" s="0" t="n">
        <f aca="false">AX215*1000000</f>
        <v>469.29755160886</v>
      </c>
      <c r="DY215" s="0" t="n">
        <f aca="false">DX215*'Dist Horaria'!$H$6</f>
        <v>11.7324387902215</v>
      </c>
      <c r="DZ215" s="0" t="n">
        <f aca="false">DX215*'Dist Horaria'!$I$6</f>
        <v>11.7324387902215</v>
      </c>
      <c r="EA215" s="0" t="n">
        <f aca="false">DX215*'Dist Horaria'!$J$6</f>
        <v>11.7324387902215</v>
      </c>
      <c r="EB215" s="0" t="n">
        <f aca="false">DX215*'Dist Horaria'!$K$6</f>
        <v>11.7324387902215</v>
      </c>
      <c r="EC215" s="0" t="n">
        <f aca="false">DX215*'Dist Horaria'!$L$6</f>
        <v>11.7324387902215</v>
      </c>
      <c r="ED215" s="0" t="n">
        <f aca="false">DX215*'Dist Horaria'!$M$6</f>
        <v>31.2865034405906</v>
      </c>
      <c r="EE215" s="0" t="n">
        <f aca="false">DX215*'Dist Horaria'!$N$6</f>
        <v>31.2865034405906</v>
      </c>
      <c r="EF215" s="0" t="n">
        <f aca="false">DX215*'Dist Horaria'!$O$6</f>
        <v>31.2865034405906</v>
      </c>
      <c r="EG215" s="0" t="n">
        <f aca="false">DX215*'Dist Horaria'!$P$6</f>
        <v>20.5317678828876</v>
      </c>
      <c r="EH215" s="0" t="n">
        <f aca="false">DX215*'Dist Horaria'!$Q$6</f>
        <v>20.5317678828876</v>
      </c>
      <c r="EI215" s="0" t="n">
        <f aca="false">DX215*'Dist Horaria'!$R$6</f>
        <v>20.5317678828876</v>
      </c>
      <c r="EJ215" s="0" t="n">
        <f aca="false">DX215*'Dist Horaria'!$S$6</f>
        <v>20.5317678828876</v>
      </c>
      <c r="EK215" s="0" t="n">
        <f aca="false">DX215*'Dist Horaria'!$T$6</f>
        <v>20.5317678828876</v>
      </c>
      <c r="EL215" s="0" t="n">
        <f aca="false">DX215*'Dist Horaria'!$U$6</f>
        <v>20.5317678828876</v>
      </c>
      <c r="EM215" s="0" t="n">
        <f aca="false">DX215*'Dist Horaria'!$V$6</f>
        <v>20.5317678828876</v>
      </c>
      <c r="EN215" s="0" t="n">
        <f aca="false">DX215*'Dist Horaria'!$W$6</f>
        <v>20.5317678828876</v>
      </c>
      <c r="EO215" s="0" t="n">
        <f aca="false">DX215*'Dist Horaria'!$X$6</f>
        <v>31.2865034405906</v>
      </c>
      <c r="EP215" s="0" t="n">
        <f aca="false">DX215*'Dist Horaria'!$Y$6</f>
        <v>31.2865034405906</v>
      </c>
      <c r="EQ215" s="0" t="n">
        <f aca="false">DX215*'Dist Horaria'!$Z$6</f>
        <v>31.2865034405906</v>
      </c>
      <c r="ER215" s="0" t="n">
        <f aca="false">DX215*'Dist Horaria'!$AA$6</f>
        <v>11.7324387902215</v>
      </c>
      <c r="ES215" s="0" t="n">
        <f aca="false">DX215*'Dist Horaria'!$AB$6</f>
        <v>11.7324387902215</v>
      </c>
      <c r="ET215" s="0" t="n">
        <f aca="false">DX215*'Dist Horaria'!$AC$6</f>
        <v>11.7324387902215</v>
      </c>
      <c r="EU215" s="0" t="n">
        <f aca="false">DX215*'Dist Horaria'!$AD$6</f>
        <v>11.7324387902215</v>
      </c>
      <c r="EV215" s="0" t="n">
        <f aca="false">DX215*'Dist Horaria'!$AE$6</f>
        <v>11.7324387902215</v>
      </c>
      <c r="EW215" s="0" t="n">
        <f aca="false">BB215+CA215+CZ215+DY215</f>
        <v>531.988278044089</v>
      </c>
      <c r="EX215" s="0" t="n">
        <f aca="false">BC215+CB215+DA215+DZ215</f>
        <v>528.660666961825</v>
      </c>
      <c r="EY215" s="0" t="n">
        <f aca="false">BD215+CC215+DB215+EA215</f>
        <v>525.519811081786</v>
      </c>
      <c r="EZ215" s="0" t="n">
        <f aca="false">BE215+CD215+DC215+EB215</f>
        <v>522.843924542318</v>
      </c>
      <c r="FA215" s="0" t="n">
        <f aca="false">BF215+CE215+DD215+EC215</f>
        <v>520.888490549207</v>
      </c>
      <c r="FB215" s="0" t="n">
        <f aca="false">BG215+CF215+DE215+ED215</f>
        <v>1198.98401038394</v>
      </c>
      <c r="FC215" s="0" t="n">
        <f aca="false">BH215+CG215+DF215+EE215</f>
        <v>1204.04159199289</v>
      </c>
      <c r="FD215" s="0" t="n">
        <f aca="false">BI215+CH215+DG215+EF215</f>
        <v>1204.04159199289</v>
      </c>
      <c r="FE215" s="0" t="n">
        <f aca="false">BJ215+CI215+DH215+EG215</f>
        <v>868.245369159834</v>
      </c>
      <c r="FF215" s="0" t="n">
        <f aca="false">BK215+CJ215+DI215+EH215</f>
        <v>884.634570275585</v>
      </c>
      <c r="FG215" s="0" t="n">
        <f aca="false">BL215+CK215+DJ215+EI215</f>
        <v>896.553989268859</v>
      </c>
      <c r="FH215" s="0" t="n">
        <f aca="false">BM215+CL215+DK215+EJ215</f>
        <v>902.513698765495</v>
      </c>
      <c r="FI215" s="0" t="n">
        <f aca="false">BN215+CM215+DL215+EK215</f>
        <v>904.003626139654</v>
      </c>
      <c r="FJ215" s="0" t="n">
        <f aca="false">BO215+CN215+DM215+EL215</f>
        <v>902.513698765495</v>
      </c>
      <c r="FK215" s="0" t="n">
        <f aca="false">BP215+CO215+DN215+EM215</f>
        <v>899.533844017177</v>
      </c>
      <c r="FL215" s="0" t="n">
        <f aca="false">BQ215+CP215+DO215+EN215</f>
        <v>895.064061894699</v>
      </c>
      <c r="FM215" s="0" t="n">
        <f aca="false">BR215+CQ215+DP215+EO215</f>
        <v>1265.17096602454</v>
      </c>
      <c r="FN215" s="0" t="n">
        <f aca="false">BS215+CR215+DQ215+EP215</f>
        <v>1261.10537715443</v>
      </c>
      <c r="FO215" s="0" t="n">
        <f aca="false">BT215+CS215+DR215+EQ215</f>
        <v>1238.97597900104</v>
      </c>
      <c r="FP215" s="0" t="n">
        <f aca="false">BU215+CT215+DS215+ER215</f>
        <v>552.190083757302</v>
      </c>
      <c r="FQ215" s="0" t="n">
        <f aca="false">BV215+CU215+DT215+ES215</f>
        <v>536.294392100581</v>
      </c>
      <c r="FR215" s="0" t="n">
        <f aca="false">BW215+CV215+DU215+ET215</f>
        <v>547.082591433827</v>
      </c>
      <c r="FS215" s="0" t="n">
        <f aca="false">BX215+CW215+DV215+EU215</f>
        <v>543.401598384443</v>
      </c>
      <c r="FT215" s="0" t="n">
        <f aca="false">BY215+CX215+DW215+EV215</f>
        <v>539.507322605512</v>
      </c>
      <c r="FU215" s="0" t="n">
        <f aca="false">AM215*'Dist Horaria'!$H$10</f>
        <v>0.254940985145466</v>
      </c>
      <c r="FV215" s="0" t="n">
        <f aca="false">AM215*'Dist Horaria'!$I$10</f>
        <v>0.23859662603931</v>
      </c>
      <c r="FW215" s="0" t="n">
        <f aca="false">AM215*'Dist Horaria'!$J$10</f>
        <v>0.237563719465647</v>
      </c>
      <c r="FX215" s="0" t="n">
        <f aca="false">AM215*'Dist Horaria'!$K$10</f>
        <v>0.230731468532062</v>
      </c>
      <c r="FY215" s="0" t="n">
        <f aca="false">AM215*'Dist Horaria'!$L$10</f>
        <v>0.23082380358721</v>
      </c>
      <c r="FZ215" s="0" t="n">
        <f aca="false">AM215*'Dist Horaria'!$M$10</f>
        <v>0.24699096884705</v>
      </c>
      <c r="GA215" s="0" t="n">
        <f aca="false">AM215*'Dist Horaria'!$N$10</f>
        <v>0.233663665655324</v>
      </c>
      <c r="GB215" s="0" t="n">
        <f aca="false">AM215*'Dist Horaria'!$O$10</f>
        <v>0.229675462219688</v>
      </c>
      <c r="GC215" s="0" t="n">
        <f aca="false">AM215*'Dist Horaria'!$P$10</f>
        <v>0.233239499498871</v>
      </c>
      <c r="GD215" s="0" t="n">
        <f aca="false">AM215*'Dist Horaria'!$Q$10</f>
        <v>0.211073878438388</v>
      </c>
      <c r="GE215" s="0" t="n">
        <f aca="false">AM215*'Dist Horaria'!$R$10</f>
        <v>0.257541830415115</v>
      </c>
      <c r="GF215" s="0" t="n">
        <f aca="false">AM215*'Dist Horaria'!$S$10</f>
        <v>0.219950727821508</v>
      </c>
      <c r="GG215" s="0" t="n">
        <f aca="false">AR215*'Dist Horaria'!$H$10</f>
        <v>0.266675636081922</v>
      </c>
      <c r="GH215" s="0" t="n">
        <f aca="false">AR215*'Dist Horaria'!$I$10</f>
        <v>0.249578964244326</v>
      </c>
      <c r="GI215" s="0" t="n">
        <f aca="false">AR215*'Dist Horaria'!$J$10</f>
        <v>0.248498514126085</v>
      </c>
      <c r="GJ215" s="0" t="n">
        <f aca="false">AR215*'Dist Horaria'!$K$10</f>
        <v>0.241351782255783</v>
      </c>
      <c r="GK215" s="0" t="n">
        <f aca="false">AR215*'Dist Horaria'!$L$10</f>
        <v>0.241448367391164</v>
      </c>
      <c r="GL215" s="0" t="n">
        <f aca="false">AR215*'Dist Horaria'!$M$10</f>
        <v>0.258359689346123</v>
      </c>
      <c r="GM215" s="0" t="n">
        <f aca="false">AR215*'Dist Horaria'!$N$10</f>
        <v>0.2444189451622</v>
      </c>
      <c r="GN215" s="0" t="n">
        <f aca="false">AR215*'Dist Horaria'!$O$10</f>
        <v>0.240247169143466</v>
      </c>
      <c r="GO215" s="0" t="n">
        <f aca="false">AR215*'Dist Horaria'!$P$10</f>
        <v>0.243975255107767</v>
      </c>
      <c r="GP215" s="0" t="n">
        <f aca="false">AR215*'Dist Horaria'!$Q$10</f>
        <v>0.220789375081131</v>
      </c>
      <c r="GQ215" s="0" t="n">
        <f aca="false">AR215*'Dist Horaria'!$R$10</f>
        <v>0.269396195376217</v>
      </c>
      <c r="GR215" s="0" t="n">
        <f aca="false">AR215*'Dist Horaria'!$S$10</f>
        <v>0.2300748160011</v>
      </c>
      <c r="GS215" s="0" t="n">
        <f aca="false">AW215*'Dist Horaria'!$H$10</f>
        <v>0.0154594571641694</v>
      </c>
      <c r="GT215" s="0" t="n">
        <f aca="false">AW215*'Dist Horaria'!$I$10</f>
        <v>0.0144683457532942</v>
      </c>
      <c r="GU215" s="0" t="n">
        <f aca="false">AW215*'Dist Horaria'!$J$10</f>
        <v>0.014405710963831</v>
      </c>
      <c r="GV215" s="0" t="n">
        <f aca="false">AW215*'Dist Horaria'!$K$10</f>
        <v>0.0139914076670019</v>
      </c>
      <c r="GW215" s="0" t="n">
        <f aca="false">AW215*'Dist Horaria'!$L$10</f>
        <v>0.0139970068052848</v>
      </c>
      <c r="GX215" s="0" t="n">
        <f aca="false">AW215*'Dist Horaria'!$M$10</f>
        <v>0.0149773732954274</v>
      </c>
      <c r="GY215" s="0" t="n">
        <f aca="false">AW215*'Dist Horaria'!$N$10</f>
        <v>0.0141692142123015</v>
      </c>
      <c r="GZ215" s="0" t="n">
        <f aca="false">AW215*'Dist Horaria'!$O$10</f>
        <v>0.0139273721242589</v>
      </c>
      <c r="HA215" s="0" t="n">
        <f aca="false">AW215*'Dist Horaria'!$P$10</f>
        <v>0.0141434930497256</v>
      </c>
      <c r="HB215" s="0" t="n">
        <f aca="false">AW215*'Dist Horaria'!$Q$10</f>
        <v>0.0127993840626742</v>
      </c>
      <c r="HC215" s="0" t="n">
        <f aca="false">AW215*'Dist Horaria'!$R$10</f>
        <v>0.0156171707464474</v>
      </c>
      <c r="HD215" s="0" t="n">
        <f aca="false">AW215*'Dist Horaria'!$S$10</f>
        <v>0.0133376704928174</v>
      </c>
    </row>
    <row r="216" customFormat="false" ht="13.8" hidden="false" customHeight="false" outlineLevel="0" collapsed="false">
      <c r="A216" s="0" t="n">
        <v>4.71679365391282</v>
      </c>
      <c r="B216" s="0" t="n">
        <v>-74.0529339418622</v>
      </c>
      <c r="C216" s="0" t="n">
        <v>34</v>
      </c>
      <c r="D216" s="0" t="n">
        <v>37</v>
      </c>
      <c r="E216" s="0" t="n">
        <v>2479</v>
      </c>
      <c r="F216" s="0" t="n">
        <v>119</v>
      </c>
      <c r="G216" s="0" t="s">
        <v>682</v>
      </c>
      <c r="H216" s="1" t="n">
        <v>40557</v>
      </c>
      <c r="I216" s="0" t="s">
        <v>1164</v>
      </c>
      <c r="J216" s="0" t="s">
        <v>1165</v>
      </c>
      <c r="L216" s="0" t="s">
        <v>1166</v>
      </c>
      <c r="N216" s="0" t="n">
        <v>18</v>
      </c>
      <c r="O216" s="0" t="s">
        <v>130</v>
      </c>
      <c r="P216" s="0" t="s">
        <v>85</v>
      </c>
      <c r="Q216" s="0" t="s">
        <v>86</v>
      </c>
      <c r="R216" s="0" t="s">
        <v>87</v>
      </c>
      <c r="S216" s="0" t="n">
        <v>365</v>
      </c>
      <c r="T216" s="0" t="n">
        <v>24</v>
      </c>
      <c r="U216" s="0" t="n">
        <v>3</v>
      </c>
      <c r="V216" s="0" t="n">
        <v>115150</v>
      </c>
      <c r="W216" s="0" t="n">
        <f aca="false">V216*12</f>
        <v>1381800</v>
      </c>
      <c r="X216" s="0" t="n">
        <v>3</v>
      </c>
      <c r="Z216" s="0" t="n">
        <v>18057</v>
      </c>
      <c r="AB216" s="0" t="n">
        <v>0.005</v>
      </c>
      <c r="AC216" s="0" t="n">
        <v>1</v>
      </c>
      <c r="AD216" s="0" t="n">
        <v>3460.54032847118</v>
      </c>
      <c r="AE216" s="0" t="n">
        <v>1.57108530912592</v>
      </c>
      <c r="AF216" s="0" t="n">
        <f aca="false">AE216/S216</f>
        <v>0.00430434331267375</v>
      </c>
      <c r="AG216" s="0" t="n">
        <f aca="false">AE216*EXP(AB216*AC216)</f>
        <v>1.57896040700981</v>
      </c>
      <c r="AH216" s="0" t="n">
        <f aca="false">AG216/S216</f>
        <v>0.00432591892331455</v>
      </c>
      <c r="AI216" s="0" t="s">
        <v>90</v>
      </c>
      <c r="AJ216" s="0" t="n">
        <f aca="false">IF(AI216="A",'FE DISTRIBUCIÓN'!$C$2,'FE DISTRIBUCIÓN'!$C$3)</f>
        <v>4.994E-006</v>
      </c>
      <c r="AK216" s="0" t="n">
        <f aca="false">W216*AJ216</f>
        <v>6.9007092</v>
      </c>
      <c r="AL216" s="0" t="n">
        <f aca="false">AK216/365</f>
        <v>0.0189060526027397</v>
      </c>
      <c r="AM216" s="0" t="n">
        <f aca="false">AK216*EXP(AB216*AC216)</f>
        <v>6.93529914880966</v>
      </c>
      <c r="AN216" s="0" t="n">
        <f aca="false">AM216/365</f>
        <v>0.0190008195857799</v>
      </c>
      <c r="AO216" s="0" t="n">
        <v>5.223868284E-006</v>
      </c>
      <c r="AP216" s="0" t="n">
        <f aca="false">AO216*W216</f>
        <v>7.2183411948312</v>
      </c>
      <c r="AQ216" s="0" t="n">
        <f aca="false">AP216/365</f>
        <v>0.0197762772461129</v>
      </c>
      <c r="AR216" s="0" t="n">
        <f aca="false">AP216*EXP(AB216*AC216)</f>
        <v>7.25452328064056</v>
      </c>
      <c r="AS216" s="0" t="n">
        <f aca="false">AR216/365</f>
        <v>0.0198754062483303</v>
      </c>
      <c r="AT216" s="0" t="n">
        <v>3.02832944E-007</v>
      </c>
      <c r="AU216" s="0" t="n">
        <f aca="false">AT216*W216</f>
        <v>0.4184545620192</v>
      </c>
      <c r="AV216" s="0" t="n">
        <f aca="false">AU216/365</f>
        <v>0.00114645085484712</v>
      </c>
      <c r="AW216" s="0" t="n">
        <f aca="false">AU216*EXP(AB216*AC216)</f>
        <v>0.420552074240033</v>
      </c>
      <c r="AX216" s="0" t="n">
        <f aca="false">AW216/365</f>
        <v>0.00115219746367132</v>
      </c>
      <c r="AY216" s="0" t="n">
        <f aca="false">AW216+AR216+AM216+AG216</f>
        <v>16.1893349107001</v>
      </c>
      <c r="AZ216" s="0" t="n">
        <f aca="false">AH216+AN216+AS216+AX216</f>
        <v>0.0443543422210961</v>
      </c>
      <c r="BA216" s="0" t="n">
        <f aca="false">AH216*1000000</f>
        <v>4325.91892331455</v>
      </c>
      <c r="BB216" s="0" t="n">
        <f aca="false">BA216*'Dist Horaria'!$H$3</f>
        <v>150.73466132937</v>
      </c>
      <c r="BC216" s="0" t="n">
        <f aca="false">BA216*'Dist Horaria'!$I$3</f>
        <v>146.702368021036</v>
      </c>
      <c r="BD216" s="0" t="n">
        <f aca="false">BA216*'Dist Horaria'!$J$3</f>
        <v>142.89637872889</v>
      </c>
      <c r="BE216" s="0" t="n">
        <f aca="false">BA216*'Dist Horaria'!$K$3</f>
        <v>139.653824499982</v>
      </c>
      <c r="BF216" s="0" t="n">
        <f aca="false">BA216*'Dist Horaria'!$L$3</f>
        <v>137.284291760011</v>
      </c>
      <c r="BG216" s="0" t="n">
        <f aca="false">BA216*'Dist Horaria'!$M$3</f>
        <v>135.792516904987</v>
      </c>
      <c r="BH216" s="0" t="n">
        <f aca="false">BA216*'Dist Horaria'!$N$3</f>
        <v>141.921133493275</v>
      </c>
      <c r="BI216" s="0" t="n">
        <f aca="false">BA216*'Dist Horaria'!$O$3</f>
        <v>141.921133493275</v>
      </c>
      <c r="BJ216" s="0" t="n">
        <f aca="false">BA216*'Dist Horaria'!$P$3</f>
        <v>187.766448466807</v>
      </c>
      <c r="BK216" s="0" t="n">
        <f aca="false">BA216*'Dist Horaria'!$Q$3</f>
        <v>207.626361285412</v>
      </c>
      <c r="BL216" s="0" t="n">
        <f aca="false">BA216*'Dist Horaria'!$R$3</f>
        <v>222.069934244397</v>
      </c>
      <c r="BM216" s="0" t="n">
        <f aca="false">BA216*'Dist Horaria'!$S$3</f>
        <v>229.29172072389</v>
      </c>
      <c r="BN216" s="0" t="n">
        <f aca="false">BA216*'Dist Horaria'!$T$3</f>
        <v>231.097167343763</v>
      </c>
      <c r="BO216" s="0" t="n">
        <f aca="false">BA216*'Dist Horaria'!$U$3</f>
        <v>229.29172072389</v>
      </c>
      <c r="BP216" s="0" t="n">
        <f aca="false">BA216*'Dist Horaria'!$V$3</f>
        <v>225.680827484143</v>
      </c>
      <c r="BQ216" s="0" t="n">
        <f aca="false">BA216*'Dist Horaria'!$W$3</f>
        <v>220.264487624524</v>
      </c>
      <c r="BR216" s="0" t="n">
        <f aca="false">BA216*'Dist Horaria'!$X$3</f>
        <v>215.995765340804</v>
      </c>
      <c r="BS216" s="0" t="n">
        <f aca="false">BA216*'Dist Horaria'!$Y$3</f>
        <v>211.069214013111</v>
      </c>
      <c r="BT216" s="0" t="n">
        <f aca="false">BA216*'Dist Horaria'!$Z$3</f>
        <v>184.253512933446</v>
      </c>
      <c r="BU216" s="0" t="n">
        <f aca="false">BA216*'Dist Horaria'!$AA$3</f>
        <v>175.214567177691</v>
      </c>
      <c r="BV216" s="0" t="n">
        <f aca="false">BA216*'Dist Horaria'!$AB$3</f>
        <v>155.952673430443</v>
      </c>
      <c r="BW216" s="0" t="n">
        <f aca="false">BA216*'Dist Horaria'!$AC$3</f>
        <v>169.025470372454</v>
      </c>
      <c r="BX216" s="0" t="n">
        <f aca="false">BA216*'Dist Horaria'!$AD$3</f>
        <v>164.564960032117</v>
      </c>
      <c r="BY216" s="0" t="n">
        <f aca="false">BA216*'Dist Horaria'!$AE$3</f>
        <v>159.846000461426</v>
      </c>
      <c r="BZ216" s="0" t="n">
        <f aca="false">AN216*1000000</f>
        <v>19000.8195857799</v>
      </c>
      <c r="CA216" s="0" t="n">
        <f aca="false">BZ216*'Dist Horaria'!$H$6</f>
        <v>475.020489644497</v>
      </c>
      <c r="CB216" s="0" t="n">
        <f aca="false">BZ216*'Dist Horaria'!$I$6</f>
        <v>475.020489644497</v>
      </c>
      <c r="CC216" s="0" t="n">
        <f aca="false">BZ216*'Dist Horaria'!$J$6</f>
        <v>475.020489644497</v>
      </c>
      <c r="CD216" s="0" t="n">
        <f aca="false">BZ216*'Dist Horaria'!$K$6</f>
        <v>475.020489644497</v>
      </c>
      <c r="CE216" s="0" t="n">
        <f aca="false">BZ216*'Dist Horaria'!$L$6</f>
        <v>475.020489644497</v>
      </c>
      <c r="CF216" s="0" t="n">
        <f aca="false">BZ216*'Dist Horaria'!$M$6</f>
        <v>1266.72130571866</v>
      </c>
      <c r="CG216" s="0" t="n">
        <f aca="false">BZ216*'Dist Horaria'!$N$6</f>
        <v>1266.72130571866</v>
      </c>
      <c r="CH216" s="0" t="n">
        <f aca="false">BZ216*'Dist Horaria'!$O$6</f>
        <v>1266.72130571866</v>
      </c>
      <c r="CI216" s="0" t="n">
        <f aca="false">BZ216*'Dist Horaria'!$P$6</f>
        <v>831.28585687787</v>
      </c>
      <c r="CJ216" s="0" t="n">
        <f aca="false">BZ216*'Dist Horaria'!$Q$6</f>
        <v>831.28585687787</v>
      </c>
      <c r="CK216" s="0" t="n">
        <f aca="false">BZ216*'Dist Horaria'!$R$6</f>
        <v>831.28585687787</v>
      </c>
      <c r="CL216" s="0" t="n">
        <f aca="false">BZ216*'Dist Horaria'!$S$6</f>
        <v>831.28585687787</v>
      </c>
      <c r="CM216" s="0" t="n">
        <f aca="false">BZ216*'Dist Horaria'!$T$6</f>
        <v>831.28585687787</v>
      </c>
      <c r="CN216" s="0" t="n">
        <f aca="false">BZ216*'Dist Horaria'!$U$6</f>
        <v>831.28585687787</v>
      </c>
      <c r="CO216" s="0" t="n">
        <f aca="false">BZ216*'Dist Horaria'!$V$6</f>
        <v>831.28585687787</v>
      </c>
      <c r="CP216" s="0" t="n">
        <f aca="false">BZ216*'Dist Horaria'!$W$6</f>
        <v>831.28585687787</v>
      </c>
      <c r="CQ216" s="0" t="n">
        <f aca="false">BZ216*'Dist Horaria'!$X$6</f>
        <v>1266.72130571866</v>
      </c>
      <c r="CR216" s="0" t="n">
        <f aca="false">BZ216*'Dist Horaria'!$Y$6</f>
        <v>1266.72130571866</v>
      </c>
      <c r="CS216" s="0" t="n">
        <f aca="false">BZ216*'Dist Horaria'!$Z$6</f>
        <v>1266.72130571866</v>
      </c>
      <c r="CT216" s="0" t="n">
        <f aca="false">BZ216*'Dist Horaria'!$AA$6</f>
        <v>475.020489644497</v>
      </c>
      <c r="CU216" s="0" t="n">
        <f aca="false">BZ216*'Dist Horaria'!$AB$6</f>
        <v>475.020489644497</v>
      </c>
      <c r="CV216" s="0" t="n">
        <f aca="false">BZ216*'Dist Horaria'!$AC$6</f>
        <v>475.020489644497</v>
      </c>
      <c r="CW216" s="0" t="n">
        <f aca="false">BZ216*'Dist Horaria'!$AD$6</f>
        <v>475.020489644497</v>
      </c>
      <c r="CX216" s="0" t="n">
        <f aca="false">BZ216*'Dist Horaria'!$AE$6</f>
        <v>475.020489644497</v>
      </c>
      <c r="CY216" s="0" t="n">
        <f aca="false">AS216*1000000</f>
        <v>19875.4062483303</v>
      </c>
      <c r="CZ216" s="0" t="n">
        <f aca="false">CY216*'Dist Horaria'!$H$6</f>
        <v>496.885156208258</v>
      </c>
      <c r="DA216" s="0" t="n">
        <f aca="false">CY216*'Dist Horaria'!$I$6</f>
        <v>496.885156208258</v>
      </c>
      <c r="DB216" s="0" t="n">
        <f aca="false">CY216*'Dist Horaria'!$J$6</f>
        <v>496.885156208258</v>
      </c>
      <c r="DC216" s="0" t="n">
        <f aca="false">CY216*'Dist Horaria'!$K$6</f>
        <v>496.885156208258</v>
      </c>
      <c r="DD216" s="0" t="n">
        <f aca="false">CY216*'Dist Horaria'!$L$6</f>
        <v>496.885156208258</v>
      </c>
      <c r="DE216" s="0" t="n">
        <f aca="false">CY216*'Dist Horaria'!$M$6</f>
        <v>1325.02708322202</v>
      </c>
      <c r="DF216" s="0" t="n">
        <f aca="false">CY216*'Dist Horaria'!$N$6</f>
        <v>1325.02708322202</v>
      </c>
      <c r="DG216" s="0" t="n">
        <f aca="false">CY216*'Dist Horaria'!$O$6</f>
        <v>1325.02708322202</v>
      </c>
      <c r="DH216" s="0" t="n">
        <f aca="false">CY216*'Dist Horaria'!$P$6</f>
        <v>869.549023364451</v>
      </c>
      <c r="DI216" s="0" t="n">
        <f aca="false">CY216*'Dist Horaria'!$Q$6</f>
        <v>869.549023364451</v>
      </c>
      <c r="DJ216" s="0" t="n">
        <f aca="false">CY216*'Dist Horaria'!$R$6</f>
        <v>869.549023364451</v>
      </c>
      <c r="DK216" s="0" t="n">
        <f aca="false">CY216*'Dist Horaria'!$S$6</f>
        <v>869.549023364451</v>
      </c>
      <c r="DL216" s="0" t="n">
        <f aca="false">CY216*'Dist Horaria'!$T$6</f>
        <v>869.549023364451</v>
      </c>
      <c r="DM216" s="0" t="n">
        <f aca="false">CY216*'Dist Horaria'!$U$6</f>
        <v>869.549023364451</v>
      </c>
      <c r="DN216" s="0" t="n">
        <f aca="false">CY216*'Dist Horaria'!$V$6</f>
        <v>869.549023364451</v>
      </c>
      <c r="DO216" s="0" t="n">
        <f aca="false">CY216*'Dist Horaria'!$W$6</f>
        <v>869.549023364451</v>
      </c>
      <c r="DP216" s="0" t="n">
        <f aca="false">CY216*'Dist Horaria'!$X$6</f>
        <v>1325.02708322202</v>
      </c>
      <c r="DQ216" s="0" t="n">
        <f aca="false">CY216*'Dist Horaria'!$Y$6</f>
        <v>1325.02708322202</v>
      </c>
      <c r="DR216" s="0" t="n">
        <f aca="false">CY216*'Dist Horaria'!$Z$6</f>
        <v>1325.02708322202</v>
      </c>
      <c r="DS216" s="0" t="n">
        <f aca="false">CY216*'Dist Horaria'!$AA$6</f>
        <v>496.885156208258</v>
      </c>
      <c r="DT216" s="0" t="n">
        <f aca="false">CY216*'Dist Horaria'!$AB$6</f>
        <v>496.885156208258</v>
      </c>
      <c r="DU216" s="0" t="n">
        <f aca="false">CY216*'Dist Horaria'!$AC$6</f>
        <v>496.885156208258</v>
      </c>
      <c r="DV216" s="0" t="n">
        <f aca="false">CY216*'Dist Horaria'!$AD$6</f>
        <v>496.885156208258</v>
      </c>
      <c r="DW216" s="0" t="n">
        <f aca="false">CY216*'Dist Horaria'!$AE$6</f>
        <v>496.885156208258</v>
      </c>
      <c r="DX216" s="0" t="n">
        <f aca="false">AX216*1000000</f>
        <v>1152.19746367132</v>
      </c>
      <c r="DY216" s="0" t="n">
        <f aca="false">DX216*'Dist Horaria'!$H$6</f>
        <v>28.8049365917831</v>
      </c>
      <c r="DZ216" s="0" t="n">
        <f aca="false">DX216*'Dist Horaria'!$I$6</f>
        <v>28.8049365917831</v>
      </c>
      <c r="EA216" s="0" t="n">
        <f aca="false">DX216*'Dist Horaria'!$J$6</f>
        <v>28.8049365917831</v>
      </c>
      <c r="EB216" s="0" t="n">
        <f aca="false">DX216*'Dist Horaria'!$K$6</f>
        <v>28.8049365917831</v>
      </c>
      <c r="EC216" s="0" t="n">
        <f aca="false">DX216*'Dist Horaria'!$L$6</f>
        <v>28.8049365917831</v>
      </c>
      <c r="ED216" s="0" t="n">
        <f aca="false">DX216*'Dist Horaria'!$M$6</f>
        <v>76.8131642447549</v>
      </c>
      <c r="EE216" s="0" t="n">
        <f aca="false">DX216*'Dist Horaria'!$N$6</f>
        <v>76.8131642447549</v>
      </c>
      <c r="EF216" s="0" t="n">
        <f aca="false">DX216*'Dist Horaria'!$O$6</f>
        <v>76.8131642447549</v>
      </c>
      <c r="EG216" s="0" t="n">
        <f aca="false">DX216*'Dist Horaria'!$P$6</f>
        <v>50.4086390356204</v>
      </c>
      <c r="EH216" s="0" t="n">
        <f aca="false">DX216*'Dist Horaria'!$Q$6</f>
        <v>50.4086390356204</v>
      </c>
      <c r="EI216" s="0" t="n">
        <f aca="false">DX216*'Dist Horaria'!$R$6</f>
        <v>50.4086390356204</v>
      </c>
      <c r="EJ216" s="0" t="n">
        <f aca="false">DX216*'Dist Horaria'!$S$6</f>
        <v>50.4086390356204</v>
      </c>
      <c r="EK216" s="0" t="n">
        <f aca="false">DX216*'Dist Horaria'!$T$6</f>
        <v>50.4086390356204</v>
      </c>
      <c r="EL216" s="0" t="n">
        <f aca="false">DX216*'Dist Horaria'!$U$6</f>
        <v>50.4086390356204</v>
      </c>
      <c r="EM216" s="0" t="n">
        <f aca="false">DX216*'Dist Horaria'!$V$6</f>
        <v>50.4086390356204</v>
      </c>
      <c r="EN216" s="0" t="n">
        <f aca="false">DX216*'Dist Horaria'!$W$6</f>
        <v>50.4086390356204</v>
      </c>
      <c r="EO216" s="0" t="n">
        <f aca="false">DX216*'Dist Horaria'!$X$6</f>
        <v>76.8131642447549</v>
      </c>
      <c r="EP216" s="0" t="n">
        <f aca="false">DX216*'Dist Horaria'!$Y$6</f>
        <v>76.8131642447549</v>
      </c>
      <c r="EQ216" s="0" t="n">
        <f aca="false">DX216*'Dist Horaria'!$Z$6</f>
        <v>76.8131642447549</v>
      </c>
      <c r="ER216" s="0" t="n">
        <f aca="false">DX216*'Dist Horaria'!$AA$6</f>
        <v>28.8049365917831</v>
      </c>
      <c r="ES216" s="0" t="n">
        <f aca="false">DX216*'Dist Horaria'!$AB$6</f>
        <v>28.8049365917831</v>
      </c>
      <c r="ET216" s="0" t="n">
        <f aca="false">DX216*'Dist Horaria'!$AC$6</f>
        <v>28.8049365917831</v>
      </c>
      <c r="EU216" s="0" t="n">
        <f aca="false">DX216*'Dist Horaria'!$AD$6</f>
        <v>28.8049365917831</v>
      </c>
      <c r="EV216" s="0" t="n">
        <f aca="false">DX216*'Dist Horaria'!$AE$6</f>
        <v>28.8049365917831</v>
      </c>
      <c r="EW216" s="0" t="n">
        <f aca="false">BB216+CA216+CZ216+DY216</f>
        <v>1151.44524377391</v>
      </c>
      <c r="EX216" s="0" t="n">
        <f aca="false">BC216+CB216+DA216+DZ216</f>
        <v>1147.41295046557</v>
      </c>
      <c r="EY216" s="0" t="n">
        <f aca="false">BD216+CC216+DB216+EA216</f>
        <v>1143.60696117343</v>
      </c>
      <c r="EZ216" s="0" t="n">
        <f aca="false">BE216+CD216+DC216+EB216</f>
        <v>1140.36440694452</v>
      </c>
      <c r="FA216" s="0" t="n">
        <f aca="false">BF216+CE216+DD216+EC216</f>
        <v>1137.99487420455</v>
      </c>
      <c r="FB216" s="0" t="n">
        <f aca="false">BG216+CF216+DE216+ED216</f>
        <v>2804.35407009042</v>
      </c>
      <c r="FC216" s="0" t="n">
        <f aca="false">BH216+CG216+DF216+EE216</f>
        <v>2810.48268667871</v>
      </c>
      <c r="FD216" s="0" t="n">
        <f aca="false">BI216+CH216+DG216+EF216</f>
        <v>2810.48268667871</v>
      </c>
      <c r="FE216" s="0" t="n">
        <f aca="false">BJ216+CI216+DH216+EG216</f>
        <v>1939.00996774475</v>
      </c>
      <c r="FF216" s="0" t="n">
        <f aca="false">BK216+CJ216+DI216+EH216</f>
        <v>1958.86988056335</v>
      </c>
      <c r="FG216" s="0" t="n">
        <f aca="false">BL216+CK216+DJ216+EI216</f>
        <v>1973.31345352234</v>
      </c>
      <c r="FH216" s="0" t="n">
        <f aca="false">BM216+CL216+DK216+EJ216</f>
        <v>1980.53524000183</v>
      </c>
      <c r="FI216" s="0" t="n">
        <f aca="false">BN216+CM216+DL216+EK216</f>
        <v>1982.3406866217</v>
      </c>
      <c r="FJ216" s="0" t="n">
        <f aca="false">BO216+CN216+DM216+EL216</f>
        <v>1980.53524000183</v>
      </c>
      <c r="FK216" s="0" t="n">
        <f aca="false">BP216+CO216+DN216+EM216</f>
        <v>1976.92434676208</v>
      </c>
      <c r="FL216" s="0" t="n">
        <f aca="false">BQ216+CP216+DO216+EN216</f>
        <v>1971.50800690247</v>
      </c>
      <c r="FM216" s="0" t="n">
        <f aca="false">BR216+CQ216+DP216+EO216</f>
        <v>2884.55731852624</v>
      </c>
      <c r="FN216" s="0" t="n">
        <f aca="false">BS216+CR216+DQ216+EP216</f>
        <v>2879.63076719855</v>
      </c>
      <c r="FO216" s="0" t="n">
        <f aca="false">BT216+CS216+DR216+EQ216</f>
        <v>2852.81506611888</v>
      </c>
      <c r="FP216" s="0" t="n">
        <f aca="false">BU216+CT216+DS216+ER216</f>
        <v>1175.92514962223</v>
      </c>
      <c r="FQ216" s="0" t="n">
        <f aca="false">BV216+CU216+DT216+ES216</f>
        <v>1156.66325587498</v>
      </c>
      <c r="FR216" s="0" t="n">
        <f aca="false">BW216+CV216+DU216+ET216</f>
        <v>1169.73605281699</v>
      </c>
      <c r="FS216" s="0" t="n">
        <f aca="false">BX216+CW216+DV216+EU216</f>
        <v>1165.27554247666</v>
      </c>
      <c r="FT216" s="0" t="n">
        <f aca="false">BY216+CX216+DW216+EV216</f>
        <v>1160.55658290596</v>
      </c>
      <c r="FU216" s="0" t="n">
        <f aca="false">AM216*'Dist Horaria'!$H$10</f>
        <v>0.625919217910808</v>
      </c>
      <c r="FV216" s="0" t="n">
        <f aca="false">AM216*'Dist Horaria'!$I$10</f>
        <v>0.585791309629834</v>
      </c>
      <c r="FW216" s="0" t="n">
        <f aca="false">AM216*'Dist Horaria'!$J$10</f>
        <v>0.583255365578337</v>
      </c>
      <c r="FX216" s="0" t="n">
        <f aca="false">AM216*'Dist Horaria'!$K$10</f>
        <v>0.566481141698721</v>
      </c>
      <c r="FY216" s="0" t="n">
        <f aca="false">AM216*'Dist Horaria'!$L$10</f>
        <v>0.566707838420203</v>
      </c>
      <c r="FZ216" s="0" t="n">
        <f aca="false">AM216*'Dist Horaria'!$M$10</f>
        <v>0.606400708632892</v>
      </c>
      <c r="GA216" s="0" t="n">
        <f aca="false">AM216*'Dist Horaria'!$N$10</f>
        <v>0.573680135336819</v>
      </c>
      <c r="GB216" s="0" t="n">
        <f aca="false">AM216*'Dist Horaria'!$O$10</f>
        <v>0.563888484245967</v>
      </c>
      <c r="GC216" s="0" t="n">
        <f aca="false">AM216*'Dist Horaria'!$P$10</f>
        <v>0.572638742369895</v>
      </c>
      <c r="GD216" s="0" t="n">
        <f aca="false">AM216*'Dist Horaria'!$Q$10</f>
        <v>0.518218743205113</v>
      </c>
      <c r="GE216" s="0" t="n">
        <f aca="false">AM216*'Dist Horaria'!$R$10</f>
        <v>0.632304691930048</v>
      </c>
      <c r="GF216" s="0" t="n">
        <f aca="false">AM216*'Dist Horaria'!$S$10</f>
        <v>0.540012769851022</v>
      </c>
      <c r="GG216" s="0" t="n">
        <f aca="false">AR216*'Dist Horaria'!$H$10</f>
        <v>0.654729585660864</v>
      </c>
      <c r="GH216" s="0" t="n">
        <f aca="false">AR216*'Dist Horaria'!$I$10</f>
        <v>0.612754634244716</v>
      </c>
      <c r="GI216" s="0" t="n">
        <f aca="false">AR216*'Dist Horaria'!$J$10</f>
        <v>0.6101019634997</v>
      </c>
      <c r="GJ216" s="0" t="n">
        <f aca="false">AR216*'Dist Horaria'!$K$10</f>
        <v>0.592555640689639</v>
      </c>
      <c r="GK216" s="0" t="n">
        <f aca="false">AR216*'Dist Horaria'!$L$10</f>
        <v>0.592792772009911</v>
      </c>
      <c r="GL216" s="0" t="n">
        <f aca="false">AR216*'Dist Horaria'!$M$10</f>
        <v>0.634312661037744</v>
      </c>
      <c r="GM216" s="0" t="n">
        <f aca="false">AR216*'Dist Horaria'!$N$10</f>
        <v>0.600085996024597</v>
      </c>
      <c r="GN216" s="0" t="n">
        <f aca="false">AR216*'Dist Horaria'!$O$10</f>
        <v>0.589843646088375</v>
      </c>
      <c r="GO216" s="0" t="n">
        <f aca="false">AR216*'Dist Horaria'!$P$10</f>
        <v>0.598996668893821</v>
      </c>
      <c r="GP216" s="0" t="n">
        <f aca="false">AR216*'Dist Horaria'!$Q$10</f>
        <v>0.542071777493698</v>
      </c>
      <c r="GQ216" s="0" t="n">
        <f aca="false">AR216*'Dist Horaria'!$R$10</f>
        <v>0.661408975970719</v>
      </c>
      <c r="GR216" s="0" t="n">
        <f aca="false">AR216*'Dist Horaria'!$S$10</f>
        <v>0.564868959026781</v>
      </c>
      <c r="GS216" s="0" t="n">
        <f aca="false">AW216*'Dist Horaria'!$H$10</f>
        <v>0.0379553382991805</v>
      </c>
      <c r="GT216" s="0" t="n">
        <f aca="false">AW216*'Dist Horaria'!$I$10</f>
        <v>0.0355220077823024</v>
      </c>
      <c r="GU216" s="0" t="n">
        <f aca="false">AW216*'Dist Horaria'!$J$10</f>
        <v>0.0353682297680985</v>
      </c>
      <c r="GV216" s="0" t="n">
        <f aca="false">AW216*'Dist Horaria'!$K$10</f>
        <v>0.034351051634182</v>
      </c>
      <c r="GW216" s="0" t="n">
        <f aca="false">AW216*'Dist Horaria'!$L$10</f>
        <v>0.0343647983773862</v>
      </c>
      <c r="GX216" s="0" t="n">
        <f aca="false">AW216*'Dist Horaria'!$M$10</f>
        <v>0.0367717484659561</v>
      </c>
      <c r="GY216" s="0" t="n">
        <f aca="false">AW216*'Dist Horaria'!$N$10</f>
        <v>0.0347875939724404</v>
      </c>
      <c r="GZ216" s="0" t="n">
        <f aca="false">AW216*'Dist Horaria'!$O$10</f>
        <v>0.0341938345558478</v>
      </c>
      <c r="HA216" s="0" t="n">
        <f aca="false">AW216*'Dist Horaria'!$P$10</f>
        <v>0.0347244445735548</v>
      </c>
      <c r="HB216" s="0" t="n">
        <f aca="false">AW216*'Dist Horaria'!$Q$10</f>
        <v>0.0314244508691999</v>
      </c>
      <c r="HC216" s="0" t="n">
        <f aca="false">AW216*'Dist Horaria'!$R$10</f>
        <v>0.0383425493316359</v>
      </c>
      <c r="HD216" s="0" t="n">
        <f aca="false">AW216*'Dist Horaria'!$S$10</f>
        <v>0.0327460266102482</v>
      </c>
    </row>
    <row r="217" customFormat="false" ht="13.8" hidden="false" customHeight="false" outlineLevel="0" collapsed="false">
      <c r="A217" s="0" t="n">
        <v>4.73704445416338</v>
      </c>
      <c r="B217" s="0" t="n">
        <v>-74.1035684761703</v>
      </c>
      <c r="C217" s="0" t="n">
        <v>29</v>
      </c>
      <c r="D217" s="0" t="n">
        <v>39</v>
      </c>
      <c r="E217" s="0" t="n">
        <v>29</v>
      </c>
      <c r="F217" s="0" t="n">
        <v>120</v>
      </c>
      <c r="G217" s="0" t="s">
        <v>682</v>
      </c>
      <c r="H217" s="1" t="n">
        <v>40968</v>
      </c>
      <c r="I217" s="0" t="s">
        <v>1167</v>
      </c>
      <c r="J217" s="0" t="s">
        <v>1168</v>
      </c>
      <c r="L217" s="0" t="s">
        <v>1169</v>
      </c>
      <c r="M217" s="0" t="s">
        <v>1170</v>
      </c>
      <c r="N217" s="0" t="n">
        <v>20</v>
      </c>
      <c r="O217" s="0" t="s">
        <v>130</v>
      </c>
      <c r="P217" s="0" t="s">
        <v>85</v>
      </c>
      <c r="Q217" s="0" t="s">
        <v>86</v>
      </c>
      <c r="R217" s="0" t="s">
        <v>87</v>
      </c>
      <c r="S217" s="0" t="n">
        <v>365</v>
      </c>
      <c r="T217" s="0" t="n">
        <v>24</v>
      </c>
      <c r="U217" s="0" t="n">
        <v>3</v>
      </c>
      <c r="V217" s="0" t="n">
        <v>160000</v>
      </c>
      <c r="W217" s="0" t="n">
        <f aca="false">V217*12</f>
        <v>1920000</v>
      </c>
      <c r="X217" s="0" t="n">
        <v>1</v>
      </c>
      <c r="Y217" s="0" t="s">
        <v>758</v>
      </c>
      <c r="Z217" s="0" t="n">
        <v>34104</v>
      </c>
      <c r="AB217" s="0" t="n">
        <v>0.005</v>
      </c>
      <c r="AC217" s="0" t="n">
        <v>0</v>
      </c>
      <c r="AD217" s="0" t="n">
        <v>3516.90248001553</v>
      </c>
      <c r="AE217" s="0" t="n">
        <v>1.59667372592705</v>
      </c>
      <c r="AF217" s="0" t="n">
        <f aca="false">AE217/S217</f>
        <v>0.0043744485641837</v>
      </c>
      <c r="AG217" s="0" t="n">
        <f aca="false">AE217*EXP(AB217*AC217)</f>
        <v>1.59667372592705</v>
      </c>
      <c r="AH217" s="0" t="n">
        <f aca="false">AG217/S217</f>
        <v>0.0043744485641837</v>
      </c>
      <c r="AI217" s="0" t="s">
        <v>90</v>
      </c>
      <c r="AJ217" s="0" t="n">
        <f aca="false">IF(AI217="A",'FE DISTRIBUCIÓN'!$C$2,'FE DISTRIBUCIÓN'!$C$3)</f>
        <v>4.994E-006</v>
      </c>
      <c r="AK217" s="0" t="n">
        <f aca="false">W217*AJ217</f>
        <v>9.58848</v>
      </c>
      <c r="AL217" s="0" t="n">
        <f aca="false">AK217/365</f>
        <v>0.0262698082191781</v>
      </c>
      <c r="AM217" s="0" t="n">
        <f aca="false">AK217*EXP(AB217*AC217)</f>
        <v>9.58848</v>
      </c>
      <c r="AN217" s="0" t="n">
        <f aca="false">AM217/365</f>
        <v>0.0262698082191781</v>
      </c>
      <c r="AO217" s="0" t="n">
        <v>5.223868284E-006</v>
      </c>
      <c r="AP217" s="0" t="n">
        <f aca="false">AO217*W217</f>
        <v>10.02982710528</v>
      </c>
      <c r="AQ217" s="0" t="n">
        <f aca="false">AP217/365</f>
        <v>0.0274789783706301</v>
      </c>
      <c r="AR217" s="0" t="n">
        <f aca="false">AP217*EXP(AB217*AC217)</f>
        <v>10.02982710528</v>
      </c>
      <c r="AS217" s="0" t="n">
        <f aca="false">AR217/365</f>
        <v>0.0274789783706301</v>
      </c>
      <c r="AT217" s="0" t="n">
        <v>3.02832944E-007</v>
      </c>
      <c r="AU217" s="0" t="n">
        <f aca="false">AT217*W217</f>
        <v>0.58143925248</v>
      </c>
      <c r="AV217" s="0" t="n">
        <f aca="false">AU217/365</f>
        <v>0.00159298425336986</v>
      </c>
      <c r="AW217" s="0" t="n">
        <f aca="false">AU217*EXP(AB217*AC217)</f>
        <v>0.58143925248</v>
      </c>
      <c r="AX217" s="0" t="n">
        <f aca="false">AW217/365</f>
        <v>0.00159298425336986</v>
      </c>
      <c r="AY217" s="0" t="n">
        <f aca="false">AW217+AR217+AM217+AG217</f>
        <v>21.796420083687</v>
      </c>
      <c r="AZ217" s="0" t="n">
        <f aca="false">AH217+AN217+AS217+AX217</f>
        <v>0.0597162194073618</v>
      </c>
      <c r="BA217" s="0" t="n">
        <f aca="false">AH217*1000000</f>
        <v>4374.4485641837</v>
      </c>
      <c r="BB217" s="0" t="n">
        <f aca="false">BA217*'Dist Horaria'!$H$3</f>
        <v>152.425654413272</v>
      </c>
      <c r="BC217" s="0" t="n">
        <f aca="false">BA217*'Dist Horaria'!$I$3</f>
        <v>148.348125456837</v>
      </c>
      <c r="BD217" s="0" t="n">
        <f aca="false">BA217*'Dist Horaria'!$J$3</f>
        <v>144.499439272591</v>
      </c>
      <c r="BE217" s="0" t="n">
        <f aca="false">BA217*'Dist Horaria'!$K$3</f>
        <v>141.220508959198</v>
      </c>
      <c r="BF217" s="0" t="n">
        <f aca="false">BA217*'Dist Horaria'!$L$3</f>
        <v>138.824393988969</v>
      </c>
      <c r="BG217" s="0" t="n">
        <f aca="false">BA217*'Dist Horaria'!$M$3</f>
        <v>137.315883892426</v>
      </c>
      <c r="BH217" s="0" t="n">
        <f aca="false">BA217*'Dist Horaria'!$N$3</f>
        <v>143.51325340173</v>
      </c>
      <c r="BI217" s="0" t="n">
        <f aca="false">BA217*'Dist Horaria'!$O$3</f>
        <v>143.51325340173</v>
      </c>
      <c r="BJ217" s="0" t="n">
        <f aca="false">BA217*'Dist Horaria'!$P$3</f>
        <v>189.872876828712</v>
      </c>
      <c r="BK217" s="0" t="n">
        <f aca="false">BA217*'Dist Horaria'!$Q$3</f>
        <v>209.955584954825</v>
      </c>
      <c r="BL217" s="0" t="n">
        <f aca="false">BA217*'Dist Horaria'!$R$3</f>
        <v>224.561190864726</v>
      </c>
      <c r="BM217" s="0" t="n">
        <f aca="false">BA217*'Dist Horaria'!$S$3</f>
        <v>231.863993819677</v>
      </c>
      <c r="BN217" s="0" t="n">
        <f aca="false">BA217*'Dist Horaria'!$T$3</f>
        <v>233.689694558414</v>
      </c>
      <c r="BO217" s="0" t="n">
        <f aca="false">BA217*'Dist Horaria'!$U$3</f>
        <v>231.863993819677</v>
      </c>
      <c r="BP217" s="0" t="n">
        <f aca="false">BA217*'Dist Horaria'!$V$3</f>
        <v>228.212592342202</v>
      </c>
      <c r="BQ217" s="0" t="n">
        <f aca="false">BA217*'Dist Horaria'!$W$3</f>
        <v>222.735490125989</v>
      </c>
      <c r="BR217" s="0" t="n">
        <f aca="false">BA217*'Dist Horaria'!$X$3</f>
        <v>218.418879852903</v>
      </c>
      <c r="BS217" s="0" t="n">
        <f aca="false">BA217*'Dist Horaria'!$Y$3</f>
        <v>213.437060784206</v>
      </c>
      <c r="BT217" s="0" t="n">
        <f aca="false">BA217*'Dist Horaria'!$Z$3</f>
        <v>186.32053198074</v>
      </c>
      <c r="BU217" s="0" t="n">
        <f aca="false">BA217*'Dist Horaria'!$AA$3</f>
        <v>177.18018423407</v>
      </c>
      <c r="BV217" s="0" t="n">
        <f aca="false">BA217*'Dist Horaria'!$AB$3</f>
        <v>157.702203962181</v>
      </c>
      <c r="BW217" s="0" t="n">
        <f aca="false">BA217*'Dist Horaria'!$AC$3</f>
        <v>170.921656020018</v>
      </c>
      <c r="BX217" s="0" t="n">
        <f aca="false">BA217*'Dist Horaria'!$AD$3</f>
        <v>166.411106146175</v>
      </c>
      <c r="BY217" s="0" t="n">
        <f aca="false">BA217*'Dist Horaria'!$AE$3</f>
        <v>161.639207669946</v>
      </c>
      <c r="BZ217" s="0" t="n">
        <f aca="false">AN217*1000000</f>
        <v>26269.8082191781</v>
      </c>
      <c r="CA217" s="0" t="n">
        <f aca="false">BZ217*'Dist Horaria'!$H$6</f>
        <v>656.745205479452</v>
      </c>
      <c r="CB217" s="0" t="n">
        <f aca="false">BZ217*'Dist Horaria'!$I$6</f>
        <v>656.745205479452</v>
      </c>
      <c r="CC217" s="0" t="n">
        <f aca="false">BZ217*'Dist Horaria'!$J$6</f>
        <v>656.745205479452</v>
      </c>
      <c r="CD217" s="0" t="n">
        <f aca="false">BZ217*'Dist Horaria'!$K$6</f>
        <v>656.745205479452</v>
      </c>
      <c r="CE217" s="0" t="n">
        <f aca="false">BZ217*'Dist Horaria'!$L$6</f>
        <v>656.745205479452</v>
      </c>
      <c r="CF217" s="0" t="n">
        <f aca="false">BZ217*'Dist Horaria'!$M$6</f>
        <v>1751.32054794521</v>
      </c>
      <c r="CG217" s="0" t="n">
        <f aca="false">BZ217*'Dist Horaria'!$N$6</f>
        <v>1751.32054794521</v>
      </c>
      <c r="CH217" s="0" t="n">
        <f aca="false">BZ217*'Dist Horaria'!$O$6</f>
        <v>1751.32054794521</v>
      </c>
      <c r="CI217" s="0" t="n">
        <f aca="false">BZ217*'Dist Horaria'!$P$6</f>
        <v>1149.30410958904</v>
      </c>
      <c r="CJ217" s="0" t="n">
        <f aca="false">BZ217*'Dist Horaria'!$Q$6</f>
        <v>1149.30410958904</v>
      </c>
      <c r="CK217" s="0" t="n">
        <f aca="false">BZ217*'Dist Horaria'!$R$6</f>
        <v>1149.30410958904</v>
      </c>
      <c r="CL217" s="0" t="n">
        <f aca="false">BZ217*'Dist Horaria'!$S$6</f>
        <v>1149.30410958904</v>
      </c>
      <c r="CM217" s="0" t="n">
        <f aca="false">BZ217*'Dist Horaria'!$T$6</f>
        <v>1149.30410958904</v>
      </c>
      <c r="CN217" s="0" t="n">
        <f aca="false">BZ217*'Dist Horaria'!$U$6</f>
        <v>1149.30410958904</v>
      </c>
      <c r="CO217" s="0" t="n">
        <f aca="false">BZ217*'Dist Horaria'!$V$6</f>
        <v>1149.30410958904</v>
      </c>
      <c r="CP217" s="0" t="n">
        <f aca="false">BZ217*'Dist Horaria'!$W$6</f>
        <v>1149.30410958904</v>
      </c>
      <c r="CQ217" s="0" t="n">
        <f aca="false">BZ217*'Dist Horaria'!$X$6</f>
        <v>1751.32054794521</v>
      </c>
      <c r="CR217" s="0" t="n">
        <f aca="false">BZ217*'Dist Horaria'!$Y$6</f>
        <v>1751.32054794521</v>
      </c>
      <c r="CS217" s="0" t="n">
        <f aca="false">BZ217*'Dist Horaria'!$Z$6</f>
        <v>1751.32054794521</v>
      </c>
      <c r="CT217" s="0" t="n">
        <f aca="false">BZ217*'Dist Horaria'!$AA$6</f>
        <v>656.745205479452</v>
      </c>
      <c r="CU217" s="0" t="n">
        <f aca="false">BZ217*'Dist Horaria'!$AB$6</f>
        <v>656.745205479452</v>
      </c>
      <c r="CV217" s="0" t="n">
        <f aca="false">BZ217*'Dist Horaria'!$AC$6</f>
        <v>656.745205479452</v>
      </c>
      <c r="CW217" s="0" t="n">
        <f aca="false">BZ217*'Dist Horaria'!$AD$6</f>
        <v>656.745205479452</v>
      </c>
      <c r="CX217" s="0" t="n">
        <f aca="false">BZ217*'Dist Horaria'!$AE$6</f>
        <v>656.745205479452</v>
      </c>
      <c r="CY217" s="0" t="n">
        <f aca="false">AS217*1000000</f>
        <v>27478.9783706301</v>
      </c>
      <c r="CZ217" s="0" t="n">
        <f aca="false">CY217*'Dist Horaria'!$H$6</f>
        <v>686.974459265753</v>
      </c>
      <c r="DA217" s="0" t="n">
        <f aca="false">CY217*'Dist Horaria'!$I$6</f>
        <v>686.974459265753</v>
      </c>
      <c r="DB217" s="0" t="n">
        <f aca="false">CY217*'Dist Horaria'!$J$6</f>
        <v>686.974459265753</v>
      </c>
      <c r="DC217" s="0" t="n">
        <f aca="false">CY217*'Dist Horaria'!$K$6</f>
        <v>686.974459265753</v>
      </c>
      <c r="DD217" s="0" t="n">
        <f aca="false">CY217*'Dist Horaria'!$L$6</f>
        <v>686.974459265753</v>
      </c>
      <c r="DE217" s="0" t="n">
        <f aca="false">CY217*'Dist Horaria'!$M$6</f>
        <v>1831.93189137534</v>
      </c>
      <c r="DF217" s="0" t="n">
        <f aca="false">CY217*'Dist Horaria'!$N$6</f>
        <v>1831.93189137534</v>
      </c>
      <c r="DG217" s="0" t="n">
        <f aca="false">CY217*'Dist Horaria'!$O$6</f>
        <v>1831.93189137534</v>
      </c>
      <c r="DH217" s="0" t="n">
        <f aca="false">CY217*'Dist Horaria'!$P$6</f>
        <v>1202.20530371507</v>
      </c>
      <c r="DI217" s="0" t="n">
        <f aca="false">CY217*'Dist Horaria'!$Q$6</f>
        <v>1202.20530371507</v>
      </c>
      <c r="DJ217" s="0" t="n">
        <f aca="false">CY217*'Dist Horaria'!$R$6</f>
        <v>1202.20530371507</v>
      </c>
      <c r="DK217" s="0" t="n">
        <f aca="false">CY217*'Dist Horaria'!$S$6</f>
        <v>1202.20530371507</v>
      </c>
      <c r="DL217" s="0" t="n">
        <f aca="false">CY217*'Dist Horaria'!$T$6</f>
        <v>1202.20530371507</v>
      </c>
      <c r="DM217" s="0" t="n">
        <f aca="false">CY217*'Dist Horaria'!$U$6</f>
        <v>1202.20530371507</v>
      </c>
      <c r="DN217" s="0" t="n">
        <f aca="false">CY217*'Dist Horaria'!$V$6</f>
        <v>1202.20530371507</v>
      </c>
      <c r="DO217" s="0" t="n">
        <f aca="false">CY217*'Dist Horaria'!$W$6</f>
        <v>1202.20530371507</v>
      </c>
      <c r="DP217" s="0" t="n">
        <f aca="false">CY217*'Dist Horaria'!$X$6</f>
        <v>1831.93189137534</v>
      </c>
      <c r="DQ217" s="0" t="n">
        <f aca="false">CY217*'Dist Horaria'!$Y$6</f>
        <v>1831.93189137534</v>
      </c>
      <c r="DR217" s="0" t="n">
        <f aca="false">CY217*'Dist Horaria'!$Z$6</f>
        <v>1831.93189137534</v>
      </c>
      <c r="DS217" s="0" t="n">
        <f aca="false">CY217*'Dist Horaria'!$AA$6</f>
        <v>686.974459265753</v>
      </c>
      <c r="DT217" s="0" t="n">
        <f aca="false">CY217*'Dist Horaria'!$AB$6</f>
        <v>686.974459265753</v>
      </c>
      <c r="DU217" s="0" t="n">
        <f aca="false">CY217*'Dist Horaria'!$AC$6</f>
        <v>686.974459265753</v>
      </c>
      <c r="DV217" s="0" t="n">
        <f aca="false">CY217*'Dist Horaria'!$AD$6</f>
        <v>686.974459265753</v>
      </c>
      <c r="DW217" s="0" t="n">
        <f aca="false">CY217*'Dist Horaria'!$AE$6</f>
        <v>686.974459265753</v>
      </c>
      <c r="DX217" s="0" t="n">
        <f aca="false">AX217*1000000</f>
        <v>1592.98425336986</v>
      </c>
      <c r="DY217" s="0" t="n">
        <f aca="false">DX217*'Dist Horaria'!$H$6</f>
        <v>39.8246063342466</v>
      </c>
      <c r="DZ217" s="0" t="n">
        <f aca="false">DX217*'Dist Horaria'!$I$6</f>
        <v>39.8246063342466</v>
      </c>
      <c r="EA217" s="0" t="n">
        <f aca="false">DX217*'Dist Horaria'!$J$6</f>
        <v>39.8246063342466</v>
      </c>
      <c r="EB217" s="0" t="n">
        <f aca="false">DX217*'Dist Horaria'!$K$6</f>
        <v>39.8246063342466</v>
      </c>
      <c r="EC217" s="0" t="n">
        <f aca="false">DX217*'Dist Horaria'!$L$6</f>
        <v>39.8246063342466</v>
      </c>
      <c r="ED217" s="0" t="n">
        <f aca="false">DX217*'Dist Horaria'!$M$6</f>
        <v>106.198950224658</v>
      </c>
      <c r="EE217" s="0" t="n">
        <f aca="false">DX217*'Dist Horaria'!$N$6</f>
        <v>106.198950224658</v>
      </c>
      <c r="EF217" s="0" t="n">
        <f aca="false">DX217*'Dist Horaria'!$O$6</f>
        <v>106.198950224658</v>
      </c>
      <c r="EG217" s="0" t="n">
        <f aca="false">DX217*'Dist Horaria'!$P$6</f>
        <v>69.6930610849315</v>
      </c>
      <c r="EH217" s="0" t="n">
        <f aca="false">DX217*'Dist Horaria'!$Q$6</f>
        <v>69.6930610849315</v>
      </c>
      <c r="EI217" s="0" t="n">
        <f aca="false">DX217*'Dist Horaria'!$R$6</f>
        <v>69.6930610849315</v>
      </c>
      <c r="EJ217" s="0" t="n">
        <f aca="false">DX217*'Dist Horaria'!$S$6</f>
        <v>69.6930610849315</v>
      </c>
      <c r="EK217" s="0" t="n">
        <f aca="false">DX217*'Dist Horaria'!$T$6</f>
        <v>69.6930610849315</v>
      </c>
      <c r="EL217" s="0" t="n">
        <f aca="false">DX217*'Dist Horaria'!$U$6</f>
        <v>69.6930610849315</v>
      </c>
      <c r="EM217" s="0" t="n">
        <f aca="false">DX217*'Dist Horaria'!$V$6</f>
        <v>69.6930610849315</v>
      </c>
      <c r="EN217" s="0" t="n">
        <f aca="false">DX217*'Dist Horaria'!$W$6</f>
        <v>69.6930610849315</v>
      </c>
      <c r="EO217" s="0" t="n">
        <f aca="false">DX217*'Dist Horaria'!$X$6</f>
        <v>106.198950224658</v>
      </c>
      <c r="EP217" s="0" t="n">
        <f aca="false">DX217*'Dist Horaria'!$Y$6</f>
        <v>106.198950224658</v>
      </c>
      <c r="EQ217" s="0" t="n">
        <f aca="false">DX217*'Dist Horaria'!$Z$6</f>
        <v>106.198950224658</v>
      </c>
      <c r="ER217" s="0" t="n">
        <f aca="false">DX217*'Dist Horaria'!$AA$6</f>
        <v>39.8246063342466</v>
      </c>
      <c r="ES217" s="0" t="n">
        <f aca="false">DX217*'Dist Horaria'!$AB$6</f>
        <v>39.8246063342466</v>
      </c>
      <c r="ET217" s="0" t="n">
        <f aca="false">DX217*'Dist Horaria'!$AC$6</f>
        <v>39.8246063342466</v>
      </c>
      <c r="EU217" s="0" t="n">
        <f aca="false">DX217*'Dist Horaria'!$AD$6</f>
        <v>39.8246063342466</v>
      </c>
      <c r="EV217" s="0" t="n">
        <f aca="false">DX217*'Dist Horaria'!$AE$6</f>
        <v>39.8246063342466</v>
      </c>
      <c r="EW217" s="0" t="n">
        <f aca="false">BB217+CA217+CZ217+DY217</f>
        <v>1535.96992549272</v>
      </c>
      <c r="EX217" s="0" t="n">
        <f aca="false">BC217+CB217+DA217+DZ217</f>
        <v>1531.89239653629</v>
      </c>
      <c r="EY217" s="0" t="n">
        <f aca="false">BD217+CC217+DB217+EA217</f>
        <v>1528.04371035204</v>
      </c>
      <c r="EZ217" s="0" t="n">
        <f aca="false">BE217+CD217+DC217+EB217</f>
        <v>1524.76478003865</v>
      </c>
      <c r="FA217" s="0" t="n">
        <f aca="false">BF217+CE217+DD217+EC217</f>
        <v>1522.36866506842</v>
      </c>
      <c r="FB217" s="0" t="n">
        <f aca="false">BG217+CF217+DE217+ED217</f>
        <v>3826.76727343763</v>
      </c>
      <c r="FC217" s="0" t="n">
        <f aca="false">BH217+CG217+DF217+EE217</f>
        <v>3832.96464294694</v>
      </c>
      <c r="FD217" s="0" t="n">
        <f aca="false">BI217+CH217+DG217+EF217</f>
        <v>3832.96464294694</v>
      </c>
      <c r="FE217" s="0" t="n">
        <f aca="false">BJ217+CI217+DH217+EG217</f>
        <v>2611.07535121775</v>
      </c>
      <c r="FF217" s="0" t="n">
        <f aca="false">BK217+CJ217+DI217+EH217</f>
        <v>2631.15805934387</v>
      </c>
      <c r="FG217" s="0" t="n">
        <f aca="false">BL217+CK217+DJ217+EI217</f>
        <v>2645.76366525377</v>
      </c>
      <c r="FH217" s="0" t="n">
        <f aca="false">BM217+CL217+DK217+EJ217</f>
        <v>2653.06646820872</v>
      </c>
      <c r="FI217" s="0" t="n">
        <f aca="false">BN217+CM217+DL217+EK217</f>
        <v>2654.89216894746</v>
      </c>
      <c r="FJ217" s="0" t="n">
        <f aca="false">BO217+CN217+DM217+EL217</f>
        <v>2653.06646820872</v>
      </c>
      <c r="FK217" s="0" t="n">
        <f aca="false">BP217+CO217+DN217+EM217</f>
        <v>2649.41506673124</v>
      </c>
      <c r="FL217" s="0" t="n">
        <f aca="false">BQ217+CP217+DO217+EN217</f>
        <v>2643.93796451503</v>
      </c>
      <c r="FM217" s="0" t="n">
        <f aca="false">BR217+CQ217+DP217+EO217</f>
        <v>3907.87026939811</v>
      </c>
      <c r="FN217" s="0" t="n">
        <f aca="false">BS217+CR217+DQ217+EP217</f>
        <v>3902.88845032941</v>
      </c>
      <c r="FO217" s="0" t="n">
        <f aca="false">BT217+CS217+DR217+EQ217</f>
        <v>3875.77192152595</v>
      </c>
      <c r="FP217" s="0" t="n">
        <f aca="false">BU217+CT217+DS217+ER217</f>
        <v>1560.72445531352</v>
      </c>
      <c r="FQ217" s="0" t="n">
        <f aca="false">BV217+CU217+DT217+ES217</f>
        <v>1541.24647504163</v>
      </c>
      <c r="FR217" s="0" t="n">
        <f aca="false">BW217+CV217+DU217+ET217</f>
        <v>1554.46592709947</v>
      </c>
      <c r="FS217" s="0" t="n">
        <f aca="false">BX217+CW217+DV217+EU217</f>
        <v>1549.95537722563</v>
      </c>
      <c r="FT217" s="0" t="n">
        <f aca="false">BY217+CX217+DW217+EV217</f>
        <v>1545.1834787494</v>
      </c>
      <c r="FU217" s="0" t="n">
        <f aca="false">AM217*'Dist Horaria'!$H$10</f>
        <v>0.86537202992657</v>
      </c>
      <c r="FV217" s="0" t="n">
        <f aca="false">AM217*'Dist Horaria'!$I$10</f>
        <v>0.809892714941289</v>
      </c>
      <c r="FW217" s="0" t="n">
        <f aca="false">AM217*'Dist Horaria'!$J$10</f>
        <v>0.806386615449811</v>
      </c>
      <c r="FX217" s="0" t="n">
        <f aca="false">AM217*'Dist Horaria'!$K$10</f>
        <v>0.783195213502451</v>
      </c>
      <c r="FY217" s="0" t="n">
        <f aca="false">AM217*'Dist Horaria'!$L$10</f>
        <v>0.783508635740391</v>
      </c>
      <c r="FZ217" s="0" t="n">
        <f aca="false">AM217*'Dist Horaria'!$M$10</f>
        <v>0.83838648369051</v>
      </c>
      <c r="GA217" s="0" t="n">
        <f aca="false">AM217*'Dist Horaria'!$N$10</f>
        <v>0.79314826744258</v>
      </c>
      <c r="GB217" s="0" t="n">
        <f aca="false">AM217*'Dist Horaria'!$O$10</f>
        <v>0.779610704226187</v>
      </c>
      <c r="GC217" s="0" t="n">
        <f aca="false">AM217*'Dist Horaria'!$P$10</f>
        <v>0.791708477258879</v>
      </c>
      <c r="GD217" s="0" t="n">
        <f aca="false">AM217*'Dist Horaria'!$Q$10</f>
        <v>0.716469462705182</v>
      </c>
      <c r="GE217" s="0" t="n">
        <f aca="false">AM217*'Dist Horaria'!$R$10</f>
        <v>0.874200342679958</v>
      </c>
      <c r="GF217" s="0" t="n">
        <f aca="false">AM217*'Dist Horaria'!$S$10</f>
        <v>0.746601052436193</v>
      </c>
      <c r="GG217" s="0" t="n">
        <f aca="false">AR217*'Dist Horaria'!$H$10</f>
        <v>0.905204145173029</v>
      </c>
      <c r="GH217" s="0" t="n">
        <f aca="false">AR217*'Dist Horaria'!$I$10</f>
        <v>0.847171178819474</v>
      </c>
      <c r="GI217" s="0" t="n">
        <f aca="false">AR217*'Dist Horaria'!$J$10</f>
        <v>0.84350369745502</v>
      </c>
      <c r="GJ217" s="0" t="n">
        <f aca="false">AR217*'Dist Horaria'!$K$10</f>
        <v>0.819244820984394</v>
      </c>
      <c r="GK217" s="0" t="n">
        <f aca="false">AR217*'Dist Horaria'!$L$10</f>
        <v>0.819572669700508</v>
      </c>
      <c r="GL217" s="0" t="n">
        <f aca="false">AR217*'Dist Horaria'!$M$10</f>
        <v>0.876976484158017</v>
      </c>
      <c r="GM217" s="0" t="n">
        <f aca="false">AR217*'Dist Horaria'!$N$10</f>
        <v>0.829656002964125</v>
      </c>
      <c r="GN217" s="0" t="n">
        <f aca="false">AR217*'Dist Horaria'!$O$10</f>
        <v>0.81549532071968</v>
      </c>
      <c r="GO217" s="0" t="n">
        <f aca="false">AR217*'Dist Horaria'!$P$10</f>
        <v>0.82814994083432</v>
      </c>
      <c r="GP217" s="0" t="n">
        <f aca="false">AR217*'Dist Horaria'!$Q$10</f>
        <v>0.749447757845438</v>
      </c>
      <c r="GQ217" s="0" t="n">
        <f aca="false">AR217*'Dist Horaria'!$R$10</f>
        <v>0.914438815376005</v>
      </c>
      <c r="GR217" s="0" t="n">
        <f aca="false">AR217*'Dist Horaria'!$S$10</f>
        <v>0.78096627124999</v>
      </c>
      <c r="GS217" s="0" t="n">
        <f aca="false">AW217*'Dist Horaria'!$H$10</f>
        <v>0.0524756026187263</v>
      </c>
      <c r="GT217" s="0" t="n">
        <f aca="false">AW217*'Dist Horaria'!$I$10</f>
        <v>0.0491113726851869</v>
      </c>
      <c r="GU217" s="0" t="n">
        <f aca="false">AW217*'Dist Horaria'!$J$10</f>
        <v>0.0488987650698563</v>
      </c>
      <c r="GV217" s="0" t="n">
        <f aca="false">AW217*'Dist Horaria'!$K$10</f>
        <v>0.0474924533903996</v>
      </c>
      <c r="GW217" s="0" t="n">
        <f aca="false">AW217*'Dist Horaria'!$L$10</f>
        <v>0.047511459113073</v>
      </c>
      <c r="GX217" s="0" t="n">
        <f aca="false">AW217*'Dist Horaria'!$M$10</f>
        <v>0.0508392164729285</v>
      </c>
      <c r="GY217" s="0" t="n">
        <f aca="false">AW217*'Dist Horaria'!$N$10</f>
        <v>0.0480960001718334</v>
      </c>
      <c r="GZ217" s="0" t="n">
        <f aca="false">AW217*'Dist Horaria'!$O$10</f>
        <v>0.0472750910562133</v>
      </c>
      <c r="HA217" s="0" t="n">
        <f aca="false">AW217*'Dist Horaria'!$P$10</f>
        <v>0.0480086922222794</v>
      </c>
      <c r="HB217" s="0" t="n">
        <f aca="false">AW217*'Dist Horaria'!$Q$10</f>
        <v>0.0434462468316196</v>
      </c>
      <c r="HC217" s="0" t="n">
        <f aca="false">AW217*'Dist Horaria'!$R$10</f>
        <v>0.0530109458188988</v>
      </c>
      <c r="HD217" s="0" t="n">
        <f aca="false">AW217*'Dist Horaria'!$S$10</f>
        <v>0.0452734070289849</v>
      </c>
    </row>
    <row r="218" customFormat="false" ht="13.8" hidden="false" customHeight="false" outlineLevel="0" collapsed="false">
      <c r="A218" s="0" t="n">
        <v>4.6992960471035</v>
      </c>
      <c r="B218" s="0" t="n">
        <v>-74.0717636903063</v>
      </c>
      <c r="C218" s="0" t="n">
        <v>32</v>
      </c>
      <c r="D218" s="0" t="n">
        <v>35</v>
      </c>
      <c r="E218" s="0" t="n">
        <v>2451</v>
      </c>
      <c r="F218" s="0" t="n">
        <v>121</v>
      </c>
      <c r="G218" s="0" t="s">
        <v>682</v>
      </c>
      <c r="H218" s="1" t="n">
        <v>41020</v>
      </c>
      <c r="I218" s="0" t="s">
        <v>1171</v>
      </c>
      <c r="J218" s="0" t="s">
        <v>1172</v>
      </c>
      <c r="L218" s="0" t="s">
        <v>1173</v>
      </c>
      <c r="M218" s="0" t="s">
        <v>1108</v>
      </c>
      <c r="N218" s="0" t="n">
        <v>8</v>
      </c>
      <c r="O218" s="0" t="s">
        <v>231</v>
      </c>
      <c r="P218" s="0" t="s">
        <v>85</v>
      </c>
      <c r="Q218" s="0" t="s">
        <v>86</v>
      </c>
      <c r="R218" s="0" t="s">
        <v>87</v>
      </c>
      <c r="S218" s="0" t="n">
        <v>365</v>
      </c>
      <c r="T218" s="0" t="n">
        <v>24</v>
      </c>
      <c r="U218" s="0" t="n">
        <v>3</v>
      </c>
      <c r="V218" s="0" t="n">
        <v>21933</v>
      </c>
      <c r="W218" s="0" t="n">
        <f aca="false">V218*12</f>
        <v>263196</v>
      </c>
      <c r="X218" s="0" t="n">
        <v>1</v>
      </c>
      <c r="Y218" s="0" t="s">
        <v>758</v>
      </c>
      <c r="Z218" s="0" t="n">
        <v>22876</v>
      </c>
      <c r="AB218" s="0" t="n">
        <v>0.005</v>
      </c>
      <c r="AC218" s="0" t="n">
        <v>0</v>
      </c>
      <c r="AD218" s="0" t="n">
        <v>1492.87342669296</v>
      </c>
      <c r="AE218" s="0" t="n">
        <v>0.677764535718602</v>
      </c>
      <c r="AF218" s="0" t="n">
        <f aca="false">AE218/S218</f>
        <v>0.00185688913895507</v>
      </c>
      <c r="AG218" s="0" t="n">
        <f aca="false">AE218*EXP(AB218*AC218)</f>
        <v>0.677764535718602</v>
      </c>
      <c r="AH218" s="0" t="n">
        <f aca="false">AG218/S218</f>
        <v>0.00185688913895507</v>
      </c>
      <c r="AI218" s="0" t="s">
        <v>90</v>
      </c>
      <c r="AJ218" s="0" t="n">
        <f aca="false">IF(AI218="A",'FE DISTRIBUCIÓN'!$C$2,'FE DISTRIBUCIÓN'!$C$3)</f>
        <v>4.994E-006</v>
      </c>
      <c r="AK218" s="0" t="n">
        <f aca="false">W218*AJ218</f>
        <v>1.314400824</v>
      </c>
      <c r="AL218" s="0" t="n">
        <f aca="false">AK218/365</f>
        <v>0.00360109814794521</v>
      </c>
      <c r="AM218" s="0" t="n">
        <f aca="false">AK218*EXP(AB218*AC218)</f>
        <v>1.314400824</v>
      </c>
      <c r="AN218" s="0" t="n">
        <f aca="false">AM218/365</f>
        <v>0.00360109814794521</v>
      </c>
      <c r="AO218" s="0" t="n">
        <v>5.223868284E-006</v>
      </c>
      <c r="AP218" s="0" t="n">
        <f aca="false">AO218*W218</f>
        <v>1.37490123687566</v>
      </c>
      <c r="AQ218" s="0" t="n">
        <f aca="false">AP218/365</f>
        <v>0.00376685270376894</v>
      </c>
      <c r="AR218" s="0" t="n">
        <f aca="false">AP218*EXP(AB218*AC218)</f>
        <v>1.37490123687566</v>
      </c>
      <c r="AS218" s="0" t="n">
        <f aca="false">AR218/365</f>
        <v>0.00376685270376894</v>
      </c>
      <c r="AT218" s="0" t="n">
        <v>3.02832944E-007</v>
      </c>
      <c r="AU218" s="0" t="n">
        <f aca="false">AT218*W218</f>
        <v>0.079704419529024</v>
      </c>
      <c r="AV218" s="0" t="n">
        <f aca="false">AU218/365</f>
        <v>0.000218368272682258</v>
      </c>
      <c r="AW218" s="0" t="n">
        <f aca="false">AU218*EXP(AB218*AC218)</f>
        <v>0.079704419529024</v>
      </c>
      <c r="AX218" s="0" t="n">
        <f aca="false">AW218/365</f>
        <v>0.000218368272682258</v>
      </c>
      <c r="AY218" s="0" t="n">
        <f aca="false">AW218+AR218+AM218+AG218</f>
        <v>3.44677101612329</v>
      </c>
      <c r="AZ218" s="0" t="n">
        <f aca="false">AH218+AN218+AS218+AX218</f>
        <v>0.00944320826335148</v>
      </c>
      <c r="BA218" s="0" t="n">
        <f aca="false">AH218*1000000</f>
        <v>1856.88913895507</v>
      </c>
      <c r="BB218" s="0" t="n">
        <f aca="false">BA218*'Dist Horaria'!$H$3</f>
        <v>64.7024506118387</v>
      </c>
      <c r="BC218" s="0" t="n">
        <f aca="false">BA218*'Dist Horaria'!$I$3</f>
        <v>62.9715994835451</v>
      </c>
      <c r="BD218" s="0" t="n">
        <f aca="false">BA218*'Dist Horaria'!$J$3</f>
        <v>61.3378887495143</v>
      </c>
      <c r="BE218" s="0" t="n">
        <f aca="false">BA218*'Dist Horaria'!$K$3</f>
        <v>59.946031010877</v>
      </c>
      <c r="BF218" s="0" t="n">
        <f aca="false">BA218*'Dist Horaria'!$L$3</f>
        <v>58.9289154136485</v>
      </c>
      <c r="BG218" s="0" t="n">
        <f aca="false">BA218*'Dist Horaria'!$M$3</f>
        <v>58.2885750431593</v>
      </c>
      <c r="BH218" s="0" t="n">
        <f aca="false">BA218*'Dist Horaria'!$N$3</f>
        <v>60.9192673379868</v>
      </c>
      <c r="BI218" s="0" t="n">
        <f aca="false">BA218*'Dist Horaria'!$O$3</f>
        <v>60.9192673379868</v>
      </c>
      <c r="BJ218" s="0" t="n">
        <f aca="false">BA218*'Dist Horaria'!$P$3</f>
        <v>80.5982462914573</v>
      </c>
      <c r="BK218" s="0" t="n">
        <f aca="false">BA218*'Dist Horaria'!$Q$3</f>
        <v>89.1230608030537</v>
      </c>
      <c r="BL218" s="0" t="n">
        <f aca="false">BA218*'Dist Horaria'!$R$3</f>
        <v>95.3229259023966</v>
      </c>
      <c r="BM218" s="0" t="n">
        <f aca="false">BA218*'Dist Horaria'!$S$3</f>
        <v>98.4228584520681</v>
      </c>
      <c r="BN218" s="0" t="n">
        <f aca="false">BA218*'Dist Horaria'!$T$3</f>
        <v>99.1978415894859</v>
      </c>
      <c r="BO218" s="0" t="n">
        <f aca="false">BA218*'Dist Horaria'!$U$3</f>
        <v>98.4228584520681</v>
      </c>
      <c r="BP218" s="0" t="n">
        <f aca="false">BA218*'Dist Horaria'!$V$3</f>
        <v>96.8728921772323</v>
      </c>
      <c r="BQ218" s="0" t="n">
        <f aca="false">BA218*'Dist Horaria'!$W$3</f>
        <v>94.5479427649788</v>
      </c>
      <c r="BR218" s="0" t="n">
        <f aca="false">BA218*'Dist Horaria'!$X$3</f>
        <v>92.71560513074</v>
      </c>
      <c r="BS218" s="0" t="n">
        <f aca="false">BA218*'Dist Horaria'!$Y$3</f>
        <v>90.6008961370984</v>
      </c>
      <c r="BT218" s="0" t="n">
        <f aca="false">BA218*'Dist Horaria'!$Z$3</f>
        <v>79.0903281003439</v>
      </c>
      <c r="BU218" s="0" t="n">
        <f aca="false">BA218*'Dist Horaria'!$AA$3</f>
        <v>75.210384786796</v>
      </c>
      <c r="BV218" s="0" t="n">
        <f aca="false">BA218*'Dist Horaria'!$AB$3</f>
        <v>66.9422683636689</v>
      </c>
      <c r="BW218" s="0" t="n">
        <f aca="false">BA218*'Dist Horaria'!$AC$3</f>
        <v>72.5537315204463</v>
      </c>
      <c r="BX218" s="0" t="n">
        <f aca="false">BA218*'Dist Horaria'!$AD$3</f>
        <v>70.6390693753635</v>
      </c>
      <c r="BY218" s="0" t="n">
        <f aca="false">BA218*'Dist Horaria'!$AE$3</f>
        <v>68.6134685887285</v>
      </c>
      <c r="BZ218" s="0" t="n">
        <f aca="false">AN218*1000000</f>
        <v>3601.09814794521</v>
      </c>
      <c r="CA218" s="0" t="n">
        <f aca="false">BZ218*'Dist Horaria'!$H$6</f>
        <v>90.0274536986302</v>
      </c>
      <c r="CB218" s="0" t="n">
        <f aca="false">BZ218*'Dist Horaria'!$I$6</f>
        <v>90.0274536986302</v>
      </c>
      <c r="CC218" s="0" t="n">
        <f aca="false">BZ218*'Dist Horaria'!$J$6</f>
        <v>90.0274536986302</v>
      </c>
      <c r="CD218" s="0" t="n">
        <f aca="false">BZ218*'Dist Horaria'!$K$6</f>
        <v>90.0274536986302</v>
      </c>
      <c r="CE218" s="0" t="n">
        <f aca="false">BZ218*'Dist Horaria'!$L$6</f>
        <v>90.0274536986302</v>
      </c>
      <c r="CF218" s="0" t="n">
        <f aca="false">BZ218*'Dist Horaria'!$M$6</f>
        <v>240.073209863014</v>
      </c>
      <c r="CG218" s="0" t="n">
        <f aca="false">BZ218*'Dist Horaria'!$N$6</f>
        <v>240.073209863014</v>
      </c>
      <c r="CH218" s="0" t="n">
        <f aca="false">BZ218*'Dist Horaria'!$O$6</f>
        <v>240.073209863014</v>
      </c>
      <c r="CI218" s="0" t="n">
        <f aca="false">BZ218*'Dist Horaria'!$P$6</f>
        <v>157.548043972603</v>
      </c>
      <c r="CJ218" s="0" t="n">
        <f aca="false">BZ218*'Dist Horaria'!$Q$6</f>
        <v>157.548043972603</v>
      </c>
      <c r="CK218" s="0" t="n">
        <f aca="false">BZ218*'Dist Horaria'!$R$6</f>
        <v>157.548043972603</v>
      </c>
      <c r="CL218" s="0" t="n">
        <f aca="false">BZ218*'Dist Horaria'!$S$6</f>
        <v>157.548043972603</v>
      </c>
      <c r="CM218" s="0" t="n">
        <f aca="false">BZ218*'Dist Horaria'!$T$6</f>
        <v>157.548043972603</v>
      </c>
      <c r="CN218" s="0" t="n">
        <f aca="false">BZ218*'Dist Horaria'!$U$6</f>
        <v>157.548043972603</v>
      </c>
      <c r="CO218" s="0" t="n">
        <f aca="false">BZ218*'Dist Horaria'!$V$6</f>
        <v>157.548043972603</v>
      </c>
      <c r="CP218" s="0" t="n">
        <f aca="false">BZ218*'Dist Horaria'!$W$6</f>
        <v>157.548043972603</v>
      </c>
      <c r="CQ218" s="0" t="n">
        <f aca="false">BZ218*'Dist Horaria'!$X$6</f>
        <v>240.073209863014</v>
      </c>
      <c r="CR218" s="0" t="n">
        <f aca="false">BZ218*'Dist Horaria'!$Y$6</f>
        <v>240.073209863014</v>
      </c>
      <c r="CS218" s="0" t="n">
        <f aca="false">BZ218*'Dist Horaria'!$Z$6</f>
        <v>240.073209863014</v>
      </c>
      <c r="CT218" s="0" t="n">
        <f aca="false">BZ218*'Dist Horaria'!$AA$6</f>
        <v>90.0274536986302</v>
      </c>
      <c r="CU218" s="0" t="n">
        <f aca="false">BZ218*'Dist Horaria'!$AB$6</f>
        <v>90.0274536986302</v>
      </c>
      <c r="CV218" s="0" t="n">
        <f aca="false">BZ218*'Dist Horaria'!$AC$6</f>
        <v>90.0274536986302</v>
      </c>
      <c r="CW218" s="0" t="n">
        <f aca="false">BZ218*'Dist Horaria'!$AD$6</f>
        <v>90.0274536986302</v>
      </c>
      <c r="CX218" s="0" t="n">
        <f aca="false">BZ218*'Dist Horaria'!$AE$6</f>
        <v>90.0274536986302</v>
      </c>
      <c r="CY218" s="0" t="n">
        <f aca="false">AS218*1000000</f>
        <v>3766.85270376894</v>
      </c>
      <c r="CZ218" s="0" t="n">
        <f aca="false">CY218*'Dist Horaria'!$H$6</f>
        <v>94.1713175942236</v>
      </c>
      <c r="DA218" s="0" t="n">
        <f aca="false">CY218*'Dist Horaria'!$I$6</f>
        <v>94.1713175942236</v>
      </c>
      <c r="DB218" s="0" t="n">
        <f aca="false">CY218*'Dist Horaria'!$J$6</f>
        <v>94.1713175942236</v>
      </c>
      <c r="DC218" s="0" t="n">
        <f aca="false">CY218*'Dist Horaria'!$K$6</f>
        <v>94.1713175942236</v>
      </c>
      <c r="DD218" s="0" t="n">
        <f aca="false">CY218*'Dist Horaria'!$L$6</f>
        <v>94.1713175942236</v>
      </c>
      <c r="DE218" s="0" t="n">
        <f aca="false">CY218*'Dist Horaria'!$M$6</f>
        <v>251.123513584596</v>
      </c>
      <c r="DF218" s="0" t="n">
        <f aca="false">CY218*'Dist Horaria'!$N$6</f>
        <v>251.123513584596</v>
      </c>
      <c r="DG218" s="0" t="n">
        <f aca="false">CY218*'Dist Horaria'!$O$6</f>
        <v>251.123513584596</v>
      </c>
      <c r="DH218" s="0" t="n">
        <f aca="false">CY218*'Dist Horaria'!$P$6</f>
        <v>164.799805789891</v>
      </c>
      <c r="DI218" s="0" t="n">
        <f aca="false">CY218*'Dist Horaria'!$Q$6</f>
        <v>164.799805789891</v>
      </c>
      <c r="DJ218" s="0" t="n">
        <f aca="false">CY218*'Dist Horaria'!$R$6</f>
        <v>164.799805789891</v>
      </c>
      <c r="DK218" s="0" t="n">
        <f aca="false">CY218*'Dist Horaria'!$S$6</f>
        <v>164.799805789891</v>
      </c>
      <c r="DL218" s="0" t="n">
        <f aca="false">CY218*'Dist Horaria'!$T$6</f>
        <v>164.799805789891</v>
      </c>
      <c r="DM218" s="0" t="n">
        <f aca="false">CY218*'Dist Horaria'!$U$6</f>
        <v>164.799805789891</v>
      </c>
      <c r="DN218" s="0" t="n">
        <f aca="false">CY218*'Dist Horaria'!$V$6</f>
        <v>164.799805789891</v>
      </c>
      <c r="DO218" s="0" t="n">
        <f aca="false">CY218*'Dist Horaria'!$W$6</f>
        <v>164.799805789891</v>
      </c>
      <c r="DP218" s="0" t="n">
        <f aca="false">CY218*'Dist Horaria'!$X$6</f>
        <v>251.123513584596</v>
      </c>
      <c r="DQ218" s="0" t="n">
        <f aca="false">CY218*'Dist Horaria'!$Y$6</f>
        <v>251.123513584596</v>
      </c>
      <c r="DR218" s="0" t="n">
        <f aca="false">CY218*'Dist Horaria'!$Z$6</f>
        <v>251.123513584596</v>
      </c>
      <c r="DS218" s="0" t="n">
        <f aca="false">CY218*'Dist Horaria'!$AA$6</f>
        <v>94.1713175942236</v>
      </c>
      <c r="DT218" s="0" t="n">
        <f aca="false">CY218*'Dist Horaria'!$AB$6</f>
        <v>94.1713175942236</v>
      </c>
      <c r="DU218" s="0" t="n">
        <f aca="false">CY218*'Dist Horaria'!$AC$6</f>
        <v>94.1713175942236</v>
      </c>
      <c r="DV218" s="0" t="n">
        <f aca="false">CY218*'Dist Horaria'!$AD$6</f>
        <v>94.1713175942236</v>
      </c>
      <c r="DW218" s="0" t="n">
        <f aca="false">CY218*'Dist Horaria'!$AE$6</f>
        <v>94.1713175942236</v>
      </c>
      <c r="DX218" s="0" t="n">
        <f aca="false">AX218*1000000</f>
        <v>218.368272682258</v>
      </c>
      <c r="DY218" s="0" t="n">
        <f aca="false">DX218*'Dist Horaria'!$H$6</f>
        <v>5.45920681705644</v>
      </c>
      <c r="DZ218" s="0" t="n">
        <f aca="false">DX218*'Dist Horaria'!$I$6</f>
        <v>5.45920681705644</v>
      </c>
      <c r="EA218" s="0" t="n">
        <f aca="false">DX218*'Dist Horaria'!$J$6</f>
        <v>5.45920681705644</v>
      </c>
      <c r="EB218" s="0" t="n">
        <f aca="false">DX218*'Dist Horaria'!$K$6</f>
        <v>5.45920681705644</v>
      </c>
      <c r="EC218" s="0" t="n">
        <f aca="false">DX218*'Dist Horaria'!$L$6</f>
        <v>5.45920681705644</v>
      </c>
      <c r="ED218" s="0" t="n">
        <f aca="false">DX218*'Dist Horaria'!$M$6</f>
        <v>14.5578848454838</v>
      </c>
      <c r="EE218" s="0" t="n">
        <f aca="false">DX218*'Dist Horaria'!$N$6</f>
        <v>14.5578848454838</v>
      </c>
      <c r="EF218" s="0" t="n">
        <f aca="false">DX218*'Dist Horaria'!$O$6</f>
        <v>14.5578848454838</v>
      </c>
      <c r="EG218" s="0" t="n">
        <f aca="false">DX218*'Dist Horaria'!$P$6</f>
        <v>9.55361192984877</v>
      </c>
      <c r="EH218" s="0" t="n">
        <f aca="false">DX218*'Dist Horaria'!$Q$6</f>
        <v>9.55361192984877</v>
      </c>
      <c r="EI218" s="0" t="n">
        <f aca="false">DX218*'Dist Horaria'!$R$6</f>
        <v>9.55361192984877</v>
      </c>
      <c r="EJ218" s="0" t="n">
        <f aca="false">DX218*'Dist Horaria'!$S$6</f>
        <v>9.55361192984877</v>
      </c>
      <c r="EK218" s="0" t="n">
        <f aca="false">DX218*'Dist Horaria'!$T$6</f>
        <v>9.55361192984877</v>
      </c>
      <c r="EL218" s="0" t="n">
        <f aca="false">DX218*'Dist Horaria'!$U$6</f>
        <v>9.55361192984877</v>
      </c>
      <c r="EM218" s="0" t="n">
        <f aca="false">DX218*'Dist Horaria'!$V$6</f>
        <v>9.55361192984877</v>
      </c>
      <c r="EN218" s="0" t="n">
        <f aca="false">DX218*'Dist Horaria'!$W$6</f>
        <v>9.55361192984877</v>
      </c>
      <c r="EO218" s="0" t="n">
        <f aca="false">DX218*'Dist Horaria'!$X$6</f>
        <v>14.5578848454838</v>
      </c>
      <c r="EP218" s="0" t="n">
        <f aca="false">DX218*'Dist Horaria'!$Y$6</f>
        <v>14.5578848454838</v>
      </c>
      <c r="EQ218" s="0" t="n">
        <f aca="false">DX218*'Dist Horaria'!$Z$6</f>
        <v>14.5578848454838</v>
      </c>
      <c r="ER218" s="0" t="n">
        <f aca="false">DX218*'Dist Horaria'!$AA$6</f>
        <v>5.45920681705644</v>
      </c>
      <c r="ES218" s="0" t="n">
        <f aca="false">DX218*'Dist Horaria'!$AB$6</f>
        <v>5.45920681705644</v>
      </c>
      <c r="ET218" s="0" t="n">
        <f aca="false">DX218*'Dist Horaria'!$AC$6</f>
        <v>5.45920681705644</v>
      </c>
      <c r="EU218" s="0" t="n">
        <f aca="false">DX218*'Dist Horaria'!$AD$6</f>
        <v>5.45920681705644</v>
      </c>
      <c r="EV218" s="0" t="n">
        <f aca="false">DX218*'Dist Horaria'!$AE$6</f>
        <v>5.45920681705644</v>
      </c>
      <c r="EW218" s="0" t="n">
        <f aca="false">BB218+CA218+CZ218+DY218</f>
        <v>254.360428721749</v>
      </c>
      <c r="EX218" s="0" t="n">
        <f aca="false">BC218+CB218+DA218+DZ218</f>
        <v>252.629577593455</v>
      </c>
      <c r="EY218" s="0" t="n">
        <f aca="false">BD218+CC218+DB218+EA218</f>
        <v>250.995866859424</v>
      </c>
      <c r="EZ218" s="0" t="n">
        <f aca="false">BE218+CD218+DC218+EB218</f>
        <v>249.604009120787</v>
      </c>
      <c r="FA218" s="0" t="n">
        <f aca="false">BF218+CE218+DD218+EC218</f>
        <v>248.586893523559</v>
      </c>
      <c r="FB218" s="0" t="n">
        <f aca="false">BG218+CF218+DE218+ED218</f>
        <v>564.043183336253</v>
      </c>
      <c r="FC218" s="0" t="n">
        <f aca="false">BH218+CG218+DF218+EE218</f>
        <v>566.673875631081</v>
      </c>
      <c r="FD218" s="0" t="n">
        <f aca="false">BI218+CH218+DG218+EF218</f>
        <v>566.673875631081</v>
      </c>
      <c r="FE218" s="0" t="n">
        <f aca="false">BJ218+CI218+DH218+EG218</f>
        <v>412.4997079838</v>
      </c>
      <c r="FF218" s="0" t="n">
        <f aca="false">BK218+CJ218+DI218+EH218</f>
        <v>421.024522495396</v>
      </c>
      <c r="FG218" s="0" t="n">
        <f aca="false">BL218+CK218+DJ218+EI218</f>
        <v>427.224387594739</v>
      </c>
      <c r="FH218" s="0" t="n">
        <f aca="false">BM218+CL218+DK218+EJ218</f>
        <v>430.324320144411</v>
      </c>
      <c r="FI218" s="0" t="n">
        <f aca="false">BN218+CM218+DL218+EK218</f>
        <v>431.099303281829</v>
      </c>
      <c r="FJ218" s="0" t="n">
        <f aca="false">BO218+CN218+DM218+EL218</f>
        <v>430.324320144411</v>
      </c>
      <c r="FK218" s="0" t="n">
        <f aca="false">BP218+CO218+DN218+EM218</f>
        <v>428.774353869575</v>
      </c>
      <c r="FL218" s="0" t="n">
        <f aca="false">BQ218+CP218+DO218+EN218</f>
        <v>426.449404457322</v>
      </c>
      <c r="FM218" s="0" t="n">
        <f aca="false">BR218+CQ218+DP218+EO218</f>
        <v>598.470213423834</v>
      </c>
      <c r="FN218" s="0" t="n">
        <f aca="false">BS218+CR218+DQ218+EP218</f>
        <v>596.355504430192</v>
      </c>
      <c r="FO218" s="0" t="n">
        <f aca="false">BT218+CS218+DR218+EQ218</f>
        <v>584.844936393438</v>
      </c>
      <c r="FP218" s="0" t="n">
        <f aca="false">BU218+CT218+DS218+ER218</f>
        <v>264.868362896706</v>
      </c>
      <c r="FQ218" s="0" t="n">
        <f aca="false">BV218+CU218+DT218+ES218</f>
        <v>256.600246473579</v>
      </c>
      <c r="FR218" s="0" t="n">
        <f aca="false">BW218+CV218+DU218+ET218</f>
        <v>262.211709630356</v>
      </c>
      <c r="FS218" s="0" t="n">
        <f aca="false">BX218+CW218+DV218+EU218</f>
        <v>260.297047485274</v>
      </c>
      <c r="FT218" s="0" t="n">
        <f aca="false">BY218+CX218+DW218+EV218</f>
        <v>258.271446698639</v>
      </c>
      <c r="FU218" s="0" t="n">
        <f aca="false">AM218*'Dist Horaria'!$H$10</f>
        <v>0.118626279577372</v>
      </c>
      <c r="FV218" s="0" t="n">
        <f aca="false">AM218*'Dist Horaria'!$I$10</f>
        <v>0.111021105730046</v>
      </c>
      <c r="FW218" s="0" t="n">
        <f aca="false">AM218*'Dist Horaria'!$J$10</f>
        <v>0.110540485229129</v>
      </c>
      <c r="FX218" s="0" t="n">
        <f aca="false">AM218*'Dist Horaria'!$K$10</f>
        <v>0.107361378860933</v>
      </c>
      <c r="FY218" s="0" t="n">
        <f aca="false">AM218*'Dist Horaria'!$L$10</f>
        <v>0.107404343173088</v>
      </c>
      <c r="FZ218" s="0" t="n">
        <f aca="false">AM218*'Dist Horaria'!$M$10</f>
        <v>0.1149270671674</v>
      </c>
      <c r="GA218" s="0" t="n">
        <f aca="false">AM218*'Dist Horaria'!$N$10</f>
        <v>0.108725755936363</v>
      </c>
      <c r="GB218" s="0" t="n">
        <f aca="false">AM218*'Dist Horaria'!$O$10</f>
        <v>0.106870009848706</v>
      </c>
      <c r="GC218" s="0" t="n">
        <f aca="false">AM218*'Dist Horaria'!$P$10</f>
        <v>0.108528387698244</v>
      </c>
      <c r="GD218" s="0" t="n">
        <f aca="false">AM218*'Dist Horaria'!$Q$10</f>
        <v>0.0982145295344547</v>
      </c>
      <c r="GE218" s="0" t="n">
        <f aca="false">AM218*'Dist Horaria'!$R$10</f>
        <v>0.119836475724997</v>
      </c>
      <c r="GF218" s="0" t="n">
        <f aca="false">AM218*'Dist Horaria'!$S$10</f>
        <v>0.102345005519269</v>
      </c>
      <c r="GG218" s="0" t="n">
        <f aca="false">AR218*'Dist Horaria'!$H$10</f>
        <v>0.1240865157255</v>
      </c>
      <c r="GH218" s="0" t="n">
        <f aca="false">AR218*'Dist Horaria'!$I$10</f>
        <v>0.116131284156547</v>
      </c>
      <c r="GI218" s="0" t="n">
        <f aca="false">AR218*'Dist Horaria'!$J$10</f>
        <v>0.115628541226756</v>
      </c>
      <c r="GJ218" s="0" t="n">
        <f aca="false">AR218*'Dist Horaria'!$K$10</f>
        <v>0.112303104116567</v>
      </c>
      <c r="GK218" s="0" t="n">
        <f aca="false">AR218*'Dist Horaria'!$L$10</f>
        <v>0.112348046028383</v>
      </c>
      <c r="GL218" s="0" t="n">
        <f aca="false">AR218*'Dist Horaria'!$M$10</f>
        <v>0.120217032668986</v>
      </c>
      <c r="GM218" s="0" t="n">
        <f aca="false">AR218*'Dist Horaria'!$N$10</f>
        <v>0.113730281956326</v>
      </c>
      <c r="GN218" s="0" t="n">
        <f aca="false">AR218*'Dist Horaria'!$O$10</f>
        <v>0.111789117933405</v>
      </c>
      <c r="GO218" s="0" t="n">
        <f aca="false">AR218*'Dist Horaria'!$P$10</f>
        <v>0.113523829076995</v>
      </c>
      <c r="GP218" s="0" t="n">
        <f aca="false">AR218*'Dist Horaria'!$Q$10</f>
        <v>0.10273523545515</v>
      </c>
      <c r="GQ218" s="0" t="n">
        <f aca="false">AR218*'Dist Horaria'!$R$10</f>
        <v>0.125352415860262</v>
      </c>
      <c r="GR218" s="0" t="n">
        <f aca="false">AR218*'Dist Horaria'!$S$10</f>
        <v>0.107055832670788</v>
      </c>
      <c r="GS218" s="0" t="n">
        <f aca="false">AW218*'Dist Horaria'!$H$10</f>
        <v>0.00719342120147828</v>
      </c>
      <c r="GT218" s="0" t="n">
        <f aca="false">AW218*'Dist Horaria'!$I$10</f>
        <v>0.00673224835690128</v>
      </c>
      <c r="GU218" s="0" t="n">
        <f aca="false">AW218*'Dist Horaria'!$J$10</f>
        <v>0.00670310383923223</v>
      </c>
      <c r="GV218" s="0" t="n">
        <f aca="false">AW218*'Dist Horaria'!$K$10</f>
        <v>0.00651032487632272</v>
      </c>
      <c r="GW218" s="0" t="n">
        <f aca="false">AW218*'Dist Horaria'!$L$10</f>
        <v>0.00651293020454393</v>
      </c>
      <c r="GX218" s="0" t="n">
        <f aca="false">AW218*'Dist Horaria'!$M$10</f>
        <v>0.00696910334312963</v>
      </c>
      <c r="GY218" s="0" t="n">
        <f aca="false">AW218*'Dist Horaria'!$N$10</f>
        <v>0.00659305982355513</v>
      </c>
      <c r="GZ218" s="0" t="n">
        <f aca="false">AW218*'Dist Horaria'!$O$10</f>
        <v>0.00648052857584955</v>
      </c>
      <c r="HA218" s="0" t="n">
        <f aca="false">AW218*'Dist Horaria'!$P$10</f>
        <v>0.00658109154069534</v>
      </c>
      <c r="HB218" s="0" t="n">
        <f aca="false">AW218*'Dist Horaria'!$Q$10</f>
        <v>0.00595566582348696</v>
      </c>
      <c r="HC218" s="0" t="n">
        <f aca="false">AW218*'Dist Horaria'!$R$10</f>
        <v>0.00726680671653692</v>
      </c>
      <c r="HD218" s="0" t="n">
        <f aca="false">AW218*'Dist Horaria'!$S$10</f>
        <v>0.00620613522729204</v>
      </c>
    </row>
    <row r="219" customFormat="false" ht="13.8" hidden="false" customHeight="false" outlineLevel="0" collapsed="false">
      <c r="A219" s="0" t="n">
        <v>4.74723276716263</v>
      </c>
      <c r="B219" s="0" t="n">
        <v>-74.0648048859346</v>
      </c>
      <c r="C219" s="0" t="n">
        <v>33</v>
      </c>
      <c r="D219" s="0" t="n">
        <v>40</v>
      </c>
      <c r="E219" s="0" t="n">
        <v>591</v>
      </c>
      <c r="F219" s="0" t="n">
        <v>122</v>
      </c>
      <c r="G219" s="0" t="s">
        <v>682</v>
      </c>
      <c r="H219" s="1" t="n">
        <v>40811</v>
      </c>
      <c r="I219" s="0" t="s">
        <v>1174</v>
      </c>
      <c r="J219" s="0" t="s">
        <v>1175</v>
      </c>
      <c r="L219" s="0" t="s">
        <v>1176</v>
      </c>
      <c r="M219" s="0" t="s">
        <v>1177</v>
      </c>
      <c r="N219" s="0" t="n">
        <v>8</v>
      </c>
      <c r="O219" s="0" t="s">
        <v>231</v>
      </c>
      <c r="P219" s="0" t="s">
        <v>85</v>
      </c>
      <c r="Q219" s="0" t="s">
        <v>86</v>
      </c>
      <c r="R219" s="0" t="s">
        <v>87</v>
      </c>
      <c r="S219" s="0" t="n">
        <v>365</v>
      </c>
      <c r="T219" s="0" t="n">
        <v>24</v>
      </c>
      <c r="U219" s="0" t="n">
        <v>3</v>
      </c>
      <c r="V219" s="0" t="n">
        <v>82534</v>
      </c>
      <c r="W219" s="0" t="n">
        <f aca="false">V219*12</f>
        <v>990408</v>
      </c>
      <c r="X219" s="0" t="n">
        <v>1</v>
      </c>
      <c r="Y219" s="0" t="s">
        <v>758</v>
      </c>
      <c r="Z219" s="0" t="n">
        <v>21760</v>
      </c>
      <c r="AB219" s="0" t="n">
        <v>0.005</v>
      </c>
      <c r="AC219" s="0" t="n">
        <v>1</v>
      </c>
      <c r="AD219" s="0" t="n">
        <v>3937.87592935523</v>
      </c>
      <c r="AE219" s="0" t="n">
        <v>1.78779567192728</v>
      </c>
      <c r="AF219" s="0" t="n">
        <f aca="false">AE219/S219</f>
        <v>0.00489807033404733</v>
      </c>
      <c r="AG219" s="0" t="n">
        <f aca="false">AE219*EXP(AB219*AC219)</f>
        <v>1.79675703502516</v>
      </c>
      <c r="AH219" s="0" t="n">
        <f aca="false">AG219/S219</f>
        <v>0.00492262201376756</v>
      </c>
      <c r="AI219" s="0" t="s">
        <v>90</v>
      </c>
      <c r="AJ219" s="0" t="n">
        <f aca="false">IF(AI219="A",'FE DISTRIBUCIÓN'!$C$2,'FE DISTRIBUCIÓN'!$C$3)</f>
        <v>4.994E-006</v>
      </c>
      <c r="AK219" s="0" t="n">
        <f aca="false">W219*AJ219</f>
        <v>4.946097552</v>
      </c>
      <c r="AL219" s="0" t="n">
        <f aca="false">AK219/365</f>
        <v>0.0135509521972603</v>
      </c>
      <c r="AM219" s="0" t="n">
        <f aca="false">AK219*EXP(AB219*AC219)</f>
        <v>4.97088996915203</v>
      </c>
      <c r="AN219" s="0" t="n">
        <f aca="false">AM219/365</f>
        <v>0.0136188766278138</v>
      </c>
      <c r="AO219" s="0" t="n">
        <v>5.223868284E-006</v>
      </c>
      <c r="AP219" s="0" t="n">
        <f aca="false">AO219*W219</f>
        <v>5.17376093941987</v>
      </c>
      <c r="AQ219" s="0" t="n">
        <f aca="false">AP219/365</f>
        <v>0.0141746875052599</v>
      </c>
      <c r="AR219" s="0" t="n">
        <f aca="false">AP219*EXP(AB219*AC219)</f>
        <v>5.19969452405027</v>
      </c>
      <c r="AS219" s="0" t="n">
        <f aca="false">AR219/365</f>
        <v>0.0142457384220555</v>
      </c>
      <c r="AT219" s="0" t="n">
        <v>3.02832944E-007</v>
      </c>
      <c r="AU219" s="0" t="n">
        <f aca="false">AT219*W219</f>
        <v>0.299928170401152</v>
      </c>
      <c r="AV219" s="0" t="n">
        <f aca="false">AU219/365</f>
        <v>0.000821721014797677</v>
      </c>
      <c r="AW219" s="0" t="n">
        <f aca="false">AU219*EXP(AB219*AC219)</f>
        <v>0.30143156661161</v>
      </c>
      <c r="AX219" s="0" t="n">
        <f aca="false">AW219/365</f>
        <v>0.000825839908524958</v>
      </c>
      <c r="AY219" s="0" t="n">
        <f aca="false">AW219+AR219+AM219+AG219</f>
        <v>12.2687730948391</v>
      </c>
      <c r="AZ219" s="0" t="n">
        <f aca="false">AH219+AN219+AS219+AX219</f>
        <v>0.0336130769721618</v>
      </c>
      <c r="BA219" s="0" t="n">
        <f aca="false">AH219*1000000</f>
        <v>4922.62201376756</v>
      </c>
      <c r="BB219" s="0" t="n">
        <f aca="false">BA219*'Dist Horaria'!$H$3</f>
        <v>171.526506911327</v>
      </c>
      <c r="BC219" s="0" t="n">
        <f aca="false">BA219*'Dist Horaria'!$I$3</f>
        <v>166.938012268352</v>
      </c>
      <c r="BD219" s="0" t="n">
        <f aca="false">BA219*'Dist Horaria'!$J$3</f>
        <v>162.607037276494</v>
      </c>
      <c r="BE219" s="0" t="n">
        <f aca="false">BA219*'Dist Horaria'!$K$3</f>
        <v>158.917215735449</v>
      </c>
      <c r="BF219" s="0" t="n">
        <f aca="false">BA219*'Dist Horaria'!$L$3</f>
        <v>156.220837408695</v>
      </c>
      <c r="BG219" s="0" t="n">
        <f aca="false">BA219*'Dist Horaria'!$M$3</f>
        <v>154.523292015195</v>
      </c>
      <c r="BH219" s="0" t="n">
        <f aca="false">BA219*'Dist Horaria'!$N$3</f>
        <v>161.497269906655</v>
      </c>
      <c r="BI219" s="0" t="n">
        <f aca="false">BA219*'Dist Horaria'!$O$3</f>
        <v>161.497269906655</v>
      </c>
      <c r="BJ219" s="0" t="n">
        <f aca="false">BA219*'Dist Horaria'!$P$3</f>
        <v>213.666337500715</v>
      </c>
      <c r="BK219" s="0" t="n">
        <f aca="false">BA219*'Dist Horaria'!$Q$3</f>
        <v>236.265661659445</v>
      </c>
      <c r="BL219" s="0" t="n">
        <f aca="false">BA219*'Dist Horaria'!$R$3</f>
        <v>252.701533774884</v>
      </c>
      <c r="BM219" s="0" t="n">
        <f aca="false">BA219*'Dist Horaria'!$S$3</f>
        <v>260.919469832604</v>
      </c>
      <c r="BN219" s="0" t="n">
        <f aca="false">BA219*'Dist Horaria'!$T$3</f>
        <v>262.973953847034</v>
      </c>
      <c r="BO219" s="0" t="n">
        <f aca="false">BA219*'Dist Horaria'!$U$3</f>
        <v>260.919469832604</v>
      </c>
      <c r="BP219" s="0" t="n">
        <f aca="false">BA219*'Dist Horaria'!$V$3</f>
        <v>256.810501803744</v>
      </c>
      <c r="BQ219" s="0" t="n">
        <f aca="false">BA219*'Dist Horaria'!$W$3</f>
        <v>250.647049760454</v>
      </c>
      <c r="BR219" s="0" t="n">
        <f aca="false">BA219*'Dist Horaria'!$X$3</f>
        <v>245.789513903449</v>
      </c>
      <c r="BS219" s="0" t="n">
        <f aca="false">BA219*'Dist Horaria'!$Y$3</f>
        <v>240.183410218298</v>
      </c>
      <c r="BT219" s="0" t="n">
        <f aca="false">BA219*'Dist Horaria'!$Z$3</f>
        <v>209.668839143483</v>
      </c>
      <c r="BU219" s="0" t="n">
        <f aca="false">BA219*'Dist Horaria'!$AA$3</f>
        <v>199.383090809477</v>
      </c>
      <c r="BV219" s="0" t="n">
        <f aca="false">BA219*'Dist Horaria'!$AB$3</f>
        <v>177.464274514508</v>
      </c>
      <c r="BW219" s="0" t="n">
        <f aca="false">BA219*'Dist Horaria'!$AC$3</f>
        <v>192.340290257991</v>
      </c>
      <c r="BX219" s="0" t="n">
        <f aca="false">BA219*'Dist Horaria'!$AD$3</f>
        <v>187.264511727876</v>
      </c>
      <c r="BY219" s="0" t="n">
        <f aca="false">BA219*'Dist Horaria'!$AE$3</f>
        <v>181.894634326899</v>
      </c>
      <c r="BZ219" s="0" t="n">
        <f aca="false">AN219*1000000</f>
        <v>13618.8766278138</v>
      </c>
      <c r="CA219" s="0" t="n">
        <f aca="false">BZ219*'Dist Horaria'!$H$6</f>
        <v>340.471915695345</v>
      </c>
      <c r="CB219" s="0" t="n">
        <f aca="false">BZ219*'Dist Horaria'!$I$6</f>
        <v>340.471915695345</v>
      </c>
      <c r="CC219" s="0" t="n">
        <f aca="false">BZ219*'Dist Horaria'!$J$6</f>
        <v>340.471915695345</v>
      </c>
      <c r="CD219" s="0" t="n">
        <f aca="false">BZ219*'Dist Horaria'!$K$6</f>
        <v>340.471915695345</v>
      </c>
      <c r="CE219" s="0" t="n">
        <f aca="false">BZ219*'Dist Horaria'!$L$6</f>
        <v>340.471915695345</v>
      </c>
      <c r="CF219" s="0" t="n">
        <f aca="false">BZ219*'Dist Horaria'!$M$6</f>
        <v>907.925108520919</v>
      </c>
      <c r="CG219" s="0" t="n">
        <f aca="false">BZ219*'Dist Horaria'!$N$6</f>
        <v>907.925108520919</v>
      </c>
      <c r="CH219" s="0" t="n">
        <f aca="false">BZ219*'Dist Horaria'!$O$6</f>
        <v>907.925108520919</v>
      </c>
      <c r="CI219" s="0" t="n">
        <f aca="false">BZ219*'Dist Horaria'!$P$6</f>
        <v>595.825852466853</v>
      </c>
      <c r="CJ219" s="0" t="n">
        <f aca="false">BZ219*'Dist Horaria'!$Q$6</f>
        <v>595.825852466853</v>
      </c>
      <c r="CK219" s="0" t="n">
        <f aca="false">BZ219*'Dist Horaria'!$R$6</f>
        <v>595.825852466853</v>
      </c>
      <c r="CL219" s="0" t="n">
        <f aca="false">BZ219*'Dist Horaria'!$S$6</f>
        <v>595.825852466853</v>
      </c>
      <c r="CM219" s="0" t="n">
        <f aca="false">BZ219*'Dist Horaria'!$T$6</f>
        <v>595.825852466853</v>
      </c>
      <c r="CN219" s="0" t="n">
        <f aca="false">BZ219*'Dist Horaria'!$U$6</f>
        <v>595.825852466853</v>
      </c>
      <c r="CO219" s="0" t="n">
        <f aca="false">BZ219*'Dist Horaria'!$V$6</f>
        <v>595.825852466853</v>
      </c>
      <c r="CP219" s="0" t="n">
        <f aca="false">BZ219*'Dist Horaria'!$W$6</f>
        <v>595.825852466853</v>
      </c>
      <c r="CQ219" s="0" t="n">
        <f aca="false">BZ219*'Dist Horaria'!$X$6</f>
        <v>907.925108520919</v>
      </c>
      <c r="CR219" s="0" t="n">
        <f aca="false">BZ219*'Dist Horaria'!$Y$6</f>
        <v>907.925108520919</v>
      </c>
      <c r="CS219" s="0" t="n">
        <f aca="false">BZ219*'Dist Horaria'!$Z$6</f>
        <v>907.925108520919</v>
      </c>
      <c r="CT219" s="0" t="n">
        <f aca="false">BZ219*'Dist Horaria'!$AA$6</f>
        <v>340.471915695345</v>
      </c>
      <c r="CU219" s="0" t="n">
        <f aca="false">BZ219*'Dist Horaria'!$AB$6</f>
        <v>340.471915695345</v>
      </c>
      <c r="CV219" s="0" t="n">
        <f aca="false">BZ219*'Dist Horaria'!$AC$6</f>
        <v>340.471915695345</v>
      </c>
      <c r="CW219" s="0" t="n">
        <f aca="false">BZ219*'Dist Horaria'!$AD$6</f>
        <v>340.471915695345</v>
      </c>
      <c r="CX219" s="0" t="n">
        <f aca="false">BZ219*'Dist Horaria'!$AE$6</f>
        <v>340.471915695345</v>
      </c>
      <c r="CY219" s="0" t="n">
        <f aca="false">AS219*1000000</f>
        <v>14245.7384220555</v>
      </c>
      <c r="CZ219" s="0" t="n">
        <f aca="false">CY219*'Dist Horaria'!$H$6</f>
        <v>356.143460551388</v>
      </c>
      <c r="DA219" s="0" t="n">
        <f aca="false">CY219*'Dist Horaria'!$I$6</f>
        <v>356.143460551388</v>
      </c>
      <c r="DB219" s="0" t="n">
        <f aca="false">CY219*'Dist Horaria'!$J$6</f>
        <v>356.143460551388</v>
      </c>
      <c r="DC219" s="0" t="n">
        <f aca="false">CY219*'Dist Horaria'!$K$6</f>
        <v>356.143460551388</v>
      </c>
      <c r="DD219" s="0" t="n">
        <f aca="false">CY219*'Dist Horaria'!$L$6</f>
        <v>356.143460551388</v>
      </c>
      <c r="DE219" s="0" t="n">
        <f aca="false">CY219*'Dist Horaria'!$M$6</f>
        <v>949.715894803702</v>
      </c>
      <c r="DF219" s="0" t="n">
        <f aca="false">CY219*'Dist Horaria'!$N$6</f>
        <v>949.715894803702</v>
      </c>
      <c r="DG219" s="0" t="n">
        <f aca="false">CY219*'Dist Horaria'!$O$6</f>
        <v>949.715894803702</v>
      </c>
      <c r="DH219" s="0" t="n">
        <f aca="false">CY219*'Dist Horaria'!$P$6</f>
        <v>623.251055964929</v>
      </c>
      <c r="DI219" s="0" t="n">
        <f aca="false">CY219*'Dist Horaria'!$Q$6</f>
        <v>623.251055964929</v>
      </c>
      <c r="DJ219" s="0" t="n">
        <f aca="false">CY219*'Dist Horaria'!$R$6</f>
        <v>623.251055964929</v>
      </c>
      <c r="DK219" s="0" t="n">
        <f aca="false">CY219*'Dist Horaria'!$S$6</f>
        <v>623.251055964929</v>
      </c>
      <c r="DL219" s="0" t="n">
        <f aca="false">CY219*'Dist Horaria'!$T$6</f>
        <v>623.251055964929</v>
      </c>
      <c r="DM219" s="0" t="n">
        <f aca="false">CY219*'Dist Horaria'!$U$6</f>
        <v>623.251055964929</v>
      </c>
      <c r="DN219" s="0" t="n">
        <f aca="false">CY219*'Dist Horaria'!$V$6</f>
        <v>623.251055964929</v>
      </c>
      <c r="DO219" s="0" t="n">
        <f aca="false">CY219*'Dist Horaria'!$W$6</f>
        <v>623.251055964929</v>
      </c>
      <c r="DP219" s="0" t="n">
        <f aca="false">CY219*'Dist Horaria'!$X$6</f>
        <v>949.715894803702</v>
      </c>
      <c r="DQ219" s="0" t="n">
        <f aca="false">CY219*'Dist Horaria'!$Y$6</f>
        <v>949.715894803702</v>
      </c>
      <c r="DR219" s="0" t="n">
        <f aca="false">CY219*'Dist Horaria'!$Z$6</f>
        <v>949.715894803702</v>
      </c>
      <c r="DS219" s="0" t="n">
        <f aca="false">CY219*'Dist Horaria'!$AA$6</f>
        <v>356.143460551388</v>
      </c>
      <c r="DT219" s="0" t="n">
        <f aca="false">CY219*'Dist Horaria'!$AB$6</f>
        <v>356.143460551388</v>
      </c>
      <c r="DU219" s="0" t="n">
        <f aca="false">CY219*'Dist Horaria'!$AC$6</f>
        <v>356.143460551388</v>
      </c>
      <c r="DV219" s="0" t="n">
        <f aca="false">CY219*'Dist Horaria'!$AD$6</f>
        <v>356.143460551388</v>
      </c>
      <c r="DW219" s="0" t="n">
        <f aca="false">CY219*'Dist Horaria'!$AE$6</f>
        <v>356.143460551388</v>
      </c>
      <c r="DX219" s="0" t="n">
        <f aca="false">AX219*1000000</f>
        <v>825.839908524958</v>
      </c>
      <c r="DY219" s="0" t="n">
        <f aca="false">DX219*'Dist Horaria'!$H$6</f>
        <v>20.645997713124</v>
      </c>
      <c r="DZ219" s="0" t="n">
        <f aca="false">DX219*'Dist Horaria'!$I$6</f>
        <v>20.645997713124</v>
      </c>
      <c r="EA219" s="0" t="n">
        <f aca="false">DX219*'Dist Horaria'!$J$6</f>
        <v>20.645997713124</v>
      </c>
      <c r="EB219" s="0" t="n">
        <f aca="false">DX219*'Dist Horaria'!$K$6</f>
        <v>20.645997713124</v>
      </c>
      <c r="EC219" s="0" t="n">
        <f aca="false">DX219*'Dist Horaria'!$L$6</f>
        <v>20.645997713124</v>
      </c>
      <c r="ED219" s="0" t="n">
        <f aca="false">DX219*'Dist Horaria'!$M$6</f>
        <v>55.0559939016639</v>
      </c>
      <c r="EE219" s="0" t="n">
        <f aca="false">DX219*'Dist Horaria'!$N$6</f>
        <v>55.0559939016639</v>
      </c>
      <c r="EF219" s="0" t="n">
        <f aca="false">DX219*'Dist Horaria'!$O$6</f>
        <v>55.0559939016639</v>
      </c>
      <c r="EG219" s="0" t="n">
        <f aca="false">DX219*'Dist Horaria'!$P$6</f>
        <v>36.1304959979669</v>
      </c>
      <c r="EH219" s="0" t="n">
        <f aca="false">DX219*'Dist Horaria'!$Q$6</f>
        <v>36.1304959979669</v>
      </c>
      <c r="EI219" s="0" t="n">
        <f aca="false">DX219*'Dist Horaria'!$R$6</f>
        <v>36.1304959979669</v>
      </c>
      <c r="EJ219" s="0" t="n">
        <f aca="false">DX219*'Dist Horaria'!$S$6</f>
        <v>36.1304959979669</v>
      </c>
      <c r="EK219" s="0" t="n">
        <f aca="false">DX219*'Dist Horaria'!$T$6</f>
        <v>36.1304959979669</v>
      </c>
      <c r="EL219" s="0" t="n">
        <f aca="false">DX219*'Dist Horaria'!$U$6</f>
        <v>36.1304959979669</v>
      </c>
      <c r="EM219" s="0" t="n">
        <f aca="false">DX219*'Dist Horaria'!$V$6</f>
        <v>36.1304959979669</v>
      </c>
      <c r="EN219" s="0" t="n">
        <f aca="false">DX219*'Dist Horaria'!$W$6</f>
        <v>36.1304959979669</v>
      </c>
      <c r="EO219" s="0" t="n">
        <f aca="false">DX219*'Dist Horaria'!$X$6</f>
        <v>55.0559939016639</v>
      </c>
      <c r="EP219" s="0" t="n">
        <f aca="false">DX219*'Dist Horaria'!$Y$6</f>
        <v>55.0559939016639</v>
      </c>
      <c r="EQ219" s="0" t="n">
        <f aca="false">DX219*'Dist Horaria'!$Z$6</f>
        <v>55.0559939016639</v>
      </c>
      <c r="ER219" s="0" t="n">
        <f aca="false">DX219*'Dist Horaria'!$AA$6</f>
        <v>20.645997713124</v>
      </c>
      <c r="ES219" s="0" t="n">
        <f aca="false">DX219*'Dist Horaria'!$AB$6</f>
        <v>20.645997713124</v>
      </c>
      <c r="ET219" s="0" t="n">
        <f aca="false">DX219*'Dist Horaria'!$AC$6</f>
        <v>20.645997713124</v>
      </c>
      <c r="EU219" s="0" t="n">
        <f aca="false">DX219*'Dist Horaria'!$AD$6</f>
        <v>20.645997713124</v>
      </c>
      <c r="EV219" s="0" t="n">
        <f aca="false">DX219*'Dist Horaria'!$AE$6</f>
        <v>20.645997713124</v>
      </c>
      <c r="EW219" s="0" t="n">
        <f aca="false">BB219+CA219+CZ219+DY219</f>
        <v>888.787880871184</v>
      </c>
      <c r="EX219" s="0" t="n">
        <f aca="false">BC219+CB219+DA219+DZ219</f>
        <v>884.199386228209</v>
      </c>
      <c r="EY219" s="0" t="n">
        <f aca="false">BD219+CC219+DB219+EA219</f>
        <v>879.868411236351</v>
      </c>
      <c r="EZ219" s="0" t="n">
        <f aca="false">BE219+CD219+DC219+EB219</f>
        <v>876.178589695306</v>
      </c>
      <c r="FA219" s="0" t="n">
        <f aca="false">BF219+CE219+DD219+EC219</f>
        <v>873.482211368552</v>
      </c>
      <c r="FB219" s="0" t="n">
        <f aca="false">BG219+CF219+DE219+ED219</f>
        <v>2067.22028924148</v>
      </c>
      <c r="FC219" s="0" t="n">
        <f aca="false">BH219+CG219+DF219+EE219</f>
        <v>2074.19426713294</v>
      </c>
      <c r="FD219" s="0" t="n">
        <f aca="false">BI219+CH219+DG219+EF219</f>
        <v>2074.19426713294</v>
      </c>
      <c r="FE219" s="0" t="n">
        <f aca="false">BJ219+CI219+DH219+EG219</f>
        <v>1468.87374193046</v>
      </c>
      <c r="FF219" s="0" t="n">
        <f aca="false">BK219+CJ219+DI219+EH219</f>
        <v>1491.47306608919</v>
      </c>
      <c r="FG219" s="0" t="n">
        <f aca="false">BL219+CK219+DJ219+EI219</f>
        <v>1507.90893820463</v>
      </c>
      <c r="FH219" s="0" t="n">
        <f aca="false">BM219+CL219+DK219+EJ219</f>
        <v>1516.12687426235</v>
      </c>
      <c r="FI219" s="0" t="n">
        <f aca="false">BN219+CM219+DL219+EK219</f>
        <v>1518.18135827678</v>
      </c>
      <c r="FJ219" s="0" t="n">
        <f aca="false">BO219+CN219+DM219+EL219</f>
        <v>1516.12687426235</v>
      </c>
      <c r="FK219" s="0" t="n">
        <f aca="false">BP219+CO219+DN219+EM219</f>
        <v>1512.01790623349</v>
      </c>
      <c r="FL219" s="0" t="n">
        <f aca="false">BQ219+CP219+DO219+EN219</f>
        <v>1505.8544541902</v>
      </c>
      <c r="FM219" s="0" t="n">
        <f aca="false">BR219+CQ219+DP219+EO219</f>
        <v>2158.48651112973</v>
      </c>
      <c r="FN219" s="0" t="n">
        <f aca="false">BS219+CR219+DQ219+EP219</f>
        <v>2152.88040744458</v>
      </c>
      <c r="FO219" s="0" t="n">
        <f aca="false">BT219+CS219+DR219+EQ219</f>
        <v>2122.36583636977</v>
      </c>
      <c r="FP219" s="0" t="n">
        <f aca="false">BU219+CT219+DS219+ER219</f>
        <v>916.644464769334</v>
      </c>
      <c r="FQ219" s="0" t="n">
        <f aca="false">BV219+CU219+DT219+ES219</f>
        <v>894.725648474365</v>
      </c>
      <c r="FR219" s="0" t="n">
        <f aca="false">BW219+CV219+DU219+ET219</f>
        <v>909.601664217848</v>
      </c>
      <c r="FS219" s="0" t="n">
        <f aca="false">BX219+CW219+DV219+EU219</f>
        <v>904.525885687733</v>
      </c>
      <c r="FT219" s="0" t="n">
        <f aca="false">BY219+CX219+DW219+EV219</f>
        <v>899.156008286756</v>
      </c>
      <c r="FU219" s="0" t="n">
        <f aca="false">AM219*'Dist Horaria'!$H$10</f>
        <v>0.448628890412945</v>
      </c>
      <c r="FV219" s="0" t="n">
        <f aca="false">AM219*'Dist Horaria'!$I$10</f>
        <v>0.419867129387657</v>
      </c>
      <c r="FW219" s="0" t="n">
        <f aca="false">AM219*'Dist Horaria'!$J$10</f>
        <v>0.418049486258294</v>
      </c>
      <c r="FX219" s="0" t="n">
        <f aca="false">AM219*'Dist Horaria'!$K$10</f>
        <v>0.406026526695286</v>
      </c>
      <c r="FY219" s="0" t="n">
        <f aca="false">AM219*'Dist Horaria'!$L$10</f>
        <v>0.406189012037977</v>
      </c>
      <c r="FZ219" s="0" t="n">
        <f aca="false">AM219*'Dist Horaria'!$M$10</f>
        <v>0.434638958630544</v>
      </c>
      <c r="GA219" s="0" t="n">
        <f aca="false">AM219*'Dist Horaria'!$N$10</f>
        <v>0.411186420233513</v>
      </c>
      <c r="GB219" s="0" t="n">
        <f aca="false">AM219*'Dist Horaria'!$O$10</f>
        <v>0.404168234118599</v>
      </c>
      <c r="GC219" s="0" t="n">
        <f aca="false">AM219*'Dist Horaria'!$P$10</f>
        <v>0.410439999676569</v>
      </c>
      <c r="GD219" s="0" t="n">
        <f aca="false">AM219*'Dist Horaria'!$Q$10</f>
        <v>0.371434353032486</v>
      </c>
      <c r="GE219" s="0" t="n">
        <f aca="false">AM219*'Dist Horaria'!$R$10</f>
        <v>0.453205692086449</v>
      </c>
      <c r="GF219" s="0" t="n">
        <f aca="false">AM219*'Dist Horaria'!$S$10</f>
        <v>0.387055266581713</v>
      </c>
      <c r="GG219" s="0" t="n">
        <f aca="false">AR219*'Dist Horaria'!$H$10</f>
        <v>0.469278780919963</v>
      </c>
      <c r="GH219" s="0" t="n">
        <f aca="false">AR219*'Dist Horaria'!$I$10</f>
        <v>0.439193147917963</v>
      </c>
      <c r="GI219" s="0" t="n">
        <f aca="false">AR219*'Dist Horaria'!$J$10</f>
        <v>0.437291840690267</v>
      </c>
      <c r="GJ219" s="0" t="n">
        <f aca="false">AR219*'Dist Horaria'!$K$10</f>
        <v>0.424715477626389</v>
      </c>
      <c r="GK219" s="0" t="n">
        <f aca="false">AR219*'Dist Horaria'!$L$10</f>
        <v>0.424885441989284</v>
      </c>
      <c r="GL219" s="0" t="n">
        <f aca="false">AR219*'Dist Horaria'!$M$10</f>
        <v>0.454644908085881</v>
      </c>
      <c r="GM219" s="0" t="n">
        <f aca="false">AR219*'Dist Horaria'!$N$10</f>
        <v>0.430112875344282</v>
      </c>
      <c r="GN219" s="0" t="n">
        <f aca="false">AR219*'Dist Horaria'!$O$10</f>
        <v>0.42277164990237</v>
      </c>
      <c r="GO219" s="0" t="n">
        <f aca="false">AR219*'Dist Horaria'!$P$10</f>
        <v>0.429332097876532</v>
      </c>
      <c r="GP219" s="0" t="n">
        <f aca="false">AR219*'Dist Horaria'!$Q$10</f>
        <v>0.38853106455636</v>
      </c>
      <c r="GQ219" s="0" t="n">
        <f aca="false">AR219*'Dist Horaria'!$R$10</f>
        <v>0.474066247700975</v>
      </c>
      <c r="GR219" s="0" t="n">
        <f aca="false">AR219*'Dist Horaria'!$S$10</f>
        <v>0.404870991440003</v>
      </c>
      <c r="GS219" s="0" t="n">
        <f aca="false">AW219*'Dist Horaria'!$H$10</f>
        <v>0.0272045670098529</v>
      </c>
      <c r="GT219" s="0" t="n">
        <f aca="false">AW219*'Dist Horaria'!$I$10</f>
        <v>0.0254604723430703</v>
      </c>
      <c r="GU219" s="0" t="n">
        <f aca="false">AW219*'Dist Horaria'!$J$10</f>
        <v>0.0253502516342184</v>
      </c>
      <c r="GV219" s="0" t="n">
        <f aca="false">AW219*'Dist Horaria'!$K$10</f>
        <v>0.0246211871087762</v>
      </c>
      <c r="GW219" s="0" t="n">
        <f aca="false">AW219*'Dist Horaria'!$L$10</f>
        <v>0.0246310401153208</v>
      </c>
      <c r="GX219" s="0" t="n">
        <f aca="false">AW219*'Dist Horaria'!$M$10</f>
        <v>0.0263562265557032</v>
      </c>
      <c r="GY219" s="0" t="n">
        <f aca="false">AW219*'Dist Horaria'!$N$10</f>
        <v>0.0249340797301033</v>
      </c>
      <c r="GZ219" s="0" t="n">
        <f aca="false">AW219*'Dist Horaria'!$O$10</f>
        <v>0.0245085014436157</v>
      </c>
      <c r="HA219" s="0" t="n">
        <f aca="false">AW219*'Dist Horaria'!$P$10</f>
        <v>0.0248888172682047</v>
      </c>
      <c r="HB219" s="0" t="n">
        <f aca="false">AW219*'Dist Horaria'!$Q$10</f>
        <v>0.0225235399742818</v>
      </c>
      <c r="HC219" s="0" t="n">
        <f aca="false">AW219*'Dist Horaria'!$R$10</f>
        <v>0.0274821013159986</v>
      </c>
      <c r="HD219" s="0" t="n">
        <f aca="false">AW219*'Dist Horaria'!$S$10</f>
        <v>0.0234707821124639</v>
      </c>
    </row>
    <row r="220" customFormat="false" ht="13.8" hidden="false" customHeight="false" outlineLevel="0" collapsed="false">
      <c r="A220" s="0" t="n">
        <v>4.76041666666667</v>
      </c>
      <c r="B220" s="0" t="n">
        <v>-74.0928361111111</v>
      </c>
      <c r="C220" s="0" t="n">
        <v>30</v>
      </c>
      <c r="D220" s="0" t="n">
        <v>42</v>
      </c>
      <c r="E220" s="0" t="n">
        <v>120</v>
      </c>
      <c r="F220" s="0" t="n">
        <v>123</v>
      </c>
      <c r="G220" s="0" t="s">
        <v>682</v>
      </c>
      <c r="H220" s="1" t="n">
        <v>41020</v>
      </c>
      <c r="I220" s="0" t="s">
        <v>1178</v>
      </c>
      <c r="J220" s="0" t="s">
        <v>1179</v>
      </c>
      <c r="L220" s="0" t="s">
        <v>1180</v>
      </c>
      <c r="M220" s="0" t="s">
        <v>1181</v>
      </c>
      <c r="N220" s="0" t="n">
        <v>15</v>
      </c>
      <c r="O220" s="0" t="s">
        <v>130</v>
      </c>
      <c r="P220" s="0" t="s">
        <v>85</v>
      </c>
      <c r="Q220" s="0" t="s">
        <v>86</v>
      </c>
      <c r="R220" s="0" t="s">
        <v>87</v>
      </c>
      <c r="S220" s="0" t="n">
        <v>365</v>
      </c>
      <c r="T220" s="0" t="n">
        <v>24</v>
      </c>
      <c r="U220" s="0" t="n">
        <v>3</v>
      </c>
      <c r="V220" s="0" t="n">
        <v>119999</v>
      </c>
      <c r="W220" s="0" t="n">
        <f aca="false">V220*12</f>
        <v>1439988</v>
      </c>
      <c r="X220" s="0" t="n">
        <v>1</v>
      </c>
      <c r="Y220" s="0" t="s">
        <v>758</v>
      </c>
      <c r="Z220" s="0" t="n">
        <v>38740</v>
      </c>
      <c r="AB220" s="0" t="n">
        <v>0.005</v>
      </c>
      <c r="AC220" s="0" t="n">
        <v>2</v>
      </c>
      <c r="AD220" s="0" t="n">
        <v>1504.97171911511</v>
      </c>
      <c r="AE220" s="0" t="n">
        <v>0.683257160478262</v>
      </c>
      <c r="AF220" s="0" t="n">
        <f aca="false">AE220/S220</f>
        <v>0.00187193742596784</v>
      </c>
      <c r="AG220" s="0" t="n">
        <f aca="false">AE220*EXP(AB220*AC220)</f>
        <v>0.690124009102522</v>
      </c>
      <c r="AH220" s="0" t="n">
        <f aca="false">AG220/S220</f>
        <v>0.00189075070986992</v>
      </c>
      <c r="AI220" s="0" t="s">
        <v>90</v>
      </c>
      <c r="AJ220" s="0" t="n">
        <f aca="false">IF(AI220="A",'FE DISTRIBUCIÓN'!$C$2,'FE DISTRIBUCIÓN'!$C$3)</f>
        <v>4.994E-006</v>
      </c>
      <c r="AK220" s="0" t="n">
        <f aca="false">W220*AJ220</f>
        <v>7.191300072</v>
      </c>
      <c r="AL220" s="0" t="n">
        <f aca="false">AK220/365</f>
        <v>0.0197021919780822</v>
      </c>
      <c r="AM220" s="0" t="n">
        <f aca="false">AK220*EXP(AB220*AC220)</f>
        <v>7.26357383927599</v>
      </c>
      <c r="AN220" s="0" t="n">
        <f aca="false">AM220/365</f>
        <v>0.0199002022993863</v>
      </c>
      <c r="AO220" s="0" t="n">
        <v>5.223868284E-006</v>
      </c>
      <c r="AP220" s="0" t="n">
        <f aca="false">AO220*W220</f>
        <v>7.52230764254059</v>
      </c>
      <c r="AQ220" s="0" t="n">
        <f aca="false">AP220/365</f>
        <v>0.0206090620343578</v>
      </c>
      <c r="AR220" s="0" t="n">
        <f aca="false">AP220*EXP(AB220*AC220)</f>
        <v>7.59790809120664</v>
      </c>
      <c r="AS220" s="0" t="n">
        <f aca="false">AR220/365</f>
        <v>0.0208161865512511</v>
      </c>
      <c r="AT220" s="0" t="n">
        <v>3.02832944E-007</v>
      </c>
      <c r="AU220" s="0" t="n">
        <f aca="false">AT220*W220</f>
        <v>0.436075805364672</v>
      </c>
      <c r="AV220" s="0" t="n">
        <f aca="false">AU220/365</f>
        <v>0.00119472823387581</v>
      </c>
      <c r="AW220" s="0" t="n">
        <f aca="false">AU220*EXP(AB220*AC220)</f>
        <v>0.44045844006995</v>
      </c>
      <c r="AX220" s="0" t="n">
        <f aca="false">AW220/365</f>
        <v>0.00120673545224644</v>
      </c>
      <c r="AY220" s="0" t="n">
        <f aca="false">AW220+AR220+AM220+AG220</f>
        <v>15.9920643796551</v>
      </c>
      <c r="AZ220" s="0" t="n">
        <f aca="false">AH220+AN220+AS220+AX220</f>
        <v>0.0438138750127537</v>
      </c>
      <c r="BA220" s="0" t="n">
        <f aca="false">AH220*1000000</f>
        <v>1890.75070986992</v>
      </c>
      <c r="BB220" s="0" t="n">
        <f aca="false">BA220*'Dist Horaria'!$H$3</f>
        <v>65.8823415238995</v>
      </c>
      <c r="BC220" s="0" t="n">
        <f aca="false">BA220*'Dist Horaria'!$I$3</f>
        <v>64.1199272090945</v>
      </c>
      <c r="BD220" s="0" t="n">
        <f aca="false">BA220*'Dist Horaria'!$J$3</f>
        <v>62.4564247062854</v>
      </c>
      <c r="BE220" s="0" t="n">
        <f aca="false">BA220*'Dist Horaria'!$K$3</f>
        <v>61.0391855442064</v>
      </c>
      <c r="BF220" s="0" t="n">
        <f aca="false">BA220*'Dist Horaria'!$L$3</f>
        <v>60.0035221881474</v>
      </c>
      <c r="BG220" s="0" t="n">
        <f aca="false">BA220*'Dist Horaria'!$M$3</f>
        <v>59.3515047980612</v>
      </c>
      <c r="BH220" s="0" t="n">
        <f aca="false">BA220*'Dist Horaria'!$N$3</f>
        <v>62.0301694633591</v>
      </c>
      <c r="BI220" s="0" t="n">
        <f aca="false">BA220*'Dist Horaria'!$O$3</f>
        <v>62.0301694633591</v>
      </c>
      <c r="BJ220" s="0" t="n">
        <f aca="false">BA220*'Dist Horaria'!$P$3</f>
        <v>82.0680072885767</v>
      </c>
      <c r="BK220" s="0" t="n">
        <f aca="false">BA220*'Dist Horaria'!$Q$3</f>
        <v>90.7482772902531</v>
      </c>
      <c r="BL220" s="0" t="n">
        <f aca="false">BA220*'Dist Horaria'!$R$3</f>
        <v>97.0612009278359</v>
      </c>
      <c r="BM220" s="0" t="n">
        <f aca="false">BA220*'Dist Horaria'!$S$3</f>
        <v>100.217662746627</v>
      </c>
      <c r="BN220" s="0" t="n">
        <f aca="false">BA220*'Dist Horaria'!$T$3</f>
        <v>101.006778201325</v>
      </c>
      <c r="BO220" s="0" t="n">
        <f aca="false">BA220*'Dist Horaria'!$U$3</f>
        <v>100.217662746627</v>
      </c>
      <c r="BP220" s="0" t="n">
        <f aca="false">BA220*'Dist Horaria'!$V$3</f>
        <v>98.6394318372317</v>
      </c>
      <c r="BQ220" s="0" t="n">
        <f aca="false">BA220*'Dist Horaria'!$W$3</f>
        <v>96.2720854731381</v>
      </c>
      <c r="BR220" s="0" t="n">
        <f aca="false">BA220*'Dist Horaria'!$X$3</f>
        <v>94.4063339805057</v>
      </c>
      <c r="BS220" s="0" t="n">
        <f aca="false">BA220*'Dist Horaria'!$Y$3</f>
        <v>92.2530619046368</v>
      </c>
      <c r="BT220" s="0" t="n">
        <f aca="false">BA220*'Dist Horaria'!$Z$3</f>
        <v>80.5325912368259</v>
      </c>
      <c r="BU220" s="0" t="n">
        <f aca="false">BA220*'Dist Horaria'!$AA$3</f>
        <v>76.5818946548673</v>
      </c>
      <c r="BV220" s="0" t="n">
        <f aca="false">BA220*'Dist Horaria'!$AB$3</f>
        <v>68.1630037968424</v>
      </c>
      <c r="BW220" s="0" t="n">
        <f aca="false">BA220*'Dist Horaria'!$AC$3</f>
        <v>73.8767956029898</v>
      </c>
      <c r="BX220" s="0" t="n">
        <f aca="false">BA220*'Dist Horaria'!$AD$3</f>
        <v>71.927218358969</v>
      </c>
      <c r="BY220" s="0" t="n">
        <f aca="false">BA220*'Dist Horaria'!$AE$3</f>
        <v>69.8646794357253</v>
      </c>
      <c r="BZ220" s="0" t="n">
        <f aca="false">AN220*1000000</f>
        <v>19900.2022993863</v>
      </c>
      <c r="CA220" s="0" t="n">
        <f aca="false">BZ220*'Dist Horaria'!$H$6</f>
        <v>497.505057484657</v>
      </c>
      <c r="CB220" s="0" t="n">
        <f aca="false">BZ220*'Dist Horaria'!$I$6</f>
        <v>497.505057484657</v>
      </c>
      <c r="CC220" s="0" t="n">
        <f aca="false">BZ220*'Dist Horaria'!$J$6</f>
        <v>497.505057484657</v>
      </c>
      <c r="CD220" s="0" t="n">
        <f aca="false">BZ220*'Dist Horaria'!$K$6</f>
        <v>497.505057484657</v>
      </c>
      <c r="CE220" s="0" t="n">
        <f aca="false">BZ220*'Dist Horaria'!$L$6</f>
        <v>497.505057484657</v>
      </c>
      <c r="CF220" s="0" t="n">
        <f aca="false">BZ220*'Dist Horaria'!$M$6</f>
        <v>1326.68015329242</v>
      </c>
      <c r="CG220" s="0" t="n">
        <f aca="false">BZ220*'Dist Horaria'!$N$6</f>
        <v>1326.68015329242</v>
      </c>
      <c r="CH220" s="0" t="n">
        <f aca="false">BZ220*'Dist Horaria'!$O$6</f>
        <v>1326.68015329242</v>
      </c>
      <c r="CI220" s="0" t="n">
        <f aca="false">BZ220*'Dist Horaria'!$P$6</f>
        <v>870.633850598149</v>
      </c>
      <c r="CJ220" s="0" t="n">
        <f aca="false">BZ220*'Dist Horaria'!$Q$6</f>
        <v>870.633850598149</v>
      </c>
      <c r="CK220" s="0" t="n">
        <f aca="false">BZ220*'Dist Horaria'!$R$6</f>
        <v>870.633850598149</v>
      </c>
      <c r="CL220" s="0" t="n">
        <f aca="false">BZ220*'Dist Horaria'!$S$6</f>
        <v>870.633850598149</v>
      </c>
      <c r="CM220" s="0" t="n">
        <f aca="false">BZ220*'Dist Horaria'!$T$6</f>
        <v>870.633850598149</v>
      </c>
      <c r="CN220" s="0" t="n">
        <f aca="false">BZ220*'Dist Horaria'!$U$6</f>
        <v>870.633850598149</v>
      </c>
      <c r="CO220" s="0" t="n">
        <f aca="false">BZ220*'Dist Horaria'!$V$6</f>
        <v>870.633850598149</v>
      </c>
      <c r="CP220" s="0" t="n">
        <f aca="false">BZ220*'Dist Horaria'!$W$6</f>
        <v>870.633850598149</v>
      </c>
      <c r="CQ220" s="0" t="n">
        <f aca="false">BZ220*'Dist Horaria'!$X$6</f>
        <v>1326.68015329242</v>
      </c>
      <c r="CR220" s="0" t="n">
        <f aca="false">BZ220*'Dist Horaria'!$Y$6</f>
        <v>1326.68015329242</v>
      </c>
      <c r="CS220" s="0" t="n">
        <f aca="false">BZ220*'Dist Horaria'!$Z$6</f>
        <v>1326.68015329242</v>
      </c>
      <c r="CT220" s="0" t="n">
        <f aca="false">BZ220*'Dist Horaria'!$AA$6</f>
        <v>497.505057484657</v>
      </c>
      <c r="CU220" s="0" t="n">
        <f aca="false">BZ220*'Dist Horaria'!$AB$6</f>
        <v>497.505057484657</v>
      </c>
      <c r="CV220" s="0" t="n">
        <f aca="false">BZ220*'Dist Horaria'!$AC$6</f>
        <v>497.505057484657</v>
      </c>
      <c r="CW220" s="0" t="n">
        <f aca="false">BZ220*'Dist Horaria'!$AD$6</f>
        <v>497.505057484657</v>
      </c>
      <c r="CX220" s="0" t="n">
        <f aca="false">BZ220*'Dist Horaria'!$AE$6</f>
        <v>497.505057484657</v>
      </c>
      <c r="CY220" s="0" t="n">
        <f aca="false">AS220*1000000</f>
        <v>20816.1865512511</v>
      </c>
      <c r="CZ220" s="0" t="n">
        <f aca="false">CY220*'Dist Horaria'!$H$6</f>
        <v>520.404663781277</v>
      </c>
      <c r="DA220" s="0" t="n">
        <f aca="false">CY220*'Dist Horaria'!$I$6</f>
        <v>520.404663781277</v>
      </c>
      <c r="DB220" s="0" t="n">
        <f aca="false">CY220*'Dist Horaria'!$J$6</f>
        <v>520.404663781277</v>
      </c>
      <c r="DC220" s="0" t="n">
        <f aca="false">CY220*'Dist Horaria'!$K$6</f>
        <v>520.404663781277</v>
      </c>
      <c r="DD220" s="0" t="n">
        <f aca="false">CY220*'Dist Horaria'!$L$6</f>
        <v>520.404663781277</v>
      </c>
      <c r="DE220" s="0" t="n">
        <f aca="false">CY220*'Dist Horaria'!$M$6</f>
        <v>1387.7457700834</v>
      </c>
      <c r="DF220" s="0" t="n">
        <f aca="false">CY220*'Dist Horaria'!$N$6</f>
        <v>1387.7457700834</v>
      </c>
      <c r="DG220" s="0" t="n">
        <f aca="false">CY220*'Dist Horaria'!$O$6</f>
        <v>1387.7457700834</v>
      </c>
      <c r="DH220" s="0" t="n">
        <f aca="false">CY220*'Dist Horaria'!$P$6</f>
        <v>910.708161617234</v>
      </c>
      <c r="DI220" s="0" t="n">
        <f aca="false">CY220*'Dist Horaria'!$Q$6</f>
        <v>910.708161617234</v>
      </c>
      <c r="DJ220" s="0" t="n">
        <f aca="false">CY220*'Dist Horaria'!$R$6</f>
        <v>910.708161617234</v>
      </c>
      <c r="DK220" s="0" t="n">
        <f aca="false">CY220*'Dist Horaria'!$S$6</f>
        <v>910.708161617234</v>
      </c>
      <c r="DL220" s="0" t="n">
        <f aca="false">CY220*'Dist Horaria'!$T$6</f>
        <v>910.708161617234</v>
      </c>
      <c r="DM220" s="0" t="n">
        <f aca="false">CY220*'Dist Horaria'!$U$6</f>
        <v>910.708161617234</v>
      </c>
      <c r="DN220" s="0" t="n">
        <f aca="false">CY220*'Dist Horaria'!$V$6</f>
        <v>910.708161617234</v>
      </c>
      <c r="DO220" s="0" t="n">
        <f aca="false">CY220*'Dist Horaria'!$W$6</f>
        <v>910.708161617234</v>
      </c>
      <c r="DP220" s="0" t="n">
        <f aca="false">CY220*'Dist Horaria'!$X$6</f>
        <v>1387.7457700834</v>
      </c>
      <c r="DQ220" s="0" t="n">
        <f aca="false">CY220*'Dist Horaria'!$Y$6</f>
        <v>1387.7457700834</v>
      </c>
      <c r="DR220" s="0" t="n">
        <f aca="false">CY220*'Dist Horaria'!$Z$6</f>
        <v>1387.7457700834</v>
      </c>
      <c r="DS220" s="0" t="n">
        <f aca="false">CY220*'Dist Horaria'!$AA$6</f>
        <v>520.404663781277</v>
      </c>
      <c r="DT220" s="0" t="n">
        <f aca="false">CY220*'Dist Horaria'!$AB$6</f>
        <v>520.404663781277</v>
      </c>
      <c r="DU220" s="0" t="n">
        <f aca="false">CY220*'Dist Horaria'!$AC$6</f>
        <v>520.404663781277</v>
      </c>
      <c r="DV220" s="0" t="n">
        <f aca="false">CY220*'Dist Horaria'!$AD$6</f>
        <v>520.404663781277</v>
      </c>
      <c r="DW220" s="0" t="n">
        <f aca="false">CY220*'Dist Horaria'!$AE$6</f>
        <v>520.404663781277</v>
      </c>
      <c r="DX220" s="0" t="n">
        <f aca="false">AX220*1000000</f>
        <v>1206.73545224644</v>
      </c>
      <c r="DY220" s="0" t="n">
        <f aca="false">DX220*'Dist Horaria'!$H$6</f>
        <v>30.168386306161</v>
      </c>
      <c r="DZ220" s="0" t="n">
        <f aca="false">DX220*'Dist Horaria'!$I$6</f>
        <v>30.168386306161</v>
      </c>
      <c r="EA220" s="0" t="n">
        <f aca="false">DX220*'Dist Horaria'!$J$6</f>
        <v>30.168386306161</v>
      </c>
      <c r="EB220" s="0" t="n">
        <f aca="false">DX220*'Dist Horaria'!$K$6</f>
        <v>30.168386306161</v>
      </c>
      <c r="EC220" s="0" t="n">
        <f aca="false">DX220*'Dist Horaria'!$L$6</f>
        <v>30.168386306161</v>
      </c>
      <c r="ED220" s="0" t="n">
        <f aca="false">DX220*'Dist Horaria'!$M$6</f>
        <v>80.4490301497626</v>
      </c>
      <c r="EE220" s="0" t="n">
        <f aca="false">DX220*'Dist Horaria'!$N$6</f>
        <v>80.4490301497626</v>
      </c>
      <c r="EF220" s="0" t="n">
        <f aca="false">DX220*'Dist Horaria'!$O$6</f>
        <v>80.4490301497626</v>
      </c>
      <c r="EG220" s="0" t="n">
        <f aca="false">DX220*'Dist Horaria'!$P$6</f>
        <v>52.7946760357817</v>
      </c>
      <c r="EH220" s="0" t="n">
        <f aca="false">DX220*'Dist Horaria'!$Q$6</f>
        <v>52.7946760357817</v>
      </c>
      <c r="EI220" s="0" t="n">
        <f aca="false">DX220*'Dist Horaria'!$R$6</f>
        <v>52.7946760357817</v>
      </c>
      <c r="EJ220" s="0" t="n">
        <f aca="false">DX220*'Dist Horaria'!$S$6</f>
        <v>52.7946760357817</v>
      </c>
      <c r="EK220" s="0" t="n">
        <f aca="false">DX220*'Dist Horaria'!$T$6</f>
        <v>52.7946760357817</v>
      </c>
      <c r="EL220" s="0" t="n">
        <f aca="false">DX220*'Dist Horaria'!$U$6</f>
        <v>52.7946760357817</v>
      </c>
      <c r="EM220" s="0" t="n">
        <f aca="false">DX220*'Dist Horaria'!$V$6</f>
        <v>52.7946760357817</v>
      </c>
      <c r="EN220" s="0" t="n">
        <f aca="false">DX220*'Dist Horaria'!$W$6</f>
        <v>52.7946760357817</v>
      </c>
      <c r="EO220" s="0" t="n">
        <f aca="false">DX220*'Dist Horaria'!$X$6</f>
        <v>80.4490301497626</v>
      </c>
      <c r="EP220" s="0" t="n">
        <f aca="false">DX220*'Dist Horaria'!$Y$6</f>
        <v>80.4490301497626</v>
      </c>
      <c r="EQ220" s="0" t="n">
        <f aca="false">DX220*'Dist Horaria'!$Z$6</f>
        <v>80.4490301497626</v>
      </c>
      <c r="ER220" s="0" t="n">
        <f aca="false">DX220*'Dist Horaria'!$AA$6</f>
        <v>30.168386306161</v>
      </c>
      <c r="ES220" s="0" t="n">
        <f aca="false">DX220*'Dist Horaria'!$AB$6</f>
        <v>30.168386306161</v>
      </c>
      <c r="ET220" s="0" t="n">
        <f aca="false">DX220*'Dist Horaria'!$AC$6</f>
        <v>30.168386306161</v>
      </c>
      <c r="EU220" s="0" t="n">
        <f aca="false">DX220*'Dist Horaria'!$AD$6</f>
        <v>30.168386306161</v>
      </c>
      <c r="EV220" s="0" t="n">
        <f aca="false">DX220*'Dist Horaria'!$AE$6</f>
        <v>30.168386306161</v>
      </c>
      <c r="EW220" s="0" t="n">
        <f aca="false">BB220+CA220+CZ220+DY220</f>
        <v>1113.96044909599</v>
      </c>
      <c r="EX220" s="0" t="n">
        <f aca="false">BC220+CB220+DA220+DZ220</f>
        <v>1112.19803478119</v>
      </c>
      <c r="EY220" s="0" t="n">
        <f aca="false">BD220+CC220+DB220+EA220</f>
        <v>1110.53453227838</v>
      </c>
      <c r="EZ220" s="0" t="n">
        <f aca="false">BE220+CD220+DC220+EB220</f>
        <v>1109.1172931163</v>
      </c>
      <c r="FA220" s="0" t="n">
        <f aca="false">BF220+CE220+DD220+EC220</f>
        <v>1108.08162976024</v>
      </c>
      <c r="FB220" s="0" t="n">
        <f aca="false">BG220+CF220+DE220+ED220</f>
        <v>2854.22645832365</v>
      </c>
      <c r="FC220" s="0" t="n">
        <f aca="false">BH220+CG220+DF220+EE220</f>
        <v>2856.90512298894</v>
      </c>
      <c r="FD220" s="0" t="n">
        <f aca="false">BI220+CH220+DG220+EF220</f>
        <v>2856.90512298894</v>
      </c>
      <c r="FE220" s="0" t="n">
        <f aca="false">BJ220+CI220+DH220+EG220</f>
        <v>1916.20469553974</v>
      </c>
      <c r="FF220" s="0" t="n">
        <f aca="false">BK220+CJ220+DI220+EH220</f>
        <v>1924.88496554142</v>
      </c>
      <c r="FG220" s="0" t="n">
        <f aca="false">BL220+CK220+DJ220+EI220</f>
        <v>1931.197889179</v>
      </c>
      <c r="FH220" s="0" t="n">
        <f aca="false">BM220+CL220+DK220+EJ220</f>
        <v>1934.35435099779</v>
      </c>
      <c r="FI220" s="0" t="n">
        <f aca="false">BN220+CM220+DL220+EK220</f>
        <v>1935.14346645249</v>
      </c>
      <c r="FJ220" s="0" t="n">
        <f aca="false">BO220+CN220+DM220+EL220</f>
        <v>1934.35435099779</v>
      </c>
      <c r="FK220" s="0" t="n">
        <f aca="false">BP220+CO220+DN220+EM220</f>
        <v>1932.7761200884</v>
      </c>
      <c r="FL220" s="0" t="n">
        <f aca="false">BQ220+CP220+DO220+EN220</f>
        <v>1930.4087737243</v>
      </c>
      <c r="FM220" s="0" t="n">
        <f aca="false">BR220+CQ220+DP220+EO220</f>
        <v>2889.28128750609</v>
      </c>
      <c r="FN220" s="0" t="n">
        <f aca="false">BS220+CR220+DQ220+EP220</f>
        <v>2887.12801543022</v>
      </c>
      <c r="FO220" s="0" t="n">
        <f aca="false">BT220+CS220+DR220+EQ220</f>
        <v>2875.40754476241</v>
      </c>
      <c r="FP220" s="0" t="n">
        <f aca="false">BU220+CT220+DS220+ER220</f>
        <v>1124.66000222696</v>
      </c>
      <c r="FQ220" s="0" t="n">
        <f aca="false">BV220+CU220+DT220+ES220</f>
        <v>1116.24111136894</v>
      </c>
      <c r="FR220" s="0" t="n">
        <f aca="false">BW220+CV220+DU220+ET220</f>
        <v>1121.95490317508</v>
      </c>
      <c r="FS220" s="0" t="n">
        <f aca="false">BX220+CW220+DV220+EU220</f>
        <v>1120.00532593106</v>
      </c>
      <c r="FT220" s="0" t="n">
        <f aca="false">BY220+CX220+DW220+EV220</f>
        <v>1117.94278700782</v>
      </c>
      <c r="FU220" s="0" t="n">
        <f aca="false">AM220*'Dist Horaria'!$H$10</f>
        <v>0.655546409630702</v>
      </c>
      <c r="FV220" s="0" t="n">
        <f aca="false">AM220*'Dist Horaria'!$I$10</f>
        <v>0.613519091333324</v>
      </c>
      <c r="FW220" s="0" t="n">
        <f aca="false">AM220*'Dist Horaria'!$J$10</f>
        <v>0.610863111183791</v>
      </c>
      <c r="FX220" s="0" t="n">
        <f aca="false">AM220*'Dist Horaria'!$K$10</f>
        <v>0.593294898027902</v>
      </c>
      <c r="FY220" s="0" t="n">
        <f aca="false">AM220*'Dist Horaria'!$L$10</f>
        <v>0.593532325187175</v>
      </c>
      <c r="FZ220" s="0" t="n">
        <f aca="false">AM220*'Dist Horaria'!$M$10</f>
        <v>0.635104013371981</v>
      </c>
      <c r="GA220" s="0" t="n">
        <f aca="false">AM220*'Dist Horaria'!$N$10</f>
        <v>0.600834648042547</v>
      </c>
      <c r="GB220" s="0" t="n">
        <f aca="false">AM220*'Dist Horaria'!$O$10</f>
        <v>0.590579520011187</v>
      </c>
      <c r="GC220" s="0" t="n">
        <f aca="false">AM220*'Dist Horaria'!$P$10</f>
        <v>0.599743961894964</v>
      </c>
      <c r="GD220" s="0" t="n">
        <f aca="false">AM220*'Dist Horaria'!$Q$10</f>
        <v>0.542748052448926</v>
      </c>
      <c r="GE220" s="0" t="n">
        <f aca="false">AM220*'Dist Horaria'!$R$10</f>
        <v>0.662234132977933</v>
      </c>
      <c r="GF220" s="0" t="n">
        <f aca="false">AM220*'Dist Horaria'!$S$10</f>
        <v>0.565573675165558</v>
      </c>
      <c r="GG220" s="0" t="n">
        <f aca="false">AR220*'Dist Horaria'!$H$10</f>
        <v>0.685720484172987</v>
      </c>
      <c r="GH220" s="0" t="n">
        <f aca="false">AR220*'Dist Horaria'!$I$10</f>
        <v>0.641758695002934</v>
      </c>
      <c r="GI220" s="0" t="n">
        <f aca="false">AR220*'Dist Horaria'!$J$10</f>
        <v>0.638980463031352</v>
      </c>
      <c r="GJ220" s="0" t="n">
        <f aca="false">AR220*'Dist Horaria'!$K$10</f>
        <v>0.620603604498793</v>
      </c>
      <c r="GK220" s="0" t="n">
        <f aca="false">AR220*'Dist Horaria'!$L$10</f>
        <v>0.620851960167012</v>
      </c>
      <c r="GL220" s="0" t="n">
        <f aca="false">AR220*'Dist Horaria'!$M$10</f>
        <v>0.664337147075491</v>
      </c>
      <c r="GM220" s="0" t="n">
        <f aca="false">AR220*'Dist Horaria'!$N$10</f>
        <v>0.628490400848571</v>
      </c>
      <c r="GN220" s="0" t="n">
        <f aca="false">AR220*'Dist Horaria'!$O$10</f>
        <v>0.617763240642047</v>
      </c>
      <c r="GO220" s="0" t="n">
        <f aca="false">AR220*'Dist Horaria'!$P$10</f>
        <v>0.627349511626673</v>
      </c>
      <c r="GP220" s="0" t="n">
        <f aca="false">AR220*'Dist Horaria'!$Q$10</f>
        <v>0.567730143650524</v>
      </c>
      <c r="GQ220" s="0" t="n">
        <f aca="false">AR220*'Dist Horaria'!$R$10</f>
        <v>0.692716036012347</v>
      </c>
      <c r="GR220" s="0" t="n">
        <f aca="false">AR220*'Dist Horaria'!$S$10</f>
        <v>0.591606404477909</v>
      </c>
      <c r="GS220" s="0" t="n">
        <f aca="false">AW220*'Dist Horaria'!$H$10</f>
        <v>0.0397519121259702</v>
      </c>
      <c r="GT220" s="0" t="n">
        <f aca="false">AW220*'Dist Horaria'!$I$10</f>
        <v>0.0372034026088657</v>
      </c>
      <c r="GU220" s="0" t="n">
        <f aca="false">AW220*'Dist Horaria'!$J$10</f>
        <v>0.0370423456829769</v>
      </c>
      <c r="GV220" s="0" t="n">
        <f aca="false">AW220*'Dist Horaria'!$K$10</f>
        <v>0.0359770205506546</v>
      </c>
      <c r="GW220" s="0" t="n">
        <f aca="false">AW220*'Dist Horaria'!$L$10</f>
        <v>0.0359914179806964</v>
      </c>
      <c r="GX220" s="0" t="n">
        <f aca="false">AW220*'Dist Horaria'!$M$10</f>
        <v>0.0385122983811879</v>
      </c>
      <c r="GY220" s="0" t="n">
        <f aca="false">AW220*'Dist Horaria'!$N$10</f>
        <v>0.036434226136149</v>
      </c>
      <c r="GZ220" s="0" t="n">
        <f aca="false">AW220*'Dist Horaria'!$O$10</f>
        <v>0.0358123617763505</v>
      </c>
      <c r="HA220" s="0" t="n">
        <f aca="false">AW220*'Dist Horaria'!$P$10</f>
        <v>0.0363680876305318</v>
      </c>
      <c r="HB220" s="0" t="n">
        <f aca="false">AW220*'Dist Horaria'!$Q$10</f>
        <v>0.0329118923855376</v>
      </c>
      <c r="HC220" s="0" t="n">
        <f aca="false">AW220*'Dist Horaria'!$R$10</f>
        <v>0.0401574513630346</v>
      </c>
      <c r="HD220" s="0" t="n">
        <f aca="false">AW220*'Dist Horaria'!$S$10</f>
        <v>0.0342960234479947</v>
      </c>
    </row>
    <row r="221" customFormat="false" ht="13.8" hidden="false" customHeight="false" outlineLevel="0" collapsed="false">
      <c r="A221" s="0" t="n">
        <v>4.71929038750226</v>
      </c>
      <c r="B221" s="0" t="n">
        <v>-74.0543865408832</v>
      </c>
      <c r="C221" s="0" t="n">
        <v>34</v>
      </c>
      <c r="D221" s="0" t="n">
        <v>37</v>
      </c>
      <c r="E221" s="0" t="n">
        <v>2479</v>
      </c>
      <c r="F221" s="0" t="n">
        <v>124</v>
      </c>
      <c r="G221" s="0" t="s">
        <v>682</v>
      </c>
      <c r="H221" s="1" t="n">
        <v>41474</v>
      </c>
      <c r="I221" s="0" t="s">
        <v>1182</v>
      </c>
      <c r="J221" s="0" t="s">
        <v>1183</v>
      </c>
      <c r="L221" s="0" t="s">
        <v>1184</v>
      </c>
      <c r="N221" s="0" t="n">
        <v>7</v>
      </c>
      <c r="O221" s="0" t="s">
        <v>231</v>
      </c>
      <c r="P221" s="0" t="s">
        <v>85</v>
      </c>
      <c r="Q221" s="0" t="s">
        <v>86</v>
      </c>
      <c r="R221" s="0" t="s">
        <v>87</v>
      </c>
      <c r="S221" s="0" t="n">
        <v>365</v>
      </c>
      <c r="T221" s="0" t="n">
        <v>24</v>
      </c>
      <c r="U221" s="0" t="n">
        <v>3</v>
      </c>
      <c r="V221" s="0" t="n">
        <v>51800</v>
      </c>
      <c r="W221" s="0" t="n">
        <f aca="false">V221*12</f>
        <v>621600</v>
      </c>
      <c r="X221" s="0" t="n">
        <v>1</v>
      </c>
      <c r="Y221" s="0" t="s">
        <v>767</v>
      </c>
      <c r="Z221" s="0" t="n">
        <v>24832</v>
      </c>
      <c r="AB221" s="0" t="n">
        <v>0.005</v>
      </c>
      <c r="AC221" s="0" t="n">
        <v>-1</v>
      </c>
      <c r="AD221" s="0" t="n">
        <v>2616.65552763288</v>
      </c>
      <c r="AE221" s="0" t="n">
        <v>1.18796160954533</v>
      </c>
      <c r="AF221" s="0" t="n">
        <f aca="false">AE221/S221</f>
        <v>0.00325468934122007</v>
      </c>
      <c r="AG221" s="0" t="n">
        <f aca="false">AE221*EXP(AB221*AC221)</f>
        <v>1.18203662629942</v>
      </c>
      <c r="AH221" s="0" t="n">
        <f aca="false">AG221/S221</f>
        <v>0.00323845651040938</v>
      </c>
      <c r="AI221" s="0" t="s">
        <v>90</v>
      </c>
      <c r="AJ221" s="0" t="n">
        <f aca="false">IF(AI221="A",'FE DISTRIBUCIÓN'!$C$2,'FE DISTRIBUCIÓN'!$C$3)</f>
        <v>4.994E-006</v>
      </c>
      <c r="AK221" s="0" t="n">
        <f aca="false">W221*AJ221</f>
        <v>3.1042704</v>
      </c>
      <c r="AL221" s="0" t="n">
        <f aca="false">AK221/365</f>
        <v>0.0085048504109589</v>
      </c>
      <c r="AM221" s="0" t="n">
        <f aca="false">AK221*EXP(AB221*AC221)</f>
        <v>3.08878778678846</v>
      </c>
      <c r="AN221" s="0" t="n">
        <f aca="false">AM221/365</f>
        <v>0.00846243229257112</v>
      </c>
      <c r="AO221" s="0" t="n">
        <v>5.223868284E-006</v>
      </c>
      <c r="AP221" s="0" t="n">
        <f aca="false">AO221*W221</f>
        <v>3.2471565253344</v>
      </c>
      <c r="AQ221" s="0" t="n">
        <f aca="false">AP221/365</f>
        <v>0.00889631924749151</v>
      </c>
      <c r="AR221" s="0" t="n">
        <f aca="false">AP221*EXP(AB221*AC221)</f>
        <v>3.23096126459968</v>
      </c>
      <c r="AS221" s="0" t="n">
        <f aca="false">AR221/365</f>
        <v>0.0088519486701361</v>
      </c>
      <c r="AT221" s="0" t="n">
        <v>3.02832944E-007</v>
      </c>
      <c r="AU221" s="0" t="n">
        <f aca="false">AT221*W221</f>
        <v>0.1882409579904</v>
      </c>
      <c r="AV221" s="0" t="n">
        <f aca="false">AU221/365</f>
        <v>0.000515728652028493</v>
      </c>
      <c r="AW221" s="0" t="n">
        <f aca="false">AU221*EXP(AB221*AC221)</f>
        <v>0.187302102295633</v>
      </c>
      <c r="AX221" s="0" t="n">
        <f aca="false">AW221/365</f>
        <v>0.000513156444645571</v>
      </c>
      <c r="AY221" s="0" t="n">
        <f aca="false">AW221+AR221+AM221+AG221</f>
        <v>7.6890877799832</v>
      </c>
      <c r="AZ221" s="0" t="n">
        <f aca="false">AH221+AN221+AS221+AX221</f>
        <v>0.0210659939177622</v>
      </c>
      <c r="BA221" s="0" t="n">
        <f aca="false">AH221*1000000</f>
        <v>3238.45651040938</v>
      </c>
      <c r="BB221" s="0" t="n">
        <f aca="false">BA221*'Dist Horaria'!$H$3</f>
        <v>112.842532183296</v>
      </c>
      <c r="BC221" s="0" t="n">
        <f aca="false">BA221*'Dist Horaria'!$I$3</f>
        <v>109.823888804227</v>
      </c>
      <c r="BD221" s="0" t="n">
        <f aca="false">BA221*'Dist Horaria'!$J$3</f>
        <v>106.974660462181</v>
      </c>
      <c r="BE221" s="0" t="n">
        <f aca="false">BA221*'Dist Horaria'!$K$3</f>
        <v>104.547229195181</v>
      </c>
      <c r="BF221" s="0" t="n">
        <f aca="false">BA221*'Dist Horaria'!$L$3</f>
        <v>102.773356669039</v>
      </c>
      <c r="BG221" s="0" t="n">
        <f aca="false">BA221*'Dist Horaria'!$M$3</f>
        <v>101.656588630395</v>
      </c>
      <c r="BH221" s="0" t="n">
        <f aca="false">BA221*'Dist Horaria'!$N$3</f>
        <v>106.244575285249</v>
      </c>
      <c r="BI221" s="0" t="n">
        <f aca="false">BA221*'Dist Horaria'!$O$3</f>
        <v>106.244575285249</v>
      </c>
      <c r="BJ221" s="0" t="n">
        <f aca="false">BA221*'Dist Horaria'!$P$3</f>
        <v>140.565158120872</v>
      </c>
      <c r="BK221" s="0" t="n">
        <f aca="false">BA221*'Dist Horaria'!$Q$3</f>
        <v>155.432626768271</v>
      </c>
      <c r="BL221" s="0" t="n">
        <f aca="false">BA221*'Dist Horaria'!$R$3</f>
        <v>166.245331239108</v>
      </c>
      <c r="BM221" s="0" t="n">
        <f aca="false">BA221*'Dist Horaria'!$S$3</f>
        <v>171.651683474526</v>
      </c>
      <c r="BN221" s="0" t="n">
        <f aca="false">BA221*'Dist Horaria'!$T$3</f>
        <v>173.00327153338</v>
      </c>
      <c r="BO221" s="0" t="n">
        <f aca="false">BA221*'Dist Horaria'!$U$3</f>
        <v>171.651683474526</v>
      </c>
      <c r="BP221" s="0" t="n">
        <f aca="false">BA221*'Dist Horaria'!$V$3</f>
        <v>168.948507356817</v>
      </c>
      <c r="BQ221" s="0" t="n">
        <f aca="false">BA221*'Dist Horaria'!$W$3</f>
        <v>164.893743180253</v>
      </c>
      <c r="BR221" s="0" t="n">
        <f aca="false">BA221*'Dist Horaria'!$X$3</f>
        <v>161.698105047431</v>
      </c>
      <c r="BS221" s="0" t="n">
        <f aca="false">BA221*'Dist Horaria'!$Y$3</f>
        <v>158.010004899495</v>
      </c>
      <c r="BT221" s="0" t="n">
        <f aca="false">BA221*'Dist Horaria'!$Z$3</f>
        <v>137.935314808888</v>
      </c>
      <c r="BU221" s="0" t="n">
        <f aca="false">BA221*'Dist Horaria'!$AA$3</f>
        <v>131.168606220755</v>
      </c>
      <c r="BV221" s="0" t="n">
        <f aca="false">BA221*'Dist Horaria'!$AB$3</f>
        <v>116.748824825315</v>
      </c>
      <c r="BW221" s="0" t="n">
        <f aca="false">BA221*'Dist Horaria'!$AC$3</f>
        <v>126.535343046437</v>
      </c>
      <c r="BX221" s="0" t="n">
        <f aca="false">BA221*'Dist Horaria'!$AD$3</f>
        <v>123.196129111206</v>
      </c>
      <c r="BY221" s="0" t="n">
        <f aca="false">BA221*'Dist Horaria'!$AE$3</f>
        <v>119.663435684683</v>
      </c>
      <c r="BZ221" s="0" t="n">
        <f aca="false">AN221*1000000</f>
        <v>8462.43229257112</v>
      </c>
      <c r="CA221" s="0" t="n">
        <f aca="false">BZ221*'Dist Horaria'!$H$6</f>
        <v>211.560807314278</v>
      </c>
      <c r="CB221" s="0" t="n">
        <f aca="false">BZ221*'Dist Horaria'!$I$6</f>
        <v>211.560807314278</v>
      </c>
      <c r="CC221" s="0" t="n">
        <f aca="false">BZ221*'Dist Horaria'!$J$6</f>
        <v>211.560807314278</v>
      </c>
      <c r="CD221" s="0" t="n">
        <f aca="false">BZ221*'Dist Horaria'!$K$6</f>
        <v>211.560807314278</v>
      </c>
      <c r="CE221" s="0" t="n">
        <f aca="false">BZ221*'Dist Horaria'!$L$6</f>
        <v>211.560807314278</v>
      </c>
      <c r="CF221" s="0" t="n">
        <f aca="false">BZ221*'Dist Horaria'!$M$6</f>
        <v>564.162152838075</v>
      </c>
      <c r="CG221" s="0" t="n">
        <f aca="false">BZ221*'Dist Horaria'!$N$6</f>
        <v>564.162152838075</v>
      </c>
      <c r="CH221" s="0" t="n">
        <f aca="false">BZ221*'Dist Horaria'!$O$6</f>
        <v>564.162152838075</v>
      </c>
      <c r="CI221" s="0" t="n">
        <f aca="false">BZ221*'Dist Horaria'!$P$6</f>
        <v>370.231412799987</v>
      </c>
      <c r="CJ221" s="0" t="n">
        <f aca="false">BZ221*'Dist Horaria'!$Q$6</f>
        <v>370.231412799987</v>
      </c>
      <c r="CK221" s="0" t="n">
        <f aca="false">BZ221*'Dist Horaria'!$R$6</f>
        <v>370.231412799987</v>
      </c>
      <c r="CL221" s="0" t="n">
        <f aca="false">BZ221*'Dist Horaria'!$S$6</f>
        <v>370.231412799987</v>
      </c>
      <c r="CM221" s="0" t="n">
        <f aca="false">BZ221*'Dist Horaria'!$T$6</f>
        <v>370.231412799987</v>
      </c>
      <c r="CN221" s="0" t="n">
        <f aca="false">BZ221*'Dist Horaria'!$U$6</f>
        <v>370.231412799987</v>
      </c>
      <c r="CO221" s="0" t="n">
        <f aca="false">BZ221*'Dist Horaria'!$V$6</f>
        <v>370.231412799987</v>
      </c>
      <c r="CP221" s="0" t="n">
        <f aca="false">BZ221*'Dist Horaria'!$W$6</f>
        <v>370.231412799987</v>
      </c>
      <c r="CQ221" s="0" t="n">
        <f aca="false">BZ221*'Dist Horaria'!$X$6</f>
        <v>564.162152838075</v>
      </c>
      <c r="CR221" s="0" t="n">
        <f aca="false">BZ221*'Dist Horaria'!$Y$6</f>
        <v>564.162152838075</v>
      </c>
      <c r="CS221" s="0" t="n">
        <f aca="false">BZ221*'Dist Horaria'!$Z$6</f>
        <v>564.162152838075</v>
      </c>
      <c r="CT221" s="0" t="n">
        <f aca="false">BZ221*'Dist Horaria'!$AA$6</f>
        <v>211.560807314278</v>
      </c>
      <c r="CU221" s="0" t="n">
        <f aca="false">BZ221*'Dist Horaria'!$AB$6</f>
        <v>211.560807314278</v>
      </c>
      <c r="CV221" s="0" t="n">
        <f aca="false">BZ221*'Dist Horaria'!$AC$6</f>
        <v>211.560807314278</v>
      </c>
      <c r="CW221" s="0" t="n">
        <f aca="false">BZ221*'Dist Horaria'!$AD$6</f>
        <v>211.560807314278</v>
      </c>
      <c r="CX221" s="0" t="n">
        <f aca="false">BZ221*'Dist Horaria'!$AE$6</f>
        <v>211.560807314278</v>
      </c>
      <c r="CY221" s="0" t="n">
        <f aca="false">AS221*1000000</f>
        <v>8851.9486701361</v>
      </c>
      <c r="CZ221" s="0" t="n">
        <f aca="false">CY221*'Dist Horaria'!$H$6</f>
        <v>221.298716753403</v>
      </c>
      <c r="DA221" s="0" t="n">
        <f aca="false">CY221*'Dist Horaria'!$I$6</f>
        <v>221.298716753403</v>
      </c>
      <c r="DB221" s="0" t="n">
        <f aca="false">CY221*'Dist Horaria'!$J$6</f>
        <v>221.298716753403</v>
      </c>
      <c r="DC221" s="0" t="n">
        <f aca="false">CY221*'Dist Horaria'!$K$6</f>
        <v>221.298716753403</v>
      </c>
      <c r="DD221" s="0" t="n">
        <f aca="false">CY221*'Dist Horaria'!$L$6</f>
        <v>221.298716753403</v>
      </c>
      <c r="DE221" s="0" t="n">
        <f aca="false">CY221*'Dist Horaria'!$M$6</f>
        <v>590.129911342407</v>
      </c>
      <c r="DF221" s="0" t="n">
        <f aca="false">CY221*'Dist Horaria'!$N$6</f>
        <v>590.129911342407</v>
      </c>
      <c r="DG221" s="0" t="n">
        <f aca="false">CY221*'Dist Horaria'!$O$6</f>
        <v>590.129911342407</v>
      </c>
      <c r="DH221" s="0" t="n">
        <f aca="false">CY221*'Dist Horaria'!$P$6</f>
        <v>387.272754318455</v>
      </c>
      <c r="DI221" s="0" t="n">
        <f aca="false">CY221*'Dist Horaria'!$Q$6</f>
        <v>387.272754318455</v>
      </c>
      <c r="DJ221" s="0" t="n">
        <f aca="false">CY221*'Dist Horaria'!$R$6</f>
        <v>387.272754318455</v>
      </c>
      <c r="DK221" s="0" t="n">
        <f aca="false">CY221*'Dist Horaria'!$S$6</f>
        <v>387.272754318455</v>
      </c>
      <c r="DL221" s="0" t="n">
        <f aca="false">CY221*'Dist Horaria'!$T$6</f>
        <v>387.272754318455</v>
      </c>
      <c r="DM221" s="0" t="n">
        <f aca="false">CY221*'Dist Horaria'!$U$6</f>
        <v>387.272754318455</v>
      </c>
      <c r="DN221" s="0" t="n">
        <f aca="false">CY221*'Dist Horaria'!$V$6</f>
        <v>387.272754318455</v>
      </c>
      <c r="DO221" s="0" t="n">
        <f aca="false">CY221*'Dist Horaria'!$W$6</f>
        <v>387.272754318455</v>
      </c>
      <c r="DP221" s="0" t="n">
        <f aca="false">CY221*'Dist Horaria'!$X$6</f>
        <v>590.129911342407</v>
      </c>
      <c r="DQ221" s="0" t="n">
        <f aca="false">CY221*'Dist Horaria'!$Y$6</f>
        <v>590.129911342407</v>
      </c>
      <c r="DR221" s="0" t="n">
        <f aca="false">CY221*'Dist Horaria'!$Z$6</f>
        <v>590.129911342407</v>
      </c>
      <c r="DS221" s="0" t="n">
        <f aca="false">CY221*'Dist Horaria'!$AA$6</f>
        <v>221.298716753403</v>
      </c>
      <c r="DT221" s="0" t="n">
        <f aca="false">CY221*'Dist Horaria'!$AB$6</f>
        <v>221.298716753403</v>
      </c>
      <c r="DU221" s="0" t="n">
        <f aca="false">CY221*'Dist Horaria'!$AC$6</f>
        <v>221.298716753403</v>
      </c>
      <c r="DV221" s="0" t="n">
        <f aca="false">CY221*'Dist Horaria'!$AD$6</f>
        <v>221.298716753403</v>
      </c>
      <c r="DW221" s="0" t="n">
        <f aca="false">CY221*'Dist Horaria'!$AE$6</f>
        <v>221.298716753403</v>
      </c>
      <c r="DX221" s="0" t="n">
        <f aca="false">AX221*1000000</f>
        <v>513.156444645571</v>
      </c>
      <c r="DY221" s="0" t="n">
        <f aca="false">DX221*'Dist Horaria'!$H$6</f>
        <v>12.8289111161393</v>
      </c>
      <c r="DZ221" s="0" t="n">
        <f aca="false">DX221*'Dist Horaria'!$I$6</f>
        <v>12.8289111161393</v>
      </c>
      <c r="EA221" s="0" t="n">
        <f aca="false">DX221*'Dist Horaria'!$J$6</f>
        <v>12.8289111161393</v>
      </c>
      <c r="EB221" s="0" t="n">
        <f aca="false">DX221*'Dist Horaria'!$K$6</f>
        <v>12.8289111161393</v>
      </c>
      <c r="EC221" s="0" t="n">
        <f aca="false">DX221*'Dist Horaria'!$L$6</f>
        <v>12.8289111161393</v>
      </c>
      <c r="ED221" s="0" t="n">
        <f aca="false">DX221*'Dist Horaria'!$M$6</f>
        <v>34.2104296430381</v>
      </c>
      <c r="EE221" s="0" t="n">
        <f aca="false">DX221*'Dist Horaria'!$N$6</f>
        <v>34.2104296430381</v>
      </c>
      <c r="EF221" s="0" t="n">
        <f aca="false">DX221*'Dist Horaria'!$O$6</f>
        <v>34.2104296430381</v>
      </c>
      <c r="EG221" s="0" t="n">
        <f aca="false">DX221*'Dist Horaria'!$P$6</f>
        <v>22.4505944532437</v>
      </c>
      <c r="EH221" s="0" t="n">
        <f aca="false">DX221*'Dist Horaria'!$Q$6</f>
        <v>22.4505944532437</v>
      </c>
      <c r="EI221" s="0" t="n">
        <f aca="false">DX221*'Dist Horaria'!$R$6</f>
        <v>22.4505944532437</v>
      </c>
      <c r="EJ221" s="0" t="n">
        <f aca="false">DX221*'Dist Horaria'!$S$6</f>
        <v>22.4505944532437</v>
      </c>
      <c r="EK221" s="0" t="n">
        <f aca="false">DX221*'Dist Horaria'!$T$6</f>
        <v>22.4505944532437</v>
      </c>
      <c r="EL221" s="0" t="n">
        <f aca="false">DX221*'Dist Horaria'!$U$6</f>
        <v>22.4505944532437</v>
      </c>
      <c r="EM221" s="0" t="n">
        <f aca="false">DX221*'Dist Horaria'!$V$6</f>
        <v>22.4505944532437</v>
      </c>
      <c r="EN221" s="0" t="n">
        <f aca="false">DX221*'Dist Horaria'!$W$6</f>
        <v>22.4505944532437</v>
      </c>
      <c r="EO221" s="0" t="n">
        <f aca="false">DX221*'Dist Horaria'!$X$6</f>
        <v>34.2104296430381</v>
      </c>
      <c r="EP221" s="0" t="n">
        <f aca="false">DX221*'Dist Horaria'!$Y$6</f>
        <v>34.2104296430381</v>
      </c>
      <c r="EQ221" s="0" t="n">
        <f aca="false">DX221*'Dist Horaria'!$Z$6</f>
        <v>34.2104296430381</v>
      </c>
      <c r="ER221" s="0" t="n">
        <f aca="false">DX221*'Dist Horaria'!$AA$6</f>
        <v>12.8289111161393</v>
      </c>
      <c r="ES221" s="0" t="n">
        <f aca="false">DX221*'Dist Horaria'!$AB$6</f>
        <v>12.8289111161393</v>
      </c>
      <c r="ET221" s="0" t="n">
        <f aca="false">DX221*'Dist Horaria'!$AC$6</f>
        <v>12.8289111161393</v>
      </c>
      <c r="EU221" s="0" t="n">
        <f aca="false">DX221*'Dist Horaria'!$AD$6</f>
        <v>12.8289111161393</v>
      </c>
      <c r="EV221" s="0" t="n">
        <f aca="false">DX221*'Dist Horaria'!$AE$6</f>
        <v>12.8289111161393</v>
      </c>
      <c r="EW221" s="0" t="n">
        <f aca="false">BB221+CA221+CZ221+DY221</f>
        <v>558.530967367116</v>
      </c>
      <c r="EX221" s="0" t="n">
        <f aca="false">BC221+CB221+DA221+DZ221</f>
        <v>555.512323988047</v>
      </c>
      <c r="EY221" s="0" t="n">
        <f aca="false">BD221+CC221+DB221+EA221</f>
        <v>552.663095646001</v>
      </c>
      <c r="EZ221" s="0" t="n">
        <f aca="false">BE221+CD221+DC221+EB221</f>
        <v>550.235664379001</v>
      </c>
      <c r="FA221" s="0" t="n">
        <f aca="false">BF221+CE221+DD221+EC221</f>
        <v>548.461791852859</v>
      </c>
      <c r="FB221" s="0" t="n">
        <f aca="false">BG221+CF221+DE221+ED221</f>
        <v>1290.15908245392</v>
      </c>
      <c r="FC221" s="0" t="n">
        <f aca="false">BH221+CG221+DF221+EE221</f>
        <v>1294.74706910877</v>
      </c>
      <c r="FD221" s="0" t="n">
        <f aca="false">BI221+CH221+DG221+EF221</f>
        <v>1294.74706910877</v>
      </c>
      <c r="FE221" s="0" t="n">
        <f aca="false">BJ221+CI221+DH221+EG221</f>
        <v>920.519919692556</v>
      </c>
      <c r="FF221" s="0" t="n">
        <f aca="false">BK221+CJ221+DI221+EH221</f>
        <v>935.387388339956</v>
      </c>
      <c r="FG221" s="0" t="n">
        <f aca="false">BL221+CK221+DJ221+EI221</f>
        <v>946.200092810792</v>
      </c>
      <c r="FH221" s="0" t="n">
        <f aca="false">BM221+CL221+DK221+EJ221</f>
        <v>951.606445046211</v>
      </c>
      <c r="FI221" s="0" t="n">
        <f aca="false">BN221+CM221+DL221+EK221</f>
        <v>952.958033105065</v>
      </c>
      <c r="FJ221" s="0" t="n">
        <f aca="false">BO221+CN221+DM221+EL221</f>
        <v>951.606445046211</v>
      </c>
      <c r="FK221" s="0" t="n">
        <f aca="false">BP221+CO221+DN221+EM221</f>
        <v>948.903268928502</v>
      </c>
      <c r="FL221" s="0" t="n">
        <f aca="false">BQ221+CP221+DO221+EN221</f>
        <v>944.848504751938</v>
      </c>
      <c r="FM221" s="0" t="n">
        <f aca="false">BR221+CQ221+DP221+EO221</f>
        <v>1350.20059887095</v>
      </c>
      <c r="FN221" s="0" t="n">
        <f aca="false">BS221+CR221+DQ221+EP221</f>
        <v>1346.51249872302</v>
      </c>
      <c r="FO221" s="0" t="n">
        <f aca="false">BT221+CS221+DR221+EQ221</f>
        <v>1326.43780863241</v>
      </c>
      <c r="FP221" s="0" t="n">
        <f aca="false">BU221+CT221+DS221+ER221</f>
        <v>576.857041404575</v>
      </c>
      <c r="FQ221" s="0" t="n">
        <f aca="false">BV221+CU221+DT221+ES221</f>
        <v>562.437260009135</v>
      </c>
      <c r="FR221" s="0" t="n">
        <f aca="false">BW221+CV221+DU221+ET221</f>
        <v>572.223778230257</v>
      </c>
      <c r="FS221" s="0" t="n">
        <f aca="false">BX221+CW221+DV221+EU221</f>
        <v>568.884564295026</v>
      </c>
      <c r="FT221" s="0" t="n">
        <f aca="false">BY221+CX221+DW221+EV221</f>
        <v>565.351870868503</v>
      </c>
      <c r="FU221" s="0" t="n">
        <f aca="false">AM221*'Dist Horaria'!$H$10</f>
        <v>0.278766869938251</v>
      </c>
      <c r="FV221" s="0" t="n">
        <f aca="false">AM221*'Dist Horaria'!$I$10</f>
        <v>0.260895024708776</v>
      </c>
      <c r="FW221" s="0" t="n">
        <f aca="false">AM221*'Dist Horaria'!$J$10</f>
        <v>0.259765586331833</v>
      </c>
      <c r="FX221" s="0" t="n">
        <f aca="false">AM221*'Dist Horaria'!$K$10</f>
        <v>0.252294817336799</v>
      </c>
      <c r="FY221" s="0" t="n">
        <f aca="false">AM221*'Dist Horaria'!$L$10</f>
        <v>0.252395781700354</v>
      </c>
      <c r="FZ221" s="0" t="n">
        <f aca="false">AM221*'Dist Horaria'!$M$10</f>
        <v>0.270073873171949</v>
      </c>
      <c r="GA221" s="0" t="n">
        <f aca="false">AM221*'Dist Horaria'!$N$10</f>
        <v>0.255501047255568</v>
      </c>
      <c r="GB221" s="0" t="n">
        <f aca="false">AM221*'Dist Horaria'!$O$10</f>
        <v>0.251140120401085</v>
      </c>
      <c r="GC221" s="0" t="n">
        <f aca="false">AM221*'Dist Horaria'!$P$10</f>
        <v>0.255037240027003</v>
      </c>
      <c r="GD221" s="0" t="n">
        <f aca="false">AM221*'Dist Horaria'!$Q$10</f>
        <v>0.230800098244003</v>
      </c>
      <c r="GE221" s="0" t="n">
        <f aca="false">AM221*'Dist Horaria'!$R$10</f>
        <v>0.281610781028499</v>
      </c>
      <c r="GF221" s="0" t="n">
        <f aca="false">AM221*'Dist Horaria'!$S$10</f>
        <v>0.24050654664434</v>
      </c>
      <c r="GG221" s="0" t="n">
        <f aca="false">AR221*'Dist Horaria'!$H$10</f>
        <v>0.291598199940005</v>
      </c>
      <c r="GH221" s="0" t="n">
        <f aca="false">AR221*'Dist Horaria'!$I$10</f>
        <v>0.272903733486097</v>
      </c>
      <c r="GI221" s="0" t="n">
        <f aca="false">AR221*'Dist Horaria'!$J$10</f>
        <v>0.271722308312681</v>
      </c>
      <c r="GJ221" s="0" t="n">
        <f aca="false">AR221*'Dist Horaria'!$K$10</f>
        <v>0.263907668102378</v>
      </c>
      <c r="GK221" s="0" t="n">
        <f aca="false">AR221*'Dist Horaria'!$L$10</f>
        <v>0.264013279743666</v>
      </c>
      <c r="GL221" s="0" t="n">
        <f aca="false">AR221*'Dist Horaria'!$M$10</f>
        <v>0.282505074168999</v>
      </c>
      <c r="GM221" s="0" t="n">
        <f aca="false">AR221*'Dist Horaria'!$N$10</f>
        <v>0.267261477230105</v>
      </c>
      <c r="GN221" s="0" t="n">
        <f aca="false">AR221*'Dist Horaria'!$O$10</f>
        <v>0.26269982174673</v>
      </c>
      <c r="GO221" s="0" t="n">
        <f aca="false">AR221*'Dist Horaria'!$P$10</f>
        <v>0.266776321468954</v>
      </c>
      <c r="GP221" s="0" t="n">
        <f aca="false">AR221*'Dist Horaria'!$Q$10</f>
        <v>0.241423570917287</v>
      </c>
      <c r="GQ221" s="0" t="n">
        <f aca="false">AR221*'Dist Horaria'!$R$10</f>
        <v>0.294573013105175</v>
      </c>
      <c r="GR221" s="0" t="n">
        <f aca="false">AR221*'Dist Horaria'!$S$10</f>
        <v>0.2515767963776</v>
      </c>
      <c r="GS221" s="0" t="n">
        <f aca="false">AW221*'Dist Horaria'!$H$10</f>
        <v>0.0169042434747829</v>
      </c>
      <c r="GT221" s="0" t="n">
        <f aca="false">AW221*'Dist Horaria'!$I$10</f>
        <v>0.0158205062890491</v>
      </c>
      <c r="GU221" s="0" t="n">
        <f aca="false">AW221*'Dist Horaria'!$J$10</f>
        <v>0.0157520178731989</v>
      </c>
      <c r="GV221" s="0" t="n">
        <f aca="false">AW221*'Dist Horaria'!$K$10</f>
        <v>0.0152989952523118</v>
      </c>
      <c r="GW221" s="0" t="n">
        <f aca="false">AW221*'Dist Horaria'!$L$10</f>
        <v>0.0153051176662995</v>
      </c>
      <c r="GX221" s="0" t="n">
        <f aca="false">AW221*'Dist Horaria'!$M$10</f>
        <v>0.0163771057489275</v>
      </c>
      <c r="GY221" s="0" t="n">
        <f aca="false">AW221*'Dist Horaria'!$N$10</f>
        <v>0.0154934189698612</v>
      </c>
      <c r="GZ221" s="0" t="n">
        <f aca="false">AW221*'Dist Horaria'!$O$10</f>
        <v>0.0152289751737235</v>
      </c>
      <c r="HA221" s="0" t="n">
        <f aca="false">AW221*'Dist Horaria'!$P$10</f>
        <v>0.0154652939982002</v>
      </c>
      <c r="HB221" s="0" t="n">
        <f aca="false">AW221*'Dist Horaria'!$Q$10</f>
        <v>0.0139955693285384</v>
      </c>
      <c r="HC221" s="0" t="n">
        <f aca="false">AW221*'Dist Horaria'!$R$10</f>
        <v>0.0170766964118942</v>
      </c>
      <c r="HD221" s="0" t="n">
        <f aca="false">AW221*'Dist Horaria'!$S$10</f>
        <v>0.0145841621088464</v>
      </c>
    </row>
    <row r="222" customFormat="false" ht="13.8" hidden="false" customHeight="false" outlineLevel="0" collapsed="false">
      <c r="A222" s="0" t="n">
        <v>4.69212</v>
      </c>
      <c r="B222" s="0" t="n">
        <v>-74.066827</v>
      </c>
      <c r="C222" s="0" t="n">
        <v>33</v>
      </c>
      <c r="D222" s="0" t="n">
        <v>34</v>
      </c>
      <c r="E222" s="0" t="n">
        <v>2439</v>
      </c>
      <c r="F222" s="0" t="n">
        <v>125</v>
      </c>
      <c r="G222" s="0" t="s">
        <v>682</v>
      </c>
      <c r="H222" s="1" t="n">
        <v>40612</v>
      </c>
      <c r="I222" s="0" t="s">
        <v>1185</v>
      </c>
      <c r="J222" s="0" t="s">
        <v>1186</v>
      </c>
      <c r="L222" s="0" t="s">
        <v>1187</v>
      </c>
      <c r="M222" s="0" t="s">
        <v>1188</v>
      </c>
      <c r="N222" s="0" t="n">
        <v>12</v>
      </c>
      <c r="O222" s="0" t="s">
        <v>200</v>
      </c>
      <c r="R222" s="0" t="n">
        <v>30</v>
      </c>
      <c r="S222" s="0" t="n">
        <v>365</v>
      </c>
      <c r="T222" s="0" t="n">
        <v>24</v>
      </c>
      <c r="V222" s="0" t="n">
        <v>305000</v>
      </c>
      <c r="W222" s="0" t="n">
        <f aca="false">V222*12</f>
        <v>3660000</v>
      </c>
      <c r="X222" s="0" t="n">
        <v>1</v>
      </c>
      <c r="Z222" s="0" t="n">
        <v>7925.16</v>
      </c>
      <c r="AB222" s="0" t="n">
        <v>0.005</v>
      </c>
      <c r="AC222" s="0" t="n">
        <v>1</v>
      </c>
      <c r="AD222" s="0" t="n">
        <v>5320.17527007477</v>
      </c>
      <c r="AE222" s="0" t="n">
        <f aca="false">AD222/2204.59</f>
        <v>2.41322661813524</v>
      </c>
      <c r="AF222" s="0" t="n">
        <f aca="false">AE222/S222</f>
        <v>0.00661157977571298</v>
      </c>
      <c r="AG222" s="0" t="n">
        <f aca="false">AE222*EXP(AB222*AC222)</f>
        <v>2.4253229668971</v>
      </c>
      <c r="AH222" s="0" t="n">
        <f aca="false">AG222/S222</f>
        <v>0.00664472045725234</v>
      </c>
      <c r="AI222" s="0" t="s">
        <v>90</v>
      </c>
      <c r="AJ222" s="0" t="n">
        <f aca="false">IF(AI222="A",'FE DISTRIBUCIÓN'!$C$2,'FE DISTRIBUCIÓN'!$C$3)</f>
        <v>4.994E-006</v>
      </c>
      <c r="AK222" s="0" t="n">
        <f aca="false">W222*AJ222</f>
        <v>18.27804</v>
      </c>
      <c r="AL222" s="0" t="n">
        <f aca="false">AK222/365</f>
        <v>0.0500768219178082</v>
      </c>
      <c r="AM222" s="0" t="n">
        <f aca="false">AK222*EXP(AB222*AC222)</f>
        <v>18.369659056769</v>
      </c>
      <c r="AN222" s="0" t="n">
        <f aca="false">AM222/365</f>
        <v>0.0503278330322438</v>
      </c>
      <c r="AO222" s="0" t="n">
        <v>5.223868284E-006</v>
      </c>
      <c r="AP222" s="0" t="n">
        <f aca="false">AO222*W222</f>
        <v>19.11935791944</v>
      </c>
      <c r="AQ222" s="0" t="n">
        <f aca="false">AP222/365</f>
        <v>0.0523818025190137</v>
      </c>
      <c r="AR222" s="0" t="n">
        <f aca="false">AP222*EXP(AB222*AC222)</f>
        <v>19.2151940998295</v>
      </c>
      <c r="AS222" s="0" t="n">
        <f aca="false">AR222/365</f>
        <v>0.0526443673967933</v>
      </c>
      <c r="AT222" s="0" t="n">
        <v>3.02832944E-007</v>
      </c>
      <c r="AU222" s="0" t="n">
        <f aca="false">AT222*W222</f>
        <v>1.10836857504</v>
      </c>
      <c r="AV222" s="0" t="n">
        <f aca="false">AU222/365</f>
        <v>0.0030366262329863</v>
      </c>
      <c r="AW222" s="0" t="n">
        <f aca="false">AU222*EXP(AB222*AC222)</f>
        <v>1.11392429564229</v>
      </c>
      <c r="AX222" s="0" t="n">
        <f aca="false">AW222/365</f>
        <v>0.00305184738532135</v>
      </c>
      <c r="AY222" s="0" t="n">
        <f aca="false">AW222+AR222+AM222+AG222</f>
        <v>41.1241004191379</v>
      </c>
      <c r="AZ222" s="0" t="n">
        <f aca="false">AH222+AN222+AS222+AX222</f>
        <v>0.112668768271611</v>
      </c>
      <c r="BA222" s="0" t="n">
        <f aca="false">AH222*1000000</f>
        <v>6644.72045725234</v>
      </c>
      <c r="BB222" s="0" t="n">
        <f aca="false">BA222*'Dist Horaria'!$H$3</f>
        <v>231.532237544767</v>
      </c>
      <c r="BC222" s="0" t="n">
        <f aca="false">BA222*'Dist Horaria'!$I$3</f>
        <v>225.33853342999</v>
      </c>
      <c r="BD222" s="0" t="n">
        <f aca="false">BA222*'Dist Horaria'!$J$3</f>
        <v>219.49243798578</v>
      </c>
      <c r="BE222" s="0" t="n">
        <f aca="false">BA222*'Dist Horaria'!$K$3</f>
        <v>214.511792994388</v>
      </c>
      <c r="BF222" s="0" t="n">
        <f aca="false">BA222*'Dist Horaria'!$L$3</f>
        <v>210.872131005682</v>
      </c>
      <c r="BG222" s="0" t="n">
        <f aca="false">BA222*'Dist Horaria'!$M$3</f>
        <v>208.580727243265</v>
      </c>
      <c r="BH222" s="0" t="n">
        <f aca="false">BA222*'Dist Horaria'!$N$3</f>
        <v>217.994436732681</v>
      </c>
      <c r="BI222" s="0" t="n">
        <f aca="false">BA222*'Dist Horaria'!$O$3</f>
        <v>217.994436732681</v>
      </c>
      <c r="BJ222" s="0" t="n">
        <f aca="false">BA222*'Dist Horaria'!$P$3</f>
        <v>288.413995599587</v>
      </c>
      <c r="BK222" s="0" t="n">
        <f aca="false">BA222*'Dist Horaria'!$Q$3</f>
        <v>318.919322057235</v>
      </c>
      <c r="BL222" s="0" t="n">
        <f aca="false">BA222*'Dist Horaria'!$R$3</f>
        <v>341.105014026434</v>
      </c>
      <c r="BM222" s="0" t="n">
        <f aca="false">BA222*'Dist Horaria'!$S$3</f>
        <v>352.197860011034</v>
      </c>
      <c r="BN222" s="0" t="n">
        <f aca="false">BA222*'Dist Horaria'!$T$3</f>
        <v>354.971071507184</v>
      </c>
      <c r="BO222" s="0" t="n">
        <f aca="false">BA222*'Dist Horaria'!$U$3</f>
        <v>352.197860011034</v>
      </c>
      <c r="BP222" s="0" t="n">
        <f aca="false">BA222*'Dist Horaria'!$V$3</f>
        <v>346.651437018734</v>
      </c>
      <c r="BQ222" s="0" t="n">
        <f aca="false">BA222*'Dist Horaria'!$W$3</f>
        <v>338.331802530284</v>
      </c>
      <c r="BR222" s="0" t="n">
        <f aca="false">BA222*'Dist Horaria'!$X$3</f>
        <v>331.774937552512</v>
      </c>
      <c r="BS222" s="0" t="n">
        <f aca="false">BA222*'Dist Horaria'!$Y$3</f>
        <v>324.207630589269</v>
      </c>
      <c r="BT222" s="0" t="n">
        <f aca="false">BA222*'Dist Horaria'!$Z$3</f>
        <v>283.018038112328</v>
      </c>
      <c r="BU222" s="0" t="n">
        <f aca="false">BA222*'Dist Horaria'!$AA$3</f>
        <v>269.133989696266</v>
      </c>
      <c r="BV222" s="0" t="n">
        <f aca="false">BA222*'Dist Horaria'!$AB$3</f>
        <v>239.547235599243</v>
      </c>
      <c r="BW222" s="0" t="n">
        <f aca="false">BA222*'Dist Horaria'!$AC$3</f>
        <v>259.627381069822</v>
      </c>
      <c r="BX222" s="0" t="n">
        <f aca="false">BA222*'Dist Horaria'!$AD$3</f>
        <v>252.775924805009</v>
      </c>
      <c r="BY222" s="0" t="n">
        <f aca="false">BA222*'Dist Horaria'!$AE$3</f>
        <v>245.52748401077</v>
      </c>
      <c r="BZ222" s="0" t="n">
        <f aca="false">AN222*1000000</f>
        <v>50327.8330322438</v>
      </c>
      <c r="CA222" s="0" t="n">
        <f aca="false">BZ222*'Dist Horaria'!$H$6</f>
        <v>1258.19582580609</v>
      </c>
      <c r="CB222" s="0" t="n">
        <f aca="false">BZ222*'Dist Horaria'!$I$6</f>
        <v>1258.19582580609</v>
      </c>
      <c r="CC222" s="0" t="n">
        <f aca="false">BZ222*'Dist Horaria'!$J$6</f>
        <v>1258.19582580609</v>
      </c>
      <c r="CD222" s="0" t="n">
        <f aca="false">BZ222*'Dist Horaria'!$K$6</f>
        <v>1258.19582580609</v>
      </c>
      <c r="CE222" s="0" t="n">
        <f aca="false">BZ222*'Dist Horaria'!$L$6</f>
        <v>1258.19582580609</v>
      </c>
      <c r="CF222" s="0" t="n">
        <f aca="false">BZ222*'Dist Horaria'!$M$6</f>
        <v>3355.18886881625</v>
      </c>
      <c r="CG222" s="0" t="n">
        <f aca="false">BZ222*'Dist Horaria'!$N$6</f>
        <v>3355.18886881625</v>
      </c>
      <c r="CH222" s="0" t="n">
        <f aca="false">BZ222*'Dist Horaria'!$O$6</f>
        <v>3355.18886881625</v>
      </c>
      <c r="CI222" s="0" t="n">
        <f aca="false">BZ222*'Dist Horaria'!$P$6</f>
        <v>2201.84269516066</v>
      </c>
      <c r="CJ222" s="0" t="n">
        <f aca="false">BZ222*'Dist Horaria'!$Q$6</f>
        <v>2201.84269516066</v>
      </c>
      <c r="CK222" s="0" t="n">
        <f aca="false">BZ222*'Dist Horaria'!$R$6</f>
        <v>2201.84269516066</v>
      </c>
      <c r="CL222" s="0" t="n">
        <f aca="false">BZ222*'Dist Horaria'!$S$6</f>
        <v>2201.84269516066</v>
      </c>
      <c r="CM222" s="0" t="n">
        <f aca="false">BZ222*'Dist Horaria'!$T$6</f>
        <v>2201.84269516066</v>
      </c>
      <c r="CN222" s="0" t="n">
        <f aca="false">BZ222*'Dist Horaria'!$U$6</f>
        <v>2201.84269516066</v>
      </c>
      <c r="CO222" s="0" t="n">
        <f aca="false">BZ222*'Dist Horaria'!$V$6</f>
        <v>2201.84269516066</v>
      </c>
      <c r="CP222" s="0" t="n">
        <f aca="false">BZ222*'Dist Horaria'!$W$6</f>
        <v>2201.84269516066</v>
      </c>
      <c r="CQ222" s="0" t="n">
        <f aca="false">BZ222*'Dist Horaria'!$X$6</f>
        <v>3355.18886881625</v>
      </c>
      <c r="CR222" s="0" t="n">
        <f aca="false">BZ222*'Dist Horaria'!$Y$6</f>
        <v>3355.18886881625</v>
      </c>
      <c r="CS222" s="0" t="n">
        <f aca="false">BZ222*'Dist Horaria'!$Z$6</f>
        <v>3355.18886881625</v>
      </c>
      <c r="CT222" s="0" t="n">
        <f aca="false">BZ222*'Dist Horaria'!$AA$6</f>
        <v>1258.19582580609</v>
      </c>
      <c r="CU222" s="0" t="n">
        <f aca="false">BZ222*'Dist Horaria'!$AB$6</f>
        <v>1258.19582580609</v>
      </c>
      <c r="CV222" s="0" t="n">
        <f aca="false">BZ222*'Dist Horaria'!$AC$6</f>
        <v>1258.19582580609</v>
      </c>
      <c r="CW222" s="0" t="n">
        <f aca="false">BZ222*'Dist Horaria'!$AD$6</f>
        <v>1258.19582580609</v>
      </c>
      <c r="CX222" s="0" t="n">
        <f aca="false">BZ222*'Dist Horaria'!$AE$6</f>
        <v>1258.19582580609</v>
      </c>
      <c r="CY222" s="0" t="n">
        <f aca="false">AS222*1000000</f>
        <v>52644.3673967933</v>
      </c>
      <c r="CZ222" s="0" t="n">
        <f aca="false">CY222*'Dist Horaria'!$H$6</f>
        <v>1316.10918491983</v>
      </c>
      <c r="DA222" s="0" t="n">
        <f aca="false">CY222*'Dist Horaria'!$I$6</f>
        <v>1316.10918491983</v>
      </c>
      <c r="DB222" s="0" t="n">
        <f aca="false">CY222*'Dist Horaria'!$J$6</f>
        <v>1316.10918491983</v>
      </c>
      <c r="DC222" s="0" t="n">
        <f aca="false">CY222*'Dist Horaria'!$K$6</f>
        <v>1316.10918491983</v>
      </c>
      <c r="DD222" s="0" t="n">
        <f aca="false">CY222*'Dist Horaria'!$L$6</f>
        <v>1316.10918491983</v>
      </c>
      <c r="DE222" s="0" t="n">
        <f aca="false">CY222*'Dist Horaria'!$M$6</f>
        <v>3509.62449311955</v>
      </c>
      <c r="DF222" s="0" t="n">
        <f aca="false">CY222*'Dist Horaria'!$N$6</f>
        <v>3509.62449311955</v>
      </c>
      <c r="DG222" s="0" t="n">
        <f aca="false">CY222*'Dist Horaria'!$O$6</f>
        <v>3509.62449311955</v>
      </c>
      <c r="DH222" s="0" t="n">
        <f aca="false">CY222*'Dist Horaria'!$P$6</f>
        <v>2303.19107360971</v>
      </c>
      <c r="DI222" s="0" t="n">
        <f aca="false">CY222*'Dist Horaria'!$Q$6</f>
        <v>2303.19107360971</v>
      </c>
      <c r="DJ222" s="0" t="n">
        <f aca="false">CY222*'Dist Horaria'!$R$6</f>
        <v>2303.19107360971</v>
      </c>
      <c r="DK222" s="0" t="n">
        <f aca="false">CY222*'Dist Horaria'!$S$6</f>
        <v>2303.19107360971</v>
      </c>
      <c r="DL222" s="0" t="n">
        <f aca="false">CY222*'Dist Horaria'!$T$6</f>
        <v>2303.19107360971</v>
      </c>
      <c r="DM222" s="0" t="n">
        <f aca="false">CY222*'Dist Horaria'!$U$6</f>
        <v>2303.19107360971</v>
      </c>
      <c r="DN222" s="0" t="n">
        <f aca="false">CY222*'Dist Horaria'!$V$6</f>
        <v>2303.19107360971</v>
      </c>
      <c r="DO222" s="0" t="n">
        <f aca="false">CY222*'Dist Horaria'!$W$6</f>
        <v>2303.19107360971</v>
      </c>
      <c r="DP222" s="0" t="n">
        <f aca="false">CY222*'Dist Horaria'!$X$6</f>
        <v>3509.62449311955</v>
      </c>
      <c r="DQ222" s="0" t="n">
        <f aca="false">CY222*'Dist Horaria'!$Y$6</f>
        <v>3509.62449311955</v>
      </c>
      <c r="DR222" s="0" t="n">
        <f aca="false">CY222*'Dist Horaria'!$Z$6</f>
        <v>3509.62449311955</v>
      </c>
      <c r="DS222" s="0" t="n">
        <f aca="false">CY222*'Dist Horaria'!$AA$6</f>
        <v>1316.10918491983</v>
      </c>
      <c r="DT222" s="0" t="n">
        <f aca="false">CY222*'Dist Horaria'!$AB$6</f>
        <v>1316.10918491983</v>
      </c>
      <c r="DU222" s="0" t="n">
        <f aca="false">CY222*'Dist Horaria'!$AC$6</f>
        <v>1316.10918491983</v>
      </c>
      <c r="DV222" s="0" t="n">
        <f aca="false">CY222*'Dist Horaria'!$AD$6</f>
        <v>1316.10918491983</v>
      </c>
      <c r="DW222" s="0" t="n">
        <f aca="false">CY222*'Dist Horaria'!$AE$6</f>
        <v>1316.10918491983</v>
      </c>
      <c r="DX222" s="0" t="n">
        <f aca="false">AX222*1000000</f>
        <v>3051.84738532135</v>
      </c>
      <c r="DY222" s="0" t="n">
        <f aca="false">DX222*'Dist Horaria'!$H$6</f>
        <v>76.2961846330338</v>
      </c>
      <c r="DZ222" s="0" t="n">
        <f aca="false">DX222*'Dist Horaria'!$I$6</f>
        <v>76.2961846330338</v>
      </c>
      <c r="EA222" s="0" t="n">
        <f aca="false">DX222*'Dist Horaria'!$J$6</f>
        <v>76.2961846330338</v>
      </c>
      <c r="EB222" s="0" t="n">
        <f aca="false">DX222*'Dist Horaria'!$K$6</f>
        <v>76.2961846330338</v>
      </c>
      <c r="EC222" s="0" t="n">
        <f aca="false">DX222*'Dist Horaria'!$L$6</f>
        <v>76.2961846330338</v>
      </c>
      <c r="ED222" s="0" t="n">
        <f aca="false">DX222*'Dist Horaria'!$M$6</f>
        <v>203.456492354757</v>
      </c>
      <c r="EE222" s="0" t="n">
        <f aca="false">DX222*'Dist Horaria'!$N$6</f>
        <v>203.456492354757</v>
      </c>
      <c r="EF222" s="0" t="n">
        <f aca="false">DX222*'Dist Horaria'!$O$6</f>
        <v>203.456492354757</v>
      </c>
      <c r="EG222" s="0" t="n">
        <f aca="false">DX222*'Dist Horaria'!$P$6</f>
        <v>133.518323107809</v>
      </c>
      <c r="EH222" s="0" t="n">
        <f aca="false">DX222*'Dist Horaria'!$Q$6</f>
        <v>133.518323107809</v>
      </c>
      <c r="EI222" s="0" t="n">
        <f aca="false">DX222*'Dist Horaria'!$R$6</f>
        <v>133.518323107809</v>
      </c>
      <c r="EJ222" s="0" t="n">
        <f aca="false">DX222*'Dist Horaria'!$S$6</f>
        <v>133.518323107809</v>
      </c>
      <c r="EK222" s="0" t="n">
        <f aca="false">DX222*'Dist Horaria'!$T$6</f>
        <v>133.518323107809</v>
      </c>
      <c r="EL222" s="0" t="n">
        <f aca="false">DX222*'Dist Horaria'!$U$6</f>
        <v>133.518323107809</v>
      </c>
      <c r="EM222" s="0" t="n">
        <f aca="false">DX222*'Dist Horaria'!$V$6</f>
        <v>133.518323107809</v>
      </c>
      <c r="EN222" s="0" t="n">
        <f aca="false">DX222*'Dist Horaria'!$W$6</f>
        <v>133.518323107809</v>
      </c>
      <c r="EO222" s="0" t="n">
        <f aca="false">DX222*'Dist Horaria'!$X$6</f>
        <v>203.456492354757</v>
      </c>
      <c r="EP222" s="0" t="n">
        <f aca="false">DX222*'Dist Horaria'!$Y$6</f>
        <v>203.456492354757</v>
      </c>
      <c r="EQ222" s="0" t="n">
        <f aca="false">DX222*'Dist Horaria'!$Z$6</f>
        <v>203.456492354757</v>
      </c>
      <c r="ER222" s="0" t="n">
        <f aca="false">DX222*'Dist Horaria'!$AA$6</f>
        <v>76.2961846330338</v>
      </c>
      <c r="ES222" s="0" t="n">
        <f aca="false">DX222*'Dist Horaria'!$AB$6</f>
        <v>76.2961846330338</v>
      </c>
      <c r="ET222" s="0" t="n">
        <f aca="false">DX222*'Dist Horaria'!$AC$6</f>
        <v>76.2961846330338</v>
      </c>
      <c r="EU222" s="0" t="n">
        <f aca="false">DX222*'Dist Horaria'!$AD$6</f>
        <v>76.2961846330338</v>
      </c>
      <c r="EV222" s="0" t="n">
        <f aca="false">DX222*'Dist Horaria'!$AE$6</f>
        <v>76.2961846330338</v>
      </c>
      <c r="EW222" s="0" t="n">
        <f aca="false">BB222+CA222+CZ222+DY222</f>
        <v>2882.13343290373</v>
      </c>
      <c r="EX222" s="0" t="n">
        <f aca="false">BC222+CB222+DA222+DZ222</f>
        <v>2875.93972878895</v>
      </c>
      <c r="EY222" s="0" t="n">
        <f aca="false">BD222+CC222+DB222+EA222</f>
        <v>2870.09363334474</v>
      </c>
      <c r="EZ222" s="0" t="n">
        <f aca="false">BE222+CD222+DC222+EB222</f>
        <v>2865.11298835335</v>
      </c>
      <c r="FA222" s="0" t="n">
        <f aca="false">BF222+CE222+DD222+EC222</f>
        <v>2861.47332636464</v>
      </c>
      <c r="FB222" s="0" t="n">
        <f aca="false">BG222+CF222+DE222+ED222</f>
        <v>7276.85058153383</v>
      </c>
      <c r="FC222" s="0" t="n">
        <f aca="false">BH222+CG222+DF222+EE222</f>
        <v>7286.26429102324</v>
      </c>
      <c r="FD222" s="0" t="n">
        <f aca="false">BI222+CH222+DG222+EF222</f>
        <v>7286.26429102324</v>
      </c>
      <c r="FE222" s="0" t="n">
        <f aca="false">BJ222+CI222+DH222+EG222</f>
        <v>4926.96608747777</v>
      </c>
      <c r="FF222" s="0" t="n">
        <f aca="false">BK222+CJ222+DI222+EH222</f>
        <v>4957.47141393541</v>
      </c>
      <c r="FG222" s="0" t="n">
        <f aca="false">BL222+CK222+DJ222+EI222</f>
        <v>4979.65710590461</v>
      </c>
      <c r="FH222" s="0" t="n">
        <f aca="false">BM222+CL222+DK222+EJ222</f>
        <v>4990.74995188921</v>
      </c>
      <c r="FI222" s="0" t="n">
        <f aca="false">BN222+CM222+DL222+EK222</f>
        <v>4993.52316338536</v>
      </c>
      <c r="FJ222" s="0" t="n">
        <f aca="false">BO222+CN222+DM222+EL222</f>
        <v>4990.74995188921</v>
      </c>
      <c r="FK222" s="0" t="n">
        <f aca="false">BP222+CO222+DN222+EM222</f>
        <v>4985.20352889691</v>
      </c>
      <c r="FL222" s="0" t="n">
        <f aca="false">BQ222+CP222+DO222+EN222</f>
        <v>4976.88389440846</v>
      </c>
      <c r="FM222" s="0" t="n">
        <f aca="false">BR222+CQ222+DP222+EO222</f>
        <v>7400.04479184307</v>
      </c>
      <c r="FN222" s="0" t="n">
        <f aca="false">BS222+CR222+DQ222+EP222</f>
        <v>7392.47748487983</v>
      </c>
      <c r="FO222" s="0" t="n">
        <f aca="false">BT222+CS222+DR222+EQ222</f>
        <v>7351.28789240289</v>
      </c>
      <c r="FP222" s="0" t="n">
        <f aca="false">BU222+CT222+DS222+ER222</f>
        <v>2919.73518505523</v>
      </c>
      <c r="FQ222" s="0" t="n">
        <f aca="false">BV222+CU222+DT222+ES222</f>
        <v>2890.1484309582</v>
      </c>
      <c r="FR222" s="0" t="n">
        <f aca="false">BW222+CV222+DU222+ET222</f>
        <v>2910.22857642878</v>
      </c>
      <c r="FS222" s="0" t="n">
        <f aca="false">BX222+CW222+DV222+EU222</f>
        <v>2903.37712016397</v>
      </c>
      <c r="FT222" s="0" t="n">
        <f aca="false">BY222+CX222+DW222+EV222</f>
        <v>2896.12867936973</v>
      </c>
      <c r="FU222" s="0" t="n">
        <f aca="false">AM222*'Dist Horaria'!$H$10</f>
        <v>1.65788416381065</v>
      </c>
      <c r="FV222" s="0" t="n">
        <f aca="false">AM222*'Dist Horaria'!$I$10</f>
        <v>1.55159660822492</v>
      </c>
      <c r="FW222" s="0" t="n">
        <f aca="false">AM222*'Dist Horaria'!$J$10</f>
        <v>1.54487960487532</v>
      </c>
      <c r="FX222" s="0" t="n">
        <f aca="false">AM222*'Dist Horaria'!$K$10</f>
        <v>1.50044939833356</v>
      </c>
      <c r="FY222" s="0" t="n">
        <f aca="false">AM222*'Dist Horaria'!$L$10</f>
        <v>1.50104985426107</v>
      </c>
      <c r="FZ222" s="0" t="n">
        <f aca="false">AM222*'Dist Horaria'!$M$10</f>
        <v>1.6061851162226</v>
      </c>
      <c r="GA222" s="0" t="n">
        <f aca="false">AM222*'Dist Horaria'!$N$10</f>
        <v>1.51951751001068</v>
      </c>
      <c r="GB222" s="0" t="n">
        <f aca="false">AM222*'Dist Horaria'!$O$10</f>
        <v>1.49358217711698</v>
      </c>
      <c r="GC222" s="0" t="n">
        <f aca="false">AM222*'Dist Horaria'!$P$10</f>
        <v>1.51675915260806</v>
      </c>
      <c r="GD222" s="0" t="n">
        <f aca="false">AM222*'Dist Horaria'!$Q$10</f>
        <v>1.37261586346122</v>
      </c>
      <c r="GE222" s="0" t="n">
        <f aca="false">AM222*'Dist Horaria'!$R$10</f>
        <v>1.67479749056591</v>
      </c>
      <c r="GF222" s="0" t="n">
        <f aca="false">AM222*'Dist Horaria'!$S$10</f>
        <v>1.430342117278</v>
      </c>
      <c r="GG222" s="0" t="n">
        <f aca="false">AR222*'Dist Horaria'!$H$10</f>
        <v>1.73419473405613</v>
      </c>
      <c r="GH222" s="0" t="n">
        <f aca="false">AR222*'Dist Horaria'!$I$10</f>
        <v>1.62301488010976</v>
      </c>
      <c r="GI222" s="0" t="n">
        <f aca="false">AR222*'Dist Horaria'!$J$10</f>
        <v>1.61598870054198</v>
      </c>
      <c r="GJ222" s="0" t="n">
        <f aca="false">AR222*'Dist Horaria'!$K$10</f>
        <v>1.56951342084533</v>
      </c>
      <c r="GK222" s="0" t="n">
        <f aca="false">AR222*'Dist Horaria'!$L$10</f>
        <v>1.57014151509356</v>
      </c>
      <c r="GL222" s="0" t="n">
        <f aca="false">AR222*'Dist Horaria'!$M$10</f>
        <v>1.68011603661756</v>
      </c>
      <c r="GM222" s="0" t="n">
        <f aca="false">AR222*'Dist Horaria'!$N$10</f>
        <v>1.58945921656537</v>
      </c>
      <c r="GN222" s="0" t="n">
        <f aca="false">AR222*'Dist Horaria'!$O$10</f>
        <v>1.56233010904867</v>
      </c>
      <c r="GO222" s="0" t="n">
        <f aca="false">AR222*'Dist Horaria'!$P$10</f>
        <v>1.58657389502923</v>
      </c>
      <c r="GP222" s="0" t="n">
        <f aca="false">AR222*'Dist Horaria'!$Q$10</f>
        <v>1.43579585007015</v>
      </c>
      <c r="GQ222" s="0" t="n">
        <f aca="false">AR222*'Dist Horaria'!$R$10</f>
        <v>1.751886562493</v>
      </c>
      <c r="GR222" s="0" t="n">
        <f aca="false">AR222*'Dist Horaria'!$S$10</f>
        <v>1.49617917935882</v>
      </c>
      <c r="GS222" s="0" t="n">
        <f aca="false">AW222*'Dist Horaria'!$H$10</f>
        <v>0.100533028061225</v>
      </c>
      <c r="GT222" s="0" t="n">
        <f aca="false">AW222*'Dist Horaria'!$I$10</f>
        <v>0.0940878191367974</v>
      </c>
      <c r="GU222" s="0" t="n">
        <f aca="false">AW222*'Dist Horaria'!$J$10</f>
        <v>0.093680504379245</v>
      </c>
      <c r="GV222" s="0" t="n">
        <f aca="false">AW222*'Dist Horaria'!$K$10</f>
        <v>0.090986285266396</v>
      </c>
      <c r="GW222" s="0" t="n">
        <f aca="false">AW222*'Dist Horaria'!$L$10</f>
        <v>0.0910226965271627</v>
      </c>
      <c r="GX222" s="0" t="n">
        <f aca="false">AW222*'Dist Horaria'!$M$10</f>
        <v>0.0973980311082643</v>
      </c>
      <c r="GY222" s="0" t="n">
        <f aca="false">AW222*'Dist Horaria'!$N$10</f>
        <v>0.0921425632791517</v>
      </c>
      <c r="GZ222" s="0" t="n">
        <f aca="false">AW222*'Dist Horaria'!$O$10</f>
        <v>0.0905698613941257</v>
      </c>
      <c r="HA222" s="0" t="n">
        <f aca="false">AW222*'Dist Horaria'!$P$10</f>
        <v>0.0919752982625639</v>
      </c>
      <c r="HB222" s="0" t="n">
        <f aca="false">AW222*'Dist Horaria'!$Q$10</f>
        <v>0.0832345420330523</v>
      </c>
      <c r="HC222" s="0" t="n">
        <f aca="false">AW222*'Dist Horaria'!$R$10</f>
        <v>0.101558641303942</v>
      </c>
      <c r="HD222" s="0" t="n">
        <f aca="false">AW222*'Dist Horaria'!$S$10</f>
        <v>0.0867350248903664</v>
      </c>
    </row>
    <row r="223" customFormat="false" ht="13.8" hidden="false" customHeight="false" outlineLevel="0" collapsed="false">
      <c r="A223" s="0" t="n">
        <v>4.73428990690883</v>
      </c>
      <c r="B223" s="0" t="n">
        <v>-74.0798532038139</v>
      </c>
      <c r="C223" s="0" t="n">
        <v>31</v>
      </c>
      <c r="D223" s="0" t="n">
        <v>39</v>
      </c>
      <c r="E223" s="0" t="n">
        <v>564</v>
      </c>
      <c r="F223" s="0" t="n">
        <v>126</v>
      </c>
      <c r="G223" s="0" t="s">
        <v>682</v>
      </c>
      <c r="H223" s="1" t="n">
        <v>40729</v>
      </c>
      <c r="I223" s="0" t="s">
        <v>1189</v>
      </c>
      <c r="J223" s="0" t="s">
        <v>1190</v>
      </c>
      <c r="L223" s="0" t="s">
        <v>1191</v>
      </c>
      <c r="N223" s="0" t="n">
        <v>7</v>
      </c>
      <c r="O223" s="0" t="s">
        <v>231</v>
      </c>
      <c r="P223" s="0" t="s">
        <v>85</v>
      </c>
      <c r="Q223" s="0" t="s">
        <v>86</v>
      </c>
      <c r="R223" s="0" t="s">
        <v>87</v>
      </c>
      <c r="S223" s="0" t="n">
        <v>365</v>
      </c>
      <c r="T223" s="0" t="n">
        <v>24</v>
      </c>
      <c r="U223" s="0" t="n">
        <v>3</v>
      </c>
      <c r="V223" s="0" t="n">
        <v>24240</v>
      </c>
      <c r="W223" s="0" t="n">
        <f aca="false">V223*12</f>
        <v>290880</v>
      </c>
      <c r="X223" s="0" t="n">
        <v>1</v>
      </c>
      <c r="Y223" s="0" t="s">
        <v>1192</v>
      </c>
      <c r="Z223" s="0" t="n">
        <v>31698.88</v>
      </c>
      <c r="AB223" s="0" t="n">
        <v>0.005</v>
      </c>
      <c r="AC223" s="0" t="n">
        <v>1</v>
      </c>
      <c r="AD223" s="0" t="n">
        <v>1201.88058370482</v>
      </c>
      <c r="AE223" s="0" t="n">
        <v>0.545653785001986</v>
      </c>
      <c r="AF223" s="0" t="n">
        <f aca="false">AE223/S223</f>
        <v>0.00149494187671777</v>
      </c>
      <c r="AG223" s="0" t="n">
        <f aca="false">AE223*EXP(AB223*AC223)</f>
        <v>0.54838888598132</v>
      </c>
      <c r="AH223" s="0" t="n">
        <f aca="false">AG223/S223</f>
        <v>0.00150243530405841</v>
      </c>
      <c r="AI223" s="0" t="s">
        <v>90</v>
      </c>
      <c r="AJ223" s="0" t="n">
        <f aca="false">IF(AI223="A",'FE DISTRIBUCIÓN'!$C$2,'FE DISTRIBUCIÓN'!$C$3)</f>
        <v>4.994E-006</v>
      </c>
      <c r="AK223" s="0" t="n">
        <f aca="false">W223*AJ223</f>
        <v>1.45265472</v>
      </c>
      <c r="AL223" s="0" t="n">
        <f aca="false">AK223/365</f>
        <v>0.00397987594520548</v>
      </c>
      <c r="AM223" s="0" t="n">
        <f aca="false">AK223*EXP(AB223*AC223)</f>
        <v>1.45993618208551</v>
      </c>
      <c r="AN223" s="0" t="n">
        <f aca="false">AM223/365</f>
        <v>0.00399982515639865</v>
      </c>
      <c r="AO223" s="0" t="n">
        <v>5.223868284E-006</v>
      </c>
      <c r="AP223" s="0" t="n">
        <f aca="false">AO223*W223</f>
        <v>1.51951880644992</v>
      </c>
      <c r="AQ223" s="0" t="n">
        <f aca="false">AP223/365</f>
        <v>0.00416306522315047</v>
      </c>
      <c r="AR223" s="0" t="n">
        <f aca="false">AP223*EXP(AB223*AC223)</f>
        <v>1.5271354261635</v>
      </c>
      <c r="AS223" s="0" t="n">
        <f aca="false">AR223/365</f>
        <v>0.00418393267442055</v>
      </c>
      <c r="AT223" s="0" t="n">
        <v>3.02832944E-007</v>
      </c>
      <c r="AU223" s="0" t="n">
        <f aca="false">AT223*W223</f>
        <v>0.08808804675072</v>
      </c>
      <c r="AV223" s="0" t="n">
        <f aca="false">AU223/365</f>
        <v>0.000241337114385534</v>
      </c>
      <c r="AW223" s="0" t="n">
        <f aca="false">AU223*EXP(AB223*AC223)</f>
        <v>0.0885295899225219</v>
      </c>
      <c r="AX223" s="0" t="n">
        <f aca="false">AW223/365</f>
        <v>0.000242546821705539</v>
      </c>
      <c r="AY223" s="0" t="n">
        <f aca="false">AW223+AR223+AM223+AG223</f>
        <v>3.62399008415285</v>
      </c>
      <c r="AZ223" s="0" t="n">
        <f aca="false">AH223+AN223+AS223+AX223</f>
        <v>0.00992873995658316</v>
      </c>
      <c r="BA223" s="0" t="n">
        <f aca="false">AH223*1000000</f>
        <v>1502.43530405841</v>
      </c>
      <c r="BB223" s="0" t="n">
        <f aca="false">BA223*'Dist Horaria'!$H$3</f>
        <v>52.3516692617556</v>
      </c>
      <c r="BC223" s="0" t="n">
        <f aca="false">BA223*'Dist Horaria'!$I$3</f>
        <v>50.9512130973768</v>
      </c>
      <c r="BD223" s="0" t="n">
        <f aca="false">BA223*'Dist Horaria'!$J$3</f>
        <v>49.6293546019319</v>
      </c>
      <c r="BE223" s="0" t="n">
        <f aca="false">BA223*'Dist Horaria'!$K$3</f>
        <v>48.5031827907638</v>
      </c>
      <c r="BF223" s="0" t="n">
        <f aca="false">BA223*'Dist Horaria'!$L$3</f>
        <v>47.6802201542089</v>
      </c>
      <c r="BG223" s="0" t="n">
        <f aca="false">BA223*'Dist Horaria'!$M$3</f>
        <v>47.1621116904057</v>
      </c>
      <c r="BH223" s="0" t="n">
        <f aca="false">BA223*'Dist Horaria'!$N$3</f>
        <v>49.2906420883418</v>
      </c>
      <c r="BI223" s="0" t="n">
        <f aca="false">BA223*'Dist Horaria'!$O$3</f>
        <v>49.2906420883418</v>
      </c>
      <c r="BJ223" s="0" t="n">
        <f aca="false">BA223*'Dist Horaria'!$P$3</f>
        <v>65.2131827006233</v>
      </c>
      <c r="BK223" s="0" t="n">
        <f aca="false">BA223*'Dist Horaria'!$Q$3</f>
        <v>72.1107308708815</v>
      </c>
      <c r="BL223" s="0" t="n">
        <f aca="false">BA223*'Dist Horaria'!$R$3</f>
        <v>77.1271295401602</v>
      </c>
      <c r="BM223" s="0" t="n">
        <f aca="false">BA223*'Dist Horaria'!$S$3</f>
        <v>79.6353288747996</v>
      </c>
      <c r="BN223" s="0" t="n">
        <f aca="false">BA223*'Dist Horaria'!$T$3</f>
        <v>80.2623787084594</v>
      </c>
      <c r="BO223" s="0" t="n">
        <f aca="false">BA223*'Dist Horaria'!$U$3</f>
        <v>79.6353288747996</v>
      </c>
      <c r="BP223" s="0" t="n">
        <f aca="false">BA223*'Dist Horaria'!$V$3</f>
        <v>78.3812292074799</v>
      </c>
      <c r="BQ223" s="0" t="n">
        <f aca="false">BA223*'Dist Horaria'!$W$3</f>
        <v>76.5000797065004</v>
      </c>
      <c r="BR223" s="0" t="n">
        <f aca="false">BA223*'Dist Horaria'!$X$3</f>
        <v>75.0175093726654</v>
      </c>
      <c r="BS223" s="0" t="n">
        <f aca="false">BA223*'Dist Horaria'!$Y$3</f>
        <v>73.3064683723153</v>
      </c>
      <c r="BT223" s="0" t="n">
        <f aca="false">BA223*'Dist Horaria'!$Z$3</f>
        <v>63.9931047334294</v>
      </c>
      <c r="BU223" s="0" t="n">
        <f aca="false">BA223*'Dist Horaria'!$AA$3</f>
        <v>60.8537876413492</v>
      </c>
      <c r="BV223" s="0" t="n">
        <f aca="false">BA223*'Dist Horaria'!$AB$3</f>
        <v>54.1639375304472</v>
      </c>
      <c r="BW223" s="0" t="n">
        <f aca="false">BA223*'Dist Horaria'!$AC$3</f>
        <v>58.7042518536328</v>
      </c>
      <c r="BX223" s="0" t="n">
        <f aca="false">BA223*'Dist Horaria'!$AD$3</f>
        <v>57.1550715919962</v>
      </c>
      <c r="BY223" s="0" t="n">
        <f aca="false">BA223*'Dist Horaria'!$AE$3</f>
        <v>55.5161293040998</v>
      </c>
      <c r="BZ223" s="0" t="n">
        <f aca="false">AN223*1000000</f>
        <v>3999.82515639865</v>
      </c>
      <c r="CA223" s="0" t="n">
        <f aca="false">BZ223*'Dist Horaria'!$H$6</f>
        <v>99.9956289099663</v>
      </c>
      <c r="CB223" s="0" t="n">
        <f aca="false">BZ223*'Dist Horaria'!$I$6</f>
        <v>99.9956289099663</v>
      </c>
      <c r="CC223" s="0" t="n">
        <f aca="false">BZ223*'Dist Horaria'!$J$6</f>
        <v>99.9956289099663</v>
      </c>
      <c r="CD223" s="0" t="n">
        <f aca="false">BZ223*'Dist Horaria'!$K$6</f>
        <v>99.9956289099663</v>
      </c>
      <c r="CE223" s="0" t="n">
        <f aca="false">BZ223*'Dist Horaria'!$L$6</f>
        <v>99.9956289099663</v>
      </c>
      <c r="CF223" s="0" t="n">
        <f aca="false">BZ223*'Dist Horaria'!$M$6</f>
        <v>266.655010426577</v>
      </c>
      <c r="CG223" s="0" t="n">
        <f aca="false">BZ223*'Dist Horaria'!$N$6</f>
        <v>266.655010426577</v>
      </c>
      <c r="CH223" s="0" t="n">
        <f aca="false">BZ223*'Dist Horaria'!$O$6</f>
        <v>266.655010426577</v>
      </c>
      <c r="CI223" s="0" t="n">
        <f aca="false">BZ223*'Dist Horaria'!$P$6</f>
        <v>174.992350592441</v>
      </c>
      <c r="CJ223" s="0" t="n">
        <f aca="false">BZ223*'Dist Horaria'!$Q$6</f>
        <v>174.992350592441</v>
      </c>
      <c r="CK223" s="0" t="n">
        <f aca="false">BZ223*'Dist Horaria'!$R$6</f>
        <v>174.992350592441</v>
      </c>
      <c r="CL223" s="0" t="n">
        <f aca="false">BZ223*'Dist Horaria'!$S$6</f>
        <v>174.992350592441</v>
      </c>
      <c r="CM223" s="0" t="n">
        <f aca="false">BZ223*'Dist Horaria'!$T$6</f>
        <v>174.992350592441</v>
      </c>
      <c r="CN223" s="0" t="n">
        <f aca="false">BZ223*'Dist Horaria'!$U$6</f>
        <v>174.992350592441</v>
      </c>
      <c r="CO223" s="0" t="n">
        <f aca="false">BZ223*'Dist Horaria'!$V$6</f>
        <v>174.992350592441</v>
      </c>
      <c r="CP223" s="0" t="n">
        <f aca="false">BZ223*'Dist Horaria'!$W$6</f>
        <v>174.992350592441</v>
      </c>
      <c r="CQ223" s="0" t="n">
        <f aca="false">BZ223*'Dist Horaria'!$X$6</f>
        <v>266.655010426577</v>
      </c>
      <c r="CR223" s="0" t="n">
        <f aca="false">BZ223*'Dist Horaria'!$Y$6</f>
        <v>266.655010426577</v>
      </c>
      <c r="CS223" s="0" t="n">
        <f aca="false">BZ223*'Dist Horaria'!$Z$6</f>
        <v>266.655010426577</v>
      </c>
      <c r="CT223" s="0" t="n">
        <f aca="false">BZ223*'Dist Horaria'!$AA$6</f>
        <v>99.9956289099663</v>
      </c>
      <c r="CU223" s="0" t="n">
        <f aca="false">BZ223*'Dist Horaria'!$AB$6</f>
        <v>99.9956289099663</v>
      </c>
      <c r="CV223" s="0" t="n">
        <f aca="false">BZ223*'Dist Horaria'!$AC$6</f>
        <v>99.9956289099663</v>
      </c>
      <c r="CW223" s="0" t="n">
        <f aca="false">BZ223*'Dist Horaria'!$AD$6</f>
        <v>99.9956289099663</v>
      </c>
      <c r="CX223" s="0" t="n">
        <f aca="false">BZ223*'Dist Horaria'!$AE$6</f>
        <v>99.9956289099663</v>
      </c>
      <c r="CY223" s="0" t="n">
        <f aca="false">AS223*1000000</f>
        <v>4183.93267442055</v>
      </c>
      <c r="CZ223" s="0" t="n">
        <f aca="false">CY223*'Dist Horaria'!$H$6</f>
        <v>104.598316860514</v>
      </c>
      <c r="DA223" s="0" t="n">
        <f aca="false">CY223*'Dist Horaria'!$I$6</f>
        <v>104.598316860514</v>
      </c>
      <c r="DB223" s="0" t="n">
        <f aca="false">CY223*'Dist Horaria'!$J$6</f>
        <v>104.598316860514</v>
      </c>
      <c r="DC223" s="0" t="n">
        <f aca="false">CY223*'Dist Horaria'!$K$6</f>
        <v>104.598316860514</v>
      </c>
      <c r="DD223" s="0" t="n">
        <f aca="false">CY223*'Dist Horaria'!$L$6</f>
        <v>104.598316860514</v>
      </c>
      <c r="DE223" s="0" t="n">
        <f aca="false">CY223*'Dist Horaria'!$M$6</f>
        <v>278.92884496137</v>
      </c>
      <c r="DF223" s="0" t="n">
        <f aca="false">CY223*'Dist Horaria'!$N$6</f>
        <v>278.92884496137</v>
      </c>
      <c r="DG223" s="0" t="n">
        <f aca="false">CY223*'Dist Horaria'!$O$6</f>
        <v>278.92884496137</v>
      </c>
      <c r="DH223" s="0" t="n">
        <f aca="false">CY223*'Dist Horaria'!$P$6</f>
        <v>183.047054505899</v>
      </c>
      <c r="DI223" s="0" t="n">
        <f aca="false">CY223*'Dist Horaria'!$Q$6</f>
        <v>183.047054505899</v>
      </c>
      <c r="DJ223" s="0" t="n">
        <f aca="false">CY223*'Dist Horaria'!$R$6</f>
        <v>183.047054505899</v>
      </c>
      <c r="DK223" s="0" t="n">
        <f aca="false">CY223*'Dist Horaria'!$S$6</f>
        <v>183.047054505899</v>
      </c>
      <c r="DL223" s="0" t="n">
        <f aca="false">CY223*'Dist Horaria'!$T$6</f>
        <v>183.047054505899</v>
      </c>
      <c r="DM223" s="0" t="n">
        <f aca="false">CY223*'Dist Horaria'!$U$6</f>
        <v>183.047054505899</v>
      </c>
      <c r="DN223" s="0" t="n">
        <f aca="false">CY223*'Dist Horaria'!$V$6</f>
        <v>183.047054505899</v>
      </c>
      <c r="DO223" s="0" t="n">
        <f aca="false">CY223*'Dist Horaria'!$W$6</f>
        <v>183.047054505899</v>
      </c>
      <c r="DP223" s="0" t="n">
        <f aca="false">CY223*'Dist Horaria'!$X$6</f>
        <v>278.92884496137</v>
      </c>
      <c r="DQ223" s="0" t="n">
        <f aca="false">CY223*'Dist Horaria'!$Y$6</f>
        <v>278.92884496137</v>
      </c>
      <c r="DR223" s="0" t="n">
        <f aca="false">CY223*'Dist Horaria'!$Z$6</f>
        <v>278.92884496137</v>
      </c>
      <c r="DS223" s="0" t="n">
        <f aca="false">CY223*'Dist Horaria'!$AA$6</f>
        <v>104.598316860514</v>
      </c>
      <c r="DT223" s="0" t="n">
        <f aca="false">CY223*'Dist Horaria'!$AB$6</f>
        <v>104.598316860514</v>
      </c>
      <c r="DU223" s="0" t="n">
        <f aca="false">CY223*'Dist Horaria'!$AC$6</f>
        <v>104.598316860514</v>
      </c>
      <c r="DV223" s="0" t="n">
        <f aca="false">CY223*'Dist Horaria'!$AD$6</f>
        <v>104.598316860514</v>
      </c>
      <c r="DW223" s="0" t="n">
        <f aca="false">CY223*'Dist Horaria'!$AE$6</f>
        <v>104.598316860514</v>
      </c>
      <c r="DX223" s="0" t="n">
        <f aca="false">AX223*1000000</f>
        <v>242.546821705539</v>
      </c>
      <c r="DY223" s="0" t="n">
        <f aca="false">DX223*'Dist Horaria'!$H$6</f>
        <v>6.06367054263848</v>
      </c>
      <c r="DZ223" s="0" t="n">
        <f aca="false">DX223*'Dist Horaria'!$I$6</f>
        <v>6.06367054263848</v>
      </c>
      <c r="EA223" s="0" t="n">
        <f aca="false">DX223*'Dist Horaria'!$J$6</f>
        <v>6.06367054263848</v>
      </c>
      <c r="EB223" s="0" t="n">
        <f aca="false">DX223*'Dist Horaria'!$K$6</f>
        <v>6.06367054263848</v>
      </c>
      <c r="EC223" s="0" t="n">
        <f aca="false">DX223*'Dist Horaria'!$L$6</f>
        <v>6.06367054263848</v>
      </c>
      <c r="ED223" s="0" t="n">
        <f aca="false">DX223*'Dist Horaria'!$M$6</f>
        <v>16.1697881137026</v>
      </c>
      <c r="EE223" s="0" t="n">
        <f aca="false">DX223*'Dist Horaria'!$N$6</f>
        <v>16.1697881137026</v>
      </c>
      <c r="EF223" s="0" t="n">
        <f aca="false">DX223*'Dist Horaria'!$O$6</f>
        <v>16.1697881137026</v>
      </c>
      <c r="EG223" s="0" t="n">
        <f aca="false">DX223*'Dist Horaria'!$P$6</f>
        <v>10.6114234496173</v>
      </c>
      <c r="EH223" s="0" t="n">
        <f aca="false">DX223*'Dist Horaria'!$Q$6</f>
        <v>10.6114234496173</v>
      </c>
      <c r="EI223" s="0" t="n">
        <f aca="false">DX223*'Dist Horaria'!$R$6</f>
        <v>10.6114234496173</v>
      </c>
      <c r="EJ223" s="0" t="n">
        <f aca="false">DX223*'Dist Horaria'!$S$6</f>
        <v>10.6114234496173</v>
      </c>
      <c r="EK223" s="0" t="n">
        <f aca="false">DX223*'Dist Horaria'!$T$6</f>
        <v>10.6114234496173</v>
      </c>
      <c r="EL223" s="0" t="n">
        <f aca="false">DX223*'Dist Horaria'!$U$6</f>
        <v>10.6114234496173</v>
      </c>
      <c r="EM223" s="0" t="n">
        <f aca="false">DX223*'Dist Horaria'!$V$6</f>
        <v>10.6114234496173</v>
      </c>
      <c r="EN223" s="0" t="n">
        <f aca="false">DX223*'Dist Horaria'!$W$6</f>
        <v>10.6114234496173</v>
      </c>
      <c r="EO223" s="0" t="n">
        <f aca="false">DX223*'Dist Horaria'!$X$6</f>
        <v>16.1697881137026</v>
      </c>
      <c r="EP223" s="0" t="n">
        <f aca="false">DX223*'Dist Horaria'!$Y$6</f>
        <v>16.1697881137026</v>
      </c>
      <c r="EQ223" s="0" t="n">
        <f aca="false">DX223*'Dist Horaria'!$Z$6</f>
        <v>16.1697881137026</v>
      </c>
      <c r="ER223" s="0" t="n">
        <f aca="false">DX223*'Dist Horaria'!$AA$6</f>
        <v>6.06367054263848</v>
      </c>
      <c r="ES223" s="0" t="n">
        <f aca="false">DX223*'Dist Horaria'!$AB$6</f>
        <v>6.06367054263848</v>
      </c>
      <c r="ET223" s="0" t="n">
        <f aca="false">DX223*'Dist Horaria'!$AC$6</f>
        <v>6.06367054263848</v>
      </c>
      <c r="EU223" s="0" t="n">
        <f aca="false">DX223*'Dist Horaria'!$AD$6</f>
        <v>6.06367054263848</v>
      </c>
      <c r="EV223" s="0" t="n">
        <f aca="false">DX223*'Dist Horaria'!$AE$6</f>
        <v>6.06367054263848</v>
      </c>
      <c r="EW223" s="0" t="n">
        <f aca="false">BB223+CA223+CZ223+DY223</f>
        <v>263.009285574874</v>
      </c>
      <c r="EX223" s="0" t="n">
        <f aca="false">BC223+CB223+DA223+DZ223</f>
        <v>261.608829410495</v>
      </c>
      <c r="EY223" s="0" t="n">
        <f aca="false">BD223+CC223+DB223+EA223</f>
        <v>260.286970915051</v>
      </c>
      <c r="EZ223" s="0" t="n">
        <f aca="false">BE223+CD223+DC223+EB223</f>
        <v>259.160799103882</v>
      </c>
      <c r="FA223" s="0" t="n">
        <f aca="false">BF223+CE223+DD223+EC223</f>
        <v>258.337836467328</v>
      </c>
      <c r="FB223" s="0" t="n">
        <f aca="false">BG223+CF223+DE223+ED223</f>
        <v>608.915755192056</v>
      </c>
      <c r="FC223" s="0" t="n">
        <f aca="false">BH223+CG223+DF223+EE223</f>
        <v>611.044285589992</v>
      </c>
      <c r="FD223" s="0" t="n">
        <f aca="false">BI223+CH223+DG223+EF223</f>
        <v>611.044285589992</v>
      </c>
      <c r="FE223" s="0" t="n">
        <f aca="false">BJ223+CI223+DH223+EG223</f>
        <v>433.864011248581</v>
      </c>
      <c r="FF223" s="0" t="n">
        <f aca="false">BK223+CJ223+DI223+EH223</f>
        <v>440.761559418839</v>
      </c>
      <c r="FG223" s="0" t="n">
        <f aca="false">BL223+CK223+DJ223+EI223</f>
        <v>445.777958088118</v>
      </c>
      <c r="FH223" s="0" t="n">
        <f aca="false">BM223+CL223+DK223+EJ223</f>
        <v>448.286157422757</v>
      </c>
      <c r="FI223" s="0" t="n">
        <f aca="false">BN223+CM223+DL223+EK223</f>
        <v>448.913207256417</v>
      </c>
      <c r="FJ223" s="0" t="n">
        <f aca="false">BO223+CN223+DM223+EL223</f>
        <v>448.286157422757</v>
      </c>
      <c r="FK223" s="0" t="n">
        <f aca="false">BP223+CO223+DN223+EM223</f>
        <v>447.032057755437</v>
      </c>
      <c r="FL223" s="0" t="n">
        <f aca="false">BQ223+CP223+DO223+EN223</f>
        <v>445.150908254458</v>
      </c>
      <c r="FM223" s="0" t="n">
        <f aca="false">BR223+CQ223+DP223+EO223</f>
        <v>636.771152874315</v>
      </c>
      <c r="FN223" s="0" t="n">
        <f aca="false">BS223+CR223+DQ223+EP223</f>
        <v>635.060111873965</v>
      </c>
      <c r="FO223" s="0" t="n">
        <f aca="false">BT223+CS223+DR223+EQ223</f>
        <v>625.746748235079</v>
      </c>
      <c r="FP223" s="0" t="n">
        <f aca="false">BU223+CT223+DS223+ER223</f>
        <v>271.511403954468</v>
      </c>
      <c r="FQ223" s="0" t="n">
        <f aca="false">BV223+CU223+DT223+ES223</f>
        <v>264.821553843566</v>
      </c>
      <c r="FR223" s="0" t="n">
        <f aca="false">BW223+CV223+DU223+ET223</f>
        <v>269.361868166751</v>
      </c>
      <c r="FS223" s="0" t="n">
        <f aca="false">BX223+CW223+DV223+EU223</f>
        <v>267.812687905115</v>
      </c>
      <c r="FT223" s="0" t="n">
        <f aca="false">BY223+CX223+DW223+EV223</f>
        <v>266.173745617218</v>
      </c>
      <c r="FU223" s="0" t="n">
        <f aca="false">AM223*'Dist Horaria'!$H$10</f>
        <v>0.131761023379574</v>
      </c>
      <c r="FV223" s="0" t="n">
        <f aca="false">AM223*'Dist Horaria'!$I$10</f>
        <v>0.123313776338925</v>
      </c>
      <c r="FW223" s="0" t="n">
        <f aca="false">AM223*'Dist Horaria'!$J$10</f>
        <v>0.122779939744845</v>
      </c>
      <c r="FX223" s="0" t="n">
        <f aca="false">AM223*'Dist Horaria'!$K$10</f>
        <v>0.119248830870838</v>
      </c>
      <c r="FY223" s="0" t="n">
        <f aca="false">AM223*'Dist Horaria'!$L$10</f>
        <v>0.119296552351765</v>
      </c>
      <c r="FZ223" s="0" t="n">
        <f aca="false">AM223*'Dist Horaria'!$M$10</f>
        <v>0.12765222038438</v>
      </c>
      <c r="GA223" s="0" t="n">
        <f aca="false">AM223*'Dist Horaria'!$N$10</f>
        <v>0.120764276861177</v>
      </c>
      <c r="GB223" s="0" t="n">
        <f aca="false">AM223*'Dist Horaria'!$O$10</f>
        <v>0.118703055650215</v>
      </c>
      <c r="GC223" s="0" t="n">
        <f aca="false">AM223*'Dist Horaria'!$P$10</f>
        <v>0.120545055276129</v>
      </c>
      <c r="GD223" s="0" t="n">
        <f aca="false">AM223*'Dist Horaria'!$Q$10</f>
        <v>0.109089208296065</v>
      </c>
      <c r="GE223" s="0" t="n">
        <f aca="false">AM223*'Dist Horaria'!$R$10</f>
        <v>0.13310521695514</v>
      </c>
      <c r="GF223" s="0" t="n">
        <f aca="false">AM223*'Dist Horaria'!$S$10</f>
        <v>0.113677025976455</v>
      </c>
      <c r="GG223" s="0" t="n">
        <f aca="false">AR223*'Dist Horaria'!$H$10</f>
        <v>0.137825837224658</v>
      </c>
      <c r="GH223" s="0" t="n">
        <f aca="false">AR223*'Dist Horaria'!$I$10</f>
        <v>0.128989772766756</v>
      </c>
      <c r="GI223" s="0" t="n">
        <f aca="false">AR223*'Dist Horaria'!$J$10</f>
        <v>0.128431364266025</v>
      </c>
      <c r="GJ223" s="0" t="n">
        <f aca="false">AR223*'Dist Horaria'!$K$10</f>
        <v>0.124737722364888</v>
      </c>
      <c r="GK223" s="0" t="n">
        <f aca="false">AR223*'Dist Horaria'!$L$10</f>
        <v>0.124787640412681</v>
      </c>
      <c r="GL223" s="0" t="n">
        <f aca="false">AR223*'Dist Horaria'!$M$10</f>
        <v>0.133527910582327</v>
      </c>
      <c r="GM223" s="0" t="n">
        <f aca="false">AR223*'Dist Horaria'!$N$10</f>
        <v>0.126322922654244</v>
      </c>
      <c r="GN223" s="0" t="n">
        <f aca="false">AR223*'Dist Horaria'!$O$10</f>
        <v>0.124166825715868</v>
      </c>
      <c r="GO223" s="0" t="n">
        <f aca="false">AR223*'Dist Horaria'!$P$10</f>
        <v>0.126093610542651</v>
      </c>
      <c r="GP223" s="0" t="n">
        <f aca="false">AR223*'Dist Horaria'!$Q$10</f>
        <v>0.114110463625248</v>
      </c>
      <c r="GQ223" s="0" t="n">
        <f aca="false">AR223*'Dist Horaria'!$R$10</f>
        <v>0.139231902540428</v>
      </c>
      <c r="GR223" s="0" t="n">
        <f aca="false">AR223*'Dist Horaria'!$S$10</f>
        <v>0.118909453467731</v>
      </c>
      <c r="GS223" s="0" t="n">
        <f aca="false">AW223*'Dist Horaria'!$H$10</f>
        <v>0.00798990360722654</v>
      </c>
      <c r="GT223" s="0" t="n">
        <f aca="false">AW223*'Dist Horaria'!$I$10</f>
        <v>0.00747766798647859</v>
      </c>
      <c r="GU223" s="0" t="n">
        <f aca="false">AW223*'Dist Horaria'!$J$10</f>
        <v>0.00744529647918983</v>
      </c>
      <c r="GV223" s="0" t="n">
        <f aca="false">AW223*'Dist Horaria'!$K$10</f>
        <v>0.007231172311008</v>
      </c>
      <c r="GW223" s="0" t="n">
        <f aca="false">AW223*'Dist Horaria'!$L$10</f>
        <v>0.00723406611088008</v>
      </c>
      <c r="GX223" s="0" t="n">
        <f aca="false">AW223*'Dist Horaria'!$M$10</f>
        <v>0.00774074843955517</v>
      </c>
      <c r="GY223" s="0" t="n">
        <f aca="false">AW223*'Dist Horaria'!$N$10</f>
        <v>0.00732306797995619</v>
      </c>
      <c r="GZ223" s="0" t="n">
        <f aca="false">AW223*'Dist Horaria'!$O$10</f>
        <v>0.0071980768530938</v>
      </c>
      <c r="HA223" s="0" t="n">
        <f aca="false">AW223*'Dist Horaria'!$P$10</f>
        <v>0.00730977452421163</v>
      </c>
      <c r="HB223" s="0" t="n">
        <f aca="false">AW223*'Dist Horaria'!$Q$10</f>
        <v>0.00661509934059406</v>
      </c>
      <c r="HC223" s="0" t="n">
        <f aca="false">AW223*'Dist Horaria'!$R$10</f>
        <v>0.00807141464002478</v>
      </c>
      <c r="HD223" s="0" t="n">
        <f aca="false">AW223*'Dist Horaria'!$S$10</f>
        <v>0.00689330165030322</v>
      </c>
    </row>
    <row r="224" customFormat="false" ht="13.8" hidden="false" customHeight="false" outlineLevel="0" collapsed="false">
      <c r="A224" s="0" t="n">
        <v>4.786244</v>
      </c>
      <c r="B224" s="0" t="n">
        <v>-74.091243</v>
      </c>
      <c r="C224" s="0" t="n">
        <v>30</v>
      </c>
      <c r="D224" s="0" t="n">
        <v>45</v>
      </c>
      <c r="E224" s="0" t="n">
        <v>715</v>
      </c>
      <c r="F224" s="0" t="n">
        <v>127</v>
      </c>
      <c r="G224" s="0" t="s">
        <v>682</v>
      </c>
      <c r="H224" s="1" t="n">
        <v>39885</v>
      </c>
      <c r="I224" s="0" t="s">
        <v>1193</v>
      </c>
      <c r="J224" s="0" t="s">
        <v>1194</v>
      </c>
      <c r="L224" s="0" t="s">
        <v>1195</v>
      </c>
      <c r="M224" s="0" t="s">
        <v>1196</v>
      </c>
      <c r="N224" s="0" t="n">
        <v>1</v>
      </c>
      <c r="O224" s="0" t="s">
        <v>130</v>
      </c>
      <c r="R224" s="0" t="n">
        <v>30</v>
      </c>
      <c r="S224" s="0" t="n">
        <v>365</v>
      </c>
      <c r="T224" s="0" t="n">
        <v>12</v>
      </c>
      <c r="U224" s="0" t="n">
        <v>1</v>
      </c>
      <c r="V224" s="0" t="n">
        <v>27000</v>
      </c>
      <c r="W224" s="0" t="n">
        <f aca="false">V224*12</f>
        <v>324000</v>
      </c>
      <c r="X224" s="0" t="n">
        <v>1</v>
      </c>
      <c r="Y224" s="0" t="s">
        <v>429</v>
      </c>
      <c r="Z224" s="0" t="n">
        <v>13208.6</v>
      </c>
      <c r="AB224" s="0" t="n">
        <v>0.005</v>
      </c>
      <c r="AC224" s="0" t="n">
        <v>3</v>
      </c>
      <c r="AD224" s="0" t="n">
        <v>153.088781648722</v>
      </c>
      <c r="AE224" s="0" t="n">
        <v>0.0695023068685198</v>
      </c>
      <c r="AF224" s="0" t="n">
        <f aca="false">AE224/S224</f>
        <v>0.000190417279091835</v>
      </c>
      <c r="AG224" s="0" t="n">
        <f aca="false">AE224*EXP(AB224*AC224)</f>
        <v>0.0705526997231653</v>
      </c>
      <c r="AH224" s="0" t="n">
        <f aca="false">AG224/S224</f>
        <v>0.000193295067734699</v>
      </c>
      <c r="AI224" s="0" t="s">
        <v>90</v>
      </c>
      <c r="AJ224" s="0" t="n">
        <f aca="false">IF(AI224="A",'FE DISTRIBUCIÓN'!$C$2,'FE DISTRIBUCIÓN'!$C$3)</f>
        <v>4.994E-006</v>
      </c>
      <c r="AK224" s="0" t="n">
        <f aca="false">W224*AJ224</f>
        <v>1.618056</v>
      </c>
      <c r="AL224" s="0" t="n">
        <f aca="false">AK224/365</f>
        <v>0.0044330301369863</v>
      </c>
      <c r="AM224" s="0" t="n">
        <f aca="false">AK224*EXP(AB224*AC224)</f>
        <v>1.64250978487985</v>
      </c>
      <c r="AN224" s="0" t="n">
        <f aca="false">AM224/365</f>
        <v>0.00450002680789</v>
      </c>
      <c r="AO224" s="0" t="n">
        <v>5.223868284E-006</v>
      </c>
      <c r="AP224" s="0" t="n">
        <f aca="false">AO224*W224</f>
        <v>1.692533324016</v>
      </c>
      <c r="AQ224" s="0" t="n">
        <f aca="false">AP224/365</f>
        <v>0.00463707760004384</v>
      </c>
      <c r="AR224" s="0" t="n">
        <f aca="false">AP224*EXP(AB224*AC224)</f>
        <v>1.71811268950611</v>
      </c>
      <c r="AS224" s="0" t="n">
        <f aca="false">AR224/365</f>
        <v>0.0047071580534414</v>
      </c>
      <c r="AT224" s="0" t="n">
        <v>3.02832944E-007</v>
      </c>
      <c r="AU224" s="0" t="n">
        <f aca="false">AT224*W224</f>
        <v>0.098117873856</v>
      </c>
      <c r="AV224" s="0" t="n">
        <f aca="false">AU224/365</f>
        <v>0.000268816092756164</v>
      </c>
      <c r="AW224" s="0" t="n">
        <f aca="false">AU224*EXP(AB224*AC224)</f>
        <v>0.0996007356235427</v>
      </c>
      <c r="AX224" s="0" t="n">
        <f aca="false">AW224/365</f>
        <v>0.000272878727735733</v>
      </c>
      <c r="AY224" s="0" t="n">
        <f aca="false">AW224+AR224+AM224+AG224</f>
        <v>3.53077590973267</v>
      </c>
      <c r="AZ224" s="0" t="n">
        <f aca="false">AH224+AN224+AS224+AX224</f>
        <v>0.00967335865680184</v>
      </c>
      <c r="BA224" s="0" t="n">
        <f aca="false">AH224*1000000</f>
        <v>193.295067734699</v>
      </c>
      <c r="BB224" s="0" t="n">
        <f aca="false">BA224*'Dist Horaria'!$H$3</f>
        <v>6.73527800407852</v>
      </c>
      <c r="BC224" s="0" t="n">
        <f aca="false">BA224*'Dist Horaria'!$I$3</f>
        <v>6.55510301190291</v>
      </c>
      <c r="BD224" s="0" t="n">
        <f aca="false">BA224*'Dist Horaria'!$J$3</f>
        <v>6.38503996378196</v>
      </c>
      <c r="BE224" s="0" t="n">
        <f aca="false">BA224*'Dist Horaria'!$K$3</f>
        <v>6.24015288882263</v>
      </c>
      <c r="BF224" s="0" t="n">
        <f aca="false">BA224*'Dist Horaria'!$L$3</f>
        <v>6.13427503960922</v>
      </c>
      <c r="BG224" s="0" t="n">
        <f aca="false">BA224*'Dist Horaria'!$M$3</f>
        <v>6.0676180525601</v>
      </c>
      <c r="BH224" s="0" t="n">
        <f aca="false">BA224*'Dist Horaria'!$N$3</f>
        <v>6.34146307359565</v>
      </c>
      <c r="BI224" s="0" t="n">
        <f aca="false">BA224*'Dist Horaria'!$O$3</f>
        <v>6.34146307359565</v>
      </c>
      <c r="BJ224" s="0" t="n">
        <f aca="false">BA224*'Dist Horaria'!$P$3</f>
        <v>8.38996962682012</v>
      </c>
      <c r="BK224" s="0" t="n">
        <f aca="false">BA224*'Dist Horaria'!$Q$3</f>
        <v>9.27737026042609</v>
      </c>
      <c r="BL224" s="0" t="n">
        <f aca="false">BA224*'Dist Horaria'!$R$3</f>
        <v>9.92275253941226</v>
      </c>
      <c r="BM224" s="0" t="n">
        <f aca="false">BA224*'Dist Horaria'!$S$3</f>
        <v>10.2454436789053</v>
      </c>
      <c r="BN224" s="0" t="n">
        <f aca="false">BA224*'Dist Horaria'!$T$3</f>
        <v>10.3261164637786</v>
      </c>
      <c r="BO224" s="0" t="n">
        <f aca="false">BA224*'Dist Horaria'!$U$3</f>
        <v>10.2454436789053</v>
      </c>
      <c r="BP224" s="0" t="n">
        <f aca="false">BA224*'Dist Horaria'!$V$3</f>
        <v>10.0840981091588</v>
      </c>
      <c r="BQ224" s="0" t="n">
        <f aca="false">BA224*'Dist Horaria'!$W$3</f>
        <v>9.84207975453898</v>
      </c>
      <c r="BR224" s="0" t="n">
        <f aca="false">BA224*'Dist Horaria'!$X$3</f>
        <v>9.6513404046808</v>
      </c>
      <c r="BS224" s="0" t="n">
        <f aca="false">BA224*'Dist Horaria'!$Y$3</f>
        <v>9.43120727471098</v>
      </c>
      <c r="BT224" s="0" t="n">
        <f aca="false">BA224*'Dist Horaria'!$Z$3</f>
        <v>8.23300110200357</v>
      </c>
      <c r="BU224" s="0" t="n">
        <f aca="false">BA224*'Dist Horaria'!$AA$3</f>
        <v>7.82911382092384</v>
      </c>
      <c r="BV224" s="0" t="n">
        <f aca="false">BA224*'Dist Horaria'!$AB$3</f>
        <v>6.9684344779739</v>
      </c>
      <c r="BW224" s="0" t="n">
        <f aca="false">BA224*'Dist Horaria'!$AC$3</f>
        <v>7.55256636190017</v>
      </c>
      <c r="BX224" s="0" t="n">
        <f aca="false">BA224*'Dist Horaria'!$AD$3</f>
        <v>7.35325734486801</v>
      </c>
      <c r="BY224" s="0" t="n">
        <f aca="false">BA224*'Dist Horaria'!$AE$3</f>
        <v>7.14240003893513</v>
      </c>
      <c r="BZ224" s="0" t="n">
        <f aca="false">AN224*1000000</f>
        <v>4500.02680789</v>
      </c>
      <c r="CA224" s="0" t="n">
        <f aca="false">BZ224*'Dist Horaria'!$H$6</f>
        <v>112.50067019725</v>
      </c>
      <c r="CB224" s="0" t="n">
        <f aca="false">BZ224*'Dist Horaria'!$I$6</f>
        <v>112.50067019725</v>
      </c>
      <c r="CC224" s="0" t="n">
        <f aca="false">BZ224*'Dist Horaria'!$J$6</f>
        <v>112.50067019725</v>
      </c>
      <c r="CD224" s="0" t="n">
        <f aca="false">BZ224*'Dist Horaria'!$K$6</f>
        <v>112.50067019725</v>
      </c>
      <c r="CE224" s="0" t="n">
        <f aca="false">BZ224*'Dist Horaria'!$L$6</f>
        <v>112.50067019725</v>
      </c>
      <c r="CF224" s="0" t="n">
        <f aca="false">BZ224*'Dist Horaria'!$M$6</f>
        <v>300.001787192667</v>
      </c>
      <c r="CG224" s="0" t="n">
        <f aca="false">BZ224*'Dist Horaria'!$N$6</f>
        <v>300.001787192667</v>
      </c>
      <c r="CH224" s="0" t="n">
        <f aca="false">BZ224*'Dist Horaria'!$O$6</f>
        <v>300.001787192667</v>
      </c>
      <c r="CI224" s="0" t="n">
        <f aca="false">BZ224*'Dist Horaria'!$P$6</f>
        <v>196.876172845188</v>
      </c>
      <c r="CJ224" s="0" t="n">
        <f aca="false">BZ224*'Dist Horaria'!$Q$6</f>
        <v>196.876172845188</v>
      </c>
      <c r="CK224" s="0" t="n">
        <f aca="false">BZ224*'Dist Horaria'!$R$6</f>
        <v>196.876172845188</v>
      </c>
      <c r="CL224" s="0" t="n">
        <f aca="false">BZ224*'Dist Horaria'!$S$6</f>
        <v>196.876172845188</v>
      </c>
      <c r="CM224" s="0" t="n">
        <f aca="false">BZ224*'Dist Horaria'!$T$6</f>
        <v>196.876172845188</v>
      </c>
      <c r="CN224" s="0" t="n">
        <f aca="false">BZ224*'Dist Horaria'!$U$6</f>
        <v>196.876172845188</v>
      </c>
      <c r="CO224" s="0" t="n">
        <f aca="false">BZ224*'Dist Horaria'!$V$6</f>
        <v>196.876172845188</v>
      </c>
      <c r="CP224" s="0" t="n">
        <f aca="false">BZ224*'Dist Horaria'!$W$6</f>
        <v>196.876172845188</v>
      </c>
      <c r="CQ224" s="0" t="n">
        <f aca="false">BZ224*'Dist Horaria'!$X$6</f>
        <v>300.001787192667</v>
      </c>
      <c r="CR224" s="0" t="n">
        <f aca="false">BZ224*'Dist Horaria'!$Y$6</f>
        <v>300.001787192667</v>
      </c>
      <c r="CS224" s="0" t="n">
        <f aca="false">BZ224*'Dist Horaria'!$Z$6</f>
        <v>300.001787192667</v>
      </c>
      <c r="CT224" s="0" t="n">
        <f aca="false">BZ224*'Dist Horaria'!$AA$6</f>
        <v>112.50067019725</v>
      </c>
      <c r="CU224" s="0" t="n">
        <f aca="false">BZ224*'Dist Horaria'!$AB$6</f>
        <v>112.50067019725</v>
      </c>
      <c r="CV224" s="0" t="n">
        <f aca="false">BZ224*'Dist Horaria'!$AC$6</f>
        <v>112.50067019725</v>
      </c>
      <c r="CW224" s="0" t="n">
        <f aca="false">BZ224*'Dist Horaria'!$AD$6</f>
        <v>112.50067019725</v>
      </c>
      <c r="CX224" s="0" t="n">
        <f aca="false">BZ224*'Dist Horaria'!$AE$6</f>
        <v>112.50067019725</v>
      </c>
      <c r="CY224" s="0" t="n">
        <f aca="false">AS224*1000000</f>
        <v>4707.1580534414</v>
      </c>
      <c r="CZ224" s="0" t="n">
        <f aca="false">CY224*'Dist Horaria'!$H$6</f>
        <v>117.678951336035</v>
      </c>
      <c r="DA224" s="0" t="n">
        <f aca="false">CY224*'Dist Horaria'!$I$6</f>
        <v>117.678951336035</v>
      </c>
      <c r="DB224" s="0" t="n">
        <f aca="false">CY224*'Dist Horaria'!$J$6</f>
        <v>117.678951336035</v>
      </c>
      <c r="DC224" s="0" t="n">
        <f aca="false">CY224*'Dist Horaria'!$K$6</f>
        <v>117.678951336035</v>
      </c>
      <c r="DD224" s="0" t="n">
        <f aca="false">CY224*'Dist Horaria'!$L$6</f>
        <v>117.678951336035</v>
      </c>
      <c r="DE224" s="0" t="n">
        <f aca="false">CY224*'Dist Horaria'!$M$6</f>
        <v>313.810536896093</v>
      </c>
      <c r="DF224" s="0" t="n">
        <f aca="false">CY224*'Dist Horaria'!$N$6</f>
        <v>313.810536896093</v>
      </c>
      <c r="DG224" s="0" t="n">
        <f aca="false">CY224*'Dist Horaria'!$O$6</f>
        <v>313.810536896093</v>
      </c>
      <c r="DH224" s="0" t="n">
        <f aca="false">CY224*'Dist Horaria'!$P$6</f>
        <v>205.938164838061</v>
      </c>
      <c r="DI224" s="0" t="n">
        <f aca="false">CY224*'Dist Horaria'!$Q$6</f>
        <v>205.938164838061</v>
      </c>
      <c r="DJ224" s="0" t="n">
        <f aca="false">CY224*'Dist Horaria'!$R$6</f>
        <v>205.938164838061</v>
      </c>
      <c r="DK224" s="0" t="n">
        <f aca="false">CY224*'Dist Horaria'!$S$6</f>
        <v>205.938164838061</v>
      </c>
      <c r="DL224" s="0" t="n">
        <f aca="false">CY224*'Dist Horaria'!$T$6</f>
        <v>205.938164838061</v>
      </c>
      <c r="DM224" s="0" t="n">
        <f aca="false">CY224*'Dist Horaria'!$U$6</f>
        <v>205.938164838061</v>
      </c>
      <c r="DN224" s="0" t="n">
        <f aca="false">CY224*'Dist Horaria'!$V$6</f>
        <v>205.938164838061</v>
      </c>
      <c r="DO224" s="0" t="n">
        <f aca="false">CY224*'Dist Horaria'!$W$6</f>
        <v>205.938164838061</v>
      </c>
      <c r="DP224" s="0" t="n">
        <f aca="false">CY224*'Dist Horaria'!$X$6</f>
        <v>313.810536896093</v>
      </c>
      <c r="DQ224" s="0" t="n">
        <f aca="false">CY224*'Dist Horaria'!$Y$6</f>
        <v>313.810536896093</v>
      </c>
      <c r="DR224" s="0" t="n">
        <f aca="false">CY224*'Dist Horaria'!$Z$6</f>
        <v>313.810536896093</v>
      </c>
      <c r="DS224" s="0" t="n">
        <f aca="false">CY224*'Dist Horaria'!$AA$6</f>
        <v>117.678951336035</v>
      </c>
      <c r="DT224" s="0" t="n">
        <f aca="false">CY224*'Dist Horaria'!$AB$6</f>
        <v>117.678951336035</v>
      </c>
      <c r="DU224" s="0" t="n">
        <f aca="false">CY224*'Dist Horaria'!$AC$6</f>
        <v>117.678951336035</v>
      </c>
      <c r="DV224" s="0" t="n">
        <f aca="false">CY224*'Dist Horaria'!$AD$6</f>
        <v>117.678951336035</v>
      </c>
      <c r="DW224" s="0" t="n">
        <f aca="false">CY224*'Dist Horaria'!$AE$6</f>
        <v>117.678951336035</v>
      </c>
      <c r="DX224" s="0" t="n">
        <f aca="false">AX224*1000000</f>
        <v>272.878727735733</v>
      </c>
      <c r="DY224" s="0" t="n">
        <f aca="false">DX224*'Dist Horaria'!$H$6</f>
        <v>6.82196819339334</v>
      </c>
      <c r="DZ224" s="0" t="n">
        <f aca="false">DX224*'Dist Horaria'!$I$6</f>
        <v>6.82196819339334</v>
      </c>
      <c r="EA224" s="0" t="n">
        <f aca="false">DX224*'Dist Horaria'!$J$6</f>
        <v>6.82196819339334</v>
      </c>
      <c r="EB224" s="0" t="n">
        <f aca="false">DX224*'Dist Horaria'!$K$6</f>
        <v>6.82196819339334</v>
      </c>
      <c r="EC224" s="0" t="n">
        <f aca="false">DX224*'Dist Horaria'!$L$6</f>
        <v>6.82196819339334</v>
      </c>
      <c r="ED224" s="0" t="n">
        <f aca="false">DX224*'Dist Horaria'!$M$6</f>
        <v>18.1919151823822</v>
      </c>
      <c r="EE224" s="0" t="n">
        <f aca="false">DX224*'Dist Horaria'!$N$6</f>
        <v>18.1919151823822</v>
      </c>
      <c r="EF224" s="0" t="n">
        <f aca="false">DX224*'Dist Horaria'!$O$6</f>
        <v>18.1919151823822</v>
      </c>
      <c r="EG224" s="0" t="n">
        <f aca="false">DX224*'Dist Horaria'!$P$6</f>
        <v>11.9384443384383</v>
      </c>
      <c r="EH224" s="0" t="n">
        <f aca="false">DX224*'Dist Horaria'!$Q$6</f>
        <v>11.9384443384383</v>
      </c>
      <c r="EI224" s="0" t="n">
        <f aca="false">DX224*'Dist Horaria'!$R$6</f>
        <v>11.9384443384383</v>
      </c>
      <c r="EJ224" s="0" t="n">
        <f aca="false">DX224*'Dist Horaria'!$S$6</f>
        <v>11.9384443384383</v>
      </c>
      <c r="EK224" s="0" t="n">
        <f aca="false">DX224*'Dist Horaria'!$T$6</f>
        <v>11.9384443384383</v>
      </c>
      <c r="EL224" s="0" t="n">
        <f aca="false">DX224*'Dist Horaria'!$U$6</f>
        <v>11.9384443384383</v>
      </c>
      <c r="EM224" s="0" t="n">
        <f aca="false">DX224*'Dist Horaria'!$V$6</f>
        <v>11.9384443384383</v>
      </c>
      <c r="EN224" s="0" t="n">
        <f aca="false">DX224*'Dist Horaria'!$W$6</f>
        <v>11.9384443384383</v>
      </c>
      <c r="EO224" s="0" t="n">
        <f aca="false">DX224*'Dist Horaria'!$X$6</f>
        <v>18.1919151823822</v>
      </c>
      <c r="EP224" s="0" t="n">
        <f aca="false">DX224*'Dist Horaria'!$Y$6</f>
        <v>18.1919151823822</v>
      </c>
      <c r="EQ224" s="0" t="n">
        <f aca="false">DX224*'Dist Horaria'!$Z$6</f>
        <v>18.1919151823822</v>
      </c>
      <c r="ER224" s="0" t="n">
        <f aca="false">DX224*'Dist Horaria'!$AA$6</f>
        <v>6.82196819339334</v>
      </c>
      <c r="ES224" s="0" t="n">
        <f aca="false">DX224*'Dist Horaria'!$AB$6</f>
        <v>6.82196819339334</v>
      </c>
      <c r="ET224" s="0" t="n">
        <f aca="false">DX224*'Dist Horaria'!$AC$6</f>
        <v>6.82196819339334</v>
      </c>
      <c r="EU224" s="0" t="n">
        <f aca="false">DX224*'Dist Horaria'!$AD$6</f>
        <v>6.82196819339334</v>
      </c>
      <c r="EV224" s="0" t="n">
        <f aca="false">DX224*'Dist Horaria'!$AE$6</f>
        <v>6.82196819339334</v>
      </c>
      <c r="EW224" s="0" t="n">
        <f aca="false">BB224+CA224+CZ224+DY224</f>
        <v>243.736867730757</v>
      </c>
      <c r="EX224" s="0" t="n">
        <f aca="false">BC224+CB224+DA224+DZ224</f>
        <v>243.556692738581</v>
      </c>
      <c r="EY224" s="0" t="n">
        <f aca="false">BD224+CC224+DB224+EA224</f>
        <v>243.38662969046</v>
      </c>
      <c r="EZ224" s="0" t="n">
        <f aca="false">BE224+CD224+DC224+EB224</f>
        <v>243.241742615501</v>
      </c>
      <c r="FA224" s="0" t="n">
        <f aca="false">BF224+CE224+DD224+EC224</f>
        <v>243.135864766288</v>
      </c>
      <c r="FB224" s="0" t="n">
        <f aca="false">BG224+CF224+DE224+ED224</f>
        <v>638.071857323703</v>
      </c>
      <c r="FC224" s="0" t="n">
        <f aca="false">BH224+CG224+DF224+EE224</f>
        <v>638.345702344738</v>
      </c>
      <c r="FD224" s="0" t="n">
        <f aca="false">BI224+CH224+DG224+EF224</f>
        <v>638.345702344738</v>
      </c>
      <c r="FE224" s="0" t="n">
        <f aca="false">BJ224+CI224+DH224+EG224</f>
        <v>423.142751648507</v>
      </c>
      <c r="FF224" s="0" t="n">
        <f aca="false">BK224+CJ224+DI224+EH224</f>
        <v>424.030152282113</v>
      </c>
      <c r="FG224" s="0" t="n">
        <f aca="false">BL224+CK224+DJ224+EI224</f>
        <v>424.6755345611</v>
      </c>
      <c r="FH224" s="0" t="n">
        <f aca="false">BM224+CL224+DK224+EJ224</f>
        <v>424.998225700593</v>
      </c>
      <c r="FI224" s="0" t="n">
        <f aca="false">BN224+CM224+DL224+EK224</f>
        <v>425.078898485466</v>
      </c>
      <c r="FJ224" s="0" t="n">
        <f aca="false">BO224+CN224+DM224+EL224</f>
        <v>424.998225700593</v>
      </c>
      <c r="FK224" s="0" t="n">
        <f aca="false">BP224+CO224+DN224+EM224</f>
        <v>424.836880130846</v>
      </c>
      <c r="FL224" s="0" t="n">
        <f aca="false">BQ224+CP224+DO224+EN224</f>
        <v>424.594861776226</v>
      </c>
      <c r="FM224" s="0" t="n">
        <f aca="false">BR224+CQ224+DP224+EO224</f>
        <v>641.655579675823</v>
      </c>
      <c r="FN224" s="0" t="n">
        <f aca="false">BS224+CR224+DQ224+EP224</f>
        <v>641.435446545854</v>
      </c>
      <c r="FO224" s="0" t="n">
        <f aca="false">BT224+CS224+DR224+EQ224</f>
        <v>640.237240373146</v>
      </c>
      <c r="FP224" s="0" t="n">
        <f aca="false">BU224+CT224+DS224+ER224</f>
        <v>244.830703547602</v>
      </c>
      <c r="FQ224" s="0" t="n">
        <f aca="false">BV224+CU224+DT224+ES224</f>
        <v>243.970024204652</v>
      </c>
      <c r="FR224" s="0" t="n">
        <f aca="false">BW224+CV224+DU224+ET224</f>
        <v>244.554156088579</v>
      </c>
      <c r="FS224" s="0" t="n">
        <f aca="false">BX224+CW224+DV224+EU224</f>
        <v>244.354847071546</v>
      </c>
      <c r="FT224" s="0" t="n">
        <f aca="false">BY224+CX224+DW224+EV224</f>
        <v>244.143989765614</v>
      </c>
      <c r="FU224" s="0" t="n">
        <f aca="false">AM224*'Dist Horaria'!$H$10</f>
        <v>0.148238513999688</v>
      </c>
      <c r="FV224" s="0" t="n">
        <f aca="false">AM224*'Dist Horaria'!$I$10</f>
        <v>0.138734889053737</v>
      </c>
      <c r="FW224" s="0" t="n">
        <f aca="false">AM224*'Dist Horaria'!$J$10</f>
        <v>0.138134293055047</v>
      </c>
      <c r="FX224" s="0" t="n">
        <f aca="false">AM224*'Dist Horaria'!$K$10</f>
        <v>0.134161598256328</v>
      </c>
      <c r="FY224" s="0" t="n">
        <f aca="false">AM224*'Dist Horaria'!$L$10</f>
        <v>0.134215287589009</v>
      </c>
      <c r="FZ224" s="0" t="n">
        <f aca="false">AM224*'Dist Horaria'!$M$10</f>
        <v>0.143615881033561</v>
      </c>
      <c r="GA224" s="0" t="n">
        <f aca="false">AM224*'Dist Horaria'!$N$10</f>
        <v>0.135866559677336</v>
      </c>
      <c r="GB224" s="0" t="n">
        <f aca="false">AM224*'Dist Horaria'!$O$10</f>
        <v>0.133547570635657</v>
      </c>
      <c r="GC224" s="0" t="n">
        <f aca="false">AM224*'Dist Horaria'!$P$10</f>
        <v>0.135619923144235</v>
      </c>
      <c r="GD224" s="0" t="n">
        <f aca="false">AM224*'Dist Horaria'!$Q$10</f>
        <v>0.122731455148352</v>
      </c>
      <c r="GE224" s="0" t="n">
        <f aca="false">AM224*'Dist Horaria'!$R$10</f>
        <v>0.149750806884631</v>
      </c>
      <c r="GF224" s="0" t="n">
        <f aca="false">AM224*'Dist Horaria'!$S$10</f>
        <v>0.12789300640227</v>
      </c>
      <c r="GG224" s="0" t="n">
        <f aca="false">AR224*'Dist Horaria'!$H$10</f>
        <v>0.155061768472219</v>
      </c>
      <c r="GH224" s="0" t="n">
        <f aca="false">AR224*'Dist Horaria'!$I$10</f>
        <v>0.145120702205061</v>
      </c>
      <c r="GI224" s="0" t="n">
        <f aca="false">AR224*'Dist Horaria'!$J$10</f>
        <v>0.144492461438331</v>
      </c>
      <c r="GJ224" s="0" t="n">
        <f aca="false">AR224*'Dist Horaria'!$K$10</f>
        <v>0.140336907901879</v>
      </c>
      <c r="GK224" s="0" t="n">
        <f aca="false">AR224*'Dist Horaria'!$L$10</f>
        <v>0.140393068495026</v>
      </c>
      <c r="GL224" s="0" t="n">
        <f aca="false">AR224*'Dist Horaria'!$M$10</f>
        <v>0.150226360834989</v>
      </c>
      <c r="GM224" s="0" t="n">
        <f aca="false">AR224*'Dist Horaria'!$N$10</f>
        <v>0.142120346807094</v>
      </c>
      <c r="GN224" s="0" t="n">
        <f aca="false">AR224*'Dist Horaria'!$O$10</f>
        <v>0.139694617270496</v>
      </c>
      <c r="GO224" s="0" t="n">
        <f aca="false">AR224*'Dist Horaria'!$P$10</f>
        <v>0.141862357867779</v>
      </c>
      <c r="GP224" s="0" t="n">
        <f aca="false">AR224*'Dist Horaria'!$Q$10</f>
        <v>0.128380647977302</v>
      </c>
      <c r="GQ224" s="0" t="n">
        <f aca="false">AR224*'Dist Horaria'!$R$10</f>
        <v>0.156643670522234</v>
      </c>
      <c r="GR224" s="0" t="n">
        <f aca="false">AR224*'Dist Horaria'!$S$10</f>
        <v>0.133779779713702</v>
      </c>
      <c r="GS224" s="0" t="n">
        <f aca="false">AW224*'Dist Horaria'!$H$10</f>
        <v>0.00898908802737501</v>
      </c>
      <c r="GT224" s="0" t="n">
        <f aca="false">AW224*'Dist Horaria'!$I$10</f>
        <v>0.00841279433072818</v>
      </c>
      <c r="GU224" s="0" t="n">
        <f aca="false">AW224*'Dist Horaria'!$J$10</f>
        <v>0.00837637457613511</v>
      </c>
      <c r="GV224" s="0" t="n">
        <f aca="false">AW224*'Dist Horaria'!$K$10</f>
        <v>0.00813547292184806</v>
      </c>
      <c r="GW224" s="0" t="n">
        <f aca="false">AW224*'Dist Horaria'!$L$10</f>
        <v>0.00813872860840731</v>
      </c>
      <c r="GX224" s="0" t="n">
        <f aca="false">AW224*'Dist Horaria'!$M$10</f>
        <v>0.00870877454115877</v>
      </c>
      <c r="GY224" s="0" t="n">
        <f aca="false">AW224*'Dist Horaria'!$N$10</f>
        <v>0.00823886068446921</v>
      </c>
      <c r="GZ224" s="0" t="n">
        <f aca="false">AW224*'Dist Horaria'!$O$10</f>
        <v>0.00809823868234761</v>
      </c>
      <c r="HA224" s="0" t="n">
        <f aca="false">AW224*'Dist Horaria'!$P$10</f>
        <v>0.00822390480392921</v>
      </c>
      <c r="HB224" s="0" t="n">
        <f aca="false">AW224*'Dist Horaria'!$Q$10</f>
        <v>0.00744235640448126</v>
      </c>
      <c r="HC224" s="0" t="n">
        <f aca="false">AW224*'Dist Horaria'!$R$10</f>
        <v>0.00908079249404253</v>
      </c>
      <c r="HD224" s="0" t="n">
        <f aca="false">AW224*'Dist Horaria'!$S$10</f>
        <v>0.00775534954862043</v>
      </c>
    </row>
    <row r="225" customFormat="false" ht="13.8" hidden="false" customHeight="false" outlineLevel="0" collapsed="false">
      <c r="A225" s="0" t="n">
        <v>4.63288066120552</v>
      </c>
      <c r="B225" s="0" t="n">
        <v>-74.0696625935669</v>
      </c>
      <c r="C225" s="0" t="n">
        <v>32</v>
      </c>
      <c r="D225" s="0" t="n">
        <v>28</v>
      </c>
      <c r="E225" s="0" t="n">
        <v>2360</v>
      </c>
      <c r="F225" s="0" t="n">
        <v>128</v>
      </c>
      <c r="G225" s="0" t="s">
        <v>687</v>
      </c>
      <c r="H225" s="1" t="n">
        <v>39847</v>
      </c>
      <c r="I225" s="0" t="s">
        <v>1197</v>
      </c>
      <c r="J225" s="0" t="s">
        <v>1198</v>
      </c>
      <c r="K225" s="0" t="n">
        <v>830064447</v>
      </c>
      <c r="L225" s="0" t="s">
        <v>1199</v>
      </c>
      <c r="R225" s="0" t="n">
        <v>30</v>
      </c>
      <c r="S225" s="0" t="n">
        <v>365</v>
      </c>
      <c r="T225" s="0" t="n">
        <v>24</v>
      </c>
      <c r="V225" s="0" t="n">
        <v>70391</v>
      </c>
      <c r="W225" s="0" t="n">
        <f aca="false">V225*12</f>
        <v>844692</v>
      </c>
      <c r="X225" s="0" t="n">
        <v>1</v>
      </c>
      <c r="Y225" s="0" t="s">
        <v>148</v>
      </c>
      <c r="Z225" s="0" t="n">
        <v>14968.44</v>
      </c>
      <c r="AB225" s="0" t="n">
        <v>0.005</v>
      </c>
      <c r="AC225" s="0" t="n">
        <v>3</v>
      </c>
      <c r="AD225" s="0" t="n">
        <v>2291.79901030121</v>
      </c>
      <c r="AE225" s="0" t="n">
        <v>1.04047675067675</v>
      </c>
      <c r="AF225" s="0" t="n">
        <f aca="false">AE225/S225</f>
        <v>0.00285062123473082</v>
      </c>
      <c r="AG225" s="0" t="n">
        <f aca="false">AE225*EXP(AB225*AC225)</f>
        <v>1.05620154304088</v>
      </c>
      <c r="AH225" s="0" t="n">
        <f aca="false">AG225/S225</f>
        <v>0.00289370285764625</v>
      </c>
      <c r="AI225" s="0" t="s">
        <v>90</v>
      </c>
      <c r="AJ225" s="0" t="n">
        <f aca="false">IF(AI225="A",'FE DISTRIBUCIÓN'!$C$2,'FE DISTRIBUCIÓN'!$C$3)</f>
        <v>4.994E-006</v>
      </c>
      <c r="AK225" s="0" t="n">
        <f aca="false">W225*AJ225</f>
        <v>4.218391848</v>
      </c>
      <c r="AL225" s="0" t="n">
        <f aca="false">AK225/365</f>
        <v>0.011557237939726</v>
      </c>
      <c r="AM225" s="0" t="n">
        <f aca="false">AK225*EXP(AB225*AC225)</f>
        <v>4.28214467657325</v>
      </c>
      <c r="AN225" s="0" t="n">
        <f aca="false">AM225/365</f>
        <v>0.0117319032234883</v>
      </c>
      <c r="AO225" s="0" t="n">
        <v>5.223868284E-006</v>
      </c>
      <c r="AP225" s="0" t="n">
        <f aca="false">AO225*W225</f>
        <v>4.41255974854853</v>
      </c>
      <c r="AQ225" s="0" t="n">
        <f aca="false">AP225/365</f>
        <v>0.0120892047905439</v>
      </c>
      <c r="AR225" s="0" t="n">
        <f aca="false">AP225*EXP(AB225*AC225)</f>
        <v>4.47924704914906</v>
      </c>
      <c r="AS225" s="0" t="n">
        <f aca="false">AR225/365</f>
        <v>0.0122719097236961</v>
      </c>
      <c r="AT225" s="0" t="n">
        <v>3.02832944E-007</v>
      </c>
      <c r="AU225" s="0" t="n">
        <f aca="false">AT225*W225</f>
        <v>0.255800565133248</v>
      </c>
      <c r="AV225" s="0" t="n">
        <f aca="false">AU225/365</f>
        <v>0.000700823466118488</v>
      </c>
      <c r="AW225" s="0" t="n">
        <f aca="false">AU225*EXP(AB225*AC225)</f>
        <v>0.259666495602844</v>
      </c>
      <c r="AX225" s="0" t="n">
        <f aca="false">AW225/365</f>
        <v>0.000711415056446148</v>
      </c>
      <c r="AY225" s="0" t="n">
        <f aca="false">AW225+AR225+AM225+AG225</f>
        <v>10.077259764366</v>
      </c>
      <c r="AZ225" s="0" t="n">
        <f aca="false">AH225+AN225+AS225+AX225</f>
        <v>0.0276089308612768</v>
      </c>
      <c r="BA225" s="0" t="n">
        <f aca="false">AH225*1000000</f>
        <v>2893.70285764625</v>
      </c>
      <c r="BB225" s="0" t="n">
        <f aca="false">BA225*'Dist Horaria'!$H$3</f>
        <v>100.829749231854</v>
      </c>
      <c r="BC225" s="0" t="n">
        <f aca="false">BA225*'Dist Horaria'!$I$3</f>
        <v>98.132459043102</v>
      </c>
      <c r="BD225" s="0" t="n">
        <f aca="false">BA225*'Dist Horaria'!$J$3</f>
        <v>95.5865486166494</v>
      </c>
      <c r="BE225" s="0" t="n">
        <f aca="false">BA225*'Dist Horaria'!$K$3</f>
        <v>93.4175323672474</v>
      </c>
      <c r="BF225" s="0" t="n">
        <f aca="false">BA225*'Dist Horaria'!$L$3</f>
        <v>91.8324995031352</v>
      </c>
      <c r="BG225" s="0" t="n">
        <f aca="false">BA225*'Dist Horaria'!$M$3</f>
        <v>90.834618304372</v>
      </c>
      <c r="BH225" s="0" t="n">
        <f aca="false">BA225*'Dist Horaria'!$N$3</f>
        <v>94.9341855060058</v>
      </c>
      <c r="BI225" s="0" t="n">
        <f aca="false">BA225*'Dist Horaria'!$O$3</f>
        <v>94.9341855060058</v>
      </c>
      <c r="BJ225" s="0" t="n">
        <f aca="false">BA225*'Dist Horaria'!$P$3</f>
        <v>125.601130795622</v>
      </c>
      <c r="BK225" s="0" t="n">
        <f aca="false">BA225*'Dist Horaria'!$Q$3</f>
        <v>138.885865783621</v>
      </c>
      <c r="BL225" s="0" t="n">
        <f aca="false">BA225*'Dist Horaria'!$R$3</f>
        <v>148.547491229438</v>
      </c>
      <c r="BM225" s="0" t="n">
        <f aca="false">BA225*'Dist Horaria'!$S$3</f>
        <v>153.378303952346</v>
      </c>
      <c r="BN225" s="0" t="n">
        <f aca="false">BA225*'Dist Horaria'!$T$3</f>
        <v>154.586007133073</v>
      </c>
      <c r="BO225" s="0" t="n">
        <f aca="false">BA225*'Dist Horaria'!$U$3</f>
        <v>153.378303952346</v>
      </c>
      <c r="BP225" s="0" t="n">
        <f aca="false">BA225*'Dist Horaria'!$V$3</f>
        <v>150.962897590892</v>
      </c>
      <c r="BQ225" s="0" t="n">
        <f aca="false">BA225*'Dist Horaria'!$W$3</f>
        <v>147.339788048711</v>
      </c>
      <c r="BR225" s="0" t="n">
        <f aca="false">BA225*'Dist Horaria'!$X$3</f>
        <v>144.484345288486</v>
      </c>
      <c r="BS225" s="0" t="n">
        <f aca="false">BA225*'Dist Horaria'!$Y$3</f>
        <v>141.188866129491</v>
      </c>
      <c r="BT225" s="0" t="n">
        <f aca="false">BA225*'Dist Horaria'!$Z$3</f>
        <v>123.251250510805</v>
      </c>
      <c r="BU225" s="0" t="n">
        <f aca="false">BA225*'Dist Horaria'!$AA$3</f>
        <v>117.204899752225</v>
      </c>
      <c r="BV225" s="0" t="n">
        <f aca="false">BA225*'Dist Horaria'!$AB$3</f>
        <v>104.32019294931</v>
      </c>
      <c r="BW225" s="0" t="n">
        <f aca="false">BA225*'Dist Horaria'!$AC$3</f>
        <v>113.064875995644</v>
      </c>
      <c r="BX225" s="0" t="n">
        <f aca="false">BA225*'Dist Horaria'!$AD$3</f>
        <v>110.081141961974</v>
      </c>
      <c r="BY225" s="0" t="n">
        <f aca="false">BA225*'Dist Horaria'!$AE$3</f>
        <v>106.924525521191</v>
      </c>
      <c r="BZ225" s="0" t="n">
        <f aca="false">AN225*1000000</f>
        <v>11731.9032234883</v>
      </c>
      <c r="CA225" s="0" t="n">
        <f aca="false">BZ225*'Dist Horaria'!$H$6</f>
        <v>293.297580587209</v>
      </c>
      <c r="CB225" s="0" t="n">
        <f aca="false">BZ225*'Dist Horaria'!$I$6</f>
        <v>293.297580587209</v>
      </c>
      <c r="CC225" s="0" t="n">
        <f aca="false">BZ225*'Dist Horaria'!$J$6</f>
        <v>293.297580587209</v>
      </c>
      <c r="CD225" s="0" t="n">
        <f aca="false">BZ225*'Dist Horaria'!$K$6</f>
        <v>293.297580587209</v>
      </c>
      <c r="CE225" s="0" t="n">
        <f aca="false">BZ225*'Dist Horaria'!$L$6</f>
        <v>293.297580587209</v>
      </c>
      <c r="CF225" s="0" t="n">
        <f aca="false">BZ225*'Dist Horaria'!$M$6</f>
        <v>782.12688156589</v>
      </c>
      <c r="CG225" s="0" t="n">
        <f aca="false">BZ225*'Dist Horaria'!$N$6</f>
        <v>782.12688156589</v>
      </c>
      <c r="CH225" s="0" t="n">
        <f aca="false">BZ225*'Dist Horaria'!$O$6</f>
        <v>782.12688156589</v>
      </c>
      <c r="CI225" s="0" t="n">
        <f aca="false">BZ225*'Dist Horaria'!$P$6</f>
        <v>513.270766027615</v>
      </c>
      <c r="CJ225" s="0" t="n">
        <f aca="false">BZ225*'Dist Horaria'!$Q$6</f>
        <v>513.270766027615</v>
      </c>
      <c r="CK225" s="0" t="n">
        <f aca="false">BZ225*'Dist Horaria'!$R$6</f>
        <v>513.270766027615</v>
      </c>
      <c r="CL225" s="0" t="n">
        <f aca="false">BZ225*'Dist Horaria'!$S$6</f>
        <v>513.270766027615</v>
      </c>
      <c r="CM225" s="0" t="n">
        <f aca="false">BZ225*'Dist Horaria'!$T$6</f>
        <v>513.270766027615</v>
      </c>
      <c r="CN225" s="0" t="n">
        <f aca="false">BZ225*'Dist Horaria'!$U$6</f>
        <v>513.270766027615</v>
      </c>
      <c r="CO225" s="0" t="n">
        <f aca="false">BZ225*'Dist Horaria'!$V$6</f>
        <v>513.270766027615</v>
      </c>
      <c r="CP225" s="0" t="n">
        <f aca="false">BZ225*'Dist Horaria'!$W$6</f>
        <v>513.270766027615</v>
      </c>
      <c r="CQ225" s="0" t="n">
        <f aca="false">BZ225*'Dist Horaria'!$X$6</f>
        <v>782.12688156589</v>
      </c>
      <c r="CR225" s="0" t="n">
        <f aca="false">BZ225*'Dist Horaria'!$Y$6</f>
        <v>782.12688156589</v>
      </c>
      <c r="CS225" s="0" t="n">
        <f aca="false">BZ225*'Dist Horaria'!$Z$6</f>
        <v>782.12688156589</v>
      </c>
      <c r="CT225" s="0" t="n">
        <f aca="false">BZ225*'Dist Horaria'!$AA$6</f>
        <v>293.297580587209</v>
      </c>
      <c r="CU225" s="0" t="n">
        <f aca="false">BZ225*'Dist Horaria'!$AB$6</f>
        <v>293.297580587209</v>
      </c>
      <c r="CV225" s="0" t="n">
        <f aca="false">BZ225*'Dist Horaria'!$AC$6</f>
        <v>293.297580587209</v>
      </c>
      <c r="CW225" s="0" t="n">
        <f aca="false">BZ225*'Dist Horaria'!$AD$6</f>
        <v>293.297580587209</v>
      </c>
      <c r="CX225" s="0" t="n">
        <f aca="false">BZ225*'Dist Horaria'!$AE$6</f>
        <v>293.297580587209</v>
      </c>
      <c r="CY225" s="0" t="n">
        <f aca="false">AS225*1000000</f>
        <v>12271.9097236961</v>
      </c>
      <c r="CZ225" s="0" t="n">
        <f aca="false">CY225*'Dist Horaria'!$H$6</f>
        <v>306.797743092402</v>
      </c>
      <c r="DA225" s="0" t="n">
        <f aca="false">CY225*'Dist Horaria'!$I$6</f>
        <v>306.797743092402</v>
      </c>
      <c r="DB225" s="0" t="n">
        <f aca="false">CY225*'Dist Horaria'!$J$6</f>
        <v>306.797743092402</v>
      </c>
      <c r="DC225" s="0" t="n">
        <f aca="false">CY225*'Dist Horaria'!$K$6</f>
        <v>306.797743092402</v>
      </c>
      <c r="DD225" s="0" t="n">
        <f aca="false">CY225*'Dist Horaria'!$L$6</f>
        <v>306.797743092402</v>
      </c>
      <c r="DE225" s="0" t="n">
        <f aca="false">CY225*'Dist Horaria'!$M$6</f>
        <v>818.127314913071</v>
      </c>
      <c r="DF225" s="0" t="n">
        <f aca="false">CY225*'Dist Horaria'!$N$6</f>
        <v>818.127314913071</v>
      </c>
      <c r="DG225" s="0" t="n">
        <f aca="false">CY225*'Dist Horaria'!$O$6</f>
        <v>818.127314913071</v>
      </c>
      <c r="DH225" s="0" t="n">
        <f aca="false">CY225*'Dist Horaria'!$P$6</f>
        <v>536.896050411703</v>
      </c>
      <c r="DI225" s="0" t="n">
        <f aca="false">CY225*'Dist Horaria'!$Q$6</f>
        <v>536.896050411703</v>
      </c>
      <c r="DJ225" s="0" t="n">
        <f aca="false">CY225*'Dist Horaria'!$R$6</f>
        <v>536.896050411703</v>
      </c>
      <c r="DK225" s="0" t="n">
        <f aca="false">CY225*'Dist Horaria'!$S$6</f>
        <v>536.896050411703</v>
      </c>
      <c r="DL225" s="0" t="n">
        <f aca="false">CY225*'Dist Horaria'!$T$6</f>
        <v>536.896050411703</v>
      </c>
      <c r="DM225" s="0" t="n">
        <f aca="false">CY225*'Dist Horaria'!$U$6</f>
        <v>536.896050411703</v>
      </c>
      <c r="DN225" s="0" t="n">
        <f aca="false">CY225*'Dist Horaria'!$V$6</f>
        <v>536.896050411703</v>
      </c>
      <c r="DO225" s="0" t="n">
        <f aca="false">CY225*'Dist Horaria'!$W$6</f>
        <v>536.896050411703</v>
      </c>
      <c r="DP225" s="0" t="n">
        <f aca="false">CY225*'Dist Horaria'!$X$6</f>
        <v>818.127314913071</v>
      </c>
      <c r="DQ225" s="0" t="n">
        <f aca="false">CY225*'Dist Horaria'!$Y$6</f>
        <v>818.127314913071</v>
      </c>
      <c r="DR225" s="0" t="n">
        <f aca="false">CY225*'Dist Horaria'!$Z$6</f>
        <v>818.127314913071</v>
      </c>
      <c r="DS225" s="0" t="n">
        <f aca="false">CY225*'Dist Horaria'!$AA$6</f>
        <v>306.797743092402</v>
      </c>
      <c r="DT225" s="0" t="n">
        <f aca="false">CY225*'Dist Horaria'!$AB$6</f>
        <v>306.797743092402</v>
      </c>
      <c r="DU225" s="0" t="n">
        <f aca="false">CY225*'Dist Horaria'!$AC$6</f>
        <v>306.797743092402</v>
      </c>
      <c r="DV225" s="0" t="n">
        <f aca="false">CY225*'Dist Horaria'!$AD$6</f>
        <v>306.797743092402</v>
      </c>
      <c r="DW225" s="0" t="n">
        <f aca="false">CY225*'Dist Horaria'!$AE$6</f>
        <v>306.797743092402</v>
      </c>
      <c r="DX225" s="0" t="n">
        <f aca="false">AX225*1000000</f>
        <v>711.415056446148</v>
      </c>
      <c r="DY225" s="0" t="n">
        <f aca="false">DX225*'Dist Horaria'!$H$6</f>
        <v>17.7853764111537</v>
      </c>
      <c r="DZ225" s="0" t="n">
        <f aca="false">DX225*'Dist Horaria'!$I$6</f>
        <v>17.7853764111537</v>
      </c>
      <c r="EA225" s="0" t="n">
        <f aca="false">DX225*'Dist Horaria'!$J$6</f>
        <v>17.7853764111537</v>
      </c>
      <c r="EB225" s="0" t="n">
        <f aca="false">DX225*'Dist Horaria'!$K$6</f>
        <v>17.7853764111537</v>
      </c>
      <c r="EC225" s="0" t="n">
        <f aca="false">DX225*'Dist Horaria'!$L$6</f>
        <v>17.7853764111537</v>
      </c>
      <c r="ED225" s="0" t="n">
        <f aca="false">DX225*'Dist Horaria'!$M$6</f>
        <v>47.4276704297432</v>
      </c>
      <c r="EE225" s="0" t="n">
        <f aca="false">DX225*'Dist Horaria'!$N$6</f>
        <v>47.4276704297432</v>
      </c>
      <c r="EF225" s="0" t="n">
        <f aca="false">DX225*'Dist Horaria'!$O$6</f>
        <v>47.4276704297432</v>
      </c>
      <c r="EG225" s="0" t="n">
        <f aca="false">DX225*'Dist Horaria'!$P$6</f>
        <v>31.124408719519</v>
      </c>
      <c r="EH225" s="0" t="n">
        <f aca="false">DX225*'Dist Horaria'!$Q$6</f>
        <v>31.124408719519</v>
      </c>
      <c r="EI225" s="0" t="n">
        <f aca="false">DX225*'Dist Horaria'!$R$6</f>
        <v>31.124408719519</v>
      </c>
      <c r="EJ225" s="0" t="n">
        <f aca="false">DX225*'Dist Horaria'!$S$6</f>
        <v>31.124408719519</v>
      </c>
      <c r="EK225" s="0" t="n">
        <f aca="false">DX225*'Dist Horaria'!$T$6</f>
        <v>31.124408719519</v>
      </c>
      <c r="EL225" s="0" t="n">
        <f aca="false">DX225*'Dist Horaria'!$U$6</f>
        <v>31.124408719519</v>
      </c>
      <c r="EM225" s="0" t="n">
        <f aca="false">DX225*'Dist Horaria'!$V$6</f>
        <v>31.124408719519</v>
      </c>
      <c r="EN225" s="0" t="n">
        <f aca="false">DX225*'Dist Horaria'!$W$6</f>
        <v>31.124408719519</v>
      </c>
      <c r="EO225" s="0" t="n">
        <f aca="false">DX225*'Dist Horaria'!$X$6</f>
        <v>47.4276704297432</v>
      </c>
      <c r="EP225" s="0" t="n">
        <f aca="false">DX225*'Dist Horaria'!$Y$6</f>
        <v>47.4276704297432</v>
      </c>
      <c r="EQ225" s="0" t="n">
        <f aca="false">DX225*'Dist Horaria'!$Z$6</f>
        <v>47.4276704297432</v>
      </c>
      <c r="ER225" s="0" t="n">
        <f aca="false">DX225*'Dist Horaria'!$AA$6</f>
        <v>17.7853764111537</v>
      </c>
      <c r="ES225" s="0" t="n">
        <f aca="false">DX225*'Dist Horaria'!$AB$6</f>
        <v>17.7853764111537</v>
      </c>
      <c r="ET225" s="0" t="n">
        <f aca="false">DX225*'Dist Horaria'!$AC$6</f>
        <v>17.7853764111537</v>
      </c>
      <c r="EU225" s="0" t="n">
        <f aca="false">DX225*'Dist Horaria'!$AD$6</f>
        <v>17.7853764111537</v>
      </c>
      <c r="EV225" s="0" t="n">
        <f aca="false">DX225*'Dist Horaria'!$AE$6</f>
        <v>17.7853764111537</v>
      </c>
      <c r="EW225" s="0" t="n">
        <f aca="false">BB225+CA225+CZ225+DY225</f>
        <v>718.710449322618</v>
      </c>
      <c r="EX225" s="0" t="n">
        <f aca="false">BC225+CB225+DA225+DZ225</f>
        <v>716.013159133866</v>
      </c>
      <c r="EY225" s="0" t="n">
        <f aca="false">BD225+CC225+DB225+EA225</f>
        <v>713.467248707413</v>
      </c>
      <c r="EZ225" s="0" t="n">
        <f aca="false">BE225+CD225+DC225+EB225</f>
        <v>711.298232458011</v>
      </c>
      <c r="FA225" s="0" t="n">
        <f aca="false">BF225+CE225+DD225+EC225</f>
        <v>709.713199593899</v>
      </c>
      <c r="FB225" s="0" t="n">
        <f aca="false">BG225+CF225+DE225+ED225</f>
        <v>1738.51648521308</v>
      </c>
      <c r="FC225" s="0" t="n">
        <f aca="false">BH225+CG225+DF225+EE225</f>
        <v>1742.61605241471</v>
      </c>
      <c r="FD225" s="0" t="n">
        <f aca="false">BI225+CH225+DG225+EF225</f>
        <v>1742.61605241471</v>
      </c>
      <c r="FE225" s="0" t="n">
        <f aca="false">BJ225+CI225+DH225+EG225</f>
        <v>1206.89235595446</v>
      </c>
      <c r="FF225" s="0" t="n">
        <f aca="false">BK225+CJ225+DI225+EH225</f>
        <v>1220.17709094246</v>
      </c>
      <c r="FG225" s="0" t="n">
        <f aca="false">BL225+CK225+DJ225+EI225</f>
        <v>1229.83871638827</v>
      </c>
      <c r="FH225" s="0" t="n">
        <f aca="false">BM225+CL225+DK225+EJ225</f>
        <v>1234.66952911118</v>
      </c>
      <c r="FI225" s="0" t="n">
        <f aca="false">BN225+CM225+DL225+EK225</f>
        <v>1235.87723229191</v>
      </c>
      <c r="FJ225" s="0" t="n">
        <f aca="false">BO225+CN225+DM225+EL225</f>
        <v>1234.66952911118</v>
      </c>
      <c r="FK225" s="0" t="n">
        <f aca="false">BP225+CO225+DN225+EM225</f>
        <v>1232.25412274973</v>
      </c>
      <c r="FL225" s="0" t="n">
        <f aca="false">BQ225+CP225+DO225+EN225</f>
        <v>1228.63101320755</v>
      </c>
      <c r="FM225" s="0" t="n">
        <f aca="false">BR225+CQ225+DP225+EO225</f>
        <v>1792.16621219719</v>
      </c>
      <c r="FN225" s="0" t="n">
        <f aca="false">BS225+CR225+DQ225+EP225</f>
        <v>1788.87073303819</v>
      </c>
      <c r="FO225" s="0" t="n">
        <f aca="false">BT225+CS225+DR225+EQ225</f>
        <v>1770.93311741951</v>
      </c>
      <c r="FP225" s="0" t="n">
        <f aca="false">BU225+CT225+DS225+ER225</f>
        <v>735.08559984299</v>
      </c>
      <c r="FQ225" s="0" t="n">
        <f aca="false">BV225+CU225+DT225+ES225</f>
        <v>722.200893040074</v>
      </c>
      <c r="FR225" s="0" t="n">
        <f aca="false">BW225+CV225+DU225+ET225</f>
        <v>730.945576086408</v>
      </c>
      <c r="FS225" s="0" t="n">
        <f aca="false">BX225+CW225+DV225+EU225</f>
        <v>727.961842052738</v>
      </c>
      <c r="FT225" s="0" t="n">
        <f aca="false">BY225+CX225+DW225+EV225</f>
        <v>724.805225611955</v>
      </c>
      <c r="FU225" s="0" t="n">
        <f aca="false">AM225*'Dist Horaria'!$H$10</f>
        <v>0.386468786627854</v>
      </c>
      <c r="FV225" s="0" t="n">
        <f aca="false">AM225*'Dist Horaria'!$I$10</f>
        <v>0.361692132421541</v>
      </c>
      <c r="FW225" s="0" t="n">
        <f aca="false">AM225*'Dist Horaria'!$J$10</f>
        <v>0.360126334164364</v>
      </c>
      <c r="FX225" s="0" t="n">
        <f aca="false">AM225*'Dist Horaria'!$K$10</f>
        <v>0.349769224550415</v>
      </c>
      <c r="FY225" s="0" t="n">
        <f aca="false">AM225*'Dist Horaria'!$L$10</f>
        <v>0.3499091966177</v>
      </c>
      <c r="FZ225" s="0" t="n">
        <f aca="false">AM225*'Dist Horaria'!$M$10</f>
        <v>0.374417240067902</v>
      </c>
      <c r="GA225" s="0" t="n">
        <f aca="false">AM225*'Dist Horaria'!$N$10</f>
        <v>0.35421418526842</v>
      </c>
      <c r="GB225" s="0" t="n">
        <f aca="false">AM225*'Dist Horaria'!$O$10</f>
        <v>0.348168409059797</v>
      </c>
      <c r="GC225" s="0" t="n">
        <f aca="false">AM225*'Dist Horaria'!$P$10</f>
        <v>0.353571185557254</v>
      </c>
      <c r="GD225" s="0" t="n">
        <f aca="false">AM225*'Dist Horaria'!$Q$10</f>
        <v>0.319969994790654</v>
      </c>
      <c r="GE225" s="0" t="n">
        <f aca="false">AM225*'Dist Horaria'!$R$10</f>
        <v>0.390411446200596</v>
      </c>
      <c r="GF225" s="0" t="n">
        <f aca="false">AM225*'Dist Horaria'!$S$10</f>
        <v>0.333426541246749</v>
      </c>
      <c r="GG225" s="0" t="n">
        <f aca="false">AR225*'Dist Horaria'!$H$10</f>
        <v>0.404257516463999</v>
      </c>
      <c r="GH225" s="0" t="n">
        <f aca="false">AR225*'Dist Horaria'!$I$10</f>
        <v>0.378340420330239</v>
      </c>
      <c r="GI225" s="0" t="n">
        <f aca="false">AR225*'Dist Horaria'!$J$10</f>
        <v>0.37670255011502</v>
      </c>
      <c r="GJ225" s="0" t="n">
        <f aca="false">AR225*'Dist Horaria'!$K$10</f>
        <v>0.36586871422671</v>
      </c>
      <c r="GK225" s="0" t="n">
        <f aca="false">AR225*'Dist Horaria'!$L$10</f>
        <v>0.366015129053088</v>
      </c>
      <c r="GL225" s="0" t="n">
        <f aca="false">AR225*'Dist Horaria'!$M$10</f>
        <v>0.391651250575396</v>
      </c>
      <c r="GM225" s="0" t="n">
        <f aca="false">AR225*'Dist Horaria'!$N$10</f>
        <v>0.370518271559191</v>
      </c>
      <c r="GN225" s="0" t="n">
        <f aca="false">AR225*'Dist Horaria'!$O$10</f>
        <v>0.364194214973611</v>
      </c>
      <c r="GO225" s="0" t="n">
        <f aca="false">AR225*'Dist Horaria'!$P$10</f>
        <v>0.369845675284105</v>
      </c>
      <c r="GP225" s="0" t="n">
        <f aca="false">AR225*'Dist Horaria'!$Q$10</f>
        <v>0.334697858954454</v>
      </c>
      <c r="GQ225" s="0" t="n">
        <f aca="false">AR225*'Dist Horaria'!$R$10</f>
        <v>0.408381652286317</v>
      </c>
      <c r="GR225" s="0" t="n">
        <f aca="false">AR225*'Dist Horaria'!$S$10</f>
        <v>0.348773795326934</v>
      </c>
      <c r="GS225" s="0" t="n">
        <f aca="false">AW225*'Dist Horaria'!$H$10</f>
        <v>0.023435218345739</v>
      </c>
      <c r="GT225" s="0" t="n">
        <f aca="false">AW225*'Dist Horaria'!$I$10</f>
        <v>0.0219327779901588</v>
      </c>
      <c r="GU225" s="0" t="n">
        <f aca="false">AW225*'Dist Horaria'!$J$10</f>
        <v>0.0218378289921751</v>
      </c>
      <c r="GV225" s="0" t="n">
        <f aca="false">AW225*'Dist Horaria'!$K$10</f>
        <v>0.0212097805348817</v>
      </c>
      <c r="GW225" s="0" t="n">
        <f aca="false">AW225*'Dist Horaria'!$L$10</f>
        <v>0.0212182683509037</v>
      </c>
      <c r="GX225" s="0" t="n">
        <f aca="false">AW225*'Dist Horaria'!$M$10</f>
        <v>0.0227044203232114</v>
      </c>
      <c r="GY225" s="0" t="n">
        <f aca="false">AW225*'Dist Horaria'!$N$10</f>
        <v>0.0214793200903879</v>
      </c>
      <c r="GZ225" s="0" t="n">
        <f aca="false">AW225*'Dist Horaria'!$O$10</f>
        <v>0.0211127081144122</v>
      </c>
      <c r="HA225" s="0" t="n">
        <f aca="false">AW225*'Dist Horaria'!$P$10</f>
        <v>0.0214403290019771</v>
      </c>
      <c r="HB225" s="0" t="n">
        <f aca="false">AW225*'Dist Horaria'!$Q$10</f>
        <v>0.0194027744321422</v>
      </c>
      <c r="HC225" s="0" t="n">
        <f aca="false">AW225*'Dist Horaria'!$R$10</f>
        <v>0.0236742986832647</v>
      </c>
      <c r="HD225" s="0" t="n">
        <f aca="false">AW225*'Dist Horaria'!$S$10</f>
        <v>0.0202187707435904</v>
      </c>
    </row>
    <row r="226" customFormat="false" ht="13.8" hidden="false" customHeight="false" outlineLevel="0" collapsed="false">
      <c r="A226" s="0" t="n">
        <v>4.64441339263663</v>
      </c>
      <c r="B226" s="0" t="n">
        <v>-74.1018249323352</v>
      </c>
      <c r="C226" s="0" t="n">
        <v>29</v>
      </c>
      <c r="D226" s="0" t="n">
        <v>29</v>
      </c>
      <c r="E226" s="0" t="n">
        <v>2370</v>
      </c>
      <c r="F226" s="0" t="n">
        <v>129</v>
      </c>
      <c r="G226" s="0" t="s">
        <v>687</v>
      </c>
      <c r="H226" s="1" t="n">
        <v>41443</v>
      </c>
      <c r="I226" s="0" t="s">
        <v>1200</v>
      </c>
      <c r="J226" s="0" t="s">
        <v>1201</v>
      </c>
      <c r="K226" s="0" t="s">
        <v>1202</v>
      </c>
      <c r="L226" s="0" t="s">
        <v>1203</v>
      </c>
      <c r="M226" s="0" t="s">
        <v>1204</v>
      </c>
      <c r="N226" s="0" t="n">
        <v>11</v>
      </c>
      <c r="O226" s="0" t="s">
        <v>84</v>
      </c>
      <c r="P226" s="0" t="s">
        <v>85</v>
      </c>
      <c r="Q226" s="0" t="s">
        <v>86</v>
      </c>
      <c r="R226" s="0" t="n">
        <v>30</v>
      </c>
      <c r="S226" s="0" t="n">
        <v>365</v>
      </c>
      <c r="T226" s="0" t="n">
        <v>24</v>
      </c>
      <c r="U226" s="0" t="n">
        <v>3</v>
      </c>
      <c r="V226" s="0" t="n">
        <v>116760.6</v>
      </c>
      <c r="W226" s="0" t="n">
        <f aca="false">V226*12</f>
        <v>1401127.2</v>
      </c>
      <c r="X226" s="0" t="n">
        <v>1</v>
      </c>
      <c r="Y226" s="0" t="s">
        <v>148</v>
      </c>
      <c r="Z226" s="0" t="n">
        <v>25535.32</v>
      </c>
      <c r="AB226" s="0" t="n">
        <v>0.005</v>
      </c>
      <c r="AC226" s="0" t="n">
        <v>-1</v>
      </c>
      <c r="AD226" s="0" t="n">
        <v>4674.03557249016</v>
      </c>
      <c r="AE226" s="0" t="n">
        <v>2.12201214991053</v>
      </c>
      <c r="AF226" s="0" t="n">
        <f aca="false">AE226/S226</f>
        <v>0.0058137319175631</v>
      </c>
      <c r="AG226" s="0" t="n">
        <f aca="false">AE226*EXP(AB226*AC226)</f>
        <v>2.11142857015947</v>
      </c>
      <c r="AH226" s="0" t="n">
        <f aca="false">AG226/S226</f>
        <v>0.00578473580865609</v>
      </c>
      <c r="AI226" s="0" t="s">
        <v>90</v>
      </c>
      <c r="AJ226" s="0" t="n">
        <f aca="false">IF(AI226="A",'FE DISTRIBUCIÓN'!$C$2,'FE DISTRIBUCIÓN'!$C$3)</f>
        <v>4.994E-006</v>
      </c>
      <c r="AK226" s="0" t="n">
        <f aca="false">W226*AJ226</f>
        <v>6.9972292368</v>
      </c>
      <c r="AL226" s="0" t="n">
        <f aca="false">AK226/365</f>
        <v>0.019170491059726</v>
      </c>
      <c r="AM226" s="0" t="n">
        <f aca="false">AK226*EXP(AB226*AC226)</f>
        <v>6.96233041038789</v>
      </c>
      <c r="AN226" s="0" t="n">
        <f aca="false">AM226/365</f>
        <v>0.0190748778366791</v>
      </c>
      <c r="AO226" s="0" t="n">
        <v>5.223868284E-006</v>
      </c>
      <c r="AP226" s="0" t="n">
        <f aca="false">AO226*W226</f>
        <v>7.31930394192973</v>
      </c>
      <c r="AQ226" s="0" t="n">
        <f aca="false">AP226/365</f>
        <v>0.0200528875121362</v>
      </c>
      <c r="AR226" s="0" t="n">
        <f aca="false">AP226*EXP(AB226*AC226)</f>
        <v>7.28279876122427</v>
      </c>
      <c r="AS226" s="0" t="n">
        <f aca="false">AR226/365</f>
        <v>0.0199528733184227</v>
      </c>
      <c r="AT226" s="0" t="n">
        <v>3.02832944E-007</v>
      </c>
      <c r="AU226" s="0" t="n">
        <f aca="false">AT226*W226</f>
        <v>0.424307474894477</v>
      </c>
      <c r="AV226" s="0" t="n">
        <f aca="false">AU226/365</f>
        <v>0.00116248623258761</v>
      </c>
      <c r="AW226" s="0" t="n">
        <f aca="false">AU226*EXP(AB226*AC226)</f>
        <v>0.42219123253474</v>
      </c>
      <c r="AX226" s="0" t="n">
        <f aca="false">AW226/365</f>
        <v>0.00115668830831436</v>
      </c>
      <c r="AY226" s="0" t="n">
        <f aca="false">AW226+AR226+AM226+AG226</f>
        <v>16.7787489743064</v>
      </c>
      <c r="AZ226" s="0" t="n">
        <f aca="false">AH226+AN226+AS226+AX226</f>
        <v>0.0459691752720723</v>
      </c>
      <c r="BA226" s="0" t="n">
        <f aca="false">AH226*1000000</f>
        <v>5784.73580865609</v>
      </c>
      <c r="BB226" s="0" t="n">
        <f aca="false">BA226*'Dist Horaria'!$H$3</f>
        <v>201.566466791188</v>
      </c>
      <c r="BC226" s="0" t="n">
        <f aca="false">BA226*'Dist Horaria'!$I$3</f>
        <v>196.17437509802</v>
      </c>
      <c r="BD226" s="0" t="n">
        <f aca="false">BA226*'Dist Horaria'!$J$3</f>
        <v>191.084903257255</v>
      </c>
      <c r="BE226" s="0" t="n">
        <f aca="false">BA226*'Dist Horaria'!$K$3</f>
        <v>186.748872025051</v>
      </c>
      <c r="BF226" s="0" t="n">
        <f aca="false">BA226*'Dist Horaria'!$L$3</f>
        <v>183.58026874476</v>
      </c>
      <c r="BG226" s="0" t="n">
        <f aca="false">BA226*'Dist Horaria'!$M$3</f>
        <v>181.585427053251</v>
      </c>
      <c r="BH226" s="0" t="n">
        <f aca="false">BA226*'Dist Horaria'!$N$3</f>
        <v>189.780778945938</v>
      </c>
      <c r="BI226" s="0" t="n">
        <f aca="false">BA226*'Dist Horaria'!$O$3</f>
        <v>189.780778945938</v>
      </c>
      <c r="BJ226" s="0" t="n">
        <f aca="false">BA226*'Dist Horaria'!$P$3</f>
        <v>251.086374332203</v>
      </c>
      <c r="BK226" s="0" t="n">
        <f aca="false">BA226*'Dist Horaria'!$Q$3</f>
        <v>277.643587001955</v>
      </c>
      <c r="BL226" s="0" t="n">
        <f aca="false">BA226*'Dist Horaria'!$R$3</f>
        <v>296.957923489048</v>
      </c>
      <c r="BM226" s="0" t="n">
        <f aca="false">BA226*'Dist Horaria'!$S$3</f>
        <v>306.615091732594</v>
      </c>
      <c r="BN226" s="0" t="n">
        <f aca="false">BA226*'Dist Horaria'!$T$3</f>
        <v>309.029383793481</v>
      </c>
      <c r="BO226" s="0" t="n">
        <f aca="false">BA226*'Dist Horaria'!$U$3</f>
        <v>306.615091732594</v>
      </c>
      <c r="BP226" s="0" t="n">
        <f aca="false">BA226*'Dist Horaria'!$V$3</f>
        <v>301.786507610821</v>
      </c>
      <c r="BQ226" s="0" t="n">
        <f aca="false">BA226*'Dist Horaria'!$W$3</f>
        <v>294.543631428161</v>
      </c>
      <c r="BR226" s="0" t="n">
        <f aca="false">BA226*'Dist Horaria'!$X$3</f>
        <v>288.83538051325</v>
      </c>
      <c r="BS226" s="0" t="n">
        <f aca="false">BA226*'Dist Horaria'!$Y$3</f>
        <v>282.247462805201</v>
      </c>
      <c r="BT226" s="0" t="n">
        <f aca="false">BA226*'Dist Horaria'!$Z$3</f>
        <v>246.388781905352</v>
      </c>
      <c r="BU226" s="0" t="n">
        <f aca="false">BA226*'Dist Horaria'!$AA$3</f>
        <v>234.301659119946</v>
      </c>
      <c r="BV226" s="0" t="n">
        <f aca="false">BA226*'Dist Horaria'!$AB$3</f>
        <v>208.544133729973</v>
      </c>
      <c r="BW226" s="0" t="n">
        <f aca="false">BA226*'Dist Horaria'!$AC$3</f>
        <v>226.025431445049</v>
      </c>
      <c r="BX226" s="0" t="n">
        <f aca="false">BA226*'Dist Horaria'!$AD$3</f>
        <v>220.060716352595</v>
      </c>
      <c r="BY226" s="0" t="n">
        <f aca="false">BA226*'Dist Horaria'!$AE$3</f>
        <v>213.750395957763</v>
      </c>
      <c r="BZ226" s="0" t="n">
        <f aca="false">AN226*1000000</f>
        <v>19074.8778366791</v>
      </c>
      <c r="CA226" s="0" t="n">
        <f aca="false">BZ226*'Dist Horaria'!$H$6</f>
        <v>476.871945916979</v>
      </c>
      <c r="CB226" s="0" t="n">
        <f aca="false">BZ226*'Dist Horaria'!$I$6</f>
        <v>476.871945916979</v>
      </c>
      <c r="CC226" s="0" t="n">
        <f aca="false">BZ226*'Dist Horaria'!$J$6</f>
        <v>476.871945916979</v>
      </c>
      <c r="CD226" s="0" t="n">
        <f aca="false">BZ226*'Dist Horaria'!$K$6</f>
        <v>476.871945916979</v>
      </c>
      <c r="CE226" s="0" t="n">
        <f aca="false">BZ226*'Dist Horaria'!$L$6</f>
        <v>476.871945916979</v>
      </c>
      <c r="CF226" s="0" t="n">
        <f aca="false">BZ226*'Dist Horaria'!$M$6</f>
        <v>1271.65852244528</v>
      </c>
      <c r="CG226" s="0" t="n">
        <f aca="false">BZ226*'Dist Horaria'!$N$6</f>
        <v>1271.65852244528</v>
      </c>
      <c r="CH226" s="0" t="n">
        <f aca="false">BZ226*'Dist Horaria'!$O$6</f>
        <v>1271.65852244528</v>
      </c>
      <c r="CI226" s="0" t="n">
        <f aca="false">BZ226*'Dist Horaria'!$P$6</f>
        <v>834.525905354713</v>
      </c>
      <c r="CJ226" s="0" t="n">
        <f aca="false">BZ226*'Dist Horaria'!$Q$6</f>
        <v>834.525905354713</v>
      </c>
      <c r="CK226" s="0" t="n">
        <f aca="false">BZ226*'Dist Horaria'!$R$6</f>
        <v>834.525905354713</v>
      </c>
      <c r="CL226" s="0" t="n">
        <f aca="false">BZ226*'Dist Horaria'!$S$6</f>
        <v>834.525905354713</v>
      </c>
      <c r="CM226" s="0" t="n">
        <f aca="false">BZ226*'Dist Horaria'!$T$6</f>
        <v>834.525905354713</v>
      </c>
      <c r="CN226" s="0" t="n">
        <f aca="false">BZ226*'Dist Horaria'!$U$6</f>
        <v>834.525905354713</v>
      </c>
      <c r="CO226" s="0" t="n">
        <f aca="false">BZ226*'Dist Horaria'!$V$6</f>
        <v>834.525905354713</v>
      </c>
      <c r="CP226" s="0" t="n">
        <f aca="false">BZ226*'Dist Horaria'!$W$6</f>
        <v>834.525905354713</v>
      </c>
      <c r="CQ226" s="0" t="n">
        <f aca="false">BZ226*'Dist Horaria'!$X$6</f>
        <v>1271.65852244528</v>
      </c>
      <c r="CR226" s="0" t="n">
        <f aca="false">BZ226*'Dist Horaria'!$Y$6</f>
        <v>1271.65852244528</v>
      </c>
      <c r="CS226" s="0" t="n">
        <f aca="false">BZ226*'Dist Horaria'!$Z$6</f>
        <v>1271.65852244528</v>
      </c>
      <c r="CT226" s="0" t="n">
        <f aca="false">BZ226*'Dist Horaria'!$AA$6</f>
        <v>476.871945916979</v>
      </c>
      <c r="CU226" s="0" t="n">
        <f aca="false">BZ226*'Dist Horaria'!$AB$6</f>
        <v>476.871945916979</v>
      </c>
      <c r="CV226" s="0" t="n">
        <f aca="false">BZ226*'Dist Horaria'!$AC$6</f>
        <v>476.871945916979</v>
      </c>
      <c r="CW226" s="0" t="n">
        <f aca="false">BZ226*'Dist Horaria'!$AD$6</f>
        <v>476.871945916979</v>
      </c>
      <c r="CX226" s="0" t="n">
        <f aca="false">BZ226*'Dist Horaria'!$AE$6</f>
        <v>476.871945916979</v>
      </c>
      <c r="CY226" s="0" t="n">
        <f aca="false">AS226*1000000</f>
        <v>19952.8733184227</v>
      </c>
      <c r="CZ226" s="0" t="n">
        <f aca="false">CY226*'Dist Horaria'!$H$6</f>
        <v>498.821832960566</v>
      </c>
      <c r="DA226" s="0" t="n">
        <f aca="false">CY226*'Dist Horaria'!$I$6</f>
        <v>498.821832960566</v>
      </c>
      <c r="DB226" s="0" t="n">
        <f aca="false">CY226*'Dist Horaria'!$J$6</f>
        <v>498.821832960566</v>
      </c>
      <c r="DC226" s="0" t="n">
        <f aca="false">CY226*'Dist Horaria'!$K$6</f>
        <v>498.821832960566</v>
      </c>
      <c r="DD226" s="0" t="n">
        <f aca="false">CY226*'Dist Horaria'!$L$6</f>
        <v>498.821832960566</v>
      </c>
      <c r="DE226" s="0" t="n">
        <f aca="false">CY226*'Dist Horaria'!$M$6</f>
        <v>1330.19155456151</v>
      </c>
      <c r="DF226" s="0" t="n">
        <f aca="false">CY226*'Dist Horaria'!$N$6</f>
        <v>1330.19155456151</v>
      </c>
      <c r="DG226" s="0" t="n">
        <f aca="false">CY226*'Dist Horaria'!$O$6</f>
        <v>1330.19155456151</v>
      </c>
      <c r="DH226" s="0" t="n">
        <f aca="false">CY226*'Dist Horaria'!$P$6</f>
        <v>872.938207680991</v>
      </c>
      <c r="DI226" s="0" t="n">
        <f aca="false">CY226*'Dist Horaria'!$Q$6</f>
        <v>872.938207680991</v>
      </c>
      <c r="DJ226" s="0" t="n">
        <f aca="false">CY226*'Dist Horaria'!$R$6</f>
        <v>872.938207680991</v>
      </c>
      <c r="DK226" s="0" t="n">
        <f aca="false">CY226*'Dist Horaria'!$S$6</f>
        <v>872.938207680991</v>
      </c>
      <c r="DL226" s="0" t="n">
        <f aca="false">CY226*'Dist Horaria'!$T$6</f>
        <v>872.938207680991</v>
      </c>
      <c r="DM226" s="0" t="n">
        <f aca="false">CY226*'Dist Horaria'!$U$6</f>
        <v>872.938207680991</v>
      </c>
      <c r="DN226" s="0" t="n">
        <f aca="false">CY226*'Dist Horaria'!$V$6</f>
        <v>872.938207680991</v>
      </c>
      <c r="DO226" s="0" t="n">
        <f aca="false">CY226*'Dist Horaria'!$W$6</f>
        <v>872.938207680991</v>
      </c>
      <c r="DP226" s="0" t="n">
        <f aca="false">CY226*'Dist Horaria'!$X$6</f>
        <v>1330.19155456151</v>
      </c>
      <c r="DQ226" s="0" t="n">
        <f aca="false">CY226*'Dist Horaria'!$Y$6</f>
        <v>1330.19155456151</v>
      </c>
      <c r="DR226" s="0" t="n">
        <f aca="false">CY226*'Dist Horaria'!$Z$6</f>
        <v>1330.19155456151</v>
      </c>
      <c r="DS226" s="0" t="n">
        <f aca="false">CY226*'Dist Horaria'!$AA$6</f>
        <v>498.821832960566</v>
      </c>
      <c r="DT226" s="0" t="n">
        <f aca="false">CY226*'Dist Horaria'!$AB$6</f>
        <v>498.821832960566</v>
      </c>
      <c r="DU226" s="0" t="n">
        <f aca="false">CY226*'Dist Horaria'!$AC$6</f>
        <v>498.821832960566</v>
      </c>
      <c r="DV226" s="0" t="n">
        <f aca="false">CY226*'Dist Horaria'!$AD$6</f>
        <v>498.821832960566</v>
      </c>
      <c r="DW226" s="0" t="n">
        <f aca="false">CY226*'Dist Horaria'!$AE$6</f>
        <v>498.821832960566</v>
      </c>
      <c r="DX226" s="0" t="n">
        <f aca="false">AX226*1000000</f>
        <v>1156.68830831436</v>
      </c>
      <c r="DY226" s="0" t="n">
        <f aca="false">DX226*'Dist Horaria'!$H$6</f>
        <v>28.9172077078589</v>
      </c>
      <c r="DZ226" s="0" t="n">
        <f aca="false">DX226*'Dist Horaria'!$I$6</f>
        <v>28.9172077078589</v>
      </c>
      <c r="EA226" s="0" t="n">
        <f aca="false">DX226*'Dist Horaria'!$J$6</f>
        <v>28.9172077078589</v>
      </c>
      <c r="EB226" s="0" t="n">
        <f aca="false">DX226*'Dist Horaria'!$K$6</f>
        <v>28.9172077078589</v>
      </c>
      <c r="EC226" s="0" t="n">
        <f aca="false">DX226*'Dist Horaria'!$L$6</f>
        <v>28.9172077078589</v>
      </c>
      <c r="ED226" s="0" t="n">
        <f aca="false">DX226*'Dist Horaria'!$M$6</f>
        <v>77.1125538876238</v>
      </c>
      <c r="EE226" s="0" t="n">
        <f aca="false">DX226*'Dist Horaria'!$N$6</f>
        <v>77.1125538876238</v>
      </c>
      <c r="EF226" s="0" t="n">
        <f aca="false">DX226*'Dist Horaria'!$O$6</f>
        <v>77.1125538876238</v>
      </c>
      <c r="EG226" s="0" t="n">
        <f aca="false">DX226*'Dist Horaria'!$P$6</f>
        <v>50.6051134887531</v>
      </c>
      <c r="EH226" s="0" t="n">
        <f aca="false">DX226*'Dist Horaria'!$Q$6</f>
        <v>50.6051134887531</v>
      </c>
      <c r="EI226" s="0" t="n">
        <f aca="false">DX226*'Dist Horaria'!$R$6</f>
        <v>50.6051134887531</v>
      </c>
      <c r="EJ226" s="0" t="n">
        <f aca="false">DX226*'Dist Horaria'!$S$6</f>
        <v>50.6051134887531</v>
      </c>
      <c r="EK226" s="0" t="n">
        <f aca="false">DX226*'Dist Horaria'!$T$6</f>
        <v>50.6051134887531</v>
      </c>
      <c r="EL226" s="0" t="n">
        <f aca="false">DX226*'Dist Horaria'!$U$6</f>
        <v>50.6051134887531</v>
      </c>
      <c r="EM226" s="0" t="n">
        <f aca="false">DX226*'Dist Horaria'!$V$6</f>
        <v>50.6051134887531</v>
      </c>
      <c r="EN226" s="0" t="n">
        <f aca="false">DX226*'Dist Horaria'!$W$6</f>
        <v>50.6051134887531</v>
      </c>
      <c r="EO226" s="0" t="n">
        <f aca="false">DX226*'Dist Horaria'!$X$6</f>
        <v>77.1125538876238</v>
      </c>
      <c r="EP226" s="0" t="n">
        <f aca="false">DX226*'Dist Horaria'!$Y$6</f>
        <v>77.1125538876238</v>
      </c>
      <c r="EQ226" s="0" t="n">
        <f aca="false">DX226*'Dist Horaria'!$Z$6</f>
        <v>77.1125538876238</v>
      </c>
      <c r="ER226" s="0" t="n">
        <f aca="false">DX226*'Dist Horaria'!$AA$6</f>
        <v>28.9172077078589</v>
      </c>
      <c r="ES226" s="0" t="n">
        <f aca="false">DX226*'Dist Horaria'!$AB$6</f>
        <v>28.9172077078589</v>
      </c>
      <c r="ET226" s="0" t="n">
        <f aca="false">DX226*'Dist Horaria'!$AC$6</f>
        <v>28.9172077078589</v>
      </c>
      <c r="EU226" s="0" t="n">
        <f aca="false">DX226*'Dist Horaria'!$AD$6</f>
        <v>28.9172077078589</v>
      </c>
      <c r="EV226" s="0" t="n">
        <f aca="false">DX226*'Dist Horaria'!$AE$6</f>
        <v>28.9172077078589</v>
      </c>
      <c r="EW226" s="0" t="n">
        <f aca="false">BB226+CA226+CZ226+DY226</f>
        <v>1206.17745337659</v>
      </c>
      <c r="EX226" s="0" t="n">
        <f aca="false">BC226+CB226+DA226+DZ226</f>
        <v>1200.78536168342</v>
      </c>
      <c r="EY226" s="0" t="n">
        <f aca="false">BD226+CC226+DB226+EA226</f>
        <v>1195.69588984266</v>
      </c>
      <c r="EZ226" s="0" t="n">
        <f aca="false">BE226+CD226+DC226+EB226</f>
        <v>1191.35985861046</v>
      </c>
      <c r="FA226" s="0" t="n">
        <f aca="false">BF226+CE226+DD226+EC226</f>
        <v>1188.19125533016</v>
      </c>
      <c r="FB226" s="0" t="n">
        <f aca="false">BG226+CF226+DE226+ED226</f>
        <v>2860.54805794766</v>
      </c>
      <c r="FC226" s="0" t="n">
        <f aca="false">BH226+CG226+DF226+EE226</f>
        <v>2868.74340984035</v>
      </c>
      <c r="FD226" s="0" t="n">
        <f aca="false">BI226+CH226+DG226+EF226</f>
        <v>2868.74340984035</v>
      </c>
      <c r="FE226" s="0" t="n">
        <f aca="false">BJ226+CI226+DH226+EG226</f>
        <v>2009.15560085666</v>
      </c>
      <c r="FF226" s="0" t="n">
        <f aca="false">BK226+CJ226+DI226+EH226</f>
        <v>2035.71281352641</v>
      </c>
      <c r="FG226" s="0" t="n">
        <f aca="false">BL226+CK226+DJ226+EI226</f>
        <v>2055.0271500135</v>
      </c>
      <c r="FH226" s="0" t="n">
        <f aca="false">BM226+CL226+DK226+EJ226</f>
        <v>2064.68431825705</v>
      </c>
      <c r="FI226" s="0" t="n">
        <f aca="false">BN226+CM226+DL226+EK226</f>
        <v>2067.09861031794</v>
      </c>
      <c r="FJ226" s="0" t="n">
        <f aca="false">BO226+CN226+DM226+EL226</f>
        <v>2064.68431825705</v>
      </c>
      <c r="FK226" s="0" t="n">
        <f aca="false">BP226+CO226+DN226+EM226</f>
        <v>2059.85573413528</v>
      </c>
      <c r="FL226" s="0" t="n">
        <f aca="false">BQ226+CP226+DO226+EN226</f>
        <v>2052.61285795262</v>
      </c>
      <c r="FM226" s="0" t="n">
        <f aca="false">BR226+CQ226+DP226+EO226</f>
        <v>2967.79801140766</v>
      </c>
      <c r="FN226" s="0" t="n">
        <f aca="false">BS226+CR226+DQ226+EP226</f>
        <v>2961.21009369961</v>
      </c>
      <c r="FO226" s="0" t="n">
        <f aca="false">BT226+CS226+DR226+EQ226</f>
        <v>2925.35141279976</v>
      </c>
      <c r="FP226" s="0" t="n">
        <f aca="false">BU226+CT226+DS226+ER226</f>
        <v>1238.91264570535</v>
      </c>
      <c r="FQ226" s="0" t="n">
        <f aca="false">BV226+CU226+DT226+ES226</f>
        <v>1213.15512031538</v>
      </c>
      <c r="FR226" s="0" t="n">
        <f aca="false">BW226+CV226+DU226+ET226</f>
        <v>1230.63641803045</v>
      </c>
      <c r="FS226" s="0" t="n">
        <f aca="false">BX226+CW226+DV226+EU226</f>
        <v>1224.671702938</v>
      </c>
      <c r="FT226" s="0" t="n">
        <f aca="false">BY226+CX226+DW226+EV226</f>
        <v>1218.36138254317</v>
      </c>
      <c r="FU226" s="0" t="n">
        <f aca="false">AM226*'Dist Horaria'!$H$10</f>
        <v>0.628358822280158</v>
      </c>
      <c r="FV226" s="0" t="n">
        <f aca="false">AM226*'Dist Horaria'!$I$10</f>
        <v>0.588074510077442</v>
      </c>
      <c r="FW226" s="0" t="n">
        <f aca="false">AM226*'Dist Horaria'!$J$10</f>
        <v>0.585528681842793</v>
      </c>
      <c r="FX226" s="0" t="n">
        <f aca="false">AM226*'Dist Horaria'!$K$10</f>
        <v>0.568689078168631</v>
      </c>
      <c r="FY226" s="0" t="n">
        <f aca="false">AM226*'Dist Horaria'!$L$10</f>
        <v>0.568916658471087</v>
      </c>
      <c r="FZ226" s="0" t="n">
        <f aca="false">AM226*'Dist Horaria'!$M$10</f>
        <v>0.608764236986113</v>
      </c>
      <c r="GA226" s="0" t="n">
        <f aca="false">AM226*'Dist Horaria'!$N$10</f>
        <v>0.575916130853059</v>
      </c>
      <c r="GB226" s="0" t="n">
        <f aca="false">AM226*'Dist Horaria'!$O$10</f>
        <v>0.566086315484613</v>
      </c>
      <c r="GC226" s="0" t="n">
        <f aca="false">AM226*'Dist Horaria'!$P$10</f>
        <v>0.574870678916927</v>
      </c>
      <c r="GD226" s="0" t="n">
        <f aca="false">AM226*'Dist Horaria'!$Q$10</f>
        <v>0.52023857048318</v>
      </c>
      <c r="GE226" s="0" t="n">
        <f aca="false">AM226*'Dist Horaria'!$R$10</f>
        <v>0.634769184543555</v>
      </c>
      <c r="GF226" s="0" t="n">
        <f aca="false">AM226*'Dist Horaria'!$S$10</f>
        <v>0.542117542280331</v>
      </c>
      <c r="GG226" s="0" t="n">
        <f aca="false">AR226*'Dist Horaria'!$H$10</f>
        <v>0.65728148231496</v>
      </c>
      <c r="GH226" s="0" t="n">
        <f aca="false">AR226*'Dist Horaria'!$I$10</f>
        <v>0.615142927877931</v>
      </c>
      <c r="GI226" s="0" t="n">
        <f aca="false">AR226*'Dist Horaria'!$J$10</f>
        <v>0.612479917991769</v>
      </c>
      <c r="GJ226" s="0" t="n">
        <f aca="false">AR226*'Dist Horaria'!$K$10</f>
        <v>0.594865206027694</v>
      </c>
      <c r="GK226" s="0" t="n">
        <f aca="false">AR226*'Dist Horaria'!$L$10</f>
        <v>0.595103261599194</v>
      </c>
      <c r="GL226" s="0" t="n">
        <f aca="false">AR226*'Dist Horaria'!$M$10</f>
        <v>0.636784979981021</v>
      </c>
      <c r="GM226" s="0" t="n">
        <f aca="false">AR226*'Dist Horaria'!$N$10</f>
        <v>0.602424911935781</v>
      </c>
      <c r="GN226" s="0" t="n">
        <f aca="false">AR226*'Dist Horaria'!$O$10</f>
        <v>0.592142641062572</v>
      </c>
      <c r="GO226" s="0" t="n">
        <f aca="false">AR226*'Dist Horaria'!$P$10</f>
        <v>0.601331339005944</v>
      </c>
      <c r="GP226" s="0" t="n">
        <f aca="false">AR226*'Dist Horaria'!$Q$10</f>
        <v>0.544184575182335</v>
      </c>
      <c r="GQ226" s="0" t="n">
        <f aca="false">AR226*'Dist Horaria'!$R$10</f>
        <v>0.663986906447261</v>
      </c>
      <c r="GR226" s="0" t="n">
        <f aca="false">AR226*'Dist Horaria'!$S$10</f>
        <v>0.567070611797807</v>
      </c>
      <c r="GS226" s="0" t="n">
        <f aca="false">AW226*'Dist Horaria'!$H$10</f>
        <v>0.0381032743370992</v>
      </c>
      <c r="GT226" s="0" t="n">
        <f aca="false">AW226*'Dist Horaria'!$I$10</f>
        <v>0.0356604595871264</v>
      </c>
      <c r="GU226" s="0" t="n">
        <f aca="false">AW226*'Dist Horaria'!$J$10</f>
        <v>0.0355060822024214</v>
      </c>
      <c r="GV226" s="0" t="n">
        <f aca="false">AW226*'Dist Horaria'!$K$10</f>
        <v>0.0344849394798663</v>
      </c>
      <c r="GW226" s="0" t="n">
        <f aca="false">AW226*'Dist Horaria'!$L$10</f>
        <v>0.0344987398028518</v>
      </c>
      <c r="GX226" s="0" t="n">
        <f aca="false">AW226*'Dist Horaria'!$M$10</f>
        <v>0.0369150713032476</v>
      </c>
      <c r="GY226" s="0" t="n">
        <f aca="false">AW226*'Dist Horaria'!$N$10</f>
        <v>0.034923183300625</v>
      </c>
      <c r="GZ226" s="0" t="n">
        <f aca="false">AW226*'Dist Horaria'!$O$10</f>
        <v>0.0343271096268158</v>
      </c>
      <c r="HA226" s="0" t="n">
        <f aca="false">AW226*'Dist Horaria'!$P$10</f>
        <v>0.0348597877684605</v>
      </c>
      <c r="HB226" s="0" t="n">
        <f aca="false">AW226*'Dist Horaria'!$Q$10</f>
        <v>0.0315469318946281</v>
      </c>
      <c r="HC226" s="0" t="n">
        <f aca="false">AW226*'Dist Horaria'!$R$10</f>
        <v>0.0384919945766528</v>
      </c>
      <c r="HD226" s="0" t="n">
        <f aca="false">AW226*'Dist Horaria'!$S$10</f>
        <v>0.0328736586549454</v>
      </c>
    </row>
    <row r="227" customFormat="false" ht="13.8" hidden="false" customHeight="false" outlineLevel="0" collapsed="false">
      <c r="A227" s="0" t="n">
        <v>4.8096</v>
      </c>
      <c r="B227" s="0" t="n">
        <v>-74.037369</v>
      </c>
      <c r="C227" s="0" t="n">
        <v>36</v>
      </c>
      <c r="D227" s="0" t="n">
        <v>47</v>
      </c>
      <c r="E227" s="0" t="n">
        <v>772</v>
      </c>
      <c r="F227" s="0" t="n">
        <v>130</v>
      </c>
      <c r="G227" s="0" t="s">
        <v>1205</v>
      </c>
      <c r="H227" s="1" t="n">
        <v>41258</v>
      </c>
      <c r="I227" s="0" t="s">
        <v>1206</v>
      </c>
      <c r="J227" s="0" t="s">
        <v>1207</v>
      </c>
      <c r="L227" s="0" t="s">
        <v>1208</v>
      </c>
      <c r="N227" s="0" t="n">
        <v>10</v>
      </c>
      <c r="R227" s="0" t="n">
        <v>30</v>
      </c>
      <c r="S227" s="0" t="n">
        <v>365</v>
      </c>
      <c r="T227" s="0" t="n">
        <v>24</v>
      </c>
      <c r="V227" s="0" t="n">
        <v>24000</v>
      </c>
      <c r="W227" s="0" t="n">
        <f aca="false">V227*12</f>
        <v>288000</v>
      </c>
      <c r="X227" s="0" t="n">
        <v>1</v>
      </c>
      <c r="Y227" s="0" t="s">
        <v>176</v>
      </c>
      <c r="Z227" s="0" t="n">
        <v>23416.74</v>
      </c>
      <c r="AB227" s="0" t="n">
        <v>0.005</v>
      </c>
      <c r="AC227" s="0" t="n">
        <v>0</v>
      </c>
      <c r="AD227" s="0" t="n">
        <v>1003.99739496284</v>
      </c>
      <c r="AE227" s="0" t="n">
        <v>0.455814817313127</v>
      </c>
      <c r="AF227" s="0" t="n">
        <f aca="false">AE227/S227</f>
        <v>0.0012488077186661</v>
      </c>
      <c r="AG227" s="0" t="n">
        <f aca="false">AE227*EXP(AB227*AC227)</f>
        <v>0.455814817313127</v>
      </c>
      <c r="AH227" s="0" t="n">
        <f aca="false">AG227/S227</f>
        <v>0.0012488077186661</v>
      </c>
      <c r="AI227" s="0" t="s">
        <v>90</v>
      </c>
      <c r="AJ227" s="0" t="n">
        <f aca="false">IF(AI227="A",'FE DISTRIBUCIÓN'!$C$2,'FE DISTRIBUCIÓN'!$C$3)</f>
        <v>4.994E-006</v>
      </c>
      <c r="AK227" s="0" t="n">
        <f aca="false">W227*AJ227</f>
        <v>1.438272</v>
      </c>
      <c r="AL227" s="0" t="n">
        <f aca="false">AK227/365</f>
        <v>0.00394047123287671</v>
      </c>
      <c r="AM227" s="0" t="n">
        <f aca="false">AK227*EXP(AB227*AC227)</f>
        <v>1.438272</v>
      </c>
      <c r="AN227" s="0" t="n">
        <f aca="false">AM227/365</f>
        <v>0.00394047123287671</v>
      </c>
      <c r="AO227" s="0" t="n">
        <v>5.223868284E-006</v>
      </c>
      <c r="AP227" s="0" t="n">
        <f aca="false">AO227*W227</f>
        <v>1.504474065792</v>
      </c>
      <c r="AQ227" s="0" t="n">
        <f aca="false">AP227/365</f>
        <v>0.00412184675559452</v>
      </c>
      <c r="AR227" s="0" t="n">
        <f aca="false">AP227*EXP(AB227*AC227)</f>
        <v>1.504474065792</v>
      </c>
      <c r="AS227" s="0" t="n">
        <f aca="false">AR227/365</f>
        <v>0.00412184675559452</v>
      </c>
      <c r="AT227" s="0" t="n">
        <v>3.02832944E-007</v>
      </c>
      <c r="AU227" s="0" t="n">
        <f aca="false">AT227*W227</f>
        <v>0.087215887872</v>
      </c>
      <c r="AV227" s="0" t="n">
        <f aca="false">AU227/365</f>
        <v>0.000238947638005479</v>
      </c>
      <c r="AW227" s="0" t="n">
        <f aca="false">AU227*EXP(AB227*AC227)</f>
        <v>0.087215887872</v>
      </c>
      <c r="AX227" s="0" t="n">
        <f aca="false">AW227/365</f>
        <v>0.000238947638005479</v>
      </c>
      <c r="AY227" s="0" t="n">
        <f aca="false">AW227+AR227+AM227+AG227</f>
        <v>3.48577677097713</v>
      </c>
      <c r="AZ227" s="0" t="n">
        <f aca="false">AH227+AN227+AS227+AX227</f>
        <v>0.00955007334514282</v>
      </c>
      <c r="BA227" s="0" t="n">
        <f aca="false">AH227*1000000</f>
        <v>1248.8077186661</v>
      </c>
      <c r="BB227" s="0" t="n">
        <f aca="false">BA227*'Dist Horaria'!$H$3</f>
        <v>43.5141323440265</v>
      </c>
      <c r="BC227" s="0" t="n">
        <f aca="false">BA227*'Dist Horaria'!$I$3</f>
        <v>42.350088565898</v>
      </c>
      <c r="BD227" s="0" t="n">
        <f aca="false">BA227*'Dist Horaria'!$J$3</f>
        <v>41.251374306697</v>
      </c>
      <c r="BE227" s="0" t="n">
        <f aca="false">BA227*'Dist Horaria'!$K$3</f>
        <v>40.3153126696122</v>
      </c>
      <c r="BF227" s="0" t="n">
        <f aca="false">BA227*'Dist Horaria'!$L$3</f>
        <v>39.6312751673468</v>
      </c>
      <c r="BG227" s="0" t="n">
        <f aca="false">BA227*'Dist Horaria'!$M$3</f>
        <v>39.2006291042811</v>
      </c>
      <c r="BH227" s="0" t="n">
        <f aca="false">BA227*'Dist Horaria'!$N$3</f>
        <v>40.9698401865671</v>
      </c>
      <c r="BI227" s="0" t="n">
        <f aca="false">BA227*'Dist Horaria'!$O$3</f>
        <v>40.9698401865671</v>
      </c>
      <c r="BJ227" s="0" t="n">
        <f aca="false">BA227*'Dist Horaria'!$P$3</f>
        <v>54.2044810151472</v>
      </c>
      <c r="BK227" s="0" t="n">
        <f aca="false">BA227*'Dist Horaria'!$Q$3</f>
        <v>59.9376472763647</v>
      </c>
      <c r="BL227" s="0" t="n">
        <f aca="false">BA227*'Dist Horaria'!$R$3</f>
        <v>64.1072227390684</v>
      </c>
      <c r="BM227" s="0" t="n">
        <f aca="false">BA227*'Dist Horaria'!$S$3</f>
        <v>66.1920104704202</v>
      </c>
      <c r="BN227" s="0" t="n">
        <f aca="false">BA227*'Dist Horaria'!$T$3</f>
        <v>66.7132074032581</v>
      </c>
      <c r="BO227" s="0" t="n">
        <f aca="false">BA227*'Dist Horaria'!$U$3</f>
        <v>66.1920104704202</v>
      </c>
      <c r="BP227" s="0" t="n">
        <f aca="false">BA227*'Dist Horaria'!$V$3</f>
        <v>65.1496166047443</v>
      </c>
      <c r="BQ227" s="0" t="n">
        <f aca="false">BA227*'Dist Horaria'!$W$3</f>
        <v>63.5860258062304</v>
      </c>
      <c r="BR227" s="0" t="n">
        <f aca="false">BA227*'Dist Horaria'!$X$3</f>
        <v>62.3537296325733</v>
      </c>
      <c r="BS227" s="0" t="n">
        <f aca="false">BA227*'Dist Horaria'!$Y$3</f>
        <v>60.9315311509352</v>
      </c>
      <c r="BT227" s="0" t="n">
        <f aca="false">BA227*'Dist Horaria'!$Z$3</f>
        <v>53.1903656128464</v>
      </c>
      <c r="BU227" s="0" t="n">
        <f aca="false">BA227*'Dist Horaria'!$AA$3</f>
        <v>50.5809997351009</v>
      </c>
      <c r="BV227" s="0" t="n">
        <f aca="false">BA227*'Dist Horaria'!$AB$3</f>
        <v>45.0204698190062</v>
      </c>
      <c r="BW227" s="0" t="n">
        <f aca="false">BA227*'Dist Horaria'!$AC$3</f>
        <v>48.794329203599</v>
      </c>
      <c r="BX227" s="0" t="n">
        <f aca="false">BA227*'Dist Horaria'!$AD$3</f>
        <v>47.5066675897438</v>
      </c>
      <c r="BY227" s="0" t="n">
        <f aca="false">BA227*'Dist Horaria'!$AE$3</f>
        <v>46.1443967658057</v>
      </c>
      <c r="BZ227" s="0" t="n">
        <f aca="false">AN227*1000000</f>
        <v>3940.47123287671</v>
      </c>
      <c r="CA227" s="0" t="n">
        <f aca="false">BZ227*'Dist Horaria'!$H$6</f>
        <v>98.5117808219178</v>
      </c>
      <c r="CB227" s="0" t="n">
        <f aca="false">BZ227*'Dist Horaria'!$I$6</f>
        <v>98.5117808219178</v>
      </c>
      <c r="CC227" s="0" t="n">
        <f aca="false">BZ227*'Dist Horaria'!$J$6</f>
        <v>98.5117808219178</v>
      </c>
      <c r="CD227" s="0" t="n">
        <f aca="false">BZ227*'Dist Horaria'!$K$6</f>
        <v>98.5117808219178</v>
      </c>
      <c r="CE227" s="0" t="n">
        <f aca="false">BZ227*'Dist Horaria'!$L$6</f>
        <v>98.5117808219178</v>
      </c>
      <c r="CF227" s="0" t="n">
        <f aca="false">BZ227*'Dist Horaria'!$M$6</f>
        <v>262.698082191781</v>
      </c>
      <c r="CG227" s="0" t="n">
        <f aca="false">BZ227*'Dist Horaria'!$N$6</f>
        <v>262.698082191781</v>
      </c>
      <c r="CH227" s="0" t="n">
        <f aca="false">BZ227*'Dist Horaria'!$O$6</f>
        <v>262.698082191781</v>
      </c>
      <c r="CI227" s="0" t="n">
        <f aca="false">BZ227*'Dist Horaria'!$P$6</f>
        <v>172.395616438356</v>
      </c>
      <c r="CJ227" s="0" t="n">
        <f aca="false">BZ227*'Dist Horaria'!$Q$6</f>
        <v>172.395616438356</v>
      </c>
      <c r="CK227" s="0" t="n">
        <f aca="false">BZ227*'Dist Horaria'!$R$6</f>
        <v>172.395616438356</v>
      </c>
      <c r="CL227" s="0" t="n">
        <f aca="false">BZ227*'Dist Horaria'!$S$6</f>
        <v>172.395616438356</v>
      </c>
      <c r="CM227" s="0" t="n">
        <f aca="false">BZ227*'Dist Horaria'!$T$6</f>
        <v>172.395616438356</v>
      </c>
      <c r="CN227" s="0" t="n">
        <f aca="false">BZ227*'Dist Horaria'!$U$6</f>
        <v>172.395616438356</v>
      </c>
      <c r="CO227" s="0" t="n">
        <f aca="false">BZ227*'Dist Horaria'!$V$6</f>
        <v>172.395616438356</v>
      </c>
      <c r="CP227" s="0" t="n">
        <f aca="false">BZ227*'Dist Horaria'!$W$6</f>
        <v>172.395616438356</v>
      </c>
      <c r="CQ227" s="0" t="n">
        <f aca="false">BZ227*'Dist Horaria'!$X$6</f>
        <v>262.698082191781</v>
      </c>
      <c r="CR227" s="0" t="n">
        <f aca="false">BZ227*'Dist Horaria'!$Y$6</f>
        <v>262.698082191781</v>
      </c>
      <c r="CS227" s="0" t="n">
        <f aca="false">BZ227*'Dist Horaria'!$Z$6</f>
        <v>262.698082191781</v>
      </c>
      <c r="CT227" s="0" t="n">
        <f aca="false">BZ227*'Dist Horaria'!$AA$6</f>
        <v>98.5117808219178</v>
      </c>
      <c r="CU227" s="0" t="n">
        <f aca="false">BZ227*'Dist Horaria'!$AB$6</f>
        <v>98.5117808219178</v>
      </c>
      <c r="CV227" s="0" t="n">
        <f aca="false">BZ227*'Dist Horaria'!$AC$6</f>
        <v>98.5117808219178</v>
      </c>
      <c r="CW227" s="0" t="n">
        <f aca="false">BZ227*'Dist Horaria'!$AD$6</f>
        <v>98.5117808219178</v>
      </c>
      <c r="CX227" s="0" t="n">
        <f aca="false">BZ227*'Dist Horaria'!$AE$6</f>
        <v>98.5117808219178</v>
      </c>
      <c r="CY227" s="0" t="n">
        <f aca="false">AS227*1000000</f>
        <v>4121.84675559452</v>
      </c>
      <c r="CZ227" s="0" t="n">
        <f aca="false">CY227*'Dist Horaria'!$H$6</f>
        <v>103.046168889863</v>
      </c>
      <c r="DA227" s="0" t="n">
        <f aca="false">CY227*'Dist Horaria'!$I$6</f>
        <v>103.046168889863</v>
      </c>
      <c r="DB227" s="0" t="n">
        <f aca="false">CY227*'Dist Horaria'!$J$6</f>
        <v>103.046168889863</v>
      </c>
      <c r="DC227" s="0" t="n">
        <f aca="false">CY227*'Dist Horaria'!$K$6</f>
        <v>103.046168889863</v>
      </c>
      <c r="DD227" s="0" t="n">
        <f aca="false">CY227*'Dist Horaria'!$L$6</f>
        <v>103.046168889863</v>
      </c>
      <c r="DE227" s="0" t="n">
        <f aca="false">CY227*'Dist Horaria'!$M$6</f>
        <v>274.789783706301</v>
      </c>
      <c r="DF227" s="0" t="n">
        <f aca="false">CY227*'Dist Horaria'!$N$6</f>
        <v>274.789783706301</v>
      </c>
      <c r="DG227" s="0" t="n">
        <f aca="false">CY227*'Dist Horaria'!$O$6</f>
        <v>274.789783706301</v>
      </c>
      <c r="DH227" s="0" t="n">
        <f aca="false">CY227*'Dist Horaria'!$P$6</f>
        <v>180.33079555726</v>
      </c>
      <c r="DI227" s="0" t="n">
        <f aca="false">CY227*'Dist Horaria'!$Q$6</f>
        <v>180.33079555726</v>
      </c>
      <c r="DJ227" s="0" t="n">
        <f aca="false">CY227*'Dist Horaria'!$R$6</f>
        <v>180.33079555726</v>
      </c>
      <c r="DK227" s="0" t="n">
        <f aca="false">CY227*'Dist Horaria'!$S$6</f>
        <v>180.33079555726</v>
      </c>
      <c r="DL227" s="0" t="n">
        <f aca="false">CY227*'Dist Horaria'!$T$6</f>
        <v>180.33079555726</v>
      </c>
      <c r="DM227" s="0" t="n">
        <f aca="false">CY227*'Dist Horaria'!$U$6</f>
        <v>180.33079555726</v>
      </c>
      <c r="DN227" s="0" t="n">
        <f aca="false">CY227*'Dist Horaria'!$V$6</f>
        <v>180.33079555726</v>
      </c>
      <c r="DO227" s="0" t="n">
        <f aca="false">CY227*'Dist Horaria'!$W$6</f>
        <v>180.33079555726</v>
      </c>
      <c r="DP227" s="0" t="n">
        <f aca="false">CY227*'Dist Horaria'!$X$6</f>
        <v>274.789783706301</v>
      </c>
      <c r="DQ227" s="0" t="n">
        <f aca="false">CY227*'Dist Horaria'!$Y$6</f>
        <v>274.789783706301</v>
      </c>
      <c r="DR227" s="0" t="n">
        <f aca="false">CY227*'Dist Horaria'!$Z$6</f>
        <v>274.789783706301</v>
      </c>
      <c r="DS227" s="0" t="n">
        <f aca="false">CY227*'Dist Horaria'!$AA$6</f>
        <v>103.046168889863</v>
      </c>
      <c r="DT227" s="0" t="n">
        <f aca="false">CY227*'Dist Horaria'!$AB$6</f>
        <v>103.046168889863</v>
      </c>
      <c r="DU227" s="0" t="n">
        <f aca="false">CY227*'Dist Horaria'!$AC$6</f>
        <v>103.046168889863</v>
      </c>
      <c r="DV227" s="0" t="n">
        <f aca="false">CY227*'Dist Horaria'!$AD$6</f>
        <v>103.046168889863</v>
      </c>
      <c r="DW227" s="0" t="n">
        <f aca="false">CY227*'Dist Horaria'!$AE$6</f>
        <v>103.046168889863</v>
      </c>
      <c r="DX227" s="0" t="n">
        <f aca="false">AX227*1000000</f>
        <v>238.947638005479</v>
      </c>
      <c r="DY227" s="0" t="n">
        <f aca="false">DX227*'Dist Horaria'!$H$6</f>
        <v>5.97369095013699</v>
      </c>
      <c r="DZ227" s="0" t="n">
        <f aca="false">DX227*'Dist Horaria'!$I$6</f>
        <v>5.97369095013699</v>
      </c>
      <c r="EA227" s="0" t="n">
        <f aca="false">DX227*'Dist Horaria'!$J$6</f>
        <v>5.97369095013699</v>
      </c>
      <c r="EB227" s="0" t="n">
        <f aca="false">DX227*'Dist Horaria'!$K$6</f>
        <v>5.97369095013699</v>
      </c>
      <c r="EC227" s="0" t="n">
        <f aca="false">DX227*'Dist Horaria'!$L$6</f>
        <v>5.97369095013699</v>
      </c>
      <c r="ED227" s="0" t="n">
        <f aca="false">DX227*'Dist Horaria'!$M$6</f>
        <v>15.9298425336986</v>
      </c>
      <c r="EE227" s="0" t="n">
        <f aca="false">DX227*'Dist Horaria'!$N$6</f>
        <v>15.9298425336986</v>
      </c>
      <c r="EF227" s="0" t="n">
        <f aca="false">DX227*'Dist Horaria'!$O$6</f>
        <v>15.9298425336986</v>
      </c>
      <c r="EG227" s="0" t="n">
        <f aca="false">DX227*'Dist Horaria'!$P$6</f>
        <v>10.4539591627397</v>
      </c>
      <c r="EH227" s="0" t="n">
        <f aca="false">DX227*'Dist Horaria'!$Q$6</f>
        <v>10.4539591627397</v>
      </c>
      <c r="EI227" s="0" t="n">
        <f aca="false">DX227*'Dist Horaria'!$R$6</f>
        <v>10.4539591627397</v>
      </c>
      <c r="EJ227" s="0" t="n">
        <f aca="false">DX227*'Dist Horaria'!$S$6</f>
        <v>10.4539591627397</v>
      </c>
      <c r="EK227" s="0" t="n">
        <f aca="false">DX227*'Dist Horaria'!$T$6</f>
        <v>10.4539591627397</v>
      </c>
      <c r="EL227" s="0" t="n">
        <f aca="false">DX227*'Dist Horaria'!$U$6</f>
        <v>10.4539591627397</v>
      </c>
      <c r="EM227" s="0" t="n">
        <f aca="false">DX227*'Dist Horaria'!$V$6</f>
        <v>10.4539591627397</v>
      </c>
      <c r="EN227" s="0" t="n">
        <f aca="false">DX227*'Dist Horaria'!$W$6</f>
        <v>10.4539591627397</v>
      </c>
      <c r="EO227" s="0" t="n">
        <f aca="false">DX227*'Dist Horaria'!$X$6</f>
        <v>15.9298425336986</v>
      </c>
      <c r="EP227" s="0" t="n">
        <f aca="false">DX227*'Dist Horaria'!$Y$6</f>
        <v>15.9298425336986</v>
      </c>
      <c r="EQ227" s="0" t="n">
        <f aca="false">DX227*'Dist Horaria'!$Z$6</f>
        <v>15.9298425336986</v>
      </c>
      <c r="ER227" s="0" t="n">
        <f aca="false">DX227*'Dist Horaria'!$AA$6</f>
        <v>5.97369095013699</v>
      </c>
      <c r="ES227" s="0" t="n">
        <f aca="false">DX227*'Dist Horaria'!$AB$6</f>
        <v>5.97369095013699</v>
      </c>
      <c r="ET227" s="0" t="n">
        <f aca="false">DX227*'Dist Horaria'!$AC$6</f>
        <v>5.97369095013699</v>
      </c>
      <c r="EU227" s="0" t="n">
        <f aca="false">DX227*'Dist Horaria'!$AD$6</f>
        <v>5.97369095013699</v>
      </c>
      <c r="EV227" s="0" t="n">
        <f aca="false">DX227*'Dist Horaria'!$AE$6</f>
        <v>5.97369095013699</v>
      </c>
      <c r="EW227" s="0" t="n">
        <f aca="false">BB227+CA227+CZ227+DY227</f>
        <v>251.045773005944</v>
      </c>
      <c r="EX227" s="0" t="n">
        <f aca="false">BC227+CB227+DA227+DZ227</f>
        <v>249.881729227816</v>
      </c>
      <c r="EY227" s="0" t="n">
        <f aca="false">BD227+CC227+DB227+EA227</f>
        <v>248.783014968615</v>
      </c>
      <c r="EZ227" s="0" t="n">
        <f aca="false">BE227+CD227+DC227+EB227</f>
        <v>247.84695333153</v>
      </c>
      <c r="FA227" s="0" t="n">
        <f aca="false">BF227+CE227+DD227+EC227</f>
        <v>247.162915829265</v>
      </c>
      <c r="FB227" s="0" t="n">
        <f aca="false">BG227+CF227+DE227+ED227</f>
        <v>592.618337536062</v>
      </c>
      <c r="FC227" s="0" t="n">
        <f aca="false">BH227+CG227+DF227+EE227</f>
        <v>594.387548618348</v>
      </c>
      <c r="FD227" s="0" t="n">
        <f aca="false">BI227+CH227+DG227+EF227</f>
        <v>594.387548618348</v>
      </c>
      <c r="FE227" s="0" t="n">
        <f aca="false">BJ227+CI227+DH227+EG227</f>
        <v>417.384852173504</v>
      </c>
      <c r="FF227" s="0" t="n">
        <f aca="false">BK227+CJ227+DI227+EH227</f>
        <v>423.118018434721</v>
      </c>
      <c r="FG227" s="0" t="n">
        <f aca="false">BL227+CK227+DJ227+EI227</f>
        <v>427.287593897425</v>
      </c>
      <c r="FH227" s="0" t="n">
        <f aca="false">BM227+CL227+DK227+EJ227</f>
        <v>429.372381628776</v>
      </c>
      <c r="FI227" s="0" t="n">
        <f aca="false">BN227+CM227+DL227+EK227</f>
        <v>429.893578561614</v>
      </c>
      <c r="FJ227" s="0" t="n">
        <f aca="false">BO227+CN227+DM227+EL227</f>
        <v>429.372381628776</v>
      </c>
      <c r="FK227" s="0" t="n">
        <f aca="false">BP227+CO227+DN227+EM227</f>
        <v>428.329987763101</v>
      </c>
      <c r="FL227" s="0" t="n">
        <f aca="false">BQ227+CP227+DO227+EN227</f>
        <v>426.766396964587</v>
      </c>
      <c r="FM227" s="0" t="n">
        <f aca="false">BR227+CQ227+DP227+EO227</f>
        <v>615.771438064354</v>
      </c>
      <c r="FN227" s="0" t="n">
        <f aca="false">BS227+CR227+DQ227+EP227</f>
        <v>614.349239582716</v>
      </c>
      <c r="FO227" s="0" t="n">
        <f aca="false">BT227+CS227+DR227+EQ227</f>
        <v>606.608074044627</v>
      </c>
      <c r="FP227" s="0" t="n">
        <f aca="false">BU227+CT227+DS227+ER227</f>
        <v>258.112640397019</v>
      </c>
      <c r="FQ227" s="0" t="n">
        <f aca="false">BV227+CU227+DT227+ES227</f>
        <v>252.552110480924</v>
      </c>
      <c r="FR227" s="0" t="n">
        <f aca="false">BW227+CV227+DU227+ET227</f>
        <v>256.325969865517</v>
      </c>
      <c r="FS227" s="0" t="n">
        <f aca="false">BX227+CW227+DV227+EU227</f>
        <v>255.038308251662</v>
      </c>
      <c r="FT227" s="0" t="n">
        <f aca="false">BY227+CX227+DW227+EV227</f>
        <v>253.676037427724</v>
      </c>
      <c r="FU227" s="0" t="n">
        <f aca="false">AM227*'Dist Horaria'!$H$10</f>
        <v>0.129805804488985</v>
      </c>
      <c r="FV227" s="0" t="n">
        <f aca="false">AM227*'Dist Horaria'!$I$10</f>
        <v>0.121483907241193</v>
      </c>
      <c r="FW227" s="0" t="n">
        <f aca="false">AM227*'Dist Horaria'!$J$10</f>
        <v>0.120957992317472</v>
      </c>
      <c r="FX227" s="0" t="n">
        <f aca="false">AM227*'Dist Horaria'!$K$10</f>
        <v>0.117479282025368</v>
      </c>
      <c r="FY227" s="0" t="n">
        <f aca="false">AM227*'Dist Horaria'!$L$10</f>
        <v>0.117526295361059</v>
      </c>
      <c r="FZ227" s="0" t="n">
        <f aca="false">AM227*'Dist Horaria'!$M$10</f>
        <v>0.125757972553577</v>
      </c>
      <c r="GA227" s="0" t="n">
        <f aca="false">AM227*'Dist Horaria'!$N$10</f>
        <v>0.118972240116387</v>
      </c>
      <c r="GB227" s="0" t="n">
        <f aca="false">AM227*'Dist Horaria'!$O$10</f>
        <v>0.116941605633928</v>
      </c>
      <c r="GC227" s="0" t="n">
        <f aca="false">AM227*'Dist Horaria'!$P$10</f>
        <v>0.118756271588832</v>
      </c>
      <c r="GD227" s="0" t="n">
        <f aca="false">AM227*'Dist Horaria'!$Q$10</f>
        <v>0.107470419405777</v>
      </c>
      <c r="GE227" s="0" t="n">
        <f aca="false">AM227*'Dist Horaria'!$R$10</f>
        <v>0.131130051401994</v>
      </c>
      <c r="GF227" s="0" t="n">
        <f aca="false">AM227*'Dist Horaria'!$S$10</f>
        <v>0.111990157865429</v>
      </c>
      <c r="GG227" s="0" t="n">
        <f aca="false">AR227*'Dist Horaria'!$H$10</f>
        <v>0.135780621775954</v>
      </c>
      <c r="GH227" s="0" t="n">
        <f aca="false">AR227*'Dist Horaria'!$I$10</f>
        <v>0.127075676822921</v>
      </c>
      <c r="GI227" s="0" t="n">
        <f aca="false">AR227*'Dist Horaria'!$J$10</f>
        <v>0.126525554618253</v>
      </c>
      <c r="GJ227" s="0" t="n">
        <f aca="false">AR227*'Dist Horaria'!$K$10</f>
        <v>0.122886723147659</v>
      </c>
      <c r="GK227" s="0" t="n">
        <f aca="false">AR227*'Dist Horaria'!$L$10</f>
        <v>0.122935900455076</v>
      </c>
      <c r="GL227" s="0" t="n">
        <f aca="false">AR227*'Dist Horaria'!$M$10</f>
        <v>0.131546472623703</v>
      </c>
      <c r="GM227" s="0" t="n">
        <f aca="false">AR227*'Dist Horaria'!$N$10</f>
        <v>0.124448400444619</v>
      </c>
      <c r="GN227" s="0" t="n">
        <f aca="false">AR227*'Dist Horaria'!$O$10</f>
        <v>0.122324298107952</v>
      </c>
      <c r="GO227" s="0" t="n">
        <f aca="false">AR227*'Dist Horaria'!$P$10</f>
        <v>0.124222491125148</v>
      </c>
      <c r="GP227" s="0" t="n">
        <f aca="false">AR227*'Dist Horaria'!$Q$10</f>
        <v>0.112417163676816</v>
      </c>
      <c r="GQ227" s="0" t="n">
        <f aca="false">AR227*'Dist Horaria'!$R$10</f>
        <v>0.137165822306401</v>
      </c>
      <c r="GR227" s="0" t="n">
        <f aca="false">AR227*'Dist Horaria'!$S$10</f>
        <v>0.117144940687498</v>
      </c>
      <c r="GS227" s="0" t="n">
        <f aca="false">AW227*'Dist Horaria'!$H$10</f>
        <v>0.00787134039280895</v>
      </c>
      <c r="GT227" s="0" t="n">
        <f aca="false">AW227*'Dist Horaria'!$I$10</f>
        <v>0.00736670590277804</v>
      </c>
      <c r="GU227" s="0" t="n">
        <f aca="false">AW227*'Dist Horaria'!$J$10</f>
        <v>0.00733481476047844</v>
      </c>
      <c r="GV227" s="0" t="n">
        <f aca="false">AW227*'Dist Horaria'!$K$10</f>
        <v>0.00712386800855995</v>
      </c>
      <c r="GW227" s="0" t="n">
        <f aca="false">AW227*'Dist Horaria'!$L$10</f>
        <v>0.00712671886696094</v>
      </c>
      <c r="GX227" s="0" t="n">
        <f aca="false">AW227*'Dist Horaria'!$M$10</f>
        <v>0.00762588247093928</v>
      </c>
      <c r="GY227" s="0" t="n">
        <f aca="false">AW227*'Dist Horaria'!$N$10</f>
        <v>0.00721440002577501</v>
      </c>
      <c r="GZ227" s="0" t="n">
        <f aca="false">AW227*'Dist Horaria'!$O$10</f>
        <v>0.007091263658432</v>
      </c>
      <c r="HA227" s="0" t="n">
        <f aca="false">AW227*'Dist Horaria'!$P$10</f>
        <v>0.00720130383334191</v>
      </c>
      <c r="HB227" s="0" t="n">
        <f aca="false">AW227*'Dist Horaria'!$Q$10</f>
        <v>0.00651693702474294</v>
      </c>
      <c r="HC227" s="0" t="n">
        <f aca="false">AW227*'Dist Horaria'!$R$10</f>
        <v>0.00795164187283482</v>
      </c>
      <c r="HD227" s="0" t="n">
        <f aca="false">AW227*'Dist Horaria'!$S$10</f>
        <v>0.00679101105434774</v>
      </c>
    </row>
    <row r="228" customFormat="false" ht="13.8" hidden="false" customHeight="false" outlineLevel="0" collapsed="false">
      <c r="A228" s="0" t="n">
        <v>4.639665</v>
      </c>
      <c r="B228" s="0" t="n">
        <v>-74.098552</v>
      </c>
      <c r="C228" s="0" t="n">
        <v>29</v>
      </c>
      <c r="D228" s="0" t="n">
        <v>28</v>
      </c>
      <c r="E228" s="0" t="n">
        <v>2357</v>
      </c>
      <c r="F228" s="0" t="n">
        <v>131</v>
      </c>
      <c r="G228" s="0" t="s">
        <v>687</v>
      </c>
      <c r="H228" s="1" t="n">
        <v>38824</v>
      </c>
      <c r="I228" s="0" t="s">
        <v>1209</v>
      </c>
      <c r="J228" s="0" t="s">
        <v>1210</v>
      </c>
      <c r="L228" s="0" t="s">
        <v>1211</v>
      </c>
      <c r="M228" s="0" t="s">
        <v>1212</v>
      </c>
      <c r="N228" s="0" t="n">
        <v>10</v>
      </c>
      <c r="R228" s="0" t="n">
        <v>30</v>
      </c>
      <c r="S228" s="0" t="n">
        <v>365</v>
      </c>
      <c r="T228" s="0" t="n">
        <v>24</v>
      </c>
      <c r="V228" s="0" t="n">
        <v>70391</v>
      </c>
      <c r="W228" s="0" t="n">
        <f aca="false">V228*12</f>
        <v>844692</v>
      </c>
      <c r="X228" s="0" t="n">
        <v>4</v>
      </c>
      <c r="Y228" s="0" t="s">
        <v>579</v>
      </c>
      <c r="Z228" s="0" t="n">
        <v>42267.52</v>
      </c>
      <c r="AB228" s="0" t="n">
        <v>0.005</v>
      </c>
      <c r="AC228" s="0" t="n">
        <v>6</v>
      </c>
      <c r="AD228" s="0" t="n">
        <v>4732.27522631078</v>
      </c>
      <c r="AE228" s="0" t="n">
        <f aca="false">AD228/2204.59</f>
        <v>2.14655569802584</v>
      </c>
      <c r="AF228" s="0" t="n">
        <f aca="false">AE228/S228</f>
        <v>0.00588097451513928</v>
      </c>
      <c r="AG228" s="0" t="n">
        <f aca="false">AE228*EXP(AB228*AC228)</f>
        <v>2.21192805141448</v>
      </c>
      <c r="AH228" s="0" t="n">
        <f aca="false">AG228/S228</f>
        <v>0.00606007685319036</v>
      </c>
      <c r="AI228" s="0" t="s">
        <v>90</v>
      </c>
      <c r="AJ228" s="0" t="n">
        <f aca="false">IF(AI228="A",'FE DISTRIBUCIÓN'!$C$2,'FE DISTRIBUCIÓN'!$C$3)</f>
        <v>4.994E-006</v>
      </c>
      <c r="AK228" s="0" t="n">
        <f aca="false">W228*AJ228</f>
        <v>4.218391848</v>
      </c>
      <c r="AL228" s="0" t="n">
        <f aca="false">AK228/365</f>
        <v>0.011557237939726</v>
      </c>
      <c r="AM228" s="0" t="n">
        <f aca="false">AK228*EXP(AB228*AC228)</f>
        <v>4.34686100576415</v>
      </c>
      <c r="AN228" s="0" t="n">
        <f aca="false">AM228/365</f>
        <v>0.0119092082349703</v>
      </c>
      <c r="AO228" s="0" t="n">
        <v>5.223868284E-006</v>
      </c>
      <c r="AP228" s="0" t="n">
        <f aca="false">AO228*W228</f>
        <v>4.41255974854853</v>
      </c>
      <c r="AQ228" s="0" t="n">
        <f aca="false">AP228/365</f>
        <v>0.0120892047905439</v>
      </c>
      <c r="AR228" s="0" t="n">
        <f aca="false">AP228*EXP(AB228*AC228)</f>
        <v>4.54694219923262</v>
      </c>
      <c r="AS228" s="0" t="n">
        <f aca="false">AR228/365</f>
        <v>0.0124573758883085</v>
      </c>
      <c r="AT228" s="0" t="n">
        <v>3.02832944E-007</v>
      </c>
      <c r="AU228" s="0" t="n">
        <f aca="false">AT228*W228</f>
        <v>0.255800565133248</v>
      </c>
      <c r="AV228" s="0" t="n">
        <f aca="false">AU228/365</f>
        <v>0.000700823466118487</v>
      </c>
      <c r="AW228" s="0" t="n">
        <f aca="false">AU228*EXP(AB228*AC228)</f>
        <v>0.263590852129427</v>
      </c>
      <c r="AX228" s="0" t="n">
        <f aca="false">AW228/365</f>
        <v>0.000722166718162814</v>
      </c>
      <c r="AY228" s="0" t="n">
        <f aca="false">AW228+AR228+AM228+AG228</f>
        <v>11.3693221085407</v>
      </c>
      <c r="AZ228" s="0" t="n">
        <f aca="false">AH228+AN228+AS228+AX228</f>
        <v>0.031148827694632</v>
      </c>
      <c r="BA228" s="0" t="n">
        <f aca="false">AH228*1000000</f>
        <v>6060.07685319036</v>
      </c>
      <c r="BB228" s="0" t="n">
        <f aca="false">BA228*'Dist Horaria'!$H$3</f>
        <v>211.160599236497</v>
      </c>
      <c r="BC228" s="0" t="n">
        <f aca="false">BA228*'Dist Horaria'!$I$3</f>
        <v>205.511855518391</v>
      </c>
      <c r="BD228" s="0" t="n">
        <f aca="false">BA228*'Dist Horaria'!$J$3</f>
        <v>200.180135710024</v>
      </c>
      <c r="BE228" s="0" t="n">
        <f aca="false">BA228*'Dist Horaria'!$K$3</f>
        <v>195.637718670741</v>
      </c>
      <c r="BF228" s="0" t="n">
        <f aca="false">BA228*'Dist Horaria'!$L$3</f>
        <v>192.31829665546</v>
      </c>
      <c r="BG228" s="0" t="n">
        <f aca="false">BA228*'Dist Horaria'!$M$3</f>
        <v>190.228504768612</v>
      </c>
      <c r="BH228" s="0" t="n">
        <f aca="false">BA228*'Dist Horaria'!$N$3</f>
        <v>198.813937872454</v>
      </c>
      <c r="BI228" s="0" t="n">
        <f aca="false">BA228*'Dist Horaria'!$O$3</f>
        <v>198.813937872454</v>
      </c>
      <c r="BJ228" s="0" t="n">
        <f aca="false">BA228*'Dist Horaria'!$P$3</f>
        <v>263.037548398528</v>
      </c>
      <c r="BK228" s="0" t="n">
        <f aca="false">BA228*'Dist Horaria'!$Q$3</f>
        <v>290.858827556064</v>
      </c>
      <c r="BL228" s="0" t="n">
        <f aca="false">BA228*'Dist Horaria'!$R$3</f>
        <v>311.092485125182</v>
      </c>
      <c r="BM228" s="0" t="n">
        <f aca="false">BA228*'Dist Horaria'!$S$3</f>
        <v>321.209313909741</v>
      </c>
      <c r="BN228" s="0" t="n">
        <f aca="false">BA228*'Dist Horaria'!$T$3</f>
        <v>323.73852110588</v>
      </c>
      <c r="BO228" s="0" t="n">
        <f aca="false">BA228*'Dist Horaria'!$U$3</f>
        <v>321.209313909741</v>
      </c>
      <c r="BP228" s="0" t="n">
        <f aca="false">BA228*'Dist Horaria'!$V$3</f>
        <v>316.150899517461</v>
      </c>
      <c r="BQ228" s="0" t="n">
        <f aca="false">BA228*'Dist Horaria'!$W$3</f>
        <v>308.563277929042</v>
      </c>
      <c r="BR228" s="0" t="n">
        <f aca="false">BA228*'Dist Horaria'!$X$3</f>
        <v>302.583326486853</v>
      </c>
      <c r="BS228" s="0" t="n">
        <f aca="false">BA228*'Dist Horaria'!$Y$3</f>
        <v>295.681837994755</v>
      </c>
      <c r="BT228" s="0" t="n">
        <f aca="false">BA228*'Dist Horaria'!$Z$3</f>
        <v>258.116360625512</v>
      </c>
      <c r="BU228" s="0" t="n">
        <f aca="false">BA228*'Dist Horaria'!$AA$3</f>
        <v>245.453916663266</v>
      </c>
      <c r="BV228" s="0" t="n">
        <f aca="false">BA228*'Dist Horaria'!$AB$3</f>
        <v>218.470388188609</v>
      </c>
      <c r="BW228" s="0" t="n">
        <f aca="false">BA228*'Dist Horaria'!$AC$3</f>
        <v>236.783758263062</v>
      </c>
      <c r="BX228" s="0" t="n">
        <f aca="false">BA228*'Dist Horaria'!$AD$3</f>
        <v>230.535135497341</v>
      </c>
      <c r="BY228" s="0" t="n">
        <f aca="false">BA228*'Dist Horaria'!$AE$3</f>
        <v>223.92445735648</v>
      </c>
      <c r="BZ228" s="0" t="n">
        <f aca="false">AN228*1000000</f>
        <v>11909.2082349703</v>
      </c>
      <c r="CA228" s="0" t="n">
        <f aca="false">BZ228*'Dist Horaria'!$H$6</f>
        <v>297.730205874257</v>
      </c>
      <c r="CB228" s="0" t="n">
        <f aca="false">BZ228*'Dist Horaria'!$I$6</f>
        <v>297.730205874257</v>
      </c>
      <c r="CC228" s="0" t="n">
        <f aca="false">BZ228*'Dist Horaria'!$J$6</f>
        <v>297.730205874257</v>
      </c>
      <c r="CD228" s="0" t="n">
        <f aca="false">BZ228*'Dist Horaria'!$K$6</f>
        <v>297.730205874257</v>
      </c>
      <c r="CE228" s="0" t="n">
        <f aca="false">BZ228*'Dist Horaria'!$L$6</f>
        <v>297.730205874257</v>
      </c>
      <c r="CF228" s="0" t="n">
        <f aca="false">BZ228*'Dist Horaria'!$M$6</f>
        <v>793.947215664686</v>
      </c>
      <c r="CG228" s="0" t="n">
        <f aca="false">BZ228*'Dist Horaria'!$N$6</f>
        <v>793.947215664686</v>
      </c>
      <c r="CH228" s="0" t="n">
        <f aca="false">BZ228*'Dist Horaria'!$O$6</f>
        <v>793.947215664686</v>
      </c>
      <c r="CI228" s="0" t="n">
        <f aca="false">BZ228*'Dist Horaria'!$P$6</f>
        <v>521.02786027995</v>
      </c>
      <c r="CJ228" s="0" t="n">
        <f aca="false">BZ228*'Dist Horaria'!$Q$6</f>
        <v>521.02786027995</v>
      </c>
      <c r="CK228" s="0" t="n">
        <f aca="false">BZ228*'Dist Horaria'!$R$6</f>
        <v>521.02786027995</v>
      </c>
      <c r="CL228" s="0" t="n">
        <f aca="false">BZ228*'Dist Horaria'!$S$6</f>
        <v>521.02786027995</v>
      </c>
      <c r="CM228" s="0" t="n">
        <f aca="false">BZ228*'Dist Horaria'!$T$6</f>
        <v>521.02786027995</v>
      </c>
      <c r="CN228" s="0" t="n">
        <f aca="false">BZ228*'Dist Horaria'!$U$6</f>
        <v>521.02786027995</v>
      </c>
      <c r="CO228" s="0" t="n">
        <f aca="false">BZ228*'Dist Horaria'!$V$6</f>
        <v>521.02786027995</v>
      </c>
      <c r="CP228" s="0" t="n">
        <f aca="false">BZ228*'Dist Horaria'!$W$6</f>
        <v>521.02786027995</v>
      </c>
      <c r="CQ228" s="0" t="n">
        <f aca="false">BZ228*'Dist Horaria'!$X$6</f>
        <v>793.947215664686</v>
      </c>
      <c r="CR228" s="0" t="n">
        <f aca="false">BZ228*'Dist Horaria'!$Y$6</f>
        <v>793.947215664686</v>
      </c>
      <c r="CS228" s="0" t="n">
        <f aca="false">BZ228*'Dist Horaria'!$Z$6</f>
        <v>793.947215664686</v>
      </c>
      <c r="CT228" s="0" t="n">
        <f aca="false">BZ228*'Dist Horaria'!$AA$6</f>
        <v>297.730205874257</v>
      </c>
      <c r="CU228" s="0" t="n">
        <f aca="false">BZ228*'Dist Horaria'!$AB$6</f>
        <v>297.730205874257</v>
      </c>
      <c r="CV228" s="0" t="n">
        <f aca="false">BZ228*'Dist Horaria'!$AC$6</f>
        <v>297.730205874257</v>
      </c>
      <c r="CW228" s="0" t="n">
        <f aca="false">BZ228*'Dist Horaria'!$AD$6</f>
        <v>297.730205874257</v>
      </c>
      <c r="CX228" s="0" t="n">
        <f aca="false">BZ228*'Dist Horaria'!$AE$6</f>
        <v>297.730205874257</v>
      </c>
      <c r="CY228" s="0" t="n">
        <f aca="false">AS228*1000000</f>
        <v>12457.3758883085</v>
      </c>
      <c r="CZ228" s="0" t="n">
        <f aca="false">CY228*'Dist Horaria'!$H$6</f>
        <v>311.434397207714</v>
      </c>
      <c r="DA228" s="0" t="n">
        <f aca="false">CY228*'Dist Horaria'!$I$6</f>
        <v>311.434397207714</v>
      </c>
      <c r="DB228" s="0" t="n">
        <f aca="false">CY228*'Dist Horaria'!$J$6</f>
        <v>311.434397207714</v>
      </c>
      <c r="DC228" s="0" t="n">
        <f aca="false">CY228*'Dist Horaria'!$K$6</f>
        <v>311.434397207714</v>
      </c>
      <c r="DD228" s="0" t="n">
        <f aca="false">CY228*'Dist Horaria'!$L$6</f>
        <v>311.434397207714</v>
      </c>
      <c r="DE228" s="0" t="n">
        <f aca="false">CY228*'Dist Horaria'!$M$6</f>
        <v>830.491725887237</v>
      </c>
      <c r="DF228" s="0" t="n">
        <f aca="false">CY228*'Dist Horaria'!$N$6</f>
        <v>830.491725887237</v>
      </c>
      <c r="DG228" s="0" t="n">
        <f aca="false">CY228*'Dist Horaria'!$O$6</f>
        <v>830.491725887237</v>
      </c>
      <c r="DH228" s="0" t="n">
        <f aca="false">CY228*'Dist Horaria'!$P$6</f>
        <v>545.010195113499</v>
      </c>
      <c r="DI228" s="0" t="n">
        <f aca="false">CY228*'Dist Horaria'!$Q$6</f>
        <v>545.010195113499</v>
      </c>
      <c r="DJ228" s="0" t="n">
        <f aca="false">CY228*'Dist Horaria'!$R$6</f>
        <v>545.010195113499</v>
      </c>
      <c r="DK228" s="0" t="n">
        <f aca="false">CY228*'Dist Horaria'!$S$6</f>
        <v>545.010195113499</v>
      </c>
      <c r="DL228" s="0" t="n">
        <f aca="false">CY228*'Dist Horaria'!$T$6</f>
        <v>545.010195113499</v>
      </c>
      <c r="DM228" s="0" t="n">
        <f aca="false">CY228*'Dist Horaria'!$U$6</f>
        <v>545.010195113499</v>
      </c>
      <c r="DN228" s="0" t="n">
        <f aca="false">CY228*'Dist Horaria'!$V$6</f>
        <v>545.010195113499</v>
      </c>
      <c r="DO228" s="0" t="n">
        <f aca="false">CY228*'Dist Horaria'!$W$6</f>
        <v>545.010195113499</v>
      </c>
      <c r="DP228" s="0" t="n">
        <f aca="false">CY228*'Dist Horaria'!$X$6</f>
        <v>830.491725887237</v>
      </c>
      <c r="DQ228" s="0" t="n">
        <f aca="false">CY228*'Dist Horaria'!$Y$6</f>
        <v>830.491725887237</v>
      </c>
      <c r="DR228" s="0" t="n">
        <f aca="false">CY228*'Dist Horaria'!$Z$6</f>
        <v>830.491725887237</v>
      </c>
      <c r="DS228" s="0" t="n">
        <f aca="false">CY228*'Dist Horaria'!$AA$6</f>
        <v>311.434397207714</v>
      </c>
      <c r="DT228" s="0" t="n">
        <f aca="false">CY228*'Dist Horaria'!$AB$6</f>
        <v>311.434397207714</v>
      </c>
      <c r="DU228" s="0" t="n">
        <f aca="false">CY228*'Dist Horaria'!$AC$6</f>
        <v>311.434397207714</v>
      </c>
      <c r="DV228" s="0" t="n">
        <f aca="false">CY228*'Dist Horaria'!$AD$6</f>
        <v>311.434397207714</v>
      </c>
      <c r="DW228" s="0" t="n">
        <f aca="false">CY228*'Dist Horaria'!$AE$6</f>
        <v>311.434397207714</v>
      </c>
      <c r="DX228" s="0" t="n">
        <f aca="false">AX228*1000000</f>
        <v>722.166718162814</v>
      </c>
      <c r="DY228" s="0" t="n">
        <f aca="false">DX228*'Dist Horaria'!$H$6</f>
        <v>18.0541679540704</v>
      </c>
      <c r="DZ228" s="0" t="n">
        <f aca="false">DX228*'Dist Horaria'!$I$6</f>
        <v>18.0541679540704</v>
      </c>
      <c r="EA228" s="0" t="n">
        <f aca="false">DX228*'Dist Horaria'!$J$6</f>
        <v>18.0541679540704</v>
      </c>
      <c r="EB228" s="0" t="n">
        <f aca="false">DX228*'Dist Horaria'!$K$6</f>
        <v>18.0541679540704</v>
      </c>
      <c r="EC228" s="0" t="n">
        <f aca="false">DX228*'Dist Horaria'!$L$6</f>
        <v>18.0541679540704</v>
      </c>
      <c r="ED228" s="0" t="n">
        <f aca="false">DX228*'Dist Horaria'!$M$6</f>
        <v>48.144447877521</v>
      </c>
      <c r="EE228" s="0" t="n">
        <f aca="false">DX228*'Dist Horaria'!$N$6</f>
        <v>48.144447877521</v>
      </c>
      <c r="EF228" s="0" t="n">
        <f aca="false">DX228*'Dist Horaria'!$O$6</f>
        <v>48.144447877521</v>
      </c>
      <c r="EG228" s="0" t="n">
        <f aca="false">DX228*'Dist Horaria'!$P$6</f>
        <v>31.5947939196231</v>
      </c>
      <c r="EH228" s="0" t="n">
        <f aca="false">DX228*'Dist Horaria'!$Q$6</f>
        <v>31.5947939196231</v>
      </c>
      <c r="EI228" s="0" t="n">
        <f aca="false">DX228*'Dist Horaria'!$R$6</f>
        <v>31.5947939196231</v>
      </c>
      <c r="EJ228" s="0" t="n">
        <f aca="false">DX228*'Dist Horaria'!$S$6</f>
        <v>31.5947939196231</v>
      </c>
      <c r="EK228" s="0" t="n">
        <f aca="false">DX228*'Dist Horaria'!$T$6</f>
        <v>31.5947939196231</v>
      </c>
      <c r="EL228" s="0" t="n">
        <f aca="false">DX228*'Dist Horaria'!$U$6</f>
        <v>31.5947939196231</v>
      </c>
      <c r="EM228" s="0" t="n">
        <f aca="false">DX228*'Dist Horaria'!$V$6</f>
        <v>31.5947939196231</v>
      </c>
      <c r="EN228" s="0" t="n">
        <f aca="false">DX228*'Dist Horaria'!$W$6</f>
        <v>31.5947939196231</v>
      </c>
      <c r="EO228" s="0" t="n">
        <f aca="false">DX228*'Dist Horaria'!$X$6</f>
        <v>48.144447877521</v>
      </c>
      <c r="EP228" s="0" t="n">
        <f aca="false">DX228*'Dist Horaria'!$Y$6</f>
        <v>48.144447877521</v>
      </c>
      <c r="EQ228" s="0" t="n">
        <f aca="false">DX228*'Dist Horaria'!$Z$6</f>
        <v>48.144447877521</v>
      </c>
      <c r="ER228" s="0" t="n">
        <f aca="false">DX228*'Dist Horaria'!$AA$6</f>
        <v>18.0541679540704</v>
      </c>
      <c r="ES228" s="0" t="n">
        <f aca="false">DX228*'Dist Horaria'!$AB$6</f>
        <v>18.0541679540704</v>
      </c>
      <c r="ET228" s="0" t="n">
        <f aca="false">DX228*'Dist Horaria'!$AC$6</f>
        <v>18.0541679540704</v>
      </c>
      <c r="EU228" s="0" t="n">
        <f aca="false">DX228*'Dist Horaria'!$AD$6</f>
        <v>18.0541679540704</v>
      </c>
      <c r="EV228" s="0" t="n">
        <f aca="false">DX228*'Dist Horaria'!$AE$6</f>
        <v>18.0541679540704</v>
      </c>
      <c r="EW228" s="0" t="n">
        <f aca="false">BB228+CA228+CZ228+DY228</f>
        <v>838.379370272538</v>
      </c>
      <c r="EX228" s="0" t="n">
        <f aca="false">BC228+CB228+DA228+DZ228</f>
        <v>832.730626554433</v>
      </c>
      <c r="EY228" s="0" t="n">
        <f aca="false">BD228+CC228+DB228+EA228</f>
        <v>827.398906746065</v>
      </c>
      <c r="EZ228" s="0" t="n">
        <f aca="false">BE228+CD228+DC228+EB228</f>
        <v>822.856489706782</v>
      </c>
      <c r="FA228" s="0" t="n">
        <f aca="false">BF228+CE228+DD228+EC228</f>
        <v>819.537067691502</v>
      </c>
      <c r="FB228" s="0" t="n">
        <f aca="false">BG228+CF228+DE228+ED228</f>
        <v>1862.81189419806</v>
      </c>
      <c r="FC228" s="0" t="n">
        <f aca="false">BH228+CG228+DF228+EE228</f>
        <v>1871.3973273019</v>
      </c>
      <c r="FD228" s="0" t="n">
        <f aca="false">BI228+CH228+DG228+EF228</f>
        <v>1871.3973273019</v>
      </c>
      <c r="FE228" s="0" t="n">
        <f aca="false">BJ228+CI228+DH228+EG228</f>
        <v>1360.6703977116</v>
      </c>
      <c r="FF228" s="0" t="n">
        <f aca="false">BK228+CJ228+DI228+EH228</f>
        <v>1388.49167686914</v>
      </c>
      <c r="FG228" s="0" t="n">
        <f aca="false">BL228+CK228+DJ228+EI228</f>
        <v>1408.72533443825</v>
      </c>
      <c r="FH228" s="0" t="n">
        <f aca="false">BM228+CL228+DK228+EJ228</f>
        <v>1418.84216322281</v>
      </c>
      <c r="FI228" s="0" t="n">
        <f aca="false">BN228+CM228+DL228+EK228</f>
        <v>1421.37137041895</v>
      </c>
      <c r="FJ228" s="0" t="n">
        <f aca="false">BO228+CN228+DM228+EL228</f>
        <v>1418.84216322281</v>
      </c>
      <c r="FK228" s="0" t="n">
        <f aca="false">BP228+CO228+DN228+EM228</f>
        <v>1413.78374883053</v>
      </c>
      <c r="FL228" s="0" t="n">
        <f aca="false">BQ228+CP228+DO228+EN228</f>
        <v>1406.19612724211</v>
      </c>
      <c r="FM228" s="0" t="n">
        <f aca="false">BR228+CQ228+DP228+EO228</f>
        <v>1975.1667159163</v>
      </c>
      <c r="FN228" s="0" t="n">
        <f aca="false">BS228+CR228+DQ228+EP228</f>
        <v>1968.2652274242</v>
      </c>
      <c r="FO228" s="0" t="n">
        <f aca="false">BT228+CS228+DR228+EQ228</f>
        <v>1930.69975005496</v>
      </c>
      <c r="FP228" s="0" t="n">
        <f aca="false">BU228+CT228+DS228+ER228</f>
        <v>872.672687699307</v>
      </c>
      <c r="FQ228" s="0" t="n">
        <f aca="false">BV228+CU228+DT228+ES228</f>
        <v>845.689159224651</v>
      </c>
      <c r="FR228" s="0" t="n">
        <f aca="false">BW228+CV228+DU228+ET228</f>
        <v>864.002529299104</v>
      </c>
      <c r="FS228" s="0" t="n">
        <f aca="false">BX228+CW228+DV228+EU228</f>
        <v>857.753906533382</v>
      </c>
      <c r="FT228" s="0" t="n">
        <f aca="false">BY228+CX228+DW228+EV228</f>
        <v>851.143228392522</v>
      </c>
      <c r="FU228" s="0" t="n">
        <f aca="false">AM228*'Dist Horaria'!$H$10</f>
        <v>0.392309514372119</v>
      </c>
      <c r="FV228" s="0" t="n">
        <f aca="false">AM228*'Dist Horaria'!$I$10</f>
        <v>0.367158408989825</v>
      </c>
      <c r="FW228" s="0" t="n">
        <f aca="false">AM228*'Dist Horaria'!$J$10</f>
        <v>0.365568946722412</v>
      </c>
      <c r="FX228" s="0" t="n">
        <f aca="false">AM228*'Dist Horaria'!$K$10</f>
        <v>0.355055309441636</v>
      </c>
      <c r="FY228" s="0" t="n">
        <f aca="false">AM228*'Dist Horaria'!$L$10</f>
        <v>0.355197396915818</v>
      </c>
      <c r="FZ228" s="0" t="n">
        <f aca="false">AM228*'Dist Horaria'!$M$10</f>
        <v>0.380075832010288</v>
      </c>
      <c r="GA228" s="0" t="n">
        <f aca="false">AM228*'Dist Horaria'!$N$10</f>
        <v>0.359567447138185</v>
      </c>
      <c r="GB228" s="0" t="n">
        <f aca="false">AM228*'Dist Horaria'!$O$10</f>
        <v>0.35343030072307</v>
      </c>
      <c r="GC228" s="0" t="n">
        <f aca="false">AM228*'Dist Horaria'!$P$10</f>
        <v>0.358914729730837</v>
      </c>
      <c r="GD228" s="0" t="n">
        <f aca="false">AM228*'Dist Horaria'!$Q$10</f>
        <v>0.324805721997016</v>
      </c>
      <c r="GE228" s="0" t="n">
        <f aca="false">AM228*'Dist Horaria'!$R$10</f>
        <v>0.396311759613742</v>
      </c>
      <c r="GF228" s="0" t="n">
        <f aca="false">AM228*'Dist Horaria'!$S$10</f>
        <v>0.338465638109207</v>
      </c>
      <c r="GG228" s="0" t="n">
        <f aca="false">AR228*'Dist Horaria'!$H$10</f>
        <v>0.410367086431709</v>
      </c>
      <c r="GH228" s="0" t="n">
        <f aca="false">AR228*'Dist Horaria'!$I$10</f>
        <v>0.384058303549428</v>
      </c>
      <c r="GI228" s="0" t="n">
        <f aca="false">AR228*'Dist Horaria'!$J$10</f>
        <v>0.382395680095814</v>
      </c>
      <c r="GJ228" s="0" t="n">
        <f aca="false">AR228*'Dist Horaria'!$K$10</f>
        <v>0.371398111745688</v>
      </c>
      <c r="GK228" s="0" t="n">
        <f aca="false">AR228*'Dist Horaria'!$L$10</f>
        <v>0.371546739348798</v>
      </c>
      <c r="GL228" s="0" t="n">
        <f aca="false">AR228*'Dist Horaria'!$M$10</f>
        <v>0.397570301232169</v>
      </c>
      <c r="GM228" s="0" t="n">
        <f aca="false">AR228*'Dist Horaria'!$N$10</f>
        <v>0.376117938138569</v>
      </c>
      <c r="GN228" s="0" t="n">
        <f aca="false">AR228*'Dist Horaria'!$O$10</f>
        <v>0.369698305677178</v>
      </c>
      <c r="GO228" s="0" t="n">
        <f aca="false">AR228*'Dist Horaria'!$P$10</f>
        <v>0.375435176872517</v>
      </c>
      <c r="GP228" s="0" t="n">
        <f aca="false">AR228*'Dist Horaria'!$Q$10</f>
        <v>0.339756169323575</v>
      </c>
      <c r="GQ228" s="0" t="n">
        <f aca="false">AR228*'Dist Horaria'!$R$10</f>
        <v>0.414553550585194</v>
      </c>
      <c r="GR228" s="0" t="n">
        <f aca="false">AR228*'Dist Horaria'!$S$10</f>
        <v>0.35404483623198</v>
      </c>
      <c r="GS228" s="0" t="n">
        <f aca="false">AW228*'Dist Horaria'!$H$10</f>
        <v>0.0237893963148817</v>
      </c>
      <c r="GT228" s="0" t="n">
        <f aca="false">AW228*'Dist Horaria'!$I$10</f>
        <v>0.0222642494811263</v>
      </c>
      <c r="GU228" s="0" t="n">
        <f aca="false">AW228*'Dist Horaria'!$J$10</f>
        <v>0.0221678655128008</v>
      </c>
      <c r="GV228" s="0" t="n">
        <f aca="false">AW228*'Dist Horaria'!$K$10</f>
        <v>0.0215303253185906</v>
      </c>
      <c r="GW228" s="0" t="n">
        <f aca="false">AW228*'Dist Horaria'!$L$10</f>
        <v>0.0215389414115245</v>
      </c>
      <c r="GX228" s="0" t="n">
        <f aca="false">AW228*'Dist Horaria'!$M$10</f>
        <v>0.0230475536946185</v>
      </c>
      <c r="GY228" s="0" t="n">
        <f aca="false">AW228*'Dist Horaria'!$N$10</f>
        <v>0.0218039384428156</v>
      </c>
      <c r="GZ228" s="0" t="n">
        <f aca="false">AW228*'Dist Horaria'!$O$10</f>
        <v>0.0214317858363582</v>
      </c>
      <c r="HA228" s="0" t="n">
        <f aca="false">AW228*'Dist Horaria'!$P$10</f>
        <v>0.0217643580795662</v>
      </c>
      <c r="HB228" s="0" t="n">
        <f aca="false">AW228*'Dist Horaria'!$Q$10</f>
        <v>0.0196960098158594</v>
      </c>
      <c r="HC228" s="0" t="n">
        <f aca="false">AW228*'Dist Horaria'!$R$10</f>
        <v>0.0240320898889967</v>
      </c>
      <c r="HD228" s="0" t="n">
        <f aca="false">AW228*'Dist Horaria'!$S$10</f>
        <v>0.0205243383322887</v>
      </c>
    </row>
    <row r="229" customFormat="false" ht="13.8" hidden="false" customHeight="false" outlineLevel="0" collapsed="false">
      <c r="A229" s="0" t="n">
        <v>4.63385441276243</v>
      </c>
      <c r="B229" s="0" t="n">
        <v>-74.1001677482325</v>
      </c>
      <c r="C229" s="0" t="n">
        <v>29</v>
      </c>
      <c r="D229" s="0" t="n">
        <v>28</v>
      </c>
      <c r="E229" s="0" t="n">
        <v>2357</v>
      </c>
      <c r="F229" s="0" t="n">
        <v>132</v>
      </c>
      <c r="G229" s="0" t="s">
        <v>687</v>
      </c>
      <c r="H229" s="1" t="n">
        <v>37362</v>
      </c>
      <c r="I229" s="0" t="s">
        <v>1213</v>
      </c>
      <c r="J229" s="0" t="s">
        <v>1214</v>
      </c>
      <c r="L229" s="0" t="s">
        <v>1215</v>
      </c>
      <c r="M229" s="0" t="s">
        <v>687</v>
      </c>
      <c r="N229" s="0" t="n">
        <v>11</v>
      </c>
      <c r="O229" s="0" t="s">
        <v>200</v>
      </c>
      <c r="P229" s="0" t="s">
        <v>85</v>
      </c>
      <c r="Q229" s="0" t="s">
        <v>86</v>
      </c>
      <c r="R229" s="0" t="s">
        <v>87</v>
      </c>
      <c r="S229" s="0" t="n">
        <v>365</v>
      </c>
      <c r="T229" s="0" t="n">
        <v>24</v>
      </c>
      <c r="U229" s="0" t="n">
        <v>3</v>
      </c>
      <c r="V229" s="0" t="n">
        <v>70391</v>
      </c>
      <c r="W229" s="0" t="n">
        <f aca="false">V229*12</f>
        <v>844692</v>
      </c>
      <c r="X229" s="0" t="n">
        <v>1</v>
      </c>
      <c r="Y229" s="0" t="s">
        <v>176</v>
      </c>
      <c r="Z229" s="0" t="n">
        <v>22095.88</v>
      </c>
      <c r="AB229" s="0" t="n">
        <v>0.005</v>
      </c>
      <c r="AC229" s="0" t="n">
        <v>10</v>
      </c>
      <c r="AD229" s="0" t="n">
        <v>3282.89899230255</v>
      </c>
      <c r="AE229" s="0" t="n">
        <v>1.49043614250536</v>
      </c>
      <c r="AF229" s="0" t="n">
        <f aca="false">AE229/S229</f>
        <v>0.0040833866917955</v>
      </c>
      <c r="AG229" s="0" t="n">
        <f aca="false">AE229*EXP(AB229*AC229)</f>
        <v>1.56685243761006</v>
      </c>
      <c r="AH229" s="0" t="n">
        <f aca="false">AG229/S229</f>
        <v>0.00429274640441112</v>
      </c>
      <c r="AI229" s="0" t="s">
        <v>90</v>
      </c>
      <c r="AJ229" s="0" t="n">
        <f aca="false">IF(AI229="A",'FE DISTRIBUCIÓN'!$C$2,'FE DISTRIBUCIÓN'!$C$3)</f>
        <v>4.994E-006</v>
      </c>
      <c r="AK229" s="0" t="n">
        <f aca="false">W229*AJ229</f>
        <v>4.218391848</v>
      </c>
      <c r="AL229" s="0" t="n">
        <f aca="false">AK229/365</f>
        <v>0.011557237939726</v>
      </c>
      <c r="AM229" s="0" t="n">
        <f aca="false">AK229*EXP(AB229*AC229)</f>
        <v>4.43467342299064</v>
      </c>
      <c r="AN229" s="0" t="n">
        <f aca="false">AM229/365</f>
        <v>0.0121497901999744</v>
      </c>
      <c r="AO229" s="0" t="n">
        <v>5.223868284E-006</v>
      </c>
      <c r="AP229" s="0" t="n">
        <f aca="false">AO229*W229</f>
        <v>4.41255974854853</v>
      </c>
      <c r="AQ229" s="0" t="n">
        <f aca="false">AP229/365</f>
        <v>0.0120892047905439</v>
      </c>
      <c r="AR229" s="0" t="n">
        <f aca="false">AP229*EXP(AB229*AC229)</f>
        <v>4.63879652468133</v>
      </c>
      <c r="AS229" s="0" t="n">
        <f aca="false">AR229/365</f>
        <v>0.0127090315744694</v>
      </c>
      <c r="AT229" s="0" t="n">
        <v>3.02832944E-007</v>
      </c>
      <c r="AU229" s="0" t="n">
        <f aca="false">AT229*W229</f>
        <v>0.255800565133248</v>
      </c>
      <c r="AV229" s="0" t="n">
        <f aca="false">AU229/365</f>
        <v>0.000700823466118488</v>
      </c>
      <c r="AW229" s="0" t="n">
        <f aca="false">AU229*EXP(AB229*AC229)</f>
        <v>0.268915740561236</v>
      </c>
      <c r="AX229" s="0" t="n">
        <f aca="false">AW229/365</f>
        <v>0.000736755453592428</v>
      </c>
      <c r="AY229" s="0" t="n">
        <f aca="false">AW229+AR229+AM229+AG229</f>
        <v>10.9092381258433</v>
      </c>
      <c r="AZ229" s="0" t="n">
        <f aca="false">AH229+AN229+AS229+AX229</f>
        <v>0.0298883236324473</v>
      </c>
      <c r="BA229" s="0" t="n">
        <f aca="false">AH229*1000000</f>
        <v>4292.74640441112</v>
      </c>
      <c r="BB229" s="0" t="n">
        <f aca="false">BA229*'Dist Horaria'!$H$3</f>
        <v>149.578780118698</v>
      </c>
      <c r="BC229" s="0" t="n">
        <f aca="false">BA229*'Dist Horaria'!$I$3</f>
        <v>145.577407714885</v>
      </c>
      <c r="BD229" s="0" t="n">
        <f aca="false">BA229*'Dist Horaria'!$J$3</f>
        <v>141.800603956259</v>
      </c>
      <c r="BE229" s="0" t="n">
        <f aca="false">BA229*'Dist Horaria'!$K$3</f>
        <v>138.582914662029</v>
      </c>
      <c r="BF229" s="0" t="n">
        <f aca="false">BA229*'Dist Horaria'!$L$3</f>
        <v>136.231552250954</v>
      </c>
      <c r="BG229" s="0" t="n">
        <f aca="false">BA229*'Dist Horaria'!$M$3</f>
        <v>134.751216798853</v>
      </c>
      <c r="BH229" s="0" t="n">
        <f aca="false">BA229*'Dist Horaria'!$N$3</f>
        <v>140.832837210552</v>
      </c>
      <c r="BI229" s="0" t="n">
        <f aca="false">BA229*'Dist Horaria'!$O$3</f>
        <v>140.832837210552</v>
      </c>
      <c r="BJ229" s="0" t="n">
        <f aca="false">BA229*'Dist Horaria'!$P$3</f>
        <v>186.326595762304</v>
      </c>
      <c r="BK229" s="0" t="n">
        <f aca="false">BA229*'Dist Horaria'!$Q$3</f>
        <v>206.034216467933</v>
      </c>
      <c r="BL229" s="0" t="n">
        <f aca="false">BA229*'Dist Horaria'!$R$3</f>
        <v>220.367031526571</v>
      </c>
      <c r="BM229" s="0" t="n">
        <f aca="false">BA229*'Dist Horaria'!$S$3</f>
        <v>227.533439055891</v>
      </c>
      <c r="BN229" s="0" t="n">
        <f aca="false">BA229*'Dist Horaria'!$T$3</f>
        <v>229.325040938221</v>
      </c>
      <c r="BO229" s="0" t="n">
        <f aca="false">BA229*'Dist Horaria'!$U$3</f>
        <v>227.533439055891</v>
      </c>
      <c r="BP229" s="0" t="n">
        <f aca="false">BA229*'Dist Horaria'!$V$3</f>
        <v>223.950235291231</v>
      </c>
      <c r="BQ229" s="0" t="n">
        <f aca="false">BA229*'Dist Horaria'!$W$3</f>
        <v>218.575429644242</v>
      </c>
      <c r="BR229" s="0" t="n">
        <f aca="false">BA229*'Dist Horaria'!$X$3</f>
        <v>214.339441277444</v>
      </c>
      <c r="BS229" s="0" t="n">
        <f aca="false">BA229*'Dist Horaria'!$Y$3</f>
        <v>209.45066830851</v>
      </c>
      <c r="BT229" s="0" t="n">
        <f aca="false">BA229*'Dist Horaria'!$Z$3</f>
        <v>182.840598533256</v>
      </c>
      <c r="BU229" s="0" t="n">
        <f aca="false">BA229*'Dist Horaria'!$AA$3</f>
        <v>173.870966281583</v>
      </c>
      <c r="BV229" s="0" t="n">
        <f aca="false">BA229*'Dist Horaria'!$AB$3</f>
        <v>154.756778847322</v>
      </c>
      <c r="BW229" s="0" t="n">
        <f aca="false">BA229*'Dist Horaria'!$AC$3</f>
        <v>167.729329434427</v>
      </c>
      <c r="BX229" s="0" t="n">
        <f aca="false">BA229*'Dist Horaria'!$AD$3</f>
        <v>163.303023702685</v>
      </c>
      <c r="BY229" s="0" t="n">
        <f aca="false">BA229*'Dist Horaria'!$AE$3</f>
        <v>158.620250611292</v>
      </c>
      <c r="BZ229" s="0" t="n">
        <f aca="false">AN229*1000000</f>
        <v>12149.7901999744</v>
      </c>
      <c r="CA229" s="0" t="n">
        <f aca="false">BZ229*'Dist Horaria'!$H$6</f>
        <v>303.744754999359</v>
      </c>
      <c r="CB229" s="0" t="n">
        <f aca="false">BZ229*'Dist Horaria'!$I$6</f>
        <v>303.744754999359</v>
      </c>
      <c r="CC229" s="0" t="n">
        <f aca="false">BZ229*'Dist Horaria'!$J$6</f>
        <v>303.744754999359</v>
      </c>
      <c r="CD229" s="0" t="n">
        <f aca="false">BZ229*'Dist Horaria'!$K$6</f>
        <v>303.744754999359</v>
      </c>
      <c r="CE229" s="0" t="n">
        <f aca="false">BZ229*'Dist Horaria'!$L$6</f>
        <v>303.744754999359</v>
      </c>
      <c r="CF229" s="0" t="n">
        <f aca="false">BZ229*'Dist Horaria'!$M$6</f>
        <v>809.986013331624</v>
      </c>
      <c r="CG229" s="0" t="n">
        <f aca="false">BZ229*'Dist Horaria'!$N$6</f>
        <v>809.986013331624</v>
      </c>
      <c r="CH229" s="0" t="n">
        <f aca="false">BZ229*'Dist Horaria'!$O$6</f>
        <v>809.986013331624</v>
      </c>
      <c r="CI229" s="0" t="n">
        <f aca="false">BZ229*'Dist Horaria'!$P$6</f>
        <v>531.553321248878</v>
      </c>
      <c r="CJ229" s="0" t="n">
        <f aca="false">BZ229*'Dist Horaria'!$Q$6</f>
        <v>531.553321248878</v>
      </c>
      <c r="CK229" s="0" t="n">
        <f aca="false">BZ229*'Dist Horaria'!$R$6</f>
        <v>531.553321248878</v>
      </c>
      <c r="CL229" s="0" t="n">
        <f aca="false">BZ229*'Dist Horaria'!$S$6</f>
        <v>531.553321248878</v>
      </c>
      <c r="CM229" s="0" t="n">
        <f aca="false">BZ229*'Dist Horaria'!$T$6</f>
        <v>531.553321248878</v>
      </c>
      <c r="CN229" s="0" t="n">
        <f aca="false">BZ229*'Dist Horaria'!$U$6</f>
        <v>531.553321248878</v>
      </c>
      <c r="CO229" s="0" t="n">
        <f aca="false">BZ229*'Dist Horaria'!$V$6</f>
        <v>531.553321248878</v>
      </c>
      <c r="CP229" s="0" t="n">
        <f aca="false">BZ229*'Dist Horaria'!$W$6</f>
        <v>531.553321248878</v>
      </c>
      <c r="CQ229" s="0" t="n">
        <f aca="false">BZ229*'Dist Horaria'!$X$6</f>
        <v>809.986013331624</v>
      </c>
      <c r="CR229" s="0" t="n">
        <f aca="false">BZ229*'Dist Horaria'!$Y$6</f>
        <v>809.986013331624</v>
      </c>
      <c r="CS229" s="0" t="n">
        <f aca="false">BZ229*'Dist Horaria'!$Z$6</f>
        <v>809.986013331624</v>
      </c>
      <c r="CT229" s="0" t="n">
        <f aca="false">BZ229*'Dist Horaria'!$AA$6</f>
        <v>303.744754999359</v>
      </c>
      <c r="CU229" s="0" t="n">
        <f aca="false">BZ229*'Dist Horaria'!$AB$6</f>
        <v>303.744754999359</v>
      </c>
      <c r="CV229" s="0" t="n">
        <f aca="false">BZ229*'Dist Horaria'!$AC$6</f>
        <v>303.744754999359</v>
      </c>
      <c r="CW229" s="0" t="n">
        <f aca="false">BZ229*'Dist Horaria'!$AD$6</f>
        <v>303.744754999359</v>
      </c>
      <c r="CX229" s="0" t="n">
        <f aca="false">BZ229*'Dist Horaria'!$AE$6</f>
        <v>303.744754999359</v>
      </c>
      <c r="CY229" s="0" t="n">
        <f aca="false">AS229*1000000</f>
        <v>12709.0315744694</v>
      </c>
      <c r="CZ229" s="0" t="n">
        <f aca="false">CY229*'Dist Horaria'!$H$6</f>
        <v>317.725789361735</v>
      </c>
      <c r="DA229" s="0" t="n">
        <f aca="false">CY229*'Dist Horaria'!$I$6</f>
        <v>317.725789361735</v>
      </c>
      <c r="DB229" s="0" t="n">
        <f aca="false">CY229*'Dist Horaria'!$J$6</f>
        <v>317.725789361735</v>
      </c>
      <c r="DC229" s="0" t="n">
        <f aca="false">CY229*'Dist Horaria'!$K$6</f>
        <v>317.725789361735</v>
      </c>
      <c r="DD229" s="0" t="n">
        <f aca="false">CY229*'Dist Horaria'!$L$6</f>
        <v>317.725789361735</v>
      </c>
      <c r="DE229" s="0" t="n">
        <f aca="false">CY229*'Dist Horaria'!$M$6</f>
        <v>847.268771631292</v>
      </c>
      <c r="DF229" s="0" t="n">
        <f aca="false">CY229*'Dist Horaria'!$N$6</f>
        <v>847.268771631292</v>
      </c>
      <c r="DG229" s="0" t="n">
        <f aca="false">CY229*'Dist Horaria'!$O$6</f>
        <v>847.268771631292</v>
      </c>
      <c r="DH229" s="0" t="n">
        <f aca="false">CY229*'Dist Horaria'!$P$6</f>
        <v>556.020131383036</v>
      </c>
      <c r="DI229" s="0" t="n">
        <f aca="false">CY229*'Dist Horaria'!$Q$6</f>
        <v>556.020131383036</v>
      </c>
      <c r="DJ229" s="0" t="n">
        <f aca="false">CY229*'Dist Horaria'!$R$6</f>
        <v>556.020131383036</v>
      </c>
      <c r="DK229" s="0" t="n">
        <f aca="false">CY229*'Dist Horaria'!$S$6</f>
        <v>556.020131383036</v>
      </c>
      <c r="DL229" s="0" t="n">
        <f aca="false">CY229*'Dist Horaria'!$T$6</f>
        <v>556.020131383036</v>
      </c>
      <c r="DM229" s="0" t="n">
        <f aca="false">CY229*'Dist Horaria'!$U$6</f>
        <v>556.020131383036</v>
      </c>
      <c r="DN229" s="0" t="n">
        <f aca="false">CY229*'Dist Horaria'!$V$6</f>
        <v>556.020131383036</v>
      </c>
      <c r="DO229" s="0" t="n">
        <f aca="false">CY229*'Dist Horaria'!$W$6</f>
        <v>556.020131383036</v>
      </c>
      <c r="DP229" s="0" t="n">
        <f aca="false">CY229*'Dist Horaria'!$X$6</f>
        <v>847.268771631292</v>
      </c>
      <c r="DQ229" s="0" t="n">
        <f aca="false">CY229*'Dist Horaria'!$Y$6</f>
        <v>847.268771631292</v>
      </c>
      <c r="DR229" s="0" t="n">
        <f aca="false">CY229*'Dist Horaria'!$Z$6</f>
        <v>847.268771631292</v>
      </c>
      <c r="DS229" s="0" t="n">
        <f aca="false">CY229*'Dist Horaria'!$AA$6</f>
        <v>317.725789361735</v>
      </c>
      <c r="DT229" s="0" t="n">
        <f aca="false">CY229*'Dist Horaria'!$AB$6</f>
        <v>317.725789361735</v>
      </c>
      <c r="DU229" s="0" t="n">
        <f aca="false">CY229*'Dist Horaria'!$AC$6</f>
        <v>317.725789361735</v>
      </c>
      <c r="DV229" s="0" t="n">
        <f aca="false">CY229*'Dist Horaria'!$AD$6</f>
        <v>317.725789361735</v>
      </c>
      <c r="DW229" s="0" t="n">
        <f aca="false">CY229*'Dist Horaria'!$AE$6</f>
        <v>317.725789361735</v>
      </c>
      <c r="DX229" s="0" t="n">
        <f aca="false">AX229*1000000</f>
        <v>736.755453592428</v>
      </c>
      <c r="DY229" s="0" t="n">
        <f aca="false">DX229*'Dist Horaria'!$H$6</f>
        <v>18.4188863398107</v>
      </c>
      <c r="DZ229" s="0" t="n">
        <f aca="false">DX229*'Dist Horaria'!$I$6</f>
        <v>18.4188863398107</v>
      </c>
      <c r="EA229" s="0" t="n">
        <f aca="false">DX229*'Dist Horaria'!$J$6</f>
        <v>18.4188863398107</v>
      </c>
      <c r="EB229" s="0" t="n">
        <f aca="false">DX229*'Dist Horaria'!$K$6</f>
        <v>18.4188863398107</v>
      </c>
      <c r="EC229" s="0" t="n">
        <f aca="false">DX229*'Dist Horaria'!$L$6</f>
        <v>18.4188863398107</v>
      </c>
      <c r="ED229" s="0" t="n">
        <f aca="false">DX229*'Dist Horaria'!$M$6</f>
        <v>49.1170302394952</v>
      </c>
      <c r="EE229" s="0" t="n">
        <f aca="false">DX229*'Dist Horaria'!$N$6</f>
        <v>49.1170302394952</v>
      </c>
      <c r="EF229" s="0" t="n">
        <f aca="false">DX229*'Dist Horaria'!$O$6</f>
        <v>49.1170302394952</v>
      </c>
      <c r="EG229" s="0" t="n">
        <f aca="false">DX229*'Dist Horaria'!$P$6</f>
        <v>32.2330510946687</v>
      </c>
      <c r="EH229" s="0" t="n">
        <f aca="false">DX229*'Dist Horaria'!$Q$6</f>
        <v>32.2330510946687</v>
      </c>
      <c r="EI229" s="0" t="n">
        <f aca="false">DX229*'Dist Horaria'!$R$6</f>
        <v>32.2330510946687</v>
      </c>
      <c r="EJ229" s="0" t="n">
        <f aca="false">DX229*'Dist Horaria'!$S$6</f>
        <v>32.2330510946687</v>
      </c>
      <c r="EK229" s="0" t="n">
        <f aca="false">DX229*'Dist Horaria'!$T$6</f>
        <v>32.2330510946687</v>
      </c>
      <c r="EL229" s="0" t="n">
        <f aca="false">DX229*'Dist Horaria'!$U$6</f>
        <v>32.2330510946687</v>
      </c>
      <c r="EM229" s="0" t="n">
        <f aca="false">DX229*'Dist Horaria'!$V$6</f>
        <v>32.2330510946687</v>
      </c>
      <c r="EN229" s="0" t="n">
        <f aca="false">DX229*'Dist Horaria'!$W$6</f>
        <v>32.2330510946687</v>
      </c>
      <c r="EO229" s="0" t="n">
        <f aca="false">DX229*'Dist Horaria'!$X$6</f>
        <v>49.1170302394952</v>
      </c>
      <c r="EP229" s="0" t="n">
        <f aca="false">DX229*'Dist Horaria'!$Y$6</f>
        <v>49.1170302394952</v>
      </c>
      <c r="EQ229" s="0" t="n">
        <f aca="false">DX229*'Dist Horaria'!$Z$6</f>
        <v>49.1170302394952</v>
      </c>
      <c r="ER229" s="0" t="n">
        <f aca="false">DX229*'Dist Horaria'!$AA$6</f>
        <v>18.4188863398107</v>
      </c>
      <c r="ES229" s="0" t="n">
        <f aca="false">DX229*'Dist Horaria'!$AB$6</f>
        <v>18.4188863398107</v>
      </c>
      <c r="ET229" s="0" t="n">
        <f aca="false">DX229*'Dist Horaria'!$AC$6</f>
        <v>18.4188863398107</v>
      </c>
      <c r="EU229" s="0" t="n">
        <f aca="false">DX229*'Dist Horaria'!$AD$6</f>
        <v>18.4188863398107</v>
      </c>
      <c r="EV229" s="0" t="n">
        <f aca="false">DX229*'Dist Horaria'!$AE$6</f>
        <v>18.4188863398107</v>
      </c>
      <c r="EW229" s="0" t="n">
        <f aca="false">BB229+CA229+CZ229+DY229</f>
        <v>789.468210819602</v>
      </c>
      <c r="EX229" s="0" t="n">
        <f aca="false">BC229+CB229+DA229+DZ229</f>
        <v>785.46683841579</v>
      </c>
      <c r="EY229" s="0" t="n">
        <f aca="false">BD229+CC229+DB229+EA229</f>
        <v>781.690034657163</v>
      </c>
      <c r="EZ229" s="0" t="n">
        <f aca="false">BE229+CD229+DC229+EB229</f>
        <v>778.472345362934</v>
      </c>
      <c r="FA229" s="0" t="n">
        <f aca="false">BF229+CE229+DD229+EC229</f>
        <v>776.120982951858</v>
      </c>
      <c r="FB229" s="0" t="n">
        <f aca="false">BG229+CF229+DE229+ED229</f>
        <v>1841.12303200126</v>
      </c>
      <c r="FC229" s="0" t="n">
        <f aca="false">BH229+CG229+DF229+EE229</f>
        <v>1847.20465241296</v>
      </c>
      <c r="FD229" s="0" t="n">
        <f aca="false">BI229+CH229+DG229+EF229</f>
        <v>1847.20465241296</v>
      </c>
      <c r="FE229" s="0" t="n">
        <f aca="false">BJ229+CI229+DH229+EG229</f>
        <v>1306.13309948889</v>
      </c>
      <c r="FF229" s="0" t="n">
        <f aca="false">BK229+CJ229+DI229+EH229</f>
        <v>1325.84072019452</v>
      </c>
      <c r="FG229" s="0" t="n">
        <f aca="false">BL229+CK229+DJ229+EI229</f>
        <v>1340.17353525315</v>
      </c>
      <c r="FH229" s="0" t="n">
        <f aca="false">BM229+CL229+DK229+EJ229</f>
        <v>1347.33994278247</v>
      </c>
      <c r="FI229" s="0" t="n">
        <f aca="false">BN229+CM229+DL229+EK229</f>
        <v>1349.1315446648</v>
      </c>
      <c r="FJ229" s="0" t="n">
        <f aca="false">BO229+CN229+DM229+EL229</f>
        <v>1347.33994278247</v>
      </c>
      <c r="FK229" s="0" t="n">
        <f aca="false">BP229+CO229+DN229+EM229</f>
        <v>1343.75673901781</v>
      </c>
      <c r="FL229" s="0" t="n">
        <f aca="false">BQ229+CP229+DO229+EN229</f>
        <v>1338.38193337082</v>
      </c>
      <c r="FM229" s="0" t="n">
        <f aca="false">BR229+CQ229+DP229+EO229</f>
        <v>1920.71125647986</v>
      </c>
      <c r="FN229" s="0" t="n">
        <f aca="false">BS229+CR229+DQ229+EP229</f>
        <v>1915.82248351092</v>
      </c>
      <c r="FO229" s="0" t="n">
        <f aca="false">BT229+CS229+DR229+EQ229</f>
        <v>1889.21241373567</v>
      </c>
      <c r="FP229" s="0" t="n">
        <f aca="false">BU229+CT229+DS229+ER229</f>
        <v>813.760396982487</v>
      </c>
      <c r="FQ229" s="0" t="n">
        <f aca="false">BV229+CU229+DT229+ES229</f>
        <v>794.646209548226</v>
      </c>
      <c r="FR229" s="0" t="n">
        <f aca="false">BW229+CV229+DU229+ET229</f>
        <v>807.618760135332</v>
      </c>
      <c r="FS229" s="0" t="n">
        <f aca="false">BX229+CW229+DV229+EU229</f>
        <v>803.19245440359</v>
      </c>
      <c r="FT229" s="0" t="n">
        <f aca="false">BY229+CX229+DW229+EV229</f>
        <v>798.509681312196</v>
      </c>
      <c r="FU229" s="0" t="n">
        <f aca="false">AM229*'Dist Horaria'!$H$10</f>
        <v>0.400234692267682</v>
      </c>
      <c r="FV229" s="0" t="n">
        <f aca="false">AM229*'Dist Horaria'!$I$10</f>
        <v>0.374575500853511</v>
      </c>
      <c r="FW229" s="0" t="n">
        <f aca="false">AM229*'Dist Horaria'!$J$10</f>
        <v>0.372953929318375</v>
      </c>
      <c r="FX229" s="0" t="n">
        <f aca="false">AM229*'Dist Horaria'!$K$10</f>
        <v>0.362227902475971</v>
      </c>
      <c r="FY229" s="0" t="n">
        <f aca="false">AM229*'Dist Horaria'!$L$10</f>
        <v>0.362372860307532</v>
      </c>
      <c r="FZ229" s="0" t="n">
        <f aca="false">AM229*'Dist Horaria'!$M$10</f>
        <v>0.387753873128679</v>
      </c>
      <c r="GA229" s="0" t="n">
        <f aca="false">AM229*'Dist Horaria'!$N$10</f>
        <v>0.366831191400376</v>
      </c>
      <c r="GB229" s="0" t="n">
        <f aca="false">AM229*'Dist Horaria'!$O$10</f>
        <v>0.360570066403735</v>
      </c>
      <c r="GC229" s="0" t="n">
        <f aca="false">AM229*'Dist Horaria'!$P$10</f>
        <v>0.366165288226741</v>
      </c>
      <c r="GD229" s="0" t="n">
        <f aca="false">AM229*'Dist Horaria'!$Q$10</f>
        <v>0.331367232829714</v>
      </c>
      <c r="GE229" s="0" t="n">
        <f aca="false">AM229*'Dist Horaria'!$R$10</f>
        <v>0.404317788226301</v>
      </c>
      <c r="GF229" s="0" t="n">
        <f aca="false">AM229*'Dist Horaria'!$S$10</f>
        <v>0.345303097552024</v>
      </c>
      <c r="GG229" s="0" t="n">
        <f aca="false">AR229*'Dist Horaria'!$H$10</f>
        <v>0.418657051480505</v>
      </c>
      <c r="GH229" s="0" t="n">
        <f aca="false">AR229*'Dist Horaria'!$I$10</f>
        <v>0.39181679592953</v>
      </c>
      <c r="GI229" s="0" t="n">
        <f aca="false">AR229*'Dist Horaria'!$J$10</f>
        <v>0.390120585254192</v>
      </c>
      <c r="GJ229" s="0" t="n">
        <f aca="false">AR229*'Dist Horaria'!$K$10</f>
        <v>0.378900851286358</v>
      </c>
      <c r="GK229" s="0" t="n">
        <f aca="false">AR229*'Dist Horaria'!$L$10</f>
        <v>0.379052481366216</v>
      </c>
      <c r="GL229" s="0" t="n">
        <f aca="false">AR229*'Dist Horaria'!$M$10</f>
        <v>0.4056017540719</v>
      </c>
      <c r="GM229" s="0" t="n">
        <f aca="false">AR229*'Dist Horaria'!$N$10</f>
        <v>0.383716024497069</v>
      </c>
      <c r="GN229" s="0" t="n">
        <f aca="false">AR229*'Dist Horaria'!$O$10</f>
        <v>0.377166706857479</v>
      </c>
      <c r="GO229" s="0" t="n">
        <f aca="false">AR229*'Dist Horaria'!$P$10</f>
        <v>0.383019470538524</v>
      </c>
      <c r="GP229" s="0" t="n">
        <f aca="false">AR229*'Dist Horaria'!$Q$10</f>
        <v>0.346619699226269</v>
      </c>
      <c r="GQ229" s="0" t="n">
        <f aca="false">AR229*'Dist Horaria'!$R$10</f>
        <v>0.422928087819864</v>
      </c>
      <c r="GR229" s="0" t="n">
        <f aca="false">AR229*'Dist Horaria'!$S$10</f>
        <v>0.361197016353419</v>
      </c>
      <c r="GS229" s="0" t="n">
        <f aca="false">AW229*'Dist Horaria'!$H$10</f>
        <v>0.0242699739988699</v>
      </c>
      <c r="GT229" s="0" t="n">
        <f aca="false">AW229*'Dist Horaria'!$I$10</f>
        <v>0.022714017155335</v>
      </c>
      <c r="GU229" s="0" t="n">
        <f aca="false">AW229*'Dist Horaria'!$J$10</f>
        <v>0.0226156861016923</v>
      </c>
      <c r="GV229" s="0" t="n">
        <f aca="false">AW229*'Dist Horaria'!$K$10</f>
        <v>0.0219652667412381</v>
      </c>
      <c r="GW229" s="0" t="n">
        <f aca="false">AW229*'Dist Horaria'!$L$10</f>
        <v>0.0219740568907951</v>
      </c>
      <c r="GX229" s="0" t="n">
        <f aca="false">AW229*'Dist Horaria'!$M$10</f>
        <v>0.0235131451635884</v>
      </c>
      <c r="GY229" s="0" t="n">
        <f aca="false">AW229*'Dist Horaria'!$N$10</f>
        <v>0.0222444072172214</v>
      </c>
      <c r="GZ229" s="0" t="n">
        <f aca="false">AW229*'Dist Horaria'!$O$10</f>
        <v>0.021864736629419</v>
      </c>
      <c r="HA229" s="0" t="n">
        <f aca="false">AW229*'Dist Horaria'!$P$10</f>
        <v>0.0222040272775956</v>
      </c>
      <c r="HB229" s="0" t="n">
        <f aca="false">AW229*'Dist Horaria'!$Q$10</f>
        <v>0.0200938956073199</v>
      </c>
      <c r="HC229" s="0" t="n">
        <f aca="false">AW229*'Dist Horaria'!$R$10</f>
        <v>0.0245175703083979</v>
      </c>
      <c r="HD229" s="0" t="n">
        <f aca="false">AW229*'Dist Horaria'!$S$10</f>
        <v>0.0209389574697634</v>
      </c>
    </row>
    <row r="230" customFormat="false" ht="13.8" hidden="false" customHeight="false" outlineLevel="0" collapsed="false">
      <c r="A230" s="0" t="n">
        <v>4.594884</v>
      </c>
      <c r="B230" s="0" t="n">
        <v>-74.149592</v>
      </c>
      <c r="C230" s="0" t="n">
        <v>24</v>
      </c>
      <c r="D230" s="0" t="n">
        <v>23</v>
      </c>
      <c r="E230" s="0" t="n">
        <v>1794</v>
      </c>
      <c r="F230" s="0" t="n">
        <v>133</v>
      </c>
      <c r="G230" s="0" t="s">
        <v>1216</v>
      </c>
      <c r="H230" s="1" t="n">
        <v>41477</v>
      </c>
      <c r="I230" s="0" t="s">
        <v>1217</v>
      </c>
      <c r="J230" s="0" t="s">
        <v>1218</v>
      </c>
      <c r="K230" s="0" t="s">
        <v>862</v>
      </c>
      <c r="L230" s="0" t="s">
        <v>1219</v>
      </c>
      <c r="M230" s="0" t="s">
        <v>1220</v>
      </c>
      <c r="N230" s="0" t="n">
        <v>9</v>
      </c>
      <c r="O230" s="0" t="s">
        <v>84</v>
      </c>
      <c r="P230" s="0" t="s">
        <v>85</v>
      </c>
      <c r="Q230" s="0" t="s">
        <v>86</v>
      </c>
      <c r="R230" s="0" t="s">
        <v>87</v>
      </c>
      <c r="S230" s="0" t="n">
        <v>365</v>
      </c>
      <c r="T230" s="0" t="n">
        <v>24</v>
      </c>
      <c r="U230" s="0" t="n">
        <v>3</v>
      </c>
      <c r="V230" s="0" t="n">
        <v>80000</v>
      </c>
      <c r="W230" s="0" t="n">
        <f aca="false">V230*12</f>
        <v>960000</v>
      </c>
      <c r="X230" s="0" t="n">
        <v>1</v>
      </c>
      <c r="Y230" s="0" t="s">
        <v>148</v>
      </c>
      <c r="Z230" s="0" t="n">
        <v>29018</v>
      </c>
      <c r="AA230" s="0" t="s">
        <v>89</v>
      </c>
      <c r="AB230" s="0" t="n">
        <v>0.005</v>
      </c>
      <c r="AC230" s="0" t="n">
        <v>-1</v>
      </c>
      <c r="AD230" s="0" t="n">
        <v>3277.61542458165</v>
      </c>
      <c r="AE230" s="0" t="n">
        <f aca="false">AD230/2204.59</f>
        <v>1.48672334746218</v>
      </c>
      <c r="AF230" s="0" t="n">
        <f aca="false">AE230/S230</f>
        <v>0.00407321465058131</v>
      </c>
      <c r="AG230" s="0" t="n">
        <f aca="false">AE230*EXP(AB230*AC230)</f>
        <v>1.47930828383199</v>
      </c>
      <c r="AH230" s="0" t="n">
        <f aca="false">AG230/S230</f>
        <v>0.00405289940775887</v>
      </c>
      <c r="AI230" s="0" t="s">
        <v>90</v>
      </c>
      <c r="AJ230" s="0" t="n">
        <f aca="false">IF(AI230="A",'FE DISTRIBUCIÓN'!$C$2,'FE DISTRIBUCIÓN'!$C$3)</f>
        <v>4.994E-006</v>
      </c>
      <c r="AK230" s="0" t="n">
        <f aca="false">W230*AJ230</f>
        <v>4.79424</v>
      </c>
      <c r="AL230" s="0" t="n">
        <f aca="false">AK230/365</f>
        <v>0.013134904109589</v>
      </c>
      <c r="AM230" s="0" t="n">
        <f aca="false">AK230*EXP(AB230*AC230)</f>
        <v>4.77032862824473</v>
      </c>
      <c r="AN230" s="0" t="n">
        <f aca="false">AM230/365</f>
        <v>0.0130693935020403</v>
      </c>
      <c r="AO230" s="0" t="n">
        <v>5.223868284E-006</v>
      </c>
      <c r="AP230" s="0" t="n">
        <f aca="false">AO230*W230</f>
        <v>5.01491355264</v>
      </c>
      <c r="AQ230" s="0" t="n">
        <f aca="false">AP230/365</f>
        <v>0.0137394891853151</v>
      </c>
      <c r="AR230" s="0" t="n">
        <f aca="false">AP230*EXP(AB230*AC230)</f>
        <v>4.98990156694931</v>
      </c>
      <c r="AS230" s="0" t="n">
        <f aca="false">AR230/365</f>
        <v>0.0136709631971214</v>
      </c>
      <c r="AT230" s="0" t="n">
        <v>3.02832944E-007</v>
      </c>
      <c r="AU230" s="0" t="n">
        <f aca="false">AT230*W230</f>
        <v>0.29071962624</v>
      </c>
      <c r="AV230" s="0" t="n">
        <f aca="false">AU230/365</f>
        <v>0.000796492126684931</v>
      </c>
      <c r="AW230" s="0" t="n">
        <f aca="false">AU230*EXP(AB230*AC230)</f>
        <v>0.289269656055032</v>
      </c>
      <c r="AX230" s="0" t="n">
        <f aca="false">AW230/365</f>
        <v>0.000792519605630226</v>
      </c>
      <c r="AY230" s="0" t="n">
        <f aca="false">AW230+AR230+AM230+AG230</f>
        <v>11.5288081350811</v>
      </c>
      <c r="AZ230" s="0" t="n">
        <f aca="false">AH230+AN230+AS230+AX230</f>
        <v>0.0315857757125508</v>
      </c>
      <c r="BA230" s="0" t="n">
        <f aca="false">AH230*1000000</f>
        <v>4052.89940775887</v>
      </c>
      <c r="BB230" s="0" t="n">
        <f aca="false">BA230*'Dist Horaria'!$H$3</f>
        <v>141.221421496834</v>
      </c>
      <c r="BC230" s="0" t="n">
        <f aca="false">BA230*'Dist Horaria'!$I$3</f>
        <v>137.443616260315</v>
      </c>
      <c r="BD230" s="0" t="n">
        <f aca="false">BA230*'Dist Horaria'!$J$3</f>
        <v>133.877832429985</v>
      </c>
      <c r="BE230" s="0" t="n">
        <f aca="false">BA230*'Dist Horaria'!$K$3</f>
        <v>130.839923872998</v>
      </c>
      <c r="BF230" s="0" t="n">
        <f aca="false">BA230*'Dist Horaria'!$L$3</f>
        <v>128.619938244804</v>
      </c>
      <c r="BG230" s="0" t="n">
        <f aca="false">BA230*'Dist Horaria'!$M$3</f>
        <v>127.222313015664</v>
      </c>
      <c r="BH230" s="0" t="n">
        <f aca="false">BA230*'Dist Horaria'!$N$3</f>
        <v>132.964137349723</v>
      </c>
      <c r="BI230" s="0" t="n">
        <f aca="false">BA230*'Dist Horaria'!$O$3</f>
        <v>132.964137349723</v>
      </c>
      <c r="BJ230" s="0" t="n">
        <f aca="false">BA230*'Dist Horaria'!$P$3</f>
        <v>175.916040332311</v>
      </c>
      <c r="BK230" s="0" t="n">
        <f aca="false">BA230*'Dist Horaria'!$Q$3</f>
        <v>194.522544598228</v>
      </c>
      <c r="BL230" s="0" t="n">
        <f aca="false">BA230*'Dist Horaria'!$R$3</f>
        <v>208.054547700714</v>
      </c>
      <c r="BM230" s="0" t="n">
        <f aca="false">BA230*'Dist Horaria'!$S$3</f>
        <v>214.820549251956</v>
      </c>
      <c r="BN230" s="0" t="n">
        <f aca="false">BA230*'Dist Horaria'!$T$3</f>
        <v>216.512049639767</v>
      </c>
      <c r="BO230" s="0" t="n">
        <f aca="false">BA230*'Dist Horaria'!$U$3</f>
        <v>214.820549251956</v>
      </c>
      <c r="BP230" s="0" t="n">
        <f aca="false">BA230*'Dist Horaria'!$V$3</f>
        <v>211.437548476335</v>
      </c>
      <c r="BQ230" s="0" t="n">
        <f aca="false">BA230*'Dist Horaria'!$W$3</f>
        <v>206.363047312903</v>
      </c>
      <c r="BR230" s="0" t="n">
        <f aca="false">BA230*'Dist Horaria'!$X$3</f>
        <v>202.363734722384</v>
      </c>
      <c r="BS230" s="0" t="n">
        <f aca="false">BA230*'Dist Horaria'!$Y$3</f>
        <v>197.748110316969</v>
      </c>
      <c r="BT230" s="0" t="n">
        <f aca="false">BA230*'Dist Horaria'!$Z$3</f>
        <v>172.624814908293</v>
      </c>
      <c r="BU230" s="0" t="n">
        <f aca="false">BA230*'Dist Horaria'!$AA$3</f>
        <v>164.156339527762</v>
      </c>
      <c r="BV230" s="0" t="n">
        <f aca="false">BA230*'Dist Horaria'!$AB$3</f>
        <v>146.110111860433</v>
      </c>
      <c r="BW230" s="0" t="n">
        <f aca="false">BA230*'Dist Horaria'!$AC$3</f>
        <v>158.357852033851</v>
      </c>
      <c r="BX230" s="0" t="n">
        <f aca="false">BA230*'Dist Horaria'!$AD$3</f>
        <v>154.178855608555</v>
      </c>
      <c r="BY230" s="0" t="n">
        <f aca="false">BA230*'Dist Horaria'!$AE$3</f>
        <v>149.757721327416</v>
      </c>
      <c r="BZ230" s="0" t="n">
        <f aca="false">AN230*1000000</f>
        <v>13069.3935020403</v>
      </c>
      <c r="CA230" s="0" t="n">
        <f aca="false">BZ230*'Dist Horaria'!$H$6</f>
        <v>326.734837551009</v>
      </c>
      <c r="CB230" s="0" t="n">
        <f aca="false">BZ230*'Dist Horaria'!$I$6</f>
        <v>326.734837551009</v>
      </c>
      <c r="CC230" s="0" t="n">
        <f aca="false">BZ230*'Dist Horaria'!$J$6</f>
        <v>326.734837551009</v>
      </c>
      <c r="CD230" s="0" t="n">
        <f aca="false">BZ230*'Dist Horaria'!$K$6</f>
        <v>326.734837551009</v>
      </c>
      <c r="CE230" s="0" t="n">
        <f aca="false">BZ230*'Dist Horaria'!$L$6</f>
        <v>326.734837551009</v>
      </c>
      <c r="CF230" s="0" t="n">
        <f aca="false">BZ230*'Dist Horaria'!$M$6</f>
        <v>871.292900136023</v>
      </c>
      <c r="CG230" s="0" t="n">
        <f aca="false">BZ230*'Dist Horaria'!$N$6</f>
        <v>871.292900136023</v>
      </c>
      <c r="CH230" s="0" t="n">
        <f aca="false">BZ230*'Dist Horaria'!$O$6</f>
        <v>871.292900136023</v>
      </c>
      <c r="CI230" s="0" t="n">
        <f aca="false">BZ230*'Dist Horaria'!$P$6</f>
        <v>571.785965714265</v>
      </c>
      <c r="CJ230" s="0" t="n">
        <f aca="false">BZ230*'Dist Horaria'!$Q$6</f>
        <v>571.785965714265</v>
      </c>
      <c r="CK230" s="0" t="n">
        <f aca="false">BZ230*'Dist Horaria'!$R$6</f>
        <v>571.785965714265</v>
      </c>
      <c r="CL230" s="0" t="n">
        <f aca="false">BZ230*'Dist Horaria'!$S$6</f>
        <v>571.785965714265</v>
      </c>
      <c r="CM230" s="0" t="n">
        <f aca="false">BZ230*'Dist Horaria'!$T$6</f>
        <v>571.785965714265</v>
      </c>
      <c r="CN230" s="0" t="n">
        <f aca="false">BZ230*'Dist Horaria'!$U$6</f>
        <v>571.785965714265</v>
      </c>
      <c r="CO230" s="0" t="n">
        <f aca="false">BZ230*'Dist Horaria'!$V$6</f>
        <v>571.785965714265</v>
      </c>
      <c r="CP230" s="0" t="n">
        <f aca="false">BZ230*'Dist Horaria'!$W$6</f>
        <v>571.785965714265</v>
      </c>
      <c r="CQ230" s="0" t="n">
        <f aca="false">BZ230*'Dist Horaria'!$X$6</f>
        <v>871.292900136023</v>
      </c>
      <c r="CR230" s="0" t="n">
        <f aca="false">BZ230*'Dist Horaria'!$Y$6</f>
        <v>871.292900136023</v>
      </c>
      <c r="CS230" s="0" t="n">
        <f aca="false">BZ230*'Dist Horaria'!$Z$6</f>
        <v>871.292900136023</v>
      </c>
      <c r="CT230" s="0" t="n">
        <f aca="false">BZ230*'Dist Horaria'!$AA$6</f>
        <v>326.734837551009</v>
      </c>
      <c r="CU230" s="0" t="n">
        <f aca="false">BZ230*'Dist Horaria'!$AB$6</f>
        <v>326.734837551009</v>
      </c>
      <c r="CV230" s="0" t="n">
        <f aca="false">BZ230*'Dist Horaria'!$AC$6</f>
        <v>326.734837551009</v>
      </c>
      <c r="CW230" s="0" t="n">
        <f aca="false">BZ230*'Dist Horaria'!$AD$6</f>
        <v>326.734837551009</v>
      </c>
      <c r="CX230" s="0" t="n">
        <f aca="false">BZ230*'Dist Horaria'!$AE$6</f>
        <v>326.734837551009</v>
      </c>
      <c r="CY230" s="0" t="n">
        <f aca="false">AS230*1000000</f>
        <v>13670.9631971214</v>
      </c>
      <c r="CZ230" s="0" t="n">
        <f aca="false">CY230*'Dist Horaria'!$H$6</f>
        <v>341.774079928035</v>
      </c>
      <c r="DA230" s="0" t="n">
        <f aca="false">CY230*'Dist Horaria'!$I$6</f>
        <v>341.774079928035</v>
      </c>
      <c r="DB230" s="0" t="n">
        <f aca="false">CY230*'Dist Horaria'!$J$6</f>
        <v>341.774079928035</v>
      </c>
      <c r="DC230" s="0" t="n">
        <f aca="false">CY230*'Dist Horaria'!$K$6</f>
        <v>341.774079928035</v>
      </c>
      <c r="DD230" s="0" t="n">
        <f aca="false">CY230*'Dist Horaria'!$L$6</f>
        <v>341.774079928035</v>
      </c>
      <c r="DE230" s="0" t="n">
        <f aca="false">CY230*'Dist Horaria'!$M$6</f>
        <v>911.39754647476</v>
      </c>
      <c r="DF230" s="0" t="n">
        <f aca="false">CY230*'Dist Horaria'!$N$6</f>
        <v>911.39754647476</v>
      </c>
      <c r="DG230" s="0" t="n">
        <f aca="false">CY230*'Dist Horaria'!$O$6</f>
        <v>911.39754647476</v>
      </c>
      <c r="DH230" s="0" t="n">
        <f aca="false">CY230*'Dist Horaria'!$P$6</f>
        <v>598.104639874061</v>
      </c>
      <c r="DI230" s="0" t="n">
        <f aca="false">CY230*'Dist Horaria'!$Q$6</f>
        <v>598.104639874061</v>
      </c>
      <c r="DJ230" s="0" t="n">
        <f aca="false">CY230*'Dist Horaria'!$R$6</f>
        <v>598.104639874061</v>
      </c>
      <c r="DK230" s="0" t="n">
        <f aca="false">CY230*'Dist Horaria'!$S$6</f>
        <v>598.104639874061</v>
      </c>
      <c r="DL230" s="0" t="n">
        <f aca="false">CY230*'Dist Horaria'!$T$6</f>
        <v>598.104639874061</v>
      </c>
      <c r="DM230" s="0" t="n">
        <f aca="false">CY230*'Dist Horaria'!$U$6</f>
        <v>598.104639874061</v>
      </c>
      <c r="DN230" s="0" t="n">
        <f aca="false">CY230*'Dist Horaria'!$V$6</f>
        <v>598.104639874061</v>
      </c>
      <c r="DO230" s="0" t="n">
        <f aca="false">CY230*'Dist Horaria'!$W$6</f>
        <v>598.104639874061</v>
      </c>
      <c r="DP230" s="0" t="n">
        <f aca="false">CY230*'Dist Horaria'!$X$6</f>
        <v>911.39754647476</v>
      </c>
      <c r="DQ230" s="0" t="n">
        <f aca="false">CY230*'Dist Horaria'!$Y$6</f>
        <v>911.39754647476</v>
      </c>
      <c r="DR230" s="0" t="n">
        <f aca="false">CY230*'Dist Horaria'!$Z$6</f>
        <v>911.39754647476</v>
      </c>
      <c r="DS230" s="0" t="n">
        <f aca="false">CY230*'Dist Horaria'!$AA$6</f>
        <v>341.774079928035</v>
      </c>
      <c r="DT230" s="0" t="n">
        <f aca="false">CY230*'Dist Horaria'!$AB$6</f>
        <v>341.774079928035</v>
      </c>
      <c r="DU230" s="0" t="n">
        <f aca="false">CY230*'Dist Horaria'!$AC$6</f>
        <v>341.774079928035</v>
      </c>
      <c r="DV230" s="0" t="n">
        <f aca="false">CY230*'Dist Horaria'!$AD$6</f>
        <v>341.774079928035</v>
      </c>
      <c r="DW230" s="0" t="n">
        <f aca="false">CY230*'Dist Horaria'!$AE$6</f>
        <v>341.774079928035</v>
      </c>
      <c r="DX230" s="0" t="n">
        <f aca="false">AX230*1000000</f>
        <v>792.519605630226</v>
      </c>
      <c r="DY230" s="0" t="n">
        <f aca="false">DX230*'Dist Horaria'!$H$6</f>
        <v>19.8129901407556</v>
      </c>
      <c r="DZ230" s="0" t="n">
        <f aca="false">DX230*'Dist Horaria'!$I$6</f>
        <v>19.8129901407556</v>
      </c>
      <c r="EA230" s="0" t="n">
        <f aca="false">DX230*'Dist Horaria'!$J$6</f>
        <v>19.8129901407556</v>
      </c>
      <c r="EB230" s="0" t="n">
        <f aca="false">DX230*'Dist Horaria'!$K$6</f>
        <v>19.8129901407556</v>
      </c>
      <c r="EC230" s="0" t="n">
        <f aca="false">DX230*'Dist Horaria'!$L$6</f>
        <v>19.8129901407556</v>
      </c>
      <c r="ED230" s="0" t="n">
        <f aca="false">DX230*'Dist Horaria'!$M$6</f>
        <v>52.8346403753484</v>
      </c>
      <c r="EE230" s="0" t="n">
        <f aca="false">DX230*'Dist Horaria'!$N$6</f>
        <v>52.8346403753484</v>
      </c>
      <c r="EF230" s="0" t="n">
        <f aca="false">DX230*'Dist Horaria'!$O$6</f>
        <v>52.8346403753484</v>
      </c>
      <c r="EG230" s="0" t="n">
        <f aca="false">DX230*'Dist Horaria'!$P$6</f>
        <v>34.6727327463224</v>
      </c>
      <c r="EH230" s="0" t="n">
        <f aca="false">DX230*'Dist Horaria'!$Q$6</f>
        <v>34.6727327463224</v>
      </c>
      <c r="EI230" s="0" t="n">
        <f aca="false">DX230*'Dist Horaria'!$R$6</f>
        <v>34.6727327463224</v>
      </c>
      <c r="EJ230" s="0" t="n">
        <f aca="false">DX230*'Dist Horaria'!$S$6</f>
        <v>34.6727327463224</v>
      </c>
      <c r="EK230" s="0" t="n">
        <f aca="false">DX230*'Dist Horaria'!$T$6</f>
        <v>34.6727327463224</v>
      </c>
      <c r="EL230" s="0" t="n">
        <f aca="false">DX230*'Dist Horaria'!$U$6</f>
        <v>34.6727327463224</v>
      </c>
      <c r="EM230" s="0" t="n">
        <f aca="false">DX230*'Dist Horaria'!$V$6</f>
        <v>34.6727327463224</v>
      </c>
      <c r="EN230" s="0" t="n">
        <f aca="false">DX230*'Dist Horaria'!$W$6</f>
        <v>34.6727327463224</v>
      </c>
      <c r="EO230" s="0" t="n">
        <f aca="false">DX230*'Dist Horaria'!$X$6</f>
        <v>52.8346403753484</v>
      </c>
      <c r="EP230" s="0" t="n">
        <f aca="false">DX230*'Dist Horaria'!$Y$6</f>
        <v>52.8346403753484</v>
      </c>
      <c r="EQ230" s="0" t="n">
        <f aca="false">DX230*'Dist Horaria'!$Z$6</f>
        <v>52.8346403753484</v>
      </c>
      <c r="ER230" s="0" t="n">
        <f aca="false">DX230*'Dist Horaria'!$AA$6</f>
        <v>19.8129901407556</v>
      </c>
      <c r="ES230" s="0" t="n">
        <f aca="false">DX230*'Dist Horaria'!$AB$6</f>
        <v>19.8129901407556</v>
      </c>
      <c r="ET230" s="0" t="n">
        <f aca="false">DX230*'Dist Horaria'!$AC$6</f>
        <v>19.8129901407556</v>
      </c>
      <c r="EU230" s="0" t="n">
        <f aca="false">DX230*'Dist Horaria'!$AD$6</f>
        <v>19.8129901407556</v>
      </c>
      <c r="EV230" s="0" t="n">
        <f aca="false">DX230*'Dist Horaria'!$AE$6</f>
        <v>19.8129901407556</v>
      </c>
      <c r="EW230" s="0" t="n">
        <f aca="false">BB230+CA230+CZ230+DY230</f>
        <v>829.543329116634</v>
      </c>
      <c r="EX230" s="0" t="n">
        <f aca="false">BC230+CB230+DA230+DZ230</f>
        <v>825.765523880115</v>
      </c>
      <c r="EY230" s="0" t="n">
        <f aca="false">BD230+CC230+DB230+EA230</f>
        <v>822.199740049784</v>
      </c>
      <c r="EZ230" s="0" t="n">
        <f aca="false">BE230+CD230+DC230+EB230</f>
        <v>819.161831492797</v>
      </c>
      <c r="FA230" s="0" t="n">
        <f aca="false">BF230+CE230+DD230+EC230</f>
        <v>816.941845864603</v>
      </c>
      <c r="FB230" s="0" t="n">
        <f aca="false">BG230+CF230+DE230+ED230</f>
        <v>1962.7474000018</v>
      </c>
      <c r="FC230" s="0" t="n">
        <f aca="false">BH230+CG230+DF230+EE230</f>
        <v>1968.48922433585</v>
      </c>
      <c r="FD230" s="0" t="n">
        <f aca="false">BI230+CH230+DG230+EF230</f>
        <v>1968.48922433585</v>
      </c>
      <c r="FE230" s="0" t="n">
        <f aca="false">BJ230+CI230+DH230+EG230</f>
        <v>1380.47937866696</v>
      </c>
      <c r="FF230" s="0" t="n">
        <f aca="false">BK230+CJ230+DI230+EH230</f>
        <v>1399.08588293288</v>
      </c>
      <c r="FG230" s="0" t="n">
        <f aca="false">BL230+CK230+DJ230+EI230</f>
        <v>1412.61788603536</v>
      </c>
      <c r="FH230" s="0" t="n">
        <f aca="false">BM230+CL230+DK230+EJ230</f>
        <v>1419.38388758661</v>
      </c>
      <c r="FI230" s="0" t="n">
        <f aca="false">BN230+CM230+DL230+EK230</f>
        <v>1421.07538797442</v>
      </c>
      <c r="FJ230" s="0" t="n">
        <f aca="false">BO230+CN230+DM230+EL230</f>
        <v>1419.38388758661</v>
      </c>
      <c r="FK230" s="0" t="n">
        <f aca="false">BP230+CO230+DN230+EM230</f>
        <v>1416.00088681098</v>
      </c>
      <c r="FL230" s="0" t="n">
        <f aca="false">BQ230+CP230+DO230+EN230</f>
        <v>1410.92638564755</v>
      </c>
      <c r="FM230" s="0" t="n">
        <f aca="false">BR230+CQ230+DP230+EO230</f>
        <v>2037.88882170852</v>
      </c>
      <c r="FN230" s="0" t="n">
        <f aca="false">BS230+CR230+DQ230+EP230</f>
        <v>2033.2731973031</v>
      </c>
      <c r="FO230" s="0" t="n">
        <f aca="false">BT230+CS230+DR230+EQ230</f>
        <v>2008.14990189442</v>
      </c>
      <c r="FP230" s="0" t="n">
        <f aca="false">BU230+CT230+DS230+ER230</f>
        <v>852.478247147561</v>
      </c>
      <c r="FQ230" s="0" t="n">
        <f aca="false">BV230+CU230+DT230+ES230</f>
        <v>834.432019480232</v>
      </c>
      <c r="FR230" s="0" t="n">
        <f aca="false">BW230+CV230+DU230+ET230</f>
        <v>846.67975965365</v>
      </c>
      <c r="FS230" s="0" t="n">
        <f aca="false">BX230+CW230+DV230+EU230</f>
        <v>842.500763228354</v>
      </c>
      <c r="FT230" s="0" t="n">
        <f aca="false">BY230+CX230+DW230+EV230</f>
        <v>838.079628947215</v>
      </c>
      <c r="FU230" s="0" t="n">
        <f aca="false">AM230*'Dist Horaria'!$H$10</f>
        <v>0.43052798446062</v>
      </c>
      <c r="FV230" s="0" t="n">
        <f aca="false">AM230*'Dist Horaria'!$I$10</f>
        <v>0.402926679086912</v>
      </c>
      <c r="FW230" s="0" t="n">
        <f aca="false">AM230*'Dist Horaria'!$J$10</f>
        <v>0.401182372713256</v>
      </c>
      <c r="FX230" s="0" t="n">
        <f aca="false">AM230*'Dist Horaria'!$K$10</f>
        <v>0.389644505539458</v>
      </c>
      <c r="FY230" s="0" t="n">
        <f aca="false">AM230*'Dist Horaria'!$L$10</f>
        <v>0.389800435058462</v>
      </c>
      <c r="FZ230" s="0" t="n">
        <f aca="false">AM230*'Dist Horaria'!$M$10</f>
        <v>0.417102506829265</v>
      </c>
      <c r="GA230" s="0" t="n">
        <f aca="false">AM230*'Dist Horaria'!$N$10</f>
        <v>0.394596211977711</v>
      </c>
      <c r="GB230" s="0" t="n">
        <f aca="false">AM230*'Dist Horaria'!$O$10</f>
        <v>0.387861189808626</v>
      </c>
      <c r="GC230" s="0" t="n">
        <f aca="false">AM230*'Dist Horaria'!$P$10</f>
        <v>0.39387990737761</v>
      </c>
      <c r="GD230" s="0" t="n">
        <f aca="false">AM230*'Dist Horaria'!$Q$10</f>
        <v>0.356448028176066</v>
      </c>
      <c r="GE230" s="0" t="n">
        <f aca="false">AM230*'Dist Horaria'!$R$10</f>
        <v>0.434920125140539</v>
      </c>
      <c r="GF230" s="0" t="n">
        <f aca="false">AM230*'Dist Horaria'!$S$10</f>
        <v>0.371438682076201</v>
      </c>
      <c r="GG230" s="0" t="n">
        <f aca="false">AR230*'Dist Horaria'!$H$10</f>
        <v>0.450344710332054</v>
      </c>
      <c r="GH230" s="0" t="n">
        <f aca="false">AR230*'Dist Horaria'!$I$10</f>
        <v>0.421472947468876</v>
      </c>
      <c r="GI230" s="0" t="n">
        <f aca="false">AR230*'Dist Horaria'!$J$10</f>
        <v>0.419648352606457</v>
      </c>
      <c r="GJ230" s="0" t="n">
        <f aca="false">AR230*'Dist Horaria'!$K$10</f>
        <v>0.407579410196723</v>
      </c>
      <c r="GK230" s="0" t="n">
        <f aca="false">AR230*'Dist Horaria'!$L$10</f>
        <v>0.407742516978634</v>
      </c>
      <c r="GL230" s="0" t="n">
        <f aca="false">AR230*'Dist Horaria'!$M$10</f>
        <v>0.436301272847875</v>
      </c>
      <c r="GM230" s="0" t="n">
        <f aca="false">AR230*'Dist Horaria'!$N$10</f>
        <v>0.412759038193213</v>
      </c>
      <c r="GN230" s="0" t="n">
        <f aca="false">AR230*'Dist Horaria'!$O$10</f>
        <v>0.40571401041966</v>
      </c>
      <c r="GO230" s="0" t="n">
        <f aca="false">AR230*'Dist Horaria'!$P$10</f>
        <v>0.412009762886415</v>
      </c>
      <c r="GP230" s="0" t="n">
        <f aca="false">AR230*'Dist Horaria'!$Q$10</f>
        <v>0.372854935779593</v>
      </c>
      <c r="GQ230" s="0" t="n">
        <f aca="false">AR230*'Dist Horaria'!$R$10</f>
        <v>0.454939016378649</v>
      </c>
      <c r="GR230" s="0" t="n">
        <f aca="false">AR230*'Dist Horaria'!$S$10</f>
        <v>0.388535592861159</v>
      </c>
      <c r="GS230" s="0" t="n">
        <f aca="false">AW230*'Dist Horaria'!$H$10</f>
        <v>0.0261069397293944</v>
      </c>
      <c r="GT230" s="0" t="n">
        <f aca="false">AW230*'Dist Horaria'!$I$10</f>
        <v>0.0244332143460218</v>
      </c>
      <c r="GU230" s="0" t="n">
        <f aca="false">AW230*'Dist Horaria'!$J$10</f>
        <v>0.0243274407308091</v>
      </c>
      <c r="GV230" s="0" t="n">
        <f aca="false">AW230*'Dist Horaria'!$K$10</f>
        <v>0.0236277918954622</v>
      </c>
      <c r="GW230" s="0" t="n">
        <f aca="false">AW230*'Dist Horaria'!$L$10</f>
        <v>0.0236372473610802</v>
      </c>
      <c r="GX230" s="0" t="n">
        <f aca="false">AW230*'Dist Horaria'!$M$10</f>
        <v>0.025292827411471</v>
      </c>
      <c r="GY230" s="0" t="n">
        <f aca="false">AW230*'Dist Horaria'!$N$10</f>
        <v>0.0239280601851138</v>
      </c>
      <c r="GZ230" s="0" t="n">
        <f aca="false">AW230*'Dist Horaria'!$O$10</f>
        <v>0.0235196527779513</v>
      </c>
      <c r="HA230" s="0" t="n">
        <f aca="false">AW230*'Dist Horaria'!$P$10</f>
        <v>0.0238846239354443</v>
      </c>
      <c r="HB230" s="0" t="n">
        <f aca="false">AW230*'Dist Horaria'!$Q$10</f>
        <v>0.0216147788857735</v>
      </c>
      <c r="HC230" s="0" t="n">
        <f aca="false">AW230*'Dist Horaria'!$R$10</f>
        <v>0.0263732763118057</v>
      </c>
      <c r="HD230" s="0" t="n">
        <f aca="false">AW230*'Dist Horaria'!$S$10</f>
        <v>0.0225238024847048</v>
      </c>
    </row>
    <row r="231" customFormat="false" ht="13.8" hidden="false" customHeight="false" outlineLevel="0" collapsed="false">
      <c r="A231" s="0" t="n">
        <v>4.56913237693786</v>
      </c>
      <c r="B231" s="0" t="n">
        <v>-74.1258311916405</v>
      </c>
      <c r="C231" s="0" t="n">
        <v>26</v>
      </c>
      <c r="D231" s="0" t="n">
        <v>21</v>
      </c>
      <c r="E231" s="0" t="n">
        <v>1770</v>
      </c>
      <c r="F231" s="0" t="n">
        <v>134</v>
      </c>
      <c r="G231" s="0" t="s">
        <v>1216</v>
      </c>
      <c r="H231" s="1" t="n">
        <v>40452</v>
      </c>
      <c r="I231" s="0" t="s">
        <v>1221</v>
      </c>
      <c r="J231" s="0" t="s">
        <v>1222</v>
      </c>
      <c r="K231" s="0" t="s">
        <v>1223</v>
      </c>
      <c r="L231" s="0" t="s">
        <v>1224</v>
      </c>
      <c r="M231" s="0" t="s">
        <v>1225</v>
      </c>
      <c r="N231" s="0" t="n">
        <v>2</v>
      </c>
      <c r="O231" s="0" t="s">
        <v>84</v>
      </c>
      <c r="P231" s="0" t="s">
        <v>85</v>
      </c>
      <c r="Q231" s="0" t="s">
        <v>86</v>
      </c>
      <c r="R231" s="0" t="s">
        <v>87</v>
      </c>
      <c r="S231" s="0" t="n">
        <v>365</v>
      </c>
      <c r="T231" s="0" t="n">
        <v>24</v>
      </c>
      <c r="U231" s="0" t="n">
        <v>3</v>
      </c>
      <c r="V231" s="0" t="n">
        <v>362500</v>
      </c>
      <c r="W231" s="0" t="n">
        <f aca="false">V231*12</f>
        <v>4350000</v>
      </c>
      <c r="X231" s="0" t="n">
        <v>1</v>
      </c>
      <c r="Y231" s="0" t="s">
        <v>344</v>
      </c>
      <c r="Z231" s="0" t="n">
        <v>26661</v>
      </c>
      <c r="AA231" s="0" t="s">
        <v>89</v>
      </c>
      <c r="AB231" s="0" t="n">
        <v>0.005</v>
      </c>
      <c r="AC231" s="0" t="n">
        <v>2</v>
      </c>
      <c r="AD231" s="0" t="n">
        <v>4202.02041707937</v>
      </c>
      <c r="AE231" s="0" t="n">
        <f aca="false">AD231/2204.59</f>
        <v>1.90603260337721</v>
      </c>
      <c r="AF231" s="0" t="n">
        <f aca="false">AE231/S231</f>
        <v>0.00522200713254031</v>
      </c>
      <c r="AG231" s="0" t="n">
        <f aca="false">AE231*EXP(AB231*AC231)</f>
        <v>1.92518854950903</v>
      </c>
      <c r="AH231" s="0" t="n">
        <f aca="false">AG231/S231</f>
        <v>0.00527448917673706</v>
      </c>
      <c r="AI231" s="0" t="s">
        <v>90</v>
      </c>
      <c r="AJ231" s="0" t="n">
        <f aca="false">IF(AI231="A",'FE DISTRIBUCIÓN'!$C$2,'FE DISTRIBUCIÓN'!$C$3)</f>
        <v>4.994E-006</v>
      </c>
      <c r="AK231" s="0" t="n">
        <f aca="false">W231*AJ231</f>
        <v>21.7239</v>
      </c>
      <c r="AL231" s="0" t="n">
        <f aca="false">AK231/365</f>
        <v>0.0595175342465753</v>
      </c>
      <c r="AM231" s="0" t="n">
        <f aca="false">AK231*EXP(AB231*AC231)</f>
        <v>21.9422288247198</v>
      </c>
      <c r="AN231" s="0" t="n">
        <f aca="false">AM231/365</f>
        <v>0.0601156954101911</v>
      </c>
      <c r="AO231" s="0" t="n">
        <v>5.223868284E-006</v>
      </c>
      <c r="AP231" s="0" t="n">
        <f aca="false">AO231*W231</f>
        <v>22.7238270354</v>
      </c>
      <c r="AQ231" s="0" t="n">
        <f aca="false">AP231/365</f>
        <v>0.0622570603709589</v>
      </c>
      <c r="AR231" s="0" t="n">
        <f aca="false">AP231*EXP(AB231*AC231)</f>
        <v>22.9522052938975</v>
      </c>
      <c r="AS231" s="0" t="n">
        <f aca="false">AR231/365</f>
        <v>0.0628827542298562</v>
      </c>
      <c r="AT231" s="0" t="n">
        <v>3.02832944E-007</v>
      </c>
      <c r="AU231" s="0" t="n">
        <f aca="false">AT231*W231</f>
        <v>1.3173233064</v>
      </c>
      <c r="AV231" s="0" t="n">
        <f aca="false">AU231/365</f>
        <v>0.0036091049490411</v>
      </c>
      <c r="AW231" s="0" t="n">
        <f aca="false">AU231*EXP(AB231*AC231)</f>
        <v>1.33056262573319</v>
      </c>
      <c r="AX231" s="0" t="n">
        <f aca="false">AW231/365</f>
        <v>0.00364537705680326</v>
      </c>
      <c r="AY231" s="0" t="n">
        <f aca="false">AW231+AR231+AM231+AG231</f>
        <v>48.1501852938595</v>
      </c>
      <c r="AZ231" s="0" t="n">
        <f aca="false">AH231+AN231+AS231+AX231</f>
        <v>0.131918315873588</v>
      </c>
      <c r="BA231" s="0" t="n">
        <f aca="false">AH231*1000000</f>
        <v>5274.48917673706</v>
      </c>
      <c r="BB231" s="0" t="n">
        <f aca="false">BA231*'Dist Horaria'!$H$3</f>
        <v>183.787156864169</v>
      </c>
      <c r="BC231" s="0" t="n">
        <f aca="false">BA231*'Dist Horaria'!$I$3</f>
        <v>178.870678356537</v>
      </c>
      <c r="BD231" s="0" t="n">
        <f aca="false">BA231*'Dist Horaria'!$J$3</f>
        <v>174.230126907454</v>
      </c>
      <c r="BE231" s="0" t="n">
        <f aca="false">BA231*'Dist Horaria'!$K$3</f>
        <v>170.276558315776</v>
      </c>
      <c r="BF231" s="0" t="n">
        <f aca="false">BA231*'Dist Horaria'!$L$3</f>
        <v>167.387443884265</v>
      </c>
      <c r="BG231" s="0" t="n">
        <f aca="false">BA231*'Dist Horaria'!$M$3</f>
        <v>165.568558586958</v>
      </c>
      <c r="BH231" s="0" t="n">
        <f aca="false">BA231*'Dist Horaria'!$N$3</f>
        <v>173.041033785021</v>
      </c>
      <c r="BI231" s="0" t="n">
        <f aca="false">BA231*'Dist Horaria'!$O$3</f>
        <v>173.041033785021</v>
      </c>
      <c r="BJ231" s="0" t="n">
        <f aca="false">BA231*'Dist Horaria'!$P$3</f>
        <v>228.939126633862</v>
      </c>
      <c r="BK231" s="0" t="n">
        <f aca="false">BA231*'Dist Horaria'!$Q$3</f>
        <v>253.153841950905</v>
      </c>
      <c r="BL231" s="0" t="n">
        <f aca="false">BA231*'Dist Horaria'!$R$3</f>
        <v>270.764543999664</v>
      </c>
      <c r="BM231" s="0" t="n">
        <f aca="false">BA231*'Dist Horaria'!$S$3</f>
        <v>279.569895024043</v>
      </c>
      <c r="BN231" s="0" t="n">
        <f aca="false">BA231*'Dist Horaria'!$T$3</f>
        <v>281.771232780138</v>
      </c>
      <c r="BO231" s="0" t="n">
        <f aca="false">BA231*'Dist Horaria'!$U$3</f>
        <v>279.569895024043</v>
      </c>
      <c r="BP231" s="0" t="n">
        <f aca="false">BA231*'Dist Horaria'!$V$3</f>
        <v>275.167219511854</v>
      </c>
      <c r="BQ231" s="0" t="n">
        <f aca="false">BA231*'Dist Horaria'!$W$3</f>
        <v>268.563206243569</v>
      </c>
      <c r="BR231" s="0" t="n">
        <f aca="false">BA231*'Dist Horaria'!$X$3</f>
        <v>263.358455557506</v>
      </c>
      <c r="BS231" s="0" t="n">
        <f aca="false">BA231*'Dist Horaria'!$Y$3</f>
        <v>257.351629697569</v>
      </c>
      <c r="BT231" s="0" t="n">
        <f aca="false">BA231*'Dist Horaria'!$Z$3</f>
        <v>224.655888603342</v>
      </c>
      <c r="BU231" s="0" t="n">
        <f aca="false">BA231*'Dist Horaria'!$AA$3</f>
        <v>213.634918861886</v>
      </c>
      <c r="BV231" s="0" t="n">
        <f aca="false">BA231*'Dist Horaria'!$AB$3</f>
        <v>190.149353853775</v>
      </c>
      <c r="BW231" s="0" t="n">
        <f aca="false">BA231*'Dist Horaria'!$AC$3</f>
        <v>206.088701586045</v>
      </c>
      <c r="BX231" s="0" t="n">
        <f aca="false">BA231*'Dist Horaria'!$AD$3</f>
        <v>200.650108322998</v>
      </c>
      <c r="BY231" s="0" t="n">
        <f aca="false">BA231*'Dist Horaria'!$AE$3</f>
        <v>194.896394112838</v>
      </c>
      <c r="BZ231" s="0" t="n">
        <f aca="false">AN231*1000000</f>
        <v>60115.6954101911</v>
      </c>
      <c r="CA231" s="0" t="n">
        <f aca="false">BZ231*'Dist Horaria'!$H$6</f>
        <v>1502.89238525478</v>
      </c>
      <c r="CB231" s="0" t="n">
        <f aca="false">BZ231*'Dist Horaria'!$I$6</f>
        <v>1502.89238525478</v>
      </c>
      <c r="CC231" s="0" t="n">
        <f aca="false">BZ231*'Dist Horaria'!$J$6</f>
        <v>1502.89238525478</v>
      </c>
      <c r="CD231" s="0" t="n">
        <f aca="false">BZ231*'Dist Horaria'!$K$6</f>
        <v>1502.89238525478</v>
      </c>
      <c r="CE231" s="0" t="n">
        <f aca="false">BZ231*'Dist Horaria'!$L$6</f>
        <v>1502.89238525478</v>
      </c>
      <c r="CF231" s="0" t="n">
        <f aca="false">BZ231*'Dist Horaria'!$M$6</f>
        <v>4007.71302734607</v>
      </c>
      <c r="CG231" s="0" t="n">
        <f aca="false">BZ231*'Dist Horaria'!$N$6</f>
        <v>4007.71302734607</v>
      </c>
      <c r="CH231" s="0" t="n">
        <f aca="false">BZ231*'Dist Horaria'!$O$6</f>
        <v>4007.71302734607</v>
      </c>
      <c r="CI231" s="0" t="n">
        <f aca="false">BZ231*'Dist Horaria'!$P$6</f>
        <v>2630.06167419586</v>
      </c>
      <c r="CJ231" s="0" t="n">
        <f aca="false">BZ231*'Dist Horaria'!$Q$6</f>
        <v>2630.06167419586</v>
      </c>
      <c r="CK231" s="0" t="n">
        <f aca="false">BZ231*'Dist Horaria'!$R$6</f>
        <v>2630.06167419586</v>
      </c>
      <c r="CL231" s="0" t="n">
        <f aca="false">BZ231*'Dist Horaria'!$S$6</f>
        <v>2630.06167419586</v>
      </c>
      <c r="CM231" s="0" t="n">
        <f aca="false">BZ231*'Dist Horaria'!$T$6</f>
        <v>2630.06167419586</v>
      </c>
      <c r="CN231" s="0" t="n">
        <f aca="false">BZ231*'Dist Horaria'!$U$6</f>
        <v>2630.06167419586</v>
      </c>
      <c r="CO231" s="0" t="n">
        <f aca="false">BZ231*'Dist Horaria'!$V$6</f>
        <v>2630.06167419586</v>
      </c>
      <c r="CP231" s="0" t="n">
        <f aca="false">BZ231*'Dist Horaria'!$W$6</f>
        <v>2630.06167419586</v>
      </c>
      <c r="CQ231" s="0" t="n">
        <f aca="false">BZ231*'Dist Horaria'!$X$6</f>
        <v>4007.71302734607</v>
      </c>
      <c r="CR231" s="0" t="n">
        <f aca="false">BZ231*'Dist Horaria'!$Y$6</f>
        <v>4007.71302734607</v>
      </c>
      <c r="CS231" s="0" t="n">
        <f aca="false">BZ231*'Dist Horaria'!$Z$6</f>
        <v>4007.71302734607</v>
      </c>
      <c r="CT231" s="0" t="n">
        <f aca="false">BZ231*'Dist Horaria'!$AA$6</f>
        <v>1502.89238525478</v>
      </c>
      <c r="CU231" s="0" t="n">
        <f aca="false">BZ231*'Dist Horaria'!$AB$6</f>
        <v>1502.89238525478</v>
      </c>
      <c r="CV231" s="0" t="n">
        <f aca="false">BZ231*'Dist Horaria'!$AC$6</f>
        <v>1502.89238525478</v>
      </c>
      <c r="CW231" s="0" t="n">
        <f aca="false">BZ231*'Dist Horaria'!$AD$6</f>
        <v>1502.89238525478</v>
      </c>
      <c r="CX231" s="0" t="n">
        <f aca="false">BZ231*'Dist Horaria'!$AE$6</f>
        <v>1502.89238525478</v>
      </c>
      <c r="CY231" s="0" t="n">
        <f aca="false">AS231*1000000</f>
        <v>62882.7542298562</v>
      </c>
      <c r="CZ231" s="0" t="n">
        <f aca="false">CY231*'Dist Horaria'!$H$6</f>
        <v>1572.0688557464</v>
      </c>
      <c r="DA231" s="0" t="n">
        <f aca="false">CY231*'Dist Horaria'!$I$6</f>
        <v>1572.0688557464</v>
      </c>
      <c r="DB231" s="0" t="n">
        <f aca="false">CY231*'Dist Horaria'!$J$6</f>
        <v>1572.0688557464</v>
      </c>
      <c r="DC231" s="0" t="n">
        <f aca="false">CY231*'Dist Horaria'!$K$6</f>
        <v>1572.0688557464</v>
      </c>
      <c r="DD231" s="0" t="n">
        <f aca="false">CY231*'Dist Horaria'!$L$6</f>
        <v>1572.0688557464</v>
      </c>
      <c r="DE231" s="0" t="n">
        <f aca="false">CY231*'Dist Horaria'!$M$6</f>
        <v>4192.18361532375</v>
      </c>
      <c r="DF231" s="0" t="n">
        <f aca="false">CY231*'Dist Horaria'!$N$6</f>
        <v>4192.18361532375</v>
      </c>
      <c r="DG231" s="0" t="n">
        <f aca="false">CY231*'Dist Horaria'!$O$6</f>
        <v>4192.18361532375</v>
      </c>
      <c r="DH231" s="0" t="n">
        <f aca="false">CY231*'Dist Horaria'!$P$6</f>
        <v>2751.12049755621</v>
      </c>
      <c r="DI231" s="0" t="n">
        <f aca="false">CY231*'Dist Horaria'!$Q$6</f>
        <v>2751.12049755621</v>
      </c>
      <c r="DJ231" s="0" t="n">
        <f aca="false">CY231*'Dist Horaria'!$R$6</f>
        <v>2751.12049755621</v>
      </c>
      <c r="DK231" s="0" t="n">
        <f aca="false">CY231*'Dist Horaria'!$S$6</f>
        <v>2751.12049755621</v>
      </c>
      <c r="DL231" s="0" t="n">
        <f aca="false">CY231*'Dist Horaria'!$T$6</f>
        <v>2751.12049755621</v>
      </c>
      <c r="DM231" s="0" t="n">
        <f aca="false">CY231*'Dist Horaria'!$U$6</f>
        <v>2751.12049755621</v>
      </c>
      <c r="DN231" s="0" t="n">
        <f aca="false">CY231*'Dist Horaria'!$V$6</f>
        <v>2751.12049755621</v>
      </c>
      <c r="DO231" s="0" t="n">
        <f aca="false">CY231*'Dist Horaria'!$W$6</f>
        <v>2751.12049755621</v>
      </c>
      <c r="DP231" s="0" t="n">
        <f aca="false">CY231*'Dist Horaria'!$X$6</f>
        <v>4192.18361532375</v>
      </c>
      <c r="DQ231" s="0" t="n">
        <f aca="false">CY231*'Dist Horaria'!$Y$6</f>
        <v>4192.18361532375</v>
      </c>
      <c r="DR231" s="0" t="n">
        <f aca="false">CY231*'Dist Horaria'!$Z$6</f>
        <v>4192.18361532375</v>
      </c>
      <c r="DS231" s="0" t="n">
        <f aca="false">CY231*'Dist Horaria'!$AA$6</f>
        <v>1572.0688557464</v>
      </c>
      <c r="DT231" s="0" t="n">
        <f aca="false">CY231*'Dist Horaria'!$AB$6</f>
        <v>1572.0688557464</v>
      </c>
      <c r="DU231" s="0" t="n">
        <f aca="false">CY231*'Dist Horaria'!$AC$6</f>
        <v>1572.0688557464</v>
      </c>
      <c r="DV231" s="0" t="n">
        <f aca="false">CY231*'Dist Horaria'!$AD$6</f>
        <v>1572.0688557464</v>
      </c>
      <c r="DW231" s="0" t="n">
        <f aca="false">CY231*'Dist Horaria'!$AE$6</f>
        <v>1572.0688557464</v>
      </c>
      <c r="DX231" s="0" t="n">
        <f aca="false">AX231*1000000</f>
        <v>3645.37705680326</v>
      </c>
      <c r="DY231" s="0" t="n">
        <f aca="false">DX231*'Dist Horaria'!$H$6</f>
        <v>91.1344264200814</v>
      </c>
      <c r="DZ231" s="0" t="n">
        <f aca="false">DX231*'Dist Horaria'!$I$6</f>
        <v>91.1344264200814</v>
      </c>
      <c r="EA231" s="0" t="n">
        <f aca="false">DX231*'Dist Horaria'!$J$6</f>
        <v>91.1344264200814</v>
      </c>
      <c r="EB231" s="0" t="n">
        <f aca="false">DX231*'Dist Horaria'!$K$6</f>
        <v>91.1344264200814</v>
      </c>
      <c r="EC231" s="0" t="n">
        <f aca="false">DX231*'Dist Horaria'!$L$6</f>
        <v>91.1344264200814</v>
      </c>
      <c r="ED231" s="0" t="n">
        <f aca="false">DX231*'Dist Horaria'!$M$6</f>
        <v>243.025137120217</v>
      </c>
      <c r="EE231" s="0" t="n">
        <f aca="false">DX231*'Dist Horaria'!$N$6</f>
        <v>243.025137120217</v>
      </c>
      <c r="EF231" s="0" t="n">
        <f aca="false">DX231*'Dist Horaria'!$O$6</f>
        <v>243.025137120217</v>
      </c>
      <c r="EG231" s="0" t="n">
        <f aca="false">DX231*'Dist Horaria'!$P$6</f>
        <v>159.485246235142</v>
      </c>
      <c r="EH231" s="0" t="n">
        <f aca="false">DX231*'Dist Horaria'!$Q$6</f>
        <v>159.485246235142</v>
      </c>
      <c r="EI231" s="0" t="n">
        <f aca="false">DX231*'Dist Horaria'!$R$6</f>
        <v>159.485246235142</v>
      </c>
      <c r="EJ231" s="0" t="n">
        <f aca="false">DX231*'Dist Horaria'!$S$6</f>
        <v>159.485246235142</v>
      </c>
      <c r="EK231" s="0" t="n">
        <f aca="false">DX231*'Dist Horaria'!$T$6</f>
        <v>159.485246235142</v>
      </c>
      <c r="EL231" s="0" t="n">
        <f aca="false">DX231*'Dist Horaria'!$U$6</f>
        <v>159.485246235142</v>
      </c>
      <c r="EM231" s="0" t="n">
        <f aca="false">DX231*'Dist Horaria'!$V$6</f>
        <v>159.485246235142</v>
      </c>
      <c r="EN231" s="0" t="n">
        <f aca="false">DX231*'Dist Horaria'!$W$6</f>
        <v>159.485246235142</v>
      </c>
      <c r="EO231" s="0" t="n">
        <f aca="false">DX231*'Dist Horaria'!$X$6</f>
        <v>243.025137120217</v>
      </c>
      <c r="EP231" s="0" t="n">
        <f aca="false">DX231*'Dist Horaria'!$Y$6</f>
        <v>243.025137120217</v>
      </c>
      <c r="EQ231" s="0" t="n">
        <f aca="false">DX231*'Dist Horaria'!$Z$6</f>
        <v>243.025137120217</v>
      </c>
      <c r="ER231" s="0" t="n">
        <f aca="false">DX231*'Dist Horaria'!$AA$6</f>
        <v>91.1344264200814</v>
      </c>
      <c r="ES231" s="0" t="n">
        <f aca="false">DX231*'Dist Horaria'!$AB$6</f>
        <v>91.1344264200814</v>
      </c>
      <c r="ET231" s="0" t="n">
        <f aca="false">DX231*'Dist Horaria'!$AC$6</f>
        <v>91.1344264200814</v>
      </c>
      <c r="EU231" s="0" t="n">
        <f aca="false">DX231*'Dist Horaria'!$AD$6</f>
        <v>91.1344264200814</v>
      </c>
      <c r="EV231" s="0" t="n">
        <f aca="false">DX231*'Dist Horaria'!$AE$6</f>
        <v>91.1344264200814</v>
      </c>
      <c r="EW231" s="0" t="n">
        <f aca="false">BB231+CA231+CZ231+DY231</f>
        <v>3349.88282428543</v>
      </c>
      <c r="EX231" s="0" t="n">
        <f aca="false">BC231+CB231+DA231+DZ231</f>
        <v>3344.9663457778</v>
      </c>
      <c r="EY231" s="0" t="n">
        <f aca="false">BD231+CC231+DB231+EA231</f>
        <v>3340.32579432872</v>
      </c>
      <c r="EZ231" s="0" t="n">
        <f aca="false">BE231+CD231+DC231+EB231</f>
        <v>3336.37222573704</v>
      </c>
      <c r="FA231" s="0" t="n">
        <f aca="false">BF231+CE231+DD231+EC231</f>
        <v>3333.48311130553</v>
      </c>
      <c r="FB231" s="0" t="n">
        <f aca="false">BG231+CF231+DE231+ED231</f>
        <v>8608.490338377</v>
      </c>
      <c r="FC231" s="0" t="n">
        <f aca="false">BH231+CG231+DF231+EE231</f>
        <v>8615.96281357506</v>
      </c>
      <c r="FD231" s="0" t="n">
        <f aca="false">BI231+CH231+DG231+EF231</f>
        <v>8615.96281357506</v>
      </c>
      <c r="FE231" s="0" t="n">
        <f aca="false">BJ231+CI231+DH231+EG231</f>
        <v>5769.60654462107</v>
      </c>
      <c r="FF231" s="0" t="n">
        <f aca="false">BK231+CJ231+DI231+EH231</f>
        <v>5793.82125993812</v>
      </c>
      <c r="FG231" s="0" t="n">
        <f aca="false">BL231+CK231+DJ231+EI231</f>
        <v>5811.43196198688</v>
      </c>
      <c r="FH231" s="0" t="n">
        <f aca="false">BM231+CL231+DK231+EJ231</f>
        <v>5820.23731301126</v>
      </c>
      <c r="FI231" s="0" t="n">
        <f aca="false">BN231+CM231+DL231+EK231</f>
        <v>5822.43865076735</v>
      </c>
      <c r="FJ231" s="0" t="n">
        <f aca="false">BO231+CN231+DM231+EL231</f>
        <v>5820.23731301126</v>
      </c>
      <c r="FK231" s="0" t="n">
        <f aca="false">BP231+CO231+DN231+EM231</f>
        <v>5815.83463749907</v>
      </c>
      <c r="FL231" s="0" t="n">
        <f aca="false">BQ231+CP231+DO231+EN231</f>
        <v>5809.23062423078</v>
      </c>
      <c r="FM231" s="0" t="n">
        <f aca="false">BR231+CQ231+DP231+EO231</f>
        <v>8706.28023534755</v>
      </c>
      <c r="FN231" s="0" t="n">
        <f aca="false">BS231+CR231+DQ231+EP231</f>
        <v>8700.27340948761</v>
      </c>
      <c r="FO231" s="0" t="n">
        <f aca="false">BT231+CS231+DR231+EQ231</f>
        <v>8667.57766839338</v>
      </c>
      <c r="FP231" s="0" t="n">
        <f aca="false">BU231+CT231+DS231+ER231</f>
        <v>3379.73058628315</v>
      </c>
      <c r="FQ231" s="0" t="n">
        <f aca="false">BV231+CU231+DT231+ES231</f>
        <v>3356.24502127504</v>
      </c>
      <c r="FR231" s="0" t="n">
        <f aca="false">BW231+CV231+DU231+ET231</f>
        <v>3372.18436900731</v>
      </c>
      <c r="FS231" s="0" t="n">
        <f aca="false">BX231+CW231+DV231+EU231</f>
        <v>3366.74577574426</v>
      </c>
      <c r="FT231" s="0" t="n">
        <f aca="false">BY231+CX231+DW231+EV231</f>
        <v>3360.9920615341</v>
      </c>
      <c r="FU231" s="0" t="n">
        <f aca="false">AM231*'Dist Horaria'!$H$10</f>
        <v>1.98031294836731</v>
      </c>
      <c r="FV231" s="0" t="n">
        <f aca="false">AM231*'Dist Horaria'!$I$10</f>
        <v>1.8533543663558</v>
      </c>
      <c r="FW231" s="0" t="n">
        <f aca="false">AM231*'Dist Horaria'!$J$10</f>
        <v>1.84533102612625</v>
      </c>
      <c r="FX231" s="0" t="n">
        <f aca="false">AM231*'Dist Horaria'!$K$10</f>
        <v>1.79225993995879</v>
      </c>
      <c r="FY231" s="0" t="n">
        <f aca="false">AM231*'Dist Horaria'!$L$10</f>
        <v>1.79297717381271</v>
      </c>
      <c r="FZ231" s="0" t="n">
        <f aca="false">AM231*'Dist Horaria'!$M$10</f>
        <v>1.91855936172254</v>
      </c>
      <c r="GA231" s="0" t="n">
        <f aca="false">AM231*'Dist Horaria'!$N$10</f>
        <v>1.81503645793234</v>
      </c>
      <c r="GB231" s="0" t="n">
        <f aca="false">AM231*'Dist Horaria'!$O$10</f>
        <v>1.78405716717685</v>
      </c>
      <c r="GC231" s="0" t="n">
        <f aca="false">AM231*'Dist Horaria'!$P$10</f>
        <v>1.81174164940478</v>
      </c>
      <c r="GD231" s="0" t="n">
        <f aca="false">AM231*'Dist Horaria'!$Q$10</f>
        <v>1.63956507148173</v>
      </c>
      <c r="GE231" s="0" t="n">
        <f aca="false">AM231*'Dist Horaria'!$R$10</f>
        <v>2.00051561433429</v>
      </c>
      <c r="GF231" s="0" t="n">
        <f aca="false">AM231*'Dist Horaria'!$S$10</f>
        <v>1.70851804804636</v>
      </c>
      <c r="GG231" s="0" t="n">
        <f aca="false">AR231*'Dist Horaria'!$H$10</f>
        <v>2.07146455814388</v>
      </c>
      <c r="GH231" s="0" t="n">
        <f aca="false">AR231*'Dist Horaria'!$I$10</f>
        <v>1.93866221333981</v>
      </c>
      <c r="GI231" s="0" t="n">
        <f aca="false">AR231*'Dist Horaria'!$J$10</f>
        <v>1.93026956765361</v>
      </c>
      <c r="GJ231" s="0" t="n">
        <f aca="false">AR231*'Dist Horaria'!$K$10</f>
        <v>1.87475567822075</v>
      </c>
      <c r="GK231" s="0" t="n">
        <f aca="false">AR231*'Dist Horaria'!$L$10</f>
        <v>1.8755059255539</v>
      </c>
      <c r="GL231" s="0" t="n">
        <f aca="false">AR231*'Dist Horaria'!$M$10</f>
        <v>2.00686852236157</v>
      </c>
      <c r="GM231" s="0" t="n">
        <f aca="false">AR231*'Dist Horaria'!$N$10</f>
        <v>1.89858057406818</v>
      </c>
      <c r="GN231" s="0" t="n">
        <f aca="false">AR231*'Dist Horaria'!$O$10</f>
        <v>1.86617534090069</v>
      </c>
      <c r="GO231" s="0" t="n">
        <f aca="false">AR231*'Dist Horaria'!$P$10</f>
        <v>1.89513410915648</v>
      </c>
      <c r="GP231" s="0" t="n">
        <f aca="false">AR231*'Dist Horaria'!$Q$10</f>
        <v>1.71503243421458</v>
      </c>
      <c r="GQ231" s="0" t="n">
        <f aca="false">AR231*'Dist Horaria'!$R$10</f>
        <v>2.09259713043005</v>
      </c>
      <c r="GR231" s="0" t="n">
        <f aca="false">AR231*'Dist Horaria'!$S$10</f>
        <v>1.78715923985402</v>
      </c>
      <c r="GS231" s="0" t="n">
        <f aca="false">AW231*'Dist Horaria'!$H$10</f>
        <v>0.120084901921384</v>
      </c>
      <c r="GT231" s="0" t="n">
        <f aca="false">AW231*'Dist Horaria'!$I$10</f>
        <v>0.112386215266076</v>
      </c>
      <c r="GU231" s="0" t="n">
        <f aca="false">AW231*'Dist Horaria'!$J$10</f>
        <v>0.111899685081368</v>
      </c>
      <c r="GV231" s="0" t="n">
        <f aca="false">AW231*'Dist Horaria'!$K$10</f>
        <v>0.108681488592508</v>
      </c>
      <c r="GW231" s="0" t="n">
        <f aca="false">AW231*'Dist Horaria'!$L$10</f>
        <v>0.10872498119153</v>
      </c>
      <c r="GX231" s="0" t="n">
        <f aca="false">AW231*'Dist Horaria'!$M$10</f>
        <v>0.116340204194873</v>
      </c>
      <c r="GY231" s="0" t="n">
        <f aca="false">AW231*'Dist Horaria'!$N$10</f>
        <v>0.110062641974967</v>
      </c>
      <c r="GZ231" s="0" t="n">
        <f aca="false">AW231*'Dist Horaria'!$O$10</f>
        <v>0.108184077733373</v>
      </c>
      <c r="HA231" s="0" t="n">
        <f aca="false">AW231*'Dist Horaria'!$P$10</f>
        <v>0.109862846907622</v>
      </c>
      <c r="HB231" s="0" t="n">
        <f aca="false">AW231*'Dist Horaria'!$Q$10</f>
        <v>0.0994221700993957</v>
      </c>
      <c r="HC231" s="0" t="n">
        <f aca="false">AW231*'Dist Horaria'!$R$10</f>
        <v>0.121309978575655</v>
      </c>
      <c r="HD231" s="0" t="n">
        <f aca="false">AW231*'Dist Horaria'!$S$10</f>
        <v>0.103603434194436</v>
      </c>
    </row>
    <row r="232" customFormat="false" ht="13.8" hidden="false" customHeight="false" outlineLevel="0" collapsed="false">
      <c r="A232" s="0" t="n">
        <v>4.571207</v>
      </c>
      <c r="B232" s="0" t="n">
        <v>-74.140235</v>
      </c>
      <c r="C232" s="0" t="n">
        <v>25</v>
      </c>
      <c r="D232" s="0" t="n">
        <v>21</v>
      </c>
      <c r="E232" s="0" t="n">
        <v>1769</v>
      </c>
      <c r="F232" s="0" t="n">
        <v>135</v>
      </c>
      <c r="G232" s="0" t="s">
        <v>1216</v>
      </c>
      <c r="H232" s="1" t="n">
        <v>39799</v>
      </c>
      <c r="I232" s="0" t="s">
        <v>1226</v>
      </c>
      <c r="J232" s="0" t="s">
        <v>1227</v>
      </c>
      <c r="K232" s="0" t="s">
        <v>1228</v>
      </c>
      <c r="L232" s="0" t="s">
        <v>1229</v>
      </c>
      <c r="R232" s="0" t="n">
        <v>30</v>
      </c>
      <c r="S232" s="0" t="n">
        <v>365</v>
      </c>
      <c r="T232" s="0" t="n">
        <v>24</v>
      </c>
      <c r="V232" s="0" t="n">
        <v>233750</v>
      </c>
      <c r="W232" s="0" t="n">
        <f aca="false">V232*12</f>
        <v>2805000</v>
      </c>
      <c r="X232" s="0" t="n">
        <v>1</v>
      </c>
      <c r="Y232" s="0" t="s">
        <v>1230</v>
      </c>
      <c r="Z232" s="0" t="n">
        <v>19370</v>
      </c>
      <c r="AB232" s="0" t="n">
        <v>0.005</v>
      </c>
      <c r="AC232" s="0" t="n">
        <v>4</v>
      </c>
      <c r="AD232" s="0" t="n">
        <v>14.5442774238669</v>
      </c>
      <c r="AE232" s="0" t="n">
        <f aca="false">AD232/2204.59</f>
        <v>0.00659727088658976</v>
      </c>
      <c r="AF232" s="0" t="n">
        <f aca="false">AE232/S232</f>
        <v>1.80747147577802E-005</v>
      </c>
      <c r="AG232" s="0" t="n">
        <f aca="false">AE232*EXP(AB232*AC232)</f>
        <v>0.00673054459901837</v>
      </c>
      <c r="AH232" s="0" t="n">
        <f aca="false">AG232/S232</f>
        <v>1.84398482164887E-005</v>
      </c>
      <c r="AI232" s="0" t="s">
        <v>90</v>
      </c>
      <c r="AJ232" s="0" t="n">
        <f aca="false">IF(AI232="A",'FE DISTRIBUCIÓN'!$C$2,'FE DISTRIBUCIÓN'!$C$3)</f>
        <v>4.994E-006</v>
      </c>
      <c r="AK232" s="0" t="n">
        <f aca="false">W232*AJ232</f>
        <v>14.00817</v>
      </c>
      <c r="AL232" s="0" t="n">
        <f aca="false">AK232/365</f>
        <v>0.0383785479452055</v>
      </c>
      <c r="AM232" s="0" t="n">
        <f aca="false">AK232*EXP(AB232*AC232)</f>
        <v>14.2911538053226</v>
      </c>
      <c r="AN232" s="0" t="n">
        <f aca="false">AM232/365</f>
        <v>0.0391538460419797</v>
      </c>
      <c r="AO232" s="0" t="n">
        <v>5.223868284E-006</v>
      </c>
      <c r="AP232" s="0" t="n">
        <f aca="false">AO232*W232</f>
        <v>14.65295053662</v>
      </c>
      <c r="AQ232" s="0" t="n">
        <f aca="false">AP232/365</f>
        <v>0.0401450699633425</v>
      </c>
      <c r="AR232" s="0" t="n">
        <f aca="false">AP232*EXP(AB232*AC232)</f>
        <v>14.9489597728055</v>
      </c>
      <c r="AS232" s="0" t="n">
        <f aca="false">AR232/365</f>
        <v>0.0409560541720699</v>
      </c>
      <c r="AT232" s="0" t="n">
        <v>3.02832944E-007</v>
      </c>
      <c r="AU232" s="0" t="n">
        <f aca="false">AT232*W232</f>
        <v>0.84944640792</v>
      </c>
      <c r="AV232" s="0" t="n">
        <f aca="false">AU232/365</f>
        <v>0.00232725043265753</v>
      </c>
      <c r="AW232" s="0" t="n">
        <f aca="false">AU232*EXP(AB232*AC232)</f>
        <v>0.866606363640898</v>
      </c>
      <c r="AX232" s="0" t="n">
        <f aca="false">AW232/365</f>
        <v>0.00237426400997506</v>
      </c>
      <c r="AY232" s="0" t="n">
        <f aca="false">AW232+AR232+AM232+AG232</f>
        <v>30.113450486368</v>
      </c>
      <c r="AZ232" s="0" t="n">
        <f aca="false">AH232+AN232+AS232+AX232</f>
        <v>0.0825026040722411</v>
      </c>
      <c r="BA232" s="0" t="n">
        <f aca="false">AH232*1000000</f>
        <v>18.4398482164887</v>
      </c>
      <c r="BB232" s="0" t="n">
        <f aca="false">BA232*'Dist Horaria'!$H$3</f>
        <v>0.642528055922906</v>
      </c>
      <c r="BC232" s="0" t="n">
        <f aca="false">BA232*'Dist Horaria'!$I$3</f>
        <v>0.625339828892275</v>
      </c>
      <c r="BD232" s="0" t="n">
        <f aca="false">BA232*'Dist Horaria'!$J$3</f>
        <v>0.60911625510255</v>
      </c>
      <c r="BE232" s="0" t="n">
        <f aca="false">BA232*'Dist Horaria'!$K$3</f>
        <v>0.59529440386707</v>
      </c>
      <c r="BF232" s="0" t="n">
        <f aca="false">BA232*'Dist Horaria'!$L$3</f>
        <v>0.585193931610513</v>
      </c>
      <c r="BG232" s="0" t="n">
        <f aca="false">BA232*'Dist Horaria'!$M$3</f>
        <v>0.578835027898385</v>
      </c>
      <c r="BH232" s="0" t="n">
        <f aca="false">BA232*'Dist Horaria'!$N$3</f>
        <v>0.604959132780706</v>
      </c>
      <c r="BI232" s="0" t="n">
        <f aca="false">BA232*'Dist Horaria'!$O$3</f>
        <v>0.604959132780706</v>
      </c>
      <c r="BJ232" s="0" t="n">
        <f aca="false">BA232*'Dist Horaria'!$P$3</f>
        <v>0.800381345849212</v>
      </c>
      <c r="BK232" s="0" t="n">
        <f aca="false">BA232*'Dist Horaria'!$Q$3</f>
        <v>0.885037065121725</v>
      </c>
      <c r="BL232" s="0" t="n">
        <f aca="false">BA232*'Dist Horaria'!$R$3</f>
        <v>0.946604860956279</v>
      </c>
      <c r="BM232" s="0" t="n">
        <f aca="false">BA232*'Dist Horaria'!$S$3</f>
        <v>0.977388758873557</v>
      </c>
      <c r="BN232" s="0" t="n">
        <f aca="false">BA232*'Dist Horaria'!$T$3</f>
        <v>0.985084733352876</v>
      </c>
      <c r="BO232" s="0" t="n">
        <f aca="false">BA232*'Dist Horaria'!$U$3</f>
        <v>0.977388758873557</v>
      </c>
      <c r="BP232" s="0" t="n">
        <f aca="false">BA232*'Dist Horaria'!$V$3</f>
        <v>0.961996809914918</v>
      </c>
      <c r="BQ232" s="0" t="n">
        <f aca="false">BA232*'Dist Horaria'!$W$3</f>
        <v>0.93890888647696</v>
      </c>
      <c r="BR232" s="0" t="n">
        <f aca="false">BA232*'Dist Horaria'!$X$3</f>
        <v>0.9207128471185</v>
      </c>
      <c r="BS232" s="0" t="n">
        <f aca="false">BA232*'Dist Horaria'!$Y$3</f>
        <v>0.899712717360221</v>
      </c>
      <c r="BT232" s="0" t="n">
        <f aca="false">BA232*'Dist Horaria'!$Z$3</f>
        <v>0.785406955626508</v>
      </c>
      <c r="BU232" s="0" t="n">
        <f aca="false">BA232*'Dist Horaria'!$AA$3</f>
        <v>0.746877156356604</v>
      </c>
      <c r="BV232" s="0" t="n">
        <f aca="false">BA232*'Dist Horaria'!$AB$3</f>
        <v>0.664770578920045</v>
      </c>
      <c r="BW232" s="0" t="n">
        <f aca="false">BA232*'Dist Horaria'!$AC$3</f>
        <v>0.720495245898075</v>
      </c>
      <c r="BX232" s="0" t="n">
        <f aca="false">BA232*'Dist Horaria'!$AD$3</f>
        <v>0.701481682513753</v>
      </c>
      <c r="BY232" s="0" t="n">
        <f aca="false">BA232*'Dist Horaria'!$AE$3</f>
        <v>0.681366442314885</v>
      </c>
      <c r="BZ232" s="0" t="n">
        <f aca="false">AN232*1000000</f>
        <v>39153.8460419797</v>
      </c>
      <c r="CA232" s="0" t="n">
        <f aca="false">BZ232*'Dist Horaria'!$H$6</f>
        <v>978.846151049493</v>
      </c>
      <c r="CB232" s="0" t="n">
        <f aca="false">BZ232*'Dist Horaria'!$I$6</f>
        <v>978.846151049493</v>
      </c>
      <c r="CC232" s="0" t="n">
        <f aca="false">BZ232*'Dist Horaria'!$J$6</f>
        <v>978.846151049493</v>
      </c>
      <c r="CD232" s="0" t="n">
        <f aca="false">BZ232*'Dist Horaria'!$K$6</f>
        <v>978.846151049493</v>
      </c>
      <c r="CE232" s="0" t="n">
        <f aca="false">BZ232*'Dist Horaria'!$L$6</f>
        <v>978.846151049493</v>
      </c>
      <c r="CF232" s="0" t="n">
        <f aca="false">BZ232*'Dist Horaria'!$M$6</f>
        <v>2610.25640279865</v>
      </c>
      <c r="CG232" s="0" t="n">
        <f aca="false">BZ232*'Dist Horaria'!$N$6</f>
        <v>2610.25640279865</v>
      </c>
      <c r="CH232" s="0" t="n">
        <f aca="false">BZ232*'Dist Horaria'!$O$6</f>
        <v>2610.25640279865</v>
      </c>
      <c r="CI232" s="0" t="n">
        <f aca="false">BZ232*'Dist Horaria'!$P$6</f>
        <v>1712.98076433661</v>
      </c>
      <c r="CJ232" s="0" t="n">
        <f aca="false">BZ232*'Dist Horaria'!$Q$6</f>
        <v>1712.98076433661</v>
      </c>
      <c r="CK232" s="0" t="n">
        <f aca="false">BZ232*'Dist Horaria'!$R$6</f>
        <v>1712.98076433661</v>
      </c>
      <c r="CL232" s="0" t="n">
        <f aca="false">BZ232*'Dist Horaria'!$S$6</f>
        <v>1712.98076433661</v>
      </c>
      <c r="CM232" s="0" t="n">
        <f aca="false">BZ232*'Dist Horaria'!$T$6</f>
        <v>1712.98076433661</v>
      </c>
      <c r="CN232" s="0" t="n">
        <f aca="false">BZ232*'Dist Horaria'!$U$6</f>
        <v>1712.98076433661</v>
      </c>
      <c r="CO232" s="0" t="n">
        <f aca="false">BZ232*'Dist Horaria'!$V$6</f>
        <v>1712.98076433661</v>
      </c>
      <c r="CP232" s="0" t="n">
        <f aca="false">BZ232*'Dist Horaria'!$W$6</f>
        <v>1712.98076433661</v>
      </c>
      <c r="CQ232" s="0" t="n">
        <f aca="false">BZ232*'Dist Horaria'!$X$6</f>
        <v>2610.25640279865</v>
      </c>
      <c r="CR232" s="0" t="n">
        <f aca="false">BZ232*'Dist Horaria'!$Y$6</f>
        <v>2610.25640279865</v>
      </c>
      <c r="CS232" s="0" t="n">
        <f aca="false">BZ232*'Dist Horaria'!$Z$6</f>
        <v>2610.25640279865</v>
      </c>
      <c r="CT232" s="0" t="n">
        <f aca="false">BZ232*'Dist Horaria'!$AA$6</f>
        <v>978.846151049493</v>
      </c>
      <c r="CU232" s="0" t="n">
        <f aca="false">BZ232*'Dist Horaria'!$AB$6</f>
        <v>978.846151049493</v>
      </c>
      <c r="CV232" s="0" t="n">
        <f aca="false">BZ232*'Dist Horaria'!$AC$6</f>
        <v>978.846151049493</v>
      </c>
      <c r="CW232" s="0" t="n">
        <f aca="false">BZ232*'Dist Horaria'!$AD$6</f>
        <v>978.846151049493</v>
      </c>
      <c r="CX232" s="0" t="n">
        <f aca="false">BZ232*'Dist Horaria'!$AE$6</f>
        <v>978.846151049493</v>
      </c>
      <c r="CY232" s="0" t="n">
        <f aca="false">AS232*1000000</f>
        <v>40956.0541720699</v>
      </c>
      <c r="CZ232" s="0" t="n">
        <f aca="false">CY232*'Dist Horaria'!$H$6</f>
        <v>1023.90135430175</v>
      </c>
      <c r="DA232" s="0" t="n">
        <f aca="false">CY232*'Dist Horaria'!$I$6</f>
        <v>1023.90135430175</v>
      </c>
      <c r="DB232" s="0" t="n">
        <f aca="false">CY232*'Dist Horaria'!$J$6</f>
        <v>1023.90135430175</v>
      </c>
      <c r="DC232" s="0" t="n">
        <f aca="false">CY232*'Dist Horaria'!$K$6</f>
        <v>1023.90135430175</v>
      </c>
      <c r="DD232" s="0" t="n">
        <f aca="false">CY232*'Dist Horaria'!$L$6</f>
        <v>1023.90135430175</v>
      </c>
      <c r="DE232" s="0" t="n">
        <f aca="false">CY232*'Dist Horaria'!$M$6</f>
        <v>2730.40361147132</v>
      </c>
      <c r="DF232" s="0" t="n">
        <f aca="false">CY232*'Dist Horaria'!$N$6</f>
        <v>2730.40361147132</v>
      </c>
      <c r="DG232" s="0" t="n">
        <f aca="false">CY232*'Dist Horaria'!$O$6</f>
        <v>2730.40361147132</v>
      </c>
      <c r="DH232" s="0" t="n">
        <f aca="false">CY232*'Dist Horaria'!$P$6</f>
        <v>1791.82737002806</v>
      </c>
      <c r="DI232" s="0" t="n">
        <f aca="false">CY232*'Dist Horaria'!$Q$6</f>
        <v>1791.82737002806</v>
      </c>
      <c r="DJ232" s="0" t="n">
        <f aca="false">CY232*'Dist Horaria'!$R$6</f>
        <v>1791.82737002806</v>
      </c>
      <c r="DK232" s="0" t="n">
        <f aca="false">CY232*'Dist Horaria'!$S$6</f>
        <v>1791.82737002806</v>
      </c>
      <c r="DL232" s="0" t="n">
        <f aca="false">CY232*'Dist Horaria'!$T$6</f>
        <v>1791.82737002806</v>
      </c>
      <c r="DM232" s="0" t="n">
        <f aca="false">CY232*'Dist Horaria'!$U$6</f>
        <v>1791.82737002806</v>
      </c>
      <c r="DN232" s="0" t="n">
        <f aca="false">CY232*'Dist Horaria'!$V$6</f>
        <v>1791.82737002806</v>
      </c>
      <c r="DO232" s="0" t="n">
        <f aca="false">CY232*'Dist Horaria'!$W$6</f>
        <v>1791.82737002806</v>
      </c>
      <c r="DP232" s="0" t="n">
        <f aca="false">CY232*'Dist Horaria'!$X$6</f>
        <v>2730.40361147132</v>
      </c>
      <c r="DQ232" s="0" t="n">
        <f aca="false">CY232*'Dist Horaria'!$Y$6</f>
        <v>2730.40361147132</v>
      </c>
      <c r="DR232" s="0" t="n">
        <f aca="false">CY232*'Dist Horaria'!$Z$6</f>
        <v>2730.40361147132</v>
      </c>
      <c r="DS232" s="0" t="n">
        <f aca="false">CY232*'Dist Horaria'!$AA$6</f>
        <v>1023.90135430175</v>
      </c>
      <c r="DT232" s="0" t="n">
        <f aca="false">CY232*'Dist Horaria'!$AB$6</f>
        <v>1023.90135430175</v>
      </c>
      <c r="DU232" s="0" t="n">
        <f aca="false">CY232*'Dist Horaria'!$AC$6</f>
        <v>1023.90135430175</v>
      </c>
      <c r="DV232" s="0" t="n">
        <f aca="false">CY232*'Dist Horaria'!$AD$6</f>
        <v>1023.90135430175</v>
      </c>
      <c r="DW232" s="0" t="n">
        <f aca="false">CY232*'Dist Horaria'!$AE$6</f>
        <v>1023.90135430175</v>
      </c>
      <c r="DX232" s="0" t="n">
        <f aca="false">AX232*1000000</f>
        <v>2374.26400997506</v>
      </c>
      <c r="DY232" s="0" t="n">
        <f aca="false">DX232*'Dist Horaria'!$H$6</f>
        <v>59.3566002493766</v>
      </c>
      <c r="DZ232" s="0" t="n">
        <f aca="false">DX232*'Dist Horaria'!$I$6</f>
        <v>59.3566002493766</v>
      </c>
      <c r="EA232" s="0" t="n">
        <f aca="false">DX232*'Dist Horaria'!$J$6</f>
        <v>59.3566002493766</v>
      </c>
      <c r="EB232" s="0" t="n">
        <f aca="false">DX232*'Dist Horaria'!$K$6</f>
        <v>59.3566002493766</v>
      </c>
      <c r="EC232" s="0" t="n">
        <f aca="false">DX232*'Dist Horaria'!$L$6</f>
        <v>59.3566002493766</v>
      </c>
      <c r="ED232" s="0" t="n">
        <f aca="false">DX232*'Dist Horaria'!$M$6</f>
        <v>158.284267331671</v>
      </c>
      <c r="EE232" s="0" t="n">
        <f aca="false">DX232*'Dist Horaria'!$N$6</f>
        <v>158.284267331671</v>
      </c>
      <c r="EF232" s="0" t="n">
        <f aca="false">DX232*'Dist Horaria'!$O$6</f>
        <v>158.284267331671</v>
      </c>
      <c r="EG232" s="0" t="n">
        <f aca="false">DX232*'Dist Horaria'!$P$6</f>
        <v>103.874050436409</v>
      </c>
      <c r="EH232" s="0" t="n">
        <f aca="false">DX232*'Dist Horaria'!$Q$6</f>
        <v>103.874050436409</v>
      </c>
      <c r="EI232" s="0" t="n">
        <f aca="false">DX232*'Dist Horaria'!$R$6</f>
        <v>103.874050436409</v>
      </c>
      <c r="EJ232" s="0" t="n">
        <f aca="false">DX232*'Dist Horaria'!$S$6</f>
        <v>103.874050436409</v>
      </c>
      <c r="EK232" s="0" t="n">
        <f aca="false">DX232*'Dist Horaria'!$T$6</f>
        <v>103.874050436409</v>
      </c>
      <c r="EL232" s="0" t="n">
        <f aca="false">DX232*'Dist Horaria'!$U$6</f>
        <v>103.874050436409</v>
      </c>
      <c r="EM232" s="0" t="n">
        <f aca="false">DX232*'Dist Horaria'!$V$6</f>
        <v>103.874050436409</v>
      </c>
      <c r="EN232" s="0" t="n">
        <f aca="false">DX232*'Dist Horaria'!$W$6</f>
        <v>103.874050436409</v>
      </c>
      <c r="EO232" s="0" t="n">
        <f aca="false">DX232*'Dist Horaria'!$X$6</f>
        <v>158.284267331671</v>
      </c>
      <c r="EP232" s="0" t="n">
        <f aca="false">DX232*'Dist Horaria'!$Y$6</f>
        <v>158.284267331671</v>
      </c>
      <c r="EQ232" s="0" t="n">
        <f aca="false">DX232*'Dist Horaria'!$Z$6</f>
        <v>158.284267331671</v>
      </c>
      <c r="ER232" s="0" t="n">
        <f aca="false">DX232*'Dist Horaria'!$AA$6</f>
        <v>59.3566002493766</v>
      </c>
      <c r="ES232" s="0" t="n">
        <f aca="false">DX232*'Dist Horaria'!$AB$6</f>
        <v>59.3566002493766</v>
      </c>
      <c r="ET232" s="0" t="n">
        <f aca="false">DX232*'Dist Horaria'!$AC$6</f>
        <v>59.3566002493766</v>
      </c>
      <c r="EU232" s="0" t="n">
        <f aca="false">DX232*'Dist Horaria'!$AD$6</f>
        <v>59.3566002493766</v>
      </c>
      <c r="EV232" s="0" t="n">
        <f aca="false">DX232*'Dist Horaria'!$AE$6</f>
        <v>59.3566002493766</v>
      </c>
      <c r="EW232" s="0" t="n">
        <f aca="false">BB232+CA232+CZ232+DY232</f>
        <v>2062.74663365654</v>
      </c>
      <c r="EX232" s="0" t="n">
        <f aca="false">BC232+CB232+DA232+DZ232</f>
        <v>2062.72944542951</v>
      </c>
      <c r="EY232" s="0" t="n">
        <f aca="false">BD232+CC232+DB232+EA232</f>
        <v>2062.71322185572</v>
      </c>
      <c r="EZ232" s="0" t="n">
        <f aca="false">BE232+CD232+DC232+EB232</f>
        <v>2062.69940000448</v>
      </c>
      <c r="FA232" s="0" t="n">
        <f aca="false">BF232+CE232+DD232+EC232</f>
        <v>2062.68929953223</v>
      </c>
      <c r="FB232" s="0" t="n">
        <f aca="false">BG232+CF232+DE232+ED232</f>
        <v>5499.52311662954</v>
      </c>
      <c r="FC232" s="0" t="n">
        <f aca="false">BH232+CG232+DF232+EE232</f>
        <v>5499.54924073442</v>
      </c>
      <c r="FD232" s="0" t="n">
        <f aca="false">BI232+CH232+DG232+EF232</f>
        <v>5499.54924073442</v>
      </c>
      <c r="FE232" s="0" t="n">
        <f aca="false">BJ232+CI232+DH232+EG232</f>
        <v>3609.48256614693</v>
      </c>
      <c r="FF232" s="0" t="n">
        <f aca="false">BK232+CJ232+DI232+EH232</f>
        <v>3609.5672218662</v>
      </c>
      <c r="FG232" s="0" t="n">
        <f aca="false">BL232+CK232+DJ232+EI232</f>
        <v>3609.62878966203</v>
      </c>
      <c r="FH232" s="0" t="n">
        <f aca="false">BM232+CL232+DK232+EJ232</f>
        <v>3609.65957355995</v>
      </c>
      <c r="FI232" s="0" t="n">
        <f aca="false">BN232+CM232+DL232+EK232</f>
        <v>3609.66726953443</v>
      </c>
      <c r="FJ232" s="0" t="n">
        <f aca="false">BO232+CN232+DM232+EL232</f>
        <v>3609.65957355995</v>
      </c>
      <c r="FK232" s="0" t="n">
        <f aca="false">BP232+CO232+DN232+EM232</f>
        <v>3609.64418161099</v>
      </c>
      <c r="FL232" s="0" t="n">
        <f aca="false">BQ232+CP232+DO232+EN232</f>
        <v>3609.62109368756</v>
      </c>
      <c r="FM232" s="0" t="n">
        <f aca="false">BR232+CQ232+DP232+EO232</f>
        <v>5499.86499444876</v>
      </c>
      <c r="FN232" s="0" t="n">
        <f aca="false">BS232+CR232+DQ232+EP232</f>
        <v>5499.843994319</v>
      </c>
      <c r="FO232" s="0" t="n">
        <f aca="false">BT232+CS232+DR232+EQ232</f>
        <v>5499.72968855727</v>
      </c>
      <c r="FP232" s="0" t="n">
        <f aca="false">BU232+CT232+DS232+ER232</f>
        <v>2062.85098275697</v>
      </c>
      <c r="FQ232" s="0" t="n">
        <f aca="false">BV232+CU232+DT232+ES232</f>
        <v>2062.76887617954</v>
      </c>
      <c r="FR232" s="0" t="n">
        <f aca="false">BW232+CV232+DU232+ET232</f>
        <v>2062.82460084651</v>
      </c>
      <c r="FS232" s="0" t="n">
        <f aca="false">BX232+CW232+DV232+EU232</f>
        <v>2062.80558728313</v>
      </c>
      <c r="FT232" s="0" t="n">
        <f aca="false">BY232+CX232+DW232+EV232</f>
        <v>2062.78547204293</v>
      </c>
      <c r="FU232" s="0" t="n">
        <f aca="false">AM232*'Dist Horaria'!$H$10</f>
        <v>1.28979408399505</v>
      </c>
      <c r="FV232" s="0" t="n">
        <f aca="false">AM232*'Dist Horaria'!$I$10</f>
        <v>1.20710491705007</v>
      </c>
      <c r="FW232" s="0" t="n">
        <f aca="false">AM232*'Dist Horaria'!$J$10</f>
        <v>1.2018792496774</v>
      </c>
      <c r="FX232" s="0" t="n">
        <f aca="false">AM232*'Dist Horaria'!$K$10</f>
        <v>1.16731361547983</v>
      </c>
      <c r="FY232" s="0" t="n">
        <f aca="false">AM232*'Dist Horaria'!$L$10</f>
        <v>1.16778075577823</v>
      </c>
      <c r="FZ232" s="0" t="n">
        <f aca="false">AM232*'Dist Horaria'!$M$10</f>
        <v>1.24957346594295</v>
      </c>
      <c r="GA232" s="0" t="n">
        <f aca="false">AM232*'Dist Horaria'!$N$10</f>
        <v>1.18214814865829</v>
      </c>
      <c r="GB232" s="0" t="n">
        <f aca="false">AM232*'Dist Horaria'!$O$10</f>
        <v>1.16197108221244</v>
      </c>
      <c r="GC232" s="0" t="n">
        <f aca="false">AM232*'Dist Horaria'!$P$10</f>
        <v>1.18000221281</v>
      </c>
      <c r="GD232" s="0" t="n">
        <f aca="false">AM232*'Dist Horaria'!$Q$10</f>
        <v>1.06786219383433</v>
      </c>
      <c r="GE232" s="0" t="n">
        <f aca="false">AM232*'Dist Horaria'!$R$10</f>
        <v>1.30295224622724</v>
      </c>
      <c r="GF232" s="0" t="n">
        <f aca="false">AM232*'Dist Horaria'!$S$10</f>
        <v>1.11277183365678</v>
      </c>
      <c r="GG232" s="0" t="n">
        <f aca="false">AR232*'Dist Horaria'!$H$10</f>
        <v>1.3491618759056</v>
      </c>
      <c r="GH232" s="0" t="n">
        <f aca="false">AR232*'Dist Horaria'!$I$10</f>
        <v>1.26266661826959</v>
      </c>
      <c r="GI232" s="0" t="n">
        <f aca="false">AR232*'Dist Horaria'!$J$10</f>
        <v>1.25720041922056</v>
      </c>
      <c r="GJ232" s="0" t="n">
        <f aca="false">AR232*'Dist Horaria'!$K$10</f>
        <v>1.22104376719792</v>
      </c>
      <c r="GK232" s="0" t="n">
        <f aca="false">AR232*'Dist Horaria'!$L$10</f>
        <v>1.22153240944642</v>
      </c>
      <c r="GL232" s="0" t="n">
        <f aca="false">AR232*'Dist Horaria'!$M$10</f>
        <v>1.30708994739034</v>
      </c>
      <c r="GM232" s="0" t="n">
        <f aca="false">AR232*'Dist Horaria'!$N$10</f>
        <v>1.23656111749407</v>
      </c>
      <c r="GN232" s="0" t="n">
        <f aca="false">AR232*'Dist Horaria'!$O$10</f>
        <v>1.2154553230466</v>
      </c>
      <c r="GO232" s="0" t="n">
        <f aca="false">AR232*'Dist Horaria'!$P$10</f>
        <v>1.23431640659751</v>
      </c>
      <c r="GP232" s="0" t="n">
        <f aca="false">AR232*'Dist Horaria'!$Q$10</f>
        <v>1.11701470685899</v>
      </c>
      <c r="GQ232" s="0" t="n">
        <f aca="false">AR232*'Dist Horaria'!$R$10</f>
        <v>1.36292569375912</v>
      </c>
      <c r="GR232" s="0" t="n">
        <f aca="false">AR232*'Dist Horaria'!$S$10</f>
        <v>1.16399148761878</v>
      </c>
      <c r="GS232" s="0" t="n">
        <f aca="false">AW232*'Dist Horaria'!$H$10</f>
        <v>0.0782122826611942</v>
      </c>
      <c r="GT232" s="0" t="n">
        <f aca="false">AW232*'Dist Horaria'!$I$10</f>
        <v>0.0731980648272224</v>
      </c>
      <c r="GU232" s="0" t="n">
        <f aca="false">AW232*'Dist Horaria'!$J$10</f>
        <v>0.0728811837229313</v>
      </c>
      <c r="GV232" s="0" t="n">
        <f aca="false">AW232*'Dist Horaria'!$K$10</f>
        <v>0.0707851459245173</v>
      </c>
      <c r="GW232" s="0" t="n">
        <f aca="false">AW232*'Dist Horaria'!$L$10</f>
        <v>0.0708134730113867</v>
      </c>
      <c r="GX232" s="0" t="n">
        <f aca="false">AW232*'Dist Horaria'!$M$10</f>
        <v>0.0757733302834977</v>
      </c>
      <c r="GY232" s="0" t="n">
        <f aca="false">AW232*'Dist Horaria'!$N$10</f>
        <v>0.0716847024634241</v>
      </c>
      <c r="GZ232" s="0" t="n">
        <f aca="false">AW232*'Dist Horaria'!$O$10</f>
        <v>0.0704611781476288</v>
      </c>
      <c r="HA232" s="0" t="n">
        <f aca="false">AW232*'Dist Horaria'!$P$10</f>
        <v>0.0715545742955077</v>
      </c>
      <c r="HB232" s="0" t="n">
        <f aca="false">AW232*'Dist Horaria'!$Q$10</f>
        <v>0.0647544757599417</v>
      </c>
      <c r="HC232" s="0" t="n">
        <f aca="false">AW232*'Dist Horaria'!$R$10</f>
        <v>0.0790101851454564</v>
      </c>
      <c r="HD232" s="0" t="n">
        <f aca="false">AW232*'Dist Horaria'!$S$10</f>
        <v>0.06747776739819</v>
      </c>
    </row>
    <row r="233" customFormat="false" ht="13.8" hidden="false" customHeight="false" outlineLevel="0" collapsed="false">
      <c r="A233" s="0" t="n">
        <v>4.55837672640376</v>
      </c>
      <c r="B233" s="0" t="n">
        <v>-74.1231915736832</v>
      </c>
      <c r="C233" s="0" t="n">
        <v>26</v>
      </c>
      <c r="D233" s="0" t="n">
        <v>19</v>
      </c>
      <c r="E233" s="0" t="n">
        <v>1744</v>
      </c>
      <c r="F233" s="0" t="n">
        <v>136</v>
      </c>
      <c r="G233" s="0" t="s">
        <v>1216</v>
      </c>
      <c r="H233" s="1" t="n">
        <v>40973</v>
      </c>
      <c r="I233" s="0" t="s">
        <v>1231</v>
      </c>
      <c r="J233" s="0" t="s">
        <v>1232</v>
      </c>
      <c r="L233" s="0" t="s">
        <v>1233</v>
      </c>
      <c r="M233" s="0" t="s">
        <v>1234</v>
      </c>
      <c r="N233" s="0" t="n">
        <v>12</v>
      </c>
      <c r="O233" s="0" t="s">
        <v>130</v>
      </c>
      <c r="P233" s="0" t="s">
        <v>85</v>
      </c>
      <c r="Q233" s="0" t="s">
        <v>86</v>
      </c>
      <c r="R233" s="0" t="s">
        <v>87</v>
      </c>
      <c r="S233" s="0" t="n">
        <v>365</v>
      </c>
      <c r="T233" s="0" t="n">
        <v>24</v>
      </c>
      <c r="U233" s="0" t="n">
        <v>3</v>
      </c>
      <c r="V233" s="0" t="n">
        <v>64000</v>
      </c>
      <c r="W233" s="0" t="n">
        <f aca="false">V233*12</f>
        <v>768000</v>
      </c>
      <c r="X233" s="0" t="n">
        <v>1</v>
      </c>
      <c r="Y233" s="0" t="s">
        <v>1235</v>
      </c>
      <c r="Z233" s="0" t="n">
        <v>19783</v>
      </c>
      <c r="AB233" s="0" t="n">
        <v>0.005</v>
      </c>
      <c r="AC233" s="0" t="n">
        <v>0</v>
      </c>
      <c r="AD233" s="0" t="n">
        <v>1408.31327102084</v>
      </c>
      <c r="AE233" s="0" t="n">
        <f aca="false">AD233/2204.59</f>
        <v>0.638809606784409</v>
      </c>
      <c r="AF233" s="0" t="n">
        <f aca="false">AE233/S233</f>
        <v>0.00175016330625865</v>
      </c>
      <c r="AG233" s="0" t="n">
        <f aca="false">AE233*EXP(AB233*AC233)</f>
        <v>0.638809606784409</v>
      </c>
      <c r="AH233" s="0" t="n">
        <f aca="false">AG233/S233</f>
        <v>0.00175016330625865</v>
      </c>
      <c r="AI233" s="0" t="s">
        <v>90</v>
      </c>
      <c r="AJ233" s="0" t="n">
        <f aca="false">IF(AI233="A",'FE DISTRIBUCIÓN'!$C$2,'FE DISTRIBUCIÓN'!$C$3)</f>
        <v>4.994E-006</v>
      </c>
      <c r="AK233" s="0" t="n">
        <f aca="false">W233*AJ233</f>
        <v>3.835392</v>
      </c>
      <c r="AL233" s="0" t="n">
        <f aca="false">AK233/365</f>
        <v>0.0105079232876712</v>
      </c>
      <c r="AM233" s="0" t="n">
        <f aca="false">AK233*EXP(AB233*AC233)</f>
        <v>3.835392</v>
      </c>
      <c r="AN233" s="0" t="n">
        <f aca="false">AM233/365</f>
        <v>0.0105079232876712</v>
      </c>
      <c r="AO233" s="0" t="n">
        <v>5.223868284E-006</v>
      </c>
      <c r="AP233" s="0" t="n">
        <f aca="false">AO233*W233</f>
        <v>4.011930842112</v>
      </c>
      <c r="AQ233" s="0" t="n">
        <f aca="false">AP233/365</f>
        <v>0.0109915913482521</v>
      </c>
      <c r="AR233" s="0" t="n">
        <f aca="false">AP233*EXP(AB233*AC233)</f>
        <v>4.011930842112</v>
      </c>
      <c r="AS233" s="0" t="n">
        <f aca="false">AR233/365</f>
        <v>0.0109915913482521</v>
      </c>
      <c r="AT233" s="0" t="n">
        <v>3.02832944E-007</v>
      </c>
      <c r="AU233" s="0" t="n">
        <f aca="false">AT233*W233</f>
        <v>0.232575700992</v>
      </c>
      <c r="AV233" s="0" t="n">
        <f aca="false">AU233/365</f>
        <v>0.000637193701347945</v>
      </c>
      <c r="AW233" s="0" t="n">
        <f aca="false">AU233*EXP(AB233*AC233)</f>
        <v>0.232575700992</v>
      </c>
      <c r="AX233" s="0" t="n">
        <f aca="false">AW233/365</f>
        <v>0.000637193701347945</v>
      </c>
      <c r="AY233" s="0" t="n">
        <f aca="false">AW233+AR233+AM233+AG233</f>
        <v>8.71870814988841</v>
      </c>
      <c r="AZ233" s="0" t="n">
        <f aca="false">AH233+AN233+AS233+AX233</f>
        <v>0.0238868716435299</v>
      </c>
      <c r="BA233" s="0" t="n">
        <f aca="false">AH233*1000000</f>
        <v>1750.16330625865</v>
      </c>
      <c r="BB233" s="0" t="n">
        <f aca="false">BA233*'Dist Horaria'!$H$3</f>
        <v>60.9836379082794</v>
      </c>
      <c r="BC233" s="0" t="n">
        <f aca="false">BA233*'Dist Horaria'!$I$3</f>
        <v>59.352268501358</v>
      </c>
      <c r="BD233" s="0" t="n">
        <f aca="false">BA233*'Dist Horaria'!$J$3</f>
        <v>57.8124562854545</v>
      </c>
      <c r="BE233" s="0" t="n">
        <f aca="false">BA233*'Dist Horaria'!$K$3</f>
        <v>56.5005964169295</v>
      </c>
      <c r="BF233" s="0" t="n">
        <f aca="false">BA233*'Dist Horaria'!$L$3</f>
        <v>55.5419401573025</v>
      </c>
      <c r="BG233" s="0" t="n">
        <f aca="false">BA233*'Dist Horaria'!$M$3</f>
        <v>54.938403739088</v>
      </c>
      <c r="BH233" s="0" t="n">
        <f aca="false">BA233*'Dist Horaria'!$N$3</f>
        <v>57.417895394177</v>
      </c>
      <c r="BI233" s="0" t="n">
        <f aca="false">BA233*'Dist Horaria'!$O$3</f>
        <v>57.417895394177</v>
      </c>
      <c r="BJ233" s="0" t="n">
        <f aca="false">BA233*'Dist Horaria'!$P$3</f>
        <v>75.965813062747</v>
      </c>
      <c r="BK233" s="0" t="n">
        <f aca="false">BA233*'Dist Horaria'!$Q$3</f>
        <v>84.0006586751529</v>
      </c>
      <c r="BL233" s="0" t="n">
        <f aca="false">BA233*'Dist Horaria'!$R$3</f>
        <v>89.8441827569026</v>
      </c>
      <c r="BM233" s="0" t="n">
        <f aca="false">BA233*'Dist Horaria'!$S$3</f>
        <v>92.7659447977775</v>
      </c>
      <c r="BN233" s="0" t="n">
        <f aca="false">BA233*'Dist Horaria'!$T$3</f>
        <v>93.4963853079962</v>
      </c>
      <c r="BO233" s="0" t="n">
        <f aca="false">BA233*'Dist Horaria'!$U$3</f>
        <v>92.7659447977775</v>
      </c>
      <c r="BP233" s="0" t="n">
        <f aca="false">BA233*'Dist Horaria'!$V$3</f>
        <v>91.3050637773401</v>
      </c>
      <c r="BQ233" s="0" t="n">
        <f aca="false">BA233*'Dist Horaria'!$W$3</f>
        <v>89.1137422466839</v>
      </c>
      <c r="BR233" s="0" t="n">
        <f aca="false">BA233*'Dist Horaria'!$X$3</f>
        <v>87.3867193324748</v>
      </c>
      <c r="BS233" s="0" t="n">
        <f aca="false">BA233*'Dist Horaria'!$Y$3</f>
        <v>85.3935545244941</v>
      </c>
      <c r="BT233" s="0" t="n">
        <f aca="false">BA233*'Dist Horaria'!$Z$3</f>
        <v>74.5445633868445</v>
      </c>
      <c r="BU233" s="0" t="n">
        <f aca="false">BA233*'Dist Horaria'!$AA$3</f>
        <v>70.887622175181</v>
      </c>
      <c r="BV233" s="0" t="n">
        <f aca="false">BA233*'Dist Horaria'!$AB$3</f>
        <v>63.0947207724755</v>
      </c>
      <c r="BW233" s="0" t="n">
        <f aca="false">BA233*'Dist Horaria'!$AC$3</f>
        <v>68.3836616711986</v>
      </c>
      <c r="BX233" s="0" t="n">
        <f aca="false">BA233*'Dist Horaria'!$AD$3</f>
        <v>66.5790458974793</v>
      </c>
      <c r="BY233" s="0" t="n">
        <f aca="false">BA233*'Dist Horaria'!$AE$3</f>
        <v>64.6698677481083</v>
      </c>
      <c r="BZ233" s="0" t="n">
        <f aca="false">AN233*1000000</f>
        <v>10507.9232876712</v>
      </c>
      <c r="CA233" s="0" t="n">
        <f aca="false">BZ233*'Dist Horaria'!$H$6</f>
        <v>262.698082191781</v>
      </c>
      <c r="CB233" s="0" t="n">
        <f aca="false">BZ233*'Dist Horaria'!$I$6</f>
        <v>262.698082191781</v>
      </c>
      <c r="CC233" s="0" t="n">
        <f aca="false">BZ233*'Dist Horaria'!$J$6</f>
        <v>262.698082191781</v>
      </c>
      <c r="CD233" s="0" t="n">
        <f aca="false">BZ233*'Dist Horaria'!$K$6</f>
        <v>262.698082191781</v>
      </c>
      <c r="CE233" s="0" t="n">
        <f aca="false">BZ233*'Dist Horaria'!$L$6</f>
        <v>262.698082191781</v>
      </c>
      <c r="CF233" s="0" t="n">
        <f aca="false">BZ233*'Dist Horaria'!$M$6</f>
        <v>700.528219178082</v>
      </c>
      <c r="CG233" s="0" t="n">
        <f aca="false">BZ233*'Dist Horaria'!$N$6</f>
        <v>700.528219178082</v>
      </c>
      <c r="CH233" s="0" t="n">
        <f aca="false">BZ233*'Dist Horaria'!$O$6</f>
        <v>700.528219178082</v>
      </c>
      <c r="CI233" s="0" t="n">
        <f aca="false">BZ233*'Dist Horaria'!$P$6</f>
        <v>459.721643835616</v>
      </c>
      <c r="CJ233" s="0" t="n">
        <f aca="false">BZ233*'Dist Horaria'!$Q$6</f>
        <v>459.721643835616</v>
      </c>
      <c r="CK233" s="0" t="n">
        <f aca="false">BZ233*'Dist Horaria'!$R$6</f>
        <v>459.721643835616</v>
      </c>
      <c r="CL233" s="0" t="n">
        <f aca="false">BZ233*'Dist Horaria'!$S$6</f>
        <v>459.721643835616</v>
      </c>
      <c r="CM233" s="0" t="n">
        <f aca="false">BZ233*'Dist Horaria'!$T$6</f>
        <v>459.721643835616</v>
      </c>
      <c r="CN233" s="0" t="n">
        <f aca="false">BZ233*'Dist Horaria'!$U$6</f>
        <v>459.721643835616</v>
      </c>
      <c r="CO233" s="0" t="n">
        <f aca="false">BZ233*'Dist Horaria'!$V$6</f>
        <v>459.721643835616</v>
      </c>
      <c r="CP233" s="0" t="n">
        <f aca="false">BZ233*'Dist Horaria'!$W$6</f>
        <v>459.721643835616</v>
      </c>
      <c r="CQ233" s="0" t="n">
        <f aca="false">BZ233*'Dist Horaria'!$X$6</f>
        <v>700.528219178082</v>
      </c>
      <c r="CR233" s="0" t="n">
        <f aca="false">BZ233*'Dist Horaria'!$Y$6</f>
        <v>700.528219178082</v>
      </c>
      <c r="CS233" s="0" t="n">
        <f aca="false">BZ233*'Dist Horaria'!$Z$6</f>
        <v>700.528219178082</v>
      </c>
      <c r="CT233" s="0" t="n">
        <f aca="false">BZ233*'Dist Horaria'!$AA$6</f>
        <v>262.698082191781</v>
      </c>
      <c r="CU233" s="0" t="n">
        <f aca="false">BZ233*'Dist Horaria'!$AB$6</f>
        <v>262.698082191781</v>
      </c>
      <c r="CV233" s="0" t="n">
        <f aca="false">BZ233*'Dist Horaria'!$AC$6</f>
        <v>262.698082191781</v>
      </c>
      <c r="CW233" s="0" t="n">
        <f aca="false">BZ233*'Dist Horaria'!$AD$6</f>
        <v>262.698082191781</v>
      </c>
      <c r="CX233" s="0" t="n">
        <f aca="false">BZ233*'Dist Horaria'!$AE$6</f>
        <v>262.698082191781</v>
      </c>
      <c r="CY233" s="0" t="n">
        <f aca="false">AS233*1000000</f>
        <v>10991.5913482521</v>
      </c>
      <c r="CZ233" s="0" t="n">
        <f aca="false">CY233*'Dist Horaria'!$H$6</f>
        <v>274.789783706301</v>
      </c>
      <c r="DA233" s="0" t="n">
        <f aca="false">CY233*'Dist Horaria'!$I$6</f>
        <v>274.789783706301</v>
      </c>
      <c r="DB233" s="0" t="n">
        <f aca="false">CY233*'Dist Horaria'!$J$6</f>
        <v>274.789783706301</v>
      </c>
      <c r="DC233" s="0" t="n">
        <f aca="false">CY233*'Dist Horaria'!$K$6</f>
        <v>274.789783706301</v>
      </c>
      <c r="DD233" s="0" t="n">
        <f aca="false">CY233*'Dist Horaria'!$L$6</f>
        <v>274.789783706301</v>
      </c>
      <c r="DE233" s="0" t="n">
        <f aca="false">CY233*'Dist Horaria'!$M$6</f>
        <v>732.772756550137</v>
      </c>
      <c r="DF233" s="0" t="n">
        <f aca="false">CY233*'Dist Horaria'!$N$6</f>
        <v>732.772756550137</v>
      </c>
      <c r="DG233" s="0" t="n">
        <f aca="false">CY233*'Dist Horaria'!$O$6</f>
        <v>732.772756550137</v>
      </c>
      <c r="DH233" s="0" t="n">
        <f aca="false">CY233*'Dist Horaria'!$P$6</f>
        <v>480.882121486027</v>
      </c>
      <c r="DI233" s="0" t="n">
        <f aca="false">CY233*'Dist Horaria'!$Q$6</f>
        <v>480.882121486027</v>
      </c>
      <c r="DJ233" s="0" t="n">
        <f aca="false">CY233*'Dist Horaria'!$R$6</f>
        <v>480.882121486027</v>
      </c>
      <c r="DK233" s="0" t="n">
        <f aca="false">CY233*'Dist Horaria'!$S$6</f>
        <v>480.882121486027</v>
      </c>
      <c r="DL233" s="0" t="n">
        <f aca="false">CY233*'Dist Horaria'!$T$6</f>
        <v>480.882121486027</v>
      </c>
      <c r="DM233" s="0" t="n">
        <f aca="false">CY233*'Dist Horaria'!$U$6</f>
        <v>480.882121486027</v>
      </c>
      <c r="DN233" s="0" t="n">
        <f aca="false">CY233*'Dist Horaria'!$V$6</f>
        <v>480.882121486027</v>
      </c>
      <c r="DO233" s="0" t="n">
        <f aca="false">CY233*'Dist Horaria'!$W$6</f>
        <v>480.882121486027</v>
      </c>
      <c r="DP233" s="0" t="n">
        <f aca="false">CY233*'Dist Horaria'!$X$6</f>
        <v>732.772756550137</v>
      </c>
      <c r="DQ233" s="0" t="n">
        <f aca="false">CY233*'Dist Horaria'!$Y$6</f>
        <v>732.772756550137</v>
      </c>
      <c r="DR233" s="0" t="n">
        <f aca="false">CY233*'Dist Horaria'!$Z$6</f>
        <v>732.772756550137</v>
      </c>
      <c r="DS233" s="0" t="n">
        <f aca="false">CY233*'Dist Horaria'!$AA$6</f>
        <v>274.789783706301</v>
      </c>
      <c r="DT233" s="0" t="n">
        <f aca="false">CY233*'Dist Horaria'!$AB$6</f>
        <v>274.789783706301</v>
      </c>
      <c r="DU233" s="0" t="n">
        <f aca="false">CY233*'Dist Horaria'!$AC$6</f>
        <v>274.789783706301</v>
      </c>
      <c r="DV233" s="0" t="n">
        <f aca="false">CY233*'Dist Horaria'!$AD$6</f>
        <v>274.789783706301</v>
      </c>
      <c r="DW233" s="0" t="n">
        <f aca="false">CY233*'Dist Horaria'!$AE$6</f>
        <v>274.789783706301</v>
      </c>
      <c r="DX233" s="0" t="n">
        <f aca="false">AX233*1000000</f>
        <v>637.193701347945</v>
      </c>
      <c r="DY233" s="0" t="n">
        <f aca="false">DX233*'Dist Horaria'!$H$6</f>
        <v>15.9298425336986</v>
      </c>
      <c r="DZ233" s="0" t="n">
        <f aca="false">DX233*'Dist Horaria'!$I$6</f>
        <v>15.9298425336986</v>
      </c>
      <c r="EA233" s="0" t="n">
        <f aca="false">DX233*'Dist Horaria'!$J$6</f>
        <v>15.9298425336986</v>
      </c>
      <c r="EB233" s="0" t="n">
        <f aca="false">DX233*'Dist Horaria'!$K$6</f>
        <v>15.9298425336986</v>
      </c>
      <c r="EC233" s="0" t="n">
        <f aca="false">DX233*'Dist Horaria'!$L$6</f>
        <v>15.9298425336986</v>
      </c>
      <c r="ED233" s="0" t="n">
        <f aca="false">DX233*'Dist Horaria'!$M$6</f>
        <v>42.479580089863</v>
      </c>
      <c r="EE233" s="0" t="n">
        <f aca="false">DX233*'Dist Horaria'!$N$6</f>
        <v>42.479580089863</v>
      </c>
      <c r="EF233" s="0" t="n">
        <f aca="false">DX233*'Dist Horaria'!$O$6</f>
        <v>42.479580089863</v>
      </c>
      <c r="EG233" s="0" t="n">
        <f aca="false">DX233*'Dist Horaria'!$P$6</f>
        <v>27.8772244339726</v>
      </c>
      <c r="EH233" s="0" t="n">
        <f aca="false">DX233*'Dist Horaria'!$Q$6</f>
        <v>27.8772244339726</v>
      </c>
      <c r="EI233" s="0" t="n">
        <f aca="false">DX233*'Dist Horaria'!$R$6</f>
        <v>27.8772244339726</v>
      </c>
      <c r="EJ233" s="0" t="n">
        <f aca="false">DX233*'Dist Horaria'!$S$6</f>
        <v>27.8772244339726</v>
      </c>
      <c r="EK233" s="0" t="n">
        <f aca="false">DX233*'Dist Horaria'!$T$6</f>
        <v>27.8772244339726</v>
      </c>
      <c r="EL233" s="0" t="n">
        <f aca="false">DX233*'Dist Horaria'!$U$6</f>
        <v>27.8772244339726</v>
      </c>
      <c r="EM233" s="0" t="n">
        <f aca="false">DX233*'Dist Horaria'!$V$6</f>
        <v>27.8772244339726</v>
      </c>
      <c r="EN233" s="0" t="n">
        <f aca="false">DX233*'Dist Horaria'!$W$6</f>
        <v>27.8772244339726</v>
      </c>
      <c r="EO233" s="0" t="n">
        <f aca="false">DX233*'Dist Horaria'!$X$6</f>
        <v>42.479580089863</v>
      </c>
      <c r="EP233" s="0" t="n">
        <f aca="false">DX233*'Dist Horaria'!$Y$6</f>
        <v>42.479580089863</v>
      </c>
      <c r="EQ233" s="0" t="n">
        <f aca="false">DX233*'Dist Horaria'!$Z$6</f>
        <v>42.479580089863</v>
      </c>
      <c r="ER233" s="0" t="n">
        <f aca="false">DX233*'Dist Horaria'!$AA$6</f>
        <v>15.9298425336986</v>
      </c>
      <c r="ES233" s="0" t="n">
        <f aca="false">DX233*'Dist Horaria'!$AB$6</f>
        <v>15.9298425336986</v>
      </c>
      <c r="ET233" s="0" t="n">
        <f aca="false">DX233*'Dist Horaria'!$AC$6</f>
        <v>15.9298425336986</v>
      </c>
      <c r="EU233" s="0" t="n">
        <f aca="false">DX233*'Dist Horaria'!$AD$6</f>
        <v>15.9298425336986</v>
      </c>
      <c r="EV233" s="0" t="n">
        <f aca="false">DX233*'Dist Horaria'!$AE$6</f>
        <v>15.9298425336986</v>
      </c>
      <c r="EW233" s="0" t="n">
        <f aca="false">BB233+CA233+CZ233+DY233</f>
        <v>614.40134634006</v>
      </c>
      <c r="EX233" s="0" t="n">
        <f aca="false">BC233+CB233+DA233+DZ233</f>
        <v>612.769976933139</v>
      </c>
      <c r="EY233" s="0" t="n">
        <f aca="false">BD233+CC233+DB233+EA233</f>
        <v>611.230164717235</v>
      </c>
      <c r="EZ233" s="0" t="n">
        <f aca="false">BE233+CD233+DC233+EB233</f>
        <v>609.91830484871</v>
      </c>
      <c r="FA233" s="0" t="n">
        <f aca="false">BF233+CE233+DD233+EC233</f>
        <v>608.959648589083</v>
      </c>
      <c r="FB233" s="0" t="n">
        <f aca="false">BG233+CF233+DE233+ED233</f>
        <v>1530.71895955717</v>
      </c>
      <c r="FC233" s="0" t="n">
        <f aca="false">BH233+CG233+DF233+EE233</f>
        <v>1533.19845121226</v>
      </c>
      <c r="FD233" s="0" t="n">
        <f aca="false">BI233+CH233+DG233+EF233</f>
        <v>1533.19845121226</v>
      </c>
      <c r="FE233" s="0" t="n">
        <f aca="false">BJ233+CI233+DH233+EG233</f>
        <v>1044.44680281836</v>
      </c>
      <c r="FF233" s="0" t="n">
        <f aca="false">BK233+CJ233+DI233+EH233</f>
        <v>1052.48164843077</v>
      </c>
      <c r="FG233" s="0" t="n">
        <f aca="false">BL233+CK233+DJ233+EI233</f>
        <v>1058.32517251252</v>
      </c>
      <c r="FH233" s="0" t="n">
        <f aca="false">BM233+CL233+DK233+EJ233</f>
        <v>1061.24693455339</v>
      </c>
      <c r="FI233" s="0" t="n">
        <f aca="false">BN233+CM233+DL233+EK233</f>
        <v>1061.97737506361</v>
      </c>
      <c r="FJ233" s="0" t="n">
        <f aca="false">BO233+CN233+DM233+EL233</f>
        <v>1061.24693455339</v>
      </c>
      <c r="FK233" s="0" t="n">
        <f aca="false">BP233+CO233+DN233+EM233</f>
        <v>1059.78605353296</v>
      </c>
      <c r="FL233" s="0" t="n">
        <f aca="false">BQ233+CP233+DO233+EN233</f>
        <v>1057.5947320023</v>
      </c>
      <c r="FM233" s="0" t="n">
        <f aca="false">BR233+CQ233+DP233+EO233</f>
        <v>1563.16727515056</v>
      </c>
      <c r="FN233" s="0" t="n">
        <f aca="false">BS233+CR233+DQ233+EP233</f>
        <v>1561.17411034258</v>
      </c>
      <c r="FO233" s="0" t="n">
        <f aca="false">BT233+CS233+DR233+EQ233</f>
        <v>1550.32511920493</v>
      </c>
      <c r="FP233" s="0" t="n">
        <f aca="false">BU233+CT233+DS233+ER233</f>
        <v>624.305330606962</v>
      </c>
      <c r="FQ233" s="0" t="n">
        <f aca="false">BV233+CU233+DT233+ES233</f>
        <v>616.512429204257</v>
      </c>
      <c r="FR233" s="0" t="n">
        <f aca="false">BW233+CV233+DU233+ET233</f>
        <v>621.80137010298</v>
      </c>
      <c r="FS233" s="0" t="n">
        <f aca="false">BX233+CW233+DV233+EU233</f>
        <v>619.99675432926</v>
      </c>
      <c r="FT233" s="0" t="n">
        <f aca="false">BY233+CX233+DW233+EV233</f>
        <v>618.087576179889</v>
      </c>
      <c r="FU233" s="0" t="n">
        <f aca="false">AM233*'Dist Horaria'!$H$10</f>
        <v>0.346148811970628</v>
      </c>
      <c r="FV233" s="0" t="n">
        <f aca="false">AM233*'Dist Horaria'!$I$10</f>
        <v>0.323957085976516</v>
      </c>
      <c r="FW233" s="0" t="n">
        <f aca="false">AM233*'Dist Horaria'!$J$10</f>
        <v>0.322554646179924</v>
      </c>
      <c r="FX233" s="0" t="n">
        <f aca="false">AM233*'Dist Horaria'!$K$10</f>
        <v>0.31327808540098</v>
      </c>
      <c r="FY233" s="0" t="n">
        <f aca="false">AM233*'Dist Horaria'!$L$10</f>
        <v>0.313403454296156</v>
      </c>
      <c r="FZ233" s="0" t="n">
        <f aca="false">AM233*'Dist Horaria'!$M$10</f>
        <v>0.335354593476204</v>
      </c>
      <c r="GA233" s="0" t="n">
        <f aca="false">AM233*'Dist Horaria'!$N$10</f>
        <v>0.317259306977032</v>
      </c>
      <c r="GB233" s="0" t="n">
        <f aca="false">AM233*'Dist Horaria'!$O$10</f>
        <v>0.311844281690475</v>
      </c>
      <c r="GC233" s="0" t="n">
        <f aca="false">AM233*'Dist Horaria'!$P$10</f>
        <v>0.316683390903551</v>
      </c>
      <c r="GD233" s="0" t="n">
        <f aca="false">AM233*'Dist Horaria'!$Q$10</f>
        <v>0.286587785082073</v>
      </c>
      <c r="GE233" s="0" t="n">
        <f aca="false">AM233*'Dist Horaria'!$R$10</f>
        <v>0.349680137071983</v>
      </c>
      <c r="GF233" s="0" t="n">
        <f aca="false">AM233*'Dist Horaria'!$S$10</f>
        <v>0.298640420974477</v>
      </c>
      <c r="GG233" s="0" t="n">
        <f aca="false">AR233*'Dist Horaria'!$H$10</f>
        <v>0.362081658069211</v>
      </c>
      <c r="GH233" s="0" t="n">
        <f aca="false">AR233*'Dist Horaria'!$I$10</f>
        <v>0.33886847152779</v>
      </c>
      <c r="GI233" s="0" t="n">
        <f aca="false">AR233*'Dist Horaria'!$J$10</f>
        <v>0.337401478982008</v>
      </c>
      <c r="GJ233" s="0" t="n">
        <f aca="false">AR233*'Dist Horaria'!$K$10</f>
        <v>0.327697928393757</v>
      </c>
      <c r="GK233" s="0" t="n">
        <f aca="false">AR233*'Dist Horaria'!$L$10</f>
        <v>0.327829067880203</v>
      </c>
      <c r="GL233" s="0" t="n">
        <f aca="false">AR233*'Dist Horaria'!$M$10</f>
        <v>0.350790593663207</v>
      </c>
      <c r="GM233" s="0" t="n">
        <f aca="false">AR233*'Dist Horaria'!$N$10</f>
        <v>0.33186240118565</v>
      </c>
      <c r="GN233" s="0" t="n">
        <f aca="false">AR233*'Dist Horaria'!$O$10</f>
        <v>0.326198128287872</v>
      </c>
      <c r="GO233" s="0" t="n">
        <f aca="false">AR233*'Dist Horaria'!$P$10</f>
        <v>0.331259976333728</v>
      </c>
      <c r="GP233" s="0" t="n">
        <f aca="false">AR233*'Dist Horaria'!$Q$10</f>
        <v>0.299779103138175</v>
      </c>
      <c r="GQ233" s="0" t="n">
        <f aca="false">AR233*'Dist Horaria'!$R$10</f>
        <v>0.365775526150402</v>
      </c>
      <c r="GR233" s="0" t="n">
        <f aca="false">AR233*'Dist Horaria'!$S$10</f>
        <v>0.312386508499996</v>
      </c>
      <c r="GS233" s="0" t="n">
        <f aca="false">AW233*'Dist Horaria'!$H$10</f>
        <v>0.0209902410474905</v>
      </c>
      <c r="GT233" s="0" t="n">
        <f aca="false">AW233*'Dist Horaria'!$I$10</f>
        <v>0.0196445490740748</v>
      </c>
      <c r="GU233" s="0" t="n">
        <f aca="false">AW233*'Dist Horaria'!$J$10</f>
        <v>0.0195595060279425</v>
      </c>
      <c r="GV233" s="0" t="n">
        <f aca="false">AW233*'Dist Horaria'!$K$10</f>
        <v>0.0189969813561599</v>
      </c>
      <c r="GW233" s="0" t="n">
        <f aca="false">AW233*'Dist Horaria'!$L$10</f>
        <v>0.0190045836452292</v>
      </c>
      <c r="GX233" s="0" t="n">
        <f aca="false">AW233*'Dist Horaria'!$M$10</f>
        <v>0.0203356865891714</v>
      </c>
      <c r="GY233" s="0" t="n">
        <f aca="false">AW233*'Dist Horaria'!$N$10</f>
        <v>0.0192384000687333</v>
      </c>
      <c r="GZ233" s="0" t="n">
        <f aca="false">AW233*'Dist Horaria'!$O$10</f>
        <v>0.0189100364224853</v>
      </c>
      <c r="HA233" s="0" t="n">
        <f aca="false">AW233*'Dist Horaria'!$P$10</f>
        <v>0.0192034768889118</v>
      </c>
      <c r="HB233" s="0" t="n">
        <f aca="false">AW233*'Dist Horaria'!$Q$10</f>
        <v>0.0173784987326478</v>
      </c>
      <c r="HC233" s="0" t="n">
        <f aca="false">AW233*'Dist Horaria'!$R$10</f>
        <v>0.0212043783275595</v>
      </c>
      <c r="HD233" s="0" t="n">
        <f aca="false">AW233*'Dist Horaria'!$S$10</f>
        <v>0.018109362811594</v>
      </c>
    </row>
    <row r="234" customFormat="false" ht="13.8" hidden="false" customHeight="false" outlineLevel="0" collapsed="false">
      <c r="A234" s="0" t="n">
        <v>4.58207716039014</v>
      </c>
      <c r="B234" s="0" t="n">
        <v>-74.1422902811235</v>
      </c>
      <c r="C234" s="0" t="n">
        <v>24</v>
      </c>
      <c r="D234" s="0" t="n">
        <v>22</v>
      </c>
      <c r="E234" s="0" t="n">
        <v>1781</v>
      </c>
      <c r="F234" s="0" t="n">
        <v>137</v>
      </c>
      <c r="G234" s="0" t="s">
        <v>1216</v>
      </c>
      <c r="H234" s="1" t="n">
        <v>40658</v>
      </c>
      <c r="I234" s="0" t="s">
        <v>1236</v>
      </c>
      <c r="J234" s="0" t="s">
        <v>1237</v>
      </c>
      <c r="L234" s="0" t="s">
        <v>1238</v>
      </c>
      <c r="M234" s="0" t="s">
        <v>1239</v>
      </c>
      <c r="N234" s="0" t="n">
        <v>3200</v>
      </c>
      <c r="O234" s="0" t="s">
        <v>428</v>
      </c>
      <c r="P234" s="0" t="s">
        <v>408</v>
      </c>
      <c r="Q234" s="0" t="s">
        <v>305</v>
      </c>
      <c r="R234" s="0" t="s">
        <v>409</v>
      </c>
      <c r="S234" s="0" t="n">
        <v>312</v>
      </c>
      <c r="T234" s="0" t="n">
        <v>19</v>
      </c>
      <c r="U234" s="0" t="n">
        <v>2</v>
      </c>
      <c r="V234" s="0" t="n">
        <v>273749.96</v>
      </c>
      <c r="W234" s="0" t="n">
        <f aca="false">V234*12</f>
        <v>3284999.52</v>
      </c>
      <c r="X234" s="0" t="s">
        <v>1240</v>
      </c>
      <c r="Y234" s="0" t="s">
        <v>1241</v>
      </c>
      <c r="Z234" s="0" t="n">
        <v>62717.41</v>
      </c>
      <c r="AB234" s="0" t="n">
        <v>0.005</v>
      </c>
      <c r="AC234" s="0" t="n">
        <v>1</v>
      </c>
      <c r="AD234" s="0" t="n">
        <v>1348.59428429167</v>
      </c>
      <c r="AE234" s="0" t="n">
        <f aca="false">AD234/2204.59</f>
        <v>0.611721129231135</v>
      </c>
      <c r="AF234" s="0" t="n">
        <f aca="false">AE234/S234</f>
        <v>0.00196064464497159</v>
      </c>
      <c r="AG234" s="0" t="n">
        <f aca="false">AE234*EXP(AB234*AC234)</f>
        <v>0.614787394151542</v>
      </c>
      <c r="AH234" s="0" t="n">
        <f aca="false">AG234/S234</f>
        <v>0.00197047241715238</v>
      </c>
      <c r="AI234" s="0" t="s">
        <v>90</v>
      </c>
      <c r="AJ234" s="0" t="n">
        <f aca="false">IF(AI234="A",'FE DISTRIBUCIÓN'!$C$2,'FE DISTRIBUCIÓN'!$C$3)</f>
        <v>4.994E-006</v>
      </c>
      <c r="AK234" s="0" t="n">
        <f aca="false">W234*AJ234</f>
        <v>16.40528760288</v>
      </c>
      <c r="AL234" s="0" t="n">
        <f aca="false">AK234/365</f>
        <v>0.044945993432548</v>
      </c>
      <c r="AM234" s="0" t="n">
        <f aca="false">AK234*EXP(AB234*AC234)</f>
        <v>16.4875194491939</v>
      </c>
      <c r="AN234" s="0" t="n">
        <f aca="false">AM234/365</f>
        <v>0.0451712861621751</v>
      </c>
      <c r="AO234" s="0" t="n">
        <v>5.223868284E-006</v>
      </c>
      <c r="AP234" s="0" t="n">
        <f aca="false">AO234*W234</f>
        <v>17.1604048054832</v>
      </c>
      <c r="AQ234" s="0" t="n">
        <f aca="false">AP234/365</f>
        <v>0.0470148076862554</v>
      </c>
      <c r="AR234" s="0" t="n">
        <f aca="false">AP234*EXP(AB234*AC234)</f>
        <v>17.2464216925265</v>
      </c>
      <c r="AS234" s="0" t="n">
        <f aca="false">AR234/365</f>
        <v>0.0472504703904835</v>
      </c>
      <c r="AT234" s="0" t="n">
        <v>3.02832944E-007</v>
      </c>
      <c r="AU234" s="0" t="n">
        <f aca="false">AT234*W234</f>
        <v>0.994806075680187</v>
      </c>
      <c r="AV234" s="0" t="n">
        <f aca="false">AU234/365</f>
        <v>0.00272549609775394</v>
      </c>
      <c r="AW234" s="0" t="n">
        <f aca="false">AU234*EXP(AB234*AC234)</f>
        <v>0.999792561885593</v>
      </c>
      <c r="AX234" s="0" t="n">
        <f aca="false">AW234/365</f>
        <v>0.00273915770379614</v>
      </c>
      <c r="AY234" s="0" t="n">
        <f aca="false">AW234+AR234+AM234+AG234</f>
        <v>35.3485210977575</v>
      </c>
      <c r="AZ234" s="0" t="n">
        <f aca="false">AH234+AN234+AS234+AX234</f>
        <v>0.0971313866736071</v>
      </c>
      <c r="BA234" s="0" t="n">
        <f aca="false">AH234*1000000</f>
        <v>1970.47241715238</v>
      </c>
      <c r="BB234" s="0" t="n">
        <f aca="false">BA234*'Dist Horaria'!$H$3</f>
        <v>68.6602078595479</v>
      </c>
      <c r="BC234" s="0" t="n">
        <f aca="false">BA234*'Dist Horaria'!$I$3</f>
        <v>66.8234830196262</v>
      </c>
      <c r="BD234" s="0" t="n">
        <f aca="false">BA234*'Dist Horaria'!$J$3</f>
        <v>65.0898405142771</v>
      </c>
      <c r="BE234" s="0" t="n">
        <f aca="false">BA234*'Dist Horaria'!$K$3</f>
        <v>63.6128448094457</v>
      </c>
      <c r="BF234" s="0" t="n">
        <f aca="false">BA234*'Dist Horaria'!$L$3</f>
        <v>62.5335136919607</v>
      </c>
      <c r="BG234" s="0" t="n">
        <f aca="false">BA234*'Dist Horaria'!$M$3</f>
        <v>61.8540046081022</v>
      </c>
      <c r="BH234" s="0" t="n">
        <f aca="false">BA234*'Dist Horaria'!$N$3</f>
        <v>64.6456126240174</v>
      </c>
      <c r="BI234" s="0" t="n">
        <f aca="false">BA234*'Dist Horaria'!$O$3</f>
        <v>64.6456126240174</v>
      </c>
      <c r="BJ234" s="0" t="n">
        <f aca="false">BA234*'Dist Horaria'!$P$3</f>
        <v>85.5283268432178</v>
      </c>
      <c r="BK234" s="0" t="n">
        <f aca="false">BA234*'Dist Horaria'!$Q$3</f>
        <v>94.5745921824042</v>
      </c>
      <c r="BL234" s="0" t="n">
        <f aca="false">BA234*'Dist Horaria'!$R$3</f>
        <v>101.153694247267</v>
      </c>
      <c r="BM234" s="0" t="n">
        <f aca="false">BA234*'Dist Horaria'!$S$3</f>
        <v>104.443245279699</v>
      </c>
      <c r="BN234" s="0" t="n">
        <f aca="false">BA234*'Dist Horaria'!$T$3</f>
        <v>105.265633037806</v>
      </c>
      <c r="BO234" s="0" t="n">
        <f aca="false">BA234*'Dist Horaria'!$U$3</f>
        <v>104.443245279699</v>
      </c>
      <c r="BP234" s="0" t="n">
        <f aca="false">BA234*'Dist Horaria'!$V$3</f>
        <v>102.798469763483</v>
      </c>
      <c r="BQ234" s="0" t="n">
        <f aca="false">BA234*'Dist Horaria'!$W$3</f>
        <v>100.331306489159</v>
      </c>
      <c r="BR234" s="0" t="n">
        <f aca="false">BA234*'Dist Horaria'!$X$3</f>
        <v>98.3868873574875</v>
      </c>
      <c r="BS234" s="0" t="n">
        <f aca="false">BA234*'Dist Horaria'!$Y$3</f>
        <v>96.1428246103599</v>
      </c>
      <c r="BT234" s="0" t="n">
        <f aca="false">BA234*'Dist Horaria'!$Z$3</f>
        <v>83.9281714324411</v>
      </c>
      <c r="BU234" s="0" t="n">
        <f aca="false">BA234*'Dist Horaria'!$AA$3</f>
        <v>79.8108974826548</v>
      </c>
      <c r="BV234" s="0" t="n">
        <f aca="false">BA234*'Dist Horaria'!$AB$3</f>
        <v>71.0370320903759</v>
      </c>
      <c r="BW234" s="0" t="n">
        <f aca="false">BA234*'Dist Horaria'!$AC$3</f>
        <v>76.9917404993651</v>
      </c>
      <c r="BX234" s="0" t="n">
        <f aca="false">BA234*'Dist Horaria'!$AD$3</f>
        <v>74.9599611831404</v>
      </c>
      <c r="BY234" s="0" t="n">
        <f aca="false">BA234*'Dist Horaria'!$AE$3</f>
        <v>72.810457265813</v>
      </c>
      <c r="BZ234" s="0" t="n">
        <f aca="false">AN234*1000000</f>
        <v>45171.2861621751</v>
      </c>
      <c r="CA234" s="0" t="n">
        <f aca="false">BZ234*'Dist Horaria'!$H$6</f>
        <v>1129.28215405438</v>
      </c>
      <c r="CB234" s="0" t="n">
        <f aca="false">BZ234*'Dist Horaria'!$I$6</f>
        <v>1129.28215405438</v>
      </c>
      <c r="CC234" s="0" t="n">
        <f aca="false">BZ234*'Dist Horaria'!$J$6</f>
        <v>1129.28215405438</v>
      </c>
      <c r="CD234" s="0" t="n">
        <f aca="false">BZ234*'Dist Horaria'!$K$6</f>
        <v>1129.28215405438</v>
      </c>
      <c r="CE234" s="0" t="n">
        <f aca="false">BZ234*'Dist Horaria'!$L$6</f>
        <v>1129.28215405438</v>
      </c>
      <c r="CF234" s="0" t="n">
        <f aca="false">BZ234*'Dist Horaria'!$M$6</f>
        <v>3011.41907747834</v>
      </c>
      <c r="CG234" s="0" t="n">
        <f aca="false">BZ234*'Dist Horaria'!$N$6</f>
        <v>3011.41907747834</v>
      </c>
      <c r="CH234" s="0" t="n">
        <f aca="false">BZ234*'Dist Horaria'!$O$6</f>
        <v>3011.41907747834</v>
      </c>
      <c r="CI234" s="0" t="n">
        <f aca="false">BZ234*'Dist Horaria'!$P$6</f>
        <v>1976.24376959516</v>
      </c>
      <c r="CJ234" s="0" t="n">
        <f aca="false">BZ234*'Dist Horaria'!$Q$6</f>
        <v>1976.24376959516</v>
      </c>
      <c r="CK234" s="0" t="n">
        <f aca="false">BZ234*'Dist Horaria'!$R$6</f>
        <v>1976.24376959516</v>
      </c>
      <c r="CL234" s="0" t="n">
        <f aca="false">BZ234*'Dist Horaria'!$S$6</f>
        <v>1976.24376959516</v>
      </c>
      <c r="CM234" s="0" t="n">
        <f aca="false">BZ234*'Dist Horaria'!$T$6</f>
        <v>1976.24376959516</v>
      </c>
      <c r="CN234" s="0" t="n">
        <f aca="false">BZ234*'Dist Horaria'!$U$6</f>
        <v>1976.24376959516</v>
      </c>
      <c r="CO234" s="0" t="n">
        <f aca="false">BZ234*'Dist Horaria'!$V$6</f>
        <v>1976.24376959516</v>
      </c>
      <c r="CP234" s="0" t="n">
        <f aca="false">BZ234*'Dist Horaria'!$W$6</f>
        <v>1976.24376959516</v>
      </c>
      <c r="CQ234" s="0" t="n">
        <f aca="false">BZ234*'Dist Horaria'!$X$6</f>
        <v>3011.41907747834</v>
      </c>
      <c r="CR234" s="0" t="n">
        <f aca="false">BZ234*'Dist Horaria'!$Y$6</f>
        <v>3011.41907747834</v>
      </c>
      <c r="CS234" s="0" t="n">
        <f aca="false">BZ234*'Dist Horaria'!$Z$6</f>
        <v>3011.41907747834</v>
      </c>
      <c r="CT234" s="0" t="n">
        <f aca="false">BZ234*'Dist Horaria'!$AA$6</f>
        <v>1129.28215405438</v>
      </c>
      <c r="CU234" s="0" t="n">
        <f aca="false">BZ234*'Dist Horaria'!$AB$6</f>
        <v>1129.28215405438</v>
      </c>
      <c r="CV234" s="0" t="n">
        <f aca="false">BZ234*'Dist Horaria'!$AC$6</f>
        <v>1129.28215405438</v>
      </c>
      <c r="CW234" s="0" t="n">
        <f aca="false">BZ234*'Dist Horaria'!$AD$6</f>
        <v>1129.28215405438</v>
      </c>
      <c r="CX234" s="0" t="n">
        <f aca="false">BZ234*'Dist Horaria'!$AE$6</f>
        <v>1129.28215405438</v>
      </c>
      <c r="CY234" s="0" t="n">
        <f aca="false">AS234*1000000</f>
        <v>47250.4703904835</v>
      </c>
      <c r="CZ234" s="0" t="n">
        <f aca="false">CY234*'Dist Horaria'!$H$6</f>
        <v>1181.26175976209</v>
      </c>
      <c r="DA234" s="0" t="n">
        <f aca="false">CY234*'Dist Horaria'!$I$6</f>
        <v>1181.26175976209</v>
      </c>
      <c r="DB234" s="0" t="n">
        <f aca="false">CY234*'Dist Horaria'!$J$6</f>
        <v>1181.26175976209</v>
      </c>
      <c r="DC234" s="0" t="n">
        <f aca="false">CY234*'Dist Horaria'!$K$6</f>
        <v>1181.26175976209</v>
      </c>
      <c r="DD234" s="0" t="n">
        <f aca="false">CY234*'Dist Horaria'!$L$6</f>
        <v>1181.26175976209</v>
      </c>
      <c r="DE234" s="0" t="n">
        <f aca="false">CY234*'Dist Horaria'!$M$6</f>
        <v>3150.03135936557</v>
      </c>
      <c r="DF234" s="0" t="n">
        <f aca="false">CY234*'Dist Horaria'!$N$6</f>
        <v>3150.03135936557</v>
      </c>
      <c r="DG234" s="0" t="n">
        <f aca="false">CY234*'Dist Horaria'!$O$6</f>
        <v>3150.03135936557</v>
      </c>
      <c r="DH234" s="0" t="n">
        <f aca="false">CY234*'Dist Horaria'!$P$6</f>
        <v>2067.20807958365</v>
      </c>
      <c r="DI234" s="0" t="n">
        <f aca="false">CY234*'Dist Horaria'!$Q$6</f>
        <v>2067.20807958365</v>
      </c>
      <c r="DJ234" s="0" t="n">
        <f aca="false">CY234*'Dist Horaria'!$R$6</f>
        <v>2067.20807958365</v>
      </c>
      <c r="DK234" s="0" t="n">
        <f aca="false">CY234*'Dist Horaria'!$S$6</f>
        <v>2067.20807958365</v>
      </c>
      <c r="DL234" s="0" t="n">
        <f aca="false">CY234*'Dist Horaria'!$T$6</f>
        <v>2067.20807958365</v>
      </c>
      <c r="DM234" s="0" t="n">
        <f aca="false">CY234*'Dist Horaria'!$U$6</f>
        <v>2067.20807958365</v>
      </c>
      <c r="DN234" s="0" t="n">
        <f aca="false">CY234*'Dist Horaria'!$V$6</f>
        <v>2067.20807958365</v>
      </c>
      <c r="DO234" s="0" t="n">
        <f aca="false">CY234*'Dist Horaria'!$W$6</f>
        <v>2067.20807958365</v>
      </c>
      <c r="DP234" s="0" t="n">
        <f aca="false">CY234*'Dist Horaria'!$X$6</f>
        <v>3150.03135936557</v>
      </c>
      <c r="DQ234" s="0" t="n">
        <f aca="false">CY234*'Dist Horaria'!$Y$6</f>
        <v>3150.03135936557</v>
      </c>
      <c r="DR234" s="0" t="n">
        <f aca="false">CY234*'Dist Horaria'!$Z$6</f>
        <v>3150.03135936557</v>
      </c>
      <c r="DS234" s="0" t="n">
        <f aca="false">CY234*'Dist Horaria'!$AA$6</f>
        <v>1181.26175976209</v>
      </c>
      <c r="DT234" s="0" t="n">
        <f aca="false">CY234*'Dist Horaria'!$AB$6</f>
        <v>1181.26175976209</v>
      </c>
      <c r="DU234" s="0" t="n">
        <f aca="false">CY234*'Dist Horaria'!$AC$6</f>
        <v>1181.26175976209</v>
      </c>
      <c r="DV234" s="0" t="n">
        <f aca="false">CY234*'Dist Horaria'!$AD$6</f>
        <v>1181.26175976209</v>
      </c>
      <c r="DW234" s="0" t="n">
        <f aca="false">CY234*'Dist Horaria'!$AE$6</f>
        <v>1181.26175976209</v>
      </c>
      <c r="DX234" s="0" t="n">
        <f aca="false">AX234*1000000</f>
        <v>2739.15770379614</v>
      </c>
      <c r="DY234" s="0" t="n">
        <f aca="false">DX234*'Dist Horaria'!$H$6</f>
        <v>68.4789425949036</v>
      </c>
      <c r="DZ234" s="0" t="n">
        <f aca="false">DX234*'Dist Horaria'!$I$6</f>
        <v>68.4789425949036</v>
      </c>
      <c r="EA234" s="0" t="n">
        <f aca="false">DX234*'Dist Horaria'!$J$6</f>
        <v>68.4789425949036</v>
      </c>
      <c r="EB234" s="0" t="n">
        <f aca="false">DX234*'Dist Horaria'!$K$6</f>
        <v>68.4789425949036</v>
      </c>
      <c r="EC234" s="0" t="n">
        <f aca="false">DX234*'Dist Horaria'!$L$6</f>
        <v>68.4789425949036</v>
      </c>
      <c r="ED234" s="0" t="n">
        <f aca="false">DX234*'Dist Horaria'!$M$6</f>
        <v>182.61051358641</v>
      </c>
      <c r="EE234" s="0" t="n">
        <f aca="false">DX234*'Dist Horaria'!$N$6</f>
        <v>182.61051358641</v>
      </c>
      <c r="EF234" s="0" t="n">
        <f aca="false">DX234*'Dist Horaria'!$O$6</f>
        <v>182.61051358641</v>
      </c>
      <c r="EG234" s="0" t="n">
        <f aca="false">DX234*'Dist Horaria'!$P$6</f>
        <v>119.838149541081</v>
      </c>
      <c r="EH234" s="0" t="n">
        <f aca="false">DX234*'Dist Horaria'!$Q$6</f>
        <v>119.838149541081</v>
      </c>
      <c r="EI234" s="0" t="n">
        <f aca="false">DX234*'Dist Horaria'!$R$6</f>
        <v>119.838149541081</v>
      </c>
      <c r="EJ234" s="0" t="n">
        <f aca="false">DX234*'Dist Horaria'!$S$6</f>
        <v>119.838149541081</v>
      </c>
      <c r="EK234" s="0" t="n">
        <f aca="false">DX234*'Dist Horaria'!$T$6</f>
        <v>119.838149541081</v>
      </c>
      <c r="EL234" s="0" t="n">
        <f aca="false">DX234*'Dist Horaria'!$U$6</f>
        <v>119.838149541081</v>
      </c>
      <c r="EM234" s="0" t="n">
        <f aca="false">DX234*'Dist Horaria'!$V$6</f>
        <v>119.838149541081</v>
      </c>
      <c r="EN234" s="0" t="n">
        <f aca="false">DX234*'Dist Horaria'!$W$6</f>
        <v>119.838149541081</v>
      </c>
      <c r="EO234" s="0" t="n">
        <f aca="false">DX234*'Dist Horaria'!$X$6</f>
        <v>182.61051358641</v>
      </c>
      <c r="EP234" s="0" t="n">
        <f aca="false">DX234*'Dist Horaria'!$Y$6</f>
        <v>182.61051358641</v>
      </c>
      <c r="EQ234" s="0" t="n">
        <f aca="false">DX234*'Dist Horaria'!$Z$6</f>
        <v>182.61051358641</v>
      </c>
      <c r="ER234" s="0" t="n">
        <f aca="false">DX234*'Dist Horaria'!$AA$6</f>
        <v>68.4789425949036</v>
      </c>
      <c r="ES234" s="0" t="n">
        <f aca="false">DX234*'Dist Horaria'!$AB$6</f>
        <v>68.4789425949036</v>
      </c>
      <c r="ET234" s="0" t="n">
        <f aca="false">DX234*'Dist Horaria'!$AC$6</f>
        <v>68.4789425949036</v>
      </c>
      <c r="EU234" s="0" t="n">
        <f aca="false">DX234*'Dist Horaria'!$AD$6</f>
        <v>68.4789425949036</v>
      </c>
      <c r="EV234" s="0" t="n">
        <f aca="false">DX234*'Dist Horaria'!$AE$6</f>
        <v>68.4789425949036</v>
      </c>
      <c r="EW234" s="0" t="n">
        <f aca="false">BB234+CA234+CZ234+DY234</f>
        <v>2447.68306427092</v>
      </c>
      <c r="EX234" s="0" t="n">
        <f aca="false">BC234+CB234+DA234+DZ234</f>
        <v>2445.846339431</v>
      </c>
      <c r="EY234" s="0" t="n">
        <f aca="false">BD234+CC234+DB234+EA234</f>
        <v>2444.11269692565</v>
      </c>
      <c r="EZ234" s="0" t="n">
        <f aca="false">BE234+CD234+DC234+EB234</f>
        <v>2442.63570122081</v>
      </c>
      <c r="FA234" s="0" t="n">
        <f aca="false">BF234+CE234+DD234+EC234</f>
        <v>2441.55637010333</v>
      </c>
      <c r="FB234" s="0" t="n">
        <f aca="false">BG234+CF234+DE234+ED234</f>
        <v>6405.91495503842</v>
      </c>
      <c r="FC234" s="0" t="n">
        <f aca="false">BH234+CG234+DF234+EE234</f>
        <v>6408.70656305434</v>
      </c>
      <c r="FD234" s="0" t="n">
        <f aca="false">BI234+CH234+DG234+EF234</f>
        <v>6408.70656305434</v>
      </c>
      <c r="FE234" s="0" t="n">
        <f aca="false">BJ234+CI234+DH234+EG234</f>
        <v>4248.81832556311</v>
      </c>
      <c r="FF234" s="0" t="n">
        <f aca="false">BK234+CJ234+DI234+EH234</f>
        <v>4257.8645909023</v>
      </c>
      <c r="FG234" s="0" t="n">
        <f aca="false">BL234+CK234+DJ234+EI234</f>
        <v>4264.44369296716</v>
      </c>
      <c r="FH234" s="0" t="n">
        <f aca="false">BM234+CL234+DK234+EJ234</f>
        <v>4267.73324399959</v>
      </c>
      <c r="FI234" s="0" t="n">
        <f aca="false">BN234+CM234+DL234+EK234</f>
        <v>4268.5556317577</v>
      </c>
      <c r="FJ234" s="0" t="n">
        <f aca="false">BO234+CN234+DM234+EL234</f>
        <v>4267.73324399959</v>
      </c>
      <c r="FK234" s="0" t="n">
        <f aca="false">BP234+CO234+DN234+EM234</f>
        <v>4266.08846848338</v>
      </c>
      <c r="FL234" s="0" t="n">
        <f aca="false">BQ234+CP234+DO234+EN234</f>
        <v>4263.62130520906</v>
      </c>
      <c r="FM234" s="0" t="n">
        <f aca="false">BR234+CQ234+DP234+EO234</f>
        <v>6442.44783778781</v>
      </c>
      <c r="FN234" s="0" t="n">
        <f aca="false">BS234+CR234+DQ234+EP234</f>
        <v>6440.20377504068</v>
      </c>
      <c r="FO234" s="0" t="n">
        <f aca="false">BT234+CS234+DR234+EQ234</f>
        <v>6427.98912186276</v>
      </c>
      <c r="FP234" s="0" t="n">
        <f aca="false">BU234+CT234+DS234+ER234</f>
        <v>2458.83375389402</v>
      </c>
      <c r="FQ234" s="0" t="n">
        <f aca="false">BV234+CU234+DT234+ES234</f>
        <v>2450.05988850174</v>
      </c>
      <c r="FR234" s="0" t="n">
        <f aca="false">BW234+CV234+DU234+ET234</f>
        <v>2456.01459691073</v>
      </c>
      <c r="FS234" s="0" t="n">
        <f aca="false">BX234+CW234+DV234+EU234</f>
        <v>2453.98281759451</v>
      </c>
      <c r="FT234" s="0" t="n">
        <f aca="false">BY234+CX234+DW234+EV234</f>
        <v>2451.83331367718</v>
      </c>
      <c r="FU234" s="0" t="n">
        <f aca="false">AM234*'Dist Horaria'!$H$10</f>
        <v>1.48801876566492</v>
      </c>
      <c r="FV234" s="0" t="n">
        <f aca="false">AM234*'Dist Horaria'!$I$10</f>
        <v>1.39262134241871</v>
      </c>
      <c r="FW234" s="0" t="n">
        <f aca="false">AM234*'Dist Horaria'!$J$10</f>
        <v>1.38659255750634</v>
      </c>
      <c r="FX234" s="0" t="n">
        <f aca="false">AM234*'Dist Horaria'!$K$10</f>
        <v>1.34671463205192</v>
      </c>
      <c r="FY234" s="0" t="n">
        <f aca="false">AM234*'Dist Horaria'!$L$10</f>
        <v>1.34725356577696</v>
      </c>
      <c r="FZ234" s="0" t="n">
        <f aca="false">AM234*'Dist Horaria'!$M$10</f>
        <v>1.44161675842142</v>
      </c>
      <c r="GA234" s="0" t="n">
        <f aca="false">AM234*'Dist Horaria'!$N$10</f>
        <v>1.36382904126139</v>
      </c>
      <c r="GB234" s="0" t="n">
        <f aca="false">AM234*'Dist Horaria'!$O$10</f>
        <v>1.34055102046717</v>
      </c>
      <c r="GC234" s="0" t="n">
        <f aca="false">AM234*'Dist Horaria'!$P$10</f>
        <v>1.36135330280685</v>
      </c>
      <c r="GD234" s="0" t="n">
        <f aca="false">AM234*'Dist Horaria'!$Q$10</f>
        <v>1.23197881218975</v>
      </c>
      <c r="GE234" s="0" t="n">
        <f aca="false">AM234*'Dist Horaria'!$R$10</f>
        <v>1.50319916737875</v>
      </c>
      <c r="GF234" s="0" t="n">
        <f aca="false">AM234*'Dist Horaria'!$S$10</f>
        <v>1.28379048324973</v>
      </c>
      <c r="GG234" s="0" t="n">
        <f aca="false">AR234*'Dist Horaria'!$H$10</f>
        <v>1.55651061993468</v>
      </c>
      <c r="GH234" s="0" t="n">
        <f aca="false">AR234*'Dist Horaria'!$I$10</f>
        <v>1.45672215904738</v>
      </c>
      <c r="GI234" s="0" t="n">
        <f aca="false">AR234*'Dist Horaria'!$J$10</f>
        <v>1.45041587584858</v>
      </c>
      <c r="GJ234" s="0" t="n">
        <f aca="false">AR234*'Dist Horaria'!$K$10</f>
        <v>1.40870241369139</v>
      </c>
      <c r="GK234" s="0" t="n">
        <f aca="false">AR234*'Dist Horaria'!$L$10</f>
        <v>1.40926615393836</v>
      </c>
      <c r="GL234" s="0" t="n">
        <f aca="false">AR234*'Dist Horaria'!$M$10</f>
        <v>1.50797277973579</v>
      </c>
      <c r="GM234" s="0" t="n">
        <f aca="false">AR234*'Dist Horaria'!$N$10</f>
        <v>1.42660458018492</v>
      </c>
      <c r="GN234" s="0" t="n">
        <f aca="false">AR234*'Dist Horaria'!$O$10</f>
        <v>1.40225509789793</v>
      </c>
      <c r="GO234" s="0" t="n">
        <f aca="false">AR234*'Dist Horaria'!$P$10</f>
        <v>1.42401488623376</v>
      </c>
      <c r="GP234" s="0" t="n">
        <f aca="false">AR234*'Dist Horaria'!$Q$10</f>
        <v>1.28868543122908</v>
      </c>
      <c r="GQ234" s="0" t="n">
        <f aca="false">AR234*'Dist Horaria'!$R$10</f>
        <v>1.57238975871147</v>
      </c>
      <c r="GR234" s="0" t="n">
        <f aca="false">AR234*'Dist Horaria'!$S$10</f>
        <v>1.34288193607315</v>
      </c>
      <c r="GS234" s="0" t="n">
        <f aca="false">AW234*'Dist Horaria'!$H$10</f>
        <v>0.0902324997063582</v>
      </c>
      <c r="GT234" s="0" t="n">
        <f aca="false">AW234*'Dist Horaria'!$I$10</f>
        <v>0.084447661394051</v>
      </c>
      <c r="GU234" s="0" t="n">
        <f aca="false">AW234*'Dist Horaria'!$J$10</f>
        <v>0.0840820797593382</v>
      </c>
      <c r="GV234" s="0" t="n">
        <f aca="false">AW234*'Dist Horaria'!$K$10</f>
        <v>0.0816639080400803</v>
      </c>
      <c r="GW234" s="0" t="n">
        <f aca="false">AW234*'Dist Horaria'!$L$10</f>
        <v>0.081696588634108</v>
      </c>
      <c r="GX234" s="0" t="n">
        <f aca="false">AW234*'Dist Horaria'!$M$10</f>
        <v>0.0874187118687413</v>
      </c>
      <c r="GY234" s="0" t="n">
        <f aca="false">AW234*'Dist Horaria'!$N$10</f>
        <v>0.0827017147933287</v>
      </c>
      <c r="GZ234" s="0" t="n">
        <f aca="false">AW234*'Dist Horaria'!$O$10</f>
        <v>0.0812901506027786</v>
      </c>
      <c r="HA234" s="0" t="n">
        <f aca="false">AW234*'Dist Horaria'!$P$10</f>
        <v>0.0825515876077539</v>
      </c>
      <c r="HB234" s="0" t="n">
        <f aca="false">AW234*'Dist Horaria'!$Q$10</f>
        <v>0.0747064018103816</v>
      </c>
      <c r="HC234" s="0" t="n">
        <f aca="false">AW234*'Dist Horaria'!$R$10</f>
        <v>0.0911530294905197</v>
      </c>
      <c r="HD234" s="0" t="n">
        <f aca="false">AW234*'Dist Horaria'!$S$10</f>
        <v>0.0778482281781535</v>
      </c>
    </row>
    <row r="235" customFormat="false" ht="13.8" hidden="false" customHeight="false" outlineLevel="0" collapsed="false">
      <c r="A235" s="0" t="n">
        <v>4.595573</v>
      </c>
      <c r="B235" s="0" t="n">
        <v>-74.138245</v>
      </c>
      <c r="C235" s="0" t="n">
        <v>25</v>
      </c>
      <c r="D235" s="0" t="n">
        <v>23</v>
      </c>
      <c r="E235" s="0" t="n">
        <v>1795</v>
      </c>
      <c r="F235" s="0" t="n">
        <v>138</v>
      </c>
      <c r="G235" s="0" t="s">
        <v>1216</v>
      </c>
      <c r="H235" s="1" t="n">
        <v>39604</v>
      </c>
      <c r="I235" s="0" t="s">
        <v>1242</v>
      </c>
      <c r="J235" s="0" t="s">
        <v>1243</v>
      </c>
      <c r="L235" s="0" t="s">
        <v>1244</v>
      </c>
      <c r="R235" s="0" t="n">
        <v>30</v>
      </c>
      <c r="S235" s="0" t="n">
        <v>365</v>
      </c>
      <c r="T235" s="0" t="n">
        <v>17</v>
      </c>
      <c r="U235" s="0" t="n">
        <v>2</v>
      </c>
      <c r="V235" s="0" t="n">
        <v>233750</v>
      </c>
      <c r="W235" s="0" t="n">
        <f aca="false">V235*12</f>
        <v>2805000</v>
      </c>
      <c r="X235" s="0" t="n">
        <v>1</v>
      </c>
      <c r="Y235" s="0" t="s">
        <v>176</v>
      </c>
      <c r="Z235" s="0" t="n">
        <v>19370</v>
      </c>
      <c r="AB235" s="0" t="n">
        <v>0.005</v>
      </c>
      <c r="AC235" s="0" t="n">
        <v>4</v>
      </c>
      <c r="AD235" s="0" t="n">
        <v>3230.22593218652</v>
      </c>
      <c r="AE235" s="0" t="n">
        <f aca="false">AD235/2204.59</f>
        <v>1.46522751721931</v>
      </c>
      <c r="AF235" s="0" t="n">
        <f aca="false">AE235/S235</f>
        <v>0.00401432196498441</v>
      </c>
      <c r="AG235" s="0" t="n">
        <f aca="false">AE235*EXP(AB235*AC235)</f>
        <v>1.49482707651122</v>
      </c>
      <c r="AH235" s="0" t="n">
        <f aca="false">AG235/S235</f>
        <v>0.00409541664797594</v>
      </c>
      <c r="AI235" s="0" t="s">
        <v>90</v>
      </c>
      <c r="AJ235" s="0" t="n">
        <f aca="false">IF(AI235="A",'FE DISTRIBUCIÓN'!$C$2,'FE DISTRIBUCIÓN'!$C$3)</f>
        <v>4.994E-006</v>
      </c>
      <c r="AK235" s="0" t="n">
        <f aca="false">W235*AJ235</f>
        <v>14.00817</v>
      </c>
      <c r="AL235" s="0" t="n">
        <f aca="false">AK235/365</f>
        <v>0.0383785479452055</v>
      </c>
      <c r="AM235" s="0" t="n">
        <f aca="false">AK235*EXP(AB235*AC235)</f>
        <v>14.2911538053226</v>
      </c>
      <c r="AN235" s="0" t="n">
        <f aca="false">AM235/365</f>
        <v>0.0391538460419797</v>
      </c>
      <c r="AO235" s="0" t="n">
        <v>5.223868284E-006</v>
      </c>
      <c r="AP235" s="0" t="n">
        <f aca="false">AO235*W235</f>
        <v>14.65295053662</v>
      </c>
      <c r="AQ235" s="0" t="n">
        <f aca="false">AP235/365</f>
        <v>0.0401450699633425</v>
      </c>
      <c r="AR235" s="0" t="n">
        <f aca="false">AP235*EXP(AB235*AC235)</f>
        <v>14.9489597728055</v>
      </c>
      <c r="AS235" s="0" t="n">
        <f aca="false">AR235/365</f>
        <v>0.0409560541720699</v>
      </c>
      <c r="AT235" s="0" t="n">
        <v>3.02832944E-007</v>
      </c>
      <c r="AU235" s="0" t="n">
        <f aca="false">AT235*W235</f>
        <v>0.84944640792</v>
      </c>
      <c r="AV235" s="0" t="n">
        <f aca="false">AU235/365</f>
        <v>0.00232725043265753</v>
      </c>
      <c r="AW235" s="0" t="n">
        <f aca="false">AU235*EXP(AB235*AC235)</f>
        <v>0.866606363640898</v>
      </c>
      <c r="AX235" s="0" t="n">
        <f aca="false">AW235/365</f>
        <v>0.00237426400997506</v>
      </c>
      <c r="AY235" s="0" t="n">
        <f aca="false">AW235+AR235+AM235+AG235</f>
        <v>31.6015470182802</v>
      </c>
      <c r="AZ235" s="0" t="n">
        <f aca="false">AH235+AN235+AS235+AX235</f>
        <v>0.0865795808720006</v>
      </c>
      <c r="BA235" s="0" t="n">
        <f aca="false">AH235*1000000</f>
        <v>4095.41664797594</v>
      </c>
      <c r="BB235" s="0" t="n">
        <f aca="false">BA235*'Dist Horaria'!$H$3</f>
        <v>142.702915236867</v>
      </c>
      <c r="BC235" s="0" t="n">
        <f aca="false">BA235*'Dist Horaria'!$I$3</f>
        <v>138.885478655828</v>
      </c>
      <c r="BD235" s="0" t="n">
        <f aca="false">BA235*'Dist Horaria'!$J$3</f>
        <v>135.282287707179</v>
      </c>
      <c r="BE235" s="0" t="n">
        <f aca="false">BA235*'Dist Horaria'!$K$3</f>
        <v>132.212509746371</v>
      </c>
      <c r="BF235" s="0" t="n">
        <f aca="false">BA235*'Dist Horaria'!$L$3</f>
        <v>129.969235195177</v>
      </c>
      <c r="BG235" s="0" t="n">
        <f aca="false">BA235*'Dist Horaria'!$M$3</f>
        <v>128.556948075469</v>
      </c>
      <c r="BH235" s="0" t="n">
        <f aca="false">BA235*'Dist Horaria'!$N$3</f>
        <v>134.359007441275</v>
      </c>
      <c r="BI235" s="0" t="n">
        <f aca="false">BA235*'Dist Horaria'!$O$3</f>
        <v>134.359007441275</v>
      </c>
      <c r="BJ235" s="0" t="n">
        <f aca="false">BA235*'Dist Horaria'!$P$3</f>
        <v>177.761500530639</v>
      </c>
      <c r="BK235" s="0" t="n">
        <f aca="false">BA235*'Dist Horaria'!$Q$3</f>
        <v>196.563197702148</v>
      </c>
      <c r="BL235" s="0" t="n">
        <f aca="false">BA235*'Dist Horaria'!$R$3</f>
        <v>210.237159281428</v>
      </c>
      <c r="BM235" s="0" t="n">
        <f aca="false">BA235*'Dist Horaria'!$S$3</f>
        <v>217.074140071068</v>
      </c>
      <c r="BN235" s="0" t="n">
        <f aca="false">BA235*'Dist Horaria'!$T$3</f>
        <v>218.783385268478</v>
      </c>
      <c r="BO235" s="0" t="n">
        <f aca="false">BA235*'Dist Horaria'!$U$3</f>
        <v>217.074140071068</v>
      </c>
      <c r="BP235" s="0" t="n">
        <f aca="false">BA235*'Dist Horaria'!$V$3</f>
        <v>213.655649676248</v>
      </c>
      <c r="BQ235" s="0" t="n">
        <f aca="false">BA235*'Dist Horaria'!$W$3</f>
        <v>208.527914084018</v>
      </c>
      <c r="BR235" s="0" t="n">
        <f aca="false">BA235*'Dist Horaria'!$X$3</f>
        <v>204.486646409742</v>
      </c>
      <c r="BS235" s="0" t="n">
        <f aca="false">BA235*'Dist Horaria'!$Y$3</f>
        <v>199.822601456009</v>
      </c>
      <c r="BT235" s="0" t="n">
        <f aca="false">BA235*'Dist Horaria'!$Z$3</f>
        <v>174.435748263518</v>
      </c>
      <c r="BU235" s="0" t="n">
        <f aca="false">BA235*'Dist Horaria'!$AA$3</f>
        <v>165.878433717293</v>
      </c>
      <c r="BV235" s="0" t="n">
        <f aca="false">BA235*'Dist Horaria'!$AB$3</f>
        <v>147.642890767361</v>
      </c>
      <c r="BW235" s="0" t="n">
        <f aca="false">BA235*'Dist Horaria'!$AC$3</f>
        <v>160.019116762577</v>
      </c>
      <c r="BX235" s="0" t="n">
        <f aca="false">BA235*'Dist Horaria'!$AD$3</f>
        <v>155.796280266999</v>
      </c>
      <c r="BY235" s="0" t="n">
        <f aca="false">BA235*'Dist Horaria'!$AE$3</f>
        <v>151.328765750539</v>
      </c>
      <c r="BZ235" s="0" t="n">
        <f aca="false">AN235*1000000</f>
        <v>39153.8460419797</v>
      </c>
      <c r="CA235" s="0" t="n">
        <f aca="false">BZ235*'Dist Horaria'!$H$6</f>
        <v>978.846151049493</v>
      </c>
      <c r="CB235" s="0" t="n">
        <f aca="false">BZ235*'Dist Horaria'!$I$6</f>
        <v>978.846151049493</v>
      </c>
      <c r="CC235" s="0" t="n">
        <f aca="false">BZ235*'Dist Horaria'!$J$6</f>
        <v>978.846151049493</v>
      </c>
      <c r="CD235" s="0" t="n">
        <f aca="false">BZ235*'Dist Horaria'!$K$6</f>
        <v>978.846151049493</v>
      </c>
      <c r="CE235" s="0" t="n">
        <f aca="false">BZ235*'Dist Horaria'!$L$6</f>
        <v>978.846151049493</v>
      </c>
      <c r="CF235" s="0" t="n">
        <f aca="false">BZ235*'Dist Horaria'!$M$6</f>
        <v>2610.25640279865</v>
      </c>
      <c r="CG235" s="0" t="n">
        <f aca="false">BZ235*'Dist Horaria'!$N$6</f>
        <v>2610.25640279865</v>
      </c>
      <c r="CH235" s="0" t="n">
        <f aca="false">BZ235*'Dist Horaria'!$O$6</f>
        <v>2610.25640279865</v>
      </c>
      <c r="CI235" s="0" t="n">
        <f aca="false">BZ235*'Dist Horaria'!$P$6</f>
        <v>1712.98076433661</v>
      </c>
      <c r="CJ235" s="0" t="n">
        <f aca="false">BZ235*'Dist Horaria'!$Q$6</f>
        <v>1712.98076433661</v>
      </c>
      <c r="CK235" s="0" t="n">
        <f aca="false">BZ235*'Dist Horaria'!$R$6</f>
        <v>1712.98076433661</v>
      </c>
      <c r="CL235" s="0" t="n">
        <f aca="false">BZ235*'Dist Horaria'!$S$6</f>
        <v>1712.98076433661</v>
      </c>
      <c r="CM235" s="0" t="n">
        <f aca="false">BZ235*'Dist Horaria'!$T$6</f>
        <v>1712.98076433661</v>
      </c>
      <c r="CN235" s="0" t="n">
        <f aca="false">BZ235*'Dist Horaria'!$U$6</f>
        <v>1712.98076433661</v>
      </c>
      <c r="CO235" s="0" t="n">
        <f aca="false">BZ235*'Dist Horaria'!$V$6</f>
        <v>1712.98076433661</v>
      </c>
      <c r="CP235" s="0" t="n">
        <f aca="false">BZ235*'Dist Horaria'!$W$6</f>
        <v>1712.98076433661</v>
      </c>
      <c r="CQ235" s="0" t="n">
        <f aca="false">BZ235*'Dist Horaria'!$X$6</f>
        <v>2610.25640279865</v>
      </c>
      <c r="CR235" s="0" t="n">
        <f aca="false">BZ235*'Dist Horaria'!$Y$6</f>
        <v>2610.25640279865</v>
      </c>
      <c r="CS235" s="0" t="n">
        <f aca="false">BZ235*'Dist Horaria'!$Z$6</f>
        <v>2610.25640279865</v>
      </c>
      <c r="CT235" s="0" t="n">
        <f aca="false">BZ235*'Dist Horaria'!$AA$6</f>
        <v>978.846151049493</v>
      </c>
      <c r="CU235" s="0" t="n">
        <f aca="false">BZ235*'Dist Horaria'!$AB$6</f>
        <v>978.846151049493</v>
      </c>
      <c r="CV235" s="0" t="n">
        <f aca="false">BZ235*'Dist Horaria'!$AC$6</f>
        <v>978.846151049493</v>
      </c>
      <c r="CW235" s="0" t="n">
        <f aca="false">BZ235*'Dist Horaria'!$AD$6</f>
        <v>978.846151049493</v>
      </c>
      <c r="CX235" s="0" t="n">
        <f aca="false">BZ235*'Dist Horaria'!$AE$6</f>
        <v>978.846151049493</v>
      </c>
      <c r="CY235" s="0" t="n">
        <f aca="false">AS235*1000000</f>
        <v>40956.0541720699</v>
      </c>
      <c r="CZ235" s="0" t="n">
        <f aca="false">CY235*'Dist Horaria'!$H$6</f>
        <v>1023.90135430175</v>
      </c>
      <c r="DA235" s="0" t="n">
        <f aca="false">CY235*'Dist Horaria'!$I$6</f>
        <v>1023.90135430175</v>
      </c>
      <c r="DB235" s="0" t="n">
        <f aca="false">CY235*'Dist Horaria'!$J$6</f>
        <v>1023.90135430175</v>
      </c>
      <c r="DC235" s="0" t="n">
        <f aca="false">CY235*'Dist Horaria'!$K$6</f>
        <v>1023.90135430175</v>
      </c>
      <c r="DD235" s="0" t="n">
        <f aca="false">CY235*'Dist Horaria'!$L$6</f>
        <v>1023.90135430175</v>
      </c>
      <c r="DE235" s="0" t="n">
        <f aca="false">CY235*'Dist Horaria'!$M$6</f>
        <v>2730.40361147132</v>
      </c>
      <c r="DF235" s="0" t="n">
        <f aca="false">CY235*'Dist Horaria'!$N$6</f>
        <v>2730.40361147132</v>
      </c>
      <c r="DG235" s="0" t="n">
        <f aca="false">CY235*'Dist Horaria'!$O$6</f>
        <v>2730.40361147132</v>
      </c>
      <c r="DH235" s="0" t="n">
        <f aca="false">CY235*'Dist Horaria'!$P$6</f>
        <v>1791.82737002806</v>
      </c>
      <c r="DI235" s="0" t="n">
        <f aca="false">CY235*'Dist Horaria'!$Q$6</f>
        <v>1791.82737002806</v>
      </c>
      <c r="DJ235" s="0" t="n">
        <f aca="false">CY235*'Dist Horaria'!$R$6</f>
        <v>1791.82737002806</v>
      </c>
      <c r="DK235" s="0" t="n">
        <f aca="false">CY235*'Dist Horaria'!$S$6</f>
        <v>1791.82737002806</v>
      </c>
      <c r="DL235" s="0" t="n">
        <f aca="false">CY235*'Dist Horaria'!$T$6</f>
        <v>1791.82737002806</v>
      </c>
      <c r="DM235" s="0" t="n">
        <f aca="false">CY235*'Dist Horaria'!$U$6</f>
        <v>1791.82737002806</v>
      </c>
      <c r="DN235" s="0" t="n">
        <f aca="false">CY235*'Dist Horaria'!$V$6</f>
        <v>1791.82737002806</v>
      </c>
      <c r="DO235" s="0" t="n">
        <f aca="false">CY235*'Dist Horaria'!$W$6</f>
        <v>1791.82737002806</v>
      </c>
      <c r="DP235" s="0" t="n">
        <f aca="false">CY235*'Dist Horaria'!$X$6</f>
        <v>2730.40361147132</v>
      </c>
      <c r="DQ235" s="0" t="n">
        <f aca="false">CY235*'Dist Horaria'!$Y$6</f>
        <v>2730.40361147132</v>
      </c>
      <c r="DR235" s="0" t="n">
        <f aca="false">CY235*'Dist Horaria'!$Z$6</f>
        <v>2730.40361147132</v>
      </c>
      <c r="DS235" s="0" t="n">
        <f aca="false">CY235*'Dist Horaria'!$AA$6</f>
        <v>1023.90135430175</v>
      </c>
      <c r="DT235" s="0" t="n">
        <f aca="false">CY235*'Dist Horaria'!$AB$6</f>
        <v>1023.90135430175</v>
      </c>
      <c r="DU235" s="0" t="n">
        <f aca="false">CY235*'Dist Horaria'!$AC$6</f>
        <v>1023.90135430175</v>
      </c>
      <c r="DV235" s="0" t="n">
        <f aca="false">CY235*'Dist Horaria'!$AD$6</f>
        <v>1023.90135430175</v>
      </c>
      <c r="DW235" s="0" t="n">
        <f aca="false">CY235*'Dist Horaria'!$AE$6</f>
        <v>1023.90135430175</v>
      </c>
      <c r="DX235" s="0" t="n">
        <f aca="false">AX235*1000000</f>
        <v>2374.26400997506</v>
      </c>
      <c r="DY235" s="0" t="n">
        <f aca="false">DX235*'Dist Horaria'!$H$6</f>
        <v>59.3566002493766</v>
      </c>
      <c r="DZ235" s="0" t="n">
        <f aca="false">DX235*'Dist Horaria'!$I$6</f>
        <v>59.3566002493766</v>
      </c>
      <c r="EA235" s="0" t="n">
        <f aca="false">DX235*'Dist Horaria'!$J$6</f>
        <v>59.3566002493766</v>
      </c>
      <c r="EB235" s="0" t="n">
        <f aca="false">DX235*'Dist Horaria'!$K$6</f>
        <v>59.3566002493766</v>
      </c>
      <c r="EC235" s="0" t="n">
        <f aca="false">DX235*'Dist Horaria'!$L$6</f>
        <v>59.3566002493766</v>
      </c>
      <c r="ED235" s="0" t="n">
        <f aca="false">DX235*'Dist Horaria'!$M$6</f>
        <v>158.284267331671</v>
      </c>
      <c r="EE235" s="0" t="n">
        <f aca="false">DX235*'Dist Horaria'!$N$6</f>
        <v>158.284267331671</v>
      </c>
      <c r="EF235" s="0" t="n">
        <f aca="false">DX235*'Dist Horaria'!$O$6</f>
        <v>158.284267331671</v>
      </c>
      <c r="EG235" s="0" t="n">
        <f aca="false">DX235*'Dist Horaria'!$P$6</f>
        <v>103.874050436409</v>
      </c>
      <c r="EH235" s="0" t="n">
        <f aca="false">DX235*'Dist Horaria'!$Q$6</f>
        <v>103.874050436409</v>
      </c>
      <c r="EI235" s="0" t="n">
        <f aca="false">DX235*'Dist Horaria'!$R$6</f>
        <v>103.874050436409</v>
      </c>
      <c r="EJ235" s="0" t="n">
        <f aca="false">DX235*'Dist Horaria'!$S$6</f>
        <v>103.874050436409</v>
      </c>
      <c r="EK235" s="0" t="n">
        <f aca="false">DX235*'Dist Horaria'!$T$6</f>
        <v>103.874050436409</v>
      </c>
      <c r="EL235" s="0" t="n">
        <f aca="false">DX235*'Dist Horaria'!$U$6</f>
        <v>103.874050436409</v>
      </c>
      <c r="EM235" s="0" t="n">
        <f aca="false">DX235*'Dist Horaria'!$V$6</f>
        <v>103.874050436409</v>
      </c>
      <c r="EN235" s="0" t="n">
        <f aca="false">DX235*'Dist Horaria'!$W$6</f>
        <v>103.874050436409</v>
      </c>
      <c r="EO235" s="0" t="n">
        <f aca="false">DX235*'Dist Horaria'!$X$6</f>
        <v>158.284267331671</v>
      </c>
      <c r="EP235" s="0" t="n">
        <f aca="false">DX235*'Dist Horaria'!$Y$6</f>
        <v>158.284267331671</v>
      </c>
      <c r="EQ235" s="0" t="n">
        <f aca="false">DX235*'Dist Horaria'!$Z$6</f>
        <v>158.284267331671</v>
      </c>
      <c r="ER235" s="0" t="n">
        <f aca="false">DX235*'Dist Horaria'!$AA$6</f>
        <v>59.3566002493766</v>
      </c>
      <c r="ES235" s="0" t="n">
        <f aca="false">DX235*'Dist Horaria'!$AB$6</f>
        <v>59.3566002493766</v>
      </c>
      <c r="ET235" s="0" t="n">
        <f aca="false">DX235*'Dist Horaria'!$AC$6</f>
        <v>59.3566002493766</v>
      </c>
      <c r="EU235" s="0" t="n">
        <f aca="false">DX235*'Dist Horaria'!$AD$6</f>
        <v>59.3566002493766</v>
      </c>
      <c r="EV235" s="0" t="n">
        <f aca="false">DX235*'Dist Horaria'!$AE$6</f>
        <v>59.3566002493766</v>
      </c>
      <c r="EW235" s="0" t="n">
        <f aca="false">BB235+CA235+CZ235+DY235</f>
        <v>2204.80702083748</v>
      </c>
      <c r="EX235" s="0" t="n">
        <f aca="false">BC235+CB235+DA235+DZ235</f>
        <v>2200.98958425644</v>
      </c>
      <c r="EY235" s="0" t="n">
        <f aca="false">BD235+CC235+DB235+EA235</f>
        <v>2197.3863933078</v>
      </c>
      <c r="EZ235" s="0" t="n">
        <f aca="false">BE235+CD235+DC235+EB235</f>
        <v>2194.31661534699</v>
      </c>
      <c r="FA235" s="0" t="n">
        <f aca="false">BF235+CE235+DD235+EC235</f>
        <v>2192.07334079579</v>
      </c>
      <c r="FB235" s="0" t="n">
        <f aca="false">BG235+CF235+DE235+ED235</f>
        <v>5627.50122967711</v>
      </c>
      <c r="FC235" s="0" t="n">
        <f aca="false">BH235+CG235+DF235+EE235</f>
        <v>5633.30328904292</v>
      </c>
      <c r="FD235" s="0" t="n">
        <f aca="false">BI235+CH235+DG235+EF235</f>
        <v>5633.30328904292</v>
      </c>
      <c r="FE235" s="0" t="n">
        <f aca="false">BJ235+CI235+DH235+EG235</f>
        <v>3786.44368533172</v>
      </c>
      <c r="FF235" s="0" t="n">
        <f aca="false">BK235+CJ235+DI235+EH235</f>
        <v>3805.24538250323</v>
      </c>
      <c r="FG235" s="0" t="n">
        <f aca="false">BL235+CK235+DJ235+EI235</f>
        <v>3818.91934408251</v>
      </c>
      <c r="FH235" s="0" t="n">
        <f aca="false">BM235+CL235+DK235+EJ235</f>
        <v>3825.75632487215</v>
      </c>
      <c r="FI235" s="0" t="n">
        <f aca="false">BN235+CM235+DL235+EK235</f>
        <v>3827.46557006956</v>
      </c>
      <c r="FJ235" s="0" t="n">
        <f aca="false">BO235+CN235+DM235+EL235</f>
        <v>3825.75632487215</v>
      </c>
      <c r="FK235" s="0" t="n">
        <f aca="false">BP235+CO235+DN235+EM235</f>
        <v>3822.33783447733</v>
      </c>
      <c r="FL235" s="0" t="n">
        <f aca="false">BQ235+CP235+DO235+EN235</f>
        <v>3817.2100988851</v>
      </c>
      <c r="FM235" s="0" t="n">
        <f aca="false">BR235+CQ235+DP235+EO235</f>
        <v>5703.43092801139</v>
      </c>
      <c r="FN235" s="0" t="n">
        <f aca="false">BS235+CR235+DQ235+EP235</f>
        <v>5698.76688305765</v>
      </c>
      <c r="FO235" s="0" t="n">
        <f aca="false">BT235+CS235+DR235+EQ235</f>
        <v>5673.38002986516</v>
      </c>
      <c r="FP235" s="0" t="n">
        <f aca="false">BU235+CT235+DS235+ER235</f>
        <v>2227.98253931791</v>
      </c>
      <c r="FQ235" s="0" t="n">
        <f aca="false">BV235+CU235+DT235+ES235</f>
        <v>2209.74699636798</v>
      </c>
      <c r="FR235" s="0" t="n">
        <f aca="false">BW235+CV235+DU235+ET235</f>
        <v>2222.12322236319</v>
      </c>
      <c r="FS235" s="0" t="n">
        <f aca="false">BX235+CW235+DV235+EU235</f>
        <v>2217.90038586762</v>
      </c>
      <c r="FT235" s="0" t="n">
        <f aca="false">BY235+CX235+DW235+EV235</f>
        <v>2213.43287135116</v>
      </c>
      <c r="FU235" s="0" t="n">
        <f aca="false">AM235*'Dist Horaria'!$H$10</f>
        <v>1.28979408399505</v>
      </c>
      <c r="FV235" s="0" t="n">
        <f aca="false">AM235*'Dist Horaria'!$I$10</f>
        <v>1.20710491705007</v>
      </c>
      <c r="FW235" s="0" t="n">
        <f aca="false">AM235*'Dist Horaria'!$J$10</f>
        <v>1.2018792496774</v>
      </c>
      <c r="FX235" s="0" t="n">
        <f aca="false">AM235*'Dist Horaria'!$K$10</f>
        <v>1.16731361547983</v>
      </c>
      <c r="FY235" s="0" t="n">
        <f aca="false">AM235*'Dist Horaria'!$L$10</f>
        <v>1.16778075577823</v>
      </c>
      <c r="FZ235" s="0" t="n">
        <f aca="false">AM235*'Dist Horaria'!$M$10</f>
        <v>1.24957346594295</v>
      </c>
      <c r="GA235" s="0" t="n">
        <f aca="false">AM235*'Dist Horaria'!$N$10</f>
        <v>1.18214814865829</v>
      </c>
      <c r="GB235" s="0" t="n">
        <f aca="false">AM235*'Dist Horaria'!$O$10</f>
        <v>1.16197108221244</v>
      </c>
      <c r="GC235" s="0" t="n">
        <f aca="false">AM235*'Dist Horaria'!$P$10</f>
        <v>1.18000221281</v>
      </c>
      <c r="GD235" s="0" t="n">
        <f aca="false">AM235*'Dist Horaria'!$Q$10</f>
        <v>1.06786219383433</v>
      </c>
      <c r="GE235" s="0" t="n">
        <f aca="false">AM235*'Dist Horaria'!$R$10</f>
        <v>1.30295224622724</v>
      </c>
      <c r="GF235" s="0" t="n">
        <f aca="false">AM235*'Dist Horaria'!$S$10</f>
        <v>1.11277183365678</v>
      </c>
      <c r="GG235" s="0" t="n">
        <f aca="false">AR235*'Dist Horaria'!$H$10</f>
        <v>1.3491618759056</v>
      </c>
      <c r="GH235" s="0" t="n">
        <f aca="false">AR235*'Dist Horaria'!$I$10</f>
        <v>1.26266661826959</v>
      </c>
      <c r="GI235" s="0" t="n">
        <f aca="false">AR235*'Dist Horaria'!$J$10</f>
        <v>1.25720041922056</v>
      </c>
      <c r="GJ235" s="0" t="n">
        <f aca="false">AR235*'Dist Horaria'!$K$10</f>
        <v>1.22104376719792</v>
      </c>
      <c r="GK235" s="0" t="n">
        <f aca="false">AR235*'Dist Horaria'!$L$10</f>
        <v>1.22153240944642</v>
      </c>
      <c r="GL235" s="0" t="n">
        <f aca="false">AR235*'Dist Horaria'!$M$10</f>
        <v>1.30708994739034</v>
      </c>
      <c r="GM235" s="0" t="n">
        <f aca="false">AR235*'Dist Horaria'!$N$10</f>
        <v>1.23656111749407</v>
      </c>
      <c r="GN235" s="0" t="n">
        <f aca="false">AR235*'Dist Horaria'!$O$10</f>
        <v>1.2154553230466</v>
      </c>
      <c r="GO235" s="0" t="n">
        <f aca="false">AR235*'Dist Horaria'!$P$10</f>
        <v>1.23431640659751</v>
      </c>
      <c r="GP235" s="0" t="n">
        <f aca="false">AR235*'Dist Horaria'!$Q$10</f>
        <v>1.11701470685899</v>
      </c>
      <c r="GQ235" s="0" t="n">
        <f aca="false">AR235*'Dist Horaria'!$R$10</f>
        <v>1.36292569375912</v>
      </c>
      <c r="GR235" s="0" t="n">
        <f aca="false">AR235*'Dist Horaria'!$S$10</f>
        <v>1.16399148761878</v>
      </c>
      <c r="GS235" s="0" t="n">
        <f aca="false">AW235*'Dist Horaria'!$H$10</f>
        <v>0.0782122826611942</v>
      </c>
      <c r="GT235" s="0" t="n">
        <f aca="false">AW235*'Dist Horaria'!$I$10</f>
        <v>0.0731980648272224</v>
      </c>
      <c r="GU235" s="0" t="n">
        <f aca="false">AW235*'Dist Horaria'!$J$10</f>
        <v>0.0728811837229313</v>
      </c>
      <c r="GV235" s="0" t="n">
        <f aca="false">AW235*'Dist Horaria'!$K$10</f>
        <v>0.0707851459245173</v>
      </c>
      <c r="GW235" s="0" t="n">
        <f aca="false">AW235*'Dist Horaria'!$L$10</f>
        <v>0.0708134730113867</v>
      </c>
      <c r="GX235" s="0" t="n">
        <f aca="false">AW235*'Dist Horaria'!$M$10</f>
        <v>0.0757733302834977</v>
      </c>
      <c r="GY235" s="0" t="n">
        <f aca="false">AW235*'Dist Horaria'!$N$10</f>
        <v>0.0716847024634241</v>
      </c>
      <c r="GZ235" s="0" t="n">
        <f aca="false">AW235*'Dist Horaria'!$O$10</f>
        <v>0.0704611781476288</v>
      </c>
      <c r="HA235" s="0" t="n">
        <f aca="false">AW235*'Dist Horaria'!$P$10</f>
        <v>0.0715545742955077</v>
      </c>
      <c r="HB235" s="0" t="n">
        <f aca="false">AW235*'Dist Horaria'!$Q$10</f>
        <v>0.0647544757599417</v>
      </c>
      <c r="HC235" s="0" t="n">
        <f aca="false">AW235*'Dist Horaria'!$R$10</f>
        <v>0.0790101851454564</v>
      </c>
      <c r="HD235" s="0" t="n">
        <f aca="false">AW235*'Dist Horaria'!$S$10</f>
        <v>0.06747776739819</v>
      </c>
    </row>
    <row r="236" customFormat="false" ht="13.8" hidden="false" customHeight="false" outlineLevel="0" collapsed="false">
      <c r="A236" s="0" t="n">
        <v>4.74150277777778</v>
      </c>
      <c r="B236" s="0" t="n">
        <v>-74.1129555555555</v>
      </c>
      <c r="C236" s="0" t="n">
        <v>28</v>
      </c>
      <c r="D236" s="0" t="n">
        <v>40</v>
      </c>
      <c r="E236" s="0" t="n">
        <v>58</v>
      </c>
      <c r="F236" s="0" t="n">
        <v>140</v>
      </c>
      <c r="G236" s="0" t="s">
        <v>1205</v>
      </c>
      <c r="H236" s="1"/>
      <c r="I236" s="0" t="s">
        <v>1245</v>
      </c>
      <c r="J236" s="0" t="s">
        <v>1246</v>
      </c>
      <c r="L236" s="0" t="s">
        <v>1247</v>
      </c>
      <c r="R236" s="0" t="n">
        <v>30</v>
      </c>
      <c r="S236" s="0" t="n">
        <v>365</v>
      </c>
      <c r="T236" s="0" t="n">
        <v>24</v>
      </c>
      <c r="V236" s="0" t="n">
        <v>74650</v>
      </c>
      <c r="W236" s="0" t="n">
        <f aca="false">V236*12</f>
        <v>895800</v>
      </c>
      <c r="X236" s="0" t="n">
        <v>1</v>
      </c>
      <c r="Z236" s="0" t="n">
        <v>24419</v>
      </c>
      <c r="AB236" s="0" t="n">
        <v>0.005</v>
      </c>
      <c r="AC236" s="0" t="n">
        <v>0</v>
      </c>
      <c r="AD236" s="0" t="n">
        <v>3463.96874609368</v>
      </c>
      <c r="AE236" s="0" t="n">
        <v>1.57264181072653</v>
      </c>
      <c r="AF236" s="0" t="n">
        <f aca="false">AE236/S236</f>
        <v>0.00430860770062063</v>
      </c>
      <c r="AG236" s="0" t="n">
        <f aca="false">AE236*EXP(AB236*AC236)</f>
        <v>1.57264181072653</v>
      </c>
      <c r="AH236" s="0" t="n">
        <f aca="false">AG236/S236</f>
        <v>0.00430860770062063</v>
      </c>
      <c r="AI236" s="0" t="s">
        <v>90</v>
      </c>
      <c r="AJ236" s="0" t="n">
        <f aca="false">IF(AI236="A",'FE DISTRIBUCIÓN'!$C$2,'FE DISTRIBUCIÓN'!$C$3)</f>
        <v>4.994E-006</v>
      </c>
      <c r="AK236" s="0" t="n">
        <f aca="false">W236*AJ236</f>
        <v>4.4736252</v>
      </c>
      <c r="AL236" s="0" t="n">
        <f aca="false">AK236/365</f>
        <v>0.0122565073972603</v>
      </c>
      <c r="AM236" s="0" t="n">
        <f aca="false">AK236*EXP(AB236*AC236)</f>
        <v>4.4736252</v>
      </c>
      <c r="AN236" s="0" t="n">
        <f aca="false">AM236/365</f>
        <v>0.0122565073972603</v>
      </c>
      <c r="AO236" s="0" t="n">
        <v>5.223868284E-006</v>
      </c>
      <c r="AP236" s="0" t="n">
        <f aca="false">AO236*W236</f>
        <v>4.6795412088072</v>
      </c>
      <c r="AQ236" s="0" t="n">
        <f aca="false">AP236/365</f>
        <v>0.0128206608460471</v>
      </c>
      <c r="AR236" s="0" t="n">
        <f aca="false">AP236*EXP(AB236*AC236)</f>
        <v>4.6795412088072</v>
      </c>
      <c r="AS236" s="0" t="n">
        <f aca="false">AR236/365</f>
        <v>0.0128206608460471</v>
      </c>
      <c r="AT236" s="0" t="n">
        <v>3.02832944E-007</v>
      </c>
      <c r="AU236" s="0" t="n">
        <f aca="false">AT236*W236</f>
        <v>0.2712777512352</v>
      </c>
      <c r="AV236" s="0" t="n">
        <f aca="false">AU236/365</f>
        <v>0.000743226715712877</v>
      </c>
      <c r="AW236" s="0" t="n">
        <f aca="false">AU236*EXP(AB236*AC236)</f>
        <v>0.2712777512352</v>
      </c>
      <c r="AX236" s="0" t="n">
        <f aca="false">AW236/365</f>
        <v>0.000743226715712877</v>
      </c>
      <c r="AY236" s="0" t="n">
        <f aca="false">AW236+AR236+AM236+AG236</f>
        <v>10.9970859707689</v>
      </c>
      <c r="AZ236" s="0" t="n">
        <f aca="false">AH236+AN236+AS236+AX236</f>
        <v>0.0301290026596409</v>
      </c>
      <c r="BA236" s="0" t="n">
        <f aca="false">AH236*1000000</f>
        <v>4308.60770062063</v>
      </c>
      <c r="BB236" s="0" t="n">
        <f aca="false">BA236*'Dist Horaria'!$H$3</f>
        <v>150.131459712275</v>
      </c>
      <c r="BC236" s="0" t="n">
        <f aca="false">BA236*'Dist Horaria'!$I$3</f>
        <v>146.115302611916</v>
      </c>
      <c r="BD236" s="0" t="n">
        <f aca="false">BA236*'Dist Horaria'!$J$3</f>
        <v>142.324543916869</v>
      </c>
      <c r="BE236" s="0" t="n">
        <f aca="false">BA236*'Dist Horaria'!$K$3</f>
        <v>139.094965561838</v>
      </c>
      <c r="BF236" s="0" t="n">
        <f aca="false">BA236*'Dist Horaria'!$L$3</f>
        <v>136.734915086716</v>
      </c>
      <c r="BG236" s="0" t="n">
        <f aca="false">BA236*'Dist Horaria'!$M$3</f>
        <v>135.249109933663</v>
      </c>
      <c r="BH236" s="0" t="n">
        <f aca="false">BA236*'Dist Horaria'!$N$3</f>
        <v>141.35320136361</v>
      </c>
      <c r="BI236" s="0" t="n">
        <f aca="false">BA236*'Dist Horaria'!$O$3</f>
        <v>141.35320136361</v>
      </c>
      <c r="BJ236" s="0" t="n">
        <f aca="false">BA236*'Dist Horaria'!$P$3</f>
        <v>187.015055095485</v>
      </c>
      <c r="BK236" s="0" t="n">
        <f aca="false">BA236*'Dist Horaria'!$Q$3</f>
        <v>206.7954936152</v>
      </c>
      <c r="BL236" s="0" t="n">
        <f aca="false">BA236*'Dist Horaria'!$R$3</f>
        <v>221.181267084083</v>
      </c>
      <c r="BM236" s="0" t="n">
        <f aca="false">BA236*'Dist Horaria'!$S$3</f>
        <v>228.374153818525</v>
      </c>
      <c r="BN236" s="0" t="n">
        <f aca="false">BA236*'Dist Horaria'!$T$3</f>
        <v>230.172375502135</v>
      </c>
      <c r="BO236" s="0" t="n">
        <f aca="false">BA236*'Dist Horaria'!$U$3</f>
        <v>228.374153818525</v>
      </c>
      <c r="BP236" s="0" t="n">
        <f aca="false">BA236*'Dist Horaria'!$V$3</f>
        <v>224.777710451304</v>
      </c>
      <c r="BQ236" s="0" t="n">
        <f aca="false">BA236*'Dist Horaria'!$W$3</f>
        <v>219.383045400473</v>
      </c>
      <c r="BR236" s="0" t="n">
        <f aca="false">BA236*'Dist Horaria'!$X$3</f>
        <v>215.131405453103</v>
      </c>
      <c r="BS236" s="0" t="n">
        <f aca="false">BA236*'Dist Horaria'!$Y$3</f>
        <v>210.224568925585</v>
      </c>
      <c r="BT236" s="0" t="n">
        <f aca="false">BA236*'Dist Horaria'!$Z$3</f>
        <v>183.516177432927</v>
      </c>
      <c r="BU236" s="0" t="n">
        <f aca="false">BA236*'Dist Horaria'!$AA$3</f>
        <v>174.513403229545</v>
      </c>
      <c r="BV236" s="0" t="n">
        <f aca="false">BA236*'Dist Horaria'!$AB$3</f>
        <v>155.328590661596</v>
      </c>
      <c r="BW236" s="0" t="n">
        <f aca="false">BA236*'Dist Horaria'!$AC$3</f>
        <v>168.34907360903</v>
      </c>
      <c r="BX236" s="0" t="n">
        <f aca="false">BA236*'Dist Horaria'!$AD$3</f>
        <v>163.906413091864</v>
      </c>
      <c r="BY236" s="0" t="n">
        <f aca="false">BA236*'Dist Horaria'!$AE$3</f>
        <v>159.206337592155</v>
      </c>
      <c r="BZ236" s="0" t="n">
        <f aca="false">AN236*1000000</f>
        <v>12256.5073972603</v>
      </c>
      <c r="CA236" s="0" t="n">
        <f aca="false">BZ236*'Dist Horaria'!$H$6</f>
        <v>306.412684931507</v>
      </c>
      <c r="CB236" s="0" t="n">
        <f aca="false">BZ236*'Dist Horaria'!$I$6</f>
        <v>306.412684931507</v>
      </c>
      <c r="CC236" s="0" t="n">
        <f aca="false">BZ236*'Dist Horaria'!$J$6</f>
        <v>306.412684931507</v>
      </c>
      <c r="CD236" s="0" t="n">
        <f aca="false">BZ236*'Dist Horaria'!$K$6</f>
        <v>306.412684931507</v>
      </c>
      <c r="CE236" s="0" t="n">
        <f aca="false">BZ236*'Dist Horaria'!$L$6</f>
        <v>306.412684931507</v>
      </c>
      <c r="CF236" s="0" t="n">
        <f aca="false">BZ236*'Dist Horaria'!$M$6</f>
        <v>817.100493150685</v>
      </c>
      <c r="CG236" s="0" t="n">
        <f aca="false">BZ236*'Dist Horaria'!$N$6</f>
        <v>817.100493150685</v>
      </c>
      <c r="CH236" s="0" t="n">
        <f aca="false">BZ236*'Dist Horaria'!$O$6</f>
        <v>817.100493150685</v>
      </c>
      <c r="CI236" s="0" t="n">
        <f aca="false">BZ236*'Dist Horaria'!$P$6</f>
        <v>536.222198630137</v>
      </c>
      <c r="CJ236" s="0" t="n">
        <f aca="false">BZ236*'Dist Horaria'!$Q$6</f>
        <v>536.222198630137</v>
      </c>
      <c r="CK236" s="0" t="n">
        <f aca="false">BZ236*'Dist Horaria'!$R$6</f>
        <v>536.222198630137</v>
      </c>
      <c r="CL236" s="0" t="n">
        <f aca="false">BZ236*'Dist Horaria'!$S$6</f>
        <v>536.222198630137</v>
      </c>
      <c r="CM236" s="0" t="n">
        <f aca="false">BZ236*'Dist Horaria'!$T$6</f>
        <v>536.222198630137</v>
      </c>
      <c r="CN236" s="0" t="n">
        <f aca="false">BZ236*'Dist Horaria'!$U$6</f>
        <v>536.222198630137</v>
      </c>
      <c r="CO236" s="0" t="n">
        <f aca="false">BZ236*'Dist Horaria'!$V$6</f>
        <v>536.222198630137</v>
      </c>
      <c r="CP236" s="0" t="n">
        <f aca="false">BZ236*'Dist Horaria'!$W$6</f>
        <v>536.222198630137</v>
      </c>
      <c r="CQ236" s="0" t="n">
        <f aca="false">BZ236*'Dist Horaria'!$X$6</f>
        <v>817.100493150685</v>
      </c>
      <c r="CR236" s="0" t="n">
        <f aca="false">BZ236*'Dist Horaria'!$Y$6</f>
        <v>817.100493150685</v>
      </c>
      <c r="CS236" s="0" t="n">
        <f aca="false">BZ236*'Dist Horaria'!$Z$6</f>
        <v>817.100493150685</v>
      </c>
      <c r="CT236" s="0" t="n">
        <f aca="false">BZ236*'Dist Horaria'!$AA$6</f>
        <v>306.412684931507</v>
      </c>
      <c r="CU236" s="0" t="n">
        <f aca="false">BZ236*'Dist Horaria'!$AB$6</f>
        <v>306.412684931507</v>
      </c>
      <c r="CV236" s="0" t="n">
        <f aca="false">BZ236*'Dist Horaria'!$AC$6</f>
        <v>306.412684931507</v>
      </c>
      <c r="CW236" s="0" t="n">
        <f aca="false">BZ236*'Dist Horaria'!$AD$6</f>
        <v>306.412684931507</v>
      </c>
      <c r="CX236" s="0" t="n">
        <f aca="false">BZ236*'Dist Horaria'!$AE$6</f>
        <v>306.412684931507</v>
      </c>
      <c r="CY236" s="0" t="n">
        <f aca="false">AS236*1000000</f>
        <v>12820.6608460471</v>
      </c>
      <c r="CZ236" s="0" t="n">
        <f aca="false">CY236*'Dist Horaria'!$H$6</f>
        <v>320.516521151178</v>
      </c>
      <c r="DA236" s="0" t="n">
        <f aca="false">CY236*'Dist Horaria'!$I$6</f>
        <v>320.516521151178</v>
      </c>
      <c r="DB236" s="0" t="n">
        <f aca="false">CY236*'Dist Horaria'!$J$6</f>
        <v>320.516521151178</v>
      </c>
      <c r="DC236" s="0" t="n">
        <f aca="false">CY236*'Dist Horaria'!$K$6</f>
        <v>320.516521151178</v>
      </c>
      <c r="DD236" s="0" t="n">
        <f aca="false">CY236*'Dist Horaria'!$L$6</f>
        <v>320.516521151178</v>
      </c>
      <c r="DE236" s="0" t="n">
        <f aca="false">CY236*'Dist Horaria'!$M$6</f>
        <v>854.710723069808</v>
      </c>
      <c r="DF236" s="0" t="n">
        <f aca="false">CY236*'Dist Horaria'!$N$6</f>
        <v>854.710723069808</v>
      </c>
      <c r="DG236" s="0" t="n">
        <f aca="false">CY236*'Dist Horaria'!$O$6</f>
        <v>854.710723069808</v>
      </c>
      <c r="DH236" s="0" t="n">
        <f aca="false">CY236*'Dist Horaria'!$P$6</f>
        <v>560.903912014562</v>
      </c>
      <c r="DI236" s="0" t="n">
        <f aca="false">CY236*'Dist Horaria'!$Q$6</f>
        <v>560.903912014562</v>
      </c>
      <c r="DJ236" s="0" t="n">
        <f aca="false">CY236*'Dist Horaria'!$R$6</f>
        <v>560.903912014562</v>
      </c>
      <c r="DK236" s="0" t="n">
        <f aca="false">CY236*'Dist Horaria'!$S$6</f>
        <v>560.903912014562</v>
      </c>
      <c r="DL236" s="0" t="n">
        <f aca="false">CY236*'Dist Horaria'!$T$6</f>
        <v>560.903912014562</v>
      </c>
      <c r="DM236" s="0" t="n">
        <f aca="false">CY236*'Dist Horaria'!$U$6</f>
        <v>560.903912014562</v>
      </c>
      <c r="DN236" s="0" t="n">
        <f aca="false">CY236*'Dist Horaria'!$V$6</f>
        <v>560.903912014562</v>
      </c>
      <c r="DO236" s="0" t="n">
        <f aca="false">CY236*'Dist Horaria'!$W$6</f>
        <v>560.903912014562</v>
      </c>
      <c r="DP236" s="0" t="n">
        <f aca="false">CY236*'Dist Horaria'!$X$6</f>
        <v>854.710723069808</v>
      </c>
      <c r="DQ236" s="0" t="n">
        <f aca="false">CY236*'Dist Horaria'!$Y$6</f>
        <v>854.710723069808</v>
      </c>
      <c r="DR236" s="0" t="n">
        <f aca="false">CY236*'Dist Horaria'!$Z$6</f>
        <v>854.710723069808</v>
      </c>
      <c r="DS236" s="0" t="n">
        <f aca="false">CY236*'Dist Horaria'!$AA$6</f>
        <v>320.516521151178</v>
      </c>
      <c r="DT236" s="0" t="n">
        <f aca="false">CY236*'Dist Horaria'!$AB$6</f>
        <v>320.516521151178</v>
      </c>
      <c r="DU236" s="0" t="n">
        <f aca="false">CY236*'Dist Horaria'!$AC$6</f>
        <v>320.516521151178</v>
      </c>
      <c r="DV236" s="0" t="n">
        <f aca="false">CY236*'Dist Horaria'!$AD$6</f>
        <v>320.516521151178</v>
      </c>
      <c r="DW236" s="0" t="n">
        <f aca="false">CY236*'Dist Horaria'!$AE$6</f>
        <v>320.516521151178</v>
      </c>
      <c r="DX236" s="0" t="n">
        <f aca="false">AX236*1000000</f>
        <v>743.226715712877</v>
      </c>
      <c r="DY236" s="0" t="n">
        <f aca="false">DX236*'Dist Horaria'!$H$6</f>
        <v>18.5806678928219</v>
      </c>
      <c r="DZ236" s="0" t="n">
        <f aca="false">DX236*'Dist Horaria'!$I$6</f>
        <v>18.5806678928219</v>
      </c>
      <c r="EA236" s="0" t="n">
        <f aca="false">DX236*'Dist Horaria'!$J$6</f>
        <v>18.5806678928219</v>
      </c>
      <c r="EB236" s="0" t="n">
        <f aca="false">DX236*'Dist Horaria'!$K$6</f>
        <v>18.5806678928219</v>
      </c>
      <c r="EC236" s="0" t="n">
        <f aca="false">DX236*'Dist Horaria'!$L$6</f>
        <v>18.5806678928219</v>
      </c>
      <c r="ED236" s="0" t="n">
        <f aca="false">DX236*'Dist Horaria'!$M$6</f>
        <v>49.5484477141918</v>
      </c>
      <c r="EE236" s="0" t="n">
        <f aca="false">DX236*'Dist Horaria'!$N$6</f>
        <v>49.5484477141918</v>
      </c>
      <c r="EF236" s="0" t="n">
        <f aca="false">DX236*'Dist Horaria'!$O$6</f>
        <v>49.5484477141918</v>
      </c>
      <c r="EG236" s="0" t="n">
        <f aca="false">DX236*'Dist Horaria'!$P$6</f>
        <v>32.5161688124384</v>
      </c>
      <c r="EH236" s="0" t="n">
        <f aca="false">DX236*'Dist Horaria'!$Q$6</f>
        <v>32.5161688124384</v>
      </c>
      <c r="EI236" s="0" t="n">
        <f aca="false">DX236*'Dist Horaria'!$R$6</f>
        <v>32.5161688124384</v>
      </c>
      <c r="EJ236" s="0" t="n">
        <f aca="false">DX236*'Dist Horaria'!$S$6</f>
        <v>32.5161688124384</v>
      </c>
      <c r="EK236" s="0" t="n">
        <f aca="false">DX236*'Dist Horaria'!$T$6</f>
        <v>32.5161688124384</v>
      </c>
      <c r="EL236" s="0" t="n">
        <f aca="false">DX236*'Dist Horaria'!$U$6</f>
        <v>32.5161688124384</v>
      </c>
      <c r="EM236" s="0" t="n">
        <f aca="false">DX236*'Dist Horaria'!$V$6</f>
        <v>32.5161688124384</v>
      </c>
      <c r="EN236" s="0" t="n">
        <f aca="false">DX236*'Dist Horaria'!$W$6</f>
        <v>32.5161688124384</v>
      </c>
      <c r="EO236" s="0" t="n">
        <f aca="false">DX236*'Dist Horaria'!$X$6</f>
        <v>49.5484477141918</v>
      </c>
      <c r="EP236" s="0" t="n">
        <f aca="false">DX236*'Dist Horaria'!$Y$6</f>
        <v>49.5484477141918</v>
      </c>
      <c r="EQ236" s="0" t="n">
        <f aca="false">DX236*'Dist Horaria'!$Z$6</f>
        <v>49.5484477141918</v>
      </c>
      <c r="ER236" s="0" t="n">
        <f aca="false">DX236*'Dist Horaria'!$AA$6</f>
        <v>18.5806678928219</v>
      </c>
      <c r="ES236" s="0" t="n">
        <f aca="false">DX236*'Dist Horaria'!$AB$6</f>
        <v>18.5806678928219</v>
      </c>
      <c r="ET236" s="0" t="n">
        <f aca="false">DX236*'Dist Horaria'!$AC$6</f>
        <v>18.5806678928219</v>
      </c>
      <c r="EU236" s="0" t="n">
        <f aca="false">DX236*'Dist Horaria'!$AD$6</f>
        <v>18.5806678928219</v>
      </c>
      <c r="EV236" s="0" t="n">
        <f aca="false">DX236*'Dist Horaria'!$AE$6</f>
        <v>18.5806678928219</v>
      </c>
      <c r="EW236" s="0" t="n">
        <f aca="false">BB236+CA236+CZ236+DY236</f>
        <v>795.641333687781</v>
      </c>
      <c r="EX236" s="0" t="n">
        <f aca="false">BC236+CB236+DA236+DZ236</f>
        <v>791.625176587423</v>
      </c>
      <c r="EY236" s="0" t="n">
        <f aca="false">BD236+CC236+DB236+EA236</f>
        <v>787.834417892376</v>
      </c>
      <c r="EZ236" s="0" t="n">
        <f aca="false">BE236+CD236+DC236+EB236</f>
        <v>784.604839537345</v>
      </c>
      <c r="FA236" s="0" t="n">
        <f aca="false">BF236+CE236+DD236+EC236</f>
        <v>782.244789062223</v>
      </c>
      <c r="FB236" s="0" t="n">
        <f aca="false">BG236+CF236+DE236+ED236</f>
        <v>1856.60877386835</v>
      </c>
      <c r="FC236" s="0" t="n">
        <f aca="false">BH236+CG236+DF236+EE236</f>
        <v>1862.7128652983</v>
      </c>
      <c r="FD236" s="0" t="n">
        <f aca="false">BI236+CH236+DG236+EF236</f>
        <v>1862.7128652983</v>
      </c>
      <c r="FE236" s="0" t="n">
        <f aca="false">BJ236+CI236+DH236+EG236</f>
        <v>1316.65733455262</v>
      </c>
      <c r="FF236" s="0" t="n">
        <f aca="false">BK236+CJ236+DI236+EH236</f>
        <v>1336.43777307234</v>
      </c>
      <c r="FG236" s="0" t="n">
        <f aca="false">BL236+CK236+DJ236+EI236</f>
        <v>1350.82354654122</v>
      </c>
      <c r="FH236" s="0" t="n">
        <f aca="false">BM236+CL236+DK236+EJ236</f>
        <v>1358.01643327566</v>
      </c>
      <c r="FI236" s="0" t="n">
        <f aca="false">BN236+CM236+DL236+EK236</f>
        <v>1359.81465495927</v>
      </c>
      <c r="FJ236" s="0" t="n">
        <f aca="false">BO236+CN236+DM236+EL236</f>
        <v>1358.01643327566</v>
      </c>
      <c r="FK236" s="0" t="n">
        <f aca="false">BP236+CO236+DN236+EM236</f>
        <v>1354.41998990844</v>
      </c>
      <c r="FL236" s="0" t="n">
        <f aca="false">BQ236+CP236+DO236+EN236</f>
        <v>1349.02532485761</v>
      </c>
      <c r="FM236" s="0" t="n">
        <f aca="false">BR236+CQ236+DP236+EO236</f>
        <v>1936.49106938779</v>
      </c>
      <c r="FN236" s="0" t="n">
        <f aca="false">BS236+CR236+DQ236+EP236</f>
        <v>1931.58423286027</v>
      </c>
      <c r="FO236" s="0" t="n">
        <f aca="false">BT236+CS236+DR236+EQ236</f>
        <v>1904.87584136761</v>
      </c>
      <c r="FP236" s="0" t="n">
        <f aca="false">BU236+CT236+DS236+ER236</f>
        <v>820.023277205052</v>
      </c>
      <c r="FQ236" s="0" t="n">
        <f aca="false">BV236+CU236+DT236+ES236</f>
        <v>800.838464637103</v>
      </c>
      <c r="FR236" s="0" t="n">
        <f aca="false">BW236+CV236+DU236+ET236</f>
        <v>813.858947584537</v>
      </c>
      <c r="FS236" s="0" t="n">
        <f aca="false">BX236+CW236+DV236+EU236</f>
        <v>809.416287067371</v>
      </c>
      <c r="FT236" s="0" t="n">
        <f aca="false">BY236+CX236+DW236+EV236</f>
        <v>804.716211567662</v>
      </c>
      <c r="FU236" s="0" t="n">
        <f aca="false">AM236*'Dist Horaria'!$H$10</f>
        <v>0.403750137712615</v>
      </c>
      <c r="FV236" s="0" t="n">
        <f aca="false">AM236*'Dist Horaria'!$I$10</f>
        <v>0.377865569814795</v>
      </c>
      <c r="FW236" s="0" t="n">
        <f aca="false">AM236*'Dist Horaria'!$J$10</f>
        <v>0.376229755270802</v>
      </c>
      <c r="FX236" s="0" t="n">
        <f aca="false">AM236*'Dist Horaria'!$K$10</f>
        <v>0.365409516799737</v>
      </c>
      <c r="FY236" s="0" t="n">
        <f aca="false">AM236*'Dist Horaria'!$L$10</f>
        <v>0.365555747862626</v>
      </c>
      <c r="FZ236" s="0" t="n">
        <f aca="false">AM236*'Dist Horaria'!$M$10</f>
        <v>0.391159693796853</v>
      </c>
      <c r="GA236" s="0" t="n">
        <f aca="false">AM236*'Dist Horaria'!$N$10</f>
        <v>0.370053238528679</v>
      </c>
      <c r="GB236" s="0" t="n">
        <f aca="false">AM236*'Dist Horaria'!$O$10</f>
        <v>0.36373711919053</v>
      </c>
      <c r="GC236" s="0" t="n">
        <f aca="false">AM236*'Dist Horaria'!$P$10</f>
        <v>0.369381486421096</v>
      </c>
      <c r="GD236" s="0" t="n">
        <f aca="false">AM236*'Dist Horaria'!$Q$10</f>
        <v>0.334277783693386</v>
      </c>
      <c r="GE236" s="0" t="n">
        <f aca="false">AM236*'Dist Horaria'!$R$10</f>
        <v>0.407869097381618</v>
      </c>
      <c r="GF236" s="0" t="n">
        <f aca="false">AM236*'Dist Horaria'!$S$10</f>
        <v>0.348336053527261</v>
      </c>
      <c r="GG236" s="0" t="n">
        <f aca="false">AR236*'Dist Horaria'!$H$10</f>
        <v>0.422334308982291</v>
      </c>
      <c r="GH236" s="0" t="n">
        <f aca="false">AR236*'Dist Horaria'!$I$10</f>
        <v>0.395258303117961</v>
      </c>
      <c r="GI236" s="0" t="n">
        <f aca="false">AR236*'Dist Horaria'!$J$10</f>
        <v>0.393547193843858</v>
      </c>
      <c r="GJ236" s="0" t="n">
        <f aca="false">AR236*'Dist Horaria'!$K$10</f>
        <v>0.382228911790531</v>
      </c>
      <c r="GK236" s="0" t="n">
        <f aca="false">AR236*'Dist Horaria'!$L$10</f>
        <v>0.382381873707143</v>
      </c>
      <c r="GL236" s="0" t="n">
        <f aca="false">AR236*'Dist Horaria'!$M$10</f>
        <v>0.409164340889975</v>
      </c>
      <c r="GM236" s="0" t="n">
        <f aca="false">AR236*'Dist Horaria'!$N$10</f>
        <v>0.38708637888295</v>
      </c>
      <c r="GN236" s="0" t="n">
        <f aca="false">AR236*'Dist Horaria'!$O$10</f>
        <v>0.380479535573276</v>
      </c>
      <c r="GO236" s="0" t="n">
        <f aca="false">AR236*'Dist Horaria'!$P$10</f>
        <v>0.386383706770512</v>
      </c>
      <c r="GP236" s="0" t="n">
        <f aca="false">AR236*'Dist Horaria'!$Q$10</f>
        <v>0.349664219519762</v>
      </c>
      <c r="GQ236" s="0" t="n">
        <f aca="false">AR236*'Dist Horaria'!$R$10</f>
        <v>0.426642859798867</v>
      </c>
      <c r="GR236" s="0" t="n">
        <f aca="false">AR236*'Dist Horaria'!$S$10</f>
        <v>0.364369575930073</v>
      </c>
      <c r="GS236" s="0" t="n">
        <f aca="false">AW236*'Dist Horaria'!$H$10</f>
        <v>0.0244831483467995</v>
      </c>
      <c r="GT236" s="0" t="n">
        <f aca="false">AW236*'Dist Horaria'!$I$10</f>
        <v>0.0229135248184325</v>
      </c>
      <c r="GU236" s="0" t="n">
        <f aca="false">AW236*'Dist Horaria'!$J$10</f>
        <v>0.0228143300779048</v>
      </c>
      <c r="GV236" s="0" t="n">
        <f aca="false">AW236*'Dist Horaria'!$K$10</f>
        <v>0.0221581977849583</v>
      </c>
      <c r="GW236" s="0" t="n">
        <f aca="false">AW236*'Dist Horaria'!$L$10</f>
        <v>0.0221670651424431</v>
      </c>
      <c r="GX236" s="0" t="n">
        <f aca="false">AW236*'Dist Horaria'!$M$10</f>
        <v>0.0237196719356507</v>
      </c>
      <c r="GY236" s="0" t="n">
        <f aca="false">AW236*'Dist Horaria'!$N$10</f>
        <v>0.022439790080171</v>
      </c>
      <c r="GZ236" s="0" t="n">
        <f aca="false">AW236*'Dist Horaria'!$O$10</f>
        <v>0.0220567846709145</v>
      </c>
      <c r="HA236" s="0" t="n">
        <f aca="false">AW236*'Dist Horaria'!$P$10</f>
        <v>0.0223990554649572</v>
      </c>
      <c r="HB236" s="0" t="n">
        <f aca="false">AW236*'Dist Horaria'!$Q$10</f>
        <v>0.0202703895373775</v>
      </c>
      <c r="HC236" s="0" t="n">
        <f aca="false">AW236*'Dist Horaria'!$R$10</f>
        <v>0.02473291940863</v>
      </c>
      <c r="HD236" s="0" t="n">
        <f aca="false">AW236*'Dist Horaria'!$S$10</f>
        <v>0.0211228739669608</v>
      </c>
    </row>
    <row r="237" customFormat="false" ht="13.8" hidden="false" customHeight="false" outlineLevel="0" collapsed="false">
      <c r="A237" s="0" t="n">
        <v>4.71259745627323</v>
      </c>
      <c r="B237" s="0" t="n">
        <v>-74.0626843785731</v>
      </c>
      <c r="C237" s="0" t="n">
        <v>33</v>
      </c>
      <c r="D237" s="0" t="n">
        <v>36</v>
      </c>
      <c r="E237" s="0" t="n">
        <v>2465</v>
      </c>
      <c r="F237" s="0" t="n">
        <v>141</v>
      </c>
      <c r="G237" s="0" t="s">
        <v>1205</v>
      </c>
      <c r="H237" s="1" t="n">
        <v>41016</v>
      </c>
      <c r="I237" s="0" t="s">
        <v>1248</v>
      </c>
      <c r="J237" s="0" t="s">
        <v>1249</v>
      </c>
      <c r="K237" s="0" t="s">
        <v>1250</v>
      </c>
      <c r="L237" s="0" t="s">
        <v>1251</v>
      </c>
      <c r="M237" s="0" t="s">
        <v>1252</v>
      </c>
      <c r="N237" s="0" t="n">
        <v>10</v>
      </c>
      <c r="O237" s="0" t="s">
        <v>84</v>
      </c>
      <c r="P237" s="0" t="s">
        <v>85</v>
      </c>
      <c r="Q237" s="0" t="s">
        <v>86</v>
      </c>
      <c r="R237" s="0" t="n">
        <v>30</v>
      </c>
      <c r="S237" s="0" t="n">
        <v>365</v>
      </c>
      <c r="T237" s="0" t="n">
        <v>24</v>
      </c>
      <c r="V237" s="0" t="n">
        <v>21200</v>
      </c>
      <c r="W237" s="0" t="n">
        <f aca="false">V237*12</f>
        <v>254400</v>
      </c>
      <c r="X237" s="0" t="n">
        <v>1</v>
      </c>
      <c r="Y237" s="0" t="s">
        <v>1253</v>
      </c>
      <c r="Z237" s="0" t="n">
        <v>19783</v>
      </c>
      <c r="AB237" s="0" t="n">
        <v>0.005</v>
      </c>
      <c r="AC237" s="0" t="n">
        <v>0</v>
      </c>
      <c r="AD237" s="0" t="n">
        <v>923.035777159755</v>
      </c>
      <c r="AE237" s="0" t="n">
        <v>0.419058242830529</v>
      </c>
      <c r="AF237" s="0" t="n">
        <f aca="false">AE237/S237</f>
        <v>0.00114810477487816</v>
      </c>
      <c r="AG237" s="0" t="n">
        <f aca="false">AE237*EXP(AB237*AC237)</f>
        <v>0.419058242830529</v>
      </c>
      <c r="AH237" s="0" t="n">
        <f aca="false">AG237/S237</f>
        <v>0.00114810477487816</v>
      </c>
      <c r="AI237" s="0" t="s">
        <v>90</v>
      </c>
      <c r="AJ237" s="0" t="n">
        <f aca="false">IF(AI237="A",'FE DISTRIBUCIÓN'!$C$2,'FE DISTRIBUCIÓN'!$C$3)</f>
        <v>4.994E-006</v>
      </c>
      <c r="AK237" s="0" t="n">
        <f aca="false">W237*AJ237</f>
        <v>1.2704736</v>
      </c>
      <c r="AL237" s="0" t="n">
        <f aca="false">AK237/365</f>
        <v>0.0034807495890411</v>
      </c>
      <c r="AM237" s="0" t="n">
        <f aca="false">AK237*EXP(AB237*AC237)</f>
        <v>1.2704736</v>
      </c>
      <c r="AN237" s="0" t="n">
        <f aca="false">AM237/365</f>
        <v>0.0034807495890411</v>
      </c>
      <c r="AO237" s="0" t="n">
        <v>5.223868284E-006</v>
      </c>
      <c r="AP237" s="0" t="n">
        <f aca="false">AO237*W237</f>
        <v>1.3289520914496</v>
      </c>
      <c r="AQ237" s="0" t="n">
        <f aca="false">AP237/365</f>
        <v>0.00364096463410849</v>
      </c>
      <c r="AR237" s="0" t="n">
        <f aca="false">AP237*EXP(AB237*AC237)</f>
        <v>1.3289520914496</v>
      </c>
      <c r="AS237" s="0" t="n">
        <f aca="false">AR237/365</f>
        <v>0.00364096463410849</v>
      </c>
      <c r="AT237" s="0" t="n">
        <v>3.02832944E-007</v>
      </c>
      <c r="AU237" s="0" t="n">
        <f aca="false">AT237*W237</f>
        <v>0.0770407009536</v>
      </c>
      <c r="AV237" s="0" t="n">
        <f aca="false">AU237/365</f>
        <v>0.000211070413571507</v>
      </c>
      <c r="AW237" s="0" t="n">
        <f aca="false">AU237*EXP(AB237*AC237)</f>
        <v>0.0770407009536</v>
      </c>
      <c r="AX237" s="0" t="n">
        <f aca="false">AW237/365</f>
        <v>0.000211070413571507</v>
      </c>
      <c r="AY237" s="0" t="n">
        <f aca="false">AW237+AR237+AM237+AG237</f>
        <v>3.09552463523373</v>
      </c>
      <c r="AZ237" s="0" t="n">
        <f aca="false">AH237+AN237+AS237+AX237</f>
        <v>0.00848088941159926</v>
      </c>
      <c r="BA237" s="0" t="n">
        <f aca="false">AH237*1000000</f>
        <v>1148.10477487816</v>
      </c>
      <c r="BB237" s="0" t="n">
        <f aca="false">BA237*'Dist Horaria'!$H$3</f>
        <v>40.0051844428219</v>
      </c>
      <c r="BC237" s="0" t="n">
        <f aca="false">BA237*'Dist Horaria'!$I$3</f>
        <v>38.9350083061272</v>
      </c>
      <c r="BD237" s="0" t="n">
        <f aca="false">BA237*'Dist Horaria'!$J$3</f>
        <v>37.9248935635929</v>
      </c>
      <c r="BE237" s="0" t="n">
        <f aca="false">BA237*'Dist Horaria'!$K$3</f>
        <v>37.0643152543354</v>
      </c>
      <c r="BF237" s="0" t="n">
        <f aca="false">BA237*'Dist Horaria'!$L$3</f>
        <v>36.4354380374444</v>
      </c>
      <c r="BG237" s="0" t="n">
        <f aca="false">BA237*'Dist Horaria'!$M$3</f>
        <v>36.0395189588722</v>
      </c>
      <c r="BH237" s="0" t="n">
        <f aca="false">BA237*'Dist Horaria'!$N$3</f>
        <v>37.6660621496123</v>
      </c>
      <c r="BI237" s="0" t="n">
        <f aca="false">BA237*'Dist Horaria'!$O$3</f>
        <v>37.6660621496123</v>
      </c>
      <c r="BJ237" s="0" t="n">
        <f aca="false">BA237*'Dist Horaria'!$P$3</f>
        <v>49.8334711926316</v>
      </c>
      <c r="BK237" s="0" t="n">
        <f aca="false">BA237*'Dist Horaria'!$Q$3</f>
        <v>55.1043191072369</v>
      </c>
      <c r="BL237" s="0" t="n">
        <f aca="false">BA237*'Dist Horaria'!$R$3</f>
        <v>58.9376630451316</v>
      </c>
      <c r="BM237" s="0" t="n">
        <f aca="false">BA237*'Dist Horaria'!$S$3</f>
        <v>60.854335014079</v>
      </c>
      <c r="BN237" s="0" t="n">
        <f aca="false">BA237*'Dist Horaria'!$T$3</f>
        <v>61.3335030063158</v>
      </c>
      <c r="BO237" s="0" t="n">
        <f aca="false">BA237*'Dist Horaria'!$U$3</f>
        <v>60.854335014079</v>
      </c>
      <c r="BP237" s="0" t="n">
        <f aca="false">BA237*'Dist Horaria'!$V$3</f>
        <v>59.8959990296053</v>
      </c>
      <c r="BQ237" s="0" t="n">
        <f aca="false">BA237*'Dist Horaria'!$W$3</f>
        <v>58.4584950528948</v>
      </c>
      <c r="BR237" s="0" t="n">
        <f aca="false">BA237*'Dist Horaria'!$X$3</f>
        <v>57.3255703440765</v>
      </c>
      <c r="BS237" s="0" t="n">
        <f aca="false">BA237*'Dist Horaria'!$Y$3</f>
        <v>56.0180569109138</v>
      </c>
      <c r="BT237" s="0" t="n">
        <f aca="false">BA237*'Dist Horaria'!$Z$3</f>
        <v>48.9011333168675</v>
      </c>
      <c r="BU237" s="0" t="n">
        <f aca="false">BA237*'Dist Horaria'!$AA$3</f>
        <v>46.502184800723</v>
      </c>
      <c r="BV237" s="0" t="n">
        <f aca="false">BA237*'Dist Horaria'!$AB$3</f>
        <v>41.3900519622583</v>
      </c>
      <c r="BW237" s="0" t="n">
        <f aca="false">BA237*'Dist Horaria'!$AC$3</f>
        <v>44.8595900780202</v>
      </c>
      <c r="BX237" s="0" t="n">
        <f aca="false">BA237*'Dist Horaria'!$AD$3</f>
        <v>43.6757645577283</v>
      </c>
      <c r="BY237" s="0" t="n">
        <f aca="false">BA237*'Dist Horaria'!$AE$3</f>
        <v>42.4233462596486</v>
      </c>
      <c r="BZ237" s="0" t="n">
        <f aca="false">AN237*1000000</f>
        <v>3480.7495890411</v>
      </c>
      <c r="CA237" s="0" t="n">
        <f aca="false">BZ237*'Dist Horaria'!$H$6</f>
        <v>87.0187397260274</v>
      </c>
      <c r="CB237" s="0" t="n">
        <f aca="false">BZ237*'Dist Horaria'!$I$6</f>
        <v>87.0187397260274</v>
      </c>
      <c r="CC237" s="0" t="n">
        <f aca="false">BZ237*'Dist Horaria'!$J$6</f>
        <v>87.0187397260274</v>
      </c>
      <c r="CD237" s="0" t="n">
        <f aca="false">BZ237*'Dist Horaria'!$K$6</f>
        <v>87.0187397260274</v>
      </c>
      <c r="CE237" s="0" t="n">
        <f aca="false">BZ237*'Dist Horaria'!$L$6</f>
        <v>87.0187397260274</v>
      </c>
      <c r="CF237" s="0" t="n">
        <f aca="false">BZ237*'Dist Horaria'!$M$6</f>
        <v>232.04997260274</v>
      </c>
      <c r="CG237" s="0" t="n">
        <f aca="false">BZ237*'Dist Horaria'!$N$6</f>
        <v>232.04997260274</v>
      </c>
      <c r="CH237" s="0" t="n">
        <f aca="false">BZ237*'Dist Horaria'!$O$6</f>
        <v>232.04997260274</v>
      </c>
      <c r="CI237" s="0" t="n">
        <f aca="false">BZ237*'Dist Horaria'!$P$6</f>
        <v>152.282794520548</v>
      </c>
      <c r="CJ237" s="0" t="n">
        <f aca="false">BZ237*'Dist Horaria'!$Q$6</f>
        <v>152.282794520548</v>
      </c>
      <c r="CK237" s="0" t="n">
        <f aca="false">BZ237*'Dist Horaria'!$R$6</f>
        <v>152.282794520548</v>
      </c>
      <c r="CL237" s="0" t="n">
        <f aca="false">BZ237*'Dist Horaria'!$S$6</f>
        <v>152.282794520548</v>
      </c>
      <c r="CM237" s="0" t="n">
        <f aca="false">BZ237*'Dist Horaria'!$T$6</f>
        <v>152.282794520548</v>
      </c>
      <c r="CN237" s="0" t="n">
        <f aca="false">BZ237*'Dist Horaria'!$U$6</f>
        <v>152.282794520548</v>
      </c>
      <c r="CO237" s="0" t="n">
        <f aca="false">BZ237*'Dist Horaria'!$V$6</f>
        <v>152.282794520548</v>
      </c>
      <c r="CP237" s="0" t="n">
        <f aca="false">BZ237*'Dist Horaria'!$W$6</f>
        <v>152.282794520548</v>
      </c>
      <c r="CQ237" s="0" t="n">
        <f aca="false">BZ237*'Dist Horaria'!$X$6</f>
        <v>232.04997260274</v>
      </c>
      <c r="CR237" s="0" t="n">
        <f aca="false">BZ237*'Dist Horaria'!$Y$6</f>
        <v>232.04997260274</v>
      </c>
      <c r="CS237" s="0" t="n">
        <f aca="false">BZ237*'Dist Horaria'!$Z$6</f>
        <v>232.04997260274</v>
      </c>
      <c r="CT237" s="0" t="n">
        <f aca="false">BZ237*'Dist Horaria'!$AA$6</f>
        <v>87.0187397260274</v>
      </c>
      <c r="CU237" s="0" t="n">
        <f aca="false">BZ237*'Dist Horaria'!$AB$6</f>
        <v>87.0187397260274</v>
      </c>
      <c r="CV237" s="0" t="n">
        <f aca="false">BZ237*'Dist Horaria'!$AC$6</f>
        <v>87.0187397260274</v>
      </c>
      <c r="CW237" s="0" t="n">
        <f aca="false">BZ237*'Dist Horaria'!$AD$6</f>
        <v>87.0187397260274</v>
      </c>
      <c r="CX237" s="0" t="n">
        <f aca="false">BZ237*'Dist Horaria'!$AE$6</f>
        <v>87.0187397260274</v>
      </c>
      <c r="CY237" s="0" t="n">
        <f aca="false">AS237*1000000</f>
        <v>3640.96463410849</v>
      </c>
      <c r="CZ237" s="0" t="n">
        <f aca="false">CY237*'Dist Horaria'!$H$6</f>
        <v>91.0241158527124</v>
      </c>
      <c r="DA237" s="0" t="n">
        <f aca="false">CY237*'Dist Horaria'!$I$6</f>
        <v>91.0241158527124</v>
      </c>
      <c r="DB237" s="0" t="n">
        <f aca="false">CY237*'Dist Horaria'!$J$6</f>
        <v>91.0241158527124</v>
      </c>
      <c r="DC237" s="0" t="n">
        <f aca="false">CY237*'Dist Horaria'!$K$6</f>
        <v>91.0241158527124</v>
      </c>
      <c r="DD237" s="0" t="n">
        <f aca="false">CY237*'Dist Horaria'!$L$6</f>
        <v>91.0241158527124</v>
      </c>
      <c r="DE237" s="0" t="n">
        <f aca="false">CY237*'Dist Horaria'!$M$6</f>
        <v>242.730975607233</v>
      </c>
      <c r="DF237" s="0" t="n">
        <f aca="false">CY237*'Dist Horaria'!$N$6</f>
        <v>242.730975607233</v>
      </c>
      <c r="DG237" s="0" t="n">
        <f aca="false">CY237*'Dist Horaria'!$O$6</f>
        <v>242.730975607233</v>
      </c>
      <c r="DH237" s="0" t="n">
        <f aca="false">CY237*'Dist Horaria'!$P$6</f>
        <v>159.292202742247</v>
      </c>
      <c r="DI237" s="0" t="n">
        <f aca="false">CY237*'Dist Horaria'!$Q$6</f>
        <v>159.292202742247</v>
      </c>
      <c r="DJ237" s="0" t="n">
        <f aca="false">CY237*'Dist Horaria'!$R$6</f>
        <v>159.292202742247</v>
      </c>
      <c r="DK237" s="0" t="n">
        <f aca="false">CY237*'Dist Horaria'!$S$6</f>
        <v>159.292202742247</v>
      </c>
      <c r="DL237" s="0" t="n">
        <f aca="false">CY237*'Dist Horaria'!$T$6</f>
        <v>159.292202742247</v>
      </c>
      <c r="DM237" s="0" t="n">
        <f aca="false">CY237*'Dist Horaria'!$U$6</f>
        <v>159.292202742247</v>
      </c>
      <c r="DN237" s="0" t="n">
        <f aca="false">CY237*'Dist Horaria'!$V$6</f>
        <v>159.292202742247</v>
      </c>
      <c r="DO237" s="0" t="n">
        <f aca="false">CY237*'Dist Horaria'!$W$6</f>
        <v>159.292202742247</v>
      </c>
      <c r="DP237" s="0" t="n">
        <f aca="false">CY237*'Dist Horaria'!$X$6</f>
        <v>242.730975607233</v>
      </c>
      <c r="DQ237" s="0" t="n">
        <f aca="false">CY237*'Dist Horaria'!$Y$6</f>
        <v>242.730975607233</v>
      </c>
      <c r="DR237" s="0" t="n">
        <f aca="false">CY237*'Dist Horaria'!$Z$6</f>
        <v>242.730975607233</v>
      </c>
      <c r="DS237" s="0" t="n">
        <f aca="false">CY237*'Dist Horaria'!$AA$6</f>
        <v>91.0241158527124</v>
      </c>
      <c r="DT237" s="0" t="n">
        <f aca="false">CY237*'Dist Horaria'!$AB$6</f>
        <v>91.0241158527124</v>
      </c>
      <c r="DU237" s="0" t="n">
        <f aca="false">CY237*'Dist Horaria'!$AC$6</f>
        <v>91.0241158527124</v>
      </c>
      <c r="DV237" s="0" t="n">
        <f aca="false">CY237*'Dist Horaria'!$AD$6</f>
        <v>91.0241158527124</v>
      </c>
      <c r="DW237" s="0" t="n">
        <f aca="false">CY237*'Dist Horaria'!$AE$6</f>
        <v>91.0241158527124</v>
      </c>
      <c r="DX237" s="0" t="n">
        <f aca="false">AX237*1000000</f>
        <v>211.070413571507</v>
      </c>
      <c r="DY237" s="0" t="n">
        <f aca="false">DX237*'Dist Horaria'!$H$6</f>
        <v>5.27676033928767</v>
      </c>
      <c r="DZ237" s="0" t="n">
        <f aca="false">DX237*'Dist Horaria'!$I$6</f>
        <v>5.27676033928767</v>
      </c>
      <c r="EA237" s="0" t="n">
        <f aca="false">DX237*'Dist Horaria'!$J$6</f>
        <v>5.27676033928767</v>
      </c>
      <c r="EB237" s="0" t="n">
        <f aca="false">DX237*'Dist Horaria'!$K$6</f>
        <v>5.27676033928767</v>
      </c>
      <c r="EC237" s="0" t="n">
        <f aca="false">DX237*'Dist Horaria'!$L$6</f>
        <v>5.27676033928767</v>
      </c>
      <c r="ED237" s="0" t="n">
        <f aca="false">DX237*'Dist Horaria'!$M$6</f>
        <v>14.0713609047671</v>
      </c>
      <c r="EE237" s="0" t="n">
        <f aca="false">DX237*'Dist Horaria'!$N$6</f>
        <v>14.0713609047671</v>
      </c>
      <c r="EF237" s="0" t="n">
        <f aca="false">DX237*'Dist Horaria'!$O$6</f>
        <v>14.0713609047671</v>
      </c>
      <c r="EG237" s="0" t="n">
        <f aca="false">DX237*'Dist Horaria'!$P$6</f>
        <v>9.23433059375342</v>
      </c>
      <c r="EH237" s="0" t="n">
        <f aca="false">DX237*'Dist Horaria'!$Q$6</f>
        <v>9.23433059375342</v>
      </c>
      <c r="EI237" s="0" t="n">
        <f aca="false">DX237*'Dist Horaria'!$R$6</f>
        <v>9.23433059375342</v>
      </c>
      <c r="EJ237" s="0" t="n">
        <f aca="false">DX237*'Dist Horaria'!$S$6</f>
        <v>9.23433059375342</v>
      </c>
      <c r="EK237" s="0" t="n">
        <f aca="false">DX237*'Dist Horaria'!$T$6</f>
        <v>9.23433059375342</v>
      </c>
      <c r="EL237" s="0" t="n">
        <f aca="false">DX237*'Dist Horaria'!$U$6</f>
        <v>9.23433059375342</v>
      </c>
      <c r="EM237" s="0" t="n">
        <f aca="false">DX237*'Dist Horaria'!$V$6</f>
        <v>9.23433059375342</v>
      </c>
      <c r="EN237" s="0" t="n">
        <f aca="false">DX237*'Dist Horaria'!$W$6</f>
        <v>9.23433059375342</v>
      </c>
      <c r="EO237" s="0" t="n">
        <f aca="false">DX237*'Dist Horaria'!$X$6</f>
        <v>14.0713609047671</v>
      </c>
      <c r="EP237" s="0" t="n">
        <f aca="false">DX237*'Dist Horaria'!$Y$6</f>
        <v>14.0713609047671</v>
      </c>
      <c r="EQ237" s="0" t="n">
        <f aca="false">DX237*'Dist Horaria'!$Z$6</f>
        <v>14.0713609047671</v>
      </c>
      <c r="ER237" s="0" t="n">
        <f aca="false">DX237*'Dist Horaria'!$AA$6</f>
        <v>5.27676033928767</v>
      </c>
      <c r="ES237" s="0" t="n">
        <f aca="false">DX237*'Dist Horaria'!$AB$6</f>
        <v>5.27676033928767</v>
      </c>
      <c r="ET237" s="0" t="n">
        <f aca="false">DX237*'Dist Horaria'!$AC$6</f>
        <v>5.27676033928767</v>
      </c>
      <c r="EU237" s="0" t="n">
        <f aca="false">DX237*'Dist Horaria'!$AD$6</f>
        <v>5.27676033928767</v>
      </c>
      <c r="EV237" s="0" t="n">
        <f aca="false">DX237*'Dist Horaria'!$AE$6</f>
        <v>5.27676033928767</v>
      </c>
      <c r="EW237" s="0" t="n">
        <f aca="false">BB237+CA237+CZ237+DY237</f>
        <v>223.324800360849</v>
      </c>
      <c r="EX237" s="0" t="n">
        <f aca="false">BC237+CB237+DA237+DZ237</f>
        <v>222.254624224155</v>
      </c>
      <c r="EY237" s="0" t="n">
        <f aca="false">BD237+CC237+DB237+EA237</f>
        <v>221.24450948162</v>
      </c>
      <c r="EZ237" s="0" t="n">
        <f aca="false">BE237+CD237+DC237+EB237</f>
        <v>220.383931172363</v>
      </c>
      <c r="FA237" s="0" t="n">
        <f aca="false">BF237+CE237+DD237+EC237</f>
        <v>219.755053955472</v>
      </c>
      <c r="FB237" s="0" t="n">
        <f aca="false">BG237+CF237+DE237+ED237</f>
        <v>524.891828073612</v>
      </c>
      <c r="FC237" s="0" t="n">
        <f aca="false">BH237+CG237+DF237+EE237</f>
        <v>526.518371264352</v>
      </c>
      <c r="FD237" s="0" t="n">
        <f aca="false">BI237+CH237+DG237+EF237</f>
        <v>526.518371264352</v>
      </c>
      <c r="FE237" s="0" t="n">
        <f aca="false">BJ237+CI237+DH237+EG237</f>
        <v>370.64279904918</v>
      </c>
      <c r="FF237" s="0" t="n">
        <f aca="false">BK237+CJ237+DI237+EH237</f>
        <v>375.913646963785</v>
      </c>
      <c r="FG237" s="0" t="n">
        <f aca="false">BL237+CK237+DJ237+EI237</f>
        <v>379.74699090168</v>
      </c>
      <c r="FH237" s="0" t="n">
        <f aca="false">BM237+CL237+DK237+EJ237</f>
        <v>381.663662870627</v>
      </c>
      <c r="FI237" s="0" t="n">
        <f aca="false">BN237+CM237+DL237+EK237</f>
        <v>382.142830862864</v>
      </c>
      <c r="FJ237" s="0" t="n">
        <f aca="false">BO237+CN237+DM237+EL237</f>
        <v>381.663662870627</v>
      </c>
      <c r="FK237" s="0" t="n">
        <f aca="false">BP237+CO237+DN237+EM237</f>
        <v>380.705326886153</v>
      </c>
      <c r="FL237" s="0" t="n">
        <f aca="false">BQ237+CP237+DO237+EN237</f>
        <v>379.267822909443</v>
      </c>
      <c r="FM237" s="0" t="n">
        <f aca="false">BR237+CQ237+DP237+EO237</f>
        <v>546.177879458817</v>
      </c>
      <c r="FN237" s="0" t="n">
        <f aca="false">BS237+CR237+DQ237+EP237</f>
        <v>544.870366025654</v>
      </c>
      <c r="FO237" s="0" t="n">
        <f aca="false">BT237+CS237+DR237+EQ237</f>
        <v>537.753442431607</v>
      </c>
      <c r="FP237" s="0" t="n">
        <f aca="false">BU237+CT237+DS237+ER237</f>
        <v>229.821800718751</v>
      </c>
      <c r="FQ237" s="0" t="n">
        <f aca="false">BV237+CU237+DT237+ES237</f>
        <v>224.709667880286</v>
      </c>
      <c r="FR237" s="0" t="n">
        <f aca="false">BW237+CV237+DU237+ET237</f>
        <v>228.179205996048</v>
      </c>
      <c r="FS237" s="0" t="n">
        <f aca="false">BX237+CW237+DV237+EU237</f>
        <v>226.995380475756</v>
      </c>
      <c r="FT237" s="0" t="n">
        <f aca="false">BY237+CX237+DW237+EV237</f>
        <v>225.742962177676</v>
      </c>
      <c r="FU237" s="0" t="n">
        <f aca="false">AM237*'Dist Horaria'!$H$10</f>
        <v>0.11466179396527</v>
      </c>
      <c r="FV237" s="0" t="n">
        <f aca="false">AM237*'Dist Horaria'!$I$10</f>
        <v>0.107310784729721</v>
      </c>
      <c r="FW237" s="0" t="n">
        <f aca="false">AM237*'Dist Horaria'!$J$10</f>
        <v>0.1068462265471</v>
      </c>
      <c r="FX237" s="0" t="n">
        <f aca="false">AM237*'Dist Horaria'!$K$10</f>
        <v>0.103773365789075</v>
      </c>
      <c r="FY237" s="0" t="n">
        <f aca="false">AM237*'Dist Horaria'!$L$10</f>
        <v>0.103814894235602</v>
      </c>
      <c r="FZ237" s="0" t="n">
        <f aca="false">AM237*'Dist Horaria'!$M$10</f>
        <v>0.111086209088993</v>
      </c>
      <c r="GA237" s="0" t="n">
        <f aca="false">AM237*'Dist Horaria'!$N$10</f>
        <v>0.105092145436142</v>
      </c>
      <c r="GB237" s="0" t="n">
        <f aca="false">AM237*'Dist Horaria'!$O$10</f>
        <v>0.10329841830997</v>
      </c>
      <c r="GC237" s="0" t="n">
        <f aca="false">AM237*'Dist Horaria'!$P$10</f>
        <v>0.104901373236801</v>
      </c>
      <c r="GD237" s="0" t="n">
        <f aca="false">AM237*'Dist Horaria'!$Q$10</f>
        <v>0.0949322038084366</v>
      </c>
      <c r="GE237" s="0" t="n">
        <f aca="false">AM237*'Dist Horaria'!$R$10</f>
        <v>0.115831545405094</v>
      </c>
      <c r="GF237" s="0" t="n">
        <f aca="false">AM237*'Dist Horaria'!$S$10</f>
        <v>0.0989246394477956</v>
      </c>
      <c r="GG237" s="0" t="n">
        <f aca="false">AR237*'Dist Horaria'!$H$10</f>
        <v>0.119939549235426</v>
      </c>
      <c r="GH237" s="0" t="n">
        <f aca="false">AR237*'Dist Horaria'!$I$10</f>
        <v>0.11225018119358</v>
      </c>
      <c r="GI237" s="0" t="n">
        <f aca="false">AR237*'Dist Horaria'!$J$10</f>
        <v>0.11176423991279</v>
      </c>
      <c r="GJ237" s="0" t="n">
        <f aca="false">AR237*'Dist Horaria'!$K$10</f>
        <v>0.108549938780432</v>
      </c>
      <c r="GK237" s="0" t="n">
        <f aca="false">AR237*'Dist Horaria'!$L$10</f>
        <v>0.108593378735317</v>
      </c>
      <c r="GL237" s="0" t="n">
        <f aca="false">AR237*'Dist Horaria'!$M$10</f>
        <v>0.116199384150937</v>
      </c>
      <c r="GM237" s="0" t="n">
        <f aca="false">AR237*'Dist Horaria'!$N$10</f>
        <v>0.109929420392747</v>
      </c>
      <c r="GN237" s="0" t="n">
        <f aca="false">AR237*'Dist Horaria'!$O$10</f>
        <v>0.108053129995358</v>
      </c>
      <c r="GO237" s="0" t="n">
        <f aca="false">AR237*'Dist Horaria'!$P$10</f>
        <v>0.109729867160547</v>
      </c>
      <c r="GP237" s="0" t="n">
        <f aca="false">AR237*'Dist Horaria'!$Q$10</f>
        <v>0.0993018279145206</v>
      </c>
      <c r="GQ237" s="0" t="n">
        <f aca="false">AR237*'Dist Horaria'!$R$10</f>
        <v>0.121163143037321</v>
      </c>
      <c r="GR237" s="0" t="n">
        <f aca="false">AR237*'Dist Horaria'!$S$10</f>
        <v>0.103478030940624</v>
      </c>
      <c r="GS237" s="0" t="n">
        <f aca="false">AW237*'Dist Horaria'!$H$10</f>
        <v>0.00695301734698123</v>
      </c>
      <c r="GT237" s="0" t="n">
        <f aca="false">AW237*'Dist Horaria'!$I$10</f>
        <v>0.00650725688078726</v>
      </c>
      <c r="GU237" s="0" t="n">
        <f aca="false">AW237*'Dist Horaria'!$J$10</f>
        <v>0.00647908637175595</v>
      </c>
      <c r="GV237" s="0" t="n">
        <f aca="false">AW237*'Dist Horaria'!$K$10</f>
        <v>0.00629275007422795</v>
      </c>
      <c r="GW237" s="0" t="n">
        <f aca="false">AW237*'Dist Horaria'!$L$10</f>
        <v>0.00629526833248216</v>
      </c>
      <c r="GX237" s="0" t="n">
        <f aca="false">AW237*'Dist Horaria'!$M$10</f>
        <v>0.00673619618266303</v>
      </c>
      <c r="GY237" s="0" t="n">
        <f aca="false">AW237*'Dist Horaria'!$N$10</f>
        <v>0.00637272002276792</v>
      </c>
      <c r="GZ237" s="0" t="n">
        <f aca="false">AW237*'Dist Horaria'!$O$10</f>
        <v>0.00626394956494827</v>
      </c>
      <c r="HA237" s="0" t="n">
        <f aca="false">AW237*'Dist Horaria'!$P$10</f>
        <v>0.00636115171945202</v>
      </c>
      <c r="HB237" s="0" t="n">
        <f aca="false">AW237*'Dist Horaria'!$Q$10</f>
        <v>0.0057566277051896</v>
      </c>
      <c r="HC237" s="0" t="n">
        <f aca="false">AW237*'Dist Horaria'!$R$10</f>
        <v>0.00702395032100409</v>
      </c>
      <c r="HD237" s="0" t="n">
        <f aca="false">AW237*'Dist Horaria'!$S$10</f>
        <v>0.0059987264313405</v>
      </c>
    </row>
    <row r="238" customFormat="false" ht="13.8" hidden="false" customHeight="false" outlineLevel="0" collapsed="false">
      <c r="A238" s="0" t="n">
        <v>4.71967229194097</v>
      </c>
      <c r="B238" s="0" t="n">
        <v>-74.0465173468787</v>
      </c>
      <c r="C238" s="0" t="n">
        <v>35</v>
      </c>
      <c r="D238" s="0" t="n">
        <v>37</v>
      </c>
      <c r="E238" s="0" t="n">
        <v>2480</v>
      </c>
      <c r="F238" s="0" t="n">
        <v>142</v>
      </c>
      <c r="G238" s="0" t="s">
        <v>1205</v>
      </c>
      <c r="H238" s="1" t="n">
        <v>41247</v>
      </c>
      <c r="I238" s="0" t="s">
        <v>1254</v>
      </c>
      <c r="J238" s="0" t="s">
        <v>1255</v>
      </c>
      <c r="L238" s="0" t="s">
        <v>1256</v>
      </c>
      <c r="M238" s="0" t="s">
        <v>1257</v>
      </c>
      <c r="N238" s="0" t="n">
        <v>7</v>
      </c>
      <c r="O238" s="0" t="s">
        <v>231</v>
      </c>
      <c r="P238" s="0" t="s">
        <v>85</v>
      </c>
      <c r="Q238" s="0" t="s">
        <v>86</v>
      </c>
      <c r="R238" s="0" t="n">
        <v>30</v>
      </c>
      <c r="S238" s="0" t="n">
        <v>365</v>
      </c>
      <c r="T238" s="0" t="n">
        <v>24</v>
      </c>
      <c r="U238" s="0" t="n">
        <v>3</v>
      </c>
      <c r="V238" s="0" t="n">
        <v>24000</v>
      </c>
      <c r="W238" s="0" t="n">
        <f aca="false">V238*12</f>
        <v>288000</v>
      </c>
      <c r="X238" s="0" t="n">
        <v>1</v>
      </c>
      <c r="Y238" s="0" t="s">
        <v>702</v>
      </c>
      <c r="Z238" s="0" t="n">
        <v>21627</v>
      </c>
      <c r="AB238" s="0" t="n">
        <v>0.005</v>
      </c>
      <c r="AC238" s="0" t="n">
        <v>0</v>
      </c>
      <c r="AD238" s="0" t="n">
        <v>3765.76473529306</v>
      </c>
      <c r="AE238" s="0" t="n">
        <v>1.70965718982305</v>
      </c>
      <c r="AF238" s="0" t="n">
        <f aca="false">AE238/S238</f>
        <v>0.00468399230088506</v>
      </c>
      <c r="AG238" s="0" t="n">
        <f aca="false">AE238*EXP(AB238*AC238)</f>
        <v>1.70965718982305</v>
      </c>
      <c r="AH238" s="0" t="n">
        <f aca="false">AG238/S238</f>
        <v>0.00468399230088506</v>
      </c>
      <c r="AI238" s="0" t="s">
        <v>90</v>
      </c>
      <c r="AJ238" s="0" t="n">
        <f aca="false">IF(AI238="A",'FE DISTRIBUCIÓN'!$C$2,'FE DISTRIBUCIÓN'!$C$3)</f>
        <v>4.994E-006</v>
      </c>
      <c r="AK238" s="0" t="n">
        <f aca="false">W238*AJ238</f>
        <v>1.438272</v>
      </c>
      <c r="AL238" s="0" t="n">
        <f aca="false">AK238/365</f>
        <v>0.00394047123287671</v>
      </c>
      <c r="AM238" s="0" t="n">
        <f aca="false">AK238*EXP(AB238*AC238)</f>
        <v>1.438272</v>
      </c>
      <c r="AN238" s="0" t="n">
        <f aca="false">AM238/365</f>
        <v>0.00394047123287671</v>
      </c>
      <c r="AO238" s="0" t="n">
        <v>5.223868284E-006</v>
      </c>
      <c r="AP238" s="0" t="n">
        <f aca="false">AO238*W238</f>
        <v>1.504474065792</v>
      </c>
      <c r="AQ238" s="0" t="n">
        <f aca="false">AP238/365</f>
        <v>0.00412184675559452</v>
      </c>
      <c r="AR238" s="0" t="n">
        <f aca="false">AP238*EXP(AB238*AC238)</f>
        <v>1.504474065792</v>
      </c>
      <c r="AS238" s="0" t="n">
        <f aca="false">AR238/365</f>
        <v>0.00412184675559452</v>
      </c>
      <c r="AT238" s="0" t="n">
        <v>3.02832944E-007</v>
      </c>
      <c r="AU238" s="0" t="n">
        <f aca="false">AT238*W238</f>
        <v>0.087215887872</v>
      </c>
      <c r="AV238" s="0" t="n">
        <f aca="false">AU238/365</f>
        <v>0.000238947638005479</v>
      </c>
      <c r="AW238" s="0" t="n">
        <f aca="false">AU238*EXP(AB238*AC238)</f>
        <v>0.087215887872</v>
      </c>
      <c r="AX238" s="0" t="n">
        <f aca="false">AW238/365</f>
        <v>0.000238947638005479</v>
      </c>
      <c r="AY238" s="0" t="n">
        <f aca="false">AW238+AR238+AM238+AG238</f>
        <v>4.73961914348705</v>
      </c>
      <c r="AZ238" s="0" t="n">
        <f aca="false">AH238+AN238+AS238+AX238</f>
        <v>0.0129852579273618</v>
      </c>
      <c r="BA238" s="0" t="n">
        <f aca="false">AH238*1000000</f>
        <v>4683.99230088506</v>
      </c>
      <c r="BB238" s="0" t="n">
        <f aca="false">BA238*'Dist Horaria'!$H$3</f>
        <v>163.211563984263</v>
      </c>
      <c r="BC238" s="0" t="n">
        <f aca="false">BA238*'Dist Horaria'!$I$3</f>
        <v>158.845501849036</v>
      </c>
      <c r="BD238" s="0" t="n">
        <f aca="false">BA238*'Dist Horaria'!$J$3</f>
        <v>154.724475806318</v>
      </c>
      <c r="BE238" s="0" t="n">
        <f aca="false">BA238*'Dist Horaria'!$K$3</f>
        <v>151.213522570105</v>
      </c>
      <c r="BF238" s="0" t="n">
        <f aca="false">BA238*'Dist Horaria'!$L$3</f>
        <v>148.647854256051</v>
      </c>
      <c r="BG238" s="0" t="n">
        <f aca="false">BA238*'Dist Horaria'!$M$3</f>
        <v>147.032599310349</v>
      </c>
      <c r="BH238" s="0" t="n">
        <f aca="false">BA238*'Dist Horaria'!$N$3</f>
        <v>153.668505674637</v>
      </c>
      <c r="BI238" s="0" t="n">
        <f aca="false">BA238*'Dist Horaria'!$O$3</f>
        <v>153.668505674637</v>
      </c>
      <c r="BJ238" s="0" t="n">
        <f aca="false">BA238*'Dist Horaria'!$P$3</f>
        <v>203.308618255189</v>
      </c>
      <c r="BK238" s="0" t="n">
        <f aca="false">BA238*'Dist Horaria'!$Q$3</f>
        <v>224.812414416796</v>
      </c>
      <c r="BL238" s="0" t="n">
        <f aca="false">BA238*'Dist Horaria'!$R$3</f>
        <v>240.451538897964</v>
      </c>
      <c r="BM238" s="0" t="n">
        <f aca="false">BA238*'Dist Horaria'!$S$3</f>
        <v>248.271101138549</v>
      </c>
      <c r="BN238" s="0" t="n">
        <f aca="false">BA238*'Dist Horaria'!$T$3</f>
        <v>250.225991698695</v>
      </c>
      <c r="BO238" s="0" t="n">
        <f aca="false">BA238*'Dist Horaria'!$U$3</f>
        <v>248.271101138549</v>
      </c>
      <c r="BP238" s="0" t="n">
        <f aca="false">BA238*'Dist Horaria'!$V$3</f>
        <v>244.361320018256</v>
      </c>
      <c r="BQ238" s="0" t="n">
        <f aca="false">BA238*'Dist Horaria'!$W$3</f>
        <v>238.496648337818</v>
      </c>
      <c r="BR238" s="0" t="n">
        <f aca="false">BA238*'Dist Horaria'!$X$3</f>
        <v>233.874587068061</v>
      </c>
      <c r="BS238" s="0" t="n">
        <f aca="false">BA238*'Dist Horaria'!$Y$3</f>
        <v>228.54024564884</v>
      </c>
      <c r="BT238" s="0" t="n">
        <f aca="false">BA238*'Dist Horaria'!$Z$3</f>
        <v>199.504903187141</v>
      </c>
      <c r="BU238" s="0" t="n">
        <f aca="false">BA238*'Dist Horaria'!$AA$3</f>
        <v>189.717768227239</v>
      </c>
      <c r="BV238" s="0" t="n">
        <f aca="false">BA238*'Dist Horaria'!$AB$3</f>
        <v>168.86149153506</v>
      </c>
      <c r="BW238" s="0" t="n">
        <f aca="false">BA238*'Dist Horaria'!$AC$3</f>
        <v>183.016375459814</v>
      </c>
      <c r="BX238" s="0" t="n">
        <f aca="false">BA238*'Dist Horaria'!$AD$3</f>
        <v>178.186651079278</v>
      </c>
      <c r="BY238" s="0" t="n">
        <f aca="false">BA238*'Dist Horaria'!$AE$3</f>
        <v>173.077084605857</v>
      </c>
      <c r="BZ238" s="0" t="n">
        <f aca="false">AN238*1000000</f>
        <v>3940.47123287671</v>
      </c>
      <c r="CA238" s="0" t="n">
        <f aca="false">BZ238*'Dist Horaria'!$H$6</f>
        <v>98.5117808219178</v>
      </c>
      <c r="CB238" s="0" t="n">
        <f aca="false">BZ238*'Dist Horaria'!$I$6</f>
        <v>98.5117808219178</v>
      </c>
      <c r="CC238" s="0" t="n">
        <f aca="false">BZ238*'Dist Horaria'!$J$6</f>
        <v>98.5117808219178</v>
      </c>
      <c r="CD238" s="0" t="n">
        <f aca="false">BZ238*'Dist Horaria'!$K$6</f>
        <v>98.5117808219178</v>
      </c>
      <c r="CE238" s="0" t="n">
        <f aca="false">BZ238*'Dist Horaria'!$L$6</f>
        <v>98.5117808219178</v>
      </c>
      <c r="CF238" s="0" t="n">
        <f aca="false">BZ238*'Dist Horaria'!$M$6</f>
        <v>262.698082191781</v>
      </c>
      <c r="CG238" s="0" t="n">
        <f aca="false">BZ238*'Dist Horaria'!$N$6</f>
        <v>262.698082191781</v>
      </c>
      <c r="CH238" s="0" t="n">
        <f aca="false">BZ238*'Dist Horaria'!$O$6</f>
        <v>262.698082191781</v>
      </c>
      <c r="CI238" s="0" t="n">
        <f aca="false">BZ238*'Dist Horaria'!$P$6</f>
        <v>172.395616438356</v>
      </c>
      <c r="CJ238" s="0" t="n">
        <f aca="false">BZ238*'Dist Horaria'!$Q$6</f>
        <v>172.395616438356</v>
      </c>
      <c r="CK238" s="0" t="n">
        <f aca="false">BZ238*'Dist Horaria'!$R$6</f>
        <v>172.395616438356</v>
      </c>
      <c r="CL238" s="0" t="n">
        <f aca="false">BZ238*'Dist Horaria'!$S$6</f>
        <v>172.395616438356</v>
      </c>
      <c r="CM238" s="0" t="n">
        <f aca="false">BZ238*'Dist Horaria'!$T$6</f>
        <v>172.395616438356</v>
      </c>
      <c r="CN238" s="0" t="n">
        <f aca="false">BZ238*'Dist Horaria'!$U$6</f>
        <v>172.395616438356</v>
      </c>
      <c r="CO238" s="0" t="n">
        <f aca="false">BZ238*'Dist Horaria'!$V$6</f>
        <v>172.395616438356</v>
      </c>
      <c r="CP238" s="0" t="n">
        <f aca="false">BZ238*'Dist Horaria'!$W$6</f>
        <v>172.395616438356</v>
      </c>
      <c r="CQ238" s="0" t="n">
        <f aca="false">BZ238*'Dist Horaria'!$X$6</f>
        <v>262.698082191781</v>
      </c>
      <c r="CR238" s="0" t="n">
        <f aca="false">BZ238*'Dist Horaria'!$Y$6</f>
        <v>262.698082191781</v>
      </c>
      <c r="CS238" s="0" t="n">
        <f aca="false">BZ238*'Dist Horaria'!$Z$6</f>
        <v>262.698082191781</v>
      </c>
      <c r="CT238" s="0" t="n">
        <f aca="false">BZ238*'Dist Horaria'!$AA$6</f>
        <v>98.5117808219178</v>
      </c>
      <c r="CU238" s="0" t="n">
        <f aca="false">BZ238*'Dist Horaria'!$AB$6</f>
        <v>98.5117808219178</v>
      </c>
      <c r="CV238" s="0" t="n">
        <f aca="false">BZ238*'Dist Horaria'!$AC$6</f>
        <v>98.5117808219178</v>
      </c>
      <c r="CW238" s="0" t="n">
        <f aca="false">BZ238*'Dist Horaria'!$AD$6</f>
        <v>98.5117808219178</v>
      </c>
      <c r="CX238" s="0" t="n">
        <f aca="false">BZ238*'Dist Horaria'!$AE$6</f>
        <v>98.5117808219178</v>
      </c>
      <c r="CY238" s="0" t="n">
        <f aca="false">AS238*1000000</f>
        <v>4121.84675559452</v>
      </c>
      <c r="CZ238" s="0" t="n">
        <f aca="false">CY238*'Dist Horaria'!$H$6</f>
        <v>103.046168889863</v>
      </c>
      <c r="DA238" s="0" t="n">
        <f aca="false">CY238*'Dist Horaria'!$I$6</f>
        <v>103.046168889863</v>
      </c>
      <c r="DB238" s="0" t="n">
        <f aca="false">CY238*'Dist Horaria'!$J$6</f>
        <v>103.046168889863</v>
      </c>
      <c r="DC238" s="0" t="n">
        <f aca="false">CY238*'Dist Horaria'!$K$6</f>
        <v>103.046168889863</v>
      </c>
      <c r="DD238" s="0" t="n">
        <f aca="false">CY238*'Dist Horaria'!$L$6</f>
        <v>103.046168889863</v>
      </c>
      <c r="DE238" s="0" t="n">
        <f aca="false">CY238*'Dist Horaria'!$M$6</f>
        <v>274.789783706301</v>
      </c>
      <c r="DF238" s="0" t="n">
        <f aca="false">CY238*'Dist Horaria'!$N$6</f>
        <v>274.789783706301</v>
      </c>
      <c r="DG238" s="0" t="n">
        <f aca="false">CY238*'Dist Horaria'!$O$6</f>
        <v>274.789783706301</v>
      </c>
      <c r="DH238" s="0" t="n">
        <f aca="false">CY238*'Dist Horaria'!$P$6</f>
        <v>180.33079555726</v>
      </c>
      <c r="DI238" s="0" t="n">
        <f aca="false">CY238*'Dist Horaria'!$Q$6</f>
        <v>180.33079555726</v>
      </c>
      <c r="DJ238" s="0" t="n">
        <f aca="false">CY238*'Dist Horaria'!$R$6</f>
        <v>180.33079555726</v>
      </c>
      <c r="DK238" s="0" t="n">
        <f aca="false">CY238*'Dist Horaria'!$S$6</f>
        <v>180.33079555726</v>
      </c>
      <c r="DL238" s="0" t="n">
        <f aca="false">CY238*'Dist Horaria'!$T$6</f>
        <v>180.33079555726</v>
      </c>
      <c r="DM238" s="0" t="n">
        <f aca="false">CY238*'Dist Horaria'!$U$6</f>
        <v>180.33079555726</v>
      </c>
      <c r="DN238" s="0" t="n">
        <f aca="false">CY238*'Dist Horaria'!$V$6</f>
        <v>180.33079555726</v>
      </c>
      <c r="DO238" s="0" t="n">
        <f aca="false">CY238*'Dist Horaria'!$W$6</f>
        <v>180.33079555726</v>
      </c>
      <c r="DP238" s="0" t="n">
        <f aca="false">CY238*'Dist Horaria'!$X$6</f>
        <v>274.789783706301</v>
      </c>
      <c r="DQ238" s="0" t="n">
        <f aca="false">CY238*'Dist Horaria'!$Y$6</f>
        <v>274.789783706301</v>
      </c>
      <c r="DR238" s="0" t="n">
        <f aca="false">CY238*'Dist Horaria'!$Z$6</f>
        <v>274.789783706301</v>
      </c>
      <c r="DS238" s="0" t="n">
        <f aca="false">CY238*'Dist Horaria'!$AA$6</f>
        <v>103.046168889863</v>
      </c>
      <c r="DT238" s="0" t="n">
        <f aca="false">CY238*'Dist Horaria'!$AB$6</f>
        <v>103.046168889863</v>
      </c>
      <c r="DU238" s="0" t="n">
        <f aca="false">CY238*'Dist Horaria'!$AC$6</f>
        <v>103.046168889863</v>
      </c>
      <c r="DV238" s="0" t="n">
        <f aca="false">CY238*'Dist Horaria'!$AD$6</f>
        <v>103.046168889863</v>
      </c>
      <c r="DW238" s="0" t="n">
        <f aca="false">CY238*'Dist Horaria'!$AE$6</f>
        <v>103.046168889863</v>
      </c>
      <c r="DX238" s="0" t="n">
        <f aca="false">AX238*1000000</f>
        <v>238.947638005479</v>
      </c>
      <c r="DY238" s="0" t="n">
        <f aca="false">DX238*'Dist Horaria'!$H$6</f>
        <v>5.97369095013699</v>
      </c>
      <c r="DZ238" s="0" t="n">
        <f aca="false">DX238*'Dist Horaria'!$I$6</f>
        <v>5.97369095013699</v>
      </c>
      <c r="EA238" s="0" t="n">
        <f aca="false">DX238*'Dist Horaria'!$J$6</f>
        <v>5.97369095013699</v>
      </c>
      <c r="EB238" s="0" t="n">
        <f aca="false">DX238*'Dist Horaria'!$K$6</f>
        <v>5.97369095013699</v>
      </c>
      <c r="EC238" s="0" t="n">
        <f aca="false">DX238*'Dist Horaria'!$L$6</f>
        <v>5.97369095013699</v>
      </c>
      <c r="ED238" s="0" t="n">
        <f aca="false">DX238*'Dist Horaria'!$M$6</f>
        <v>15.9298425336986</v>
      </c>
      <c r="EE238" s="0" t="n">
        <f aca="false">DX238*'Dist Horaria'!$N$6</f>
        <v>15.9298425336986</v>
      </c>
      <c r="EF238" s="0" t="n">
        <f aca="false">DX238*'Dist Horaria'!$O$6</f>
        <v>15.9298425336986</v>
      </c>
      <c r="EG238" s="0" t="n">
        <f aca="false">DX238*'Dist Horaria'!$P$6</f>
        <v>10.4539591627397</v>
      </c>
      <c r="EH238" s="0" t="n">
        <f aca="false">DX238*'Dist Horaria'!$Q$6</f>
        <v>10.4539591627397</v>
      </c>
      <c r="EI238" s="0" t="n">
        <f aca="false">DX238*'Dist Horaria'!$R$6</f>
        <v>10.4539591627397</v>
      </c>
      <c r="EJ238" s="0" t="n">
        <f aca="false">DX238*'Dist Horaria'!$S$6</f>
        <v>10.4539591627397</v>
      </c>
      <c r="EK238" s="0" t="n">
        <f aca="false">DX238*'Dist Horaria'!$T$6</f>
        <v>10.4539591627397</v>
      </c>
      <c r="EL238" s="0" t="n">
        <f aca="false">DX238*'Dist Horaria'!$U$6</f>
        <v>10.4539591627397</v>
      </c>
      <c r="EM238" s="0" t="n">
        <f aca="false">DX238*'Dist Horaria'!$V$6</f>
        <v>10.4539591627397</v>
      </c>
      <c r="EN238" s="0" t="n">
        <f aca="false">DX238*'Dist Horaria'!$W$6</f>
        <v>10.4539591627397</v>
      </c>
      <c r="EO238" s="0" t="n">
        <f aca="false">DX238*'Dist Horaria'!$X$6</f>
        <v>15.9298425336986</v>
      </c>
      <c r="EP238" s="0" t="n">
        <f aca="false">DX238*'Dist Horaria'!$Y$6</f>
        <v>15.9298425336986</v>
      </c>
      <c r="EQ238" s="0" t="n">
        <f aca="false">DX238*'Dist Horaria'!$Z$6</f>
        <v>15.9298425336986</v>
      </c>
      <c r="ER238" s="0" t="n">
        <f aca="false">DX238*'Dist Horaria'!$AA$6</f>
        <v>5.97369095013699</v>
      </c>
      <c r="ES238" s="0" t="n">
        <f aca="false">DX238*'Dist Horaria'!$AB$6</f>
        <v>5.97369095013699</v>
      </c>
      <c r="ET238" s="0" t="n">
        <f aca="false">DX238*'Dist Horaria'!$AC$6</f>
        <v>5.97369095013699</v>
      </c>
      <c r="EU238" s="0" t="n">
        <f aca="false">DX238*'Dist Horaria'!$AD$6</f>
        <v>5.97369095013699</v>
      </c>
      <c r="EV238" s="0" t="n">
        <f aca="false">DX238*'Dist Horaria'!$AE$6</f>
        <v>5.97369095013699</v>
      </c>
      <c r="EW238" s="0" t="n">
        <f aca="false">BB238+CA238+CZ238+DY238</f>
        <v>370.743204646181</v>
      </c>
      <c r="EX238" s="0" t="n">
        <f aca="false">BC238+CB238+DA238+DZ238</f>
        <v>366.377142510954</v>
      </c>
      <c r="EY238" s="0" t="n">
        <f aca="false">BD238+CC238+DB238+EA238</f>
        <v>362.256116468236</v>
      </c>
      <c r="EZ238" s="0" t="n">
        <f aca="false">BE238+CD238+DC238+EB238</f>
        <v>358.745163232023</v>
      </c>
      <c r="FA238" s="0" t="n">
        <f aca="false">BF238+CE238+DD238+EC238</f>
        <v>356.179494917968</v>
      </c>
      <c r="FB238" s="0" t="n">
        <f aca="false">BG238+CF238+DE238+ED238</f>
        <v>700.450307742129</v>
      </c>
      <c r="FC238" s="0" t="n">
        <f aca="false">BH238+CG238+DF238+EE238</f>
        <v>707.086214106418</v>
      </c>
      <c r="FD238" s="0" t="n">
        <f aca="false">BI238+CH238+DG238+EF238</f>
        <v>707.086214106418</v>
      </c>
      <c r="FE238" s="0" t="n">
        <f aca="false">BJ238+CI238+DH238+EG238</f>
        <v>566.488989413546</v>
      </c>
      <c r="FF238" s="0" t="n">
        <f aca="false">BK238+CJ238+DI238+EH238</f>
        <v>587.992785575152</v>
      </c>
      <c r="FG238" s="0" t="n">
        <f aca="false">BL238+CK238+DJ238+EI238</f>
        <v>603.631910056321</v>
      </c>
      <c r="FH238" s="0" t="n">
        <f aca="false">BM238+CL238+DK238+EJ238</f>
        <v>611.451472296905</v>
      </c>
      <c r="FI238" s="0" t="n">
        <f aca="false">BN238+CM238+DL238+EK238</f>
        <v>613.406362857051</v>
      </c>
      <c r="FJ238" s="0" t="n">
        <f aca="false">BO238+CN238+DM238+EL238</f>
        <v>611.451472296905</v>
      </c>
      <c r="FK238" s="0" t="n">
        <f aca="false">BP238+CO238+DN238+EM238</f>
        <v>607.541691176613</v>
      </c>
      <c r="FL238" s="0" t="n">
        <f aca="false">BQ238+CP238+DO238+EN238</f>
        <v>601.677019496174</v>
      </c>
      <c r="FM238" s="0" t="n">
        <f aca="false">BR238+CQ238+DP238+EO238</f>
        <v>787.292295499842</v>
      </c>
      <c r="FN238" s="0" t="n">
        <f aca="false">BS238+CR238+DQ238+EP238</f>
        <v>781.957954080621</v>
      </c>
      <c r="FO238" s="0" t="n">
        <f aca="false">BT238+CS238+DR238+EQ238</f>
        <v>752.922611618921</v>
      </c>
      <c r="FP238" s="0" t="n">
        <f aca="false">BU238+CT238+DS238+ER238</f>
        <v>397.249408889157</v>
      </c>
      <c r="FQ238" s="0" t="n">
        <f aca="false">BV238+CU238+DT238+ES238</f>
        <v>376.393132196978</v>
      </c>
      <c r="FR238" s="0" t="n">
        <f aca="false">BW238+CV238+DU238+ET238</f>
        <v>390.548016121732</v>
      </c>
      <c r="FS238" s="0" t="n">
        <f aca="false">BX238+CW238+DV238+EU238</f>
        <v>385.718291741196</v>
      </c>
      <c r="FT238" s="0" t="n">
        <f aca="false">BY238+CX238+DW238+EV238</f>
        <v>380.608725267774</v>
      </c>
      <c r="FU238" s="0" t="n">
        <f aca="false">AM238*'Dist Horaria'!$H$10</f>
        <v>0.129805804488985</v>
      </c>
      <c r="FV238" s="0" t="n">
        <f aca="false">AM238*'Dist Horaria'!$I$10</f>
        <v>0.121483907241193</v>
      </c>
      <c r="FW238" s="0" t="n">
        <f aca="false">AM238*'Dist Horaria'!$J$10</f>
        <v>0.120957992317472</v>
      </c>
      <c r="FX238" s="0" t="n">
        <f aca="false">AM238*'Dist Horaria'!$K$10</f>
        <v>0.117479282025368</v>
      </c>
      <c r="FY238" s="0" t="n">
        <f aca="false">AM238*'Dist Horaria'!$L$10</f>
        <v>0.117526295361059</v>
      </c>
      <c r="FZ238" s="0" t="n">
        <f aca="false">AM238*'Dist Horaria'!$M$10</f>
        <v>0.125757972553576</v>
      </c>
      <c r="GA238" s="0" t="n">
        <f aca="false">AM238*'Dist Horaria'!$N$10</f>
        <v>0.118972240116387</v>
      </c>
      <c r="GB238" s="0" t="n">
        <f aca="false">AM238*'Dist Horaria'!$O$10</f>
        <v>0.116941605633928</v>
      </c>
      <c r="GC238" s="0" t="n">
        <f aca="false">AM238*'Dist Horaria'!$P$10</f>
        <v>0.118756271588832</v>
      </c>
      <c r="GD238" s="0" t="n">
        <f aca="false">AM238*'Dist Horaria'!$Q$10</f>
        <v>0.107470419405777</v>
      </c>
      <c r="GE238" s="0" t="n">
        <f aca="false">AM238*'Dist Horaria'!$R$10</f>
        <v>0.131130051401994</v>
      </c>
      <c r="GF238" s="0" t="n">
        <f aca="false">AM238*'Dist Horaria'!$S$10</f>
        <v>0.111990157865429</v>
      </c>
      <c r="GG238" s="0" t="n">
        <f aca="false">AR238*'Dist Horaria'!$H$10</f>
        <v>0.135780621775954</v>
      </c>
      <c r="GH238" s="0" t="n">
        <f aca="false">AR238*'Dist Horaria'!$I$10</f>
        <v>0.127075676822921</v>
      </c>
      <c r="GI238" s="0" t="n">
        <f aca="false">AR238*'Dist Horaria'!$J$10</f>
        <v>0.126525554618253</v>
      </c>
      <c r="GJ238" s="0" t="n">
        <f aca="false">AR238*'Dist Horaria'!$K$10</f>
        <v>0.122886723147659</v>
      </c>
      <c r="GK238" s="0" t="n">
        <f aca="false">AR238*'Dist Horaria'!$L$10</f>
        <v>0.122935900455076</v>
      </c>
      <c r="GL238" s="0" t="n">
        <f aca="false">AR238*'Dist Horaria'!$M$10</f>
        <v>0.131546472623703</v>
      </c>
      <c r="GM238" s="0" t="n">
        <f aca="false">AR238*'Dist Horaria'!$N$10</f>
        <v>0.124448400444619</v>
      </c>
      <c r="GN238" s="0" t="n">
        <f aca="false">AR238*'Dist Horaria'!$O$10</f>
        <v>0.122324298107952</v>
      </c>
      <c r="GO238" s="0" t="n">
        <f aca="false">AR238*'Dist Horaria'!$P$10</f>
        <v>0.124222491125148</v>
      </c>
      <c r="GP238" s="0" t="n">
        <f aca="false">AR238*'Dist Horaria'!$Q$10</f>
        <v>0.112417163676816</v>
      </c>
      <c r="GQ238" s="0" t="n">
        <f aca="false">AR238*'Dist Horaria'!$R$10</f>
        <v>0.137165822306401</v>
      </c>
      <c r="GR238" s="0" t="n">
        <f aca="false">AR238*'Dist Horaria'!$S$10</f>
        <v>0.117144940687498</v>
      </c>
      <c r="GS238" s="0" t="n">
        <f aca="false">AW238*'Dist Horaria'!$H$10</f>
        <v>0.00787134039280895</v>
      </c>
      <c r="GT238" s="0" t="n">
        <f aca="false">AW238*'Dist Horaria'!$I$10</f>
        <v>0.00736670590277804</v>
      </c>
      <c r="GU238" s="0" t="n">
        <f aca="false">AW238*'Dist Horaria'!$J$10</f>
        <v>0.00733481476047844</v>
      </c>
      <c r="GV238" s="0" t="n">
        <f aca="false">AW238*'Dist Horaria'!$K$10</f>
        <v>0.00712386800855995</v>
      </c>
      <c r="GW238" s="0" t="n">
        <f aca="false">AW238*'Dist Horaria'!$L$10</f>
        <v>0.00712671886696094</v>
      </c>
      <c r="GX238" s="0" t="n">
        <f aca="false">AW238*'Dist Horaria'!$M$10</f>
        <v>0.00762588247093928</v>
      </c>
      <c r="GY238" s="0" t="n">
        <f aca="false">AW238*'Dist Horaria'!$N$10</f>
        <v>0.00721440002577501</v>
      </c>
      <c r="GZ238" s="0" t="n">
        <f aca="false">AW238*'Dist Horaria'!$O$10</f>
        <v>0.007091263658432</v>
      </c>
      <c r="HA238" s="0" t="n">
        <f aca="false">AW238*'Dist Horaria'!$P$10</f>
        <v>0.00720130383334191</v>
      </c>
      <c r="HB238" s="0" t="n">
        <f aca="false">AW238*'Dist Horaria'!$Q$10</f>
        <v>0.00651693702474294</v>
      </c>
      <c r="HC238" s="0" t="n">
        <f aca="false">AW238*'Dist Horaria'!$R$10</f>
        <v>0.00795164187283482</v>
      </c>
      <c r="HD238" s="0" t="n">
        <f aca="false">AW238*'Dist Horaria'!$S$10</f>
        <v>0.00679101105434774</v>
      </c>
    </row>
    <row r="239" customFormat="false" ht="13.8" hidden="false" customHeight="false" outlineLevel="0" collapsed="false">
      <c r="A239" s="0" t="n">
        <v>4.70458888888889</v>
      </c>
      <c r="B239" s="0" t="n">
        <v>-74.0570888888889</v>
      </c>
      <c r="C239" s="0" t="n">
        <v>34</v>
      </c>
      <c r="D239" s="0" t="n">
        <v>35</v>
      </c>
      <c r="E239" s="0" t="n">
        <v>2453</v>
      </c>
      <c r="F239" s="0" t="n">
        <v>143</v>
      </c>
      <c r="G239" s="0" t="s">
        <v>1205</v>
      </c>
      <c r="H239" s="1" t="n">
        <v>40886</v>
      </c>
      <c r="I239" s="0" t="s">
        <v>1258</v>
      </c>
      <c r="J239" s="0" t="s">
        <v>1259</v>
      </c>
      <c r="L239" s="0" t="s">
        <v>1260</v>
      </c>
      <c r="M239" s="0" t="s">
        <v>1149</v>
      </c>
      <c r="N239" s="0" t="n">
        <v>7</v>
      </c>
      <c r="O239" s="0" t="s">
        <v>231</v>
      </c>
      <c r="P239" s="0" t="s">
        <v>85</v>
      </c>
      <c r="Q239" s="0" t="s">
        <v>86</v>
      </c>
      <c r="R239" s="0" t="n">
        <v>30</v>
      </c>
      <c r="S239" s="0" t="n">
        <v>365</v>
      </c>
      <c r="T239" s="0" t="n">
        <v>24</v>
      </c>
      <c r="U239" s="0" t="n">
        <v>3</v>
      </c>
      <c r="V239" s="0" t="n">
        <v>100000</v>
      </c>
      <c r="W239" s="0" t="n">
        <f aca="false">V239*12</f>
        <v>1200000</v>
      </c>
      <c r="X239" s="0" t="n">
        <v>1</v>
      </c>
      <c r="Y239" s="0" t="s">
        <v>1261</v>
      </c>
      <c r="Z239" s="0" t="n">
        <v>29468</v>
      </c>
      <c r="AB239" s="0" t="n">
        <v>0.005</v>
      </c>
      <c r="AC239" s="0" t="n">
        <v>1</v>
      </c>
      <c r="AD239" s="0" t="n">
        <v>3933.44078648039</v>
      </c>
      <c r="AE239" s="0" t="n">
        <f aca="false">AD239/2204.59</f>
        <v>1.78420512951632</v>
      </c>
      <c r="AF239" s="0" t="n">
        <f aca="false">AE239/S239</f>
        <v>0.00488823323155157</v>
      </c>
      <c r="AG239" s="0" t="n">
        <f aca="false">AE239*EXP(AB239*AC239)</f>
        <v>1.79314849494547</v>
      </c>
      <c r="AH239" s="0" t="n">
        <f aca="false">AG239/S239</f>
        <v>0.00491273560259033</v>
      </c>
      <c r="AI239" s="0" t="s">
        <v>90</v>
      </c>
      <c r="AJ239" s="0" t="n">
        <f aca="false">IF(AI239="A",'FE DISTRIBUCIÓN'!$C$2,'FE DISTRIBUCIÓN'!$C$3)</f>
        <v>4.994E-006</v>
      </c>
      <c r="AK239" s="0" t="n">
        <f aca="false">W239*AJ239</f>
        <v>5.9928</v>
      </c>
      <c r="AL239" s="0" t="n">
        <f aca="false">AK239/365</f>
        <v>0.0164186301369863</v>
      </c>
      <c r="AM239" s="0" t="n">
        <f aca="false">AK239*EXP(AB239*AC239)</f>
        <v>6.02283903500622</v>
      </c>
      <c r="AN239" s="0" t="n">
        <f aca="false">AM239/365</f>
        <v>0.0165009288630307</v>
      </c>
      <c r="AO239" s="0" t="n">
        <v>5.223868284E-006</v>
      </c>
      <c r="AP239" s="0" t="n">
        <f aca="false">AO239*W239</f>
        <v>6.2686419408</v>
      </c>
      <c r="AQ239" s="0" t="n">
        <f aca="false">AP239/365</f>
        <v>0.0171743614816438</v>
      </c>
      <c r="AR239" s="0" t="n">
        <f aca="false">AP239*EXP(AB239*AC239)</f>
        <v>6.30006363928838</v>
      </c>
      <c r="AS239" s="0" t="n">
        <f aca="false">AR239/365</f>
        <v>0.0172604483268175</v>
      </c>
      <c r="AT239" s="0" t="n">
        <v>3.02832944E-007</v>
      </c>
      <c r="AU239" s="0" t="n">
        <f aca="false">AT239*W239</f>
        <v>0.3633995328</v>
      </c>
      <c r="AV239" s="0" t="n">
        <f aca="false">AU239/365</f>
        <v>0.000995615158356164</v>
      </c>
      <c r="AW239" s="0" t="n">
        <f aca="false">AU239*EXP(AB239*AC239)</f>
        <v>0.365221080538456</v>
      </c>
      <c r="AX239" s="0" t="n">
        <f aca="false">AW239/365</f>
        <v>0.00100060570010536</v>
      </c>
      <c r="AY239" s="0" t="n">
        <f aca="false">AW239+AR239+AM239+AG239</f>
        <v>14.4812722497785</v>
      </c>
      <c r="AZ239" s="0" t="n">
        <f aca="false">AH239+AN239+AS239+AX239</f>
        <v>0.0396747184925439</v>
      </c>
      <c r="BA239" s="0" t="n">
        <f aca="false">AH239*1000000</f>
        <v>4912.73560259033</v>
      </c>
      <c r="BB239" s="0" t="n">
        <f aca="false">BA239*'Dist Horaria'!$H$3</f>
        <v>171.18201944705</v>
      </c>
      <c r="BC239" s="0" t="n">
        <f aca="false">BA239*'Dist Horaria'!$I$3</f>
        <v>166.602740166254</v>
      </c>
      <c r="BD239" s="0" t="n">
        <f aca="false">BA239*'Dist Horaria'!$J$3</f>
        <v>162.280463343673</v>
      </c>
      <c r="BE239" s="0" t="n">
        <f aca="false">BA239*'Dist Horaria'!$K$3</f>
        <v>158.598052303135</v>
      </c>
      <c r="BF239" s="0" t="n">
        <f aca="false">BA239*'Dist Horaria'!$L$3</f>
        <v>155.907089282442</v>
      </c>
      <c r="BG239" s="0" t="n">
        <f aca="false">BA239*'Dist Horaria'!$M$3</f>
        <v>154.212953176046</v>
      </c>
      <c r="BH239" s="0" t="n">
        <f aca="false">BA239*'Dist Horaria'!$N$3</f>
        <v>161.172924789393</v>
      </c>
      <c r="BI239" s="0" t="n">
        <f aca="false">BA239*'Dist Horaria'!$O$3</f>
        <v>161.172924789393</v>
      </c>
      <c r="BJ239" s="0" t="n">
        <f aca="false">BA239*'Dist Horaria'!$P$3</f>
        <v>213.237217966175</v>
      </c>
      <c r="BK239" s="0" t="n">
        <f aca="false">BA239*'Dist Horaria'!$Q$3</f>
        <v>235.791154481829</v>
      </c>
      <c r="BL239" s="0" t="n">
        <f aca="false">BA239*'Dist Horaria'!$R$3</f>
        <v>252.194017402304</v>
      </c>
      <c r="BM239" s="0" t="n">
        <f aca="false">BA239*'Dist Horaria'!$S$3</f>
        <v>260.395448862541</v>
      </c>
      <c r="BN239" s="0" t="n">
        <f aca="false">BA239*'Dist Horaria'!$T$3</f>
        <v>262.4458067276</v>
      </c>
      <c r="BO239" s="0" t="n">
        <f aca="false">BA239*'Dist Horaria'!$U$3</f>
        <v>260.395448862541</v>
      </c>
      <c r="BP239" s="0" t="n">
        <f aca="false">BA239*'Dist Horaria'!$V$3</f>
        <v>256.294733132422</v>
      </c>
      <c r="BQ239" s="0" t="n">
        <f aca="false">BA239*'Dist Horaria'!$W$3</f>
        <v>250.143659537244</v>
      </c>
      <c r="BR239" s="0" t="n">
        <f aca="false">BA239*'Dist Horaria'!$X$3</f>
        <v>245.295879374797</v>
      </c>
      <c r="BS239" s="0" t="n">
        <f aca="false">BA239*'Dist Horaria'!$Y$3</f>
        <v>239.70103478002</v>
      </c>
      <c r="BT239" s="0" t="n">
        <f aca="false">BA239*'Dist Horaria'!$Z$3</f>
        <v>209.247748036137</v>
      </c>
      <c r="BU239" s="0" t="n">
        <f aca="false">BA239*'Dist Horaria'!$AA$3</f>
        <v>198.98265721697</v>
      </c>
      <c r="BV239" s="0" t="n">
        <f aca="false">BA239*'Dist Horaria'!$AB$3</f>
        <v>177.107861858365</v>
      </c>
      <c r="BW239" s="0" t="n">
        <f aca="false">BA239*'Dist Horaria'!$AC$3</f>
        <v>191.954001164472</v>
      </c>
      <c r="BX239" s="0" t="n">
        <f aca="false">BA239*'Dist Horaria'!$AD$3</f>
        <v>186.888416639392</v>
      </c>
      <c r="BY239" s="0" t="n">
        <f aca="false">BA239*'Dist Horaria'!$AE$3</f>
        <v>181.529323900696</v>
      </c>
      <c r="BZ239" s="0" t="n">
        <f aca="false">AN239*1000000</f>
        <v>16500.9288630307</v>
      </c>
      <c r="CA239" s="0" t="n">
        <f aca="false">BZ239*'Dist Horaria'!$H$6</f>
        <v>412.523221575768</v>
      </c>
      <c r="CB239" s="0" t="n">
        <f aca="false">BZ239*'Dist Horaria'!$I$6</f>
        <v>412.523221575768</v>
      </c>
      <c r="CC239" s="0" t="n">
        <f aca="false">BZ239*'Dist Horaria'!$J$6</f>
        <v>412.523221575768</v>
      </c>
      <c r="CD239" s="0" t="n">
        <f aca="false">BZ239*'Dist Horaria'!$K$6</f>
        <v>412.523221575768</v>
      </c>
      <c r="CE239" s="0" t="n">
        <f aca="false">BZ239*'Dist Horaria'!$L$6</f>
        <v>412.523221575768</v>
      </c>
      <c r="CF239" s="0" t="n">
        <f aca="false">BZ239*'Dist Horaria'!$M$6</f>
        <v>1100.06192420205</v>
      </c>
      <c r="CG239" s="0" t="n">
        <f aca="false">BZ239*'Dist Horaria'!$N$6</f>
        <v>1100.06192420205</v>
      </c>
      <c r="CH239" s="0" t="n">
        <f aca="false">BZ239*'Dist Horaria'!$O$6</f>
        <v>1100.06192420205</v>
      </c>
      <c r="CI239" s="0" t="n">
        <f aca="false">BZ239*'Dist Horaria'!$P$6</f>
        <v>721.915637757595</v>
      </c>
      <c r="CJ239" s="0" t="n">
        <f aca="false">BZ239*'Dist Horaria'!$Q$6</f>
        <v>721.915637757595</v>
      </c>
      <c r="CK239" s="0" t="n">
        <f aca="false">BZ239*'Dist Horaria'!$R$6</f>
        <v>721.915637757595</v>
      </c>
      <c r="CL239" s="0" t="n">
        <f aca="false">BZ239*'Dist Horaria'!$S$6</f>
        <v>721.915637757595</v>
      </c>
      <c r="CM239" s="0" t="n">
        <f aca="false">BZ239*'Dist Horaria'!$T$6</f>
        <v>721.915637757595</v>
      </c>
      <c r="CN239" s="0" t="n">
        <f aca="false">BZ239*'Dist Horaria'!$U$6</f>
        <v>721.915637757595</v>
      </c>
      <c r="CO239" s="0" t="n">
        <f aca="false">BZ239*'Dist Horaria'!$V$6</f>
        <v>721.915637757595</v>
      </c>
      <c r="CP239" s="0" t="n">
        <f aca="false">BZ239*'Dist Horaria'!$W$6</f>
        <v>721.915637757595</v>
      </c>
      <c r="CQ239" s="0" t="n">
        <f aca="false">BZ239*'Dist Horaria'!$X$6</f>
        <v>1100.06192420205</v>
      </c>
      <c r="CR239" s="0" t="n">
        <f aca="false">BZ239*'Dist Horaria'!$Y$6</f>
        <v>1100.06192420205</v>
      </c>
      <c r="CS239" s="0" t="n">
        <f aca="false">BZ239*'Dist Horaria'!$Z$6</f>
        <v>1100.06192420205</v>
      </c>
      <c r="CT239" s="0" t="n">
        <f aca="false">BZ239*'Dist Horaria'!$AA$6</f>
        <v>412.523221575768</v>
      </c>
      <c r="CU239" s="0" t="n">
        <f aca="false">BZ239*'Dist Horaria'!$AB$6</f>
        <v>412.523221575768</v>
      </c>
      <c r="CV239" s="0" t="n">
        <f aca="false">BZ239*'Dist Horaria'!$AC$6</f>
        <v>412.523221575768</v>
      </c>
      <c r="CW239" s="0" t="n">
        <f aca="false">BZ239*'Dist Horaria'!$AD$6</f>
        <v>412.523221575768</v>
      </c>
      <c r="CX239" s="0" t="n">
        <f aca="false">BZ239*'Dist Horaria'!$AE$6</f>
        <v>412.523221575768</v>
      </c>
      <c r="CY239" s="0" t="n">
        <f aca="false">AS239*1000000</f>
        <v>17260.4483268175</v>
      </c>
      <c r="CZ239" s="0" t="n">
        <f aca="false">CY239*'Dist Horaria'!$H$6</f>
        <v>431.511208170437</v>
      </c>
      <c r="DA239" s="0" t="n">
        <f aca="false">CY239*'Dist Horaria'!$I$6</f>
        <v>431.511208170437</v>
      </c>
      <c r="DB239" s="0" t="n">
        <f aca="false">CY239*'Dist Horaria'!$J$6</f>
        <v>431.511208170437</v>
      </c>
      <c r="DC239" s="0" t="n">
        <f aca="false">CY239*'Dist Horaria'!$K$6</f>
        <v>431.511208170437</v>
      </c>
      <c r="DD239" s="0" t="n">
        <f aca="false">CY239*'Dist Horaria'!$L$6</f>
        <v>431.511208170437</v>
      </c>
      <c r="DE239" s="0" t="n">
        <f aca="false">CY239*'Dist Horaria'!$M$6</f>
        <v>1150.69655512117</v>
      </c>
      <c r="DF239" s="0" t="n">
        <f aca="false">CY239*'Dist Horaria'!$N$6</f>
        <v>1150.69655512117</v>
      </c>
      <c r="DG239" s="0" t="n">
        <f aca="false">CY239*'Dist Horaria'!$O$6</f>
        <v>1150.69655512117</v>
      </c>
      <c r="DH239" s="0" t="n">
        <f aca="false">CY239*'Dist Horaria'!$P$6</f>
        <v>755.144614298264</v>
      </c>
      <c r="DI239" s="0" t="n">
        <f aca="false">CY239*'Dist Horaria'!$Q$6</f>
        <v>755.144614298264</v>
      </c>
      <c r="DJ239" s="0" t="n">
        <f aca="false">CY239*'Dist Horaria'!$R$6</f>
        <v>755.144614298264</v>
      </c>
      <c r="DK239" s="0" t="n">
        <f aca="false">CY239*'Dist Horaria'!$S$6</f>
        <v>755.144614298264</v>
      </c>
      <c r="DL239" s="0" t="n">
        <f aca="false">CY239*'Dist Horaria'!$T$6</f>
        <v>755.144614298264</v>
      </c>
      <c r="DM239" s="0" t="n">
        <f aca="false">CY239*'Dist Horaria'!$U$6</f>
        <v>755.144614298264</v>
      </c>
      <c r="DN239" s="0" t="n">
        <f aca="false">CY239*'Dist Horaria'!$V$6</f>
        <v>755.144614298264</v>
      </c>
      <c r="DO239" s="0" t="n">
        <f aca="false">CY239*'Dist Horaria'!$W$6</f>
        <v>755.144614298264</v>
      </c>
      <c r="DP239" s="0" t="n">
        <f aca="false">CY239*'Dist Horaria'!$X$6</f>
        <v>1150.69655512117</v>
      </c>
      <c r="DQ239" s="0" t="n">
        <f aca="false">CY239*'Dist Horaria'!$Y$6</f>
        <v>1150.69655512117</v>
      </c>
      <c r="DR239" s="0" t="n">
        <f aca="false">CY239*'Dist Horaria'!$Z$6</f>
        <v>1150.69655512117</v>
      </c>
      <c r="DS239" s="0" t="n">
        <f aca="false">CY239*'Dist Horaria'!$AA$6</f>
        <v>431.511208170437</v>
      </c>
      <c r="DT239" s="0" t="n">
        <f aca="false">CY239*'Dist Horaria'!$AB$6</f>
        <v>431.511208170437</v>
      </c>
      <c r="DU239" s="0" t="n">
        <f aca="false">CY239*'Dist Horaria'!$AC$6</f>
        <v>431.511208170437</v>
      </c>
      <c r="DV239" s="0" t="n">
        <f aca="false">CY239*'Dist Horaria'!$AD$6</f>
        <v>431.511208170437</v>
      </c>
      <c r="DW239" s="0" t="n">
        <f aca="false">CY239*'Dist Horaria'!$AE$6</f>
        <v>431.511208170437</v>
      </c>
      <c r="DX239" s="0" t="n">
        <f aca="false">AX239*1000000</f>
        <v>1000.60570010536</v>
      </c>
      <c r="DY239" s="0" t="n">
        <f aca="false">DX239*'Dist Horaria'!$H$6</f>
        <v>25.015142502634</v>
      </c>
      <c r="DZ239" s="0" t="n">
        <f aca="false">DX239*'Dist Horaria'!$I$6</f>
        <v>25.015142502634</v>
      </c>
      <c r="EA239" s="0" t="n">
        <f aca="false">DX239*'Dist Horaria'!$J$6</f>
        <v>25.015142502634</v>
      </c>
      <c r="EB239" s="0" t="n">
        <f aca="false">DX239*'Dist Horaria'!$K$6</f>
        <v>25.015142502634</v>
      </c>
      <c r="EC239" s="0" t="n">
        <f aca="false">DX239*'Dist Horaria'!$L$6</f>
        <v>25.015142502634</v>
      </c>
      <c r="ED239" s="0" t="n">
        <f aca="false">DX239*'Dist Horaria'!$M$6</f>
        <v>66.7070466736907</v>
      </c>
      <c r="EE239" s="0" t="n">
        <f aca="false">DX239*'Dist Horaria'!$N$6</f>
        <v>66.7070466736907</v>
      </c>
      <c r="EF239" s="0" t="n">
        <f aca="false">DX239*'Dist Horaria'!$O$6</f>
        <v>66.7070466736907</v>
      </c>
      <c r="EG239" s="0" t="n">
        <f aca="false">DX239*'Dist Horaria'!$P$6</f>
        <v>43.7764993796095</v>
      </c>
      <c r="EH239" s="0" t="n">
        <f aca="false">DX239*'Dist Horaria'!$Q$6</f>
        <v>43.7764993796095</v>
      </c>
      <c r="EI239" s="0" t="n">
        <f aca="false">DX239*'Dist Horaria'!$R$6</f>
        <v>43.7764993796095</v>
      </c>
      <c r="EJ239" s="0" t="n">
        <f aca="false">DX239*'Dist Horaria'!$S$6</f>
        <v>43.7764993796095</v>
      </c>
      <c r="EK239" s="0" t="n">
        <f aca="false">DX239*'Dist Horaria'!$T$6</f>
        <v>43.7764993796095</v>
      </c>
      <c r="EL239" s="0" t="n">
        <f aca="false">DX239*'Dist Horaria'!$U$6</f>
        <v>43.7764993796095</v>
      </c>
      <c r="EM239" s="0" t="n">
        <f aca="false">DX239*'Dist Horaria'!$V$6</f>
        <v>43.7764993796095</v>
      </c>
      <c r="EN239" s="0" t="n">
        <f aca="false">DX239*'Dist Horaria'!$W$6</f>
        <v>43.7764993796095</v>
      </c>
      <c r="EO239" s="0" t="n">
        <f aca="false">DX239*'Dist Horaria'!$X$6</f>
        <v>66.7070466736907</v>
      </c>
      <c r="EP239" s="0" t="n">
        <f aca="false">DX239*'Dist Horaria'!$Y$6</f>
        <v>66.7070466736907</v>
      </c>
      <c r="EQ239" s="0" t="n">
        <f aca="false">DX239*'Dist Horaria'!$Z$6</f>
        <v>66.7070466736907</v>
      </c>
      <c r="ER239" s="0" t="n">
        <f aca="false">DX239*'Dist Horaria'!$AA$6</f>
        <v>25.015142502634</v>
      </c>
      <c r="ES239" s="0" t="n">
        <f aca="false">DX239*'Dist Horaria'!$AB$6</f>
        <v>25.015142502634</v>
      </c>
      <c r="ET239" s="0" t="n">
        <f aca="false">DX239*'Dist Horaria'!$AC$6</f>
        <v>25.015142502634</v>
      </c>
      <c r="EU239" s="0" t="n">
        <f aca="false">DX239*'Dist Horaria'!$AD$6</f>
        <v>25.015142502634</v>
      </c>
      <c r="EV239" s="0" t="n">
        <f aca="false">DX239*'Dist Horaria'!$AE$6</f>
        <v>25.015142502634</v>
      </c>
      <c r="EW239" s="0" t="n">
        <f aca="false">BB239+CA239+CZ239+DY239</f>
        <v>1040.23159169589</v>
      </c>
      <c r="EX239" s="0" t="n">
        <f aca="false">BC239+CB239+DA239+DZ239</f>
        <v>1035.65231241509</v>
      </c>
      <c r="EY239" s="0" t="n">
        <f aca="false">BD239+CC239+DB239+EA239</f>
        <v>1031.33003559251</v>
      </c>
      <c r="EZ239" s="0" t="n">
        <f aca="false">BE239+CD239+DC239+EB239</f>
        <v>1027.64762455197</v>
      </c>
      <c r="FA239" s="0" t="n">
        <f aca="false">BF239+CE239+DD239+EC239</f>
        <v>1024.95666153128</v>
      </c>
      <c r="FB239" s="0" t="n">
        <f aca="false">BG239+CF239+DE239+ED239</f>
        <v>2471.67847917295</v>
      </c>
      <c r="FC239" s="0" t="n">
        <f aca="false">BH239+CG239+DF239+EE239</f>
        <v>2478.6384507863</v>
      </c>
      <c r="FD239" s="0" t="n">
        <f aca="false">BI239+CH239+DG239+EF239</f>
        <v>2478.6384507863</v>
      </c>
      <c r="FE239" s="0" t="n">
        <f aca="false">BJ239+CI239+DH239+EG239</f>
        <v>1734.07396940164</v>
      </c>
      <c r="FF239" s="0" t="n">
        <f aca="false">BK239+CJ239+DI239+EH239</f>
        <v>1756.6279059173</v>
      </c>
      <c r="FG239" s="0" t="n">
        <f aca="false">BL239+CK239+DJ239+EI239</f>
        <v>1773.03076883777</v>
      </c>
      <c r="FH239" s="0" t="n">
        <f aca="false">BM239+CL239+DK239+EJ239</f>
        <v>1781.23220029801</v>
      </c>
      <c r="FI239" s="0" t="n">
        <f aca="false">BN239+CM239+DL239+EK239</f>
        <v>1783.28255816307</v>
      </c>
      <c r="FJ239" s="0" t="n">
        <f aca="false">BO239+CN239+DM239+EL239</f>
        <v>1781.23220029801</v>
      </c>
      <c r="FK239" s="0" t="n">
        <f aca="false">BP239+CO239+DN239+EM239</f>
        <v>1777.13148456789</v>
      </c>
      <c r="FL239" s="0" t="n">
        <f aca="false">BQ239+CP239+DO239+EN239</f>
        <v>1770.98041097271</v>
      </c>
      <c r="FM239" s="0" t="n">
        <f aca="false">BR239+CQ239+DP239+EO239</f>
        <v>2562.7614053717</v>
      </c>
      <c r="FN239" s="0" t="n">
        <f aca="false">BS239+CR239+DQ239+EP239</f>
        <v>2557.16656077693</v>
      </c>
      <c r="FO239" s="0" t="n">
        <f aca="false">BT239+CS239+DR239+EQ239</f>
        <v>2526.71327403304</v>
      </c>
      <c r="FP239" s="0" t="n">
        <f aca="false">BU239+CT239+DS239+ER239</f>
        <v>1068.03222946581</v>
      </c>
      <c r="FQ239" s="0" t="n">
        <f aca="false">BV239+CU239+DT239+ES239</f>
        <v>1046.1574341072</v>
      </c>
      <c r="FR239" s="0" t="n">
        <f aca="false">BW239+CV239+DU239+ET239</f>
        <v>1061.00357341331</v>
      </c>
      <c r="FS239" s="0" t="n">
        <f aca="false">BX239+CW239+DV239+EU239</f>
        <v>1055.93798888823</v>
      </c>
      <c r="FT239" s="0" t="n">
        <f aca="false">BY239+CX239+DW239+EV239</f>
        <v>1050.57889614954</v>
      </c>
      <c r="FU239" s="0" t="n">
        <f aca="false">AM239*'Dist Horaria'!$H$10</f>
        <v>0.543568578298574</v>
      </c>
      <c r="FV239" s="0" t="n">
        <f aca="false">AM239*'Dist Horaria'!$I$10</f>
        <v>0.508720199418006</v>
      </c>
      <c r="FW239" s="0" t="n">
        <f aca="false">AM239*'Dist Horaria'!$J$10</f>
        <v>0.506517903237809</v>
      </c>
      <c r="FX239" s="0" t="n">
        <f aca="false">AM239*'Dist Horaria'!$K$10</f>
        <v>0.491950622404447</v>
      </c>
      <c r="FY239" s="0" t="n">
        <f aca="false">AM239*'Dist Horaria'!$L$10</f>
        <v>0.49214749320035</v>
      </c>
      <c r="FZ239" s="0" t="n">
        <f aca="false">AM239*'Dist Horaria'!$M$10</f>
        <v>0.526618070892655</v>
      </c>
      <c r="GA239" s="0" t="n">
        <f aca="false">AM239*'Dist Horaria'!$N$10</f>
        <v>0.498202462298583</v>
      </c>
      <c r="GB239" s="0" t="n">
        <f aca="false">AM239*'Dist Horaria'!$O$10</f>
        <v>0.489699074464583</v>
      </c>
      <c r="GC239" s="0" t="n">
        <f aca="false">AM239*'Dist Horaria'!$P$10</f>
        <v>0.497298082822315</v>
      </c>
      <c r="GD239" s="0" t="n">
        <f aca="false">AM239*'Dist Horaria'!$Q$10</f>
        <v>0.450037988020072</v>
      </c>
      <c r="GE239" s="0" t="n">
        <f aca="false">AM239*'Dist Horaria'!$R$10</f>
        <v>0.549113931333086</v>
      </c>
      <c r="GF239" s="0" t="n">
        <f aca="false">AM239*'Dist Horaria'!$S$10</f>
        <v>0.468964628615738</v>
      </c>
      <c r="GG239" s="0" t="n">
        <f aca="false">AR239*'Dist Horaria'!$H$10</f>
        <v>0.568588437395453</v>
      </c>
      <c r="GH239" s="0" t="n">
        <f aca="false">AR239*'Dist Horaria'!$I$10</f>
        <v>0.532136026265494</v>
      </c>
      <c r="GI239" s="0" t="n">
        <f aca="false">AR239*'Dist Horaria'!$J$10</f>
        <v>0.529832360833435</v>
      </c>
      <c r="GJ239" s="0" t="n">
        <f aca="false">AR239*'Dist Horaria'!$K$10</f>
        <v>0.514594564211584</v>
      </c>
      <c r="GK239" s="0" t="n">
        <f aca="false">AR239*'Dist Horaria'!$L$10</f>
        <v>0.514800496751986</v>
      </c>
      <c r="GL239" s="0" t="n">
        <f aca="false">AR239*'Dist Horaria'!$M$10</f>
        <v>0.55085771692379</v>
      </c>
      <c r="GM239" s="0" t="n">
        <f aca="false">AR239*'Dist Horaria'!$N$10</f>
        <v>0.521134169365694</v>
      </c>
      <c r="GN239" s="0" t="n">
        <f aca="false">AR239*'Dist Horaria'!$O$10</f>
        <v>0.512239380015957</v>
      </c>
      <c r="GO239" s="0" t="n">
        <f aca="false">AR239*'Dist Horaria'!$P$10</f>
        <v>0.520188162304665</v>
      </c>
      <c r="GP239" s="0" t="n">
        <f aca="false">AR239*'Dist Horaria'!$Q$10</f>
        <v>0.470752737727919</v>
      </c>
      <c r="GQ239" s="0" t="n">
        <f aca="false">AR239*'Dist Horaria'!$R$10</f>
        <v>0.574389036882952</v>
      </c>
      <c r="GR239" s="0" t="n">
        <f aca="false">AR239*'Dist Horaria'!$S$10</f>
        <v>0.490550550609449</v>
      </c>
      <c r="GS239" s="0" t="n">
        <f aca="false">AW239*'Dist Horaria'!$H$10</f>
        <v>0.0329616485446639</v>
      </c>
      <c r="GT239" s="0" t="n">
        <f aca="false">AW239*'Dist Horaria'!$I$10</f>
        <v>0.0308484652907533</v>
      </c>
      <c r="GU239" s="0" t="n">
        <f aca="false">AW239*'Dist Horaria'!$J$10</f>
        <v>0.0307149194686049</v>
      </c>
      <c r="GV239" s="0" t="n">
        <f aca="false">AW239*'Dist Horaria'!$K$10</f>
        <v>0.029831568939802</v>
      </c>
      <c r="GW239" s="0" t="n">
        <f aca="false">AW239*'Dist Horaria'!$L$10</f>
        <v>0.0298435070580861</v>
      </c>
      <c r="GX239" s="0" t="n">
        <f aca="false">AW239*'Dist Horaria'!$M$10</f>
        <v>0.0319337806912342</v>
      </c>
      <c r="GY239" s="0" t="n">
        <f aca="false">AW239*'Dist Horaria'!$N$10</f>
        <v>0.0302106764849678</v>
      </c>
      <c r="GZ239" s="0" t="n">
        <f aca="false">AW239*'Dist Horaria'!$O$10</f>
        <v>0.0296950365226642</v>
      </c>
      <c r="HA239" s="0" t="n">
        <f aca="false">AW239*'Dist Horaria'!$P$10</f>
        <v>0.0301558354959226</v>
      </c>
      <c r="HB239" s="0" t="n">
        <f aca="false">AW239*'Dist Horaria'!$Q$10</f>
        <v>0.0272900137813286</v>
      </c>
      <c r="HC239" s="0" t="n">
        <f aca="false">AW239*'Dist Horaria'!$R$10</f>
        <v>0.0332979151816204</v>
      </c>
      <c r="HD239" s="0" t="n">
        <f aca="false">AW239*'Dist Horaria'!$S$10</f>
        <v>0.0284377130788087</v>
      </c>
    </row>
    <row r="240" customFormat="false" ht="13.8" hidden="false" customHeight="false" outlineLevel="0" collapsed="false">
      <c r="A240" s="0" t="n">
        <v>4.819625</v>
      </c>
      <c r="B240" s="0" t="n">
        <v>-74.0346333333333</v>
      </c>
      <c r="C240" s="0" t="n">
        <v>36</v>
      </c>
      <c r="D240" s="0" t="n">
        <v>48</v>
      </c>
      <c r="E240" s="0" t="n">
        <v>798</v>
      </c>
      <c r="F240" s="0" t="n">
        <v>144</v>
      </c>
      <c r="G240" s="0" t="s">
        <v>1205</v>
      </c>
      <c r="H240" s="1" t="n">
        <v>41071</v>
      </c>
      <c r="I240" s="0" t="s">
        <v>1262</v>
      </c>
      <c r="J240" s="0" t="s">
        <v>1263</v>
      </c>
      <c r="L240" s="0" t="s">
        <v>1264</v>
      </c>
      <c r="M240" s="0" t="s">
        <v>1265</v>
      </c>
      <c r="N240" s="0" t="n">
        <v>7</v>
      </c>
      <c r="O240" s="0" t="s">
        <v>231</v>
      </c>
      <c r="P240" s="0" t="s">
        <v>85</v>
      </c>
      <c r="Q240" s="0" t="s">
        <v>86</v>
      </c>
      <c r="R240" s="0" t="n">
        <v>30</v>
      </c>
      <c r="S240" s="0" t="n">
        <v>365</v>
      </c>
      <c r="T240" s="0" t="n">
        <v>24</v>
      </c>
      <c r="U240" s="0" t="n">
        <v>2</v>
      </c>
      <c r="V240" s="0" t="n">
        <v>74649.99</v>
      </c>
      <c r="W240" s="0" t="n">
        <f aca="false">V240*12</f>
        <v>895799.88</v>
      </c>
      <c r="X240" s="0" t="n">
        <v>1</v>
      </c>
      <c r="Y240" s="0" t="s">
        <v>702</v>
      </c>
      <c r="Z240" s="0" t="n">
        <v>19750</v>
      </c>
      <c r="AB240" s="0" t="n">
        <v>0.005</v>
      </c>
      <c r="AC240" s="0" t="n">
        <v>0</v>
      </c>
      <c r="AD240" s="0" t="n">
        <v>264.943878162511</v>
      </c>
      <c r="AE240" s="0" t="n">
        <v>0.12028452068578</v>
      </c>
      <c r="AF240" s="0" t="n">
        <f aca="false">AE240/S240</f>
        <v>0.000329546632015836</v>
      </c>
      <c r="AG240" s="0" t="n">
        <f aca="false">AE240*EXP(AB240*AC240)</f>
        <v>0.12028452068578</v>
      </c>
      <c r="AH240" s="0" t="n">
        <f aca="false">AG240/S240</f>
        <v>0.000329546632015836</v>
      </c>
      <c r="AI240" s="0" t="s">
        <v>90</v>
      </c>
      <c r="AJ240" s="0" t="n">
        <f aca="false">IF(AI240="A",'FE DISTRIBUCIÓN'!$C$2,'FE DISTRIBUCIÓN'!$C$3)</f>
        <v>4.994E-006</v>
      </c>
      <c r="AK240" s="0" t="n">
        <f aca="false">W240*AJ240</f>
        <v>4.47362460072</v>
      </c>
      <c r="AL240" s="0" t="n">
        <f aca="false">AK240/365</f>
        <v>0.0122565057553973</v>
      </c>
      <c r="AM240" s="0" t="n">
        <f aca="false">AK240*EXP(AB240*AC240)</f>
        <v>4.47362460072</v>
      </c>
      <c r="AN240" s="0" t="n">
        <f aca="false">AM240/365</f>
        <v>0.0122565057553973</v>
      </c>
      <c r="AO240" s="0" t="n">
        <v>5.223868284E-006</v>
      </c>
      <c r="AP240" s="0" t="n">
        <f aca="false">AO240*W240</f>
        <v>4.67954058194301</v>
      </c>
      <c r="AQ240" s="0" t="n">
        <f aca="false">AP240/365</f>
        <v>0.012820659128611</v>
      </c>
      <c r="AR240" s="0" t="n">
        <f aca="false">AP240*EXP(AB240*AC240)</f>
        <v>4.67954058194301</v>
      </c>
      <c r="AS240" s="0" t="n">
        <f aca="false">AR240/365</f>
        <v>0.012820659128611</v>
      </c>
      <c r="AT240" s="0" t="n">
        <v>3.02832944E-007</v>
      </c>
      <c r="AU240" s="0" t="n">
        <f aca="false">AT240*W240</f>
        <v>0.271277714895247</v>
      </c>
      <c r="AV240" s="0" t="n">
        <f aca="false">AU240/365</f>
        <v>0.000743226616151361</v>
      </c>
      <c r="AW240" s="0" t="n">
        <f aca="false">AU240*EXP(AB240*AC240)</f>
        <v>0.271277714895247</v>
      </c>
      <c r="AX240" s="0" t="n">
        <f aca="false">AW240/365</f>
        <v>0.000743226616151361</v>
      </c>
      <c r="AY240" s="0" t="n">
        <f aca="false">AW240+AR240+AM240+AG240</f>
        <v>9.54472741824404</v>
      </c>
      <c r="AZ240" s="0" t="n">
        <f aca="false">AH240+AN240+AS240+AX240</f>
        <v>0.0261499381321754</v>
      </c>
      <c r="BA240" s="0" t="n">
        <f aca="false">AH240*1000000</f>
        <v>329.546632015836</v>
      </c>
      <c r="BB240" s="0" t="n">
        <f aca="false">BA240*'Dist Horaria'!$H$3</f>
        <v>11.4829012863424</v>
      </c>
      <c r="BC240" s="0" t="n">
        <f aca="false">BA240*'Dist Horaria'!$I$3</f>
        <v>11.1757229266418</v>
      </c>
      <c r="BD240" s="0" t="n">
        <f aca="false">BA240*'Dist Horaria'!$J$3</f>
        <v>10.8857843089864</v>
      </c>
      <c r="BE240" s="0" t="n">
        <f aca="false">BA240*'Dist Horaria'!$K$3</f>
        <v>10.6387679306844</v>
      </c>
      <c r="BF240" s="0" t="n">
        <f aca="false">BA240*'Dist Horaria'!$L$3</f>
        <v>10.4582579517063</v>
      </c>
      <c r="BG240" s="0" t="n">
        <f aca="false">BA240*'Dist Horaria'!$M$3</f>
        <v>10.3446151886508</v>
      </c>
      <c r="BH240" s="0" t="n">
        <f aca="false">BA240*'Dist Horaria'!$N$3</f>
        <v>10.8114905488666</v>
      </c>
      <c r="BI240" s="0" t="n">
        <f aca="false">BA240*'Dist Horaria'!$O$3</f>
        <v>10.8114905488666</v>
      </c>
      <c r="BJ240" s="0" t="n">
        <f aca="false">BA240*'Dist Horaria'!$P$3</f>
        <v>14.3039668090682</v>
      </c>
      <c r="BK240" s="0" t="n">
        <f aca="false">BA240*'Dist Horaria'!$Q$3</f>
        <v>15.8168863754119</v>
      </c>
      <c r="BL240" s="0" t="n">
        <f aca="false">BA240*'Dist Horaria'!$R$3</f>
        <v>16.917191514571</v>
      </c>
      <c r="BM240" s="0" t="n">
        <f aca="false">BA240*'Dist Horaria'!$S$3</f>
        <v>17.4673440841506</v>
      </c>
      <c r="BN240" s="0" t="n">
        <f aca="false">BA240*'Dist Horaria'!$T$3</f>
        <v>17.6048822265455</v>
      </c>
      <c r="BO240" s="0" t="n">
        <f aca="false">BA240*'Dist Horaria'!$U$3</f>
        <v>17.4673440841506</v>
      </c>
      <c r="BP240" s="0" t="n">
        <f aca="false">BA240*'Dist Horaria'!$V$3</f>
        <v>17.1922677993608</v>
      </c>
      <c r="BQ240" s="0" t="n">
        <f aca="false">BA240*'Dist Horaria'!$W$3</f>
        <v>16.7796533721761</v>
      </c>
      <c r="BR240" s="0" t="n">
        <f aca="false">BA240*'Dist Horaria'!$X$3</f>
        <v>16.4544639554191</v>
      </c>
      <c r="BS240" s="0" t="n">
        <f aca="false">BA240*'Dist Horaria'!$Y$3</f>
        <v>16.0791614066949</v>
      </c>
      <c r="BT240" s="0" t="n">
        <f aca="false">BA240*'Dist Horaria'!$Z$3</f>
        <v>14.0363528999705</v>
      </c>
      <c r="BU240" s="0" t="n">
        <f aca="false">BA240*'Dist Horaria'!$AA$3</f>
        <v>13.3477699228997</v>
      </c>
      <c r="BV240" s="0" t="n">
        <f aca="false">BA240*'Dist Horaria'!$AB$3</f>
        <v>11.8804071906853</v>
      </c>
      <c r="BW240" s="0" t="n">
        <f aca="false">BA240*'Dist Horaria'!$AC$3</f>
        <v>12.8762872059228</v>
      </c>
      <c r="BX240" s="0" t="n">
        <f aca="false">BA240*'Dist Horaria'!$AD$3</f>
        <v>12.5364874579878</v>
      </c>
      <c r="BY240" s="0" t="n">
        <f aca="false">BA240*'Dist Horaria'!$AE$3</f>
        <v>12.1769991594996</v>
      </c>
      <c r="BZ240" s="0" t="n">
        <f aca="false">AN240*1000000</f>
        <v>12256.5057553973</v>
      </c>
      <c r="CA240" s="0" t="n">
        <f aca="false">BZ240*'Dist Horaria'!$H$6</f>
        <v>306.412643884932</v>
      </c>
      <c r="CB240" s="0" t="n">
        <f aca="false">BZ240*'Dist Horaria'!$I$6</f>
        <v>306.412643884932</v>
      </c>
      <c r="CC240" s="0" t="n">
        <f aca="false">BZ240*'Dist Horaria'!$J$6</f>
        <v>306.412643884932</v>
      </c>
      <c r="CD240" s="0" t="n">
        <f aca="false">BZ240*'Dist Horaria'!$K$6</f>
        <v>306.412643884932</v>
      </c>
      <c r="CE240" s="0" t="n">
        <f aca="false">BZ240*'Dist Horaria'!$L$6</f>
        <v>306.412643884932</v>
      </c>
      <c r="CF240" s="0" t="n">
        <f aca="false">BZ240*'Dist Horaria'!$M$6</f>
        <v>817.100383693151</v>
      </c>
      <c r="CG240" s="0" t="n">
        <f aca="false">BZ240*'Dist Horaria'!$N$6</f>
        <v>817.100383693151</v>
      </c>
      <c r="CH240" s="0" t="n">
        <f aca="false">BZ240*'Dist Horaria'!$O$6</f>
        <v>817.100383693151</v>
      </c>
      <c r="CI240" s="0" t="n">
        <f aca="false">BZ240*'Dist Horaria'!$P$6</f>
        <v>536.22212679863</v>
      </c>
      <c r="CJ240" s="0" t="n">
        <f aca="false">BZ240*'Dist Horaria'!$Q$6</f>
        <v>536.22212679863</v>
      </c>
      <c r="CK240" s="0" t="n">
        <f aca="false">BZ240*'Dist Horaria'!$R$6</f>
        <v>536.22212679863</v>
      </c>
      <c r="CL240" s="0" t="n">
        <f aca="false">BZ240*'Dist Horaria'!$S$6</f>
        <v>536.22212679863</v>
      </c>
      <c r="CM240" s="0" t="n">
        <f aca="false">BZ240*'Dist Horaria'!$T$6</f>
        <v>536.22212679863</v>
      </c>
      <c r="CN240" s="0" t="n">
        <f aca="false">BZ240*'Dist Horaria'!$U$6</f>
        <v>536.22212679863</v>
      </c>
      <c r="CO240" s="0" t="n">
        <f aca="false">BZ240*'Dist Horaria'!$V$6</f>
        <v>536.22212679863</v>
      </c>
      <c r="CP240" s="0" t="n">
        <f aca="false">BZ240*'Dist Horaria'!$W$6</f>
        <v>536.22212679863</v>
      </c>
      <c r="CQ240" s="0" t="n">
        <f aca="false">BZ240*'Dist Horaria'!$X$6</f>
        <v>817.100383693151</v>
      </c>
      <c r="CR240" s="0" t="n">
        <f aca="false">BZ240*'Dist Horaria'!$Y$6</f>
        <v>817.100383693151</v>
      </c>
      <c r="CS240" s="0" t="n">
        <f aca="false">BZ240*'Dist Horaria'!$Z$6</f>
        <v>817.100383693151</v>
      </c>
      <c r="CT240" s="0" t="n">
        <f aca="false">BZ240*'Dist Horaria'!$AA$6</f>
        <v>306.412643884932</v>
      </c>
      <c r="CU240" s="0" t="n">
        <f aca="false">BZ240*'Dist Horaria'!$AB$6</f>
        <v>306.412643884932</v>
      </c>
      <c r="CV240" s="0" t="n">
        <f aca="false">BZ240*'Dist Horaria'!$AC$6</f>
        <v>306.412643884932</v>
      </c>
      <c r="CW240" s="0" t="n">
        <f aca="false">BZ240*'Dist Horaria'!$AD$6</f>
        <v>306.412643884932</v>
      </c>
      <c r="CX240" s="0" t="n">
        <f aca="false">BZ240*'Dist Horaria'!$AE$6</f>
        <v>306.412643884932</v>
      </c>
      <c r="CY240" s="0" t="n">
        <f aca="false">AS240*1000000</f>
        <v>12820.659128611</v>
      </c>
      <c r="CZ240" s="0" t="n">
        <f aca="false">CY240*'Dist Horaria'!$H$6</f>
        <v>320.516478215274</v>
      </c>
      <c r="DA240" s="0" t="n">
        <f aca="false">CY240*'Dist Horaria'!$I$6</f>
        <v>320.516478215274</v>
      </c>
      <c r="DB240" s="0" t="n">
        <f aca="false">CY240*'Dist Horaria'!$J$6</f>
        <v>320.516478215274</v>
      </c>
      <c r="DC240" s="0" t="n">
        <f aca="false">CY240*'Dist Horaria'!$K$6</f>
        <v>320.516478215274</v>
      </c>
      <c r="DD240" s="0" t="n">
        <f aca="false">CY240*'Dist Horaria'!$L$6</f>
        <v>320.516478215274</v>
      </c>
      <c r="DE240" s="0" t="n">
        <f aca="false">CY240*'Dist Horaria'!$M$6</f>
        <v>854.710608574065</v>
      </c>
      <c r="DF240" s="0" t="n">
        <f aca="false">CY240*'Dist Horaria'!$N$6</f>
        <v>854.710608574065</v>
      </c>
      <c r="DG240" s="0" t="n">
        <f aca="false">CY240*'Dist Horaria'!$O$6</f>
        <v>854.710608574065</v>
      </c>
      <c r="DH240" s="0" t="n">
        <f aca="false">CY240*'Dist Horaria'!$P$6</f>
        <v>560.90383687673</v>
      </c>
      <c r="DI240" s="0" t="n">
        <f aca="false">CY240*'Dist Horaria'!$Q$6</f>
        <v>560.90383687673</v>
      </c>
      <c r="DJ240" s="0" t="n">
        <f aca="false">CY240*'Dist Horaria'!$R$6</f>
        <v>560.90383687673</v>
      </c>
      <c r="DK240" s="0" t="n">
        <f aca="false">CY240*'Dist Horaria'!$S$6</f>
        <v>560.90383687673</v>
      </c>
      <c r="DL240" s="0" t="n">
        <f aca="false">CY240*'Dist Horaria'!$T$6</f>
        <v>560.90383687673</v>
      </c>
      <c r="DM240" s="0" t="n">
        <f aca="false">CY240*'Dist Horaria'!$U$6</f>
        <v>560.90383687673</v>
      </c>
      <c r="DN240" s="0" t="n">
        <f aca="false">CY240*'Dist Horaria'!$V$6</f>
        <v>560.90383687673</v>
      </c>
      <c r="DO240" s="0" t="n">
        <f aca="false">CY240*'Dist Horaria'!$W$6</f>
        <v>560.90383687673</v>
      </c>
      <c r="DP240" s="0" t="n">
        <f aca="false">CY240*'Dist Horaria'!$X$6</f>
        <v>854.710608574065</v>
      </c>
      <c r="DQ240" s="0" t="n">
        <f aca="false">CY240*'Dist Horaria'!$Y$6</f>
        <v>854.710608574065</v>
      </c>
      <c r="DR240" s="0" t="n">
        <f aca="false">CY240*'Dist Horaria'!$Z$6</f>
        <v>854.710608574065</v>
      </c>
      <c r="DS240" s="0" t="n">
        <f aca="false">CY240*'Dist Horaria'!$AA$6</f>
        <v>320.516478215274</v>
      </c>
      <c r="DT240" s="0" t="n">
        <f aca="false">CY240*'Dist Horaria'!$AB$6</f>
        <v>320.516478215274</v>
      </c>
      <c r="DU240" s="0" t="n">
        <f aca="false">CY240*'Dist Horaria'!$AC$6</f>
        <v>320.516478215274</v>
      </c>
      <c r="DV240" s="0" t="n">
        <f aca="false">CY240*'Dist Horaria'!$AD$6</f>
        <v>320.516478215274</v>
      </c>
      <c r="DW240" s="0" t="n">
        <f aca="false">CY240*'Dist Horaria'!$AE$6</f>
        <v>320.516478215274</v>
      </c>
      <c r="DX240" s="0" t="n">
        <f aca="false">AX240*1000000</f>
        <v>743.226616151361</v>
      </c>
      <c r="DY240" s="0" t="n">
        <f aca="false">DX240*'Dist Horaria'!$H$6</f>
        <v>18.580665403784</v>
      </c>
      <c r="DZ240" s="0" t="n">
        <f aca="false">DX240*'Dist Horaria'!$I$6</f>
        <v>18.580665403784</v>
      </c>
      <c r="EA240" s="0" t="n">
        <f aca="false">DX240*'Dist Horaria'!$J$6</f>
        <v>18.580665403784</v>
      </c>
      <c r="EB240" s="0" t="n">
        <f aca="false">DX240*'Dist Horaria'!$K$6</f>
        <v>18.580665403784</v>
      </c>
      <c r="EC240" s="0" t="n">
        <f aca="false">DX240*'Dist Horaria'!$L$6</f>
        <v>18.580665403784</v>
      </c>
      <c r="ED240" s="0" t="n">
        <f aca="false">DX240*'Dist Horaria'!$M$6</f>
        <v>49.5484410767574</v>
      </c>
      <c r="EE240" s="0" t="n">
        <f aca="false">DX240*'Dist Horaria'!$N$6</f>
        <v>49.5484410767574</v>
      </c>
      <c r="EF240" s="0" t="n">
        <f aca="false">DX240*'Dist Horaria'!$O$6</f>
        <v>49.5484410767574</v>
      </c>
      <c r="EG240" s="0" t="n">
        <f aca="false">DX240*'Dist Horaria'!$P$6</f>
        <v>32.516164456622</v>
      </c>
      <c r="EH240" s="0" t="n">
        <f aca="false">DX240*'Dist Horaria'!$Q$6</f>
        <v>32.516164456622</v>
      </c>
      <c r="EI240" s="0" t="n">
        <f aca="false">DX240*'Dist Horaria'!$R$6</f>
        <v>32.516164456622</v>
      </c>
      <c r="EJ240" s="0" t="n">
        <f aca="false">DX240*'Dist Horaria'!$S$6</f>
        <v>32.516164456622</v>
      </c>
      <c r="EK240" s="0" t="n">
        <f aca="false">DX240*'Dist Horaria'!$T$6</f>
        <v>32.516164456622</v>
      </c>
      <c r="EL240" s="0" t="n">
        <f aca="false">DX240*'Dist Horaria'!$U$6</f>
        <v>32.516164456622</v>
      </c>
      <c r="EM240" s="0" t="n">
        <f aca="false">DX240*'Dist Horaria'!$V$6</f>
        <v>32.516164456622</v>
      </c>
      <c r="EN240" s="0" t="n">
        <f aca="false">DX240*'Dist Horaria'!$W$6</f>
        <v>32.516164456622</v>
      </c>
      <c r="EO240" s="0" t="n">
        <f aca="false">DX240*'Dist Horaria'!$X$6</f>
        <v>49.5484410767574</v>
      </c>
      <c r="EP240" s="0" t="n">
        <f aca="false">DX240*'Dist Horaria'!$Y$6</f>
        <v>49.5484410767574</v>
      </c>
      <c r="EQ240" s="0" t="n">
        <f aca="false">DX240*'Dist Horaria'!$Z$6</f>
        <v>49.5484410767574</v>
      </c>
      <c r="ER240" s="0" t="n">
        <f aca="false">DX240*'Dist Horaria'!$AA$6</f>
        <v>18.580665403784</v>
      </c>
      <c r="ES240" s="0" t="n">
        <f aca="false">DX240*'Dist Horaria'!$AB$6</f>
        <v>18.580665403784</v>
      </c>
      <c r="ET240" s="0" t="n">
        <f aca="false">DX240*'Dist Horaria'!$AC$6</f>
        <v>18.580665403784</v>
      </c>
      <c r="EU240" s="0" t="n">
        <f aca="false">DX240*'Dist Horaria'!$AD$6</f>
        <v>18.580665403784</v>
      </c>
      <c r="EV240" s="0" t="n">
        <f aca="false">DX240*'Dist Horaria'!$AE$6</f>
        <v>18.580665403784</v>
      </c>
      <c r="EW240" s="0" t="n">
        <f aca="false">BB240+CA240+CZ240+DY240</f>
        <v>656.992688790332</v>
      </c>
      <c r="EX240" s="0" t="n">
        <f aca="false">BC240+CB240+DA240+DZ240</f>
        <v>656.685510430632</v>
      </c>
      <c r="EY240" s="0" t="n">
        <f aca="false">BD240+CC240+DB240+EA240</f>
        <v>656.395571812976</v>
      </c>
      <c r="EZ240" s="0" t="n">
        <f aca="false">BE240+CD240+DC240+EB240</f>
        <v>656.148555434674</v>
      </c>
      <c r="FA240" s="0" t="n">
        <f aca="false">BF240+CE240+DD240+EC240</f>
        <v>655.968045455696</v>
      </c>
      <c r="FB240" s="0" t="n">
        <f aca="false">BG240+CF240+DE240+ED240</f>
        <v>1731.70404853262</v>
      </c>
      <c r="FC240" s="0" t="n">
        <f aca="false">BH240+CG240+DF240+EE240</f>
        <v>1732.17092389284</v>
      </c>
      <c r="FD240" s="0" t="n">
        <f aca="false">BI240+CH240+DG240+EF240</f>
        <v>1732.17092389284</v>
      </c>
      <c r="FE240" s="0" t="n">
        <f aca="false">BJ240+CI240+DH240+EG240</f>
        <v>1143.94609494105</v>
      </c>
      <c r="FF240" s="0" t="n">
        <f aca="false">BK240+CJ240+DI240+EH240</f>
        <v>1145.45901450739</v>
      </c>
      <c r="FG240" s="0" t="n">
        <f aca="false">BL240+CK240+DJ240+EI240</f>
        <v>1146.55931964655</v>
      </c>
      <c r="FH240" s="0" t="n">
        <f aca="false">BM240+CL240+DK240+EJ240</f>
        <v>1147.10947221613</v>
      </c>
      <c r="FI240" s="0" t="n">
        <f aca="false">BN240+CM240+DL240+EK240</f>
        <v>1147.24701035853</v>
      </c>
      <c r="FJ240" s="0" t="n">
        <f aca="false">BO240+CN240+DM240+EL240</f>
        <v>1147.10947221613</v>
      </c>
      <c r="FK240" s="0" t="n">
        <f aca="false">BP240+CO240+DN240+EM240</f>
        <v>1146.83439593134</v>
      </c>
      <c r="FL240" s="0" t="n">
        <f aca="false">BQ240+CP240+DO240+EN240</f>
        <v>1146.42178150416</v>
      </c>
      <c r="FM240" s="0" t="n">
        <f aca="false">BR240+CQ240+DP240+EO240</f>
        <v>1737.81389729939</v>
      </c>
      <c r="FN240" s="0" t="n">
        <f aca="false">BS240+CR240+DQ240+EP240</f>
        <v>1737.43859475067</v>
      </c>
      <c r="FO240" s="0" t="n">
        <f aca="false">BT240+CS240+DR240+EQ240</f>
        <v>1735.39578624394</v>
      </c>
      <c r="FP240" s="0" t="n">
        <f aca="false">BU240+CT240+DS240+ER240</f>
        <v>658.85755742689</v>
      </c>
      <c r="FQ240" s="0" t="n">
        <f aca="false">BV240+CU240+DT240+ES240</f>
        <v>657.390194694675</v>
      </c>
      <c r="FR240" s="0" t="n">
        <f aca="false">BW240+CV240+DU240+ET240</f>
        <v>658.386074709913</v>
      </c>
      <c r="FS240" s="0" t="n">
        <f aca="false">BX240+CW240+DV240+EU240</f>
        <v>658.046274961978</v>
      </c>
      <c r="FT240" s="0" t="n">
        <f aca="false">BY240+CX240+DW240+EV240</f>
        <v>657.68678666349</v>
      </c>
      <c r="FU240" s="0" t="n">
        <f aca="false">AM240*'Dist Horaria'!$H$10</f>
        <v>0.403750083626863</v>
      </c>
      <c r="FV240" s="0" t="n">
        <f aca="false">AM240*'Dist Horaria'!$I$10</f>
        <v>0.377865519196501</v>
      </c>
      <c r="FW240" s="0" t="n">
        <f aca="false">AM240*'Dist Horaria'!$J$10</f>
        <v>0.376229704871639</v>
      </c>
      <c r="FX240" s="0" t="n">
        <f aca="false">AM240*'Dist Horaria'!$K$10</f>
        <v>0.365409467850036</v>
      </c>
      <c r="FY240" s="0" t="n">
        <f aca="false">AM240*'Dist Horaria'!$L$10</f>
        <v>0.365555698893337</v>
      </c>
      <c r="FZ240" s="0" t="n">
        <f aca="false">AM240*'Dist Horaria'!$M$10</f>
        <v>0.391159641397698</v>
      </c>
      <c r="GA240" s="0" t="n">
        <f aca="false">AM240*'Dist Horaria'!$N$10</f>
        <v>0.370053188956912</v>
      </c>
      <c r="GB240" s="0" t="n">
        <f aca="false">AM240*'Dist Horaria'!$O$10</f>
        <v>0.363737070464861</v>
      </c>
      <c r="GC240" s="0" t="n">
        <f aca="false">AM240*'Dist Horaria'!$P$10</f>
        <v>0.369381436939316</v>
      </c>
      <c r="GD240" s="0" t="n">
        <f aca="false">AM240*'Dist Horaria'!$Q$10</f>
        <v>0.334277738914045</v>
      </c>
      <c r="GE240" s="0" t="n">
        <f aca="false">AM240*'Dist Horaria'!$R$10</f>
        <v>0.407869042744097</v>
      </c>
      <c r="GF240" s="0" t="n">
        <f aca="false">AM240*'Dist Horaria'!$S$10</f>
        <v>0.348336006864696</v>
      </c>
      <c r="GG240" s="0" t="n">
        <f aca="false">AR240*'Dist Horaria'!$H$10</f>
        <v>0.422334252407032</v>
      </c>
      <c r="GH240" s="0" t="n">
        <f aca="false">AR240*'Dist Horaria'!$I$10</f>
        <v>0.395258250169762</v>
      </c>
      <c r="GI240" s="0" t="n">
        <f aca="false">AR240*'Dist Horaria'!$J$10</f>
        <v>0.393547141124877</v>
      </c>
      <c r="GJ240" s="0" t="n">
        <f aca="false">AR240*'Dist Horaria'!$K$10</f>
        <v>0.38222886058773</v>
      </c>
      <c r="GK240" s="0" t="n">
        <f aca="false">AR240*'Dist Horaria'!$L$10</f>
        <v>0.382381822483852</v>
      </c>
      <c r="GL240" s="0" t="n">
        <f aca="false">AR240*'Dist Horaria'!$M$10</f>
        <v>0.409164286078945</v>
      </c>
      <c r="GM240" s="0" t="n">
        <f aca="false">AR240*'Dist Horaria'!$N$10</f>
        <v>0.38708632702945</v>
      </c>
      <c r="GN240" s="0" t="n">
        <f aca="false">AR240*'Dist Horaria'!$O$10</f>
        <v>0.380479484604818</v>
      </c>
      <c r="GO240" s="0" t="n">
        <f aca="false">AR240*'Dist Horaria'!$P$10</f>
        <v>0.386383655011141</v>
      </c>
      <c r="GP240" s="0" t="n">
        <f aca="false">AR240*'Dist Horaria'!$Q$10</f>
        <v>0.349664172679278</v>
      </c>
      <c r="GQ240" s="0" t="n">
        <f aca="false">AR240*'Dist Horaria'!$R$10</f>
        <v>0.426642802646441</v>
      </c>
      <c r="GR240" s="0" t="n">
        <f aca="false">AR240*'Dist Horaria'!$S$10</f>
        <v>0.364369527119682</v>
      </c>
      <c r="GS240" s="0" t="n">
        <f aca="false">AW240*'Dist Horaria'!$H$10</f>
        <v>0.0244831450670743</v>
      </c>
      <c r="GT240" s="0" t="n">
        <f aca="false">AW240*'Dist Horaria'!$I$10</f>
        <v>0.0229135217489717</v>
      </c>
      <c r="GU240" s="0" t="n">
        <f aca="false">AW240*'Dist Horaria'!$J$10</f>
        <v>0.022814327021732</v>
      </c>
      <c r="GV240" s="0" t="n">
        <f aca="false">AW240*'Dist Horaria'!$K$10</f>
        <v>0.02215819481668</v>
      </c>
      <c r="GW240" s="0" t="n">
        <f aca="false">AW240*'Dist Horaria'!$L$10</f>
        <v>0.0221670621729769</v>
      </c>
      <c r="GX240" s="0" t="n">
        <f aca="false">AW240*'Dist Horaria'!$M$10</f>
        <v>0.0237196687581997</v>
      </c>
      <c r="GY240" s="0" t="n">
        <f aca="false">AW240*'Dist Horaria'!$N$10</f>
        <v>0.022439787074171</v>
      </c>
      <c r="GZ240" s="0" t="n">
        <f aca="false">AW240*'Dist Horaria'!$O$10</f>
        <v>0.0220567817162213</v>
      </c>
      <c r="HA240" s="0" t="n">
        <f aca="false">AW240*'Dist Horaria'!$P$10</f>
        <v>0.022399052464414</v>
      </c>
      <c r="HB240" s="0" t="n">
        <f aca="false">AW240*'Dist Horaria'!$Q$10</f>
        <v>0.0202703868219871</v>
      </c>
      <c r="HC240" s="0" t="n">
        <f aca="false">AW240*'Dist Horaria'!$R$10</f>
        <v>0.0247329160954459</v>
      </c>
      <c r="HD240" s="0" t="n">
        <f aca="false">AW240*'Dist Horaria'!$S$10</f>
        <v>0.0211228711373728</v>
      </c>
    </row>
    <row r="241" customFormat="false" ht="13.8" hidden="false" customHeight="false" outlineLevel="0" collapsed="false">
      <c r="A241" s="0" t="n">
        <v>4.70007069940614</v>
      </c>
      <c r="B241" s="0" t="n">
        <v>-74.032650538823</v>
      </c>
      <c r="C241" s="0" t="n">
        <v>36</v>
      </c>
      <c r="D241" s="0" t="n">
        <v>35</v>
      </c>
      <c r="E241" s="0" t="n">
        <v>2455</v>
      </c>
      <c r="F241" s="0" t="n">
        <v>145</v>
      </c>
      <c r="G241" s="0" t="s">
        <v>1205</v>
      </c>
      <c r="H241" s="1" t="n">
        <v>40981</v>
      </c>
      <c r="I241" s="0" t="s">
        <v>1266</v>
      </c>
      <c r="J241" s="0" t="s">
        <v>1267</v>
      </c>
      <c r="L241" s="0" t="s">
        <v>1268</v>
      </c>
      <c r="M241" s="0" t="s">
        <v>1269</v>
      </c>
      <c r="N241" s="0" t="n">
        <v>8</v>
      </c>
      <c r="O241" s="0" t="s">
        <v>130</v>
      </c>
      <c r="P241" s="0" t="s">
        <v>85</v>
      </c>
      <c r="Q241" s="0" t="s">
        <v>86</v>
      </c>
      <c r="R241" s="0" t="n">
        <v>30</v>
      </c>
      <c r="S241" s="0" t="n">
        <v>365</v>
      </c>
      <c r="T241" s="0" t="n">
        <v>24</v>
      </c>
      <c r="U241" s="0" t="n">
        <v>3</v>
      </c>
      <c r="V241" s="0" t="n">
        <v>74000</v>
      </c>
      <c r="W241" s="0" t="n">
        <f aca="false">V241*12</f>
        <v>888000</v>
      </c>
      <c r="X241" s="0" t="n">
        <v>1</v>
      </c>
      <c r="Y241" s="0" t="s">
        <v>702</v>
      </c>
      <c r="Z241" s="0" t="n">
        <v>19783</v>
      </c>
      <c r="AB241" s="0" t="n">
        <v>0.005</v>
      </c>
      <c r="AC241" s="0" t="n">
        <v>0</v>
      </c>
      <c r="AD241" s="0" t="n">
        <v>2836.13703619518</v>
      </c>
      <c r="AE241" s="0" t="n">
        <f aca="false">AD241/2204.59</f>
        <v>1.28646915580456</v>
      </c>
      <c r="AF241" s="0" t="n">
        <f aca="false">AE241/S241</f>
        <v>0.00352457302960154</v>
      </c>
      <c r="AG241" s="0" t="n">
        <f aca="false">AE241*EXP(AB241*AC241)</f>
        <v>1.28646915580456</v>
      </c>
      <c r="AH241" s="0" t="n">
        <f aca="false">AG241/S241</f>
        <v>0.00352457302960154</v>
      </c>
      <c r="AI241" s="0" t="s">
        <v>90</v>
      </c>
      <c r="AJ241" s="0" t="n">
        <f aca="false">IF(AI241="A",'FE DISTRIBUCIÓN'!$C$2,'FE DISTRIBUCIÓN'!$C$3)</f>
        <v>4.994E-006</v>
      </c>
      <c r="AK241" s="0" t="n">
        <f aca="false">W241*AJ241</f>
        <v>4.434672</v>
      </c>
      <c r="AL241" s="0" t="n">
        <f aca="false">AK241/365</f>
        <v>0.0121497863013699</v>
      </c>
      <c r="AM241" s="0" t="n">
        <f aca="false">AK241*EXP(AB241*AC241)</f>
        <v>4.434672</v>
      </c>
      <c r="AN241" s="0" t="n">
        <f aca="false">AM241/365</f>
        <v>0.0121497863013699</v>
      </c>
      <c r="AO241" s="0" t="n">
        <v>5.223868284E-006</v>
      </c>
      <c r="AP241" s="0" t="n">
        <f aca="false">AO241*W241</f>
        <v>4.638795036192</v>
      </c>
      <c r="AQ241" s="0" t="n">
        <f aca="false">AP241/365</f>
        <v>0.0127090274964164</v>
      </c>
      <c r="AR241" s="0" t="n">
        <f aca="false">AP241*EXP(AB241*AC241)</f>
        <v>4.638795036192</v>
      </c>
      <c r="AS241" s="0" t="n">
        <f aca="false">AR241/365</f>
        <v>0.0127090274964164</v>
      </c>
      <c r="AT241" s="0" t="n">
        <v>3.02832944E-007</v>
      </c>
      <c r="AU241" s="0" t="n">
        <f aca="false">AT241*W241</f>
        <v>0.268915654272</v>
      </c>
      <c r="AV241" s="0" t="n">
        <f aca="false">AU241/365</f>
        <v>0.000736755217183562</v>
      </c>
      <c r="AW241" s="0" t="n">
        <f aca="false">AU241*EXP(AB241*AC241)</f>
        <v>0.268915654272</v>
      </c>
      <c r="AX241" s="0" t="n">
        <f aca="false">AW241/365</f>
        <v>0.000736755217183562</v>
      </c>
      <c r="AY241" s="0" t="n">
        <f aca="false">AW241+AR241+AM241+AG241</f>
        <v>10.6288518462686</v>
      </c>
      <c r="AZ241" s="0" t="n">
        <f aca="false">AH241+AN241+AS241+AX241</f>
        <v>0.0291201420445714</v>
      </c>
      <c r="BA241" s="0" t="n">
        <f aca="false">AH241*1000000</f>
        <v>3524.57302960154</v>
      </c>
      <c r="BB241" s="0" t="n">
        <f aca="false">BA241*'Dist Horaria'!$H$3</f>
        <v>122.812131102206</v>
      </c>
      <c r="BC241" s="0" t="n">
        <f aca="false">BA241*'Dist Horaria'!$I$3</f>
        <v>119.526791618519</v>
      </c>
      <c r="BD241" s="0" t="n">
        <f aca="false">BA241*'Dist Horaria'!$J$3</f>
        <v>116.425834932124</v>
      </c>
      <c r="BE241" s="0" t="n">
        <f aca="false">BA241*'Dist Horaria'!$K$3</f>
        <v>113.783940947326</v>
      </c>
      <c r="BF241" s="0" t="n">
        <f aca="false">BA241*'Dist Horaria'!$L$3</f>
        <v>111.853347393423</v>
      </c>
      <c r="BG241" s="0" t="n">
        <f aca="false">BA241*'Dist Horaria'!$M$3</f>
        <v>110.637913282552</v>
      </c>
      <c r="BH241" s="0" t="n">
        <f aca="false">BA241*'Dist Horaria'!$N$3</f>
        <v>115.63124698084</v>
      </c>
      <c r="BI241" s="0" t="n">
        <f aca="false">BA241*'Dist Horaria'!$O$3</f>
        <v>115.63124698084</v>
      </c>
      <c r="BJ241" s="0" t="n">
        <f aca="false">BA241*'Dist Horaria'!$P$3</f>
        <v>152.98404150929</v>
      </c>
      <c r="BK241" s="0" t="n">
        <f aca="false">BA241*'Dist Horaria'!$Q$3</f>
        <v>169.165045899696</v>
      </c>
      <c r="BL241" s="0" t="n">
        <f aca="false">BA241*'Dist Horaria'!$R$3</f>
        <v>180.933049092718</v>
      </c>
      <c r="BM241" s="0" t="n">
        <f aca="false">BA241*'Dist Horaria'!$S$3</f>
        <v>186.817050689229</v>
      </c>
      <c r="BN241" s="0" t="n">
        <f aca="false">BA241*'Dist Horaria'!$T$3</f>
        <v>188.288051088357</v>
      </c>
      <c r="BO241" s="0" t="n">
        <f aca="false">BA241*'Dist Horaria'!$U$3</f>
        <v>186.817050689229</v>
      </c>
      <c r="BP241" s="0" t="n">
        <f aca="false">BA241*'Dist Horaria'!$V$3</f>
        <v>183.875049890974</v>
      </c>
      <c r="BQ241" s="0" t="n">
        <f aca="false">BA241*'Dist Horaria'!$W$3</f>
        <v>179.46204869359</v>
      </c>
      <c r="BR241" s="0" t="n">
        <f aca="false">BA241*'Dist Horaria'!$X$3</f>
        <v>175.984077030513</v>
      </c>
      <c r="BS241" s="0" t="n">
        <f aca="false">BA241*'Dist Horaria'!$Y$3</f>
        <v>171.970134502614</v>
      </c>
      <c r="BT241" s="0" t="n">
        <f aca="false">BA241*'Dist Horaria'!$Z$3</f>
        <v>150.121852444931</v>
      </c>
      <c r="BU241" s="0" t="n">
        <f aca="false">BA241*'Dist Horaria'!$AA$3</f>
        <v>142.757307479684</v>
      </c>
      <c r="BV241" s="0" t="n">
        <f aca="false">BA241*'Dist Horaria'!$AB$3</f>
        <v>127.063543356017</v>
      </c>
      <c r="BW241" s="0" t="n">
        <f aca="false">BA241*'Dist Horaria'!$AC$3</f>
        <v>137.714697097005</v>
      </c>
      <c r="BX241" s="0" t="n">
        <f aca="false">BA241*'Dist Horaria'!$AD$3</f>
        <v>134.080464758743</v>
      </c>
      <c r="BY241" s="0" t="n">
        <f aca="false">BA241*'Dist Horaria'!$AE$3</f>
        <v>130.235659082659</v>
      </c>
      <c r="BZ241" s="0" t="n">
        <f aca="false">AN241*1000000</f>
        <v>12149.7863013699</v>
      </c>
      <c r="CA241" s="0" t="n">
        <f aca="false">BZ241*'Dist Horaria'!$H$6</f>
        <v>303.744657534247</v>
      </c>
      <c r="CB241" s="0" t="n">
        <f aca="false">BZ241*'Dist Horaria'!$I$6</f>
        <v>303.744657534247</v>
      </c>
      <c r="CC241" s="0" t="n">
        <f aca="false">BZ241*'Dist Horaria'!$J$6</f>
        <v>303.744657534247</v>
      </c>
      <c r="CD241" s="0" t="n">
        <f aca="false">BZ241*'Dist Horaria'!$K$6</f>
        <v>303.744657534247</v>
      </c>
      <c r="CE241" s="0" t="n">
        <f aca="false">BZ241*'Dist Horaria'!$L$6</f>
        <v>303.744657534247</v>
      </c>
      <c r="CF241" s="0" t="n">
        <f aca="false">BZ241*'Dist Horaria'!$M$6</f>
        <v>809.985753424658</v>
      </c>
      <c r="CG241" s="0" t="n">
        <f aca="false">BZ241*'Dist Horaria'!$N$6</f>
        <v>809.985753424658</v>
      </c>
      <c r="CH241" s="0" t="n">
        <f aca="false">BZ241*'Dist Horaria'!$O$6</f>
        <v>809.985753424658</v>
      </c>
      <c r="CI241" s="0" t="n">
        <f aca="false">BZ241*'Dist Horaria'!$P$6</f>
        <v>531.553150684931</v>
      </c>
      <c r="CJ241" s="0" t="n">
        <f aca="false">BZ241*'Dist Horaria'!$Q$6</f>
        <v>531.553150684931</v>
      </c>
      <c r="CK241" s="0" t="n">
        <f aca="false">BZ241*'Dist Horaria'!$R$6</f>
        <v>531.553150684931</v>
      </c>
      <c r="CL241" s="0" t="n">
        <f aca="false">BZ241*'Dist Horaria'!$S$6</f>
        <v>531.553150684931</v>
      </c>
      <c r="CM241" s="0" t="n">
        <f aca="false">BZ241*'Dist Horaria'!$T$6</f>
        <v>531.553150684931</v>
      </c>
      <c r="CN241" s="0" t="n">
        <f aca="false">BZ241*'Dist Horaria'!$U$6</f>
        <v>531.553150684931</v>
      </c>
      <c r="CO241" s="0" t="n">
        <f aca="false">BZ241*'Dist Horaria'!$V$6</f>
        <v>531.553150684931</v>
      </c>
      <c r="CP241" s="0" t="n">
        <f aca="false">BZ241*'Dist Horaria'!$W$6</f>
        <v>531.553150684931</v>
      </c>
      <c r="CQ241" s="0" t="n">
        <f aca="false">BZ241*'Dist Horaria'!$X$6</f>
        <v>809.985753424658</v>
      </c>
      <c r="CR241" s="0" t="n">
        <f aca="false">BZ241*'Dist Horaria'!$Y$6</f>
        <v>809.985753424658</v>
      </c>
      <c r="CS241" s="0" t="n">
        <f aca="false">BZ241*'Dist Horaria'!$Z$6</f>
        <v>809.985753424658</v>
      </c>
      <c r="CT241" s="0" t="n">
        <f aca="false">BZ241*'Dist Horaria'!$AA$6</f>
        <v>303.744657534247</v>
      </c>
      <c r="CU241" s="0" t="n">
        <f aca="false">BZ241*'Dist Horaria'!$AB$6</f>
        <v>303.744657534247</v>
      </c>
      <c r="CV241" s="0" t="n">
        <f aca="false">BZ241*'Dist Horaria'!$AC$6</f>
        <v>303.744657534247</v>
      </c>
      <c r="CW241" s="0" t="n">
        <f aca="false">BZ241*'Dist Horaria'!$AD$6</f>
        <v>303.744657534247</v>
      </c>
      <c r="CX241" s="0" t="n">
        <f aca="false">BZ241*'Dist Horaria'!$AE$6</f>
        <v>303.744657534247</v>
      </c>
      <c r="CY241" s="0" t="n">
        <f aca="false">AS241*1000000</f>
        <v>12709.0274964164</v>
      </c>
      <c r="CZ241" s="0" t="n">
        <f aca="false">CY241*'Dist Horaria'!$H$6</f>
        <v>317.725687410411</v>
      </c>
      <c r="DA241" s="0" t="n">
        <f aca="false">CY241*'Dist Horaria'!$I$6</f>
        <v>317.725687410411</v>
      </c>
      <c r="DB241" s="0" t="n">
        <f aca="false">CY241*'Dist Horaria'!$J$6</f>
        <v>317.725687410411</v>
      </c>
      <c r="DC241" s="0" t="n">
        <f aca="false">CY241*'Dist Horaria'!$K$6</f>
        <v>317.725687410411</v>
      </c>
      <c r="DD241" s="0" t="n">
        <f aca="false">CY241*'Dist Horaria'!$L$6</f>
        <v>317.725687410411</v>
      </c>
      <c r="DE241" s="0" t="n">
        <f aca="false">CY241*'Dist Horaria'!$M$6</f>
        <v>847.268499761096</v>
      </c>
      <c r="DF241" s="0" t="n">
        <f aca="false">CY241*'Dist Horaria'!$N$6</f>
        <v>847.268499761096</v>
      </c>
      <c r="DG241" s="0" t="n">
        <f aca="false">CY241*'Dist Horaria'!$O$6</f>
        <v>847.268499761096</v>
      </c>
      <c r="DH241" s="0" t="n">
        <f aca="false">CY241*'Dist Horaria'!$P$6</f>
        <v>556.019952968219</v>
      </c>
      <c r="DI241" s="0" t="n">
        <f aca="false">CY241*'Dist Horaria'!$Q$6</f>
        <v>556.019952968219</v>
      </c>
      <c r="DJ241" s="0" t="n">
        <f aca="false">CY241*'Dist Horaria'!$R$6</f>
        <v>556.019952968219</v>
      </c>
      <c r="DK241" s="0" t="n">
        <f aca="false">CY241*'Dist Horaria'!$S$6</f>
        <v>556.019952968219</v>
      </c>
      <c r="DL241" s="0" t="n">
        <f aca="false">CY241*'Dist Horaria'!$T$6</f>
        <v>556.019952968219</v>
      </c>
      <c r="DM241" s="0" t="n">
        <f aca="false">CY241*'Dist Horaria'!$U$6</f>
        <v>556.019952968219</v>
      </c>
      <c r="DN241" s="0" t="n">
        <f aca="false">CY241*'Dist Horaria'!$V$6</f>
        <v>556.019952968219</v>
      </c>
      <c r="DO241" s="0" t="n">
        <f aca="false">CY241*'Dist Horaria'!$W$6</f>
        <v>556.019952968219</v>
      </c>
      <c r="DP241" s="0" t="n">
        <f aca="false">CY241*'Dist Horaria'!$X$6</f>
        <v>847.268499761096</v>
      </c>
      <c r="DQ241" s="0" t="n">
        <f aca="false">CY241*'Dist Horaria'!$Y$6</f>
        <v>847.268499761096</v>
      </c>
      <c r="DR241" s="0" t="n">
        <f aca="false">CY241*'Dist Horaria'!$Z$6</f>
        <v>847.268499761096</v>
      </c>
      <c r="DS241" s="0" t="n">
        <f aca="false">CY241*'Dist Horaria'!$AA$6</f>
        <v>317.725687410411</v>
      </c>
      <c r="DT241" s="0" t="n">
        <f aca="false">CY241*'Dist Horaria'!$AB$6</f>
        <v>317.725687410411</v>
      </c>
      <c r="DU241" s="0" t="n">
        <f aca="false">CY241*'Dist Horaria'!$AC$6</f>
        <v>317.725687410411</v>
      </c>
      <c r="DV241" s="0" t="n">
        <f aca="false">CY241*'Dist Horaria'!$AD$6</f>
        <v>317.725687410411</v>
      </c>
      <c r="DW241" s="0" t="n">
        <f aca="false">CY241*'Dist Horaria'!$AE$6</f>
        <v>317.725687410411</v>
      </c>
      <c r="DX241" s="0" t="n">
        <f aca="false">AX241*1000000</f>
        <v>736.755217183562</v>
      </c>
      <c r="DY241" s="0" t="n">
        <f aca="false">DX241*'Dist Horaria'!$H$6</f>
        <v>18.418880429589</v>
      </c>
      <c r="DZ241" s="0" t="n">
        <f aca="false">DX241*'Dist Horaria'!$I$6</f>
        <v>18.418880429589</v>
      </c>
      <c r="EA241" s="0" t="n">
        <f aca="false">DX241*'Dist Horaria'!$J$6</f>
        <v>18.418880429589</v>
      </c>
      <c r="EB241" s="0" t="n">
        <f aca="false">DX241*'Dist Horaria'!$K$6</f>
        <v>18.418880429589</v>
      </c>
      <c r="EC241" s="0" t="n">
        <f aca="false">DX241*'Dist Horaria'!$L$6</f>
        <v>18.418880429589</v>
      </c>
      <c r="ED241" s="0" t="n">
        <f aca="false">DX241*'Dist Horaria'!$M$6</f>
        <v>49.1170144789041</v>
      </c>
      <c r="EE241" s="0" t="n">
        <f aca="false">DX241*'Dist Horaria'!$N$6</f>
        <v>49.1170144789041</v>
      </c>
      <c r="EF241" s="0" t="n">
        <f aca="false">DX241*'Dist Horaria'!$O$6</f>
        <v>49.1170144789041</v>
      </c>
      <c r="EG241" s="0" t="n">
        <f aca="false">DX241*'Dist Horaria'!$P$6</f>
        <v>32.2330407517808</v>
      </c>
      <c r="EH241" s="0" t="n">
        <f aca="false">DX241*'Dist Horaria'!$Q$6</f>
        <v>32.2330407517808</v>
      </c>
      <c r="EI241" s="0" t="n">
        <f aca="false">DX241*'Dist Horaria'!$R$6</f>
        <v>32.2330407517808</v>
      </c>
      <c r="EJ241" s="0" t="n">
        <f aca="false">DX241*'Dist Horaria'!$S$6</f>
        <v>32.2330407517808</v>
      </c>
      <c r="EK241" s="0" t="n">
        <f aca="false">DX241*'Dist Horaria'!$T$6</f>
        <v>32.2330407517808</v>
      </c>
      <c r="EL241" s="0" t="n">
        <f aca="false">DX241*'Dist Horaria'!$U$6</f>
        <v>32.2330407517808</v>
      </c>
      <c r="EM241" s="0" t="n">
        <f aca="false">DX241*'Dist Horaria'!$V$6</f>
        <v>32.2330407517808</v>
      </c>
      <c r="EN241" s="0" t="n">
        <f aca="false">DX241*'Dist Horaria'!$W$6</f>
        <v>32.2330407517808</v>
      </c>
      <c r="EO241" s="0" t="n">
        <f aca="false">DX241*'Dist Horaria'!$X$6</f>
        <v>49.1170144789041</v>
      </c>
      <c r="EP241" s="0" t="n">
        <f aca="false">DX241*'Dist Horaria'!$Y$6</f>
        <v>49.1170144789041</v>
      </c>
      <c r="EQ241" s="0" t="n">
        <f aca="false">DX241*'Dist Horaria'!$Z$6</f>
        <v>49.1170144789041</v>
      </c>
      <c r="ER241" s="0" t="n">
        <f aca="false">DX241*'Dist Horaria'!$AA$6</f>
        <v>18.418880429589</v>
      </c>
      <c r="ES241" s="0" t="n">
        <f aca="false">DX241*'Dist Horaria'!$AB$6</f>
        <v>18.418880429589</v>
      </c>
      <c r="ET241" s="0" t="n">
        <f aca="false">DX241*'Dist Horaria'!$AC$6</f>
        <v>18.418880429589</v>
      </c>
      <c r="EU241" s="0" t="n">
        <f aca="false">DX241*'Dist Horaria'!$AD$6</f>
        <v>18.418880429589</v>
      </c>
      <c r="EV241" s="0" t="n">
        <f aca="false">DX241*'Dist Horaria'!$AE$6</f>
        <v>18.418880429589</v>
      </c>
      <c r="EW241" s="0" t="n">
        <f aca="false">BB241+CA241+CZ241+DY241</f>
        <v>762.701356476453</v>
      </c>
      <c r="EX241" s="0" t="n">
        <f aca="false">BC241+CB241+DA241+DZ241</f>
        <v>759.416016992765</v>
      </c>
      <c r="EY241" s="0" t="n">
        <f aca="false">BD241+CC241+DB241+EA241</f>
        <v>756.315060306371</v>
      </c>
      <c r="EZ241" s="0" t="n">
        <f aca="false">BE241+CD241+DC241+EB241</f>
        <v>753.673166321573</v>
      </c>
      <c r="FA241" s="0" t="n">
        <f aca="false">BF241+CE241+DD241+EC241</f>
        <v>751.74257276767</v>
      </c>
      <c r="FB241" s="0" t="n">
        <f aca="false">BG241+CF241+DE241+ED241</f>
        <v>1817.00918094721</v>
      </c>
      <c r="FC241" s="0" t="n">
        <f aca="false">BH241+CG241+DF241+EE241</f>
        <v>1822.0025146455</v>
      </c>
      <c r="FD241" s="0" t="n">
        <f aca="false">BI241+CH241+DG241+EF241</f>
        <v>1822.0025146455</v>
      </c>
      <c r="FE241" s="0" t="n">
        <f aca="false">BJ241+CI241+DH241+EG241</f>
        <v>1272.79018591422</v>
      </c>
      <c r="FF241" s="0" t="n">
        <f aca="false">BK241+CJ241+DI241+EH241</f>
        <v>1288.97119030463</v>
      </c>
      <c r="FG241" s="0" t="n">
        <f aca="false">BL241+CK241+DJ241+EI241</f>
        <v>1300.73919349765</v>
      </c>
      <c r="FH241" s="0" t="n">
        <f aca="false">BM241+CL241+DK241+EJ241</f>
        <v>1306.62319509416</v>
      </c>
      <c r="FI241" s="0" t="n">
        <f aca="false">BN241+CM241+DL241+EK241</f>
        <v>1308.09419549329</v>
      </c>
      <c r="FJ241" s="0" t="n">
        <f aca="false">BO241+CN241+DM241+EL241</f>
        <v>1306.62319509416</v>
      </c>
      <c r="FK241" s="0" t="n">
        <f aca="false">BP241+CO241+DN241+EM241</f>
        <v>1303.68119429591</v>
      </c>
      <c r="FL241" s="0" t="n">
        <f aca="false">BQ241+CP241+DO241+EN241</f>
        <v>1299.26819309852</v>
      </c>
      <c r="FM241" s="0" t="n">
        <f aca="false">BR241+CQ241+DP241+EO241</f>
        <v>1882.35534469517</v>
      </c>
      <c r="FN241" s="0" t="n">
        <f aca="false">BS241+CR241+DQ241+EP241</f>
        <v>1878.34140216727</v>
      </c>
      <c r="FO241" s="0" t="n">
        <f aca="false">BT241+CS241+DR241+EQ241</f>
        <v>1856.49312010959</v>
      </c>
      <c r="FP241" s="0" t="n">
        <f aca="false">BU241+CT241+DS241+ER241</f>
        <v>782.646532853931</v>
      </c>
      <c r="FQ241" s="0" t="n">
        <f aca="false">BV241+CU241+DT241+ES241</f>
        <v>766.952768730264</v>
      </c>
      <c r="FR241" s="0" t="n">
        <f aca="false">BW241+CV241+DU241+ET241</f>
        <v>777.603922471252</v>
      </c>
      <c r="FS241" s="0" t="n">
        <f aca="false">BX241+CW241+DV241+EU241</f>
        <v>773.96969013299</v>
      </c>
      <c r="FT241" s="0" t="n">
        <f aca="false">BY241+CX241+DW241+EV241</f>
        <v>770.124884456906</v>
      </c>
      <c r="FU241" s="0" t="n">
        <f aca="false">AM241*'Dist Horaria'!$H$10</f>
        <v>0.400234563841038</v>
      </c>
      <c r="FV241" s="0" t="n">
        <f aca="false">AM241*'Dist Horaria'!$I$10</f>
        <v>0.374575380660346</v>
      </c>
      <c r="FW241" s="0" t="n">
        <f aca="false">AM241*'Dist Horaria'!$J$10</f>
        <v>0.372953809645537</v>
      </c>
      <c r="FX241" s="0" t="n">
        <f aca="false">AM241*'Dist Horaria'!$K$10</f>
        <v>0.362227786244884</v>
      </c>
      <c r="FY241" s="0" t="n">
        <f aca="false">AM241*'Dist Horaria'!$L$10</f>
        <v>0.362372744029931</v>
      </c>
      <c r="FZ241" s="0" t="n">
        <f aca="false">AM241*'Dist Horaria'!$M$10</f>
        <v>0.387753748706861</v>
      </c>
      <c r="GA241" s="0" t="n">
        <f aca="false">AM241*'Dist Horaria'!$N$10</f>
        <v>0.366831073692193</v>
      </c>
      <c r="GB241" s="0" t="n">
        <f aca="false">AM241*'Dist Horaria'!$O$10</f>
        <v>0.360569950704611</v>
      </c>
      <c r="GC241" s="0" t="n">
        <f aca="false">AM241*'Dist Horaria'!$P$10</f>
        <v>0.366165170732231</v>
      </c>
      <c r="GD241" s="0" t="n">
        <f aca="false">AM241*'Dist Horaria'!$Q$10</f>
        <v>0.331367126501146</v>
      </c>
      <c r="GE241" s="0" t="n">
        <f aca="false">AM241*'Dist Horaria'!$R$10</f>
        <v>0.404317658489481</v>
      </c>
      <c r="GF241" s="0" t="n">
        <f aca="false">AM241*'Dist Horaria'!$S$10</f>
        <v>0.345302986751739</v>
      </c>
      <c r="GG241" s="0" t="n">
        <f aca="false">AR241*'Dist Horaria'!$H$10</f>
        <v>0.418656917142526</v>
      </c>
      <c r="GH241" s="0" t="n">
        <f aca="false">AR241*'Dist Horaria'!$I$10</f>
        <v>0.391816670204007</v>
      </c>
      <c r="GI241" s="0" t="n">
        <f aca="false">AR241*'Dist Horaria'!$J$10</f>
        <v>0.390120460072947</v>
      </c>
      <c r="GJ241" s="0" t="n">
        <f aca="false">AR241*'Dist Horaria'!$K$10</f>
        <v>0.378900729705282</v>
      </c>
      <c r="GK241" s="0" t="n">
        <f aca="false">AR241*'Dist Horaria'!$L$10</f>
        <v>0.379052359736485</v>
      </c>
      <c r="GL241" s="0" t="n">
        <f aca="false">AR241*'Dist Horaria'!$M$10</f>
        <v>0.405601623923083</v>
      </c>
      <c r="GM241" s="0" t="n">
        <f aca="false">AR241*'Dist Horaria'!$N$10</f>
        <v>0.383715901370908</v>
      </c>
      <c r="GN241" s="0" t="n">
        <f aca="false">AR241*'Dist Horaria'!$O$10</f>
        <v>0.377166585832852</v>
      </c>
      <c r="GO241" s="0" t="n">
        <f aca="false">AR241*'Dist Horaria'!$P$10</f>
        <v>0.383019347635873</v>
      </c>
      <c r="GP241" s="0" t="n">
        <f aca="false">AR241*'Dist Horaria'!$Q$10</f>
        <v>0.346619588003515</v>
      </c>
      <c r="GQ241" s="0" t="n">
        <f aca="false">AR241*'Dist Horaria'!$R$10</f>
        <v>0.422927952111402</v>
      </c>
      <c r="GR241" s="0" t="n">
        <f aca="false">AR241*'Dist Horaria'!$S$10</f>
        <v>0.36119690045312</v>
      </c>
      <c r="GS241" s="0" t="n">
        <f aca="false">AW241*'Dist Horaria'!$H$10</f>
        <v>0.0242699662111609</v>
      </c>
      <c r="GT241" s="0" t="n">
        <f aca="false">AW241*'Dist Horaria'!$I$10</f>
        <v>0.0227140098668989</v>
      </c>
      <c r="GU241" s="0" t="n">
        <f aca="false">AW241*'Dist Horaria'!$J$10</f>
        <v>0.0226156788448085</v>
      </c>
      <c r="GV241" s="0" t="n">
        <f aca="false">AW241*'Dist Horaria'!$K$10</f>
        <v>0.0219652596930598</v>
      </c>
      <c r="GW241" s="0" t="n">
        <f aca="false">AW241*'Dist Horaria'!$L$10</f>
        <v>0.0219740498397962</v>
      </c>
      <c r="GX241" s="0" t="n">
        <f aca="false">AW241*'Dist Horaria'!$M$10</f>
        <v>0.0235131376187294</v>
      </c>
      <c r="GY241" s="0" t="n">
        <f aca="false">AW241*'Dist Horaria'!$N$10</f>
        <v>0.0222444000794729</v>
      </c>
      <c r="GZ241" s="0" t="n">
        <f aca="false">AW241*'Dist Horaria'!$O$10</f>
        <v>0.0218647296134987</v>
      </c>
      <c r="HA241" s="0" t="n">
        <f aca="false">AW241*'Dist Horaria'!$P$10</f>
        <v>0.0222040201528042</v>
      </c>
      <c r="HB241" s="0" t="n">
        <f aca="false">AW241*'Dist Horaria'!$Q$10</f>
        <v>0.0200938891596241</v>
      </c>
      <c r="HC241" s="0" t="n">
        <f aca="false">AW241*'Dist Horaria'!$R$10</f>
        <v>0.0245175624412407</v>
      </c>
      <c r="HD241" s="0" t="n">
        <f aca="false">AW241*'Dist Horaria'!$S$10</f>
        <v>0.0209389507509055</v>
      </c>
    </row>
    <row r="242" customFormat="false" ht="13.8" hidden="false" customHeight="false" outlineLevel="0" collapsed="false">
      <c r="A242" s="0" t="n">
        <v>4.76071661013681</v>
      </c>
      <c r="B242" s="0" t="n">
        <v>-74.0370444502134</v>
      </c>
      <c r="C242" s="0" t="n">
        <v>36</v>
      </c>
      <c r="D242" s="0" t="n">
        <v>42</v>
      </c>
      <c r="E242" s="0" t="n">
        <v>644</v>
      </c>
      <c r="F242" s="0" t="n">
        <v>146</v>
      </c>
      <c r="G242" s="0" t="s">
        <v>1205</v>
      </c>
      <c r="H242" s="1" t="n">
        <v>41017</v>
      </c>
      <c r="I242" s="0" t="s">
        <v>1270</v>
      </c>
      <c r="J242" s="0" t="s">
        <v>1271</v>
      </c>
      <c r="L242" s="0" t="s">
        <v>1272</v>
      </c>
      <c r="M242" s="0" t="s">
        <v>1273</v>
      </c>
      <c r="N242" s="0" t="s">
        <v>1274</v>
      </c>
      <c r="O242" s="0" t="s">
        <v>231</v>
      </c>
      <c r="P242" s="0" t="s">
        <v>85</v>
      </c>
      <c r="Q242" s="0" t="s">
        <v>86</v>
      </c>
      <c r="R242" s="0" t="n">
        <v>30</v>
      </c>
      <c r="S242" s="0" t="n">
        <v>365</v>
      </c>
      <c r="T242" s="0" t="n">
        <v>24</v>
      </c>
      <c r="U242" s="0" t="n">
        <v>4</v>
      </c>
      <c r="V242" s="0" t="n">
        <v>100000</v>
      </c>
      <c r="W242" s="0" t="n">
        <f aca="false">V242*12</f>
        <v>1200000</v>
      </c>
      <c r="X242" s="0" t="n">
        <v>1</v>
      </c>
      <c r="Y242" s="0" t="s">
        <v>758</v>
      </c>
      <c r="Z242" s="0" t="n">
        <v>30899</v>
      </c>
      <c r="AB242" s="0" t="n">
        <v>0.005</v>
      </c>
      <c r="AC242" s="0" t="n">
        <v>0</v>
      </c>
      <c r="AD242" s="0" t="n">
        <v>2685.25604100642</v>
      </c>
      <c r="AE242" s="0" t="n">
        <v>1.21910624261691</v>
      </c>
      <c r="AF242" s="0" t="n">
        <f aca="false">AE242/S242</f>
        <v>0.00334001710306004</v>
      </c>
      <c r="AG242" s="0" t="n">
        <f aca="false">AE242*EXP(AB242*AC242)</f>
        <v>1.21910624261691</v>
      </c>
      <c r="AH242" s="0" t="n">
        <f aca="false">AG242/S242</f>
        <v>0.00334001710306004</v>
      </c>
      <c r="AI242" s="0" t="s">
        <v>90</v>
      </c>
      <c r="AJ242" s="0" t="n">
        <f aca="false">IF(AI242="A",'FE DISTRIBUCIÓN'!$C$2,'FE DISTRIBUCIÓN'!$C$3)</f>
        <v>4.994E-006</v>
      </c>
      <c r="AK242" s="0" t="n">
        <f aca="false">W242*AJ242</f>
        <v>5.9928</v>
      </c>
      <c r="AL242" s="0" t="n">
        <f aca="false">AK242/365</f>
        <v>0.0164186301369863</v>
      </c>
      <c r="AM242" s="0" t="n">
        <f aca="false">AK242*EXP(AB242*AC242)</f>
        <v>5.9928</v>
      </c>
      <c r="AN242" s="0" t="n">
        <f aca="false">AM242/365</f>
        <v>0.0164186301369863</v>
      </c>
      <c r="AO242" s="0" t="n">
        <v>5.223868284E-006</v>
      </c>
      <c r="AP242" s="0" t="n">
        <f aca="false">AO242*W242</f>
        <v>6.2686419408</v>
      </c>
      <c r="AQ242" s="0" t="n">
        <f aca="false">AP242/365</f>
        <v>0.0171743614816438</v>
      </c>
      <c r="AR242" s="0" t="n">
        <f aca="false">AP242*EXP(AB242*AC242)</f>
        <v>6.2686419408</v>
      </c>
      <c r="AS242" s="0" t="n">
        <f aca="false">AR242/365</f>
        <v>0.0171743614816438</v>
      </c>
      <c r="AT242" s="0" t="n">
        <v>3.02832944E-007</v>
      </c>
      <c r="AU242" s="0" t="n">
        <f aca="false">AT242*W242</f>
        <v>0.3633995328</v>
      </c>
      <c r="AV242" s="0" t="n">
        <f aca="false">AU242/365</f>
        <v>0.000995615158356164</v>
      </c>
      <c r="AW242" s="0" t="n">
        <f aca="false">AU242*EXP(AB242*AC242)</f>
        <v>0.3633995328</v>
      </c>
      <c r="AX242" s="0" t="n">
        <f aca="false">AW242/365</f>
        <v>0.000995615158356164</v>
      </c>
      <c r="AY242" s="0" t="n">
        <f aca="false">AW242+AR242+AM242+AG242</f>
        <v>13.8439477162169</v>
      </c>
      <c r="AZ242" s="0" t="n">
        <f aca="false">AH242+AN242+AS242+AX242</f>
        <v>0.0379286238800463</v>
      </c>
      <c r="BA242" s="0" t="n">
        <f aca="false">AH242*1000000</f>
        <v>3340.01710306004</v>
      </c>
      <c r="BB242" s="0" t="n">
        <f aca="false">BA242*'Dist Horaria'!$H$3</f>
        <v>116.381364465866</v>
      </c>
      <c r="BC242" s="0" t="n">
        <f aca="false">BA242*'Dist Horaria'!$I$3</f>
        <v>113.268054010184</v>
      </c>
      <c r="BD242" s="0" t="n">
        <f aca="false">BA242*'Dist Horaria'!$J$3</f>
        <v>110.329471582917</v>
      </c>
      <c r="BE242" s="0" t="n">
        <f aca="false">BA242*'Dist Horaria'!$K$3</f>
        <v>107.825914125152</v>
      </c>
      <c r="BF242" s="0" t="n">
        <f aca="false">BA242*'Dist Horaria'!$L$3</f>
        <v>105.996411534359</v>
      </c>
      <c r="BG242" s="0" t="n">
        <f aca="false">BA242*'Dist Horaria'!$M$3</f>
        <v>104.844620754638</v>
      </c>
      <c r="BH242" s="0" t="n">
        <f aca="false">BA242*'Dist Horaria'!$N$3</f>
        <v>109.576490349479</v>
      </c>
      <c r="BI242" s="0" t="n">
        <f aca="false">BA242*'Dist Horaria'!$O$3</f>
        <v>109.576490349479</v>
      </c>
      <c r="BJ242" s="0" t="n">
        <f aca="false">BA242*'Dist Horaria'!$P$3</f>
        <v>144.973394179902</v>
      </c>
      <c r="BK242" s="0" t="n">
        <f aca="false">BA242*'Dist Horaria'!$Q$3</f>
        <v>160.307118564315</v>
      </c>
      <c r="BL242" s="0" t="n">
        <f aca="false">BA242*'Dist Horaria'!$R$3</f>
        <v>171.458918116615</v>
      </c>
      <c r="BM242" s="0" t="n">
        <f aca="false">BA242*'Dist Horaria'!$S$3</f>
        <v>177.034817892765</v>
      </c>
      <c r="BN242" s="0" t="n">
        <f aca="false">BA242*'Dist Horaria'!$T$3</f>
        <v>178.428792836802</v>
      </c>
      <c r="BO242" s="0" t="n">
        <f aca="false">BA242*'Dist Horaria'!$U$3</f>
        <v>177.034817892765</v>
      </c>
      <c r="BP242" s="0" t="n">
        <f aca="false">BA242*'Dist Horaria'!$V$3</f>
        <v>174.24686800469</v>
      </c>
      <c r="BQ242" s="0" t="n">
        <f aca="false">BA242*'Dist Horaria'!$W$3</f>
        <v>170.064943172577</v>
      </c>
      <c r="BR242" s="0" t="n">
        <f aca="false">BA242*'Dist Horaria'!$X$3</f>
        <v>166.769087265756</v>
      </c>
      <c r="BS242" s="0" t="n">
        <f aca="false">BA242*'Dist Horaria'!$Y$3</f>
        <v>162.965325340188</v>
      </c>
      <c r="BT242" s="0" t="n">
        <f aca="false">BA242*'Dist Horaria'!$Z$3</f>
        <v>142.261076873136</v>
      </c>
      <c r="BU242" s="0" t="n">
        <f aca="false">BA242*'Dist Horaria'!$AA$3</f>
        <v>135.282158878362</v>
      </c>
      <c r="BV242" s="0" t="n">
        <f aca="false">BA242*'Dist Horaria'!$AB$3</f>
        <v>120.410161577071</v>
      </c>
      <c r="BW242" s="0" t="n">
        <f aca="false">BA242*'Dist Horaria'!$AC$3</f>
        <v>130.503592856105</v>
      </c>
      <c r="BX242" s="0" t="n">
        <f aca="false">BA242*'Dist Horaria'!$AD$3</f>
        <v>127.059658494597</v>
      </c>
      <c r="BY242" s="0" t="n">
        <f aca="false">BA242*'Dist Horaria'!$AE$3</f>
        <v>123.416176969825</v>
      </c>
      <c r="BZ242" s="0" t="n">
        <f aca="false">AN242*1000000</f>
        <v>16418.6301369863</v>
      </c>
      <c r="CA242" s="0" t="n">
        <f aca="false">BZ242*'Dist Horaria'!$H$6</f>
        <v>410.465753424658</v>
      </c>
      <c r="CB242" s="0" t="n">
        <f aca="false">BZ242*'Dist Horaria'!$I$6</f>
        <v>410.465753424658</v>
      </c>
      <c r="CC242" s="0" t="n">
        <f aca="false">BZ242*'Dist Horaria'!$J$6</f>
        <v>410.465753424658</v>
      </c>
      <c r="CD242" s="0" t="n">
        <f aca="false">BZ242*'Dist Horaria'!$K$6</f>
        <v>410.465753424658</v>
      </c>
      <c r="CE242" s="0" t="n">
        <f aca="false">BZ242*'Dist Horaria'!$L$6</f>
        <v>410.465753424658</v>
      </c>
      <c r="CF242" s="0" t="n">
        <f aca="false">BZ242*'Dist Horaria'!$M$6</f>
        <v>1094.57534246575</v>
      </c>
      <c r="CG242" s="0" t="n">
        <f aca="false">BZ242*'Dist Horaria'!$N$6</f>
        <v>1094.57534246575</v>
      </c>
      <c r="CH242" s="0" t="n">
        <f aca="false">BZ242*'Dist Horaria'!$O$6</f>
        <v>1094.57534246575</v>
      </c>
      <c r="CI242" s="0" t="n">
        <f aca="false">BZ242*'Dist Horaria'!$P$6</f>
        <v>718.315068493151</v>
      </c>
      <c r="CJ242" s="0" t="n">
        <f aca="false">BZ242*'Dist Horaria'!$Q$6</f>
        <v>718.315068493151</v>
      </c>
      <c r="CK242" s="0" t="n">
        <f aca="false">BZ242*'Dist Horaria'!$R$6</f>
        <v>718.315068493151</v>
      </c>
      <c r="CL242" s="0" t="n">
        <f aca="false">BZ242*'Dist Horaria'!$S$6</f>
        <v>718.315068493151</v>
      </c>
      <c r="CM242" s="0" t="n">
        <f aca="false">BZ242*'Dist Horaria'!$T$6</f>
        <v>718.315068493151</v>
      </c>
      <c r="CN242" s="0" t="n">
        <f aca="false">BZ242*'Dist Horaria'!$U$6</f>
        <v>718.315068493151</v>
      </c>
      <c r="CO242" s="0" t="n">
        <f aca="false">BZ242*'Dist Horaria'!$V$6</f>
        <v>718.315068493151</v>
      </c>
      <c r="CP242" s="0" t="n">
        <f aca="false">BZ242*'Dist Horaria'!$W$6</f>
        <v>718.315068493151</v>
      </c>
      <c r="CQ242" s="0" t="n">
        <f aca="false">BZ242*'Dist Horaria'!$X$6</f>
        <v>1094.57534246575</v>
      </c>
      <c r="CR242" s="0" t="n">
        <f aca="false">BZ242*'Dist Horaria'!$Y$6</f>
        <v>1094.57534246575</v>
      </c>
      <c r="CS242" s="0" t="n">
        <f aca="false">BZ242*'Dist Horaria'!$Z$6</f>
        <v>1094.57534246575</v>
      </c>
      <c r="CT242" s="0" t="n">
        <f aca="false">BZ242*'Dist Horaria'!$AA$6</f>
        <v>410.465753424658</v>
      </c>
      <c r="CU242" s="0" t="n">
        <f aca="false">BZ242*'Dist Horaria'!$AB$6</f>
        <v>410.465753424658</v>
      </c>
      <c r="CV242" s="0" t="n">
        <f aca="false">BZ242*'Dist Horaria'!$AC$6</f>
        <v>410.465753424658</v>
      </c>
      <c r="CW242" s="0" t="n">
        <f aca="false">BZ242*'Dist Horaria'!$AD$6</f>
        <v>410.465753424658</v>
      </c>
      <c r="CX242" s="0" t="n">
        <f aca="false">BZ242*'Dist Horaria'!$AE$6</f>
        <v>410.465753424658</v>
      </c>
      <c r="CY242" s="0" t="n">
        <f aca="false">AS242*1000000</f>
        <v>17174.3614816438</v>
      </c>
      <c r="CZ242" s="0" t="n">
        <f aca="false">CY242*'Dist Horaria'!$H$6</f>
        <v>429.359037041096</v>
      </c>
      <c r="DA242" s="0" t="n">
        <f aca="false">CY242*'Dist Horaria'!$I$6</f>
        <v>429.359037041096</v>
      </c>
      <c r="DB242" s="0" t="n">
        <f aca="false">CY242*'Dist Horaria'!$J$6</f>
        <v>429.359037041096</v>
      </c>
      <c r="DC242" s="0" t="n">
        <f aca="false">CY242*'Dist Horaria'!$K$6</f>
        <v>429.359037041096</v>
      </c>
      <c r="DD242" s="0" t="n">
        <f aca="false">CY242*'Dist Horaria'!$L$6</f>
        <v>429.359037041096</v>
      </c>
      <c r="DE242" s="0" t="n">
        <f aca="false">CY242*'Dist Horaria'!$M$6</f>
        <v>1144.95743210959</v>
      </c>
      <c r="DF242" s="0" t="n">
        <f aca="false">CY242*'Dist Horaria'!$N$6</f>
        <v>1144.95743210959</v>
      </c>
      <c r="DG242" s="0" t="n">
        <f aca="false">CY242*'Dist Horaria'!$O$6</f>
        <v>1144.95743210959</v>
      </c>
      <c r="DH242" s="0" t="n">
        <f aca="false">CY242*'Dist Horaria'!$P$6</f>
        <v>751.378314821918</v>
      </c>
      <c r="DI242" s="0" t="n">
        <f aca="false">CY242*'Dist Horaria'!$Q$6</f>
        <v>751.378314821918</v>
      </c>
      <c r="DJ242" s="0" t="n">
        <f aca="false">CY242*'Dist Horaria'!$R$6</f>
        <v>751.378314821918</v>
      </c>
      <c r="DK242" s="0" t="n">
        <f aca="false">CY242*'Dist Horaria'!$S$6</f>
        <v>751.378314821918</v>
      </c>
      <c r="DL242" s="0" t="n">
        <f aca="false">CY242*'Dist Horaria'!$T$6</f>
        <v>751.378314821918</v>
      </c>
      <c r="DM242" s="0" t="n">
        <f aca="false">CY242*'Dist Horaria'!$U$6</f>
        <v>751.378314821918</v>
      </c>
      <c r="DN242" s="0" t="n">
        <f aca="false">CY242*'Dist Horaria'!$V$6</f>
        <v>751.378314821918</v>
      </c>
      <c r="DO242" s="0" t="n">
        <f aca="false">CY242*'Dist Horaria'!$W$6</f>
        <v>751.378314821918</v>
      </c>
      <c r="DP242" s="0" t="n">
        <f aca="false">CY242*'Dist Horaria'!$X$6</f>
        <v>1144.95743210959</v>
      </c>
      <c r="DQ242" s="0" t="n">
        <f aca="false">CY242*'Dist Horaria'!$Y$6</f>
        <v>1144.95743210959</v>
      </c>
      <c r="DR242" s="0" t="n">
        <f aca="false">CY242*'Dist Horaria'!$Z$6</f>
        <v>1144.95743210959</v>
      </c>
      <c r="DS242" s="0" t="n">
        <f aca="false">CY242*'Dist Horaria'!$AA$6</f>
        <v>429.359037041096</v>
      </c>
      <c r="DT242" s="0" t="n">
        <f aca="false">CY242*'Dist Horaria'!$AB$6</f>
        <v>429.359037041096</v>
      </c>
      <c r="DU242" s="0" t="n">
        <f aca="false">CY242*'Dist Horaria'!$AC$6</f>
        <v>429.359037041096</v>
      </c>
      <c r="DV242" s="0" t="n">
        <f aca="false">CY242*'Dist Horaria'!$AD$6</f>
        <v>429.359037041096</v>
      </c>
      <c r="DW242" s="0" t="n">
        <f aca="false">CY242*'Dist Horaria'!$AE$6</f>
        <v>429.359037041096</v>
      </c>
      <c r="DX242" s="0" t="n">
        <f aca="false">AX242*1000000</f>
        <v>995.615158356164</v>
      </c>
      <c r="DY242" s="0" t="n">
        <f aca="false">DX242*'Dist Horaria'!$H$6</f>
        <v>24.8903789589041</v>
      </c>
      <c r="DZ242" s="0" t="n">
        <f aca="false">DX242*'Dist Horaria'!$I$6</f>
        <v>24.8903789589041</v>
      </c>
      <c r="EA242" s="0" t="n">
        <f aca="false">DX242*'Dist Horaria'!$J$6</f>
        <v>24.8903789589041</v>
      </c>
      <c r="EB242" s="0" t="n">
        <f aca="false">DX242*'Dist Horaria'!$K$6</f>
        <v>24.8903789589041</v>
      </c>
      <c r="EC242" s="0" t="n">
        <f aca="false">DX242*'Dist Horaria'!$L$6</f>
        <v>24.8903789589041</v>
      </c>
      <c r="ED242" s="0" t="n">
        <f aca="false">DX242*'Dist Horaria'!$M$6</f>
        <v>66.374343890411</v>
      </c>
      <c r="EE242" s="0" t="n">
        <f aca="false">DX242*'Dist Horaria'!$N$6</f>
        <v>66.374343890411</v>
      </c>
      <c r="EF242" s="0" t="n">
        <f aca="false">DX242*'Dist Horaria'!$O$6</f>
        <v>66.374343890411</v>
      </c>
      <c r="EG242" s="0" t="n">
        <f aca="false">DX242*'Dist Horaria'!$P$6</f>
        <v>43.5581631780822</v>
      </c>
      <c r="EH242" s="0" t="n">
        <f aca="false">DX242*'Dist Horaria'!$Q$6</f>
        <v>43.5581631780822</v>
      </c>
      <c r="EI242" s="0" t="n">
        <f aca="false">DX242*'Dist Horaria'!$R$6</f>
        <v>43.5581631780822</v>
      </c>
      <c r="EJ242" s="0" t="n">
        <f aca="false">DX242*'Dist Horaria'!$S$6</f>
        <v>43.5581631780822</v>
      </c>
      <c r="EK242" s="0" t="n">
        <f aca="false">DX242*'Dist Horaria'!$T$6</f>
        <v>43.5581631780822</v>
      </c>
      <c r="EL242" s="0" t="n">
        <f aca="false">DX242*'Dist Horaria'!$U$6</f>
        <v>43.5581631780822</v>
      </c>
      <c r="EM242" s="0" t="n">
        <f aca="false">DX242*'Dist Horaria'!$V$6</f>
        <v>43.5581631780822</v>
      </c>
      <c r="EN242" s="0" t="n">
        <f aca="false">DX242*'Dist Horaria'!$W$6</f>
        <v>43.5581631780822</v>
      </c>
      <c r="EO242" s="0" t="n">
        <f aca="false">DX242*'Dist Horaria'!$X$6</f>
        <v>66.374343890411</v>
      </c>
      <c r="EP242" s="0" t="n">
        <f aca="false">DX242*'Dist Horaria'!$Y$6</f>
        <v>66.374343890411</v>
      </c>
      <c r="EQ242" s="0" t="n">
        <f aca="false">DX242*'Dist Horaria'!$Z$6</f>
        <v>66.374343890411</v>
      </c>
      <c r="ER242" s="0" t="n">
        <f aca="false">DX242*'Dist Horaria'!$AA$6</f>
        <v>24.8903789589041</v>
      </c>
      <c r="ES242" s="0" t="n">
        <f aca="false">DX242*'Dist Horaria'!$AB$6</f>
        <v>24.8903789589041</v>
      </c>
      <c r="ET242" s="0" t="n">
        <f aca="false">DX242*'Dist Horaria'!$AC$6</f>
        <v>24.8903789589041</v>
      </c>
      <c r="EU242" s="0" t="n">
        <f aca="false">DX242*'Dist Horaria'!$AD$6</f>
        <v>24.8903789589041</v>
      </c>
      <c r="EV242" s="0" t="n">
        <f aca="false">DX242*'Dist Horaria'!$AE$6</f>
        <v>24.8903789589041</v>
      </c>
      <c r="EW242" s="0" t="n">
        <f aca="false">BB242+CA242+CZ242+DY242</f>
        <v>981.096533890524</v>
      </c>
      <c r="EX242" s="0" t="n">
        <f aca="false">BC242+CB242+DA242+DZ242</f>
        <v>977.983223434841</v>
      </c>
      <c r="EY242" s="0" t="n">
        <f aca="false">BD242+CC242+DB242+EA242</f>
        <v>975.044641007575</v>
      </c>
      <c r="EZ242" s="0" t="n">
        <f aca="false">BE242+CD242+DC242+EB242</f>
        <v>972.541083549809</v>
      </c>
      <c r="FA242" s="0" t="n">
        <f aca="false">BF242+CE242+DD242+EC242</f>
        <v>970.711580959017</v>
      </c>
      <c r="FB242" s="0" t="n">
        <f aca="false">BG242+CF242+DE242+ED242</f>
        <v>2410.75173922039</v>
      </c>
      <c r="FC242" s="0" t="n">
        <f aca="false">BH242+CG242+DF242+EE242</f>
        <v>2415.48360881523</v>
      </c>
      <c r="FD242" s="0" t="n">
        <f aca="false">BI242+CH242+DG242+EF242</f>
        <v>2415.48360881523</v>
      </c>
      <c r="FE242" s="0" t="n">
        <f aca="false">BJ242+CI242+DH242+EG242</f>
        <v>1658.22494067305</v>
      </c>
      <c r="FF242" s="0" t="n">
        <f aca="false">BK242+CJ242+DI242+EH242</f>
        <v>1673.55866505747</v>
      </c>
      <c r="FG242" s="0" t="n">
        <f aca="false">BL242+CK242+DJ242+EI242</f>
        <v>1684.71046460977</v>
      </c>
      <c r="FH242" s="0" t="n">
        <f aca="false">BM242+CL242+DK242+EJ242</f>
        <v>1690.28636438592</v>
      </c>
      <c r="FI242" s="0" t="n">
        <f aca="false">BN242+CM242+DL242+EK242</f>
        <v>1691.68033932995</v>
      </c>
      <c r="FJ242" s="0" t="n">
        <f aca="false">BO242+CN242+DM242+EL242</f>
        <v>1690.28636438592</v>
      </c>
      <c r="FK242" s="0" t="n">
        <f aca="false">BP242+CO242+DN242+EM242</f>
        <v>1687.49841449784</v>
      </c>
      <c r="FL242" s="0" t="n">
        <f aca="false">BQ242+CP242+DO242+EN242</f>
        <v>1683.31648966573</v>
      </c>
      <c r="FM242" s="0" t="n">
        <f aca="false">BR242+CQ242+DP242+EO242</f>
        <v>2472.67620573151</v>
      </c>
      <c r="FN242" s="0" t="n">
        <f aca="false">BS242+CR242+DQ242+EP242</f>
        <v>2468.87244380594</v>
      </c>
      <c r="FO242" s="0" t="n">
        <f aca="false">BT242+CS242+DR242+EQ242</f>
        <v>2448.16819533889</v>
      </c>
      <c r="FP242" s="0" t="n">
        <f aca="false">BU242+CT242+DS242+ER242</f>
        <v>999.99732830302</v>
      </c>
      <c r="FQ242" s="0" t="n">
        <f aca="false">BV242+CU242+DT242+ES242</f>
        <v>985.125331001729</v>
      </c>
      <c r="FR242" s="0" t="n">
        <f aca="false">BW242+CV242+DU242+ET242</f>
        <v>995.218762280763</v>
      </c>
      <c r="FS242" s="0" t="n">
        <f aca="false">BX242+CW242+DV242+EU242</f>
        <v>991.774827919255</v>
      </c>
      <c r="FT242" s="0" t="n">
        <f aca="false">BY242+CX242+DW242+EV242</f>
        <v>988.131346394483</v>
      </c>
      <c r="FU242" s="0" t="n">
        <f aca="false">AM242*'Dist Horaria'!$H$10</f>
        <v>0.540857518704106</v>
      </c>
      <c r="FV242" s="0" t="n">
        <f aca="false">AM242*'Dist Horaria'!$I$10</f>
        <v>0.506182946838306</v>
      </c>
      <c r="FW242" s="0" t="n">
        <f aca="false">AM242*'Dist Horaria'!$J$10</f>
        <v>0.503991634656132</v>
      </c>
      <c r="FX242" s="0" t="n">
        <f aca="false">AM242*'Dist Horaria'!$K$10</f>
        <v>0.489497008439032</v>
      </c>
      <c r="FY242" s="0" t="n">
        <f aca="false">AM242*'Dist Horaria'!$L$10</f>
        <v>0.489692897337745</v>
      </c>
      <c r="FZ242" s="0" t="n">
        <f aca="false">AM242*'Dist Horaria'!$M$10</f>
        <v>0.523991552306569</v>
      </c>
      <c r="GA242" s="0" t="n">
        <f aca="false">AM242*'Dist Horaria'!$N$10</f>
        <v>0.495717667151612</v>
      </c>
      <c r="GB242" s="0" t="n">
        <f aca="false">AM242*'Dist Horaria'!$O$10</f>
        <v>0.487256690141367</v>
      </c>
      <c r="GC242" s="0" t="n">
        <f aca="false">AM242*'Dist Horaria'!$P$10</f>
        <v>0.494817798286799</v>
      </c>
      <c r="GD242" s="0" t="n">
        <f aca="false">AM242*'Dist Horaria'!$Q$10</f>
        <v>0.447793414190739</v>
      </c>
      <c r="GE242" s="0" t="n">
        <f aca="false">AM242*'Dist Horaria'!$R$10</f>
        <v>0.546375214174974</v>
      </c>
      <c r="GF242" s="0" t="n">
        <f aca="false">AM242*'Dist Horaria'!$S$10</f>
        <v>0.466625657772621</v>
      </c>
      <c r="GG242" s="0" t="n">
        <f aca="false">AR242*'Dist Horaria'!$H$10</f>
        <v>0.565752590733143</v>
      </c>
      <c r="GH242" s="0" t="n">
        <f aca="false">AR242*'Dist Horaria'!$I$10</f>
        <v>0.529481986762171</v>
      </c>
      <c r="GI242" s="0" t="n">
        <f aca="false">AR242*'Dist Horaria'!$J$10</f>
        <v>0.527189810909388</v>
      </c>
      <c r="GJ242" s="0" t="n">
        <f aca="false">AR242*'Dist Horaria'!$K$10</f>
        <v>0.512028013115246</v>
      </c>
      <c r="GK242" s="0" t="n">
        <f aca="false">AR242*'Dist Horaria'!$L$10</f>
        <v>0.512232918562818</v>
      </c>
      <c r="GL242" s="0" t="n">
        <f aca="false">AR242*'Dist Horaria'!$M$10</f>
        <v>0.548110302598761</v>
      </c>
      <c r="GM242" s="0" t="n">
        <f aca="false">AR242*'Dist Horaria'!$N$10</f>
        <v>0.518535001852579</v>
      </c>
      <c r="GN242" s="0" t="n">
        <f aca="false">AR242*'Dist Horaria'!$O$10</f>
        <v>0.5096845754498</v>
      </c>
      <c r="GO242" s="0" t="n">
        <f aca="false">AR242*'Dist Horaria'!$P$10</f>
        <v>0.51759371302145</v>
      </c>
      <c r="GP242" s="0" t="n">
        <f aca="false">AR242*'Dist Horaria'!$Q$10</f>
        <v>0.468404848653399</v>
      </c>
      <c r="GQ242" s="0" t="n">
        <f aca="false">AR242*'Dist Horaria'!$R$10</f>
        <v>0.571524259610003</v>
      </c>
      <c r="GR242" s="0" t="n">
        <f aca="false">AR242*'Dist Horaria'!$S$10</f>
        <v>0.488103919531244</v>
      </c>
      <c r="GS242" s="0" t="n">
        <f aca="false">AW242*'Dist Horaria'!$H$10</f>
        <v>0.0327972516367039</v>
      </c>
      <c r="GT242" s="0" t="n">
        <f aca="false">AW242*'Dist Horaria'!$I$10</f>
        <v>0.0306946079282418</v>
      </c>
      <c r="GU242" s="0" t="n">
        <f aca="false">AW242*'Dist Horaria'!$J$10</f>
        <v>0.0305617281686602</v>
      </c>
      <c r="GV242" s="0" t="n">
        <f aca="false">AW242*'Dist Horaria'!$K$10</f>
        <v>0.0296827833689998</v>
      </c>
      <c r="GW242" s="0" t="n">
        <f aca="false">AW242*'Dist Horaria'!$L$10</f>
        <v>0.0296946619456706</v>
      </c>
      <c r="GX242" s="0" t="n">
        <f aca="false">AW242*'Dist Horaria'!$M$10</f>
        <v>0.0317745102955803</v>
      </c>
      <c r="GY242" s="0" t="n">
        <f aca="false">AW242*'Dist Horaria'!$N$10</f>
        <v>0.0300600001073958</v>
      </c>
      <c r="GZ242" s="0" t="n">
        <f aca="false">AW242*'Dist Horaria'!$O$10</f>
        <v>0.0295469319101333</v>
      </c>
      <c r="HA242" s="0" t="n">
        <f aca="false">AW242*'Dist Horaria'!$P$10</f>
        <v>0.0300054326389246</v>
      </c>
      <c r="HB242" s="0" t="n">
        <f aca="false">AW242*'Dist Horaria'!$Q$10</f>
        <v>0.0271539042697623</v>
      </c>
      <c r="HC242" s="0" t="n">
        <f aca="false">AW242*'Dist Horaria'!$R$10</f>
        <v>0.0331318411368118</v>
      </c>
      <c r="HD242" s="0" t="n">
        <f aca="false">AW242*'Dist Horaria'!$S$10</f>
        <v>0.0282958793931156</v>
      </c>
    </row>
    <row r="243" customFormat="false" ht="13.8" hidden="false" customHeight="false" outlineLevel="0" collapsed="false">
      <c r="A243" s="0" t="n">
        <v>4.68740422470139</v>
      </c>
      <c r="B243" s="0" t="n">
        <v>-74.0445296864552</v>
      </c>
      <c r="C243" s="0" t="n">
        <v>35</v>
      </c>
      <c r="D243" s="0" t="n">
        <v>34</v>
      </c>
      <c r="E243" s="0" t="n">
        <v>2441</v>
      </c>
      <c r="F243" s="0" t="n">
        <v>147</v>
      </c>
      <c r="G243" s="0" t="s">
        <v>1205</v>
      </c>
      <c r="H243" s="1" t="n">
        <v>40819</v>
      </c>
      <c r="I243" s="0" t="s">
        <v>1275</v>
      </c>
      <c r="J243" s="0" t="s">
        <v>1276</v>
      </c>
      <c r="L243" s="0" t="s">
        <v>1277</v>
      </c>
      <c r="M243" s="0" t="s">
        <v>1278</v>
      </c>
      <c r="N243" s="0" t="n">
        <v>12</v>
      </c>
      <c r="O243" s="0" t="s">
        <v>247</v>
      </c>
      <c r="P243" s="0" t="s">
        <v>85</v>
      </c>
      <c r="Q243" s="0" t="s">
        <v>86</v>
      </c>
      <c r="R243" s="0" t="n">
        <v>30</v>
      </c>
      <c r="S243" s="0" t="n">
        <v>365</v>
      </c>
      <c r="T243" s="0" t="n">
        <v>24</v>
      </c>
      <c r="U243" s="0" t="n">
        <v>3</v>
      </c>
      <c r="V243" s="0" t="n">
        <v>100000</v>
      </c>
      <c r="W243" s="0" t="n">
        <f aca="false">V243*12</f>
        <v>1200000</v>
      </c>
      <c r="X243" s="0" t="n">
        <v>1</v>
      </c>
      <c r="Y243" s="0" t="s">
        <v>176</v>
      </c>
      <c r="Z243" s="0" t="n">
        <v>19783</v>
      </c>
      <c r="AB243" s="0" t="n">
        <v>0.005</v>
      </c>
      <c r="AC243" s="0" t="n">
        <v>1</v>
      </c>
      <c r="AD243" s="0" t="n">
        <v>4833.93370846208</v>
      </c>
      <c r="AE243" s="0" t="n">
        <v>2.19460590364178</v>
      </c>
      <c r="AF243" s="0" t="n">
        <f aca="false">AE243/S243</f>
        <v>0.00601261891408708</v>
      </c>
      <c r="AG243" s="0" t="n">
        <f aca="false">AE243*EXP(AB243*AC243)</f>
        <v>2.20560641151195</v>
      </c>
      <c r="AH243" s="0" t="n">
        <f aca="false">AG243/S243</f>
        <v>0.00604275729181356</v>
      </c>
      <c r="AI243" s="0" t="s">
        <v>90</v>
      </c>
      <c r="AJ243" s="0" t="n">
        <f aca="false">IF(AI243="A",'FE DISTRIBUCIÓN'!$C$2,'FE DISTRIBUCIÓN'!$C$3)</f>
        <v>4.994E-006</v>
      </c>
      <c r="AK243" s="0" t="n">
        <f aca="false">W243*AJ243</f>
        <v>5.9928</v>
      </c>
      <c r="AL243" s="0" t="n">
        <f aca="false">AK243/365</f>
        <v>0.0164186301369863</v>
      </c>
      <c r="AM243" s="0" t="n">
        <f aca="false">AK243*EXP(AB243*AC243)</f>
        <v>6.02283903500622</v>
      </c>
      <c r="AN243" s="0" t="n">
        <f aca="false">AM243/365</f>
        <v>0.0165009288630307</v>
      </c>
      <c r="AO243" s="0" t="n">
        <v>5.223868284E-006</v>
      </c>
      <c r="AP243" s="0" t="n">
        <f aca="false">AO243*W243</f>
        <v>6.2686419408</v>
      </c>
      <c r="AQ243" s="0" t="n">
        <f aca="false">AP243/365</f>
        <v>0.0171743614816438</v>
      </c>
      <c r="AR243" s="0" t="n">
        <f aca="false">AP243*EXP(AB243*AC243)</f>
        <v>6.30006363928838</v>
      </c>
      <c r="AS243" s="0" t="n">
        <f aca="false">AR243/365</f>
        <v>0.0172604483268175</v>
      </c>
      <c r="AT243" s="0" t="n">
        <v>3.02832944E-007</v>
      </c>
      <c r="AU243" s="0" t="n">
        <f aca="false">AT243*W243</f>
        <v>0.3633995328</v>
      </c>
      <c r="AV243" s="0" t="n">
        <f aca="false">AU243/365</f>
        <v>0.000995615158356164</v>
      </c>
      <c r="AW243" s="0" t="n">
        <f aca="false">AU243*EXP(AB243*AC243)</f>
        <v>0.365221080538456</v>
      </c>
      <c r="AX243" s="0" t="n">
        <f aca="false">AW243/365</f>
        <v>0.00100060570010536</v>
      </c>
      <c r="AY243" s="0" t="n">
        <f aca="false">AW243+AR243+AM243+AG243</f>
        <v>14.893730166345</v>
      </c>
      <c r="AZ243" s="0" t="n">
        <f aca="false">AH243+AN243+AS243+AX243</f>
        <v>0.0408047401817671</v>
      </c>
      <c r="BA243" s="0" t="n">
        <f aca="false">AH243*1000000</f>
        <v>6042.75729181356</v>
      </c>
      <c r="BB243" s="0" t="n">
        <f aca="false">BA243*'Dist Horaria'!$H$3</f>
        <v>210.557107061821</v>
      </c>
      <c r="BC243" s="0" t="n">
        <f aca="false">BA243*'Dist Horaria'!$I$3</f>
        <v>204.924507324377</v>
      </c>
      <c r="BD243" s="0" t="n">
        <f aca="false">BA243*'Dist Horaria'!$J$3</f>
        <v>199.608025449571</v>
      </c>
      <c r="BE243" s="0" t="n">
        <f aca="false">BA243*'Dist Horaria'!$K$3</f>
        <v>195.078590534544</v>
      </c>
      <c r="BF243" s="0" t="n">
        <f aca="false">BA243*'Dist Horaria'!$L$3</f>
        <v>191.768655351646</v>
      </c>
      <c r="BG243" s="0" t="n">
        <f aca="false">BA243*'Dist Horaria'!$M$3</f>
        <v>189.684836042328</v>
      </c>
      <c r="BH243" s="0" t="n">
        <f aca="false">BA243*'Dist Horaria'!$N$3</f>
        <v>198.245732174249</v>
      </c>
      <c r="BI243" s="0" t="n">
        <f aca="false">BA243*'Dist Horaria'!$O$3</f>
        <v>198.245732174249</v>
      </c>
      <c r="BJ243" s="0" t="n">
        <f aca="false">BA243*'Dist Horaria'!$P$3</f>
        <v>262.285793086796</v>
      </c>
      <c r="BK243" s="0" t="n">
        <f aca="false">BA243*'Dist Horaria'!$Q$3</f>
        <v>290.027559663284</v>
      </c>
      <c r="BL243" s="0" t="n">
        <f aca="false">BA243*'Dist Horaria'!$R$3</f>
        <v>310.20338990073</v>
      </c>
      <c r="BM243" s="0" t="n">
        <f aca="false">BA243*'Dist Horaria'!$S$3</f>
        <v>320.291305019453</v>
      </c>
      <c r="BN243" s="0" t="n">
        <f aca="false">BA243*'Dist Horaria'!$T$3</f>
        <v>322.813283799134</v>
      </c>
      <c r="BO243" s="0" t="n">
        <f aca="false">BA243*'Dist Horaria'!$U$3</f>
        <v>320.291305019453</v>
      </c>
      <c r="BP243" s="0" t="n">
        <f aca="false">BA243*'Dist Horaria'!$V$3</f>
        <v>315.247347460091</v>
      </c>
      <c r="BQ243" s="0" t="n">
        <f aca="false">BA243*'Dist Horaria'!$W$3</f>
        <v>307.681411121049</v>
      </c>
      <c r="BR243" s="0" t="n">
        <f aca="false">BA243*'Dist Horaria'!$X$3</f>
        <v>301.71855024364</v>
      </c>
      <c r="BS243" s="0" t="n">
        <f aca="false">BA243*'Dist Horaria'!$Y$3</f>
        <v>294.836786048185</v>
      </c>
      <c r="BT243" s="0" t="n">
        <f aca="false">BA243*'Dist Horaria'!$Z$3</f>
        <v>257.378669956152</v>
      </c>
      <c r="BU243" s="0" t="n">
        <f aca="false">BA243*'Dist Horaria'!$AA$3</f>
        <v>244.752414969837</v>
      </c>
      <c r="BV243" s="0" t="n">
        <f aca="false">BA243*'Dist Horaria'!$AB$3</f>
        <v>217.846004803891</v>
      </c>
      <c r="BW243" s="0" t="n">
        <f aca="false">BA243*'Dist Horaria'!$AC$3</f>
        <v>236.107035684519</v>
      </c>
      <c r="BX243" s="0" t="n">
        <f aca="false">BA243*'Dist Horaria'!$AD$3</f>
        <v>229.87627134009</v>
      </c>
      <c r="BY243" s="0" t="n">
        <f aca="false">BA243*'Dist Horaria'!$AE$3</f>
        <v>223.284486366524</v>
      </c>
      <c r="BZ243" s="0" t="n">
        <f aca="false">AN243*1000000</f>
        <v>16500.9288630307</v>
      </c>
      <c r="CA243" s="0" t="n">
        <f aca="false">BZ243*'Dist Horaria'!$H$6</f>
        <v>412.523221575768</v>
      </c>
      <c r="CB243" s="0" t="n">
        <f aca="false">BZ243*'Dist Horaria'!$I$6</f>
        <v>412.523221575768</v>
      </c>
      <c r="CC243" s="0" t="n">
        <f aca="false">BZ243*'Dist Horaria'!$J$6</f>
        <v>412.523221575768</v>
      </c>
      <c r="CD243" s="0" t="n">
        <f aca="false">BZ243*'Dist Horaria'!$K$6</f>
        <v>412.523221575768</v>
      </c>
      <c r="CE243" s="0" t="n">
        <f aca="false">BZ243*'Dist Horaria'!$L$6</f>
        <v>412.523221575768</v>
      </c>
      <c r="CF243" s="0" t="n">
        <f aca="false">BZ243*'Dist Horaria'!$M$6</f>
        <v>1100.06192420205</v>
      </c>
      <c r="CG243" s="0" t="n">
        <f aca="false">BZ243*'Dist Horaria'!$N$6</f>
        <v>1100.06192420205</v>
      </c>
      <c r="CH243" s="0" t="n">
        <f aca="false">BZ243*'Dist Horaria'!$O$6</f>
        <v>1100.06192420205</v>
      </c>
      <c r="CI243" s="0" t="n">
        <f aca="false">BZ243*'Dist Horaria'!$P$6</f>
        <v>721.915637757595</v>
      </c>
      <c r="CJ243" s="0" t="n">
        <f aca="false">BZ243*'Dist Horaria'!$Q$6</f>
        <v>721.915637757595</v>
      </c>
      <c r="CK243" s="0" t="n">
        <f aca="false">BZ243*'Dist Horaria'!$R$6</f>
        <v>721.915637757595</v>
      </c>
      <c r="CL243" s="0" t="n">
        <f aca="false">BZ243*'Dist Horaria'!$S$6</f>
        <v>721.915637757595</v>
      </c>
      <c r="CM243" s="0" t="n">
        <f aca="false">BZ243*'Dist Horaria'!$T$6</f>
        <v>721.915637757595</v>
      </c>
      <c r="CN243" s="0" t="n">
        <f aca="false">BZ243*'Dist Horaria'!$U$6</f>
        <v>721.915637757595</v>
      </c>
      <c r="CO243" s="0" t="n">
        <f aca="false">BZ243*'Dist Horaria'!$V$6</f>
        <v>721.915637757595</v>
      </c>
      <c r="CP243" s="0" t="n">
        <f aca="false">BZ243*'Dist Horaria'!$W$6</f>
        <v>721.915637757595</v>
      </c>
      <c r="CQ243" s="0" t="n">
        <f aca="false">BZ243*'Dist Horaria'!$X$6</f>
        <v>1100.06192420205</v>
      </c>
      <c r="CR243" s="0" t="n">
        <f aca="false">BZ243*'Dist Horaria'!$Y$6</f>
        <v>1100.06192420205</v>
      </c>
      <c r="CS243" s="0" t="n">
        <f aca="false">BZ243*'Dist Horaria'!$Z$6</f>
        <v>1100.06192420205</v>
      </c>
      <c r="CT243" s="0" t="n">
        <f aca="false">BZ243*'Dist Horaria'!$AA$6</f>
        <v>412.523221575768</v>
      </c>
      <c r="CU243" s="0" t="n">
        <f aca="false">BZ243*'Dist Horaria'!$AB$6</f>
        <v>412.523221575768</v>
      </c>
      <c r="CV243" s="0" t="n">
        <f aca="false">BZ243*'Dist Horaria'!$AC$6</f>
        <v>412.523221575768</v>
      </c>
      <c r="CW243" s="0" t="n">
        <f aca="false">BZ243*'Dist Horaria'!$AD$6</f>
        <v>412.523221575768</v>
      </c>
      <c r="CX243" s="0" t="n">
        <f aca="false">BZ243*'Dist Horaria'!$AE$6</f>
        <v>412.523221575768</v>
      </c>
      <c r="CY243" s="0" t="n">
        <f aca="false">AS243*1000000</f>
        <v>17260.4483268175</v>
      </c>
      <c r="CZ243" s="0" t="n">
        <f aca="false">CY243*'Dist Horaria'!$H$6</f>
        <v>431.511208170437</v>
      </c>
      <c r="DA243" s="0" t="n">
        <f aca="false">CY243*'Dist Horaria'!$I$6</f>
        <v>431.511208170437</v>
      </c>
      <c r="DB243" s="0" t="n">
        <f aca="false">CY243*'Dist Horaria'!$J$6</f>
        <v>431.511208170437</v>
      </c>
      <c r="DC243" s="0" t="n">
        <f aca="false">CY243*'Dist Horaria'!$K$6</f>
        <v>431.511208170437</v>
      </c>
      <c r="DD243" s="0" t="n">
        <f aca="false">CY243*'Dist Horaria'!$L$6</f>
        <v>431.511208170437</v>
      </c>
      <c r="DE243" s="0" t="n">
        <f aca="false">CY243*'Dist Horaria'!$M$6</f>
        <v>1150.69655512117</v>
      </c>
      <c r="DF243" s="0" t="n">
        <f aca="false">CY243*'Dist Horaria'!$N$6</f>
        <v>1150.69655512117</v>
      </c>
      <c r="DG243" s="0" t="n">
        <f aca="false">CY243*'Dist Horaria'!$O$6</f>
        <v>1150.69655512117</v>
      </c>
      <c r="DH243" s="0" t="n">
        <f aca="false">CY243*'Dist Horaria'!$P$6</f>
        <v>755.144614298264</v>
      </c>
      <c r="DI243" s="0" t="n">
        <f aca="false">CY243*'Dist Horaria'!$Q$6</f>
        <v>755.144614298264</v>
      </c>
      <c r="DJ243" s="0" t="n">
        <f aca="false">CY243*'Dist Horaria'!$R$6</f>
        <v>755.144614298264</v>
      </c>
      <c r="DK243" s="0" t="n">
        <f aca="false">CY243*'Dist Horaria'!$S$6</f>
        <v>755.144614298264</v>
      </c>
      <c r="DL243" s="0" t="n">
        <f aca="false">CY243*'Dist Horaria'!$T$6</f>
        <v>755.144614298264</v>
      </c>
      <c r="DM243" s="0" t="n">
        <f aca="false">CY243*'Dist Horaria'!$U$6</f>
        <v>755.144614298264</v>
      </c>
      <c r="DN243" s="0" t="n">
        <f aca="false">CY243*'Dist Horaria'!$V$6</f>
        <v>755.144614298264</v>
      </c>
      <c r="DO243" s="0" t="n">
        <f aca="false">CY243*'Dist Horaria'!$W$6</f>
        <v>755.144614298264</v>
      </c>
      <c r="DP243" s="0" t="n">
        <f aca="false">CY243*'Dist Horaria'!$X$6</f>
        <v>1150.69655512117</v>
      </c>
      <c r="DQ243" s="0" t="n">
        <f aca="false">CY243*'Dist Horaria'!$Y$6</f>
        <v>1150.69655512117</v>
      </c>
      <c r="DR243" s="0" t="n">
        <f aca="false">CY243*'Dist Horaria'!$Z$6</f>
        <v>1150.69655512117</v>
      </c>
      <c r="DS243" s="0" t="n">
        <f aca="false">CY243*'Dist Horaria'!$AA$6</f>
        <v>431.511208170437</v>
      </c>
      <c r="DT243" s="0" t="n">
        <f aca="false">CY243*'Dist Horaria'!$AB$6</f>
        <v>431.511208170437</v>
      </c>
      <c r="DU243" s="0" t="n">
        <f aca="false">CY243*'Dist Horaria'!$AC$6</f>
        <v>431.511208170437</v>
      </c>
      <c r="DV243" s="0" t="n">
        <f aca="false">CY243*'Dist Horaria'!$AD$6</f>
        <v>431.511208170437</v>
      </c>
      <c r="DW243" s="0" t="n">
        <f aca="false">CY243*'Dist Horaria'!$AE$6</f>
        <v>431.511208170437</v>
      </c>
      <c r="DX243" s="0" t="n">
        <f aca="false">AX243*1000000</f>
        <v>1000.60570010536</v>
      </c>
      <c r="DY243" s="0" t="n">
        <f aca="false">DX243*'Dist Horaria'!$H$6</f>
        <v>25.015142502634</v>
      </c>
      <c r="DZ243" s="0" t="n">
        <f aca="false">DX243*'Dist Horaria'!$I$6</f>
        <v>25.015142502634</v>
      </c>
      <c r="EA243" s="0" t="n">
        <f aca="false">DX243*'Dist Horaria'!$J$6</f>
        <v>25.015142502634</v>
      </c>
      <c r="EB243" s="0" t="n">
        <f aca="false">DX243*'Dist Horaria'!$K$6</f>
        <v>25.015142502634</v>
      </c>
      <c r="EC243" s="0" t="n">
        <f aca="false">DX243*'Dist Horaria'!$L$6</f>
        <v>25.015142502634</v>
      </c>
      <c r="ED243" s="0" t="n">
        <f aca="false">DX243*'Dist Horaria'!$M$6</f>
        <v>66.7070466736907</v>
      </c>
      <c r="EE243" s="0" t="n">
        <f aca="false">DX243*'Dist Horaria'!$N$6</f>
        <v>66.7070466736907</v>
      </c>
      <c r="EF243" s="0" t="n">
        <f aca="false">DX243*'Dist Horaria'!$O$6</f>
        <v>66.7070466736907</v>
      </c>
      <c r="EG243" s="0" t="n">
        <f aca="false">DX243*'Dist Horaria'!$P$6</f>
        <v>43.7764993796095</v>
      </c>
      <c r="EH243" s="0" t="n">
        <f aca="false">DX243*'Dist Horaria'!$Q$6</f>
        <v>43.7764993796095</v>
      </c>
      <c r="EI243" s="0" t="n">
        <f aca="false">DX243*'Dist Horaria'!$R$6</f>
        <v>43.7764993796095</v>
      </c>
      <c r="EJ243" s="0" t="n">
        <f aca="false">DX243*'Dist Horaria'!$S$6</f>
        <v>43.7764993796095</v>
      </c>
      <c r="EK243" s="0" t="n">
        <f aca="false">DX243*'Dist Horaria'!$T$6</f>
        <v>43.7764993796095</v>
      </c>
      <c r="EL243" s="0" t="n">
        <f aca="false">DX243*'Dist Horaria'!$U$6</f>
        <v>43.7764993796095</v>
      </c>
      <c r="EM243" s="0" t="n">
        <f aca="false">DX243*'Dist Horaria'!$V$6</f>
        <v>43.7764993796095</v>
      </c>
      <c r="EN243" s="0" t="n">
        <f aca="false">DX243*'Dist Horaria'!$W$6</f>
        <v>43.7764993796095</v>
      </c>
      <c r="EO243" s="0" t="n">
        <f aca="false">DX243*'Dist Horaria'!$X$6</f>
        <v>66.7070466736907</v>
      </c>
      <c r="EP243" s="0" t="n">
        <f aca="false">DX243*'Dist Horaria'!$Y$6</f>
        <v>66.7070466736907</v>
      </c>
      <c r="EQ243" s="0" t="n">
        <f aca="false">DX243*'Dist Horaria'!$Z$6</f>
        <v>66.7070466736907</v>
      </c>
      <c r="ER243" s="0" t="n">
        <f aca="false">DX243*'Dist Horaria'!$AA$6</f>
        <v>25.015142502634</v>
      </c>
      <c r="ES243" s="0" t="n">
        <f aca="false">DX243*'Dist Horaria'!$AB$6</f>
        <v>25.015142502634</v>
      </c>
      <c r="ET243" s="0" t="n">
        <f aca="false">DX243*'Dist Horaria'!$AC$6</f>
        <v>25.015142502634</v>
      </c>
      <c r="EU243" s="0" t="n">
        <f aca="false">DX243*'Dist Horaria'!$AD$6</f>
        <v>25.015142502634</v>
      </c>
      <c r="EV243" s="0" t="n">
        <f aca="false">DX243*'Dist Horaria'!$AE$6</f>
        <v>25.015142502634</v>
      </c>
      <c r="EW243" s="0" t="n">
        <f aca="false">BB243+CA243+CZ243+DY243</f>
        <v>1079.60667931066</v>
      </c>
      <c r="EX243" s="0" t="n">
        <f aca="false">BC243+CB243+DA243+DZ243</f>
        <v>1073.97407957322</v>
      </c>
      <c r="EY243" s="0" t="n">
        <f aca="false">BD243+CC243+DB243+EA243</f>
        <v>1068.65759769841</v>
      </c>
      <c r="EZ243" s="0" t="n">
        <f aca="false">BE243+CD243+DC243+EB243</f>
        <v>1064.12816278338</v>
      </c>
      <c r="FA243" s="0" t="n">
        <f aca="false">BF243+CE243+DD243+EC243</f>
        <v>1060.81822760048</v>
      </c>
      <c r="FB243" s="0" t="n">
        <f aca="false">BG243+CF243+DE243+ED243</f>
        <v>2507.15036203923</v>
      </c>
      <c r="FC243" s="0" t="n">
        <f aca="false">BH243+CG243+DF243+EE243</f>
        <v>2515.71125817115</v>
      </c>
      <c r="FD243" s="0" t="n">
        <f aca="false">BI243+CH243+DG243+EF243</f>
        <v>2515.71125817115</v>
      </c>
      <c r="FE243" s="0" t="n">
        <f aca="false">BJ243+CI243+DH243+EG243</f>
        <v>1783.12254452226</v>
      </c>
      <c r="FF243" s="0" t="n">
        <f aca="false">BK243+CJ243+DI243+EH243</f>
        <v>1810.86431109875</v>
      </c>
      <c r="FG243" s="0" t="n">
        <f aca="false">BL243+CK243+DJ243+EI243</f>
        <v>1831.0401413362</v>
      </c>
      <c r="FH243" s="0" t="n">
        <f aca="false">BM243+CL243+DK243+EJ243</f>
        <v>1841.12805645492</v>
      </c>
      <c r="FI243" s="0" t="n">
        <f aca="false">BN243+CM243+DL243+EK243</f>
        <v>1843.6500352346</v>
      </c>
      <c r="FJ243" s="0" t="n">
        <f aca="false">BO243+CN243+DM243+EL243</f>
        <v>1841.12805645492</v>
      </c>
      <c r="FK243" s="0" t="n">
        <f aca="false">BP243+CO243+DN243+EM243</f>
        <v>1836.08409889556</v>
      </c>
      <c r="FL243" s="0" t="n">
        <f aca="false">BQ243+CP243+DO243+EN243</f>
        <v>1828.51816255652</v>
      </c>
      <c r="FM243" s="0" t="n">
        <f aca="false">BR243+CQ243+DP243+EO243</f>
        <v>2619.18407624055</v>
      </c>
      <c r="FN243" s="0" t="n">
        <f aca="false">BS243+CR243+DQ243+EP243</f>
        <v>2612.30231204509</v>
      </c>
      <c r="FO243" s="0" t="n">
        <f aca="false">BT243+CS243+DR243+EQ243</f>
        <v>2574.84419595306</v>
      </c>
      <c r="FP243" s="0" t="n">
        <f aca="false">BU243+CT243+DS243+ER243</f>
        <v>1113.80198721868</v>
      </c>
      <c r="FQ243" s="0" t="n">
        <f aca="false">BV243+CU243+DT243+ES243</f>
        <v>1086.89557705273</v>
      </c>
      <c r="FR243" s="0" t="n">
        <f aca="false">BW243+CV243+DU243+ET243</f>
        <v>1105.15660793336</v>
      </c>
      <c r="FS243" s="0" t="n">
        <f aca="false">BX243+CW243+DV243+EU243</f>
        <v>1098.92584358893</v>
      </c>
      <c r="FT243" s="0" t="n">
        <f aca="false">BY243+CX243+DW243+EV243</f>
        <v>1092.33405861536</v>
      </c>
      <c r="FU243" s="0" t="n">
        <f aca="false">AM243*'Dist Horaria'!$H$10</f>
        <v>0.543568578298574</v>
      </c>
      <c r="FV243" s="0" t="n">
        <f aca="false">AM243*'Dist Horaria'!$I$10</f>
        <v>0.508720199418006</v>
      </c>
      <c r="FW243" s="0" t="n">
        <f aca="false">AM243*'Dist Horaria'!$J$10</f>
        <v>0.506517903237809</v>
      </c>
      <c r="FX243" s="0" t="n">
        <f aca="false">AM243*'Dist Horaria'!$K$10</f>
        <v>0.491950622404447</v>
      </c>
      <c r="FY243" s="0" t="n">
        <f aca="false">AM243*'Dist Horaria'!$L$10</f>
        <v>0.49214749320035</v>
      </c>
      <c r="FZ243" s="0" t="n">
        <f aca="false">AM243*'Dist Horaria'!$M$10</f>
        <v>0.526618070892655</v>
      </c>
      <c r="GA243" s="0" t="n">
        <f aca="false">AM243*'Dist Horaria'!$N$10</f>
        <v>0.498202462298583</v>
      </c>
      <c r="GB243" s="0" t="n">
        <f aca="false">AM243*'Dist Horaria'!$O$10</f>
        <v>0.489699074464583</v>
      </c>
      <c r="GC243" s="0" t="n">
        <f aca="false">AM243*'Dist Horaria'!$P$10</f>
        <v>0.497298082822315</v>
      </c>
      <c r="GD243" s="0" t="n">
        <f aca="false">AM243*'Dist Horaria'!$Q$10</f>
        <v>0.450037988020072</v>
      </c>
      <c r="GE243" s="0" t="n">
        <f aca="false">AM243*'Dist Horaria'!$R$10</f>
        <v>0.549113931333086</v>
      </c>
      <c r="GF243" s="0" t="n">
        <f aca="false">AM243*'Dist Horaria'!$S$10</f>
        <v>0.468964628615738</v>
      </c>
      <c r="GG243" s="0" t="n">
        <f aca="false">AR243*'Dist Horaria'!$H$10</f>
        <v>0.568588437395453</v>
      </c>
      <c r="GH243" s="0" t="n">
        <f aca="false">AR243*'Dist Horaria'!$I$10</f>
        <v>0.532136026265494</v>
      </c>
      <c r="GI243" s="0" t="n">
        <f aca="false">AR243*'Dist Horaria'!$J$10</f>
        <v>0.529832360833435</v>
      </c>
      <c r="GJ243" s="0" t="n">
        <f aca="false">AR243*'Dist Horaria'!$K$10</f>
        <v>0.514594564211584</v>
      </c>
      <c r="GK243" s="0" t="n">
        <f aca="false">AR243*'Dist Horaria'!$L$10</f>
        <v>0.514800496751986</v>
      </c>
      <c r="GL243" s="0" t="n">
        <f aca="false">AR243*'Dist Horaria'!$M$10</f>
        <v>0.55085771692379</v>
      </c>
      <c r="GM243" s="0" t="n">
        <f aca="false">AR243*'Dist Horaria'!$N$10</f>
        <v>0.521134169365694</v>
      </c>
      <c r="GN243" s="0" t="n">
        <f aca="false">AR243*'Dist Horaria'!$O$10</f>
        <v>0.512239380015957</v>
      </c>
      <c r="GO243" s="0" t="n">
        <f aca="false">AR243*'Dist Horaria'!$P$10</f>
        <v>0.520188162304665</v>
      </c>
      <c r="GP243" s="0" t="n">
        <f aca="false">AR243*'Dist Horaria'!$Q$10</f>
        <v>0.470752737727919</v>
      </c>
      <c r="GQ243" s="0" t="n">
        <f aca="false">AR243*'Dist Horaria'!$R$10</f>
        <v>0.574389036882952</v>
      </c>
      <c r="GR243" s="0" t="n">
        <f aca="false">AR243*'Dist Horaria'!$S$10</f>
        <v>0.490550550609449</v>
      </c>
      <c r="GS243" s="0" t="n">
        <f aca="false">AW243*'Dist Horaria'!$H$10</f>
        <v>0.0329616485446639</v>
      </c>
      <c r="GT243" s="0" t="n">
        <f aca="false">AW243*'Dist Horaria'!$I$10</f>
        <v>0.0308484652907533</v>
      </c>
      <c r="GU243" s="0" t="n">
        <f aca="false">AW243*'Dist Horaria'!$J$10</f>
        <v>0.0307149194686049</v>
      </c>
      <c r="GV243" s="0" t="n">
        <f aca="false">AW243*'Dist Horaria'!$K$10</f>
        <v>0.029831568939802</v>
      </c>
      <c r="GW243" s="0" t="n">
        <f aca="false">AW243*'Dist Horaria'!$L$10</f>
        <v>0.0298435070580861</v>
      </c>
      <c r="GX243" s="0" t="n">
        <f aca="false">AW243*'Dist Horaria'!$M$10</f>
        <v>0.0319337806912342</v>
      </c>
      <c r="GY243" s="0" t="n">
        <f aca="false">AW243*'Dist Horaria'!$N$10</f>
        <v>0.0302106764849678</v>
      </c>
      <c r="GZ243" s="0" t="n">
        <f aca="false">AW243*'Dist Horaria'!$O$10</f>
        <v>0.0296950365226642</v>
      </c>
      <c r="HA243" s="0" t="n">
        <f aca="false">AW243*'Dist Horaria'!$P$10</f>
        <v>0.0301558354959226</v>
      </c>
      <c r="HB243" s="0" t="n">
        <f aca="false">AW243*'Dist Horaria'!$Q$10</f>
        <v>0.0272900137813286</v>
      </c>
      <c r="HC243" s="0" t="n">
        <f aca="false">AW243*'Dist Horaria'!$R$10</f>
        <v>0.0332979151816204</v>
      </c>
      <c r="HD243" s="0" t="n">
        <f aca="false">AW243*'Dist Horaria'!$S$10</f>
        <v>0.0284377130788087</v>
      </c>
    </row>
    <row r="244" customFormat="false" ht="13.8" hidden="false" customHeight="false" outlineLevel="0" collapsed="false">
      <c r="A244" s="0" t="n">
        <v>4.68873878690351</v>
      </c>
      <c r="B244" s="0" t="n">
        <v>-74.0472693074875</v>
      </c>
      <c r="C244" s="0" t="n">
        <v>35</v>
      </c>
      <c r="D244" s="0" t="n">
        <v>34</v>
      </c>
      <c r="E244" s="0" t="n">
        <v>2441</v>
      </c>
      <c r="F244" s="0" t="n">
        <v>149</v>
      </c>
      <c r="G244" s="0" t="s">
        <v>1205</v>
      </c>
      <c r="H244" s="1" t="n">
        <v>40899</v>
      </c>
      <c r="I244" s="0" t="s">
        <v>1279</v>
      </c>
      <c r="J244" s="0" t="s">
        <v>1280</v>
      </c>
      <c r="L244" s="0" t="s">
        <v>1281</v>
      </c>
      <c r="M244" s="0" t="s">
        <v>1282</v>
      </c>
      <c r="N244" s="0" t="n">
        <v>15</v>
      </c>
      <c r="O244" s="0" t="s">
        <v>200</v>
      </c>
      <c r="P244" s="0" t="s">
        <v>85</v>
      </c>
      <c r="Q244" s="0" t="s">
        <v>86</v>
      </c>
      <c r="R244" s="0" t="n">
        <v>30</v>
      </c>
      <c r="S244" s="0" t="n">
        <v>365</v>
      </c>
      <c r="T244" s="0" t="n">
        <v>24</v>
      </c>
      <c r="V244" s="0" t="n">
        <v>90000</v>
      </c>
      <c r="W244" s="0" t="n">
        <f aca="false">V244*12</f>
        <v>1080000</v>
      </c>
      <c r="X244" s="0" t="n">
        <v>1</v>
      </c>
      <c r="Y244" s="0" t="s">
        <v>176</v>
      </c>
      <c r="Z244" s="0" t="n">
        <v>34104</v>
      </c>
      <c r="AB244" s="0" t="n">
        <v>0.005</v>
      </c>
      <c r="AC244" s="0" t="n">
        <v>1</v>
      </c>
      <c r="AD244" s="0" t="n">
        <v>5812.21765586666</v>
      </c>
      <c r="AE244" s="0" t="n">
        <v>2.63874681576346</v>
      </c>
      <c r="AF244" s="0" t="n">
        <f aca="false">AE244/S244</f>
        <v>0.00722944333085881</v>
      </c>
      <c r="AG244" s="0" t="n">
        <f aca="false">AE244*EXP(AB244*AC244)</f>
        <v>2.65197358922016</v>
      </c>
      <c r="AH244" s="0" t="n">
        <f aca="false">AG244/S244</f>
        <v>0.00726568106635659</v>
      </c>
      <c r="AI244" s="0" t="s">
        <v>90</v>
      </c>
      <c r="AJ244" s="0" t="n">
        <f aca="false">IF(AI244="A",'FE DISTRIBUCIÓN'!$C$2,'FE DISTRIBUCIÓN'!$C$3)</f>
        <v>4.994E-006</v>
      </c>
      <c r="AK244" s="0" t="n">
        <f aca="false">W244*AJ244</f>
        <v>5.39352</v>
      </c>
      <c r="AL244" s="0" t="n">
        <f aca="false">AK244/365</f>
        <v>0.0147767671232877</v>
      </c>
      <c r="AM244" s="0" t="n">
        <f aca="false">AK244*EXP(AB244*AC244)</f>
        <v>5.4205551315056</v>
      </c>
      <c r="AN244" s="0" t="n">
        <f aca="false">AM244/365</f>
        <v>0.0148508359767277</v>
      </c>
      <c r="AO244" s="0" t="n">
        <v>5.223868284E-006</v>
      </c>
      <c r="AP244" s="0" t="n">
        <f aca="false">AO244*W244</f>
        <v>5.64177774672</v>
      </c>
      <c r="AQ244" s="0" t="n">
        <f aca="false">AP244/365</f>
        <v>0.0154569253334795</v>
      </c>
      <c r="AR244" s="0" t="n">
        <f aca="false">AP244*EXP(AB244*AC244)</f>
        <v>5.67005727535954</v>
      </c>
      <c r="AS244" s="0" t="n">
        <f aca="false">AR244/365</f>
        <v>0.0155344034941357</v>
      </c>
      <c r="AT244" s="0" t="n">
        <v>3.02832944E-007</v>
      </c>
      <c r="AU244" s="0" t="n">
        <f aca="false">AT244*W244</f>
        <v>0.32705957952</v>
      </c>
      <c r="AV244" s="0" t="n">
        <f aca="false">AU244/365</f>
        <v>0.000896053642520548</v>
      </c>
      <c r="AW244" s="0" t="n">
        <f aca="false">AU244*EXP(AB244*AC244)</f>
        <v>0.328698972484611</v>
      </c>
      <c r="AX244" s="0" t="n">
        <f aca="false">AW244/365</f>
        <v>0.000900545130094824</v>
      </c>
      <c r="AY244" s="0" t="n">
        <f aca="false">AW244+AR244+AM244+AG244</f>
        <v>14.0712849685699</v>
      </c>
      <c r="AZ244" s="0" t="n">
        <f aca="false">AH244+AN244+AS244+AX244</f>
        <v>0.0385514656673148</v>
      </c>
      <c r="BA244" s="0" t="n">
        <f aca="false">AH244*1000000</f>
        <v>7265.68106635659</v>
      </c>
      <c r="BB244" s="0" t="n">
        <f aca="false">BA244*'Dist Horaria'!$H$3</f>
        <v>253.169325241383</v>
      </c>
      <c r="BC244" s="0" t="n">
        <f aca="false">BA244*'Dist Horaria'!$I$3</f>
        <v>246.396808774083</v>
      </c>
      <c r="BD244" s="0" t="n">
        <f aca="false">BA244*'Dist Horaria'!$J$3</f>
        <v>240.004385608298</v>
      </c>
      <c r="BE244" s="0" t="n">
        <f aca="false">BA244*'Dist Horaria'!$K$3</f>
        <v>234.558290735682</v>
      </c>
      <c r="BF244" s="0" t="n">
        <f aca="false">BA244*'Dist Horaria'!$L$3</f>
        <v>230.578496044634</v>
      </c>
      <c r="BG244" s="0" t="n">
        <f aca="false">BA244*'Dist Horaria'!$M$3</f>
        <v>228.07295664097</v>
      </c>
      <c r="BH244" s="0" t="n">
        <f aca="false">BA244*'Dist Horaria'!$N$3</f>
        <v>238.366393549483</v>
      </c>
      <c r="BI244" s="0" t="n">
        <f aca="false">BA244*'Dist Horaria'!$O$3</f>
        <v>238.366393549483</v>
      </c>
      <c r="BJ244" s="0" t="n">
        <f aca="false">BA244*'Dist Horaria'!$P$3</f>
        <v>315.366781880647</v>
      </c>
      <c r="BK244" s="0" t="n">
        <f aca="false">BA244*'Dist Horaria'!$Q$3</f>
        <v>348.722883810331</v>
      </c>
      <c r="BL244" s="0" t="n">
        <f aca="false">BA244*'Dist Horaria'!$R$3</f>
        <v>372.981867031919</v>
      </c>
      <c r="BM244" s="0" t="n">
        <f aca="false">BA244*'Dist Horaria'!$S$3</f>
        <v>385.111358642713</v>
      </c>
      <c r="BN244" s="0" t="n">
        <f aca="false">BA244*'Dist Horaria'!$T$3</f>
        <v>388.143731545412</v>
      </c>
      <c r="BO244" s="0" t="n">
        <f aca="false">BA244*'Dist Horaria'!$U$3</f>
        <v>385.111358642713</v>
      </c>
      <c r="BP244" s="0" t="n">
        <f aca="false">BA244*'Dist Horaria'!$V$3</f>
        <v>379.046612837316</v>
      </c>
      <c r="BQ244" s="0" t="n">
        <f aca="false">BA244*'Dist Horaria'!$W$3</f>
        <v>369.94949412922</v>
      </c>
      <c r="BR244" s="0" t="n">
        <f aca="false">BA244*'Dist Horaria'!$X$3</f>
        <v>362.77987878872</v>
      </c>
      <c r="BS244" s="0" t="n">
        <f aca="false">BA244*'Dist Horaria'!$Y$3</f>
        <v>354.505393913116</v>
      </c>
      <c r="BT244" s="0" t="n">
        <f aca="false">BA244*'Dist Horaria'!$Z$3</f>
        <v>309.466562841748</v>
      </c>
      <c r="BU244" s="0" t="n">
        <f aca="false">BA244*'Dist Horaria'!$AA$3</f>
        <v>294.285026108949</v>
      </c>
      <c r="BV244" s="0" t="n">
        <f aca="false">BA244*'Dist Horaria'!$AB$3</f>
        <v>261.933338714325</v>
      </c>
      <c r="BW244" s="0" t="n">
        <f aca="false">BA244*'Dist Horaria'!$AC$3</f>
        <v>283.890008478519</v>
      </c>
      <c r="BX244" s="0" t="n">
        <f aca="false">BA244*'Dist Horaria'!$AD$3</f>
        <v>276.398271786136</v>
      </c>
      <c r="BY244" s="0" t="n">
        <f aca="false">BA244*'Dist Horaria'!$AE$3</f>
        <v>268.472451674046</v>
      </c>
      <c r="BZ244" s="0" t="n">
        <f aca="false">AN244*1000000</f>
        <v>14850.8359767277</v>
      </c>
      <c r="CA244" s="0" t="n">
        <f aca="false">BZ244*'Dist Horaria'!$H$6</f>
        <v>371.270899418192</v>
      </c>
      <c r="CB244" s="0" t="n">
        <f aca="false">BZ244*'Dist Horaria'!$I$6</f>
        <v>371.270899418192</v>
      </c>
      <c r="CC244" s="0" t="n">
        <f aca="false">BZ244*'Dist Horaria'!$J$6</f>
        <v>371.270899418192</v>
      </c>
      <c r="CD244" s="0" t="n">
        <f aca="false">BZ244*'Dist Horaria'!$K$6</f>
        <v>371.270899418192</v>
      </c>
      <c r="CE244" s="0" t="n">
        <f aca="false">BZ244*'Dist Horaria'!$L$6</f>
        <v>371.270899418192</v>
      </c>
      <c r="CF244" s="0" t="n">
        <f aca="false">BZ244*'Dist Horaria'!$M$6</f>
        <v>990.055731781844</v>
      </c>
      <c r="CG244" s="0" t="n">
        <f aca="false">BZ244*'Dist Horaria'!$N$6</f>
        <v>990.055731781844</v>
      </c>
      <c r="CH244" s="0" t="n">
        <f aca="false">BZ244*'Dist Horaria'!$O$6</f>
        <v>990.055731781844</v>
      </c>
      <c r="CI244" s="0" t="n">
        <f aca="false">BZ244*'Dist Horaria'!$P$6</f>
        <v>649.724073981835</v>
      </c>
      <c r="CJ244" s="0" t="n">
        <f aca="false">BZ244*'Dist Horaria'!$Q$6</f>
        <v>649.724073981835</v>
      </c>
      <c r="CK244" s="0" t="n">
        <f aca="false">BZ244*'Dist Horaria'!$R$6</f>
        <v>649.724073981835</v>
      </c>
      <c r="CL244" s="0" t="n">
        <f aca="false">BZ244*'Dist Horaria'!$S$6</f>
        <v>649.724073981835</v>
      </c>
      <c r="CM244" s="0" t="n">
        <f aca="false">BZ244*'Dist Horaria'!$T$6</f>
        <v>649.724073981835</v>
      </c>
      <c r="CN244" s="0" t="n">
        <f aca="false">BZ244*'Dist Horaria'!$U$6</f>
        <v>649.724073981835</v>
      </c>
      <c r="CO244" s="0" t="n">
        <f aca="false">BZ244*'Dist Horaria'!$V$6</f>
        <v>649.724073981835</v>
      </c>
      <c r="CP244" s="0" t="n">
        <f aca="false">BZ244*'Dist Horaria'!$W$6</f>
        <v>649.724073981835</v>
      </c>
      <c r="CQ244" s="0" t="n">
        <f aca="false">BZ244*'Dist Horaria'!$X$6</f>
        <v>990.055731781844</v>
      </c>
      <c r="CR244" s="0" t="n">
        <f aca="false">BZ244*'Dist Horaria'!$Y$6</f>
        <v>990.055731781844</v>
      </c>
      <c r="CS244" s="0" t="n">
        <f aca="false">BZ244*'Dist Horaria'!$Z$6</f>
        <v>990.055731781844</v>
      </c>
      <c r="CT244" s="0" t="n">
        <f aca="false">BZ244*'Dist Horaria'!$AA$6</f>
        <v>371.270899418192</v>
      </c>
      <c r="CU244" s="0" t="n">
        <f aca="false">BZ244*'Dist Horaria'!$AB$6</f>
        <v>371.270899418192</v>
      </c>
      <c r="CV244" s="0" t="n">
        <f aca="false">BZ244*'Dist Horaria'!$AC$6</f>
        <v>371.270899418192</v>
      </c>
      <c r="CW244" s="0" t="n">
        <f aca="false">BZ244*'Dist Horaria'!$AD$6</f>
        <v>371.270899418192</v>
      </c>
      <c r="CX244" s="0" t="n">
        <f aca="false">BZ244*'Dist Horaria'!$AE$6</f>
        <v>371.270899418192</v>
      </c>
      <c r="CY244" s="0" t="n">
        <f aca="false">AS244*1000000</f>
        <v>15534.4034941357</v>
      </c>
      <c r="CZ244" s="0" t="n">
        <f aca="false">CY244*'Dist Horaria'!$H$6</f>
        <v>388.360087353393</v>
      </c>
      <c r="DA244" s="0" t="n">
        <f aca="false">CY244*'Dist Horaria'!$I$6</f>
        <v>388.360087353393</v>
      </c>
      <c r="DB244" s="0" t="n">
        <f aca="false">CY244*'Dist Horaria'!$J$6</f>
        <v>388.360087353393</v>
      </c>
      <c r="DC244" s="0" t="n">
        <f aca="false">CY244*'Dist Horaria'!$K$6</f>
        <v>388.360087353393</v>
      </c>
      <c r="DD244" s="0" t="n">
        <f aca="false">CY244*'Dist Horaria'!$L$6</f>
        <v>388.360087353393</v>
      </c>
      <c r="DE244" s="0" t="n">
        <f aca="false">CY244*'Dist Horaria'!$M$6</f>
        <v>1035.62689960905</v>
      </c>
      <c r="DF244" s="0" t="n">
        <f aca="false">CY244*'Dist Horaria'!$N$6</f>
        <v>1035.62689960905</v>
      </c>
      <c r="DG244" s="0" t="n">
        <f aca="false">CY244*'Dist Horaria'!$O$6</f>
        <v>1035.62689960905</v>
      </c>
      <c r="DH244" s="0" t="n">
        <f aca="false">CY244*'Dist Horaria'!$P$6</f>
        <v>679.630152868438</v>
      </c>
      <c r="DI244" s="0" t="n">
        <f aca="false">CY244*'Dist Horaria'!$Q$6</f>
        <v>679.630152868438</v>
      </c>
      <c r="DJ244" s="0" t="n">
        <f aca="false">CY244*'Dist Horaria'!$R$6</f>
        <v>679.630152868438</v>
      </c>
      <c r="DK244" s="0" t="n">
        <f aca="false">CY244*'Dist Horaria'!$S$6</f>
        <v>679.630152868438</v>
      </c>
      <c r="DL244" s="0" t="n">
        <f aca="false">CY244*'Dist Horaria'!$T$6</f>
        <v>679.630152868438</v>
      </c>
      <c r="DM244" s="0" t="n">
        <f aca="false">CY244*'Dist Horaria'!$U$6</f>
        <v>679.630152868438</v>
      </c>
      <c r="DN244" s="0" t="n">
        <f aca="false">CY244*'Dist Horaria'!$V$6</f>
        <v>679.630152868438</v>
      </c>
      <c r="DO244" s="0" t="n">
        <f aca="false">CY244*'Dist Horaria'!$W$6</f>
        <v>679.630152868438</v>
      </c>
      <c r="DP244" s="0" t="n">
        <f aca="false">CY244*'Dist Horaria'!$X$6</f>
        <v>1035.62689960905</v>
      </c>
      <c r="DQ244" s="0" t="n">
        <f aca="false">CY244*'Dist Horaria'!$Y$6</f>
        <v>1035.62689960905</v>
      </c>
      <c r="DR244" s="0" t="n">
        <f aca="false">CY244*'Dist Horaria'!$Z$6</f>
        <v>1035.62689960905</v>
      </c>
      <c r="DS244" s="0" t="n">
        <f aca="false">CY244*'Dist Horaria'!$AA$6</f>
        <v>388.360087353393</v>
      </c>
      <c r="DT244" s="0" t="n">
        <f aca="false">CY244*'Dist Horaria'!$AB$6</f>
        <v>388.360087353393</v>
      </c>
      <c r="DU244" s="0" t="n">
        <f aca="false">CY244*'Dist Horaria'!$AC$6</f>
        <v>388.360087353393</v>
      </c>
      <c r="DV244" s="0" t="n">
        <f aca="false">CY244*'Dist Horaria'!$AD$6</f>
        <v>388.360087353393</v>
      </c>
      <c r="DW244" s="0" t="n">
        <f aca="false">CY244*'Dist Horaria'!$AE$6</f>
        <v>388.360087353393</v>
      </c>
      <c r="DX244" s="0" t="n">
        <f aca="false">AX244*1000000</f>
        <v>900.545130094824</v>
      </c>
      <c r="DY244" s="0" t="n">
        <f aca="false">DX244*'Dist Horaria'!$H$6</f>
        <v>22.5136282523706</v>
      </c>
      <c r="DZ244" s="0" t="n">
        <f aca="false">DX244*'Dist Horaria'!$I$6</f>
        <v>22.5136282523706</v>
      </c>
      <c r="EA244" s="0" t="n">
        <f aca="false">DX244*'Dist Horaria'!$J$6</f>
        <v>22.5136282523706</v>
      </c>
      <c r="EB244" s="0" t="n">
        <f aca="false">DX244*'Dist Horaria'!$K$6</f>
        <v>22.5136282523706</v>
      </c>
      <c r="EC244" s="0" t="n">
        <f aca="false">DX244*'Dist Horaria'!$L$6</f>
        <v>22.5136282523706</v>
      </c>
      <c r="ED244" s="0" t="n">
        <f aca="false">DX244*'Dist Horaria'!$M$6</f>
        <v>60.0363420063216</v>
      </c>
      <c r="EE244" s="0" t="n">
        <f aca="false">DX244*'Dist Horaria'!$N$6</f>
        <v>60.0363420063216</v>
      </c>
      <c r="EF244" s="0" t="n">
        <f aca="false">DX244*'Dist Horaria'!$O$6</f>
        <v>60.0363420063216</v>
      </c>
      <c r="EG244" s="0" t="n">
        <f aca="false">DX244*'Dist Horaria'!$P$6</f>
        <v>39.3988494416486</v>
      </c>
      <c r="EH244" s="0" t="n">
        <f aca="false">DX244*'Dist Horaria'!$Q$6</f>
        <v>39.3988494416486</v>
      </c>
      <c r="EI244" s="0" t="n">
        <f aca="false">DX244*'Dist Horaria'!$R$6</f>
        <v>39.3988494416486</v>
      </c>
      <c r="EJ244" s="0" t="n">
        <f aca="false">DX244*'Dist Horaria'!$S$6</f>
        <v>39.3988494416486</v>
      </c>
      <c r="EK244" s="0" t="n">
        <f aca="false">DX244*'Dist Horaria'!$T$6</f>
        <v>39.3988494416486</v>
      </c>
      <c r="EL244" s="0" t="n">
        <f aca="false">DX244*'Dist Horaria'!$U$6</f>
        <v>39.3988494416486</v>
      </c>
      <c r="EM244" s="0" t="n">
        <f aca="false">DX244*'Dist Horaria'!$V$6</f>
        <v>39.3988494416486</v>
      </c>
      <c r="EN244" s="0" t="n">
        <f aca="false">DX244*'Dist Horaria'!$W$6</f>
        <v>39.3988494416486</v>
      </c>
      <c r="EO244" s="0" t="n">
        <f aca="false">DX244*'Dist Horaria'!$X$6</f>
        <v>60.0363420063216</v>
      </c>
      <c r="EP244" s="0" t="n">
        <f aca="false">DX244*'Dist Horaria'!$Y$6</f>
        <v>60.0363420063216</v>
      </c>
      <c r="EQ244" s="0" t="n">
        <f aca="false">DX244*'Dist Horaria'!$Z$6</f>
        <v>60.0363420063216</v>
      </c>
      <c r="ER244" s="0" t="n">
        <f aca="false">DX244*'Dist Horaria'!$AA$6</f>
        <v>22.5136282523706</v>
      </c>
      <c r="ES244" s="0" t="n">
        <f aca="false">DX244*'Dist Horaria'!$AB$6</f>
        <v>22.5136282523706</v>
      </c>
      <c r="ET244" s="0" t="n">
        <f aca="false">DX244*'Dist Horaria'!$AC$6</f>
        <v>22.5136282523706</v>
      </c>
      <c r="EU244" s="0" t="n">
        <f aca="false">DX244*'Dist Horaria'!$AD$6</f>
        <v>22.5136282523706</v>
      </c>
      <c r="EV244" s="0" t="n">
        <f aca="false">DX244*'Dist Horaria'!$AE$6</f>
        <v>22.5136282523706</v>
      </c>
      <c r="EW244" s="0" t="n">
        <f aca="false">BB244+CA244+CZ244+DY244</f>
        <v>1035.31394026534</v>
      </c>
      <c r="EX244" s="0" t="n">
        <f aca="false">BC244+CB244+DA244+DZ244</f>
        <v>1028.54142379804</v>
      </c>
      <c r="EY244" s="0" t="n">
        <f aca="false">BD244+CC244+DB244+EA244</f>
        <v>1022.14900063225</v>
      </c>
      <c r="EZ244" s="0" t="n">
        <f aca="false">BE244+CD244+DC244+EB244</f>
        <v>1016.70290575964</v>
      </c>
      <c r="FA244" s="0" t="n">
        <f aca="false">BF244+CE244+DD244+EC244</f>
        <v>1012.72311106859</v>
      </c>
      <c r="FB244" s="0" t="n">
        <f aca="false">BG244+CF244+DE244+ED244</f>
        <v>2313.79193003818</v>
      </c>
      <c r="FC244" s="0" t="n">
        <f aca="false">BH244+CG244+DF244+EE244</f>
        <v>2324.0853669467</v>
      </c>
      <c r="FD244" s="0" t="n">
        <f aca="false">BI244+CH244+DG244+EF244</f>
        <v>2324.0853669467</v>
      </c>
      <c r="FE244" s="0" t="n">
        <f aca="false">BJ244+CI244+DH244+EG244</f>
        <v>1684.11985817257</v>
      </c>
      <c r="FF244" s="0" t="n">
        <f aca="false">BK244+CJ244+DI244+EH244</f>
        <v>1717.47596010225</v>
      </c>
      <c r="FG244" s="0" t="n">
        <f aca="false">BL244+CK244+DJ244+EI244</f>
        <v>1741.73494332384</v>
      </c>
      <c r="FH244" s="0" t="n">
        <f aca="false">BM244+CL244+DK244+EJ244</f>
        <v>1753.86443493463</v>
      </c>
      <c r="FI244" s="0" t="n">
        <f aca="false">BN244+CM244+DL244+EK244</f>
        <v>1756.89680783733</v>
      </c>
      <c r="FJ244" s="0" t="n">
        <f aca="false">BO244+CN244+DM244+EL244</f>
        <v>1753.86443493463</v>
      </c>
      <c r="FK244" s="0" t="n">
        <f aca="false">BP244+CO244+DN244+EM244</f>
        <v>1747.79968912924</v>
      </c>
      <c r="FL244" s="0" t="n">
        <f aca="false">BQ244+CP244+DO244+EN244</f>
        <v>1738.70257042114</v>
      </c>
      <c r="FM244" s="0" t="n">
        <f aca="false">BR244+CQ244+DP244+EO244</f>
        <v>2448.49885218593</v>
      </c>
      <c r="FN244" s="0" t="n">
        <f aca="false">BS244+CR244+DQ244+EP244</f>
        <v>2440.22436731033</v>
      </c>
      <c r="FO244" s="0" t="n">
        <f aca="false">BT244+CS244+DR244+EQ244</f>
        <v>2395.18553623896</v>
      </c>
      <c r="FP244" s="0" t="n">
        <f aca="false">BU244+CT244+DS244+ER244</f>
        <v>1076.4296411329</v>
      </c>
      <c r="FQ244" s="0" t="n">
        <f aca="false">BV244+CU244+DT244+ES244</f>
        <v>1044.07795373828</v>
      </c>
      <c r="FR244" s="0" t="n">
        <f aca="false">BW244+CV244+DU244+ET244</f>
        <v>1066.03462350247</v>
      </c>
      <c r="FS244" s="0" t="n">
        <f aca="false">BX244+CW244+DV244+EU244</f>
        <v>1058.54288681009</v>
      </c>
      <c r="FT244" s="0" t="n">
        <f aca="false">BY244+CX244+DW244+EV244</f>
        <v>1050.617066698</v>
      </c>
      <c r="FU244" s="0" t="n">
        <f aca="false">AM244*'Dist Horaria'!$H$10</f>
        <v>0.489211720468717</v>
      </c>
      <c r="FV244" s="0" t="n">
        <f aca="false">AM244*'Dist Horaria'!$I$10</f>
        <v>0.457848179476205</v>
      </c>
      <c r="FW244" s="0" t="n">
        <f aca="false">AM244*'Dist Horaria'!$J$10</f>
        <v>0.455866112914028</v>
      </c>
      <c r="FX244" s="0" t="n">
        <f aca="false">AM244*'Dist Horaria'!$K$10</f>
        <v>0.442755560164002</v>
      </c>
      <c r="FY244" s="0" t="n">
        <f aca="false">AM244*'Dist Horaria'!$L$10</f>
        <v>0.442932743880315</v>
      </c>
      <c r="FZ244" s="0" t="n">
        <f aca="false">AM244*'Dist Horaria'!$M$10</f>
        <v>0.47395626380339</v>
      </c>
      <c r="GA244" s="0" t="n">
        <f aca="false">AM244*'Dist Horaria'!$N$10</f>
        <v>0.448382216068725</v>
      </c>
      <c r="GB244" s="0" t="n">
        <f aca="false">AM244*'Dist Horaria'!$O$10</f>
        <v>0.440729167018125</v>
      </c>
      <c r="GC244" s="0" t="n">
        <f aca="false">AM244*'Dist Horaria'!$P$10</f>
        <v>0.447568274540083</v>
      </c>
      <c r="GD244" s="0" t="n">
        <f aca="false">AM244*'Dist Horaria'!$Q$10</f>
        <v>0.405034189218065</v>
      </c>
      <c r="GE244" s="0" t="n">
        <f aca="false">AM244*'Dist Horaria'!$R$10</f>
        <v>0.494202538199777</v>
      </c>
      <c r="GF244" s="0" t="n">
        <f aca="false">AM244*'Dist Horaria'!$S$10</f>
        <v>0.422068165754164</v>
      </c>
      <c r="GG244" s="0" t="n">
        <f aca="false">AR244*'Dist Horaria'!$H$10</f>
        <v>0.511729593655908</v>
      </c>
      <c r="GH244" s="0" t="n">
        <f aca="false">AR244*'Dist Horaria'!$I$10</f>
        <v>0.478922423638945</v>
      </c>
      <c r="GI244" s="0" t="n">
        <f aca="false">AR244*'Dist Horaria'!$J$10</f>
        <v>0.476849124750091</v>
      </c>
      <c r="GJ244" s="0" t="n">
        <f aca="false">AR244*'Dist Horaria'!$K$10</f>
        <v>0.463135107790426</v>
      </c>
      <c r="GK244" s="0" t="n">
        <f aca="false">AR244*'Dist Horaria'!$L$10</f>
        <v>0.463320447076787</v>
      </c>
      <c r="GL244" s="0" t="n">
        <f aca="false">AR244*'Dist Horaria'!$M$10</f>
        <v>0.495771945231411</v>
      </c>
      <c r="GM244" s="0" t="n">
        <f aca="false">AR244*'Dist Horaria'!$N$10</f>
        <v>0.469020752429125</v>
      </c>
      <c r="GN244" s="0" t="n">
        <f aca="false">AR244*'Dist Horaria'!$O$10</f>
        <v>0.461015442014361</v>
      </c>
      <c r="GO244" s="0" t="n">
        <f aca="false">AR244*'Dist Horaria'!$P$10</f>
        <v>0.468169346074198</v>
      </c>
      <c r="GP244" s="0" t="n">
        <f aca="false">AR244*'Dist Horaria'!$Q$10</f>
        <v>0.423677463955127</v>
      </c>
      <c r="GQ244" s="0" t="n">
        <f aca="false">AR244*'Dist Horaria'!$R$10</f>
        <v>0.516950133194657</v>
      </c>
      <c r="GR244" s="0" t="n">
        <f aca="false">AR244*'Dist Horaria'!$S$10</f>
        <v>0.441495495548504</v>
      </c>
      <c r="GS244" s="0" t="n">
        <f aca="false">AW244*'Dist Horaria'!$H$10</f>
        <v>0.0296654836901975</v>
      </c>
      <c r="GT244" s="0" t="n">
        <f aca="false">AW244*'Dist Horaria'!$I$10</f>
        <v>0.0277636187616779</v>
      </c>
      <c r="GU244" s="0" t="n">
        <f aca="false">AW244*'Dist Horaria'!$J$10</f>
        <v>0.0276434275217444</v>
      </c>
      <c r="GV244" s="0" t="n">
        <f aca="false">AW244*'Dist Horaria'!$K$10</f>
        <v>0.0268484120458218</v>
      </c>
      <c r="GW244" s="0" t="n">
        <f aca="false">AW244*'Dist Horaria'!$L$10</f>
        <v>0.0268591563522775</v>
      </c>
      <c r="GX244" s="0" t="n">
        <f aca="false">AW244*'Dist Horaria'!$M$10</f>
        <v>0.0287404026221108</v>
      </c>
      <c r="GY244" s="0" t="n">
        <f aca="false">AW244*'Dist Horaria'!$N$10</f>
        <v>0.027189608836471</v>
      </c>
      <c r="GZ244" s="0" t="n">
        <f aca="false">AW244*'Dist Horaria'!$O$10</f>
        <v>0.0267255328703978</v>
      </c>
      <c r="HA244" s="0" t="n">
        <f aca="false">AW244*'Dist Horaria'!$P$10</f>
        <v>0.0271402519463303</v>
      </c>
      <c r="HB244" s="0" t="n">
        <f aca="false">AW244*'Dist Horaria'!$Q$10</f>
        <v>0.0245610124031958</v>
      </c>
      <c r="HC244" s="0" t="n">
        <f aca="false">AW244*'Dist Horaria'!$R$10</f>
        <v>0.0299681236634583</v>
      </c>
      <c r="HD244" s="0" t="n">
        <f aca="false">AW244*'Dist Horaria'!$S$10</f>
        <v>0.0255939417709278</v>
      </c>
    </row>
    <row r="245" customFormat="false" ht="13.8" hidden="false" customHeight="false" outlineLevel="0" collapsed="false">
      <c r="A245" s="0" t="n">
        <v>4.70213535763726</v>
      </c>
      <c r="B245" s="0" t="n">
        <v>-74.0496743302022</v>
      </c>
      <c r="C245" s="0" t="n">
        <v>35</v>
      </c>
      <c r="D245" s="0" t="n">
        <v>35</v>
      </c>
      <c r="E245" s="0" t="n">
        <v>2454</v>
      </c>
      <c r="F245" s="0" t="n">
        <v>150</v>
      </c>
      <c r="G245" s="0" t="s">
        <v>1205</v>
      </c>
      <c r="H245" s="1" t="n">
        <v>40831</v>
      </c>
      <c r="I245" s="0" t="s">
        <v>1283</v>
      </c>
      <c r="J245" s="0" t="s">
        <v>1284</v>
      </c>
      <c r="L245" s="0" t="s">
        <v>1285</v>
      </c>
      <c r="M245" s="0" t="s">
        <v>1286</v>
      </c>
      <c r="N245" s="0" t="n">
        <v>8</v>
      </c>
      <c r="O245" s="0" t="s">
        <v>231</v>
      </c>
      <c r="P245" s="0" t="s">
        <v>85</v>
      </c>
      <c r="Q245" s="0" t="s">
        <v>86</v>
      </c>
      <c r="R245" s="0" t="n">
        <v>30</v>
      </c>
      <c r="S245" s="0" t="n">
        <v>365</v>
      </c>
      <c r="T245" s="0" t="n">
        <v>24</v>
      </c>
      <c r="U245" s="0" t="n">
        <v>3</v>
      </c>
      <c r="V245" s="0" t="n">
        <v>83737.1650697114</v>
      </c>
      <c r="W245" s="0" t="n">
        <f aca="false">V245*12</f>
        <v>1004845.98083654</v>
      </c>
      <c r="X245" s="0" t="n">
        <v>5</v>
      </c>
      <c r="Y245" s="0" t="s">
        <v>232</v>
      </c>
      <c r="Z245" s="0" t="n">
        <v>43789</v>
      </c>
      <c r="AB245" s="0" t="n">
        <v>0.005</v>
      </c>
      <c r="AC245" s="0" t="n">
        <v>1</v>
      </c>
      <c r="AD245" s="0" t="n">
        <v>6739.85864411511</v>
      </c>
      <c r="AE245" s="0" t="n">
        <v>3.05989582442826</v>
      </c>
      <c r="AF245" s="0" t="n">
        <f aca="false">AE245/S245</f>
        <v>0.00838327623131031</v>
      </c>
      <c r="AG245" s="0" t="n">
        <f aca="false">AE245*EXP(AB245*AC245)</f>
        <v>3.0752336160758</v>
      </c>
      <c r="AH245" s="0" t="n">
        <f aca="false">AG245/S245</f>
        <v>0.00842529757828987</v>
      </c>
      <c r="AI245" s="0" t="s">
        <v>90</v>
      </c>
      <c r="AJ245" s="0" t="n">
        <f aca="false">IF(AI245="A",'FE DISTRIBUCIÓN'!$C$2,'FE DISTRIBUCIÓN'!$C$3)</f>
        <v>4.994E-006</v>
      </c>
      <c r="AK245" s="0" t="n">
        <f aca="false">W245*AJ245</f>
        <v>5.01820082829766</v>
      </c>
      <c r="AL245" s="0" t="n">
        <f aca="false">AK245/365</f>
        <v>0.0137484954199936</v>
      </c>
      <c r="AM245" s="0" t="n">
        <f aca="false">AK245*EXP(AB245*AC245)</f>
        <v>5.04335466462617</v>
      </c>
      <c r="AN245" s="0" t="n">
        <f aca="false">AM245/365</f>
        <v>0.0138174100400717</v>
      </c>
      <c r="AO245" s="0" t="n">
        <v>5.223868284E-006</v>
      </c>
      <c r="AP245" s="0" t="n">
        <f aca="false">AO245*W245</f>
        <v>5.24918304959686</v>
      </c>
      <c r="AQ245" s="0" t="n">
        <f aca="false">AP245/365</f>
        <v>0.014381323423553</v>
      </c>
      <c r="AR245" s="0" t="n">
        <f aca="false">AP245*EXP(AB245*AC245)</f>
        <v>5.27549468912777</v>
      </c>
      <c r="AS245" s="0" t="n">
        <f aca="false">AR245/365</f>
        <v>0.0144534101071994</v>
      </c>
      <c r="AT245" s="0" t="n">
        <v>3.02832944E-007</v>
      </c>
      <c r="AU245" s="0" t="n">
        <f aca="false">AT245*W245</f>
        <v>0.304300466643296</v>
      </c>
      <c r="AV245" s="0" t="n">
        <f aca="false">AU245/365</f>
        <v>0.00083369990861177</v>
      </c>
      <c r="AW245" s="0" t="n">
        <f aca="false">AU245*EXP(AB245*AC245)</f>
        <v>0.305825779079871</v>
      </c>
      <c r="AX245" s="0" t="n">
        <f aca="false">AW245/365</f>
        <v>0.000837878846794167</v>
      </c>
      <c r="AY245" s="0" t="n">
        <f aca="false">AW245+AR245+AM245+AG245</f>
        <v>13.6999087489096</v>
      </c>
      <c r="AZ245" s="0" t="n">
        <f aca="false">AH245+AN245+AS245+AX245</f>
        <v>0.0375339965723551</v>
      </c>
      <c r="BA245" s="0" t="n">
        <f aca="false">AH245*1000000</f>
        <v>8425.29757828987</v>
      </c>
      <c r="BB245" s="0" t="n">
        <f aca="false">BA245*'Dist Horaria'!$H$3</f>
        <v>293.575630883441</v>
      </c>
      <c r="BC245" s="0" t="n">
        <f aca="false">BA245*'Dist Horaria'!$I$3</f>
        <v>285.722207911836</v>
      </c>
      <c r="BD245" s="0" t="n">
        <f aca="false">BA245*'Dist Horaria'!$J$3</f>
        <v>278.309541855315</v>
      </c>
      <c r="BE245" s="0" t="n">
        <f aca="false">BA245*'Dist Horaria'!$K$3</f>
        <v>271.994239886742</v>
      </c>
      <c r="BF245" s="0" t="n">
        <f aca="false">BA245*'Dist Horaria'!$L$3</f>
        <v>267.37926239649</v>
      </c>
      <c r="BG245" s="0" t="n">
        <f aca="false">BA245*'Dist Horaria'!$M$3</f>
        <v>264.473834140391</v>
      </c>
      <c r="BH245" s="0" t="n">
        <f aca="false">BA245*'Dist Horaria'!$N$3</f>
        <v>276.410123149711</v>
      </c>
      <c r="BI245" s="0" t="n">
        <f aca="false">BA245*'Dist Horaria'!$O$3</f>
        <v>276.410123149711</v>
      </c>
      <c r="BJ245" s="0" t="n">
        <f aca="false">BA245*'Dist Horaria'!$P$3</f>
        <v>365.699919854104</v>
      </c>
      <c r="BK245" s="0" t="n">
        <f aca="false">BA245*'Dist Horaria'!$Q$3</f>
        <v>404.379719069441</v>
      </c>
      <c r="BL245" s="0" t="n">
        <f aca="false">BA245*'Dist Horaria'!$R$3</f>
        <v>432.510482135142</v>
      </c>
      <c r="BM245" s="0" t="n">
        <f aca="false">BA245*'Dist Horaria'!$S$3</f>
        <v>446.575863667992</v>
      </c>
      <c r="BN245" s="0" t="n">
        <f aca="false">BA245*'Dist Horaria'!$T$3</f>
        <v>450.092209051205</v>
      </c>
      <c r="BO245" s="0" t="n">
        <f aca="false">BA245*'Dist Horaria'!$U$3</f>
        <v>446.575863667992</v>
      </c>
      <c r="BP245" s="0" t="n">
        <f aca="false">BA245*'Dist Horaria'!$V$3</f>
        <v>439.543172901567</v>
      </c>
      <c r="BQ245" s="0" t="n">
        <f aca="false">BA245*'Dist Horaria'!$W$3</f>
        <v>428.994136751929</v>
      </c>
      <c r="BR245" s="0" t="n">
        <f aca="false">BA245*'Dist Horaria'!$X$3</f>
        <v>420.680237171985</v>
      </c>
      <c r="BS245" s="0" t="n">
        <f aca="false">BA245*'Dist Horaria'!$Y$3</f>
        <v>411.085128778523</v>
      </c>
      <c r="BT245" s="0" t="n">
        <f aca="false">BA245*'Dist Horaria'!$Z$3</f>
        <v>358.858014638913</v>
      </c>
      <c r="BU245" s="0" t="n">
        <f aca="false">BA245*'Dist Horaria'!$AA$3</f>
        <v>341.253475779942</v>
      </c>
      <c r="BV245" s="0" t="n">
        <f aca="false">BA245*'Dist Horaria'!$AB$3</f>
        <v>303.738397569084</v>
      </c>
      <c r="BW245" s="0" t="n">
        <f aca="false">BA245*'Dist Horaria'!$AC$3</f>
        <v>329.199393572359</v>
      </c>
      <c r="BX245" s="0" t="n">
        <f aca="false">BA245*'Dist Horaria'!$AD$3</f>
        <v>320.511961460344</v>
      </c>
      <c r="BY245" s="0" t="n">
        <f aca="false">BA245*'Dist Horaria'!$AE$3</f>
        <v>311.321165389545</v>
      </c>
      <c r="BZ245" s="0" t="n">
        <f aca="false">AN245*1000000</f>
        <v>13817.4100400717</v>
      </c>
      <c r="CA245" s="0" t="n">
        <f aca="false">BZ245*'Dist Horaria'!$H$6</f>
        <v>345.435251001792</v>
      </c>
      <c r="CB245" s="0" t="n">
        <f aca="false">BZ245*'Dist Horaria'!$I$6</f>
        <v>345.435251001792</v>
      </c>
      <c r="CC245" s="0" t="n">
        <f aca="false">BZ245*'Dist Horaria'!$J$6</f>
        <v>345.435251001792</v>
      </c>
      <c r="CD245" s="0" t="n">
        <f aca="false">BZ245*'Dist Horaria'!$K$6</f>
        <v>345.435251001792</v>
      </c>
      <c r="CE245" s="0" t="n">
        <f aca="false">BZ245*'Dist Horaria'!$L$6</f>
        <v>345.435251001792</v>
      </c>
      <c r="CF245" s="0" t="n">
        <f aca="false">BZ245*'Dist Horaria'!$M$6</f>
        <v>921.160669338113</v>
      </c>
      <c r="CG245" s="0" t="n">
        <f aca="false">BZ245*'Dist Horaria'!$N$6</f>
        <v>921.160669338113</v>
      </c>
      <c r="CH245" s="0" t="n">
        <f aca="false">BZ245*'Dist Horaria'!$O$6</f>
        <v>921.160669338113</v>
      </c>
      <c r="CI245" s="0" t="n">
        <f aca="false">BZ245*'Dist Horaria'!$P$6</f>
        <v>604.511689253137</v>
      </c>
      <c r="CJ245" s="0" t="n">
        <f aca="false">BZ245*'Dist Horaria'!$Q$6</f>
        <v>604.511689253137</v>
      </c>
      <c r="CK245" s="0" t="n">
        <f aca="false">BZ245*'Dist Horaria'!$R$6</f>
        <v>604.511689253137</v>
      </c>
      <c r="CL245" s="0" t="n">
        <f aca="false">BZ245*'Dist Horaria'!$S$6</f>
        <v>604.511689253137</v>
      </c>
      <c r="CM245" s="0" t="n">
        <f aca="false">BZ245*'Dist Horaria'!$T$6</f>
        <v>604.511689253137</v>
      </c>
      <c r="CN245" s="0" t="n">
        <f aca="false">BZ245*'Dist Horaria'!$U$6</f>
        <v>604.511689253137</v>
      </c>
      <c r="CO245" s="0" t="n">
        <f aca="false">BZ245*'Dist Horaria'!$V$6</f>
        <v>604.511689253137</v>
      </c>
      <c r="CP245" s="0" t="n">
        <f aca="false">BZ245*'Dist Horaria'!$W$6</f>
        <v>604.511689253137</v>
      </c>
      <c r="CQ245" s="0" t="n">
        <f aca="false">BZ245*'Dist Horaria'!$X$6</f>
        <v>921.160669338113</v>
      </c>
      <c r="CR245" s="0" t="n">
        <f aca="false">BZ245*'Dist Horaria'!$Y$6</f>
        <v>921.160669338113</v>
      </c>
      <c r="CS245" s="0" t="n">
        <f aca="false">BZ245*'Dist Horaria'!$Z$6</f>
        <v>921.160669338113</v>
      </c>
      <c r="CT245" s="0" t="n">
        <f aca="false">BZ245*'Dist Horaria'!$AA$6</f>
        <v>345.435251001792</v>
      </c>
      <c r="CU245" s="0" t="n">
        <f aca="false">BZ245*'Dist Horaria'!$AB$6</f>
        <v>345.435251001792</v>
      </c>
      <c r="CV245" s="0" t="n">
        <f aca="false">BZ245*'Dist Horaria'!$AC$6</f>
        <v>345.435251001792</v>
      </c>
      <c r="CW245" s="0" t="n">
        <f aca="false">BZ245*'Dist Horaria'!$AD$6</f>
        <v>345.435251001792</v>
      </c>
      <c r="CX245" s="0" t="n">
        <f aca="false">BZ245*'Dist Horaria'!$AE$6</f>
        <v>345.435251001792</v>
      </c>
      <c r="CY245" s="0" t="n">
        <f aca="false">AS245*1000000</f>
        <v>14453.4101071994</v>
      </c>
      <c r="CZ245" s="0" t="n">
        <f aca="false">CY245*'Dist Horaria'!$H$6</f>
        <v>361.335252679985</v>
      </c>
      <c r="DA245" s="0" t="n">
        <f aca="false">CY245*'Dist Horaria'!$I$6</f>
        <v>361.335252679985</v>
      </c>
      <c r="DB245" s="0" t="n">
        <f aca="false">CY245*'Dist Horaria'!$J$6</f>
        <v>361.335252679985</v>
      </c>
      <c r="DC245" s="0" t="n">
        <f aca="false">CY245*'Dist Horaria'!$K$6</f>
        <v>361.335252679985</v>
      </c>
      <c r="DD245" s="0" t="n">
        <f aca="false">CY245*'Dist Horaria'!$L$6</f>
        <v>361.335252679985</v>
      </c>
      <c r="DE245" s="0" t="n">
        <f aca="false">CY245*'Dist Horaria'!$M$6</f>
        <v>963.560673813293</v>
      </c>
      <c r="DF245" s="0" t="n">
        <f aca="false">CY245*'Dist Horaria'!$N$6</f>
        <v>963.560673813293</v>
      </c>
      <c r="DG245" s="0" t="n">
        <f aca="false">CY245*'Dist Horaria'!$O$6</f>
        <v>963.560673813293</v>
      </c>
      <c r="DH245" s="0" t="n">
        <f aca="false">CY245*'Dist Horaria'!$P$6</f>
        <v>632.336692189973</v>
      </c>
      <c r="DI245" s="0" t="n">
        <f aca="false">CY245*'Dist Horaria'!$Q$6</f>
        <v>632.336692189973</v>
      </c>
      <c r="DJ245" s="0" t="n">
        <f aca="false">CY245*'Dist Horaria'!$R$6</f>
        <v>632.336692189973</v>
      </c>
      <c r="DK245" s="0" t="n">
        <f aca="false">CY245*'Dist Horaria'!$S$6</f>
        <v>632.336692189973</v>
      </c>
      <c r="DL245" s="0" t="n">
        <f aca="false">CY245*'Dist Horaria'!$T$6</f>
        <v>632.336692189973</v>
      </c>
      <c r="DM245" s="0" t="n">
        <f aca="false">CY245*'Dist Horaria'!$U$6</f>
        <v>632.336692189973</v>
      </c>
      <c r="DN245" s="0" t="n">
        <f aca="false">CY245*'Dist Horaria'!$V$6</f>
        <v>632.336692189973</v>
      </c>
      <c r="DO245" s="0" t="n">
        <f aca="false">CY245*'Dist Horaria'!$W$6</f>
        <v>632.336692189973</v>
      </c>
      <c r="DP245" s="0" t="n">
        <f aca="false">CY245*'Dist Horaria'!$X$6</f>
        <v>963.560673813293</v>
      </c>
      <c r="DQ245" s="0" t="n">
        <f aca="false">CY245*'Dist Horaria'!$Y$6</f>
        <v>963.560673813293</v>
      </c>
      <c r="DR245" s="0" t="n">
        <f aca="false">CY245*'Dist Horaria'!$Z$6</f>
        <v>963.560673813293</v>
      </c>
      <c r="DS245" s="0" t="n">
        <f aca="false">CY245*'Dist Horaria'!$AA$6</f>
        <v>361.335252679985</v>
      </c>
      <c r="DT245" s="0" t="n">
        <f aca="false">CY245*'Dist Horaria'!$AB$6</f>
        <v>361.335252679985</v>
      </c>
      <c r="DU245" s="0" t="n">
        <f aca="false">CY245*'Dist Horaria'!$AC$6</f>
        <v>361.335252679985</v>
      </c>
      <c r="DV245" s="0" t="n">
        <f aca="false">CY245*'Dist Horaria'!$AD$6</f>
        <v>361.335252679985</v>
      </c>
      <c r="DW245" s="0" t="n">
        <f aca="false">CY245*'Dist Horaria'!$AE$6</f>
        <v>361.335252679985</v>
      </c>
      <c r="DX245" s="0" t="n">
        <f aca="false">AX245*1000000</f>
        <v>837.878846794167</v>
      </c>
      <c r="DY245" s="0" t="n">
        <f aca="false">DX245*'Dist Horaria'!$H$6</f>
        <v>20.9469711698542</v>
      </c>
      <c r="DZ245" s="0" t="n">
        <f aca="false">DX245*'Dist Horaria'!$I$6</f>
        <v>20.9469711698542</v>
      </c>
      <c r="EA245" s="0" t="n">
        <f aca="false">DX245*'Dist Horaria'!$J$6</f>
        <v>20.9469711698542</v>
      </c>
      <c r="EB245" s="0" t="n">
        <f aca="false">DX245*'Dist Horaria'!$K$6</f>
        <v>20.9469711698542</v>
      </c>
      <c r="EC245" s="0" t="n">
        <f aca="false">DX245*'Dist Horaria'!$L$6</f>
        <v>20.9469711698542</v>
      </c>
      <c r="ED245" s="0" t="n">
        <f aca="false">DX245*'Dist Horaria'!$M$6</f>
        <v>55.8585897862778</v>
      </c>
      <c r="EE245" s="0" t="n">
        <f aca="false">DX245*'Dist Horaria'!$N$6</f>
        <v>55.8585897862778</v>
      </c>
      <c r="EF245" s="0" t="n">
        <f aca="false">DX245*'Dist Horaria'!$O$6</f>
        <v>55.8585897862778</v>
      </c>
      <c r="EG245" s="0" t="n">
        <f aca="false">DX245*'Dist Horaria'!$P$6</f>
        <v>36.6571995472448</v>
      </c>
      <c r="EH245" s="0" t="n">
        <f aca="false">DX245*'Dist Horaria'!$Q$6</f>
        <v>36.6571995472448</v>
      </c>
      <c r="EI245" s="0" t="n">
        <f aca="false">DX245*'Dist Horaria'!$R$6</f>
        <v>36.6571995472448</v>
      </c>
      <c r="EJ245" s="0" t="n">
        <f aca="false">DX245*'Dist Horaria'!$S$6</f>
        <v>36.6571995472448</v>
      </c>
      <c r="EK245" s="0" t="n">
        <f aca="false">DX245*'Dist Horaria'!$T$6</f>
        <v>36.6571995472448</v>
      </c>
      <c r="EL245" s="0" t="n">
        <f aca="false">DX245*'Dist Horaria'!$U$6</f>
        <v>36.6571995472448</v>
      </c>
      <c r="EM245" s="0" t="n">
        <f aca="false">DX245*'Dist Horaria'!$V$6</f>
        <v>36.6571995472448</v>
      </c>
      <c r="EN245" s="0" t="n">
        <f aca="false">DX245*'Dist Horaria'!$W$6</f>
        <v>36.6571995472448</v>
      </c>
      <c r="EO245" s="0" t="n">
        <f aca="false">DX245*'Dist Horaria'!$X$6</f>
        <v>55.8585897862778</v>
      </c>
      <c r="EP245" s="0" t="n">
        <f aca="false">DX245*'Dist Horaria'!$Y$6</f>
        <v>55.8585897862778</v>
      </c>
      <c r="EQ245" s="0" t="n">
        <f aca="false">DX245*'Dist Horaria'!$Z$6</f>
        <v>55.8585897862778</v>
      </c>
      <c r="ER245" s="0" t="n">
        <f aca="false">DX245*'Dist Horaria'!$AA$6</f>
        <v>20.9469711698542</v>
      </c>
      <c r="ES245" s="0" t="n">
        <f aca="false">DX245*'Dist Horaria'!$AB$6</f>
        <v>20.9469711698542</v>
      </c>
      <c r="ET245" s="0" t="n">
        <f aca="false">DX245*'Dist Horaria'!$AC$6</f>
        <v>20.9469711698542</v>
      </c>
      <c r="EU245" s="0" t="n">
        <f aca="false">DX245*'Dist Horaria'!$AD$6</f>
        <v>20.9469711698542</v>
      </c>
      <c r="EV245" s="0" t="n">
        <f aca="false">DX245*'Dist Horaria'!$AE$6</f>
        <v>20.9469711698542</v>
      </c>
      <c r="EW245" s="0" t="n">
        <f aca="false">BB245+CA245+CZ245+DY245</f>
        <v>1021.29310573507</v>
      </c>
      <c r="EX245" s="0" t="n">
        <f aca="false">BC245+CB245+DA245+DZ245</f>
        <v>1013.43968276347</v>
      </c>
      <c r="EY245" s="0" t="n">
        <f aca="false">BD245+CC245+DB245+EA245</f>
        <v>1006.02701670695</v>
      </c>
      <c r="EZ245" s="0" t="n">
        <f aca="false">BE245+CD245+DC245+EB245</f>
        <v>999.711714738373</v>
      </c>
      <c r="FA245" s="0" t="n">
        <f aca="false">BF245+CE245+DD245+EC245</f>
        <v>995.096737248121</v>
      </c>
      <c r="FB245" s="0" t="n">
        <f aca="false">BG245+CF245+DE245+ED245</f>
        <v>2205.05376707807</v>
      </c>
      <c r="FC245" s="0" t="n">
        <f aca="false">BH245+CG245+DF245+EE245</f>
        <v>2216.99005608739</v>
      </c>
      <c r="FD245" s="0" t="n">
        <f aca="false">BI245+CH245+DG245+EF245</f>
        <v>2216.99005608739</v>
      </c>
      <c r="FE245" s="0" t="n">
        <f aca="false">BJ245+CI245+DH245+EG245</f>
        <v>1639.20550084446</v>
      </c>
      <c r="FF245" s="0" t="n">
        <f aca="false">BK245+CJ245+DI245+EH245</f>
        <v>1677.8853000598</v>
      </c>
      <c r="FG245" s="0" t="n">
        <f aca="false">BL245+CK245+DJ245+EI245</f>
        <v>1706.0160631255</v>
      </c>
      <c r="FH245" s="0" t="n">
        <f aca="false">BM245+CL245+DK245+EJ245</f>
        <v>1720.08144465835</v>
      </c>
      <c r="FI245" s="0" t="n">
        <f aca="false">BN245+CM245+DL245+EK245</f>
        <v>1723.59779004156</v>
      </c>
      <c r="FJ245" s="0" t="n">
        <f aca="false">BO245+CN245+DM245+EL245</f>
        <v>1720.08144465835</v>
      </c>
      <c r="FK245" s="0" t="n">
        <f aca="false">BP245+CO245+DN245+EM245</f>
        <v>1713.04875389192</v>
      </c>
      <c r="FL245" s="0" t="n">
        <f aca="false">BQ245+CP245+DO245+EN245</f>
        <v>1702.49971774228</v>
      </c>
      <c r="FM245" s="0" t="n">
        <f aca="false">BR245+CQ245+DP245+EO245</f>
        <v>2361.26017010967</v>
      </c>
      <c r="FN245" s="0" t="n">
        <f aca="false">BS245+CR245+DQ245+EP245</f>
        <v>2351.66506171621</v>
      </c>
      <c r="FO245" s="0" t="n">
        <f aca="false">BT245+CS245+DR245+EQ245</f>
        <v>2299.4379475766</v>
      </c>
      <c r="FP245" s="0" t="n">
        <f aca="false">BU245+CT245+DS245+ER245</f>
        <v>1068.97095063157</v>
      </c>
      <c r="FQ245" s="0" t="n">
        <f aca="false">BV245+CU245+DT245+ES245</f>
        <v>1031.45587242072</v>
      </c>
      <c r="FR245" s="0" t="n">
        <f aca="false">BW245+CV245+DU245+ET245</f>
        <v>1056.91686842399</v>
      </c>
      <c r="FS245" s="0" t="n">
        <f aca="false">BX245+CW245+DV245+EU245</f>
        <v>1048.22943631198</v>
      </c>
      <c r="FT245" s="0" t="n">
        <f aca="false">BY245+CX245+DW245+EV245</f>
        <v>1039.03864024118</v>
      </c>
      <c r="FU245" s="0" t="n">
        <f aca="false">AM245*'Dist Horaria'!$H$10</f>
        <v>0.455168917676961</v>
      </c>
      <c r="FV245" s="0" t="n">
        <f aca="false">AM245*'Dist Horaria'!$I$10</f>
        <v>0.425987873129621</v>
      </c>
      <c r="FW245" s="0" t="n">
        <f aca="false">AM245*'Dist Horaria'!$J$10</f>
        <v>0.424143732741885</v>
      </c>
      <c r="FX245" s="0" t="n">
        <f aca="false">AM245*'Dist Horaria'!$K$10</f>
        <v>0.411945504744284</v>
      </c>
      <c r="FY245" s="0" t="n">
        <f aca="false">AM245*'Dist Horaria'!$L$10</f>
        <v>0.412110358767624</v>
      </c>
      <c r="FZ245" s="0" t="n">
        <f aca="false">AM245*'Dist Horaria'!$M$10</f>
        <v>0.440975043310313</v>
      </c>
      <c r="GA245" s="0" t="n">
        <f aca="false">AM245*'Dist Horaria'!$N$10</f>
        <v>0.417180618236332</v>
      </c>
      <c r="GB245" s="0" t="n">
        <f aca="false">AM245*'Dist Horaria'!$O$10</f>
        <v>0.410060122329257</v>
      </c>
      <c r="GC245" s="0" t="n">
        <f aca="false">AM245*'Dist Horaria'!$P$10</f>
        <v>0.416423316501432</v>
      </c>
      <c r="GD245" s="0" t="n">
        <f aca="false">AM245*'Dist Horaria'!$Q$10</f>
        <v>0.376849052904776</v>
      </c>
      <c r="GE245" s="0" t="n">
        <f aca="false">AM245*'Dist Horaria'!$R$10</f>
        <v>0.459812439101168</v>
      </c>
      <c r="GF245" s="0" t="n">
        <f aca="false">AM245*'Dist Horaria'!$S$10</f>
        <v>0.392697685182519</v>
      </c>
      <c r="GG245" s="0" t="n">
        <f aca="false">AR245*'Dist Horaria'!$H$10</f>
        <v>0.476119838389123</v>
      </c>
      <c r="GH245" s="0" t="n">
        <f aca="false">AR245*'Dist Horaria'!$I$10</f>
        <v>0.445595622709339</v>
      </c>
      <c r="GI245" s="0" t="n">
        <f aca="false">AR245*'Dist Horaria'!$J$10</f>
        <v>0.443666598583842</v>
      </c>
      <c r="GJ245" s="0" t="n">
        <f aca="false">AR245*'Dist Horaria'!$K$10</f>
        <v>0.430906899673616</v>
      </c>
      <c r="GK245" s="0" t="n">
        <f aca="false">AR245*'Dist Horaria'!$L$10</f>
        <v>0.431079341744905</v>
      </c>
      <c r="GL245" s="0" t="n">
        <f aca="false">AR245*'Dist Horaria'!$M$10</f>
        <v>0.461272635719717</v>
      </c>
      <c r="GM245" s="0" t="n">
        <f aca="false">AR245*'Dist Horaria'!$N$10</f>
        <v>0.436382979636421</v>
      </c>
      <c r="GN245" s="0" t="n">
        <f aca="false">AR245*'Dist Horaria'!$O$10</f>
        <v>0.428934735196028</v>
      </c>
      <c r="GO245" s="0" t="n">
        <f aca="false">AR245*'Dist Horaria'!$P$10</f>
        <v>0.435590820142155</v>
      </c>
      <c r="GP245" s="0" t="n">
        <f aca="false">AR245*'Dist Horaria'!$Q$10</f>
        <v>0.394194997061413</v>
      </c>
      <c r="GQ245" s="0" t="n">
        <f aca="false">AR245*'Dist Horaria'!$R$10</f>
        <v>0.480977095957003</v>
      </c>
      <c r="GR245" s="0" t="n">
        <f aca="false">AR245*'Dist Horaria'!$S$10</f>
        <v>0.410773124314213</v>
      </c>
      <c r="GS245" s="0" t="n">
        <f aca="false">AW245*'Dist Horaria'!$H$10</f>
        <v>0.0276011500515434</v>
      </c>
      <c r="GT245" s="0" t="n">
        <f aca="false">AW245*'Dist Horaria'!$I$10</f>
        <v>0.0258316303019907</v>
      </c>
      <c r="GU245" s="0" t="n">
        <f aca="false">AW245*'Dist Horaria'!$J$10</f>
        <v>0.0257198028164546</v>
      </c>
      <c r="GV245" s="0" t="n">
        <f aca="false">AW245*'Dist Horaria'!$K$10</f>
        <v>0.0249801101260067</v>
      </c>
      <c r="GW245" s="0" t="n">
        <f aca="false">AW245*'Dist Horaria'!$L$10</f>
        <v>0.0249901067678205</v>
      </c>
      <c r="GX245" s="0" t="n">
        <f aca="false">AW245*'Dist Horaria'!$M$10</f>
        <v>0.0267404426504184</v>
      </c>
      <c r="GY245" s="0" t="n">
        <f aca="false">AW245*'Dist Horaria'!$N$10</f>
        <v>0.0252975640368939</v>
      </c>
      <c r="GZ245" s="0" t="n">
        <f aca="false">AW245*'Dist Horaria'!$O$10</f>
        <v>0.0248657817504944</v>
      </c>
      <c r="HA245" s="0" t="n">
        <f aca="false">AW245*'Dist Horaria'!$P$10</f>
        <v>0.0252516417473713</v>
      </c>
      <c r="HB245" s="0" t="n">
        <f aca="false">AW245*'Dist Horaria'!$Q$10</f>
        <v>0.0228518838876181</v>
      </c>
      <c r="HC245" s="0" t="n">
        <f aca="false">AW245*'Dist Horaria'!$R$10</f>
        <v>0.0278827302004059</v>
      </c>
      <c r="HD245" s="0" t="n">
        <f aca="false">AW245*'Dist Horaria'!$S$10</f>
        <v>0.0238129347428529</v>
      </c>
    </row>
    <row r="246" customFormat="false" ht="13.8" hidden="false" customHeight="false" outlineLevel="0" collapsed="false">
      <c r="A246" s="0" t="n">
        <v>4.76899034272411</v>
      </c>
      <c r="B246" s="0" t="n">
        <v>-74.0235830558485</v>
      </c>
      <c r="C246" s="0" t="n">
        <v>37</v>
      </c>
      <c r="D246" s="0" t="n">
        <v>43</v>
      </c>
      <c r="E246" s="0" t="n">
        <v>670</v>
      </c>
      <c r="F246" s="0" t="n">
        <v>151</v>
      </c>
      <c r="G246" s="0" t="s">
        <v>1205</v>
      </c>
      <c r="H246" s="1" t="n">
        <v>40811</v>
      </c>
      <c r="I246" s="0" t="s">
        <v>1287</v>
      </c>
      <c r="J246" s="0" t="s">
        <v>1288</v>
      </c>
      <c r="L246" s="0" t="s">
        <v>1289</v>
      </c>
      <c r="M246" s="0" t="s">
        <v>1290</v>
      </c>
      <c r="N246" s="0" t="n">
        <v>7</v>
      </c>
      <c r="O246" s="0" t="s">
        <v>231</v>
      </c>
      <c r="P246" s="0" t="s">
        <v>85</v>
      </c>
      <c r="Q246" s="0" t="s">
        <v>86</v>
      </c>
      <c r="R246" s="0" t="n">
        <v>30</v>
      </c>
      <c r="S246" s="0" t="n">
        <v>365</v>
      </c>
      <c r="T246" s="0" t="n">
        <v>24</v>
      </c>
      <c r="U246" s="0" t="n">
        <v>2</v>
      </c>
      <c r="V246" s="0" t="n">
        <v>66000</v>
      </c>
      <c r="W246" s="0" t="n">
        <f aca="false">V246*12</f>
        <v>792000</v>
      </c>
      <c r="X246" s="0" t="n">
        <v>1</v>
      </c>
      <c r="Y246" s="0" t="s">
        <v>1291</v>
      </c>
      <c r="Z246" s="0" t="n">
        <v>12760</v>
      </c>
      <c r="AB246" s="0" t="n">
        <v>0.005</v>
      </c>
      <c r="AC246" s="0" t="n">
        <v>1</v>
      </c>
      <c r="AD246" s="0" t="n">
        <v>3253.09429962907</v>
      </c>
      <c r="AE246" s="0" t="n">
        <v>1.4769048120316</v>
      </c>
      <c r="AF246" s="0" t="n">
        <f aca="false">AE246/S246</f>
        <v>0.00404631455351123</v>
      </c>
      <c r="AG246" s="0" t="n">
        <f aca="false">AE246*EXP(AB246*AC246)</f>
        <v>1.48430782820926</v>
      </c>
      <c r="AH246" s="0" t="n">
        <f aca="false">AG246/S246</f>
        <v>0.0040665967896144</v>
      </c>
      <c r="AI246" s="0" t="s">
        <v>90</v>
      </c>
      <c r="AJ246" s="0" t="n">
        <f aca="false">IF(AI246="A",'FE DISTRIBUCIÓN'!$C$2,'FE DISTRIBUCIÓN'!$C$3)</f>
        <v>4.994E-006</v>
      </c>
      <c r="AK246" s="0" t="n">
        <f aca="false">W246*AJ246</f>
        <v>3.955248</v>
      </c>
      <c r="AL246" s="0" t="n">
        <f aca="false">AK246/365</f>
        <v>0.010836295890411</v>
      </c>
      <c r="AM246" s="0" t="n">
        <f aca="false">AK246*EXP(AB246*AC246)</f>
        <v>3.9750737631041</v>
      </c>
      <c r="AN246" s="0" t="n">
        <f aca="false">AM246/365</f>
        <v>0.0108906130496003</v>
      </c>
      <c r="AO246" s="0" t="n">
        <v>5.223868284E-006</v>
      </c>
      <c r="AP246" s="0" t="n">
        <f aca="false">AO246*W246</f>
        <v>4.137303680928</v>
      </c>
      <c r="AQ246" s="0" t="n">
        <f aca="false">AP246/365</f>
        <v>0.0113350785778849</v>
      </c>
      <c r="AR246" s="0" t="n">
        <f aca="false">AP246*EXP(AB246*AC246)</f>
        <v>4.15804200193033</v>
      </c>
      <c r="AS246" s="0" t="n">
        <f aca="false">AR246/365</f>
        <v>0.0113918958956995</v>
      </c>
      <c r="AT246" s="0" t="n">
        <v>3.02832944E-007</v>
      </c>
      <c r="AU246" s="0" t="n">
        <f aca="false">AT246*W246</f>
        <v>0.239843691648</v>
      </c>
      <c r="AV246" s="0" t="n">
        <f aca="false">AU246/365</f>
        <v>0.000657106004515068</v>
      </c>
      <c r="AW246" s="0" t="n">
        <f aca="false">AU246*EXP(AB246*AC246)</f>
        <v>0.241045913155381</v>
      </c>
      <c r="AX246" s="0" t="n">
        <f aca="false">AW246/365</f>
        <v>0.000660399762069538</v>
      </c>
      <c r="AY246" s="0" t="n">
        <f aca="false">AW246+AR246+AM246+AG246</f>
        <v>9.85846950639907</v>
      </c>
      <c r="AZ246" s="0" t="n">
        <f aca="false">AH246+AN246+AS246+AX246</f>
        <v>0.0270095054969838</v>
      </c>
      <c r="BA246" s="0" t="n">
        <f aca="false">AH246*1000000</f>
        <v>4066.5967896144</v>
      </c>
      <c r="BB246" s="0" t="n">
        <f aca="false">BA246*'Dist Horaria'!$H$3</f>
        <v>141.698700486962</v>
      </c>
      <c r="BC246" s="0" t="n">
        <f aca="false">BA246*'Dist Horaria'!$I$3</f>
        <v>137.908127590628</v>
      </c>
      <c r="BD246" s="0" t="n">
        <f aca="false">BA246*'Dist Horaria'!$J$3</f>
        <v>134.330292658648</v>
      </c>
      <c r="BE246" s="0" t="n">
        <f aca="false">BA246*'Dist Horaria'!$K$3</f>
        <v>131.282117033728</v>
      </c>
      <c r="BF246" s="0" t="n">
        <f aca="false">BA246*'Dist Horaria'!$L$3</f>
        <v>129.054628630902</v>
      </c>
      <c r="BG246" s="0" t="n">
        <f aca="false">BA246*'Dist Horaria'!$M$3</f>
        <v>127.652279917528</v>
      </c>
      <c r="BH246" s="0" t="n">
        <f aca="false">BA246*'Dist Horaria'!$N$3</f>
        <v>133.413509608724</v>
      </c>
      <c r="BI246" s="0" t="n">
        <f aca="false">BA246*'Dist Horaria'!$O$3</f>
        <v>133.413509608724</v>
      </c>
      <c r="BJ246" s="0" t="n">
        <f aca="false">BA246*'Dist Horaria'!$P$3</f>
        <v>176.510574994171</v>
      </c>
      <c r="BK246" s="0" t="n">
        <f aca="false">BA246*'Dist Horaria'!$Q$3</f>
        <v>195.179962733939</v>
      </c>
      <c r="BL246" s="0" t="n">
        <f aca="false">BA246*'Dist Horaria'!$R$3</f>
        <v>208.757699271952</v>
      </c>
      <c r="BM246" s="0" t="n">
        <f aca="false">BA246*'Dist Horaria'!$S$3</f>
        <v>215.546567540959</v>
      </c>
      <c r="BN246" s="0" t="n">
        <f aca="false">BA246*'Dist Horaria'!$T$3</f>
        <v>217.243784608211</v>
      </c>
      <c r="BO246" s="0" t="n">
        <f aca="false">BA246*'Dist Horaria'!$U$3</f>
        <v>215.546567540959</v>
      </c>
      <c r="BP246" s="0" t="n">
        <f aca="false">BA246*'Dist Horaria'!$V$3</f>
        <v>212.152133406456</v>
      </c>
      <c r="BQ246" s="0" t="n">
        <f aca="false">BA246*'Dist Horaria'!$W$3</f>
        <v>207.060482204701</v>
      </c>
      <c r="BR246" s="0" t="n">
        <f aca="false">BA246*'Dist Horaria'!$X$3</f>
        <v>203.047653337018</v>
      </c>
      <c r="BS246" s="0" t="n">
        <f aca="false">BA246*'Dist Horaria'!$Y$3</f>
        <v>198.416429736157</v>
      </c>
      <c r="BT246" s="0" t="n">
        <f aca="false">BA246*'Dist Horaria'!$Z$3</f>
        <v>173.208226379846</v>
      </c>
      <c r="BU246" s="0" t="n">
        <f aca="false">BA246*'Dist Horaria'!$AA$3</f>
        <v>164.711130515718</v>
      </c>
      <c r="BV246" s="0" t="n">
        <f aca="false">BA246*'Dist Horaria'!$AB$3</f>
        <v>146.603912913397</v>
      </c>
      <c r="BW246" s="0" t="n">
        <f aca="false">BA246*'Dist Horaria'!$AC$3</f>
        <v>158.893046163016</v>
      </c>
      <c r="BX246" s="0" t="n">
        <f aca="false">BA246*'Dist Horaria'!$AD$3</f>
        <v>154.699926192068</v>
      </c>
      <c r="BY246" s="0" t="n">
        <f aca="false">BA246*'Dist Horaria'!$AE$3</f>
        <v>150.26385002405</v>
      </c>
      <c r="BZ246" s="0" t="n">
        <f aca="false">AN246*1000000</f>
        <v>10890.6130496003</v>
      </c>
      <c r="CA246" s="0" t="n">
        <f aca="false">BZ246*'Dist Horaria'!$H$6</f>
        <v>272.265326240007</v>
      </c>
      <c r="CB246" s="0" t="n">
        <f aca="false">BZ246*'Dist Horaria'!$I$6</f>
        <v>272.265326240007</v>
      </c>
      <c r="CC246" s="0" t="n">
        <f aca="false">BZ246*'Dist Horaria'!$J$6</f>
        <v>272.265326240007</v>
      </c>
      <c r="CD246" s="0" t="n">
        <f aca="false">BZ246*'Dist Horaria'!$K$6</f>
        <v>272.265326240007</v>
      </c>
      <c r="CE246" s="0" t="n">
        <f aca="false">BZ246*'Dist Horaria'!$L$6</f>
        <v>272.265326240007</v>
      </c>
      <c r="CF246" s="0" t="n">
        <f aca="false">BZ246*'Dist Horaria'!$M$6</f>
        <v>726.040869973352</v>
      </c>
      <c r="CG246" s="0" t="n">
        <f aca="false">BZ246*'Dist Horaria'!$N$6</f>
        <v>726.040869973352</v>
      </c>
      <c r="CH246" s="0" t="n">
        <f aca="false">BZ246*'Dist Horaria'!$O$6</f>
        <v>726.040869973352</v>
      </c>
      <c r="CI246" s="0" t="n">
        <f aca="false">BZ246*'Dist Horaria'!$P$6</f>
        <v>476.464320920012</v>
      </c>
      <c r="CJ246" s="0" t="n">
        <f aca="false">BZ246*'Dist Horaria'!$Q$6</f>
        <v>476.464320920012</v>
      </c>
      <c r="CK246" s="0" t="n">
        <f aca="false">BZ246*'Dist Horaria'!$R$6</f>
        <v>476.464320920012</v>
      </c>
      <c r="CL246" s="0" t="n">
        <f aca="false">BZ246*'Dist Horaria'!$S$6</f>
        <v>476.464320920012</v>
      </c>
      <c r="CM246" s="0" t="n">
        <f aca="false">BZ246*'Dist Horaria'!$T$6</f>
        <v>476.464320920012</v>
      </c>
      <c r="CN246" s="0" t="n">
        <f aca="false">BZ246*'Dist Horaria'!$U$6</f>
        <v>476.464320920012</v>
      </c>
      <c r="CO246" s="0" t="n">
        <f aca="false">BZ246*'Dist Horaria'!$V$6</f>
        <v>476.464320920012</v>
      </c>
      <c r="CP246" s="0" t="n">
        <f aca="false">BZ246*'Dist Horaria'!$W$6</f>
        <v>476.464320920012</v>
      </c>
      <c r="CQ246" s="0" t="n">
        <f aca="false">BZ246*'Dist Horaria'!$X$6</f>
        <v>726.040869973352</v>
      </c>
      <c r="CR246" s="0" t="n">
        <f aca="false">BZ246*'Dist Horaria'!$Y$6</f>
        <v>726.040869973352</v>
      </c>
      <c r="CS246" s="0" t="n">
        <f aca="false">BZ246*'Dist Horaria'!$Z$6</f>
        <v>726.040869973352</v>
      </c>
      <c r="CT246" s="0" t="n">
        <f aca="false">BZ246*'Dist Horaria'!$AA$6</f>
        <v>272.265326240007</v>
      </c>
      <c r="CU246" s="0" t="n">
        <f aca="false">BZ246*'Dist Horaria'!$AB$6</f>
        <v>272.265326240007</v>
      </c>
      <c r="CV246" s="0" t="n">
        <f aca="false">BZ246*'Dist Horaria'!$AC$6</f>
        <v>272.265326240007</v>
      </c>
      <c r="CW246" s="0" t="n">
        <f aca="false">BZ246*'Dist Horaria'!$AD$6</f>
        <v>272.265326240007</v>
      </c>
      <c r="CX246" s="0" t="n">
        <f aca="false">BZ246*'Dist Horaria'!$AE$6</f>
        <v>272.265326240007</v>
      </c>
      <c r="CY246" s="0" t="n">
        <f aca="false">AS246*1000000</f>
        <v>11391.8958956995</v>
      </c>
      <c r="CZ246" s="0" t="n">
        <f aca="false">CY246*'Dist Horaria'!$H$6</f>
        <v>284.797397392488</v>
      </c>
      <c r="DA246" s="0" t="n">
        <f aca="false">CY246*'Dist Horaria'!$I$6</f>
        <v>284.797397392488</v>
      </c>
      <c r="DB246" s="0" t="n">
        <f aca="false">CY246*'Dist Horaria'!$J$6</f>
        <v>284.797397392488</v>
      </c>
      <c r="DC246" s="0" t="n">
        <f aca="false">CY246*'Dist Horaria'!$K$6</f>
        <v>284.797397392488</v>
      </c>
      <c r="DD246" s="0" t="n">
        <f aca="false">CY246*'Dist Horaria'!$L$6</f>
        <v>284.797397392488</v>
      </c>
      <c r="DE246" s="0" t="n">
        <f aca="false">CY246*'Dist Horaria'!$M$6</f>
        <v>759.459726379969</v>
      </c>
      <c r="DF246" s="0" t="n">
        <f aca="false">CY246*'Dist Horaria'!$N$6</f>
        <v>759.459726379969</v>
      </c>
      <c r="DG246" s="0" t="n">
        <f aca="false">CY246*'Dist Horaria'!$O$6</f>
        <v>759.459726379969</v>
      </c>
      <c r="DH246" s="0" t="n">
        <f aca="false">CY246*'Dist Horaria'!$P$6</f>
        <v>498.395445436854</v>
      </c>
      <c r="DI246" s="0" t="n">
        <f aca="false">CY246*'Dist Horaria'!$Q$6</f>
        <v>498.395445436854</v>
      </c>
      <c r="DJ246" s="0" t="n">
        <f aca="false">CY246*'Dist Horaria'!$R$6</f>
        <v>498.395445436854</v>
      </c>
      <c r="DK246" s="0" t="n">
        <f aca="false">CY246*'Dist Horaria'!$S$6</f>
        <v>498.395445436854</v>
      </c>
      <c r="DL246" s="0" t="n">
        <f aca="false">CY246*'Dist Horaria'!$T$6</f>
        <v>498.395445436854</v>
      </c>
      <c r="DM246" s="0" t="n">
        <f aca="false">CY246*'Dist Horaria'!$U$6</f>
        <v>498.395445436854</v>
      </c>
      <c r="DN246" s="0" t="n">
        <f aca="false">CY246*'Dist Horaria'!$V$6</f>
        <v>498.395445436854</v>
      </c>
      <c r="DO246" s="0" t="n">
        <f aca="false">CY246*'Dist Horaria'!$W$6</f>
        <v>498.395445436854</v>
      </c>
      <c r="DP246" s="0" t="n">
        <f aca="false">CY246*'Dist Horaria'!$X$6</f>
        <v>759.459726379969</v>
      </c>
      <c r="DQ246" s="0" t="n">
        <f aca="false">CY246*'Dist Horaria'!$Y$6</f>
        <v>759.459726379969</v>
      </c>
      <c r="DR246" s="0" t="n">
        <f aca="false">CY246*'Dist Horaria'!$Z$6</f>
        <v>759.459726379969</v>
      </c>
      <c r="DS246" s="0" t="n">
        <f aca="false">CY246*'Dist Horaria'!$AA$6</f>
        <v>284.797397392488</v>
      </c>
      <c r="DT246" s="0" t="n">
        <f aca="false">CY246*'Dist Horaria'!$AB$6</f>
        <v>284.797397392488</v>
      </c>
      <c r="DU246" s="0" t="n">
        <f aca="false">CY246*'Dist Horaria'!$AC$6</f>
        <v>284.797397392488</v>
      </c>
      <c r="DV246" s="0" t="n">
        <f aca="false">CY246*'Dist Horaria'!$AD$6</f>
        <v>284.797397392488</v>
      </c>
      <c r="DW246" s="0" t="n">
        <f aca="false">CY246*'Dist Horaria'!$AE$6</f>
        <v>284.797397392488</v>
      </c>
      <c r="DX246" s="0" t="n">
        <f aca="false">AX246*1000000</f>
        <v>660.399762069538</v>
      </c>
      <c r="DY246" s="0" t="n">
        <f aca="false">DX246*'Dist Horaria'!$H$6</f>
        <v>16.5099940517384</v>
      </c>
      <c r="DZ246" s="0" t="n">
        <f aca="false">DX246*'Dist Horaria'!$I$6</f>
        <v>16.5099940517384</v>
      </c>
      <c r="EA246" s="0" t="n">
        <f aca="false">DX246*'Dist Horaria'!$J$6</f>
        <v>16.5099940517384</v>
      </c>
      <c r="EB246" s="0" t="n">
        <f aca="false">DX246*'Dist Horaria'!$K$6</f>
        <v>16.5099940517384</v>
      </c>
      <c r="EC246" s="0" t="n">
        <f aca="false">DX246*'Dist Horaria'!$L$6</f>
        <v>16.5099940517384</v>
      </c>
      <c r="ED246" s="0" t="n">
        <f aca="false">DX246*'Dist Horaria'!$M$6</f>
        <v>44.0266508046359</v>
      </c>
      <c r="EE246" s="0" t="n">
        <f aca="false">DX246*'Dist Horaria'!$N$6</f>
        <v>44.0266508046359</v>
      </c>
      <c r="EF246" s="0" t="n">
        <f aca="false">DX246*'Dist Horaria'!$O$6</f>
        <v>44.0266508046359</v>
      </c>
      <c r="EG246" s="0" t="n">
        <f aca="false">DX246*'Dist Horaria'!$P$6</f>
        <v>28.8924895905423</v>
      </c>
      <c r="EH246" s="0" t="n">
        <f aca="false">DX246*'Dist Horaria'!$Q$6</f>
        <v>28.8924895905423</v>
      </c>
      <c r="EI246" s="0" t="n">
        <f aca="false">DX246*'Dist Horaria'!$R$6</f>
        <v>28.8924895905423</v>
      </c>
      <c r="EJ246" s="0" t="n">
        <f aca="false">DX246*'Dist Horaria'!$S$6</f>
        <v>28.8924895905423</v>
      </c>
      <c r="EK246" s="0" t="n">
        <f aca="false">DX246*'Dist Horaria'!$T$6</f>
        <v>28.8924895905423</v>
      </c>
      <c r="EL246" s="0" t="n">
        <f aca="false">DX246*'Dist Horaria'!$U$6</f>
        <v>28.8924895905423</v>
      </c>
      <c r="EM246" s="0" t="n">
        <f aca="false">DX246*'Dist Horaria'!$V$6</f>
        <v>28.8924895905423</v>
      </c>
      <c r="EN246" s="0" t="n">
        <f aca="false">DX246*'Dist Horaria'!$W$6</f>
        <v>28.8924895905423</v>
      </c>
      <c r="EO246" s="0" t="n">
        <f aca="false">DX246*'Dist Horaria'!$X$6</f>
        <v>44.0266508046359</v>
      </c>
      <c r="EP246" s="0" t="n">
        <f aca="false">DX246*'Dist Horaria'!$Y$6</f>
        <v>44.0266508046359</v>
      </c>
      <c r="EQ246" s="0" t="n">
        <f aca="false">DX246*'Dist Horaria'!$Z$6</f>
        <v>44.0266508046359</v>
      </c>
      <c r="ER246" s="0" t="n">
        <f aca="false">DX246*'Dist Horaria'!$AA$6</f>
        <v>16.5099940517384</v>
      </c>
      <c r="ES246" s="0" t="n">
        <f aca="false">DX246*'Dist Horaria'!$AB$6</f>
        <v>16.5099940517384</v>
      </c>
      <c r="ET246" s="0" t="n">
        <f aca="false">DX246*'Dist Horaria'!$AC$6</f>
        <v>16.5099940517384</v>
      </c>
      <c r="EU246" s="0" t="n">
        <f aca="false">DX246*'Dist Horaria'!$AD$6</f>
        <v>16.5099940517384</v>
      </c>
      <c r="EV246" s="0" t="n">
        <f aca="false">DX246*'Dist Horaria'!$AE$6</f>
        <v>16.5099940517384</v>
      </c>
      <c r="EW246" s="0" t="n">
        <f aca="false">BB246+CA246+CZ246+DY246</f>
        <v>715.271418171196</v>
      </c>
      <c r="EX246" s="0" t="n">
        <f aca="false">BC246+CB246+DA246+DZ246</f>
        <v>711.480845274862</v>
      </c>
      <c r="EY246" s="0" t="n">
        <f aca="false">BD246+CC246+DB246+EA246</f>
        <v>707.903010342882</v>
      </c>
      <c r="EZ246" s="0" t="n">
        <f aca="false">BE246+CD246+DC246+EB246</f>
        <v>704.854834717962</v>
      </c>
      <c r="FA246" s="0" t="n">
        <f aca="false">BF246+CE246+DD246+EC246</f>
        <v>702.627346315135</v>
      </c>
      <c r="FB246" s="0" t="n">
        <f aca="false">BG246+CF246+DE246+ED246</f>
        <v>1657.17952707548</v>
      </c>
      <c r="FC246" s="0" t="n">
        <f aca="false">BH246+CG246+DF246+EE246</f>
        <v>1662.94075676668</v>
      </c>
      <c r="FD246" s="0" t="n">
        <f aca="false">BI246+CH246+DG246+EF246</f>
        <v>1662.94075676668</v>
      </c>
      <c r="FE246" s="0" t="n">
        <f aca="false">BJ246+CI246+DH246+EG246</f>
        <v>1180.26283094158</v>
      </c>
      <c r="FF246" s="0" t="n">
        <f aca="false">BK246+CJ246+DI246+EH246</f>
        <v>1198.93221868135</v>
      </c>
      <c r="FG246" s="0" t="n">
        <f aca="false">BL246+CK246+DJ246+EI246</f>
        <v>1212.50995521936</v>
      </c>
      <c r="FH246" s="0" t="n">
        <f aca="false">BM246+CL246+DK246+EJ246</f>
        <v>1219.29882348837</v>
      </c>
      <c r="FI246" s="0" t="n">
        <f aca="false">BN246+CM246+DL246+EK246</f>
        <v>1220.99604055562</v>
      </c>
      <c r="FJ246" s="0" t="n">
        <f aca="false">BO246+CN246+DM246+EL246</f>
        <v>1219.29882348837</v>
      </c>
      <c r="FK246" s="0" t="n">
        <f aca="false">BP246+CO246+DN246+EM246</f>
        <v>1215.90438935386</v>
      </c>
      <c r="FL246" s="0" t="n">
        <f aca="false">BQ246+CP246+DO246+EN246</f>
        <v>1210.81273815211</v>
      </c>
      <c r="FM246" s="0" t="n">
        <f aca="false">BR246+CQ246+DP246+EO246</f>
        <v>1732.57490049498</v>
      </c>
      <c r="FN246" s="0" t="n">
        <f aca="false">BS246+CR246+DQ246+EP246</f>
        <v>1727.94367689411</v>
      </c>
      <c r="FO246" s="0" t="n">
        <f aca="false">BT246+CS246+DR246+EQ246</f>
        <v>1702.7354735378</v>
      </c>
      <c r="FP246" s="0" t="n">
        <f aca="false">BU246+CT246+DS246+ER246</f>
        <v>738.283848199952</v>
      </c>
      <c r="FQ246" s="0" t="n">
        <f aca="false">BV246+CU246+DT246+ES246</f>
        <v>720.176630597631</v>
      </c>
      <c r="FR246" s="0" t="n">
        <f aca="false">BW246+CV246+DU246+ET246</f>
        <v>732.46576384725</v>
      </c>
      <c r="FS246" s="0" t="n">
        <f aca="false">BX246+CW246+DV246+EU246</f>
        <v>728.272643876302</v>
      </c>
      <c r="FT246" s="0" t="n">
        <f aca="false">BY246+CX246+DW246+EV246</f>
        <v>723.836567708284</v>
      </c>
      <c r="FU246" s="0" t="n">
        <f aca="false">AM246*'Dist Horaria'!$H$10</f>
        <v>0.358755261677059</v>
      </c>
      <c r="FV246" s="0" t="n">
        <f aca="false">AM246*'Dist Horaria'!$I$10</f>
        <v>0.335755331615884</v>
      </c>
      <c r="FW246" s="0" t="n">
        <f aca="false">AM246*'Dist Horaria'!$J$10</f>
        <v>0.334301816136954</v>
      </c>
      <c r="FX246" s="0" t="n">
        <f aca="false">AM246*'Dist Horaria'!$K$10</f>
        <v>0.324687410786935</v>
      </c>
      <c r="FY246" s="0" t="n">
        <f aca="false">AM246*'Dist Horaria'!$L$10</f>
        <v>0.324817345512231</v>
      </c>
      <c r="FZ246" s="0" t="n">
        <f aca="false">AM246*'Dist Horaria'!$M$10</f>
        <v>0.347567926789152</v>
      </c>
      <c r="GA246" s="0" t="n">
        <f aca="false">AM246*'Dist Horaria'!$N$10</f>
        <v>0.328813625117065</v>
      </c>
      <c r="GB246" s="0" t="n">
        <f aca="false">AM246*'Dist Horaria'!$O$10</f>
        <v>0.323201389146625</v>
      </c>
      <c r="GC246" s="0" t="n">
        <f aca="false">AM246*'Dist Horaria'!$P$10</f>
        <v>0.328216734662728</v>
      </c>
      <c r="GD246" s="0" t="n">
        <f aca="false">AM246*'Dist Horaria'!$Q$10</f>
        <v>0.297025072093247</v>
      </c>
      <c r="GE246" s="0" t="n">
        <f aca="false">AM246*'Dist Horaria'!$R$10</f>
        <v>0.362415194679836</v>
      </c>
      <c r="GF246" s="0" t="n">
        <f aca="false">AM246*'Dist Horaria'!$S$10</f>
        <v>0.309516654886387</v>
      </c>
      <c r="GG246" s="0" t="n">
        <f aca="false">AR246*'Dist Horaria'!$H$10</f>
        <v>0.375268368680999</v>
      </c>
      <c r="GH246" s="0" t="n">
        <f aca="false">AR246*'Dist Horaria'!$I$10</f>
        <v>0.351209777335226</v>
      </c>
      <c r="GI246" s="0" t="n">
        <f aca="false">AR246*'Dist Horaria'!$J$10</f>
        <v>0.349689358150067</v>
      </c>
      <c r="GJ246" s="0" t="n">
        <f aca="false">AR246*'Dist Horaria'!$K$10</f>
        <v>0.339632412379645</v>
      </c>
      <c r="GK246" s="0" t="n">
        <f aca="false">AR246*'Dist Horaria'!$L$10</f>
        <v>0.339768327856311</v>
      </c>
      <c r="GL246" s="0" t="n">
        <f aca="false">AR246*'Dist Horaria'!$M$10</f>
        <v>0.363566093169701</v>
      </c>
      <c r="GM246" s="0" t="n">
        <f aca="false">AR246*'Dist Horaria'!$N$10</f>
        <v>0.343948551781358</v>
      </c>
      <c r="GN246" s="0" t="n">
        <f aca="false">AR246*'Dist Horaria'!$O$10</f>
        <v>0.338077990810532</v>
      </c>
      <c r="GO246" s="0" t="n">
        <f aca="false">AR246*'Dist Horaria'!$P$10</f>
        <v>0.343324187121079</v>
      </c>
      <c r="GP246" s="0" t="n">
        <f aca="false">AR246*'Dist Horaria'!$Q$10</f>
        <v>0.310696806900426</v>
      </c>
      <c r="GQ246" s="0" t="n">
        <f aca="false">AR246*'Dist Horaria'!$R$10</f>
        <v>0.379096764342748</v>
      </c>
      <c r="GR246" s="0" t="n">
        <f aca="false">AR246*'Dist Horaria'!$S$10</f>
        <v>0.323763363402237</v>
      </c>
      <c r="GS246" s="0" t="n">
        <f aca="false">AW246*'Dist Horaria'!$H$10</f>
        <v>0.0217546880394782</v>
      </c>
      <c r="GT246" s="0" t="n">
        <f aca="false">AW246*'Dist Horaria'!$I$10</f>
        <v>0.0203599870918972</v>
      </c>
      <c r="GU246" s="0" t="n">
        <f aca="false">AW246*'Dist Horaria'!$J$10</f>
        <v>0.0202718468492792</v>
      </c>
      <c r="GV246" s="0" t="n">
        <f aca="false">AW246*'Dist Horaria'!$K$10</f>
        <v>0.0196888355002693</v>
      </c>
      <c r="GW246" s="0" t="n">
        <f aca="false">AW246*'Dist Horaria'!$L$10</f>
        <v>0.0196967146583368</v>
      </c>
      <c r="GX246" s="0" t="n">
        <f aca="false">AW246*'Dist Horaria'!$M$10</f>
        <v>0.0210762952562146</v>
      </c>
      <c r="GY246" s="0" t="n">
        <f aca="false">AW246*'Dist Horaria'!$N$10</f>
        <v>0.0199390464800787</v>
      </c>
      <c r="GZ246" s="0" t="n">
        <f aca="false">AW246*'Dist Horaria'!$O$10</f>
        <v>0.0195987241049584</v>
      </c>
      <c r="HA246" s="0" t="n">
        <f aca="false">AW246*'Dist Horaria'!$P$10</f>
        <v>0.0199028514273089</v>
      </c>
      <c r="HB246" s="0" t="n">
        <f aca="false">AW246*'Dist Horaria'!$Q$10</f>
        <v>0.0180114090956769</v>
      </c>
      <c r="HC246" s="0" t="n">
        <f aca="false">AW246*'Dist Horaria'!$R$10</f>
        <v>0.0219766240198694</v>
      </c>
      <c r="HD246" s="0" t="n">
        <f aca="false">AW246*'Dist Horaria'!$S$10</f>
        <v>0.0187688906320137</v>
      </c>
    </row>
    <row r="247" customFormat="false" ht="13.8" hidden="false" customHeight="false" outlineLevel="0" collapsed="false">
      <c r="A247" s="0" t="n">
        <v>4.76713333333333</v>
      </c>
      <c r="B247" s="0" t="n">
        <v>-74.0276777777778</v>
      </c>
      <c r="C247" s="0" t="n">
        <v>37</v>
      </c>
      <c r="D247" s="0" t="n">
        <v>42</v>
      </c>
      <c r="E247" s="0" t="n">
        <v>645</v>
      </c>
      <c r="F247" s="0" t="n">
        <v>152</v>
      </c>
      <c r="G247" s="0" t="s">
        <v>1205</v>
      </c>
      <c r="H247" s="1" t="n">
        <v>39748</v>
      </c>
      <c r="I247" s="0" t="s">
        <v>1292</v>
      </c>
      <c r="J247" s="0" t="s">
        <v>1293</v>
      </c>
      <c r="L247" s="0" t="s">
        <v>1294</v>
      </c>
      <c r="M247" s="0" t="s">
        <v>1295</v>
      </c>
      <c r="R247" s="0" t="n">
        <v>30</v>
      </c>
      <c r="S247" s="0" t="n">
        <v>365</v>
      </c>
      <c r="T247" s="0" t="n">
        <v>24</v>
      </c>
      <c r="V247" s="0" t="n">
        <v>4850</v>
      </c>
      <c r="W247" s="0" t="n">
        <f aca="false">V247*12</f>
        <v>58200</v>
      </c>
      <c r="X247" s="0" t="n">
        <v>1</v>
      </c>
      <c r="Y247" s="0" t="s">
        <v>1296</v>
      </c>
      <c r="Z247" s="0" t="n">
        <v>3962.58</v>
      </c>
      <c r="AB247" s="0" t="n">
        <v>0.005</v>
      </c>
      <c r="AC247" s="0" t="n">
        <v>4</v>
      </c>
      <c r="AD247" s="0" t="n">
        <v>1.06999993285714</v>
      </c>
      <c r="AE247" s="0" t="n">
        <v>0.000485779969517143</v>
      </c>
      <c r="AF247" s="0" t="n">
        <f aca="false">AE247/S247</f>
        <v>1.33090402607436E-006</v>
      </c>
      <c r="AG247" s="0" t="n">
        <f aca="false">AE247*EXP(AB247*AC247)</f>
        <v>0.000495593375859546</v>
      </c>
      <c r="AH247" s="0" t="n">
        <f aca="false">AG247/S247</f>
        <v>1.35779007084807E-006</v>
      </c>
      <c r="AI247" s="0" t="s">
        <v>90</v>
      </c>
      <c r="AJ247" s="0" t="n">
        <f aca="false">IF(AI247="A",'FE DISTRIBUCIÓN'!$C$2,'FE DISTRIBUCIÓN'!$C$3)</f>
        <v>4.994E-006</v>
      </c>
      <c r="AK247" s="0" t="n">
        <f aca="false">W247*AJ247</f>
        <v>0.2906508</v>
      </c>
      <c r="AL247" s="0" t="n">
        <f aca="false">AK247/365</f>
        <v>0.000796303561643836</v>
      </c>
      <c r="AM247" s="0" t="n">
        <f aca="false">AK247*EXP(AB247*AC247)</f>
        <v>0.296522335639849</v>
      </c>
      <c r="AN247" s="0" t="n">
        <f aca="false">AM247/365</f>
        <v>0.00081238996065712</v>
      </c>
      <c r="AO247" s="0" t="n">
        <v>5.223868284E-006</v>
      </c>
      <c r="AP247" s="0" t="n">
        <f aca="false">AO247*W247</f>
        <v>0.3040291341288</v>
      </c>
      <c r="AQ247" s="0" t="n">
        <f aca="false">AP247/365</f>
        <v>0.000832956531859726</v>
      </c>
      <c r="AR247" s="0" t="n">
        <f aca="false">AP247*EXP(AB247*AC247)</f>
        <v>0.310170930045376</v>
      </c>
      <c r="AS247" s="0" t="n">
        <f aca="false">AR247/365</f>
        <v>0.000849783369987332</v>
      </c>
      <c r="AT247" s="0" t="n">
        <v>3.02832944E-007</v>
      </c>
      <c r="AU247" s="0" t="n">
        <f aca="false">AT247*W247</f>
        <v>0.0176248773408</v>
      </c>
      <c r="AV247" s="0" t="n">
        <f aca="false">AU247/365</f>
        <v>4.8287335180274E-005</v>
      </c>
      <c r="AW247" s="0" t="n">
        <f aca="false">AU247*EXP(AB247*AC247)</f>
        <v>0.0179809234808914</v>
      </c>
      <c r="AX247" s="0" t="n">
        <f aca="false">AW247/365</f>
        <v>4.92628040572366E-005</v>
      </c>
      <c r="AY247" s="0" t="n">
        <f aca="false">AW247+AR247+AM247+AG247</f>
        <v>0.625169782541976</v>
      </c>
      <c r="AZ247" s="0" t="n">
        <f aca="false">AH247+AN247+AS247+AX247</f>
        <v>0.00171279392477254</v>
      </c>
      <c r="BA247" s="0" t="n">
        <f aca="false">AH247*1000000</f>
        <v>1.35779007084807</v>
      </c>
      <c r="BB247" s="0" t="n">
        <f aca="false">BA247*'Dist Horaria'!$H$3</f>
        <v>0.0473115724343831</v>
      </c>
      <c r="BC247" s="0" t="n">
        <f aca="false">BA247*'Dist Horaria'!$I$3</f>
        <v>0.0460459435786746</v>
      </c>
      <c r="BD247" s="0" t="n">
        <f aca="false">BA247*'Dist Horaria'!$J$3</f>
        <v>0.0448513454916002</v>
      </c>
      <c r="BE247" s="0" t="n">
        <f aca="false">BA247*'Dist Horaria'!$K$3</f>
        <v>0.0438335945780384</v>
      </c>
      <c r="BF247" s="0" t="n">
        <f aca="false">BA247*'Dist Horaria'!$L$3</f>
        <v>0.043089861724068</v>
      </c>
      <c r="BG247" s="0" t="n">
        <f aca="false">BA247*'Dist Horaria'!$M$3</f>
        <v>0.0426216335575213</v>
      </c>
      <c r="BH247" s="0" t="n">
        <f aca="false">BA247*'Dist Horaria'!$N$3</f>
        <v>0.0445452421362129</v>
      </c>
      <c r="BI247" s="0" t="n">
        <f aca="false">BA247*'Dist Horaria'!$O$3</f>
        <v>0.0445452421362129</v>
      </c>
      <c r="BJ247" s="0" t="n">
        <f aca="false">BA247*'Dist Horaria'!$P$3</f>
        <v>0.0589348584395785</v>
      </c>
      <c r="BK247" s="0" t="n">
        <f aca="false">BA247*'Dist Horaria'!$Q$3</f>
        <v>0.0651683530822262</v>
      </c>
      <c r="BL247" s="0" t="n">
        <f aca="false">BA247*'Dist Horaria'!$R$3</f>
        <v>0.0697018037314246</v>
      </c>
      <c r="BM247" s="0" t="n">
        <f aca="false">BA247*'Dist Horaria'!$S$3</f>
        <v>0.0719685290560238</v>
      </c>
      <c r="BN247" s="0" t="n">
        <f aca="false">BA247*'Dist Horaria'!$T$3</f>
        <v>0.0725352103871736</v>
      </c>
      <c r="BO247" s="0" t="n">
        <f aca="false">BA247*'Dist Horaria'!$U$3</f>
        <v>0.0719685290560238</v>
      </c>
      <c r="BP247" s="0" t="n">
        <f aca="false">BA247*'Dist Horaria'!$V$3</f>
        <v>0.0708351663937242</v>
      </c>
      <c r="BQ247" s="0" t="n">
        <f aca="false">BA247*'Dist Horaria'!$W$3</f>
        <v>0.0691351224002748</v>
      </c>
      <c r="BR247" s="0" t="n">
        <f aca="false">BA247*'Dist Horaria'!$X$3</f>
        <v>0.0677952848224587</v>
      </c>
      <c r="BS247" s="0" t="n">
        <f aca="false">BA247*'Dist Horaria'!$Y$3</f>
        <v>0.0662489723291261</v>
      </c>
      <c r="BT247" s="0" t="n">
        <f aca="false">BA247*'Dist Horaria'!$Z$3</f>
        <v>0.0578322420773023</v>
      </c>
      <c r="BU247" s="0" t="n">
        <f aca="false">BA247*'Dist Horaria'!$AA$3</f>
        <v>0.0549951591324619</v>
      </c>
      <c r="BV247" s="0" t="n">
        <f aca="false">BA247*'Dist Horaria'!$AB$3</f>
        <v>0.0489493666570666</v>
      </c>
      <c r="BW247" s="0" t="n">
        <f aca="false">BA247*'Dist Horaria'!$AC$3</f>
        <v>0.0530525674337644</v>
      </c>
      <c r="BX247" s="0" t="n">
        <f aca="false">BA247*'Dist Horaria'!$AD$3</f>
        <v>0.051652532722438</v>
      </c>
      <c r="BY247" s="0" t="n">
        <f aca="false">BA247*'Dist Horaria'!$AE$3</f>
        <v>0.0501713777208299</v>
      </c>
      <c r="BZ247" s="0" t="n">
        <f aca="false">AN247*1000000</f>
        <v>812.38996065712</v>
      </c>
      <c r="CA247" s="0" t="n">
        <f aca="false">BZ247*'Dist Horaria'!$H$6</f>
        <v>20.309749016428</v>
      </c>
      <c r="CB247" s="0" t="n">
        <f aca="false">BZ247*'Dist Horaria'!$I$6</f>
        <v>20.309749016428</v>
      </c>
      <c r="CC247" s="0" t="n">
        <f aca="false">BZ247*'Dist Horaria'!$J$6</f>
        <v>20.309749016428</v>
      </c>
      <c r="CD247" s="0" t="n">
        <f aca="false">BZ247*'Dist Horaria'!$K$6</f>
        <v>20.309749016428</v>
      </c>
      <c r="CE247" s="0" t="n">
        <f aca="false">BZ247*'Dist Horaria'!$L$6</f>
        <v>20.309749016428</v>
      </c>
      <c r="CF247" s="0" t="n">
        <f aca="false">BZ247*'Dist Horaria'!$M$6</f>
        <v>54.1593307104746</v>
      </c>
      <c r="CG247" s="0" t="n">
        <f aca="false">BZ247*'Dist Horaria'!$N$6</f>
        <v>54.1593307104746</v>
      </c>
      <c r="CH247" s="0" t="n">
        <f aca="false">BZ247*'Dist Horaria'!$O$6</f>
        <v>54.1593307104746</v>
      </c>
      <c r="CI247" s="0" t="n">
        <f aca="false">BZ247*'Dist Horaria'!$P$6</f>
        <v>35.542060778749</v>
      </c>
      <c r="CJ247" s="0" t="n">
        <f aca="false">BZ247*'Dist Horaria'!$Q$6</f>
        <v>35.542060778749</v>
      </c>
      <c r="CK247" s="0" t="n">
        <f aca="false">BZ247*'Dist Horaria'!$R$6</f>
        <v>35.542060778749</v>
      </c>
      <c r="CL247" s="0" t="n">
        <f aca="false">BZ247*'Dist Horaria'!$S$6</f>
        <v>35.542060778749</v>
      </c>
      <c r="CM247" s="0" t="n">
        <f aca="false">BZ247*'Dist Horaria'!$T$6</f>
        <v>35.542060778749</v>
      </c>
      <c r="CN247" s="0" t="n">
        <f aca="false">BZ247*'Dist Horaria'!$U$6</f>
        <v>35.542060778749</v>
      </c>
      <c r="CO247" s="0" t="n">
        <f aca="false">BZ247*'Dist Horaria'!$V$6</f>
        <v>35.542060778749</v>
      </c>
      <c r="CP247" s="0" t="n">
        <f aca="false">BZ247*'Dist Horaria'!$W$6</f>
        <v>35.542060778749</v>
      </c>
      <c r="CQ247" s="0" t="n">
        <f aca="false">BZ247*'Dist Horaria'!$X$6</f>
        <v>54.1593307104746</v>
      </c>
      <c r="CR247" s="0" t="n">
        <f aca="false">BZ247*'Dist Horaria'!$Y$6</f>
        <v>54.1593307104746</v>
      </c>
      <c r="CS247" s="0" t="n">
        <f aca="false">BZ247*'Dist Horaria'!$Z$6</f>
        <v>54.1593307104746</v>
      </c>
      <c r="CT247" s="0" t="n">
        <f aca="false">BZ247*'Dist Horaria'!$AA$6</f>
        <v>20.309749016428</v>
      </c>
      <c r="CU247" s="0" t="n">
        <f aca="false">BZ247*'Dist Horaria'!$AB$6</f>
        <v>20.309749016428</v>
      </c>
      <c r="CV247" s="0" t="n">
        <f aca="false">BZ247*'Dist Horaria'!$AC$6</f>
        <v>20.309749016428</v>
      </c>
      <c r="CW247" s="0" t="n">
        <f aca="false">BZ247*'Dist Horaria'!$AD$6</f>
        <v>20.309749016428</v>
      </c>
      <c r="CX247" s="0" t="n">
        <f aca="false">BZ247*'Dist Horaria'!$AE$6</f>
        <v>20.309749016428</v>
      </c>
      <c r="CY247" s="0" t="n">
        <f aca="false">AS247*1000000</f>
        <v>849.783369987332</v>
      </c>
      <c r="CZ247" s="0" t="n">
        <f aca="false">CY247*'Dist Horaria'!$H$6</f>
        <v>21.2445842496833</v>
      </c>
      <c r="DA247" s="0" t="n">
        <f aca="false">CY247*'Dist Horaria'!$I$6</f>
        <v>21.2445842496833</v>
      </c>
      <c r="DB247" s="0" t="n">
        <f aca="false">CY247*'Dist Horaria'!$J$6</f>
        <v>21.2445842496833</v>
      </c>
      <c r="DC247" s="0" t="n">
        <f aca="false">CY247*'Dist Horaria'!$K$6</f>
        <v>21.2445842496833</v>
      </c>
      <c r="DD247" s="0" t="n">
        <f aca="false">CY247*'Dist Horaria'!$L$6</f>
        <v>21.2445842496833</v>
      </c>
      <c r="DE247" s="0" t="n">
        <f aca="false">CY247*'Dist Horaria'!$M$6</f>
        <v>56.6522246658221</v>
      </c>
      <c r="DF247" s="0" t="n">
        <f aca="false">CY247*'Dist Horaria'!$N$6</f>
        <v>56.6522246658221</v>
      </c>
      <c r="DG247" s="0" t="n">
        <f aca="false">CY247*'Dist Horaria'!$O$6</f>
        <v>56.6522246658221</v>
      </c>
      <c r="DH247" s="0" t="n">
        <f aca="false">CY247*'Dist Horaria'!$P$6</f>
        <v>37.1780224369458</v>
      </c>
      <c r="DI247" s="0" t="n">
        <f aca="false">CY247*'Dist Horaria'!$Q$6</f>
        <v>37.1780224369458</v>
      </c>
      <c r="DJ247" s="0" t="n">
        <f aca="false">CY247*'Dist Horaria'!$R$6</f>
        <v>37.1780224369458</v>
      </c>
      <c r="DK247" s="0" t="n">
        <f aca="false">CY247*'Dist Horaria'!$S$6</f>
        <v>37.1780224369458</v>
      </c>
      <c r="DL247" s="0" t="n">
        <f aca="false">CY247*'Dist Horaria'!$T$6</f>
        <v>37.1780224369458</v>
      </c>
      <c r="DM247" s="0" t="n">
        <f aca="false">CY247*'Dist Horaria'!$U$6</f>
        <v>37.1780224369458</v>
      </c>
      <c r="DN247" s="0" t="n">
        <f aca="false">CY247*'Dist Horaria'!$V$6</f>
        <v>37.1780224369458</v>
      </c>
      <c r="DO247" s="0" t="n">
        <f aca="false">CY247*'Dist Horaria'!$W$6</f>
        <v>37.1780224369458</v>
      </c>
      <c r="DP247" s="0" t="n">
        <f aca="false">CY247*'Dist Horaria'!$X$6</f>
        <v>56.6522246658221</v>
      </c>
      <c r="DQ247" s="0" t="n">
        <f aca="false">CY247*'Dist Horaria'!$Y$6</f>
        <v>56.6522246658221</v>
      </c>
      <c r="DR247" s="0" t="n">
        <f aca="false">CY247*'Dist Horaria'!$Z$6</f>
        <v>56.6522246658221</v>
      </c>
      <c r="DS247" s="0" t="n">
        <f aca="false">CY247*'Dist Horaria'!$AA$6</f>
        <v>21.2445842496833</v>
      </c>
      <c r="DT247" s="0" t="n">
        <f aca="false">CY247*'Dist Horaria'!$AB$6</f>
        <v>21.2445842496833</v>
      </c>
      <c r="DU247" s="0" t="n">
        <f aca="false">CY247*'Dist Horaria'!$AC$6</f>
        <v>21.2445842496833</v>
      </c>
      <c r="DV247" s="0" t="n">
        <f aca="false">CY247*'Dist Horaria'!$AD$6</f>
        <v>21.2445842496833</v>
      </c>
      <c r="DW247" s="0" t="n">
        <f aca="false">CY247*'Dist Horaria'!$AE$6</f>
        <v>21.2445842496833</v>
      </c>
      <c r="DX247" s="0" t="n">
        <f aca="false">AX247*1000000</f>
        <v>49.2628040572366</v>
      </c>
      <c r="DY247" s="0" t="n">
        <f aca="false">DX247*'Dist Horaria'!$H$6</f>
        <v>1.23157010143092</v>
      </c>
      <c r="DZ247" s="0" t="n">
        <f aca="false">DX247*'Dist Horaria'!$I$6</f>
        <v>1.23157010143092</v>
      </c>
      <c r="EA247" s="0" t="n">
        <f aca="false">DX247*'Dist Horaria'!$J$6</f>
        <v>1.23157010143092</v>
      </c>
      <c r="EB247" s="0" t="n">
        <f aca="false">DX247*'Dist Horaria'!$K$6</f>
        <v>1.23157010143092</v>
      </c>
      <c r="EC247" s="0" t="n">
        <f aca="false">DX247*'Dist Horaria'!$L$6</f>
        <v>1.23157010143092</v>
      </c>
      <c r="ED247" s="0" t="n">
        <f aca="false">DX247*'Dist Horaria'!$M$6</f>
        <v>3.28418693714911</v>
      </c>
      <c r="EE247" s="0" t="n">
        <f aca="false">DX247*'Dist Horaria'!$N$6</f>
        <v>3.28418693714911</v>
      </c>
      <c r="EF247" s="0" t="n">
        <f aca="false">DX247*'Dist Horaria'!$O$6</f>
        <v>3.28418693714911</v>
      </c>
      <c r="EG247" s="0" t="n">
        <f aca="false">DX247*'Dist Horaria'!$P$6</f>
        <v>2.1552476775041</v>
      </c>
      <c r="EH247" s="0" t="n">
        <f aca="false">DX247*'Dist Horaria'!$Q$6</f>
        <v>2.1552476775041</v>
      </c>
      <c r="EI247" s="0" t="n">
        <f aca="false">DX247*'Dist Horaria'!$R$6</f>
        <v>2.1552476775041</v>
      </c>
      <c r="EJ247" s="0" t="n">
        <f aca="false">DX247*'Dist Horaria'!$S$6</f>
        <v>2.1552476775041</v>
      </c>
      <c r="EK247" s="0" t="n">
        <f aca="false">DX247*'Dist Horaria'!$T$6</f>
        <v>2.1552476775041</v>
      </c>
      <c r="EL247" s="0" t="n">
        <f aca="false">DX247*'Dist Horaria'!$U$6</f>
        <v>2.1552476775041</v>
      </c>
      <c r="EM247" s="0" t="n">
        <f aca="false">DX247*'Dist Horaria'!$V$6</f>
        <v>2.1552476775041</v>
      </c>
      <c r="EN247" s="0" t="n">
        <f aca="false">DX247*'Dist Horaria'!$W$6</f>
        <v>2.1552476775041</v>
      </c>
      <c r="EO247" s="0" t="n">
        <f aca="false">DX247*'Dist Horaria'!$X$6</f>
        <v>3.28418693714911</v>
      </c>
      <c r="EP247" s="0" t="n">
        <f aca="false">DX247*'Dist Horaria'!$Y$6</f>
        <v>3.28418693714911</v>
      </c>
      <c r="EQ247" s="0" t="n">
        <f aca="false">DX247*'Dist Horaria'!$Z$6</f>
        <v>3.28418693714911</v>
      </c>
      <c r="ER247" s="0" t="n">
        <f aca="false">DX247*'Dist Horaria'!$AA$6</f>
        <v>1.23157010143092</v>
      </c>
      <c r="ES247" s="0" t="n">
        <f aca="false">DX247*'Dist Horaria'!$AB$6</f>
        <v>1.23157010143092</v>
      </c>
      <c r="ET247" s="0" t="n">
        <f aca="false">DX247*'Dist Horaria'!$AC$6</f>
        <v>1.23157010143092</v>
      </c>
      <c r="EU247" s="0" t="n">
        <f aca="false">DX247*'Dist Horaria'!$AD$6</f>
        <v>1.23157010143092</v>
      </c>
      <c r="EV247" s="0" t="n">
        <f aca="false">DX247*'Dist Horaria'!$AE$6</f>
        <v>1.23157010143092</v>
      </c>
      <c r="EW247" s="0" t="n">
        <f aca="false">BB247+CA247+CZ247+DY247</f>
        <v>42.8332149399766</v>
      </c>
      <c r="EX247" s="0" t="n">
        <f aca="false">BC247+CB247+DA247+DZ247</f>
        <v>42.8319493111209</v>
      </c>
      <c r="EY247" s="0" t="n">
        <f aca="false">BD247+CC247+DB247+EA247</f>
        <v>42.8307547130338</v>
      </c>
      <c r="EZ247" s="0" t="n">
        <f aca="false">BE247+CD247+DC247+EB247</f>
        <v>42.8297369621202</v>
      </c>
      <c r="FA247" s="0" t="n">
        <f aca="false">BF247+CE247+DD247+EC247</f>
        <v>42.8289932292663</v>
      </c>
      <c r="FB247" s="0" t="n">
        <f aca="false">BG247+CF247+DE247+ED247</f>
        <v>114.138363947003</v>
      </c>
      <c r="FC247" s="0" t="n">
        <f aca="false">BH247+CG247+DF247+EE247</f>
        <v>114.140287555582</v>
      </c>
      <c r="FD247" s="0" t="n">
        <f aca="false">BI247+CH247+DG247+EF247</f>
        <v>114.140287555582</v>
      </c>
      <c r="FE247" s="0" t="n">
        <f aca="false">BJ247+CI247+DH247+EG247</f>
        <v>74.9342657516384</v>
      </c>
      <c r="FF247" s="0" t="n">
        <f aca="false">BK247+CJ247+DI247+EH247</f>
        <v>74.9404992462811</v>
      </c>
      <c r="FG247" s="0" t="n">
        <f aca="false">BL247+CK247+DJ247+EI247</f>
        <v>74.9450326969303</v>
      </c>
      <c r="FH247" s="0" t="n">
        <f aca="false">BM247+CL247+DK247+EJ247</f>
        <v>74.9472994222549</v>
      </c>
      <c r="FI247" s="0" t="n">
        <f aca="false">BN247+CM247+DL247+EK247</f>
        <v>74.947866103586</v>
      </c>
      <c r="FJ247" s="0" t="n">
        <f aca="false">BO247+CN247+DM247+EL247</f>
        <v>74.9472994222549</v>
      </c>
      <c r="FK247" s="0" t="n">
        <f aca="false">BP247+CO247+DN247+EM247</f>
        <v>74.9461660595926</v>
      </c>
      <c r="FL247" s="0" t="n">
        <f aca="false">BQ247+CP247+DO247+EN247</f>
        <v>74.9444660155991</v>
      </c>
      <c r="FM247" s="0" t="n">
        <f aca="false">BR247+CQ247+DP247+EO247</f>
        <v>114.163537598268</v>
      </c>
      <c r="FN247" s="0" t="n">
        <f aca="false">BS247+CR247+DQ247+EP247</f>
        <v>114.161991285775</v>
      </c>
      <c r="FO247" s="0" t="n">
        <f aca="false">BT247+CS247+DR247+EQ247</f>
        <v>114.153574555523</v>
      </c>
      <c r="FP247" s="0" t="n">
        <f aca="false">BU247+CT247+DS247+ER247</f>
        <v>42.8408985266747</v>
      </c>
      <c r="FQ247" s="0" t="n">
        <f aca="false">BV247+CU247+DT247+ES247</f>
        <v>42.8348527341993</v>
      </c>
      <c r="FR247" s="0" t="n">
        <f aca="false">BW247+CV247+DU247+ET247</f>
        <v>42.838955934976</v>
      </c>
      <c r="FS247" s="0" t="n">
        <f aca="false">BX247+CW247+DV247+EU247</f>
        <v>42.8375559002646</v>
      </c>
      <c r="FT247" s="0" t="n">
        <f aca="false">BY247+CX247+DW247+EV247</f>
        <v>42.836074745263</v>
      </c>
      <c r="FU247" s="0" t="n">
        <f aca="false">AM247*'Dist Horaria'!$H$10</f>
        <v>0.0267615029192555</v>
      </c>
      <c r="FV247" s="0" t="n">
        <f aca="false">AM247*'Dist Horaria'!$I$10</f>
        <v>0.0250458132521619</v>
      </c>
      <c r="FW247" s="0" t="n">
        <f aca="false">AM247*'Dist Horaria'!$J$10</f>
        <v>0.0249373876403653</v>
      </c>
      <c r="FX247" s="0" t="n">
        <f aca="false">AM247*'Dist Horaria'!$K$10</f>
        <v>0.0242201969415065</v>
      </c>
      <c r="FY247" s="0" t="n">
        <f aca="false">AM247*'Dist Horaria'!$L$10</f>
        <v>0.0242298894781792</v>
      </c>
      <c r="FZ247" s="0" t="n">
        <f aca="false">AM247*'Dist Horaria'!$M$10</f>
        <v>0.0259269788655543</v>
      </c>
      <c r="GA247" s="0" t="n">
        <f aca="false">AM247*'Dist Horaria'!$N$10</f>
        <v>0.0245279936726961</v>
      </c>
      <c r="GB247" s="0" t="n">
        <f aca="false">AM247*'Dist Horaria'!$O$10</f>
        <v>0.0241093465186324</v>
      </c>
      <c r="GC247" s="0" t="n">
        <f aca="false">AM247*'Dist Horaria'!$P$10</f>
        <v>0.0244834683727422</v>
      </c>
      <c r="GD247" s="0" t="n">
        <f aca="false">AM247*'Dist Horaria'!$Q$10</f>
        <v>0.0221567128988086</v>
      </c>
      <c r="GE247" s="0" t="n">
        <f aca="false">AM247*'Dist Horaria'!$R$10</f>
        <v>0.0270345171944476</v>
      </c>
      <c r="GF247" s="0" t="n">
        <f aca="false">AM247*'Dist Horaria'!$S$10</f>
        <v>0.0230885278854989</v>
      </c>
      <c r="GG247" s="0" t="n">
        <f aca="false">AR247*'Dist Horaria'!$H$10</f>
        <v>0.0279933052326937</v>
      </c>
      <c r="GH247" s="0" t="n">
        <f aca="false">AR247*'Dist Horaria'!$I$10</f>
        <v>0.0261986442721176</v>
      </c>
      <c r="GI247" s="0" t="n">
        <f aca="false">AR247*'Dist Horaria'!$J$10</f>
        <v>0.0260852279496032</v>
      </c>
      <c r="GJ247" s="0" t="n">
        <f aca="false">AR247*'Dist Horaria'!$K$10</f>
        <v>0.0253350257579035</v>
      </c>
      <c r="GK247" s="0" t="n">
        <f aca="false">AR247*'Dist Horaria'!$L$10</f>
        <v>0.0253451644312947</v>
      </c>
      <c r="GL247" s="0" t="n">
        <f aca="false">AR247*'Dist Horaria'!$M$10</f>
        <v>0.0271203689618957</v>
      </c>
      <c r="GM247" s="0" t="n">
        <f aca="false">AR247*'Dist Horaria'!$N$10</f>
        <v>0.0256569900314277</v>
      </c>
      <c r="GN247" s="0" t="n">
        <f aca="false">AR247*'Dist Horaria'!$O$10</f>
        <v>0.0252190730129454</v>
      </c>
      <c r="GO247" s="0" t="n">
        <f aca="false">AR247*'Dist Horaria'!$P$10</f>
        <v>0.0256104152812745</v>
      </c>
      <c r="GP247" s="0" t="n">
        <f aca="false">AR247*'Dist Horaria'!$Q$10</f>
        <v>0.0231765618321545</v>
      </c>
      <c r="GQ247" s="0" t="n">
        <f aca="false">AR247*'Dist Horaria'!$R$10</f>
        <v>0.0282788860523283</v>
      </c>
      <c r="GR247" s="0" t="n">
        <f aca="false">AR247*'Dist Horaria'!$S$10</f>
        <v>0.0241512672297372</v>
      </c>
      <c r="GS247" s="0" t="n">
        <f aca="false">AW247*'Dist Horaria'!$H$10</f>
        <v>0.00162280030334456</v>
      </c>
      <c r="GT247" s="0" t="n">
        <f aca="false">AW247*'Dist Horaria'!$I$10</f>
        <v>0.00151876198678943</v>
      </c>
      <c r="GU247" s="0" t="n">
        <f aca="false">AW247*'Dist Horaria'!$J$10</f>
        <v>0.00151218712751323</v>
      </c>
      <c r="GV247" s="0" t="n">
        <f aca="false">AW247*'Dist Horaria'!$K$10</f>
        <v>0.00146869714538571</v>
      </c>
      <c r="GW247" s="0" t="n">
        <f aca="false">AW247*'Dist Horaria'!$L$10</f>
        <v>0.00146928489456781</v>
      </c>
      <c r="GX247" s="0" t="n">
        <f aca="false">AW247*'Dist Horaria'!$M$10</f>
        <v>0.00157219530213888</v>
      </c>
      <c r="GY247" s="0" t="n">
        <f aca="false">AW247*'Dist Horaria'!$N$10</f>
        <v>0.00148736174095233</v>
      </c>
      <c r="GZ247" s="0" t="n">
        <f aca="false">AW247*'Dist Horaria'!$O$10</f>
        <v>0.00146197524712727</v>
      </c>
      <c r="HA247" s="0" t="n">
        <f aca="false">AW247*'Dist Horaria'!$P$10</f>
        <v>0.0014846617554362</v>
      </c>
      <c r="HB247" s="0" t="n">
        <f aca="false">AW247*'Dist Horaria'!$Q$10</f>
        <v>0.00134356880186403</v>
      </c>
      <c r="HC247" s="0" t="n">
        <f aca="false">AW247*'Dist Horaria'!$R$10</f>
        <v>0.00163935571317845</v>
      </c>
      <c r="HD247" s="0" t="n">
        <f aca="false">AW247*'Dist Horaria'!$S$10</f>
        <v>0.00140007346259346</v>
      </c>
    </row>
    <row r="248" customFormat="false" ht="13.8" hidden="false" customHeight="false" outlineLevel="0" collapsed="false">
      <c r="A248" s="0" t="n">
        <v>4.74645576883964</v>
      </c>
      <c r="B248" s="0" t="n">
        <v>-74.022899725998</v>
      </c>
      <c r="C248" s="0" t="n">
        <v>38</v>
      </c>
      <c r="D248" s="0" t="n">
        <v>40</v>
      </c>
      <c r="E248" s="0" t="n">
        <v>596</v>
      </c>
      <c r="F248" s="0" t="n">
        <v>153</v>
      </c>
      <c r="G248" s="0" t="s">
        <v>1205</v>
      </c>
      <c r="H248" s="1" t="n">
        <v>40995</v>
      </c>
      <c r="I248" s="0" t="s">
        <v>1297</v>
      </c>
      <c r="J248" s="0" t="s">
        <v>1298</v>
      </c>
      <c r="L248" s="0" t="s">
        <v>1299</v>
      </c>
      <c r="M248" s="0" t="s">
        <v>1300</v>
      </c>
      <c r="N248" s="0" t="n">
        <v>5</v>
      </c>
      <c r="O248" s="0" t="s">
        <v>231</v>
      </c>
      <c r="P248" s="0" t="s">
        <v>85</v>
      </c>
      <c r="Q248" s="0" t="s">
        <v>86</v>
      </c>
      <c r="R248" s="0" t="n">
        <v>30</v>
      </c>
      <c r="S248" s="0" t="n">
        <v>365</v>
      </c>
      <c r="T248" s="0" t="n">
        <v>24</v>
      </c>
      <c r="U248" s="0" t="n">
        <v>3</v>
      </c>
      <c r="V248" s="0" t="n">
        <v>82963</v>
      </c>
      <c r="W248" s="0" t="n">
        <f aca="false">V248*12</f>
        <v>995556</v>
      </c>
      <c r="X248" s="0" t="n">
        <v>1</v>
      </c>
      <c r="Y248" s="0" t="s">
        <v>155</v>
      </c>
      <c r="Z248" s="0" t="n">
        <v>19750</v>
      </c>
      <c r="AB248" s="0" t="n">
        <v>0.005</v>
      </c>
      <c r="AC248" s="0" t="n">
        <v>0</v>
      </c>
      <c r="AD248" s="0" t="n">
        <v>1958.51434837697</v>
      </c>
      <c r="AE248" s="0" t="n">
        <v>0.889165514163145</v>
      </c>
      <c r="AF248" s="0" t="n">
        <f aca="false">AE248/S248</f>
        <v>0.00243606990181684</v>
      </c>
      <c r="AG248" s="0" t="n">
        <f aca="false">AE248*EXP(AB248*AC248)</f>
        <v>0.889165514163145</v>
      </c>
      <c r="AH248" s="0" t="n">
        <f aca="false">AG248/S248</f>
        <v>0.00243606990181684</v>
      </c>
      <c r="AI248" s="0" t="s">
        <v>90</v>
      </c>
      <c r="AJ248" s="0" t="n">
        <f aca="false">IF(AI248="A",'FE DISTRIBUCIÓN'!$C$2,'FE DISTRIBUCIÓN'!$C$3)</f>
        <v>4.994E-006</v>
      </c>
      <c r="AK248" s="0" t="n">
        <f aca="false">W248*AJ248</f>
        <v>4.971806664</v>
      </c>
      <c r="AL248" s="0" t="n">
        <f aca="false">AK248/365</f>
        <v>0.0136213881205479</v>
      </c>
      <c r="AM248" s="0" t="n">
        <f aca="false">AK248*EXP(AB248*AC248)</f>
        <v>4.971806664</v>
      </c>
      <c r="AN248" s="0" t="n">
        <f aca="false">AM248/365</f>
        <v>0.0136213881205479</v>
      </c>
      <c r="AO248" s="0" t="n">
        <v>5.223868284E-006</v>
      </c>
      <c r="AP248" s="0" t="n">
        <f aca="false">AO248*W248</f>
        <v>5.20065341334591</v>
      </c>
      <c r="AQ248" s="0" t="n">
        <f aca="false">AP248/365</f>
        <v>0.0142483655160162</v>
      </c>
      <c r="AR248" s="0" t="n">
        <f aca="false">AP248*EXP(AB248*AC248)</f>
        <v>5.20065341334591</v>
      </c>
      <c r="AS248" s="0" t="n">
        <f aca="false">AR248/365</f>
        <v>0.0142483655160162</v>
      </c>
      <c r="AT248" s="0" t="n">
        <v>3.02832944E-007</v>
      </c>
      <c r="AU248" s="0" t="n">
        <f aca="false">AT248*W248</f>
        <v>0.301487154396864</v>
      </c>
      <c r="AV248" s="0" t="n">
        <f aca="false">AU248/365</f>
        <v>0.000825992203827025</v>
      </c>
      <c r="AW248" s="0" t="n">
        <f aca="false">AU248*EXP(AB248*AC248)</f>
        <v>0.301487154396864</v>
      </c>
      <c r="AX248" s="0" t="n">
        <f aca="false">AW248/365</f>
        <v>0.000825992203827025</v>
      </c>
      <c r="AY248" s="0" t="n">
        <f aca="false">AW248+AR248+AM248+AG248</f>
        <v>11.3631127459059</v>
      </c>
      <c r="AZ248" s="0" t="n">
        <f aca="false">AH248+AN248+AS248+AX248</f>
        <v>0.031131815742208</v>
      </c>
      <c r="BA248" s="0" t="n">
        <f aca="false">AH248*1000000</f>
        <v>2436.06990181684</v>
      </c>
      <c r="BB248" s="0" t="n">
        <f aca="false">BA248*'Dist Horaria'!$H$3</f>
        <v>84.8837387233509</v>
      </c>
      <c r="BC248" s="0" t="n">
        <f aca="false">BA248*'Dist Horaria'!$I$3</f>
        <v>82.6130192443547</v>
      </c>
      <c r="BD248" s="0" t="n">
        <f aca="false">BA248*'Dist Horaria'!$J$3</f>
        <v>80.4697391400362</v>
      </c>
      <c r="BE248" s="0" t="n">
        <f aca="false">BA248*'Dist Horaria'!$K$3</f>
        <v>78.6437481998269</v>
      </c>
      <c r="BF248" s="0" t="n">
        <f aca="false">BA248*'Dist Horaria'!$L$3</f>
        <v>77.3093849138899</v>
      </c>
      <c r="BG248" s="0" t="n">
        <f aca="false">BA248*'Dist Horaria'!$M$3</f>
        <v>76.4693165055277</v>
      </c>
      <c r="BH248" s="0" t="n">
        <f aca="false">BA248*'Dist Horaria'!$N$3</f>
        <v>79.920545868621</v>
      </c>
      <c r="BI248" s="0" t="n">
        <f aca="false">BA248*'Dist Horaria'!$O$3</f>
        <v>79.920545868621</v>
      </c>
      <c r="BJ248" s="0" t="n">
        <f aca="false">BA248*'Dist Horaria'!$P$3</f>
        <v>105.73757894902</v>
      </c>
      <c r="BK248" s="0" t="n">
        <f aca="false">BA248*'Dist Horaria'!$Q$3</f>
        <v>116.921361337858</v>
      </c>
      <c r="BL248" s="0" t="n">
        <f aca="false">BA248*'Dist Horaria'!$R$3</f>
        <v>125.055021257014</v>
      </c>
      <c r="BM248" s="0" t="n">
        <f aca="false">BA248*'Dist Horaria'!$S$3</f>
        <v>129.121851216592</v>
      </c>
      <c r="BN248" s="0" t="n">
        <f aca="false">BA248*'Dist Horaria'!$T$3</f>
        <v>130.138558706486</v>
      </c>
      <c r="BO248" s="0" t="n">
        <f aca="false">BA248*'Dist Horaria'!$U$3</f>
        <v>129.121851216592</v>
      </c>
      <c r="BP248" s="0" t="n">
        <f aca="false">BA248*'Dist Horaria'!$V$3</f>
        <v>127.088436236803</v>
      </c>
      <c r="BQ248" s="0" t="n">
        <f aca="false">BA248*'Dist Horaria'!$W$3</f>
        <v>124.038313767119</v>
      </c>
      <c r="BR248" s="0" t="n">
        <f aca="false">BA248*'Dist Horaria'!$X$3</f>
        <v>121.634453209646</v>
      </c>
      <c r="BS248" s="0" t="n">
        <f aca="false">BA248*'Dist Horaria'!$Y$3</f>
        <v>118.860147074488</v>
      </c>
      <c r="BT248" s="0" t="n">
        <f aca="false">BA248*'Dist Horaria'!$Z$3</f>
        <v>103.759327236136</v>
      </c>
      <c r="BU248" s="0" t="n">
        <f aca="false">BA248*'Dist Horaria'!$AA$3</f>
        <v>98.6691939973749</v>
      </c>
      <c r="BV248" s="0" t="n">
        <f aca="false">BA248*'Dist Horaria'!$AB$3</f>
        <v>87.822176186483</v>
      </c>
      <c r="BW248" s="0" t="n">
        <f aca="false">BA248*'Dist Horaria'!$AC$3</f>
        <v>95.1839061975013</v>
      </c>
      <c r="BX248" s="0" t="n">
        <f aca="false">BA248*'Dist Horaria'!$AD$3</f>
        <v>92.6720433587705</v>
      </c>
      <c r="BY248" s="0" t="n">
        <f aca="false">BA248*'Dist Horaria'!$AE$3</f>
        <v>90.0146390981182</v>
      </c>
      <c r="BZ248" s="0" t="n">
        <f aca="false">AN248*1000000</f>
        <v>13621.3881205479</v>
      </c>
      <c r="CA248" s="0" t="n">
        <f aca="false">BZ248*'Dist Horaria'!$H$6</f>
        <v>340.534703013699</v>
      </c>
      <c r="CB248" s="0" t="n">
        <f aca="false">BZ248*'Dist Horaria'!$I$6</f>
        <v>340.534703013699</v>
      </c>
      <c r="CC248" s="0" t="n">
        <f aca="false">BZ248*'Dist Horaria'!$J$6</f>
        <v>340.534703013699</v>
      </c>
      <c r="CD248" s="0" t="n">
        <f aca="false">BZ248*'Dist Horaria'!$K$6</f>
        <v>340.534703013699</v>
      </c>
      <c r="CE248" s="0" t="n">
        <f aca="false">BZ248*'Dist Horaria'!$L$6</f>
        <v>340.534703013699</v>
      </c>
      <c r="CF248" s="0" t="n">
        <f aca="false">BZ248*'Dist Horaria'!$M$6</f>
        <v>908.092541369863</v>
      </c>
      <c r="CG248" s="0" t="n">
        <f aca="false">BZ248*'Dist Horaria'!$N$6</f>
        <v>908.092541369863</v>
      </c>
      <c r="CH248" s="0" t="n">
        <f aca="false">BZ248*'Dist Horaria'!$O$6</f>
        <v>908.092541369863</v>
      </c>
      <c r="CI248" s="0" t="n">
        <f aca="false">BZ248*'Dist Horaria'!$P$6</f>
        <v>595.935730273973</v>
      </c>
      <c r="CJ248" s="0" t="n">
        <f aca="false">BZ248*'Dist Horaria'!$Q$6</f>
        <v>595.935730273973</v>
      </c>
      <c r="CK248" s="0" t="n">
        <f aca="false">BZ248*'Dist Horaria'!$R$6</f>
        <v>595.935730273973</v>
      </c>
      <c r="CL248" s="0" t="n">
        <f aca="false">BZ248*'Dist Horaria'!$S$6</f>
        <v>595.935730273973</v>
      </c>
      <c r="CM248" s="0" t="n">
        <f aca="false">BZ248*'Dist Horaria'!$T$6</f>
        <v>595.935730273973</v>
      </c>
      <c r="CN248" s="0" t="n">
        <f aca="false">BZ248*'Dist Horaria'!$U$6</f>
        <v>595.935730273973</v>
      </c>
      <c r="CO248" s="0" t="n">
        <f aca="false">BZ248*'Dist Horaria'!$V$6</f>
        <v>595.935730273973</v>
      </c>
      <c r="CP248" s="0" t="n">
        <f aca="false">BZ248*'Dist Horaria'!$W$6</f>
        <v>595.935730273973</v>
      </c>
      <c r="CQ248" s="0" t="n">
        <f aca="false">BZ248*'Dist Horaria'!$X$6</f>
        <v>908.092541369863</v>
      </c>
      <c r="CR248" s="0" t="n">
        <f aca="false">BZ248*'Dist Horaria'!$Y$6</f>
        <v>908.092541369863</v>
      </c>
      <c r="CS248" s="0" t="n">
        <f aca="false">BZ248*'Dist Horaria'!$Z$6</f>
        <v>908.092541369863</v>
      </c>
      <c r="CT248" s="0" t="n">
        <f aca="false">BZ248*'Dist Horaria'!$AA$6</f>
        <v>340.534703013699</v>
      </c>
      <c r="CU248" s="0" t="n">
        <f aca="false">BZ248*'Dist Horaria'!$AB$6</f>
        <v>340.534703013699</v>
      </c>
      <c r="CV248" s="0" t="n">
        <f aca="false">BZ248*'Dist Horaria'!$AC$6</f>
        <v>340.534703013699</v>
      </c>
      <c r="CW248" s="0" t="n">
        <f aca="false">BZ248*'Dist Horaria'!$AD$6</f>
        <v>340.534703013699</v>
      </c>
      <c r="CX248" s="0" t="n">
        <f aca="false">BZ248*'Dist Horaria'!$AE$6</f>
        <v>340.534703013699</v>
      </c>
      <c r="CY248" s="0" t="n">
        <f aca="false">AS248*1000000</f>
        <v>14248.3655160162</v>
      </c>
      <c r="CZ248" s="0" t="n">
        <f aca="false">CY248*'Dist Horaria'!$H$6</f>
        <v>356.209137900404</v>
      </c>
      <c r="DA248" s="0" t="n">
        <f aca="false">CY248*'Dist Horaria'!$I$6</f>
        <v>356.209137900404</v>
      </c>
      <c r="DB248" s="0" t="n">
        <f aca="false">CY248*'Dist Horaria'!$J$6</f>
        <v>356.209137900404</v>
      </c>
      <c r="DC248" s="0" t="n">
        <f aca="false">CY248*'Dist Horaria'!$K$6</f>
        <v>356.209137900404</v>
      </c>
      <c r="DD248" s="0" t="n">
        <f aca="false">CY248*'Dist Horaria'!$L$6</f>
        <v>356.209137900404</v>
      </c>
      <c r="DE248" s="0" t="n">
        <f aca="false">CY248*'Dist Horaria'!$M$6</f>
        <v>949.891034401079</v>
      </c>
      <c r="DF248" s="0" t="n">
        <f aca="false">CY248*'Dist Horaria'!$N$6</f>
        <v>949.891034401079</v>
      </c>
      <c r="DG248" s="0" t="n">
        <f aca="false">CY248*'Dist Horaria'!$O$6</f>
        <v>949.891034401079</v>
      </c>
      <c r="DH248" s="0" t="n">
        <f aca="false">CY248*'Dist Horaria'!$P$6</f>
        <v>623.365991325708</v>
      </c>
      <c r="DI248" s="0" t="n">
        <f aca="false">CY248*'Dist Horaria'!$Q$6</f>
        <v>623.365991325708</v>
      </c>
      <c r="DJ248" s="0" t="n">
        <f aca="false">CY248*'Dist Horaria'!$R$6</f>
        <v>623.365991325708</v>
      </c>
      <c r="DK248" s="0" t="n">
        <f aca="false">CY248*'Dist Horaria'!$S$6</f>
        <v>623.365991325708</v>
      </c>
      <c r="DL248" s="0" t="n">
        <f aca="false">CY248*'Dist Horaria'!$T$6</f>
        <v>623.365991325708</v>
      </c>
      <c r="DM248" s="0" t="n">
        <f aca="false">CY248*'Dist Horaria'!$U$6</f>
        <v>623.365991325708</v>
      </c>
      <c r="DN248" s="0" t="n">
        <f aca="false">CY248*'Dist Horaria'!$V$6</f>
        <v>623.365991325708</v>
      </c>
      <c r="DO248" s="0" t="n">
        <f aca="false">CY248*'Dist Horaria'!$W$6</f>
        <v>623.365991325708</v>
      </c>
      <c r="DP248" s="0" t="n">
        <f aca="false">CY248*'Dist Horaria'!$X$6</f>
        <v>949.891034401079</v>
      </c>
      <c r="DQ248" s="0" t="n">
        <f aca="false">CY248*'Dist Horaria'!$Y$6</f>
        <v>949.891034401079</v>
      </c>
      <c r="DR248" s="0" t="n">
        <f aca="false">CY248*'Dist Horaria'!$Z$6</f>
        <v>949.891034401079</v>
      </c>
      <c r="DS248" s="0" t="n">
        <f aca="false">CY248*'Dist Horaria'!$AA$6</f>
        <v>356.209137900404</v>
      </c>
      <c r="DT248" s="0" t="n">
        <f aca="false">CY248*'Dist Horaria'!$AB$6</f>
        <v>356.209137900404</v>
      </c>
      <c r="DU248" s="0" t="n">
        <f aca="false">CY248*'Dist Horaria'!$AC$6</f>
        <v>356.209137900404</v>
      </c>
      <c r="DV248" s="0" t="n">
        <f aca="false">CY248*'Dist Horaria'!$AD$6</f>
        <v>356.209137900404</v>
      </c>
      <c r="DW248" s="0" t="n">
        <f aca="false">CY248*'Dist Horaria'!$AE$6</f>
        <v>356.209137900404</v>
      </c>
      <c r="DX248" s="0" t="n">
        <f aca="false">AX248*1000000</f>
        <v>825.992203827025</v>
      </c>
      <c r="DY248" s="0" t="n">
        <f aca="false">DX248*'Dist Horaria'!$H$6</f>
        <v>20.6498050956756</v>
      </c>
      <c r="DZ248" s="0" t="n">
        <f aca="false">DX248*'Dist Horaria'!$I$6</f>
        <v>20.6498050956756</v>
      </c>
      <c r="EA248" s="0" t="n">
        <f aca="false">DX248*'Dist Horaria'!$J$6</f>
        <v>20.6498050956756</v>
      </c>
      <c r="EB248" s="0" t="n">
        <f aca="false">DX248*'Dist Horaria'!$K$6</f>
        <v>20.6498050956756</v>
      </c>
      <c r="EC248" s="0" t="n">
        <f aca="false">DX248*'Dist Horaria'!$L$6</f>
        <v>20.6498050956756</v>
      </c>
      <c r="ED248" s="0" t="n">
        <f aca="false">DX248*'Dist Horaria'!$M$6</f>
        <v>55.0661469218017</v>
      </c>
      <c r="EE248" s="0" t="n">
        <f aca="false">DX248*'Dist Horaria'!$N$6</f>
        <v>55.0661469218017</v>
      </c>
      <c r="EF248" s="0" t="n">
        <f aca="false">DX248*'Dist Horaria'!$O$6</f>
        <v>55.0661469218017</v>
      </c>
      <c r="EG248" s="0" t="n">
        <f aca="false">DX248*'Dist Horaria'!$P$6</f>
        <v>36.1371589174323</v>
      </c>
      <c r="EH248" s="0" t="n">
        <f aca="false">DX248*'Dist Horaria'!$Q$6</f>
        <v>36.1371589174323</v>
      </c>
      <c r="EI248" s="0" t="n">
        <f aca="false">DX248*'Dist Horaria'!$R$6</f>
        <v>36.1371589174323</v>
      </c>
      <c r="EJ248" s="0" t="n">
        <f aca="false">DX248*'Dist Horaria'!$S$6</f>
        <v>36.1371589174323</v>
      </c>
      <c r="EK248" s="0" t="n">
        <f aca="false">DX248*'Dist Horaria'!$T$6</f>
        <v>36.1371589174323</v>
      </c>
      <c r="EL248" s="0" t="n">
        <f aca="false">DX248*'Dist Horaria'!$U$6</f>
        <v>36.1371589174323</v>
      </c>
      <c r="EM248" s="0" t="n">
        <f aca="false">DX248*'Dist Horaria'!$V$6</f>
        <v>36.1371589174323</v>
      </c>
      <c r="EN248" s="0" t="n">
        <f aca="false">DX248*'Dist Horaria'!$W$6</f>
        <v>36.1371589174323</v>
      </c>
      <c r="EO248" s="0" t="n">
        <f aca="false">DX248*'Dist Horaria'!$X$6</f>
        <v>55.0661469218017</v>
      </c>
      <c r="EP248" s="0" t="n">
        <f aca="false">DX248*'Dist Horaria'!$Y$6</f>
        <v>55.0661469218017</v>
      </c>
      <c r="EQ248" s="0" t="n">
        <f aca="false">DX248*'Dist Horaria'!$Z$6</f>
        <v>55.0661469218017</v>
      </c>
      <c r="ER248" s="0" t="n">
        <f aca="false">DX248*'Dist Horaria'!$AA$6</f>
        <v>20.6498050956756</v>
      </c>
      <c r="ES248" s="0" t="n">
        <f aca="false">DX248*'Dist Horaria'!$AB$6</f>
        <v>20.6498050956756</v>
      </c>
      <c r="ET248" s="0" t="n">
        <f aca="false">DX248*'Dist Horaria'!$AC$6</f>
        <v>20.6498050956756</v>
      </c>
      <c r="EU248" s="0" t="n">
        <f aca="false">DX248*'Dist Horaria'!$AD$6</f>
        <v>20.6498050956756</v>
      </c>
      <c r="EV248" s="0" t="n">
        <f aca="false">DX248*'Dist Horaria'!$AE$6</f>
        <v>20.6498050956756</v>
      </c>
      <c r="EW248" s="0" t="n">
        <f aca="false">BB248+CA248+CZ248+DY248</f>
        <v>802.27738473313</v>
      </c>
      <c r="EX248" s="0" t="n">
        <f aca="false">BC248+CB248+DA248+DZ248</f>
        <v>800.006665254133</v>
      </c>
      <c r="EY248" s="0" t="n">
        <f aca="false">BD248+CC248+DB248+EA248</f>
        <v>797.863385149815</v>
      </c>
      <c r="EZ248" s="0" t="n">
        <f aca="false">BE248+CD248+DC248+EB248</f>
        <v>796.037394209606</v>
      </c>
      <c r="FA248" s="0" t="n">
        <f aca="false">BF248+CE248+DD248+EC248</f>
        <v>794.703030923669</v>
      </c>
      <c r="FB248" s="0" t="n">
        <f aca="false">BG248+CF248+DE248+ED248</f>
        <v>1989.51903919827</v>
      </c>
      <c r="FC248" s="0" t="n">
        <f aca="false">BH248+CG248+DF248+EE248</f>
        <v>1992.97026856136</v>
      </c>
      <c r="FD248" s="0" t="n">
        <f aca="false">BI248+CH248+DG248+EF248</f>
        <v>1992.97026856136</v>
      </c>
      <c r="FE248" s="0" t="n">
        <f aca="false">BJ248+CI248+DH248+EG248</f>
        <v>1361.17645946613</v>
      </c>
      <c r="FF248" s="0" t="n">
        <f aca="false">BK248+CJ248+DI248+EH248</f>
        <v>1372.36024185497</v>
      </c>
      <c r="FG248" s="0" t="n">
        <f aca="false">BL248+CK248+DJ248+EI248</f>
        <v>1380.49390177413</v>
      </c>
      <c r="FH248" s="0" t="n">
        <f aca="false">BM248+CL248+DK248+EJ248</f>
        <v>1384.5607317337</v>
      </c>
      <c r="FI248" s="0" t="n">
        <f aca="false">BN248+CM248+DL248+EK248</f>
        <v>1385.5774392236</v>
      </c>
      <c r="FJ248" s="0" t="n">
        <f aca="false">BO248+CN248+DM248+EL248</f>
        <v>1384.5607317337</v>
      </c>
      <c r="FK248" s="0" t="n">
        <f aca="false">BP248+CO248+DN248+EM248</f>
        <v>1382.52731675392</v>
      </c>
      <c r="FL248" s="0" t="n">
        <f aca="false">BQ248+CP248+DO248+EN248</f>
        <v>1379.47719428423</v>
      </c>
      <c r="FM248" s="0" t="n">
        <f aca="false">BR248+CQ248+DP248+EO248</f>
        <v>2034.68417590239</v>
      </c>
      <c r="FN248" s="0" t="n">
        <f aca="false">BS248+CR248+DQ248+EP248</f>
        <v>2031.90986976723</v>
      </c>
      <c r="FO248" s="0" t="n">
        <f aca="false">BT248+CS248+DR248+EQ248</f>
        <v>2016.80904992888</v>
      </c>
      <c r="FP248" s="0" t="n">
        <f aca="false">BU248+CT248+DS248+ER248</f>
        <v>816.062840007154</v>
      </c>
      <c r="FQ248" s="0" t="n">
        <f aca="false">BV248+CU248+DT248+ES248</f>
        <v>805.215822196262</v>
      </c>
      <c r="FR248" s="0" t="n">
        <f aca="false">BW248+CV248+DU248+ET248</f>
        <v>812.57755220728</v>
      </c>
      <c r="FS248" s="0" t="n">
        <f aca="false">BX248+CW248+DV248+EU248</f>
        <v>810.065689368549</v>
      </c>
      <c r="FT248" s="0" t="n">
        <f aca="false">BY248+CX248+DW248+EV248</f>
        <v>807.408285107897</v>
      </c>
      <c r="FU248" s="0" t="n">
        <f aca="false">AM248*'Dist Horaria'!$H$10</f>
        <v>0.448711623242487</v>
      </c>
      <c r="FV248" s="0" t="n">
        <f aca="false">AM248*'Dist Horaria'!$I$10</f>
        <v>0.419944558185464</v>
      </c>
      <c r="FW248" s="0" t="n">
        <f aca="false">AM248*'Dist Horaria'!$J$10</f>
        <v>0.418126579859767</v>
      </c>
      <c r="FX248" s="0" t="n">
        <f aca="false">AM248*'Dist Horaria'!$K$10</f>
        <v>0.406101403111274</v>
      </c>
      <c r="FY248" s="0" t="n">
        <f aca="false">AM248*'Dist Horaria'!$L$10</f>
        <v>0.406263918418313</v>
      </c>
      <c r="FZ248" s="0" t="n">
        <f aca="false">AM248*'Dist Horaria'!$M$10</f>
        <v>0.434719111540099</v>
      </c>
      <c r="GA248" s="0" t="n">
        <f aca="false">AM248*'Dist Horaria'!$N$10</f>
        <v>0.411262248198992</v>
      </c>
      <c r="GB248" s="0" t="n">
        <f aca="false">AM248*'Dist Horaria'!$O$10</f>
        <v>0.404242767841982</v>
      </c>
      <c r="GC248" s="0" t="n">
        <f aca="false">AM248*'Dist Horaria'!$P$10</f>
        <v>0.410515689992677</v>
      </c>
      <c r="GD248" s="0" t="n">
        <f aca="false">AM248*'Dist Horaria'!$Q$10</f>
        <v>0.371502850215062</v>
      </c>
      <c r="GE248" s="0" t="n">
        <f aca="false">AM248*'Dist Horaria'!$R$10</f>
        <v>0.453289268935984</v>
      </c>
      <c r="GF248" s="0" t="n">
        <f aca="false">AM248*'Dist Horaria'!$S$10</f>
        <v>0.387126644457899</v>
      </c>
      <c r="GG248" s="0" t="n">
        <f aca="false">AR248*'Dist Horaria'!$H$10</f>
        <v>0.469365321849938</v>
      </c>
      <c r="GH248" s="0" t="n">
        <f aca="false">AR248*'Dist Horaria'!$I$10</f>
        <v>0.4392741406775</v>
      </c>
      <c r="GI248" s="0" t="n">
        <f aca="false">AR248*'Dist Horaria'!$J$10</f>
        <v>0.437372482824755</v>
      </c>
      <c r="GJ248" s="0" t="n">
        <f aca="false">AR248*'Dist Horaria'!$K$10</f>
        <v>0.424793800520802</v>
      </c>
      <c r="GK248" s="0" t="n">
        <f aca="false">AR248*'Dist Horaria'!$L$10</f>
        <v>0.424963796227271</v>
      </c>
      <c r="GL248" s="0" t="n">
        <f aca="false">AR248*'Dist Horaria'!$M$10</f>
        <v>0.45472875034501</v>
      </c>
      <c r="GM248" s="0" t="n">
        <f aca="false">AR248*'Dist Horaria'!$N$10</f>
        <v>0.430192193586955</v>
      </c>
      <c r="GN248" s="0" t="n">
        <f aca="false">AR248*'Dist Horaria'!$O$10</f>
        <v>0.422849614330418</v>
      </c>
      <c r="GO248" s="0" t="n">
        <f aca="false">AR248*'Dist Horaria'!$P$10</f>
        <v>0.429411272133985</v>
      </c>
      <c r="GP248" s="0" t="n">
        <f aca="false">AR248*'Dist Horaria'!$Q$10</f>
        <v>0.388602714588319</v>
      </c>
      <c r="GQ248" s="0" t="n">
        <f aca="false">AR248*'Dist Horaria'!$R$10</f>
        <v>0.474153671500247</v>
      </c>
      <c r="GR248" s="0" t="n">
        <f aca="false">AR248*'Dist Horaria'!$S$10</f>
        <v>0.404945654760706</v>
      </c>
      <c r="GS248" s="0" t="n">
        <f aca="false">AW248*'Dist Horaria'!$H$10</f>
        <v>0.0272095838753587</v>
      </c>
      <c r="GT248" s="0" t="n">
        <f aca="false">AW248*'Dist Horaria'!$I$10</f>
        <v>0.0254651675755073</v>
      </c>
      <c r="GU248" s="0" t="n">
        <f aca="false">AW248*'Dist Horaria'!$J$10</f>
        <v>0.0253549265405655</v>
      </c>
      <c r="GV248" s="0" t="n">
        <f aca="false">AW248*'Dist Horaria'!$K$10</f>
        <v>0.0246257275664233</v>
      </c>
      <c r="GW248" s="0" t="n">
        <f aca="false">AW248*'Dist Horaria'!$L$10</f>
        <v>0.0246355823899867</v>
      </c>
      <c r="GX248" s="0" t="n">
        <f aca="false">AW248*'Dist Horaria'!$M$10</f>
        <v>0.0263610869765223</v>
      </c>
      <c r="GY248" s="0" t="n">
        <f aca="false">AW248*'Dist Horaria'!$N$10</f>
        <v>0.0249386778890988</v>
      </c>
      <c r="GZ248" s="0" t="n">
        <f aca="false">AW248*'Dist Horaria'!$O$10</f>
        <v>0.0245130211206039</v>
      </c>
      <c r="HA248" s="0" t="n">
        <f aca="false">AW248*'Dist Horaria'!$P$10</f>
        <v>0.024893407080231</v>
      </c>
      <c r="HB248" s="0" t="n">
        <f aca="false">AW248*'Dist Horaria'!$Q$10</f>
        <v>0.0225276935993229</v>
      </c>
      <c r="HC248" s="0" t="n">
        <f aca="false">AW248*'Dist Horaria'!$R$10</f>
        <v>0.0274871693623331</v>
      </c>
      <c r="HD248" s="0" t="n">
        <f aca="false">AW248*'Dist Horaria'!$S$10</f>
        <v>0.0234751104209105</v>
      </c>
    </row>
    <row r="249" customFormat="false" ht="13.8" hidden="false" customHeight="false" outlineLevel="0" collapsed="false">
      <c r="A249" s="0" t="n">
        <v>4.75882777777778</v>
      </c>
      <c r="B249" s="0" t="n">
        <v>-74.0382888888889</v>
      </c>
      <c r="C249" s="0" t="n">
        <v>36</v>
      </c>
      <c r="D249" s="0" t="n">
        <v>41</v>
      </c>
      <c r="E249" s="0" t="n">
        <v>619</v>
      </c>
      <c r="F249" s="0" t="n">
        <v>154</v>
      </c>
      <c r="G249" s="0" t="s">
        <v>1205</v>
      </c>
      <c r="H249" s="1" t="n">
        <v>40808</v>
      </c>
      <c r="I249" s="0" t="s">
        <v>1301</v>
      </c>
      <c r="J249" s="0" t="s">
        <v>1302</v>
      </c>
      <c r="L249" s="0" t="s">
        <v>1303</v>
      </c>
      <c r="M249" s="0" t="s">
        <v>1304</v>
      </c>
      <c r="N249" s="0" t="n">
        <v>15</v>
      </c>
      <c r="O249" s="0" t="s">
        <v>130</v>
      </c>
      <c r="P249" s="0" t="s">
        <v>85</v>
      </c>
      <c r="Q249" s="0" t="s">
        <v>86</v>
      </c>
      <c r="R249" s="0" t="n">
        <v>30</v>
      </c>
      <c r="S249" s="0" t="n">
        <v>365</v>
      </c>
      <c r="T249" s="0" t="n">
        <v>24</v>
      </c>
      <c r="U249" s="0" t="n">
        <v>1</v>
      </c>
      <c r="V249" s="0" t="n">
        <v>228000</v>
      </c>
      <c r="W249" s="0" t="n">
        <f aca="false">V249*12</f>
        <v>2736000</v>
      </c>
      <c r="X249" s="0" t="n">
        <v>1</v>
      </c>
      <c r="Y249" s="0" t="s">
        <v>375</v>
      </c>
      <c r="Z249" s="0" t="n">
        <v>26381</v>
      </c>
      <c r="AB249" s="0" t="n">
        <v>0.005</v>
      </c>
      <c r="AC249" s="0" t="n">
        <v>1</v>
      </c>
      <c r="AD249" s="0" t="n">
        <v>4393.06876819274</v>
      </c>
      <c r="AE249" s="0" t="n">
        <v>1.99445322075951</v>
      </c>
      <c r="AF249" s="0" t="n">
        <f aca="false">AE249/S249</f>
        <v>0.00546425539934111</v>
      </c>
      <c r="AG249" s="0" t="n">
        <f aca="false">AE249*EXP(AB249*AC249)</f>
        <v>2.00445045913166</v>
      </c>
      <c r="AH249" s="0" t="n">
        <f aca="false">AG249/S249</f>
        <v>0.0054916450935114</v>
      </c>
      <c r="AI249" s="0" t="s">
        <v>90</v>
      </c>
      <c r="AJ249" s="0" t="n">
        <f aca="false">IF(AI249="A",'FE DISTRIBUCIÓN'!$C$2,'FE DISTRIBUCIÓN'!$C$3)</f>
        <v>4.994E-006</v>
      </c>
      <c r="AK249" s="0" t="n">
        <f aca="false">W249*AJ249</f>
        <v>13.663584</v>
      </c>
      <c r="AL249" s="0" t="n">
        <f aca="false">AK249/365</f>
        <v>0.0374344767123288</v>
      </c>
      <c r="AM249" s="0" t="n">
        <f aca="false">AK249*EXP(AB249*AC249)</f>
        <v>13.7320729998142</v>
      </c>
      <c r="AN249" s="0" t="n">
        <f aca="false">AM249/365</f>
        <v>0.0376221178077101</v>
      </c>
      <c r="AO249" s="0" t="n">
        <v>5.223868284E-006</v>
      </c>
      <c r="AP249" s="0" t="n">
        <f aca="false">AO249*W249</f>
        <v>14.292503625024</v>
      </c>
      <c r="AQ249" s="0" t="n">
        <f aca="false">AP249/365</f>
        <v>0.0391575441781479</v>
      </c>
      <c r="AR249" s="0" t="n">
        <f aca="false">AP249*EXP(AB249*AC249)</f>
        <v>14.3641450975775</v>
      </c>
      <c r="AS249" s="0" t="n">
        <f aca="false">AR249/365</f>
        <v>0.0393538221851438</v>
      </c>
      <c r="AT249" s="0" t="n">
        <v>3.02832944E-007</v>
      </c>
      <c r="AU249" s="0" t="n">
        <f aca="false">AT249*W249</f>
        <v>0.828550934784</v>
      </c>
      <c r="AV249" s="0" t="n">
        <f aca="false">AU249/365</f>
        <v>0.00227000256105205</v>
      </c>
      <c r="AW249" s="0" t="n">
        <f aca="false">AU249*EXP(AB249*AC249)</f>
        <v>0.832704063627681</v>
      </c>
      <c r="AX249" s="0" t="n">
        <f aca="false">AW249/365</f>
        <v>0.00228138099624022</v>
      </c>
      <c r="AY249" s="0" t="n">
        <f aca="false">AW249+AR249+AM249+AG249</f>
        <v>30.933372620151</v>
      </c>
      <c r="AZ249" s="0" t="n">
        <f aca="false">AH249+AN249+AS249+AX249</f>
        <v>0.0847489660826055</v>
      </c>
      <c r="BA249" s="0" t="n">
        <f aca="false">AH249*1000000</f>
        <v>5491.6450935114</v>
      </c>
      <c r="BB249" s="0" t="n">
        <f aca="false">BA249*'Dist Horaria'!$H$3</f>
        <v>191.353855212174</v>
      </c>
      <c r="BC249" s="0" t="n">
        <f aca="false">BA249*'Dist Horaria'!$I$3</f>
        <v>186.234960439791</v>
      </c>
      <c r="BD249" s="0" t="n">
        <f aca="false">BA249*'Dist Horaria'!$J$3</f>
        <v>181.40335291485</v>
      </c>
      <c r="BE249" s="0" t="n">
        <f aca="false">BA249*'Dist Horaria'!$K$3</f>
        <v>177.287012008491</v>
      </c>
      <c r="BF249" s="0" t="n">
        <f aca="false">BA249*'Dist Horaria'!$L$3</f>
        <v>174.278949888963</v>
      </c>
      <c r="BG249" s="0" t="n">
        <f aca="false">BA249*'Dist Horaria'!$M$3</f>
        <v>172.385179291676</v>
      </c>
      <c r="BH249" s="0" t="n">
        <f aca="false">BA249*'Dist Horaria'!$N$3</f>
        <v>180.165303656859</v>
      </c>
      <c r="BI249" s="0" t="n">
        <f aca="false">BA249*'Dist Horaria'!$O$3</f>
        <v>180.165303656859</v>
      </c>
      <c r="BJ249" s="0" t="n">
        <f aca="false">BA249*'Dist Horaria'!$P$3</f>
        <v>238.364776069065</v>
      </c>
      <c r="BK249" s="0" t="n">
        <f aca="false">BA249*'Dist Horaria'!$Q$3</f>
        <v>263.57643507637</v>
      </c>
      <c r="BL249" s="0" t="n">
        <f aca="false">BA249*'Dist Horaria'!$R$3</f>
        <v>281.912187081683</v>
      </c>
      <c r="BM249" s="0" t="n">
        <f aca="false">BA249*'Dist Horaria'!$S$3</f>
        <v>291.080063084339</v>
      </c>
      <c r="BN249" s="0" t="n">
        <f aca="false">BA249*'Dist Horaria'!$T$3</f>
        <v>293.372032085003</v>
      </c>
      <c r="BO249" s="0" t="n">
        <f aca="false">BA249*'Dist Horaria'!$U$3</f>
        <v>291.080063084339</v>
      </c>
      <c r="BP249" s="0" t="n">
        <f aca="false">BA249*'Dist Horaria'!$V$3</f>
        <v>286.496125083011</v>
      </c>
      <c r="BQ249" s="0" t="n">
        <f aca="false">BA249*'Dist Horaria'!$W$3</f>
        <v>279.620218081019</v>
      </c>
      <c r="BR249" s="0" t="n">
        <f aca="false">BA249*'Dist Horaria'!$X$3</f>
        <v>274.201182680561</v>
      </c>
      <c r="BS249" s="0" t="n">
        <f aca="false">BA249*'Dist Horaria'!$Y$3</f>
        <v>267.947049880973</v>
      </c>
      <c r="BT249" s="0" t="n">
        <f aca="false">BA249*'Dist Horaria'!$Z$3</f>
        <v>233.905192908218</v>
      </c>
      <c r="BU249" s="0" t="n">
        <f aca="false">BA249*'Dist Horaria'!$AA$3</f>
        <v>222.43047898268</v>
      </c>
      <c r="BV249" s="0" t="n">
        <f aca="false">BA249*'Dist Horaria'!$AB$3</f>
        <v>197.977990121014</v>
      </c>
      <c r="BW249" s="0" t="n">
        <f aca="false">BA249*'Dist Horaria'!$AC$3</f>
        <v>214.573576505712</v>
      </c>
      <c r="BX249" s="0" t="n">
        <f aca="false">BA249*'Dist Horaria'!$AD$3</f>
        <v>208.911070998952</v>
      </c>
      <c r="BY249" s="0" t="n">
        <f aca="false">BA249*'Dist Horaria'!$AE$3</f>
        <v>202.920470705175</v>
      </c>
      <c r="BZ249" s="0" t="n">
        <f aca="false">AN249*1000000</f>
        <v>37622.1178077101</v>
      </c>
      <c r="CA249" s="0" t="n">
        <f aca="false">BZ249*'Dist Horaria'!$H$6</f>
        <v>940.552945192752</v>
      </c>
      <c r="CB249" s="0" t="n">
        <f aca="false">BZ249*'Dist Horaria'!$I$6</f>
        <v>940.552945192752</v>
      </c>
      <c r="CC249" s="0" t="n">
        <f aca="false">BZ249*'Dist Horaria'!$J$6</f>
        <v>940.552945192752</v>
      </c>
      <c r="CD249" s="0" t="n">
        <f aca="false">BZ249*'Dist Horaria'!$K$6</f>
        <v>940.552945192752</v>
      </c>
      <c r="CE249" s="0" t="n">
        <f aca="false">BZ249*'Dist Horaria'!$L$6</f>
        <v>940.552945192752</v>
      </c>
      <c r="CF249" s="0" t="n">
        <f aca="false">BZ249*'Dist Horaria'!$M$6</f>
        <v>2508.14118718067</v>
      </c>
      <c r="CG249" s="0" t="n">
        <f aca="false">BZ249*'Dist Horaria'!$N$6</f>
        <v>2508.14118718067</v>
      </c>
      <c r="CH249" s="0" t="n">
        <f aca="false">BZ249*'Dist Horaria'!$O$6</f>
        <v>2508.14118718067</v>
      </c>
      <c r="CI249" s="0" t="n">
        <f aca="false">BZ249*'Dist Horaria'!$P$6</f>
        <v>1645.96765408732</v>
      </c>
      <c r="CJ249" s="0" t="n">
        <f aca="false">BZ249*'Dist Horaria'!$Q$6</f>
        <v>1645.96765408732</v>
      </c>
      <c r="CK249" s="0" t="n">
        <f aca="false">BZ249*'Dist Horaria'!$R$6</f>
        <v>1645.96765408732</v>
      </c>
      <c r="CL249" s="0" t="n">
        <f aca="false">BZ249*'Dist Horaria'!$S$6</f>
        <v>1645.96765408732</v>
      </c>
      <c r="CM249" s="0" t="n">
        <f aca="false">BZ249*'Dist Horaria'!$T$6</f>
        <v>1645.96765408732</v>
      </c>
      <c r="CN249" s="0" t="n">
        <f aca="false">BZ249*'Dist Horaria'!$U$6</f>
        <v>1645.96765408732</v>
      </c>
      <c r="CO249" s="0" t="n">
        <f aca="false">BZ249*'Dist Horaria'!$V$6</f>
        <v>1645.96765408732</v>
      </c>
      <c r="CP249" s="0" t="n">
        <f aca="false">BZ249*'Dist Horaria'!$W$6</f>
        <v>1645.96765408732</v>
      </c>
      <c r="CQ249" s="0" t="n">
        <f aca="false">BZ249*'Dist Horaria'!$X$6</f>
        <v>2508.14118718067</v>
      </c>
      <c r="CR249" s="0" t="n">
        <f aca="false">BZ249*'Dist Horaria'!$Y$6</f>
        <v>2508.14118718067</v>
      </c>
      <c r="CS249" s="0" t="n">
        <f aca="false">BZ249*'Dist Horaria'!$Z$6</f>
        <v>2508.14118718067</v>
      </c>
      <c r="CT249" s="0" t="n">
        <f aca="false">BZ249*'Dist Horaria'!$AA$6</f>
        <v>940.552945192752</v>
      </c>
      <c r="CU249" s="0" t="n">
        <f aca="false">BZ249*'Dist Horaria'!$AB$6</f>
        <v>940.552945192752</v>
      </c>
      <c r="CV249" s="0" t="n">
        <f aca="false">BZ249*'Dist Horaria'!$AC$6</f>
        <v>940.552945192752</v>
      </c>
      <c r="CW249" s="0" t="n">
        <f aca="false">BZ249*'Dist Horaria'!$AD$6</f>
        <v>940.552945192752</v>
      </c>
      <c r="CX249" s="0" t="n">
        <f aca="false">BZ249*'Dist Horaria'!$AE$6</f>
        <v>940.552945192752</v>
      </c>
      <c r="CY249" s="0" t="n">
        <f aca="false">AS249*1000000</f>
        <v>39353.8221851438</v>
      </c>
      <c r="CZ249" s="0" t="n">
        <f aca="false">CY249*'Dist Horaria'!$H$6</f>
        <v>983.845554628596</v>
      </c>
      <c r="DA249" s="0" t="n">
        <f aca="false">CY249*'Dist Horaria'!$I$6</f>
        <v>983.845554628596</v>
      </c>
      <c r="DB249" s="0" t="n">
        <f aca="false">CY249*'Dist Horaria'!$J$6</f>
        <v>983.845554628596</v>
      </c>
      <c r="DC249" s="0" t="n">
        <f aca="false">CY249*'Dist Horaria'!$K$6</f>
        <v>983.845554628596</v>
      </c>
      <c r="DD249" s="0" t="n">
        <f aca="false">CY249*'Dist Horaria'!$L$6</f>
        <v>983.845554628596</v>
      </c>
      <c r="DE249" s="0" t="n">
        <f aca="false">CY249*'Dist Horaria'!$M$6</f>
        <v>2623.58814567626</v>
      </c>
      <c r="DF249" s="0" t="n">
        <f aca="false">CY249*'Dist Horaria'!$N$6</f>
        <v>2623.58814567626</v>
      </c>
      <c r="DG249" s="0" t="n">
        <f aca="false">CY249*'Dist Horaria'!$O$6</f>
        <v>2623.58814567626</v>
      </c>
      <c r="DH249" s="0" t="n">
        <f aca="false">CY249*'Dist Horaria'!$P$6</f>
        <v>1721.72972060004</v>
      </c>
      <c r="DI249" s="0" t="n">
        <f aca="false">CY249*'Dist Horaria'!$Q$6</f>
        <v>1721.72972060004</v>
      </c>
      <c r="DJ249" s="0" t="n">
        <f aca="false">CY249*'Dist Horaria'!$R$6</f>
        <v>1721.72972060004</v>
      </c>
      <c r="DK249" s="0" t="n">
        <f aca="false">CY249*'Dist Horaria'!$S$6</f>
        <v>1721.72972060004</v>
      </c>
      <c r="DL249" s="0" t="n">
        <f aca="false">CY249*'Dist Horaria'!$T$6</f>
        <v>1721.72972060004</v>
      </c>
      <c r="DM249" s="0" t="n">
        <f aca="false">CY249*'Dist Horaria'!$U$6</f>
        <v>1721.72972060004</v>
      </c>
      <c r="DN249" s="0" t="n">
        <f aca="false">CY249*'Dist Horaria'!$V$6</f>
        <v>1721.72972060004</v>
      </c>
      <c r="DO249" s="0" t="n">
        <f aca="false">CY249*'Dist Horaria'!$W$6</f>
        <v>1721.72972060004</v>
      </c>
      <c r="DP249" s="0" t="n">
        <f aca="false">CY249*'Dist Horaria'!$X$6</f>
        <v>2623.58814567626</v>
      </c>
      <c r="DQ249" s="0" t="n">
        <f aca="false">CY249*'Dist Horaria'!$Y$6</f>
        <v>2623.58814567626</v>
      </c>
      <c r="DR249" s="0" t="n">
        <f aca="false">CY249*'Dist Horaria'!$Z$6</f>
        <v>2623.58814567626</v>
      </c>
      <c r="DS249" s="0" t="n">
        <f aca="false">CY249*'Dist Horaria'!$AA$6</f>
        <v>983.845554628596</v>
      </c>
      <c r="DT249" s="0" t="n">
        <f aca="false">CY249*'Dist Horaria'!$AB$6</f>
        <v>983.845554628596</v>
      </c>
      <c r="DU249" s="0" t="n">
        <f aca="false">CY249*'Dist Horaria'!$AC$6</f>
        <v>983.845554628596</v>
      </c>
      <c r="DV249" s="0" t="n">
        <f aca="false">CY249*'Dist Horaria'!$AD$6</f>
        <v>983.845554628596</v>
      </c>
      <c r="DW249" s="0" t="n">
        <f aca="false">CY249*'Dist Horaria'!$AE$6</f>
        <v>983.845554628596</v>
      </c>
      <c r="DX249" s="0" t="n">
        <f aca="false">AX249*1000000</f>
        <v>2281.38099624022</v>
      </c>
      <c r="DY249" s="0" t="n">
        <f aca="false">DX249*'Dist Horaria'!$H$6</f>
        <v>57.0345249060056</v>
      </c>
      <c r="DZ249" s="0" t="n">
        <f aca="false">DX249*'Dist Horaria'!$I$6</f>
        <v>57.0345249060056</v>
      </c>
      <c r="EA249" s="0" t="n">
        <f aca="false">DX249*'Dist Horaria'!$J$6</f>
        <v>57.0345249060056</v>
      </c>
      <c r="EB249" s="0" t="n">
        <f aca="false">DX249*'Dist Horaria'!$K$6</f>
        <v>57.0345249060056</v>
      </c>
      <c r="EC249" s="0" t="n">
        <f aca="false">DX249*'Dist Horaria'!$L$6</f>
        <v>57.0345249060056</v>
      </c>
      <c r="ED249" s="0" t="n">
        <f aca="false">DX249*'Dist Horaria'!$M$6</f>
        <v>152.092066416015</v>
      </c>
      <c r="EE249" s="0" t="n">
        <f aca="false">DX249*'Dist Horaria'!$N$6</f>
        <v>152.092066416015</v>
      </c>
      <c r="EF249" s="0" t="n">
        <f aca="false">DX249*'Dist Horaria'!$O$6</f>
        <v>152.092066416015</v>
      </c>
      <c r="EG249" s="0" t="n">
        <f aca="false">DX249*'Dist Horaria'!$P$6</f>
        <v>99.8104185855097</v>
      </c>
      <c r="EH249" s="0" t="n">
        <f aca="false">DX249*'Dist Horaria'!$Q$6</f>
        <v>99.8104185855097</v>
      </c>
      <c r="EI249" s="0" t="n">
        <f aca="false">DX249*'Dist Horaria'!$R$6</f>
        <v>99.8104185855097</v>
      </c>
      <c r="EJ249" s="0" t="n">
        <f aca="false">DX249*'Dist Horaria'!$S$6</f>
        <v>99.8104185855097</v>
      </c>
      <c r="EK249" s="0" t="n">
        <f aca="false">DX249*'Dist Horaria'!$T$6</f>
        <v>99.8104185855097</v>
      </c>
      <c r="EL249" s="0" t="n">
        <f aca="false">DX249*'Dist Horaria'!$U$6</f>
        <v>99.8104185855097</v>
      </c>
      <c r="EM249" s="0" t="n">
        <f aca="false">DX249*'Dist Horaria'!$V$6</f>
        <v>99.8104185855097</v>
      </c>
      <c r="EN249" s="0" t="n">
        <f aca="false">DX249*'Dist Horaria'!$W$6</f>
        <v>99.8104185855097</v>
      </c>
      <c r="EO249" s="0" t="n">
        <f aca="false">DX249*'Dist Horaria'!$X$6</f>
        <v>152.092066416015</v>
      </c>
      <c r="EP249" s="0" t="n">
        <f aca="false">DX249*'Dist Horaria'!$Y$6</f>
        <v>152.092066416015</v>
      </c>
      <c r="EQ249" s="0" t="n">
        <f aca="false">DX249*'Dist Horaria'!$Z$6</f>
        <v>152.092066416015</v>
      </c>
      <c r="ER249" s="0" t="n">
        <f aca="false">DX249*'Dist Horaria'!$AA$6</f>
        <v>57.0345249060056</v>
      </c>
      <c r="ES249" s="0" t="n">
        <f aca="false">DX249*'Dist Horaria'!$AB$6</f>
        <v>57.0345249060056</v>
      </c>
      <c r="ET249" s="0" t="n">
        <f aca="false">DX249*'Dist Horaria'!$AC$6</f>
        <v>57.0345249060056</v>
      </c>
      <c r="EU249" s="0" t="n">
        <f aca="false">DX249*'Dist Horaria'!$AD$6</f>
        <v>57.0345249060056</v>
      </c>
      <c r="EV249" s="0" t="n">
        <f aca="false">DX249*'Dist Horaria'!$AE$6</f>
        <v>57.0345249060056</v>
      </c>
      <c r="EW249" s="0" t="n">
        <f aca="false">BB249+CA249+CZ249+DY249</f>
        <v>2172.78687993953</v>
      </c>
      <c r="EX249" s="0" t="n">
        <f aca="false">BC249+CB249+DA249+DZ249</f>
        <v>2167.66798516714</v>
      </c>
      <c r="EY249" s="0" t="n">
        <f aca="false">BD249+CC249+DB249+EA249</f>
        <v>2162.8363776422</v>
      </c>
      <c r="EZ249" s="0" t="n">
        <f aca="false">BE249+CD249+DC249+EB249</f>
        <v>2158.72003673584</v>
      </c>
      <c r="FA249" s="0" t="n">
        <f aca="false">BF249+CE249+DD249+EC249</f>
        <v>2155.71197461632</v>
      </c>
      <c r="FB249" s="0" t="n">
        <f aca="false">BG249+CF249+DE249+ED249</f>
        <v>5456.20657856462</v>
      </c>
      <c r="FC249" s="0" t="n">
        <f aca="false">BH249+CG249+DF249+EE249</f>
        <v>5463.9867029298</v>
      </c>
      <c r="FD249" s="0" t="n">
        <f aca="false">BI249+CH249+DG249+EF249</f>
        <v>5463.9867029298</v>
      </c>
      <c r="FE249" s="0" t="n">
        <f aca="false">BJ249+CI249+DH249+EG249</f>
        <v>3705.87256934193</v>
      </c>
      <c r="FF249" s="0" t="n">
        <f aca="false">BK249+CJ249+DI249+EH249</f>
        <v>3731.08422834924</v>
      </c>
      <c r="FG249" s="0" t="n">
        <f aca="false">BL249+CK249+DJ249+EI249</f>
        <v>3749.41998035455</v>
      </c>
      <c r="FH249" s="0" t="n">
        <f aca="false">BM249+CL249+DK249+EJ249</f>
        <v>3758.58785635721</v>
      </c>
      <c r="FI249" s="0" t="n">
        <f aca="false">BN249+CM249+DL249+EK249</f>
        <v>3760.87982535787</v>
      </c>
      <c r="FJ249" s="0" t="n">
        <f aca="false">BO249+CN249+DM249+EL249</f>
        <v>3758.58785635721</v>
      </c>
      <c r="FK249" s="0" t="n">
        <f aca="false">BP249+CO249+DN249+EM249</f>
        <v>3754.00391835588</v>
      </c>
      <c r="FL249" s="0" t="n">
        <f aca="false">BQ249+CP249+DO249+EN249</f>
        <v>3747.12801135389</v>
      </c>
      <c r="FM249" s="0" t="n">
        <f aca="false">BR249+CQ249+DP249+EO249</f>
        <v>5558.0225819535</v>
      </c>
      <c r="FN249" s="0" t="n">
        <f aca="false">BS249+CR249+DQ249+EP249</f>
        <v>5551.76844915392</v>
      </c>
      <c r="FO249" s="0" t="n">
        <f aca="false">BT249+CS249+DR249+EQ249</f>
        <v>5517.72659218116</v>
      </c>
      <c r="FP249" s="0" t="n">
        <f aca="false">BU249+CT249+DS249+ER249</f>
        <v>2203.86350371003</v>
      </c>
      <c r="FQ249" s="0" t="n">
        <f aca="false">BV249+CU249+DT249+ES249</f>
        <v>2179.41101484837</v>
      </c>
      <c r="FR249" s="0" t="n">
        <f aca="false">BW249+CV249+DU249+ET249</f>
        <v>2196.00660123307</v>
      </c>
      <c r="FS249" s="0" t="n">
        <f aca="false">BX249+CW249+DV249+EU249</f>
        <v>2190.34409572631</v>
      </c>
      <c r="FT249" s="0" t="n">
        <f aca="false">BY249+CX249+DW249+EV249</f>
        <v>2184.35349543253</v>
      </c>
      <c r="FU249" s="0" t="n">
        <f aca="false">AM249*'Dist Horaria'!$H$10</f>
        <v>1.23933635852075</v>
      </c>
      <c r="FV249" s="0" t="n">
        <f aca="false">AM249*'Dist Horaria'!$I$10</f>
        <v>1.15988205467305</v>
      </c>
      <c r="FW249" s="0" t="n">
        <f aca="false">AM249*'Dist Horaria'!$J$10</f>
        <v>1.15486081938221</v>
      </c>
      <c r="FX249" s="0" t="n">
        <f aca="false">AM249*'Dist Horaria'!$K$10</f>
        <v>1.12164741908214</v>
      </c>
      <c r="FY249" s="0" t="n">
        <f aca="false">AM249*'Dist Horaria'!$L$10</f>
        <v>1.1220962844968</v>
      </c>
      <c r="FZ249" s="0" t="n">
        <f aca="false">AM249*'Dist Horaria'!$M$10</f>
        <v>1.20068920163525</v>
      </c>
      <c r="GA249" s="0" t="n">
        <f aca="false">AM249*'Dist Horaria'!$N$10</f>
        <v>1.13590161404077</v>
      </c>
      <c r="GB249" s="0" t="n">
        <f aca="false">AM249*'Dist Horaria'!$O$10</f>
        <v>1.11651388977925</v>
      </c>
      <c r="GC249" s="0" t="n">
        <f aca="false">AM249*'Dist Horaria'!$P$10</f>
        <v>1.13383962883488</v>
      </c>
      <c r="GD249" s="0" t="n">
        <f aca="false">AM249*'Dist Horaria'!$Q$10</f>
        <v>1.02608661268576</v>
      </c>
      <c r="GE249" s="0" t="n">
        <f aca="false">AM249*'Dist Horaria'!$R$10</f>
        <v>1.25197976343944</v>
      </c>
      <c r="GF249" s="0" t="n">
        <f aca="false">AM249*'Dist Horaria'!$S$10</f>
        <v>1.06923935324388</v>
      </c>
      <c r="GG249" s="0" t="n">
        <f aca="false">AR249*'Dist Horaria'!$H$10</f>
        <v>1.29638163726163</v>
      </c>
      <c r="GH249" s="0" t="n">
        <f aca="false">AR249*'Dist Horaria'!$I$10</f>
        <v>1.21327013988533</v>
      </c>
      <c r="GI249" s="0" t="n">
        <f aca="false">AR249*'Dist Horaria'!$J$10</f>
        <v>1.20801778270023</v>
      </c>
      <c r="GJ249" s="0" t="n">
        <f aca="false">AR249*'Dist Horaria'!$K$10</f>
        <v>1.17327560640241</v>
      </c>
      <c r="GK249" s="0" t="n">
        <f aca="false">AR249*'Dist Horaria'!$L$10</f>
        <v>1.17374513259453</v>
      </c>
      <c r="GL249" s="0" t="n">
        <f aca="false">AR249*'Dist Horaria'!$M$10</f>
        <v>1.25595559458624</v>
      </c>
      <c r="GM249" s="0" t="n">
        <f aca="false">AR249*'Dist Horaria'!$N$10</f>
        <v>1.18818590615378</v>
      </c>
      <c r="GN249" s="0" t="n">
        <f aca="false">AR249*'Dist Horaria'!$O$10</f>
        <v>1.16790578643638</v>
      </c>
      <c r="GO249" s="0" t="n">
        <f aca="false">AR249*'Dist Horaria'!$P$10</f>
        <v>1.18602901005464</v>
      </c>
      <c r="GP249" s="0" t="n">
        <f aca="false">AR249*'Dist Horaria'!$Q$10</f>
        <v>1.07331624201965</v>
      </c>
      <c r="GQ249" s="0" t="n">
        <f aca="false">AR249*'Dist Horaria'!$R$10</f>
        <v>1.30960700409313</v>
      </c>
      <c r="GR249" s="0" t="n">
        <f aca="false">AR249*'Dist Horaria'!$S$10</f>
        <v>1.11845525538954</v>
      </c>
      <c r="GS249" s="0" t="n">
        <f aca="false">AW249*'Dist Horaria'!$H$10</f>
        <v>0.0751525586818338</v>
      </c>
      <c r="GT249" s="0" t="n">
        <f aca="false">AW249*'Dist Horaria'!$I$10</f>
        <v>0.0703345008629174</v>
      </c>
      <c r="GU249" s="0" t="n">
        <f aca="false">AW249*'Dist Horaria'!$J$10</f>
        <v>0.0700300163884192</v>
      </c>
      <c r="GV249" s="0" t="n">
        <f aca="false">AW249*'Dist Horaria'!$K$10</f>
        <v>0.0680159771827485</v>
      </c>
      <c r="GW249" s="0" t="n">
        <f aca="false">AW249*'Dist Horaria'!$L$10</f>
        <v>0.0680431960924364</v>
      </c>
      <c r="GX249" s="0" t="n">
        <f aca="false">AW249*'Dist Horaria'!$M$10</f>
        <v>0.0728090199760139</v>
      </c>
      <c r="GY249" s="0" t="n">
        <f aca="false">AW249*'Dist Horaria'!$N$10</f>
        <v>0.0688803423857265</v>
      </c>
      <c r="GZ249" s="0" t="n">
        <f aca="false">AW249*'Dist Horaria'!$O$10</f>
        <v>0.0677046832716743</v>
      </c>
      <c r="HA249" s="0" t="n">
        <f aca="false">AW249*'Dist Horaria'!$P$10</f>
        <v>0.0687553049307035</v>
      </c>
      <c r="HB249" s="0" t="n">
        <f aca="false">AW249*'Dist Horaria'!$Q$10</f>
        <v>0.0622212314214293</v>
      </c>
      <c r="HC249" s="0" t="n">
        <f aca="false">AW249*'Dist Horaria'!$R$10</f>
        <v>0.0759192466140945</v>
      </c>
      <c r="HD249" s="0" t="n">
        <f aca="false">AW249*'Dist Horaria'!$S$10</f>
        <v>0.0648379858196837</v>
      </c>
    </row>
    <row r="250" customFormat="false" ht="13.8" hidden="false" customHeight="false" outlineLevel="0" collapsed="false">
      <c r="A250" s="0" t="n">
        <v>4.76202</v>
      </c>
      <c r="B250" s="0" t="n">
        <v>-74.044039</v>
      </c>
      <c r="C250" s="0" t="n">
        <v>35</v>
      </c>
      <c r="D250" s="0" t="n">
        <v>42</v>
      </c>
      <c r="E250" s="0" t="n">
        <v>643</v>
      </c>
      <c r="F250" s="0" t="n">
        <v>155</v>
      </c>
      <c r="G250" s="0" t="s">
        <v>1205</v>
      </c>
      <c r="H250" s="1" t="n">
        <v>41020</v>
      </c>
      <c r="I250" s="0" t="s">
        <v>1305</v>
      </c>
      <c r="J250" s="0" t="s">
        <v>1306</v>
      </c>
      <c r="L250" s="0" t="s">
        <v>1307</v>
      </c>
      <c r="M250" s="0" t="s">
        <v>1308</v>
      </c>
      <c r="N250" s="0" t="n">
        <v>8</v>
      </c>
      <c r="O250" s="0" t="s">
        <v>247</v>
      </c>
      <c r="P250" s="0" t="s">
        <v>85</v>
      </c>
      <c r="Q250" s="0" t="s">
        <v>86</v>
      </c>
      <c r="R250" s="0" t="n">
        <v>30</v>
      </c>
      <c r="S250" s="0" t="n">
        <v>365</v>
      </c>
      <c r="T250" s="0" t="n">
        <v>24</v>
      </c>
      <c r="U250" s="0" t="n">
        <v>3</v>
      </c>
      <c r="V250" s="0" t="n">
        <v>80000</v>
      </c>
      <c r="W250" s="0" t="n">
        <f aca="false">V250*12</f>
        <v>960000</v>
      </c>
      <c r="X250" s="0" t="n">
        <v>1</v>
      </c>
      <c r="Y250" s="0" t="s">
        <v>176</v>
      </c>
      <c r="Z250" s="0" t="n">
        <v>19370</v>
      </c>
      <c r="AB250" s="0" t="n">
        <v>0.005</v>
      </c>
      <c r="AC250" s="0" t="n">
        <v>0</v>
      </c>
      <c r="AD250" s="0" t="n">
        <v>4683.1161662232</v>
      </c>
      <c r="AE250" s="0" t="n">
        <v>2.12613473946533</v>
      </c>
      <c r="AF250" s="0" t="n">
        <f aca="false">AE250/S250</f>
        <v>0.00582502668346666</v>
      </c>
      <c r="AG250" s="0" t="n">
        <f aca="false">AE250*EXP(AB250*AC250)</f>
        <v>2.12613473946533</v>
      </c>
      <c r="AH250" s="0" t="n">
        <f aca="false">AG250/S250</f>
        <v>0.00582502668346666</v>
      </c>
      <c r="AI250" s="0" t="s">
        <v>90</v>
      </c>
      <c r="AJ250" s="0" t="n">
        <f aca="false">IF(AI250="A",'FE DISTRIBUCIÓN'!$C$2,'FE DISTRIBUCIÓN'!$C$3)</f>
        <v>4.994E-006</v>
      </c>
      <c r="AK250" s="0" t="n">
        <f aca="false">W250*AJ250</f>
        <v>4.79424</v>
      </c>
      <c r="AL250" s="0" t="n">
        <f aca="false">AK250/365</f>
        <v>0.013134904109589</v>
      </c>
      <c r="AM250" s="0" t="n">
        <f aca="false">AK250*EXP(AB250*AC250)</f>
        <v>4.79424</v>
      </c>
      <c r="AN250" s="0" t="n">
        <f aca="false">AM250/365</f>
        <v>0.013134904109589</v>
      </c>
      <c r="AO250" s="0" t="n">
        <v>5.223868284E-006</v>
      </c>
      <c r="AP250" s="0" t="n">
        <f aca="false">AO250*W250</f>
        <v>5.01491355264</v>
      </c>
      <c r="AQ250" s="0" t="n">
        <f aca="false">AP250/365</f>
        <v>0.0137394891853151</v>
      </c>
      <c r="AR250" s="0" t="n">
        <f aca="false">AP250*EXP(AB250*AC250)</f>
        <v>5.01491355264</v>
      </c>
      <c r="AS250" s="0" t="n">
        <f aca="false">AR250/365</f>
        <v>0.0137394891853151</v>
      </c>
      <c r="AT250" s="0" t="n">
        <v>3.02832944E-007</v>
      </c>
      <c r="AU250" s="0" t="n">
        <f aca="false">AT250*W250</f>
        <v>0.29071962624</v>
      </c>
      <c r="AV250" s="0" t="n">
        <f aca="false">AU250/365</f>
        <v>0.000796492126684931</v>
      </c>
      <c r="AW250" s="0" t="n">
        <f aca="false">AU250*EXP(AB250*AC250)</f>
        <v>0.29071962624</v>
      </c>
      <c r="AX250" s="0" t="n">
        <f aca="false">AW250/365</f>
        <v>0.000796492126684931</v>
      </c>
      <c r="AY250" s="0" t="n">
        <f aca="false">AW250+AR250+AM250+AG250</f>
        <v>12.2260079183453</v>
      </c>
      <c r="AZ250" s="0" t="n">
        <f aca="false">AH250+AN250+AS250+AX250</f>
        <v>0.0334959121050557</v>
      </c>
      <c r="BA250" s="0" t="n">
        <f aca="false">AH250*1000000</f>
        <v>5825.02668346666</v>
      </c>
      <c r="BB250" s="0" t="n">
        <f aca="false">BA250*'Dist Horaria'!$H$3</f>
        <v>202.970383849481</v>
      </c>
      <c r="BC250" s="0" t="n">
        <f aca="false">BA250*'Dist Horaria'!$I$3</f>
        <v>197.540736060657</v>
      </c>
      <c r="BD250" s="0" t="n">
        <f aca="false">BA250*'Dist Horaria'!$J$3</f>
        <v>192.415815881443</v>
      </c>
      <c r="BE250" s="0" t="n">
        <f aca="false">BA250*'Dist Horaria'!$K$3</f>
        <v>188.049584049362</v>
      </c>
      <c r="BF250" s="0" t="n">
        <f aca="false">BA250*'Dist Horaria'!$L$3</f>
        <v>184.858911343203</v>
      </c>
      <c r="BG250" s="0" t="n">
        <f aca="false">BA250*'Dist Horaria'!$M$3</f>
        <v>182.850175513826</v>
      </c>
      <c r="BH250" s="0" t="n">
        <f aca="false">BA250*'Dist Horaria'!$N$3</f>
        <v>191.102608301484</v>
      </c>
      <c r="BI250" s="0" t="n">
        <f aca="false">BA250*'Dist Horaria'!$O$3</f>
        <v>191.102608301484</v>
      </c>
      <c r="BJ250" s="0" t="n">
        <f aca="false">BA250*'Dist Horaria'!$P$3</f>
        <v>252.835199172176</v>
      </c>
      <c r="BK250" s="0" t="n">
        <f aca="false">BA250*'Dist Horaria'!$Q$3</f>
        <v>279.577383700003</v>
      </c>
      <c r="BL250" s="0" t="n">
        <f aca="false">BA250*'Dist Horaria'!$R$3</f>
        <v>299.026245174785</v>
      </c>
      <c r="BM250" s="0" t="n">
        <f aca="false">BA250*'Dist Horaria'!$S$3</f>
        <v>308.750675912177</v>
      </c>
      <c r="BN250" s="0" t="n">
        <f aca="false">BA250*'Dist Horaria'!$T$3</f>
        <v>311.181783596525</v>
      </c>
      <c r="BO250" s="0" t="n">
        <f aca="false">BA250*'Dist Horaria'!$U$3</f>
        <v>308.750675912177</v>
      </c>
      <c r="BP250" s="0" t="n">
        <f aca="false">BA250*'Dist Horaria'!$V$3</f>
        <v>303.888460543481</v>
      </c>
      <c r="BQ250" s="0" t="n">
        <f aca="false">BA250*'Dist Horaria'!$W$3</f>
        <v>296.595137490437</v>
      </c>
      <c r="BR250" s="0" t="n">
        <f aca="false">BA250*'Dist Horaria'!$X$3</f>
        <v>290.847128420511</v>
      </c>
      <c r="BS250" s="0" t="n">
        <f aca="false">BA250*'Dist Horaria'!$Y$3</f>
        <v>284.213325649356</v>
      </c>
      <c r="BT250" s="0" t="n">
        <f aca="false">BA250*'Dist Horaria'!$Z$3</f>
        <v>248.104887859858</v>
      </c>
      <c r="BU250" s="0" t="n">
        <f aca="false">BA250*'Dist Horaria'!$AA$3</f>
        <v>235.933577867452</v>
      </c>
      <c r="BV250" s="0" t="n">
        <f aca="false">BA250*'Dist Horaria'!$AB$3</f>
        <v>209.99665046756</v>
      </c>
      <c r="BW250" s="0" t="n">
        <f aca="false">BA250*'Dist Horaria'!$AC$3</f>
        <v>227.599705995104</v>
      </c>
      <c r="BX250" s="0" t="n">
        <f aca="false">BA250*'Dist Horaria'!$AD$3</f>
        <v>221.593446466219</v>
      </c>
      <c r="BY250" s="0" t="n">
        <f aca="false">BA250*'Dist Horaria'!$AE$3</f>
        <v>215.23917448268</v>
      </c>
      <c r="BZ250" s="0" t="n">
        <f aca="false">AN250*1000000</f>
        <v>13134.904109589</v>
      </c>
      <c r="CA250" s="0" t="n">
        <f aca="false">BZ250*'Dist Horaria'!$H$6</f>
        <v>328.372602739726</v>
      </c>
      <c r="CB250" s="0" t="n">
        <f aca="false">BZ250*'Dist Horaria'!$I$6</f>
        <v>328.372602739726</v>
      </c>
      <c r="CC250" s="0" t="n">
        <f aca="false">BZ250*'Dist Horaria'!$J$6</f>
        <v>328.372602739726</v>
      </c>
      <c r="CD250" s="0" t="n">
        <f aca="false">BZ250*'Dist Horaria'!$K$6</f>
        <v>328.372602739726</v>
      </c>
      <c r="CE250" s="0" t="n">
        <f aca="false">BZ250*'Dist Horaria'!$L$6</f>
        <v>328.372602739726</v>
      </c>
      <c r="CF250" s="0" t="n">
        <f aca="false">BZ250*'Dist Horaria'!$M$6</f>
        <v>875.660273972603</v>
      </c>
      <c r="CG250" s="0" t="n">
        <f aca="false">BZ250*'Dist Horaria'!$N$6</f>
        <v>875.660273972603</v>
      </c>
      <c r="CH250" s="0" t="n">
        <f aca="false">BZ250*'Dist Horaria'!$O$6</f>
        <v>875.660273972603</v>
      </c>
      <c r="CI250" s="0" t="n">
        <f aca="false">BZ250*'Dist Horaria'!$P$6</f>
        <v>574.652054794521</v>
      </c>
      <c r="CJ250" s="0" t="n">
        <f aca="false">BZ250*'Dist Horaria'!$Q$6</f>
        <v>574.652054794521</v>
      </c>
      <c r="CK250" s="0" t="n">
        <f aca="false">BZ250*'Dist Horaria'!$R$6</f>
        <v>574.652054794521</v>
      </c>
      <c r="CL250" s="0" t="n">
        <f aca="false">BZ250*'Dist Horaria'!$S$6</f>
        <v>574.652054794521</v>
      </c>
      <c r="CM250" s="0" t="n">
        <f aca="false">BZ250*'Dist Horaria'!$T$6</f>
        <v>574.652054794521</v>
      </c>
      <c r="CN250" s="0" t="n">
        <f aca="false">BZ250*'Dist Horaria'!$U$6</f>
        <v>574.652054794521</v>
      </c>
      <c r="CO250" s="0" t="n">
        <f aca="false">BZ250*'Dist Horaria'!$V$6</f>
        <v>574.652054794521</v>
      </c>
      <c r="CP250" s="0" t="n">
        <f aca="false">BZ250*'Dist Horaria'!$W$6</f>
        <v>574.652054794521</v>
      </c>
      <c r="CQ250" s="0" t="n">
        <f aca="false">BZ250*'Dist Horaria'!$X$6</f>
        <v>875.660273972603</v>
      </c>
      <c r="CR250" s="0" t="n">
        <f aca="false">BZ250*'Dist Horaria'!$Y$6</f>
        <v>875.660273972603</v>
      </c>
      <c r="CS250" s="0" t="n">
        <f aca="false">BZ250*'Dist Horaria'!$Z$6</f>
        <v>875.660273972603</v>
      </c>
      <c r="CT250" s="0" t="n">
        <f aca="false">BZ250*'Dist Horaria'!$AA$6</f>
        <v>328.372602739726</v>
      </c>
      <c r="CU250" s="0" t="n">
        <f aca="false">BZ250*'Dist Horaria'!$AB$6</f>
        <v>328.372602739726</v>
      </c>
      <c r="CV250" s="0" t="n">
        <f aca="false">BZ250*'Dist Horaria'!$AC$6</f>
        <v>328.372602739726</v>
      </c>
      <c r="CW250" s="0" t="n">
        <f aca="false">BZ250*'Dist Horaria'!$AD$6</f>
        <v>328.372602739726</v>
      </c>
      <c r="CX250" s="0" t="n">
        <f aca="false">BZ250*'Dist Horaria'!$AE$6</f>
        <v>328.372602739726</v>
      </c>
      <c r="CY250" s="0" t="n">
        <f aca="false">AS250*1000000</f>
        <v>13739.4891853151</v>
      </c>
      <c r="CZ250" s="0" t="n">
        <f aca="false">CY250*'Dist Horaria'!$H$6</f>
        <v>343.487229632877</v>
      </c>
      <c r="DA250" s="0" t="n">
        <f aca="false">CY250*'Dist Horaria'!$I$6</f>
        <v>343.487229632877</v>
      </c>
      <c r="DB250" s="0" t="n">
        <f aca="false">CY250*'Dist Horaria'!$J$6</f>
        <v>343.487229632877</v>
      </c>
      <c r="DC250" s="0" t="n">
        <f aca="false">CY250*'Dist Horaria'!$K$6</f>
        <v>343.487229632877</v>
      </c>
      <c r="DD250" s="0" t="n">
        <f aca="false">CY250*'Dist Horaria'!$L$6</f>
        <v>343.487229632877</v>
      </c>
      <c r="DE250" s="0" t="n">
        <f aca="false">CY250*'Dist Horaria'!$M$6</f>
        <v>915.965945687672</v>
      </c>
      <c r="DF250" s="0" t="n">
        <f aca="false">CY250*'Dist Horaria'!$N$6</f>
        <v>915.965945687672</v>
      </c>
      <c r="DG250" s="0" t="n">
        <f aca="false">CY250*'Dist Horaria'!$O$6</f>
        <v>915.965945687672</v>
      </c>
      <c r="DH250" s="0" t="n">
        <f aca="false">CY250*'Dist Horaria'!$P$6</f>
        <v>601.102651857534</v>
      </c>
      <c r="DI250" s="0" t="n">
        <f aca="false">CY250*'Dist Horaria'!$Q$6</f>
        <v>601.102651857534</v>
      </c>
      <c r="DJ250" s="0" t="n">
        <f aca="false">CY250*'Dist Horaria'!$R$6</f>
        <v>601.102651857534</v>
      </c>
      <c r="DK250" s="0" t="n">
        <f aca="false">CY250*'Dist Horaria'!$S$6</f>
        <v>601.102651857534</v>
      </c>
      <c r="DL250" s="0" t="n">
        <f aca="false">CY250*'Dist Horaria'!$T$6</f>
        <v>601.102651857534</v>
      </c>
      <c r="DM250" s="0" t="n">
        <f aca="false">CY250*'Dist Horaria'!$U$6</f>
        <v>601.102651857534</v>
      </c>
      <c r="DN250" s="0" t="n">
        <f aca="false">CY250*'Dist Horaria'!$V$6</f>
        <v>601.102651857534</v>
      </c>
      <c r="DO250" s="0" t="n">
        <f aca="false">CY250*'Dist Horaria'!$W$6</f>
        <v>601.102651857534</v>
      </c>
      <c r="DP250" s="0" t="n">
        <f aca="false">CY250*'Dist Horaria'!$X$6</f>
        <v>915.965945687672</v>
      </c>
      <c r="DQ250" s="0" t="n">
        <f aca="false">CY250*'Dist Horaria'!$Y$6</f>
        <v>915.965945687672</v>
      </c>
      <c r="DR250" s="0" t="n">
        <f aca="false">CY250*'Dist Horaria'!$Z$6</f>
        <v>915.965945687672</v>
      </c>
      <c r="DS250" s="0" t="n">
        <f aca="false">CY250*'Dist Horaria'!$AA$6</f>
        <v>343.487229632877</v>
      </c>
      <c r="DT250" s="0" t="n">
        <f aca="false">CY250*'Dist Horaria'!$AB$6</f>
        <v>343.487229632877</v>
      </c>
      <c r="DU250" s="0" t="n">
        <f aca="false">CY250*'Dist Horaria'!$AC$6</f>
        <v>343.487229632877</v>
      </c>
      <c r="DV250" s="0" t="n">
        <f aca="false">CY250*'Dist Horaria'!$AD$6</f>
        <v>343.487229632877</v>
      </c>
      <c r="DW250" s="0" t="n">
        <f aca="false">CY250*'Dist Horaria'!$AE$6</f>
        <v>343.487229632877</v>
      </c>
      <c r="DX250" s="0" t="n">
        <f aca="false">AX250*1000000</f>
        <v>796.492126684931</v>
      </c>
      <c r="DY250" s="0" t="n">
        <f aca="false">DX250*'Dist Horaria'!$H$6</f>
        <v>19.9123031671233</v>
      </c>
      <c r="DZ250" s="0" t="n">
        <f aca="false">DX250*'Dist Horaria'!$I$6</f>
        <v>19.9123031671233</v>
      </c>
      <c r="EA250" s="0" t="n">
        <f aca="false">DX250*'Dist Horaria'!$J$6</f>
        <v>19.9123031671233</v>
      </c>
      <c r="EB250" s="0" t="n">
        <f aca="false">DX250*'Dist Horaria'!$K$6</f>
        <v>19.9123031671233</v>
      </c>
      <c r="EC250" s="0" t="n">
        <f aca="false">DX250*'Dist Horaria'!$L$6</f>
        <v>19.9123031671233</v>
      </c>
      <c r="ED250" s="0" t="n">
        <f aca="false">DX250*'Dist Horaria'!$M$6</f>
        <v>53.0994751123288</v>
      </c>
      <c r="EE250" s="0" t="n">
        <f aca="false">DX250*'Dist Horaria'!$N$6</f>
        <v>53.0994751123288</v>
      </c>
      <c r="EF250" s="0" t="n">
        <f aca="false">DX250*'Dist Horaria'!$O$6</f>
        <v>53.0994751123288</v>
      </c>
      <c r="EG250" s="0" t="n">
        <f aca="false">DX250*'Dist Horaria'!$P$6</f>
        <v>34.8465305424658</v>
      </c>
      <c r="EH250" s="0" t="n">
        <f aca="false">DX250*'Dist Horaria'!$Q$6</f>
        <v>34.8465305424658</v>
      </c>
      <c r="EI250" s="0" t="n">
        <f aca="false">DX250*'Dist Horaria'!$R$6</f>
        <v>34.8465305424658</v>
      </c>
      <c r="EJ250" s="0" t="n">
        <f aca="false">DX250*'Dist Horaria'!$S$6</f>
        <v>34.8465305424658</v>
      </c>
      <c r="EK250" s="0" t="n">
        <f aca="false">DX250*'Dist Horaria'!$T$6</f>
        <v>34.8465305424658</v>
      </c>
      <c r="EL250" s="0" t="n">
        <f aca="false">DX250*'Dist Horaria'!$U$6</f>
        <v>34.8465305424658</v>
      </c>
      <c r="EM250" s="0" t="n">
        <f aca="false">DX250*'Dist Horaria'!$V$6</f>
        <v>34.8465305424658</v>
      </c>
      <c r="EN250" s="0" t="n">
        <f aca="false">DX250*'Dist Horaria'!$W$6</f>
        <v>34.8465305424658</v>
      </c>
      <c r="EO250" s="0" t="n">
        <f aca="false">DX250*'Dist Horaria'!$X$6</f>
        <v>53.0994751123288</v>
      </c>
      <c r="EP250" s="0" t="n">
        <f aca="false">DX250*'Dist Horaria'!$Y$6</f>
        <v>53.0994751123288</v>
      </c>
      <c r="EQ250" s="0" t="n">
        <f aca="false">DX250*'Dist Horaria'!$Z$6</f>
        <v>53.0994751123288</v>
      </c>
      <c r="ER250" s="0" t="n">
        <f aca="false">DX250*'Dist Horaria'!$AA$6</f>
        <v>19.9123031671233</v>
      </c>
      <c r="ES250" s="0" t="n">
        <f aca="false">DX250*'Dist Horaria'!$AB$6</f>
        <v>19.9123031671233</v>
      </c>
      <c r="ET250" s="0" t="n">
        <f aca="false">DX250*'Dist Horaria'!$AC$6</f>
        <v>19.9123031671233</v>
      </c>
      <c r="EU250" s="0" t="n">
        <f aca="false">DX250*'Dist Horaria'!$AD$6</f>
        <v>19.9123031671233</v>
      </c>
      <c r="EV250" s="0" t="n">
        <f aca="false">DX250*'Dist Horaria'!$AE$6</f>
        <v>19.9123031671233</v>
      </c>
      <c r="EW250" s="0" t="n">
        <f aca="false">BB250+CA250+CZ250+DY250</f>
        <v>894.742519389208</v>
      </c>
      <c r="EX250" s="0" t="n">
        <f aca="false">BC250+CB250+DA250+DZ250</f>
        <v>889.312871600384</v>
      </c>
      <c r="EY250" s="0" t="n">
        <f aca="false">BD250+CC250+DB250+EA250</f>
        <v>884.187951421169</v>
      </c>
      <c r="EZ250" s="0" t="n">
        <f aca="false">BE250+CD250+DC250+EB250</f>
        <v>879.821719589088</v>
      </c>
      <c r="FA250" s="0" t="n">
        <f aca="false">BF250+CE250+DD250+EC250</f>
        <v>876.631046882929</v>
      </c>
      <c r="FB250" s="0" t="n">
        <f aca="false">BG250+CF250+DE250+ED250</f>
        <v>2027.57587028643</v>
      </c>
      <c r="FC250" s="0" t="n">
        <f aca="false">BH250+CG250+DF250+EE250</f>
        <v>2035.82830307409</v>
      </c>
      <c r="FD250" s="0" t="n">
        <f aca="false">BI250+CH250+DG250+EF250</f>
        <v>2035.82830307409</v>
      </c>
      <c r="FE250" s="0" t="n">
        <f aca="false">BJ250+CI250+DH250+EG250</f>
        <v>1463.4364363667</v>
      </c>
      <c r="FF250" s="0" t="n">
        <f aca="false">BK250+CJ250+DI250+EH250</f>
        <v>1490.17862089452</v>
      </c>
      <c r="FG250" s="0" t="n">
        <f aca="false">BL250+CK250+DJ250+EI250</f>
        <v>1509.62748236931</v>
      </c>
      <c r="FH250" s="0" t="n">
        <f aca="false">BM250+CL250+DK250+EJ250</f>
        <v>1519.3519131067</v>
      </c>
      <c r="FI250" s="0" t="n">
        <f aca="false">BN250+CM250+DL250+EK250</f>
        <v>1521.78302079105</v>
      </c>
      <c r="FJ250" s="0" t="n">
        <f aca="false">BO250+CN250+DM250+EL250</f>
        <v>1519.3519131067</v>
      </c>
      <c r="FK250" s="0" t="n">
        <f aca="false">BP250+CO250+DN250+EM250</f>
        <v>1514.489697738</v>
      </c>
      <c r="FL250" s="0" t="n">
        <f aca="false">BQ250+CP250+DO250+EN250</f>
        <v>1507.19637468496</v>
      </c>
      <c r="FM250" s="0" t="n">
        <f aca="false">BR250+CQ250+DP250+EO250</f>
        <v>2135.57282319311</v>
      </c>
      <c r="FN250" s="0" t="n">
        <f aca="false">BS250+CR250+DQ250+EP250</f>
        <v>2128.93902042196</v>
      </c>
      <c r="FO250" s="0" t="n">
        <f aca="false">BT250+CS250+DR250+EQ250</f>
        <v>2092.83058263246</v>
      </c>
      <c r="FP250" s="0" t="n">
        <f aca="false">BU250+CT250+DS250+ER250</f>
        <v>927.705713407178</v>
      </c>
      <c r="FQ250" s="0" t="n">
        <f aca="false">BV250+CU250+DT250+ES250</f>
        <v>901.768786007286</v>
      </c>
      <c r="FR250" s="0" t="n">
        <f aca="false">BW250+CV250+DU250+ET250</f>
        <v>919.37184153483</v>
      </c>
      <c r="FS250" s="0" t="n">
        <f aca="false">BX250+CW250+DV250+EU250</f>
        <v>913.365582005945</v>
      </c>
      <c r="FT250" s="0" t="n">
        <f aca="false">BY250+CX250+DW250+EV250</f>
        <v>907.011310022407</v>
      </c>
      <c r="FU250" s="0" t="n">
        <f aca="false">AM250*'Dist Horaria'!$H$10</f>
        <v>0.432686014963285</v>
      </c>
      <c r="FV250" s="0" t="n">
        <f aca="false">AM250*'Dist Horaria'!$I$10</f>
        <v>0.404946357470645</v>
      </c>
      <c r="FW250" s="0" t="n">
        <f aca="false">AM250*'Dist Horaria'!$J$10</f>
        <v>0.403193307724906</v>
      </c>
      <c r="FX250" s="0" t="n">
        <f aca="false">AM250*'Dist Horaria'!$K$10</f>
        <v>0.391597606751226</v>
      </c>
      <c r="FY250" s="0" t="n">
        <f aca="false">AM250*'Dist Horaria'!$L$10</f>
        <v>0.391754317870196</v>
      </c>
      <c r="FZ250" s="0" t="n">
        <f aca="false">AM250*'Dist Horaria'!$M$10</f>
        <v>0.419193241845255</v>
      </c>
      <c r="GA250" s="0" t="n">
        <f aca="false">AM250*'Dist Horaria'!$N$10</f>
        <v>0.39657413372129</v>
      </c>
      <c r="GB250" s="0" t="n">
        <f aca="false">AM250*'Dist Horaria'!$O$10</f>
        <v>0.389805352113094</v>
      </c>
      <c r="GC250" s="0" t="n">
        <f aca="false">AM250*'Dist Horaria'!$P$10</f>
        <v>0.395854238629439</v>
      </c>
      <c r="GD250" s="0" t="n">
        <f aca="false">AM250*'Dist Horaria'!$Q$10</f>
        <v>0.358234731352591</v>
      </c>
      <c r="GE250" s="0" t="n">
        <f aca="false">AM250*'Dist Horaria'!$R$10</f>
        <v>0.437100171339979</v>
      </c>
      <c r="GF250" s="0" t="n">
        <f aca="false">AM250*'Dist Horaria'!$S$10</f>
        <v>0.373300526218096</v>
      </c>
      <c r="GG250" s="0" t="n">
        <f aca="false">AR250*'Dist Horaria'!$H$10</f>
        <v>0.452602072586514</v>
      </c>
      <c r="GH250" s="0" t="n">
        <f aca="false">AR250*'Dist Horaria'!$I$10</f>
        <v>0.423585589409737</v>
      </c>
      <c r="GI250" s="0" t="n">
        <f aca="false">AR250*'Dist Horaria'!$J$10</f>
        <v>0.42175184872751</v>
      </c>
      <c r="GJ250" s="0" t="n">
        <f aca="false">AR250*'Dist Horaria'!$K$10</f>
        <v>0.409622410492197</v>
      </c>
      <c r="GK250" s="0" t="n">
        <f aca="false">AR250*'Dist Horaria'!$L$10</f>
        <v>0.409786334850254</v>
      </c>
      <c r="GL250" s="0" t="n">
        <f aca="false">AR250*'Dist Horaria'!$M$10</f>
        <v>0.438488242079009</v>
      </c>
      <c r="GM250" s="0" t="n">
        <f aca="false">AR250*'Dist Horaria'!$N$10</f>
        <v>0.414828001482063</v>
      </c>
      <c r="GN250" s="0" t="n">
        <f aca="false">AR250*'Dist Horaria'!$O$10</f>
        <v>0.40774766035984</v>
      </c>
      <c r="GO250" s="0" t="n">
        <f aca="false">AR250*'Dist Horaria'!$P$10</f>
        <v>0.41407497041716</v>
      </c>
      <c r="GP250" s="0" t="n">
        <f aca="false">AR250*'Dist Horaria'!$Q$10</f>
        <v>0.374723878922719</v>
      </c>
      <c r="GQ250" s="0" t="n">
        <f aca="false">AR250*'Dist Horaria'!$R$10</f>
        <v>0.457219407688002</v>
      </c>
      <c r="GR250" s="0" t="n">
        <f aca="false">AR250*'Dist Horaria'!$S$10</f>
        <v>0.390483135624995</v>
      </c>
      <c r="GS250" s="0" t="n">
        <f aca="false">AW250*'Dist Horaria'!$H$10</f>
        <v>0.0262378013093632</v>
      </c>
      <c r="GT250" s="0" t="n">
        <f aca="false">AW250*'Dist Horaria'!$I$10</f>
        <v>0.0245556863425935</v>
      </c>
      <c r="GU250" s="0" t="n">
        <f aca="false">AW250*'Dist Horaria'!$J$10</f>
        <v>0.0244493825349281</v>
      </c>
      <c r="GV250" s="0" t="n">
        <f aca="false">AW250*'Dist Horaria'!$K$10</f>
        <v>0.0237462266951998</v>
      </c>
      <c r="GW250" s="0" t="n">
        <f aca="false">AW250*'Dist Horaria'!$L$10</f>
        <v>0.0237557295565365</v>
      </c>
      <c r="GX250" s="0" t="n">
        <f aca="false">AW250*'Dist Horaria'!$M$10</f>
        <v>0.0254196082364643</v>
      </c>
      <c r="GY250" s="0" t="n">
        <f aca="false">AW250*'Dist Horaria'!$N$10</f>
        <v>0.0240480000859167</v>
      </c>
      <c r="GZ250" s="0" t="n">
        <f aca="false">AW250*'Dist Horaria'!$O$10</f>
        <v>0.0236375455281067</v>
      </c>
      <c r="HA250" s="0" t="n">
        <f aca="false">AW250*'Dist Horaria'!$P$10</f>
        <v>0.0240043461111397</v>
      </c>
      <c r="HB250" s="0" t="n">
        <f aca="false">AW250*'Dist Horaria'!$Q$10</f>
        <v>0.0217231234158098</v>
      </c>
      <c r="HC250" s="0" t="n">
        <f aca="false">AW250*'Dist Horaria'!$R$10</f>
        <v>0.0265054729094494</v>
      </c>
      <c r="HD250" s="0" t="n">
        <f aca="false">AW250*'Dist Horaria'!$S$10</f>
        <v>0.0226367035144925</v>
      </c>
    </row>
    <row r="251" customFormat="false" ht="13.8" hidden="false" customHeight="false" outlineLevel="0" collapsed="false">
      <c r="A251" s="0" t="n">
        <v>4.46768644900318</v>
      </c>
      <c r="B251" s="0" t="n">
        <v>-74.1279238341757</v>
      </c>
      <c r="C251" s="0" t="n">
        <v>26</v>
      </c>
      <c r="D251" s="0" t="n">
        <v>9</v>
      </c>
      <c r="E251" s="0" t="n">
        <v>1614</v>
      </c>
      <c r="F251" s="0" t="n">
        <v>156</v>
      </c>
      <c r="G251" s="0" t="s">
        <v>692</v>
      </c>
      <c r="H251" s="1" t="n">
        <v>40686</v>
      </c>
      <c r="I251" s="0" t="s">
        <v>1309</v>
      </c>
      <c r="J251" s="0" t="s">
        <v>1310</v>
      </c>
      <c r="K251" s="0" t="s">
        <v>1311</v>
      </c>
      <c r="L251" s="0" t="s">
        <v>1312</v>
      </c>
      <c r="M251" s="0" t="s">
        <v>1313</v>
      </c>
      <c r="N251" s="0" t="n">
        <v>4</v>
      </c>
      <c r="O251" s="0" t="s">
        <v>84</v>
      </c>
      <c r="P251" s="0" t="s">
        <v>85</v>
      </c>
      <c r="Q251" s="0" t="s">
        <v>86</v>
      </c>
      <c r="R251" s="0" t="n">
        <v>30</v>
      </c>
      <c r="S251" s="0" t="n">
        <v>365</v>
      </c>
      <c r="T251" s="0" t="n">
        <v>24</v>
      </c>
      <c r="U251" s="0" t="n">
        <v>3</v>
      </c>
      <c r="V251" s="0" t="n">
        <v>34000</v>
      </c>
      <c r="W251" s="0" t="n">
        <f aca="false">V251*12</f>
        <v>408000</v>
      </c>
      <c r="X251" s="0" t="n">
        <v>1</v>
      </c>
      <c r="Y251" s="0" t="s">
        <v>1314</v>
      </c>
      <c r="Z251" s="0" t="n">
        <v>21132</v>
      </c>
      <c r="AB251" s="0" t="n">
        <v>0.005</v>
      </c>
      <c r="AC251" s="0" t="n">
        <v>1</v>
      </c>
      <c r="AD251" s="0" t="n">
        <v>871.260875105068</v>
      </c>
      <c r="AE251" s="0" t="n">
        <v>0.395552437297701</v>
      </c>
      <c r="AF251" s="0" t="n">
        <f aca="false">AE251/S251</f>
        <v>0.00108370530766493</v>
      </c>
      <c r="AG251" s="0" t="n">
        <f aca="false">AE251*EXP(AB251*AC251)</f>
        <v>0.397535152140642</v>
      </c>
      <c r="AH251" s="0" t="n">
        <f aca="false">AG251/S251</f>
        <v>0.00108913740312505</v>
      </c>
      <c r="AI251" s="0" t="s">
        <v>90</v>
      </c>
      <c r="AJ251" s="0" t="n">
        <f aca="false">IF(AI251="A",'FE DISTRIBUCIÓN'!$C$2,'FE DISTRIBUCIÓN'!$C$3)</f>
        <v>4.994E-006</v>
      </c>
      <c r="AK251" s="0" t="n">
        <f aca="false">W251*AJ251</f>
        <v>2.037552</v>
      </c>
      <c r="AL251" s="0" t="n">
        <f aca="false">AK251/365</f>
        <v>0.00558233424657534</v>
      </c>
      <c r="AM251" s="0" t="n">
        <f aca="false">AK251*EXP(AB251*AC251)</f>
        <v>2.04776527190211</v>
      </c>
      <c r="AN251" s="0" t="n">
        <f aca="false">AM251/365</f>
        <v>0.00561031581343045</v>
      </c>
      <c r="AO251" s="0" t="n">
        <v>5.223868284E-006</v>
      </c>
      <c r="AP251" s="0" t="n">
        <f aca="false">AO251*W251</f>
        <v>2.131338259872</v>
      </c>
      <c r="AQ251" s="0" t="n">
        <f aca="false">AP251/365</f>
        <v>0.00583928290375891</v>
      </c>
      <c r="AR251" s="0" t="n">
        <f aca="false">AP251*EXP(AB251*AC251)</f>
        <v>2.14202163735805</v>
      </c>
      <c r="AS251" s="0" t="n">
        <f aca="false">AR251/365</f>
        <v>0.00586855243111794</v>
      </c>
      <c r="AT251" s="0" t="n">
        <v>3.02832944E-007</v>
      </c>
      <c r="AU251" s="0" t="n">
        <f aca="false">AT251*W251</f>
        <v>0.123555841152</v>
      </c>
      <c r="AV251" s="0" t="n">
        <f aca="false">AU251/365</f>
        <v>0.000338509153841096</v>
      </c>
      <c r="AW251" s="0" t="n">
        <f aca="false">AU251*EXP(AB251*AC251)</f>
        <v>0.124175167383075</v>
      </c>
      <c r="AX251" s="0" t="n">
        <f aca="false">AW251/365</f>
        <v>0.000340205938035822</v>
      </c>
      <c r="AY251" s="0" t="n">
        <f aca="false">AW251+AR251+AM251+AG251</f>
        <v>4.71149722878388</v>
      </c>
      <c r="AZ251" s="0" t="n">
        <f aca="false">AH251+AN251+AS251+AX251</f>
        <v>0.0129082115857093</v>
      </c>
      <c r="BA251" s="0" t="n">
        <f aca="false">AH251*1000000</f>
        <v>1089.13740312505</v>
      </c>
      <c r="BB251" s="0" t="n">
        <f aca="false">BA251*'Dist Horaria'!$H$3</f>
        <v>37.9504934122562</v>
      </c>
      <c r="BC251" s="0" t="n">
        <f aca="false">BA251*'Dist Horaria'!$I$3</f>
        <v>36.9352821842307</v>
      </c>
      <c r="BD251" s="0" t="n">
        <f aca="false">BA251*'Dist Horaria'!$J$3</f>
        <v>35.9770475599919</v>
      </c>
      <c r="BE251" s="0" t="n">
        <f aca="false">BA251*'Dist Horaria'!$K$3</f>
        <v>35.1606690852748</v>
      </c>
      <c r="BF251" s="0" t="n">
        <f aca="false">BA251*'Dist Horaria'!$L$3</f>
        <v>34.5640913914299</v>
      </c>
      <c r="BG251" s="0" t="n">
        <f aca="false">BA251*'Dist Horaria'!$M$3</f>
        <v>34.1885069617514</v>
      </c>
      <c r="BH251" s="0" t="n">
        <f aca="false">BA251*'Dist Horaria'!$N$3</f>
        <v>35.7315098876136</v>
      </c>
      <c r="BI251" s="0" t="n">
        <f aca="false">BA251*'Dist Horaria'!$O$3</f>
        <v>35.7315098876136</v>
      </c>
      <c r="BJ251" s="0" t="n">
        <f aca="false">BA251*'Dist Horaria'!$P$3</f>
        <v>47.2739932722686</v>
      </c>
      <c r="BK251" s="0" t="n">
        <f aca="false">BA251*'Dist Horaria'!$Q$3</f>
        <v>52.2741271760663</v>
      </c>
      <c r="BL251" s="0" t="n">
        <f aca="false">BA251*'Dist Horaria'!$R$3</f>
        <v>55.91058819701</v>
      </c>
      <c r="BM251" s="0" t="n">
        <f aca="false">BA251*'Dist Horaria'!$S$3</f>
        <v>57.7288187074819</v>
      </c>
      <c r="BN251" s="0" t="n">
        <f aca="false">BA251*'Dist Horaria'!$T$3</f>
        <v>58.1833763350999</v>
      </c>
      <c r="BO251" s="0" t="n">
        <f aca="false">BA251*'Dist Horaria'!$U$3</f>
        <v>57.7288187074819</v>
      </c>
      <c r="BP251" s="0" t="n">
        <f aca="false">BA251*'Dist Horaria'!$V$3</f>
        <v>56.819703452246</v>
      </c>
      <c r="BQ251" s="0" t="n">
        <f aca="false">BA251*'Dist Horaria'!$W$3</f>
        <v>55.4560305693921</v>
      </c>
      <c r="BR251" s="0" t="n">
        <f aca="false">BA251*'Dist Horaria'!$X$3</f>
        <v>54.3812935747397</v>
      </c>
      <c r="BS251" s="0" t="n">
        <f aca="false">BA251*'Dist Horaria'!$Y$3</f>
        <v>53.1409348406712</v>
      </c>
      <c r="BT251" s="0" t="n">
        <f aca="false">BA251*'Dist Horaria'!$Z$3</f>
        <v>46.3895408467897</v>
      </c>
      <c r="BU251" s="0" t="n">
        <f aca="false">BA251*'Dist Horaria'!$AA$3</f>
        <v>44.1138038110462</v>
      </c>
      <c r="BV251" s="0" t="n">
        <f aca="false">BA251*'Dist Horaria'!$AB$3</f>
        <v>39.2642332788562</v>
      </c>
      <c r="BW251" s="0" t="n">
        <f aca="false">BA251*'Dist Horaria'!$AC$3</f>
        <v>42.5555737698365</v>
      </c>
      <c r="BX251" s="0" t="n">
        <f aca="false">BA251*'Dist Horaria'!$AD$3</f>
        <v>41.4325502608882</v>
      </c>
      <c r="BY251" s="0" t="n">
        <f aca="false">BA251*'Dist Horaria'!$AE$3</f>
        <v>40.2444569416687</v>
      </c>
      <c r="BZ251" s="0" t="n">
        <f aca="false">AN251*1000000</f>
        <v>5610.31581343045</v>
      </c>
      <c r="CA251" s="0" t="n">
        <f aca="false">BZ251*'Dist Horaria'!$H$6</f>
        <v>140.257895335761</v>
      </c>
      <c r="CB251" s="0" t="n">
        <f aca="false">BZ251*'Dist Horaria'!$I$6</f>
        <v>140.257895335761</v>
      </c>
      <c r="CC251" s="0" t="n">
        <f aca="false">BZ251*'Dist Horaria'!$J$6</f>
        <v>140.257895335761</v>
      </c>
      <c r="CD251" s="0" t="n">
        <f aca="false">BZ251*'Dist Horaria'!$K$6</f>
        <v>140.257895335761</v>
      </c>
      <c r="CE251" s="0" t="n">
        <f aca="false">BZ251*'Dist Horaria'!$L$6</f>
        <v>140.257895335761</v>
      </c>
      <c r="CF251" s="0" t="n">
        <f aca="false">BZ251*'Dist Horaria'!$M$6</f>
        <v>374.021054228697</v>
      </c>
      <c r="CG251" s="0" t="n">
        <f aca="false">BZ251*'Dist Horaria'!$N$6</f>
        <v>374.021054228697</v>
      </c>
      <c r="CH251" s="0" t="n">
        <f aca="false">BZ251*'Dist Horaria'!$O$6</f>
        <v>374.021054228697</v>
      </c>
      <c r="CI251" s="0" t="n">
        <f aca="false">BZ251*'Dist Horaria'!$P$6</f>
        <v>245.451316837582</v>
      </c>
      <c r="CJ251" s="0" t="n">
        <f aca="false">BZ251*'Dist Horaria'!$Q$6</f>
        <v>245.451316837582</v>
      </c>
      <c r="CK251" s="0" t="n">
        <f aca="false">BZ251*'Dist Horaria'!$R$6</f>
        <v>245.451316837582</v>
      </c>
      <c r="CL251" s="0" t="n">
        <f aca="false">BZ251*'Dist Horaria'!$S$6</f>
        <v>245.451316837582</v>
      </c>
      <c r="CM251" s="0" t="n">
        <f aca="false">BZ251*'Dist Horaria'!$T$6</f>
        <v>245.451316837582</v>
      </c>
      <c r="CN251" s="0" t="n">
        <f aca="false">BZ251*'Dist Horaria'!$U$6</f>
        <v>245.451316837582</v>
      </c>
      <c r="CO251" s="0" t="n">
        <f aca="false">BZ251*'Dist Horaria'!$V$6</f>
        <v>245.451316837582</v>
      </c>
      <c r="CP251" s="0" t="n">
        <f aca="false">BZ251*'Dist Horaria'!$W$6</f>
        <v>245.451316837582</v>
      </c>
      <c r="CQ251" s="0" t="n">
        <f aca="false">BZ251*'Dist Horaria'!$X$6</f>
        <v>374.021054228697</v>
      </c>
      <c r="CR251" s="0" t="n">
        <f aca="false">BZ251*'Dist Horaria'!$Y$6</f>
        <v>374.021054228697</v>
      </c>
      <c r="CS251" s="0" t="n">
        <f aca="false">BZ251*'Dist Horaria'!$Z$6</f>
        <v>374.021054228697</v>
      </c>
      <c r="CT251" s="0" t="n">
        <f aca="false">BZ251*'Dist Horaria'!$AA$6</f>
        <v>140.257895335761</v>
      </c>
      <c r="CU251" s="0" t="n">
        <f aca="false">BZ251*'Dist Horaria'!$AB$6</f>
        <v>140.257895335761</v>
      </c>
      <c r="CV251" s="0" t="n">
        <f aca="false">BZ251*'Dist Horaria'!$AC$6</f>
        <v>140.257895335761</v>
      </c>
      <c r="CW251" s="0" t="n">
        <f aca="false">BZ251*'Dist Horaria'!$AD$6</f>
        <v>140.257895335761</v>
      </c>
      <c r="CX251" s="0" t="n">
        <f aca="false">BZ251*'Dist Horaria'!$AE$6</f>
        <v>140.257895335761</v>
      </c>
      <c r="CY251" s="0" t="n">
        <f aca="false">AS251*1000000</f>
        <v>5868.55243111794</v>
      </c>
      <c r="CZ251" s="0" t="n">
        <f aca="false">CY251*'Dist Horaria'!$H$6</f>
        <v>146.713810777948</v>
      </c>
      <c r="DA251" s="0" t="n">
        <f aca="false">CY251*'Dist Horaria'!$I$6</f>
        <v>146.713810777948</v>
      </c>
      <c r="DB251" s="0" t="n">
        <f aca="false">CY251*'Dist Horaria'!$J$6</f>
        <v>146.713810777948</v>
      </c>
      <c r="DC251" s="0" t="n">
        <f aca="false">CY251*'Dist Horaria'!$K$6</f>
        <v>146.713810777948</v>
      </c>
      <c r="DD251" s="0" t="n">
        <f aca="false">CY251*'Dist Horaria'!$L$6</f>
        <v>146.713810777948</v>
      </c>
      <c r="DE251" s="0" t="n">
        <f aca="false">CY251*'Dist Horaria'!$M$6</f>
        <v>391.236828741196</v>
      </c>
      <c r="DF251" s="0" t="n">
        <f aca="false">CY251*'Dist Horaria'!$N$6</f>
        <v>391.236828741196</v>
      </c>
      <c r="DG251" s="0" t="n">
        <f aca="false">CY251*'Dist Horaria'!$O$6</f>
        <v>391.236828741196</v>
      </c>
      <c r="DH251" s="0" t="n">
        <f aca="false">CY251*'Dist Horaria'!$P$6</f>
        <v>256.74916886141</v>
      </c>
      <c r="DI251" s="0" t="n">
        <f aca="false">CY251*'Dist Horaria'!$Q$6</f>
        <v>256.74916886141</v>
      </c>
      <c r="DJ251" s="0" t="n">
        <f aca="false">CY251*'Dist Horaria'!$R$6</f>
        <v>256.74916886141</v>
      </c>
      <c r="DK251" s="0" t="n">
        <f aca="false">CY251*'Dist Horaria'!$S$6</f>
        <v>256.74916886141</v>
      </c>
      <c r="DL251" s="0" t="n">
        <f aca="false">CY251*'Dist Horaria'!$T$6</f>
        <v>256.74916886141</v>
      </c>
      <c r="DM251" s="0" t="n">
        <f aca="false">CY251*'Dist Horaria'!$U$6</f>
        <v>256.74916886141</v>
      </c>
      <c r="DN251" s="0" t="n">
        <f aca="false">CY251*'Dist Horaria'!$V$6</f>
        <v>256.74916886141</v>
      </c>
      <c r="DO251" s="0" t="n">
        <f aca="false">CY251*'Dist Horaria'!$W$6</f>
        <v>256.74916886141</v>
      </c>
      <c r="DP251" s="0" t="n">
        <f aca="false">CY251*'Dist Horaria'!$X$6</f>
        <v>391.236828741196</v>
      </c>
      <c r="DQ251" s="0" t="n">
        <f aca="false">CY251*'Dist Horaria'!$Y$6</f>
        <v>391.236828741196</v>
      </c>
      <c r="DR251" s="0" t="n">
        <f aca="false">CY251*'Dist Horaria'!$Z$6</f>
        <v>391.236828741196</v>
      </c>
      <c r="DS251" s="0" t="n">
        <f aca="false">CY251*'Dist Horaria'!$AA$6</f>
        <v>146.713810777948</v>
      </c>
      <c r="DT251" s="0" t="n">
        <f aca="false">CY251*'Dist Horaria'!$AB$6</f>
        <v>146.713810777948</v>
      </c>
      <c r="DU251" s="0" t="n">
        <f aca="false">CY251*'Dist Horaria'!$AC$6</f>
        <v>146.713810777948</v>
      </c>
      <c r="DV251" s="0" t="n">
        <f aca="false">CY251*'Dist Horaria'!$AD$6</f>
        <v>146.713810777948</v>
      </c>
      <c r="DW251" s="0" t="n">
        <f aca="false">CY251*'Dist Horaria'!$AE$6</f>
        <v>146.713810777948</v>
      </c>
      <c r="DX251" s="0" t="n">
        <f aca="false">AX251*1000000</f>
        <v>340.205938035822</v>
      </c>
      <c r="DY251" s="0" t="n">
        <f aca="false">DX251*'Dist Horaria'!$H$6</f>
        <v>8.50514845089556</v>
      </c>
      <c r="DZ251" s="0" t="n">
        <f aca="false">DX251*'Dist Horaria'!$I$6</f>
        <v>8.50514845089556</v>
      </c>
      <c r="EA251" s="0" t="n">
        <f aca="false">DX251*'Dist Horaria'!$J$6</f>
        <v>8.50514845089556</v>
      </c>
      <c r="EB251" s="0" t="n">
        <f aca="false">DX251*'Dist Horaria'!$K$6</f>
        <v>8.50514845089556</v>
      </c>
      <c r="EC251" s="0" t="n">
        <f aca="false">DX251*'Dist Horaria'!$L$6</f>
        <v>8.50514845089556</v>
      </c>
      <c r="ED251" s="0" t="n">
        <f aca="false">DX251*'Dist Horaria'!$M$6</f>
        <v>22.6803958690548</v>
      </c>
      <c r="EE251" s="0" t="n">
        <f aca="false">DX251*'Dist Horaria'!$N$6</f>
        <v>22.6803958690548</v>
      </c>
      <c r="EF251" s="0" t="n">
        <f aca="false">DX251*'Dist Horaria'!$O$6</f>
        <v>22.6803958690548</v>
      </c>
      <c r="EG251" s="0" t="n">
        <f aca="false">DX251*'Dist Horaria'!$P$6</f>
        <v>14.8840097890672</v>
      </c>
      <c r="EH251" s="0" t="n">
        <f aca="false">DX251*'Dist Horaria'!$Q$6</f>
        <v>14.8840097890672</v>
      </c>
      <c r="EI251" s="0" t="n">
        <f aca="false">DX251*'Dist Horaria'!$R$6</f>
        <v>14.8840097890672</v>
      </c>
      <c r="EJ251" s="0" t="n">
        <f aca="false">DX251*'Dist Horaria'!$S$6</f>
        <v>14.8840097890672</v>
      </c>
      <c r="EK251" s="0" t="n">
        <f aca="false">DX251*'Dist Horaria'!$T$6</f>
        <v>14.8840097890672</v>
      </c>
      <c r="EL251" s="0" t="n">
        <f aca="false">DX251*'Dist Horaria'!$U$6</f>
        <v>14.8840097890672</v>
      </c>
      <c r="EM251" s="0" t="n">
        <f aca="false">DX251*'Dist Horaria'!$V$6</f>
        <v>14.8840097890672</v>
      </c>
      <c r="EN251" s="0" t="n">
        <f aca="false">DX251*'Dist Horaria'!$W$6</f>
        <v>14.8840097890672</v>
      </c>
      <c r="EO251" s="0" t="n">
        <f aca="false">DX251*'Dist Horaria'!$X$6</f>
        <v>22.6803958690548</v>
      </c>
      <c r="EP251" s="0" t="n">
        <f aca="false">DX251*'Dist Horaria'!$Y$6</f>
        <v>22.6803958690548</v>
      </c>
      <c r="EQ251" s="0" t="n">
        <f aca="false">DX251*'Dist Horaria'!$Z$6</f>
        <v>22.6803958690548</v>
      </c>
      <c r="ER251" s="0" t="n">
        <f aca="false">DX251*'Dist Horaria'!$AA$6</f>
        <v>8.50514845089556</v>
      </c>
      <c r="ES251" s="0" t="n">
        <f aca="false">DX251*'Dist Horaria'!$AB$6</f>
        <v>8.50514845089556</v>
      </c>
      <c r="ET251" s="0" t="n">
        <f aca="false">DX251*'Dist Horaria'!$AC$6</f>
        <v>8.50514845089556</v>
      </c>
      <c r="EU251" s="0" t="n">
        <f aca="false">DX251*'Dist Horaria'!$AD$6</f>
        <v>8.50514845089556</v>
      </c>
      <c r="EV251" s="0" t="n">
        <f aca="false">DX251*'Dist Horaria'!$AE$6</f>
        <v>8.50514845089556</v>
      </c>
      <c r="EW251" s="0" t="n">
        <f aca="false">BB251+CA251+CZ251+DY251</f>
        <v>333.427347976861</v>
      </c>
      <c r="EX251" s="0" t="n">
        <f aca="false">BC251+CB251+DA251+DZ251</f>
        <v>332.412136748836</v>
      </c>
      <c r="EY251" s="0" t="n">
        <f aca="false">BD251+CC251+DB251+EA251</f>
        <v>331.453902124597</v>
      </c>
      <c r="EZ251" s="0" t="n">
        <f aca="false">BE251+CD251+DC251+EB251</f>
        <v>330.63752364988</v>
      </c>
      <c r="FA251" s="0" t="n">
        <f aca="false">BF251+CE251+DD251+EC251</f>
        <v>330.040945956035</v>
      </c>
      <c r="FB251" s="0" t="n">
        <f aca="false">BG251+CF251+DE251+ED251</f>
        <v>822.126785800699</v>
      </c>
      <c r="FC251" s="0" t="n">
        <f aca="false">BH251+CG251+DF251+EE251</f>
        <v>823.669788726561</v>
      </c>
      <c r="FD251" s="0" t="n">
        <f aca="false">BI251+CH251+DG251+EF251</f>
        <v>823.669788726561</v>
      </c>
      <c r="FE251" s="0" t="n">
        <f aca="false">BJ251+CI251+DH251+EG251</f>
        <v>564.358488760328</v>
      </c>
      <c r="FF251" s="0" t="n">
        <f aca="false">BK251+CJ251+DI251+EH251</f>
        <v>569.358622664126</v>
      </c>
      <c r="FG251" s="0" t="n">
        <f aca="false">BL251+CK251+DJ251+EI251</f>
        <v>572.995083685069</v>
      </c>
      <c r="FH251" s="0" t="n">
        <f aca="false">BM251+CL251+DK251+EJ251</f>
        <v>574.813314195541</v>
      </c>
      <c r="FI251" s="0" t="n">
        <f aca="false">BN251+CM251+DL251+EK251</f>
        <v>575.267871823159</v>
      </c>
      <c r="FJ251" s="0" t="n">
        <f aca="false">BO251+CN251+DM251+EL251</f>
        <v>574.813314195541</v>
      </c>
      <c r="FK251" s="0" t="n">
        <f aca="false">BP251+CO251+DN251+EM251</f>
        <v>573.904198940305</v>
      </c>
      <c r="FL251" s="0" t="n">
        <f aca="false">BQ251+CP251+DO251+EN251</f>
        <v>572.540526057451</v>
      </c>
      <c r="FM251" s="0" t="n">
        <f aca="false">BR251+CQ251+DP251+EO251</f>
        <v>842.319572413687</v>
      </c>
      <c r="FN251" s="0" t="n">
        <f aca="false">BS251+CR251+DQ251+EP251</f>
        <v>841.079213679619</v>
      </c>
      <c r="FO251" s="0" t="n">
        <f aca="false">BT251+CS251+DR251+EQ251</f>
        <v>834.327819685737</v>
      </c>
      <c r="FP251" s="0" t="n">
        <f aca="false">BU251+CT251+DS251+ER251</f>
        <v>339.590658375651</v>
      </c>
      <c r="FQ251" s="0" t="n">
        <f aca="false">BV251+CU251+DT251+ES251</f>
        <v>334.741087843461</v>
      </c>
      <c r="FR251" s="0" t="n">
        <f aca="false">BW251+CV251+DU251+ET251</f>
        <v>338.032428334442</v>
      </c>
      <c r="FS251" s="0" t="n">
        <f aca="false">BX251+CW251+DV251+EU251</f>
        <v>336.909404825493</v>
      </c>
      <c r="FT251" s="0" t="n">
        <f aca="false">BY251+CX251+DW251+EV251</f>
        <v>335.721311506274</v>
      </c>
      <c r="FU251" s="0" t="n">
        <f aca="false">AM251*'Dist Horaria'!$H$10</f>
        <v>0.184813316621515</v>
      </c>
      <c r="FV251" s="0" t="n">
        <f aca="false">AM251*'Dist Horaria'!$I$10</f>
        <v>0.172964867802122</v>
      </c>
      <c r="FW251" s="0" t="n">
        <f aca="false">AM251*'Dist Horaria'!$J$10</f>
        <v>0.172216087100855</v>
      </c>
      <c r="FX251" s="0" t="n">
        <f aca="false">AM251*'Dist Horaria'!$K$10</f>
        <v>0.167263211617512</v>
      </c>
      <c r="FY251" s="0" t="n">
        <f aca="false">AM251*'Dist Horaria'!$L$10</f>
        <v>0.167330147688119</v>
      </c>
      <c r="FZ251" s="0" t="n">
        <f aca="false">AM251*'Dist Horaria'!$M$10</f>
        <v>0.179050144103503</v>
      </c>
      <c r="GA251" s="0" t="n">
        <f aca="false">AM251*'Dist Horaria'!$N$10</f>
        <v>0.169388837181518</v>
      </c>
      <c r="GB251" s="0" t="n">
        <f aca="false">AM251*'Dist Horaria'!$O$10</f>
        <v>0.166497685317958</v>
      </c>
      <c r="GC251" s="0" t="n">
        <f aca="false">AM251*'Dist Horaria'!$P$10</f>
        <v>0.169081348159587</v>
      </c>
      <c r="GD251" s="0" t="n">
        <f aca="false">AM251*'Dist Horaria'!$Q$10</f>
        <v>0.153012915926824</v>
      </c>
      <c r="GE251" s="0" t="n">
        <f aca="false">AM251*'Dist Horaria'!$R$10</f>
        <v>0.186698736653249</v>
      </c>
      <c r="GF251" s="0" t="n">
        <f aca="false">AM251*'Dist Horaria'!$S$10</f>
        <v>0.159447973729351</v>
      </c>
      <c r="GG251" s="0" t="n">
        <f aca="false">AR251*'Dist Horaria'!$H$10</f>
        <v>0.193320068714454</v>
      </c>
      <c r="GH251" s="0" t="n">
        <f aca="false">AR251*'Dist Horaria'!$I$10</f>
        <v>0.180926248930268</v>
      </c>
      <c r="GI251" s="0" t="n">
        <f aca="false">AR251*'Dist Horaria'!$J$10</f>
        <v>0.180143002683368</v>
      </c>
      <c r="GJ251" s="0" t="n">
        <f aca="false">AR251*'Dist Horaria'!$K$10</f>
        <v>0.174962151831939</v>
      </c>
      <c r="GK251" s="0" t="n">
        <f aca="false">AR251*'Dist Horaria'!$L$10</f>
        <v>0.175032168895675</v>
      </c>
      <c r="GL251" s="0" t="n">
        <f aca="false">AR251*'Dist Horaria'!$M$10</f>
        <v>0.187291623754089</v>
      </c>
      <c r="GM251" s="0" t="n">
        <f aca="false">AR251*'Dist Horaria'!$N$10</f>
        <v>0.177185617584336</v>
      </c>
      <c r="GN251" s="0" t="n">
        <f aca="false">AR251*'Dist Horaria'!$O$10</f>
        <v>0.174161389205425</v>
      </c>
      <c r="GO251" s="0" t="n">
        <f aca="false">AR251*'Dist Horaria'!$P$10</f>
        <v>0.176863975183586</v>
      </c>
      <c r="GP251" s="0" t="n">
        <f aca="false">AR251*'Dist Horaria'!$Q$10</f>
        <v>0.160055930827492</v>
      </c>
      <c r="GQ251" s="0" t="n">
        <f aca="false">AR251*'Dist Horaria'!$R$10</f>
        <v>0.195292272540204</v>
      </c>
      <c r="GR251" s="0" t="n">
        <f aca="false">AR251*'Dist Horaria'!$S$10</f>
        <v>0.166787187207213</v>
      </c>
      <c r="GS251" s="0" t="n">
        <f aca="false">AW251*'Dist Horaria'!$H$10</f>
        <v>0.0112069605051857</v>
      </c>
      <c r="GT251" s="0" t="n">
        <f aca="false">AW251*'Dist Horaria'!$I$10</f>
        <v>0.0104884781988561</v>
      </c>
      <c r="GU251" s="0" t="n">
        <f aca="false">AW251*'Dist Horaria'!$J$10</f>
        <v>0.0104430726193257</v>
      </c>
      <c r="GV251" s="0" t="n">
        <f aca="false">AW251*'Dist Horaria'!$K$10</f>
        <v>0.0101427334395327</v>
      </c>
      <c r="GW251" s="0" t="n">
        <f aca="false">AW251*'Dist Horaria'!$L$10</f>
        <v>0.0101467923997493</v>
      </c>
      <c r="GX251" s="0" t="n">
        <f aca="false">AW251*'Dist Horaria'!$M$10</f>
        <v>0.0108574854350196</v>
      </c>
      <c r="GY251" s="0" t="n">
        <f aca="false">AW251*'Dist Horaria'!$N$10</f>
        <v>0.010271630004889</v>
      </c>
      <c r="GZ251" s="0" t="n">
        <f aca="false">AW251*'Dist Horaria'!$O$10</f>
        <v>0.0100963124177058</v>
      </c>
      <c r="HA251" s="0" t="n">
        <f aca="false">AW251*'Dist Horaria'!$P$10</f>
        <v>0.0102529840686137</v>
      </c>
      <c r="HB251" s="0" t="n">
        <f aca="false">AW251*'Dist Horaria'!$Q$10</f>
        <v>0.00927860468565173</v>
      </c>
      <c r="HC251" s="0" t="n">
        <f aca="false">AW251*'Dist Horaria'!$R$10</f>
        <v>0.0113212911617509</v>
      </c>
      <c r="HD251" s="0" t="n">
        <f aca="false">AW251*'Dist Horaria'!$S$10</f>
        <v>0.00966882244679494</v>
      </c>
    </row>
    <row r="252" customFormat="false" ht="13.8" hidden="false" customHeight="false" outlineLevel="0" collapsed="false">
      <c r="A252" s="0" t="n">
        <v>4.478863</v>
      </c>
      <c r="B252" s="0" t="n">
        <v>-74.094925</v>
      </c>
      <c r="C252" s="0" t="n">
        <v>30</v>
      </c>
      <c r="D252" s="0" t="n">
        <v>11</v>
      </c>
      <c r="E252" s="0" t="n">
        <v>2137</v>
      </c>
      <c r="F252" s="0" t="n">
        <v>157</v>
      </c>
      <c r="G252" s="0" t="s">
        <v>692</v>
      </c>
      <c r="H252" s="1" t="n">
        <v>40819</v>
      </c>
      <c r="I252" s="0" t="s">
        <v>1315</v>
      </c>
      <c r="J252" s="0" t="s">
        <v>1316</v>
      </c>
      <c r="L252" s="0" t="s">
        <v>1317</v>
      </c>
      <c r="M252" s="0" t="s">
        <v>1318</v>
      </c>
      <c r="N252" s="0" t="n">
        <v>7</v>
      </c>
      <c r="O252" s="0" t="s">
        <v>231</v>
      </c>
      <c r="P252" s="0" t="s">
        <v>85</v>
      </c>
      <c r="Q252" s="0" t="s">
        <v>86</v>
      </c>
      <c r="R252" s="0" t="n">
        <v>30</v>
      </c>
      <c r="S252" s="0" t="n">
        <v>365</v>
      </c>
      <c r="T252" s="0" t="n">
        <v>24</v>
      </c>
      <c r="U252" s="0" t="n">
        <v>2</v>
      </c>
      <c r="V252" s="0" t="n">
        <v>80000</v>
      </c>
      <c r="W252" s="0" t="n">
        <f aca="false">V252*12</f>
        <v>960000</v>
      </c>
      <c r="X252" s="0" t="n">
        <v>1</v>
      </c>
      <c r="Y252" s="0" t="s">
        <v>702</v>
      </c>
      <c r="Z252" s="0" t="n">
        <v>38740</v>
      </c>
      <c r="AB252" s="0" t="n">
        <v>0.005</v>
      </c>
      <c r="AC252" s="0" t="n">
        <v>1</v>
      </c>
      <c r="AD252" s="0" t="n">
        <v>2655.03327369456</v>
      </c>
      <c r="AE252" s="0" t="n">
        <v>1.87719348456231</v>
      </c>
      <c r="AF252" s="0" t="n">
        <f aca="false">AE252/S252</f>
        <v>0.00514299584811592</v>
      </c>
      <c r="AG252" s="0" t="n">
        <f aca="false">AE252*EXP(AB252*AC252)</f>
        <v>1.88660295606081</v>
      </c>
      <c r="AH252" s="0" t="n">
        <f aca="false">AG252/S252</f>
        <v>0.00516877522208441</v>
      </c>
      <c r="AI252" s="0" t="s">
        <v>90</v>
      </c>
      <c r="AJ252" s="0" t="n">
        <f aca="false">IF(AI252="A",'FE DISTRIBUCIÓN'!$C$2,'FE DISTRIBUCIÓN'!$C$3)</f>
        <v>4.994E-006</v>
      </c>
      <c r="AK252" s="0" t="n">
        <f aca="false">W252*AJ252</f>
        <v>4.79424</v>
      </c>
      <c r="AL252" s="0" t="n">
        <f aca="false">AK252/365</f>
        <v>0.013134904109589</v>
      </c>
      <c r="AM252" s="0" t="n">
        <f aca="false">AK252*EXP(AB252*AC252)</f>
        <v>4.81827122800498</v>
      </c>
      <c r="AN252" s="0" t="n">
        <f aca="false">AM252/365</f>
        <v>0.0132007430904246</v>
      </c>
      <c r="AO252" s="0" t="n">
        <v>5.223868284E-006</v>
      </c>
      <c r="AP252" s="0" t="n">
        <f aca="false">AO252*W252</f>
        <v>5.01491355264</v>
      </c>
      <c r="AQ252" s="0" t="n">
        <f aca="false">AP252/365</f>
        <v>0.0137394891853151</v>
      </c>
      <c r="AR252" s="0" t="n">
        <f aca="false">AP252*EXP(AB252*AC252)</f>
        <v>5.0400509114307</v>
      </c>
      <c r="AS252" s="0" t="n">
        <f aca="false">AR252/365</f>
        <v>0.013808358661454</v>
      </c>
      <c r="AT252" s="0" t="n">
        <v>3.02832944E-007</v>
      </c>
      <c r="AU252" s="0" t="n">
        <f aca="false">AT252*W252</f>
        <v>0.29071962624</v>
      </c>
      <c r="AV252" s="0" t="n">
        <f aca="false">AU252/365</f>
        <v>0.000796492126684931</v>
      </c>
      <c r="AW252" s="0" t="n">
        <f aca="false">AU252*EXP(AB252*AC252)</f>
        <v>0.292176864430765</v>
      </c>
      <c r="AX252" s="0" t="n">
        <f aca="false">AW252/365</f>
        <v>0.000800484560084288</v>
      </c>
      <c r="AY252" s="0" t="n">
        <f aca="false">AW252+AR252+AM252+AG252</f>
        <v>12.0371019599273</v>
      </c>
      <c r="AZ252" s="0" t="n">
        <f aca="false">AH252+AN252+AS252+AX252</f>
        <v>0.0329783615340473</v>
      </c>
      <c r="BA252" s="0" t="n">
        <f aca="false">AH252*1000000</f>
        <v>5168.77522208441</v>
      </c>
      <c r="BB252" s="0" t="n">
        <f aca="false">BA252*'Dist Horaria'!$H$3</f>
        <v>180.103602587071</v>
      </c>
      <c r="BC252" s="0" t="n">
        <f aca="false">BA252*'Dist Horaria'!$I$3</f>
        <v>175.285662604894</v>
      </c>
      <c r="BD252" s="0" t="n">
        <f aca="false">BA252*'Dist Horaria'!$J$3</f>
        <v>170.738119412917</v>
      </c>
      <c r="BE252" s="0" t="n">
        <f aca="false">BA252*'Dist Horaria'!$K$3</f>
        <v>166.863790223732</v>
      </c>
      <c r="BF252" s="0" t="n">
        <f aca="false">BA252*'Dist Horaria'!$L$3</f>
        <v>164.032580871132</v>
      </c>
      <c r="BG252" s="0" t="n">
        <f aca="false">BA252*'Dist Horaria'!$M$3</f>
        <v>162.250150584234</v>
      </c>
      <c r="BH252" s="0" t="n">
        <f aca="false">BA252*'Dist Horaria'!$N$3</f>
        <v>169.572858690591</v>
      </c>
      <c r="BI252" s="0" t="n">
        <f aca="false">BA252*'Dist Horaria'!$O$3</f>
        <v>169.572858690591</v>
      </c>
      <c r="BJ252" s="0" t="n">
        <f aca="false">BA252*'Dist Horaria'!$P$3</f>
        <v>224.350613957046</v>
      </c>
      <c r="BK252" s="0" t="n">
        <f aca="false">BA252*'Dist Horaria'!$Q$3</f>
        <v>248.080005817887</v>
      </c>
      <c r="BL252" s="0" t="n">
        <f aca="false">BA252*'Dist Horaria'!$R$3</f>
        <v>265.337745353045</v>
      </c>
      <c r="BM252" s="0" t="n">
        <f aca="false">BA252*'Dist Horaria'!$S$3</f>
        <v>273.966615120624</v>
      </c>
      <c r="BN252" s="0" t="n">
        <f aca="false">BA252*'Dist Horaria'!$T$3</f>
        <v>276.123832562518</v>
      </c>
      <c r="BO252" s="0" t="n">
        <f aca="false">BA252*'Dist Horaria'!$U$3</f>
        <v>273.966615120624</v>
      </c>
      <c r="BP252" s="0" t="n">
        <f aca="false">BA252*'Dist Horaria'!$V$3</f>
        <v>269.652180236834</v>
      </c>
      <c r="BQ252" s="0" t="n">
        <f aca="false">BA252*'Dist Horaria'!$W$3</f>
        <v>263.18052791115</v>
      </c>
      <c r="BR252" s="0" t="n">
        <f aca="false">BA252*'Dist Horaria'!$X$3</f>
        <v>258.080093445969</v>
      </c>
      <c r="BS252" s="0" t="n">
        <f aca="false">BA252*'Dist Horaria'!$Y$3</f>
        <v>252.193659399398</v>
      </c>
      <c r="BT252" s="0" t="n">
        <f aca="false">BA252*'Dist Horaria'!$Z$3</f>
        <v>220.153222729079</v>
      </c>
      <c r="BU252" s="0" t="n">
        <f aca="false">BA252*'Dist Horaria'!$AA$3</f>
        <v>209.353140784799</v>
      </c>
      <c r="BV252" s="0" t="n">
        <f aca="false">BA252*'Dist Horaria'!$AB$3</f>
        <v>186.338285237086</v>
      </c>
      <c r="BW252" s="0" t="n">
        <f aca="false">BA252*'Dist Horaria'!$AC$3</f>
        <v>201.958168576331</v>
      </c>
      <c r="BX252" s="0" t="n">
        <f aca="false">BA252*'Dist Horaria'!$AD$3</f>
        <v>196.628578324252</v>
      </c>
      <c r="BY252" s="0" t="n">
        <f aca="false">BA252*'Dist Horaria'!$AE$3</f>
        <v>190.990182936962</v>
      </c>
      <c r="BZ252" s="0" t="n">
        <f aca="false">AN252*1000000</f>
        <v>13200.7430904246</v>
      </c>
      <c r="CA252" s="0" t="n">
        <f aca="false">BZ252*'Dist Horaria'!$H$6</f>
        <v>330.018577260615</v>
      </c>
      <c r="CB252" s="0" t="n">
        <f aca="false">BZ252*'Dist Horaria'!$I$6</f>
        <v>330.018577260615</v>
      </c>
      <c r="CC252" s="0" t="n">
        <f aca="false">BZ252*'Dist Horaria'!$J$6</f>
        <v>330.018577260615</v>
      </c>
      <c r="CD252" s="0" t="n">
        <f aca="false">BZ252*'Dist Horaria'!$K$6</f>
        <v>330.018577260615</v>
      </c>
      <c r="CE252" s="0" t="n">
        <f aca="false">BZ252*'Dist Horaria'!$L$6</f>
        <v>330.018577260615</v>
      </c>
      <c r="CF252" s="0" t="n">
        <f aca="false">BZ252*'Dist Horaria'!$M$6</f>
        <v>880.049539361639</v>
      </c>
      <c r="CG252" s="0" t="n">
        <f aca="false">BZ252*'Dist Horaria'!$N$6</f>
        <v>880.049539361639</v>
      </c>
      <c r="CH252" s="0" t="n">
        <f aca="false">BZ252*'Dist Horaria'!$O$6</f>
        <v>880.049539361639</v>
      </c>
      <c r="CI252" s="0" t="n">
        <f aca="false">BZ252*'Dist Horaria'!$P$6</f>
        <v>577.532510206076</v>
      </c>
      <c r="CJ252" s="0" t="n">
        <f aca="false">BZ252*'Dist Horaria'!$Q$6</f>
        <v>577.532510206076</v>
      </c>
      <c r="CK252" s="0" t="n">
        <f aca="false">BZ252*'Dist Horaria'!$R$6</f>
        <v>577.532510206076</v>
      </c>
      <c r="CL252" s="0" t="n">
        <f aca="false">BZ252*'Dist Horaria'!$S$6</f>
        <v>577.532510206076</v>
      </c>
      <c r="CM252" s="0" t="n">
        <f aca="false">BZ252*'Dist Horaria'!$T$6</f>
        <v>577.532510206076</v>
      </c>
      <c r="CN252" s="0" t="n">
        <f aca="false">BZ252*'Dist Horaria'!$U$6</f>
        <v>577.532510206076</v>
      </c>
      <c r="CO252" s="0" t="n">
        <f aca="false">BZ252*'Dist Horaria'!$V$6</f>
        <v>577.532510206076</v>
      </c>
      <c r="CP252" s="0" t="n">
        <f aca="false">BZ252*'Dist Horaria'!$W$6</f>
        <v>577.532510206076</v>
      </c>
      <c r="CQ252" s="0" t="n">
        <f aca="false">BZ252*'Dist Horaria'!$X$6</f>
        <v>880.049539361639</v>
      </c>
      <c r="CR252" s="0" t="n">
        <f aca="false">BZ252*'Dist Horaria'!$Y$6</f>
        <v>880.049539361639</v>
      </c>
      <c r="CS252" s="0" t="n">
        <f aca="false">BZ252*'Dist Horaria'!$Z$6</f>
        <v>880.049539361639</v>
      </c>
      <c r="CT252" s="0" t="n">
        <f aca="false">BZ252*'Dist Horaria'!$AA$6</f>
        <v>330.018577260615</v>
      </c>
      <c r="CU252" s="0" t="n">
        <f aca="false">BZ252*'Dist Horaria'!$AB$6</f>
        <v>330.018577260615</v>
      </c>
      <c r="CV252" s="0" t="n">
        <f aca="false">BZ252*'Dist Horaria'!$AC$6</f>
        <v>330.018577260615</v>
      </c>
      <c r="CW252" s="0" t="n">
        <f aca="false">BZ252*'Dist Horaria'!$AD$6</f>
        <v>330.018577260615</v>
      </c>
      <c r="CX252" s="0" t="n">
        <f aca="false">BZ252*'Dist Horaria'!$AE$6</f>
        <v>330.018577260615</v>
      </c>
      <c r="CY252" s="0" t="n">
        <f aca="false">AS252*1000000</f>
        <v>13808.358661454</v>
      </c>
      <c r="CZ252" s="0" t="n">
        <f aca="false">CY252*'Dist Horaria'!$H$6</f>
        <v>345.208966536349</v>
      </c>
      <c r="DA252" s="0" t="n">
        <f aca="false">CY252*'Dist Horaria'!$I$6</f>
        <v>345.208966536349</v>
      </c>
      <c r="DB252" s="0" t="n">
        <f aca="false">CY252*'Dist Horaria'!$J$6</f>
        <v>345.208966536349</v>
      </c>
      <c r="DC252" s="0" t="n">
        <f aca="false">CY252*'Dist Horaria'!$K$6</f>
        <v>345.208966536349</v>
      </c>
      <c r="DD252" s="0" t="n">
        <f aca="false">CY252*'Dist Horaria'!$L$6</f>
        <v>345.208966536349</v>
      </c>
      <c r="DE252" s="0" t="n">
        <f aca="false">CY252*'Dist Horaria'!$M$6</f>
        <v>920.557244096932</v>
      </c>
      <c r="DF252" s="0" t="n">
        <f aca="false">CY252*'Dist Horaria'!$N$6</f>
        <v>920.557244096932</v>
      </c>
      <c r="DG252" s="0" t="n">
        <f aca="false">CY252*'Dist Horaria'!$O$6</f>
        <v>920.557244096932</v>
      </c>
      <c r="DH252" s="0" t="n">
        <f aca="false">CY252*'Dist Horaria'!$P$6</f>
        <v>604.115691438611</v>
      </c>
      <c r="DI252" s="0" t="n">
        <f aca="false">CY252*'Dist Horaria'!$Q$6</f>
        <v>604.115691438611</v>
      </c>
      <c r="DJ252" s="0" t="n">
        <f aca="false">CY252*'Dist Horaria'!$R$6</f>
        <v>604.115691438611</v>
      </c>
      <c r="DK252" s="0" t="n">
        <f aca="false">CY252*'Dist Horaria'!$S$6</f>
        <v>604.115691438611</v>
      </c>
      <c r="DL252" s="0" t="n">
        <f aca="false">CY252*'Dist Horaria'!$T$6</f>
        <v>604.115691438611</v>
      </c>
      <c r="DM252" s="0" t="n">
        <f aca="false">CY252*'Dist Horaria'!$U$6</f>
        <v>604.115691438611</v>
      </c>
      <c r="DN252" s="0" t="n">
        <f aca="false">CY252*'Dist Horaria'!$V$6</f>
        <v>604.115691438611</v>
      </c>
      <c r="DO252" s="0" t="n">
        <f aca="false">CY252*'Dist Horaria'!$W$6</f>
        <v>604.115691438611</v>
      </c>
      <c r="DP252" s="0" t="n">
        <f aca="false">CY252*'Dist Horaria'!$X$6</f>
        <v>920.557244096932</v>
      </c>
      <c r="DQ252" s="0" t="n">
        <f aca="false">CY252*'Dist Horaria'!$Y$6</f>
        <v>920.557244096932</v>
      </c>
      <c r="DR252" s="0" t="n">
        <f aca="false">CY252*'Dist Horaria'!$Z$6</f>
        <v>920.557244096932</v>
      </c>
      <c r="DS252" s="0" t="n">
        <f aca="false">CY252*'Dist Horaria'!$AA$6</f>
        <v>345.208966536349</v>
      </c>
      <c r="DT252" s="0" t="n">
        <f aca="false">CY252*'Dist Horaria'!$AB$6</f>
        <v>345.208966536349</v>
      </c>
      <c r="DU252" s="0" t="n">
        <f aca="false">CY252*'Dist Horaria'!$AC$6</f>
        <v>345.208966536349</v>
      </c>
      <c r="DV252" s="0" t="n">
        <f aca="false">CY252*'Dist Horaria'!$AD$6</f>
        <v>345.208966536349</v>
      </c>
      <c r="DW252" s="0" t="n">
        <f aca="false">CY252*'Dist Horaria'!$AE$6</f>
        <v>345.208966536349</v>
      </c>
      <c r="DX252" s="0" t="n">
        <f aca="false">AX252*1000000</f>
        <v>800.484560084288</v>
      </c>
      <c r="DY252" s="0" t="n">
        <f aca="false">DX252*'Dist Horaria'!$H$6</f>
        <v>20.0121140021072</v>
      </c>
      <c r="DZ252" s="0" t="n">
        <f aca="false">DX252*'Dist Horaria'!$I$6</f>
        <v>20.0121140021072</v>
      </c>
      <c r="EA252" s="0" t="n">
        <f aca="false">DX252*'Dist Horaria'!$J$6</f>
        <v>20.0121140021072</v>
      </c>
      <c r="EB252" s="0" t="n">
        <f aca="false">DX252*'Dist Horaria'!$K$6</f>
        <v>20.0121140021072</v>
      </c>
      <c r="EC252" s="0" t="n">
        <f aca="false">DX252*'Dist Horaria'!$L$6</f>
        <v>20.0121140021072</v>
      </c>
      <c r="ED252" s="0" t="n">
        <f aca="false">DX252*'Dist Horaria'!$M$6</f>
        <v>53.3656373389526</v>
      </c>
      <c r="EE252" s="0" t="n">
        <f aca="false">DX252*'Dist Horaria'!$N$6</f>
        <v>53.3656373389526</v>
      </c>
      <c r="EF252" s="0" t="n">
        <f aca="false">DX252*'Dist Horaria'!$O$6</f>
        <v>53.3656373389526</v>
      </c>
      <c r="EG252" s="0" t="n">
        <f aca="false">DX252*'Dist Horaria'!$P$6</f>
        <v>35.0211995036876</v>
      </c>
      <c r="EH252" s="0" t="n">
        <f aca="false">DX252*'Dist Horaria'!$Q$6</f>
        <v>35.0211995036876</v>
      </c>
      <c r="EI252" s="0" t="n">
        <f aca="false">DX252*'Dist Horaria'!$R$6</f>
        <v>35.0211995036876</v>
      </c>
      <c r="EJ252" s="0" t="n">
        <f aca="false">DX252*'Dist Horaria'!$S$6</f>
        <v>35.0211995036876</v>
      </c>
      <c r="EK252" s="0" t="n">
        <f aca="false">DX252*'Dist Horaria'!$T$6</f>
        <v>35.0211995036876</v>
      </c>
      <c r="EL252" s="0" t="n">
        <f aca="false">DX252*'Dist Horaria'!$U$6</f>
        <v>35.0211995036876</v>
      </c>
      <c r="EM252" s="0" t="n">
        <f aca="false">DX252*'Dist Horaria'!$V$6</f>
        <v>35.0211995036876</v>
      </c>
      <c r="EN252" s="0" t="n">
        <f aca="false">DX252*'Dist Horaria'!$W$6</f>
        <v>35.0211995036876</v>
      </c>
      <c r="EO252" s="0" t="n">
        <f aca="false">DX252*'Dist Horaria'!$X$6</f>
        <v>53.3656373389526</v>
      </c>
      <c r="EP252" s="0" t="n">
        <f aca="false">DX252*'Dist Horaria'!$Y$6</f>
        <v>53.3656373389526</v>
      </c>
      <c r="EQ252" s="0" t="n">
        <f aca="false">DX252*'Dist Horaria'!$Z$6</f>
        <v>53.3656373389526</v>
      </c>
      <c r="ER252" s="0" t="n">
        <f aca="false">DX252*'Dist Horaria'!$AA$6</f>
        <v>20.0121140021072</v>
      </c>
      <c r="ES252" s="0" t="n">
        <f aca="false">DX252*'Dist Horaria'!$AB$6</f>
        <v>20.0121140021072</v>
      </c>
      <c r="ET252" s="0" t="n">
        <f aca="false">DX252*'Dist Horaria'!$AC$6</f>
        <v>20.0121140021072</v>
      </c>
      <c r="EU252" s="0" t="n">
        <f aca="false">DX252*'Dist Horaria'!$AD$6</f>
        <v>20.0121140021072</v>
      </c>
      <c r="EV252" s="0" t="n">
        <f aca="false">DX252*'Dist Horaria'!$AE$6</f>
        <v>20.0121140021072</v>
      </c>
      <c r="EW252" s="0" t="n">
        <f aca="false">BB252+CA252+CZ252+DY252</f>
        <v>875.343260386142</v>
      </c>
      <c r="EX252" s="0" t="n">
        <f aca="false">BC252+CB252+DA252+DZ252</f>
        <v>870.525320403966</v>
      </c>
      <c r="EY252" s="0" t="n">
        <f aca="false">BD252+CC252+DB252+EA252</f>
        <v>865.977777211988</v>
      </c>
      <c r="EZ252" s="0" t="n">
        <f aca="false">BE252+CD252+DC252+EB252</f>
        <v>862.103448022803</v>
      </c>
      <c r="FA252" s="0" t="n">
        <f aca="false">BF252+CE252+DD252+EC252</f>
        <v>859.272238670203</v>
      </c>
      <c r="FB252" s="0" t="n">
        <f aca="false">BG252+CF252+DE252+ED252</f>
        <v>2016.22257138176</v>
      </c>
      <c r="FC252" s="0" t="n">
        <f aca="false">BH252+CG252+DF252+EE252</f>
        <v>2023.54527948812</v>
      </c>
      <c r="FD252" s="0" t="n">
        <f aca="false">BI252+CH252+DG252+EF252</f>
        <v>2023.54527948812</v>
      </c>
      <c r="FE252" s="0" t="n">
        <f aca="false">BJ252+CI252+DH252+EG252</f>
        <v>1441.02001510542</v>
      </c>
      <c r="FF252" s="0" t="n">
        <f aca="false">BK252+CJ252+DI252+EH252</f>
        <v>1464.74940696626</v>
      </c>
      <c r="FG252" s="0" t="n">
        <f aca="false">BL252+CK252+DJ252+EI252</f>
        <v>1482.00714650142</v>
      </c>
      <c r="FH252" s="0" t="n">
        <f aca="false">BM252+CL252+DK252+EJ252</f>
        <v>1490.636016269</v>
      </c>
      <c r="FI252" s="0" t="n">
        <f aca="false">BN252+CM252+DL252+EK252</f>
        <v>1492.79323371089</v>
      </c>
      <c r="FJ252" s="0" t="n">
        <f aca="false">BO252+CN252+DM252+EL252</f>
        <v>1490.636016269</v>
      </c>
      <c r="FK252" s="0" t="n">
        <f aca="false">BP252+CO252+DN252+EM252</f>
        <v>1486.32158138521</v>
      </c>
      <c r="FL252" s="0" t="n">
        <f aca="false">BQ252+CP252+DO252+EN252</f>
        <v>1479.84992905952</v>
      </c>
      <c r="FM252" s="0" t="n">
        <f aca="false">BR252+CQ252+DP252+EO252</f>
        <v>2112.05251424349</v>
      </c>
      <c r="FN252" s="0" t="n">
        <f aca="false">BS252+CR252+DQ252+EP252</f>
        <v>2106.16608019692</v>
      </c>
      <c r="FO252" s="0" t="n">
        <f aca="false">BT252+CS252+DR252+EQ252</f>
        <v>2074.1256435266</v>
      </c>
      <c r="FP252" s="0" t="n">
        <f aca="false">BU252+CT252+DS252+ER252</f>
        <v>904.59279858387</v>
      </c>
      <c r="FQ252" s="0" t="n">
        <f aca="false">BV252+CU252+DT252+ES252</f>
        <v>881.577943036157</v>
      </c>
      <c r="FR252" s="0" t="n">
        <f aca="false">BW252+CV252+DU252+ET252</f>
        <v>897.197826375403</v>
      </c>
      <c r="FS252" s="0" t="n">
        <f aca="false">BX252+CW252+DV252+EU252</f>
        <v>891.868236123324</v>
      </c>
      <c r="FT252" s="0" t="n">
        <f aca="false">BY252+CX252+DW252+EV252</f>
        <v>886.229840736033</v>
      </c>
      <c r="FU252" s="0" t="n">
        <f aca="false">AM252*'Dist Horaria'!$H$10</f>
        <v>0.434854862638859</v>
      </c>
      <c r="FV252" s="0" t="n">
        <f aca="false">AM252*'Dist Horaria'!$I$10</f>
        <v>0.406976159534405</v>
      </c>
      <c r="FW252" s="0" t="n">
        <f aca="false">AM252*'Dist Horaria'!$J$10</f>
        <v>0.405214322590247</v>
      </c>
      <c r="FX252" s="0" t="n">
        <f aca="false">AM252*'Dist Horaria'!$K$10</f>
        <v>0.393560497923558</v>
      </c>
      <c r="FY252" s="0" t="n">
        <f aca="false">AM252*'Dist Horaria'!$L$10</f>
        <v>0.39371799456028</v>
      </c>
      <c r="FZ252" s="0" t="n">
        <f aca="false">AM252*'Dist Horaria'!$M$10</f>
        <v>0.421294456714124</v>
      </c>
      <c r="GA252" s="0" t="n">
        <f aca="false">AM252*'Dist Horaria'!$N$10</f>
        <v>0.398561969838867</v>
      </c>
      <c r="GB252" s="0" t="n">
        <f aca="false">AM252*'Dist Horaria'!$O$10</f>
        <v>0.391759259571666</v>
      </c>
      <c r="GC252" s="0" t="n">
        <f aca="false">AM252*'Dist Horaria'!$P$10</f>
        <v>0.397838466257852</v>
      </c>
      <c r="GD252" s="0" t="n">
        <f aca="false">AM252*'Dist Horaria'!$Q$10</f>
        <v>0.360030390416058</v>
      </c>
      <c r="GE252" s="0" t="n">
        <f aca="false">AM252*'Dist Horaria'!$R$10</f>
        <v>0.439291145066469</v>
      </c>
      <c r="GF252" s="0" t="n">
        <f aca="false">AM252*'Dist Horaria'!$S$10</f>
        <v>0.37517170289259</v>
      </c>
      <c r="GG252" s="0" t="n">
        <f aca="false">AR252*'Dist Horaria'!$H$10</f>
        <v>0.454870749916362</v>
      </c>
      <c r="GH252" s="0" t="n">
        <f aca="false">AR252*'Dist Horaria'!$I$10</f>
        <v>0.425708821012395</v>
      </c>
      <c r="GI252" s="0" t="n">
        <f aca="false">AR252*'Dist Horaria'!$J$10</f>
        <v>0.423865888666748</v>
      </c>
      <c r="GJ252" s="0" t="n">
        <f aca="false">AR252*'Dist Horaria'!$K$10</f>
        <v>0.411675651369267</v>
      </c>
      <c r="GK252" s="0" t="n">
        <f aca="false">AR252*'Dist Horaria'!$L$10</f>
        <v>0.411840397401588</v>
      </c>
      <c r="GL252" s="0" t="n">
        <f aca="false">AR252*'Dist Horaria'!$M$10</f>
        <v>0.440686173539032</v>
      </c>
      <c r="GM252" s="0" t="n">
        <f aca="false">AR252*'Dist Horaria'!$N$10</f>
        <v>0.416907335492555</v>
      </c>
      <c r="GN252" s="0" t="n">
        <f aca="false">AR252*'Dist Horaria'!$O$10</f>
        <v>0.409791504012766</v>
      </c>
      <c r="GO252" s="0" t="n">
        <f aca="false">AR252*'Dist Horaria'!$P$10</f>
        <v>0.416150529843732</v>
      </c>
      <c r="GP252" s="0" t="n">
        <f aca="false">AR252*'Dist Horaria'!$Q$10</f>
        <v>0.376602190182335</v>
      </c>
      <c r="GQ252" s="0" t="n">
        <f aca="false">AR252*'Dist Horaria'!$R$10</f>
        <v>0.459511229506361</v>
      </c>
      <c r="GR252" s="0" t="n">
        <f aca="false">AR252*'Dist Horaria'!$S$10</f>
        <v>0.392440440487559</v>
      </c>
      <c r="GS252" s="0" t="n">
        <f aca="false">AW252*'Dist Horaria'!$H$10</f>
        <v>0.0263693188357312</v>
      </c>
      <c r="GT252" s="0" t="n">
        <f aca="false">AW252*'Dist Horaria'!$I$10</f>
        <v>0.0246787722326026</v>
      </c>
      <c r="GU252" s="0" t="n">
        <f aca="false">AW252*'Dist Horaria'!$J$10</f>
        <v>0.0245719355748839</v>
      </c>
      <c r="GV252" s="0" t="n">
        <f aca="false">AW252*'Dist Horaria'!$K$10</f>
        <v>0.0238652551518416</v>
      </c>
      <c r="GW252" s="0" t="n">
        <f aca="false">AW252*'Dist Horaria'!$L$10</f>
        <v>0.0238748056464689</v>
      </c>
      <c r="GX252" s="0" t="n">
        <f aca="false">AW252*'Dist Horaria'!$M$10</f>
        <v>0.0255470245529873</v>
      </c>
      <c r="GY252" s="0" t="n">
        <f aca="false">AW252*'Dist Horaria'!$N$10</f>
        <v>0.0241685411879742</v>
      </c>
      <c r="GZ252" s="0" t="n">
        <f aca="false">AW252*'Dist Horaria'!$O$10</f>
        <v>0.0237560292181313</v>
      </c>
      <c r="HA252" s="0" t="n">
        <f aca="false">AW252*'Dist Horaria'!$P$10</f>
        <v>0.0241246683967381</v>
      </c>
      <c r="HB252" s="0" t="n">
        <f aca="false">AW252*'Dist Horaria'!$Q$10</f>
        <v>0.0218320110250629</v>
      </c>
      <c r="HC252" s="0" t="n">
        <f aca="false">AW252*'Dist Horaria'!$R$10</f>
        <v>0.0266383321452963</v>
      </c>
      <c r="HD252" s="0" t="n">
        <f aca="false">AW252*'Dist Horaria'!$S$10</f>
        <v>0.0227501704630469</v>
      </c>
    </row>
    <row r="253" customFormat="false" ht="13.8" hidden="false" customHeight="false" outlineLevel="0" collapsed="false">
      <c r="A253" s="0" t="n">
        <v>4.505458</v>
      </c>
      <c r="B253" s="0" t="n">
        <v>-74.101844</v>
      </c>
      <c r="C253" s="0" t="n">
        <v>29</v>
      </c>
      <c r="D253" s="0" t="n">
        <v>13</v>
      </c>
      <c r="E253" s="0" t="n">
        <v>2162</v>
      </c>
      <c r="F253" s="0" t="n">
        <v>158</v>
      </c>
      <c r="G253" s="0" t="s">
        <v>692</v>
      </c>
      <c r="H253" s="1" t="n">
        <v>39700</v>
      </c>
      <c r="I253" s="0" t="s">
        <v>1319</v>
      </c>
      <c r="J253" s="0" t="s">
        <v>1320</v>
      </c>
      <c r="L253" s="0" t="s">
        <v>1321</v>
      </c>
      <c r="M253" s="0" t="s">
        <v>1322</v>
      </c>
      <c r="R253" s="0" t="n">
        <v>30</v>
      </c>
      <c r="S253" s="0" t="n">
        <v>365</v>
      </c>
      <c r="T253" s="0" t="n">
        <v>24</v>
      </c>
      <c r="V253" s="0" t="n">
        <v>56000</v>
      </c>
      <c r="W253" s="0" t="n">
        <f aca="false">V253*12</f>
        <v>672000</v>
      </c>
      <c r="X253" s="0" t="n">
        <v>1</v>
      </c>
      <c r="Y253" s="0" t="s">
        <v>1323</v>
      </c>
      <c r="Z253" s="0" t="n">
        <v>21561.16</v>
      </c>
      <c r="AB253" s="0" t="n">
        <v>0.005</v>
      </c>
      <c r="AC253" s="0" t="n">
        <v>0</v>
      </c>
      <c r="AD253" s="0" t="n">
        <v>2299.11426650743</v>
      </c>
      <c r="AE253" s="0" t="n">
        <f aca="false">AD253/2204.59</f>
        <v>1.0428761205065</v>
      </c>
      <c r="AF253" s="0" t="n">
        <f aca="false">AE253/S253</f>
        <v>0.00285719485070274</v>
      </c>
      <c r="AG253" s="0" t="n">
        <f aca="false">AE253*EXP(AB253*AC253)</f>
        <v>1.0428761205065</v>
      </c>
      <c r="AH253" s="0" t="n">
        <f aca="false">AG253/S253</f>
        <v>0.00285719485070274</v>
      </c>
      <c r="AI253" s="0" t="s">
        <v>90</v>
      </c>
      <c r="AJ253" s="0" t="n">
        <f aca="false">IF(AI253="A",'FE DISTRIBUCIÓN'!$C$2,'FE DISTRIBUCIÓN'!$C$3)</f>
        <v>4.994E-006</v>
      </c>
      <c r="AK253" s="0" t="n">
        <f aca="false">W253*AJ253</f>
        <v>3.355968</v>
      </c>
      <c r="AL253" s="0" t="n">
        <f aca="false">AK253/365</f>
        <v>0.00919443287671233</v>
      </c>
      <c r="AM253" s="0" t="n">
        <f aca="false">AK253*EXP(AB253*AC253)</f>
        <v>3.355968</v>
      </c>
      <c r="AN253" s="0" t="n">
        <f aca="false">AM253/365</f>
        <v>0.00919443287671233</v>
      </c>
      <c r="AO253" s="0" t="n">
        <v>5.223868284E-006</v>
      </c>
      <c r="AP253" s="0" t="n">
        <f aca="false">AO253*W253</f>
        <v>3.510439486848</v>
      </c>
      <c r="AQ253" s="0" t="n">
        <f aca="false">AP253/365</f>
        <v>0.00961764242972055</v>
      </c>
      <c r="AR253" s="0" t="n">
        <f aca="false">AP253*EXP(AB253*AC253)</f>
        <v>3.510439486848</v>
      </c>
      <c r="AS253" s="0" t="n">
        <f aca="false">AR253/365</f>
        <v>0.00961764242972055</v>
      </c>
      <c r="AT253" s="0" t="n">
        <v>3.02832944E-007</v>
      </c>
      <c r="AU253" s="0" t="n">
        <f aca="false">AT253*W253</f>
        <v>0.203503738368</v>
      </c>
      <c r="AV253" s="0" t="n">
        <f aca="false">AU253/365</f>
        <v>0.000557544488679452</v>
      </c>
      <c r="AW253" s="0" t="n">
        <f aca="false">AU253*EXP(AB253*AC253)</f>
        <v>0.203503738368</v>
      </c>
      <c r="AX253" s="0" t="n">
        <f aca="false">AW253/365</f>
        <v>0.000557544488679452</v>
      </c>
      <c r="AY253" s="0" t="n">
        <f aca="false">AW253+AR253+AM253+AG253</f>
        <v>8.1127873457225</v>
      </c>
      <c r="AZ253" s="0" t="n">
        <f aca="false">AH253+AN253+AS253+AX253</f>
        <v>0.0222268146458151</v>
      </c>
      <c r="BA253" s="0" t="n">
        <f aca="false">AH253*1000000</f>
        <v>2857.19485070274</v>
      </c>
      <c r="BB253" s="0" t="n">
        <f aca="false">BA253*'Dist Horaria'!$H$3</f>
        <v>99.5576444698386</v>
      </c>
      <c r="BC253" s="0" t="n">
        <f aca="false">BA253*'Dist Horaria'!$I$3</f>
        <v>96.8943842744149</v>
      </c>
      <c r="BD253" s="0" t="n">
        <f aca="false">BA253*'Dist Horaria'!$J$3</f>
        <v>94.3805939791918</v>
      </c>
      <c r="BE253" s="0" t="n">
        <f aca="false">BA253*'Dist Horaria'!$K$3</f>
        <v>92.2389428271026</v>
      </c>
      <c r="BF253" s="0" t="n">
        <f aca="false">BA253*'Dist Horaria'!$L$3</f>
        <v>90.6739073136706</v>
      </c>
      <c r="BG253" s="0" t="n">
        <f aca="false">BA253*'Dist Horaria'!$M$3</f>
        <v>89.6886157467823</v>
      </c>
      <c r="BH253" s="0" t="n">
        <f aca="false">BA253*'Dist Horaria'!$N$3</f>
        <v>93.7364613186479</v>
      </c>
      <c r="BI253" s="0" t="n">
        <f aca="false">BA253*'Dist Horaria'!$O$3</f>
        <v>93.7364613186479</v>
      </c>
      <c r="BJ253" s="0" t="n">
        <f aca="false">BA253*'Dist Horaria'!$P$3</f>
        <v>124.016501280853</v>
      </c>
      <c r="BK253" s="0" t="n">
        <f aca="false">BA253*'Dist Horaria'!$Q$3</f>
        <v>137.13363122402</v>
      </c>
      <c r="BL253" s="0" t="n">
        <f aca="false">BA253*'Dist Horaria'!$R$3</f>
        <v>146.673362091778</v>
      </c>
      <c r="BM253" s="0" t="n">
        <f aca="false">BA253*'Dist Horaria'!$S$3</f>
        <v>151.443227525657</v>
      </c>
      <c r="BN253" s="0" t="n">
        <f aca="false">BA253*'Dist Horaria'!$T$3</f>
        <v>152.635693884126</v>
      </c>
      <c r="BO253" s="0" t="n">
        <f aca="false">BA253*'Dist Horaria'!$U$3</f>
        <v>151.443227525657</v>
      </c>
      <c r="BP253" s="0" t="n">
        <f aca="false">BA253*'Dist Horaria'!$V$3</f>
        <v>149.058294808717</v>
      </c>
      <c r="BQ253" s="0" t="n">
        <f aca="false">BA253*'Dist Horaria'!$W$3</f>
        <v>145.480895733308</v>
      </c>
      <c r="BR253" s="0" t="n">
        <f aca="false">BA253*'Dist Horaria'!$X$3</f>
        <v>142.661478276732</v>
      </c>
      <c r="BS253" s="0" t="n">
        <f aca="false">BA253*'Dist Horaria'!$Y$3</f>
        <v>139.40757608052</v>
      </c>
      <c r="BT253" s="0" t="n">
        <f aca="false">BA253*'Dist Horaria'!$Z$3</f>
        <v>121.696267939753</v>
      </c>
      <c r="BU253" s="0" t="n">
        <f aca="false">BA253*'Dist Horaria'!$AA$3</f>
        <v>115.726200139837</v>
      </c>
      <c r="BV253" s="0" t="n">
        <f aca="false">BA253*'Dist Horaria'!$AB$3</f>
        <v>103.004051480783</v>
      </c>
      <c r="BW253" s="0" t="n">
        <f aca="false">BA253*'Dist Horaria'!$AC$3</f>
        <v>111.638408427625</v>
      </c>
      <c r="BX253" s="0" t="n">
        <f aca="false">BA253*'Dist Horaria'!$AD$3</f>
        <v>108.692318266936</v>
      </c>
      <c r="BY253" s="0" t="n">
        <f aca="false">BA253*'Dist Horaria'!$AE$3</f>
        <v>105.575526846416</v>
      </c>
      <c r="BZ253" s="0" t="n">
        <f aca="false">AN253*1000000</f>
        <v>9194.43287671233</v>
      </c>
      <c r="CA253" s="0" t="n">
        <f aca="false">BZ253*'Dist Horaria'!$H$6</f>
        <v>229.860821917808</v>
      </c>
      <c r="CB253" s="0" t="n">
        <f aca="false">BZ253*'Dist Horaria'!$I$6</f>
        <v>229.860821917808</v>
      </c>
      <c r="CC253" s="0" t="n">
        <f aca="false">BZ253*'Dist Horaria'!$J$6</f>
        <v>229.860821917808</v>
      </c>
      <c r="CD253" s="0" t="n">
        <f aca="false">BZ253*'Dist Horaria'!$K$6</f>
        <v>229.860821917808</v>
      </c>
      <c r="CE253" s="0" t="n">
        <f aca="false">BZ253*'Dist Horaria'!$L$6</f>
        <v>229.860821917808</v>
      </c>
      <c r="CF253" s="0" t="n">
        <f aca="false">BZ253*'Dist Horaria'!$M$6</f>
        <v>612.962191780822</v>
      </c>
      <c r="CG253" s="0" t="n">
        <f aca="false">BZ253*'Dist Horaria'!$N$6</f>
        <v>612.962191780822</v>
      </c>
      <c r="CH253" s="0" t="n">
        <f aca="false">BZ253*'Dist Horaria'!$O$6</f>
        <v>612.962191780822</v>
      </c>
      <c r="CI253" s="0" t="n">
        <f aca="false">BZ253*'Dist Horaria'!$P$6</f>
        <v>402.256438356164</v>
      </c>
      <c r="CJ253" s="0" t="n">
        <f aca="false">BZ253*'Dist Horaria'!$Q$6</f>
        <v>402.256438356164</v>
      </c>
      <c r="CK253" s="0" t="n">
        <f aca="false">BZ253*'Dist Horaria'!$R$6</f>
        <v>402.256438356164</v>
      </c>
      <c r="CL253" s="0" t="n">
        <f aca="false">BZ253*'Dist Horaria'!$S$6</f>
        <v>402.256438356164</v>
      </c>
      <c r="CM253" s="0" t="n">
        <f aca="false">BZ253*'Dist Horaria'!$T$6</f>
        <v>402.256438356164</v>
      </c>
      <c r="CN253" s="0" t="n">
        <f aca="false">BZ253*'Dist Horaria'!$U$6</f>
        <v>402.256438356164</v>
      </c>
      <c r="CO253" s="0" t="n">
        <f aca="false">BZ253*'Dist Horaria'!$V$6</f>
        <v>402.256438356164</v>
      </c>
      <c r="CP253" s="0" t="n">
        <f aca="false">BZ253*'Dist Horaria'!$W$6</f>
        <v>402.256438356164</v>
      </c>
      <c r="CQ253" s="0" t="n">
        <f aca="false">BZ253*'Dist Horaria'!$X$6</f>
        <v>612.962191780822</v>
      </c>
      <c r="CR253" s="0" t="n">
        <f aca="false">BZ253*'Dist Horaria'!$Y$6</f>
        <v>612.962191780822</v>
      </c>
      <c r="CS253" s="0" t="n">
        <f aca="false">BZ253*'Dist Horaria'!$Z$6</f>
        <v>612.962191780822</v>
      </c>
      <c r="CT253" s="0" t="n">
        <f aca="false">BZ253*'Dist Horaria'!$AA$6</f>
        <v>229.860821917808</v>
      </c>
      <c r="CU253" s="0" t="n">
        <f aca="false">BZ253*'Dist Horaria'!$AB$6</f>
        <v>229.860821917808</v>
      </c>
      <c r="CV253" s="0" t="n">
        <f aca="false">BZ253*'Dist Horaria'!$AC$6</f>
        <v>229.860821917808</v>
      </c>
      <c r="CW253" s="0" t="n">
        <f aca="false">BZ253*'Dist Horaria'!$AD$6</f>
        <v>229.860821917808</v>
      </c>
      <c r="CX253" s="0" t="n">
        <f aca="false">BZ253*'Dist Horaria'!$AE$6</f>
        <v>229.860821917808</v>
      </c>
      <c r="CY253" s="0" t="n">
        <f aca="false">AS253*1000000</f>
        <v>9617.64242972055</v>
      </c>
      <c r="CZ253" s="0" t="n">
        <f aca="false">CY253*'Dist Horaria'!$H$6</f>
        <v>240.441060743014</v>
      </c>
      <c r="DA253" s="0" t="n">
        <f aca="false">CY253*'Dist Horaria'!$I$6</f>
        <v>240.441060743014</v>
      </c>
      <c r="DB253" s="0" t="n">
        <f aca="false">CY253*'Dist Horaria'!$J$6</f>
        <v>240.441060743014</v>
      </c>
      <c r="DC253" s="0" t="n">
        <f aca="false">CY253*'Dist Horaria'!$K$6</f>
        <v>240.441060743014</v>
      </c>
      <c r="DD253" s="0" t="n">
        <f aca="false">CY253*'Dist Horaria'!$L$6</f>
        <v>240.441060743014</v>
      </c>
      <c r="DE253" s="0" t="n">
        <f aca="false">CY253*'Dist Horaria'!$M$6</f>
        <v>641.17616198137</v>
      </c>
      <c r="DF253" s="0" t="n">
        <f aca="false">CY253*'Dist Horaria'!$N$6</f>
        <v>641.17616198137</v>
      </c>
      <c r="DG253" s="0" t="n">
        <f aca="false">CY253*'Dist Horaria'!$O$6</f>
        <v>641.17616198137</v>
      </c>
      <c r="DH253" s="0" t="n">
        <f aca="false">CY253*'Dist Horaria'!$P$6</f>
        <v>420.771856300274</v>
      </c>
      <c r="DI253" s="0" t="n">
        <f aca="false">CY253*'Dist Horaria'!$Q$6</f>
        <v>420.771856300274</v>
      </c>
      <c r="DJ253" s="0" t="n">
        <f aca="false">CY253*'Dist Horaria'!$R$6</f>
        <v>420.771856300274</v>
      </c>
      <c r="DK253" s="0" t="n">
        <f aca="false">CY253*'Dist Horaria'!$S$6</f>
        <v>420.771856300274</v>
      </c>
      <c r="DL253" s="0" t="n">
        <f aca="false">CY253*'Dist Horaria'!$T$6</f>
        <v>420.771856300274</v>
      </c>
      <c r="DM253" s="0" t="n">
        <f aca="false">CY253*'Dist Horaria'!$U$6</f>
        <v>420.771856300274</v>
      </c>
      <c r="DN253" s="0" t="n">
        <f aca="false">CY253*'Dist Horaria'!$V$6</f>
        <v>420.771856300274</v>
      </c>
      <c r="DO253" s="0" t="n">
        <f aca="false">CY253*'Dist Horaria'!$W$6</f>
        <v>420.771856300274</v>
      </c>
      <c r="DP253" s="0" t="n">
        <f aca="false">CY253*'Dist Horaria'!$X$6</f>
        <v>641.17616198137</v>
      </c>
      <c r="DQ253" s="0" t="n">
        <f aca="false">CY253*'Dist Horaria'!$Y$6</f>
        <v>641.17616198137</v>
      </c>
      <c r="DR253" s="0" t="n">
        <f aca="false">CY253*'Dist Horaria'!$Z$6</f>
        <v>641.17616198137</v>
      </c>
      <c r="DS253" s="0" t="n">
        <f aca="false">CY253*'Dist Horaria'!$AA$6</f>
        <v>240.441060743014</v>
      </c>
      <c r="DT253" s="0" t="n">
        <f aca="false">CY253*'Dist Horaria'!$AB$6</f>
        <v>240.441060743014</v>
      </c>
      <c r="DU253" s="0" t="n">
        <f aca="false">CY253*'Dist Horaria'!$AC$6</f>
        <v>240.441060743014</v>
      </c>
      <c r="DV253" s="0" t="n">
        <f aca="false">CY253*'Dist Horaria'!$AD$6</f>
        <v>240.441060743014</v>
      </c>
      <c r="DW253" s="0" t="n">
        <f aca="false">CY253*'Dist Horaria'!$AE$6</f>
        <v>240.441060743014</v>
      </c>
      <c r="DX253" s="0" t="n">
        <f aca="false">AX253*1000000</f>
        <v>557.544488679452</v>
      </c>
      <c r="DY253" s="0" t="n">
        <f aca="false">DX253*'Dist Horaria'!$H$6</f>
        <v>13.9386122169863</v>
      </c>
      <c r="DZ253" s="0" t="n">
        <f aca="false">DX253*'Dist Horaria'!$I$6</f>
        <v>13.9386122169863</v>
      </c>
      <c r="EA253" s="0" t="n">
        <f aca="false">DX253*'Dist Horaria'!$J$6</f>
        <v>13.9386122169863</v>
      </c>
      <c r="EB253" s="0" t="n">
        <f aca="false">DX253*'Dist Horaria'!$K$6</f>
        <v>13.9386122169863</v>
      </c>
      <c r="EC253" s="0" t="n">
        <f aca="false">DX253*'Dist Horaria'!$L$6</f>
        <v>13.9386122169863</v>
      </c>
      <c r="ED253" s="0" t="n">
        <f aca="false">DX253*'Dist Horaria'!$M$6</f>
        <v>37.1696325786301</v>
      </c>
      <c r="EE253" s="0" t="n">
        <f aca="false">DX253*'Dist Horaria'!$N$6</f>
        <v>37.1696325786301</v>
      </c>
      <c r="EF253" s="0" t="n">
        <f aca="false">DX253*'Dist Horaria'!$O$6</f>
        <v>37.1696325786301</v>
      </c>
      <c r="EG253" s="0" t="n">
        <f aca="false">DX253*'Dist Horaria'!$P$6</f>
        <v>24.392571379726</v>
      </c>
      <c r="EH253" s="0" t="n">
        <f aca="false">DX253*'Dist Horaria'!$Q$6</f>
        <v>24.392571379726</v>
      </c>
      <c r="EI253" s="0" t="n">
        <f aca="false">DX253*'Dist Horaria'!$R$6</f>
        <v>24.392571379726</v>
      </c>
      <c r="EJ253" s="0" t="n">
        <f aca="false">DX253*'Dist Horaria'!$S$6</f>
        <v>24.392571379726</v>
      </c>
      <c r="EK253" s="0" t="n">
        <f aca="false">DX253*'Dist Horaria'!$T$6</f>
        <v>24.392571379726</v>
      </c>
      <c r="EL253" s="0" t="n">
        <f aca="false">DX253*'Dist Horaria'!$U$6</f>
        <v>24.392571379726</v>
      </c>
      <c r="EM253" s="0" t="n">
        <f aca="false">DX253*'Dist Horaria'!$V$6</f>
        <v>24.392571379726</v>
      </c>
      <c r="EN253" s="0" t="n">
        <f aca="false">DX253*'Dist Horaria'!$W$6</f>
        <v>24.392571379726</v>
      </c>
      <c r="EO253" s="0" t="n">
        <f aca="false">DX253*'Dist Horaria'!$X$6</f>
        <v>37.1696325786301</v>
      </c>
      <c r="EP253" s="0" t="n">
        <f aca="false">DX253*'Dist Horaria'!$Y$6</f>
        <v>37.1696325786301</v>
      </c>
      <c r="EQ253" s="0" t="n">
        <f aca="false">DX253*'Dist Horaria'!$Z$6</f>
        <v>37.1696325786301</v>
      </c>
      <c r="ER253" s="0" t="n">
        <f aca="false">DX253*'Dist Horaria'!$AA$6</f>
        <v>13.9386122169863</v>
      </c>
      <c r="ES253" s="0" t="n">
        <f aca="false">DX253*'Dist Horaria'!$AB$6</f>
        <v>13.9386122169863</v>
      </c>
      <c r="ET253" s="0" t="n">
        <f aca="false">DX253*'Dist Horaria'!$AC$6</f>
        <v>13.9386122169863</v>
      </c>
      <c r="EU253" s="0" t="n">
        <f aca="false">DX253*'Dist Horaria'!$AD$6</f>
        <v>13.9386122169863</v>
      </c>
      <c r="EV253" s="0" t="n">
        <f aca="false">DX253*'Dist Horaria'!$AE$6</f>
        <v>13.9386122169863</v>
      </c>
      <c r="EW253" s="0" t="n">
        <f aca="false">BB253+CA253+CZ253+DY253</f>
        <v>583.798139347647</v>
      </c>
      <c r="EX253" s="0" t="n">
        <f aca="false">BC253+CB253+DA253+DZ253</f>
        <v>581.134879152223</v>
      </c>
      <c r="EY253" s="0" t="n">
        <f aca="false">BD253+CC253+DB253+EA253</f>
        <v>578.621088857</v>
      </c>
      <c r="EZ253" s="0" t="n">
        <f aca="false">BE253+CD253+DC253+EB253</f>
        <v>576.479437704911</v>
      </c>
      <c r="FA253" s="0" t="n">
        <f aca="false">BF253+CE253+DD253+EC253</f>
        <v>574.914402191479</v>
      </c>
      <c r="FB253" s="0" t="n">
        <f aca="false">BG253+CF253+DE253+ED253</f>
        <v>1380.9966020876</v>
      </c>
      <c r="FC253" s="0" t="n">
        <f aca="false">BH253+CG253+DF253+EE253</f>
        <v>1385.04444765947</v>
      </c>
      <c r="FD253" s="0" t="n">
        <f aca="false">BI253+CH253+DG253+EF253</f>
        <v>1385.04444765947</v>
      </c>
      <c r="FE253" s="0" t="n">
        <f aca="false">BJ253+CI253+DH253+EG253</f>
        <v>971.437367317017</v>
      </c>
      <c r="FF253" s="0" t="n">
        <f aca="false">BK253+CJ253+DI253+EH253</f>
        <v>984.554497260184</v>
      </c>
      <c r="FG253" s="0" t="n">
        <f aca="false">BL253+CK253+DJ253+EI253</f>
        <v>994.094228127942</v>
      </c>
      <c r="FH253" s="0" t="n">
        <f aca="false">BM253+CL253+DK253+EJ253</f>
        <v>998.864093561821</v>
      </c>
      <c r="FI253" s="0" t="n">
        <f aca="false">BN253+CM253+DL253+EK253</f>
        <v>1000.05655992029</v>
      </c>
      <c r="FJ253" s="0" t="n">
        <f aca="false">BO253+CN253+DM253+EL253</f>
        <v>998.864093561821</v>
      </c>
      <c r="FK253" s="0" t="n">
        <f aca="false">BP253+CO253+DN253+EM253</f>
        <v>996.479160844882</v>
      </c>
      <c r="FL253" s="0" t="n">
        <f aca="false">BQ253+CP253+DO253+EN253</f>
        <v>992.901761769472</v>
      </c>
      <c r="FM253" s="0" t="n">
        <f aca="false">BR253+CQ253+DP253+EO253</f>
        <v>1433.96946461755</v>
      </c>
      <c r="FN253" s="0" t="n">
        <f aca="false">BS253+CR253+DQ253+EP253</f>
        <v>1430.71556242134</v>
      </c>
      <c r="FO253" s="0" t="n">
        <f aca="false">BT253+CS253+DR253+EQ253</f>
        <v>1413.00425428057</v>
      </c>
      <c r="FP253" s="0" t="n">
        <f aca="false">BU253+CT253+DS253+ER253</f>
        <v>599.966695017646</v>
      </c>
      <c r="FQ253" s="0" t="n">
        <f aca="false">BV253+CU253+DT253+ES253</f>
        <v>587.244546358592</v>
      </c>
      <c r="FR253" s="0" t="n">
        <f aca="false">BW253+CV253+DU253+ET253</f>
        <v>595.878903305434</v>
      </c>
      <c r="FS253" s="0" t="n">
        <f aca="false">BX253+CW253+DV253+EU253</f>
        <v>592.932813144745</v>
      </c>
      <c r="FT253" s="0" t="n">
        <f aca="false">BY253+CX253+DW253+EV253</f>
        <v>589.816021724224</v>
      </c>
      <c r="FU253" s="0" t="n">
        <f aca="false">AM253*'Dist Horaria'!$H$10</f>
        <v>0.302880210474299</v>
      </c>
      <c r="FV253" s="0" t="n">
        <f aca="false">AM253*'Dist Horaria'!$I$10</f>
        <v>0.283462450229451</v>
      </c>
      <c r="FW253" s="0" t="n">
        <f aca="false">AM253*'Dist Horaria'!$J$10</f>
        <v>0.282235315407434</v>
      </c>
      <c r="FX253" s="0" t="n">
        <f aca="false">AM253*'Dist Horaria'!$K$10</f>
        <v>0.274118324725858</v>
      </c>
      <c r="FY253" s="0" t="n">
        <f aca="false">AM253*'Dist Horaria'!$L$10</f>
        <v>0.274228022509137</v>
      </c>
      <c r="FZ253" s="0" t="n">
        <f aca="false">AM253*'Dist Horaria'!$M$10</f>
        <v>0.293435269291678</v>
      </c>
      <c r="GA253" s="0" t="n">
        <f aca="false">AM253*'Dist Horaria'!$N$10</f>
        <v>0.277601893604903</v>
      </c>
      <c r="GB253" s="0" t="n">
        <f aca="false">AM253*'Dist Horaria'!$O$10</f>
        <v>0.272863746479165</v>
      </c>
      <c r="GC253" s="0" t="n">
        <f aca="false">AM253*'Dist Horaria'!$P$10</f>
        <v>0.277097967040608</v>
      </c>
      <c r="GD253" s="0" t="n">
        <f aca="false">AM253*'Dist Horaria'!$Q$10</f>
        <v>0.250764311946814</v>
      </c>
      <c r="GE253" s="0" t="n">
        <f aca="false">AM253*'Dist Horaria'!$R$10</f>
        <v>0.305970119937985</v>
      </c>
      <c r="GF253" s="0" t="n">
        <f aca="false">AM253*'Dist Horaria'!$S$10</f>
        <v>0.261310368352667</v>
      </c>
      <c r="GG253" s="0" t="n">
        <f aca="false">AR253*'Dist Horaria'!$H$10</f>
        <v>0.31682145081056</v>
      </c>
      <c r="GH253" s="0" t="n">
        <f aca="false">AR253*'Dist Horaria'!$I$10</f>
        <v>0.296509912586816</v>
      </c>
      <c r="GI253" s="0" t="n">
        <f aca="false">AR253*'Dist Horaria'!$J$10</f>
        <v>0.295226294109257</v>
      </c>
      <c r="GJ253" s="0" t="n">
        <f aca="false">AR253*'Dist Horaria'!$K$10</f>
        <v>0.286735687344538</v>
      </c>
      <c r="GK253" s="0" t="n">
        <f aca="false">AR253*'Dist Horaria'!$L$10</f>
        <v>0.286850434395178</v>
      </c>
      <c r="GL253" s="0" t="n">
        <f aca="false">AR253*'Dist Horaria'!$M$10</f>
        <v>0.306941769455306</v>
      </c>
      <c r="GM253" s="0" t="n">
        <f aca="false">AR253*'Dist Horaria'!$N$10</f>
        <v>0.290379601037444</v>
      </c>
      <c r="GN253" s="0" t="n">
        <f aca="false">AR253*'Dist Horaria'!$O$10</f>
        <v>0.285423362251888</v>
      </c>
      <c r="GO253" s="0" t="n">
        <f aca="false">AR253*'Dist Horaria'!$P$10</f>
        <v>0.289852479292012</v>
      </c>
      <c r="GP253" s="0" t="n">
        <f aca="false">AR253*'Dist Horaria'!$Q$10</f>
        <v>0.262306715245903</v>
      </c>
      <c r="GQ253" s="0" t="n">
        <f aca="false">AR253*'Dist Horaria'!$R$10</f>
        <v>0.320053585381602</v>
      </c>
      <c r="GR253" s="0" t="n">
        <f aca="false">AR253*'Dist Horaria'!$S$10</f>
        <v>0.273338194937496</v>
      </c>
      <c r="GS253" s="0" t="n">
        <f aca="false">AW253*'Dist Horaria'!$H$10</f>
        <v>0.0183664609165542</v>
      </c>
      <c r="GT253" s="0" t="n">
        <f aca="false">AW253*'Dist Horaria'!$I$10</f>
        <v>0.0171889804398154</v>
      </c>
      <c r="GU253" s="0" t="n">
        <f aca="false">AW253*'Dist Horaria'!$J$10</f>
        <v>0.0171145677744497</v>
      </c>
      <c r="GV253" s="0" t="n">
        <f aca="false">AW253*'Dist Horaria'!$K$10</f>
        <v>0.0166223586866399</v>
      </c>
      <c r="GW253" s="0" t="n">
        <f aca="false">AW253*'Dist Horaria'!$L$10</f>
        <v>0.0166290106895755</v>
      </c>
      <c r="GX253" s="0" t="n">
        <f aca="false">AW253*'Dist Horaria'!$M$10</f>
        <v>0.017793725765525</v>
      </c>
      <c r="GY253" s="0" t="n">
        <f aca="false">AW253*'Dist Horaria'!$N$10</f>
        <v>0.0168336000601417</v>
      </c>
      <c r="GZ253" s="0" t="n">
        <f aca="false">AW253*'Dist Horaria'!$O$10</f>
        <v>0.0165462818696747</v>
      </c>
      <c r="HA253" s="0" t="n">
        <f aca="false">AW253*'Dist Horaria'!$P$10</f>
        <v>0.0168030422777978</v>
      </c>
      <c r="HB253" s="0" t="n">
        <f aca="false">AW253*'Dist Horaria'!$Q$10</f>
        <v>0.0152061863910669</v>
      </c>
      <c r="HC253" s="0" t="n">
        <f aca="false">AW253*'Dist Horaria'!$R$10</f>
        <v>0.0185538310366146</v>
      </c>
      <c r="HD253" s="0" t="n">
        <f aca="false">AW253*'Dist Horaria'!$S$10</f>
        <v>0.0158456924601447</v>
      </c>
    </row>
    <row r="254" customFormat="false" ht="13.8" hidden="false" customHeight="false" outlineLevel="0" collapsed="false">
      <c r="A254" s="0" t="n">
        <v>4.499934</v>
      </c>
      <c r="B254" s="0" t="n">
        <v>-74.106141</v>
      </c>
      <c r="C254" s="0" t="n">
        <v>28</v>
      </c>
      <c r="D254" s="0" t="n">
        <v>13</v>
      </c>
      <c r="E254" s="0" t="n">
        <v>1668</v>
      </c>
      <c r="F254" s="0" t="n">
        <v>159</v>
      </c>
      <c r="G254" s="0" t="s">
        <v>692</v>
      </c>
      <c r="H254" s="1" t="n">
        <v>39700</v>
      </c>
      <c r="I254" s="0" t="s">
        <v>1324</v>
      </c>
      <c r="J254" s="0" t="s">
        <v>1325</v>
      </c>
      <c r="L254" s="0" t="s">
        <v>1326</v>
      </c>
      <c r="R254" s="0" t="n">
        <v>30</v>
      </c>
      <c r="S254" s="0" t="n">
        <v>365</v>
      </c>
      <c r="T254" s="0" t="n">
        <v>24</v>
      </c>
      <c r="V254" s="0" t="n">
        <v>56000</v>
      </c>
      <c r="W254" s="0" t="n">
        <f aca="false">V254*12</f>
        <v>672000</v>
      </c>
      <c r="X254" s="0" t="n">
        <v>1</v>
      </c>
      <c r="Y254" s="0" t="s">
        <v>767</v>
      </c>
      <c r="Z254" s="0" t="n">
        <v>19370</v>
      </c>
      <c r="AB254" s="0" t="n">
        <v>0.005</v>
      </c>
      <c r="AC254" s="0" t="n">
        <v>0</v>
      </c>
      <c r="AD254" s="0" t="n">
        <v>2282.10453100244</v>
      </c>
      <c r="AE254" s="0" t="n">
        <f aca="false">AD254/2204.59</f>
        <v>1.03516052009781</v>
      </c>
      <c r="AF254" s="0" t="n">
        <f aca="false">AE254/S254</f>
        <v>0.00283605621944606</v>
      </c>
      <c r="AG254" s="0" t="n">
        <f aca="false">AE254*EXP(AB254*AC254)</f>
        <v>1.03516052009781</v>
      </c>
      <c r="AH254" s="0" t="n">
        <f aca="false">AG254/S254</f>
        <v>0.00283605621944606</v>
      </c>
      <c r="AI254" s="0" t="s">
        <v>90</v>
      </c>
      <c r="AJ254" s="0" t="n">
        <f aca="false">IF(AI254="A",'FE DISTRIBUCIÓN'!$C$2,'FE DISTRIBUCIÓN'!$C$3)</f>
        <v>4.994E-006</v>
      </c>
      <c r="AK254" s="0" t="n">
        <f aca="false">W254*AJ254</f>
        <v>3.355968</v>
      </c>
      <c r="AL254" s="0" t="n">
        <f aca="false">AK254/365</f>
        <v>0.00919443287671233</v>
      </c>
      <c r="AM254" s="0" t="n">
        <f aca="false">AK254*EXP(AB254*AC254)</f>
        <v>3.355968</v>
      </c>
      <c r="AN254" s="0" t="n">
        <f aca="false">AM254/365</f>
        <v>0.00919443287671233</v>
      </c>
      <c r="AO254" s="0" t="n">
        <v>5.223868284E-006</v>
      </c>
      <c r="AP254" s="0" t="n">
        <f aca="false">AO254*W254</f>
        <v>3.510439486848</v>
      </c>
      <c r="AQ254" s="0" t="n">
        <f aca="false">AP254/365</f>
        <v>0.00961764242972055</v>
      </c>
      <c r="AR254" s="0" t="n">
        <f aca="false">AP254*EXP(AB254*AC254)</f>
        <v>3.510439486848</v>
      </c>
      <c r="AS254" s="0" t="n">
        <f aca="false">AR254/365</f>
        <v>0.00961764242972055</v>
      </c>
      <c r="AT254" s="0" t="n">
        <v>3.02832944E-007</v>
      </c>
      <c r="AU254" s="0" t="n">
        <f aca="false">AT254*W254</f>
        <v>0.203503738368</v>
      </c>
      <c r="AV254" s="0" t="n">
        <f aca="false">AU254/365</f>
        <v>0.000557544488679452</v>
      </c>
      <c r="AW254" s="0" t="n">
        <f aca="false">AU254*EXP(AB254*AC254)</f>
        <v>0.203503738368</v>
      </c>
      <c r="AX254" s="0" t="n">
        <f aca="false">AW254/365</f>
        <v>0.000557544488679452</v>
      </c>
      <c r="AY254" s="0" t="n">
        <f aca="false">AW254+AR254+AM254+AG254</f>
        <v>8.10507174531381</v>
      </c>
      <c r="AZ254" s="0" t="n">
        <f aca="false">AH254+AN254+AS254+AX254</f>
        <v>0.0222056760145584</v>
      </c>
      <c r="BA254" s="0" t="n">
        <f aca="false">AH254*1000000</f>
        <v>2836.05621944606</v>
      </c>
      <c r="BB254" s="0" t="n">
        <f aca="false">BA254*'Dist Horaria'!$H$3</f>
        <v>98.8210785563471</v>
      </c>
      <c r="BC254" s="0" t="n">
        <f aca="false">BA254*'Dist Horaria'!$I$3</f>
        <v>96.1775221886822</v>
      </c>
      <c r="BD254" s="0" t="n">
        <f aca="false">BA254*'Dist Horaria'!$J$3</f>
        <v>93.6823298851551</v>
      </c>
      <c r="BE254" s="0" t="n">
        <f aca="false">BA254*'Dist Horaria'!$K$3</f>
        <v>91.5565234956215</v>
      </c>
      <c r="BF254" s="0" t="n">
        <f aca="false">BA254*'Dist Horaria'!$L$3</f>
        <v>90.0030667195003</v>
      </c>
      <c r="BG254" s="0" t="n">
        <f aca="false">BA254*'Dist Horaria'!$M$3</f>
        <v>89.0250647202478</v>
      </c>
      <c r="BH254" s="0" t="n">
        <f aca="false">BA254*'Dist Horaria'!$N$3</f>
        <v>93.0429627668661</v>
      </c>
      <c r="BI254" s="0" t="n">
        <f aca="false">BA254*'Dist Horaria'!$O$3</f>
        <v>93.0429627668661</v>
      </c>
      <c r="BJ254" s="0" t="n">
        <f aca="false">BA254*'Dist Horaria'!$P$3</f>
        <v>123.098979296073</v>
      </c>
      <c r="BK254" s="0" t="n">
        <f aca="false">BA254*'Dist Horaria'!$Q$3</f>
        <v>136.119063644696</v>
      </c>
      <c r="BL254" s="0" t="n">
        <f aca="false">BA254*'Dist Horaria'!$R$3</f>
        <v>145.58821589824</v>
      </c>
      <c r="BM254" s="0" t="n">
        <f aca="false">BA254*'Dist Horaria'!$S$3</f>
        <v>150.322792025012</v>
      </c>
      <c r="BN254" s="0" t="n">
        <f aca="false">BA254*'Dist Horaria'!$T$3</f>
        <v>151.506436056705</v>
      </c>
      <c r="BO254" s="0" t="n">
        <f aca="false">BA254*'Dist Horaria'!$U$3</f>
        <v>150.322792025012</v>
      </c>
      <c r="BP254" s="0" t="n">
        <f aca="false">BA254*'Dist Horaria'!$V$3</f>
        <v>147.955503961626</v>
      </c>
      <c r="BQ254" s="0" t="n">
        <f aca="false">BA254*'Dist Horaria'!$W$3</f>
        <v>144.404571866547</v>
      </c>
      <c r="BR254" s="0" t="n">
        <f aca="false">BA254*'Dist Horaria'!$X$3</f>
        <v>141.606013549473</v>
      </c>
      <c r="BS254" s="0" t="n">
        <f aca="false">BA254*'Dist Horaria'!$Y$3</f>
        <v>138.37618497871</v>
      </c>
      <c r="BT254" s="0" t="n">
        <f aca="false">BA254*'Dist Horaria'!$Z$3</f>
        <v>120.79591193755</v>
      </c>
      <c r="BU254" s="0" t="n">
        <f aca="false">BA254*'Dist Horaria'!$AA$3</f>
        <v>114.870013005491</v>
      </c>
      <c r="BV254" s="0" t="n">
        <f aca="false">BA254*'Dist Horaria'!$AB$3</f>
        <v>102.241987716858</v>
      </c>
      <c r="BW254" s="0" t="n">
        <f aca="false">BA254*'Dist Horaria'!$AC$3</f>
        <v>110.812464355504</v>
      </c>
      <c r="BX254" s="0" t="n">
        <f aca="false">BA254*'Dist Horaria'!$AD$3</f>
        <v>107.888170507916</v>
      </c>
      <c r="BY254" s="0" t="n">
        <f aca="false">BA254*'Dist Horaria'!$AE$3</f>
        <v>104.794438314359</v>
      </c>
      <c r="BZ254" s="0" t="n">
        <f aca="false">AN254*1000000</f>
        <v>9194.43287671233</v>
      </c>
      <c r="CA254" s="0" t="n">
        <f aca="false">BZ254*'Dist Horaria'!$H$6</f>
        <v>229.860821917808</v>
      </c>
      <c r="CB254" s="0" t="n">
        <f aca="false">BZ254*'Dist Horaria'!$I$6</f>
        <v>229.860821917808</v>
      </c>
      <c r="CC254" s="0" t="n">
        <f aca="false">BZ254*'Dist Horaria'!$J$6</f>
        <v>229.860821917808</v>
      </c>
      <c r="CD254" s="0" t="n">
        <f aca="false">BZ254*'Dist Horaria'!$K$6</f>
        <v>229.860821917808</v>
      </c>
      <c r="CE254" s="0" t="n">
        <f aca="false">BZ254*'Dist Horaria'!$L$6</f>
        <v>229.860821917808</v>
      </c>
      <c r="CF254" s="0" t="n">
        <f aca="false">BZ254*'Dist Horaria'!$M$6</f>
        <v>612.962191780822</v>
      </c>
      <c r="CG254" s="0" t="n">
        <f aca="false">BZ254*'Dist Horaria'!$N$6</f>
        <v>612.962191780822</v>
      </c>
      <c r="CH254" s="0" t="n">
        <f aca="false">BZ254*'Dist Horaria'!$O$6</f>
        <v>612.962191780822</v>
      </c>
      <c r="CI254" s="0" t="n">
        <f aca="false">BZ254*'Dist Horaria'!$P$6</f>
        <v>402.256438356164</v>
      </c>
      <c r="CJ254" s="0" t="n">
        <f aca="false">BZ254*'Dist Horaria'!$Q$6</f>
        <v>402.256438356164</v>
      </c>
      <c r="CK254" s="0" t="n">
        <f aca="false">BZ254*'Dist Horaria'!$R$6</f>
        <v>402.256438356164</v>
      </c>
      <c r="CL254" s="0" t="n">
        <f aca="false">BZ254*'Dist Horaria'!$S$6</f>
        <v>402.256438356164</v>
      </c>
      <c r="CM254" s="0" t="n">
        <f aca="false">BZ254*'Dist Horaria'!$T$6</f>
        <v>402.256438356164</v>
      </c>
      <c r="CN254" s="0" t="n">
        <f aca="false">BZ254*'Dist Horaria'!$U$6</f>
        <v>402.256438356164</v>
      </c>
      <c r="CO254" s="0" t="n">
        <f aca="false">BZ254*'Dist Horaria'!$V$6</f>
        <v>402.256438356164</v>
      </c>
      <c r="CP254" s="0" t="n">
        <f aca="false">BZ254*'Dist Horaria'!$W$6</f>
        <v>402.256438356164</v>
      </c>
      <c r="CQ254" s="0" t="n">
        <f aca="false">BZ254*'Dist Horaria'!$X$6</f>
        <v>612.962191780822</v>
      </c>
      <c r="CR254" s="0" t="n">
        <f aca="false">BZ254*'Dist Horaria'!$Y$6</f>
        <v>612.962191780822</v>
      </c>
      <c r="CS254" s="0" t="n">
        <f aca="false">BZ254*'Dist Horaria'!$Z$6</f>
        <v>612.962191780822</v>
      </c>
      <c r="CT254" s="0" t="n">
        <f aca="false">BZ254*'Dist Horaria'!$AA$6</f>
        <v>229.860821917808</v>
      </c>
      <c r="CU254" s="0" t="n">
        <f aca="false">BZ254*'Dist Horaria'!$AB$6</f>
        <v>229.860821917808</v>
      </c>
      <c r="CV254" s="0" t="n">
        <f aca="false">BZ254*'Dist Horaria'!$AC$6</f>
        <v>229.860821917808</v>
      </c>
      <c r="CW254" s="0" t="n">
        <f aca="false">BZ254*'Dist Horaria'!$AD$6</f>
        <v>229.860821917808</v>
      </c>
      <c r="CX254" s="0" t="n">
        <f aca="false">BZ254*'Dist Horaria'!$AE$6</f>
        <v>229.860821917808</v>
      </c>
      <c r="CY254" s="0" t="n">
        <f aca="false">AS254*1000000</f>
        <v>9617.64242972055</v>
      </c>
      <c r="CZ254" s="0" t="n">
        <f aca="false">CY254*'Dist Horaria'!$H$6</f>
        <v>240.441060743014</v>
      </c>
      <c r="DA254" s="0" t="n">
        <f aca="false">CY254*'Dist Horaria'!$I$6</f>
        <v>240.441060743014</v>
      </c>
      <c r="DB254" s="0" t="n">
        <f aca="false">CY254*'Dist Horaria'!$J$6</f>
        <v>240.441060743014</v>
      </c>
      <c r="DC254" s="0" t="n">
        <f aca="false">CY254*'Dist Horaria'!$K$6</f>
        <v>240.441060743014</v>
      </c>
      <c r="DD254" s="0" t="n">
        <f aca="false">CY254*'Dist Horaria'!$L$6</f>
        <v>240.441060743014</v>
      </c>
      <c r="DE254" s="0" t="n">
        <f aca="false">CY254*'Dist Horaria'!$M$6</f>
        <v>641.17616198137</v>
      </c>
      <c r="DF254" s="0" t="n">
        <f aca="false">CY254*'Dist Horaria'!$N$6</f>
        <v>641.17616198137</v>
      </c>
      <c r="DG254" s="0" t="n">
        <f aca="false">CY254*'Dist Horaria'!$O$6</f>
        <v>641.17616198137</v>
      </c>
      <c r="DH254" s="0" t="n">
        <f aca="false">CY254*'Dist Horaria'!$P$6</f>
        <v>420.771856300274</v>
      </c>
      <c r="DI254" s="0" t="n">
        <f aca="false">CY254*'Dist Horaria'!$Q$6</f>
        <v>420.771856300274</v>
      </c>
      <c r="DJ254" s="0" t="n">
        <f aca="false">CY254*'Dist Horaria'!$R$6</f>
        <v>420.771856300274</v>
      </c>
      <c r="DK254" s="0" t="n">
        <f aca="false">CY254*'Dist Horaria'!$S$6</f>
        <v>420.771856300274</v>
      </c>
      <c r="DL254" s="0" t="n">
        <f aca="false">CY254*'Dist Horaria'!$T$6</f>
        <v>420.771856300274</v>
      </c>
      <c r="DM254" s="0" t="n">
        <f aca="false">CY254*'Dist Horaria'!$U$6</f>
        <v>420.771856300274</v>
      </c>
      <c r="DN254" s="0" t="n">
        <f aca="false">CY254*'Dist Horaria'!$V$6</f>
        <v>420.771856300274</v>
      </c>
      <c r="DO254" s="0" t="n">
        <f aca="false">CY254*'Dist Horaria'!$W$6</f>
        <v>420.771856300274</v>
      </c>
      <c r="DP254" s="0" t="n">
        <f aca="false">CY254*'Dist Horaria'!$X$6</f>
        <v>641.17616198137</v>
      </c>
      <c r="DQ254" s="0" t="n">
        <f aca="false">CY254*'Dist Horaria'!$Y$6</f>
        <v>641.17616198137</v>
      </c>
      <c r="DR254" s="0" t="n">
        <f aca="false">CY254*'Dist Horaria'!$Z$6</f>
        <v>641.17616198137</v>
      </c>
      <c r="DS254" s="0" t="n">
        <f aca="false">CY254*'Dist Horaria'!$AA$6</f>
        <v>240.441060743014</v>
      </c>
      <c r="DT254" s="0" t="n">
        <f aca="false">CY254*'Dist Horaria'!$AB$6</f>
        <v>240.441060743014</v>
      </c>
      <c r="DU254" s="0" t="n">
        <f aca="false">CY254*'Dist Horaria'!$AC$6</f>
        <v>240.441060743014</v>
      </c>
      <c r="DV254" s="0" t="n">
        <f aca="false">CY254*'Dist Horaria'!$AD$6</f>
        <v>240.441060743014</v>
      </c>
      <c r="DW254" s="0" t="n">
        <f aca="false">CY254*'Dist Horaria'!$AE$6</f>
        <v>240.441060743014</v>
      </c>
      <c r="DX254" s="0" t="n">
        <f aca="false">AX254*1000000</f>
        <v>557.544488679452</v>
      </c>
      <c r="DY254" s="0" t="n">
        <f aca="false">DX254*'Dist Horaria'!$H$6</f>
        <v>13.9386122169863</v>
      </c>
      <c r="DZ254" s="0" t="n">
        <f aca="false">DX254*'Dist Horaria'!$I$6</f>
        <v>13.9386122169863</v>
      </c>
      <c r="EA254" s="0" t="n">
        <f aca="false">DX254*'Dist Horaria'!$J$6</f>
        <v>13.9386122169863</v>
      </c>
      <c r="EB254" s="0" t="n">
        <f aca="false">DX254*'Dist Horaria'!$K$6</f>
        <v>13.9386122169863</v>
      </c>
      <c r="EC254" s="0" t="n">
        <f aca="false">DX254*'Dist Horaria'!$L$6</f>
        <v>13.9386122169863</v>
      </c>
      <c r="ED254" s="0" t="n">
        <f aca="false">DX254*'Dist Horaria'!$M$6</f>
        <v>37.1696325786301</v>
      </c>
      <c r="EE254" s="0" t="n">
        <f aca="false">DX254*'Dist Horaria'!$N$6</f>
        <v>37.1696325786301</v>
      </c>
      <c r="EF254" s="0" t="n">
        <f aca="false">DX254*'Dist Horaria'!$O$6</f>
        <v>37.1696325786301</v>
      </c>
      <c r="EG254" s="0" t="n">
        <f aca="false">DX254*'Dist Horaria'!$P$6</f>
        <v>24.392571379726</v>
      </c>
      <c r="EH254" s="0" t="n">
        <f aca="false">DX254*'Dist Horaria'!$Q$6</f>
        <v>24.392571379726</v>
      </c>
      <c r="EI254" s="0" t="n">
        <f aca="false">DX254*'Dist Horaria'!$R$6</f>
        <v>24.392571379726</v>
      </c>
      <c r="EJ254" s="0" t="n">
        <f aca="false">DX254*'Dist Horaria'!$S$6</f>
        <v>24.392571379726</v>
      </c>
      <c r="EK254" s="0" t="n">
        <f aca="false">DX254*'Dist Horaria'!$T$6</f>
        <v>24.392571379726</v>
      </c>
      <c r="EL254" s="0" t="n">
        <f aca="false">DX254*'Dist Horaria'!$U$6</f>
        <v>24.392571379726</v>
      </c>
      <c r="EM254" s="0" t="n">
        <f aca="false">DX254*'Dist Horaria'!$V$6</f>
        <v>24.392571379726</v>
      </c>
      <c r="EN254" s="0" t="n">
        <f aca="false">DX254*'Dist Horaria'!$W$6</f>
        <v>24.392571379726</v>
      </c>
      <c r="EO254" s="0" t="n">
        <f aca="false">DX254*'Dist Horaria'!$X$6</f>
        <v>37.1696325786301</v>
      </c>
      <c r="EP254" s="0" t="n">
        <f aca="false">DX254*'Dist Horaria'!$Y$6</f>
        <v>37.1696325786301</v>
      </c>
      <c r="EQ254" s="0" t="n">
        <f aca="false">DX254*'Dist Horaria'!$Z$6</f>
        <v>37.1696325786301</v>
      </c>
      <c r="ER254" s="0" t="n">
        <f aca="false">DX254*'Dist Horaria'!$AA$6</f>
        <v>13.9386122169863</v>
      </c>
      <c r="ES254" s="0" t="n">
        <f aca="false">DX254*'Dist Horaria'!$AB$6</f>
        <v>13.9386122169863</v>
      </c>
      <c r="ET254" s="0" t="n">
        <f aca="false">DX254*'Dist Horaria'!$AC$6</f>
        <v>13.9386122169863</v>
      </c>
      <c r="EU254" s="0" t="n">
        <f aca="false">DX254*'Dist Horaria'!$AD$6</f>
        <v>13.9386122169863</v>
      </c>
      <c r="EV254" s="0" t="n">
        <f aca="false">DX254*'Dist Horaria'!$AE$6</f>
        <v>13.9386122169863</v>
      </c>
      <c r="EW254" s="0" t="n">
        <f aca="false">BB254+CA254+CZ254+DY254</f>
        <v>583.061573434155</v>
      </c>
      <c r="EX254" s="0" t="n">
        <f aca="false">BC254+CB254+DA254+DZ254</f>
        <v>580.418017066491</v>
      </c>
      <c r="EY254" s="0" t="n">
        <f aca="false">BD254+CC254+DB254+EA254</f>
        <v>577.922824762963</v>
      </c>
      <c r="EZ254" s="0" t="n">
        <f aca="false">BE254+CD254+DC254+EB254</f>
        <v>575.79701837343</v>
      </c>
      <c r="FA254" s="0" t="n">
        <f aca="false">BF254+CE254+DD254+EC254</f>
        <v>574.243561597309</v>
      </c>
      <c r="FB254" s="0" t="n">
        <f aca="false">BG254+CF254+DE254+ED254</f>
        <v>1380.33305106107</v>
      </c>
      <c r="FC254" s="0" t="n">
        <f aca="false">BH254+CG254+DF254+EE254</f>
        <v>1384.35094910769</v>
      </c>
      <c r="FD254" s="0" t="n">
        <f aca="false">BI254+CH254+DG254+EF254</f>
        <v>1384.35094910769</v>
      </c>
      <c r="FE254" s="0" t="n">
        <f aca="false">BJ254+CI254+DH254+EG254</f>
        <v>970.519845332237</v>
      </c>
      <c r="FF254" s="0" t="n">
        <f aca="false">BK254+CJ254+DI254+EH254</f>
        <v>983.53992968086</v>
      </c>
      <c r="FG254" s="0" t="n">
        <f aca="false">BL254+CK254+DJ254+EI254</f>
        <v>993.009081934405</v>
      </c>
      <c r="FH254" s="0" t="n">
        <f aca="false">BM254+CL254+DK254+EJ254</f>
        <v>997.743658061177</v>
      </c>
      <c r="FI254" s="0" t="n">
        <f aca="false">BN254+CM254+DL254+EK254</f>
        <v>998.92730209287</v>
      </c>
      <c r="FJ254" s="0" t="n">
        <f aca="false">BO254+CN254+DM254+EL254</f>
        <v>997.743658061177</v>
      </c>
      <c r="FK254" s="0" t="n">
        <f aca="false">BP254+CO254+DN254+EM254</f>
        <v>995.376369997791</v>
      </c>
      <c r="FL254" s="0" t="n">
        <f aca="false">BQ254+CP254+DO254+EN254</f>
        <v>991.825437902712</v>
      </c>
      <c r="FM254" s="0" t="n">
        <f aca="false">BR254+CQ254+DP254+EO254</f>
        <v>1432.91399989029</v>
      </c>
      <c r="FN254" s="0" t="n">
        <f aca="false">BS254+CR254+DQ254+EP254</f>
        <v>1429.68417131953</v>
      </c>
      <c r="FO254" s="0" t="n">
        <f aca="false">BT254+CS254+DR254+EQ254</f>
        <v>1412.10389827837</v>
      </c>
      <c r="FP254" s="0" t="n">
        <f aca="false">BU254+CT254+DS254+ER254</f>
        <v>599.110507883299</v>
      </c>
      <c r="FQ254" s="0" t="n">
        <f aca="false">BV254+CU254+DT254+ES254</f>
        <v>586.482482594666</v>
      </c>
      <c r="FR254" s="0" t="n">
        <f aca="false">BW254+CV254+DU254+ET254</f>
        <v>595.052959233312</v>
      </c>
      <c r="FS254" s="0" t="n">
        <f aca="false">BX254+CW254+DV254+EU254</f>
        <v>592.128665385724</v>
      </c>
      <c r="FT254" s="0" t="n">
        <f aca="false">BY254+CX254+DW254+EV254</f>
        <v>589.034933192167</v>
      </c>
      <c r="FU254" s="0" t="n">
        <f aca="false">AM254*'Dist Horaria'!$H$10</f>
        <v>0.302880210474299</v>
      </c>
      <c r="FV254" s="0" t="n">
        <f aca="false">AM254*'Dist Horaria'!$I$10</f>
        <v>0.283462450229451</v>
      </c>
      <c r="FW254" s="0" t="n">
        <f aca="false">AM254*'Dist Horaria'!$J$10</f>
        <v>0.282235315407434</v>
      </c>
      <c r="FX254" s="0" t="n">
        <f aca="false">AM254*'Dist Horaria'!$K$10</f>
        <v>0.274118324725858</v>
      </c>
      <c r="FY254" s="0" t="n">
        <f aca="false">AM254*'Dist Horaria'!$L$10</f>
        <v>0.274228022509137</v>
      </c>
      <c r="FZ254" s="0" t="n">
        <f aca="false">AM254*'Dist Horaria'!$M$10</f>
        <v>0.293435269291678</v>
      </c>
      <c r="GA254" s="0" t="n">
        <f aca="false">AM254*'Dist Horaria'!$N$10</f>
        <v>0.277601893604903</v>
      </c>
      <c r="GB254" s="0" t="n">
        <f aca="false">AM254*'Dist Horaria'!$O$10</f>
        <v>0.272863746479165</v>
      </c>
      <c r="GC254" s="0" t="n">
        <f aca="false">AM254*'Dist Horaria'!$P$10</f>
        <v>0.277097967040608</v>
      </c>
      <c r="GD254" s="0" t="n">
        <f aca="false">AM254*'Dist Horaria'!$Q$10</f>
        <v>0.250764311946814</v>
      </c>
      <c r="GE254" s="0" t="n">
        <f aca="false">AM254*'Dist Horaria'!$R$10</f>
        <v>0.305970119937985</v>
      </c>
      <c r="GF254" s="0" t="n">
        <f aca="false">AM254*'Dist Horaria'!$S$10</f>
        <v>0.261310368352667</v>
      </c>
      <c r="GG254" s="0" t="n">
        <f aca="false">AR254*'Dist Horaria'!$H$10</f>
        <v>0.31682145081056</v>
      </c>
      <c r="GH254" s="0" t="n">
        <f aca="false">AR254*'Dist Horaria'!$I$10</f>
        <v>0.296509912586816</v>
      </c>
      <c r="GI254" s="0" t="n">
        <f aca="false">AR254*'Dist Horaria'!$J$10</f>
        <v>0.295226294109257</v>
      </c>
      <c r="GJ254" s="0" t="n">
        <f aca="false">AR254*'Dist Horaria'!$K$10</f>
        <v>0.286735687344538</v>
      </c>
      <c r="GK254" s="0" t="n">
        <f aca="false">AR254*'Dist Horaria'!$L$10</f>
        <v>0.286850434395178</v>
      </c>
      <c r="GL254" s="0" t="n">
        <f aca="false">AR254*'Dist Horaria'!$M$10</f>
        <v>0.306941769455306</v>
      </c>
      <c r="GM254" s="0" t="n">
        <f aca="false">AR254*'Dist Horaria'!$N$10</f>
        <v>0.290379601037444</v>
      </c>
      <c r="GN254" s="0" t="n">
        <f aca="false">AR254*'Dist Horaria'!$O$10</f>
        <v>0.285423362251888</v>
      </c>
      <c r="GO254" s="0" t="n">
        <f aca="false">AR254*'Dist Horaria'!$P$10</f>
        <v>0.289852479292012</v>
      </c>
      <c r="GP254" s="0" t="n">
        <f aca="false">AR254*'Dist Horaria'!$Q$10</f>
        <v>0.262306715245903</v>
      </c>
      <c r="GQ254" s="0" t="n">
        <f aca="false">AR254*'Dist Horaria'!$R$10</f>
        <v>0.320053585381602</v>
      </c>
      <c r="GR254" s="0" t="n">
        <f aca="false">AR254*'Dist Horaria'!$S$10</f>
        <v>0.273338194937496</v>
      </c>
      <c r="GS254" s="0" t="n">
        <f aca="false">AW254*'Dist Horaria'!$H$10</f>
        <v>0.0183664609165542</v>
      </c>
      <c r="GT254" s="0" t="n">
        <f aca="false">AW254*'Dist Horaria'!$I$10</f>
        <v>0.0171889804398154</v>
      </c>
      <c r="GU254" s="0" t="n">
        <f aca="false">AW254*'Dist Horaria'!$J$10</f>
        <v>0.0171145677744497</v>
      </c>
      <c r="GV254" s="0" t="n">
        <f aca="false">AW254*'Dist Horaria'!$K$10</f>
        <v>0.0166223586866399</v>
      </c>
      <c r="GW254" s="0" t="n">
        <f aca="false">AW254*'Dist Horaria'!$L$10</f>
        <v>0.0166290106895755</v>
      </c>
      <c r="GX254" s="0" t="n">
        <f aca="false">AW254*'Dist Horaria'!$M$10</f>
        <v>0.017793725765525</v>
      </c>
      <c r="GY254" s="0" t="n">
        <f aca="false">AW254*'Dist Horaria'!$N$10</f>
        <v>0.0168336000601417</v>
      </c>
      <c r="GZ254" s="0" t="n">
        <f aca="false">AW254*'Dist Horaria'!$O$10</f>
        <v>0.0165462818696747</v>
      </c>
      <c r="HA254" s="0" t="n">
        <f aca="false">AW254*'Dist Horaria'!$P$10</f>
        <v>0.0168030422777978</v>
      </c>
      <c r="HB254" s="0" t="n">
        <f aca="false">AW254*'Dist Horaria'!$Q$10</f>
        <v>0.0152061863910669</v>
      </c>
      <c r="HC254" s="0" t="n">
        <f aca="false">AW254*'Dist Horaria'!$R$10</f>
        <v>0.0185538310366146</v>
      </c>
      <c r="HD254" s="0" t="n">
        <f aca="false">AW254*'Dist Horaria'!$S$10</f>
        <v>0.0158456924601447</v>
      </c>
    </row>
    <row r="255" customFormat="false" ht="13.8" hidden="false" customHeight="false" outlineLevel="0" collapsed="false">
      <c r="A255" s="0" t="n">
        <v>4.61830689000471</v>
      </c>
      <c r="B255" s="0" t="n">
        <v>-74.1200134239364</v>
      </c>
      <c r="C255" s="0" t="n">
        <v>27</v>
      </c>
      <c r="D255" s="0" t="n">
        <v>26</v>
      </c>
      <c r="E255" s="0" t="n">
        <v>1836</v>
      </c>
      <c r="F255" s="0" t="n">
        <v>160</v>
      </c>
      <c r="G255" s="0" t="s">
        <v>692</v>
      </c>
      <c r="H255" s="1" t="n">
        <v>36941</v>
      </c>
      <c r="I255" s="0" t="s">
        <v>1327</v>
      </c>
      <c r="J255" s="0" t="s">
        <v>1328</v>
      </c>
      <c r="L255" s="0" t="s">
        <v>1329</v>
      </c>
      <c r="N255" s="0" t="n">
        <v>8</v>
      </c>
      <c r="R255" s="0" t="n">
        <v>30</v>
      </c>
      <c r="S255" s="0" t="n">
        <v>365</v>
      </c>
      <c r="T255" s="0" t="n">
        <v>24</v>
      </c>
      <c r="V255" s="0" t="n">
        <v>54000</v>
      </c>
      <c r="W255" s="0" t="n">
        <f aca="false">V255*12</f>
        <v>648000</v>
      </c>
      <c r="X255" s="0" t="n">
        <v>1</v>
      </c>
      <c r="Y255" s="0" t="s">
        <v>344</v>
      </c>
      <c r="Z255" s="0" t="n">
        <v>5283</v>
      </c>
      <c r="AB255" s="0" t="n">
        <v>0.005</v>
      </c>
      <c r="AC255" s="0" t="n">
        <v>0</v>
      </c>
      <c r="AD255" s="0" t="n">
        <v>1649.20623235588</v>
      </c>
      <c r="AE255" s="0" t="n">
        <v>0.74873962948957</v>
      </c>
      <c r="AF255" s="0" t="n">
        <f aca="false">AE255/S255</f>
        <v>0.00205134145065636</v>
      </c>
      <c r="AG255" s="0" t="n">
        <f aca="false">AE255*EXP(AB255*AC255)</f>
        <v>0.74873962948957</v>
      </c>
      <c r="AH255" s="0" t="n">
        <f aca="false">AG255/S255</f>
        <v>0.00205134145065636</v>
      </c>
      <c r="AI255" s="0" t="s">
        <v>90</v>
      </c>
      <c r="AJ255" s="0" t="n">
        <f aca="false">IF(AI255="A",'FE DISTRIBUCIÓN'!$C$2,'FE DISTRIBUCIÓN'!$C$3)</f>
        <v>4.994E-006</v>
      </c>
      <c r="AK255" s="0" t="n">
        <f aca="false">W255*AJ255</f>
        <v>3.236112</v>
      </c>
      <c r="AL255" s="0" t="n">
        <f aca="false">AK255/365</f>
        <v>0.0088660602739726</v>
      </c>
      <c r="AM255" s="0" t="n">
        <f aca="false">AK255*EXP(AB255*AC255)</f>
        <v>3.236112</v>
      </c>
      <c r="AN255" s="0" t="n">
        <f aca="false">AM255/365</f>
        <v>0.0088660602739726</v>
      </c>
      <c r="AO255" s="0" t="n">
        <v>5.223868284E-006</v>
      </c>
      <c r="AP255" s="0" t="n">
        <f aca="false">AO255*W255</f>
        <v>3.385066648032</v>
      </c>
      <c r="AQ255" s="0" t="n">
        <f aca="false">AP255/365</f>
        <v>0.00927415520008767</v>
      </c>
      <c r="AR255" s="0" t="n">
        <f aca="false">AP255*EXP(AB255*AC255)</f>
        <v>3.385066648032</v>
      </c>
      <c r="AS255" s="0" t="n">
        <f aca="false">AR255/365</f>
        <v>0.00927415520008767</v>
      </c>
      <c r="AT255" s="0" t="n">
        <v>3.02832944E-007</v>
      </c>
      <c r="AU255" s="0" t="n">
        <f aca="false">AT255*W255</f>
        <v>0.196235747712</v>
      </c>
      <c r="AV255" s="0" t="n">
        <f aca="false">AU255/365</f>
        <v>0.000537632185512329</v>
      </c>
      <c r="AW255" s="0" t="n">
        <f aca="false">AU255*EXP(AB255*AC255)</f>
        <v>0.196235747712</v>
      </c>
      <c r="AX255" s="0" t="n">
        <f aca="false">AW255/365</f>
        <v>0.000537632185512329</v>
      </c>
      <c r="AY255" s="0" t="n">
        <f aca="false">AW255+AR255+AM255+AG255</f>
        <v>7.56615402523357</v>
      </c>
      <c r="AZ255" s="0" t="n">
        <f aca="false">AH255+AN255+AS255+AX255</f>
        <v>0.020729189110229</v>
      </c>
      <c r="BA255" s="0" t="n">
        <f aca="false">AH255*1000000</f>
        <v>2051.34145065636</v>
      </c>
      <c r="BB255" s="0" t="n">
        <f aca="false">BA255*'Dist Horaria'!$H$3</f>
        <v>71.4780522513044</v>
      </c>
      <c r="BC255" s="0" t="n">
        <f aca="false">BA255*'Dist Horaria'!$I$3</f>
        <v>69.5659474358376</v>
      </c>
      <c r="BD255" s="0" t="n">
        <f aca="false">BA255*'Dist Horaria'!$J$3</f>
        <v>67.7611554981857</v>
      </c>
      <c r="BE255" s="0" t="n">
        <f aca="false">BA255*'Dist Horaria'!$K$3</f>
        <v>66.2235432558683</v>
      </c>
      <c r="BF255" s="0" t="n">
        <f aca="false">BA255*'Dist Horaria'!$L$3</f>
        <v>65.0999159261948</v>
      </c>
      <c r="BG255" s="0" t="n">
        <f aca="false">BA255*'Dist Horaria'!$M$3</f>
        <v>64.3925194979662</v>
      </c>
      <c r="BH255" s="0" t="n">
        <f aca="false">BA255*'Dist Horaria'!$N$3</f>
        <v>67.2986963046972</v>
      </c>
      <c r="BI255" s="0" t="n">
        <f aca="false">BA255*'Dist Horaria'!$O$3</f>
        <v>67.2986963046972</v>
      </c>
      <c r="BJ255" s="0" t="n">
        <f aca="false">BA255*'Dist Horaria'!$P$3</f>
        <v>89.0384460759542</v>
      </c>
      <c r="BK255" s="0" t="n">
        <f aca="false">BA255*'Dist Horaria'!$Q$3</f>
        <v>98.4559740262955</v>
      </c>
      <c r="BL255" s="0" t="n">
        <f aca="false">BA255*'Dist Horaria'!$R$3</f>
        <v>105.305085262907</v>
      </c>
      <c r="BM255" s="0" t="n">
        <f aca="false">BA255*'Dist Horaria'!$S$3</f>
        <v>108.729640881213</v>
      </c>
      <c r="BN255" s="0" t="n">
        <f aca="false">BA255*'Dist Horaria'!$T$3</f>
        <v>109.58577978579</v>
      </c>
      <c r="BO255" s="0" t="n">
        <f aca="false">BA255*'Dist Horaria'!$U$3</f>
        <v>108.729640881213</v>
      </c>
      <c r="BP255" s="0" t="n">
        <f aca="false">BA255*'Dist Horaria'!$V$3</f>
        <v>107.01736307206</v>
      </c>
      <c r="BQ255" s="0" t="n">
        <f aca="false">BA255*'Dist Horaria'!$W$3</f>
        <v>104.448946358331</v>
      </c>
      <c r="BR255" s="0" t="n">
        <f aca="false">BA255*'Dist Horaria'!$X$3</f>
        <v>102.42472743117</v>
      </c>
      <c r="BS255" s="0" t="n">
        <f aca="false">BA255*'Dist Horaria'!$Y$3</f>
        <v>100.088567386003</v>
      </c>
      <c r="BT255" s="0" t="n">
        <f aca="false">BA255*'Dist Horaria'!$Z$3</f>
        <v>87.3726196005135</v>
      </c>
      <c r="BU255" s="0" t="n">
        <f aca="false">BA255*'Dist Horaria'!$AA$3</f>
        <v>83.0863709611593</v>
      </c>
      <c r="BV255" s="0" t="n">
        <f aca="false">BA255*'Dist Horaria'!$AB$3</f>
        <v>73.9524223684299</v>
      </c>
      <c r="BW255" s="0" t="n">
        <f aca="false">BA255*'Dist Horaria'!$AC$3</f>
        <v>80.1515145656119</v>
      </c>
      <c r="BX255" s="0" t="n">
        <f aca="false">BA255*'Dist Horaria'!$AD$3</f>
        <v>78.0363501544392</v>
      </c>
      <c r="BY255" s="0" t="n">
        <f aca="false">BA255*'Dist Horaria'!$AE$3</f>
        <v>75.7986296740206</v>
      </c>
      <c r="BZ255" s="0" t="n">
        <f aca="false">AN255*1000000</f>
        <v>8866.0602739726</v>
      </c>
      <c r="CA255" s="0" t="n">
        <f aca="false">BZ255*'Dist Horaria'!$H$6</f>
        <v>221.651506849315</v>
      </c>
      <c r="CB255" s="0" t="n">
        <f aca="false">BZ255*'Dist Horaria'!$I$6</f>
        <v>221.651506849315</v>
      </c>
      <c r="CC255" s="0" t="n">
        <f aca="false">BZ255*'Dist Horaria'!$J$6</f>
        <v>221.651506849315</v>
      </c>
      <c r="CD255" s="0" t="n">
        <f aca="false">BZ255*'Dist Horaria'!$K$6</f>
        <v>221.651506849315</v>
      </c>
      <c r="CE255" s="0" t="n">
        <f aca="false">BZ255*'Dist Horaria'!$L$6</f>
        <v>221.651506849315</v>
      </c>
      <c r="CF255" s="0" t="n">
        <f aca="false">BZ255*'Dist Horaria'!$M$6</f>
        <v>591.070684931507</v>
      </c>
      <c r="CG255" s="0" t="n">
        <f aca="false">BZ255*'Dist Horaria'!$N$6</f>
        <v>591.070684931507</v>
      </c>
      <c r="CH255" s="0" t="n">
        <f aca="false">BZ255*'Dist Horaria'!$O$6</f>
        <v>591.070684931507</v>
      </c>
      <c r="CI255" s="0" t="n">
        <f aca="false">BZ255*'Dist Horaria'!$P$6</f>
        <v>387.890136986301</v>
      </c>
      <c r="CJ255" s="0" t="n">
        <f aca="false">BZ255*'Dist Horaria'!$Q$6</f>
        <v>387.890136986301</v>
      </c>
      <c r="CK255" s="0" t="n">
        <f aca="false">BZ255*'Dist Horaria'!$R$6</f>
        <v>387.890136986301</v>
      </c>
      <c r="CL255" s="0" t="n">
        <f aca="false">BZ255*'Dist Horaria'!$S$6</f>
        <v>387.890136986301</v>
      </c>
      <c r="CM255" s="0" t="n">
        <f aca="false">BZ255*'Dist Horaria'!$T$6</f>
        <v>387.890136986301</v>
      </c>
      <c r="CN255" s="0" t="n">
        <f aca="false">BZ255*'Dist Horaria'!$U$6</f>
        <v>387.890136986301</v>
      </c>
      <c r="CO255" s="0" t="n">
        <f aca="false">BZ255*'Dist Horaria'!$V$6</f>
        <v>387.890136986301</v>
      </c>
      <c r="CP255" s="0" t="n">
        <f aca="false">BZ255*'Dist Horaria'!$W$6</f>
        <v>387.890136986301</v>
      </c>
      <c r="CQ255" s="0" t="n">
        <f aca="false">BZ255*'Dist Horaria'!$X$6</f>
        <v>591.070684931507</v>
      </c>
      <c r="CR255" s="0" t="n">
        <f aca="false">BZ255*'Dist Horaria'!$Y$6</f>
        <v>591.070684931507</v>
      </c>
      <c r="CS255" s="0" t="n">
        <f aca="false">BZ255*'Dist Horaria'!$Z$6</f>
        <v>591.070684931507</v>
      </c>
      <c r="CT255" s="0" t="n">
        <f aca="false">BZ255*'Dist Horaria'!$AA$6</f>
        <v>221.651506849315</v>
      </c>
      <c r="CU255" s="0" t="n">
        <f aca="false">BZ255*'Dist Horaria'!$AB$6</f>
        <v>221.651506849315</v>
      </c>
      <c r="CV255" s="0" t="n">
        <f aca="false">BZ255*'Dist Horaria'!$AC$6</f>
        <v>221.651506849315</v>
      </c>
      <c r="CW255" s="0" t="n">
        <f aca="false">BZ255*'Dist Horaria'!$AD$6</f>
        <v>221.651506849315</v>
      </c>
      <c r="CX255" s="0" t="n">
        <f aca="false">BZ255*'Dist Horaria'!$AE$6</f>
        <v>221.651506849315</v>
      </c>
      <c r="CY255" s="0" t="n">
        <f aca="false">AS255*1000000</f>
        <v>9274.15520008767</v>
      </c>
      <c r="CZ255" s="0" t="n">
        <f aca="false">CY255*'Dist Horaria'!$H$6</f>
        <v>231.853880002192</v>
      </c>
      <c r="DA255" s="0" t="n">
        <f aca="false">CY255*'Dist Horaria'!$I$6</f>
        <v>231.853880002192</v>
      </c>
      <c r="DB255" s="0" t="n">
        <f aca="false">CY255*'Dist Horaria'!$J$6</f>
        <v>231.853880002192</v>
      </c>
      <c r="DC255" s="0" t="n">
        <f aca="false">CY255*'Dist Horaria'!$K$6</f>
        <v>231.853880002192</v>
      </c>
      <c r="DD255" s="0" t="n">
        <f aca="false">CY255*'Dist Horaria'!$L$6</f>
        <v>231.853880002192</v>
      </c>
      <c r="DE255" s="0" t="n">
        <f aca="false">CY255*'Dist Horaria'!$M$6</f>
        <v>618.277013339178</v>
      </c>
      <c r="DF255" s="0" t="n">
        <f aca="false">CY255*'Dist Horaria'!$N$6</f>
        <v>618.277013339178</v>
      </c>
      <c r="DG255" s="0" t="n">
        <f aca="false">CY255*'Dist Horaria'!$O$6</f>
        <v>618.277013339178</v>
      </c>
      <c r="DH255" s="0" t="n">
        <f aca="false">CY255*'Dist Horaria'!$P$6</f>
        <v>405.744290003836</v>
      </c>
      <c r="DI255" s="0" t="n">
        <f aca="false">CY255*'Dist Horaria'!$Q$6</f>
        <v>405.744290003836</v>
      </c>
      <c r="DJ255" s="0" t="n">
        <f aca="false">CY255*'Dist Horaria'!$R$6</f>
        <v>405.744290003836</v>
      </c>
      <c r="DK255" s="0" t="n">
        <f aca="false">CY255*'Dist Horaria'!$S$6</f>
        <v>405.744290003836</v>
      </c>
      <c r="DL255" s="0" t="n">
        <f aca="false">CY255*'Dist Horaria'!$T$6</f>
        <v>405.744290003836</v>
      </c>
      <c r="DM255" s="0" t="n">
        <f aca="false">CY255*'Dist Horaria'!$U$6</f>
        <v>405.744290003836</v>
      </c>
      <c r="DN255" s="0" t="n">
        <f aca="false">CY255*'Dist Horaria'!$V$6</f>
        <v>405.744290003836</v>
      </c>
      <c r="DO255" s="0" t="n">
        <f aca="false">CY255*'Dist Horaria'!$W$6</f>
        <v>405.744290003836</v>
      </c>
      <c r="DP255" s="0" t="n">
        <f aca="false">CY255*'Dist Horaria'!$X$6</f>
        <v>618.277013339178</v>
      </c>
      <c r="DQ255" s="0" t="n">
        <f aca="false">CY255*'Dist Horaria'!$Y$6</f>
        <v>618.277013339178</v>
      </c>
      <c r="DR255" s="0" t="n">
        <f aca="false">CY255*'Dist Horaria'!$Z$6</f>
        <v>618.277013339178</v>
      </c>
      <c r="DS255" s="0" t="n">
        <f aca="false">CY255*'Dist Horaria'!$AA$6</f>
        <v>231.853880002192</v>
      </c>
      <c r="DT255" s="0" t="n">
        <f aca="false">CY255*'Dist Horaria'!$AB$6</f>
        <v>231.853880002192</v>
      </c>
      <c r="DU255" s="0" t="n">
        <f aca="false">CY255*'Dist Horaria'!$AC$6</f>
        <v>231.853880002192</v>
      </c>
      <c r="DV255" s="0" t="n">
        <f aca="false">CY255*'Dist Horaria'!$AD$6</f>
        <v>231.853880002192</v>
      </c>
      <c r="DW255" s="0" t="n">
        <f aca="false">CY255*'Dist Horaria'!$AE$6</f>
        <v>231.853880002192</v>
      </c>
      <c r="DX255" s="0" t="n">
        <f aca="false">AX255*1000000</f>
        <v>537.632185512329</v>
      </c>
      <c r="DY255" s="0" t="n">
        <f aca="false">DX255*'Dist Horaria'!$H$6</f>
        <v>13.4408046378082</v>
      </c>
      <c r="DZ255" s="0" t="n">
        <f aca="false">DX255*'Dist Horaria'!$I$6</f>
        <v>13.4408046378082</v>
      </c>
      <c r="EA255" s="0" t="n">
        <f aca="false">DX255*'Dist Horaria'!$J$6</f>
        <v>13.4408046378082</v>
      </c>
      <c r="EB255" s="0" t="n">
        <f aca="false">DX255*'Dist Horaria'!$K$6</f>
        <v>13.4408046378082</v>
      </c>
      <c r="EC255" s="0" t="n">
        <f aca="false">DX255*'Dist Horaria'!$L$6</f>
        <v>13.4408046378082</v>
      </c>
      <c r="ED255" s="0" t="n">
        <f aca="false">DX255*'Dist Horaria'!$M$6</f>
        <v>35.8421457008219</v>
      </c>
      <c r="EE255" s="0" t="n">
        <f aca="false">DX255*'Dist Horaria'!$N$6</f>
        <v>35.8421457008219</v>
      </c>
      <c r="EF255" s="0" t="n">
        <f aca="false">DX255*'Dist Horaria'!$O$6</f>
        <v>35.8421457008219</v>
      </c>
      <c r="EG255" s="0" t="n">
        <f aca="false">DX255*'Dist Horaria'!$P$6</f>
        <v>23.5214081161644</v>
      </c>
      <c r="EH255" s="0" t="n">
        <f aca="false">DX255*'Dist Horaria'!$Q$6</f>
        <v>23.5214081161644</v>
      </c>
      <c r="EI255" s="0" t="n">
        <f aca="false">DX255*'Dist Horaria'!$R$6</f>
        <v>23.5214081161644</v>
      </c>
      <c r="EJ255" s="0" t="n">
        <f aca="false">DX255*'Dist Horaria'!$S$6</f>
        <v>23.5214081161644</v>
      </c>
      <c r="EK255" s="0" t="n">
        <f aca="false">DX255*'Dist Horaria'!$T$6</f>
        <v>23.5214081161644</v>
      </c>
      <c r="EL255" s="0" t="n">
        <f aca="false">DX255*'Dist Horaria'!$U$6</f>
        <v>23.5214081161644</v>
      </c>
      <c r="EM255" s="0" t="n">
        <f aca="false">DX255*'Dist Horaria'!$V$6</f>
        <v>23.5214081161644</v>
      </c>
      <c r="EN255" s="0" t="n">
        <f aca="false">DX255*'Dist Horaria'!$W$6</f>
        <v>23.5214081161644</v>
      </c>
      <c r="EO255" s="0" t="n">
        <f aca="false">DX255*'Dist Horaria'!$X$6</f>
        <v>35.8421457008219</v>
      </c>
      <c r="EP255" s="0" t="n">
        <f aca="false">DX255*'Dist Horaria'!$Y$6</f>
        <v>35.8421457008219</v>
      </c>
      <c r="EQ255" s="0" t="n">
        <f aca="false">DX255*'Dist Horaria'!$Z$6</f>
        <v>35.8421457008219</v>
      </c>
      <c r="ER255" s="0" t="n">
        <f aca="false">DX255*'Dist Horaria'!$AA$6</f>
        <v>13.4408046378082</v>
      </c>
      <c r="ES255" s="0" t="n">
        <f aca="false">DX255*'Dist Horaria'!$AB$6</f>
        <v>13.4408046378082</v>
      </c>
      <c r="ET255" s="0" t="n">
        <f aca="false">DX255*'Dist Horaria'!$AC$6</f>
        <v>13.4408046378082</v>
      </c>
      <c r="EU255" s="0" t="n">
        <f aca="false">DX255*'Dist Horaria'!$AD$6</f>
        <v>13.4408046378082</v>
      </c>
      <c r="EV255" s="0" t="n">
        <f aca="false">DX255*'Dist Horaria'!$AE$6</f>
        <v>13.4408046378082</v>
      </c>
      <c r="EW255" s="0" t="n">
        <f aca="false">BB255+CA255+CZ255+DY255</f>
        <v>538.42424374062</v>
      </c>
      <c r="EX255" s="0" t="n">
        <f aca="false">BC255+CB255+DA255+DZ255</f>
        <v>536.512138925153</v>
      </c>
      <c r="EY255" s="0" t="n">
        <f aca="false">BD255+CC255+DB255+EA255</f>
        <v>534.707346987501</v>
      </c>
      <c r="EZ255" s="0" t="n">
        <f aca="false">BE255+CD255+DC255+EB255</f>
        <v>533.169734745183</v>
      </c>
      <c r="FA255" s="0" t="n">
        <f aca="false">BF255+CE255+DD255+EC255</f>
        <v>532.04610741551</v>
      </c>
      <c r="FB255" s="0" t="n">
        <f aca="false">BG255+CF255+DE255+ED255</f>
        <v>1309.58236346947</v>
      </c>
      <c r="FC255" s="0" t="n">
        <f aca="false">BH255+CG255+DF255+EE255</f>
        <v>1312.4885402762</v>
      </c>
      <c r="FD255" s="0" t="n">
        <f aca="false">BI255+CH255+DG255+EF255</f>
        <v>1312.4885402762</v>
      </c>
      <c r="FE255" s="0" t="n">
        <f aca="false">BJ255+CI255+DH255+EG255</f>
        <v>906.194281182255</v>
      </c>
      <c r="FF255" s="0" t="n">
        <f aca="false">BK255+CJ255+DI255+EH255</f>
        <v>915.611809132597</v>
      </c>
      <c r="FG255" s="0" t="n">
        <f aca="false">BL255+CK255+DJ255+EI255</f>
        <v>922.460920369209</v>
      </c>
      <c r="FH255" s="0" t="n">
        <f aca="false">BM255+CL255+DK255+EJ255</f>
        <v>925.885475987515</v>
      </c>
      <c r="FI255" s="0" t="n">
        <f aca="false">BN255+CM255+DL255+EK255</f>
        <v>926.741614892091</v>
      </c>
      <c r="FJ255" s="0" t="n">
        <f aca="false">BO255+CN255+DM255+EL255</f>
        <v>925.885475987515</v>
      </c>
      <c r="FK255" s="0" t="n">
        <f aca="false">BP255+CO255+DN255+EM255</f>
        <v>924.173198178362</v>
      </c>
      <c r="FL255" s="0" t="n">
        <f aca="false">BQ255+CP255+DO255+EN255</f>
        <v>921.604781464632</v>
      </c>
      <c r="FM255" s="0" t="n">
        <f aca="false">BR255+CQ255+DP255+EO255</f>
        <v>1347.61457140268</v>
      </c>
      <c r="FN255" s="0" t="n">
        <f aca="false">BS255+CR255+DQ255+EP255</f>
        <v>1345.27841135751</v>
      </c>
      <c r="FO255" s="0" t="n">
        <f aca="false">BT255+CS255+DR255+EQ255</f>
        <v>1332.56246357202</v>
      </c>
      <c r="FP255" s="0" t="n">
        <f aca="false">BU255+CT255+DS255+ER255</f>
        <v>550.032562450474</v>
      </c>
      <c r="FQ255" s="0" t="n">
        <f aca="false">BV255+CU255+DT255+ES255</f>
        <v>540.898613857745</v>
      </c>
      <c r="FR255" s="0" t="n">
        <f aca="false">BW255+CV255+DU255+ET255</f>
        <v>547.097706054927</v>
      </c>
      <c r="FS255" s="0" t="n">
        <f aca="false">BX255+CW255+DV255+EU255</f>
        <v>544.982541643754</v>
      </c>
      <c r="FT255" s="0" t="n">
        <f aca="false">BY255+CX255+DW255+EV255</f>
        <v>542.744821163336</v>
      </c>
      <c r="FU255" s="0" t="n">
        <f aca="false">AM255*'Dist Horaria'!$H$10</f>
        <v>0.292063060100217</v>
      </c>
      <c r="FV255" s="0" t="n">
        <f aca="false">AM255*'Dist Horaria'!$I$10</f>
        <v>0.273338791292685</v>
      </c>
      <c r="FW255" s="0" t="n">
        <f aca="false">AM255*'Dist Horaria'!$J$10</f>
        <v>0.272155482714311</v>
      </c>
      <c r="FX255" s="0" t="n">
        <f aca="false">AM255*'Dist Horaria'!$K$10</f>
        <v>0.264328384557077</v>
      </c>
      <c r="FY255" s="0" t="n">
        <f aca="false">AM255*'Dist Horaria'!$L$10</f>
        <v>0.264434164562382</v>
      </c>
      <c r="FZ255" s="0" t="n">
        <f aca="false">AM255*'Dist Horaria'!$M$10</f>
        <v>0.282955438245547</v>
      </c>
      <c r="GA255" s="0" t="n">
        <f aca="false">AM255*'Dist Horaria'!$N$10</f>
        <v>0.267687540261871</v>
      </c>
      <c r="GB255" s="0" t="n">
        <f aca="false">AM255*'Dist Horaria'!$O$10</f>
        <v>0.263118612676338</v>
      </c>
      <c r="GC255" s="0" t="n">
        <f aca="false">AM255*'Dist Horaria'!$P$10</f>
        <v>0.267201611074872</v>
      </c>
      <c r="GD255" s="0" t="n">
        <f aca="false">AM255*'Dist Horaria'!$Q$10</f>
        <v>0.241808443662999</v>
      </c>
      <c r="GE255" s="0" t="n">
        <f aca="false">AM255*'Dist Horaria'!$R$10</f>
        <v>0.295042615654486</v>
      </c>
      <c r="GF255" s="0" t="n">
        <f aca="false">AM255*'Dist Horaria'!$S$10</f>
        <v>0.251977855197215</v>
      </c>
      <c r="GG255" s="0" t="n">
        <f aca="false">AR255*'Dist Horaria'!$H$10</f>
        <v>0.305506398995897</v>
      </c>
      <c r="GH255" s="0" t="n">
        <f aca="false">AR255*'Dist Horaria'!$I$10</f>
        <v>0.285920272851573</v>
      </c>
      <c r="GI255" s="0" t="n">
        <f aca="false">AR255*'Dist Horaria'!$J$10</f>
        <v>0.284682497891069</v>
      </c>
      <c r="GJ255" s="0" t="n">
        <f aca="false">AR255*'Dist Horaria'!$K$10</f>
        <v>0.276495127082233</v>
      </c>
      <c r="GK255" s="0" t="n">
        <f aca="false">AR255*'Dist Horaria'!$L$10</f>
        <v>0.276605776023922</v>
      </c>
      <c r="GL255" s="0" t="n">
        <f aca="false">AR255*'Dist Horaria'!$M$10</f>
        <v>0.295979563403331</v>
      </c>
      <c r="GM255" s="0" t="n">
        <f aca="false">AR255*'Dist Horaria'!$N$10</f>
        <v>0.280008901000392</v>
      </c>
      <c r="GN255" s="0" t="n">
        <f aca="false">AR255*'Dist Horaria'!$O$10</f>
        <v>0.275229670742892</v>
      </c>
      <c r="GO255" s="0" t="n">
        <f aca="false">AR255*'Dist Horaria'!$P$10</f>
        <v>0.279500605031583</v>
      </c>
      <c r="GP255" s="0" t="n">
        <f aca="false">AR255*'Dist Horaria'!$Q$10</f>
        <v>0.252938618272835</v>
      </c>
      <c r="GQ255" s="0" t="n">
        <f aca="false">AR255*'Dist Horaria'!$R$10</f>
        <v>0.308623100189402</v>
      </c>
      <c r="GR255" s="0" t="n">
        <f aca="false">AR255*'Dist Horaria'!$S$10</f>
        <v>0.263576116546872</v>
      </c>
      <c r="GS255" s="0" t="n">
        <f aca="false">AW255*'Dist Horaria'!$H$10</f>
        <v>0.0177105158838201</v>
      </c>
      <c r="GT255" s="0" t="n">
        <f aca="false">AW255*'Dist Horaria'!$I$10</f>
        <v>0.0165750882812506</v>
      </c>
      <c r="GU255" s="0" t="n">
        <f aca="false">AW255*'Dist Horaria'!$J$10</f>
        <v>0.0165033332110765</v>
      </c>
      <c r="GV255" s="0" t="n">
        <f aca="false">AW255*'Dist Horaria'!$K$10</f>
        <v>0.0160287030192599</v>
      </c>
      <c r="GW255" s="0" t="n">
        <f aca="false">AW255*'Dist Horaria'!$L$10</f>
        <v>0.0160351174506621</v>
      </c>
      <c r="GX255" s="0" t="n">
        <f aca="false">AW255*'Dist Horaria'!$M$10</f>
        <v>0.0171582355596134</v>
      </c>
      <c r="GY255" s="0" t="n">
        <f aca="false">AW255*'Dist Horaria'!$N$10</f>
        <v>0.0162324000579938</v>
      </c>
      <c r="GZ255" s="0" t="n">
        <f aca="false">AW255*'Dist Horaria'!$O$10</f>
        <v>0.015955343231472</v>
      </c>
      <c r="HA255" s="0" t="n">
        <f aca="false">AW255*'Dist Horaria'!$P$10</f>
        <v>0.0162029336250193</v>
      </c>
      <c r="HB255" s="0" t="n">
        <f aca="false">AW255*'Dist Horaria'!$Q$10</f>
        <v>0.0146631083056716</v>
      </c>
      <c r="HC255" s="0" t="n">
        <f aca="false">AW255*'Dist Horaria'!$R$10</f>
        <v>0.0178911942138783</v>
      </c>
      <c r="HD255" s="0" t="n">
        <f aca="false">AW255*'Dist Horaria'!$S$10</f>
        <v>0.0152797748722824</v>
      </c>
    </row>
    <row r="256" customFormat="false" ht="13.8" hidden="false" customHeight="false" outlineLevel="0" collapsed="false">
      <c r="A256" s="0" t="n">
        <v>4.54806</v>
      </c>
      <c r="B256" s="0" t="n">
        <v>-74.137489</v>
      </c>
      <c r="C256" s="0" t="n">
        <v>25</v>
      </c>
      <c r="D256" s="0" t="n">
        <v>18</v>
      </c>
      <c r="E256" s="0" t="n">
        <v>1730</v>
      </c>
      <c r="G256" s="0" t="s">
        <v>261</v>
      </c>
      <c r="I256" s="0" t="s">
        <v>1330</v>
      </c>
      <c r="J256" s="0" t="s">
        <v>1331</v>
      </c>
      <c r="K256" s="0" t="s">
        <v>1332</v>
      </c>
      <c r="L256" s="0" t="s">
        <v>1333</v>
      </c>
      <c r="S256" s="0" t="n">
        <v>365</v>
      </c>
      <c r="V256" s="0" t="n">
        <v>100296.971194954</v>
      </c>
      <c r="W256" s="0" t="n">
        <f aca="false">V256*12</f>
        <v>1203563.65433945</v>
      </c>
      <c r="X256" s="0" t="n">
        <v>1</v>
      </c>
      <c r="Z256" s="0" t="n">
        <v>19372</v>
      </c>
      <c r="AB256" s="0" t="n">
        <v>0.005</v>
      </c>
      <c r="AC256" s="0" t="n">
        <v>0</v>
      </c>
      <c r="AD256" s="0" t="n">
        <v>2303.72181855244</v>
      </c>
      <c r="AE256" s="0" t="n">
        <f aca="false">AD256/2204.59</f>
        <v>1.044966101884</v>
      </c>
      <c r="AF256" s="0" t="n">
        <f aca="false">AE256/S256</f>
        <v>0.00286292082707944</v>
      </c>
      <c r="AG256" s="0" t="n">
        <f aca="false">AE256*EXP(AB256*AC256)</f>
        <v>1.044966101884</v>
      </c>
      <c r="AH256" s="0" t="n">
        <f aca="false">AG256/S256</f>
        <v>0.00286292082707944</v>
      </c>
      <c r="AI256" s="0" t="s">
        <v>90</v>
      </c>
      <c r="AJ256" s="0" t="n">
        <f aca="false">IF(AI256="A",'FE DISTRIBUCIÓN'!$C$2,'FE DISTRIBUCIÓN'!$C$3)</f>
        <v>4.994E-006</v>
      </c>
      <c r="AK256" s="0" t="n">
        <f aca="false">W256*AJ256</f>
        <v>6.01059688977121</v>
      </c>
      <c r="AL256" s="0" t="n">
        <f aca="false">AK256/365</f>
        <v>0.0164673887390992</v>
      </c>
      <c r="AM256" s="0" t="n">
        <f aca="false">AK256*EXP(AB256*AC256)</f>
        <v>6.01059688977121</v>
      </c>
      <c r="AN256" s="0" t="n">
        <f aca="false">AM256/365</f>
        <v>0.0164673887390992</v>
      </c>
      <c r="AO256" s="0" t="n">
        <v>5.223868284E-006</v>
      </c>
      <c r="AP256" s="0" t="n">
        <f aca="false">AO256*W256</f>
        <v>6.28725800167899</v>
      </c>
      <c r="AQ256" s="0" t="n">
        <f aca="false">AP256/365</f>
        <v>0.0172253643881616</v>
      </c>
      <c r="AR256" s="0" t="n">
        <f aca="false">AP256*EXP(AB256*AC256)</f>
        <v>6.28725800167899</v>
      </c>
      <c r="AS256" s="0" t="n">
        <f aca="false">AR256/365</f>
        <v>0.0172253643881616</v>
      </c>
      <c r="AT256" s="0" t="n">
        <v>3.02832944E-007</v>
      </c>
      <c r="AU256" s="0" t="n">
        <f aca="false">AT256*W256</f>
        <v>0.364478724735014</v>
      </c>
      <c r="AV256" s="0" t="n">
        <f aca="false">AU256/365</f>
        <v>0.000998571848589078</v>
      </c>
      <c r="AW256" s="0" t="n">
        <f aca="false">AU256*EXP(AB256*AC256)</f>
        <v>0.364478724735014</v>
      </c>
      <c r="AX256" s="0" t="n">
        <f aca="false">AW256/365</f>
        <v>0.000998571848589078</v>
      </c>
      <c r="AY256" s="0" t="n">
        <f aca="false">AW256+AR256+AM256+AG256</f>
        <v>13.7072997180692</v>
      </c>
      <c r="AZ256" s="0" t="n">
        <f aca="false">AH256+AN256+AS256+AX256</f>
        <v>0.0375542458029293</v>
      </c>
      <c r="BA256" s="0" t="n">
        <f aca="false">AH256*1000000</f>
        <v>2862.92082707944</v>
      </c>
      <c r="BB256" s="0" t="n">
        <f aca="false">BA256*'Dist Horaria'!$H$3</f>
        <v>99.7571634911662</v>
      </c>
      <c r="BC256" s="0" t="n">
        <f aca="false">BA256*'Dist Horaria'!$I$3</f>
        <v>97.0885659751323</v>
      </c>
      <c r="BD256" s="0" t="n">
        <f aca="false">BA256*'Dist Horaria'!$J$3</f>
        <v>94.569737905239</v>
      </c>
      <c r="BE256" s="0" t="n">
        <f aca="false">BA256*'Dist Horaria'!$K$3</f>
        <v>92.4237947658879</v>
      </c>
      <c r="BF256" s="0" t="n">
        <f aca="false">BA256*'Dist Horaria'!$L$3</f>
        <v>90.8556228347992</v>
      </c>
      <c r="BG256" s="0" t="n">
        <f aca="false">BA256*'Dist Horaria'!$M$3</f>
        <v>89.8683566891611</v>
      </c>
      <c r="BH256" s="0" t="n">
        <f aca="false">BA256*'Dist Horaria'!$N$3</f>
        <v>93.924314367247</v>
      </c>
      <c r="BI256" s="0" t="n">
        <f aca="false">BA256*'Dist Horaria'!$O$3</f>
        <v>93.924314367247</v>
      </c>
      <c r="BJ256" s="0" t="n">
        <f aca="false">BA256*'Dist Horaria'!$P$3</f>
        <v>124.265037202888</v>
      </c>
      <c r="BK256" s="0" t="n">
        <f aca="false">BA256*'Dist Horaria'!$Q$3</f>
        <v>137.408454599348</v>
      </c>
      <c r="BL256" s="0" t="n">
        <f aca="false">BA256*'Dist Horaria'!$R$3</f>
        <v>146.967303614955</v>
      </c>
      <c r="BM256" s="0" t="n">
        <f aca="false">BA256*'Dist Horaria'!$S$3</f>
        <v>151.746728122758</v>
      </c>
      <c r="BN256" s="0" t="n">
        <f aca="false">BA256*'Dist Horaria'!$T$3</f>
        <v>152.941584249709</v>
      </c>
      <c r="BO256" s="0" t="n">
        <f aca="false">BA256*'Dist Horaria'!$U$3</f>
        <v>151.746728122758</v>
      </c>
      <c r="BP256" s="0" t="n">
        <f aca="false">BA256*'Dist Horaria'!$V$3</f>
        <v>149.357015868856</v>
      </c>
      <c r="BQ256" s="0" t="n">
        <f aca="false">BA256*'Dist Horaria'!$W$3</f>
        <v>145.772447488004</v>
      </c>
      <c r="BR256" s="0" t="n">
        <f aca="false">BA256*'Dist Horaria'!$X$3</f>
        <v>142.947379763037</v>
      </c>
      <c r="BS256" s="0" t="n">
        <f aca="false">BA256*'Dist Horaria'!$Y$3</f>
        <v>139.686956567005</v>
      </c>
      <c r="BT256" s="0" t="n">
        <f aca="false">BA256*'Dist Horaria'!$Z$3</f>
        <v>121.940153985951</v>
      </c>
      <c r="BU256" s="0" t="n">
        <f aca="false">BA256*'Dist Horaria'!$AA$3</f>
        <v>115.958121840243</v>
      </c>
      <c r="BV256" s="0" t="n">
        <f aca="false">BA256*'Dist Horaria'!$AB$3</f>
        <v>103.210477292218</v>
      </c>
      <c r="BW256" s="0" t="n">
        <f aca="false">BA256*'Dist Horaria'!$AC$3</f>
        <v>111.862137967538</v>
      </c>
      <c r="BX256" s="0" t="n">
        <f aca="false">BA256*'Dist Horaria'!$AD$3</f>
        <v>108.910143679359</v>
      </c>
      <c r="BY256" s="0" t="n">
        <f aca="false">BA256*'Dist Horaria'!$AE$3</f>
        <v>105.78710603659</v>
      </c>
      <c r="BZ256" s="0" t="n">
        <f aca="false">AN256*1000000</f>
        <v>16467.3887390992</v>
      </c>
      <c r="CA256" s="0" t="n">
        <f aca="false">BZ256*'Dist Horaria'!$H$6</f>
        <v>411.68471847748</v>
      </c>
      <c r="CB256" s="0" t="n">
        <f aca="false">BZ256*'Dist Horaria'!$I$6</f>
        <v>411.68471847748</v>
      </c>
      <c r="CC256" s="0" t="n">
        <f aca="false">BZ256*'Dist Horaria'!$J$6</f>
        <v>411.68471847748</v>
      </c>
      <c r="CD256" s="0" t="n">
        <f aca="false">BZ256*'Dist Horaria'!$K$6</f>
        <v>411.68471847748</v>
      </c>
      <c r="CE256" s="0" t="n">
        <f aca="false">BZ256*'Dist Horaria'!$L$6</f>
        <v>411.68471847748</v>
      </c>
      <c r="CF256" s="0" t="n">
        <f aca="false">BZ256*'Dist Horaria'!$M$6</f>
        <v>1097.82591593995</v>
      </c>
      <c r="CG256" s="0" t="n">
        <f aca="false">BZ256*'Dist Horaria'!$N$6</f>
        <v>1097.82591593995</v>
      </c>
      <c r="CH256" s="0" t="n">
        <f aca="false">BZ256*'Dist Horaria'!$O$6</f>
        <v>1097.82591593995</v>
      </c>
      <c r="CI256" s="0" t="n">
        <f aca="false">BZ256*'Dist Horaria'!$P$6</f>
        <v>720.44825733559</v>
      </c>
      <c r="CJ256" s="0" t="n">
        <f aca="false">BZ256*'Dist Horaria'!$Q$6</f>
        <v>720.44825733559</v>
      </c>
      <c r="CK256" s="0" t="n">
        <f aca="false">BZ256*'Dist Horaria'!$R$6</f>
        <v>720.44825733559</v>
      </c>
      <c r="CL256" s="0" t="n">
        <f aca="false">BZ256*'Dist Horaria'!$S$6</f>
        <v>720.44825733559</v>
      </c>
      <c r="CM256" s="0" t="n">
        <f aca="false">BZ256*'Dist Horaria'!$T$6</f>
        <v>720.44825733559</v>
      </c>
      <c r="CN256" s="0" t="n">
        <f aca="false">BZ256*'Dist Horaria'!$U$6</f>
        <v>720.44825733559</v>
      </c>
      <c r="CO256" s="0" t="n">
        <f aca="false">BZ256*'Dist Horaria'!$V$6</f>
        <v>720.44825733559</v>
      </c>
      <c r="CP256" s="0" t="n">
        <f aca="false">BZ256*'Dist Horaria'!$W$6</f>
        <v>720.44825733559</v>
      </c>
      <c r="CQ256" s="0" t="n">
        <f aca="false">BZ256*'Dist Horaria'!$X$6</f>
        <v>1097.82591593995</v>
      </c>
      <c r="CR256" s="0" t="n">
        <f aca="false">BZ256*'Dist Horaria'!$Y$6</f>
        <v>1097.82591593995</v>
      </c>
      <c r="CS256" s="0" t="n">
        <f aca="false">BZ256*'Dist Horaria'!$Z$6</f>
        <v>1097.82591593995</v>
      </c>
      <c r="CT256" s="0" t="n">
        <f aca="false">BZ256*'Dist Horaria'!$AA$6</f>
        <v>411.68471847748</v>
      </c>
      <c r="CU256" s="0" t="n">
        <f aca="false">BZ256*'Dist Horaria'!$AB$6</f>
        <v>411.68471847748</v>
      </c>
      <c r="CV256" s="0" t="n">
        <f aca="false">BZ256*'Dist Horaria'!$AC$6</f>
        <v>411.68471847748</v>
      </c>
      <c r="CW256" s="0" t="n">
        <f aca="false">BZ256*'Dist Horaria'!$AD$6</f>
        <v>411.68471847748</v>
      </c>
      <c r="CX256" s="0" t="n">
        <f aca="false">BZ256*'Dist Horaria'!$AE$6</f>
        <v>411.68471847748</v>
      </c>
      <c r="CY256" s="0" t="n">
        <f aca="false">AS256*1000000</f>
        <v>17225.3643881616</v>
      </c>
      <c r="CZ256" s="0" t="n">
        <f aca="false">CY256*'Dist Horaria'!$H$6</f>
        <v>430.63410970404</v>
      </c>
      <c r="DA256" s="0" t="n">
        <f aca="false">CY256*'Dist Horaria'!$I$6</f>
        <v>430.63410970404</v>
      </c>
      <c r="DB256" s="0" t="n">
        <f aca="false">CY256*'Dist Horaria'!$J$6</f>
        <v>430.63410970404</v>
      </c>
      <c r="DC256" s="0" t="n">
        <f aca="false">CY256*'Dist Horaria'!$K$6</f>
        <v>430.63410970404</v>
      </c>
      <c r="DD256" s="0" t="n">
        <f aca="false">CY256*'Dist Horaria'!$L$6</f>
        <v>430.63410970404</v>
      </c>
      <c r="DE256" s="0" t="n">
        <f aca="false">CY256*'Dist Horaria'!$M$6</f>
        <v>1148.35762587744</v>
      </c>
      <c r="DF256" s="0" t="n">
        <f aca="false">CY256*'Dist Horaria'!$N$6</f>
        <v>1148.35762587744</v>
      </c>
      <c r="DG256" s="0" t="n">
        <f aca="false">CY256*'Dist Horaria'!$O$6</f>
        <v>1148.35762587744</v>
      </c>
      <c r="DH256" s="0" t="n">
        <f aca="false">CY256*'Dist Horaria'!$P$6</f>
        <v>753.60969198207</v>
      </c>
      <c r="DI256" s="0" t="n">
        <f aca="false">CY256*'Dist Horaria'!$Q$6</f>
        <v>753.60969198207</v>
      </c>
      <c r="DJ256" s="0" t="n">
        <f aca="false">CY256*'Dist Horaria'!$R$6</f>
        <v>753.60969198207</v>
      </c>
      <c r="DK256" s="0" t="n">
        <f aca="false">CY256*'Dist Horaria'!$S$6</f>
        <v>753.60969198207</v>
      </c>
      <c r="DL256" s="0" t="n">
        <f aca="false">CY256*'Dist Horaria'!$T$6</f>
        <v>753.60969198207</v>
      </c>
      <c r="DM256" s="0" t="n">
        <f aca="false">CY256*'Dist Horaria'!$U$6</f>
        <v>753.60969198207</v>
      </c>
      <c r="DN256" s="0" t="n">
        <f aca="false">CY256*'Dist Horaria'!$V$6</f>
        <v>753.60969198207</v>
      </c>
      <c r="DO256" s="0" t="n">
        <f aca="false">CY256*'Dist Horaria'!$W$6</f>
        <v>753.60969198207</v>
      </c>
      <c r="DP256" s="0" t="n">
        <f aca="false">CY256*'Dist Horaria'!$X$6</f>
        <v>1148.35762587744</v>
      </c>
      <c r="DQ256" s="0" t="n">
        <f aca="false">CY256*'Dist Horaria'!$Y$6</f>
        <v>1148.35762587744</v>
      </c>
      <c r="DR256" s="0" t="n">
        <f aca="false">CY256*'Dist Horaria'!$Z$6</f>
        <v>1148.35762587744</v>
      </c>
      <c r="DS256" s="0" t="n">
        <f aca="false">CY256*'Dist Horaria'!$AA$6</f>
        <v>430.63410970404</v>
      </c>
      <c r="DT256" s="0" t="n">
        <f aca="false">CY256*'Dist Horaria'!$AB$6</f>
        <v>430.63410970404</v>
      </c>
      <c r="DU256" s="0" t="n">
        <f aca="false">CY256*'Dist Horaria'!$AC$6</f>
        <v>430.63410970404</v>
      </c>
      <c r="DV256" s="0" t="n">
        <f aca="false">CY256*'Dist Horaria'!$AD$6</f>
        <v>430.63410970404</v>
      </c>
      <c r="DW256" s="0" t="n">
        <f aca="false">CY256*'Dist Horaria'!$AE$6</f>
        <v>430.63410970404</v>
      </c>
      <c r="DX256" s="0" t="n">
        <f aca="false">AX256*1000000</f>
        <v>998.571848589078</v>
      </c>
      <c r="DY256" s="0" t="n">
        <f aca="false">DX256*'Dist Horaria'!$H$6</f>
        <v>24.964296214727</v>
      </c>
      <c r="DZ256" s="0" t="n">
        <f aca="false">DX256*'Dist Horaria'!$I$6</f>
        <v>24.964296214727</v>
      </c>
      <c r="EA256" s="0" t="n">
        <f aca="false">DX256*'Dist Horaria'!$J$6</f>
        <v>24.964296214727</v>
      </c>
      <c r="EB256" s="0" t="n">
        <f aca="false">DX256*'Dist Horaria'!$K$6</f>
        <v>24.964296214727</v>
      </c>
      <c r="EC256" s="0" t="n">
        <f aca="false">DX256*'Dist Horaria'!$L$6</f>
        <v>24.964296214727</v>
      </c>
      <c r="ED256" s="0" t="n">
        <f aca="false">DX256*'Dist Horaria'!$M$6</f>
        <v>66.5714565726052</v>
      </c>
      <c r="EE256" s="0" t="n">
        <f aca="false">DX256*'Dist Horaria'!$N$6</f>
        <v>66.5714565726052</v>
      </c>
      <c r="EF256" s="0" t="n">
        <f aca="false">DX256*'Dist Horaria'!$O$6</f>
        <v>66.5714565726052</v>
      </c>
      <c r="EG256" s="0" t="n">
        <f aca="false">DX256*'Dist Horaria'!$P$6</f>
        <v>43.6875183757722</v>
      </c>
      <c r="EH256" s="0" t="n">
        <f aca="false">DX256*'Dist Horaria'!$Q$6</f>
        <v>43.6875183757722</v>
      </c>
      <c r="EI256" s="0" t="n">
        <f aca="false">DX256*'Dist Horaria'!$R$6</f>
        <v>43.6875183757722</v>
      </c>
      <c r="EJ256" s="0" t="n">
        <f aca="false">DX256*'Dist Horaria'!$S$6</f>
        <v>43.6875183757722</v>
      </c>
      <c r="EK256" s="0" t="n">
        <f aca="false">DX256*'Dist Horaria'!$T$6</f>
        <v>43.6875183757722</v>
      </c>
      <c r="EL256" s="0" t="n">
        <f aca="false">DX256*'Dist Horaria'!$U$6</f>
        <v>43.6875183757722</v>
      </c>
      <c r="EM256" s="0" t="n">
        <f aca="false">DX256*'Dist Horaria'!$V$6</f>
        <v>43.6875183757722</v>
      </c>
      <c r="EN256" s="0" t="n">
        <f aca="false">DX256*'Dist Horaria'!$W$6</f>
        <v>43.6875183757722</v>
      </c>
      <c r="EO256" s="0" t="n">
        <f aca="false">DX256*'Dist Horaria'!$X$6</f>
        <v>66.5714565726052</v>
      </c>
      <c r="EP256" s="0" t="n">
        <f aca="false">DX256*'Dist Horaria'!$Y$6</f>
        <v>66.5714565726052</v>
      </c>
      <c r="EQ256" s="0" t="n">
        <f aca="false">DX256*'Dist Horaria'!$Z$6</f>
        <v>66.5714565726052</v>
      </c>
      <c r="ER256" s="0" t="n">
        <f aca="false">DX256*'Dist Horaria'!$AA$6</f>
        <v>24.964296214727</v>
      </c>
      <c r="ES256" s="0" t="n">
        <f aca="false">DX256*'Dist Horaria'!$AB$6</f>
        <v>24.964296214727</v>
      </c>
      <c r="ET256" s="0" t="n">
        <f aca="false">DX256*'Dist Horaria'!$AC$6</f>
        <v>24.964296214727</v>
      </c>
      <c r="EU256" s="0" t="n">
        <f aca="false">DX256*'Dist Horaria'!$AD$6</f>
        <v>24.964296214727</v>
      </c>
      <c r="EV256" s="0" t="n">
        <f aca="false">DX256*'Dist Horaria'!$AE$6</f>
        <v>24.964296214727</v>
      </c>
      <c r="EW256" s="0" t="n">
        <f aca="false">BB256+CA256+CZ256+DY256</f>
        <v>967.040287887413</v>
      </c>
      <c r="EX256" s="0" t="n">
        <f aca="false">BC256+CB256+DA256+DZ256</f>
        <v>964.37169037138</v>
      </c>
      <c r="EY256" s="0" t="n">
        <f aca="false">BD256+CC256+DB256+EA256</f>
        <v>961.852862301486</v>
      </c>
      <c r="EZ256" s="0" t="n">
        <f aca="false">BE256+CD256+DC256+EB256</f>
        <v>959.706919162135</v>
      </c>
      <c r="FA256" s="0" t="n">
        <f aca="false">BF256+CE256+DD256+EC256</f>
        <v>958.138747231046</v>
      </c>
      <c r="FB256" s="0" t="n">
        <f aca="false">BG256+CF256+DE256+ED256</f>
        <v>2402.62335507915</v>
      </c>
      <c r="FC256" s="0" t="n">
        <f aca="false">BH256+CG256+DF256+EE256</f>
        <v>2406.67931275724</v>
      </c>
      <c r="FD256" s="0" t="n">
        <f aca="false">BI256+CH256+DG256+EF256</f>
        <v>2406.67931275724</v>
      </c>
      <c r="FE256" s="0" t="n">
        <f aca="false">BJ256+CI256+DH256+EG256</f>
        <v>1642.01050489632</v>
      </c>
      <c r="FF256" s="0" t="n">
        <f aca="false">BK256+CJ256+DI256+EH256</f>
        <v>1655.15392229278</v>
      </c>
      <c r="FG256" s="0" t="n">
        <f aca="false">BL256+CK256+DJ256+EI256</f>
        <v>1664.71277130839</v>
      </c>
      <c r="FH256" s="0" t="n">
        <f aca="false">BM256+CL256+DK256+EJ256</f>
        <v>1669.49219581619</v>
      </c>
      <c r="FI256" s="0" t="n">
        <f aca="false">BN256+CM256+DL256+EK256</f>
        <v>1670.68705194314</v>
      </c>
      <c r="FJ256" s="0" t="n">
        <f aca="false">BO256+CN256+DM256+EL256</f>
        <v>1669.49219581619</v>
      </c>
      <c r="FK256" s="0" t="n">
        <f aca="false">BP256+CO256+DN256+EM256</f>
        <v>1667.10248356229</v>
      </c>
      <c r="FL256" s="0" t="n">
        <f aca="false">BQ256+CP256+DO256+EN256</f>
        <v>1663.51791518144</v>
      </c>
      <c r="FM256" s="0" t="n">
        <f aca="false">BR256+CQ256+DP256+EO256</f>
        <v>2455.70237815303</v>
      </c>
      <c r="FN256" s="0" t="n">
        <f aca="false">BS256+CR256+DQ256+EP256</f>
        <v>2452.441954957</v>
      </c>
      <c r="FO256" s="0" t="n">
        <f aca="false">BT256+CS256+DR256+EQ256</f>
        <v>2434.69515237594</v>
      </c>
      <c r="FP256" s="0" t="n">
        <f aca="false">BU256+CT256+DS256+ER256</f>
        <v>983.241246236491</v>
      </c>
      <c r="FQ256" s="0" t="n">
        <f aca="false">BV256+CU256+DT256+ES256</f>
        <v>970.493601688465</v>
      </c>
      <c r="FR256" s="0" t="n">
        <f aca="false">BW256+CV256+DU256+ET256</f>
        <v>979.145262363786</v>
      </c>
      <c r="FS256" s="0" t="n">
        <f aca="false">BX256+CW256+DV256+EU256</f>
        <v>976.193268075606</v>
      </c>
      <c r="FT256" s="0" t="n">
        <f aca="false">BY256+CX256+DW256+EV256</f>
        <v>973.070230432837</v>
      </c>
      <c r="FU256" s="0" t="n">
        <f aca="false">AM256*'Dist Horaria'!$H$10</f>
        <v>0.5424637097404</v>
      </c>
      <c r="FV256" s="0" t="n">
        <f aca="false">AM256*'Dist Horaria'!$I$10</f>
        <v>0.507686164384185</v>
      </c>
      <c r="FW256" s="0" t="n">
        <f aca="false">AM256*'Dist Horaria'!$J$10</f>
        <v>0.505488344636039</v>
      </c>
      <c r="FX256" s="0" t="n">
        <f aca="false">AM256*'Dist Horaria'!$K$10</f>
        <v>0.490950673554258</v>
      </c>
      <c r="FY256" s="0" t="n">
        <f aca="false">AM256*'Dist Horaria'!$L$10</f>
        <v>0.491147144186574</v>
      </c>
      <c r="FZ256" s="0" t="n">
        <f aca="false">AM256*'Dist Horaria'!$M$10</f>
        <v>0.525547656280912</v>
      </c>
      <c r="GA256" s="0" t="n">
        <f aca="false">AM256*'Dist Horaria'!$N$10</f>
        <v>0.497189805831351</v>
      </c>
      <c r="GB256" s="0" t="n">
        <f aca="false">AM256*'Dist Horaria'!$O$10</f>
        <v>0.488703702156573</v>
      </c>
      <c r="GC256" s="0" t="n">
        <f aca="false">AM256*'Dist Horaria'!$P$10</f>
        <v>0.496287264615217</v>
      </c>
      <c r="GD256" s="0" t="n">
        <f aca="false">AM256*'Dist Horaria'!$Q$10</f>
        <v>0.449123231643786</v>
      </c>
      <c r="GE256" s="0" t="n">
        <f aca="false">AM256*'Dist Horaria'!$R$10</f>
        <v>0.547997791177442</v>
      </c>
      <c r="GF256" s="0" t="n">
        <f aca="false">AM256*'Dist Horaria'!$S$10</f>
        <v>0.46801140156447</v>
      </c>
      <c r="GG256" s="0" t="n">
        <f aca="false">AR256*'Dist Horaria'!$H$10</f>
        <v>0.567432712962327</v>
      </c>
      <c r="GH256" s="0" t="n">
        <f aca="false">AR256*'Dist Horaria'!$I$10</f>
        <v>0.531054395745326</v>
      </c>
      <c r="GI256" s="0" t="n">
        <f aca="false">AR256*'Dist Horaria'!$J$10</f>
        <v>0.528755412790521</v>
      </c>
      <c r="GJ256" s="0" t="n">
        <f aca="false">AR256*'Dist Horaria'!$K$10</f>
        <v>0.513548588824294</v>
      </c>
      <c r="GK256" s="0" t="n">
        <f aca="false">AR256*'Dist Horaria'!$L$10</f>
        <v>0.513754102782022</v>
      </c>
      <c r="GL256" s="0" t="n">
        <f aca="false">AR256*'Dist Horaria'!$M$10</f>
        <v>0.549738032314055</v>
      </c>
      <c r="GM256" s="0" t="n">
        <f aca="false">AR256*'Dist Horaria'!$N$10</f>
        <v>0.520074901443835</v>
      </c>
      <c r="GN256" s="0" t="n">
        <f aca="false">AR256*'Dist Horaria'!$O$10</f>
        <v>0.51119819182401</v>
      </c>
      <c r="GO256" s="0" t="n">
        <f aca="false">AR256*'Dist Horaria'!$P$10</f>
        <v>0.519130817256017</v>
      </c>
      <c r="GP256" s="0" t="n">
        <f aca="false">AR256*'Dist Horaria'!$Q$10</f>
        <v>0.469795876129668</v>
      </c>
      <c r="GQ256" s="0" t="n">
        <f aca="false">AR256*'Dist Horaria'!$R$10</f>
        <v>0.573221522033219</v>
      </c>
      <c r="GR256" s="0" t="n">
        <f aca="false">AR256*'Dist Horaria'!$S$10</f>
        <v>0.489553447573693</v>
      </c>
      <c r="GS256" s="0" t="n">
        <f aca="false">AW256*'Dist Horaria'!$H$10</f>
        <v>0.0328946500268015</v>
      </c>
      <c r="GT256" s="0" t="n">
        <f aca="false">AW256*'Dist Horaria'!$I$10</f>
        <v>0.0307857620721928</v>
      </c>
      <c r="GU256" s="0" t="n">
        <f aca="false">AW256*'Dist Horaria'!$J$10</f>
        <v>0.0306524876980012</v>
      </c>
      <c r="GV256" s="0" t="n">
        <f aca="false">AW256*'Dist Horaria'!$K$10</f>
        <v>0.0297709326854663</v>
      </c>
      <c r="GW256" s="0" t="n">
        <f aca="false">AW256*'Dist Horaria'!$L$10</f>
        <v>0.0297828465380882</v>
      </c>
      <c r="GX256" s="0" t="n">
        <f aca="false">AW256*'Dist Horaria'!$M$10</f>
        <v>0.0318688714384959</v>
      </c>
      <c r="GY256" s="0" t="n">
        <f aca="false">AW256*'Dist Horaria'!$N$10</f>
        <v>0.030149269648918</v>
      </c>
      <c r="GZ256" s="0" t="n">
        <f aca="false">AW256*'Dist Horaria'!$O$10</f>
        <v>0.0296346777868991</v>
      </c>
      <c r="HA256" s="0" t="n">
        <f aca="false">AW256*'Dist Horaria'!$P$10</f>
        <v>0.0300945401307836</v>
      </c>
      <c r="HB256" s="0" t="n">
        <f aca="false">AW256*'Dist Horaria'!$Q$10</f>
        <v>0.0272345435437489</v>
      </c>
      <c r="HC256" s="0" t="n">
        <f aca="false">AW256*'Dist Horaria'!$R$10</f>
        <v>0.033230233161346</v>
      </c>
      <c r="HD256" s="0" t="n">
        <f aca="false">AW256*'Dist Horaria'!$S$10</f>
        <v>0.0283799100042721</v>
      </c>
    </row>
    <row r="257" customFormat="false" ht="13.8" hidden="false" customHeight="false" outlineLevel="0" collapsed="false">
      <c r="A257" s="0" t="n">
        <v>4.593065</v>
      </c>
      <c r="B257" s="0" t="n">
        <v>-74.16918</v>
      </c>
      <c r="C257" s="0" t="n">
        <v>21</v>
      </c>
      <c r="D257" s="0" t="n">
        <v>23</v>
      </c>
      <c r="E257" s="0" t="n">
        <v>1791</v>
      </c>
      <c r="G257" s="0" t="s">
        <v>261</v>
      </c>
      <c r="I257" s="0" t="s">
        <v>1334</v>
      </c>
      <c r="J257" s="0" t="s">
        <v>1335</v>
      </c>
      <c r="K257" s="0" t="s">
        <v>1336</v>
      </c>
      <c r="L257" s="0" t="s">
        <v>1337</v>
      </c>
      <c r="S257" s="0" t="n">
        <v>365</v>
      </c>
      <c r="V257" s="0" t="n">
        <v>100296.971194954</v>
      </c>
      <c r="W257" s="0" t="n">
        <f aca="false">V257*12</f>
        <v>1203563.65433945</v>
      </c>
      <c r="X257" s="0" t="n">
        <v>1</v>
      </c>
      <c r="Z257" s="0" t="n">
        <v>19372</v>
      </c>
      <c r="AB257" s="0" t="n">
        <v>0.005</v>
      </c>
      <c r="AC257" s="0" t="n">
        <v>0</v>
      </c>
      <c r="AD257" s="0" t="n">
        <v>2303.72181855244</v>
      </c>
      <c r="AE257" s="0" t="n">
        <f aca="false">AD257/2204.59</f>
        <v>1.044966101884</v>
      </c>
      <c r="AF257" s="0" t="n">
        <f aca="false">AE257/S257</f>
        <v>0.00286292082707944</v>
      </c>
      <c r="AG257" s="0" t="n">
        <f aca="false">AE257*EXP(AB257*AC257)</f>
        <v>1.044966101884</v>
      </c>
      <c r="AH257" s="0" t="n">
        <f aca="false">AG257/S257</f>
        <v>0.00286292082707944</v>
      </c>
      <c r="AI257" s="0" t="s">
        <v>90</v>
      </c>
      <c r="AJ257" s="0" t="n">
        <f aca="false">IF(AI257="A",'FE DISTRIBUCIÓN'!$C$2,'FE DISTRIBUCIÓN'!$C$3)</f>
        <v>4.994E-006</v>
      </c>
      <c r="AK257" s="0" t="n">
        <f aca="false">W257*AJ257</f>
        <v>6.01059688977121</v>
      </c>
      <c r="AL257" s="0" t="n">
        <f aca="false">AK257/365</f>
        <v>0.0164673887390992</v>
      </c>
      <c r="AM257" s="0" t="n">
        <f aca="false">AK257*EXP(AB257*AC257)</f>
        <v>6.01059688977121</v>
      </c>
      <c r="AN257" s="0" t="n">
        <f aca="false">AM257/365</f>
        <v>0.0164673887390992</v>
      </c>
      <c r="AO257" s="0" t="n">
        <v>5.223868284E-006</v>
      </c>
      <c r="AP257" s="0" t="n">
        <f aca="false">AO257*W257</f>
        <v>6.28725800167899</v>
      </c>
      <c r="AQ257" s="0" t="n">
        <f aca="false">AP257/365</f>
        <v>0.0172253643881616</v>
      </c>
      <c r="AR257" s="0" t="n">
        <f aca="false">AP257*EXP(AB257*AC257)</f>
        <v>6.28725800167899</v>
      </c>
      <c r="AS257" s="0" t="n">
        <f aca="false">AR257/365</f>
        <v>0.0172253643881616</v>
      </c>
      <c r="AT257" s="0" t="n">
        <v>3.02832944E-007</v>
      </c>
      <c r="AU257" s="0" t="n">
        <f aca="false">AT257*W257</f>
        <v>0.364478724735014</v>
      </c>
      <c r="AV257" s="0" t="n">
        <f aca="false">AU257/365</f>
        <v>0.000998571848589078</v>
      </c>
      <c r="AW257" s="0" t="n">
        <f aca="false">AU257*EXP(AB257*AC257)</f>
        <v>0.364478724735014</v>
      </c>
      <c r="AX257" s="0" t="n">
        <f aca="false">AW257/365</f>
        <v>0.000998571848589078</v>
      </c>
      <c r="AY257" s="0" t="n">
        <f aca="false">AW257+AR257+AM257+AG257</f>
        <v>13.7072997180692</v>
      </c>
      <c r="AZ257" s="0" t="n">
        <f aca="false">AH257+AN257+AS257+AX257</f>
        <v>0.0375542458029293</v>
      </c>
      <c r="BA257" s="0" t="n">
        <f aca="false">AH257*1000000</f>
        <v>2862.92082707944</v>
      </c>
      <c r="BB257" s="0" t="n">
        <f aca="false">BA257*'Dist Horaria'!$H$3</f>
        <v>99.7571634911662</v>
      </c>
      <c r="BC257" s="0" t="n">
        <f aca="false">BA257*'Dist Horaria'!$I$3</f>
        <v>97.0885659751323</v>
      </c>
      <c r="BD257" s="0" t="n">
        <f aca="false">BA257*'Dist Horaria'!$J$3</f>
        <v>94.569737905239</v>
      </c>
      <c r="BE257" s="0" t="n">
        <f aca="false">BA257*'Dist Horaria'!$K$3</f>
        <v>92.4237947658879</v>
      </c>
      <c r="BF257" s="0" t="n">
        <f aca="false">BA257*'Dist Horaria'!$L$3</f>
        <v>90.8556228347992</v>
      </c>
      <c r="BG257" s="0" t="n">
        <f aca="false">BA257*'Dist Horaria'!$M$3</f>
        <v>89.8683566891611</v>
      </c>
      <c r="BH257" s="0" t="n">
        <f aca="false">BA257*'Dist Horaria'!$N$3</f>
        <v>93.924314367247</v>
      </c>
      <c r="BI257" s="0" t="n">
        <f aca="false">BA257*'Dist Horaria'!$O$3</f>
        <v>93.924314367247</v>
      </c>
      <c r="BJ257" s="0" t="n">
        <f aca="false">BA257*'Dist Horaria'!$P$3</f>
        <v>124.265037202888</v>
      </c>
      <c r="BK257" s="0" t="n">
        <f aca="false">BA257*'Dist Horaria'!$Q$3</f>
        <v>137.408454599348</v>
      </c>
      <c r="BL257" s="0" t="n">
        <f aca="false">BA257*'Dist Horaria'!$R$3</f>
        <v>146.967303614955</v>
      </c>
      <c r="BM257" s="0" t="n">
        <f aca="false">BA257*'Dist Horaria'!$S$3</f>
        <v>151.746728122758</v>
      </c>
      <c r="BN257" s="0" t="n">
        <f aca="false">BA257*'Dist Horaria'!$T$3</f>
        <v>152.941584249709</v>
      </c>
      <c r="BO257" s="0" t="n">
        <f aca="false">BA257*'Dist Horaria'!$U$3</f>
        <v>151.746728122758</v>
      </c>
      <c r="BP257" s="0" t="n">
        <f aca="false">BA257*'Dist Horaria'!$V$3</f>
        <v>149.357015868856</v>
      </c>
      <c r="BQ257" s="0" t="n">
        <f aca="false">BA257*'Dist Horaria'!$W$3</f>
        <v>145.772447488004</v>
      </c>
      <c r="BR257" s="0" t="n">
        <f aca="false">BA257*'Dist Horaria'!$X$3</f>
        <v>142.947379763037</v>
      </c>
      <c r="BS257" s="0" t="n">
        <f aca="false">BA257*'Dist Horaria'!$Y$3</f>
        <v>139.686956567005</v>
      </c>
      <c r="BT257" s="0" t="n">
        <f aca="false">BA257*'Dist Horaria'!$Z$3</f>
        <v>121.940153985951</v>
      </c>
      <c r="BU257" s="0" t="n">
        <f aca="false">BA257*'Dist Horaria'!$AA$3</f>
        <v>115.958121840243</v>
      </c>
      <c r="BV257" s="0" t="n">
        <f aca="false">BA257*'Dist Horaria'!$AB$3</f>
        <v>103.210477292218</v>
      </c>
      <c r="BW257" s="0" t="n">
        <f aca="false">BA257*'Dist Horaria'!$AC$3</f>
        <v>111.862137967538</v>
      </c>
      <c r="BX257" s="0" t="n">
        <f aca="false">BA257*'Dist Horaria'!$AD$3</f>
        <v>108.910143679359</v>
      </c>
      <c r="BY257" s="0" t="n">
        <f aca="false">BA257*'Dist Horaria'!$AE$3</f>
        <v>105.78710603659</v>
      </c>
      <c r="BZ257" s="0" t="n">
        <f aca="false">AN257*1000000</f>
        <v>16467.3887390992</v>
      </c>
      <c r="CA257" s="0" t="n">
        <f aca="false">BZ257*'Dist Horaria'!$H$6</f>
        <v>411.68471847748</v>
      </c>
      <c r="CB257" s="0" t="n">
        <f aca="false">BZ257*'Dist Horaria'!$I$6</f>
        <v>411.68471847748</v>
      </c>
      <c r="CC257" s="0" t="n">
        <f aca="false">BZ257*'Dist Horaria'!$J$6</f>
        <v>411.68471847748</v>
      </c>
      <c r="CD257" s="0" t="n">
        <f aca="false">BZ257*'Dist Horaria'!$K$6</f>
        <v>411.68471847748</v>
      </c>
      <c r="CE257" s="0" t="n">
        <f aca="false">BZ257*'Dist Horaria'!$L$6</f>
        <v>411.68471847748</v>
      </c>
      <c r="CF257" s="0" t="n">
        <f aca="false">BZ257*'Dist Horaria'!$M$6</f>
        <v>1097.82591593995</v>
      </c>
      <c r="CG257" s="0" t="n">
        <f aca="false">BZ257*'Dist Horaria'!$N$6</f>
        <v>1097.82591593995</v>
      </c>
      <c r="CH257" s="0" t="n">
        <f aca="false">BZ257*'Dist Horaria'!$O$6</f>
        <v>1097.82591593995</v>
      </c>
      <c r="CI257" s="0" t="n">
        <f aca="false">BZ257*'Dist Horaria'!$P$6</f>
        <v>720.44825733559</v>
      </c>
      <c r="CJ257" s="0" t="n">
        <f aca="false">BZ257*'Dist Horaria'!$Q$6</f>
        <v>720.44825733559</v>
      </c>
      <c r="CK257" s="0" t="n">
        <f aca="false">BZ257*'Dist Horaria'!$R$6</f>
        <v>720.44825733559</v>
      </c>
      <c r="CL257" s="0" t="n">
        <f aca="false">BZ257*'Dist Horaria'!$S$6</f>
        <v>720.44825733559</v>
      </c>
      <c r="CM257" s="0" t="n">
        <f aca="false">BZ257*'Dist Horaria'!$T$6</f>
        <v>720.44825733559</v>
      </c>
      <c r="CN257" s="0" t="n">
        <f aca="false">BZ257*'Dist Horaria'!$U$6</f>
        <v>720.44825733559</v>
      </c>
      <c r="CO257" s="0" t="n">
        <f aca="false">BZ257*'Dist Horaria'!$V$6</f>
        <v>720.44825733559</v>
      </c>
      <c r="CP257" s="0" t="n">
        <f aca="false">BZ257*'Dist Horaria'!$W$6</f>
        <v>720.44825733559</v>
      </c>
      <c r="CQ257" s="0" t="n">
        <f aca="false">BZ257*'Dist Horaria'!$X$6</f>
        <v>1097.82591593995</v>
      </c>
      <c r="CR257" s="0" t="n">
        <f aca="false">BZ257*'Dist Horaria'!$Y$6</f>
        <v>1097.82591593995</v>
      </c>
      <c r="CS257" s="0" t="n">
        <f aca="false">BZ257*'Dist Horaria'!$Z$6</f>
        <v>1097.82591593995</v>
      </c>
      <c r="CT257" s="0" t="n">
        <f aca="false">BZ257*'Dist Horaria'!$AA$6</f>
        <v>411.68471847748</v>
      </c>
      <c r="CU257" s="0" t="n">
        <f aca="false">BZ257*'Dist Horaria'!$AB$6</f>
        <v>411.68471847748</v>
      </c>
      <c r="CV257" s="0" t="n">
        <f aca="false">BZ257*'Dist Horaria'!$AC$6</f>
        <v>411.68471847748</v>
      </c>
      <c r="CW257" s="0" t="n">
        <f aca="false">BZ257*'Dist Horaria'!$AD$6</f>
        <v>411.68471847748</v>
      </c>
      <c r="CX257" s="0" t="n">
        <f aca="false">BZ257*'Dist Horaria'!$AE$6</f>
        <v>411.68471847748</v>
      </c>
      <c r="CY257" s="0" t="n">
        <f aca="false">AS257*1000000</f>
        <v>17225.3643881616</v>
      </c>
      <c r="CZ257" s="0" t="n">
        <f aca="false">CY257*'Dist Horaria'!$H$6</f>
        <v>430.63410970404</v>
      </c>
      <c r="DA257" s="0" t="n">
        <f aca="false">CY257*'Dist Horaria'!$I$6</f>
        <v>430.63410970404</v>
      </c>
      <c r="DB257" s="0" t="n">
        <f aca="false">CY257*'Dist Horaria'!$J$6</f>
        <v>430.63410970404</v>
      </c>
      <c r="DC257" s="0" t="n">
        <f aca="false">CY257*'Dist Horaria'!$K$6</f>
        <v>430.63410970404</v>
      </c>
      <c r="DD257" s="0" t="n">
        <f aca="false">CY257*'Dist Horaria'!$L$6</f>
        <v>430.63410970404</v>
      </c>
      <c r="DE257" s="0" t="n">
        <f aca="false">CY257*'Dist Horaria'!$M$6</f>
        <v>1148.35762587744</v>
      </c>
      <c r="DF257" s="0" t="n">
        <f aca="false">CY257*'Dist Horaria'!$N$6</f>
        <v>1148.35762587744</v>
      </c>
      <c r="DG257" s="0" t="n">
        <f aca="false">CY257*'Dist Horaria'!$O$6</f>
        <v>1148.35762587744</v>
      </c>
      <c r="DH257" s="0" t="n">
        <f aca="false">CY257*'Dist Horaria'!$P$6</f>
        <v>753.60969198207</v>
      </c>
      <c r="DI257" s="0" t="n">
        <f aca="false">CY257*'Dist Horaria'!$Q$6</f>
        <v>753.60969198207</v>
      </c>
      <c r="DJ257" s="0" t="n">
        <f aca="false">CY257*'Dist Horaria'!$R$6</f>
        <v>753.60969198207</v>
      </c>
      <c r="DK257" s="0" t="n">
        <f aca="false">CY257*'Dist Horaria'!$S$6</f>
        <v>753.60969198207</v>
      </c>
      <c r="DL257" s="0" t="n">
        <f aca="false">CY257*'Dist Horaria'!$T$6</f>
        <v>753.60969198207</v>
      </c>
      <c r="DM257" s="0" t="n">
        <f aca="false">CY257*'Dist Horaria'!$U$6</f>
        <v>753.60969198207</v>
      </c>
      <c r="DN257" s="0" t="n">
        <f aca="false">CY257*'Dist Horaria'!$V$6</f>
        <v>753.60969198207</v>
      </c>
      <c r="DO257" s="0" t="n">
        <f aca="false">CY257*'Dist Horaria'!$W$6</f>
        <v>753.60969198207</v>
      </c>
      <c r="DP257" s="0" t="n">
        <f aca="false">CY257*'Dist Horaria'!$X$6</f>
        <v>1148.35762587744</v>
      </c>
      <c r="DQ257" s="0" t="n">
        <f aca="false">CY257*'Dist Horaria'!$Y$6</f>
        <v>1148.35762587744</v>
      </c>
      <c r="DR257" s="0" t="n">
        <f aca="false">CY257*'Dist Horaria'!$Z$6</f>
        <v>1148.35762587744</v>
      </c>
      <c r="DS257" s="0" t="n">
        <f aca="false">CY257*'Dist Horaria'!$AA$6</f>
        <v>430.63410970404</v>
      </c>
      <c r="DT257" s="0" t="n">
        <f aca="false">CY257*'Dist Horaria'!$AB$6</f>
        <v>430.63410970404</v>
      </c>
      <c r="DU257" s="0" t="n">
        <f aca="false">CY257*'Dist Horaria'!$AC$6</f>
        <v>430.63410970404</v>
      </c>
      <c r="DV257" s="0" t="n">
        <f aca="false">CY257*'Dist Horaria'!$AD$6</f>
        <v>430.63410970404</v>
      </c>
      <c r="DW257" s="0" t="n">
        <f aca="false">CY257*'Dist Horaria'!$AE$6</f>
        <v>430.63410970404</v>
      </c>
      <c r="DX257" s="0" t="n">
        <f aca="false">AX257*1000000</f>
        <v>998.571848589078</v>
      </c>
      <c r="DY257" s="0" t="n">
        <f aca="false">DX257*'Dist Horaria'!$H$6</f>
        <v>24.964296214727</v>
      </c>
      <c r="DZ257" s="0" t="n">
        <f aca="false">DX257*'Dist Horaria'!$I$6</f>
        <v>24.964296214727</v>
      </c>
      <c r="EA257" s="0" t="n">
        <f aca="false">DX257*'Dist Horaria'!$J$6</f>
        <v>24.964296214727</v>
      </c>
      <c r="EB257" s="0" t="n">
        <f aca="false">DX257*'Dist Horaria'!$K$6</f>
        <v>24.964296214727</v>
      </c>
      <c r="EC257" s="0" t="n">
        <f aca="false">DX257*'Dist Horaria'!$L$6</f>
        <v>24.964296214727</v>
      </c>
      <c r="ED257" s="0" t="n">
        <f aca="false">DX257*'Dist Horaria'!$M$6</f>
        <v>66.5714565726052</v>
      </c>
      <c r="EE257" s="0" t="n">
        <f aca="false">DX257*'Dist Horaria'!$N$6</f>
        <v>66.5714565726052</v>
      </c>
      <c r="EF257" s="0" t="n">
        <f aca="false">DX257*'Dist Horaria'!$O$6</f>
        <v>66.5714565726052</v>
      </c>
      <c r="EG257" s="0" t="n">
        <f aca="false">DX257*'Dist Horaria'!$P$6</f>
        <v>43.6875183757722</v>
      </c>
      <c r="EH257" s="0" t="n">
        <f aca="false">DX257*'Dist Horaria'!$Q$6</f>
        <v>43.6875183757722</v>
      </c>
      <c r="EI257" s="0" t="n">
        <f aca="false">DX257*'Dist Horaria'!$R$6</f>
        <v>43.6875183757722</v>
      </c>
      <c r="EJ257" s="0" t="n">
        <f aca="false">DX257*'Dist Horaria'!$S$6</f>
        <v>43.6875183757722</v>
      </c>
      <c r="EK257" s="0" t="n">
        <f aca="false">DX257*'Dist Horaria'!$T$6</f>
        <v>43.6875183757722</v>
      </c>
      <c r="EL257" s="0" t="n">
        <f aca="false">DX257*'Dist Horaria'!$U$6</f>
        <v>43.6875183757722</v>
      </c>
      <c r="EM257" s="0" t="n">
        <f aca="false">DX257*'Dist Horaria'!$V$6</f>
        <v>43.6875183757722</v>
      </c>
      <c r="EN257" s="0" t="n">
        <f aca="false">DX257*'Dist Horaria'!$W$6</f>
        <v>43.6875183757722</v>
      </c>
      <c r="EO257" s="0" t="n">
        <f aca="false">DX257*'Dist Horaria'!$X$6</f>
        <v>66.5714565726052</v>
      </c>
      <c r="EP257" s="0" t="n">
        <f aca="false">DX257*'Dist Horaria'!$Y$6</f>
        <v>66.5714565726052</v>
      </c>
      <c r="EQ257" s="0" t="n">
        <f aca="false">DX257*'Dist Horaria'!$Z$6</f>
        <v>66.5714565726052</v>
      </c>
      <c r="ER257" s="0" t="n">
        <f aca="false">DX257*'Dist Horaria'!$AA$6</f>
        <v>24.964296214727</v>
      </c>
      <c r="ES257" s="0" t="n">
        <f aca="false">DX257*'Dist Horaria'!$AB$6</f>
        <v>24.964296214727</v>
      </c>
      <c r="ET257" s="0" t="n">
        <f aca="false">DX257*'Dist Horaria'!$AC$6</f>
        <v>24.964296214727</v>
      </c>
      <c r="EU257" s="0" t="n">
        <f aca="false">DX257*'Dist Horaria'!$AD$6</f>
        <v>24.964296214727</v>
      </c>
      <c r="EV257" s="0" t="n">
        <f aca="false">DX257*'Dist Horaria'!$AE$6</f>
        <v>24.964296214727</v>
      </c>
      <c r="EW257" s="0" t="n">
        <f aca="false">BB257+CA257+CZ257+DY257</f>
        <v>967.040287887413</v>
      </c>
      <c r="EX257" s="0" t="n">
        <f aca="false">BC257+CB257+DA257+DZ257</f>
        <v>964.37169037138</v>
      </c>
      <c r="EY257" s="0" t="n">
        <f aca="false">BD257+CC257+DB257+EA257</f>
        <v>961.852862301486</v>
      </c>
      <c r="EZ257" s="0" t="n">
        <f aca="false">BE257+CD257+DC257+EB257</f>
        <v>959.706919162135</v>
      </c>
      <c r="FA257" s="0" t="n">
        <f aca="false">BF257+CE257+DD257+EC257</f>
        <v>958.138747231046</v>
      </c>
      <c r="FB257" s="0" t="n">
        <f aca="false">BG257+CF257+DE257+ED257</f>
        <v>2402.62335507915</v>
      </c>
      <c r="FC257" s="0" t="n">
        <f aca="false">BH257+CG257+DF257+EE257</f>
        <v>2406.67931275724</v>
      </c>
      <c r="FD257" s="0" t="n">
        <f aca="false">BI257+CH257+DG257+EF257</f>
        <v>2406.67931275724</v>
      </c>
      <c r="FE257" s="0" t="n">
        <f aca="false">BJ257+CI257+DH257+EG257</f>
        <v>1642.01050489632</v>
      </c>
      <c r="FF257" s="0" t="n">
        <f aca="false">BK257+CJ257+DI257+EH257</f>
        <v>1655.15392229278</v>
      </c>
      <c r="FG257" s="0" t="n">
        <f aca="false">BL257+CK257+DJ257+EI257</f>
        <v>1664.71277130839</v>
      </c>
      <c r="FH257" s="0" t="n">
        <f aca="false">BM257+CL257+DK257+EJ257</f>
        <v>1669.49219581619</v>
      </c>
      <c r="FI257" s="0" t="n">
        <f aca="false">BN257+CM257+DL257+EK257</f>
        <v>1670.68705194314</v>
      </c>
      <c r="FJ257" s="0" t="n">
        <f aca="false">BO257+CN257+DM257+EL257</f>
        <v>1669.49219581619</v>
      </c>
      <c r="FK257" s="0" t="n">
        <f aca="false">BP257+CO257+DN257+EM257</f>
        <v>1667.10248356229</v>
      </c>
      <c r="FL257" s="0" t="n">
        <f aca="false">BQ257+CP257+DO257+EN257</f>
        <v>1663.51791518144</v>
      </c>
      <c r="FM257" s="0" t="n">
        <f aca="false">BR257+CQ257+DP257+EO257</f>
        <v>2455.70237815303</v>
      </c>
      <c r="FN257" s="0" t="n">
        <f aca="false">BS257+CR257+DQ257+EP257</f>
        <v>2452.441954957</v>
      </c>
      <c r="FO257" s="0" t="n">
        <f aca="false">BT257+CS257+DR257+EQ257</f>
        <v>2434.69515237594</v>
      </c>
      <c r="FP257" s="0" t="n">
        <f aca="false">BU257+CT257+DS257+ER257</f>
        <v>983.241246236491</v>
      </c>
      <c r="FQ257" s="0" t="n">
        <f aca="false">BV257+CU257+DT257+ES257</f>
        <v>970.493601688465</v>
      </c>
      <c r="FR257" s="0" t="n">
        <f aca="false">BW257+CV257+DU257+ET257</f>
        <v>979.145262363786</v>
      </c>
      <c r="FS257" s="0" t="n">
        <f aca="false">BX257+CW257+DV257+EU257</f>
        <v>976.193268075606</v>
      </c>
      <c r="FT257" s="0" t="n">
        <f aca="false">BY257+CX257+DW257+EV257</f>
        <v>973.070230432837</v>
      </c>
      <c r="FU257" s="0" t="n">
        <f aca="false">AM257*'Dist Horaria'!$H$10</f>
        <v>0.5424637097404</v>
      </c>
      <c r="FV257" s="0" t="n">
        <f aca="false">AM257*'Dist Horaria'!$I$10</f>
        <v>0.507686164384185</v>
      </c>
      <c r="FW257" s="0" t="n">
        <f aca="false">AM257*'Dist Horaria'!$J$10</f>
        <v>0.505488344636039</v>
      </c>
      <c r="FX257" s="0" t="n">
        <f aca="false">AM257*'Dist Horaria'!$K$10</f>
        <v>0.490950673554258</v>
      </c>
      <c r="FY257" s="0" t="n">
        <f aca="false">AM257*'Dist Horaria'!$L$10</f>
        <v>0.491147144186574</v>
      </c>
      <c r="FZ257" s="0" t="n">
        <f aca="false">AM257*'Dist Horaria'!$M$10</f>
        <v>0.525547656280912</v>
      </c>
      <c r="GA257" s="0" t="n">
        <f aca="false">AM257*'Dist Horaria'!$N$10</f>
        <v>0.497189805831351</v>
      </c>
      <c r="GB257" s="0" t="n">
        <f aca="false">AM257*'Dist Horaria'!$O$10</f>
        <v>0.488703702156573</v>
      </c>
      <c r="GC257" s="0" t="n">
        <f aca="false">AM257*'Dist Horaria'!$P$10</f>
        <v>0.496287264615217</v>
      </c>
      <c r="GD257" s="0" t="n">
        <f aca="false">AM257*'Dist Horaria'!$Q$10</f>
        <v>0.449123231643786</v>
      </c>
      <c r="GE257" s="0" t="n">
        <f aca="false">AM257*'Dist Horaria'!$R$10</f>
        <v>0.547997791177442</v>
      </c>
      <c r="GF257" s="0" t="n">
        <f aca="false">AM257*'Dist Horaria'!$S$10</f>
        <v>0.46801140156447</v>
      </c>
      <c r="GG257" s="0" t="n">
        <f aca="false">AR257*'Dist Horaria'!$H$10</f>
        <v>0.567432712962327</v>
      </c>
      <c r="GH257" s="0" t="n">
        <f aca="false">AR257*'Dist Horaria'!$I$10</f>
        <v>0.531054395745326</v>
      </c>
      <c r="GI257" s="0" t="n">
        <f aca="false">AR257*'Dist Horaria'!$J$10</f>
        <v>0.528755412790521</v>
      </c>
      <c r="GJ257" s="0" t="n">
        <f aca="false">AR257*'Dist Horaria'!$K$10</f>
        <v>0.513548588824294</v>
      </c>
      <c r="GK257" s="0" t="n">
        <f aca="false">AR257*'Dist Horaria'!$L$10</f>
        <v>0.513754102782022</v>
      </c>
      <c r="GL257" s="0" t="n">
        <f aca="false">AR257*'Dist Horaria'!$M$10</f>
        <v>0.549738032314055</v>
      </c>
      <c r="GM257" s="0" t="n">
        <f aca="false">AR257*'Dist Horaria'!$N$10</f>
        <v>0.520074901443835</v>
      </c>
      <c r="GN257" s="0" t="n">
        <f aca="false">AR257*'Dist Horaria'!$O$10</f>
        <v>0.51119819182401</v>
      </c>
      <c r="GO257" s="0" t="n">
        <f aca="false">AR257*'Dist Horaria'!$P$10</f>
        <v>0.519130817256017</v>
      </c>
      <c r="GP257" s="0" t="n">
        <f aca="false">AR257*'Dist Horaria'!$Q$10</f>
        <v>0.469795876129668</v>
      </c>
      <c r="GQ257" s="0" t="n">
        <f aca="false">AR257*'Dist Horaria'!$R$10</f>
        <v>0.573221522033219</v>
      </c>
      <c r="GR257" s="0" t="n">
        <f aca="false">AR257*'Dist Horaria'!$S$10</f>
        <v>0.489553447573693</v>
      </c>
      <c r="GS257" s="0" t="n">
        <f aca="false">AW257*'Dist Horaria'!$H$10</f>
        <v>0.0328946500268015</v>
      </c>
      <c r="GT257" s="0" t="n">
        <f aca="false">AW257*'Dist Horaria'!$I$10</f>
        <v>0.0307857620721928</v>
      </c>
      <c r="GU257" s="0" t="n">
        <f aca="false">AW257*'Dist Horaria'!$J$10</f>
        <v>0.0306524876980012</v>
      </c>
      <c r="GV257" s="0" t="n">
        <f aca="false">AW257*'Dist Horaria'!$K$10</f>
        <v>0.0297709326854663</v>
      </c>
      <c r="GW257" s="0" t="n">
        <f aca="false">AW257*'Dist Horaria'!$L$10</f>
        <v>0.0297828465380882</v>
      </c>
      <c r="GX257" s="0" t="n">
        <f aca="false">AW257*'Dist Horaria'!$M$10</f>
        <v>0.0318688714384959</v>
      </c>
      <c r="GY257" s="0" t="n">
        <f aca="false">AW257*'Dist Horaria'!$N$10</f>
        <v>0.030149269648918</v>
      </c>
      <c r="GZ257" s="0" t="n">
        <f aca="false">AW257*'Dist Horaria'!$O$10</f>
        <v>0.0296346777868991</v>
      </c>
      <c r="HA257" s="0" t="n">
        <f aca="false">AW257*'Dist Horaria'!$P$10</f>
        <v>0.0300945401307836</v>
      </c>
      <c r="HB257" s="0" t="n">
        <f aca="false">AW257*'Dist Horaria'!$Q$10</f>
        <v>0.0272345435437489</v>
      </c>
      <c r="HC257" s="0" t="n">
        <f aca="false">AW257*'Dist Horaria'!$R$10</f>
        <v>0.033230233161346</v>
      </c>
      <c r="HD257" s="0" t="n">
        <f aca="false">AW257*'Dist Horaria'!$S$10</f>
        <v>0.0283799100042721</v>
      </c>
    </row>
    <row r="258" customFormat="false" ht="13.8" hidden="false" customHeight="false" outlineLevel="0" collapsed="false">
      <c r="A258" s="0" t="n">
        <v>4.535148</v>
      </c>
      <c r="B258" s="0" t="n">
        <v>-74.141019</v>
      </c>
      <c r="C258" s="0" t="n">
        <v>24</v>
      </c>
      <c r="D258" s="0" t="n">
        <v>17</v>
      </c>
      <c r="E258" s="0" t="n">
        <v>1716</v>
      </c>
      <c r="G258" s="0" t="s">
        <v>261</v>
      </c>
      <c r="I258" s="0" t="s">
        <v>1338</v>
      </c>
      <c r="J258" s="0" t="s">
        <v>1339</v>
      </c>
      <c r="L258" s="0" t="s">
        <v>1340</v>
      </c>
      <c r="S258" s="0" t="n">
        <v>365</v>
      </c>
      <c r="V258" s="0" t="n">
        <v>100296.971194954</v>
      </c>
      <c r="W258" s="0" t="n">
        <f aca="false">V258*12</f>
        <v>1203563.65433945</v>
      </c>
      <c r="X258" s="0" t="n">
        <v>1</v>
      </c>
      <c r="Z258" s="0" t="n">
        <v>19372</v>
      </c>
      <c r="AB258" s="0" t="n">
        <v>0.005</v>
      </c>
      <c r="AC258" s="0" t="n">
        <v>0</v>
      </c>
      <c r="AD258" s="0" t="n">
        <v>2303.72181855244</v>
      </c>
      <c r="AE258" s="0" t="n">
        <f aca="false">AD258/2204.59</f>
        <v>1.044966101884</v>
      </c>
      <c r="AF258" s="0" t="n">
        <f aca="false">AE258/S258</f>
        <v>0.00286292082707944</v>
      </c>
      <c r="AG258" s="0" t="n">
        <f aca="false">AE258*EXP(AB258*AC258)</f>
        <v>1.044966101884</v>
      </c>
      <c r="AH258" s="0" t="n">
        <f aca="false">AG258/S258</f>
        <v>0.00286292082707944</v>
      </c>
      <c r="AI258" s="0" t="s">
        <v>90</v>
      </c>
      <c r="AJ258" s="0" t="n">
        <f aca="false">IF(AI258="A",'FE DISTRIBUCIÓN'!$C$2,'FE DISTRIBUCIÓN'!$C$3)</f>
        <v>4.994E-006</v>
      </c>
      <c r="AK258" s="0" t="n">
        <f aca="false">W258*AJ258</f>
        <v>6.01059688977121</v>
      </c>
      <c r="AL258" s="0" t="n">
        <f aca="false">AK258/365</f>
        <v>0.0164673887390992</v>
      </c>
      <c r="AM258" s="0" t="n">
        <f aca="false">AK258*EXP(AB258*AC258)</f>
        <v>6.01059688977121</v>
      </c>
      <c r="AN258" s="0" t="n">
        <f aca="false">AM258/365</f>
        <v>0.0164673887390992</v>
      </c>
      <c r="AO258" s="0" t="n">
        <v>5.223868284E-006</v>
      </c>
      <c r="AP258" s="0" t="n">
        <f aca="false">AO258*W258</f>
        <v>6.28725800167899</v>
      </c>
      <c r="AQ258" s="0" t="n">
        <f aca="false">AP258/365</f>
        <v>0.0172253643881616</v>
      </c>
      <c r="AR258" s="0" t="n">
        <f aca="false">AP258*EXP(AB258*AC258)</f>
        <v>6.28725800167899</v>
      </c>
      <c r="AS258" s="0" t="n">
        <f aca="false">AR258/365</f>
        <v>0.0172253643881616</v>
      </c>
      <c r="AT258" s="0" t="n">
        <v>3.02832944E-007</v>
      </c>
      <c r="AU258" s="0" t="n">
        <f aca="false">AT258*W258</f>
        <v>0.364478724735014</v>
      </c>
      <c r="AV258" s="0" t="n">
        <f aca="false">AU258/365</f>
        <v>0.000998571848589078</v>
      </c>
      <c r="AW258" s="0" t="n">
        <f aca="false">AU258*EXP(AB258*AC258)</f>
        <v>0.364478724735014</v>
      </c>
      <c r="AX258" s="0" t="n">
        <f aca="false">AW258/365</f>
        <v>0.000998571848589078</v>
      </c>
      <c r="AY258" s="0" t="n">
        <f aca="false">AW258+AR258+AM258+AG258</f>
        <v>13.7072997180692</v>
      </c>
      <c r="AZ258" s="0" t="n">
        <f aca="false">AH258+AN258+AS258+AX258</f>
        <v>0.0375542458029293</v>
      </c>
      <c r="BA258" s="0" t="n">
        <f aca="false">AH258*1000000</f>
        <v>2862.92082707944</v>
      </c>
      <c r="BB258" s="0" t="n">
        <f aca="false">BA258*'Dist Horaria'!$H$3</f>
        <v>99.7571634911662</v>
      </c>
      <c r="BC258" s="0" t="n">
        <f aca="false">BA258*'Dist Horaria'!$I$3</f>
        <v>97.0885659751323</v>
      </c>
      <c r="BD258" s="0" t="n">
        <f aca="false">BA258*'Dist Horaria'!$J$3</f>
        <v>94.569737905239</v>
      </c>
      <c r="BE258" s="0" t="n">
        <f aca="false">BA258*'Dist Horaria'!$K$3</f>
        <v>92.4237947658879</v>
      </c>
      <c r="BF258" s="0" t="n">
        <f aca="false">BA258*'Dist Horaria'!$L$3</f>
        <v>90.8556228347992</v>
      </c>
      <c r="BG258" s="0" t="n">
        <f aca="false">BA258*'Dist Horaria'!$M$3</f>
        <v>89.8683566891611</v>
      </c>
      <c r="BH258" s="0" t="n">
        <f aca="false">BA258*'Dist Horaria'!$N$3</f>
        <v>93.924314367247</v>
      </c>
      <c r="BI258" s="0" t="n">
        <f aca="false">BA258*'Dist Horaria'!$O$3</f>
        <v>93.924314367247</v>
      </c>
      <c r="BJ258" s="0" t="n">
        <f aca="false">BA258*'Dist Horaria'!$P$3</f>
        <v>124.265037202888</v>
      </c>
      <c r="BK258" s="0" t="n">
        <f aca="false">BA258*'Dist Horaria'!$Q$3</f>
        <v>137.408454599348</v>
      </c>
      <c r="BL258" s="0" t="n">
        <f aca="false">BA258*'Dist Horaria'!$R$3</f>
        <v>146.967303614955</v>
      </c>
      <c r="BM258" s="0" t="n">
        <f aca="false">BA258*'Dist Horaria'!$S$3</f>
        <v>151.746728122758</v>
      </c>
      <c r="BN258" s="0" t="n">
        <f aca="false">BA258*'Dist Horaria'!$T$3</f>
        <v>152.941584249709</v>
      </c>
      <c r="BO258" s="0" t="n">
        <f aca="false">BA258*'Dist Horaria'!$U$3</f>
        <v>151.746728122758</v>
      </c>
      <c r="BP258" s="0" t="n">
        <f aca="false">BA258*'Dist Horaria'!$V$3</f>
        <v>149.357015868856</v>
      </c>
      <c r="BQ258" s="0" t="n">
        <f aca="false">BA258*'Dist Horaria'!$W$3</f>
        <v>145.772447488004</v>
      </c>
      <c r="BR258" s="0" t="n">
        <f aca="false">BA258*'Dist Horaria'!$X$3</f>
        <v>142.947379763037</v>
      </c>
      <c r="BS258" s="0" t="n">
        <f aca="false">BA258*'Dist Horaria'!$Y$3</f>
        <v>139.686956567005</v>
      </c>
      <c r="BT258" s="0" t="n">
        <f aca="false">BA258*'Dist Horaria'!$Z$3</f>
        <v>121.940153985951</v>
      </c>
      <c r="BU258" s="0" t="n">
        <f aca="false">BA258*'Dist Horaria'!$AA$3</f>
        <v>115.958121840243</v>
      </c>
      <c r="BV258" s="0" t="n">
        <f aca="false">BA258*'Dist Horaria'!$AB$3</f>
        <v>103.210477292218</v>
      </c>
      <c r="BW258" s="0" t="n">
        <f aca="false">BA258*'Dist Horaria'!$AC$3</f>
        <v>111.862137967538</v>
      </c>
      <c r="BX258" s="0" t="n">
        <f aca="false">BA258*'Dist Horaria'!$AD$3</f>
        <v>108.910143679359</v>
      </c>
      <c r="BY258" s="0" t="n">
        <f aca="false">BA258*'Dist Horaria'!$AE$3</f>
        <v>105.78710603659</v>
      </c>
      <c r="BZ258" s="0" t="n">
        <f aca="false">AN258*1000000</f>
        <v>16467.3887390992</v>
      </c>
      <c r="CA258" s="0" t="n">
        <f aca="false">BZ258*'Dist Horaria'!$H$6</f>
        <v>411.68471847748</v>
      </c>
      <c r="CB258" s="0" t="n">
        <f aca="false">BZ258*'Dist Horaria'!$I$6</f>
        <v>411.68471847748</v>
      </c>
      <c r="CC258" s="0" t="n">
        <f aca="false">BZ258*'Dist Horaria'!$J$6</f>
        <v>411.68471847748</v>
      </c>
      <c r="CD258" s="0" t="n">
        <f aca="false">BZ258*'Dist Horaria'!$K$6</f>
        <v>411.68471847748</v>
      </c>
      <c r="CE258" s="0" t="n">
        <f aca="false">BZ258*'Dist Horaria'!$L$6</f>
        <v>411.68471847748</v>
      </c>
      <c r="CF258" s="0" t="n">
        <f aca="false">BZ258*'Dist Horaria'!$M$6</f>
        <v>1097.82591593995</v>
      </c>
      <c r="CG258" s="0" t="n">
        <f aca="false">BZ258*'Dist Horaria'!$N$6</f>
        <v>1097.82591593995</v>
      </c>
      <c r="CH258" s="0" t="n">
        <f aca="false">BZ258*'Dist Horaria'!$O$6</f>
        <v>1097.82591593995</v>
      </c>
      <c r="CI258" s="0" t="n">
        <f aca="false">BZ258*'Dist Horaria'!$P$6</f>
        <v>720.44825733559</v>
      </c>
      <c r="CJ258" s="0" t="n">
        <f aca="false">BZ258*'Dist Horaria'!$Q$6</f>
        <v>720.44825733559</v>
      </c>
      <c r="CK258" s="0" t="n">
        <f aca="false">BZ258*'Dist Horaria'!$R$6</f>
        <v>720.44825733559</v>
      </c>
      <c r="CL258" s="0" t="n">
        <f aca="false">BZ258*'Dist Horaria'!$S$6</f>
        <v>720.44825733559</v>
      </c>
      <c r="CM258" s="0" t="n">
        <f aca="false">BZ258*'Dist Horaria'!$T$6</f>
        <v>720.44825733559</v>
      </c>
      <c r="CN258" s="0" t="n">
        <f aca="false">BZ258*'Dist Horaria'!$U$6</f>
        <v>720.44825733559</v>
      </c>
      <c r="CO258" s="0" t="n">
        <f aca="false">BZ258*'Dist Horaria'!$V$6</f>
        <v>720.44825733559</v>
      </c>
      <c r="CP258" s="0" t="n">
        <f aca="false">BZ258*'Dist Horaria'!$W$6</f>
        <v>720.44825733559</v>
      </c>
      <c r="CQ258" s="0" t="n">
        <f aca="false">BZ258*'Dist Horaria'!$X$6</f>
        <v>1097.82591593995</v>
      </c>
      <c r="CR258" s="0" t="n">
        <f aca="false">BZ258*'Dist Horaria'!$Y$6</f>
        <v>1097.82591593995</v>
      </c>
      <c r="CS258" s="0" t="n">
        <f aca="false">BZ258*'Dist Horaria'!$Z$6</f>
        <v>1097.82591593995</v>
      </c>
      <c r="CT258" s="0" t="n">
        <f aca="false">BZ258*'Dist Horaria'!$AA$6</f>
        <v>411.68471847748</v>
      </c>
      <c r="CU258" s="0" t="n">
        <f aca="false">BZ258*'Dist Horaria'!$AB$6</f>
        <v>411.68471847748</v>
      </c>
      <c r="CV258" s="0" t="n">
        <f aca="false">BZ258*'Dist Horaria'!$AC$6</f>
        <v>411.68471847748</v>
      </c>
      <c r="CW258" s="0" t="n">
        <f aca="false">BZ258*'Dist Horaria'!$AD$6</f>
        <v>411.68471847748</v>
      </c>
      <c r="CX258" s="0" t="n">
        <f aca="false">BZ258*'Dist Horaria'!$AE$6</f>
        <v>411.68471847748</v>
      </c>
      <c r="CY258" s="0" t="n">
        <f aca="false">AS258*1000000</f>
        <v>17225.3643881616</v>
      </c>
      <c r="CZ258" s="0" t="n">
        <f aca="false">CY258*'Dist Horaria'!$H$6</f>
        <v>430.63410970404</v>
      </c>
      <c r="DA258" s="0" t="n">
        <f aca="false">CY258*'Dist Horaria'!$I$6</f>
        <v>430.63410970404</v>
      </c>
      <c r="DB258" s="0" t="n">
        <f aca="false">CY258*'Dist Horaria'!$J$6</f>
        <v>430.63410970404</v>
      </c>
      <c r="DC258" s="0" t="n">
        <f aca="false">CY258*'Dist Horaria'!$K$6</f>
        <v>430.63410970404</v>
      </c>
      <c r="DD258" s="0" t="n">
        <f aca="false">CY258*'Dist Horaria'!$L$6</f>
        <v>430.63410970404</v>
      </c>
      <c r="DE258" s="0" t="n">
        <f aca="false">CY258*'Dist Horaria'!$M$6</f>
        <v>1148.35762587744</v>
      </c>
      <c r="DF258" s="0" t="n">
        <f aca="false">CY258*'Dist Horaria'!$N$6</f>
        <v>1148.35762587744</v>
      </c>
      <c r="DG258" s="0" t="n">
        <f aca="false">CY258*'Dist Horaria'!$O$6</f>
        <v>1148.35762587744</v>
      </c>
      <c r="DH258" s="0" t="n">
        <f aca="false">CY258*'Dist Horaria'!$P$6</f>
        <v>753.60969198207</v>
      </c>
      <c r="DI258" s="0" t="n">
        <f aca="false">CY258*'Dist Horaria'!$Q$6</f>
        <v>753.60969198207</v>
      </c>
      <c r="DJ258" s="0" t="n">
        <f aca="false">CY258*'Dist Horaria'!$R$6</f>
        <v>753.60969198207</v>
      </c>
      <c r="DK258" s="0" t="n">
        <f aca="false">CY258*'Dist Horaria'!$S$6</f>
        <v>753.60969198207</v>
      </c>
      <c r="DL258" s="0" t="n">
        <f aca="false">CY258*'Dist Horaria'!$T$6</f>
        <v>753.60969198207</v>
      </c>
      <c r="DM258" s="0" t="n">
        <f aca="false">CY258*'Dist Horaria'!$U$6</f>
        <v>753.60969198207</v>
      </c>
      <c r="DN258" s="0" t="n">
        <f aca="false">CY258*'Dist Horaria'!$V$6</f>
        <v>753.60969198207</v>
      </c>
      <c r="DO258" s="0" t="n">
        <f aca="false">CY258*'Dist Horaria'!$W$6</f>
        <v>753.60969198207</v>
      </c>
      <c r="DP258" s="0" t="n">
        <f aca="false">CY258*'Dist Horaria'!$X$6</f>
        <v>1148.35762587744</v>
      </c>
      <c r="DQ258" s="0" t="n">
        <f aca="false">CY258*'Dist Horaria'!$Y$6</f>
        <v>1148.35762587744</v>
      </c>
      <c r="DR258" s="0" t="n">
        <f aca="false">CY258*'Dist Horaria'!$Z$6</f>
        <v>1148.35762587744</v>
      </c>
      <c r="DS258" s="0" t="n">
        <f aca="false">CY258*'Dist Horaria'!$AA$6</f>
        <v>430.63410970404</v>
      </c>
      <c r="DT258" s="0" t="n">
        <f aca="false">CY258*'Dist Horaria'!$AB$6</f>
        <v>430.63410970404</v>
      </c>
      <c r="DU258" s="0" t="n">
        <f aca="false">CY258*'Dist Horaria'!$AC$6</f>
        <v>430.63410970404</v>
      </c>
      <c r="DV258" s="0" t="n">
        <f aca="false">CY258*'Dist Horaria'!$AD$6</f>
        <v>430.63410970404</v>
      </c>
      <c r="DW258" s="0" t="n">
        <f aca="false">CY258*'Dist Horaria'!$AE$6</f>
        <v>430.63410970404</v>
      </c>
      <c r="DX258" s="0" t="n">
        <f aca="false">AX258*1000000</f>
        <v>998.571848589078</v>
      </c>
      <c r="DY258" s="0" t="n">
        <f aca="false">DX258*'Dist Horaria'!$H$6</f>
        <v>24.964296214727</v>
      </c>
      <c r="DZ258" s="0" t="n">
        <f aca="false">DX258*'Dist Horaria'!$I$6</f>
        <v>24.964296214727</v>
      </c>
      <c r="EA258" s="0" t="n">
        <f aca="false">DX258*'Dist Horaria'!$J$6</f>
        <v>24.964296214727</v>
      </c>
      <c r="EB258" s="0" t="n">
        <f aca="false">DX258*'Dist Horaria'!$K$6</f>
        <v>24.964296214727</v>
      </c>
      <c r="EC258" s="0" t="n">
        <f aca="false">DX258*'Dist Horaria'!$L$6</f>
        <v>24.964296214727</v>
      </c>
      <c r="ED258" s="0" t="n">
        <f aca="false">DX258*'Dist Horaria'!$M$6</f>
        <v>66.5714565726052</v>
      </c>
      <c r="EE258" s="0" t="n">
        <f aca="false">DX258*'Dist Horaria'!$N$6</f>
        <v>66.5714565726052</v>
      </c>
      <c r="EF258" s="0" t="n">
        <f aca="false">DX258*'Dist Horaria'!$O$6</f>
        <v>66.5714565726052</v>
      </c>
      <c r="EG258" s="0" t="n">
        <f aca="false">DX258*'Dist Horaria'!$P$6</f>
        <v>43.6875183757722</v>
      </c>
      <c r="EH258" s="0" t="n">
        <f aca="false">DX258*'Dist Horaria'!$Q$6</f>
        <v>43.6875183757722</v>
      </c>
      <c r="EI258" s="0" t="n">
        <f aca="false">DX258*'Dist Horaria'!$R$6</f>
        <v>43.6875183757722</v>
      </c>
      <c r="EJ258" s="0" t="n">
        <f aca="false">DX258*'Dist Horaria'!$S$6</f>
        <v>43.6875183757722</v>
      </c>
      <c r="EK258" s="0" t="n">
        <f aca="false">DX258*'Dist Horaria'!$T$6</f>
        <v>43.6875183757722</v>
      </c>
      <c r="EL258" s="0" t="n">
        <f aca="false">DX258*'Dist Horaria'!$U$6</f>
        <v>43.6875183757722</v>
      </c>
      <c r="EM258" s="0" t="n">
        <f aca="false">DX258*'Dist Horaria'!$V$6</f>
        <v>43.6875183757722</v>
      </c>
      <c r="EN258" s="0" t="n">
        <f aca="false">DX258*'Dist Horaria'!$W$6</f>
        <v>43.6875183757722</v>
      </c>
      <c r="EO258" s="0" t="n">
        <f aca="false">DX258*'Dist Horaria'!$X$6</f>
        <v>66.5714565726052</v>
      </c>
      <c r="EP258" s="0" t="n">
        <f aca="false">DX258*'Dist Horaria'!$Y$6</f>
        <v>66.5714565726052</v>
      </c>
      <c r="EQ258" s="0" t="n">
        <f aca="false">DX258*'Dist Horaria'!$Z$6</f>
        <v>66.5714565726052</v>
      </c>
      <c r="ER258" s="0" t="n">
        <f aca="false">DX258*'Dist Horaria'!$AA$6</f>
        <v>24.964296214727</v>
      </c>
      <c r="ES258" s="0" t="n">
        <f aca="false">DX258*'Dist Horaria'!$AB$6</f>
        <v>24.964296214727</v>
      </c>
      <c r="ET258" s="0" t="n">
        <f aca="false">DX258*'Dist Horaria'!$AC$6</f>
        <v>24.964296214727</v>
      </c>
      <c r="EU258" s="0" t="n">
        <f aca="false">DX258*'Dist Horaria'!$AD$6</f>
        <v>24.964296214727</v>
      </c>
      <c r="EV258" s="0" t="n">
        <f aca="false">DX258*'Dist Horaria'!$AE$6</f>
        <v>24.964296214727</v>
      </c>
      <c r="EW258" s="0" t="n">
        <f aca="false">BB258+CA258+CZ258+DY258</f>
        <v>967.040287887413</v>
      </c>
      <c r="EX258" s="0" t="n">
        <f aca="false">BC258+CB258+DA258+DZ258</f>
        <v>964.37169037138</v>
      </c>
      <c r="EY258" s="0" t="n">
        <f aca="false">BD258+CC258+DB258+EA258</f>
        <v>961.852862301486</v>
      </c>
      <c r="EZ258" s="0" t="n">
        <f aca="false">BE258+CD258+DC258+EB258</f>
        <v>959.706919162135</v>
      </c>
      <c r="FA258" s="0" t="n">
        <f aca="false">BF258+CE258+DD258+EC258</f>
        <v>958.138747231046</v>
      </c>
      <c r="FB258" s="0" t="n">
        <f aca="false">BG258+CF258+DE258+ED258</f>
        <v>2402.62335507915</v>
      </c>
      <c r="FC258" s="0" t="n">
        <f aca="false">BH258+CG258+DF258+EE258</f>
        <v>2406.67931275724</v>
      </c>
      <c r="FD258" s="0" t="n">
        <f aca="false">BI258+CH258+DG258+EF258</f>
        <v>2406.67931275724</v>
      </c>
      <c r="FE258" s="0" t="n">
        <f aca="false">BJ258+CI258+DH258+EG258</f>
        <v>1642.01050489632</v>
      </c>
      <c r="FF258" s="0" t="n">
        <f aca="false">BK258+CJ258+DI258+EH258</f>
        <v>1655.15392229278</v>
      </c>
      <c r="FG258" s="0" t="n">
        <f aca="false">BL258+CK258+DJ258+EI258</f>
        <v>1664.71277130839</v>
      </c>
      <c r="FH258" s="0" t="n">
        <f aca="false">BM258+CL258+DK258+EJ258</f>
        <v>1669.49219581619</v>
      </c>
      <c r="FI258" s="0" t="n">
        <f aca="false">BN258+CM258+DL258+EK258</f>
        <v>1670.68705194314</v>
      </c>
      <c r="FJ258" s="0" t="n">
        <f aca="false">BO258+CN258+DM258+EL258</f>
        <v>1669.49219581619</v>
      </c>
      <c r="FK258" s="0" t="n">
        <f aca="false">BP258+CO258+DN258+EM258</f>
        <v>1667.10248356229</v>
      </c>
      <c r="FL258" s="0" t="n">
        <f aca="false">BQ258+CP258+DO258+EN258</f>
        <v>1663.51791518144</v>
      </c>
      <c r="FM258" s="0" t="n">
        <f aca="false">BR258+CQ258+DP258+EO258</f>
        <v>2455.70237815303</v>
      </c>
      <c r="FN258" s="0" t="n">
        <f aca="false">BS258+CR258+DQ258+EP258</f>
        <v>2452.441954957</v>
      </c>
      <c r="FO258" s="0" t="n">
        <f aca="false">BT258+CS258+DR258+EQ258</f>
        <v>2434.69515237594</v>
      </c>
      <c r="FP258" s="0" t="n">
        <f aca="false">BU258+CT258+DS258+ER258</f>
        <v>983.241246236491</v>
      </c>
      <c r="FQ258" s="0" t="n">
        <f aca="false">BV258+CU258+DT258+ES258</f>
        <v>970.493601688465</v>
      </c>
      <c r="FR258" s="0" t="n">
        <f aca="false">BW258+CV258+DU258+ET258</f>
        <v>979.145262363786</v>
      </c>
      <c r="FS258" s="0" t="n">
        <f aca="false">BX258+CW258+DV258+EU258</f>
        <v>976.193268075606</v>
      </c>
      <c r="FT258" s="0" t="n">
        <f aca="false">BY258+CX258+DW258+EV258</f>
        <v>973.070230432837</v>
      </c>
      <c r="FU258" s="0" t="n">
        <f aca="false">AM258*'Dist Horaria'!$H$10</f>
        <v>0.5424637097404</v>
      </c>
      <c r="FV258" s="0" t="n">
        <f aca="false">AM258*'Dist Horaria'!$I$10</f>
        <v>0.507686164384185</v>
      </c>
      <c r="FW258" s="0" t="n">
        <f aca="false">AM258*'Dist Horaria'!$J$10</f>
        <v>0.505488344636039</v>
      </c>
      <c r="FX258" s="0" t="n">
        <f aca="false">AM258*'Dist Horaria'!$K$10</f>
        <v>0.490950673554258</v>
      </c>
      <c r="FY258" s="0" t="n">
        <f aca="false">AM258*'Dist Horaria'!$L$10</f>
        <v>0.491147144186574</v>
      </c>
      <c r="FZ258" s="0" t="n">
        <f aca="false">AM258*'Dist Horaria'!$M$10</f>
        <v>0.525547656280912</v>
      </c>
      <c r="GA258" s="0" t="n">
        <f aca="false">AM258*'Dist Horaria'!$N$10</f>
        <v>0.497189805831351</v>
      </c>
      <c r="GB258" s="0" t="n">
        <f aca="false">AM258*'Dist Horaria'!$O$10</f>
        <v>0.488703702156573</v>
      </c>
      <c r="GC258" s="0" t="n">
        <f aca="false">AM258*'Dist Horaria'!$P$10</f>
        <v>0.496287264615217</v>
      </c>
      <c r="GD258" s="0" t="n">
        <f aca="false">AM258*'Dist Horaria'!$Q$10</f>
        <v>0.449123231643786</v>
      </c>
      <c r="GE258" s="0" t="n">
        <f aca="false">AM258*'Dist Horaria'!$R$10</f>
        <v>0.547997791177442</v>
      </c>
      <c r="GF258" s="0" t="n">
        <f aca="false">AM258*'Dist Horaria'!$S$10</f>
        <v>0.46801140156447</v>
      </c>
      <c r="GG258" s="0" t="n">
        <f aca="false">AR258*'Dist Horaria'!$H$10</f>
        <v>0.567432712962327</v>
      </c>
      <c r="GH258" s="0" t="n">
        <f aca="false">AR258*'Dist Horaria'!$I$10</f>
        <v>0.531054395745326</v>
      </c>
      <c r="GI258" s="0" t="n">
        <f aca="false">AR258*'Dist Horaria'!$J$10</f>
        <v>0.528755412790521</v>
      </c>
      <c r="GJ258" s="0" t="n">
        <f aca="false">AR258*'Dist Horaria'!$K$10</f>
        <v>0.513548588824294</v>
      </c>
      <c r="GK258" s="0" t="n">
        <f aca="false">AR258*'Dist Horaria'!$L$10</f>
        <v>0.513754102782022</v>
      </c>
      <c r="GL258" s="0" t="n">
        <f aca="false">AR258*'Dist Horaria'!$M$10</f>
        <v>0.549738032314055</v>
      </c>
      <c r="GM258" s="0" t="n">
        <f aca="false">AR258*'Dist Horaria'!$N$10</f>
        <v>0.520074901443835</v>
      </c>
      <c r="GN258" s="0" t="n">
        <f aca="false">AR258*'Dist Horaria'!$O$10</f>
        <v>0.51119819182401</v>
      </c>
      <c r="GO258" s="0" t="n">
        <f aca="false">AR258*'Dist Horaria'!$P$10</f>
        <v>0.519130817256017</v>
      </c>
      <c r="GP258" s="0" t="n">
        <f aca="false">AR258*'Dist Horaria'!$Q$10</f>
        <v>0.469795876129668</v>
      </c>
      <c r="GQ258" s="0" t="n">
        <f aca="false">AR258*'Dist Horaria'!$R$10</f>
        <v>0.573221522033219</v>
      </c>
      <c r="GR258" s="0" t="n">
        <f aca="false">AR258*'Dist Horaria'!$S$10</f>
        <v>0.489553447573693</v>
      </c>
      <c r="GS258" s="0" t="n">
        <f aca="false">AW258*'Dist Horaria'!$H$10</f>
        <v>0.0328946500268015</v>
      </c>
      <c r="GT258" s="0" t="n">
        <f aca="false">AW258*'Dist Horaria'!$I$10</f>
        <v>0.0307857620721928</v>
      </c>
      <c r="GU258" s="0" t="n">
        <f aca="false">AW258*'Dist Horaria'!$J$10</f>
        <v>0.0306524876980012</v>
      </c>
      <c r="GV258" s="0" t="n">
        <f aca="false">AW258*'Dist Horaria'!$K$10</f>
        <v>0.0297709326854663</v>
      </c>
      <c r="GW258" s="0" t="n">
        <f aca="false">AW258*'Dist Horaria'!$L$10</f>
        <v>0.0297828465380882</v>
      </c>
      <c r="GX258" s="0" t="n">
        <f aca="false">AW258*'Dist Horaria'!$M$10</f>
        <v>0.0318688714384959</v>
      </c>
      <c r="GY258" s="0" t="n">
        <f aca="false">AW258*'Dist Horaria'!$N$10</f>
        <v>0.030149269648918</v>
      </c>
      <c r="GZ258" s="0" t="n">
        <f aca="false">AW258*'Dist Horaria'!$O$10</f>
        <v>0.0296346777868991</v>
      </c>
      <c r="HA258" s="0" t="n">
        <f aca="false">AW258*'Dist Horaria'!$P$10</f>
        <v>0.0300945401307836</v>
      </c>
      <c r="HB258" s="0" t="n">
        <f aca="false">AW258*'Dist Horaria'!$Q$10</f>
        <v>0.0272345435437489</v>
      </c>
      <c r="HC258" s="0" t="n">
        <f aca="false">AW258*'Dist Horaria'!$R$10</f>
        <v>0.033230233161346</v>
      </c>
      <c r="HD258" s="0" t="n">
        <f aca="false">AW258*'Dist Horaria'!$S$10</f>
        <v>0.0283799100042721</v>
      </c>
    </row>
    <row r="259" customFormat="false" ht="13.8" hidden="false" customHeight="false" outlineLevel="0" collapsed="false">
      <c r="A259" s="0" t="n">
        <v>4.58081</v>
      </c>
      <c r="B259" s="0" t="n">
        <v>-74.154035</v>
      </c>
      <c r="C259" s="0" t="n">
        <v>23</v>
      </c>
      <c r="D259" s="0" t="n">
        <v>22</v>
      </c>
      <c r="E259" s="0" t="n">
        <v>1780</v>
      </c>
      <c r="G259" s="0" t="s">
        <v>261</v>
      </c>
      <c r="I259" s="0" t="s">
        <v>1341</v>
      </c>
      <c r="J259" s="0" t="s">
        <v>1342</v>
      </c>
      <c r="K259" s="0" t="s">
        <v>438</v>
      </c>
      <c r="L259" s="0" t="s">
        <v>1343</v>
      </c>
      <c r="S259" s="0" t="n">
        <v>365</v>
      </c>
      <c r="V259" s="0" t="n">
        <v>100296.971194954</v>
      </c>
      <c r="W259" s="0" t="n">
        <f aca="false">V259*12</f>
        <v>1203563.65433945</v>
      </c>
      <c r="X259" s="0" t="n">
        <v>1</v>
      </c>
      <c r="Z259" s="0" t="n">
        <v>19372</v>
      </c>
      <c r="AB259" s="0" t="n">
        <v>0.005</v>
      </c>
      <c r="AC259" s="0" t="n">
        <v>0</v>
      </c>
      <c r="AD259" s="0" t="n">
        <v>2303.72181855244</v>
      </c>
      <c r="AE259" s="0" t="n">
        <f aca="false">AD259/2204.59</f>
        <v>1.044966101884</v>
      </c>
      <c r="AF259" s="0" t="n">
        <f aca="false">AE259/S259</f>
        <v>0.00286292082707944</v>
      </c>
      <c r="AG259" s="0" t="n">
        <f aca="false">AE259*EXP(AB259*AC259)</f>
        <v>1.044966101884</v>
      </c>
      <c r="AH259" s="0" t="n">
        <f aca="false">AG259/S259</f>
        <v>0.00286292082707944</v>
      </c>
      <c r="AI259" s="0" t="s">
        <v>90</v>
      </c>
      <c r="AJ259" s="0" t="n">
        <f aca="false">IF(AI259="A",'FE DISTRIBUCIÓN'!$C$2,'FE DISTRIBUCIÓN'!$C$3)</f>
        <v>4.994E-006</v>
      </c>
      <c r="AK259" s="0" t="n">
        <f aca="false">W259*AJ259</f>
        <v>6.01059688977121</v>
      </c>
      <c r="AL259" s="0" t="n">
        <f aca="false">AK259/365</f>
        <v>0.0164673887390992</v>
      </c>
      <c r="AM259" s="0" t="n">
        <f aca="false">AK259*EXP(AB259*AC259)</f>
        <v>6.01059688977121</v>
      </c>
      <c r="AN259" s="0" t="n">
        <f aca="false">AM259/365</f>
        <v>0.0164673887390992</v>
      </c>
      <c r="AO259" s="0" t="n">
        <v>5.223868284E-006</v>
      </c>
      <c r="AP259" s="0" t="n">
        <f aca="false">AO259*W259</f>
        <v>6.28725800167899</v>
      </c>
      <c r="AQ259" s="0" t="n">
        <f aca="false">AP259/365</f>
        <v>0.0172253643881616</v>
      </c>
      <c r="AR259" s="0" t="n">
        <f aca="false">AP259*EXP(AB259*AC259)</f>
        <v>6.28725800167899</v>
      </c>
      <c r="AS259" s="0" t="n">
        <f aca="false">AR259/365</f>
        <v>0.0172253643881616</v>
      </c>
      <c r="AT259" s="0" t="n">
        <v>3.02832944E-007</v>
      </c>
      <c r="AU259" s="0" t="n">
        <f aca="false">AT259*W259</f>
        <v>0.364478724735014</v>
      </c>
      <c r="AV259" s="0" t="n">
        <f aca="false">AU259/365</f>
        <v>0.000998571848589078</v>
      </c>
      <c r="AW259" s="0" t="n">
        <f aca="false">AU259*EXP(AB259*AC259)</f>
        <v>0.364478724735014</v>
      </c>
      <c r="AX259" s="0" t="n">
        <f aca="false">AW259/365</f>
        <v>0.000998571848589078</v>
      </c>
      <c r="AY259" s="0" t="n">
        <f aca="false">AW259+AR259+AM259+AG259</f>
        <v>13.7072997180692</v>
      </c>
      <c r="AZ259" s="0" t="n">
        <f aca="false">AH259+AN259+AS259+AX259</f>
        <v>0.0375542458029293</v>
      </c>
      <c r="BA259" s="0" t="n">
        <f aca="false">AH259*1000000</f>
        <v>2862.92082707944</v>
      </c>
      <c r="BB259" s="0" t="n">
        <f aca="false">BA259*'Dist Horaria'!$H$3</f>
        <v>99.7571634911662</v>
      </c>
      <c r="BC259" s="0" t="n">
        <f aca="false">BA259*'Dist Horaria'!$I$3</f>
        <v>97.0885659751323</v>
      </c>
      <c r="BD259" s="0" t="n">
        <f aca="false">BA259*'Dist Horaria'!$J$3</f>
        <v>94.569737905239</v>
      </c>
      <c r="BE259" s="0" t="n">
        <f aca="false">BA259*'Dist Horaria'!$K$3</f>
        <v>92.4237947658879</v>
      </c>
      <c r="BF259" s="0" t="n">
        <f aca="false">BA259*'Dist Horaria'!$L$3</f>
        <v>90.8556228347992</v>
      </c>
      <c r="BG259" s="0" t="n">
        <f aca="false">BA259*'Dist Horaria'!$M$3</f>
        <v>89.8683566891611</v>
      </c>
      <c r="BH259" s="0" t="n">
        <f aca="false">BA259*'Dist Horaria'!$N$3</f>
        <v>93.924314367247</v>
      </c>
      <c r="BI259" s="0" t="n">
        <f aca="false">BA259*'Dist Horaria'!$O$3</f>
        <v>93.924314367247</v>
      </c>
      <c r="BJ259" s="0" t="n">
        <f aca="false">BA259*'Dist Horaria'!$P$3</f>
        <v>124.265037202888</v>
      </c>
      <c r="BK259" s="0" t="n">
        <f aca="false">BA259*'Dist Horaria'!$Q$3</f>
        <v>137.408454599348</v>
      </c>
      <c r="BL259" s="0" t="n">
        <f aca="false">BA259*'Dist Horaria'!$R$3</f>
        <v>146.967303614955</v>
      </c>
      <c r="BM259" s="0" t="n">
        <f aca="false">BA259*'Dist Horaria'!$S$3</f>
        <v>151.746728122758</v>
      </c>
      <c r="BN259" s="0" t="n">
        <f aca="false">BA259*'Dist Horaria'!$T$3</f>
        <v>152.941584249709</v>
      </c>
      <c r="BO259" s="0" t="n">
        <f aca="false">BA259*'Dist Horaria'!$U$3</f>
        <v>151.746728122758</v>
      </c>
      <c r="BP259" s="0" t="n">
        <f aca="false">BA259*'Dist Horaria'!$V$3</f>
        <v>149.357015868856</v>
      </c>
      <c r="BQ259" s="0" t="n">
        <f aca="false">BA259*'Dist Horaria'!$W$3</f>
        <v>145.772447488004</v>
      </c>
      <c r="BR259" s="0" t="n">
        <f aca="false">BA259*'Dist Horaria'!$X$3</f>
        <v>142.947379763037</v>
      </c>
      <c r="BS259" s="0" t="n">
        <f aca="false">BA259*'Dist Horaria'!$Y$3</f>
        <v>139.686956567005</v>
      </c>
      <c r="BT259" s="0" t="n">
        <f aca="false">BA259*'Dist Horaria'!$Z$3</f>
        <v>121.940153985951</v>
      </c>
      <c r="BU259" s="0" t="n">
        <f aca="false">BA259*'Dist Horaria'!$AA$3</f>
        <v>115.958121840243</v>
      </c>
      <c r="BV259" s="0" t="n">
        <f aca="false">BA259*'Dist Horaria'!$AB$3</f>
        <v>103.210477292218</v>
      </c>
      <c r="BW259" s="0" t="n">
        <f aca="false">BA259*'Dist Horaria'!$AC$3</f>
        <v>111.862137967538</v>
      </c>
      <c r="BX259" s="0" t="n">
        <f aca="false">BA259*'Dist Horaria'!$AD$3</f>
        <v>108.910143679359</v>
      </c>
      <c r="BY259" s="0" t="n">
        <f aca="false">BA259*'Dist Horaria'!$AE$3</f>
        <v>105.78710603659</v>
      </c>
      <c r="BZ259" s="0" t="n">
        <f aca="false">AN259*1000000</f>
        <v>16467.3887390992</v>
      </c>
      <c r="CA259" s="0" t="n">
        <f aca="false">BZ259*'Dist Horaria'!$H$6</f>
        <v>411.68471847748</v>
      </c>
      <c r="CB259" s="0" t="n">
        <f aca="false">BZ259*'Dist Horaria'!$I$6</f>
        <v>411.68471847748</v>
      </c>
      <c r="CC259" s="0" t="n">
        <f aca="false">BZ259*'Dist Horaria'!$J$6</f>
        <v>411.68471847748</v>
      </c>
      <c r="CD259" s="0" t="n">
        <f aca="false">BZ259*'Dist Horaria'!$K$6</f>
        <v>411.68471847748</v>
      </c>
      <c r="CE259" s="0" t="n">
        <f aca="false">BZ259*'Dist Horaria'!$L$6</f>
        <v>411.68471847748</v>
      </c>
      <c r="CF259" s="0" t="n">
        <f aca="false">BZ259*'Dist Horaria'!$M$6</f>
        <v>1097.82591593995</v>
      </c>
      <c r="CG259" s="0" t="n">
        <f aca="false">BZ259*'Dist Horaria'!$N$6</f>
        <v>1097.82591593995</v>
      </c>
      <c r="CH259" s="0" t="n">
        <f aca="false">BZ259*'Dist Horaria'!$O$6</f>
        <v>1097.82591593995</v>
      </c>
      <c r="CI259" s="0" t="n">
        <f aca="false">BZ259*'Dist Horaria'!$P$6</f>
        <v>720.44825733559</v>
      </c>
      <c r="CJ259" s="0" t="n">
        <f aca="false">BZ259*'Dist Horaria'!$Q$6</f>
        <v>720.44825733559</v>
      </c>
      <c r="CK259" s="0" t="n">
        <f aca="false">BZ259*'Dist Horaria'!$R$6</f>
        <v>720.44825733559</v>
      </c>
      <c r="CL259" s="0" t="n">
        <f aca="false">BZ259*'Dist Horaria'!$S$6</f>
        <v>720.44825733559</v>
      </c>
      <c r="CM259" s="0" t="n">
        <f aca="false">BZ259*'Dist Horaria'!$T$6</f>
        <v>720.44825733559</v>
      </c>
      <c r="CN259" s="0" t="n">
        <f aca="false">BZ259*'Dist Horaria'!$U$6</f>
        <v>720.44825733559</v>
      </c>
      <c r="CO259" s="0" t="n">
        <f aca="false">BZ259*'Dist Horaria'!$V$6</f>
        <v>720.44825733559</v>
      </c>
      <c r="CP259" s="0" t="n">
        <f aca="false">BZ259*'Dist Horaria'!$W$6</f>
        <v>720.44825733559</v>
      </c>
      <c r="CQ259" s="0" t="n">
        <f aca="false">BZ259*'Dist Horaria'!$X$6</f>
        <v>1097.82591593995</v>
      </c>
      <c r="CR259" s="0" t="n">
        <f aca="false">BZ259*'Dist Horaria'!$Y$6</f>
        <v>1097.82591593995</v>
      </c>
      <c r="CS259" s="0" t="n">
        <f aca="false">BZ259*'Dist Horaria'!$Z$6</f>
        <v>1097.82591593995</v>
      </c>
      <c r="CT259" s="0" t="n">
        <f aca="false">BZ259*'Dist Horaria'!$AA$6</f>
        <v>411.68471847748</v>
      </c>
      <c r="CU259" s="0" t="n">
        <f aca="false">BZ259*'Dist Horaria'!$AB$6</f>
        <v>411.68471847748</v>
      </c>
      <c r="CV259" s="0" t="n">
        <f aca="false">BZ259*'Dist Horaria'!$AC$6</f>
        <v>411.68471847748</v>
      </c>
      <c r="CW259" s="0" t="n">
        <f aca="false">BZ259*'Dist Horaria'!$AD$6</f>
        <v>411.68471847748</v>
      </c>
      <c r="CX259" s="0" t="n">
        <f aca="false">BZ259*'Dist Horaria'!$AE$6</f>
        <v>411.68471847748</v>
      </c>
      <c r="CY259" s="0" t="n">
        <f aca="false">AS259*1000000</f>
        <v>17225.3643881616</v>
      </c>
      <c r="CZ259" s="0" t="n">
        <f aca="false">CY259*'Dist Horaria'!$H$6</f>
        <v>430.63410970404</v>
      </c>
      <c r="DA259" s="0" t="n">
        <f aca="false">CY259*'Dist Horaria'!$I$6</f>
        <v>430.63410970404</v>
      </c>
      <c r="DB259" s="0" t="n">
        <f aca="false">CY259*'Dist Horaria'!$J$6</f>
        <v>430.63410970404</v>
      </c>
      <c r="DC259" s="0" t="n">
        <f aca="false">CY259*'Dist Horaria'!$K$6</f>
        <v>430.63410970404</v>
      </c>
      <c r="DD259" s="0" t="n">
        <f aca="false">CY259*'Dist Horaria'!$L$6</f>
        <v>430.63410970404</v>
      </c>
      <c r="DE259" s="0" t="n">
        <f aca="false">CY259*'Dist Horaria'!$M$6</f>
        <v>1148.35762587744</v>
      </c>
      <c r="DF259" s="0" t="n">
        <f aca="false">CY259*'Dist Horaria'!$N$6</f>
        <v>1148.35762587744</v>
      </c>
      <c r="DG259" s="0" t="n">
        <f aca="false">CY259*'Dist Horaria'!$O$6</f>
        <v>1148.35762587744</v>
      </c>
      <c r="DH259" s="0" t="n">
        <f aca="false">CY259*'Dist Horaria'!$P$6</f>
        <v>753.60969198207</v>
      </c>
      <c r="DI259" s="0" t="n">
        <f aca="false">CY259*'Dist Horaria'!$Q$6</f>
        <v>753.60969198207</v>
      </c>
      <c r="DJ259" s="0" t="n">
        <f aca="false">CY259*'Dist Horaria'!$R$6</f>
        <v>753.60969198207</v>
      </c>
      <c r="DK259" s="0" t="n">
        <f aca="false">CY259*'Dist Horaria'!$S$6</f>
        <v>753.60969198207</v>
      </c>
      <c r="DL259" s="0" t="n">
        <f aca="false">CY259*'Dist Horaria'!$T$6</f>
        <v>753.60969198207</v>
      </c>
      <c r="DM259" s="0" t="n">
        <f aca="false">CY259*'Dist Horaria'!$U$6</f>
        <v>753.60969198207</v>
      </c>
      <c r="DN259" s="0" t="n">
        <f aca="false">CY259*'Dist Horaria'!$V$6</f>
        <v>753.60969198207</v>
      </c>
      <c r="DO259" s="0" t="n">
        <f aca="false">CY259*'Dist Horaria'!$W$6</f>
        <v>753.60969198207</v>
      </c>
      <c r="DP259" s="0" t="n">
        <f aca="false">CY259*'Dist Horaria'!$X$6</f>
        <v>1148.35762587744</v>
      </c>
      <c r="DQ259" s="0" t="n">
        <f aca="false">CY259*'Dist Horaria'!$Y$6</f>
        <v>1148.35762587744</v>
      </c>
      <c r="DR259" s="0" t="n">
        <f aca="false">CY259*'Dist Horaria'!$Z$6</f>
        <v>1148.35762587744</v>
      </c>
      <c r="DS259" s="0" t="n">
        <f aca="false">CY259*'Dist Horaria'!$AA$6</f>
        <v>430.63410970404</v>
      </c>
      <c r="DT259" s="0" t="n">
        <f aca="false">CY259*'Dist Horaria'!$AB$6</f>
        <v>430.63410970404</v>
      </c>
      <c r="DU259" s="0" t="n">
        <f aca="false">CY259*'Dist Horaria'!$AC$6</f>
        <v>430.63410970404</v>
      </c>
      <c r="DV259" s="0" t="n">
        <f aca="false">CY259*'Dist Horaria'!$AD$6</f>
        <v>430.63410970404</v>
      </c>
      <c r="DW259" s="0" t="n">
        <f aca="false">CY259*'Dist Horaria'!$AE$6</f>
        <v>430.63410970404</v>
      </c>
      <c r="DX259" s="0" t="n">
        <f aca="false">AX259*1000000</f>
        <v>998.571848589078</v>
      </c>
      <c r="DY259" s="0" t="n">
        <f aca="false">DX259*'Dist Horaria'!$H$6</f>
        <v>24.964296214727</v>
      </c>
      <c r="DZ259" s="0" t="n">
        <f aca="false">DX259*'Dist Horaria'!$I$6</f>
        <v>24.964296214727</v>
      </c>
      <c r="EA259" s="0" t="n">
        <f aca="false">DX259*'Dist Horaria'!$J$6</f>
        <v>24.964296214727</v>
      </c>
      <c r="EB259" s="0" t="n">
        <f aca="false">DX259*'Dist Horaria'!$K$6</f>
        <v>24.964296214727</v>
      </c>
      <c r="EC259" s="0" t="n">
        <f aca="false">DX259*'Dist Horaria'!$L$6</f>
        <v>24.964296214727</v>
      </c>
      <c r="ED259" s="0" t="n">
        <f aca="false">DX259*'Dist Horaria'!$M$6</f>
        <v>66.5714565726052</v>
      </c>
      <c r="EE259" s="0" t="n">
        <f aca="false">DX259*'Dist Horaria'!$N$6</f>
        <v>66.5714565726052</v>
      </c>
      <c r="EF259" s="0" t="n">
        <f aca="false">DX259*'Dist Horaria'!$O$6</f>
        <v>66.5714565726052</v>
      </c>
      <c r="EG259" s="0" t="n">
        <f aca="false">DX259*'Dist Horaria'!$P$6</f>
        <v>43.6875183757722</v>
      </c>
      <c r="EH259" s="0" t="n">
        <f aca="false">DX259*'Dist Horaria'!$Q$6</f>
        <v>43.6875183757722</v>
      </c>
      <c r="EI259" s="0" t="n">
        <f aca="false">DX259*'Dist Horaria'!$R$6</f>
        <v>43.6875183757722</v>
      </c>
      <c r="EJ259" s="0" t="n">
        <f aca="false">DX259*'Dist Horaria'!$S$6</f>
        <v>43.6875183757722</v>
      </c>
      <c r="EK259" s="0" t="n">
        <f aca="false">DX259*'Dist Horaria'!$T$6</f>
        <v>43.6875183757722</v>
      </c>
      <c r="EL259" s="0" t="n">
        <f aca="false">DX259*'Dist Horaria'!$U$6</f>
        <v>43.6875183757722</v>
      </c>
      <c r="EM259" s="0" t="n">
        <f aca="false">DX259*'Dist Horaria'!$V$6</f>
        <v>43.6875183757722</v>
      </c>
      <c r="EN259" s="0" t="n">
        <f aca="false">DX259*'Dist Horaria'!$W$6</f>
        <v>43.6875183757722</v>
      </c>
      <c r="EO259" s="0" t="n">
        <f aca="false">DX259*'Dist Horaria'!$X$6</f>
        <v>66.5714565726052</v>
      </c>
      <c r="EP259" s="0" t="n">
        <f aca="false">DX259*'Dist Horaria'!$Y$6</f>
        <v>66.5714565726052</v>
      </c>
      <c r="EQ259" s="0" t="n">
        <f aca="false">DX259*'Dist Horaria'!$Z$6</f>
        <v>66.5714565726052</v>
      </c>
      <c r="ER259" s="0" t="n">
        <f aca="false">DX259*'Dist Horaria'!$AA$6</f>
        <v>24.964296214727</v>
      </c>
      <c r="ES259" s="0" t="n">
        <f aca="false">DX259*'Dist Horaria'!$AB$6</f>
        <v>24.964296214727</v>
      </c>
      <c r="ET259" s="0" t="n">
        <f aca="false">DX259*'Dist Horaria'!$AC$6</f>
        <v>24.964296214727</v>
      </c>
      <c r="EU259" s="0" t="n">
        <f aca="false">DX259*'Dist Horaria'!$AD$6</f>
        <v>24.964296214727</v>
      </c>
      <c r="EV259" s="0" t="n">
        <f aca="false">DX259*'Dist Horaria'!$AE$6</f>
        <v>24.964296214727</v>
      </c>
      <c r="EW259" s="0" t="n">
        <f aca="false">BB259+CA259+CZ259+DY259</f>
        <v>967.040287887413</v>
      </c>
      <c r="EX259" s="0" t="n">
        <f aca="false">BC259+CB259+DA259+DZ259</f>
        <v>964.37169037138</v>
      </c>
      <c r="EY259" s="0" t="n">
        <f aca="false">BD259+CC259+DB259+EA259</f>
        <v>961.852862301486</v>
      </c>
      <c r="EZ259" s="0" t="n">
        <f aca="false">BE259+CD259+DC259+EB259</f>
        <v>959.706919162135</v>
      </c>
      <c r="FA259" s="0" t="n">
        <f aca="false">BF259+CE259+DD259+EC259</f>
        <v>958.138747231046</v>
      </c>
      <c r="FB259" s="0" t="n">
        <f aca="false">BG259+CF259+DE259+ED259</f>
        <v>2402.62335507915</v>
      </c>
      <c r="FC259" s="0" t="n">
        <f aca="false">BH259+CG259+DF259+EE259</f>
        <v>2406.67931275724</v>
      </c>
      <c r="FD259" s="0" t="n">
        <f aca="false">BI259+CH259+DG259+EF259</f>
        <v>2406.67931275724</v>
      </c>
      <c r="FE259" s="0" t="n">
        <f aca="false">BJ259+CI259+DH259+EG259</f>
        <v>1642.01050489632</v>
      </c>
      <c r="FF259" s="0" t="n">
        <f aca="false">BK259+CJ259+DI259+EH259</f>
        <v>1655.15392229278</v>
      </c>
      <c r="FG259" s="0" t="n">
        <f aca="false">BL259+CK259+DJ259+EI259</f>
        <v>1664.71277130839</v>
      </c>
      <c r="FH259" s="0" t="n">
        <f aca="false">BM259+CL259+DK259+EJ259</f>
        <v>1669.49219581619</v>
      </c>
      <c r="FI259" s="0" t="n">
        <f aca="false">BN259+CM259+DL259+EK259</f>
        <v>1670.68705194314</v>
      </c>
      <c r="FJ259" s="0" t="n">
        <f aca="false">BO259+CN259+DM259+EL259</f>
        <v>1669.49219581619</v>
      </c>
      <c r="FK259" s="0" t="n">
        <f aca="false">BP259+CO259+DN259+EM259</f>
        <v>1667.10248356229</v>
      </c>
      <c r="FL259" s="0" t="n">
        <f aca="false">BQ259+CP259+DO259+EN259</f>
        <v>1663.51791518144</v>
      </c>
      <c r="FM259" s="0" t="n">
        <f aca="false">BR259+CQ259+DP259+EO259</f>
        <v>2455.70237815303</v>
      </c>
      <c r="FN259" s="0" t="n">
        <f aca="false">BS259+CR259+DQ259+EP259</f>
        <v>2452.441954957</v>
      </c>
      <c r="FO259" s="0" t="n">
        <f aca="false">BT259+CS259+DR259+EQ259</f>
        <v>2434.69515237594</v>
      </c>
      <c r="FP259" s="0" t="n">
        <f aca="false">BU259+CT259+DS259+ER259</f>
        <v>983.241246236491</v>
      </c>
      <c r="FQ259" s="0" t="n">
        <f aca="false">BV259+CU259+DT259+ES259</f>
        <v>970.493601688465</v>
      </c>
      <c r="FR259" s="0" t="n">
        <f aca="false">BW259+CV259+DU259+ET259</f>
        <v>979.145262363786</v>
      </c>
      <c r="FS259" s="0" t="n">
        <f aca="false">BX259+CW259+DV259+EU259</f>
        <v>976.193268075606</v>
      </c>
      <c r="FT259" s="0" t="n">
        <f aca="false">BY259+CX259+DW259+EV259</f>
        <v>973.070230432837</v>
      </c>
      <c r="FU259" s="0" t="n">
        <f aca="false">AM259*'Dist Horaria'!$H$10</f>
        <v>0.5424637097404</v>
      </c>
      <c r="FV259" s="0" t="n">
        <f aca="false">AM259*'Dist Horaria'!$I$10</f>
        <v>0.507686164384185</v>
      </c>
      <c r="FW259" s="0" t="n">
        <f aca="false">AM259*'Dist Horaria'!$J$10</f>
        <v>0.505488344636039</v>
      </c>
      <c r="FX259" s="0" t="n">
        <f aca="false">AM259*'Dist Horaria'!$K$10</f>
        <v>0.490950673554258</v>
      </c>
      <c r="FY259" s="0" t="n">
        <f aca="false">AM259*'Dist Horaria'!$L$10</f>
        <v>0.491147144186574</v>
      </c>
      <c r="FZ259" s="0" t="n">
        <f aca="false">AM259*'Dist Horaria'!$M$10</f>
        <v>0.525547656280912</v>
      </c>
      <c r="GA259" s="0" t="n">
        <f aca="false">AM259*'Dist Horaria'!$N$10</f>
        <v>0.497189805831351</v>
      </c>
      <c r="GB259" s="0" t="n">
        <f aca="false">AM259*'Dist Horaria'!$O$10</f>
        <v>0.488703702156573</v>
      </c>
      <c r="GC259" s="0" t="n">
        <f aca="false">AM259*'Dist Horaria'!$P$10</f>
        <v>0.496287264615217</v>
      </c>
      <c r="GD259" s="0" t="n">
        <f aca="false">AM259*'Dist Horaria'!$Q$10</f>
        <v>0.449123231643786</v>
      </c>
      <c r="GE259" s="0" t="n">
        <f aca="false">AM259*'Dist Horaria'!$R$10</f>
        <v>0.547997791177442</v>
      </c>
      <c r="GF259" s="0" t="n">
        <f aca="false">AM259*'Dist Horaria'!$S$10</f>
        <v>0.46801140156447</v>
      </c>
      <c r="GG259" s="0" t="n">
        <f aca="false">AR259*'Dist Horaria'!$H$10</f>
        <v>0.567432712962327</v>
      </c>
      <c r="GH259" s="0" t="n">
        <f aca="false">AR259*'Dist Horaria'!$I$10</f>
        <v>0.531054395745326</v>
      </c>
      <c r="GI259" s="0" t="n">
        <f aca="false">AR259*'Dist Horaria'!$J$10</f>
        <v>0.528755412790521</v>
      </c>
      <c r="GJ259" s="0" t="n">
        <f aca="false">AR259*'Dist Horaria'!$K$10</f>
        <v>0.513548588824294</v>
      </c>
      <c r="GK259" s="0" t="n">
        <f aca="false">AR259*'Dist Horaria'!$L$10</f>
        <v>0.513754102782022</v>
      </c>
      <c r="GL259" s="0" t="n">
        <f aca="false">AR259*'Dist Horaria'!$M$10</f>
        <v>0.549738032314055</v>
      </c>
      <c r="GM259" s="0" t="n">
        <f aca="false">AR259*'Dist Horaria'!$N$10</f>
        <v>0.520074901443835</v>
      </c>
      <c r="GN259" s="0" t="n">
        <f aca="false">AR259*'Dist Horaria'!$O$10</f>
        <v>0.51119819182401</v>
      </c>
      <c r="GO259" s="0" t="n">
        <f aca="false">AR259*'Dist Horaria'!$P$10</f>
        <v>0.519130817256017</v>
      </c>
      <c r="GP259" s="0" t="n">
        <f aca="false">AR259*'Dist Horaria'!$Q$10</f>
        <v>0.469795876129668</v>
      </c>
      <c r="GQ259" s="0" t="n">
        <f aca="false">AR259*'Dist Horaria'!$R$10</f>
        <v>0.573221522033219</v>
      </c>
      <c r="GR259" s="0" t="n">
        <f aca="false">AR259*'Dist Horaria'!$S$10</f>
        <v>0.489553447573693</v>
      </c>
      <c r="GS259" s="0" t="n">
        <f aca="false">AW259*'Dist Horaria'!$H$10</f>
        <v>0.0328946500268015</v>
      </c>
      <c r="GT259" s="0" t="n">
        <f aca="false">AW259*'Dist Horaria'!$I$10</f>
        <v>0.0307857620721928</v>
      </c>
      <c r="GU259" s="0" t="n">
        <f aca="false">AW259*'Dist Horaria'!$J$10</f>
        <v>0.0306524876980012</v>
      </c>
      <c r="GV259" s="0" t="n">
        <f aca="false">AW259*'Dist Horaria'!$K$10</f>
        <v>0.0297709326854663</v>
      </c>
      <c r="GW259" s="0" t="n">
        <f aca="false">AW259*'Dist Horaria'!$L$10</f>
        <v>0.0297828465380882</v>
      </c>
      <c r="GX259" s="0" t="n">
        <f aca="false">AW259*'Dist Horaria'!$M$10</f>
        <v>0.0318688714384959</v>
      </c>
      <c r="GY259" s="0" t="n">
        <f aca="false">AW259*'Dist Horaria'!$N$10</f>
        <v>0.030149269648918</v>
      </c>
      <c r="GZ259" s="0" t="n">
        <f aca="false">AW259*'Dist Horaria'!$O$10</f>
        <v>0.0296346777868991</v>
      </c>
      <c r="HA259" s="0" t="n">
        <f aca="false">AW259*'Dist Horaria'!$P$10</f>
        <v>0.0300945401307836</v>
      </c>
      <c r="HB259" s="0" t="n">
        <f aca="false">AW259*'Dist Horaria'!$Q$10</f>
        <v>0.0272345435437489</v>
      </c>
      <c r="HC259" s="0" t="n">
        <f aca="false">AW259*'Dist Horaria'!$R$10</f>
        <v>0.033230233161346</v>
      </c>
      <c r="HD259" s="0" t="n">
        <f aca="false">AW259*'Dist Horaria'!$S$10</f>
        <v>0.0283799100042721</v>
      </c>
    </row>
    <row r="260" customFormat="false" ht="13.8" hidden="false" customHeight="false" outlineLevel="0" collapsed="false">
      <c r="A260" s="0" t="n">
        <v>4.565869</v>
      </c>
      <c r="B260" s="0" t="n">
        <v>-74.156388</v>
      </c>
      <c r="C260" s="0" t="n">
        <v>23</v>
      </c>
      <c r="D260" s="0" t="n">
        <v>20</v>
      </c>
      <c r="E260" s="0" t="n">
        <v>1754</v>
      </c>
      <c r="G260" s="0" t="s">
        <v>261</v>
      </c>
      <c r="I260" s="0" t="s">
        <v>1344</v>
      </c>
      <c r="J260" s="0" t="s">
        <v>1345</v>
      </c>
      <c r="L260" s="0" t="s">
        <v>1346</v>
      </c>
      <c r="S260" s="0" t="n">
        <v>365</v>
      </c>
      <c r="V260" s="0" t="n">
        <v>100296.971194954</v>
      </c>
      <c r="W260" s="0" t="n">
        <f aca="false">V260*12</f>
        <v>1203563.65433945</v>
      </c>
      <c r="X260" s="0" t="n">
        <v>1</v>
      </c>
      <c r="Z260" s="0" t="n">
        <v>19372</v>
      </c>
      <c r="AB260" s="0" t="n">
        <v>0.005</v>
      </c>
      <c r="AC260" s="0" t="n">
        <v>0</v>
      </c>
      <c r="AD260" s="0" t="n">
        <v>2303.72181855244</v>
      </c>
      <c r="AE260" s="0" t="n">
        <f aca="false">AD260/2204.59</f>
        <v>1.044966101884</v>
      </c>
      <c r="AF260" s="0" t="n">
        <f aca="false">AE260/S260</f>
        <v>0.00286292082707944</v>
      </c>
      <c r="AG260" s="0" t="n">
        <f aca="false">AE260*EXP(AB260*AC260)</f>
        <v>1.044966101884</v>
      </c>
      <c r="AH260" s="0" t="n">
        <f aca="false">AG260/S260</f>
        <v>0.00286292082707944</v>
      </c>
      <c r="AI260" s="0" t="s">
        <v>90</v>
      </c>
      <c r="AJ260" s="0" t="n">
        <f aca="false">IF(AI260="A",'FE DISTRIBUCIÓN'!$C$2,'FE DISTRIBUCIÓN'!$C$3)</f>
        <v>4.994E-006</v>
      </c>
      <c r="AK260" s="0" t="n">
        <f aca="false">W260*AJ260</f>
        <v>6.01059688977121</v>
      </c>
      <c r="AL260" s="0" t="n">
        <f aca="false">AK260/365</f>
        <v>0.0164673887390992</v>
      </c>
      <c r="AM260" s="0" t="n">
        <f aca="false">AK260*EXP(AB260*AC260)</f>
        <v>6.01059688977121</v>
      </c>
      <c r="AN260" s="0" t="n">
        <f aca="false">AM260/365</f>
        <v>0.0164673887390992</v>
      </c>
      <c r="AO260" s="0" t="n">
        <v>5.223868284E-006</v>
      </c>
      <c r="AP260" s="0" t="n">
        <f aca="false">AO260*W260</f>
        <v>6.28725800167899</v>
      </c>
      <c r="AQ260" s="0" t="n">
        <f aca="false">AP260/365</f>
        <v>0.0172253643881616</v>
      </c>
      <c r="AR260" s="0" t="n">
        <f aca="false">AP260*EXP(AB260*AC260)</f>
        <v>6.28725800167899</v>
      </c>
      <c r="AS260" s="0" t="n">
        <f aca="false">AR260/365</f>
        <v>0.0172253643881616</v>
      </c>
      <c r="AT260" s="0" t="n">
        <v>3.02832944E-007</v>
      </c>
      <c r="AU260" s="0" t="n">
        <f aca="false">AT260*W260</f>
        <v>0.364478724735014</v>
      </c>
      <c r="AV260" s="0" t="n">
        <f aca="false">AU260/365</f>
        <v>0.000998571848589078</v>
      </c>
      <c r="AW260" s="0" t="n">
        <f aca="false">AU260*EXP(AB260*AC260)</f>
        <v>0.364478724735014</v>
      </c>
      <c r="AX260" s="0" t="n">
        <f aca="false">AW260/365</f>
        <v>0.000998571848589078</v>
      </c>
      <c r="AY260" s="0" t="n">
        <f aca="false">AW260+AR260+AM260+AG260</f>
        <v>13.7072997180692</v>
      </c>
      <c r="AZ260" s="0" t="n">
        <f aca="false">AH260+AN260+AS260+AX260</f>
        <v>0.0375542458029293</v>
      </c>
      <c r="BA260" s="0" t="n">
        <f aca="false">AH260*1000000</f>
        <v>2862.92082707944</v>
      </c>
      <c r="BB260" s="0" t="n">
        <f aca="false">BA260*'Dist Horaria'!$H$3</f>
        <v>99.7571634911662</v>
      </c>
      <c r="BC260" s="0" t="n">
        <f aca="false">BA260*'Dist Horaria'!$I$3</f>
        <v>97.0885659751323</v>
      </c>
      <c r="BD260" s="0" t="n">
        <f aca="false">BA260*'Dist Horaria'!$J$3</f>
        <v>94.569737905239</v>
      </c>
      <c r="BE260" s="0" t="n">
        <f aca="false">BA260*'Dist Horaria'!$K$3</f>
        <v>92.4237947658879</v>
      </c>
      <c r="BF260" s="0" t="n">
        <f aca="false">BA260*'Dist Horaria'!$L$3</f>
        <v>90.8556228347992</v>
      </c>
      <c r="BG260" s="0" t="n">
        <f aca="false">BA260*'Dist Horaria'!$M$3</f>
        <v>89.8683566891611</v>
      </c>
      <c r="BH260" s="0" t="n">
        <f aca="false">BA260*'Dist Horaria'!$N$3</f>
        <v>93.924314367247</v>
      </c>
      <c r="BI260" s="0" t="n">
        <f aca="false">BA260*'Dist Horaria'!$O$3</f>
        <v>93.924314367247</v>
      </c>
      <c r="BJ260" s="0" t="n">
        <f aca="false">BA260*'Dist Horaria'!$P$3</f>
        <v>124.265037202888</v>
      </c>
      <c r="BK260" s="0" t="n">
        <f aca="false">BA260*'Dist Horaria'!$Q$3</f>
        <v>137.408454599348</v>
      </c>
      <c r="BL260" s="0" t="n">
        <f aca="false">BA260*'Dist Horaria'!$R$3</f>
        <v>146.967303614955</v>
      </c>
      <c r="BM260" s="0" t="n">
        <f aca="false">BA260*'Dist Horaria'!$S$3</f>
        <v>151.746728122758</v>
      </c>
      <c r="BN260" s="0" t="n">
        <f aca="false">BA260*'Dist Horaria'!$T$3</f>
        <v>152.941584249709</v>
      </c>
      <c r="BO260" s="0" t="n">
        <f aca="false">BA260*'Dist Horaria'!$U$3</f>
        <v>151.746728122758</v>
      </c>
      <c r="BP260" s="0" t="n">
        <f aca="false">BA260*'Dist Horaria'!$V$3</f>
        <v>149.357015868856</v>
      </c>
      <c r="BQ260" s="0" t="n">
        <f aca="false">BA260*'Dist Horaria'!$W$3</f>
        <v>145.772447488004</v>
      </c>
      <c r="BR260" s="0" t="n">
        <f aca="false">BA260*'Dist Horaria'!$X$3</f>
        <v>142.947379763037</v>
      </c>
      <c r="BS260" s="0" t="n">
        <f aca="false">BA260*'Dist Horaria'!$Y$3</f>
        <v>139.686956567005</v>
      </c>
      <c r="BT260" s="0" t="n">
        <f aca="false">BA260*'Dist Horaria'!$Z$3</f>
        <v>121.940153985951</v>
      </c>
      <c r="BU260" s="0" t="n">
        <f aca="false">BA260*'Dist Horaria'!$AA$3</f>
        <v>115.958121840243</v>
      </c>
      <c r="BV260" s="0" t="n">
        <f aca="false">BA260*'Dist Horaria'!$AB$3</f>
        <v>103.210477292218</v>
      </c>
      <c r="BW260" s="0" t="n">
        <f aca="false">BA260*'Dist Horaria'!$AC$3</f>
        <v>111.862137967538</v>
      </c>
      <c r="BX260" s="0" t="n">
        <f aca="false">BA260*'Dist Horaria'!$AD$3</f>
        <v>108.910143679359</v>
      </c>
      <c r="BY260" s="0" t="n">
        <f aca="false">BA260*'Dist Horaria'!$AE$3</f>
        <v>105.78710603659</v>
      </c>
      <c r="BZ260" s="0" t="n">
        <f aca="false">AN260*1000000</f>
        <v>16467.3887390992</v>
      </c>
      <c r="CA260" s="0" t="n">
        <f aca="false">BZ260*'Dist Horaria'!$H$6</f>
        <v>411.68471847748</v>
      </c>
      <c r="CB260" s="0" t="n">
        <f aca="false">BZ260*'Dist Horaria'!$I$6</f>
        <v>411.68471847748</v>
      </c>
      <c r="CC260" s="0" t="n">
        <f aca="false">BZ260*'Dist Horaria'!$J$6</f>
        <v>411.68471847748</v>
      </c>
      <c r="CD260" s="0" t="n">
        <f aca="false">BZ260*'Dist Horaria'!$K$6</f>
        <v>411.68471847748</v>
      </c>
      <c r="CE260" s="0" t="n">
        <f aca="false">BZ260*'Dist Horaria'!$L$6</f>
        <v>411.68471847748</v>
      </c>
      <c r="CF260" s="0" t="n">
        <f aca="false">BZ260*'Dist Horaria'!$M$6</f>
        <v>1097.82591593995</v>
      </c>
      <c r="CG260" s="0" t="n">
        <f aca="false">BZ260*'Dist Horaria'!$N$6</f>
        <v>1097.82591593995</v>
      </c>
      <c r="CH260" s="0" t="n">
        <f aca="false">BZ260*'Dist Horaria'!$O$6</f>
        <v>1097.82591593995</v>
      </c>
      <c r="CI260" s="0" t="n">
        <f aca="false">BZ260*'Dist Horaria'!$P$6</f>
        <v>720.44825733559</v>
      </c>
      <c r="CJ260" s="0" t="n">
        <f aca="false">BZ260*'Dist Horaria'!$Q$6</f>
        <v>720.44825733559</v>
      </c>
      <c r="CK260" s="0" t="n">
        <f aca="false">BZ260*'Dist Horaria'!$R$6</f>
        <v>720.44825733559</v>
      </c>
      <c r="CL260" s="0" t="n">
        <f aca="false">BZ260*'Dist Horaria'!$S$6</f>
        <v>720.44825733559</v>
      </c>
      <c r="CM260" s="0" t="n">
        <f aca="false">BZ260*'Dist Horaria'!$T$6</f>
        <v>720.44825733559</v>
      </c>
      <c r="CN260" s="0" t="n">
        <f aca="false">BZ260*'Dist Horaria'!$U$6</f>
        <v>720.44825733559</v>
      </c>
      <c r="CO260" s="0" t="n">
        <f aca="false">BZ260*'Dist Horaria'!$V$6</f>
        <v>720.44825733559</v>
      </c>
      <c r="CP260" s="0" t="n">
        <f aca="false">BZ260*'Dist Horaria'!$W$6</f>
        <v>720.44825733559</v>
      </c>
      <c r="CQ260" s="0" t="n">
        <f aca="false">BZ260*'Dist Horaria'!$X$6</f>
        <v>1097.82591593995</v>
      </c>
      <c r="CR260" s="0" t="n">
        <f aca="false">BZ260*'Dist Horaria'!$Y$6</f>
        <v>1097.82591593995</v>
      </c>
      <c r="CS260" s="0" t="n">
        <f aca="false">BZ260*'Dist Horaria'!$Z$6</f>
        <v>1097.82591593995</v>
      </c>
      <c r="CT260" s="0" t="n">
        <f aca="false">BZ260*'Dist Horaria'!$AA$6</f>
        <v>411.68471847748</v>
      </c>
      <c r="CU260" s="0" t="n">
        <f aca="false">BZ260*'Dist Horaria'!$AB$6</f>
        <v>411.68471847748</v>
      </c>
      <c r="CV260" s="0" t="n">
        <f aca="false">BZ260*'Dist Horaria'!$AC$6</f>
        <v>411.68471847748</v>
      </c>
      <c r="CW260" s="0" t="n">
        <f aca="false">BZ260*'Dist Horaria'!$AD$6</f>
        <v>411.68471847748</v>
      </c>
      <c r="CX260" s="0" t="n">
        <f aca="false">BZ260*'Dist Horaria'!$AE$6</f>
        <v>411.68471847748</v>
      </c>
      <c r="CY260" s="0" t="n">
        <f aca="false">AS260*1000000</f>
        <v>17225.3643881616</v>
      </c>
      <c r="CZ260" s="0" t="n">
        <f aca="false">CY260*'Dist Horaria'!$H$6</f>
        <v>430.63410970404</v>
      </c>
      <c r="DA260" s="0" t="n">
        <f aca="false">CY260*'Dist Horaria'!$I$6</f>
        <v>430.63410970404</v>
      </c>
      <c r="DB260" s="0" t="n">
        <f aca="false">CY260*'Dist Horaria'!$J$6</f>
        <v>430.63410970404</v>
      </c>
      <c r="DC260" s="0" t="n">
        <f aca="false">CY260*'Dist Horaria'!$K$6</f>
        <v>430.63410970404</v>
      </c>
      <c r="DD260" s="0" t="n">
        <f aca="false">CY260*'Dist Horaria'!$L$6</f>
        <v>430.63410970404</v>
      </c>
      <c r="DE260" s="0" t="n">
        <f aca="false">CY260*'Dist Horaria'!$M$6</f>
        <v>1148.35762587744</v>
      </c>
      <c r="DF260" s="0" t="n">
        <f aca="false">CY260*'Dist Horaria'!$N$6</f>
        <v>1148.35762587744</v>
      </c>
      <c r="DG260" s="0" t="n">
        <f aca="false">CY260*'Dist Horaria'!$O$6</f>
        <v>1148.35762587744</v>
      </c>
      <c r="DH260" s="0" t="n">
        <f aca="false">CY260*'Dist Horaria'!$P$6</f>
        <v>753.60969198207</v>
      </c>
      <c r="DI260" s="0" t="n">
        <f aca="false">CY260*'Dist Horaria'!$Q$6</f>
        <v>753.60969198207</v>
      </c>
      <c r="DJ260" s="0" t="n">
        <f aca="false">CY260*'Dist Horaria'!$R$6</f>
        <v>753.60969198207</v>
      </c>
      <c r="DK260" s="0" t="n">
        <f aca="false">CY260*'Dist Horaria'!$S$6</f>
        <v>753.60969198207</v>
      </c>
      <c r="DL260" s="0" t="n">
        <f aca="false">CY260*'Dist Horaria'!$T$6</f>
        <v>753.60969198207</v>
      </c>
      <c r="DM260" s="0" t="n">
        <f aca="false">CY260*'Dist Horaria'!$U$6</f>
        <v>753.60969198207</v>
      </c>
      <c r="DN260" s="0" t="n">
        <f aca="false">CY260*'Dist Horaria'!$V$6</f>
        <v>753.60969198207</v>
      </c>
      <c r="DO260" s="0" t="n">
        <f aca="false">CY260*'Dist Horaria'!$W$6</f>
        <v>753.60969198207</v>
      </c>
      <c r="DP260" s="0" t="n">
        <f aca="false">CY260*'Dist Horaria'!$X$6</f>
        <v>1148.35762587744</v>
      </c>
      <c r="DQ260" s="0" t="n">
        <f aca="false">CY260*'Dist Horaria'!$Y$6</f>
        <v>1148.35762587744</v>
      </c>
      <c r="DR260" s="0" t="n">
        <f aca="false">CY260*'Dist Horaria'!$Z$6</f>
        <v>1148.35762587744</v>
      </c>
      <c r="DS260" s="0" t="n">
        <f aca="false">CY260*'Dist Horaria'!$AA$6</f>
        <v>430.63410970404</v>
      </c>
      <c r="DT260" s="0" t="n">
        <f aca="false">CY260*'Dist Horaria'!$AB$6</f>
        <v>430.63410970404</v>
      </c>
      <c r="DU260" s="0" t="n">
        <f aca="false">CY260*'Dist Horaria'!$AC$6</f>
        <v>430.63410970404</v>
      </c>
      <c r="DV260" s="0" t="n">
        <f aca="false">CY260*'Dist Horaria'!$AD$6</f>
        <v>430.63410970404</v>
      </c>
      <c r="DW260" s="0" t="n">
        <f aca="false">CY260*'Dist Horaria'!$AE$6</f>
        <v>430.63410970404</v>
      </c>
      <c r="DX260" s="0" t="n">
        <f aca="false">AX260*1000000</f>
        <v>998.571848589078</v>
      </c>
      <c r="DY260" s="0" t="n">
        <f aca="false">DX260*'Dist Horaria'!$H$6</f>
        <v>24.964296214727</v>
      </c>
      <c r="DZ260" s="0" t="n">
        <f aca="false">DX260*'Dist Horaria'!$I$6</f>
        <v>24.964296214727</v>
      </c>
      <c r="EA260" s="0" t="n">
        <f aca="false">DX260*'Dist Horaria'!$J$6</f>
        <v>24.964296214727</v>
      </c>
      <c r="EB260" s="0" t="n">
        <f aca="false">DX260*'Dist Horaria'!$K$6</f>
        <v>24.964296214727</v>
      </c>
      <c r="EC260" s="0" t="n">
        <f aca="false">DX260*'Dist Horaria'!$L$6</f>
        <v>24.964296214727</v>
      </c>
      <c r="ED260" s="0" t="n">
        <f aca="false">DX260*'Dist Horaria'!$M$6</f>
        <v>66.5714565726052</v>
      </c>
      <c r="EE260" s="0" t="n">
        <f aca="false">DX260*'Dist Horaria'!$N$6</f>
        <v>66.5714565726052</v>
      </c>
      <c r="EF260" s="0" t="n">
        <f aca="false">DX260*'Dist Horaria'!$O$6</f>
        <v>66.5714565726052</v>
      </c>
      <c r="EG260" s="0" t="n">
        <f aca="false">DX260*'Dist Horaria'!$P$6</f>
        <v>43.6875183757722</v>
      </c>
      <c r="EH260" s="0" t="n">
        <f aca="false">DX260*'Dist Horaria'!$Q$6</f>
        <v>43.6875183757722</v>
      </c>
      <c r="EI260" s="0" t="n">
        <f aca="false">DX260*'Dist Horaria'!$R$6</f>
        <v>43.6875183757722</v>
      </c>
      <c r="EJ260" s="0" t="n">
        <f aca="false">DX260*'Dist Horaria'!$S$6</f>
        <v>43.6875183757722</v>
      </c>
      <c r="EK260" s="0" t="n">
        <f aca="false">DX260*'Dist Horaria'!$T$6</f>
        <v>43.6875183757722</v>
      </c>
      <c r="EL260" s="0" t="n">
        <f aca="false">DX260*'Dist Horaria'!$U$6</f>
        <v>43.6875183757722</v>
      </c>
      <c r="EM260" s="0" t="n">
        <f aca="false">DX260*'Dist Horaria'!$V$6</f>
        <v>43.6875183757722</v>
      </c>
      <c r="EN260" s="0" t="n">
        <f aca="false">DX260*'Dist Horaria'!$W$6</f>
        <v>43.6875183757722</v>
      </c>
      <c r="EO260" s="0" t="n">
        <f aca="false">DX260*'Dist Horaria'!$X$6</f>
        <v>66.5714565726052</v>
      </c>
      <c r="EP260" s="0" t="n">
        <f aca="false">DX260*'Dist Horaria'!$Y$6</f>
        <v>66.5714565726052</v>
      </c>
      <c r="EQ260" s="0" t="n">
        <f aca="false">DX260*'Dist Horaria'!$Z$6</f>
        <v>66.5714565726052</v>
      </c>
      <c r="ER260" s="0" t="n">
        <f aca="false">DX260*'Dist Horaria'!$AA$6</f>
        <v>24.964296214727</v>
      </c>
      <c r="ES260" s="0" t="n">
        <f aca="false">DX260*'Dist Horaria'!$AB$6</f>
        <v>24.964296214727</v>
      </c>
      <c r="ET260" s="0" t="n">
        <f aca="false">DX260*'Dist Horaria'!$AC$6</f>
        <v>24.964296214727</v>
      </c>
      <c r="EU260" s="0" t="n">
        <f aca="false">DX260*'Dist Horaria'!$AD$6</f>
        <v>24.964296214727</v>
      </c>
      <c r="EV260" s="0" t="n">
        <f aca="false">DX260*'Dist Horaria'!$AE$6</f>
        <v>24.964296214727</v>
      </c>
      <c r="EW260" s="0" t="n">
        <f aca="false">BB260+CA260+CZ260+DY260</f>
        <v>967.040287887413</v>
      </c>
      <c r="EX260" s="0" t="n">
        <f aca="false">BC260+CB260+DA260+DZ260</f>
        <v>964.37169037138</v>
      </c>
      <c r="EY260" s="0" t="n">
        <f aca="false">BD260+CC260+DB260+EA260</f>
        <v>961.852862301486</v>
      </c>
      <c r="EZ260" s="0" t="n">
        <f aca="false">BE260+CD260+DC260+EB260</f>
        <v>959.706919162135</v>
      </c>
      <c r="FA260" s="0" t="n">
        <f aca="false">BF260+CE260+DD260+EC260</f>
        <v>958.138747231046</v>
      </c>
      <c r="FB260" s="0" t="n">
        <f aca="false">BG260+CF260+DE260+ED260</f>
        <v>2402.62335507915</v>
      </c>
      <c r="FC260" s="0" t="n">
        <f aca="false">BH260+CG260+DF260+EE260</f>
        <v>2406.67931275724</v>
      </c>
      <c r="FD260" s="0" t="n">
        <f aca="false">BI260+CH260+DG260+EF260</f>
        <v>2406.67931275724</v>
      </c>
      <c r="FE260" s="0" t="n">
        <f aca="false">BJ260+CI260+DH260+EG260</f>
        <v>1642.01050489632</v>
      </c>
      <c r="FF260" s="0" t="n">
        <f aca="false">BK260+CJ260+DI260+EH260</f>
        <v>1655.15392229278</v>
      </c>
      <c r="FG260" s="0" t="n">
        <f aca="false">BL260+CK260+DJ260+EI260</f>
        <v>1664.71277130839</v>
      </c>
      <c r="FH260" s="0" t="n">
        <f aca="false">BM260+CL260+DK260+EJ260</f>
        <v>1669.49219581619</v>
      </c>
      <c r="FI260" s="0" t="n">
        <f aca="false">BN260+CM260+DL260+EK260</f>
        <v>1670.68705194314</v>
      </c>
      <c r="FJ260" s="0" t="n">
        <f aca="false">BO260+CN260+DM260+EL260</f>
        <v>1669.49219581619</v>
      </c>
      <c r="FK260" s="0" t="n">
        <f aca="false">BP260+CO260+DN260+EM260</f>
        <v>1667.10248356229</v>
      </c>
      <c r="FL260" s="0" t="n">
        <f aca="false">BQ260+CP260+DO260+EN260</f>
        <v>1663.51791518144</v>
      </c>
      <c r="FM260" s="0" t="n">
        <f aca="false">BR260+CQ260+DP260+EO260</f>
        <v>2455.70237815303</v>
      </c>
      <c r="FN260" s="0" t="n">
        <f aca="false">BS260+CR260+DQ260+EP260</f>
        <v>2452.441954957</v>
      </c>
      <c r="FO260" s="0" t="n">
        <f aca="false">BT260+CS260+DR260+EQ260</f>
        <v>2434.69515237594</v>
      </c>
      <c r="FP260" s="0" t="n">
        <f aca="false">BU260+CT260+DS260+ER260</f>
        <v>983.241246236491</v>
      </c>
      <c r="FQ260" s="0" t="n">
        <f aca="false">BV260+CU260+DT260+ES260</f>
        <v>970.493601688465</v>
      </c>
      <c r="FR260" s="0" t="n">
        <f aca="false">BW260+CV260+DU260+ET260</f>
        <v>979.145262363786</v>
      </c>
      <c r="FS260" s="0" t="n">
        <f aca="false">BX260+CW260+DV260+EU260</f>
        <v>976.193268075606</v>
      </c>
      <c r="FT260" s="0" t="n">
        <f aca="false">BY260+CX260+DW260+EV260</f>
        <v>973.070230432837</v>
      </c>
      <c r="FU260" s="0" t="n">
        <f aca="false">AM260*'Dist Horaria'!$H$10</f>
        <v>0.5424637097404</v>
      </c>
      <c r="FV260" s="0" t="n">
        <f aca="false">AM260*'Dist Horaria'!$I$10</f>
        <v>0.507686164384185</v>
      </c>
      <c r="FW260" s="0" t="n">
        <f aca="false">AM260*'Dist Horaria'!$J$10</f>
        <v>0.505488344636039</v>
      </c>
      <c r="FX260" s="0" t="n">
        <f aca="false">AM260*'Dist Horaria'!$K$10</f>
        <v>0.490950673554258</v>
      </c>
      <c r="FY260" s="0" t="n">
        <f aca="false">AM260*'Dist Horaria'!$L$10</f>
        <v>0.491147144186574</v>
      </c>
      <c r="FZ260" s="0" t="n">
        <f aca="false">AM260*'Dist Horaria'!$M$10</f>
        <v>0.525547656280912</v>
      </c>
      <c r="GA260" s="0" t="n">
        <f aca="false">AM260*'Dist Horaria'!$N$10</f>
        <v>0.497189805831351</v>
      </c>
      <c r="GB260" s="0" t="n">
        <f aca="false">AM260*'Dist Horaria'!$O$10</f>
        <v>0.488703702156573</v>
      </c>
      <c r="GC260" s="0" t="n">
        <f aca="false">AM260*'Dist Horaria'!$P$10</f>
        <v>0.496287264615217</v>
      </c>
      <c r="GD260" s="0" t="n">
        <f aca="false">AM260*'Dist Horaria'!$Q$10</f>
        <v>0.449123231643786</v>
      </c>
      <c r="GE260" s="0" t="n">
        <f aca="false">AM260*'Dist Horaria'!$R$10</f>
        <v>0.547997791177442</v>
      </c>
      <c r="GF260" s="0" t="n">
        <f aca="false">AM260*'Dist Horaria'!$S$10</f>
        <v>0.46801140156447</v>
      </c>
      <c r="GG260" s="0" t="n">
        <f aca="false">AR260*'Dist Horaria'!$H$10</f>
        <v>0.567432712962327</v>
      </c>
      <c r="GH260" s="0" t="n">
        <f aca="false">AR260*'Dist Horaria'!$I$10</f>
        <v>0.531054395745326</v>
      </c>
      <c r="GI260" s="0" t="n">
        <f aca="false">AR260*'Dist Horaria'!$J$10</f>
        <v>0.528755412790521</v>
      </c>
      <c r="GJ260" s="0" t="n">
        <f aca="false">AR260*'Dist Horaria'!$K$10</f>
        <v>0.513548588824294</v>
      </c>
      <c r="GK260" s="0" t="n">
        <f aca="false">AR260*'Dist Horaria'!$L$10</f>
        <v>0.513754102782022</v>
      </c>
      <c r="GL260" s="0" t="n">
        <f aca="false">AR260*'Dist Horaria'!$M$10</f>
        <v>0.549738032314055</v>
      </c>
      <c r="GM260" s="0" t="n">
        <f aca="false">AR260*'Dist Horaria'!$N$10</f>
        <v>0.520074901443835</v>
      </c>
      <c r="GN260" s="0" t="n">
        <f aca="false">AR260*'Dist Horaria'!$O$10</f>
        <v>0.51119819182401</v>
      </c>
      <c r="GO260" s="0" t="n">
        <f aca="false">AR260*'Dist Horaria'!$P$10</f>
        <v>0.519130817256017</v>
      </c>
      <c r="GP260" s="0" t="n">
        <f aca="false">AR260*'Dist Horaria'!$Q$10</f>
        <v>0.469795876129668</v>
      </c>
      <c r="GQ260" s="0" t="n">
        <f aca="false">AR260*'Dist Horaria'!$R$10</f>
        <v>0.573221522033219</v>
      </c>
      <c r="GR260" s="0" t="n">
        <f aca="false">AR260*'Dist Horaria'!$S$10</f>
        <v>0.489553447573693</v>
      </c>
      <c r="GS260" s="0" t="n">
        <f aca="false">AW260*'Dist Horaria'!$H$10</f>
        <v>0.0328946500268015</v>
      </c>
      <c r="GT260" s="0" t="n">
        <f aca="false">AW260*'Dist Horaria'!$I$10</f>
        <v>0.0307857620721928</v>
      </c>
      <c r="GU260" s="0" t="n">
        <f aca="false">AW260*'Dist Horaria'!$J$10</f>
        <v>0.0306524876980012</v>
      </c>
      <c r="GV260" s="0" t="n">
        <f aca="false">AW260*'Dist Horaria'!$K$10</f>
        <v>0.0297709326854663</v>
      </c>
      <c r="GW260" s="0" t="n">
        <f aca="false">AW260*'Dist Horaria'!$L$10</f>
        <v>0.0297828465380882</v>
      </c>
      <c r="GX260" s="0" t="n">
        <f aca="false">AW260*'Dist Horaria'!$M$10</f>
        <v>0.0318688714384959</v>
      </c>
      <c r="GY260" s="0" t="n">
        <f aca="false">AW260*'Dist Horaria'!$N$10</f>
        <v>0.030149269648918</v>
      </c>
      <c r="GZ260" s="0" t="n">
        <f aca="false">AW260*'Dist Horaria'!$O$10</f>
        <v>0.0296346777868991</v>
      </c>
      <c r="HA260" s="0" t="n">
        <f aca="false">AW260*'Dist Horaria'!$P$10</f>
        <v>0.0300945401307836</v>
      </c>
      <c r="HB260" s="0" t="n">
        <f aca="false">AW260*'Dist Horaria'!$Q$10</f>
        <v>0.0272345435437489</v>
      </c>
      <c r="HC260" s="0" t="n">
        <f aca="false">AW260*'Dist Horaria'!$R$10</f>
        <v>0.033230233161346</v>
      </c>
      <c r="HD260" s="0" t="n">
        <f aca="false">AW260*'Dist Horaria'!$S$10</f>
        <v>0.0283799100042721</v>
      </c>
    </row>
    <row r="261" customFormat="false" ht="13.8" hidden="false" customHeight="false" outlineLevel="0" collapsed="false">
      <c r="A261" s="0" t="n">
        <v>4.641682</v>
      </c>
      <c r="B261" s="0" t="n">
        <v>-74.123112</v>
      </c>
      <c r="C261" s="0" t="n">
        <v>26</v>
      </c>
      <c r="D261" s="0" t="n">
        <v>29</v>
      </c>
      <c r="E261" s="0" t="n">
        <v>1874</v>
      </c>
      <c r="G261" s="0" t="s">
        <v>441</v>
      </c>
      <c r="I261" s="0" t="s">
        <v>1347</v>
      </c>
      <c r="J261" s="0" t="s">
        <v>1348</v>
      </c>
      <c r="K261" s="0" t="s">
        <v>1349</v>
      </c>
      <c r="L261" s="0" t="s">
        <v>1350</v>
      </c>
      <c r="S261" s="0" t="n">
        <v>365</v>
      </c>
      <c r="V261" s="0" t="n">
        <v>111627.450588235</v>
      </c>
      <c r="W261" s="0" t="n">
        <f aca="false">V261*12</f>
        <v>1339529.40705882</v>
      </c>
      <c r="X261" s="0" t="n">
        <v>1</v>
      </c>
      <c r="Z261" s="0" t="n">
        <v>30000</v>
      </c>
      <c r="AB261" s="0" t="n">
        <v>0.005</v>
      </c>
      <c r="AC261" s="0" t="n">
        <v>0</v>
      </c>
      <c r="AD261" s="0" t="n">
        <v>2179.48479370826</v>
      </c>
      <c r="AE261" s="0" t="n">
        <f aca="false">AD261/2204.59</f>
        <v>0.98861230147477</v>
      </c>
      <c r="AF261" s="0" t="n">
        <f aca="false">AE261/S261</f>
        <v>0.00270852685335553</v>
      </c>
      <c r="AG261" s="0" t="n">
        <f aca="false">AE261*EXP(AB261*AC261)</f>
        <v>0.98861230147477</v>
      </c>
      <c r="AH261" s="0" t="n">
        <f aca="false">AG261/S261</f>
        <v>0.00270852685335553</v>
      </c>
      <c r="AI261" s="0" t="s">
        <v>90</v>
      </c>
      <c r="AJ261" s="0" t="n">
        <f aca="false">IF(AI261="A",'FE DISTRIBUCIÓN'!$C$2,'FE DISTRIBUCIÓN'!$C$3)</f>
        <v>4.994E-006</v>
      </c>
      <c r="AK261" s="0" t="n">
        <f aca="false">W261*AJ261</f>
        <v>6.68960985885176</v>
      </c>
      <c r="AL261" s="0" t="n">
        <f aca="false">AK261/365</f>
        <v>0.0183276982434295</v>
      </c>
      <c r="AM261" s="0" t="n">
        <f aca="false">AK261*EXP(AB261*AC261)</f>
        <v>6.68960985885176</v>
      </c>
      <c r="AN261" s="0" t="n">
        <f aca="false">AM261/365</f>
        <v>0.0183276982434295</v>
      </c>
      <c r="AO261" s="0" t="n">
        <v>5.223868284E-006</v>
      </c>
      <c r="AP261" s="0" t="n">
        <f aca="false">AO261*W261</f>
        <v>6.99752518501991</v>
      </c>
      <c r="AQ261" s="0" t="n">
        <f aca="false">AP261/365</f>
        <v>0.0191713018767669</v>
      </c>
      <c r="AR261" s="0" t="n">
        <f aca="false">AP261*EXP(AB261*AC261)</f>
        <v>6.99752518501991</v>
      </c>
      <c r="AS261" s="0" t="n">
        <f aca="false">AR261/365</f>
        <v>0.0191713018767669</v>
      </c>
      <c r="AT261" s="0" t="n">
        <v>3.02832944E-007</v>
      </c>
      <c r="AU261" s="0" t="n">
        <f aca="false">AT261*W261</f>
        <v>0.405653633914198</v>
      </c>
      <c r="AV261" s="0" t="n">
        <f aca="false">AU261/365</f>
        <v>0.00111137981894301</v>
      </c>
      <c r="AW261" s="0" t="n">
        <f aca="false">AU261*EXP(AB261*AC261)</f>
        <v>0.405653633914198</v>
      </c>
      <c r="AX261" s="0" t="n">
        <f aca="false">AW261/365</f>
        <v>0.00111137981894301</v>
      </c>
      <c r="AY261" s="0" t="n">
        <f aca="false">AW261+AR261+AM261+AG261</f>
        <v>15.0814009792606</v>
      </c>
      <c r="AZ261" s="0" t="n">
        <f aca="false">AH261+AN261+AS261+AX261</f>
        <v>0.0413189067924949</v>
      </c>
      <c r="BA261" s="0" t="n">
        <f aca="false">AH261*1000000</f>
        <v>2708.52685335553</v>
      </c>
      <c r="BB261" s="0" t="n">
        <f aca="false">BA261*'Dist Horaria'!$H$3</f>
        <v>94.3773762706656</v>
      </c>
      <c r="BC261" s="0" t="n">
        <f aca="false">BA261*'Dist Horaria'!$I$3</f>
        <v>91.8526930993364</v>
      </c>
      <c r="BD261" s="0" t="n">
        <f aca="false">BA261*'Dist Horaria'!$J$3</f>
        <v>89.4697024829835</v>
      </c>
      <c r="BE261" s="0" t="n">
        <f aca="false">BA261*'Dist Horaria'!$K$3</f>
        <v>87.4394875487354</v>
      </c>
      <c r="BF261" s="0" t="n">
        <f aca="false">BA261*'Dist Horaria'!$L$3</f>
        <v>85.9558852968473</v>
      </c>
      <c r="BG261" s="0" t="n">
        <f aca="false">BA261*'Dist Horaria'!$M$3</f>
        <v>85.0218612604239</v>
      </c>
      <c r="BH261" s="0" t="n">
        <f aca="false">BA261*'Dist Horaria'!$N$3</f>
        <v>88.8590858819569</v>
      </c>
      <c r="BI261" s="0" t="n">
        <f aca="false">BA261*'Dist Horaria'!$O$3</f>
        <v>88.8590858819569</v>
      </c>
      <c r="BJ261" s="0" t="n">
        <f aca="false">BA261*'Dist Horaria'!$P$3</f>
        <v>117.563569000474</v>
      </c>
      <c r="BK261" s="0" t="n">
        <f aca="false">BA261*'Dist Horaria'!$Q$3</f>
        <v>129.998177260139</v>
      </c>
      <c r="BL261" s="0" t="n">
        <f aca="false">BA261*'Dist Horaria'!$R$3</f>
        <v>139.041528721714</v>
      </c>
      <c r="BM261" s="0" t="n">
        <f aca="false">BA261*'Dist Horaria'!$S$3</f>
        <v>143.563204452502</v>
      </c>
      <c r="BN261" s="0" t="n">
        <f aca="false">BA261*'Dist Horaria'!$T$3</f>
        <v>144.693623385199</v>
      </c>
      <c r="BO261" s="0" t="n">
        <f aca="false">BA261*'Dist Horaria'!$U$3</f>
        <v>143.563204452502</v>
      </c>
      <c r="BP261" s="0" t="n">
        <f aca="false">BA261*'Dist Horaria'!$V$3</f>
        <v>141.302366587108</v>
      </c>
      <c r="BQ261" s="0" t="n">
        <f aca="false">BA261*'Dist Horaria'!$W$3</f>
        <v>137.911109789017</v>
      </c>
      <c r="BR261" s="0" t="n">
        <f aca="false">BA261*'Dist Horaria'!$X$3</f>
        <v>135.238394664224</v>
      </c>
      <c r="BS261" s="0" t="n">
        <f aca="false">BA261*'Dist Horaria'!$Y$3</f>
        <v>132.153802280031</v>
      </c>
      <c r="BT261" s="0" t="n">
        <f aca="false">BA261*'Dist Horaria'!$Z$3</f>
        <v>115.36406401786</v>
      </c>
      <c r="BU261" s="0" t="n">
        <f aca="false">BA261*'Dist Horaria'!$AA$3</f>
        <v>109.704635873347</v>
      </c>
      <c r="BV261" s="0" t="n">
        <f aca="false">BA261*'Dist Horaria'!$AB$3</f>
        <v>97.6444568950202</v>
      </c>
      <c r="BW261" s="0" t="n">
        <f aca="false">BA261*'Dist Horaria'!$AC$3</f>
        <v>105.829543623084</v>
      </c>
      <c r="BX261" s="0" t="n">
        <f aca="false">BA261*'Dist Horaria'!$AD$3</f>
        <v>103.036746936267</v>
      </c>
      <c r="BY261" s="0" t="n">
        <f aca="false">BA261*'Dist Horaria'!$AE$3</f>
        <v>100.08213106304</v>
      </c>
      <c r="BZ261" s="0" t="n">
        <f aca="false">AN261*1000000</f>
        <v>18327.6982434295</v>
      </c>
      <c r="CA261" s="0" t="n">
        <f aca="false">BZ261*'Dist Horaria'!$H$6</f>
        <v>458.192456085737</v>
      </c>
      <c r="CB261" s="0" t="n">
        <f aca="false">BZ261*'Dist Horaria'!$I$6</f>
        <v>458.192456085737</v>
      </c>
      <c r="CC261" s="0" t="n">
        <f aca="false">BZ261*'Dist Horaria'!$J$6</f>
        <v>458.192456085737</v>
      </c>
      <c r="CD261" s="0" t="n">
        <f aca="false">BZ261*'Dist Horaria'!$K$6</f>
        <v>458.192456085737</v>
      </c>
      <c r="CE261" s="0" t="n">
        <f aca="false">BZ261*'Dist Horaria'!$L$6</f>
        <v>458.192456085737</v>
      </c>
      <c r="CF261" s="0" t="n">
        <f aca="false">BZ261*'Dist Horaria'!$M$6</f>
        <v>1221.84654956197</v>
      </c>
      <c r="CG261" s="0" t="n">
        <f aca="false">BZ261*'Dist Horaria'!$N$6</f>
        <v>1221.84654956197</v>
      </c>
      <c r="CH261" s="0" t="n">
        <f aca="false">BZ261*'Dist Horaria'!$O$6</f>
        <v>1221.84654956197</v>
      </c>
      <c r="CI261" s="0" t="n">
        <f aca="false">BZ261*'Dist Horaria'!$P$6</f>
        <v>801.83679815004</v>
      </c>
      <c r="CJ261" s="0" t="n">
        <f aca="false">BZ261*'Dist Horaria'!$Q$6</f>
        <v>801.83679815004</v>
      </c>
      <c r="CK261" s="0" t="n">
        <f aca="false">BZ261*'Dist Horaria'!$R$6</f>
        <v>801.83679815004</v>
      </c>
      <c r="CL261" s="0" t="n">
        <f aca="false">BZ261*'Dist Horaria'!$S$6</f>
        <v>801.83679815004</v>
      </c>
      <c r="CM261" s="0" t="n">
        <f aca="false">BZ261*'Dist Horaria'!$T$6</f>
        <v>801.83679815004</v>
      </c>
      <c r="CN261" s="0" t="n">
        <f aca="false">BZ261*'Dist Horaria'!$U$6</f>
        <v>801.83679815004</v>
      </c>
      <c r="CO261" s="0" t="n">
        <f aca="false">BZ261*'Dist Horaria'!$V$6</f>
        <v>801.83679815004</v>
      </c>
      <c r="CP261" s="0" t="n">
        <f aca="false">BZ261*'Dist Horaria'!$W$6</f>
        <v>801.83679815004</v>
      </c>
      <c r="CQ261" s="0" t="n">
        <f aca="false">BZ261*'Dist Horaria'!$X$6</f>
        <v>1221.84654956197</v>
      </c>
      <c r="CR261" s="0" t="n">
        <f aca="false">BZ261*'Dist Horaria'!$Y$6</f>
        <v>1221.84654956197</v>
      </c>
      <c r="CS261" s="0" t="n">
        <f aca="false">BZ261*'Dist Horaria'!$Z$6</f>
        <v>1221.84654956197</v>
      </c>
      <c r="CT261" s="0" t="n">
        <f aca="false">BZ261*'Dist Horaria'!$AA$6</f>
        <v>458.192456085737</v>
      </c>
      <c r="CU261" s="0" t="n">
        <f aca="false">BZ261*'Dist Horaria'!$AB$6</f>
        <v>458.192456085737</v>
      </c>
      <c r="CV261" s="0" t="n">
        <f aca="false">BZ261*'Dist Horaria'!$AC$6</f>
        <v>458.192456085737</v>
      </c>
      <c r="CW261" s="0" t="n">
        <f aca="false">BZ261*'Dist Horaria'!$AD$6</f>
        <v>458.192456085737</v>
      </c>
      <c r="CX261" s="0" t="n">
        <f aca="false">BZ261*'Dist Horaria'!$AE$6</f>
        <v>458.192456085737</v>
      </c>
      <c r="CY261" s="0" t="n">
        <f aca="false">AS261*1000000</f>
        <v>19171.3018767669</v>
      </c>
      <c r="CZ261" s="0" t="n">
        <f aca="false">CY261*'Dist Horaria'!$H$6</f>
        <v>479.282546919172</v>
      </c>
      <c r="DA261" s="0" t="n">
        <f aca="false">CY261*'Dist Horaria'!$I$6</f>
        <v>479.282546919172</v>
      </c>
      <c r="DB261" s="0" t="n">
        <f aca="false">CY261*'Dist Horaria'!$J$6</f>
        <v>479.282546919172</v>
      </c>
      <c r="DC261" s="0" t="n">
        <f aca="false">CY261*'Dist Horaria'!$K$6</f>
        <v>479.282546919172</v>
      </c>
      <c r="DD261" s="0" t="n">
        <f aca="false">CY261*'Dist Horaria'!$L$6</f>
        <v>479.282546919172</v>
      </c>
      <c r="DE261" s="0" t="n">
        <f aca="false">CY261*'Dist Horaria'!$M$6</f>
        <v>1278.08679178446</v>
      </c>
      <c r="DF261" s="0" t="n">
        <f aca="false">CY261*'Dist Horaria'!$N$6</f>
        <v>1278.08679178446</v>
      </c>
      <c r="DG261" s="0" t="n">
        <f aca="false">CY261*'Dist Horaria'!$O$6</f>
        <v>1278.08679178446</v>
      </c>
      <c r="DH261" s="0" t="n">
        <f aca="false">CY261*'Dist Horaria'!$P$6</f>
        <v>838.744457108551</v>
      </c>
      <c r="DI261" s="0" t="n">
        <f aca="false">CY261*'Dist Horaria'!$Q$6</f>
        <v>838.744457108551</v>
      </c>
      <c r="DJ261" s="0" t="n">
        <f aca="false">CY261*'Dist Horaria'!$R$6</f>
        <v>838.744457108551</v>
      </c>
      <c r="DK261" s="0" t="n">
        <f aca="false">CY261*'Dist Horaria'!$S$6</f>
        <v>838.744457108551</v>
      </c>
      <c r="DL261" s="0" t="n">
        <f aca="false">CY261*'Dist Horaria'!$T$6</f>
        <v>838.744457108551</v>
      </c>
      <c r="DM261" s="0" t="n">
        <f aca="false">CY261*'Dist Horaria'!$U$6</f>
        <v>838.744457108551</v>
      </c>
      <c r="DN261" s="0" t="n">
        <f aca="false">CY261*'Dist Horaria'!$V$6</f>
        <v>838.744457108551</v>
      </c>
      <c r="DO261" s="0" t="n">
        <f aca="false">CY261*'Dist Horaria'!$W$6</f>
        <v>838.744457108551</v>
      </c>
      <c r="DP261" s="0" t="n">
        <f aca="false">CY261*'Dist Horaria'!$X$6</f>
        <v>1278.08679178446</v>
      </c>
      <c r="DQ261" s="0" t="n">
        <f aca="false">CY261*'Dist Horaria'!$Y$6</f>
        <v>1278.08679178446</v>
      </c>
      <c r="DR261" s="0" t="n">
        <f aca="false">CY261*'Dist Horaria'!$Z$6</f>
        <v>1278.08679178446</v>
      </c>
      <c r="DS261" s="0" t="n">
        <f aca="false">CY261*'Dist Horaria'!$AA$6</f>
        <v>479.282546919172</v>
      </c>
      <c r="DT261" s="0" t="n">
        <f aca="false">CY261*'Dist Horaria'!$AB$6</f>
        <v>479.282546919172</v>
      </c>
      <c r="DU261" s="0" t="n">
        <f aca="false">CY261*'Dist Horaria'!$AC$6</f>
        <v>479.282546919172</v>
      </c>
      <c r="DV261" s="0" t="n">
        <f aca="false">CY261*'Dist Horaria'!$AD$6</f>
        <v>479.282546919172</v>
      </c>
      <c r="DW261" s="0" t="n">
        <f aca="false">CY261*'Dist Horaria'!$AE$6</f>
        <v>479.282546919172</v>
      </c>
      <c r="DX261" s="0" t="n">
        <f aca="false">AX261*1000000</f>
        <v>1111.37981894301</v>
      </c>
      <c r="DY261" s="0" t="n">
        <f aca="false">DX261*'Dist Horaria'!$H$6</f>
        <v>27.7844954735752</v>
      </c>
      <c r="DZ261" s="0" t="n">
        <f aca="false">DX261*'Dist Horaria'!$I$6</f>
        <v>27.7844954735752</v>
      </c>
      <c r="EA261" s="0" t="n">
        <f aca="false">DX261*'Dist Horaria'!$J$6</f>
        <v>27.7844954735752</v>
      </c>
      <c r="EB261" s="0" t="n">
        <f aca="false">DX261*'Dist Horaria'!$K$6</f>
        <v>27.7844954735752</v>
      </c>
      <c r="EC261" s="0" t="n">
        <f aca="false">DX261*'Dist Horaria'!$L$6</f>
        <v>27.7844954735752</v>
      </c>
      <c r="ED261" s="0" t="n">
        <f aca="false">DX261*'Dist Horaria'!$M$6</f>
        <v>74.0919879295339</v>
      </c>
      <c r="EE261" s="0" t="n">
        <f aca="false">DX261*'Dist Horaria'!$N$6</f>
        <v>74.0919879295339</v>
      </c>
      <c r="EF261" s="0" t="n">
        <f aca="false">DX261*'Dist Horaria'!$O$6</f>
        <v>74.0919879295339</v>
      </c>
      <c r="EG261" s="0" t="n">
        <f aca="false">DX261*'Dist Horaria'!$P$6</f>
        <v>48.6228670787566</v>
      </c>
      <c r="EH261" s="0" t="n">
        <f aca="false">DX261*'Dist Horaria'!$Q$6</f>
        <v>48.6228670787566</v>
      </c>
      <c r="EI261" s="0" t="n">
        <f aca="false">DX261*'Dist Horaria'!$R$6</f>
        <v>48.6228670787566</v>
      </c>
      <c r="EJ261" s="0" t="n">
        <f aca="false">DX261*'Dist Horaria'!$S$6</f>
        <v>48.6228670787566</v>
      </c>
      <c r="EK261" s="0" t="n">
        <f aca="false">DX261*'Dist Horaria'!$T$6</f>
        <v>48.6228670787566</v>
      </c>
      <c r="EL261" s="0" t="n">
        <f aca="false">DX261*'Dist Horaria'!$U$6</f>
        <v>48.6228670787566</v>
      </c>
      <c r="EM261" s="0" t="n">
        <f aca="false">DX261*'Dist Horaria'!$V$6</f>
        <v>48.6228670787566</v>
      </c>
      <c r="EN261" s="0" t="n">
        <f aca="false">DX261*'Dist Horaria'!$W$6</f>
        <v>48.6228670787566</v>
      </c>
      <c r="EO261" s="0" t="n">
        <f aca="false">DX261*'Dist Horaria'!$X$6</f>
        <v>74.0919879295339</v>
      </c>
      <c r="EP261" s="0" t="n">
        <f aca="false">DX261*'Dist Horaria'!$Y$6</f>
        <v>74.0919879295339</v>
      </c>
      <c r="EQ261" s="0" t="n">
        <f aca="false">DX261*'Dist Horaria'!$Z$6</f>
        <v>74.0919879295339</v>
      </c>
      <c r="ER261" s="0" t="n">
        <f aca="false">DX261*'Dist Horaria'!$AA$6</f>
        <v>27.7844954735752</v>
      </c>
      <c r="ES261" s="0" t="n">
        <f aca="false">DX261*'Dist Horaria'!$AB$6</f>
        <v>27.7844954735752</v>
      </c>
      <c r="ET261" s="0" t="n">
        <f aca="false">DX261*'Dist Horaria'!$AC$6</f>
        <v>27.7844954735752</v>
      </c>
      <c r="EU261" s="0" t="n">
        <f aca="false">DX261*'Dist Horaria'!$AD$6</f>
        <v>27.7844954735752</v>
      </c>
      <c r="EV261" s="0" t="n">
        <f aca="false">DX261*'Dist Horaria'!$AE$6</f>
        <v>27.7844954735752</v>
      </c>
      <c r="EW261" s="0" t="n">
        <f aca="false">BB261+CA261+CZ261+DY261</f>
        <v>1059.63687474915</v>
      </c>
      <c r="EX261" s="0" t="n">
        <f aca="false">BC261+CB261+DA261+DZ261</f>
        <v>1057.11219157782</v>
      </c>
      <c r="EY261" s="0" t="n">
        <f aca="false">BD261+CC261+DB261+EA261</f>
        <v>1054.72920096147</v>
      </c>
      <c r="EZ261" s="0" t="n">
        <f aca="false">BE261+CD261+DC261+EB261</f>
        <v>1052.69898602722</v>
      </c>
      <c r="FA261" s="0" t="n">
        <f aca="false">BF261+CE261+DD261+EC261</f>
        <v>1051.21538377533</v>
      </c>
      <c r="FB261" s="0" t="n">
        <f aca="false">BG261+CF261+DE261+ED261</f>
        <v>2659.04719053638</v>
      </c>
      <c r="FC261" s="0" t="n">
        <f aca="false">BH261+CG261+DF261+EE261</f>
        <v>2662.88441515792</v>
      </c>
      <c r="FD261" s="0" t="n">
        <f aca="false">BI261+CH261+DG261+EF261</f>
        <v>2662.88441515792</v>
      </c>
      <c r="FE261" s="0" t="n">
        <f aca="false">BJ261+CI261+DH261+EG261</f>
        <v>1806.76769133782</v>
      </c>
      <c r="FF261" s="0" t="n">
        <f aca="false">BK261+CJ261+DI261+EH261</f>
        <v>1819.20229959749</v>
      </c>
      <c r="FG261" s="0" t="n">
        <f aca="false">BL261+CK261+DJ261+EI261</f>
        <v>1828.24565105906</v>
      </c>
      <c r="FH261" s="0" t="n">
        <f aca="false">BM261+CL261+DK261+EJ261</f>
        <v>1832.76732678985</v>
      </c>
      <c r="FI261" s="0" t="n">
        <f aca="false">BN261+CM261+DL261+EK261</f>
        <v>1833.89774572255</v>
      </c>
      <c r="FJ261" s="0" t="n">
        <f aca="false">BO261+CN261+DM261+EL261</f>
        <v>1832.76732678985</v>
      </c>
      <c r="FK261" s="0" t="n">
        <f aca="false">BP261+CO261+DN261+EM261</f>
        <v>1830.50648892446</v>
      </c>
      <c r="FL261" s="0" t="n">
        <f aca="false">BQ261+CP261+DO261+EN261</f>
        <v>1827.11523212637</v>
      </c>
      <c r="FM261" s="0" t="n">
        <f aca="false">BR261+CQ261+DP261+EO261</f>
        <v>2709.26372394018</v>
      </c>
      <c r="FN261" s="0" t="n">
        <f aca="false">BS261+CR261+DQ261+EP261</f>
        <v>2706.17913155599</v>
      </c>
      <c r="FO261" s="0" t="n">
        <f aca="false">BT261+CS261+DR261+EQ261</f>
        <v>2689.38939329382</v>
      </c>
      <c r="FP261" s="0" t="n">
        <f aca="false">BU261+CT261+DS261+ER261</f>
        <v>1074.96413435183</v>
      </c>
      <c r="FQ261" s="0" t="n">
        <f aca="false">BV261+CU261+DT261+ES261</f>
        <v>1062.90395537351</v>
      </c>
      <c r="FR261" s="0" t="n">
        <f aca="false">BW261+CV261+DU261+ET261</f>
        <v>1071.08904210157</v>
      </c>
      <c r="FS261" s="0" t="n">
        <f aca="false">BX261+CW261+DV261+EU261</f>
        <v>1068.29624541475</v>
      </c>
      <c r="FT261" s="0" t="n">
        <f aca="false">BY261+CX261+DW261+EV261</f>
        <v>1065.34162954153</v>
      </c>
      <c r="FU261" s="0" t="n">
        <f aca="false">AM261*'Dist Horaria'!$H$10</f>
        <v>0.603745459444181</v>
      </c>
      <c r="FV261" s="0" t="n">
        <f aca="false">AM261*'Dist Horaria'!$I$10</f>
        <v>0.565039118868003</v>
      </c>
      <c r="FW261" s="0" t="n">
        <f aca="false">AM261*'Dist Horaria'!$J$10</f>
        <v>0.562593012944613</v>
      </c>
      <c r="FX261" s="0" t="n">
        <f aca="false">AM261*'Dist Horaria'!$K$10</f>
        <v>0.54641303122617</v>
      </c>
      <c r="FY261" s="0" t="n">
        <f aca="false">AM261*'Dist Horaria'!$L$10</f>
        <v>0.546631697009788</v>
      </c>
      <c r="FZ261" s="0" t="n">
        <f aca="false">AM261*'Dist Horaria'!$M$10</f>
        <v>0.584918411137542</v>
      </c>
      <c r="GA261" s="0" t="n">
        <f aca="false">AM261*'Dist Horaria'!$N$10</f>
        <v>0.553356993956819</v>
      </c>
      <c r="GB261" s="0" t="n">
        <f aca="false">AM261*'Dist Horaria'!$O$10</f>
        <v>0.543912221025425</v>
      </c>
      <c r="GC261" s="0" t="n">
        <f aca="false">AM261*'Dist Horaria'!$P$10</f>
        <v>0.55235249328439</v>
      </c>
      <c r="GD261" s="0" t="n">
        <f aca="false">AM261*'Dist Horaria'!$Q$10</f>
        <v>0.499860372163138</v>
      </c>
      <c r="GE261" s="0" t="n">
        <f aca="false">AM261*'Dist Horaria'!$R$10</f>
        <v>0.609904722229534</v>
      </c>
      <c r="GF261" s="0" t="n">
        <f aca="false">AM261*'Dist Horaria'!$S$10</f>
        <v>0.52088232556216</v>
      </c>
      <c r="GG261" s="0" t="n">
        <f aca="false">AR261*'Dist Horaria'!$H$10</f>
        <v>0.6315351936723</v>
      </c>
      <c r="GH261" s="0" t="n">
        <f aca="false">AR261*'Dist Horaria'!$I$10</f>
        <v>0.591047243146549</v>
      </c>
      <c r="GI261" s="0" t="n">
        <f aca="false">AR261*'Dist Horaria'!$J$10</f>
        <v>0.588488545679088</v>
      </c>
      <c r="GJ261" s="0" t="n">
        <f aca="false">AR261*'Dist Horaria'!$K$10</f>
        <v>0.571563817338144</v>
      </c>
      <c r="GK261" s="0" t="n">
        <f aca="false">AR261*'Dist Horaria'!$L$10</f>
        <v>0.571792548065385</v>
      </c>
      <c r="GL261" s="0" t="n">
        <f aca="false">AR261*'Dist Horaria'!$M$10</f>
        <v>0.611841557202459</v>
      </c>
      <c r="GM261" s="0" t="n">
        <f aca="false">AR261*'Dist Horaria'!$N$10</f>
        <v>0.578827402975692</v>
      </c>
      <c r="GN261" s="0" t="n">
        <f aca="false">AR261*'Dist Horaria'!$O$10</f>
        <v>0.568947897616082</v>
      </c>
      <c r="GO261" s="0" t="n">
        <f aca="false">AR261*'Dist Horaria'!$P$10</f>
        <v>0.577776666250831</v>
      </c>
      <c r="GP261" s="0" t="n">
        <f aca="false">AR261*'Dist Horaria'!$Q$10</f>
        <v>0.522868390983471</v>
      </c>
      <c r="GQ261" s="0" t="n">
        <f aca="false">AR261*'Dist Horaria'!$R$10</f>
        <v>0.637977960495934</v>
      </c>
      <c r="GR261" s="0" t="n">
        <f aca="false">AR261*'Dist Horaria'!$S$10</f>
        <v>0.544857961593979</v>
      </c>
      <c r="GS261" s="0" t="n">
        <f aca="false">AW261*'Dist Horaria'!$H$10</f>
        <v>0.0366107358650609</v>
      </c>
      <c r="GT261" s="0" t="n">
        <f aca="false">AW261*'Dist Horaria'!$I$10</f>
        <v>0.0342636082983507</v>
      </c>
      <c r="GU261" s="0" t="n">
        <f aca="false">AW261*'Dist Horaria'!$J$10</f>
        <v>0.0341152780103819</v>
      </c>
      <c r="GV261" s="0" t="n">
        <f aca="false">AW261*'Dist Horaria'!$K$10</f>
        <v>0.0331341343384431</v>
      </c>
      <c r="GW261" s="0" t="n">
        <f aca="false">AW261*'Dist Horaria'!$L$10</f>
        <v>0.0331473940907469</v>
      </c>
      <c r="GX261" s="0" t="n">
        <f aca="false">AW261*'Dist Horaria'!$M$10</f>
        <v>0.0354690757798527</v>
      </c>
      <c r="GY261" s="0" t="n">
        <f aca="false">AW261*'Dist Horaria'!$N$10</f>
        <v>0.0335552117667068</v>
      </c>
      <c r="GZ261" s="0" t="n">
        <f aca="false">AW261*'Dist Horaria'!$O$10</f>
        <v>0.0329824868183236</v>
      </c>
      <c r="HA261" s="0" t="n">
        <f aca="false">AW261*'Dist Horaria'!$P$10</f>
        <v>0.0334942994928018</v>
      </c>
      <c r="HB261" s="0" t="n">
        <f aca="false">AW261*'Dist Horaria'!$Q$10</f>
        <v>0.0303112110715056</v>
      </c>
      <c r="HC261" s="0" t="n">
        <f aca="false">AW261*'Dist Horaria'!$R$10</f>
        <v>0.0369842295939672</v>
      </c>
      <c r="HD261" s="0" t="n">
        <f aca="false">AW261*'Dist Horaria'!$S$10</f>
        <v>0.0315859687880567</v>
      </c>
    </row>
    <row r="262" customFormat="false" ht="26.85" hidden="false" customHeight="false" outlineLevel="0" collapsed="false">
      <c r="A262" s="0" t="n">
        <v>4.684865</v>
      </c>
      <c r="B262" s="0" t="n">
        <v>-74.153077</v>
      </c>
      <c r="C262" s="0" t="n">
        <v>23</v>
      </c>
      <c r="D262" s="0" t="n">
        <v>33</v>
      </c>
      <c r="E262" s="0" t="n">
        <v>1924</v>
      </c>
      <c r="G262" s="0" t="s">
        <v>441</v>
      </c>
      <c r="I262" s="0" t="s">
        <v>1351</v>
      </c>
      <c r="J262" s="25" t="s">
        <v>1352</v>
      </c>
      <c r="K262" s="0" t="n">
        <v>8600309177</v>
      </c>
      <c r="L262" s="0" t="s">
        <v>1353</v>
      </c>
      <c r="S262" s="0" t="n">
        <v>365</v>
      </c>
      <c r="V262" s="0" t="n">
        <v>111627.450588235</v>
      </c>
      <c r="W262" s="0" t="n">
        <f aca="false">V262*12</f>
        <v>1339529.40705882</v>
      </c>
      <c r="X262" s="0" t="n">
        <v>1</v>
      </c>
      <c r="Z262" s="0" t="n">
        <v>30000</v>
      </c>
      <c r="AB262" s="0" t="n">
        <v>0.005</v>
      </c>
      <c r="AC262" s="0" t="n">
        <v>0</v>
      </c>
      <c r="AD262" s="0" t="n">
        <v>2179.48479370826</v>
      </c>
      <c r="AE262" s="0" t="n">
        <f aca="false">AD262/2204.59</f>
        <v>0.988612301474769</v>
      </c>
      <c r="AF262" s="0" t="n">
        <f aca="false">AE262/S262</f>
        <v>0.00270852685335553</v>
      </c>
      <c r="AG262" s="0" t="n">
        <f aca="false">AE262*EXP(AB262*AC262)</f>
        <v>0.988612301474769</v>
      </c>
      <c r="AH262" s="0" t="n">
        <f aca="false">AG262/S262</f>
        <v>0.00270852685335553</v>
      </c>
      <c r="AI262" s="0" t="s">
        <v>90</v>
      </c>
      <c r="AJ262" s="0" t="n">
        <f aca="false">IF(AI262="A",'FE DISTRIBUCIÓN'!$C$2,'FE DISTRIBUCIÓN'!$C$3)</f>
        <v>4.994E-006</v>
      </c>
      <c r="AK262" s="0" t="n">
        <f aca="false">W262*AJ262</f>
        <v>6.68960985885176</v>
      </c>
      <c r="AL262" s="0" t="n">
        <f aca="false">AK262/365</f>
        <v>0.0183276982434295</v>
      </c>
      <c r="AM262" s="0" t="n">
        <f aca="false">AK262*EXP(AB262*AC262)</f>
        <v>6.68960985885176</v>
      </c>
      <c r="AN262" s="0" t="n">
        <f aca="false">AM262/365</f>
        <v>0.0183276982434295</v>
      </c>
      <c r="AO262" s="0" t="n">
        <v>5.223868284E-006</v>
      </c>
      <c r="AP262" s="0" t="n">
        <f aca="false">AO262*W262</f>
        <v>6.99752518501991</v>
      </c>
      <c r="AQ262" s="0" t="n">
        <f aca="false">AP262/365</f>
        <v>0.0191713018767669</v>
      </c>
      <c r="AR262" s="0" t="n">
        <f aca="false">AP262*EXP(AB262*AC262)</f>
        <v>6.99752518501991</v>
      </c>
      <c r="AS262" s="0" t="n">
        <f aca="false">AR262/365</f>
        <v>0.0191713018767669</v>
      </c>
      <c r="AT262" s="0" t="n">
        <v>3.02832944E-007</v>
      </c>
      <c r="AU262" s="0" t="n">
        <f aca="false">AT262*W262</f>
        <v>0.405653633914198</v>
      </c>
      <c r="AV262" s="0" t="n">
        <f aca="false">AU262/365</f>
        <v>0.00111137981894301</v>
      </c>
      <c r="AW262" s="0" t="n">
        <f aca="false">AU262*EXP(AB262*AC262)</f>
        <v>0.405653633914198</v>
      </c>
      <c r="AX262" s="0" t="n">
        <f aca="false">AW262/365</f>
        <v>0.00111137981894301</v>
      </c>
      <c r="AY262" s="0" t="n">
        <f aca="false">AW262+AR262+AM262+AG262</f>
        <v>15.0814009792606</v>
      </c>
      <c r="AZ262" s="0" t="n">
        <f aca="false">AH262+AN262+AS262+AX262</f>
        <v>0.0413189067924949</v>
      </c>
      <c r="BA262" s="0" t="n">
        <f aca="false">AH262*1000000</f>
        <v>2708.52685335553</v>
      </c>
      <c r="BB262" s="0" t="n">
        <f aca="false">BA262*'Dist Horaria'!$H$3</f>
        <v>94.3773762706656</v>
      </c>
      <c r="BC262" s="0" t="n">
        <f aca="false">BA262*'Dist Horaria'!$I$3</f>
        <v>91.8526930993363</v>
      </c>
      <c r="BD262" s="0" t="n">
        <f aca="false">BA262*'Dist Horaria'!$J$3</f>
        <v>89.4697024829834</v>
      </c>
      <c r="BE262" s="0" t="n">
        <f aca="false">BA262*'Dist Horaria'!$K$3</f>
        <v>87.4394875487353</v>
      </c>
      <c r="BF262" s="0" t="n">
        <f aca="false">BA262*'Dist Horaria'!$L$3</f>
        <v>85.9558852968473</v>
      </c>
      <c r="BG262" s="0" t="n">
        <f aca="false">BA262*'Dist Horaria'!$M$3</f>
        <v>85.0218612604238</v>
      </c>
      <c r="BH262" s="0" t="n">
        <f aca="false">BA262*'Dist Horaria'!$N$3</f>
        <v>88.8590858819569</v>
      </c>
      <c r="BI262" s="0" t="n">
        <f aca="false">BA262*'Dist Horaria'!$O$3</f>
        <v>88.8590858819569</v>
      </c>
      <c r="BJ262" s="0" t="n">
        <f aca="false">BA262*'Dist Horaria'!$P$3</f>
        <v>117.563569000474</v>
      </c>
      <c r="BK262" s="0" t="n">
        <f aca="false">BA262*'Dist Horaria'!$Q$3</f>
        <v>129.998177260139</v>
      </c>
      <c r="BL262" s="0" t="n">
        <f aca="false">BA262*'Dist Horaria'!$R$3</f>
        <v>139.041528721714</v>
      </c>
      <c r="BM262" s="0" t="n">
        <f aca="false">BA262*'Dist Horaria'!$S$3</f>
        <v>143.563204452502</v>
      </c>
      <c r="BN262" s="0" t="n">
        <f aca="false">BA262*'Dist Horaria'!$T$3</f>
        <v>144.693623385198</v>
      </c>
      <c r="BO262" s="0" t="n">
        <f aca="false">BA262*'Dist Horaria'!$U$3</f>
        <v>143.563204452502</v>
      </c>
      <c r="BP262" s="0" t="n">
        <f aca="false">BA262*'Dist Horaria'!$V$3</f>
        <v>141.302366587108</v>
      </c>
      <c r="BQ262" s="0" t="n">
        <f aca="false">BA262*'Dist Horaria'!$W$3</f>
        <v>137.911109789017</v>
      </c>
      <c r="BR262" s="0" t="n">
        <f aca="false">BA262*'Dist Horaria'!$X$3</f>
        <v>135.238394664224</v>
      </c>
      <c r="BS262" s="0" t="n">
        <f aca="false">BA262*'Dist Horaria'!$Y$3</f>
        <v>132.153802280031</v>
      </c>
      <c r="BT262" s="0" t="n">
        <f aca="false">BA262*'Dist Horaria'!$Z$3</f>
        <v>115.36406401786</v>
      </c>
      <c r="BU262" s="0" t="n">
        <f aca="false">BA262*'Dist Horaria'!$AA$3</f>
        <v>109.704635873347</v>
      </c>
      <c r="BV262" s="0" t="n">
        <f aca="false">BA262*'Dist Horaria'!$AB$3</f>
        <v>97.6444568950202</v>
      </c>
      <c r="BW262" s="0" t="n">
        <f aca="false">BA262*'Dist Horaria'!$AC$3</f>
        <v>105.829543623084</v>
      </c>
      <c r="BX262" s="0" t="n">
        <f aca="false">BA262*'Dist Horaria'!$AD$3</f>
        <v>103.036746936267</v>
      </c>
      <c r="BY262" s="0" t="n">
        <f aca="false">BA262*'Dist Horaria'!$AE$3</f>
        <v>100.08213106304</v>
      </c>
      <c r="BZ262" s="0" t="n">
        <f aca="false">AN262*1000000</f>
        <v>18327.6982434295</v>
      </c>
      <c r="CA262" s="0" t="n">
        <f aca="false">BZ262*'Dist Horaria'!$H$6</f>
        <v>458.192456085737</v>
      </c>
      <c r="CB262" s="0" t="n">
        <f aca="false">BZ262*'Dist Horaria'!$I$6</f>
        <v>458.192456085737</v>
      </c>
      <c r="CC262" s="0" t="n">
        <f aca="false">BZ262*'Dist Horaria'!$J$6</f>
        <v>458.192456085737</v>
      </c>
      <c r="CD262" s="0" t="n">
        <f aca="false">BZ262*'Dist Horaria'!$K$6</f>
        <v>458.192456085737</v>
      </c>
      <c r="CE262" s="0" t="n">
        <f aca="false">BZ262*'Dist Horaria'!$L$6</f>
        <v>458.192456085737</v>
      </c>
      <c r="CF262" s="0" t="n">
        <f aca="false">BZ262*'Dist Horaria'!$M$6</f>
        <v>1221.84654956197</v>
      </c>
      <c r="CG262" s="0" t="n">
        <f aca="false">BZ262*'Dist Horaria'!$N$6</f>
        <v>1221.84654956197</v>
      </c>
      <c r="CH262" s="0" t="n">
        <f aca="false">BZ262*'Dist Horaria'!$O$6</f>
        <v>1221.84654956197</v>
      </c>
      <c r="CI262" s="0" t="n">
        <f aca="false">BZ262*'Dist Horaria'!$P$6</f>
        <v>801.83679815004</v>
      </c>
      <c r="CJ262" s="0" t="n">
        <f aca="false">BZ262*'Dist Horaria'!$Q$6</f>
        <v>801.83679815004</v>
      </c>
      <c r="CK262" s="0" t="n">
        <f aca="false">BZ262*'Dist Horaria'!$R$6</f>
        <v>801.83679815004</v>
      </c>
      <c r="CL262" s="0" t="n">
        <f aca="false">BZ262*'Dist Horaria'!$S$6</f>
        <v>801.83679815004</v>
      </c>
      <c r="CM262" s="0" t="n">
        <f aca="false">BZ262*'Dist Horaria'!$T$6</f>
        <v>801.83679815004</v>
      </c>
      <c r="CN262" s="0" t="n">
        <f aca="false">BZ262*'Dist Horaria'!$U$6</f>
        <v>801.83679815004</v>
      </c>
      <c r="CO262" s="0" t="n">
        <f aca="false">BZ262*'Dist Horaria'!$V$6</f>
        <v>801.83679815004</v>
      </c>
      <c r="CP262" s="0" t="n">
        <f aca="false">BZ262*'Dist Horaria'!$W$6</f>
        <v>801.83679815004</v>
      </c>
      <c r="CQ262" s="0" t="n">
        <f aca="false">BZ262*'Dist Horaria'!$X$6</f>
        <v>1221.84654956197</v>
      </c>
      <c r="CR262" s="0" t="n">
        <f aca="false">BZ262*'Dist Horaria'!$Y$6</f>
        <v>1221.84654956197</v>
      </c>
      <c r="CS262" s="0" t="n">
        <f aca="false">BZ262*'Dist Horaria'!$Z$6</f>
        <v>1221.84654956197</v>
      </c>
      <c r="CT262" s="0" t="n">
        <f aca="false">BZ262*'Dist Horaria'!$AA$6</f>
        <v>458.192456085737</v>
      </c>
      <c r="CU262" s="0" t="n">
        <f aca="false">BZ262*'Dist Horaria'!$AB$6</f>
        <v>458.192456085737</v>
      </c>
      <c r="CV262" s="0" t="n">
        <f aca="false">BZ262*'Dist Horaria'!$AC$6</f>
        <v>458.192456085737</v>
      </c>
      <c r="CW262" s="0" t="n">
        <f aca="false">BZ262*'Dist Horaria'!$AD$6</f>
        <v>458.192456085737</v>
      </c>
      <c r="CX262" s="0" t="n">
        <f aca="false">BZ262*'Dist Horaria'!$AE$6</f>
        <v>458.192456085737</v>
      </c>
      <c r="CY262" s="0" t="n">
        <f aca="false">AS262*1000000</f>
        <v>19171.3018767669</v>
      </c>
      <c r="CZ262" s="0" t="n">
        <f aca="false">CY262*'Dist Horaria'!$H$6</f>
        <v>479.282546919172</v>
      </c>
      <c r="DA262" s="0" t="n">
        <f aca="false">CY262*'Dist Horaria'!$I$6</f>
        <v>479.282546919172</v>
      </c>
      <c r="DB262" s="0" t="n">
        <f aca="false">CY262*'Dist Horaria'!$J$6</f>
        <v>479.282546919172</v>
      </c>
      <c r="DC262" s="0" t="n">
        <f aca="false">CY262*'Dist Horaria'!$K$6</f>
        <v>479.282546919172</v>
      </c>
      <c r="DD262" s="0" t="n">
        <f aca="false">CY262*'Dist Horaria'!$L$6</f>
        <v>479.282546919172</v>
      </c>
      <c r="DE262" s="0" t="n">
        <f aca="false">CY262*'Dist Horaria'!$M$6</f>
        <v>1278.08679178446</v>
      </c>
      <c r="DF262" s="0" t="n">
        <f aca="false">CY262*'Dist Horaria'!$N$6</f>
        <v>1278.08679178446</v>
      </c>
      <c r="DG262" s="0" t="n">
        <f aca="false">CY262*'Dist Horaria'!$O$6</f>
        <v>1278.08679178446</v>
      </c>
      <c r="DH262" s="0" t="n">
        <f aca="false">CY262*'Dist Horaria'!$P$6</f>
        <v>838.744457108551</v>
      </c>
      <c r="DI262" s="0" t="n">
        <f aca="false">CY262*'Dist Horaria'!$Q$6</f>
        <v>838.744457108551</v>
      </c>
      <c r="DJ262" s="0" t="n">
        <f aca="false">CY262*'Dist Horaria'!$R$6</f>
        <v>838.744457108551</v>
      </c>
      <c r="DK262" s="0" t="n">
        <f aca="false">CY262*'Dist Horaria'!$S$6</f>
        <v>838.744457108551</v>
      </c>
      <c r="DL262" s="0" t="n">
        <f aca="false">CY262*'Dist Horaria'!$T$6</f>
        <v>838.744457108551</v>
      </c>
      <c r="DM262" s="0" t="n">
        <f aca="false">CY262*'Dist Horaria'!$U$6</f>
        <v>838.744457108551</v>
      </c>
      <c r="DN262" s="0" t="n">
        <f aca="false">CY262*'Dist Horaria'!$V$6</f>
        <v>838.744457108551</v>
      </c>
      <c r="DO262" s="0" t="n">
        <f aca="false">CY262*'Dist Horaria'!$W$6</f>
        <v>838.744457108551</v>
      </c>
      <c r="DP262" s="0" t="n">
        <f aca="false">CY262*'Dist Horaria'!$X$6</f>
        <v>1278.08679178446</v>
      </c>
      <c r="DQ262" s="0" t="n">
        <f aca="false">CY262*'Dist Horaria'!$Y$6</f>
        <v>1278.08679178446</v>
      </c>
      <c r="DR262" s="0" t="n">
        <f aca="false">CY262*'Dist Horaria'!$Z$6</f>
        <v>1278.08679178446</v>
      </c>
      <c r="DS262" s="0" t="n">
        <f aca="false">CY262*'Dist Horaria'!$AA$6</f>
        <v>479.282546919172</v>
      </c>
      <c r="DT262" s="0" t="n">
        <f aca="false">CY262*'Dist Horaria'!$AB$6</f>
        <v>479.282546919172</v>
      </c>
      <c r="DU262" s="0" t="n">
        <f aca="false">CY262*'Dist Horaria'!$AC$6</f>
        <v>479.282546919172</v>
      </c>
      <c r="DV262" s="0" t="n">
        <f aca="false">CY262*'Dist Horaria'!$AD$6</f>
        <v>479.282546919172</v>
      </c>
      <c r="DW262" s="0" t="n">
        <f aca="false">CY262*'Dist Horaria'!$AE$6</f>
        <v>479.282546919172</v>
      </c>
      <c r="DX262" s="0" t="n">
        <f aca="false">AX262*1000000</f>
        <v>1111.37981894301</v>
      </c>
      <c r="DY262" s="0" t="n">
        <f aca="false">DX262*'Dist Horaria'!$H$6</f>
        <v>27.7844954735752</v>
      </c>
      <c r="DZ262" s="0" t="n">
        <f aca="false">DX262*'Dist Horaria'!$I$6</f>
        <v>27.7844954735752</v>
      </c>
      <c r="EA262" s="0" t="n">
        <f aca="false">DX262*'Dist Horaria'!$J$6</f>
        <v>27.7844954735752</v>
      </c>
      <c r="EB262" s="0" t="n">
        <f aca="false">DX262*'Dist Horaria'!$K$6</f>
        <v>27.7844954735752</v>
      </c>
      <c r="EC262" s="0" t="n">
        <f aca="false">DX262*'Dist Horaria'!$L$6</f>
        <v>27.7844954735752</v>
      </c>
      <c r="ED262" s="0" t="n">
        <f aca="false">DX262*'Dist Horaria'!$M$6</f>
        <v>74.0919879295339</v>
      </c>
      <c r="EE262" s="0" t="n">
        <f aca="false">DX262*'Dist Horaria'!$N$6</f>
        <v>74.0919879295339</v>
      </c>
      <c r="EF262" s="0" t="n">
        <f aca="false">DX262*'Dist Horaria'!$O$6</f>
        <v>74.0919879295339</v>
      </c>
      <c r="EG262" s="0" t="n">
        <f aca="false">DX262*'Dist Horaria'!$P$6</f>
        <v>48.6228670787566</v>
      </c>
      <c r="EH262" s="0" t="n">
        <f aca="false">DX262*'Dist Horaria'!$Q$6</f>
        <v>48.6228670787566</v>
      </c>
      <c r="EI262" s="0" t="n">
        <f aca="false">DX262*'Dist Horaria'!$R$6</f>
        <v>48.6228670787566</v>
      </c>
      <c r="EJ262" s="0" t="n">
        <f aca="false">DX262*'Dist Horaria'!$S$6</f>
        <v>48.6228670787566</v>
      </c>
      <c r="EK262" s="0" t="n">
        <f aca="false">DX262*'Dist Horaria'!$T$6</f>
        <v>48.6228670787566</v>
      </c>
      <c r="EL262" s="0" t="n">
        <f aca="false">DX262*'Dist Horaria'!$U$6</f>
        <v>48.6228670787566</v>
      </c>
      <c r="EM262" s="0" t="n">
        <f aca="false">DX262*'Dist Horaria'!$V$6</f>
        <v>48.6228670787566</v>
      </c>
      <c r="EN262" s="0" t="n">
        <f aca="false">DX262*'Dist Horaria'!$W$6</f>
        <v>48.6228670787566</v>
      </c>
      <c r="EO262" s="0" t="n">
        <f aca="false">DX262*'Dist Horaria'!$X$6</f>
        <v>74.0919879295339</v>
      </c>
      <c r="EP262" s="0" t="n">
        <f aca="false">DX262*'Dist Horaria'!$Y$6</f>
        <v>74.0919879295339</v>
      </c>
      <c r="EQ262" s="0" t="n">
        <f aca="false">DX262*'Dist Horaria'!$Z$6</f>
        <v>74.0919879295339</v>
      </c>
      <c r="ER262" s="0" t="n">
        <f aca="false">DX262*'Dist Horaria'!$AA$6</f>
        <v>27.7844954735752</v>
      </c>
      <c r="ES262" s="0" t="n">
        <f aca="false">DX262*'Dist Horaria'!$AB$6</f>
        <v>27.7844954735752</v>
      </c>
      <c r="ET262" s="0" t="n">
        <f aca="false">DX262*'Dist Horaria'!$AC$6</f>
        <v>27.7844954735752</v>
      </c>
      <c r="EU262" s="0" t="n">
        <f aca="false">DX262*'Dist Horaria'!$AD$6</f>
        <v>27.7844954735752</v>
      </c>
      <c r="EV262" s="0" t="n">
        <f aca="false">DX262*'Dist Horaria'!$AE$6</f>
        <v>27.7844954735752</v>
      </c>
      <c r="EW262" s="0" t="n">
        <f aca="false">BB262+CA262+CZ262+DY262</f>
        <v>1059.63687474915</v>
      </c>
      <c r="EX262" s="0" t="n">
        <f aca="false">BC262+CB262+DA262+DZ262</f>
        <v>1057.11219157782</v>
      </c>
      <c r="EY262" s="0" t="n">
        <f aca="false">BD262+CC262+DB262+EA262</f>
        <v>1054.72920096147</v>
      </c>
      <c r="EZ262" s="0" t="n">
        <f aca="false">BE262+CD262+DC262+EB262</f>
        <v>1052.69898602722</v>
      </c>
      <c r="FA262" s="0" t="n">
        <f aca="false">BF262+CE262+DD262+EC262</f>
        <v>1051.21538377533</v>
      </c>
      <c r="FB262" s="0" t="n">
        <f aca="false">BG262+CF262+DE262+ED262</f>
        <v>2659.04719053638</v>
      </c>
      <c r="FC262" s="0" t="n">
        <f aca="false">BH262+CG262+DF262+EE262</f>
        <v>2662.88441515792</v>
      </c>
      <c r="FD262" s="0" t="n">
        <f aca="false">BI262+CH262+DG262+EF262</f>
        <v>2662.88441515792</v>
      </c>
      <c r="FE262" s="0" t="n">
        <f aca="false">BJ262+CI262+DH262+EG262</f>
        <v>1806.76769133782</v>
      </c>
      <c r="FF262" s="0" t="n">
        <f aca="false">BK262+CJ262+DI262+EH262</f>
        <v>1819.20229959749</v>
      </c>
      <c r="FG262" s="0" t="n">
        <f aca="false">BL262+CK262+DJ262+EI262</f>
        <v>1828.24565105906</v>
      </c>
      <c r="FH262" s="0" t="n">
        <f aca="false">BM262+CL262+DK262+EJ262</f>
        <v>1832.76732678985</v>
      </c>
      <c r="FI262" s="0" t="n">
        <f aca="false">BN262+CM262+DL262+EK262</f>
        <v>1833.89774572255</v>
      </c>
      <c r="FJ262" s="0" t="n">
        <f aca="false">BO262+CN262+DM262+EL262</f>
        <v>1832.76732678985</v>
      </c>
      <c r="FK262" s="0" t="n">
        <f aca="false">BP262+CO262+DN262+EM262</f>
        <v>1830.50648892446</v>
      </c>
      <c r="FL262" s="0" t="n">
        <f aca="false">BQ262+CP262+DO262+EN262</f>
        <v>1827.11523212637</v>
      </c>
      <c r="FM262" s="0" t="n">
        <f aca="false">BR262+CQ262+DP262+EO262</f>
        <v>2709.26372394018</v>
      </c>
      <c r="FN262" s="0" t="n">
        <f aca="false">BS262+CR262+DQ262+EP262</f>
        <v>2706.17913155599</v>
      </c>
      <c r="FO262" s="0" t="n">
        <f aca="false">BT262+CS262+DR262+EQ262</f>
        <v>2689.38939329382</v>
      </c>
      <c r="FP262" s="0" t="n">
        <f aca="false">BU262+CT262+DS262+ER262</f>
        <v>1074.96413435183</v>
      </c>
      <c r="FQ262" s="0" t="n">
        <f aca="false">BV262+CU262+DT262+ES262</f>
        <v>1062.9039553735</v>
      </c>
      <c r="FR262" s="0" t="n">
        <f aca="false">BW262+CV262+DU262+ET262</f>
        <v>1071.08904210157</v>
      </c>
      <c r="FS262" s="0" t="n">
        <f aca="false">BX262+CW262+DV262+EU262</f>
        <v>1068.29624541475</v>
      </c>
      <c r="FT262" s="0" t="n">
        <f aca="false">BY262+CX262+DW262+EV262</f>
        <v>1065.34162954152</v>
      </c>
      <c r="FU262" s="0" t="n">
        <f aca="false">AM262*'Dist Horaria'!$H$10</f>
        <v>0.603745459444181</v>
      </c>
      <c r="FV262" s="0" t="n">
        <f aca="false">AM262*'Dist Horaria'!$I$10</f>
        <v>0.565039118868003</v>
      </c>
      <c r="FW262" s="0" t="n">
        <f aca="false">AM262*'Dist Horaria'!$J$10</f>
        <v>0.562593012944613</v>
      </c>
      <c r="FX262" s="0" t="n">
        <f aca="false">AM262*'Dist Horaria'!$K$10</f>
        <v>0.54641303122617</v>
      </c>
      <c r="FY262" s="0" t="n">
        <f aca="false">AM262*'Dist Horaria'!$L$10</f>
        <v>0.546631697009788</v>
      </c>
      <c r="FZ262" s="0" t="n">
        <f aca="false">AM262*'Dist Horaria'!$M$10</f>
        <v>0.584918411137542</v>
      </c>
      <c r="GA262" s="0" t="n">
        <f aca="false">AM262*'Dist Horaria'!$N$10</f>
        <v>0.553356993956819</v>
      </c>
      <c r="GB262" s="0" t="n">
        <f aca="false">AM262*'Dist Horaria'!$O$10</f>
        <v>0.543912221025425</v>
      </c>
      <c r="GC262" s="0" t="n">
        <f aca="false">AM262*'Dist Horaria'!$P$10</f>
        <v>0.55235249328439</v>
      </c>
      <c r="GD262" s="0" t="n">
        <f aca="false">AM262*'Dist Horaria'!$Q$10</f>
        <v>0.499860372163138</v>
      </c>
      <c r="GE262" s="0" t="n">
        <f aca="false">AM262*'Dist Horaria'!$R$10</f>
        <v>0.609904722229534</v>
      </c>
      <c r="GF262" s="0" t="n">
        <f aca="false">AM262*'Dist Horaria'!$S$10</f>
        <v>0.52088232556216</v>
      </c>
      <c r="GG262" s="0" t="n">
        <f aca="false">AR262*'Dist Horaria'!$H$10</f>
        <v>0.6315351936723</v>
      </c>
      <c r="GH262" s="0" t="n">
        <f aca="false">AR262*'Dist Horaria'!$I$10</f>
        <v>0.591047243146549</v>
      </c>
      <c r="GI262" s="0" t="n">
        <f aca="false">AR262*'Dist Horaria'!$J$10</f>
        <v>0.588488545679088</v>
      </c>
      <c r="GJ262" s="0" t="n">
        <f aca="false">AR262*'Dist Horaria'!$K$10</f>
        <v>0.571563817338144</v>
      </c>
      <c r="GK262" s="0" t="n">
        <f aca="false">AR262*'Dist Horaria'!$L$10</f>
        <v>0.571792548065385</v>
      </c>
      <c r="GL262" s="0" t="n">
        <f aca="false">AR262*'Dist Horaria'!$M$10</f>
        <v>0.611841557202459</v>
      </c>
      <c r="GM262" s="0" t="n">
        <f aca="false">AR262*'Dist Horaria'!$N$10</f>
        <v>0.578827402975692</v>
      </c>
      <c r="GN262" s="0" t="n">
        <f aca="false">AR262*'Dist Horaria'!$O$10</f>
        <v>0.568947897616082</v>
      </c>
      <c r="GO262" s="0" t="n">
        <f aca="false">AR262*'Dist Horaria'!$P$10</f>
        <v>0.577776666250831</v>
      </c>
      <c r="GP262" s="0" t="n">
        <f aca="false">AR262*'Dist Horaria'!$Q$10</f>
        <v>0.522868390983471</v>
      </c>
      <c r="GQ262" s="0" t="n">
        <f aca="false">AR262*'Dist Horaria'!$R$10</f>
        <v>0.637977960495934</v>
      </c>
      <c r="GR262" s="0" t="n">
        <f aca="false">AR262*'Dist Horaria'!$S$10</f>
        <v>0.544857961593979</v>
      </c>
      <c r="GS262" s="0" t="n">
        <f aca="false">AW262*'Dist Horaria'!$H$10</f>
        <v>0.0366107358650609</v>
      </c>
      <c r="GT262" s="0" t="n">
        <f aca="false">AW262*'Dist Horaria'!$I$10</f>
        <v>0.0342636082983507</v>
      </c>
      <c r="GU262" s="0" t="n">
        <f aca="false">AW262*'Dist Horaria'!$J$10</f>
        <v>0.0341152780103819</v>
      </c>
      <c r="GV262" s="0" t="n">
        <f aca="false">AW262*'Dist Horaria'!$K$10</f>
        <v>0.0331341343384431</v>
      </c>
      <c r="GW262" s="0" t="n">
        <f aca="false">AW262*'Dist Horaria'!$L$10</f>
        <v>0.0331473940907469</v>
      </c>
      <c r="GX262" s="0" t="n">
        <f aca="false">AW262*'Dist Horaria'!$M$10</f>
        <v>0.0354690757798527</v>
      </c>
      <c r="GY262" s="0" t="n">
        <f aca="false">AW262*'Dist Horaria'!$N$10</f>
        <v>0.0335552117667068</v>
      </c>
      <c r="GZ262" s="0" t="n">
        <f aca="false">AW262*'Dist Horaria'!$O$10</f>
        <v>0.0329824868183236</v>
      </c>
      <c r="HA262" s="0" t="n">
        <f aca="false">AW262*'Dist Horaria'!$P$10</f>
        <v>0.0334942994928018</v>
      </c>
      <c r="HB262" s="0" t="n">
        <f aca="false">AW262*'Dist Horaria'!$Q$10</f>
        <v>0.0303112110715056</v>
      </c>
      <c r="HC262" s="0" t="n">
        <f aca="false">AW262*'Dist Horaria'!$R$10</f>
        <v>0.0369842295939672</v>
      </c>
      <c r="HD262" s="0" t="n">
        <f aca="false">AW262*'Dist Horaria'!$S$10</f>
        <v>0.0315859687880567</v>
      </c>
    </row>
    <row r="263" customFormat="false" ht="26.85" hidden="false" customHeight="false" outlineLevel="0" collapsed="false">
      <c r="A263" s="0" t="n">
        <v>4.653259</v>
      </c>
      <c r="B263" s="0" t="n">
        <v>-74.116668</v>
      </c>
      <c r="C263" s="0" t="n">
        <v>27</v>
      </c>
      <c r="D263" s="0" t="n">
        <v>30</v>
      </c>
      <c r="E263" s="0" t="n">
        <v>1888</v>
      </c>
      <c r="G263" s="0" t="s">
        <v>441</v>
      </c>
      <c r="I263" s="0" t="s">
        <v>1354</v>
      </c>
      <c r="J263" s="0" t="s">
        <v>1355</v>
      </c>
      <c r="K263" s="25" t="s">
        <v>1356</v>
      </c>
      <c r="L263" s="0" t="s">
        <v>1357</v>
      </c>
      <c r="S263" s="0" t="n">
        <v>365</v>
      </c>
      <c r="V263" s="0" t="n">
        <v>111627.450588235</v>
      </c>
      <c r="W263" s="0" t="n">
        <f aca="false">V263*12</f>
        <v>1339529.40705882</v>
      </c>
      <c r="X263" s="0" t="n">
        <v>1</v>
      </c>
      <c r="Z263" s="0" t="n">
        <v>30000</v>
      </c>
      <c r="AB263" s="0" t="n">
        <v>0.005</v>
      </c>
      <c r="AC263" s="0" t="n">
        <v>0</v>
      </c>
      <c r="AD263" s="0" t="n">
        <v>2179.48479370826</v>
      </c>
      <c r="AE263" s="0" t="n">
        <f aca="false">AD263/2204.59</f>
        <v>0.988612301474769</v>
      </c>
      <c r="AF263" s="0" t="n">
        <f aca="false">AE263/S263</f>
        <v>0.00270852685335553</v>
      </c>
      <c r="AG263" s="0" t="n">
        <f aca="false">AE263*EXP(AB263*AC263)</f>
        <v>0.988612301474769</v>
      </c>
      <c r="AH263" s="0" t="n">
        <f aca="false">AG263/S263</f>
        <v>0.00270852685335553</v>
      </c>
      <c r="AI263" s="0" t="s">
        <v>90</v>
      </c>
      <c r="AJ263" s="0" t="n">
        <f aca="false">IF(AI263="A",'FE DISTRIBUCIÓN'!$C$2,'FE DISTRIBUCIÓN'!$C$3)</f>
        <v>4.994E-006</v>
      </c>
      <c r="AK263" s="0" t="n">
        <f aca="false">W263*AJ263</f>
        <v>6.68960985885176</v>
      </c>
      <c r="AL263" s="0" t="n">
        <f aca="false">AK263/365</f>
        <v>0.0183276982434295</v>
      </c>
      <c r="AM263" s="0" t="n">
        <f aca="false">AK263*EXP(AB263*AC263)</f>
        <v>6.68960985885176</v>
      </c>
      <c r="AN263" s="0" t="n">
        <f aca="false">AM263/365</f>
        <v>0.0183276982434295</v>
      </c>
      <c r="AO263" s="0" t="n">
        <v>5.223868284E-006</v>
      </c>
      <c r="AP263" s="0" t="n">
        <f aca="false">AO263*W263</f>
        <v>6.99752518501991</v>
      </c>
      <c r="AQ263" s="0" t="n">
        <f aca="false">AP263/365</f>
        <v>0.0191713018767669</v>
      </c>
      <c r="AR263" s="0" t="n">
        <f aca="false">AP263*EXP(AB263*AC263)</f>
        <v>6.99752518501991</v>
      </c>
      <c r="AS263" s="0" t="n">
        <f aca="false">AR263/365</f>
        <v>0.0191713018767669</v>
      </c>
      <c r="AT263" s="0" t="n">
        <v>3.02832944E-007</v>
      </c>
      <c r="AU263" s="0" t="n">
        <f aca="false">AT263*W263</f>
        <v>0.405653633914198</v>
      </c>
      <c r="AV263" s="0" t="n">
        <f aca="false">AU263/365</f>
        <v>0.00111137981894301</v>
      </c>
      <c r="AW263" s="0" t="n">
        <f aca="false">AU263*EXP(AB263*AC263)</f>
        <v>0.405653633914198</v>
      </c>
      <c r="AX263" s="0" t="n">
        <f aca="false">AW263/365</f>
        <v>0.00111137981894301</v>
      </c>
      <c r="AY263" s="0" t="n">
        <f aca="false">AW263+AR263+AM263+AG263</f>
        <v>15.0814009792606</v>
      </c>
      <c r="AZ263" s="0" t="n">
        <f aca="false">AH263+AN263+AS263+AX263</f>
        <v>0.0413189067924949</v>
      </c>
      <c r="BA263" s="0" t="n">
        <f aca="false">AH263*1000000</f>
        <v>2708.52685335553</v>
      </c>
      <c r="BB263" s="0" t="n">
        <f aca="false">BA263*'Dist Horaria'!$H$3</f>
        <v>94.3773762706656</v>
      </c>
      <c r="BC263" s="0" t="n">
        <f aca="false">BA263*'Dist Horaria'!$I$3</f>
        <v>91.8526930993363</v>
      </c>
      <c r="BD263" s="0" t="n">
        <f aca="false">BA263*'Dist Horaria'!$J$3</f>
        <v>89.4697024829834</v>
      </c>
      <c r="BE263" s="0" t="n">
        <f aca="false">BA263*'Dist Horaria'!$K$3</f>
        <v>87.4394875487353</v>
      </c>
      <c r="BF263" s="0" t="n">
        <f aca="false">BA263*'Dist Horaria'!$L$3</f>
        <v>85.9558852968473</v>
      </c>
      <c r="BG263" s="0" t="n">
        <f aca="false">BA263*'Dist Horaria'!$M$3</f>
        <v>85.0218612604238</v>
      </c>
      <c r="BH263" s="0" t="n">
        <f aca="false">BA263*'Dist Horaria'!$N$3</f>
        <v>88.8590858819569</v>
      </c>
      <c r="BI263" s="0" t="n">
        <f aca="false">BA263*'Dist Horaria'!$O$3</f>
        <v>88.8590858819569</v>
      </c>
      <c r="BJ263" s="0" t="n">
        <f aca="false">BA263*'Dist Horaria'!$P$3</f>
        <v>117.563569000474</v>
      </c>
      <c r="BK263" s="0" t="n">
        <f aca="false">BA263*'Dist Horaria'!$Q$3</f>
        <v>129.998177260139</v>
      </c>
      <c r="BL263" s="0" t="n">
        <f aca="false">BA263*'Dist Horaria'!$R$3</f>
        <v>139.041528721714</v>
      </c>
      <c r="BM263" s="0" t="n">
        <f aca="false">BA263*'Dist Horaria'!$S$3</f>
        <v>143.563204452502</v>
      </c>
      <c r="BN263" s="0" t="n">
        <f aca="false">BA263*'Dist Horaria'!$T$3</f>
        <v>144.693623385198</v>
      </c>
      <c r="BO263" s="0" t="n">
        <f aca="false">BA263*'Dist Horaria'!$U$3</f>
        <v>143.563204452502</v>
      </c>
      <c r="BP263" s="0" t="n">
        <f aca="false">BA263*'Dist Horaria'!$V$3</f>
        <v>141.302366587108</v>
      </c>
      <c r="BQ263" s="0" t="n">
        <f aca="false">BA263*'Dist Horaria'!$W$3</f>
        <v>137.911109789017</v>
      </c>
      <c r="BR263" s="0" t="n">
        <f aca="false">BA263*'Dist Horaria'!$X$3</f>
        <v>135.238394664224</v>
      </c>
      <c r="BS263" s="0" t="n">
        <f aca="false">BA263*'Dist Horaria'!$Y$3</f>
        <v>132.153802280031</v>
      </c>
      <c r="BT263" s="0" t="n">
        <f aca="false">BA263*'Dist Horaria'!$Z$3</f>
        <v>115.36406401786</v>
      </c>
      <c r="BU263" s="0" t="n">
        <f aca="false">BA263*'Dist Horaria'!$AA$3</f>
        <v>109.704635873347</v>
      </c>
      <c r="BV263" s="0" t="n">
        <f aca="false">BA263*'Dist Horaria'!$AB$3</f>
        <v>97.6444568950202</v>
      </c>
      <c r="BW263" s="0" t="n">
        <f aca="false">BA263*'Dist Horaria'!$AC$3</f>
        <v>105.829543623084</v>
      </c>
      <c r="BX263" s="0" t="n">
        <f aca="false">BA263*'Dist Horaria'!$AD$3</f>
        <v>103.036746936267</v>
      </c>
      <c r="BY263" s="0" t="n">
        <f aca="false">BA263*'Dist Horaria'!$AE$3</f>
        <v>100.08213106304</v>
      </c>
      <c r="BZ263" s="0" t="n">
        <f aca="false">AN263*1000000</f>
        <v>18327.6982434295</v>
      </c>
      <c r="CA263" s="0" t="n">
        <f aca="false">BZ263*'Dist Horaria'!$H$6</f>
        <v>458.192456085737</v>
      </c>
      <c r="CB263" s="0" t="n">
        <f aca="false">BZ263*'Dist Horaria'!$I$6</f>
        <v>458.192456085737</v>
      </c>
      <c r="CC263" s="0" t="n">
        <f aca="false">BZ263*'Dist Horaria'!$J$6</f>
        <v>458.192456085737</v>
      </c>
      <c r="CD263" s="0" t="n">
        <f aca="false">BZ263*'Dist Horaria'!$K$6</f>
        <v>458.192456085737</v>
      </c>
      <c r="CE263" s="0" t="n">
        <f aca="false">BZ263*'Dist Horaria'!$L$6</f>
        <v>458.192456085737</v>
      </c>
      <c r="CF263" s="0" t="n">
        <f aca="false">BZ263*'Dist Horaria'!$M$6</f>
        <v>1221.84654956197</v>
      </c>
      <c r="CG263" s="0" t="n">
        <f aca="false">BZ263*'Dist Horaria'!$N$6</f>
        <v>1221.84654956197</v>
      </c>
      <c r="CH263" s="0" t="n">
        <f aca="false">BZ263*'Dist Horaria'!$O$6</f>
        <v>1221.84654956197</v>
      </c>
      <c r="CI263" s="0" t="n">
        <f aca="false">BZ263*'Dist Horaria'!$P$6</f>
        <v>801.83679815004</v>
      </c>
      <c r="CJ263" s="0" t="n">
        <f aca="false">BZ263*'Dist Horaria'!$Q$6</f>
        <v>801.83679815004</v>
      </c>
      <c r="CK263" s="0" t="n">
        <f aca="false">BZ263*'Dist Horaria'!$R$6</f>
        <v>801.83679815004</v>
      </c>
      <c r="CL263" s="0" t="n">
        <f aca="false">BZ263*'Dist Horaria'!$S$6</f>
        <v>801.83679815004</v>
      </c>
      <c r="CM263" s="0" t="n">
        <f aca="false">BZ263*'Dist Horaria'!$T$6</f>
        <v>801.83679815004</v>
      </c>
      <c r="CN263" s="0" t="n">
        <f aca="false">BZ263*'Dist Horaria'!$U$6</f>
        <v>801.83679815004</v>
      </c>
      <c r="CO263" s="0" t="n">
        <f aca="false">BZ263*'Dist Horaria'!$V$6</f>
        <v>801.83679815004</v>
      </c>
      <c r="CP263" s="0" t="n">
        <f aca="false">BZ263*'Dist Horaria'!$W$6</f>
        <v>801.83679815004</v>
      </c>
      <c r="CQ263" s="0" t="n">
        <f aca="false">BZ263*'Dist Horaria'!$X$6</f>
        <v>1221.84654956197</v>
      </c>
      <c r="CR263" s="0" t="n">
        <f aca="false">BZ263*'Dist Horaria'!$Y$6</f>
        <v>1221.84654956197</v>
      </c>
      <c r="CS263" s="0" t="n">
        <f aca="false">BZ263*'Dist Horaria'!$Z$6</f>
        <v>1221.84654956197</v>
      </c>
      <c r="CT263" s="0" t="n">
        <f aca="false">BZ263*'Dist Horaria'!$AA$6</f>
        <v>458.192456085737</v>
      </c>
      <c r="CU263" s="0" t="n">
        <f aca="false">BZ263*'Dist Horaria'!$AB$6</f>
        <v>458.192456085737</v>
      </c>
      <c r="CV263" s="0" t="n">
        <f aca="false">BZ263*'Dist Horaria'!$AC$6</f>
        <v>458.192456085737</v>
      </c>
      <c r="CW263" s="0" t="n">
        <f aca="false">BZ263*'Dist Horaria'!$AD$6</f>
        <v>458.192456085737</v>
      </c>
      <c r="CX263" s="0" t="n">
        <f aca="false">BZ263*'Dist Horaria'!$AE$6</f>
        <v>458.192456085737</v>
      </c>
      <c r="CY263" s="0" t="n">
        <f aca="false">AS263*1000000</f>
        <v>19171.3018767669</v>
      </c>
      <c r="CZ263" s="0" t="n">
        <f aca="false">CY263*'Dist Horaria'!$H$6</f>
        <v>479.282546919172</v>
      </c>
      <c r="DA263" s="0" t="n">
        <f aca="false">CY263*'Dist Horaria'!$I$6</f>
        <v>479.282546919172</v>
      </c>
      <c r="DB263" s="0" t="n">
        <f aca="false">CY263*'Dist Horaria'!$J$6</f>
        <v>479.282546919172</v>
      </c>
      <c r="DC263" s="0" t="n">
        <f aca="false">CY263*'Dist Horaria'!$K$6</f>
        <v>479.282546919172</v>
      </c>
      <c r="DD263" s="0" t="n">
        <f aca="false">CY263*'Dist Horaria'!$L$6</f>
        <v>479.282546919172</v>
      </c>
      <c r="DE263" s="0" t="n">
        <f aca="false">CY263*'Dist Horaria'!$M$6</f>
        <v>1278.08679178446</v>
      </c>
      <c r="DF263" s="0" t="n">
        <f aca="false">CY263*'Dist Horaria'!$N$6</f>
        <v>1278.08679178446</v>
      </c>
      <c r="DG263" s="0" t="n">
        <f aca="false">CY263*'Dist Horaria'!$O$6</f>
        <v>1278.08679178446</v>
      </c>
      <c r="DH263" s="0" t="n">
        <f aca="false">CY263*'Dist Horaria'!$P$6</f>
        <v>838.744457108551</v>
      </c>
      <c r="DI263" s="0" t="n">
        <f aca="false">CY263*'Dist Horaria'!$Q$6</f>
        <v>838.744457108551</v>
      </c>
      <c r="DJ263" s="0" t="n">
        <f aca="false">CY263*'Dist Horaria'!$R$6</f>
        <v>838.744457108551</v>
      </c>
      <c r="DK263" s="0" t="n">
        <f aca="false">CY263*'Dist Horaria'!$S$6</f>
        <v>838.744457108551</v>
      </c>
      <c r="DL263" s="0" t="n">
        <f aca="false">CY263*'Dist Horaria'!$T$6</f>
        <v>838.744457108551</v>
      </c>
      <c r="DM263" s="0" t="n">
        <f aca="false">CY263*'Dist Horaria'!$U$6</f>
        <v>838.744457108551</v>
      </c>
      <c r="DN263" s="0" t="n">
        <f aca="false">CY263*'Dist Horaria'!$V$6</f>
        <v>838.744457108551</v>
      </c>
      <c r="DO263" s="0" t="n">
        <f aca="false">CY263*'Dist Horaria'!$W$6</f>
        <v>838.744457108551</v>
      </c>
      <c r="DP263" s="0" t="n">
        <f aca="false">CY263*'Dist Horaria'!$X$6</f>
        <v>1278.08679178446</v>
      </c>
      <c r="DQ263" s="0" t="n">
        <f aca="false">CY263*'Dist Horaria'!$Y$6</f>
        <v>1278.08679178446</v>
      </c>
      <c r="DR263" s="0" t="n">
        <f aca="false">CY263*'Dist Horaria'!$Z$6</f>
        <v>1278.08679178446</v>
      </c>
      <c r="DS263" s="0" t="n">
        <f aca="false">CY263*'Dist Horaria'!$AA$6</f>
        <v>479.282546919172</v>
      </c>
      <c r="DT263" s="0" t="n">
        <f aca="false">CY263*'Dist Horaria'!$AB$6</f>
        <v>479.282546919172</v>
      </c>
      <c r="DU263" s="0" t="n">
        <f aca="false">CY263*'Dist Horaria'!$AC$6</f>
        <v>479.282546919172</v>
      </c>
      <c r="DV263" s="0" t="n">
        <f aca="false">CY263*'Dist Horaria'!$AD$6</f>
        <v>479.282546919172</v>
      </c>
      <c r="DW263" s="0" t="n">
        <f aca="false">CY263*'Dist Horaria'!$AE$6</f>
        <v>479.282546919172</v>
      </c>
      <c r="DX263" s="0" t="n">
        <f aca="false">AX263*1000000</f>
        <v>1111.37981894301</v>
      </c>
      <c r="DY263" s="0" t="n">
        <f aca="false">DX263*'Dist Horaria'!$H$6</f>
        <v>27.7844954735752</v>
      </c>
      <c r="DZ263" s="0" t="n">
        <f aca="false">DX263*'Dist Horaria'!$I$6</f>
        <v>27.7844954735752</v>
      </c>
      <c r="EA263" s="0" t="n">
        <f aca="false">DX263*'Dist Horaria'!$J$6</f>
        <v>27.7844954735752</v>
      </c>
      <c r="EB263" s="0" t="n">
        <f aca="false">DX263*'Dist Horaria'!$K$6</f>
        <v>27.7844954735752</v>
      </c>
      <c r="EC263" s="0" t="n">
        <f aca="false">DX263*'Dist Horaria'!$L$6</f>
        <v>27.7844954735752</v>
      </c>
      <c r="ED263" s="0" t="n">
        <f aca="false">DX263*'Dist Horaria'!$M$6</f>
        <v>74.0919879295339</v>
      </c>
      <c r="EE263" s="0" t="n">
        <f aca="false">DX263*'Dist Horaria'!$N$6</f>
        <v>74.0919879295339</v>
      </c>
      <c r="EF263" s="0" t="n">
        <f aca="false">DX263*'Dist Horaria'!$O$6</f>
        <v>74.0919879295339</v>
      </c>
      <c r="EG263" s="0" t="n">
        <f aca="false">DX263*'Dist Horaria'!$P$6</f>
        <v>48.6228670787566</v>
      </c>
      <c r="EH263" s="0" t="n">
        <f aca="false">DX263*'Dist Horaria'!$Q$6</f>
        <v>48.6228670787566</v>
      </c>
      <c r="EI263" s="0" t="n">
        <f aca="false">DX263*'Dist Horaria'!$R$6</f>
        <v>48.6228670787566</v>
      </c>
      <c r="EJ263" s="0" t="n">
        <f aca="false">DX263*'Dist Horaria'!$S$6</f>
        <v>48.6228670787566</v>
      </c>
      <c r="EK263" s="0" t="n">
        <f aca="false">DX263*'Dist Horaria'!$T$6</f>
        <v>48.6228670787566</v>
      </c>
      <c r="EL263" s="0" t="n">
        <f aca="false">DX263*'Dist Horaria'!$U$6</f>
        <v>48.6228670787566</v>
      </c>
      <c r="EM263" s="0" t="n">
        <f aca="false">DX263*'Dist Horaria'!$V$6</f>
        <v>48.6228670787566</v>
      </c>
      <c r="EN263" s="0" t="n">
        <f aca="false">DX263*'Dist Horaria'!$W$6</f>
        <v>48.6228670787566</v>
      </c>
      <c r="EO263" s="0" t="n">
        <f aca="false">DX263*'Dist Horaria'!$X$6</f>
        <v>74.0919879295339</v>
      </c>
      <c r="EP263" s="0" t="n">
        <f aca="false">DX263*'Dist Horaria'!$Y$6</f>
        <v>74.0919879295339</v>
      </c>
      <c r="EQ263" s="0" t="n">
        <f aca="false">DX263*'Dist Horaria'!$Z$6</f>
        <v>74.0919879295339</v>
      </c>
      <c r="ER263" s="0" t="n">
        <f aca="false">DX263*'Dist Horaria'!$AA$6</f>
        <v>27.7844954735752</v>
      </c>
      <c r="ES263" s="0" t="n">
        <f aca="false">DX263*'Dist Horaria'!$AB$6</f>
        <v>27.7844954735752</v>
      </c>
      <c r="ET263" s="0" t="n">
        <f aca="false">DX263*'Dist Horaria'!$AC$6</f>
        <v>27.7844954735752</v>
      </c>
      <c r="EU263" s="0" t="n">
        <f aca="false">DX263*'Dist Horaria'!$AD$6</f>
        <v>27.7844954735752</v>
      </c>
      <c r="EV263" s="0" t="n">
        <f aca="false">DX263*'Dist Horaria'!$AE$6</f>
        <v>27.7844954735752</v>
      </c>
      <c r="EW263" s="0" t="n">
        <f aca="false">BB263+CA263+CZ263+DY263</f>
        <v>1059.63687474915</v>
      </c>
      <c r="EX263" s="0" t="n">
        <f aca="false">BC263+CB263+DA263+DZ263</f>
        <v>1057.11219157782</v>
      </c>
      <c r="EY263" s="0" t="n">
        <f aca="false">BD263+CC263+DB263+EA263</f>
        <v>1054.72920096147</v>
      </c>
      <c r="EZ263" s="0" t="n">
        <f aca="false">BE263+CD263+DC263+EB263</f>
        <v>1052.69898602722</v>
      </c>
      <c r="FA263" s="0" t="n">
        <f aca="false">BF263+CE263+DD263+EC263</f>
        <v>1051.21538377533</v>
      </c>
      <c r="FB263" s="0" t="n">
        <f aca="false">BG263+CF263+DE263+ED263</f>
        <v>2659.04719053638</v>
      </c>
      <c r="FC263" s="0" t="n">
        <f aca="false">BH263+CG263+DF263+EE263</f>
        <v>2662.88441515792</v>
      </c>
      <c r="FD263" s="0" t="n">
        <f aca="false">BI263+CH263+DG263+EF263</f>
        <v>2662.88441515792</v>
      </c>
      <c r="FE263" s="0" t="n">
        <f aca="false">BJ263+CI263+DH263+EG263</f>
        <v>1806.76769133782</v>
      </c>
      <c r="FF263" s="0" t="n">
        <f aca="false">BK263+CJ263+DI263+EH263</f>
        <v>1819.20229959749</v>
      </c>
      <c r="FG263" s="0" t="n">
        <f aca="false">BL263+CK263+DJ263+EI263</f>
        <v>1828.24565105906</v>
      </c>
      <c r="FH263" s="0" t="n">
        <f aca="false">BM263+CL263+DK263+EJ263</f>
        <v>1832.76732678985</v>
      </c>
      <c r="FI263" s="0" t="n">
        <f aca="false">BN263+CM263+DL263+EK263</f>
        <v>1833.89774572255</v>
      </c>
      <c r="FJ263" s="0" t="n">
        <f aca="false">BO263+CN263+DM263+EL263</f>
        <v>1832.76732678985</v>
      </c>
      <c r="FK263" s="0" t="n">
        <f aca="false">BP263+CO263+DN263+EM263</f>
        <v>1830.50648892446</v>
      </c>
      <c r="FL263" s="0" t="n">
        <f aca="false">BQ263+CP263+DO263+EN263</f>
        <v>1827.11523212637</v>
      </c>
      <c r="FM263" s="0" t="n">
        <f aca="false">BR263+CQ263+DP263+EO263</f>
        <v>2709.26372394018</v>
      </c>
      <c r="FN263" s="0" t="n">
        <f aca="false">BS263+CR263+DQ263+EP263</f>
        <v>2706.17913155599</v>
      </c>
      <c r="FO263" s="0" t="n">
        <f aca="false">BT263+CS263+DR263+EQ263</f>
        <v>2689.38939329382</v>
      </c>
      <c r="FP263" s="0" t="n">
        <f aca="false">BU263+CT263+DS263+ER263</f>
        <v>1074.96413435183</v>
      </c>
      <c r="FQ263" s="0" t="n">
        <f aca="false">BV263+CU263+DT263+ES263</f>
        <v>1062.9039553735</v>
      </c>
      <c r="FR263" s="0" t="n">
        <f aca="false">BW263+CV263+DU263+ET263</f>
        <v>1071.08904210157</v>
      </c>
      <c r="FS263" s="0" t="n">
        <f aca="false">BX263+CW263+DV263+EU263</f>
        <v>1068.29624541475</v>
      </c>
      <c r="FT263" s="0" t="n">
        <f aca="false">BY263+CX263+DW263+EV263</f>
        <v>1065.34162954152</v>
      </c>
      <c r="FU263" s="0" t="n">
        <f aca="false">AM263*'Dist Horaria'!$H$10</f>
        <v>0.603745459444181</v>
      </c>
      <c r="FV263" s="0" t="n">
        <f aca="false">AM263*'Dist Horaria'!$I$10</f>
        <v>0.565039118868003</v>
      </c>
      <c r="FW263" s="0" t="n">
        <f aca="false">AM263*'Dist Horaria'!$J$10</f>
        <v>0.562593012944613</v>
      </c>
      <c r="FX263" s="0" t="n">
        <f aca="false">AM263*'Dist Horaria'!$K$10</f>
        <v>0.54641303122617</v>
      </c>
      <c r="FY263" s="0" t="n">
        <f aca="false">AM263*'Dist Horaria'!$L$10</f>
        <v>0.546631697009788</v>
      </c>
      <c r="FZ263" s="0" t="n">
        <f aca="false">AM263*'Dist Horaria'!$M$10</f>
        <v>0.584918411137542</v>
      </c>
      <c r="GA263" s="0" t="n">
        <f aca="false">AM263*'Dist Horaria'!$N$10</f>
        <v>0.553356993956819</v>
      </c>
      <c r="GB263" s="0" t="n">
        <f aca="false">AM263*'Dist Horaria'!$O$10</f>
        <v>0.543912221025425</v>
      </c>
      <c r="GC263" s="0" t="n">
        <f aca="false">AM263*'Dist Horaria'!$P$10</f>
        <v>0.55235249328439</v>
      </c>
      <c r="GD263" s="0" t="n">
        <f aca="false">AM263*'Dist Horaria'!$Q$10</f>
        <v>0.499860372163138</v>
      </c>
      <c r="GE263" s="0" t="n">
        <f aca="false">AM263*'Dist Horaria'!$R$10</f>
        <v>0.609904722229534</v>
      </c>
      <c r="GF263" s="0" t="n">
        <f aca="false">AM263*'Dist Horaria'!$S$10</f>
        <v>0.52088232556216</v>
      </c>
      <c r="GG263" s="0" t="n">
        <f aca="false">AR263*'Dist Horaria'!$H$10</f>
        <v>0.6315351936723</v>
      </c>
      <c r="GH263" s="0" t="n">
        <f aca="false">AR263*'Dist Horaria'!$I$10</f>
        <v>0.591047243146549</v>
      </c>
      <c r="GI263" s="0" t="n">
        <f aca="false">AR263*'Dist Horaria'!$J$10</f>
        <v>0.588488545679088</v>
      </c>
      <c r="GJ263" s="0" t="n">
        <f aca="false">AR263*'Dist Horaria'!$K$10</f>
        <v>0.571563817338144</v>
      </c>
      <c r="GK263" s="0" t="n">
        <f aca="false">AR263*'Dist Horaria'!$L$10</f>
        <v>0.571792548065385</v>
      </c>
      <c r="GL263" s="0" t="n">
        <f aca="false">AR263*'Dist Horaria'!$M$10</f>
        <v>0.611841557202459</v>
      </c>
      <c r="GM263" s="0" t="n">
        <f aca="false">AR263*'Dist Horaria'!$N$10</f>
        <v>0.578827402975692</v>
      </c>
      <c r="GN263" s="0" t="n">
        <f aca="false">AR263*'Dist Horaria'!$O$10</f>
        <v>0.568947897616082</v>
      </c>
      <c r="GO263" s="0" t="n">
        <f aca="false">AR263*'Dist Horaria'!$P$10</f>
        <v>0.577776666250831</v>
      </c>
      <c r="GP263" s="0" t="n">
        <f aca="false">AR263*'Dist Horaria'!$Q$10</f>
        <v>0.522868390983471</v>
      </c>
      <c r="GQ263" s="0" t="n">
        <f aca="false">AR263*'Dist Horaria'!$R$10</f>
        <v>0.637977960495934</v>
      </c>
      <c r="GR263" s="0" t="n">
        <f aca="false">AR263*'Dist Horaria'!$S$10</f>
        <v>0.544857961593979</v>
      </c>
      <c r="GS263" s="0" t="n">
        <f aca="false">AW263*'Dist Horaria'!$H$10</f>
        <v>0.0366107358650609</v>
      </c>
      <c r="GT263" s="0" t="n">
        <f aca="false">AW263*'Dist Horaria'!$I$10</f>
        <v>0.0342636082983507</v>
      </c>
      <c r="GU263" s="0" t="n">
        <f aca="false">AW263*'Dist Horaria'!$J$10</f>
        <v>0.0341152780103819</v>
      </c>
      <c r="GV263" s="0" t="n">
        <f aca="false">AW263*'Dist Horaria'!$K$10</f>
        <v>0.0331341343384431</v>
      </c>
      <c r="GW263" s="0" t="n">
        <f aca="false">AW263*'Dist Horaria'!$L$10</f>
        <v>0.0331473940907469</v>
      </c>
      <c r="GX263" s="0" t="n">
        <f aca="false">AW263*'Dist Horaria'!$M$10</f>
        <v>0.0354690757798527</v>
      </c>
      <c r="GY263" s="0" t="n">
        <f aca="false">AW263*'Dist Horaria'!$N$10</f>
        <v>0.0335552117667068</v>
      </c>
      <c r="GZ263" s="0" t="n">
        <f aca="false">AW263*'Dist Horaria'!$O$10</f>
        <v>0.0329824868183236</v>
      </c>
      <c r="HA263" s="0" t="n">
        <f aca="false">AW263*'Dist Horaria'!$P$10</f>
        <v>0.0334942994928018</v>
      </c>
      <c r="HB263" s="0" t="n">
        <f aca="false">AW263*'Dist Horaria'!$Q$10</f>
        <v>0.0303112110715056</v>
      </c>
      <c r="HC263" s="0" t="n">
        <f aca="false">AW263*'Dist Horaria'!$R$10</f>
        <v>0.0369842295939672</v>
      </c>
      <c r="HD263" s="0" t="n">
        <f aca="false">AW263*'Dist Horaria'!$S$10</f>
        <v>0.0315859687880567</v>
      </c>
    </row>
    <row r="264" customFormat="false" ht="13.8" hidden="false" customHeight="false" outlineLevel="0" collapsed="false">
      <c r="A264" s="0" t="n">
        <v>4.654609</v>
      </c>
      <c r="B264" s="0" t="n">
        <v>-74.120874</v>
      </c>
      <c r="C264" s="0" t="n">
        <v>27</v>
      </c>
      <c r="D264" s="0" t="n">
        <v>30</v>
      </c>
      <c r="E264" s="0" t="n">
        <v>1888</v>
      </c>
      <c r="G264" s="0" t="s">
        <v>441</v>
      </c>
      <c r="I264" s="0" t="s">
        <v>1358</v>
      </c>
      <c r="J264" s="0" t="s">
        <v>1359</v>
      </c>
      <c r="K264" s="0" t="n">
        <v>830020767</v>
      </c>
      <c r="L264" s="0" t="s">
        <v>1360</v>
      </c>
      <c r="S264" s="0" t="n">
        <v>365</v>
      </c>
      <c r="V264" s="0" t="n">
        <v>111627.450588235</v>
      </c>
      <c r="W264" s="0" t="n">
        <f aca="false">V264*12</f>
        <v>1339529.40705882</v>
      </c>
      <c r="X264" s="0" t="n">
        <v>1</v>
      </c>
      <c r="Z264" s="0" t="n">
        <v>30000</v>
      </c>
      <c r="AB264" s="0" t="n">
        <v>0.005</v>
      </c>
      <c r="AC264" s="0" t="n">
        <v>0</v>
      </c>
      <c r="AD264" s="0" t="n">
        <v>2179.48479370826</v>
      </c>
      <c r="AE264" s="0" t="n">
        <f aca="false">AD264/2204.59</f>
        <v>0.988612301474769</v>
      </c>
      <c r="AF264" s="0" t="n">
        <f aca="false">AE264/S264</f>
        <v>0.00270852685335553</v>
      </c>
      <c r="AG264" s="0" t="n">
        <f aca="false">AE264*EXP(AB264*AC264)</f>
        <v>0.988612301474769</v>
      </c>
      <c r="AH264" s="0" t="n">
        <f aca="false">AG264/S264</f>
        <v>0.00270852685335553</v>
      </c>
      <c r="AI264" s="0" t="s">
        <v>90</v>
      </c>
      <c r="AJ264" s="0" t="n">
        <f aca="false">IF(AI264="A",'FE DISTRIBUCIÓN'!$C$2,'FE DISTRIBUCIÓN'!$C$3)</f>
        <v>4.994E-006</v>
      </c>
      <c r="AK264" s="0" t="n">
        <f aca="false">W264*AJ264</f>
        <v>6.68960985885176</v>
      </c>
      <c r="AL264" s="0" t="n">
        <f aca="false">AK264/365</f>
        <v>0.0183276982434295</v>
      </c>
      <c r="AM264" s="0" t="n">
        <f aca="false">AK264*EXP(AB264*AC264)</f>
        <v>6.68960985885176</v>
      </c>
      <c r="AN264" s="0" t="n">
        <f aca="false">AM264/365</f>
        <v>0.0183276982434295</v>
      </c>
      <c r="AO264" s="0" t="n">
        <v>5.223868284E-006</v>
      </c>
      <c r="AP264" s="0" t="n">
        <f aca="false">AO264*W264</f>
        <v>6.99752518501991</v>
      </c>
      <c r="AQ264" s="0" t="n">
        <f aca="false">AP264/365</f>
        <v>0.0191713018767669</v>
      </c>
      <c r="AR264" s="0" t="n">
        <f aca="false">AP264*EXP(AB264*AC264)</f>
        <v>6.99752518501991</v>
      </c>
      <c r="AS264" s="0" t="n">
        <f aca="false">AR264/365</f>
        <v>0.0191713018767669</v>
      </c>
      <c r="AT264" s="0" t="n">
        <v>3.02832944E-007</v>
      </c>
      <c r="AU264" s="0" t="n">
        <f aca="false">AT264*W264</f>
        <v>0.405653633914198</v>
      </c>
      <c r="AV264" s="0" t="n">
        <f aca="false">AU264/365</f>
        <v>0.00111137981894301</v>
      </c>
      <c r="AW264" s="0" t="n">
        <f aca="false">AU264*EXP(AB264*AC264)</f>
        <v>0.405653633914198</v>
      </c>
      <c r="AX264" s="0" t="n">
        <f aca="false">AW264/365</f>
        <v>0.00111137981894301</v>
      </c>
      <c r="AY264" s="0" t="n">
        <f aca="false">AW264+AR264+AM264+AG264</f>
        <v>15.0814009792606</v>
      </c>
      <c r="AZ264" s="0" t="n">
        <f aca="false">AH264+AN264+AS264+AX264</f>
        <v>0.0413189067924949</v>
      </c>
      <c r="BA264" s="0" t="n">
        <f aca="false">AH264*1000000</f>
        <v>2708.52685335553</v>
      </c>
      <c r="BB264" s="0" t="n">
        <f aca="false">BA264*'Dist Horaria'!$H$3</f>
        <v>94.3773762706656</v>
      </c>
      <c r="BC264" s="0" t="n">
        <f aca="false">BA264*'Dist Horaria'!$I$3</f>
        <v>91.8526930993363</v>
      </c>
      <c r="BD264" s="0" t="n">
        <f aca="false">BA264*'Dist Horaria'!$J$3</f>
        <v>89.4697024829834</v>
      </c>
      <c r="BE264" s="0" t="n">
        <f aca="false">BA264*'Dist Horaria'!$K$3</f>
        <v>87.4394875487353</v>
      </c>
      <c r="BF264" s="0" t="n">
        <f aca="false">BA264*'Dist Horaria'!$L$3</f>
        <v>85.9558852968473</v>
      </c>
      <c r="BG264" s="0" t="n">
        <f aca="false">BA264*'Dist Horaria'!$M$3</f>
        <v>85.0218612604238</v>
      </c>
      <c r="BH264" s="0" t="n">
        <f aca="false">BA264*'Dist Horaria'!$N$3</f>
        <v>88.8590858819569</v>
      </c>
      <c r="BI264" s="0" t="n">
        <f aca="false">BA264*'Dist Horaria'!$O$3</f>
        <v>88.8590858819569</v>
      </c>
      <c r="BJ264" s="0" t="n">
        <f aca="false">BA264*'Dist Horaria'!$P$3</f>
        <v>117.563569000474</v>
      </c>
      <c r="BK264" s="0" t="n">
        <f aca="false">BA264*'Dist Horaria'!$Q$3</f>
        <v>129.998177260139</v>
      </c>
      <c r="BL264" s="0" t="n">
        <f aca="false">BA264*'Dist Horaria'!$R$3</f>
        <v>139.041528721714</v>
      </c>
      <c r="BM264" s="0" t="n">
        <f aca="false">BA264*'Dist Horaria'!$S$3</f>
        <v>143.563204452502</v>
      </c>
      <c r="BN264" s="0" t="n">
        <f aca="false">BA264*'Dist Horaria'!$T$3</f>
        <v>144.693623385198</v>
      </c>
      <c r="BO264" s="0" t="n">
        <f aca="false">BA264*'Dist Horaria'!$U$3</f>
        <v>143.563204452502</v>
      </c>
      <c r="BP264" s="0" t="n">
        <f aca="false">BA264*'Dist Horaria'!$V$3</f>
        <v>141.302366587108</v>
      </c>
      <c r="BQ264" s="0" t="n">
        <f aca="false">BA264*'Dist Horaria'!$W$3</f>
        <v>137.911109789017</v>
      </c>
      <c r="BR264" s="0" t="n">
        <f aca="false">BA264*'Dist Horaria'!$X$3</f>
        <v>135.238394664224</v>
      </c>
      <c r="BS264" s="0" t="n">
        <f aca="false">BA264*'Dist Horaria'!$Y$3</f>
        <v>132.153802280031</v>
      </c>
      <c r="BT264" s="0" t="n">
        <f aca="false">BA264*'Dist Horaria'!$Z$3</f>
        <v>115.36406401786</v>
      </c>
      <c r="BU264" s="0" t="n">
        <f aca="false">BA264*'Dist Horaria'!$AA$3</f>
        <v>109.704635873347</v>
      </c>
      <c r="BV264" s="0" t="n">
        <f aca="false">BA264*'Dist Horaria'!$AB$3</f>
        <v>97.6444568950202</v>
      </c>
      <c r="BW264" s="0" t="n">
        <f aca="false">BA264*'Dist Horaria'!$AC$3</f>
        <v>105.829543623084</v>
      </c>
      <c r="BX264" s="0" t="n">
        <f aca="false">BA264*'Dist Horaria'!$AD$3</f>
        <v>103.036746936267</v>
      </c>
      <c r="BY264" s="0" t="n">
        <f aca="false">BA264*'Dist Horaria'!$AE$3</f>
        <v>100.08213106304</v>
      </c>
      <c r="BZ264" s="0" t="n">
        <f aca="false">AN264*1000000</f>
        <v>18327.6982434295</v>
      </c>
      <c r="CA264" s="0" t="n">
        <f aca="false">BZ264*'Dist Horaria'!$H$6</f>
        <v>458.192456085737</v>
      </c>
      <c r="CB264" s="0" t="n">
        <f aca="false">BZ264*'Dist Horaria'!$I$6</f>
        <v>458.192456085737</v>
      </c>
      <c r="CC264" s="0" t="n">
        <f aca="false">BZ264*'Dist Horaria'!$J$6</f>
        <v>458.192456085737</v>
      </c>
      <c r="CD264" s="0" t="n">
        <f aca="false">BZ264*'Dist Horaria'!$K$6</f>
        <v>458.192456085737</v>
      </c>
      <c r="CE264" s="0" t="n">
        <f aca="false">BZ264*'Dist Horaria'!$L$6</f>
        <v>458.192456085737</v>
      </c>
      <c r="CF264" s="0" t="n">
        <f aca="false">BZ264*'Dist Horaria'!$M$6</f>
        <v>1221.84654956197</v>
      </c>
      <c r="CG264" s="0" t="n">
        <f aca="false">BZ264*'Dist Horaria'!$N$6</f>
        <v>1221.84654956197</v>
      </c>
      <c r="CH264" s="0" t="n">
        <f aca="false">BZ264*'Dist Horaria'!$O$6</f>
        <v>1221.84654956197</v>
      </c>
      <c r="CI264" s="0" t="n">
        <f aca="false">BZ264*'Dist Horaria'!$P$6</f>
        <v>801.83679815004</v>
      </c>
      <c r="CJ264" s="0" t="n">
        <f aca="false">BZ264*'Dist Horaria'!$Q$6</f>
        <v>801.83679815004</v>
      </c>
      <c r="CK264" s="0" t="n">
        <f aca="false">BZ264*'Dist Horaria'!$R$6</f>
        <v>801.83679815004</v>
      </c>
      <c r="CL264" s="0" t="n">
        <f aca="false">BZ264*'Dist Horaria'!$S$6</f>
        <v>801.83679815004</v>
      </c>
      <c r="CM264" s="0" t="n">
        <f aca="false">BZ264*'Dist Horaria'!$T$6</f>
        <v>801.83679815004</v>
      </c>
      <c r="CN264" s="0" t="n">
        <f aca="false">BZ264*'Dist Horaria'!$U$6</f>
        <v>801.83679815004</v>
      </c>
      <c r="CO264" s="0" t="n">
        <f aca="false">BZ264*'Dist Horaria'!$V$6</f>
        <v>801.83679815004</v>
      </c>
      <c r="CP264" s="0" t="n">
        <f aca="false">BZ264*'Dist Horaria'!$W$6</f>
        <v>801.83679815004</v>
      </c>
      <c r="CQ264" s="0" t="n">
        <f aca="false">BZ264*'Dist Horaria'!$X$6</f>
        <v>1221.84654956197</v>
      </c>
      <c r="CR264" s="0" t="n">
        <f aca="false">BZ264*'Dist Horaria'!$Y$6</f>
        <v>1221.84654956197</v>
      </c>
      <c r="CS264" s="0" t="n">
        <f aca="false">BZ264*'Dist Horaria'!$Z$6</f>
        <v>1221.84654956197</v>
      </c>
      <c r="CT264" s="0" t="n">
        <f aca="false">BZ264*'Dist Horaria'!$AA$6</f>
        <v>458.192456085737</v>
      </c>
      <c r="CU264" s="0" t="n">
        <f aca="false">BZ264*'Dist Horaria'!$AB$6</f>
        <v>458.192456085737</v>
      </c>
      <c r="CV264" s="0" t="n">
        <f aca="false">BZ264*'Dist Horaria'!$AC$6</f>
        <v>458.192456085737</v>
      </c>
      <c r="CW264" s="0" t="n">
        <f aca="false">BZ264*'Dist Horaria'!$AD$6</f>
        <v>458.192456085737</v>
      </c>
      <c r="CX264" s="0" t="n">
        <f aca="false">BZ264*'Dist Horaria'!$AE$6</f>
        <v>458.192456085737</v>
      </c>
      <c r="CY264" s="0" t="n">
        <f aca="false">AS264*1000000</f>
        <v>19171.3018767669</v>
      </c>
      <c r="CZ264" s="0" t="n">
        <f aca="false">CY264*'Dist Horaria'!$H$6</f>
        <v>479.282546919172</v>
      </c>
      <c r="DA264" s="0" t="n">
        <f aca="false">CY264*'Dist Horaria'!$I$6</f>
        <v>479.282546919172</v>
      </c>
      <c r="DB264" s="0" t="n">
        <f aca="false">CY264*'Dist Horaria'!$J$6</f>
        <v>479.282546919172</v>
      </c>
      <c r="DC264" s="0" t="n">
        <f aca="false">CY264*'Dist Horaria'!$K$6</f>
        <v>479.282546919172</v>
      </c>
      <c r="DD264" s="0" t="n">
        <f aca="false">CY264*'Dist Horaria'!$L$6</f>
        <v>479.282546919172</v>
      </c>
      <c r="DE264" s="0" t="n">
        <f aca="false">CY264*'Dist Horaria'!$M$6</f>
        <v>1278.08679178446</v>
      </c>
      <c r="DF264" s="0" t="n">
        <f aca="false">CY264*'Dist Horaria'!$N$6</f>
        <v>1278.08679178446</v>
      </c>
      <c r="DG264" s="0" t="n">
        <f aca="false">CY264*'Dist Horaria'!$O$6</f>
        <v>1278.08679178446</v>
      </c>
      <c r="DH264" s="0" t="n">
        <f aca="false">CY264*'Dist Horaria'!$P$6</f>
        <v>838.744457108551</v>
      </c>
      <c r="DI264" s="0" t="n">
        <f aca="false">CY264*'Dist Horaria'!$Q$6</f>
        <v>838.744457108551</v>
      </c>
      <c r="DJ264" s="0" t="n">
        <f aca="false">CY264*'Dist Horaria'!$R$6</f>
        <v>838.744457108551</v>
      </c>
      <c r="DK264" s="0" t="n">
        <f aca="false">CY264*'Dist Horaria'!$S$6</f>
        <v>838.744457108551</v>
      </c>
      <c r="DL264" s="0" t="n">
        <f aca="false">CY264*'Dist Horaria'!$T$6</f>
        <v>838.744457108551</v>
      </c>
      <c r="DM264" s="0" t="n">
        <f aca="false">CY264*'Dist Horaria'!$U$6</f>
        <v>838.744457108551</v>
      </c>
      <c r="DN264" s="0" t="n">
        <f aca="false">CY264*'Dist Horaria'!$V$6</f>
        <v>838.744457108551</v>
      </c>
      <c r="DO264" s="0" t="n">
        <f aca="false">CY264*'Dist Horaria'!$W$6</f>
        <v>838.744457108551</v>
      </c>
      <c r="DP264" s="0" t="n">
        <f aca="false">CY264*'Dist Horaria'!$X$6</f>
        <v>1278.08679178446</v>
      </c>
      <c r="DQ264" s="0" t="n">
        <f aca="false">CY264*'Dist Horaria'!$Y$6</f>
        <v>1278.08679178446</v>
      </c>
      <c r="DR264" s="0" t="n">
        <f aca="false">CY264*'Dist Horaria'!$Z$6</f>
        <v>1278.08679178446</v>
      </c>
      <c r="DS264" s="0" t="n">
        <f aca="false">CY264*'Dist Horaria'!$AA$6</f>
        <v>479.282546919172</v>
      </c>
      <c r="DT264" s="0" t="n">
        <f aca="false">CY264*'Dist Horaria'!$AB$6</f>
        <v>479.282546919172</v>
      </c>
      <c r="DU264" s="0" t="n">
        <f aca="false">CY264*'Dist Horaria'!$AC$6</f>
        <v>479.282546919172</v>
      </c>
      <c r="DV264" s="0" t="n">
        <f aca="false">CY264*'Dist Horaria'!$AD$6</f>
        <v>479.282546919172</v>
      </c>
      <c r="DW264" s="0" t="n">
        <f aca="false">CY264*'Dist Horaria'!$AE$6</f>
        <v>479.282546919172</v>
      </c>
      <c r="DX264" s="0" t="n">
        <f aca="false">AX264*1000000</f>
        <v>1111.37981894301</v>
      </c>
      <c r="DY264" s="0" t="n">
        <f aca="false">DX264*'Dist Horaria'!$H$6</f>
        <v>27.7844954735752</v>
      </c>
      <c r="DZ264" s="0" t="n">
        <f aca="false">DX264*'Dist Horaria'!$I$6</f>
        <v>27.7844954735752</v>
      </c>
      <c r="EA264" s="0" t="n">
        <f aca="false">DX264*'Dist Horaria'!$J$6</f>
        <v>27.7844954735752</v>
      </c>
      <c r="EB264" s="0" t="n">
        <f aca="false">DX264*'Dist Horaria'!$K$6</f>
        <v>27.7844954735752</v>
      </c>
      <c r="EC264" s="0" t="n">
        <f aca="false">DX264*'Dist Horaria'!$L$6</f>
        <v>27.7844954735752</v>
      </c>
      <c r="ED264" s="0" t="n">
        <f aca="false">DX264*'Dist Horaria'!$M$6</f>
        <v>74.0919879295339</v>
      </c>
      <c r="EE264" s="0" t="n">
        <f aca="false">DX264*'Dist Horaria'!$N$6</f>
        <v>74.0919879295339</v>
      </c>
      <c r="EF264" s="0" t="n">
        <f aca="false">DX264*'Dist Horaria'!$O$6</f>
        <v>74.0919879295339</v>
      </c>
      <c r="EG264" s="0" t="n">
        <f aca="false">DX264*'Dist Horaria'!$P$6</f>
        <v>48.6228670787566</v>
      </c>
      <c r="EH264" s="0" t="n">
        <f aca="false">DX264*'Dist Horaria'!$Q$6</f>
        <v>48.6228670787566</v>
      </c>
      <c r="EI264" s="0" t="n">
        <f aca="false">DX264*'Dist Horaria'!$R$6</f>
        <v>48.6228670787566</v>
      </c>
      <c r="EJ264" s="0" t="n">
        <f aca="false">DX264*'Dist Horaria'!$S$6</f>
        <v>48.6228670787566</v>
      </c>
      <c r="EK264" s="0" t="n">
        <f aca="false">DX264*'Dist Horaria'!$T$6</f>
        <v>48.6228670787566</v>
      </c>
      <c r="EL264" s="0" t="n">
        <f aca="false">DX264*'Dist Horaria'!$U$6</f>
        <v>48.6228670787566</v>
      </c>
      <c r="EM264" s="0" t="n">
        <f aca="false">DX264*'Dist Horaria'!$V$6</f>
        <v>48.6228670787566</v>
      </c>
      <c r="EN264" s="0" t="n">
        <f aca="false">DX264*'Dist Horaria'!$W$6</f>
        <v>48.6228670787566</v>
      </c>
      <c r="EO264" s="0" t="n">
        <f aca="false">DX264*'Dist Horaria'!$X$6</f>
        <v>74.0919879295339</v>
      </c>
      <c r="EP264" s="0" t="n">
        <f aca="false">DX264*'Dist Horaria'!$Y$6</f>
        <v>74.0919879295339</v>
      </c>
      <c r="EQ264" s="0" t="n">
        <f aca="false">DX264*'Dist Horaria'!$Z$6</f>
        <v>74.0919879295339</v>
      </c>
      <c r="ER264" s="0" t="n">
        <f aca="false">DX264*'Dist Horaria'!$AA$6</f>
        <v>27.7844954735752</v>
      </c>
      <c r="ES264" s="0" t="n">
        <f aca="false">DX264*'Dist Horaria'!$AB$6</f>
        <v>27.7844954735752</v>
      </c>
      <c r="ET264" s="0" t="n">
        <f aca="false">DX264*'Dist Horaria'!$AC$6</f>
        <v>27.7844954735752</v>
      </c>
      <c r="EU264" s="0" t="n">
        <f aca="false">DX264*'Dist Horaria'!$AD$6</f>
        <v>27.7844954735752</v>
      </c>
      <c r="EV264" s="0" t="n">
        <f aca="false">DX264*'Dist Horaria'!$AE$6</f>
        <v>27.7844954735752</v>
      </c>
      <c r="EW264" s="0" t="n">
        <f aca="false">BB264+CA264+CZ264+DY264</f>
        <v>1059.63687474915</v>
      </c>
      <c r="EX264" s="0" t="n">
        <f aca="false">BC264+CB264+DA264+DZ264</f>
        <v>1057.11219157782</v>
      </c>
      <c r="EY264" s="0" t="n">
        <f aca="false">BD264+CC264+DB264+EA264</f>
        <v>1054.72920096147</v>
      </c>
      <c r="EZ264" s="0" t="n">
        <f aca="false">BE264+CD264+DC264+EB264</f>
        <v>1052.69898602722</v>
      </c>
      <c r="FA264" s="0" t="n">
        <f aca="false">BF264+CE264+DD264+EC264</f>
        <v>1051.21538377533</v>
      </c>
      <c r="FB264" s="0" t="n">
        <f aca="false">BG264+CF264+DE264+ED264</f>
        <v>2659.04719053638</v>
      </c>
      <c r="FC264" s="0" t="n">
        <f aca="false">BH264+CG264+DF264+EE264</f>
        <v>2662.88441515792</v>
      </c>
      <c r="FD264" s="0" t="n">
        <f aca="false">BI264+CH264+DG264+EF264</f>
        <v>2662.88441515792</v>
      </c>
      <c r="FE264" s="0" t="n">
        <f aca="false">BJ264+CI264+DH264+EG264</f>
        <v>1806.76769133782</v>
      </c>
      <c r="FF264" s="0" t="n">
        <f aca="false">BK264+CJ264+DI264+EH264</f>
        <v>1819.20229959749</v>
      </c>
      <c r="FG264" s="0" t="n">
        <f aca="false">BL264+CK264+DJ264+EI264</f>
        <v>1828.24565105906</v>
      </c>
      <c r="FH264" s="0" t="n">
        <f aca="false">BM264+CL264+DK264+EJ264</f>
        <v>1832.76732678985</v>
      </c>
      <c r="FI264" s="0" t="n">
        <f aca="false">BN264+CM264+DL264+EK264</f>
        <v>1833.89774572255</v>
      </c>
      <c r="FJ264" s="0" t="n">
        <f aca="false">BO264+CN264+DM264+EL264</f>
        <v>1832.76732678985</v>
      </c>
      <c r="FK264" s="0" t="n">
        <f aca="false">BP264+CO264+DN264+EM264</f>
        <v>1830.50648892446</v>
      </c>
      <c r="FL264" s="0" t="n">
        <f aca="false">BQ264+CP264+DO264+EN264</f>
        <v>1827.11523212637</v>
      </c>
      <c r="FM264" s="0" t="n">
        <f aca="false">BR264+CQ264+DP264+EO264</f>
        <v>2709.26372394018</v>
      </c>
      <c r="FN264" s="0" t="n">
        <f aca="false">BS264+CR264+DQ264+EP264</f>
        <v>2706.17913155599</v>
      </c>
      <c r="FO264" s="0" t="n">
        <f aca="false">BT264+CS264+DR264+EQ264</f>
        <v>2689.38939329382</v>
      </c>
      <c r="FP264" s="0" t="n">
        <f aca="false">BU264+CT264+DS264+ER264</f>
        <v>1074.96413435183</v>
      </c>
      <c r="FQ264" s="0" t="n">
        <f aca="false">BV264+CU264+DT264+ES264</f>
        <v>1062.9039553735</v>
      </c>
      <c r="FR264" s="0" t="n">
        <f aca="false">BW264+CV264+DU264+ET264</f>
        <v>1071.08904210157</v>
      </c>
      <c r="FS264" s="0" t="n">
        <f aca="false">BX264+CW264+DV264+EU264</f>
        <v>1068.29624541475</v>
      </c>
      <c r="FT264" s="0" t="n">
        <f aca="false">BY264+CX264+DW264+EV264</f>
        <v>1065.34162954152</v>
      </c>
      <c r="FU264" s="0" t="n">
        <f aca="false">AM264*'Dist Horaria'!$H$10</f>
        <v>0.603745459444181</v>
      </c>
      <c r="FV264" s="0" t="n">
        <f aca="false">AM264*'Dist Horaria'!$I$10</f>
        <v>0.565039118868003</v>
      </c>
      <c r="FW264" s="0" t="n">
        <f aca="false">AM264*'Dist Horaria'!$J$10</f>
        <v>0.562593012944613</v>
      </c>
      <c r="FX264" s="0" t="n">
        <f aca="false">AM264*'Dist Horaria'!$K$10</f>
        <v>0.54641303122617</v>
      </c>
      <c r="FY264" s="0" t="n">
        <f aca="false">AM264*'Dist Horaria'!$L$10</f>
        <v>0.546631697009788</v>
      </c>
      <c r="FZ264" s="0" t="n">
        <f aca="false">AM264*'Dist Horaria'!$M$10</f>
        <v>0.584918411137542</v>
      </c>
      <c r="GA264" s="0" t="n">
        <f aca="false">AM264*'Dist Horaria'!$N$10</f>
        <v>0.553356993956819</v>
      </c>
      <c r="GB264" s="0" t="n">
        <f aca="false">AM264*'Dist Horaria'!$O$10</f>
        <v>0.543912221025425</v>
      </c>
      <c r="GC264" s="0" t="n">
        <f aca="false">AM264*'Dist Horaria'!$P$10</f>
        <v>0.55235249328439</v>
      </c>
      <c r="GD264" s="0" t="n">
        <f aca="false">AM264*'Dist Horaria'!$Q$10</f>
        <v>0.499860372163138</v>
      </c>
      <c r="GE264" s="0" t="n">
        <f aca="false">AM264*'Dist Horaria'!$R$10</f>
        <v>0.609904722229534</v>
      </c>
      <c r="GF264" s="0" t="n">
        <f aca="false">AM264*'Dist Horaria'!$S$10</f>
        <v>0.52088232556216</v>
      </c>
      <c r="GG264" s="0" t="n">
        <f aca="false">AR264*'Dist Horaria'!$H$10</f>
        <v>0.6315351936723</v>
      </c>
      <c r="GH264" s="0" t="n">
        <f aca="false">AR264*'Dist Horaria'!$I$10</f>
        <v>0.591047243146549</v>
      </c>
      <c r="GI264" s="0" t="n">
        <f aca="false">AR264*'Dist Horaria'!$J$10</f>
        <v>0.588488545679088</v>
      </c>
      <c r="GJ264" s="0" t="n">
        <f aca="false">AR264*'Dist Horaria'!$K$10</f>
        <v>0.571563817338144</v>
      </c>
      <c r="GK264" s="0" t="n">
        <f aca="false">AR264*'Dist Horaria'!$L$10</f>
        <v>0.571792548065385</v>
      </c>
      <c r="GL264" s="0" t="n">
        <f aca="false">AR264*'Dist Horaria'!$M$10</f>
        <v>0.611841557202459</v>
      </c>
      <c r="GM264" s="0" t="n">
        <f aca="false">AR264*'Dist Horaria'!$N$10</f>
        <v>0.578827402975692</v>
      </c>
      <c r="GN264" s="0" t="n">
        <f aca="false">AR264*'Dist Horaria'!$O$10</f>
        <v>0.568947897616082</v>
      </c>
      <c r="GO264" s="0" t="n">
        <f aca="false">AR264*'Dist Horaria'!$P$10</f>
        <v>0.577776666250831</v>
      </c>
      <c r="GP264" s="0" t="n">
        <f aca="false">AR264*'Dist Horaria'!$Q$10</f>
        <v>0.522868390983471</v>
      </c>
      <c r="GQ264" s="0" t="n">
        <f aca="false">AR264*'Dist Horaria'!$R$10</f>
        <v>0.637977960495934</v>
      </c>
      <c r="GR264" s="0" t="n">
        <f aca="false">AR264*'Dist Horaria'!$S$10</f>
        <v>0.544857961593979</v>
      </c>
      <c r="GS264" s="0" t="n">
        <f aca="false">AW264*'Dist Horaria'!$H$10</f>
        <v>0.0366107358650609</v>
      </c>
      <c r="GT264" s="0" t="n">
        <f aca="false">AW264*'Dist Horaria'!$I$10</f>
        <v>0.0342636082983507</v>
      </c>
      <c r="GU264" s="0" t="n">
        <f aca="false">AW264*'Dist Horaria'!$J$10</f>
        <v>0.0341152780103819</v>
      </c>
      <c r="GV264" s="0" t="n">
        <f aca="false">AW264*'Dist Horaria'!$K$10</f>
        <v>0.0331341343384431</v>
      </c>
      <c r="GW264" s="0" t="n">
        <f aca="false">AW264*'Dist Horaria'!$L$10</f>
        <v>0.0331473940907469</v>
      </c>
      <c r="GX264" s="0" t="n">
        <f aca="false">AW264*'Dist Horaria'!$M$10</f>
        <v>0.0354690757798527</v>
      </c>
      <c r="GY264" s="0" t="n">
        <f aca="false">AW264*'Dist Horaria'!$N$10</f>
        <v>0.0335552117667068</v>
      </c>
      <c r="GZ264" s="0" t="n">
        <f aca="false">AW264*'Dist Horaria'!$O$10</f>
        <v>0.0329824868183236</v>
      </c>
      <c r="HA264" s="0" t="n">
        <f aca="false">AW264*'Dist Horaria'!$P$10</f>
        <v>0.0334942994928018</v>
      </c>
      <c r="HB264" s="0" t="n">
        <f aca="false">AW264*'Dist Horaria'!$Q$10</f>
        <v>0.0303112110715056</v>
      </c>
      <c r="HC264" s="0" t="n">
        <f aca="false">AW264*'Dist Horaria'!$R$10</f>
        <v>0.0369842295939672</v>
      </c>
      <c r="HD264" s="0" t="n">
        <f aca="false">AW264*'Dist Horaria'!$S$10</f>
        <v>0.0315859687880567</v>
      </c>
    </row>
    <row r="265" customFormat="false" ht="13.8" hidden="false" customHeight="false" outlineLevel="0" collapsed="false">
      <c r="A265" s="0" t="n">
        <v>4.644829</v>
      </c>
      <c r="B265" s="0" t="n">
        <v>-74.123757</v>
      </c>
      <c r="C265" s="0" t="n">
        <v>26</v>
      </c>
      <c r="D265" s="0" t="n">
        <v>29</v>
      </c>
      <c r="E265" s="0" t="n">
        <v>1874</v>
      </c>
      <c r="G265" s="0" t="s">
        <v>441</v>
      </c>
      <c r="I265" s="0" t="s">
        <v>1361</v>
      </c>
      <c r="J265" s="0" t="s">
        <v>1362</v>
      </c>
      <c r="K265" s="0" t="n">
        <v>9000261740</v>
      </c>
      <c r="L265" s="0" t="s">
        <v>1363</v>
      </c>
      <c r="S265" s="0" t="n">
        <v>365</v>
      </c>
      <c r="V265" s="0" t="n">
        <v>111627.450588235</v>
      </c>
      <c r="W265" s="0" t="n">
        <f aca="false">V265*12</f>
        <v>1339529.40705882</v>
      </c>
      <c r="X265" s="0" t="n">
        <v>1</v>
      </c>
      <c r="Z265" s="0" t="n">
        <v>30000</v>
      </c>
      <c r="AB265" s="0" t="n">
        <v>0.005</v>
      </c>
      <c r="AC265" s="0" t="n">
        <v>0</v>
      </c>
      <c r="AD265" s="0" t="n">
        <v>2179.48479370826</v>
      </c>
      <c r="AE265" s="0" t="n">
        <f aca="false">AD265/2204.59</f>
        <v>0.988612301474769</v>
      </c>
      <c r="AF265" s="0" t="n">
        <f aca="false">AE265/S265</f>
        <v>0.00270852685335553</v>
      </c>
      <c r="AG265" s="0" t="n">
        <f aca="false">AE265*EXP(AB265*AC265)</f>
        <v>0.988612301474769</v>
      </c>
      <c r="AH265" s="0" t="n">
        <f aca="false">AG265/S265</f>
        <v>0.00270852685335553</v>
      </c>
      <c r="AI265" s="0" t="s">
        <v>90</v>
      </c>
      <c r="AJ265" s="0" t="n">
        <f aca="false">IF(AI265="A",'FE DISTRIBUCIÓN'!$C$2,'FE DISTRIBUCIÓN'!$C$3)</f>
        <v>4.994E-006</v>
      </c>
      <c r="AK265" s="0" t="n">
        <f aca="false">W265*AJ265</f>
        <v>6.68960985885176</v>
      </c>
      <c r="AL265" s="0" t="n">
        <f aca="false">AK265/365</f>
        <v>0.0183276982434295</v>
      </c>
      <c r="AM265" s="0" t="n">
        <f aca="false">AK265*EXP(AB265*AC265)</f>
        <v>6.68960985885176</v>
      </c>
      <c r="AN265" s="0" t="n">
        <f aca="false">AM265/365</f>
        <v>0.0183276982434295</v>
      </c>
      <c r="AO265" s="0" t="n">
        <v>5.223868284E-006</v>
      </c>
      <c r="AP265" s="0" t="n">
        <f aca="false">AO265*W265</f>
        <v>6.99752518501991</v>
      </c>
      <c r="AQ265" s="0" t="n">
        <f aca="false">AP265/365</f>
        <v>0.0191713018767669</v>
      </c>
      <c r="AR265" s="0" t="n">
        <f aca="false">AP265*EXP(AB265*AC265)</f>
        <v>6.99752518501991</v>
      </c>
      <c r="AS265" s="0" t="n">
        <f aca="false">AR265/365</f>
        <v>0.0191713018767669</v>
      </c>
      <c r="AT265" s="0" t="n">
        <v>3.02832944E-007</v>
      </c>
      <c r="AU265" s="0" t="n">
        <f aca="false">AT265*W265</f>
        <v>0.405653633914198</v>
      </c>
      <c r="AV265" s="0" t="n">
        <f aca="false">AU265/365</f>
        <v>0.00111137981894301</v>
      </c>
      <c r="AW265" s="0" t="n">
        <f aca="false">AU265*EXP(AB265*AC265)</f>
        <v>0.405653633914198</v>
      </c>
      <c r="AX265" s="0" t="n">
        <f aca="false">AW265/365</f>
        <v>0.00111137981894301</v>
      </c>
      <c r="AY265" s="0" t="n">
        <f aca="false">AW265+AR265+AM265+AG265</f>
        <v>15.0814009792606</v>
      </c>
      <c r="AZ265" s="0" t="n">
        <f aca="false">AH265+AN265+AS265+AX265</f>
        <v>0.0413189067924949</v>
      </c>
      <c r="BA265" s="0" t="n">
        <f aca="false">AH265*1000000</f>
        <v>2708.52685335553</v>
      </c>
      <c r="BB265" s="0" t="n">
        <f aca="false">BA265*'Dist Horaria'!$H$3</f>
        <v>94.3773762706656</v>
      </c>
      <c r="BC265" s="0" t="n">
        <f aca="false">BA265*'Dist Horaria'!$I$3</f>
        <v>91.8526930993363</v>
      </c>
      <c r="BD265" s="0" t="n">
        <f aca="false">BA265*'Dist Horaria'!$J$3</f>
        <v>89.4697024829834</v>
      </c>
      <c r="BE265" s="0" t="n">
        <f aca="false">BA265*'Dist Horaria'!$K$3</f>
        <v>87.4394875487353</v>
      </c>
      <c r="BF265" s="0" t="n">
        <f aca="false">BA265*'Dist Horaria'!$L$3</f>
        <v>85.9558852968473</v>
      </c>
      <c r="BG265" s="0" t="n">
        <f aca="false">BA265*'Dist Horaria'!$M$3</f>
        <v>85.0218612604238</v>
      </c>
      <c r="BH265" s="0" t="n">
        <f aca="false">BA265*'Dist Horaria'!$N$3</f>
        <v>88.8590858819569</v>
      </c>
      <c r="BI265" s="0" t="n">
        <f aca="false">BA265*'Dist Horaria'!$O$3</f>
        <v>88.8590858819569</v>
      </c>
      <c r="BJ265" s="0" t="n">
        <f aca="false">BA265*'Dist Horaria'!$P$3</f>
        <v>117.563569000474</v>
      </c>
      <c r="BK265" s="0" t="n">
        <f aca="false">BA265*'Dist Horaria'!$Q$3</f>
        <v>129.998177260139</v>
      </c>
      <c r="BL265" s="0" t="n">
        <f aca="false">BA265*'Dist Horaria'!$R$3</f>
        <v>139.041528721714</v>
      </c>
      <c r="BM265" s="0" t="n">
        <f aca="false">BA265*'Dist Horaria'!$S$3</f>
        <v>143.563204452502</v>
      </c>
      <c r="BN265" s="0" t="n">
        <f aca="false">BA265*'Dist Horaria'!$T$3</f>
        <v>144.693623385198</v>
      </c>
      <c r="BO265" s="0" t="n">
        <f aca="false">BA265*'Dist Horaria'!$U$3</f>
        <v>143.563204452502</v>
      </c>
      <c r="BP265" s="0" t="n">
        <f aca="false">BA265*'Dist Horaria'!$V$3</f>
        <v>141.302366587108</v>
      </c>
      <c r="BQ265" s="0" t="n">
        <f aca="false">BA265*'Dist Horaria'!$W$3</f>
        <v>137.911109789017</v>
      </c>
      <c r="BR265" s="0" t="n">
        <f aca="false">BA265*'Dist Horaria'!$X$3</f>
        <v>135.238394664224</v>
      </c>
      <c r="BS265" s="0" t="n">
        <f aca="false">BA265*'Dist Horaria'!$Y$3</f>
        <v>132.153802280031</v>
      </c>
      <c r="BT265" s="0" t="n">
        <f aca="false">BA265*'Dist Horaria'!$Z$3</f>
        <v>115.36406401786</v>
      </c>
      <c r="BU265" s="0" t="n">
        <f aca="false">BA265*'Dist Horaria'!$AA$3</f>
        <v>109.704635873347</v>
      </c>
      <c r="BV265" s="0" t="n">
        <f aca="false">BA265*'Dist Horaria'!$AB$3</f>
        <v>97.6444568950202</v>
      </c>
      <c r="BW265" s="0" t="n">
        <f aca="false">BA265*'Dist Horaria'!$AC$3</f>
        <v>105.829543623084</v>
      </c>
      <c r="BX265" s="0" t="n">
        <f aca="false">BA265*'Dist Horaria'!$AD$3</f>
        <v>103.036746936267</v>
      </c>
      <c r="BY265" s="0" t="n">
        <f aca="false">BA265*'Dist Horaria'!$AE$3</f>
        <v>100.08213106304</v>
      </c>
      <c r="BZ265" s="0" t="n">
        <f aca="false">AN265*1000000</f>
        <v>18327.6982434295</v>
      </c>
      <c r="CA265" s="0" t="n">
        <f aca="false">BZ265*'Dist Horaria'!$H$6</f>
        <v>458.192456085737</v>
      </c>
      <c r="CB265" s="0" t="n">
        <f aca="false">BZ265*'Dist Horaria'!$I$6</f>
        <v>458.192456085737</v>
      </c>
      <c r="CC265" s="0" t="n">
        <f aca="false">BZ265*'Dist Horaria'!$J$6</f>
        <v>458.192456085737</v>
      </c>
      <c r="CD265" s="0" t="n">
        <f aca="false">BZ265*'Dist Horaria'!$K$6</f>
        <v>458.192456085737</v>
      </c>
      <c r="CE265" s="0" t="n">
        <f aca="false">BZ265*'Dist Horaria'!$L$6</f>
        <v>458.192456085737</v>
      </c>
      <c r="CF265" s="0" t="n">
        <f aca="false">BZ265*'Dist Horaria'!$M$6</f>
        <v>1221.84654956197</v>
      </c>
      <c r="CG265" s="0" t="n">
        <f aca="false">BZ265*'Dist Horaria'!$N$6</f>
        <v>1221.84654956197</v>
      </c>
      <c r="CH265" s="0" t="n">
        <f aca="false">BZ265*'Dist Horaria'!$O$6</f>
        <v>1221.84654956197</v>
      </c>
      <c r="CI265" s="0" t="n">
        <f aca="false">BZ265*'Dist Horaria'!$P$6</f>
        <v>801.83679815004</v>
      </c>
      <c r="CJ265" s="0" t="n">
        <f aca="false">BZ265*'Dist Horaria'!$Q$6</f>
        <v>801.83679815004</v>
      </c>
      <c r="CK265" s="0" t="n">
        <f aca="false">BZ265*'Dist Horaria'!$R$6</f>
        <v>801.83679815004</v>
      </c>
      <c r="CL265" s="0" t="n">
        <f aca="false">BZ265*'Dist Horaria'!$S$6</f>
        <v>801.83679815004</v>
      </c>
      <c r="CM265" s="0" t="n">
        <f aca="false">BZ265*'Dist Horaria'!$T$6</f>
        <v>801.83679815004</v>
      </c>
      <c r="CN265" s="0" t="n">
        <f aca="false">BZ265*'Dist Horaria'!$U$6</f>
        <v>801.83679815004</v>
      </c>
      <c r="CO265" s="0" t="n">
        <f aca="false">BZ265*'Dist Horaria'!$V$6</f>
        <v>801.83679815004</v>
      </c>
      <c r="CP265" s="0" t="n">
        <f aca="false">BZ265*'Dist Horaria'!$W$6</f>
        <v>801.83679815004</v>
      </c>
      <c r="CQ265" s="0" t="n">
        <f aca="false">BZ265*'Dist Horaria'!$X$6</f>
        <v>1221.84654956197</v>
      </c>
      <c r="CR265" s="0" t="n">
        <f aca="false">BZ265*'Dist Horaria'!$Y$6</f>
        <v>1221.84654956197</v>
      </c>
      <c r="CS265" s="0" t="n">
        <f aca="false">BZ265*'Dist Horaria'!$Z$6</f>
        <v>1221.84654956197</v>
      </c>
      <c r="CT265" s="0" t="n">
        <f aca="false">BZ265*'Dist Horaria'!$AA$6</f>
        <v>458.192456085737</v>
      </c>
      <c r="CU265" s="0" t="n">
        <f aca="false">BZ265*'Dist Horaria'!$AB$6</f>
        <v>458.192456085737</v>
      </c>
      <c r="CV265" s="0" t="n">
        <f aca="false">BZ265*'Dist Horaria'!$AC$6</f>
        <v>458.192456085737</v>
      </c>
      <c r="CW265" s="0" t="n">
        <f aca="false">BZ265*'Dist Horaria'!$AD$6</f>
        <v>458.192456085737</v>
      </c>
      <c r="CX265" s="0" t="n">
        <f aca="false">BZ265*'Dist Horaria'!$AE$6</f>
        <v>458.192456085737</v>
      </c>
      <c r="CY265" s="0" t="n">
        <f aca="false">AS265*1000000</f>
        <v>19171.3018767669</v>
      </c>
      <c r="CZ265" s="0" t="n">
        <f aca="false">CY265*'Dist Horaria'!$H$6</f>
        <v>479.282546919172</v>
      </c>
      <c r="DA265" s="0" t="n">
        <f aca="false">CY265*'Dist Horaria'!$I$6</f>
        <v>479.282546919172</v>
      </c>
      <c r="DB265" s="0" t="n">
        <f aca="false">CY265*'Dist Horaria'!$J$6</f>
        <v>479.282546919172</v>
      </c>
      <c r="DC265" s="0" t="n">
        <f aca="false">CY265*'Dist Horaria'!$K$6</f>
        <v>479.282546919172</v>
      </c>
      <c r="DD265" s="0" t="n">
        <f aca="false">CY265*'Dist Horaria'!$L$6</f>
        <v>479.282546919172</v>
      </c>
      <c r="DE265" s="0" t="n">
        <f aca="false">CY265*'Dist Horaria'!$M$6</f>
        <v>1278.08679178446</v>
      </c>
      <c r="DF265" s="0" t="n">
        <f aca="false">CY265*'Dist Horaria'!$N$6</f>
        <v>1278.08679178446</v>
      </c>
      <c r="DG265" s="0" t="n">
        <f aca="false">CY265*'Dist Horaria'!$O$6</f>
        <v>1278.08679178446</v>
      </c>
      <c r="DH265" s="0" t="n">
        <f aca="false">CY265*'Dist Horaria'!$P$6</f>
        <v>838.744457108551</v>
      </c>
      <c r="DI265" s="0" t="n">
        <f aca="false">CY265*'Dist Horaria'!$Q$6</f>
        <v>838.744457108551</v>
      </c>
      <c r="DJ265" s="0" t="n">
        <f aca="false">CY265*'Dist Horaria'!$R$6</f>
        <v>838.744457108551</v>
      </c>
      <c r="DK265" s="0" t="n">
        <f aca="false">CY265*'Dist Horaria'!$S$6</f>
        <v>838.744457108551</v>
      </c>
      <c r="DL265" s="0" t="n">
        <f aca="false">CY265*'Dist Horaria'!$T$6</f>
        <v>838.744457108551</v>
      </c>
      <c r="DM265" s="0" t="n">
        <f aca="false">CY265*'Dist Horaria'!$U$6</f>
        <v>838.744457108551</v>
      </c>
      <c r="DN265" s="0" t="n">
        <f aca="false">CY265*'Dist Horaria'!$V$6</f>
        <v>838.744457108551</v>
      </c>
      <c r="DO265" s="0" t="n">
        <f aca="false">CY265*'Dist Horaria'!$W$6</f>
        <v>838.744457108551</v>
      </c>
      <c r="DP265" s="0" t="n">
        <f aca="false">CY265*'Dist Horaria'!$X$6</f>
        <v>1278.08679178446</v>
      </c>
      <c r="DQ265" s="0" t="n">
        <f aca="false">CY265*'Dist Horaria'!$Y$6</f>
        <v>1278.08679178446</v>
      </c>
      <c r="DR265" s="0" t="n">
        <f aca="false">CY265*'Dist Horaria'!$Z$6</f>
        <v>1278.08679178446</v>
      </c>
      <c r="DS265" s="0" t="n">
        <f aca="false">CY265*'Dist Horaria'!$AA$6</f>
        <v>479.282546919172</v>
      </c>
      <c r="DT265" s="0" t="n">
        <f aca="false">CY265*'Dist Horaria'!$AB$6</f>
        <v>479.282546919172</v>
      </c>
      <c r="DU265" s="0" t="n">
        <f aca="false">CY265*'Dist Horaria'!$AC$6</f>
        <v>479.282546919172</v>
      </c>
      <c r="DV265" s="0" t="n">
        <f aca="false">CY265*'Dist Horaria'!$AD$6</f>
        <v>479.282546919172</v>
      </c>
      <c r="DW265" s="0" t="n">
        <f aca="false">CY265*'Dist Horaria'!$AE$6</f>
        <v>479.282546919172</v>
      </c>
      <c r="DX265" s="0" t="n">
        <f aca="false">AX265*1000000</f>
        <v>1111.37981894301</v>
      </c>
      <c r="DY265" s="0" t="n">
        <f aca="false">DX265*'Dist Horaria'!$H$6</f>
        <v>27.7844954735752</v>
      </c>
      <c r="DZ265" s="0" t="n">
        <f aca="false">DX265*'Dist Horaria'!$I$6</f>
        <v>27.7844954735752</v>
      </c>
      <c r="EA265" s="0" t="n">
        <f aca="false">DX265*'Dist Horaria'!$J$6</f>
        <v>27.7844954735752</v>
      </c>
      <c r="EB265" s="0" t="n">
        <f aca="false">DX265*'Dist Horaria'!$K$6</f>
        <v>27.7844954735752</v>
      </c>
      <c r="EC265" s="0" t="n">
        <f aca="false">DX265*'Dist Horaria'!$L$6</f>
        <v>27.7844954735752</v>
      </c>
      <c r="ED265" s="0" t="n">
        <f aca="false">DX265*'Dist Horaria'!$M$6</f>
        <v>74.0919879295339</v>
      </c>
      <c r="EE265" s="0" t="n">
        <f aca="false">DX265*'Dist Horaria'!$N$6</f>
        <v>74.0919879295339</v>
      </c>
      <c r="EF265" s="0" t="n">
        <f aca="false">DX265*'Dist Horaria'!$O$6</f>
        <v>74.0919879295339</v>
      </c>
      <c r="EG265" s="0" t="n">
        <f aca="false">DX265*'Dist Horaria'!$P$6</f>
        <v>48.6228670787566</v>
      </c>
      <c r="EH265" s="0" t="n">
        <f aca="false">DX265*'Dist Horaria'!$Q$6</f>
        <v>48.6228670787566</v>
      </c>
      <c r="EI265" s="0" t="n">
        <f aca="false">DX265*'Dist Horaria'!$R$6</f>
        <v>48.6228670787566</v>
      </c>
      <c r="EJ265" s="0" t="n">
        <f aca="false">DX265*'Dist Horaria'!$S$6</f>
        <v>48.6228670787566</v>
      </c>
      <c r="EK265" s="0" t="n">
        <f aca="false">DX265*'Dist Horaria'!$T$6</f>
        <v>48.6228670787566</v>
      </c>
      <c r="EL265" s="0" t="n">
        <f aca="false">DX265*'Dist Horaria'!$U$6</f>
        <v>48.6228670787566</v>
      </c>
      <c r="EM265" s="0" t="n">
        <f aca="false">DX265*'Dist Horaria'!$V$6</f>
        <v>48.6228670787566</v>
      </c>
      <c r="EN265" s="0" t="n">
        <f aca="false">DX265*'Dist Horaria'!$W$6</f>
        <v>48.6228670787566</v>
      </c>
      <c r="EO265" s="0" t="n">
        <f aca="false">DX265*'Dist Horaria'!$X$6</f>
        <v>74.0919879295339</v>
      </c>
      <c r="EP265" s="0" t="n">
        <f aca="false">DX265*'Dist Horaria'!$Y$6</f>
        <v>74.0919879295339</v>
      </c>
      <c r="EQ265" s="0" t="n">
        <f aca="false">DX265*'Dist Horaria'!$Z$6</f>
        <v>74.0919879295339</v>
      </c>
      <c r="ER265" s="0" t="n">
        <f aca="false">DX265*'Dist Horaria'!$AA$6</f>
        <v>27.7844954735752</v>
      </c>
      <c r="ES265" s="0" t="n">
        <f aca="false">DX265*'Dist Horaria'!$AB$6</f>
        <v>27.7844954735752</v>
      </c>
      <c r="ET265" s="0" t="n">
        <f aca="false">DX265*'Dist Horaria'!$AC$6</f>
        <v>27.7844954735752</v>
      </c>
      <c r="EU265" s="0" t="n">
        <f aca="false">DX265*'Dist Horaria'!$AD$6</f>
        <v>27.7844954735752</v>
      </c>
      <c r="EV265" s="0" t="n">
        <f aca="false">DX265*'Dist Horaria'!$AE$6</f>
        <v>27.7844954735752</v>
      </c>
      <c r="EW265" s="0" t="n">
        <f aca="false">BB265+CA265+CZ265+DY265</f>
        <v>1059.63687474915</v>
      </c>
      <c r="EX265" s="0" t="n">
        <f aca="false">BC265+CB265+DA265+DZ265</f>
        <v>1057.11219157782</v>
      </c>
      <c r="EY265" s="0" t="n">
        <f aca="false">BD265+CC265+DB265+EA265</f>
        <v>1054.72920096147</v>
      </c>
      <c r="EZ265" s="0" t="n">
        <f aca="false">BE265+CD265+DC265+EB265</f>
        <v>1052.69898602722</v>
      </c>
      <c r="FA265" s="0" t="n">
        <f aca="false">BF265+CE265+DD265+EC265</f>
        <v>1051.21538377533</v>
      </c>
      <c r="FB265" s="0" t="n">
        <f aca="false">BG265+CF265+DE265+ED265</f>
        <v>2659.04719053638</v>
      </c>
      <c r="FC265" s="0" t="n">
        <f aca="false">BH265+CG265+DF265+EE265</f>
        <v>2662.88441515792</v>
      </c>
      <c r="FD265" s="0" t="n">
        <f aca="false">BI265+CH265+DG265+EF265</f>
        <v>2662.88441515792</v>
      </c>
      <c r="FE265" s="0" t="n">
        <f aca="false">BJ265+CI265+DH265+EG265</f>
        <v>1806.76769133782</v>
      </c>
      <c r="FF265" s="0" t="n">
        <f aca="false">BK265+CJ265+DI265+EH265</f>
        <v>1819.20229959749</v>
      </c>
      <c r="FG265" s="0" t="n">
        <f aca="false">BL265+CK265+DJ265+EI265</f>
        <v>1828.24565105906</v>
      </c>
      <c r="FH265" s="0" t="n">
        <f aca="false">BM265+CL265+DK265+EJ265</f>
        <v>1832.76732678985</v>
      </c>
      <c r="FI265" s="0" t="n">
        <f aca="false">BN265+CM265+DL265+EK265</f>
        <v>1833.89774572255</v>
      </c>
      <c r="FJ265" s="0" t="n">
        <f aca="false">BO265+CN265+DM265+EL265</f>
        <v>1832.76732678985</v>
      </c>
      <c r="FK265" s="0" t="n">
        <f aca="false">BP265+CO265+DN265+EM265</f>
        <v>1830.50648892446</v>
      </c>
      <c r="FL265" s="0" t="n">
        <f aca="false">BQ265+CP265+DO265+EN265</f>
        <v>1827.11523212637</v>
      </c>
      <c r="FM265" s="0" t="n">
        <f aca="false">BR265+CQ265+DP265+EO265</f>
        <v>2709.26372394018</v>
      </c>
      <c r="FN265" s="0" t="n">
        <f aca="false">BS265+CR265+DQ265+EP265</f>
        <v>2706.17913155599</v>
      </c>
      <c r="FO265" s="0" t="n">
        <f aca="false">BT265+CS265+DR265+EQ265</f>
        <v>2689.38939329382</v>
      </c>
      <c r="FP265" s="0" t="n">
        <f aca="false">BU265+CT265+DS265+ER265</f>
        <v>1074.96413435183</v>
      </c>
      <c r="FQ265" s="0" t="n">
        <f aca="false">BV265+CU265+DT265+ES265</f>
        <v>1062.9039553735</v>
      </c>
      <c r="FR265" s="0" t="n">
        <f aca="false">BW265+CV265+DU265+ET265</f>
        <v>1071.08904210157</v>
      </c>
      <c r="FS265" s="0" t="n">
        <f aca="false">BX265+CW265+DV265+EU265</f>
        <v>1068.29624541475</v>
      </c>
      <c r="FT265" s="0" t="n">
        <f aca="false">BY265+CX265+DW265+EV265</f>
        <v>1065.34162954152</v>
      </c>
      <c r="FU265" s="0" t="n">
        <f aca="false">AM265*'Dist Horaria'!$H$10</f>
        <v>0.603745459444181</v>
      </c>
      <c r="FV265" s="0" t="n">
        <f aca="false">AM265*'Dist Horaria'!$I$10</f>
        <v>0.565039118868003</v>
      </c>
      <c r="FW265" s="0" t="n">
        <f aca="false">AM265*'Dist Horaria'!$J$10</f>
        <v>0.562593012944613</v>
      </c>
      <c r="FX265" s="0" t="n">
        <f aca="false">AM265*'Dist Horaria'!$K$10</f>
        <v>0.54641303122617</v>
      </c>
      <c r="FY265" s="0" t="n">
        <f aca="false">AM265*'Dist Horaria'!$L$10</f>
        <v>0.546631697009788</v>
      </c>
      <c r="FZ265" s="0" t="n">
        <f aca="false">AM265*'Dist Horaria'!$M$10</f>
        <v>0.584918411137542</v>
      </c>
      <c r="GA265" s="0" t="n">
        <f aca="false">AM265*'Dist Horaria'!$N$10</f>
        <v>0.553356993956819</v>
      </c>
      <c r="GB265" s="0" t="n">
        <f aca="false">AM265*'Dist Horaria'!$O$10</f>
        <v>0.543912221025425</v>
      </c>
      <c r="GC265" s="0" t="n">
        <f aca="false">AM265*'Dist Horaria'!$P$10</f>
        <v>0.55235249328439</v>
      </c>
      <c r="GD265" s="0" t="n">
        <f aca="false">AM265*'Dist Horaria'!$Q$10</f>
        <v>0.499860372163138</v>
      </c>
      <c r="GE265" s="0" t="n">
        <f aca="false">AM265*'Dist Horaria'!$R$10</f>
        <v>0.609904722229534</v>
      </c>
      <c r="GF265" s="0" t="n">
        <f aca="false">AM265*'Dist Horaria'!$S$10</f>
        <v>0.52088232556216</v>
      </c>
      <c r="GG265" s="0" t="n">
        <f aca="false">AR265*'Dist Horaria'!$H$10</f>
        <v>0.6315351936723</v>
      </c>
      <c r="GH265" s="0" t="n">
        <f aca="false">AR265*'Dist Horaria'!$I$10</f>
        <v>0.591047243146549</v>
      </c>
      <c r="GI265" s="0" t="n">
        <f aca="false">AR265*'Dist Horaria'!$J$10</f>
        <v>0.588488545679088</v>
      </c>
      <c r="GJ265" s="0" t="n">
        <f aca="false">AR265*'Dist Horaria'!$K$10</f>
        <v>0.571563817338144</v>
      </c>
      <c r="GK265" s="0" t="n">
        <f aca="false">AR265*'Dist Horaria'!$L$10</f>
        <v>0.571792548065385</v>
      </c>
      <c r="GL265" s="0" t="n">
        <f aca="false">AR265*'Dist Horaria'!$M$10</f>
        <v>0.611841557202459</v>
      </c>
      <c r="GM265" s="0" t="n">
        <f aca="false">AR265*'Dist Horaria'!$N$10</f>
        <v>0.578827402975692</v>
      </c>
      <c r="GN265" s="0" t="n">
        <f aca="false">AR265*'Dist Horaria'!$O$10</f>
        <v>0.568947897616082</v>
      </c>
      <c r="GO265" s="0" t="n">
        <f aca="false">AR265*'Dist Horaria'!$P$10</f>
        <v>0.577776666250831</v>
      </c>
      <c r="GP265" s="0" t="n">
        <f aca="false">AR265*'Dist Horaria'!$Q$10</f>
        <v>0.522868390983471</v>
      </c>
      <c r="GQ265" s="0" t="n">
        <f aca="false">AR265*'Dist Horaria'!$R$10</f>
        <v>0.637977960495934</v>
      </c>
      <c r="GR265" s="0" t="n">
        <f aca="false">AR265*'Dist Horaria'!$S$10</f>
        <v>0.544857961593979</v>
      </c>
      <c r="GS265" s="0" t="n">
        <f aca="false">AW265*'Dist Horaria'!$H$10</f>
        <v>0.0366107358650609</v>
      </c>
      <c r="GT265" s="0" t="n">
        <f aca="false">AW265*'Dist Horaria'!$I$10</f>
        <v>0.0342636082983507</v>
      </c>
      <c r="GU265" s="0" t="n">
        <f aca="false">AW265*'Dist Horaria'!$J$10</f>
        <v>0.0341152780103819</v>
      </c>
      <c r="GV265" s="0" t="n">
        <f aca="false">AW265*'Dist Horaria'!$K$10</f>
        <v>0.0331341343384431</v>
      </c>
      <c r="GW265" s="0" t="n">
        <f aca="false">AW265*'Dist Horaria'!$L$10</f>
        <v>0.0331473940907469</v>
      </c>
      <c r="GX265" s="0" t="n">
        <f aca="false">AW265*'Dist Horaria'!$M$10</f>
        <v>0.0354690757798527</v>
      </c>
      <c r="GY265" s="0" t="n">
        <f aca="false">AW265*'Dist Horaria'!$N$10</f>
        <v>0.0335552117667068</v>
      </c>
      <c r="GZ265" s="0" t="n">
        <f aca="false">AW265*'Dist Horaria'!$O$10</f>
        <v>0.0329824868183236</v>
      </c>
      <c r="HA265" s="0" t="n">
        <f aca="false">AW265*'Dist Horaria'!$P$10</f>
        <v>0.0334942994928018</v>
      </c>
      <c r="HB265" s="0" t="n">
        <f aca="false">AW265*'Dist Horaria'!$Q$10</f>
        <v>0.0303112110715056</v>
      </c>
      <c r="HC265" s="0" t="n">
        <f aca="false">AW265*'Dist Horaria'!$R$10</f>
        <v>0.0369842295939672</v>
      </c>
      <c r="HD265" s="0" t="n">
        <f aca="false">AW265*'Dist Horaria'!$S$10</f>
        <v>0.0315859687880567</v>
      </c>
    </row>
    <row r="266" customFormat="false" ht="13.8" hidden="false" customHeight="false" outlineLevel="0" collapsed="false">
      <c r="A266" s="0" t="n">
        <v>4.670793</v>
      </c>
      <c r="B266" s="0" t="n">
        <v>-74.152728</v>
      </c>
      <c r="C266" s="0" t="n">
        <v>23</v>
      </c>
      <c r="D266" s="0" t="n">
        <v>32</v>
      </c>
      <c r="E266" s="0" t="n">
        <v>1910</v>
      </c>
      <c r="G266" s="0" t="s">
        <v>441</v>
      </c>
      <c r="I266" s="0" t="s">
        <v>1364</v>
      </c>
      <c r="J266" s="0" t="s">
        <v>1365</v>
      </c>
      <c r="K266" s="0" t="s">
        <v>751</v>
      </c>
      <c r="L266" s="0" t="s">
        <v>1366</v>
      </c>
      <c r="S266" s="0" t="n">
        <v>365</v>
      </c>
      <c r="V266" s="0" t="n">
        <v>111627.450588235</v>
      </c>
      <c r="W266" s="0" t="n">
        <f aca="false">V266*12</f>
        <v>1339529.40705882</v>
      </c>
      <c r="X266" s="0" t="n">
        <v>1</v>
      </c>
      <c r="Z266" s="0" t="n">
        <v>30000</v>
      </c>
      <c r="AB266" s="0" t="n">
        <v>0.005</v>
      </c>
      <c r="AC266" s="0" t="n">
        <v>0</v>
      </c>
      <c r="AD266" s="0" t="n">
        <v>2179.48479370826</v>
      </c>
      <c r="AE266" s="0" t="n">
        <f aca="false">AD266/2204.59</f>
        <v>0.988612301474769</v>
      </c>
      <c r="AF266" s="0" t="n">
        <f aca="false">AE266/S266</f>
        <v>0.00270852685335553</v>
      </c>
      <c r="AG266" s="0" t="n">
        <f aca="false">AE266*EXP(AB266*AC266)</f>
        <v>0.988612301474769</v>
      </c>
      <c r="AH266" s="0" t="n">
        <f aca="false">AG266/S266</f>
        <v>0.00270852685335553</v>
      </c>
      <c r="AI266" s="0" t="s">
        <v>90</v>
      </c>
      <c r="AJ266" s="0" t="n">
        <f aca="false">IF(AI266="A",'FE DISTRIBUCIÓN'!$C$2,'FE DISTRIBUCIÓN'!$C$3)</f>
        <v>4.994E-006</v>
      </c>
      <c r="AK266" s="0" t="n">
        <f aca="false">W266*AJ266</f>
        <v>6.68960985885176</v>
      </c>
      <c r="AL266" s="0" t="n">
        <f aca="false">AK266/365</f>
        <v>0.0183276982434295</v>
      </c>
      <c r="AM266" s="0" t="n">
        <f aca="false">AK266*EXP(AB266*AC266)</f>
        <v>6.68960985885176</v>
      </c>
      <c r="AN266" s="0" t="n">
        <f aca="false">AM266/365</f>
        <v>0.0183276982434295</v>
      </c>
      <c r="AO266" s="0" t="n">
        <v>5.223868284E-006</v>
      </c>
      <c r="AP266" s="0" t="n">
        <f aca="false">AO266*W266</f>
        <v>6.99752518501991</v>
      </c>
      <c r="AQ266" s="0" t="n">
        <f aca="false">AP266/365</f>
        <v>0.0191713018767669</v>
      </c>
      <c r="AR266" s="0" t="n">
        <f aca="false">AP266*EXP(AB266*AC266)</f>
        <v>6.99752518501991</v>
      </c>
      <c r="AS266" s="0" t="n">
        <f aca="false">AR266/365</f>
        <v>0.0191713018767669</v>
      </c>
      <c r="AT266" s="0" t="n">
        <v>3.02832944E-007</v>
      </c>
      <c r="AU266" s="0" t="n">
        <f aca="false">AT266*W266</f>
        <v>0.405653633914198</v>
      </c>
      <c r="AV266" s="0" t="n">
        <f aca="false">AU266/365</f>
        <v>0.00111137981894301</v>
      </c>
      <c r="AW266" s="0" t="n">
        <f aca="false">AU266*EXP(AB266*AC266)</f>
        <v>0.405653633914198</v>
      </c>
      <c r="AX266" s="0" t="n">
        <f aca="false">AW266/365</f>
        <v>0.00111137981894301</v>
      </c>
      <c r="AY266" s="0" t="n">
        <f aca="false">AW266+AR266+AM266+AG266</f>
        <v>15.0814009792606</v>
      </c>
      <c r="AZ266" s="0" t="n">
        <f aca="false">AH266+AN266+AS266+AX266</f>
        <v>0.0413189067924949</v>
      </c>
      <c r="BA266" s="0" t="n">
        <f aca="false">AH266*1000000</f>
        <v>2708.52685335553</v>
      </c>
      <c r="BB266" s="0" t="n">
        <f aca="false">BA266*'Dist Horaria'!$H$3</f>
        <v>94.3773762706656</v>
      </c>
      <c r="BC266" s="0" t="n">
        <f aca="false">BA266*'Dist Horaria'!$I$3</f>
        <v>91.8526930993363</v>
      </c>
      <c r="BD266" s="0" t="n">
        <f aca="false">BA266*'Dist Horaria'!$J$3</f>
        <v>89.4697024829834</v>
      </c>
      <c r="BE266" s="0" t="n">
        <f aca="false">BA266*'Dist Horaria'!$K$3</f>
        <v>87.4394875487353</v>
      </c>
      <c r="BF266" s="0" t="n">
        <f aca="false">BA266*'Dist Horaria'!$L$3</f>
        <v>85.9558852968473</v>
      </c>
      <c r="BG266" s="0" t="n">
        <f aca="false">BA266*'Dist Horaria'!$M$3</f>
        <v>85.0218612604238</v>
      </c>
      <c r="BH266" s="0" t="n">
        <f aca="false">BA266*'Dist Horaria'!$N$3</f>
        <v>88.8590858819569</v>
      </c>
      <c r="BI266" s="0" t="n">
        <f aca="false">BA266*'Dist Horaria'!$O$3</f>
        <v>88.8590858819569</v>
      </c>
      <c r="BJ266" s="0" t="n">
        <f aca="false">BA266*'Dist Horaria'!$P$3</f>
        <v>117.563569000474</v>
      </c>
      <c r="BK266" s="0" t="n">
        <f aca="false">BA266*'Dist Horaria'!$Q$3</f>
        <v>129.998177260139</v>
      </c>
      <c r="BL266" s="0" t="n">
        <f aca="false">BA266*'Dist Horaria'!$R$3</f>
        <v>139.041528721714</v>
      </c>
      <c r="BM266" s="0" t="n">
        <f aca="false">BA266*'Dist Horaria'!$S$3</f>
        <v>143.563204452502</v>
      </c>
      <c r="BN266" s="0" t="n">
        <f aca="false">BA266*'Dist Horaria'!$T$3</f>
        <v>144.693623385198</v>
      </c>
      <c r="BO266" s="0" t="n">
        <f aca="false">BA266*'Dist Horaria'!$U$3</f>
        <v>143.563204452502</v>
      </c>
      <c r="BP266" s="0" t="n">
        <f aca="false">BA266*'Dist Horaria'!$V$3</f>
        <v>141.302366587108</v>
      </c>
      <c r="BQ266" s="0" t="n">
        <f aca="false">BA266*'Dist Horaria'!$W$3</f>
        <v>137.911109789017</v>
      </c>
      <c r="BR266" s="0" t="n">
        <f aca="false">BA266*'Dist Horaria'!$X$3</f>
        <v>135.238394664224</v>
      </c>
      <c r="BS266" s="0" t="n">
        <f aca="false">BA266*'Dist Horaria'!$Y$3</f>
        <v>132.153802280031</v>
      </c>
      <c r="BT266" s="0" t="n">
        <f aca="false">BA266*'Dist Horaria'!$Z$3</f>
        <v>115.36406401786</v>
      </c>
      <c r="BU266" s="0" t="n">
        <f aca="false">BA266*'Dist Horaria'!$AA$3</f>
        <v>109.704635873347</v>
      </c>
      <c r="BV266" s="0" t="n">
        <f aca="false">BA266*'Dist Horaria'!$AB$3</f>
        <v>97.6444568950202</v>
      </c>
      <c r="BW266" s="0" t="n">
        <f aca="false">BA266*'Dist Horaria'!$AC$3</f>
        <v>105.829543623084</v>
      </c>
      <c r="BX266" s="0" t="n">
        <f aca="false">BA266*'Dist Horaria'!$AD$3</f>
        <v>103.036746936267</v>
      </c>
      <c r="BY266" s="0" t="n">
        <f aca="false">BA266*'Dist Horaria'!$AE$3</f>
        <v>100.08213106304</v>
      </c>
      <c r="BZ266" s="0" t="n">
        <f aca="false">AN266*1000000</f>
        <v>18327.6982434295</v>
      </c>
      <c r="CA266" s="0" t="n">
        <f aca="false">BZ266*'Dist Horaria'!$H$6</f>
        <v>458.192456085737</v>
      </c>
      <c r="CB266" s="0" t="n">
        <f aca="false">BZ266*'Dist Horaria'!$I$6</f>
        <v>458.192456085737</v>
      </c>
      <c r="CC266" s="0" t="n">
        <f aca="false">BZ266*'Dist Horaria'!$J$6</f>
        <v>458.192456085737</v>
      </c>
      <c r="CD266" s="0" t="n">
        <f aca="false">BZ266*'Dist Horaria'!$K$6</f>
        <v>458.192456085737</v>
      </c>
      <c r="CE266" s="0" t="n">
        <f aca="false">BZ266*'Dist Horaria'!$L$6</f>
        <v>458.192456085737</v>
      </c>
      <c r="CF266" s="0" t="n">
        <f aca="false">BZ266*'Dist Horaria'!$M$6</f>
        <v>1221.84654956197</v>
      </c>
      <c r="CG266" s="0" t="n">
        <f aca="false">BZ266*'Dist Horaria'!$N$6</f>
        <v>1221.84654956197</v>
      </c>
      <c r="CH266" s="0" t="n">
        <f aca="false">BZ266*'Dist Horaria'!$O$6</f>
        <v>1221.84654956197</v>
      </c>
      <c r="CI266" s="0" t="n">
        <f aca="false">BZ266*'Dist Horaria'!$P$6</f>
        <v>801.83679815004</v>
      </c>
      <c r="CJ266" s="0" t="n">
        <f aca="false">BZ266*'Dist Horaria'!$Q$6</f>
        <v>801.83679815004</v>
      </c>
      <c r="CK266" s="0" t="n">
        <f aca="false">BZ266*'Dist Horaria'!$R$6</f>
        <v>801.83679815004</v>
      </c>
      <c r="CL266" s="0" t="n">
        <f aca="false">BZ266*'Dist Horaria'!$S$6</f>
        <v>801.83679815004</v>
      </c>
      <c r="CM266" s="0" t="n">
        <f aca="false">BZ266*'Dist Horaria'!$T$6</f>
        <v>801.83679815004</v>
      </c>
      <c r="CN266" s="0" t="n">
        <f aca="false">BZ266*'Dist Horaria'!$U$6</f>
        <v>801.83679815004</v>
      </c>
      <c r="CO266" s="0" t="n">
        <f aca="false">BZ266*'Dist Horaria'!$V$6</f>
        <v>801.83679815004</v>
      </c>
      <c r="CP266" s="0" t="n">
        <f aca="false">BZ266*'Dist Horaria'!$W$6</f>
        <v>801.83679815004</v>
      </c>
      <c r="CQ266" s="0" t="n">
        <f aca="false">BZ266*'Dist Horaria'!$X$6</f>
        <v>1221.84654956197</v>
      </c>
      <c r="CR266" s="0" t="n">
        <f aca="false">BZ266*'Dist Horaria'!$Y$6</f>
        <v>1221.84654956197</v>
      </c>
      <c r="CS266" s="0" t="n">
        <f aca="false">BZ266*'Dist Horaria'!$Z$6</f>
        <v>1221.84654956197</v>
      </c>
      <c r="CT266" s="0" t="n">
        <f aca="false">BZ266*'Dist Horaria'!$AA$6</f>
        <v>458.192456085737</v>
      </c>
      <c r="CU266" s="0" t="n">
        <f aca="false">BZ266*'Dist Horaria'!$AB$6</f>
        <v>458.192456085737</v>
      </c>
      <c r="CV266" s="0" t="n">
        <f aca="false">BZ266*'Dist Horaria'!$AC$6</f>
        <v>458.192456085737</v>
      </c>
      <c r="CW266" s="0" t="n">
        <f aca="false">BZ266*'Dist Horaria'!$AD$6</f>
        <v>458.192456085737</v>
      </c>
      <c r="CX266" s="0" t="n">
        <f aca="false">BZ266*'Dist Horaria'!$AE$6</f>
        <v>458.192456085737</v>
      </c>
      <c r="CY266" s="0" t="n">
        <f aca="false">AS266*1000000</f>
        <v>19171.3018767669</v>
      </c>
      <c r="CZ266" s="0" t="n">
        <f aca="false">CY266*'Dist Horaria'!$H$6</f>
        <v>479.282546919172</v>
      </c>
      <c r="DA266" s="0" t="n">
        <f aca="false">CY266*'Dist Horaria'!$I$6</f>
        <v>479.282546919172</v>
      </c>
      <c r="DB266" s="0" t="n">
        <f aca="false">CY266*'Dist Horaria'!$J$6</f>
        <v>479.282546919172</v>
      </c>
      <c r="DC266" s="0" t="n">
        <f aca="false">CY266*'Dist Horaria'!$K$6</f>
        <v>479.282546919172</v>
      </c>
      <c r="DD266" s="0" t="n">
        <f aca="false">CY266*'Dist Horaria'!$L$6</f>
        <v>479.282546919172</v>
      </c>
      <c r="DE266" s="0" t="n">
        <f aca="false">CY266*'Dist Horaria'!$M$6</f>
        <v>1278.08679178446</v>
      </c>
      <c r="DF266" s="0" t="n">
        <f aca="false">CY266*'Dist Horaria'!$N$6</f>
        <v>1278.08679178446</v>
      </c>
      <c r="DG266" s="0" t="n">
        <f aca="false">CY266*'Dist Horaria'!$O$6</f>
        <v>1278.08679178446</v>
      </c>
      <c r="DH266" s="0" t="n">
        <f aca="false">CY266*'Dist Horaria'!$P$6</f>
        <v>838.744457108551</v>
      </c>
      <c r="DI266" s="0" t="n">
        <f aca="false">CY266*'Dist Horaria'!$Q$6</f>
        <v>838.744457108551</v>
      </c>
      <c r="DJ266" s="0" t="n">
        <f aca="false">CY266*'Dist Horaria'!$R$6</f>
        <v>838.744457108551</v>
      </c>
      <c r="DK266" s="0" t="n">
        <f aca="false">CY266*'Dist Horaria'!$S$6</f>
        <v>838.744457108551</v>
      </c>
      <c r="DL266" s="0" t="n">
        <f aca="false">CY266*'Dist Horaria'!$T$6</f>
        <v>838.744457108551</v>
      </c>
      <c r="DM266" s="0" t="n">
        <f aca="false">CY266*'Dist Horaria'!$U$6</f>
        <v>838.744457108551</v>
      </c>
      <c r="DN266" s="0" t="n">
        <f aca="false">CY266*'Dist Horaria'!$V$6</f>
        <v>838.744457108551</v>
      </c>
      <c r="DO266" s="0" t="n">
        <f aca="false">CY266*'Dist Horaria'!$W$6</f>
        <v>838.744457108551</v>
      </c>
      <c r="DP266" s="0" t="n">
        <f aca="false">CY266*'Dist Horaria'!$X$6</f>
        <v>1278.08679178446</v>
      </c>
      <c r="DQ266" s="0" t="n">
        <f aca="false">CY266*'Dist Horaria'!$Y$6</f>
        <v>1278.08679178446</v>
      </c>
      <c r="DR266" s="0" t="n">
        <f aca="false">CY266*'Dist Horaria'!$Z$6</f>
        <v>1278.08679178446</v>
      </c>
      <c r="DS266" s="0" t="n">
        <f aca="false">CY266*'Dist Horaria'!$AA$6</f>
        <v>479.282546919172</v>
      </c>
      <c r="DT266" s="0" t="n">
        <f aca="false">CY266*'Dist Horaria'!$AB$6</f>
        <v>479.282546919172</v>
      </c>
      <c r="DU266" s="0" t="n">
        <f aca="false">CY266*'Dist Horaria'!$AC$6</f>
        <v>479.282546919172</v>
      </c>
      <c r="DV266" s="0" t="n">
        <f aca="false">CY266*'Dist Horaria'!$AD$6</f>
        <v>479.282546919172</v>
      </c>
      <c r="DW266" s="0" t="n">
        <f aca="false">CY266*'Dist Horaria'!$AE$6</f>
        <v>479.282546919172</v>
      </c>
      <c r="DX266" s="0" t="n">
        <f aca="false">AX266*1000000</f>
        <v>1111.37981894301</v>
      </c>
      <c r="DY266" s="0" t="n">
        <f aca="false">DX266*'Dist Horaria'!$H$6</f>
        <v>27.7844954735752</v>
      </c>
      <c r="DZ266" s="0" t="n">
        <f aca="false">DX266*'Dist Horaria'!$I$6</f>
        <v>27.7844954735752</v>
      </c>
      <c r="EA266" s="0" t="n">
        <f aca="false">DX266*'Dist Horaria'!$J$6</f>
        <v>27.7844954735752</v>
      </c>
      <c r="EB266" s="0" t="n">
        <f aca="false">DX266*'Dist Horaria'!$K$6</f>
        <v>27.7844954735752</v>
      </c>
      <c r="EC266" s="0" t="n">
        <f aca="false">DX266*'Dist Horaria'!$L$6</f>
        <v>27.7844954735752</v>
      </c>
      <c r="ED266" s="0" t="n">
        <f aca="false">DX266*'Dist Horaria'!$M$6</f>
        <v>74.0919879295339</v>
      </c>
      <c r="EE266" s="0" t="n">
        <f aca="false">DX266*'Dist Horaria'!$N$6</f>
        <v>74.0919879295339</v>
      </c>
      <c r="EF266" s="0" t="n">
        <f aca="false">DX266*'Dist Horaria'!$O$6</f>
        <v>74.0919879295339</v>
      </c>
      <c r="EG266" s="0" t="n">
        <f aca="false">DX266*'Dist Horaria'!$P$6</f>
        <v>48.6228670787566</v>
      </c>
      <c r="EH266" s="0" t="n">
        <f aca="false">DX266*'Dist Horaria'!$Q$6</f>
        <v>48.6228670787566</v>
      </c>
      <c r="EI266" s="0" t="n">
        <f aca="false">DX266*'Dist Horaria'!$R$6</f>
        <v>48.6228670787566</v>
      </c>
      <c r="EJ266" s="0" t="n">
        <f aca="false">DX266*'Dist Horaria'!$S$6</f>
        <v>48.6228670787566</v>
      </c>
      <c r="EK266" s="0" t="n">
        <f aca="false">DX266*'Dist Horaria'!$T$6</f>
        <v>48.6228670787566</v>
      </c>
      <c r="EL266" s="0" t="n">
        <f aca="false">DX266*'Dist Horaria'!$U$6</f>
        <v>48.6228670787566</v>
      </c>
      <c r="EM266" s="0" t="n">
        <f aca="false">DX266*'Dist Horaria'!$V$6</f>
        <v>48.6228670787566</v>
      </c>
      <c r="EN266" s="0" t="n">
        <f aca="false">DX266*'Dist Horaria'!$W$6</f>
        <v>48.6228670787566</v>
      </c>
      <c r="EO266" s="0" t="n">
        <f aca="false">DX266*'Dist Horaria'!$X$6</f>
        <v>74.0919879295339</v>
      </c>
      <c r="EP266" s="0" t="n">
        <f aca="false">DX266*'Dist Horaria'!$Y$6</f>
        <v>74.0919879295339</v>
      </c>
      <c r="EQ266" s="0" t="n">
        <f aca="false">DX266*'Dist Horaria'!$Z$6</f>
        <v>74.0919879295339</v>
      </c>
      <c r="ER266" s="0" t="n">
        <f aca="false">DX266*'Dist Horaria'!$AA$6</f>
        <v>27.7844954735752</v>
      </c>
      <c r="ES266" s="0" t="n">
        <f aca="false">DX266*'Dist Horaria'!$AB$6</f>
        <v>27.7844954735752</v>
      </c>
      <c r="ET266" s="0" t="n">
        <f aca="false">DX266*'Dist Horaria'!$AC$6</f>
        <v>27.7844954735752</v>
      </c>
      <c r="EU266" s="0" t="n">
        <f aca="false">DX266*'Dist Horaria'!$AD$6</f>
        <v>27.7844954735752</v>
      </c>
      <c r="EV266" s="0" t="n">
        <f aca="false">DX266*'Dist Horaria'!$AE$6</f>
        <v>27.7844954735752</v>
      </c>
      <c r="EW266" s="0" t="n">
        <f aca="false">BB266+CA266+CZ266+DY266</f>
        <v>1059.63687474915</v>
      </c>
      <c r="EX266" s="0" t="n">
        <f aca="false">BC266+CB266+DA266+DZ266</f>
        <v>1057.11219157782</v>
      </c>
      <c r="EY266" s="0" t="n">
        <f aca="false">BD266+CC266+DB266+EA266</f>
        <v>1054.72920096147</v>
      </c>
      <c r="EZ266" s="0" t="n">
        <f aca="false">BE266+CD266+DC266+EB266</f>
        <v>1052.69898602722</v>
      </c>
      <c r="FA266" s="0" t="n">
        <f aca="false">BF266+CE266+DD266+EC266</f>
        <v>1051.21538377533</v>
      </c>
      <c r="FB266" s="0" t="n">
        <f aca="false">BG266+CF266+DE266+ED266</f>
        <v>2659.04719053638</v>
      </c>
      <c r="FC266" s="0" t="n">
        <f aca="false">BH266+CG266+DF266+EE266</f>
        <v>2662.88441515792</v>
      </c>
      <c r="FD266" s="0" t="n">
        <f aca="false">BI266+CH266+DG266+EF266</f>
        <v>2662.88441515792</v>
      </c>
      <c r="FE266" s="0" t="n">
        <f aca="false">BJ266+CI266+DH266+EG266</f>
        <v>1806.76769133782</v>
      </c>
      <c r="FF266" s="0" t="n">
        <f aca="false">BK266+CJ266+DI266+EH266</f>
        <v>1819.20229959749</v>
      </c>
      <c r="FG266" s="0" t="n">
        <f aca="false">BL266+CK266+DJ266+EI266</f>
        <v>1828.24565105906</v>
      </c>
      <c r="FH266" s="0" t="n">
        <f aca="false">BM266+CL266+DK266+EJ266</f>
        <v>1832.76732678985</v>
      </c>
      <c r="FI266" s="0" t="n">
        <f aca="false">BN266+CM266+DL266+EK266</f>
        <v>1833.89774572255</v>
      </c>
      <c r="FJ266" s="0" t="n">
        <f aca="false">BO266+CN266+DM266+EL266</f>
        <v>1832.76732678985</v>
      </c>
      <c r="FK266" s="0" t="n">
        <f aca="false">BP266+CO266+DN266+EM266</f>
        <v>1830.50648892446</v>
      </c>
      <c r="FL266" s="0" t="n">
        <f aca="false">BQ266+CP266+DO266+EN266</f>
        <v>1827.11523212637</v>
      </c>
      <c r="FM266" s="0" t="n">
        <f aca="false">BR266+CQ266+DP266+EO266</f>
        <v>2709.26372394018</v>
      </c>
      <c r="FN266" s="0" t="n">
        <f aca="false">BS266+CR266+DQ266+EP266</f>
        <v>2706.17913155599</v>
      </c>
      <c r="FO266" s="0" t="n">
        <f aca="false">BT266+CS266+DR266+EQ266</f>
        <v>2689.38939329382</v>
      </c>
      <c r="FP266" s="0" t="n">
        <f aca="false">BU266+CT266+DS266+ER266</f>
        <v>1074.96413435183</v>
      </c>
      <c r="FQ266" s="0" t="n">
        <f aca="false">BV266+CU266+DT266+ES266</f>
        <v>1062.9039553735</v>
      </c>
      <c r="FR266" s="0" t="n">
        <f aca="false">BW266+CV266+DU266+ET266</f>
        <v>1071.08904210157</v>
      </c>
      <c r="FS266" s="0" t="n">
        <f aca="false">BX266+CW266+DV266+EU266</f>
        <v>1068.29624541475</v>
      </c>
      <c r="FT266" s="0" t="n">
        <f aca="false">BY266+CX266+DW266+EV266</f>
        <v>1065.34162954152</v>
      </c>
      <c r="FU266" s="0" t="n">
        <f aca="false">AM266*'Dist Horaria'!$H$10</f>
        <v>0.603745459444181</v>
      </c>
      <c r="FV266" s="0" t="n">
        <f aca="false">AM266*'Dist Horaria'!$I$10</f>
        <v>0.565039118868003</v>
      </c>
      <c r="FW266" s="0" t="n">
        <f aca="false">AM266*'Dist Horaria'!$J$10</f>
        <v>0.562593012944613</v>
      </c>
      <c r="FX266" s="0" t="n">
        <f aca="false">AM266*'Dist Horaria'!$K$10</f>
        <v>0.54641303122617</v>
      </c>
      <c r="FY266" s="0" t="n">
        <f aca="false">AM266*'Dist Horaria'!$L$10</f>
        <v>0.546631697009788</v>
      </c>
      <c r="FZ266" s="0" t="n">
        <f aca="false">AM266*'Dist Horaria'!$M$10</f>
        <v>0.584918411137542</v>
      </c>
      <c r="GA266" s="0" t="n">
        <f aca="false">AM266*'Dist Horaria'!$N$10</f>
        <v>0.553356993956819</v>
      </c>
      <c r="GB266" s="0" t="n">
        <f aca="false">AM266*'Dist Horaria'!$O$10</f>
        <v>0.543912221025425</v>
      </c>
      <c r="GC266" s="0" t="n">
        <f aca="false">AM266*'Dist Horaria'!$P$10</f>
        <v>0.55235249328439</v>
      </c>
      <c r="GD266" s="0" t="n">
        <f aca="false">AM266*'Dist Horaria'!$Q$10</f>
        <v>0.499860372163138</v>
      </c>
      <c r="GE266" s="0" t="n">
        <f aca="false">AM266*'Dist Horaria'!$R$10</f>
        <v>0.609904722229534</v>
      </c>
      <c r="GF266" s="0" t="n">
        <f aca="false">AM266*'Dist Horaria'!$S$10</f>
        <v>0.52088232556216</v>
      </c>
      <c r="GG266" s="0" t="n">
        <f aca="false">AR266*'Dist Horaria'!$H$10</f>
        <v>0.6315351936723</v>
      </c>
      <c r="GH266" s="0" t="n">
        <f aca="false">AR266*'Dist Horaria'!$I$10</f>
        <v>0.591047243146549</v>
      </c>
      <c r="GI266" s="0" t="n">
        <f aca="false">AR266*'Dist Horaria'!$J$10</f>
        <v>0.588488545679088</v>
      </c>
      <c r="GJ266" s="0" t="n">
        <f aca="false">AR266*'Dist Horaria'!$K$10</f>
        <v>0.571563817338144</v>
      </c>
      <c r="GK266" s="0" t="n">
        <f aca="false">AR266*'Dist Horaria'!$L$10</f>
        <v>0.571792548065385</v>
      </c>
      <c r="GL266" s="0" t="n">
        <f aca="false">AR266*'Dist Horaria'!$M$10</f>
        <v>0.611841557202459</v>
      </c>
      <c r="GM266" s="0" t="n">
        <f aca="false">AR266*'Dist Horaria'!$N$10</f>
        <v>0.578827402975692</v>
      </c>
      <c r="GN266" s="0" t="n">
        <f aca="false">AR266*'Dist Horaria'!$O$10</f>
        <v>0.568947897616082</v>
      </c>
      <c r="GO266" s="0" t="n">
        <f aca="false">AR266*'Dist Horaria'!$P$10</f>
        <v>0.577776666250831</v>
      </c>
      <c r="GP266" s="0" t="n">
        <f aca="false">AR266*'Dist Horaria'!$Q$10</f>
        <v>0.522868390983471</v>
      </c>
      <c r="GQ266" s="0" t="n">
        <f aca="false">AR266*'Dist Horaria'!$R$10</f>
        <v>0.637977960495934</v>
      </c>
      <c r="GR266" s="0" t="n">
        <f aca="false">AR266*'Dist Horaria'!$S$10</f>
        <v>0.544857961593979</v>
      </c>
      <c r="GS266" s="0" t="n">
        <f aca="false">AW266*'Dist Horaria'!$H$10</f>
        <v>0.0366107358650609</v>
      </c>
      <c r="GT266" s="0" t="n">
        <f aca="false">AW266*'Dist Horaria'!$I$10</f>
        <v>0.0342636082983507</v>
      </c>
      <c r="GU266" s="0" t="n">
        <f aca="false">AW266*'Dist Horaria'!$J$10</f>
        <v>0.0341152780103819</v>
      </c>
      <c r="GV266" s="0" t="n">
        <f aca="false">AW266*'Dist Horaria'!$K$10</f>
        <v>0.0331341343384431</v>
      </c>
      <c r="GW266" s="0" t="n">
        <f aca="false">AW266*'Dist Horaria'!$L$10</f>
        <v>0.0331473940907469</v>
      </c>
      <c r="GX266" s="0" t="n">
        <f aca="false">AW266*'Dist Horaria'!$M$10</f>
        <v>0.0354690757798527</v>
      </c>
      <c r="GY266" s="0" t="n">
        <f aca="false">AW266*'Dist Horaria'!$N$10</f>
        <v>0.0335552117667068</v>
      </c>
      <c r="GZ266" s="0" t="n">
        <f aca="false">AW266*'Dist Horaria'!$O$10</f>
        <v>0.0329824868183236</v>
      </c>
      <c r="HA266" s="0" t="n">
        <f aca="false">AW266*'Dist Horaria'!$P$10</f>
        <v>0.0334942994928018</v>
      </c>
      <c r="HB266" s="0" t="n">
        <f aca="false">AW266*'Dist Horaria'!$Q$10</f>
        <v>0.0303112110715056</v>
      </c>
      <c r="HC266" s="0" t="n">
        <f aca="false">AW266*'Dist Horaria'!$R$10</f>
        <v>0.0369842295939672</v>
      </c>
      <c r="HD266" s="0" t="n">
        <f aca="false">AW266*'Dist Horaria'!$S$10</f>
        <v>0.0315859687880567</v>
      </c>
    </row>
    <row r="267" customFormat="false" ht="13.8" hidden="false" customHeight="false" outlineLevel="0" collapsed="false">
      <c r="A267" s="0" t="n">
        <v>4.683383</v>
      </c>
      <c r="B267" s="0" t="n">
        <v>-74.166398</v>
      </c>
      <c r="C267" s="0" t="n">
        <v>22</v>
      </c>
      <c r="D267" s="0" t="n">
        <v>33</v>
      </c>
      <c r="E267" s="0" t="n">
        <v>1923</v>
      </c>
      <c r="G267" s="0" t="s">
        <v>441</v>
      </c>
      <c r="I267" s="0" t="s">
        <v>1367</v>
      </c>
      <c r="J267" s="0" t="s">
        <v>1368</v>
      </c>
      <c r="L267" s="0" t="s">
        <v>1369</v>
      </c>
      <c r="S267" s="0" t="n">
        <v>365</v>
      </c>
      <c r="V267" s="0" t="n">
        <v>111627.450588235</v>
      </c>
      <c r="W267" s="0" t="n">
        <f aca="false">V267*12</f>
        <v>1339529.40705882</v>
      </c>
      <c r="X267" s="0" t="n">
        <v>1</v>
      </c>
      <c r="Z267" s="0" t="n">
        <v>30000</v>
      </c>
      <c r="AB267" s="0" t="n">
        <v>0.005</v>
      </c>
      <c r="AC267" s="0" t="n">
        <v>0</v>
      </c>
      <c r="AD267" s="0" t="n">
        <v>2179.48479370826</v>
      </c>
      <c r="AE267" s="0" t="n">
        <f aca="false">AD267/2204.59</f>
        <v>0.988612301474769</v>
      </c>
      <c r="AF267" s="0" t="n">
        <f aca="false">AE267/S267</f>
        <v>0.00270852685335553</v>
      </c>
      <c r="AG267" s="0" t="n">
        <f aca="false">AE267*EXP(AB267*AC267)</f>
        <v>0.988612301474769</v>
      </c>
      <c r="AH267" s="0" t="n">
        <f aca="false">AG267/S267</f>
        <v>0.00270852685335553</v>
      </c>
      <c r="AI267" s="0" t="s">
        <v>90</v>
      </c>
      <c r="AJ267" s="0" t="n">
        <f aca="false">IF(AI267="A",'FE DISTRIBUCIÓN'!$C$2,'FE DISTRIBUCIÓN'!$C$3)</f>
        <v>4.994E-006</v>
      </c>
      <c r="AK267" s="0" t="n">
        <f aca="false">W267*AJ267</f>
        <v>6.68960985885176</v>
      </c>
      <c r="AL267" s="0" t="n">
        <f aca="false">AK267/365</f>
        <v>0.0183276982434295</v>
      </c>
      <c r="AM267" s="0" t="n">
        <f aca="false">AK267*EXP(AB267*AC267)</f>
        <v>6.68960985885176</v>
      </c>
      <c r="AN267" s="0" t="n">
        <f aca="false">AM267/365</f>
        <v>0.0183276982434295</v>
      </c>
      <c r="AO267" s="0" t="n">
        <v>5.223868284E-006</v>
      </c>
      <c r="AP267" s="0" t="n">
        <f aca="false">AO267*W267</f>
        <v>6.99752518501991</v>
      </c>
      <c r="AQ267" s="0" t="n">
        <f aca="false">AP267/365</f>
        <v>0.0191713018767669</v>
      </c>
      <c r="AR267" s="0" t="n">
        <f aca="false">AP267*EXP(AB267*AC267)</f>
        <v>6.99752518501991</v>
      </c>
      <c r="AS267" s="0" t="n">
        <f aca="false">AR267/365</f>
        <v>0.0191713018767669</v>
      </c>
      <c r="AT267" s="0" t="n">
        <v>3.02832944E-007</v>
      </c>
      <c r="AU267" s="0" t="n">
        <f aca="false">AT267*W267</f>
        <v>0.405653633914198</v>
      </c>
      <c r="AV267" s="0" t="n">
        <f aca="false">AU267/365</f>
        <v>0.00111137981894301</v>
      </c>
      <c r="AW267" s="0" t="n">
        <f aca="false">AU267*EXP(AB267*AC267)</f>
        <v>0.405653633914198</v>
      </c>
      <c r="AX267" s="0" t="n">
        <f aca="false">AW267/365</f>
        <v>0.00111137981894301</v>
      </c>
      <c r="AY267" s="0" t="n">
        <f aca="false">AW267+AR267+AM267+AG267</f>
        <v>15.0814009792606</v>
      </c>
      <c r="AZ267" s="0" t="n">
        <f aca="false">AH267+AN267+AS267+AX267</f>
        <v>0.0413189067924949</v>
      </c>
      <c r="BA267" s="0" t="n">
        <f aca="false">AH267*1000000</f>
        <v>2708.52685335553</v>
      </c>
      <c r="BB267" s="0" t="n">
        <f aca="false">BA267*'Dist Horaria'!$H$3</f>
        <v>94.3773762706656</v>
      </c>
      <c r="BC267" s="0" t="n">
        <f aca="false">BA267*'Dist Horaria'!$I$3</f>
        <v>91.8526930993363</v>
      </c>
      <c r="BD267" s="0" t="n">
        <f aca="false">BA267*'Dist Horaria'!$J$3</f>
        <v>89.4697024829834</v>
      </c>
      <c r="BE267" s="0" t="n">
        <f aca="false">BA267*'Dist Horaria'!$K$3</f>
        <v>87.4394875487353</v>
      </c>
      <c r="BF267" s="0" t="n">
        <f aca="false">BA267*'Dist Horaria'!$L$3</f>
        <v>85.9558852968473</v>
      </c>
      <c r="BG267" s="0" t="n">
        <f aca="false">BA267*'Dist Horaria'!$M$3</f>
        <v>85.0218612604238</v>
      </c>
      <c r="BH267" s="0" t="n">
        <f aca="false">BA267*'Dist Horaria'!$N$3</f>
        <v>88.8590858819569</v>
      </c>
      <c r="BI267" s="0" t="n">
        <f aca="false">BA267*'Dist Horaria'!$O$3</f>
        <v>88.8590858819569</v>
      </c>
      <c r="BJ267" s="0" t="n">
        <f aca="false">BA267*'Dist Horaria'!$P$3</f>
        <v>117.563569000474</v>
      </c>
      <c r="BK267" s="0" t="n">
        <f aca="false">BA267*'Dist Horaria'!$Q$3</f>
        <v>129.998177260139</v>
      </c>
      <c r="BL267" s="0" t="n">
        <f aca="false">BA267*'Dist Horaria'!$R$3</f>
        <v>139.041528721714</v>
      </c>
      <c r="BM267" s="0" t="n">
        <f aca="false">BA267*'Dist Horaria'!$S$3</f>
        <v>143.563204452502</v>
      </c>
      <c r="BN267" s="0" t="n">
        <f aca="false">BA267*'Dist Horaria'!$T$3</f>
        <v>144.693623385198</v>
      </c>
      <c r="BO267" s="0" t="n">
        <f aca="false">BA267*'Dist Horaria'!$U$3</f>
        <v>143.563204452502</v>
      </c>
      <c r="BP267" s="0" t="n">
        <f aca="false">BA267*'Dist Horaria'!$V$3</f>
        <v>141.302366587108</v>
      </c>
      <c r="BQ267" s="0" t="n">
        <f aca="false">BA267*'Dist Horaria'!$W$3</f>
        <v>137.911109789017</v>
      </c>
      <c r="BR267" s="0" t="n">
        <f aca="false">BA267*'Dist Horaria'!$X$3</f>
        <v>135.238394664224</v>
      </c>
      <c r="BS267" s="0" t="n">
        <f aca="false">BA267*'Dist Horaria'!$Y$3</f>
        <v>132.153802280031</v>
      </c>
      <c r="BT267" s="0" t="n">
        <f aca="false">BA267*'Dist Horaria'!$Z$3</f>
        <v>115.36406401786</v>
      </c>
      <c r="BU267" s="0" t="n">
        <f aca="false">BA267*'Dist Horaria'!$AA$3</f>
        <v>109.704635873347</v>
      </c>
      <c r="BV267" s="0" t="n">
        <f aca="false">BA267*'Dist Horaria'!$AB$3</f>
        <v>97.6444568950202</v>
      </c>
      <c r="BW267" s="0" t="n">
        <f aca="false">BA267*'Dist Horaria'!$AC$3</f>
        <v>105.829543623084</v>
      </c>
      <c r="BX267" s="0" t="n">
        <f aca="false">BA267*'Dist Horaria'!$AD$3</f>
        <v>103.036746936267</v>
      </c>
      <c r="BY267" s="0" t="n">
        <f aca="false">BA267*'Dist Horaria'!$AE$3</f>
        <v>100.08213106304</v>
      </c>
      <c r="BZ267" s="0" t="n">
        <f aca="false">AN267*1000000</f>
        <v>18327.6982434295</v>
      </c>
      <c r="CA267" s="0" t="n">
        <f aca="false">BZ267*'Dist Horaria'!$H$6</f>
        <v>458.192456085737</v>
      </c>
      <c r="CB267" s="0" t="n">
        <f aca="false">BZ267*'Dist Horaria'!$I$6</f>
        <v>458.192456085737</v>
      </c>
      <c r="CC267" s="0" t="n">
        <f aca="false">BZ267*'Dist Horaria'!$J$6</f>
        <v>458.192456085737</v>
      </c>
      <c r="CD267" s="0" t="n">
        <f aca="false">BZ267*'Dist Horaria'!$K$6</f>
        <v>458.192456085737</v>
      </c>
      <c r="CE267" s="0" t="n">
        <f aca="false">BZ267*'Dist Horaria'!$L$6</f>
        <v>458.192456085737</v>
      </c>
      <c r="CF267" s="0" t="n">
        <f aca="false">BZ267*'Dist Horaria'!$M$6</f>
        <v>1221.84654956197</v>
      </c>
      <c r="CG267" s="0" t="n">
        <f aca="false">BZ267*'Dist Horaria'!$N$6</f>
        <v>1221.84654956197</v>
      </c>
      <c r="CH267" s="0" t="n">
        <f aca="false">BZ267*'Dist Horaria'!$O$6</f>
        <v>1221.84654956197</v>
      </c>
      <c r="CI267" s="0" t="n">
        <f aca="false">BZ267*'Dist Horaria'!$P$6</f>
        <v>801.83679815004</v>
      </c>
      <c r="CJ267" s="0" t="n">
        <f aca="false">BZ267*'Dist Horaria'!$Q$6</f>
        <v>801.83679815004</v>
      </c>
      <c r="CK267" s="0" t="n">
        <f aca="false">BZ267*'Dist Horaria'!$R$6</f>
        <v>801.83679815004</v>
      </c>
      <c r="CL267" s="0" t="n">
        <f aca="false">BZ267*'Dist Horaria'!$S$6</f>
        <v>801.83679815004</v>
      </c>
      <c r="CM267" s="0" t="n">
        <f aca="false">BZ267*'Dist Horaria'!$T$6</f>
        <v>801.83679815004</v>
      </c>
      <c r="CN267" s="0" t="n">
        <f aca="false">BZ267*'Dist Horaria'!$U$6</f>
        <v>801.83679815004</v>
      </c>
      <c r="CO267" s="0" t="n">
        <f aca="false">BZ267*'Dist Horaria'!$V$6</f>
        <v>801.83679815004</v>
      </c>
      <c r="CP267" s="0" t="n">
        <f aca="false">BZ267*'Dist Horaria'!$W$6</f>
        <v>801.83679815004</v>
      </c>
      <c r="CQ267" s="0" t="n">
        <f aca="false">BZ267*'Dist Horaria'!$X$6</f>
        <v>1221.84654956197</v>
      </c>
      <c r="CR267" s="0" t="n">
        <f aca="false">BZ267*'Dist Horaria'!$Y$6</f>
        <v>1221.84654956197</v>
      </c>
      <c r="CS267" s="0" t="n">
        <f aca="false">BZ267*'Dist Horaria'!$Z$6</f>
        <v>1221.84654956197</v>
      </c>
      <c r="CT267" s="0" t="n">
        <f aca="false">BZ267*'Dist Horaria'!$AA$6</f>
        <v>458.192456085737</v>
      </c>
      <c r="CU267" s="0" t="n">
        <f aca="false">BZ267*'Dist Horaria'!$AB$6</f>
        <v>458.192456085737</v>
      </c>
      <c r="CV267" s="0" t="n">
        <f aca="false">BZ267*'Dist Horaria'!$AC$6</f>
        <v>458.192456085737</v>
      </c>
      <c r="CW267" s="0" t="n">
        <f aca="false">BZ267*'Dist Horaria'!$AD$6</f>
        <v>458.192456085737</v>
      </c>
      <c r="CX267" s="0" t="n">
        <f aca="false">BZ267*'Dist Horaria'!$AE$6</f>
        <v>458.192456085737</v>
      </c>
      <c r="CY267" s="0" t="n">
        <f aca="false">AS267*1000000</f>
        <v>19171.3018767669</v>
      </c>
      <c r="CZ267" s="0" t="n">
        <f aca="false">CY267*'Dist Horaria'!$H$6</f>
        <v>479.282546919172</v>
      </c>
      <c r="DA267" s="0" t="n">
        <f aca="false">CY267*'Dist Horaria'!$I$6</f>
        <v>479.282546919172</v>
      </c>
      <c r="DB267" s="0" t="n">
        <f aca="false">CY267*'Dist Horaria'!$J$6</f>
        <v>479.282546919172</v>
      </c>
      <c r="DC267" s="0" t="n">
        <f aca="false">CY267*'Dist Horaria'!$K$6</f>
        <v>479.282546919172</v>
      </c>
      <c r="DD267" s="0" t="n">
        <f aca="false">CY267*'Dist Horaria'!$L$6</f>
        <v>479.282546919172</v>
      </c>
      <c r="DE267" s="0" t="n">
        <f aca="false">CY267*'Dist Horaria'!$M$6</f>
        <v>1278.08679178446</v>
      </c>
      <c r="DF267" s="0" t="n">
        <f aca="false">CY267*'Dist Horaria'!$N$6</f>
        <v>1278.08679178446</v>
      </c>
      <c r="DG267" s="0" t="n">
        <f aca="false">CY267*'Dist Horaria'!$O$6</f>
        <v>1278.08679178446</v>
      </c>
      <c r="DH267" s="0" t="n">
        <f aca="false">CY267*'Dist Horaria'!$P$6</f>
        <v>838.744457108551</v>
      </c>
      <c r="DI267" s="0" t="n">
        <f aca="false">CY267*'Dist Horaria'!$Q$6</f>
        <v>838.744457108551</v>
      </c>
      <c r="DJ267" s="0" t="n">
        <f aca="false">CY267*'Dist Horaria'!$R$6</f>
        <v>838.744457108551</v>
      </c>
      <c r="DK267" s="0" t="n">
        <f aca="false">CY267*'Dist Horaria'!$S$6</f>
        <v>838.744457108551</v>
      </c>
      <c r="DL267" s="0" t="n">
        <f aca="false">CY267*'Dist Horaria'!$T$6</f>
        <v>838.744457108551</v>
      </c>
      <c r="DM267" s="0" t="n">
        <f aca="false">CY267*'Dist Horaria'!$U$6</f>
        <v>838.744457108551</v>
      </c>
      <c r="DN267" s="0" t="n">
        <f aca="false">CY267*'Dist Horaria'!$V$6</f>
        <v>838.744457108551</v>
      </c>
      <c r="DO267" s="0" t="n">
        <f aca="false">CY267*'Dist Horaria'!$W$6</f>
        <v>838.744457108551</v>
      </c>
      <c r="DP267" s="0" t="n">
        <f aca="false">CY267*'Dist Horaria'!$X$6</f>
        <v>1278.08679178446</v>
      </c>
      <c r="DQ267" s="0" t="n">
        <f aca="false">CY267*'Dist Horaria'!$Y$6</f>
        <v>1278.08679178446</v>
      </c>
      <c r="DR267" s="0" t="n">
        <f aca="false">CY267*'Dist Horaria'!$Z$6</f>
        <v>1278.08679178446</v>
      </c>
      <c r="DS267" s="0" t="n">
        <f aca="false">CY267*'Dist Horaria'!$AA$6</f>
        <v>479.282546919172</v>
      </c>
      <c r="DT267" s="0" t="n">
        <f aca="false">CY267*'Dist Horaria'!$AB$6</f>
        <v>479.282546919172</v>
      </c>
      <c r="DU267" s="0" t="n">
        <f aca="false">CY267*'Dist Horaria'!$AC$6</f>
        <v>479.282546919172</v>
      </c>
      <c r="DV267" s="0" t="n">
        <f aca="false">CY267*'Dist Horaria'!$AD$6</f>
        <v>479.282546919172</v>
      </c>
      <c r="DW267" s="0" t="n">
        <f aca="false">CY267*'Dist Horaria'!$AE$6</f>
        <v>479.282546919172</v>
      </c>
      <c r="DX267" s="0" t="n">
        <f aca="false">AX267*1000000</f>
        <v>1111.37981894301</v>
      </c>
      <c r="DY267" s="0" t="n">
        <f aca="false">DX267*'Dist Horaria'!$H$6</f>
        <v>27.7844954735752</v>
      </c>
      <c r="DZ267" s="0" t="n">
        <f aca="false">DX267*'Dist Horaria'!$I$6</f>
        <v>27.7844954735752</v>
      </c>
      <c r="EA267" s="0" t="n">
        <f aca="false">DX267*'Dist Horaria'!$J$6</f>
        <v>27.7844954735752</v>
      </c>
      <c r="EB267" s="0" t="n">
        <f aca="false">DX267*'Dist Horaria'!$K$6</f>
        <v>27.7844954735752</v>
      </c>
      <c r="EC267" s="0" t="n">
        <f aca="false">DX267*'Dist Horaria'!$L$6</f>
        <v>27.7844954735752</v>
      </c>
      <c r="ED267" s="0" t="n">
        <f aca="false">DX267*'Dist Horaria'!$M$6</f>
        <v>74.0919879295339</v>
      </c>
      <c r="EE267" s="0" t="n">
        <f aca="false">DX267*'Dist Horaria'!$N$6</f>
        <v>74.0919879295339</v>
      </c>
      <c r="EF267" s="0" t="n">
        <f aca="false">DX267*'Dist Horaria'!$O$6</f>
        <v>74.0919879295339</v>
      </c>
      <c r="EG267" s="0" t="n">
        <f aca="false">DX267*'Dist Horaria'!$P$6</f>
        <v>48.6228670787566</v>
      </c>
      <c r="EH267" s="0" t="n">
        <f aca="false">DX267*'Dist Horaria'!$Q$6</f>
        <v>48.6228670787566</v>
      </c>
      <c r="EI267" s="0" t="n">
        <f aca="false">DX267*'Dist Horaria'!$R$6</f>
        <v>48.6228670787566</v>
      </c>
      <c r="EJ267" s="0" t="n">
        <f aca="false">DX267*'Dist Horaria'!$S$6</f>
        <v>48.6228670787566</v>
      </c>
      <c r="EK267" s="0" t="n">
        <f aca="false">DX267*'Dist Horaria'!$T$6</f>
        <v>48.6228670787566</v>
      </c>
      <c r="EL267" s="0" t="n">
        <f aca="false">DX267*'Dist Horaria'!$U$6</f>
        <v>48.6228670787566</v>
      </c>
      <c r="EM267" s="0" t="n">
        <f aca="false">DX267*'Dist Horaria'!$V$6</f>
        <v>48.6228670787566</v>
      </c>
      <c r="EN267" s="0" t="n">
        <f aca="false">DX267*'Dist Horaria'!$W$6</f>
        <v>48.6228670787566</v>
      </c>
      <c r="EO267" s="0" t="n">
        <f aca="false">DX267*'Dist Horaria'!$X$6</f>
        <v>74.0919879295339</v>
      </c>
      <c r="EP267" s="0" t="n">
        <f aca="false">DX267*'Dist Horaria'!$Y$6</f>
        <v>74.0919879295339</v>
      </c>
      <c r="EQ267" s="0" t="n">
        <f aca="false">DX267*'Dist Horaria'!$Z$6</f>
        <v>74.0919879295339</v>
      </c>
      <c r="ER267" s="0" t="n">
        <f aca="false">DX267*'Dist Horaria'!$AA$6</f>
        <v>27.7844954735752</v>
      </c>
      <c r="ES267" s="0" t="n">
        <f aca="false">DX267*'Dist Horaria'!$AB$6</f>
        <v>27.7844954735752</v>
      </c>
      <c r="ET267" s="0" t="n">
        <f aca="false">DX267*'Dist Horaria'!$AC$6</f>
        <v>27.7844954735752</v>
      </c>
      <c r="EU267" s="0" t="n">
        <f aca="false">DX267*'Dist Horaria'!$AD$6</f>
        <v>27.7844954735752</v>
      </c>
      <c r="EV267" s="0" t="n">
        <f aca="false">DX267*'Dist Horaria'!$AE$6</f>
        <v>27.7844954735752</v>
      </c>
      <c r="EW267" s="0" t="n">
        <f aca="false">BB267+CA267+CZ267+DY267</f>
        <v>1059.63687474915</v>
      </c>
      <c r="EX267" s="0" t="n">
        <f aca="false">BC267+CB267+DA267+DZ267</f>
        <v>1057.11219157782</v>
      </c>
      <c r="EY267" s="0" t="n">
        <f aca="false">BD267+CC267+DB267+EA267</f>
        <v>1054.72920096147</v>
      </c>
      <c r="EZ267" s="0" t="n">
        <f aca="false">BE267+CD267+DC267+EB267</f>
        <v>1052.69898602722</v>
      </c>
      <c r="FA267" s="0" t="n">
        <f aca="false">BF267+CE267+DD267+EC267</f>
        <v>1051.21538377533</v>
      </c>
      <c r="FB267" s="0" t="n">
        <f aca="false">BG267+CF267+DE267+ED267</f>
        <v>2659.04719053638</v>
      </c>
      <c r="FC267" s="0" t="n">
        <f aca="false">BH267+CG267+DF267+EE267</f>
        <v>2662.88441515792</v>
      </c>
      <c r="FD267" s="0" t="n">
        <f aca="false">BI267+CH267+DG267+EF267</f>
        <v>2662.88441515792</v>
      </c>
      <c r="FE267" s="0" t="n">
        <f aca="false">BJ267+CI267+DH267+EG267</f>
        <v>1806.76769133782</v>
      </c>
      <c r="FF267" s="0" t="n">
        <f aca="false">BK267+CJ267+DI267+EH267</f>
        <v>1819.20229959749</v>
      </c>
      <c r="FG267" s="0" t="n">
        <f aca="false">BL267+CK267+DJ267+EI267</f>
        <v>1828.24565105906</v>
      </c>
      <c r="FH267" s="0" t="n">
        <f aca="false">BM267+CL267+DK267+EJ267</f>
        <v>1832.76732678985</v>
      </c>
      <c r="FI267" s="0" t="n">
        <f aca="false">BN267+CM267+DL267+EK267</f>
        <v>1833.89774572255</v>
      </c>
      <c r="FJ267" s="0" t="n">
        <f aca="false">BO267+CN267+DM267+EL267</f>
        <v>1832.76732678985</v>
      </c>
      <c r="FK267" s="0" t="n">
        <f aca="false">BP267+CO267+DN267+EM267</f>
        <v>1830.50648892446</v>
      </c>
      <c r="FL267" s="0" t="n">
        <f aca="false">BQ267+CP267+DO267+EN267</f>
        <v>1827.11523212637</v>
      </c>
      <c r="FM267" s="0" t="n">
        <f aca="false">BR267+CQ267+DP267+EO267</f>
        <v>2709.26372394018</v>
      </c>
      <c r="FN267" s="0" t="n">
        <f aca="false">BS267+CR267+DQ267+EP267</f>
        <v>2706.17913155599</v>
      </c>
      <c r="FO267" s="0" t="n">
        <f aca="false">BT267+CS267+DR267+EQ267</f>
        <v>2689.38939329382</v>
      </c>
      <c r="FP267" s="0" t="n">
        <f aca="false">BU267+CT267+DS267+ER267</f>
        <v>1074.96413435183</v>
      </c>
      <c r="FQ267" s="0" t="n">
        <f aca="false">BV267+CU267+DT267+ES267</f>
        <v>1062.9039553735</v>
      </c>
      <c r="FR267" s="0" t="n">
        <f aca="false">BW267+CV267+DU267+ET267</f>
        <v>1071.08904210157</v>
      </c>
      <c r="FS267" s="0" t="n">
        <f aca="false">BX267+CW267+DV267+EU267</f>
        <v>1068.29624541475</v>
      </c>
      <c r="FT267" s="0" t="n">
        <f aca="false">BY267+CX267+DW267+EV267</f>
        <v>1065.34162954152</v>
      </c>
      <c r="FU267" s="0" t="n">
        <f aca="false">AM267*'Dist Horaria'!$H$10</f>
        <v>0.603745459444181</v>
      </c>
      <c r="FV267" s="0" t="n">
        <f aca="false">AM267*'Dist Horaria'!$I$10</f>
        <v>0.565039118868003</v>
      </c>
      <c r="FW267" s="0" t="n">
        <f aca="false">AM267*'Dist Horaria'!$J$10</f>
        <v>0.562593012944613</v>
      </c>
      <c r="FX267" s="0" t="n">
        <f aca="false">AM267*'Dist Horaria'!$K$10</f>
        <v>0.54641303122617</v>
      </c>
      <c r="FY267" s="0" t="n">
        <f aca="false">AM267*'Dist Horaria'!$L$10</f>
        <v>0.546631697009788</v>
      </c>
      <c r="FZ267" s="0" t="n">
        <f aca="false">AM267*'Dist Horaria'!$M$10</f>
        <v>0.584918411137542</v>
      </c>
      <c r="GA267" s="0" t="n">
        <f aca="false">AM267*'Dist Horaria'!$N$10</f>
        <v>0.553356993956819</v>
      </c>
      <c r="GB267" s="0" t="n">
        <f aca="false">AM267*'Dist Horaria'!$O$10</f>
        <v>0.543912221025425</v>
      </c>
      <c r="GC267" s="0" t="n">
        <f aca="false">AM267*'Dist Horaria'!$P$10</f>
        <v>0.55235249328439</v>
      </c>
      <c r="GD267" s="0" t="n">
        <f aca="false">AM267*'Dist Horaria'!$Q$10</f>
        <v>0.499860372163138</v>
      </c>
      <c r="GE267" s="0" t="n">
        <f aca="false">AM267*'Dist Horaria'!$R$10</f>
        <v>0.609904722229534</v>
      </c>
      <c r="GF267" s="0" t="n">
        <f aca="false">AM267*'Dist Horaria'!$S$10</f>
        <v>0.52088232556216</v>
      </c>
      <c r="GG267" s="0" t="n">
        <f aca="false">AR267*'Dist Horaria'!$H$10</f>
        <v>0.6315351936723</v>
      </c>
      <c r="GH267" s="0" t="n">
        <f aca="false">AR267*'Dist Horaria'!$I$10</f>
        <v>0.591047243146549</v>
      </c>
      <c r="GI267" s="0" t="n">
        <f aca="false">AR267*'Dist Horaria'!$J$10</f>
        <v>0.588488545679088</v>
      </c>
      <c r="GJ267" s="0" t="n">
        <f aca="false">AR267*'Dist Horaria'!$K$10</f>
        <v>0.571563817338144</v>
      </c>
      <c r="GK267" s="0" t="n">
        <f aca="false">AR267*'Dist Horaria'!$L$10</f>
        <v>0.571792548065385</v>
      </c>
      <c r="GL267" s="0" t="n">
        <f aca="false">AR267*'Dist Horaria'!$M$10</f>
        <v>0.611841557202459</v>
      </c>
      <c r="GM267" s="0" t="n">
        <f aca="false">AR267*'Dist Horaria'!$N$10</f>
        <v>0.578827402975692</v>
      </c>
      <c r="GN267" s="0" t="n">
        <f aca="false">AR267*'Dist Horaria'!$O$10</f>
        <v>0.568947897616082</v>
      </c>
      <c r="GO267" s="0" t="n">
        <f aca="false">AR267*'Dist Horaria'!$P$10</f>
        <v>0.577776666250831</v>
      </c>
      <c r="GP267" s="0" t="n">
        <f aca="false">AR267*'Dist Horaria'!$Q$10</f>
        <v>0.522868390983471</v>
      </c>
      <c r="GQ267" s="0" t="n">
        <f aca="false">AR267*'Dist Horaria'!$R$10</f>
        <v>0.637977960495934</v>
      </c>
      <c r="GR267" s="0" t="n">
        <f aca="false">AR267*'Dist Horaria'!$S$10</f>
        <v>0.544857961593979</v>
      </c>
      <c r="GS267" s="0" t="n">
        <f aca="false">AW267*'Dist Horaria'!$H$10</f>
        <v>0.0366107358650609</v>
      </c>
      <c r="GT267" s="0" t="n">
        <f aca="false">AW267*'Dist Horaria'!$I$10</f>
        <v>0.0342636082983507</v>
      </c>
      <c r="GU267" s="0" t="n">
        <f aca="false">AW267*'Dist Horaria'!$J$10</f>
        <v>0.0341152780103819</v>
      </c>
      <c r="GV267" s="0" t="n">
        <f aca="false">AW267*'Dist Horaria'!$K$10</f>
        <v>0.0331341343384431</v>
      </c>
      <c r="GW267" s="0" t="n">
        <f aca="false">AW267*'Dist Horaria'!$L$10</f>
        <v>0.0331473940907469</v>
      </c>
      <c r="GX267" s="0" t="n">
        <f aca="false">AW267*'Dist Horaria'!$M$10</f>
        <v>0.0354690757798527</v>
      </c>
      <c r="GY267" s="0" t="n">
        <f aca="false">AW267*'Dist Horaria'!$N$10</f>
        <v>0.0335552117667068</v>
      </c>
      <c r="GZ267" s="0" t="n">
        <f aca="false">AW267*'Dist Horaria'!$O$10</f>
        <v>0.0329824868183236</v>
      </c>
      <c r="HA267" s="0" t="n">
        <f aca="false">AW267*'Dist Horaria'!$P$10</f>
        <v>0.0334942994928018</v>
      </c>
      <c r="HB267" s="0" t="n">
        <f aca="false">AW267*'Dist Horaria'!$Q$10</f>
        <v>0.0303112110715056</v>
      </c>
      <c r="HC267" s="0" t="n">
        <f aca="false">AW267*'Dist Horaria'!$R$10</f>
        <v>0.0369842295939672</v>
      </c>
      <c r="HD267" s="0" t="n">
        <f aca="false">AW267*'Dist Horaria'!$S$10</f>
        <v>0.0315859687880567</v>
      </c>
    </row>
    <row r="268" customFormat="false" ht="13.8" hidden="false" customHeight="false" outlineLevel="0" collapsed="false">
      <c r="A268" s="0" t="n">
        <v>4.67013</v>
      </c>
      <c r="B268" s="0" t="n">
        <v>-74.143458</v>
      </c>
      <c r="C268" s="0" t="n">
        <v>24</v>
      </c>
      <c r="D268" s="0" t="n">
        <v>32</v>
      </c>
      <c r="E268" s="0" t="n">
        <v>1911</v>
      </c>
      <c r="G268" s="0" t="s">
        <v>441</v>
      </c>
      <c r="I268" s="0" t="s">
        <v>1370</v>
      </c>
      <c r="J268" s="0" t="s">
        <v>1371</v>
      </c>
      <c r="K268" s="0" t="s">
        <v>1372</v>
      </c>
      <c r="L268" s="0" t="s">
        <v>1373</v>
      </c>
      <c r="S268" s="0" t="n">
        <v>365</v>
      </c>
      <c r="V268" s="0" t="n">
        <v>111627.450588235</v>
      </c>
      <c r="W268" s="0" t="n">
        <f aca="false">V268*12</f>
        <v>1339529.40705882</v>
      </c>
      <c r="X268" s="0" t="n">
        <v>1</v>
      </c>
      <c r="Z268" s="0" t="n">
        <v>30000</v>
      </c>
      <c r="AB268" s="0" t="n">
        <v>0.005</v>
      </c>
      <c r="AC268" s="0" t="n">
        <v>0</v>
      </c>
      <c r="AD268" s="0" t="n">
        <v>2179.48479370826</v>
      </c>
      <c r="AE268" s="0" t="n">
        <f aca="false">AD268/2204.59</f>
        <v>0.988612301474769</v>
      </c>
      <c r="AF268" s="0" t="n">
        <f aca="false">AE268/S268</f>
        <v>0.00270852685335553</v>
      </c>
      <c r="AG268" s="0" t="n">
        <f aca="false">AE268*EXP(AB268*AC268)</f>
        <v>0.988612301474769</v>
      </c>
      <c r="AH268" s="0" t="n">
        <f aca="false">AG268/S268</f>
        <v>0.00270852685335553</v>
      </c>
      <c r="AI268" s="0" t="s">
        <v>90</v>
      </c>
      <c r="AJ268" s="0" t="n">
        <f aca="false">IF(AI268="A",'FE DISTRIBUCIÓN'!$C$2,'FE DISTRIBUCIÓN'!$C$3)</f>
        <v>4.994E-006</v>
      </c>
      <c r="AK268" s="0" t="n">
        <f aca="false">W268*AJ268</f>
        <v>6.68960985885176</v>
      </c>
      <c r="AL268" s="0" t="n">
        <f aca="false">AK268/365</f>
        <v>0.0183276982434295</v>
      </c>
      <c r="AM268" s="0" t="n">
        <f aca="false">AK268*EXP(AB268*AC268)</f>
        <v>6.68960985885176</v>
      </c>
      <c r="AN268" s="0" t="n">
        <f aca="false">AM268/365</f>
        <v>0.0183276982434295</v>
      </c>
      <c r="AO268" s="0" t="n">
        <v>5.223868284E-006</v>
      </c>
      <c r="AP268" s="0" t="n">
        <f aca="false">AO268*W268</f>
        <v>6.99752518501991</v>
      </c>
      <c r="AQ268" s="0" t="n">
        <f aca="false">AP268/365</f>
        <v>0.0191713018767669</v>
      </c>
      <c r="AR268" s="0" t="n">
        <f aca="false">AP268*EXP(AB268*AC268)</f>
        <v>6.99752518501991</v>
      </c>
      <c r="AS268" s="0" t="n">
        <f aca="false">AR268/365</f>
        <v>0.0191713018767669</v>
      </c>
      <c r="AT268" s="0" t="n">
        <v>3.02832944E-007</v>
      </c>
      <c r="AU268" s="0" t="n">
        <f aca="false">AT268*W268</f>
        <v>0.405653633914198</v>
      </c>
      <c r="AV268" s="0" t="n">
        <f aca="false">AU268/365</f>
        <v>0.00111137981894301</v>
      </c>
      <c r="AW268" s="0" t="n">
        <f aca="false">AU268*EXP(AB268*AC268)</f>
        <v>0.405653633914198</v>
      </c>
      <c r="AX268" s="0" t="n">
        <f aca="false">AW268/365</f>
        <v>0.00111137981894301</v>
      </c>
      <c r="AY268" s="0" t="n">
        <f aca="false">AW268+AR268+AM268+AG268</f>
        <v>15.0814009792606</v>
      </c>
      <c r="AZ268" s="0" t="n">
        <f aca="false">AH268+AN268+AS268+AX268</f>
        <v>0.0413189067924949</v>
      </c>
      <c r="BA268" s="0" t="n">
        <f aca="false">AH268*1000000</f>
        <v>2708.52685335553</v>
      </c>
      <c r="BB268" s="0" t="n">
        <f aca="false">BA268*'Dist Horaria'!$H$3</f>
        <v>94.3773762706656</v>
      </c>
      <c r="BC268" s="0" t="n">
        <f aca="false">BA268*'Dist Horaria'!$I$3</f>
        <v>91.8526930993363</v>
      </c>
      <c r="BD268" s="0" t="n">
        <f aca="false">BA268*'Dist Horaria'!$J$3</f>
        <v>89.4697024829834</v>
      </c>
      <c r="BE268" s="0" t="n">
        <f aca="false">BA268*'Dist Horaria'!$K$3</f>
        <v>87.4394875487353</v>
      </c>
      <c r="BF268" s="0" t="n">
        <f aca="false">BA268*'Dist Horaria'!$L$3</f>
        <v>85.9558852968473</v>
      </c>
      <c r="BG268" s="0" t="n">
        <f aca="false">BA268*'Dist Horaria'!$M$3</f>
        <v>85.0218612604238</v>
      </c>
      <c r="BH268" s="0" t="n">
        <f aca="false">BA268*'Dist Horaria'!$N$3</f>
        <v>88.8590858819569</v>
      </c>
      <c r="BI268" s="0" t="n">
        <f aca="false">BA268*'Dist Horaria'!$O$3</f>
        <v>88.8590858819569</v>
      </c>
      <c r="BJ268" s="0" t="n">
        <f aca="false">BA268*'Dist Horaria'!$P$3</f>
        <v>117.563569000474</v>
      </c>
      <c r="BK268" s="0" t="n">
        <f aca="false">BA268*'Dist Horaria'!$Q$3</f>
        <v>129.998177260139</v>
      </c>
      <c r="BL268" s="0" t="n">
        <f aca="false">BA268*'Dist Horaria'!$R$3</f>
        <v>139.041528721714</v>
      </c>
      <c r="BM268" s="0" t="n">
        <f aca="false">BA268*'Dist Horaria'!$S$3</f>
        <v>143.563204452502</v>
      </c>
      <c r="BN268" s="0" t="n">
        <f aca="false">BA268*'Dist Horaria'!$T$3</f>
        <v>144.693623385198</v>
      </c>
      <c r="BO268" s="0" t="n">
        <f aca="false">BA268*'Dist Horaria'!$U$3</f>
        <v>143.563204452502</v>
      </c>
      <c r="BP268" s="0" t="n">
        <f aca="false">BA268*'Dist Horaria'!$V$3</f>
        <v>141.302366587108</v>
      </c>
      <c r="BQ268" s="0" t="n">
        <f aca="false">BA268*'Dist Horaria'!$W$3</f>
        <v>137.911109789017</v>
      </c>
      <c r="BR268" s="0" t="n">
        <f aca="false">BA268*'Dist Horaria'!$X$3</f>
        <v>135.238394664224</v>
      </c>
      <c r="BS268" s="0" t="n">
        <f aca="false">BA268*'Dist Horaria'!$Y$3</f>
        <v>132.153802280031</v>
      </c>
      <c r="BT268" s="0" t="n">
        <f aca="false">BA268*'Dist Horaria'!$Z$3</f>
        <v>115.36406401786</v>
      </c>
      <c r="BU268" s="0" t="n">
        <f aca="false">BA268*'Dist Horaria'!$AA$3</f>
        <v>109.704635873347</v>
      </c>
      <c r="BV268" s="0" t="n">
        <f aca="false">BA268*'Dist Horaria'!$AB$3</f>
        <v>97.6444568950202</v>
      </c>
      <c r="BW268" s="0" t="n">
        <f aca="false">BA268*'Dist Horaria'!$AC$3</f>
        <v>105.829543623084</v>
      </c>
      <c r="BX268" s="0" t="n">
        <f aca="false">BA268*'Dist Horaria'!$AD$3</f>
        <v>103.036746936267</v>
      </c>
      <c r="BY268" s="0" t="n">
        <f aca="false">BA268*'Dist Horaria'!$AE$3</f>
        <v>100.08213106304</v>
      </c>
      <c r="BZ268" s="0" t="n">
        <f aca="false">AN268*1000000</f>
        <v>18327.6982434295</v>
      </c>
      <c r="CA268" s="0" t="n">
        <f aca="false">BZ268*'Dist Horaria'!$H$6</f>
        <v>458.192456085737</v>
      </c>
      <c r="CB268" s="0" t="n">
        <f aca="false">BZ268*'Dist Horaria'!$I$6</f>
        <v>458.192456085737</v>
      </c>
      <c r="CC268" s="0" t="n">
        <f aca="false">BZ268*'Dist Horaria'!$J$6</f>
        <v>458.192456085737</v>
      </c>
      <c r="CD268" s="0" t="n">
        <f aca="false">BZ268*'Dist Horaria'!$K$6</f>
        <v>458.192456085737</v>
      </c>
      <c r="CE268" s="0" t="n">
        <f aca="false">BZ268*'Dist Horaria'!$L$6</f>
        <v>458.192456085737</v>
      </c>
      <c r="CF268" s="0" t="n">
        <f aca="false">BZ268*'Dist Horaria'!$M$6</f>
        <v>1221.84654956197</v>
      </c>
      <c r="CG268" s="0" t="n">
        <f aca="false">BZ268*'Dist Horaria'!$N$6</f>
        <v>1221.84654956197</v>
      </c>
      <c r="CH268" s="0" t="n">
        <f aca="false">BZ268*'Dist Horaria'!$O$6</f>
        <v>1221.84654956197</v>
      </c>
      <c r="CI268" s="0" t="n">
        <f aca="false">BZ268*'Dist Horaria'!$P$6</f>
        <v>801.83679815004</v>
      </c>
      <c r="CJ268" s="0" t="n">
        <f aca="false">BZ268*'Dist Horaria'!$Q$6</f>
        <v>801.83679815004</v>
      </c>
      <c r="CK268" s="0" t="n">
        <f aca="false">BZ268*'Dist Horaria'!$R$6</f>
        <v>801.83679815004</v>
      </c>
      <c r="CL268" s="0" t="n">
        <f aca="false">BZ268*'Dist Horaria'!$S$6</f>
        <v>801.83679815004</v>
      </c>
      <c r="CM268" s="0" t="n">
        <f aca="false">BZ268*'Dist Horaria'!$T$6</f>
        <v>801.83679815004</v>
      </c>
      <c r="CN268" s="0" t="n">
        <f aca="false">BZ268*'Dist Horaria'!$U$6</f>
        <v>801.83679815004</v>
      </c>
      <c r="CO268" s="0" t="n">
        <f aca="false">BZ268*'Dist Horaria'!$V$6</f>
        <v>801.83679815004</v>
      </c>
      <c r="CP268" s="0" t="n">
        <f aca="false">BZ268*'Dist Horaria'!$W$6</f>
        <v>801.83679815004</v>
      </c>
      <c r="CQ268" s="0" t="n">
        <f aca="false">BZ268*'Dist Horaria'!$X$6</f>
        <v>1221.84654956197</v>
      </c>
      <c r="CR268" s="0" t="n">
        <f aca="false">BZ268*'Dist Horaria'!$Y$6</f>
        <v>1221.84654956197</v>
      </c>
      <c r="CS268" s="0" t="n">
        <f aca="false">BZ268*'Dist Horaria'!$Z$6</f>
        <v>1221.84654956197</v>
      </c>
      <c r="CT268" s="0" t="n">
        <f aca="false">BZ268*'Dist Horaria'!$AA$6</f>
        <v>458.192456085737</v>
      </c>
      <c r="CU268" s="0" t="n">
        <f aca="false">BZ268*'Dist Horaria'!$AB$6</f>
        <v>458.192456085737</v>
      </c>
      <c r="CV268" s="0" t="n">
        <f aca="false">BZ268*'Dist Horaria'!$AC$6</f>
        <v>458.192456085737</v>
      </c>
      <c r="CW268" s="0" t="n">
        <f aca="false">BZ268*'Dist Horaria'!$AD$6</f>
        <v>458.192456085737</v>
      </c>
      <c r="CX268" s="0" t="n">
        <f aca="false">BZ268*'Dist Horaria'!$AE$6</f>
        <v>458.192456085737</v>
      </c>
      <c r="CY268" s="0" t="n">
        <f aca="false">AS268*1000000</f>
        <v>19171.3018767669</v>
      </c>
      <c r="CZ268" s="0" t="n">
        <f aca="false">CY268*'Dist Horaria'!$H$6</f>
        <v>479.282546919172</v>
      </c>
      <c r="DA268" s="0" t="n">
        <f aca="false">CY268*'Dist Horaria'!$I$6</f>
        <v>479.282546919172</v>
      </c>
      <c r="DB268" s="0" t="n">
        <f aca="false">CY268*'Dist Horaria'!$J$6</f>
        <v>479.282546919172</v>
      </c>
      <c r="DC268" s="0" t="n">
        <f aca="false">CY268*'Dist Horaria'!$K$6</f>
        <v>479.282546919172</v>
      </c>
      <c r="DD268" s="0" t="n">
        <f aca="false">CY268*'Dist Horaria'!$L$6</f>
        <v>479.282546919172</v>
      </c>
      <c r="DE268" s="0" t="n">
        <f aca="false">CY268*'Dist Horaria'!$M$6</f>
        <v>1278.08679178446</v>
      </c>
      <c r="DF268" s="0" t="n">
        <f aca="false">CY268*'Dist Horaria'!$N$6</f>
        <v>1278.08679178446</v>
      </c>
      <c r="DG268" s="0" t="n">
        <f aca="false">CY268*'Dist Horaria'!$O$6</f>
        <v>1278.08679178446</v>
      </c>
      <c r="DH268" s="0" t="n">
        <f aca="false">CY268*'Dist Horaria'!$P$6</f>
        <v>838.744457108551</v>
      </c>
      <c r="DI268" s="0" t="n">
        <f aca="false">CY268*'Dist Horaria'!$Q$6</f>
        <v>838.744457108551</v>
      </c>
      <c r="DJ268" s="0" t="n">
        <f aca="false">CY268*'Dist Horaria'!$R$6</f>
        <v>838.744457108551</v>
      </c>
      <c r="DK268" s="0" t="n">
        <f aca="false">CY268*'Dist Horaria'!$S$6</f>
        <v>838.744457108551</v>
      </c>
      <c r="DL268" s="0" t="n">
        <f aca="false">CY268*'Dist Horaria'!$T$6</f>
        <v>838.744457108551</v>
      </c>
      <c r="DM268" s="0" t="n">
        <f aca="false">CY268*'Dist Horaria'!$U$6</f>
        <v>838.744457108551</v>
      </c>
      <c r="DN268" s="0" t="n">
        <f aca="false">CY268*'Dist Horaria'!$V$6</f>
        <v>838.744457108551</v>
      </c>
      <c r="DO268" s="0" t="n">
        <f aca="false">CY268*'Dist Horaria'!$W$6</f>
        <v>838.744457108551</v>
      </c>
      <c r="DP268" s="0" t="n">
        <f aca="false">CY268*'Dist Horaria'!$X$6</f>
        <v>1278.08679178446</v>
      </c>
      <c r="DQ268" s="0" t="n">
        <f aca="false">CY268*'Dist Horaria'!$Y$6</f>
        <v>1278.08679178446</v>
      </c>
      <c r="DR268" s="0" t="n">
        <f aca="false">CY268*'Dist Horaria'!$Z$6</f>
        <v>1278.08679178446</v>
      </c>
      <c r="DS268" s="0" t="n">
        <f aca="false">CY268*'Dist Horaria'!$AA$6</f>
        <v>479.282546919172</v>
      </c>
      <c r="DT268" s="0" t="n">
        <f aca="false">CY268*'Dist Horaria'!$AB$6</f>
        <v>479.282546919172</v>
      </c>
      <c r="DU268" s="0" t="n">
        <f aca="false">CY268*'Dist Horaria'!$AC$6</f>
        <v>479.282546919172</v>
      </c>
      <c r="DV268" s="0" t="n">
        <f aca="false">CY268*'Dist Horaria'!$AD$6</f>
        <v>479.282546919172</v>
      </c>
      <c r="DW268" s="0" t="n">
        <f aca="false">CY268*'Dist Horaria'!$AE$6</f>
        <v>479.282546919172</v>
      </c>
      <c r="DX268" s="0" t="n">
        <f aca="false">AX268*1000000</f>
        <v>1111.37981894301</v>
      </c>
      <c r="DY268" s="0" t="n">
        <f aca="false">DX268*'Dist Horaria'!$H$6</f>
        <v>27.7844954735752</v>
      </c>
      <c r="DZ268" s="0" t="n">
        <f aca="false">DX268*'Dist Horaria'!$I$6</f>
        <v>27.7844954735752</v>
      </c>
      <c r="EA268" s="0" t="n">
        <f aca="false">DX268*'Dist Horaria'!$J$6</f>
        <v>27.7844954735752</v>
      </c>
      <c r="EB268" s="0" t="n">
        <f aca="false">DX268*'Dist Horaria'!$K$6</f>
        <v>27.7844954735752</v>
      </c>
      <c r="EC268" s="0" t="n">
        <f aca="false">DX268*'Dist Horaria'!$L$6</f>
        <v>27.7844954735752</v>
      </c>
      <c r="ED268" s="0" t="n">
        <f aca="false">DX268*'Dist Horaria'!$M$6</f>
        <v>74.0919879295339</v>
      </c>
      <c r="EE268" s="0" t="n">
        <f aca="false">DX268*'Dist Horaria'!$N$6</f>
        <v>74.0919879295339</v>
      </c>
      <c r="EF268" s="0" t="n">
        <f aca="false">DX268*'Dist Horaria'!$O$6</f>
        <v>74.0919879295339</v>
      </c>
      <c r="EG268" s="0" t="n">
        <f aca="false">DX268*'Dist Horaria'!$P$6</f>
        <v>48.6228670787566</v>
      </c>
      <c r="EH268" s="0" t="n">
        <f aca="false">DX268*'Dist Horaria'!$Q$6</f>
        <v>48.6228670787566</v>
      </c>
      <c r="EI268" s="0" t="n">
        <f aca="false">DX268*'Dist Horaria'!$R$6</f>
        <v>48.6228670787566</v>
      </c>
      <c r="EJ268" s="0" t="n">
        <f aca="false">DX268*'Dist Horaria'!$S$6</f>
        <v>48.6228670787566</v>
      </c>
      <c r="EK268" s="0" t="n">
        <f aca="false">DX268*'Dist Horaria'!$T$6</f>
        <v>48.6228670787566</v>
      </c>
      <c r="EL268" s="0" t="n">
        <f aca="false">DX268*'Dist Horaria'!$U$6</f>
        <v>48.6228670787566</v>
      </c>
      <c r="EM268" s="0" t="n">
        <f aca="false">DX268*'Dist Horaria'!$V$6</f>
        <v>48.6228670787566</v>
      </c>
      <c r="EN268" s="0" t="n">
        <f aca="false">DX268*'Dist Horaria'!$W$6</f>
        <v>48.6228670787566</v>
      </c>
      <c r="EO268" s="0" t="n">
        <f aca="false">DX268*'Dist Horaria'!$X$6</f>
        <v>74.0919879295339</v>
      </c>
      <c r="EP268" s="0" t="n">
        <f aca="false">DX268*'Dist Horaria'!$Y$6</f>
        <v>74.0919879295339</v>
      </c>
      <c r="EQ268" s="0" t="n">
        <f aca="false">DX268*'Dist Horaria'!$Z$6</f>
        <v>74.0919879295339</v>
      </c>
      <c r="ER268" s="0" t="n">
        <f aca="false">DX268*'Dist Horaria'!$AA$6</f>
        <v>27.7844954735752</v>
      </c>
      <c r="ES268" s="0" t="n">
        <f aca="false">DX268*'Dist Horaria'!$AB$6</f>
        <v>27.7844954735752</v>
      </c>
      <c r="ET268" s="0" t="n">
        <f aca="false">DX268*'Dist Horaria'!$AC$6</f>
        <v>27.7844954735752</v>
      </c>
      <c r="EU268" s="0" t="n">
        <f aca="false">DX268*'Dist Horaria'!$AD$6</f>
        <v>27.7844954735752</v>
      </c>
      <c r="EV268" s="0" t="n">
        <f aca="false">DX268*'Dist Horaria'!$AE$6</f>
        <v>27.7844954735752</v>
      </c>
      <c r="EW268" s="0" t="n">
        <f aca="false">BB268+CA268+CZ268+DY268</f>
        <v>1059.63687474915</v>
      </c>
      <c r="EX268" s="0" t="n">
        <f aca="false">BC268+CB268+DA268+DZ268</f>
        <v>1057.11219157782</v>
      </c>
      <c r="EY268" s="0" t="n">
        <f aca="false">BD268+CC268+DB268+EA268</f>
        <v>1054.72920096147</v>
      </c>
      <c r="EZ268" s="0" t="n">
        <f aca="false">BE268+CD268+DC268+EB268</f>
        <v>1052.69898602722</v>
      </c>
      <c r="FA268" s="0" t="n">
        <f aca="false">BF268+CE268+DD268+EC268</f>
        <v>1051.21538377533</v>
      </c>
      <c r="FB268" s="0" t="n">
        <f aca="false">BG268+CF268+DE268+ED268</f>
        <v>2659.04719053638</v>
      </c>
      <c r="FC268" s="0" t="n">
        <f aca="false">BH268+CG268+DF268+EE268</f>
        <v>2662.88441515792</v>
      </c>
      <c r="FD268" s="0" t="n">
        <f aca="false">BI268+CH268+DG268+EF268</f>
        <v>2662.88441515792</v>
      </c>
      <c r="FE268" s="0" t="n">
        <f aca="false">BJ268+CI268+DH268+EG268</f>
        <v>1806.76769133782</v>
      </c>
      <c r="FF268" s="0" t="n">
        <f aca="false">BK268+CJ268+DI268+EH268</f>
        <v>1819.20229959749</v>
      </c>
      <c r="FG268" s="0" t="n">
        <f aca="false">BL268+CK268+DJ268+EI268</f>
        <v>1828.24565105906</v>
      </c>
      <c r="FH268" s="0" t="n">
        <f aca="false">BM268+CL268+DK268+EJ268</f>
        <v>1832.76732678985</v>
      </c>
      <c r="FI268" s="0" t="n">
        <f aca="false">BN268+CM268+DL268+EK268</f>
        <v>1833.89774572255</v>
      </c>
      <c r="FJ268" s="0" t="n">
        <f aca="false">BO268+CN268+DM268+EL268</f>
        <v>1832.76732678985</v>
      </c>
      <c r="FK268" s="0" t="n">
        <f aca="false">BP268+CO268+DN268+EM268</f>
        <v>1830.50648892446</v>
      </c>
      <c r="FL268" s="0" t="n">
        <f aca="false">BQ268+CP268+DO268+EN268</f>
        <v>1827.11523212637</v>
      </c>
      <c r="FM268" s="0" t="n">
        <f aca="false">BR268+CQ268+DP268+EO268</f>
        <v>2709.26372394018</v>
      </c>
      <c r="FN268" s="0" t="n">
        <f aca="false">BS268+CR268+DQ268+EP268</f>
        <v>2706.17913155599</v>
      </c>
      <c r="FO268" s="0" t="n">
        <f aca="false">BT268+CS268+DR268+EQ268</f>
        <v>2689.38939329382</v>
      </c>
      <c r="FP268" s="0" t="n">
        <f aca="false">BU268+CT268+DS268+ER268</f>
        <v>1074.96413435183</v>
      </c>
      <c r="FQ268" s="0" t="n">
        <f aca="false">BV268+CU268+DT268+ES268</f>
        <v>1062.9039553735</v>
      </c>
      <c r="FR268" s="0" t="n">
        <f aca="false">BW268+CV268+DU268+ET268</f>
        <v>1071.08904210157</v>
      </c>
      <c r="FS268" s="0" t="n">
        <f aca="false">BX268+CW268+DV268+EU268</f>
        <v>1068.29624541475</v>
      </c>
      <c r="FT268" s="0" t="n">
        <f aca="false">BY268+CX268+DW268+EV268</f>
        <v>1065.34162954152</v>
      </c>
      <c r="FU268" s="0" t="n">
        <f aca="false">AM268*'Dist Horaria'!$H$10</f>
        <v>0.603745459444181</v>
      </c>
      <c r="FV268" s="0" t="n">
        <f aca="false">AM268*'Dist Horaria'!$I$10</f>
        <v>0.565039118868003</v>
      </c>
      <c r="FW268" s="0" t="n">
        <f aca="false">AM268*'Dist Horaria'!$J$10</f>
        <v>0.562593012944613</v>
      </c>
      <c r="FX268" s="0" t="n">
        <f aca="false">AM268*'Dist Horaria'!$K$10</f>
        <v>0.54641303122617</v>
      </c>
      <c r="FY268" s="0" t="n">
        <f aca="false">AM268*'Dist Horaria'!$L$10</f>
        <v>0.546631697009788</v>
      </c>
      <c r="FZ268" s="0" t="n">
        <f aca="false">AM268*'Dist Horaria'!$M$10</f>
        <v>0.584918411137542</v>
      </c>
      <c r="GA268" s="0" t="n">
        <f aca="false">AM268*'Dist Horaria'!$N$10</f>
        <v>0.553356993956819</v>
      </c>
      <c r="GB268" s="0" t="n">
        <f aca="false">AM268*'Dist Horaria'!$O$10</f>
        <v>0.543912221025425</v>
      </c>
      <c r="GC268" s="0" t="n">
        <f aca="false">AM268*'Dist Horaria'!$P$10</f>
        <v>0.55235249328439</v>
      </c>
      <c r="GD268" s="0" t="n">
        <f aca="false">AM268*'Dist Horaria'!$Q$10</f>
        <v>0.499860372163138</v>
      </c>
      <c r="GE268" s="0" t="n">
        <f aca="false">AM268*'Dist Horaria'!$R$10</f>
        <v>0.609904722229534</v>
      </c>
      <c r="GF268" s="0" t="n">
        <f aca="false">AM268*'Dist Horaria'!$S$10</f>
        <v>0.52088232556216</v>
      </c>
      <c r="GG268" s="0" t="n">
        <f aca="false">AR268*'Dist Horaria'!$H$10</f>
        <v>0.6315351936723</v>
      </c>
      <c r="GH268" s="0" t="n">
        <f aca="false">AR268*'Dist Horaria'!$I$10</f>
        <v>0.591047243146549</v>
      </c>
      <c r="GI268" s="0" t="n">
        <f aca="false">AR268*'Dist Horaria'!$J$10</f>
        <v>0.588488545679088</v>
      </c>
      <c r="GJ268" s="0" t="n">
        <f aca="false">AR268*'Dist Horaria'!$K$10</f>
        <v>0.571563817338144</v>
      </c>
      <c r="GK268" s="0" t="n">
        <f aca="false">AR268*'Dist Horaria'!$L$10</f>
        <v>0.571792548065385</v>
      </c>
      <c r="GL268" s="0" t="n">
        <f aca="false">AR268*'Dist Horaria'!$M$10</f>
        <v>0.611841557202459</v>
      </c>
      <c r="GM268" s="0" t="n">
        <f aca="false">AR268*'Dist Horaria'!$N$10</f>
        <v>0.578827402975692</v>
      </c>
      <c r="GN268" s="0" t="n">
        <f aca="false">AR268*'Dist Horaria'!$O$10</f>
        <v>0.568947897616082</v>
      </c>
      <c r="GO268" s="0" t="n">
        <f aca="false">AR268*'Dist Horaria'!$P$10</f>
        <v>0.577776666250831</v>
      </c>
      <c r="GP268" s="0" t="n">
        <f aca="false">AR268*'Dist Horaria'!$Q$10</f>
        <v>0.522868390983471</v>
      </c>
      <c r="GQ268" s="0" t="n">
        <f aca="false">AR268*'Dist Horaria'!$R$10</f>
        <v>0.637977960495934</v>
      </c>
      <c r="GR268" s="0" t="n">
        <f aca="false">AR268*'Dist Horaria'!$S$10</f>
        <v>0.544857961593979</v>
      </c>
      <c r="GS268" s="0" t="n">
        <f aca="false">AW268*'Dist Horaria'!$H$10</f>
        <v>0.0366107358650609</v>
      </c>
      <c r="GT268" s="0" t="n">
        <f aca="false">AW268*'Dist Horaria'!$I$10</f>
        <v>0.0342636082983507</v>
      </c>
      <c r="GU268" s="0" t="n">
        <f aca="false">AW268*'Dist Horaria'!$J$10</f>
        <v>0.0341152780103819</v>
      </c>
      <c r="GV268" s="0" t="n">
        <f aca="false">AW268*'Dist Horaria'!$K$10</f>
        <v>0.0331341343384431</v>
      </c>
      <c r="GW268" s="0" t="n">
        <f aca="false">AW268*'Dist Horaria'!$L$10</f>
        <v>0.0331473940907469</v>
      </c>
      <c r="GX268" s="0" t="n">
        <f aca="false">AW268*'Dist Horaria'!$M$10</f>
        <v>0.0354690757798527</v>
      </c>
      <c r="GY268" s="0" t="n">
        <f aca="false">AW268*'Dist Horaria'!$N$10</f>
        <v>0.0335552117667068</v>
      </c>
      <c r="GZ268" s="0" t="n">
        <f aca="false">AW268*'Dist Horaria'!$O$10</f>
        <v>0.0329824868183236</v>
      </c>
      <c r="HA268" s="0" t="n">
        <f aca="false">AW268*'Dist Horaria'!$P$10</f>
        <v>0.0334942994928018</v>
      </c>
      <c r="HB268" s="0" t="n">
        <f aca="false">AW268*'Dist Horaria'!$Q$10</f>
        <v>0.0303112110715056</v>
      </c>
      <c r="HC268" s="0" t="n">
        <f aca="false">AW268*'Dist Horaria'!$R$10</f>
        <v>0.0369842295939672</v>
      </c>
      <c r="HD268" s="0" t="n">
        <f aca="false">AW268*'Dist Horaria'!$S$10</f>
        <v>0.0315859687880567</v>
      </c>
    </row>
    <row r="269" customFormat="false" ht="39.55" hidden="false" customHeight="false" outlineLevel="0" collapsed="false">
      <c r="A269" s="0" t="n">
        <v>4.662425</v>
      </c>
      <c r="B269" s="0" t="n">
        <v>-74.132838</v>
      </c>
      <c r="C269" s="0" t="n">
        <v>25</v>
      </c>
      <c r="D269" s="0" t="n">
        <v>31</v>
      </c>
      <c r="E269" s="0" t="n">
        <v>1899</v>
      </c>
      <c r="G269" s="0" t="s">
        <v>441</v>
      </c>
      <c r="I269" s="0" t="s">
        <v>1374</v>
      </c>
      <c r="J269" s="25" t="s">
        <v>1375</v>
      </c>
      <c r="K269" s="0" t="s">
        <v>862</v>
      </c>
      <c r="L269" s="0" t="s">
        <v>1376</v>
      </c>
      <c r="S269" s="0" t="n">
        <v>365</v>
      </c>
      <c r="V269" s="0" t="n">
        <v>111627.450588235</v>
      </c>
      <c r="W269" s="0" t="n">
        <f aca="false">V269*12</f>
        <v>1339529.40705882</v>
      </c>
      <c r="X269" s="0" t="n">
        <v>1</v>
      </c>
      <c r="Z269" s="0" t="n">
        <v>30000</v>
      </c>
      <c r="AB269" s="0" t="n">
        <v>0.005</v>
      </c>
      <c r="AC269" s="0" t="n">
        <v>0</v>
      </c>
      <c r="AD269" s="0" t="n">
        <v>2179.48479370826</v>
      </c>
      <c r="AE269" s="0" t="n">
        <f aca="false">AD269/2204.59</f>
        <v>0.988612301474769</v>
      </c>
      <c r="AF269" s="0" t="n">
        <f aca="false">AE269/S269</f>
        <v>0.00270852685335553</v>
      </c>
      <c r="AG269" s="0" t="n">
        <f aca="false">AE269*EXP(AB269*AC269)</f>
        <v>0.988612301474769</v>
      </c>
      <c r="AH269" s="0" t="n">
        <f aca="false">AG269/S269</f>
        <v>0.00270852685335553</v>
      </c>
      <c r="AI269" s="0" t="s">
        <v>90</v>
      </c>
      <c r="AJ269" s="0" t="n">
        <f aca="false">IF(AI269="A",'FE DISTRIBUCIÓN'!$C$2,'FE DISTRIBUCIÓN'!$C$3)</f>
        <v>4.994E-006</v>
      </c>
      <c r="AK269" s="0" t="n">
        <f aca="false">W269*AJ269</f>
        <v>6.68960985885176</v>
      </c>
      <c r="AL269" s="0" t="n">
        <f aca="false">AK269/365</f>
        <v>0.0183276982434295</v>
      </c>
      <c r="AM269" s="0" t="n">
        <f aca="false">AK269*EXP(AB269*AC269)</f>
        <v>6.68960985885176</v>
      </c>
      <c r="AN269" s="0" t="n">
        <f aca="false">AM269/365</f>
        <v>0.0183276982434295</v>
      </c>
      <c r="AO269" s="0" t="n">
        <v>5.223868284E-006</v>
      </c>
      <c r="AP269" s="0" t="n">
        <f aca="false">AO269*W269</f>
        <v>6.99752518501991</v>
      </c>
      <c r="AQ269" s="0" t="n">
        <f aca="false">AP269/365</f>
        <v>0.0191713018767669</v>
      </c>
      <c r="AR269" s="0" t="n">
        <f aca="false">AP269*EXP(AB269*AC269)</f>
        <v>6.99752518501991</v>
      </c>
      <c r="AS269" s="0" t="n">
        <f aca="false">AR269/365</f>
        <v>0.0191713018767669</v>
      </c>
      <c r="AT269" s="0" t="n">
        <v>3.02832944E-007</v>
      </c>
      <c r="AU269" s="0" t="n">
        <f aca="false">AT269*W269</f>
        <v>0.405653633914198</v>
      </c>
      <c r="AV269" s="0" t="n">
        <f aca="false">AU269/365</f>
        <v>0.00111137981894301</v>
      </c>
      <c r="AW269" s="0" t="n">
        <f aca="false">AU269*EXP(AB269*AC269)</f>
        <v>0.405653633914198</v>
      </c>
      <c r="AX269" s="0" t="n">
        <f aca="false">AW269/365</f>
        <v>0.00111137981894301</v>
      </c>
      <c r="AY269" s="0" t="n">
        <f aca="false">AW269+AR269+AM269+AG269</f>
        <v>15.0814009792606</v>
      </c>
      <c r="AZ269" s="0" t="n">
        <f aca="false">AH269+AN269+AS269+AX269</f>
        <v>0.0413189067924949</v>
      </c>
      <c r="BA269" s="0" t="n">
        <f aca="false">AH269*1000000</f>
        <v>2708.52685335553</v>
      </c>
      <c r="BB269" s="0" t="n">
        <f aca="false">BA269*'Dist Horaria'!$H$3</f>
        <v>94.3773762706656</v>
      </c>
      <c r="BC269" s="0" t="n">
        <f aca="false">BA269*'Dist Horaria'!$I$3</f>
        <v>91.8526930993363</v>
      </c>
      <c r="BD269" s="0" t="n">
        <f aca="false">BA269*'Dist Horaria'!$J$3</f>
        <v>89.4697024829834</v>
      </c>
      <c r="BE269" s="0" t="n">
        <f aca="false">BA269*'Dist Horaria'!$K$3</f>
        <v>87.4394875487353</v>
      </c>
      <c r="BF269" s="0" t="n">
        <f aca="false">BA269*'Dist Horaria'!$L$3</f>
        <v>85.9558852968473</v>
      </c>
      <c r="BG269" s="0" t="n">
        <f aca="false">BA269*'Dist Horaria'!$M$3</f>
        <v>85.0218612604238</v>
      </c>
      <c r="BH269" s="0" t="n">
        <f aca="false">BA269*'Dist Horaria'!$N$3</f>
        <v>88.8590858819569</v>
      </c>
      <c r="BI269" s="0" t="n">
        <f aca="false">BA269*'Dist Horaria'!$O$3</f>
        <v>88.8590858819569</v>
      </c>
      <c r="BJ269" s="0" t="n">
        <f aca="false">BA269*'Dist Horaria'!$P$3</f>
        <v>117.563569000474</v>
      </c>
      <c r="BK269" s="0" t="n">
        <f aca="false">BA269*'Dist Horaria'!$Q$3</f>
        <v>129.998177260139</v>
      </c>
      <c r="BL269" s="0" t="n">
        <f aca="false">BA269*'Dist Horaria'!$R$3</f>
        <v>139.041528721714</v>
      </c>
      <c r="BM269" s="0" t="n">
        <f aca="false">BA269*'Dist Horaria'!$S$3</f>
        <v>143.563204452502</v>
      </c>
      <c r="BN269" s="0" t="n">
        <f aca="false">BA269*'Dist Horaria'!$T$3</f>
        <v>144.693623385198</v>
      </c>
      <c r="BO269" s="0" t="n">
        <f aca="false">BA269*'Dist Horaria'!$U$3</f>
        <v>143.563204452502</v>
      </c>
      <c r="BP269" s="0" t="n">
        <f aca="false">BA269*'Dist Horaria'!$V$3</f>
        <v>141.302366587108</v>
      </c>
      <c r="BQ269" s="0" t="n">
        <f aca="false">BA269*'Dist Horaria'!$W$3</f>
        <v>137.911109789017</v>
      </c>
      <c r="BR269" s="0" t="n">
        <f aca="false">BA269*'Dist Horaria'!$X$3</f>
        <v>135.238394664224</v>
      </c>
      <c r="BS269" s="0" t="n">
        <f aca="false">BA269*'Dist Horaria'!$Y$3</f>
        <v>132.153802280031</v>
      </c>
      <c r="BT269" s="0" t="n">
        <f aca="false">BA269*'Dist Horaria'!$Z$3</f>
        <v>115.36406401786</v>
      </c>
      <c r="BU269" s="0" t="n">
        <f aca="false">BA269*'Dist Horaria'!$AA$3</f>
        <v>109.704635873347</v>
      </c>
      <c r="BV269" s="0" t="n">
        <f aca="false">BA269*'Dist Horaria'!$AB$3</f>
        <v>97.6444568950202</v>
      </c>
      <c r="BW269" s="0" t="n">
        <f aca="false">BA269*'Dist Horaria'!$AC$3</f>
        <v>105.829543623084</v>
      </c>
      <c r="BX269" s="0" t="n">
        <f aca="false">BA269*'Dist Horaria'!$AD$3</f>
        <v>103.036746936267</v>
      </c>
      <c r="BY269" s="0" t="n">
        <f aca="false">BA269*'Dist Horaria'!$AE$3</f>
        <v>100.08213106304</v>
      </c>
      <c r="BZ269" s="0" t="n">
        <f aca="false">AN269*1000000</f>
        <v>18327.6982434295</v>
      </c>
      <c r="CA269" s="0" t="n">
        <f aca="false">BZ269*'Dist Horaria'!$H$6</f>
        <v>458.192456085737</v>
      </c>
      <c r="CB269" s="0" t="n">
        <f aca="false">BZ269*'Dist Horaria'!$I$6</f>
        <v>458.192456085737</v>
      </c>
      <c r="CC269" s="0" t="n">
        <f aca="false">BZ269*'Dist Horaria'!$J$6</f>
        <v>458.192456085737</v>
      </c>
      <c r="CD269" s="0" t="n">
        <f aca="false">BZ269*'Dist Horaria'!$K$6</f>
        <v>458.192456085737</v>
      </c>
      <c r="CE269" s="0" t="n">
        <f aca="false">BZ269*'Dist Horaria'!$L$6</f>
        <v>458.192456085737</v>
      </c>
      <c r="CF269" s="0" t="n">
        <f aca="false">BZ269*'Dist Horaria'!$M$6</f>
        <v>1221.84654956197</v>
      </c>
      <c r="CG269" s="0" t="n">
        <f aca="false">BZ269*'Dist Horaria'!$N$6</f>
        <v>1221.84654956197</v>
      </c>
      <c r="CH269" s="0" t="n">
        <f aca="false">BZ269*'Dist Horaria'!$O$6</f>
        <v>1221.84654956197</v>
      </c>
      <c r="CI269" s="0" t="n">
        <f aca="false">BZ269*'Dist Horaria'!$P$6</f>
        <v>801.83679815004</v>
      </c>
      <c r="CJ269" s="0" t="n">
        <f aca="false">BZ269*'Dist Horaria'!$Q$6</f>
        <v>801.83679815004</v>
      </c>
      <c r="CK269" s="0" t="n">
        <f aca="false">BZ269*'Dist Horaria'!$R$6</f>
        <v>801.83679815004</v>
      </c>
      <c r="CL269" s="0" t="n">
        <f aca="false">BZ269*'Dist Horaria'!$S$6</f>
        <v>801.83679815004</v>
      </c>
      <c r="CM269" s="0" t="n">
        <f aca="false">BZ269*'Dist Horaria'!$T$6</f>
        <v>801.83679815004</v>
      </c>
      <c r="CN269" s="0" t="n">
        <f aca="false">BZ269*'Dist Horaria'!$U$6</f>
        <v>801.83679815004</v>
      </c>
      <c r="CO269" s="0" t="n">
        <f aca="false">BZ269*'Dist Horaria'!$V$6</f>
        <v>801.83679815004</v>
      </c>
      <c r="CP269" s="0" t="n">
        <f aca="false">BZ269*'Dist Horaria'!$W$6</f>
        <v>801.83679815004</v>
      </c>
      <c r="CQ269" s="0" t="n">
        <f aca="false">BZ269*'Dist Horaria'!$X$6</f>
        <v>1221.84654956197</v>
      </c>
      <c r="CR269" s="0" t="n">
        <f aca="false">BZ269*'Dist Horaria'!$Y$6</f>
        <v>1221.84654956197</v>
      </c>
      <c r="CS269" s="0" t="n">
        <f aca="false">BZ269*'Dist Horaria'!$Z$6</f>
        <v>1221.84654956197</v>
      </c>
      <c r="CT269" s="0" t="n">
        <f aca="false">BZ269*'Dist Horaria'!$AA$6</f>
        <v>458.192456085737</v>
      </c>
      <c r="CU269" s="0" t="n">
        <f aca="false">BZ269*'Dist Horaria'!$AB$6</f>
        <v>458.192456085737</v>
      </c>
      <c r="CV269" s="0" t="n">
        <f aca="false">BZ269*'Dist Horaria'!$AC$6</f>
        <v>458.192456085737</v>
      </c>
      <c r="CW269" s="0" t="n">
        <f aca="false">BZ269*'Dist Horaria'!$AD$6</f>
        <v>458.192456085737</v>
      </c>
      <c r="CX269" s="0" t="n">
        <f aca="false">BZ269*'Dist Horaria'!$AE$6</f>
        <v>458.192456085737</v>
      </c>
      <c r="CY269" s="0" t="n">
        <f aca="false">AS269*1000000</f>
        <v>19171.3018767669</v>
      </c>
      <c r="CZ269" s="0" t="n">
        <f aca="false">CY269*'Dist Horaria'!$H$6</f>
        <v>479.282546919172</v>
      </c>
      <c r="DA269" s="0" t="n">
        <f aca="false">CY269*'Dist Horaria'!$I$6</f>
        <v>479.282546919172</v>
      </c>
      <c r="DB269" s="0" t="n">
        <f aca="false">CY269*'Dist Horaria'!$J$6</f>
        <v>479.282546919172</v>
      </c>
      <c r="DC269" s="0" t="n">
        <f aca="false">CY269*'Dist Horaria'!$K$6</f>
        <v>479.282546919172</v>
      </c>
      <c r="DD269" s="0" t="n">
        <f aca="false">CY269*'Dist Horaria'!$L$6</f>
        <v>479.282546919172</v>
      </c>
      <c r="DE269" s="0" t="n">
        <f aca="false">CY269*'Dist Horaria'!$M$6</f>
        <v>1278.08679178446</v>
      </c>
      <c r="DF269" s="0" t="n">
        <f aca="false">CY269*'Dist Horaria'!$N$6</f>
        <v>1278.08679178446</v>
      </c>
      <c r="DG269" s="0" t="n">
        <f aca="false">CY269*'Dist Horaria'!$O$6</f>
        <v>1278.08679178446</v>
      </c>
      <c r="DH269" s="0" t="n">
        <f aca="false">CY269*'Dist Horaria'!$P$6</f>
        <v>838.744457108551</v>
      </c>
      <c r="DI269" s="0" t="n">
        <f aca="false">CY269*'Dist Horaria'!$Q$6</f>
        <v>838.744457108551</v>
      </c>
      <c r="DJ269" s="0" t="n">
        <f aca="false">CY269*'Dist Horaria'!$R$6</f>
        <v>838.744457108551</v>
      </c>
      <c r="DK269" s="0" t="n">
        <f aca="false">CY269*'Dist Horaria'!$S$6</f>
        <v>838.744457108551</v>
      </c>
      <c r="DL269" s="0" t="n">
        <f aca="false">CY269*'Dist Horaria'!$T$6</f>
        <v>838.744457108551</v>
      </c>
      <c r="DM269" s="0" t="n">
        <f aca="false">CY269*'Dist Horaria'!$U$6</f>
        <v>838.744457108551</v>
      </c>
      <c r="DN269" s="0" t="n">
        <f aca="false">CY269*'Dist Horaria'!$V$6</f>
        <v>838.744457108551</v>
      </c>
      <c r="DO269" s="0" t="n">
        <f aca="false">CY269*'Dist Horaria'!$W$6</f>
        <v>838.744457108551</v>
      </c>
      <c r="DP269" s="0" t="n">
        <f aca="false">CY269*'Dist Horaria'!$X$6</f>
        <v>1278.08679178446</v>
      </c>
      <c r="DQ269" s="0" t="n">
        <f aca="false">CY269*'Dist Horaria'!$Y$6</f>
        <v>1278.08679178446</v>
      </c>
      <c r="DR269" s="0" t="n">
        <f aca="false">CY269*'Dist Horaria'!$Z$6</f>
        <v>1278.08679178446</v>
      </c>
      <c r="DS269" s="0" t="n">
        <f aca="false">CY269*'Dist Horaria'!$AA$6</f>
        <v>479.282546919172</v>
      </c>
      <c r="DT269" s="0" t="n">
        <f aca="false">CY269*'Dist Horaria'!$AB$6</f>
        <v>479.282546919172</v>
      </c>
      <c r="DU269" s="0" t="n">
        <f aca="false">CY269*'Dist Horaria'!$AC$6</f>
        <v>479.282546919172</v>
      </c>
      <c r="DV269" s="0" t="n">
        <f aca="false">CY269*'Dist Horaria'!$AD$6</f>
        <v>479.282546919172</v>
      </c>
      <c r="DW269" s="0" t="n">
        <f aca="false">CY269*'Dist Horaria'!$AE$6</f>
        <v>479.282546919172</v>
      </c>
      <c r="DX269" s="0" t="n">
        <f aca="false">AX269*1000000</f>
        <v>1111.37981894301</v>
      </c>
      <c r="DY269" s="0" t="n">
        <f aca="false">DX269*'Dist Horaria'!$H$6</f>
        <v>27.7844954735752</v>
      </c>
      <c r="DZ269" s="0" t="n">
        <f aca="false">DX269*'Dist Horaria'!$I$6</f>
        <v>27.7844954735752</v>
      </c>
      <c r="EA269" s="0" t="n">
        <f aca="false">DX269*'Dist Horaria'!$J$6</f>
        <v>27.7844954735752</v>
      </c>
      <c r="EB269" s="0" t="n">
        <f aca="false">DX269*'Dist Horaria'!$K$6</f>
        <v>27.7844954735752</v>
      </c>
      <c r="EC269" s="0" t="n">
        <f aca="false">DX269*'Dist Horaria'!$L$6</f>
        <v>27.7844954735752</v>
      </c>
      <c r="ED269" s="0" t="n">
        <f aca="false">DX269*'Dist Horaria'!$M$6</f>
        <v>74.0919879295339</v>
      </c>
      <c r="EE269" s="0" t="n">
        <f aca="false">DX269*'Dist Horaria'!$N$6</f>
        <v>74.0919879295339</v>
      </c>
      <c r="EF269" s="0" t="n">
        <f aca="false">DX269*'Dist Horaria'!$O$6</f>
        <v>74.0919879295339</v>
      </c>
      <c r="EG269" s="0" t="n">
        <f aca="false">DX269*'Dist Horaria'!$P$6</f>
        <v>48.6228670787566</v>
      </c>
      <c r="EH269" s="0" t="n">
        <f aca="false">DX269*'Dist Horaria'!$Q$6</f>
        <v>48.6228670787566</v>
      </c>
      <c r="EI269" s="0" t="n">
        <f aca="false">DX269*'Dist Horaria'!$R$6</f>
        <v>48.6228670787566</v>
      </c>
      <c r="EJ269" s="0" t="n">
        <f aca="false">DX269*'Dist Horaria'!$S$6</f>
        <v>48.6228670787566</v>
      </c>
      <c r="EK269" s="0" t="n">
        <f aca="false">DX269*'Dist Horaria'!$T$6</f>
        <v>48.6228670787566</v>
      </c>
      <c r="EL269" s="0" t="n">
        <f aca="false">DX269*'Dist Horaria'!$U$6</f>
        <v>48.6228670787566</v>
      </c>
      <c r="EM269" s="0" t="n">
        <f aca="false">DX269*'Dist Horaria'!$V$6</f>
        <v>48.6228670787566</v>
      </c>
      <c r="EN269" s="0" t="n">
        <f aca="false">DX269*'Dist Horaria'!$W$6</f>
        <v>48.6228670787566</v>
      </c>
      <c r="EO269" s="0" t="n">
        <f aca="false">DX269*'Dist Horaria'!$X$6</f>
        <v>74.0919879295339</v>
      </c>
      <c r="EP269" s="0" t="n">
        <f aca="false">DX269*'Dist Horaria'!$Y$6</f>
        <v>74.0919879295339</v>
      </c>
      <c r="EQ269" s="0" t="n">
        <f aca="false">DX269*'Dist Horaria'!$Z$6</f>
        <v>74.0919879295339</v>
      </c>
      <c r="ER269" s="0" t="n">
        <f aca="false">DX269*'Dist Horaria'!$AA$6</f>
        <v>27.7844954735752</v>
      </c>
      <c r="ES269" s="0" t="n">
        <f aca="false">DX269*'Dist Horaria'!$AB$6</f>
        <v>27.7844954735752</v>
      </c>
      <c r="ET269" s="0" t="n">
        <f aca="false">DX269*'Dist Horaria'!$AC$6</f>
        <v>27.7844954735752</v>
      </c>
      <c r="EU269" s="0" t="n">
        <f aca="false">DX269*'Dist Horaria'!$AD$6</f>
        <v>27.7844954735752</v>
      </c>
      <c r="EV269" s="0" t="n">
        <f aca="false">DX269*'Dist Horaria'!$AE$6</f>
        <v>27.7844954735752</v>
      </c>
      <c r="EW269" s="0" t="n">
        <f aca="false">BB269+CA269+CZ269+DY269</f>
        <v>1059.63687474915</v>
      </c>
      <c r="EX269" s="0" t="n">
        <f aca="false">BC269+CB269+DA269+DZ269</f>
        <v>1057.11219157782</v>
      </c>
      <c r="EY269" s="0" t="n">
        <f aca="false">BD269+CC269+DB269+EA269</f>
        <v>1054.72920096147</v>
      </c>
      <c r="EZ269" s="0" t="n">
        <f aca="false">BE269+CD269+DC269+EB269</f>
        <v>1052.69898602722</v>
      </c>
      <c r="FA269" s="0" t="n">
        <f aca="false">BF269+CE269+DD269+EC269</f>
        <v>1051.21538377533</v>
      </c>
      <c r="FB269" s="0" t="n">
        <f aca="false">BG269+CF269+DE269+ED269</f>
        <v>2659.04719053638</v>
      </c>
      <c r="FC269" s="0" t="n">
        <f aca="false">BH269+CG269+DF269+EE269</f>
        <v>2662.88441515792</v>
      </c>
      <c r="FD269" s="0" t="n">
        <f aca="false">BI269+CH269+DG269+EF269</f>
        <v>2662.88441515792</v>
      </c>
      <c r="FE269" s="0" t="n">
        <f aca="false">BJ269+CI269+DH269+EG269</f>
        <v>1806.76769133782</v>
      </c>
      <c r="FF269" s="0" t="n">
        <f aca="false">BK269+CJ269+DI269+EH269</f>
        <v>1819.20229959749</v>
      </c>
      <c r="FG269" s="0" t="n">
        <f aca="false">BL269+CK269+DJ269+EI269</f>
        <v>1828.24565105906</v>
      </c>
      <c r="FH269" s="0" t="n">
        <f aca="false">BM269+CL269+DK269+EJ269</f>
        <v>1832.76732678985</v>
      </c>
      <c r="FI269" s="0" t="n">
        <f aca="false">BN269+CM269+DL269+EK269</f>
        <v>1833.89774572255</v>
      </c>
      <c r="FJ269" s="0" t="n">
        <f aca="false">BO269+CN269+DM269+EL269</f>
        <v>1832.76732678985</v>
      </c>
      <c r="FK269" s="0" t="n">
        <f aca="false">BP269+CO269+DN269+EM269</f>
        <v>1830.50648892446</v>
      </c>
      <c r="FL269" s="0" t="n">
        <f aca="false">BQ269+CP269+DO269+EN269</f>
        <v>1827.11523212637</v>
      </c>
      <c r="FM269" s="0" t="n">
        <f aca="false">BR269+CQ269+DP269+EO269</f>
        <v>2709.26372394018</v>
      </c>
      <c r="FN269" s="0" t="n">
        <f aca="false">BS269+CR269+DQ269+EP269</f>
        <v>2706.17913155599</v>
      </c>
      <c r="FO269" s="0" t="n">
        <f aca="false">BT269+CS269+DR269+EQ269</f>
        <v>2689.38939329382</v>
      </c>
      <c r="FP269" s="0" t="n">
        <f aca="false">BU269+CT269+DS269+ER269</f>
        <v>1074.96413435183</v>
      </c>
      <c r="FQ269" s="0" t="n">
        <f aca="false">BV269+CU269+DT269+ES269</f>
        <v>1062.9039553735</v>
      </c>
      <c r="FR269" s="0" t="n">
        <f aca="false">BW269+CV269+DU269+ET269</f>
        <v>1071.08904210157</v>
      </c>
      <c r="FS269" s="0" t="n">
        <f aca="false">BX269+CW269+DV269+EU269</f>
        <v>1068.29624541475</v>
      </c>
      <c r="FT269" s="0" t="n">
        <f aca="false">BY269+CX269+DW269+EV269</f>
        <v>1065.34162954152</v>
      </c>
      <c r="FU269" s="0" t="n">
        <f aca="false">AM269*'Dist Horaria'!$H$10</f>
        <v>0.603745459444181</v>
      </c>
      <c r="FV269" s="0" t="n">
        <f aca="false">AM269*'Dist Horaria'!$I$10</f>
        <v>0.565039118868003</v>
      </c>
      <c r="FW269" s="0" t="n">
        <f aca="false">AM269*'Dist Horaria'!$J$10</f>
        <v>0.562593012944613</v>
      </c>
      <c r="FX269" s="0" t="n">
        <f aca="false">AM269*'Dist Horaria'!$K$10</f>
        <v>0.54641303122617</v>
      </c>
      <c r="FY269" s="0" t="n">
        <f aca="false">AM269*'Dist Horaria'!$L$10</f>
        <v>0.546631697009788</v>
      </c>
      <c r="FZ269" s="0" t="n">
        <f aca="false">AM269*'Dist Horaria'!$M$10</f>
        <v>0.584918411137542</v>
      </c>
      <c r="GA269" s="0" t="n">
        <f aca="false">AM269*'Dist Horaria'!$N$10</f>
        <v>0.553356993956819</v>
      </c>
      <c r="GB269" s="0" t="n">
        <f aca="false">AM269*'Dist Horaria'!$O$10</f>
        <v>0.543912221025425</v>
      </c>
      <c r="GC269" s="0" t="n">
        <f aca="false">AM269*'Dist Horaria'!$P$10</f>
        <v>0.55235249328439</v>
      </c>
      <c r="GD269" s="0" t="n">
        <f aca="false">AM269*'Dist Horaria'!$Q$10</f>
        <v>0.499860372163138</v>
      </c>
      <c r="GE269" s="0" t="n">
        <f aca="false">AM269*'Dist Horaria'!$R$10</f>
        <v>0.609904722229534</v>
      </c>
      <c r="GF269" s="0" t="n">
        <f aca="false">AM269*'Dist Horaria'!$S$10</f>
        <v>0.52088232556216</v>
      </c>
      <c r="GG269" s="0" t="n">
        <f aca="false">AR269*'Dist Horaria'!$H$10</f>
        <v>0.6315351936723</v>
      </c>
      <c r="GH269" s="0" t="n">
        <f aca="false">AR269*'Dist Horaria'!$I$10</f>
        <v>0.591047243146549</v>
      </c>
      <c r="GI269" s="0" t="n">
        <f aca="false">AR269*'Dist Horaria'!$J$10</f>
        <v>0.588488545679088</v>
      </c>
      <c r="GJ269" s="0" t="n">
        <f aca="false">AR269*'Dist Horaria'!$K$10</f>
        <v>0.571563817338144</v>
      </c>
      <c r="GK269" s="0" t="n">
        <f aca="false">AR269*'Dist Horaria'!$L$10</f>
        <v>0.571792548065385</v>
      </c>
      <c r="GL269" s="0" t="n">
        <f aca="false">AR269*'Dist Horaria'!$M$10</f>
        <v>0.611841557202459</v>
      </c>
      <c r="GM269" s="0" t="n">
        <f aca="false">AR269*'Dist Horaria'!$N$10</f>
        <v>0.578827402975692</v>
      </c>
      <c r="GN269" s="0" t="n">
        <f aca="false">AR269*'Dist Horaria'!$O$10</f>
        <v>0.568947897616082</v>
      </c>
      <c r="GO269" s="0" t="n">
        <f aca="false">AR269*'Dist Horaria'!$P$10</f>
        <v>0.577776666250831</v>
      </c>
      <c r="GP269" s="0" t="n">
        <f aca="false">AR269*'Dist Horaria'!$Q$10</f>
        <v>0.522868390983471</v>
      </c>
      <c r="GQ269" s="0" t="n">
        <f aca="false">AR269*'Dist Horaria'!$R$10</f>
        <v>0.637977960495934</v>
      </c>
      <c r="GR269" s="0" t="n">
        <f aca="false">AR269*'Dist Horaria'!$S$10</f>
        <v>0.544857961593979</v>
      </c>
      <c r="GS269" s="0" t="n">
        <f aca="false">AW269*'Dist Horaria'!$H$10</f>
        <v>0.0366107358650609</v>
      </c>
      <c r="GT269" s="0" t="n">
        <f aca="false">AW269*'Dist Horaria'!$I$10</f>
        <v>0.0342636082983507</v>
      </c>
      <c r="GU269" s="0" t="n">
        <f aca="false">AW269*'Dist Horaria'!$J$10</f>
        <v>0.0341152780103819</v>
      </c>
      <c r="GV269" s="0" t="n">
        <f aca="false">AW269*'Dist Horaria'!$K$10</f>
        <v>0.0331341343384431</v>
      </c>
      <c r="GW269" s="0" t="n">
        <f aca="false">AW269*'Dist Horaria'!$L$10</f>
        <v>0.0331473940907469</v>
      </c>
      <c r="GX269" s="0" t="n">
        <f aca="false">AW269*'Dist Horaria'!$M$10</f>
        <v>0.0354690757798527</v>
      </c>
      <c r="GY269" s="0" t="n">
        <f aca="false">AW269*'Dist Horaria'!$N$10</f>
        <v>0.0335552117667068</v>
      </c>
      <c r="GZ269" s="0" t="n">
        <f aca="false">AW269*'Dist Horaria'!$O$10</f>
        <v>0.0329824868183236</v>
      </c>
      <c r="HA269" s="0" t="n">
        <f aca="false">AW269*'Dist Horaria'!$P$10</f>
        <v>0.0334942994928018</v>
      </c>
      <c r="HB269" s="0" t="n">
        <f aca="false">AW269*'Dist Horaria'!$Q$10</f>
        <v>0.0303112110715056</v>
      </c>
      <c r="HC269" s="0" t="n">
        <f aca="false">AW269*'Dist Horaria'!$R$10</f>
        <v>0.0369842295939672</v>
      </c>
      <c r="HD269" s="0" t="n">
        <f aca="false">AW269*'Dist Horaria'!$S$10</f>
        <v>0.0315859687880567</v>
      </c>
    </row>
    <row r="270" customFormat="false" ht="26.85" hidden="false" customHeight="false" outlineLevel="0" collapsed="false">
      <c r="A270" s="0" t="n">
        <v>4.685358</v>
      </c>
      <c r="B270" s="0" t="n">
        <v>-74.149289</v>
      </c>
      <c r="C270" s="0" t="n">
        <v>24</v>
      </c>
      <c r="D270" s="0" t="n">
        <v>33</v>
      </c>
      <c r="E270" s="0" t="n">
        <v>1925</v>
      </c>
      <c r="G270" s="0" t="s">
        <v>441</v>
      </c>
      <c r="I270" s="0" t="s">
        <v>1377</v>
      </c>
      <c r="J270" s="25" t="s">
        <v>1378</v>
      </c>
      <c r="K270" s="0" t="n">
        <v>8600025666</v>
      </c>
      <c r="L270" s="0" t="s">
        <v>1379</v>
      </c>
      <c r="S270" s="0" t="n">
        <v>365</v>
      </c>
      <c r="V270" s="0" t="n">
        <v>111627.450588235</v>
      </c>
      <c r="W270" s="0" t="n">
        <f aca="false">V270*12</f>
        <v>1339529.40705882</v>
      </c>
      <c r="X270" s="0" t="n">
        <v>1</v>
      </c>
      <c r="Z270" s="0" t="n">
        <v>30000</v>
      </c>
      <c r="AB270" s="0" t="n">
        <v>0.005</v>
      </c>
      <c r="AC270" s="0" t="n">
        <v>0</v>
      </c>
      <c r="AD270" s="0" t="n">
        <v>2179.48479370826</v>
      </c>
      <c r="AE270" s="0" t="n">
        <f aca="false">AD270/2204.59</f>
        <v>0.988612301474769</v>
      </c>
      <c r="AF270" s="0" t="n">
        <f aca="false">AE270/S270</f>
        <v>0.00270852685335553</v>
      </c>
      <c r="AG270" s="0" t="n">
        <f aca="false">AE270*EXP(AB270*AC270)</f>
        <v>0.988612301474769</v>
      </c>
      <c r="AH270" s="0" t="n">
        <f aca="false">AG270/S270</f>
        <v>0.00270852685335553</v>
      </c>
      <c r="AI270" s="0" t="s">
        <v>90</v>
      </c>
      <c r="AJ270" s="0" t="n">
        <f aca="false">IF(AI270="A",'FE DISTRIBUCIÓN'!$C$2,'FE DISTRIBUCIÓN'!$C$3)</f>
        <v>4.994E-006</v>
      </c>
      <c r="AK270" s="0" t="n">
        <f aca="false">W270*AJ270</f>
        <v>6.68960985885176</v>
      </c>
      <c r="AL270" s="0" t="n">
        <f aca="false">AK270/365</f>
        <v>0.0183276982434295</v>
      </c>
      <c r="AM270" s="0" t="n">
        <f aca="false">AK270*EXP(AB270*AC270)</f>
        <v>6.68960985885176</v>
      </c>
      <c r="AN270" s="0" t="n">
        <f aca="false">AM270/365</f>
        <v>0.0183276982434295</v>
      </c>
      <c r="AO270" s="0" t="n">
        <v>5.223868284E-006</v>
      </c>
      <c r="AP270" s="0" t="n">
        <f aca="false">AO270*W270</f>
        <v>6.99752518501991</v>
      </c>
      <c r="AQ270" s="0" t="n">
        <f aca="false">AP270/365</f>
        <v>0.0191713018767669</v>
      </c>
      <c r="AR270" s="0" t="n">
        <f aca="false">AP270*EXP(AB270*AC270)</f>
        <v>6.99752518501991</v>
      </c>
      <c r="AS270" s="0" t="n">
        <f aca="false">AR270/365</f>
        <v>0.0191713018767669</v>
      </c>
      <c r="AT270" s="0" t="n">
        <v>3.02832944E-007</v>
      </c>
      <c r="AU270" s="0" t="n">
        <f aca="false">AT270*W270</f>
        <v>0.405653633914198</v>
      </c>
      <c r="AV270" s="0" t="n">
        <f aca="false">AU270/365</f>
        <v>0.00111137981894301</v>
      </c>
      <c r="AW270" s="0" t="n">
        <f aca="false">AU270*EXP(AB270*AC270)</f>
        <v>0.405653633914198</v>
      </c>
      <c r="AX270" s="0" t="n">
        <f aca="false">AW270/365</f>
        <v>0.00111137981894301</v>
      </c>
      <c r="AY270" s="0" t="n">
        <f aca="false">AW270+AR270+AM270+AG270</f>
        <v>15.0814009792606</v>
      </c>
      <c r="AZ270" s="0" t="n">
        <f aca="false">AH270+AN270+AS270+AX270</f>
        <v>0.0413189067924949</v>
      </c>
      <c r="BA270" s="0" t="n">
        <f aca="false">AH270*1000000</f>
        <v>2708.52685335553</v>
      </c>
      <c r="BB270" s="0" t="n">
        <f aca="false">BA270*'Dist Horaria'!$H$3</f>
        <v>94.3773762706656</v>
      </c>
      <c r="BC270" s="0" t="n">
        <f aca="false">BA270*'Dist Horaria'!$I$3</f>
        <v>91.8526930993363</v>
      </c>
      <c r="BD270" s="0" t="n">
        <f aca="false">BA270*'Dist Horaria'!$J$3</f>
        <v>89.4697024829834</v>
      </c>
      <c r="BE270" s="0" t="n">
        <f aca="false">BA270*'Dist Horaria'!$K$3</f>
        <v>87.4394875487353</v>
      </c>
      <c r="BF270" s="0" t="n">
        <f aca="false">BA270*'Dist Horaria'!$L$3</f>
        <v>85.9558852968473</v>
      </c>
      <c r="BG270" s="0" t="n">
        <f aca="false">BA270*'Dist Horaria'!$M$3</f>
        <v>85.0218612604238</v>
      </c>
      <c r="BH270" s="0" t="n">
        <f aca="false">BA270*'Dist Horaria'!$N$3</f>
        <v>88.8590858819569</v>
      </c>
      <c r="BI270" s="0" t="n">
        <f aca="false">BA270*'Dist Horaria'!$O$3</f>
        <v>88.8590858819569</v>
      </c>
      <c r="BJ270" s="0" t="n">
        <f aca="false">BA270*'Dist Horaria'!$P$3</f>
        <v>117.563569000474</v>
      </c>
      <c r="BK270" s="0" t="n">
        <f aca="false">BA270*'Dist Horaria'!$Q$3</f>
        <v>129.998177260139</v>
      </c>
      <c r="BL270" s="0" t="n">
        <f aca="false">BA270*'Dist Horaria'!$R$3</f>
        <v>139.041528721714</v>
      </c>
      <c r="BM270" s="0" t="n">
        <f aca="false">BA270*'Dist Horaria'!$S$3</f>
        <v>143.563204452502</v>
      </c>
      <c r="BN270" s="0" t="n">
        <f aca="false">BA270*'Dist Horaria'!$T$3</f>
        <v>144.693623385198</v>
      </c>
      <c r="BO270" s="0" t="n">
        <f aca="false">BA270*'Dist Horaria'!$U$3</f>
        <v>143.563204452502</v>
      </c>
      <c r="BP270" s="0" t="n">
        <f aca="false">BA270*'Dist Horaria'!$V$3</f>
        <v>141.302366587108</v>
      </c>
      <c r="BQ270" s="0" t="n">
        <f aca="false">BA270*'Dist Horaria'!$W$3</f>
        <v>137.911109789017</v>
      </c>
      <c r="BR270" s="0" t="n">
        <f aca="false">BA270*'Dist Horaria'!$X$3</f>
        <v>135.238394664224</v>
      </c>
      <c r="BS270" s="0" t="n">
        <f aca="false">BA270*'Dist Horaria'!$Y$3</f>
        <v>132.153802280031</v>
      </c>
      <c r="BT270" s="0" t="n">
        <f aca="false">BA270*'Dist Horaria'!$Z$3</f>
        <v>115.36406401786</v>
      </c>
      <c r="BU270" s="0" t="n">
        <f aca="false">BA270*'Dist Horaria'!$AA$3</f>
        <v>109.704635873347</v>
      </c>
      <c r="BV270" s="0" t="n">
        <f aca="false">BA270*'Dist Horaria'!$AB$3</f>
        <v>97.6444568950202</v>
      </c>
      <c r="BW270" s="0" t="n">
        <f aca="false">BA270*'Dist Horaria'!$AC$3</f>
        <v>105.829543623084</v>
      </c>
      <c r="BX270" s="0" t="n">
        <f aca="false">BA270*'Dist Horaria'!$AD$3</f>
        <v>103.036746936267</v>
      </c>
      <c r="BY270" s="0" t="n">
        <f aca="false">BA270*'Dist Horaria'!$AE$3</f>
        <v>100.08213106304</v>
      </c>
      <c r="BZ270" s="0" t="n">
        <f aca="false">AN270*1000000</f>
        <v>18327.6982434295</v>
      </c>
      <c r="CA270" s="0" t="n">
        <f aca="false">BZ270*'Dist Horaria'!$H$6</f>
        <v>458.192456085737</v>
      </c>
      <c r="CB270" s="0" t="n">
        <f aca="false">BZ270*'Dist Horaria'!$I$6</f>
        <v>458.192456085737</v>
      </c>
      <c r="CC270" s="0" t="n">
        <f aca="false">BZ270*'Dist Horaria'!$J$6</f>
        <v>458.192456085737</v>
      </c>
      <c r="CD270" s="0" t="n">
        <f aca="false">BZ270*'Dist Horaria'!$K$6</f>
        <v>458.192456085737</v>
      </c>
      <c r="CE270" s="0" t="n">
        <f aca="false">BZ270*'Dist Horaria'!$L$6</f>
        <v>458.192456085737</v>
      </c>
      <c r="CF270" s="0" t="n">
        <f aca="false">BZ270*'Dist Horaria'!$M$6</f>
        <v>1221.84654956197</v>
      </c>
      <c r="CG270" s="0" t="n">
        <f aca="false">BZ270*'Dist Horaria'!$N$6</f>
        <v>1221.84654956197</v>
      </c>
      <c r="CH270" s="0" t="n">
        <f aca="false">BZ270*'Dist Horaria'!$O$6</f>
        <v>1221.84654956197</v>
      </c>
      <c r="CI270" s="0" t="n">
        <f aca="false">BZ270*'Dist Horaria'!$P$6</f>
        <v>801.83679815004</v>
      </c>
      <c r="CJ270" s="0" t="n">
        <f aca="false">BZ270*'Dist Horaria'!$Q$6</f>
        <v>801.83679815004</v>
      </c>
      <c r="CK270" s="0" t="n">
        <f aca="false">BZ270*'Dist Horaria'!$R$6</f>
        <v>801.83679815004</v>
      </c>
      <c r="CL270" s="0" t="n">
        <f aca="false">BZ270*'Dist Horaria'!$S$6</f>
        <v>801.83679815004</v>
      </c>
      <c r="CM270" s="0" t="n">
        <f aca="false">BZ270*'Dist Horaria'!$T$6</f>
        <v>801.83679815004</v>
      </c>
      <c r="CN270" s="0" t="n">
        <f aca="false">BZ270*'Dist Horaria'!$U$6</f>
        <v>801.83679815004</v>
      </c>
      <c r="CO270" s="0" t="n">
        <f aca="false">BZ270*'Dist Horaria'!$V$6</f>
        <v>801.83679815004</v>
      </c>
      <c r="CP270" s="0" t="n">
        <f aca="false">BZ270*'Dist Horaria'!$W$6</f>
        <v>801.83679815004</v>
      </c>
      <c r="CQ270" s="0" t="n">
        <f aca="false">BZ270*'Dist Horaria'!$X$6</f>
        <v>1221.84654956197</v>
      </c>
      <c r="CR270" s="0" t="n">
        <f aca="false">BZ270*'Dist Horaria'!$Y$6</f>
        <v>1221.84654956197</v>
      </c>
      <c r="CS270" s="0" t="n">
        <f aca="false">BZ270*'Dist Horaria'!$Z$6</f>
        <v>1221.84654956197</v>
      </c>
      <c r="CT270" s="0" t="n">
        <f aca="false">BZ270*'Dist Horaria'!$AA$6</f>
        <v>458.192456085737</v>
      </c>
      <c r="CU270" s="0" t="n">
        <f aca="false">BZ270*'Dist Horaria'!$AB$6</f>
        <v>458.192456085737</v>
      </c>
      <c r="CV270" s="0" t="n">
        <f aca="false">BZ270*'Dist Horaria'!$AC$6</f>
        <v>458.192456085737</v>
      </c>
      <c r="CW270" s="0" t="n">
        <f aca="false">BZ270*'Dist Horaria'!$AD$6</f>
        <v>458.192456085737</v>
      </c>
      <c r="CX270" s="0" t="n">
        <f aca="false">BZ270*'Dist Horaria'!$AE$6</f>
        <v>458.192456085737</v>
      </c>
      <c r="CY270" s="0" t="n">
        <f aca="false">AS270*1000000</f>
        <v>19171.3018767669</v>
      </c>
      <c r="CZ270" s="0" t="n">
        <f aca="false">CY270*'Dist Horaria'!$H$6</f>
        <v>479.282546919172</v>
      </c>
      <c r="DA270" s="0" t="n">
        <f aca="false">CY270*'Dist Horaria'!$I$6</f>
        <v>479.282546919172</v>
      </c>
      <c r="DB270" s="0" t="n">
        <f aca="false">CY270*'Dist Horaria'!$J$6</f>
        <v>479.282546919172</v>
      </c>
      <c r="DC270" s="0" t="n">
        <f aca="false">CY270*'Dist Horaria'!$K$6</f>
        <v>479.282546919172</v>
      </c>
      <c r="DD270" s="0" t="n">
        <f aca="false">CY270*'Dist Horaria'!$L$6</f>
        <v>479.282546919172</v>
      </c>
      <c r="DE270" s="0" t="n">
        <f aca="false">CY270*'Dist Horaria'!$M$6</f>
        <v>1278.08679178446</v>
      </c>
      <c r="DF270" s="0" t="n">
        <f aca="false">CY270*'Dist Horaria'!$N$6</f>
        <v>1278.08679178446</v>
      </c>
      <c r="DG270" s="0" t="n">
        <f aca="false">CY270*'Dist Horaria'!$O$6</f>
        <v>1278.08679178446</v>
      </c>
      <c r="DH270" s="0" t="n">
        <f aca="false">CY270*'Dist Horaria'!$P$6</f>
        <v>838.744457108551</v>
      </c>
      <c r="DI270" s="0" t="n">
        <f aca="false">CY270*'Dist Horaria'!$Q$6</f>
        <v>838.744457108551</v>
      </c>
      <c r="DJ270" s="0" t="n">
        <f aca="false">CY270*'Dist Horaria'!$R$6</f>
        <v>838.744457108551</v>
      </c>
      <c r="DK270" s="0" t="n">
        <f aca="false">CY270*'Dist Horaria'!$S$6</f>
        <v>838.744457108551</v>
      </c>
      <c r="DL270" s="0" t="n">
        <f aca="false">CY270*'Dist Horaria'!$T$6</f>
        <v>838.744457108551</v>
      </c>
      <c r="DM270" s="0" t="n">
        <f aca="false">CY270*'Dist Horaria'!$U$6</f>
        <v>838.744457108551</v>
      </c>
      <c r="DN270" s="0" t="n">
        <f aca="false">CY270*'Dist Horaria'!$V$6</f>
        <v>838.744457108551</v>
      </c>
      <c r="DO270" s="0" t="n">
        <f aca="false">CY270*'Dist Horaria'!$W$6</f>
        <v>838.744457108551</v>
      </c>
      <c r="DP270" s="0" t="n">
        <f aca="false">CY270*'Dist Horaria'!$X$6</f>
        <v>1278.08679178446</v>
      </c>
      <c r="DQ270" s="0" t="n">
        <f aca="false">CY270*'Dist Horaria'!$Y$6</f>
        <v>1278.08679178446</v>
      </c>
      <c r="DR270" s="0" t="n">
        <f aca="false">CY270*'Dist Horaria'!$Z$6</f>
        <v>1278.08679178446</v>
      </c>
      <c r="DS270" s="0" t="n">
        <f aca="false">CY270*'Dist Horaria'!$AA$6</f>
        <v>479.282546919172</v>
      </c>
      <c r="DT270" s="0" t="n">
        <f aca="false">CY270*'Dist Horaria'!$AB$6</f>
        <v>479.282546919172</v>
      </c>
      <c r="DU270" s="0" t="n">
        <f aca="false">CY270*'Dist Horaria'!$AC$6</f>
        <v>479.282546919172</v>
      </c>
      <c r="DV270" s="0" t="n">
        <f aca="false">CY270*'Dist Horaria'!$AD$6</f>
        <v>479.282546919172</v>
      </c>
      <c r="DW270" s="0" t="n">
        <f aca="false">CY270*'Dist Horaria'!$AE$6</f>
        <v>479.282546919172</v>
      </c>
      <c r="DX270" s="0" t="n">
        <f aca="false">AX270*1000000</f>
        <v>1111.37981894301</v>
      </c>
      <c r="DY270" s="0" t="n">
        <f aca="false">DX270*'Dist Horaria'!$H$6</f>
        <v>27.7844954735752</v>
      </c>
      <c r="DZ270" s="0" t="n">
        <f aca="false">DX270*'Dist Horaria'!$I$6</f>
        <v>27.7844954735752</v>
      </c>
      <c r="EA270" s="0" t="n">
        <f aca="false">DX270*'Dist Horaria'!$J$6</f>
        <v>27.7844954735752</v>
      </c>
      <c r="EB270" s="0" t="n">
        <f aca="false">DX270*'Dist Horaria'!$K$6</f>
        <v>27.7844954735752</v>
      </c>
      <c r="EC270" s="0" t="n">
        <f aca="false">DX270*'Dist Horaria'!$L$6</f>
        <v>27.7844954735752</v>
      </c>
      <c r="ED270" s="0" t="n">
        <f aca="false">DX270*'Dist Horaria'!$M$6</f>
        <v>74.0919879295339</v>
      </c>
      <c r="EE270" s="0" t="n">
        <f aca="false">DX270*'Dist Horaria'!$N$6</f>
        <v>74.0919879295339</v>
      </c>
      <c r="EF270" s="0" t="n">
        <f aca="false">DX270*'Dist Horaria'!$O$6</f>
        <v>74.0919879295339</v>
      </c>
      <c r="EG270" s="0" t="n">
        <f aca="false">DX270*'Dist Horaria'!$P$6</f>
        <v>48.6228670787566</v>
      </c>
      <c r="EH270" s="0" t="n">
        <f aca="false">DX270*'Dist Horaria'!$Q$6</f>
        <v>48.6228670787566</v>
      </c>
      <c r="EI270" s="0" t="n">
        <f aca="false">DX270*'Dist Horaria'!$R$6</f>
        <v>48.6228670787566</v>
      </c>
      <c r="EJ270" s="0" t="n">
        <f aca="false">DX270*'Dist Horaria'!$S$6</f>
        <v>48.6228670787566</v>
      </c>
      <c r="EK270" s="0" t="n">
        <f aca="false">DX270*'Dist Horaria'!$T$6</f>
        <v>48.6228670787566</v>
      </c>
      <c r="EL270" s="0" t="n">
        <f aca="false">DX270*'Dist Horaria'!$U$6</f>
        <v>48.6228670787566</v>
      </c>
      <c r="EM270" s="0" t="n">
        <f aca="false">DX270*'Dist Horaria'!$V$6</f>
        <v>48.6228670787566</v>
      </c>
      <c r="EN270" s="0" t="n">
        <f aca="false">DX270*'Dist Horaria'!$W$6</f>
        <v>48.6228670787566</v>
      </c>
      <c r="EO270" s="0" t="n">
        <f aca="false">DX270*'Dist Horaria'!$X$6</f>
        <v>74.0919879295339</v>
      </c>
      <c r="EP270" s="0" t="n">
        <f aca="false">DX270*'Dist Horaria'!$Y$6</f>
        <v>74.0919879295339</v>
      </c>
      <c r="EQ270" s="0" t="n">
        <f aca="false">DX270*'Dist Horaria'!$Z$6</f>
        <v>74.0919879295339</v>
      </c>
      <c r="ER270" s="0" t="n">
        <f aca="false">DX270*'Dist Horaria'!$AA$6</f>
        <v>27.7844954735752</v>
      </c>
      <c r="ES270" s="0" t="n">
        <f aca="false">DX270*'Dist Horaria'!$AB$6</f>
        <v>27.7844954735752</v>
      </c>
      <c r="ET270" s="0" t="n">
        <f aca="false">DX270*'Dist Horaria'!$AC$6</f>
        <v>27.7844954735752</v>
      </c>
      <c r="EU270" s="0" t="n">
        <f aca="false">DX270*'Dist Horaria'!$AD$6</f>
        <v>27.7844954735752</v>
      </c>
      <c r="EV270" s="0" t="n">
        <f aca="false">DX270*'Dist Horaria'!$AE$6</f>
        <v>27.7844954735752</v>
      </c>
      <c r="EW270" s="0" t="n">
        <f aca="false">BB270+CA270+CZ270+DY270</f>
        <v>1059.63687474915</v>
      </c>
      <c r="EX270" s="0" t="n">
        <f aca="false">BC270+CB270+DA270+DZ270</f>
        <v>1057.11219157782</v>
      </c>
      <c r="EY270" s="0" t="n">
        <f aca="false">BD270+CC270+DB270+EA270</f>
        <v>1054.72920096147</v>
      </c>
      <c r="EZ270" s="0" t="n">
        <f aca="false">BE270+CD270+DC270+EB270</f>
        <v>1052.69898602722</v>
      </c>
      <c r="FA270" s="0" t="n">
        <f aca="false">BF270+CE270+DD270+EC270</f>
        <v>1051.21538377533</v>
      </c>
      <c r="FB270" s="0" t="n">
        <f aca="false">BG270+CF270+DE270+ED270</f>
        <v>2659.04719053638</v>
      </c>
      <c r="FC270" s="0" t="n">
        <f aca="false">BH270+CG270+DF270+EE270</f>
        <v>2662.88441515792</v>
      </c>
      <c r="FD270" s="0" t="n">
        <f aca="false">BI270+CH270+DG270+EF270</f>
        <v>2662.88441515792</v>
      </c>
      <c r="FE270" s="0" t="n">
        <f aca="false">BJ270+CI270+DH270+EG270</f>
        <v>1806.76769133782</v>
      </c>
      <c r="FF270" s="0" t="n">
        <f aca="false">BK270+CJ270+DI270+EH270</f>
        <v>1819.20229959749</v>
      </c>
      <c r="FG270" s="0" t="n">
        <f aca="false">BL270+CK270+DJ270+EI270</f>
        <v>1828.24565105906</v>
      </c>
      <c r="FH270" s="0" t="n">
        <f aca="false">BM270+CL270+DK270+EJ270</f>
        <v>1832.76732678985</v>
      </c>
      <c r="FI270" s="0" t="n">
        <f aca="false">BN270+CM270+DL270+EK270</f>
        <v>1833.89774572255</v>
      </c>
      <c r="FJ270" s="0" t="n">
        <f aca="false">BO270+CN270+DM270+EL270</f>
        <v>1832.76732678985</v>
      </c>
      <c r="FK270" s="0" t="n">
        <f aca="false">BP270+CO270+DN270+EM270</f>
        <v>1830.50648892446</v>
      </c>
      <c r="FL270" s="0" t="n">
        <f aca="false">BQ270+CP270+DO270+EN270</f>
        <v>1827.11523212637</v>
      </c>
      <c r="FM270" s="0" t="n">
        <f aca="false">BR270+CQ270+DP270+EO270</f>
        <v>2709.26372394018</v>
      </c>
      <c r="FN270" s="0" t="n">
        <f aca="false">BS270+CR270+DQ270+EP270</f>
        <v>2706.17913155599</v>
      </c>
      <c r="FO270" s="0" t="n">
        <f aca="false">BT270+CS270+DR270+EQ270</f>
        <v>2689.38939329382</v>
      </c>
      <c r="FP270" s="0" t="n">
        <f aca="false">BU270+CT270+DS270+ER270</f>
        <v>1074.96413435183</v>
      </c>
      <c r="FQ270" s="0" t="n">
        <f aca="false">BV270+CU270+DT270+ES270</f>
        <v>1062.9039553735</v>
      </c>
      <c r="FR270" s="0" t="n">
        <f aca="false">BW270+CV270+DU270+ET270</f>
        <v>1071.08904210157</v>
      </c>
      <c r="FS270" s="0" t="n">
        <f aca="false">BX270+CW270+DV270+EU270</f>
        <v>1068.29624541475</v>
      </c>
      <c r="FT270" s="0" t="n">
        <f aca="false">BY270+CX270+DW270+EV270</f>
        <v>1065.34162954152</v>
      </c>
      <c r="FU270" s="0" t="n">
        <f aca="false">AM270*'Dist Horaria'!$H$10</f>
        <v>0.603745459444181</v>
      </c>
      <c r="FV270" s="0" t="n">
        <f aca="false">AM270*'Dist Horaria'!$I$10</f>
        <v>0.565039118868003</v>
      </c>
      <c r="FW270" s="0" t="n">
        <f aca="false">AM270*'Dist Horaria'!$J$10</f>
        <v>0.562593012944613</v>
      </c>
      <c r="FX270" s="0" t="n">
        <f aca="false">AM270*'Dist Horaria'!$K$10</f>
        <v>0.54641303122617</v>
      </c>
      <c r="FY270" s="0" t="n">
        <f aca="false">AM270*'Dist Horaria'!$L$10</f>
        <v>0.546631697009788</v>
      </c>
      <c r="FZ270" s="0" t="n">
        <f aca="false">AM270*'Dist Horaria'!$M$10</f>
        <v>0.584918411137542</v>
      </c>
      <c r="GA270" s="0" t="n">
        <f aca="false">AM270*'Dist Horaria'!$N$10</f>
        <v>0.553356993956819</v>
      </c>
      <c r="GB270" s="0" t="n">
        <f aca="false">AM270*'Dist Horaria'!$O$10</f>
        <v>0.543912221025425</v>
      </c>
      <c r="GC270" s="0" t="n">
        <f aca="false">AM270*'Dist Horaria'!$P$10</f>
        <v>0.55235249328439</v>
      </c>
      <c r="GD270" s="0" t="n">
        <f aca="false">AM270*'Dist Horaria'!$Q$10</f>
        <v>0.499860372163138</v>
      </c>
      <c r="GE270" s="0" t="n">
        <f aca="false">AM270*'Dist Horaria'!$R$10</f>
        <v>0.609904722229534</v>
      </c>
      <c r="GF270" s="0" t="n">
        <f aca="false">AM270*'Dist Horaria'!$S$10</f>
        <v>0.52088232556216</v>
      </c>
      <c r="GG270" s="0" t="n">
        <f aca="false">AR270*'Dist Horaria'!$H$10</f>
        <v>0.6315351936723</v>
      </c>
      <c r="GH270" s="0" t="n">
        <f aca="false">AR270*'Dist Horaria'!$I$10</f>
        <v>0.591047243146549</v>
      </c>
      <c r="GI270" s="0" t="n">
        <f aca="false">AR270*'Dist Horaria'!$J$10</f>
        <v>0.588488545679088</v>
      </c>
      <c r="GJ270" s="0" t="n">
        <f aca="false">AR270*'Dist Horaria'!$K$10</f>
        <v>0.571563817338144</v>
      </c>
      <c r="GK270" s="0" t="n">
        <f aca="false">AR270*'Dist Horaria'!$L$10</f>
        <v>0.571792548065385</v>
      </c>
      <c r="GL270" s="0" t="n">
        <f aca="false">AR270*'Dist Horaria'!$M$10</f>
        <v>0.611841557202459</v>
      </c>
      <c r="GM270" s="0" t="n">
        <f aca="false">AR270*'Dist Horaria'!$N$10</f>
        <v>0.578827402975692</v>
      </c>
      <c r="GN270" s="0" t="n">
        <f aca="false">AR270*'Dist Horaria'!$O$10</f>
        <v>0.568947897616082</v>
      </c>
      <c r="GO270" s="0" t="n">
        <f aca="false">AR270*'Dist Horaria'!$P$10</f>
        <v>0.577776666250831</v>
      </c>
      <c r="GP270" s="0" t="n">
        <f aca="false">AR270*'Dist Horaria'!$Q$10</f>
        <v>0.522868390983471</v>
      </c>
      <c r="GQ270" s="0" t="n">
        <f aca="false">AR270*'Dist Horaria'!$R$10</f>
        <v>0.637977960495934</v>
      </c>
      <c r="GR270" s="0" t="n">
        <f aca="false">AR270*'Dist Horaria'!$S$10</f>
        <v>0.544857961593979</v>
      </c>
      <c r="GS270" s="0" t="n">
        <f aca="false">AW270*'Dist Horaria'!$H$10</f>
        <v>0.0366107358650609</v>
      </c>
      <c r="GT270" s="0" t="n">
        <f aca="false">AW270*'Dist Horaria'!$I$10</f>
        <v>0.0342636082983507</v>
      </c>
      <c r="GU270" s="0" t="n">
        <f aca="false">AW270*'Dist Horaria'!$J$10</f>
        <v>0.0341152780103819</v>
      </c>
      <c r="GV270" s="0" t="n">
        <f aca="false">AW270*'Dist Horaria'!$K$10</f>
        <v>0.0331341343384431</v>
      </c>
      <c r="GW270" s="0" t="n">
        <f aca="false">AW270*'Dist Horaria'!$L$10</f>
        <v>0.0331473940907469</v>
      </c>
      <c r="GX270" s="0" t="n">
        <f aca="false">AW270*'Dist Horaria'!$M$10</f>
        <v>0.0354690757798527</v>
      </c>
      <c r="GY270" s="0" t="n">
        <f aca="false">AW270*'Dist Horaria'!$N$10</f>
        <v>0.0335552117667068</v>
      </c>
      <c r="GZ270" s="0" t="n">
        <f aca="false">AW270*'Dist Horaria'!$O$10</f>
        <v>0.0329824868183236</v>
      </c>
      <c r="HA270" s="0" t="n">
        <f aca="false">AW270*'Dist Horaria'!$P$10</f>
        <v>0.0334942994928018</v>
      </c>
      <c r="HB270" s="0" t="n">
        <f aca="false">AW270*'Dist Horaria'!$Q$10</f>
        <v>0.0303112110715056</v>
      </c>
      <c r="HC270" s="0" t="n">
        <f aca="false">AW270*'Dist Horaria'!$R$10</f>
        <v>0.0369842295939672</v>
      </c>
      <c r="HD270" s="0" t="n">
        <f aca="false">AW270*'Dist Horaria'!$S$10</f>
        <v>0.0315859687880567</v>
      </c>
    </row>
    <row r="271" customFormat="false" ht="13.8" hidden="false" customHeight="false" outlineLevel="0" collapsed="false">
      <c r="A271" s="0" t="n">
        <v>4.660401</v>
      </c>
      <c r="B271" s="0" t="n">
        <v>-74.118687</v>
      </c>
      <c r="C271" s="0" t="n">
        <v>27</v>
      </c>
      <c r="D271" s="0" t="n">
        <v>31</v>
      </c>
      <c r="E271" s="0" t="n">
        <v>1901</v>
      </c>
      <c r="G271" s="0" t="s">
        <v>441</v>
      </c>
      <c r="I271" s="0" t="s">
        <v>1380</v>
      </c>
      <c r="J271" s="0" t="s">
        <v>1381</v>
      </c>
      <c r="K271" s="0" t="s">
        <v>1382</v>
      </c>
      <c r="L271" s="0" t="s">
        <v>1383</v>
      </c>
      <c r="S271" s="0" t="n">
        <v>365</v>
      </c>
      <c r="V271" s="0" t="n">
        <v>111627.450588235</v>
      </c>
      <c r="W271" s="0" t="n">
        <f aca="false">V271*12</f>
        <v>1339529.40705882</v>
      </c>
      <c r="X271" s="0" t="n">
        <v>1</v>
      </c>
      <c r="Z271" s="0" t="n">
        <v>30000</v>
      </c>
      <c r="AB271" s="0" t="n">
        <v>0.005</v>
      </c>
      <c r="AC271" s="0" t="n">
        <v>0</v>
      </c>
      <c r="AD271" s="0" t="n">
        <v>2179.48479370826</v>
      </c>
      <c r="AE271" s="0" t="n">
        <f aca="false">AD271/2204.59</f>
        <v>0.988612301474769</v>
      </c>
      <c r="AF271" s="0" t="n">
        <f aca="false">AE271/S271</f>
        <v>0.00270852685335553</v>
      </c>
      <c r="AG271" s="0" t="n">
        <f aca="false">AE271*EXP(AB271*AC271)</f>
        <v>0.988612301474769</v>
      </c>
      <c r="AH271" s="0" t="n">
        <f aca="false">AG271/S271</f>
        <v>0.00270852685335553</v>
      </c>
      <c r="AI271" s="0" t="s">
        <v>90</v>
      </c>
      <c r="AJ271" s="0" t="n">
        <f aca="false">IF(AI271="A",'FE DISTRIBUCIÓN'!$C$2,'FE DISTRIBUCIÓN'!$C$3)</f>
        <v>4.994E-006</v>
      </c>
      <c r="AK271" s="0" t="n">
        <f aca="false">W271*AJ271</f>
        <v>6.68960985885176</v>
      </c>
      <c r="AL271" s="0" t="n">
        <f aca="false">AK271/365</f>
        <v>0.0183276982434295</v>
      </c>
      <c r="AM271" s="0" t="n">
        <f aca="false">AK271*EXP(AB271*AC271)</f>
        <v>6.68960985885176</v>
      </c>
      <c r="AN271" s="0" t="n">
        <f aca="false">AM271/365</f>
        <v>0.0183276982434295</v>
      </c>
      <c r="AO271" s="0" t="n">
        <v>5.223868284E-006</v>
      </c>
      <c r="AP271" s="0" t="n">
        <f aca="false">AO271*W271</f>
        <v>6.99752518501991</v>
      </c>
      <c r="AQ271" s="0" t="n">
        <f aca="false">AP271/365</f>
        <v>0.0191713018767669</v>
      </c>
      <c r="AR271" s="0" t="n">
        <f aca="false">AP271*EXP(AB271*AC271)</f>
        <v>6.99752518501991</v>
      </c>
      <c r="AS271" s="0" t="n">
        <f aca="false">AR271/365</f>
        <v>0.0191713018767669</v>
      </c>
      <c r="AT271" s="0" t="n">
        <v>3.02832944E-007</v>
      </c>
      <c r="AU271" s="0" t="n">
        <f aca="false">AT271*W271</f>
        <v>0.405653633914198</v>
      </c>
      <c r="AV271" s="0" t="n">
        <f aca="false">AU271/365</f>
        <v>0.00111137981894301</v>
      </c>
      <c r="AW271" s="0" t="n">
        <f aca="false">AU271*EXP(AB271*AC271)</f>
        <v>0.405653633914198</v>
      </c>
      <c r="AX271" s="0" t="n">
        <f aca="false">AW271/365</f>
        <v>0.00111137981894301</v>
      </c>
      <c r="AY271" s="0" t="n">
        <f aca="false">AW271+AR271+AM271+AG271</f>
        <v>15.0814009792606</v>
      </c>
      <c r="AZ271" s="0" t="n">
        <f aca="false">AH271+AN271+AS271+AX271</f>
        <v>0.0413189067924949</v>
      </c>
      <c r="BA271" s="0" t="n">
        <f aca="false">AH271*1000000</f>
        <v>2708.52685335553</v>
      </c>
      <c r="BB271" s="0" t="n">
        <f aca="false">BA271*'Dist Horaria'!$H$3</f>
        <v>94.3773762706656</v>
      </c>
      <c r="BC271" s="0" t="n">
        <f aca="false">BA271*'Dist Horaria'!$I$3</f>
        <v>91.8526930993363</v>
      </c>
      <c r="BD271" s="0" t="n">
        <f aca="false">BA271*'Dist Horaria'!$J$3</f>
        <v>89.4697024829834</v>
      </c>
      <c r="BE271" s="0" t="n">
        <f aca="false">BA271*'Dist Horaria'!$K$3</f>
        <v>87.4394875487353</v>
      </c>
      <c r="BF271" s="0" t="n">
        <f aca="false">BA271*'Dist Horaria'!$L$3</f>
        <v>85.9558852968473</v>
      </c>
      <c r="BG271" s="0" t="n">
        <f aca="false">BA271*'Dist Horaria'!$M$3</f>
        <v>85.0218612604238</v>
      </c>
      <c r="BH271" s="0" t="n">
        <f aca="false">BA271*'Dist Horaria'!$N$3</f>
        <v>88.8590858819569</v>
      </c>
      <c r="BI271" s="0" t="n">
        <f aca="false">BA271*'Dist Horaria'!$O$3</f>
        <v>88.8590858819569</v>
      </c>
      <c r="BJ271" s="0" t="n">
        <f aca="false">BA271*'Dist Horaria'!$P$3</f>
        <v>117.563569000474</v>
      </c>
      <c r="BK271" s="0" t="n">
        <f aca="false">BA271*'Dist Horaria'!$Q$3</f>
        <v>129.998177260139</v>
      </c>
      <c r="BL271" s="0" t="n">
        <f aca="false">BA271*'Dist Horaria'!$R$3</f>
        <v>139.041528721714</v>
      </c>
      <c r="BM271" s="0" t="n">
        <f aca="false">BA271*'Dist Horaria'!$S$3</f>
        <v>143.563204452502</v>
      </c>
      <c r="BN271" s="0" t="n">
        <f aca="false">BA271*'Dist Horaria'!$T$3</f>
        <v>144.693623385198</v>
      </c>
      <c r="BO271" s="0" t="n">
        <f aca="false">BA271*'Dist Horaria'!$U$3</f>
        <v>143.563204452502</v>
      </c>
      <c r="BP271" s="0" t="n">
        <f aca="false">BA271*'Dist Horaria'!$V$3</f>
        <v>141.302366587108</v>
      </c>
      <c r="BQ271" s="0" t="n">
        <f aca="false">BA271*'Dist Horaria'!$W$3</f>
        <v>137.911109789017</v>
      </c>
      <c r="BR271" s="0" t="n">
        <f aca="false">BA271*'Dist Horaria'!$X$3</f>
        <v>135.238394664224</v>
      </c>
      <c r="BS271" s="0" t="n">
        <f aca="false">BA271*'Dist Horaria'!$Y$3</f>
        <v>132.153802280031</v>
      </c>
      <c r="BT271" s="0" t="n">
        <f aca="false">BA271*'Dist Horaria'!$Z$3</f>
        <v>115.36406401786</v>
      </c>
      <c r="BU271" s="0" t="n">
        <f aca="false">BA271*'Dist Horaria'!$AA$3</f>
        <v>109.704635873347</v>
      </c>
      <c r="BV271" s="0" t="n">
        <f aca="false">BA271*'Dist Horaria'!$AB$3</f>
        <v>97.6444568950202</v>
      </c>
      <c r="BW271" s="0" t="n">
        <f aca="false">BA271*'Dist Horaria'!$AC$3</f>
        <v>105.829543623084</v>
      </c>
      <c r="BX271" s="0" t="n">
        <f aca="false">BA271*'Dist Horaria'!$AD$3</f>
        <v>103.036746936267</v>
      </c>
      <c r="BY271" s="0" t="n">
        <f aca="false">BA271*'Dist Horaria'!$AE$3</f>
        <v>100.08213106304</v>
      </c>
      <c r="BZ271" s="0" t="n">
        <f aca="false">AN271*1000000</f>
        <v>18327.6982434295</v>
      </c>
      <c r="CA271" s="0" t="n">
        <f aca="false">BZ271*'Dist Horaria'!$H$6</f>
        <v>458.192456085737</v>
      </c>
      <c r="CB271" s="0" t="n">
        <f aca="false">BZ271*'Dist Horaria'!$I$6</f>
        <v>458.192456085737</v>
      </c>
      <c r="CC271" s="0" t="n">
        <f aca="false">BZ271*'Dist Horaria'!$J$6</f>
        <v>458.192456085737</v>
      </c>
      <c r="CD271" s="0" t="n">
        <f aca="false">BZ271*'Dist Horaria'!$K$6</f>
        <v>458.192456085737</v>
      </c>
      <c r="CE271" s="0" t="n">
        <f aca="false">BZ271*'Dist Horaria'!$L$6</f>
        <v>458.192456085737</v>
      </c>
      <c r="CF271" s="0" t="n">
        <f aca="false">BZ271*'Dist Horaria'!$M$6</f>
        <v>1221.84654956197</v>
      </c>
      <c r="CG271" s="0" t="n">
        <f aca="false">BZ271*'Dist Horaria'!$N$6</f>
        <v>1221.84654956197</v>
      </c>
      <c r="CH271" s="0" t="n">
        <f aca="false">BZ271*'Dist Horaria'!$O$6</f>
        <v>1221.84654956197</v>
      </c>
      <c r="CI271" s="0" t="n">
        <f aca="false">BZ271*'Dist Horaria'!$P$6</f>
        <v>801.83679815004</v>
      </c>
      <c r="CJ271" s="0" t="n">
        <f aca="false">BZ271*'Dist Horaria'!$Q$6</f>
        <v>801.83679815004</v>
      </c>
      <c r="CK271" s="0" t="n">
        <f aca="false">BZ271*'Dist Horaria'!$R$6</f>
        <v>801.83679815004</v>
      </c>
      <c r="CL271" s="0" t="n">
        <f aca="false">BZ271*'Dist Horaria'!$S$6</f>
        <v>801.83679815004</v>
      </c>
      <c r="CM271" s="0" t="n">
        <f aca="false">BZ271*'Dist Horaria'!$T$6</f>
        <v>801.83679815004</v>
      </c>
      <c r="CN271" s="0" t="n">
        <f aca="false">BZ271*'Dist Horaria'!$U$6</f>
        <v>801.83679815004</v>
      </c>
      <c r="CO271" s="0" t="n">
        <f aca="false">BZ271*'Dist Horaria'!$V$6</f>
        <v>801.83679815004</v>
      </c>
      <c r="CP271" s="0" t="n">
        <f aca="false">BZ271*'Dist Horaria'!$W$6</f>
        <v>801.83679815004</v>
      </c>
      <c r="CQ271" s="0" t="n">
        <f aca="false">BZ271*'Dist Horaria'!$X$6</f>
        <v>1221.84654956197</v>
      </c>
      <c r="CR271" s="0" t="n">
        <f aca="false">BZ271*'Dist Horaria'!$Y$6</f>
        <v>1221.84654956197</v>
      </c>
      <c r="CS271" s="0" t="n">
        <f aca="false">BZ271*'Dist Horaria'!$Z$6</f>
        <v>1221.84654956197</v>
      </c>
      <c r="CT271" s="0" t="n">
        <f aca="false">BZ271*'Dist Horaria'!$AA$6</f>
        <v>458.192456085737</v>
      </c>
      <c r="CU271" s="0" t="n">
        <f aca="false">BZ271*'Dist Horaria'!$AB$6</f>
        <v>458.192456085737</v>
      </c>
      <c r="CV271" s="0" t="n">
        <f aca="false">BZ271*'Dist Horaria'!$AC$6</f>
        <v>458.192456085737</v>
      </c>
      <c r="CW271" s="0" t="n">
        <f aca="false">BZ271*'Dist Horaria'!$AD$6</f>
        <v>458.192456085737</v>
      </c>
      <c r="CX271" s="0" t="n">
        <f aca="false">BZ271*'Dist Horaria'!$AE$6</f>
        <v>458.192456085737</v>
      </c>
      <c r="CY271" s="0" t="n">
        <f aca="false">AS271*1000000</f>
        <v>19171.3018767669</v>
      </c>
      <c r="CZ271" s="0" t="n">
        <f aca="false">CY271*'Dist Horaria'!$H$6</f>
        <v>479.282546919172</v>
      </c>
      <c r="DA271" s="0" t="n">
        <f aca="false">CY271*'Dist Horaria'!$I$6</f>
        <v>479.282546919172</v>
      </c>
      <c r="DB271" s="0" t="n">
        <f aca="false">CY271*'Dist Horaria'!$J$6</f>
        <v>479.282546919172</v>
      </c>
      <c r="DC271" s="0" t="n">
        <f aca="false">CY271*'Dist Horaria'!$K$6</f>
        <v>479.282546919172</v>
      </c>
      <c r="DD271" s="0" t="n">
        <f aca="false">CY271*'Dist Horaria'!$L$6</f>
        <v>479.282546919172</v>
      </c>
      <c r="DE271" s="0" t="n">
        <f aca="false">CY271*'Dist Horaria'!$M$6</f>
        <v>1278.08679178446</v>
      </c>
      <c r="DF271" s="0" t="n">
        <f aca="false">CY271*'Dist Horaria'!$N$6</f>
        <v>1278.08679178446</v>
      </c>
      <c r="DG271" s="0" t="n">
        <f aca="false">CY271*'Dist Horaria'!$O$6</f>
        <v>1278.08679178446</v>
      </c>
      <c r="DH271" s="0" t="n">
        <f aca="false">CY271*'Dist Horaria'!$P$6</f>
        <v>838.744457108551</v>
      </c>
      <c r="DI271" s="0" t="n">
        <f aca="false">CY271*'Dist Horaria'!$Q$6</f>
        <v>838.744457108551</v>
      </c>
      <c r="DJ271" s="0" t="n">
        <f aca="false">CY271*'Dist Horaria'!$R$6</f>
        <v>838.744457108551</v>
      </c>
      <c r="DK271" s="0" t="n">
        <f aca="false">CY271*'Dist Horaria'!$S$6</f>
        <v>838.744457108551</v>
      </c>
      <c r="DL271" s="0" t="n">
        <f aca="false">CY271*'Dist Horaria'!$T$6</f>
        <v>838.744457108551</v>
      </c>
      <c r="DM271" s="0" t="n">
        <f aca="false">CY271*'Dist Horaria'!$U$6</f>
        <v>838.744457108551</v>
      </c>
      <c r="DN271" s="0" t="n">
        <f aca="false">CY271*'Dist Horaria'!$V$6</f>
        <v>838.744457108551</v>
      </c>
      <c r="DO271" s="0" t="n">
        <f aca="false">CY271*'Dist Horaria'!$W$6</f>
        <v>838.744457108551</v>
      </c>
      <c r="DP271" s="0" t="n">
        <f aca="false">CY271*'Dist Horaria'!$X$6</f>
        <v>1278.08679178446</v>
      </c>
      <c r="DQ271" s="0" t="n">
        <f aca="false">CY271*'Dist Horaria'!$Y$6</f>
        <v>1278.08679178446</v>
      </c>
      <c r="DR271" s="0" t="n">
        <f aca="false">CY271*'Dist Horaria'!$Z$6</f>
        <v>1278.08679178446</v>
      </c>
      <c r="DS271" s="0" t="n">
        <f aca="false">CY271*'Dist Horaria'!$AA$6</f>
        <v>479.282546919172</v>
      </c>
      <c r="DT271" s="0" t="n">
        <f aca="false">CY271*'Dist Horaria'!$AB$6</f>
        <v>479.282546919172</v>
      </c>
      <c r="DU271" s="0" t="n">
        <f aca="false">CY271*'Dist Horaria'!$AC$6</f>
        <v>479.282546919172</v>
      </c>
      <c r="DV271" s="0" t="n">
        <f aca="false">CY271*'Dist Horaria'!$AD$6</f>
        <v>479.282546919172</v>
      </c>
      <c r="DW271" s="0" t="n">
        <f aca="false">CY271*'Dist Horaria'!$AE$6</f>
        <v>479.282546919172</v>
      </c>
      <c r="DX271" s="0" t="n">
        <f aca="false">AX271*1000000</f>
        <v>1111.37981894301</v>
      </c>
      <c r="DY271" s="0" t="n">
        <f aca="false">DX271*'Dist Horaria'!$H$6</f>
        <v>27.7844954735752</v>
      </c>
      <c r="DZ271" s="0" t="n">
        <f aca="false">DX271*'Dist Horaria'!$I$6</f>
        <v>27.7844954735752</v>
      </c>
      <c r="EA271" s="0" t="n">
        <f aca="false">DX271*'Dist Horaria'!$J$6</f>
        <v>27.7844954735752</v>
      </c>
      <c r="EB271" s="0" t="n">
        <f aca="false">DX271*'Dist Horaria'!$K$6</f>
        <v>27.7844954735752</v>
      </c>
      <c r="EC271" s="0" t="n">
        <f aca="false">DX271*'Dist Horaria'!$L$6</f>
        <v>27.7844954735752</v>
      </c>
      <c r="ED271" s="0" t="n">
        <f aca="false">DX271*'Dist Horaria'!$M$6</f>
        <v>74.0919879295339</v>
      </c>
      <c r="EE271" s="0" t="n">
        <f aca="false">DX271*'Dist Horaria'!$N$6</f>
        <v>74.0919879295339</v>
      </c>
      <c r="EF271" s="0" t="n">
        <f aca="false">DX271*'Dist Horaria'!$O$6</f>
        <v>74.0919879295339</v>
      </c>
      <c r="EG271" s="0" t="n">
        <f aca="false">DX271*'Dist Horaria'!$P$6</f>
        <v>48.6228670787566</v>
      </c>
      <c r="EH271" s="0" t="n">
        <f aca="false">DX271*'Dist Horaria'!$Q$6</f>
        <v>48.6228670787566</v>
      </c>
      <c r="EI271" s="0" t="n">
        <f aca="false">DX271*'Dist Horaria'!$R$6</f>
        <v>48.6228670787566</v>
      </c>
      <c r="EJ271" s="0" t="n">
        <f aca="false">DX271*'Dist Horaria'!$S$6</f>
        <v>48.6228670787566</v>
      </c>
      <c r="EK271" s="0" t="n">
        <f aca="false">DX271*'Dist Horaria'!$T$6</f>
        <v>48.6228670787566</v>
      </c>
      <c r="EL271" s="0" t="n">
        <f aca="false">DX271*'Dist Horaria'!$U$6</f>
        <v>48.6228670787566</v>
      </c>
      <c r="EM271" s="0" t="n">
        <f aca="false">DX271*'Dist Horaria'!$V$6</f>
        <v>48.6228670787566</v>
      </c>
      <c r="EN271" s="0" t="n">
        <f aca="false">DX271*'Dist Horaria'!$W$6</f>
        <v>48.6228670787566</v>
      </c>
      <c r="EO271" s="0" t="n">
        <f aca="false">DX271*'Dist Horaria'!$X$6</f>
        <v>74.0919879295339</v>
      </c>
      <c r="EP271" s="0" t="n">
        <f aca="false">DX271*'Dist Horaria'!$Y$6</f>
        <v>74.0919879295339</v>
      </c>
      <c r="EQ271" s="0" t="n">
        <f aca="false">DX271*'Dist Horaria'!$Z$6</f>
        <v>74.0919879295339</v>
      </c>
      <c r="ER271" s="0" t="n">
        <f aca="false">DX271*'Dist Horaria'!$AA$6</f>
        <v>27.7844954735752</v>
      </c>
      <c r="ES271" s="0" t="n">
        <f aca="false">DX271*'Dist Horaria'!$AB$6</f>
        <v>27.7844954735752</v>
      </c>
      <c r="ET271" s="0" t="n">
        <f aca="false">DX271*'Dist Horaria'!$AC$6</f>
        <v>27.7844954735752</v>
      </c>
      <c r="EU271" s="0" t="n">
        <f aca="false">DX271*'Dist Horaria'!$AD$6</f>
        <v>27.7844954735752</v>
      </c>
      <c r="EV271" s="0" t="n">
        <f aca="false">DX271*'Dist Horaria'!$AE$6</f>
        <v>27.7844954735752</v>
      </c>
      <c r="EW271" s="0" t="n">
        <f aca="false">BB271+CA271+CZ271+DY271</f>
        <v>1059.63687474915</v>
      </c>
      <c r="EX271" s="0" t="n">
        <f aca="false">BC271+CB271+DA271+DZ271</f>
        <v>1057.11219157782</v>
      </c>
      <c r="EY271" s="0" t="n">
        <f aca="false">BD271+CC271+DB271+EA271</f>
        <v>1054.72920096147</v>
      </c>
      <c r="EZ271" s="0" t="n">
        <f aca="false">BE271+CD271+DC271+EB271</f>
        <v>1052.69898602722</v>
      </c>
      <c r="FA271" s="0" t="n">
        <f aca="false">BF271+CE271+DD271+EC271</f>
        <v>1051.21538377533</v>
      </c>
      <c r="FB271" s="0" t="n">
        <f aca="false">BG271+CF271+DE271+ED271</f>
        <v>2659.04719053638</v>
      </c>
      <c r="FC271" s="0" t="n">
        <f aca="false">BH271+CG271+DF271+EE271</f>
        <v>2662.88441515792</v>
      </c>
      <c r="FD271" s="0" t="n">
        <f aca="false">BI271+CH271+DG271+EF271</f>
        <v>2662.88441515792</v>
      </c>
      <c r="FE271" s="0" t="n">
        <f aca="false">BJ271+CI271+DH271+EG271</f>
        <v>1806.76769133782</v>
      </c>
      <c r="FF271" s="0" t="n">
        <f aca="false">BK271+CJ271+DI271+EH271</f>
        <v>1819.20229959749</v>
      </c>
      <c r="FG271" s="0" t="n">
        <f aca="false">BL271+CK271+DJ271+EI271</f>
        <v>1828.24565105906</v>
      </c>
      <c r="FH271" s="0" t="n">
        <f aca="false">BM271+CL271+DK271+EJ271</f>
        <v>1832.76732678985</v>
      </c>
      <c r="FI271" s="0" t="n">
        <f aca="false">BN271+CM271+DL271+EK271</f>
        <v>1833.89774572255</v>
      </c>
      <c r="FJ271" s="0" t="n">
        <f aca="false">BO271+CN271+DM271+EL271</f>
        <v>1832.76732678985</v>
      </c>
      <c r="FK271" s="0" t="n">
        <f aca="false">BP271+CO271+DN271+EM271</f>
        <v>1830.50648892446</v>
      </c>
      <c r="FL271" s="0" t="n">
        <f aca="false">BQ271+CP271+DO271+EN271</f>
        <v>1827.11523212637</v>
      </c>
      <c r="FM271" s="0" t="n">
        <f aca="false">BR271+CQ271+DP271+EO271</f>
        <v>2709.26372394018</v>
      </c>
      <c r="FN271" s="0" t="n">
        <f aca="false">BS271+CR271+DQ271+EP271</f>
        <v>2706.17913155599</v>
      </c>
      <c r="FO271" s="0" t="n">
        <f aca="false">BT271+CS271+DR271+EQ271</f>
        <v>2689.38939329382</v>
      </c>
      <c r="FP271" s="0" t="n">
        <f aca="false">BU271+CT271+DS271+ER271</f>
        <v>1074.96413435183</v>
      </c>
      <c r="FQ271" s="0" t="n">
        <f aca="false">BV271+CU271+DT271+ES271</f>
        <v>1062.9039553735</v>
      </c>
      <c r="FR271" s="0" t="n">
        <f aca="false">BW271+CV271+DU271+ET271</f>
        <v>1071.08904210157</v>
      </c>
      <c r="FS271" s="0" t="n">
        <f aca="false">BX271+CW271+DV271+EU271</f>
        <v>1068.29624541475</v>
      </c>
      <c r="FT271" s="0" t="n">
        <f aca="false">BY271+CX271+DW271+EV271</f>
        <v>1065.34162954152</v>
      </c>
      <c r="FU271" s="0" t="n">
        <f aca="false">AM271*'Dist Horaria'!$H$10</f>
        <v>0.603745459444181</v>
      </c>
      <c r="FV271" s="0" t="n">
        <f aca="false">AM271*'Dist Horaria'!$I$10</f>
        <v>0.565039118868003</v>
      </c>
      <c r="FW271" s="0" t="n">
        <f aca="false">AM271*'Dist Horaria'!$J$10</f>
        <v>0.562593012944613</v>
      </c>
      <c r="FX271" s="0" t="n">
        <f aca="false">AM271*'Dist Horaria'!$K$10</f>
        <v>0.54641303122617</v>
      </c>
      <c r="FY271" s="0" t="n">
        <f aca="false">AM271*'Dist Horaria'!$L$10</f>
        <v>0.546631697009788</v>
      </c>
      <c r="FZ271" s="0" t="n">
        <f aca="false">AM271*'Dist Horaria'!$M$10</f>
        <v>0.584918411137542</v>
      </c>
      <c r="GA271" s="0" t="n">
        <f aca="false">AM271*'Dist Horaria'!$N$10</f>
        <v>0.553356993956819</v>
      </c>
      <c r="GB271" s="0" t="n">
        <f aca="false">AM271*'Dist Horaria'!$O$10</f>
        <v>0.543912221025425</v>
      </c>
      <c r="GC271" s="0" t="n">
        <f aca="false">AM271*'Dist Horaria'!$P$10</f>
        <v>0.55235249328439</v>
      </c>
      <c r="GD271" s="0" t="n">
        <f aca="false">AM271*'Dist Horaria'!$Q$10</f>
        <v>0.499860372163138</v>
      </c>
      <c r="GE271" s="0" t="n">
        <f aca="false">AM271*'Dist Horaria'!$R$10</f>
        <v>0.609904722229534</v>
      </c>
      <c r="GF271" s="0" t="n">
        <f aca="false">AM271*'Dist Horaria'!$S$10</f>
        <v>0.52088232556216</v>
      </c>
      <c r="GG271" s="0" t="n">
        <f aca="false">AR271*'Dist Horaria'!$H$10</f>
        <v>0.6315351936723</v>
      </c>
      <c r="GH271" s="0" t="n">
        <f aca="false">AR271*'Dist Horaria'!$I$10</f>
        <v>0.591047243146549</v>
      </c>
      <c r="GI271" s="0" t="n">
        <f aca="false">AR271*'Dist Horaria'!$J$10</f>
        <v>0.588488545679088</v>
      </c>
      <c r="GJ271" s="0" t="n">
        <f aca="false">AR271*'Dist Horaria'!$K$10</f>
        <v>0.571563817338144</v>
      </c>
      <c r="GK271" s="0" t="n">
        <f aca="false">AR271*'Dist Horaria'!$L$10</f>
        <v>0.571792548065385</v>
      </c>
      <c r="GL271" s="0" t="n">
        <f aca="false">AR271*'Dist Horaria'!$M$10</f>
        <v>0.611841557202459</v>
      </c>
      <c r="GM271" s="0" t="n">
        <f aca="false">AR271*'Dist Horaria'!$N$10</f>
        <v>0.578827402975692</v>
      </c>
      <c r="GN271" s="0" t="n">
        <f aca="false">AR271*'Dist Horaria'!$O$10</f>
        <v>0.568947897616082</v>
      </c>
      <c r="GO271" s="0" t="n">
        <f aca="false">AR271*'Dist Horaria'!$P$10</f>
        <v>0.577776666250831</v>
      </c>
      <c r="GP271" s="0" t="n">
        <f aca="false">AR271*'Dist Horaria'!$Q$10</f>
        <v>0.522868390983471</v>
      </c>
      <c r="GQ271" s="0" t="n">
        <f aca="false">AR271*'Dist Horaria'!$R$10</f>
        <v>0.637977960495934</v>
      </c>
      <c r="GR271" s="0" t="n">
        <f aca="false">AR271*'Dist Horaria'!$S$10</f>
        <v>0.544857961593979</v>
      </c>
      <c r="GS271" s="0" t="n">
        <f aca="false">AW271*'Dist Horaria'!$H$10</f>
        <v>0.0366107358650609</v>
      </c>
      <c r="GT271" s="0" t="n">
        <f aca="false">AW271*'Dist Horaria'!$I$10</f>
        <v>0.0342636082983507</v>
      </c>
      <c r="GU271" s="0" t="n">
        <f aca="false">AW271*'Dist Horaria'!$J$10</f>
        <v>0.0341152780103819</v>
      </c>
      <c r="GV271" s="0" t="n">
        <f aca="false">AW271*'Dist Horaria'!$K$10</f>
        <v>0.0331341343384431</v>
      </c>
      <c r="GW271" s="0" t="n">
        <f aca="false">AW271*'Dist Horaria'!$L$10</f>
        <v>0.0331473940907469</v>
      </c>
      <c r="GX271" s="0" t="n">
        <f aca="false">AW271*'Dist Horaria'!$M$10</f>
        <v>0.0354690757798527</v>
      </c>
      <c r="GY271" s="0" t="n">
        <f aca="false">AW271*'Dist Horaria'!$N$10</f>
        <v>0.0335552117667068</v>
      </c>
      <c r="GZ271" s="0" t="n">
        <f aca="false">AW271*'Dist Horaria'!$O$10</f>
        <v>0.0329824868183236</v>
      </c>
      <c r="HA271" s="0" t="n">
        <f aca="false">AW271*'Dist Horaria'!$P$10</f>
        <v>0.0334942994928018</v>
      </c>
      <c r="HB271" s="0" t="n">
        <f aca="false">AW271*'Dist Horaria'!$Q$10</f>
        <v>0.0303112110715056</v>
      </c>
      <c r="HC271" s="0" t="n">
        <f aca="false">AW271*'Dist Horaria'!$R$10</f>
        <v>0.0369842295939672</v>
      </c>
      <c r="HD271" s="0" t="n">
        <f aca="false">AW271*'Dist Horaria'!$S$10</f>
        <v>0.0315859687880567</v>
      </c>
    </row>
    <row r="272" customFormat="false" ht="13.8" hidden="false" customHeight="false" outlineLevel="0" collapsed="false">
      <c r="A272" s="0" t="n">
        <v>4.683742</v>
      </c>
      <c r="B272" s="0" t="n">
        <v>-74.14219</v>
      </c>
      <c r="C272" s="0" t="n">
        <v>24</v>
      </c>
      <c r="D272" s="0" t="n">
        <v>33</v>
      </c>
      <c r="E272" s="0" t="n">
        <v>1925</v>
      </c>
      <c r="G272" s="0" t="s">
        <v>441</v>
      </c>
      <c r="I272" s="0" t="s">
        <v>1384</v>
      </c>
      <c r="J272" s="0" t="s">
        <v>1385</v>
      </c>
      <c r="K272" s="0" t="s">
        <v>1386</v>
      </c>
      <c r="L272" s="0" t="s">
        <v>1387</v>
      </c>
      <c r="S272" s="0" t="n">
        <v>365</v>
      </c>
      <c r="V272" s="0" t="n">
        <v>111627.450588235</v>
      </c>
      <c r="W272" s="0" t="n">
        <f aca="false">V272*12</f>
        <v>1339529.40705882</v>
      </c>
      <c r="X272" s="0" t="n">
        <v>1</v>
      </c>
      <c r="Z272" s="0" t="n">
        <v>30000</v>
      </c>
      <c r="AB272" s="0" t="n">
        <v>0.005</v>
      </c>
      <c r="AC272" s="0" t="n">
        <v>0</v>
      </c>
      <c r="AD272" s="0" t="n">
        <v>2179.48479370826</v>
      </c>
      <c r="AE272" s="0" t="n">
        <f aca="false">AD272/2204.59</f>
        <v>0.988612301474769</v>
      </c>
      <c r="AF272" s="0" t="n">
        <f aca="false">AE272/S272</f>
        <v>0.00270852685335553</v>
      </c>
      <c r="AG272" s="0" t="n">
        <f aca="false">AE272*EXP(AB272*AC272)</f>
        <v>0.988612301474769</v>
      </c>
      <c r="AH272" s="0" t="n">
        <f aca="false">AG272/S272</f>
        <v>0.00270852685335553</v>
      </c>
      <c r="AI272" s="0" t="s">
        <v>90</v>
      </c>
      <c r="AJ272" s="0" t="n">
        <f aca="false">IF(AI272="A",'FE DISTRIBUCIÓN'!$C$2,'FE DISTRIBUCIÓN'!$C$3)</f>
        <v>4.994E-006</v>
      </c>
      <c r="AK272" s="0" t="n">
        <f aca="false">W272*AJ272</f>
        <v>6.68960985885176</v>
      </c>
      <c r="AL272" s="0" t="n">
        <f aca="false">AK272/365</f>
        <v>0.0183276982434295</v>
      </c>
      <c r="AM272" s="0" t="n">
        <f aca="false">AK272*EXP(AB272*AC272)</f>
        <v>6.68960985885176</v>
      </c>
      <c r="AN272" s="0" t="n">
        <f aca="false">AM272/365</f>
        <v>0.0183276982434295</v>
      </c>
      <c r="AO272" s="0" t="n">
        <v>5.223868284E-006</v>
      </c>
      <c r="AP272" s="0" t="n">
        <f aca="false">AO272*W272</f>
        <v>6.99752518501991</v>
      </c>
      <c r="AQ272" s="0" t="n">
        <f aca="false">AP272/365</f>
        <v>0.0191713018767669</v>
      </c>
      <c r="AR272" s="0" t="n">
        <f aca="false">AP272*EXP(AB272*AC272)</f>
        <v>6.99752518501991</v>
      </c>
      <c r="AS272" s="0" t="n">
        <f aca="false">AR272/365</f>
        <v>0.0191713018767669</v>
      </c>
      <c r="AT272" s="0" t="n">
        <v>3.02832944E-007</v>
      </c>
      <c r="AU272" s="0" t="n">
        <f aca="false">AT272*W272</f>
        <v>0.405653633914198</v>
      </c>
      <c r="AV272" s="0" t="n">
        <f aca="false">AU272/365</f>
        <v>0.00111137981894301</v>
      </c>
      <c r="AW272" s="0" t="n">
        <f aca="false">AU272*EXP(AB272*AC272)</f>
        <v>0.405653633914198</v>
      </c>
      <c r="AX272" s="0" t="n">
        <f aca="false">AW272/365</f>
        <v>0.00111137981894301</v>
      </c>
      <c r="AY272" s="0" t="n">
        <f aca="false">AW272+AR272+AM272+AG272</f>
        <v>15.0814009792606</v>
      </c>
      <c r="AZ272" s="0" t="n">
        <f aca="false">AH272+AN272+AS272+AX272</f>
        <v>0.0413189067924949</v>
      </c>
      <c r="BA272" s="0" t="n">
        <f aca="false">AH272*1000000</f>
        <v>2708.52685335553</v>
      </c>
      <c r="BB272" s="0" t="n">
        <f aca="false">BA272*'Dist Horaria'!$H$3</f>
        <v>94.3773762706656</v>
      </c>
      <c r="BC272" s="0" t="n">
        <f aca="false">BA272*'Dist Horaria'!$I$3</f>
        <v>91.8526930993363</v>
      </c>
      <c r="BD272" s="0" t="n">
        <f aca="false">BA272*'Dist Horaria'!$J$3</f>
        <v>89.4697024829834</v>
      </c>
      <c r="BE272" s="0" t="n">
        <f aca="false">BA272*'Dist Horaria'!$K$3</f>
        <v>87.4394875487353</v>
      </c>
      <c r="BF272" s="0" t="n">
        <f aca="false">BA272*'Dist Horaria'!$L$3</f>
        <v>85.9558852968473</v>
      </c>
      <c r="BG272" s="0" t="n">
        <f aca="false">BA272*'Dist Horaria'!$M$3</f>
        <v>85.0218612604238</v>
      </c>
      <c r="BH272" s="0" t="n">
        <f aca="false">BA272*'Dist Horaria'!$N$3</f>
        <v>88.8590858819569</v>
      </c>
      <c r="BI272" s="0" t="n">
        <f aca="false">BA272*'Dist Horaria'!$O$3</f>
        <v>88.8590858819569</v>
      </c>
      <c r="BJ272" s="0" t="n">
        <f aca="false">BA272*'Dist Horaria'!$P$3</f>
        <v>117.563569000474</v>
      </c>
      <c r="BK272" s="0" t="n">
        <f aca="false">BA272*'Dist Horaria'!$Q$3</f>
        <v>129.998177260139</v>
      </c>
      <c r="BL272" s="0" t="n">
        <f aca="false">BA272*'Dist Horaria'!$R$3</f>
        <v>139.041528721714</v>
      </c>
      <c r="BM272" s="0" t="n">
        <f aca="false">BA272*'Dist Horaria'!$S$3</f>
        <v>143.563204452502</v>
      </c>
      <c r="BN272" s="0" t="n">
        <f aca="false">BA272*'Dist Horaria'!$T$3</f>
        <v>144.693623385198</v>
      </c>
      <c r="BO272" s="0" t="n">
        <f aca="false">BA272*'Dist Horaria'!$U$3</f>
        <v>143.563204452502</v>
      </c>
      <c r="BP272" s="0" t="n">
        <f aca="false">BA272*'Dist Horaria'!$V$3</f>
        <v>141.302366587108</v>
      </c>
      <c r="BQ272" s="0" t="n">
        <f aca="false">BA272*'Dist Horaria'!$W$3</f>
        <v>137.911109789017</v>
      </c>
      <c r="BR272" s="0" t="n">
        <f aca="false">BA272*'Dist Horaria'!$X$3</f>
        <v>135.238394664224</v>
      </c>
      <c r="BS272" s="0" t="n">
        <f aca="false">BA272*'Dist Horaria'!$Y$3</f>
        <v>132.153802280031</v>
      </c>
      <c r="BT272" s="0" t="n">
        <f aca="false">BA272*'Dist Horaria'!$Z$3</f>
        <v>115.36406401786</v>
      </c>
      <c r="BU272" s="0" t="n">
        <f aca="false">BA272*'Dist Horaria'!$AA$3</f>
        <v>109.704635873347</v>
      </c>
      <c r="BV272" s="0" t="n">
        <f aca="false">BA272*'Dist Horaria'!$AB$3</f>
        <v>97.6444568950202</v>
      </c>
      <c r="BW272" s="0" t="n">
        <f aca="false">BA272*'Dist Horaria'!$AC$3</f>
        <v>105.829543623084</v>
      </c>
      <c r="BX272" s="0" t="n">
        <f aca="false">BA272*'Dist Horaria'!$AD$3</f>
        <v>103.036746936267</v>
      </c>
      <c r="BY272" s="0" t="n">
        <f aca="false">BA272*'Dist Horaria'!$AE$3</f>
        <v>100.08213106304</v>
      </c>
      <c r="BZ272" s="0" t="n">
        <f aca="false">AN272*1000000</f>
        <v>18327.6982434295</v>
      </c>
      <c r="CA272" s="0" t="n">
        <f aca="false">BZ272*'Dist Horaria'!$H$6</f>
        <v>458.192456085737</v>
      </c>
      <c r="CB272" s="0" t="n">
        <f aca="false">BZ272*'Dist Horaria'!$I$6</f>
        <v>458.192456085737</v>
      </c>
      <c r="CC272" s="0" t="n">
        <f aca="false">BZ272*'Dist Horaria'!$J$6</f>
        <v>458.192456085737</v>
      </c>
      <c r="CD272" s="0" t="n">
        <f aca="false">BZ272*'Dist Horaria'!$K$6</f>
        <v>458.192456085737</v>
      </c>
      <c r="CE272" s="0" t="n">
        <f aca="false">BZ272*'Dist Horaria'!$L$6</f>
        <v>458.192456085737</v>
      </c>
      <c r="CF272" s="0" t="n">
        <f aca="false">BZ272*'Dist Horaria'!$M$6</f>
        <v>1221.84654956197</v>
      </c>
      <c r="CG272" s="0" t="n">
        <f aca="false">BZ272*'Dist Horaria'!$N$6</f>
        <v>1221.84654956197</v>
      </c>
      <c r="CH272" s="0" t="n">
        <f aca="false">BZ272*'Dist Horaria'!$O$6</f>
        <v>1221.84654956197</v>
      </c>
      <c r="CI272" s="0" t="n">
        <f aca="false">BZ272*'Dist Horaria'!$P$6</f>
        <v>801.83679815004</v>
      </c>
      <c r="CJ272" s="0" t="n">
        <f aca="false">BZ272*'Dist Horaria'!$Q$6</f>
        <v>801.83679815004</v>
      </c>
      <c r="CK272" s="0" t="n">
        <f aca="false">BZ272*'Dist Horaria'!$R$6</f>
        <v>801.83679815004</v>
      </c>
      <c r="CL272" s="0" t="n">
        <f aca="false">BZ272*'Dist Horaria'!$S$6</f>
        <v>801.83679815004</v>
      </c>
      <c r="CM272" s="0" t="n">
        <f aca="false">BZ272*'Dist Horaria'!$T$6</f>
        <v>801.83679815004</v>
      </c>
      <c r="CN272" s="0" t="n">
        <f aca="false">BZ272*'Dist Horaria'!$U$6</f>
        <v>801.83679815004</v>
      </c>
      <c r="CO272" s="0" t="n">
        <f aca="false">BZ272*'Dist Horaria'!$V$6</f>
        <v>801.83679815004</v>
      </c>
      <c r="CP272" s="0" t="n">
        <f aca="false">BZ272*'Dist Horaria'!$W$6</f>
        <v>801.83679815004</v>
      </c>
      <c r="CQ272" s="0" t="n">
        <f aca="false">BZ272*'Dist Horaria'!$X$6</f>
        <v>1221.84654956197</v>
      </c>
      <c r="CR272" s="0" t="n">
        <f aca="false">BZ272*'Dist Horaria'!$Y$6</f>
        <v>1221.84654956197</v>
      </c>
      <c r="CS272" s="0" t="n">
        <f aca="false">BZ272*'Dist Horaria'!$Z$6</f>
        <v>1221.84654956197</v>
      </c>
      <c r="CT272" s="0" t="n">
        <f aca="false">BZ272*'Dist Horaria'!$AA$6</f>
        <v>458.192456085737</v>
      </c>
      <c r="CU272" s="0" t="n">
        <f aca="false">BZ272*'Dist Horaria'!$AB$6</f>
        <v>458.192456085737</v>
      </c>
      <c r="CV272" s="0" t="n">
        <f aca="false">BZ272*'Dist Horaria'!$AC$6</f>
        <v>458.192456085737</v>
      </c>
      <c r="CW272" s="0" t="n">
        <f aca="false">BZ272*'Dist Horaria'!$AD$6</f>
        <v>458.192456085737</v>
      </c>
      <c r="CX272" s="0" t="n">
        <f aca="false">BZ272*'Dist Horaria'!$AE$6</f>
        <v>458.192456085737</v>
      </c>
      <c r="CY272" s="0" t="n">
        <f aca="false">AS272*1000000</f>
        <v>19171.3018767669</v>
      </c>
      <c r="CZ272" s="0" t="n">
        <f aca="false">CY272*'Dist Horaria'!$H$6</f>
        <v>479.282546919172</v>
      </c>
      <c r="DA272" s="0" t="n">
        <f aca="false">CY272*'Dist Horaria'!$I$6</f>
        <v>479.282546919172</v>
      </c>
      <c r="DB272" s="0" t="n">
        <f aca="false">CY272*'Dist Horaria'!$J$6</f>
        <v>479.282546919172</v>
      </c>
      <c r="DC272" s="0" t="n">
        <f aca="false">CY272*'Dist Horaria'!$K$6</f>
        <v>479.282546919172</v>
      </c>
      <c r="DD272" s="0" t="n">
        <f aca="false">CY272*'Dist Horaria'!$L$6</f>
        <v>479.282546919172</v>
      </c>
      <c r="DE272" s="0" t="n">
        <f aca="false">CY272*'Dist Horaria'!$M$6</f>
        <v>1278.08679178446</v>
      </c>
      <c r="DF272" s="0" t="n">
        <f aca="false">CY272*'Dist Horaria'!$N$6</f>
        <v>1278.08679178446</v>
      </c>
      <c r="DG272" s="0" t="n">
        <f aca="false">CY272*'Dist Horaria'!$O$6</f>
        <v>1278.08679178446</v>
      </c>
      <c r="DH272" s="0" t="n">
        <f aca="false">CY272*'Dist Horaria'!$P$6</f>
        <v>838.744457108551</v>
      </c>
      <c r="DI272" s="0" t="n">
        <f aca="false">CY272*'Dist Horaria'!$Q$6</f>
        <v>838.744457108551</v>
      </c>
      <c r="DJ272" s="0" t="n">
        <f aca="false">CY272*'Dist Horaria'!$R$6</f>
        <v>838.744457108551</v>
      </c>
      <c r="DK272" s="0" t="n">
        <f aca="false">CY272*'Dist Horaria'!$S$6</f>
        <v>838.744457108551</v>
      </c>
      <c r="DL272" s="0" t="n">
        <f aca="false">CY272*'Dist Horaria'!$T$6</f>
        <v>838.744457108551</v>
      </c>
      <c r="DM272" s="0" t="n">
        <f aca="false">CY272*'Dist Horaria'!$U$6</f>
        <v>838.744457108551</v>
      </c>
      <c r="DN272" s="0" t="n">
        <f aca="false">CY272*'Dist Horaria'!$V$6</f>
        <v>838.744457108551</v>
      </c>
      <c r="DO272" s="0" t="n">
        <f aca="false">CY272*'Dist Horaria'!$W$6</f>
        <v>838.744457108551</v>
      </c>
      <c r="DP272" s="0" t="n">
        <f aca="false">CY272*'Dist Horaria'!$X$6</f>
        <v>1278.08679178446</v>
      </c>
      <c r="DQ272" s="0" t="n">
        <f aca="false">CY272*'Dist Horaria'!$Y$6</f>
        <v>1278.08679178446</v>
      </c>
      <c r="DR272" s="0" t="n">
        <f aca="false">CY272*'Dist Horaria'!$Z$6</f>
        <v>1278.08679178446</v>
      </c>
      <c r="DS272" s="0" t="n">
        <f aca="false">CY272*'Dist Horaria'!$AA$6</f>
        <v>479.282546919172</v>
      </c>
      <c r="DT272" s="0" t="n">
        <f aca="false">CY272*'Dist Horaria'!$AB$6</f>
        <v>479.282546919172</v>
      </c>
      <c r="DU272" s="0" t="n">
        <f aca="false">CY272*'Dist Horaria'!$AC$6</f>
        <v>479.282546919172</v>
      </c>
      <c r="DV272" s="0" t="n">
        <f aca="false">CY272*'Dist Horaria'!$AD$6</f>
        <v>479.282546919172</v>
      </c>
      <c r="DW272" s="0" t="n">
        <f aca="false">CY272*'Dist Horaria'!$AE$6</f>
        <v>479.282546919172</v>
      </c>
      <c r="DX272" s="0" t="n">
        <f aca="false">AX272*1000000</f>
        <v>1111.37981894301</v>
      </c>
      <c r="DY272" s="0" t="n">
        <f aca="false">DX272*'Dist Horaria'!$H$6</f>
        <v>27.7844954735752</v>
      </c>
      <c r="DZ272" s="0" t="n">
        <f aca="false">DX272*'Dist Horaria'!$I$6</f>
        <v>27.7844954735752</v>
      </c>
      <c r="EA272" s="0" t="n">
        <f aca="false">DX272*'Dist Horaria'!$J$6</f>
        <v>27.7844954735752</v>
      </c>
      <c r="EB272" s="0" t="n">
        <f aca="false">DX272*'Dist Horaria'!$K$6</f>
        <v>27.7844954735752</v>
      </c>
      <c r="EC272" s="0" t="n">
        <f aca="false">DX272*'Dist Horaria'!$L$6</f>
        <v>27.7844954735752</v>
      </c>
      <c r="ED272" s="0" t="n">
        <f aca="false">DX272*'Dist Horaria'!$M$6</f>
        <v>74.0919879295339</v>
      </c>
      <c r="EE272" s="0" t="n">
        <f aca="false">DX272*'Dist Horaria'!$N$6</f>
        <v>74.0919879295339</v>
      </c>
      <c r="EF272" s="0" t="n">
        <f aca="false">DX272*'Dist Horaria'!$O$6</f>
        <v>74.0919879295339</v>
      </c>
      <c r="EG272" s="0" t="n">
        <f aca="false">DX272*'Dist Horaria'!$P$6</f>
        <v>48.6228670787566</v>
      </c>
      <c r="EH272" s="0" t="n">
        <f aca="false">DX272*'Dist Horaria'!$Q$6</f>
        <v>48.6228670787566</v>
      </c>
      <c r="EI272" s="0" t="n">
        <f aca="false">DX272*'Dist Horaria'!$R$6</f>
        <v>48.6228670787566</v>
      </c>
      <c r="EJ272" s="0" t="n">
        <f aca="false">DX272*'Dist Horaria'!$S$6</f>
        <v>48.6228670787566</v>
      </c>
      <c r="EK272" s="0" t="n">
        <f aca="false">DX272*'Dist Horaria'!$T$6</f>
        <v>48.6228670787566</v>
      </c>
      <c r="EL272" s="0" t="n">
        <f aca="false">DX272*'Dist Horaria'!$U$6</f>
        <v>48.6228670787566</v>
      </c>
      <c r="EM272" s="0" t="n">
        <f aca="false">DX272*'Dist Horaria'!$V$6</f>
        <v>48.6228670787566</v>
      </c>
      <c r="EN272" s="0" t="n">
        <f aca="false">DX272*'Dist Horaria'!$W$6</f>
        <v>48.6228670787566</v>
      </c>
      <c r="EO272" s="0" t="n">
        <f aca="false">DX272*'Dist Horaria'!$X$6</f>
        <v>74.0919879295339</v>
      </c>
      <c r="EP272" s="0" t="n">
        <f aca="false">DX272*'Dist Horaria'!$Y$6</f>
        <v>74.0919879295339</v>
      </c>
      <c r="EQ272" s="0" t="n">
        <f aca="false">DX272*'Dist Horaria'!$Z$6</f>
        <v>74.0919879295339</v>
      </c>
      <c r="ER272" s="0" t="n">
        <f aca="false">DX272*'Dist Horaria'!$AA$6</f>
        <v>27.7844954735752</v>
      </c>
      <c r="ES272" s="0" t="n">
        <f aca="false">DX272*'Dist Horaria'!$AB$6</f>
        <v>27.7844954735752</v>
      </c>
      <c r="ET272" s="0" t="n">
        <f aca="false">DX272*'Dist Horaria'!$AC$6</f>
        <v>27.7844954735752</v>
      </c>
      <c r="EU272" s="0" t="n">
        <f aca="false">DX272*'Dist Horaria'!$AD$6</f>
        <v>27.7844954735752</v>
      </c>
      <c r="EV272" s="0" t="n">
        <f aca="false">DX272*'Dist Horaria'!$AE$6</f>
        <v>27.7844954735752</v>
      </c>
      <c r="EW272" s="0" t="n">
        <f aca="false">BB272+CA272+CZ272+DY272</f>
        <v>1059.63687474915</v>
      </c>
      <c r="EX272" s="0" t="n">
        <f aca="false">BC272+CB272+DA272+DZ272</f>
        <v>1057.11219157782</v>
      </c>
      <c r="EY272" s="0" t="n">
        <f aca="false">BD272+CC272+DB272+EA272</f>
        <v>1054.72920096147</v>
      </c>
      <c r="EZ272" s="0" t="n">
        <f aca="false">BE272+CD272+DC272+EB272</f>
        <v>1052.69898602722</v>
      </c>
      <c r="FA272" s="0" t="n">
        <f aca="false">BF272+CE272+DD272+EC272</f>
        <v>1051.21538377533</v>
      </c>
      <c r="FB272" s="0" t="n">
        <f aca="false">BG272+CF272+DE272+ED272</f>
        <v>2659.04719053638</v>
      </c>
      <c r="FC272" s="0" t="n">
        <f aca="false">BH272+CG272+DF272+EE272</f>
        <v>2662.88441515792</v>
      </c>
      <c r="FD272" s="0" t="n">
        <f aca="false">BI272+CH272+DG272+EF272</f>
        <v>2662.88441515792</v>
      </c>
      <c r="FE272" s="0" t="n">
        <f aca="false">BJ272+CI272+DH272+EG272</f>
        <v>1806.76769133782</v>
      </c>
      <c r="FF272" s="0" t="n">
        <f aca="false">BK272+CJ272+DI272+EH272</f>
        <v>1819.20229959749</v>
      </c>
      <c r="FG272" s="0" t="n">
        <f aca="false">BL272+CK272+DJ272+EI272</f>
        <v>1828.24565105906</v>
      </c>
      <c r="FH272" s="0" t="n">
        <f aca="false">BM272+CL272+DK272+EJ272</f>
        <v>1832.76732678985</v>
      </c>
      <c r="FI272" s="0" t="n">
        <f aca="false">BN272+CM272+DL272+EK272</f>
        <v>1833.89774572255</v>
      </c>
      <c r="FJ272" s="0" t="n">
        <f aca="false">BO272+CN272+DM272+EL272</f>
        <v>1832.76732678985</v>
      </c>
      <c r="FK272" s="0" t="n">
        <f aca="false">BP272+CO272+DN272+EM272</f>
        <v>1830.50648892446</v>
      </c>
      <c r="FL272" s="0" t="n">
        <f aca="false">BQ272+CP272+DO272+EN272</f>
        <v>1827.11523212637</v>
      </c>
      <c r="FM272" s="0" t="n">
        <f aca="false">BR272+CQ272+DP272+EO272</f>
        <v>2709.26372394018</v>
      </c>
      <c r="FN272" s="0" t="n">
        <f aca="false">BS272+CR272+DQ272+EP272</f>
        <v>2706.17913155599</v>
      </c>
      <c r="FO272" s="0" t="n">
        <f aca="false">BT272+CS272+DR272+EQ272</f>
        <v>2689.38939329382</v>
      </c>
      <c r="FP272" s="0" t="n">
        <f aca="false">BU272+CT272+DS272+ER272</f>
        <v>1074.96413435183</v>
      </c>
      <c r="FQ272" s="0" t="n">
        <f aca="false">BV272+CU272+DT272+ES272</f>
        <v>1062.9039553735</v>
      </c>
      <c r="FR272" s="0" t="n">
        <f aca="false">BW272+CV272+DU272+ET272</f>
        <v>1071.08904210157</v>
      </c>
      <c r="FS272" s="0" t="n">
        <f aca="false">BX272+CW272+DV272+EU272</f>
        <v>1068.29624541475</v>
      </c>
      <c r="FT272" s="0" t="n">
        <f aca="false">BY272+CX272+DW272+EV272</f>
        <v>1065.34162954152</v>
      </c>
      <c r="FU272" s="0" t="n">
        <f aca="false">AM272*'Dist Horaria'!$H$10</f>
        <v>0.603745459444181</v>
      </c>
      <c r="FV272" s="0" t="n">
        <f aca="false">AM272*'Dist Horaria'!$I$10</f>
        <v>0.565039118868003</v>
      </c>
      <c r="FW272" s="0" t="n">
        <f aca="false">AM272*'Dist Horaria'!$J$10</f>
        <v>0.562593012944613</v>
      </c>
      <c r="FX272" s="0" t="n">
        <f aca="false">AM272*'Dist Horaria'!$K$10</f>
        <v>0.54641303122617</v>
      </c>
      <c r="FY272" s="0" t="n">
        <f aca="false">AM272*'Dist Horaria'!$L$10</f>
        <v>0.546631697009788</v>
      </c>
      <c r="FZ272" s="0" t="n">
        <f aca="false">AM272*'Dist Horaria'!$M$10</f>
        <v>0.584918411137542</v>
      </c>
      <c r="GA272" s="0" t="n">
        <f aca="false">AM272*'Dist Horaria'!$N$10</f>
        <v>0.553356993956819</v>
      </c>
      <c r="GB272" s="0" t="n">
        <f aca="false">AM272*'Dist Horaria'!$O$10</f>
        <v>0.543912221025425</v>
      </c>
      <c r="GC272" s="0" t="n">
        <f aca="false">AM272*'Dist Horaria'!$P$10</f>
        <v>0.55235249328439</v>
      </c>
      <c r="GD272" s="0" t="n">
        <f aca="false">AM272*'Dist Horaria'!$Q$10</f>
        <v>0.499860372163138</v>
      </c>
      <c r="GE272" s="0" t="n">
        <f aca="false">AM272*'Dist Horaria'!$R$10</f>
        <v>0.609904722229534</v>
      </c>
      <c r="GF272" s="0" t="n">
        <f aca="false">AM272*'Dist Horaria'!$S$10</f>
        <v>0.52088232556216</v>
      </c>
      <c r="GG272" s="0" t="n">
        <f aca="false">AR272*'Dist Horaria'!$H$10</f>
        <v>0.6315351936723</v>
      </c>
      <c r="GH272" s="0" t="n">
        <f aca="false">AR272*'Dist Horaria'!$I$10</f>
        <v>0.591047243146549</v>
      </c>
      <c r="GI272" s="0" t="n">
        <f aca="false">AR272*'Dist Horaria'!$J$10</f>
        <v>0.588488545679088</v>
      </c>
      <c r="GJ272" s="0" t="n">
        <f aca="false">AR272*'Dist Horaria'!$K$10</f>
        <v>0.571563817338144</v>
      </c>
      <c r="GK272" s="0" t="n">
        <f aca="false">AR272*'Dist Horaria'!$L$10</f>
        <v>0.571792548065385</v>
      </c>
      <c r="GL272" s="0" t="n">
        <f aca="false">AR272*'Dist Horaria'!$M$10</f>
        <v>0.611841557202459</v>
      </c>
      <c r="GM272" s="0" t="n">
        <f aca="false">AR272*'Dist Horaria'!$N$10</f>
        <v>0.578827402975692</v>
      </c>
      <c r="GN272" s="0" t="n">
        <f aca="false">AR272*'Dist Horaria'!$O$10</f>
        <v>0.568947897616082</v>
      </c>
      <c r="GO272" s="0" t="n">
        <f aca="false">AR272*'Dist Horaria'!$P$10</f>
        <v>0.577776666250831</v>
      </c>
      <c r="GP272" s="0" t="n">
        <f aca="false">AR272*'Dist Horaria'!$Q$10</f>
        <v>0.522868390983471</v>
      </c>
      <c r="GQ272" s="0" t="n">
        <f aca="false">AR272*'Dist Horaria'!$R$10</f>
        <v>0.637977960495934</v>
      </c>
      <c r="GR272" s="0" t="n">
        <f aca="false">AR272*'Dist Horaria'!$S$10</f>
        <v>0.544857961593979</v>
      </c>
      <c r="GS272" s="0" t="n">
        <f aca="false">AW272*'Dist Horaria'!$H$10</f>
        <v>0.0366107358650609</v>
      </c>
      <c r="GT272" s="0" t="n">
        <f aca="false">AW272*'Dist Horaria'!$I$10</f>
        <v>0.0342636082983507</v>
      </c>
      <c r="GU272" s="0" t="n">
        <f aca="false">AW272*'Dist Horaria'!$J$10</f>
        <v>0.0341152780103819</v>
      </c>
      <c r="GV272" s="0" t="n">
        <f aca="false">AW272*'Dist Horaria'!$K$10</f>
        <v>0.0331341343384431</v>
      </c>
      <c r="GW272" s="0" t="n">
        <f aca="false">AW272*'Dist Horaria'!$L$10</f>
        <v>0.0331473940907469</v>
      </c>
      <c r="GX272" s="0" t="n">
        <f aca="false">AW272*'Dist Horaria'!$M$10</f>
        <v>0.0354690757798527</v>
      </c>
      <c r="GY272" s="0" t="n">
        <f aca="false">AW272*'Dist Horaria'!$N$10</f>
        <v>0.0335552117667068</v>
      </c>
      <c r="GZ272" s="0" t="n">
        <f aca="false">AW272*'Dist Horaria'!$O$10</f>
        <v>0.0329824868183236</v>
      </c>
      <c r="HA272" s="0" t="n">
        <f aca="false">AW272*'Dist Horaria'!$P$10</f>
        <v>0.0334942994928018</v>
      </c>
      <c r="HB272" s="0" t="n">
        <f aca="false">AW272*'Dist Horaria'!$Q$10</f>
        <v>0.0303112110715056</v>
      </c>
      <c r="HC272" s="0" t="n">
        <f aca="false">AW272*'Dist Horaria'!$R$10</f>
        <v>0.0369842295939672</v>
      </c>
      <c r="HD272" s="0" t="n">
        <f aca="false">AW272*'Dist Horaria'!$S$10</f>
        <v>0.0315859687880567</v>
      </c>
    </row>
    <row r="273" customFormat="false" ht="13.8" hidden="false" customHeight="false" outlineLevel="0" collapsed="false">
      <c r="A273" s="0" t="n">
        <v>4.694344</v>
      </c>
      <c r="B273" s="0" t="n">
        <v>-74.158105</v>
      </c>
      <c r="C273" s="0" t="n">
        <v>23</v>
      </c>
      <c r="D273" s="0" t="n">
        <v>34</v>
      </c>
      <c r="E273" s="0" t="n">
        <v>1938</v>
      </c>
      <c r="G273" s="0" t="s">
        <v>441</v>
      </c>
      <c r="I273" s="0" t="s">
        <v>1388</v>
      </c>
      <c r="J273" s="0" t="s">
        <v>1389</v>
      </c>
      <c r="L273" s="0" t="s">
        <v>1390</v>
      </c>
      <c r="S273" s="0" t="n">
        <v>365</v>
      </c>
      <c r="V273" s="0" t="n">
        <v>111627.450588235</v>
      </c>
      <c r="W273" s="0" t="n">
        <f aca="false">V273*12</f>
        <v>1339529.40705882</v>
      </c>
      <c r="X273" s="0" t="n">
        <v>1</v>
      </c>
      <c r="Z273" s="0" t="n">
        <v>30000</v>
      </c>
      <c r="AB273" s="0" t="n">
        <v>0.005</v>
      </c>
      <c r="AC273" s="0" t="n">
        <v>0</v>
      </c>
      <c r="AD273" s="0" t="n">
        <v>2179.48479370826</v>
      </c>
      <c r="AE273" s="0" t="n">
        <f aca="false">AD273/2204.59</f>
        <v>0.988612301474769</v>
      </c>
      <c r="AF273" s="0" t="n">
        <f aca="false">AE273/S273</f>
        <v>0.00270852685335553</v>
      </c>
      <c r="AG273" s="0" t="n">
        <f aca="false">AE273*EXP(AB273*AC273)</f>
        <v>0.988612301474769</v>
      </c>
      <c r="AH273" s="0" t="n">
        <f aca="false">AG273/S273</f>
        <v>0.00270852685335553</v>
      </c>
      <c r="AI273" s="0" t="s">
        <v>90</v>
      </c>
      <c r="AJ273" s="0" t="n">
        <f aca="false">IF(AI273="A",'FE DISTRIBUCIÓN'!$C$2,'FE DISTRIBUCIÓN'!$C$3)</f>
        <v>4.994E-006</v>
      </c>
      <c r="AK273" s="0" t="n">
        <f aca="false">W273*AJ273</f>
        <v>6.68960985885176</v>
      </c>
      <c r="AL273" s="0" t="n">
        <f aca="false">AK273/365</f>
        <v>0.0183276982434295</v>
      </c>
      <c r="AM273" s="0" t="n">
        <f aca="false">AK273*EXP(AB273*AC273)</f>
        <v>6.68960985885176</v>
      </c>
      <c r="AN273" s="0" t="n">
        <f aca="false">AM273/365</f>
        <v>0.0183276982434295</v>
      </c>
      <c r="AO273" s="0" t="n">
        <v>5.223868284E-006</v>
      </c>
      <c r="AP273" s="0" t="n">
        <f aca="false">AO273*W273</f>
        <v>6.99752518501991</v>
      </c>
      <c r="AQ273" s="0" t="n">
        <f aca="false">AP273/365</f>
        <v>0.0191713018767669</v>
      </c>
      <c r="AR273" s="0" t="n">
        <f aca="false">AP273*EXP(AB273*AC273)</f>
        <v>6.99752518501991</v>
      </c>
      <c r="AS273" s="0" t="n">
        <f aca="false">AR273/365</f>
        <v>0.0191713018767669</v>
      </c>
      <c r="AT273" s="0" t="n">
        <v>3.02832944E-007</v>
      </c>
      <c r="AU273" s="0" t="n">
        <f aca="false">AT273*W273</f>
        <v>0.405653633914198</v>
      </c>
      <c r="AV273" s="0" t="n">
        <f aca="false">AU273/365</f>
        <v>0.00111137981894301</v>
      </c>
      <c r="AW273" s="0" t="n">
        <f aca="false">AU273*EXP(AB273*AC273)</f>
        <v>0.405653633914198</v>
      </c>
      <c r="AX273" s="0" t="n">
        <f aca="false">AW273/365</f>
        <v>0.00111137981894301</v>
      </c>
      <c r="AY273" s="0" t="n">
        <f aca="false">AW273+AR273+AM273+AG273</f>
        <v>15.0814009792606</v>
      </c>
      <c r="AZ273" s="0" t="n">
        <f aca="false">AH273+AN273+AS273+AX273</f>
        <v>0.0413189067924949</v>
      </c>
      <c r="BA273" s="0" t="n">
        <f aca="false">AH273*1000000</f>
        <v>2708.52685335553</v>
      </c>
      <c r="BB273" s="0" t="n">
        <f aca="false">BA273*'Dist Horaria'!$H$3</f>
        <v>94.3773762706656</v>
      </c>
      <c r="BC273" s="0" t="n">
        <f aca="false">BA273*'Dist Horaria'!$I$3</f>
        <v>91.8526930993363</v>
      </c>
      <c r="BD273" s="0" t="n">
        <f aca="false">BA273*'Dist Horaria'!$J$3</f>
        <v>89.4697024829834</v>
      </c>
      <c r="BE273" s="0" t="n">
        <f aca="false">BA273*'Dist Horaria'!$K$3</f>
        <v>87.4394875487353</v>
      </c>
      <c r="BF273" s="0" t="n">
        <f aca="false">BA273*'Dist Horaria'!$L$3</f>
        <v>85.9558852968473</v>
      </c>
      <c r="BG273" s="0" t="n">
        <f aca="false">BA273*'Dist Horaria'!$M$3</f>
        <v>85.0218612604238</v>
      </c>
      <c r="BH273" s="0" t="n">
        <f aca="false">BA273*'Dist Horaria'!$N$3</f>
        <v>88.8590858819569</v>
      </c>
      <c r="BI273" s="0" t="n">
        <f aca="false">BA273*'Dist Horaria'!$O$3</f>
        <v>88.8590858819569</v>
      </c>
      <c r="BJ273" s="0" t="n">
        <f aca="false">BA273*'Dist Horaria'!$P$3</f>
        <v>117.563569000474</v>
      </c>
      <c r="BK273" s="0" t="n">
        <f aca="false">BA273*'Dist Horaria'!$Q$3</f>
        <v>129.998177260139</v>
      </c>
      <c r="BL273" s="0" t="n">
        <f aca="false">BA273*'Dist Horaria'!$R$3</f>
        <v>139.041528721714</v>
      </c>
      <c r="BM273" s="0" t="n">
        <f aca="false">BA273*'Dist Horaria'!$S$3</f>
        <v>143.563204452502</v>
      </c>
      <c r="BN273" s="0" t="n">
        <f aca="false">BA273*'Dist Horaria'!$T$3</f>
        <v>144.693623385198</v>
      </c>
      <c r="BO273" s="0" t="n">
        <f aca="false">BA273*'Dist Horaria'!$U$3</f>
        <v>143.563204452502</v>
      </c>
      <c r="BP273" s="0" t="n">
        <f aca="false">BA273*'Dist Horaria'!$V$3</f>
        <v>141.302366587108</v>
      </c>
      <c r="BQ273" s="0" t="n">
        <f aca="false">BA273*'Dist Horaria'!$W$3</f>
        <v>137.911109789017</v>
      </c>
      <c r="BR273" s="0" t="n">
        <f aca="false">BA273*'Dist Horaria'!$X$3</f>
        <v>135.238394664224</v>
      </c>
      <c r="BS273" s="0" t="n">
        <f aca="false">BA273*'Dist Horaria'!$Y$3</f>
        <v>132.153802280031</v>
      </c>
      <c r="BT273" s="0" t="n">
        <f aca="false">BA273*'Dist Horaria'!$Z$3</f>
        <v>115.36406401786</v>
      </c>
      <c r="BU273" s="0" t="n">
        <f aca="false">BA273*'Dist Horaria'!$AA$3</f>
        <v>109.704635873347</v>
      </c>
      <c r="BV273" s="0" t="n">
        <f aca="false">BA273*'Dist Horaria'!$AB$3</f>
        <v>97.6444568950202</v>
      </c>
      <c r="BW273" s="0" t="n">
        <f aca="false">BA273*'Dist Horaria'!$AC$3</f>
        <v>105.829543623084</v>
      </c>
      <c r="BX273" s="0" t="n">
        <f aca="false">BA273*'Dist Horaria'!$AD$3</f>
        <v>103.036746936267</v>
      </c>
      <c r="BY273" s="0" t="n">
        <f aca="false">BA273*'Dist Horaria'!$AE$3</f>
        <v>100.08213106304</v>
      </c>
      <c r="BZ273" s="0" t="n">
        <f aca="false">AN273*1000000</f>
        <v>18327.6982434295</v>
      </c>
      <c r="CA273" s="0" t="n">
        <f aca="false">BZ273*'Dist Horaria'!$H$6</f>
        <v>458.192456085737</v>
      </c>
      <c r="CB273" s="0" t="n">
        <f aca="false">BZ273*'Dist Horaria'!$I$6</f>
        <v>458.192456085737</v>
      </c>
      <c r="CC273" s="0" t="n">
        <f aca="false">BZ273*'Dist Horaria'!$J$6</f>
        <v>458.192456085737</v>
      </c>
      <c r="CD273" s="0" t="n">
        <f aca="false">BZ273*'Dist Horaria'!$K$6</f>
        <v>458.192456085737</v>
      </c>
      <c r="CE273" s="0" t="n">
        <f aca="false">BZ273*'Dist Horaria'!$L$6</f>
        <v>458.192456085737</v>
      </c>
      <c r="CF273" s="0" t="n">
        <f aca="false">BZ273*'Dist Horaria'!$M$6</f>
        <v>1221.84654956197</v>
      </c>
      <c r="CG273" s="0" t="n">
        <f aca="false">BZ273*'Dist Horaria'!$N$6</f>
        <v>1221.84654956197</v>
      </c>
      <c r="CH273" s="0" t="n">
        <f aca="false">BZ273*'Dist Horaria'!$O$6</f>
        <v>1221.84654956197</v>
      </c>
      <c r="CI273" s="0" t="n">
        <f aca="false">BZ273*'Dist Horaria'!$P$6</f>
        <v>801.83679815004</v>
      </c>
      <c r="CJ273" s="0" t="n">
        <f aca="false">BZ273*'Dist Horaria'!$Q$6</f>
        <v>801.83679815004</v>
      </c>
      <c r="CK273" s="0" t="n">
        <f aca="false">BZ273*'Dist Horaria'!$R$6</f>
        <v>801.83679815004</v>
      </c>
      <c r="CL273" s="0" t="n">
        <f aca="false">BZ273*'Dist Horaria'!$S$6</f>
        <v>801.83679815004</v>
      </c>
      <c r="CM273" s="0" t="n">
        <f aca="false">BZ273*'Dist Horaria'!$T$6</f>
        <v>801.83679815004</v>
      </c>
      <c r="CN273" s="0" t="n">
        <f aca="false">BZ273*'Dist Horaria'!$U$6</f>
        <v>801.83679815004</v>
      </c>
      <c r="CO273" s="0" t="n">
        <f aca="false">BZ273*'Dist Horaria'!$V$6</f>
        <v>801.83679815004</v>
      </c>
      <c r="CP273" s="0" t="n">
        <f aca="false">BZ273*'Dist Horaria'!$W$6</f>
        <v>801.83679815004</v>
      </c>
      <c r="CQ273" s="0" t="n">
        <f aca="false">BZ273*'Dist Horaria'!$X$6</f>
        <v>1221.84654956197</v>
      </c>
      <c r="CR273" s="0" t="n">
        <f aca="false">BZ273*'Dist Horaria'!$Y$6</f>
        <v>1221.84654956197</v>
      </c>
      <c r="CS273" s="0" t="n">
        <f aca="false">BZ273*'Dist Horaria'!$Z$6</f>
        <v>1221.84654956197</v>
      </c>
      <c r="CT273" s="0" t="n">
        <f aca="false">BZ273*'Dist Horaria'!$AA$6</f>
        <v>458.192456085737</v>
      </c>
      <c r="CU273" s="0" t="n">
        <f aca="false">BZ273*'Dist Horaria'!$AB$6</f>
        <v>458.192456085737</v>
      </c>
      <c r="CV273" s="0" t="n">
        <f aca="false">BZ273*'Dist Horaria'!$AC$6</f>
        <v>458.192456085737</v>
      </c>
      <c r="CW273" s="0" t="n">
        <f aca="false">BZ273*'Dist Horaria'!$AD$6</f>
        <v>458.192456085737</v>
      </c>
      <c r="CX273" s="0" t="n">
        <f aca="false">BZ273*'Dist Horaria'!$AE$6</f>
        <v>458.192456085737</v>
      </c>
      <c r="CY273" s="0" t="n">
        <f aca="false">AS273*1000000</f>
        <v>19171.3018767669</v>
      </c>
      <c r="CZ273" s="0" t="n">
        <f aca="false">CY273*'Dist Horaria'!$H$6</f>
        <v>479.282546919172</v>
      </c>
      <c r="DA273" s="0" t="n">
        <f aca="false">CY273*'Dist Horaria'!$I$6</f>
        <v>479.282546919172</v>
      </c>
      <c r="DB273" s="0" t="n">
        <f aca="false">CY273*'Dist Horaria'!$J$6</f>
        <v>479.282546919172</v>
      </c>
      <c r="DC273" s="0" t="n">
        <f aca="false">CY273*'Dist Horaria'!$K$6</f>
        <v>479.282546919172</v>
      </c>
      <c r="DD273" s="0" t="n">
        <f aca="false">CY273*'Dist Horaria'!$L$6</f>
        <v>479.282546919172</v>
      </c>
      <c r="DE273" s="0" t="n">
        <f aca="false">CY273*'Dist Horaria'!$M$6</f>
        <v>1278.08679178446</v>
      </c>
      <c r="DF273" s="0" t="n">
        <f aca="false">CY273*'Dist Horaria'!$N$6</f>
        <v>1278.08679178446</v>
      </c>
      <c r="DG273" s="0" t="n">
        <f aca="false">CY273*'Dist Horaria'!$O$6</f>
        <v>1278.08679178446</v>
      </c>
      <c r="DH273" s="0" t="n">
        <f aca="false">CY273*'Dist Horaria'!$P$6</f>
        <v>838.744457108551</v>
      </c>
      <c r="DI273" s="0" t="n">
        <f aca="false">CY273*'Dist Horaria'!$Q$6</f>
        <v>838.744457108551</v>
      </c>
      <c r="DJ273" s="0" t="n">
        <f aca="false">CY273*'Dist Horaria'!$R$6</f>
        <v>838.744457108551</v>
      </c>
      <c r="DK273" s="0" t="n">
        <f aca="false">CY273*'Dist Horaria'!$S$6</f>
        <v>838.744457108551</v>
      </c>
      <c r="DL273" s="0" t="n">
        <f aca="false">CY273*'Dist Horaria'!$T$6</f>
        <v>838.744457108551</v>
      </c>
      <c r="DM273" s="0" t="n">
        <f aca="false">CY273*'Dist Horaria'!$U$6</f>
        <v>838.744457108551</v>
      </c>
      <c r="DN273" s="0" t="n">
        <f aca="false">CY273*'Dist Horaria'!$V$6</f>
        <v>838.744457108551</v>
      </c>
      <c r="DO273" s="0" t="n">
        <f aca="false">CY273*'Dist Horaria'!$W$6</f>
        <v>838.744457108551</v>
      </c>
      <c r="DP273" s="0" t="n">
        <f aca="false">CY273*'Dist Horaria'!$X$6</f>
        <v>1278.08679178446</v>
      </c>
      <c r="DQ273" s="0" t="n">
        <f aca="false">CY273*'Dist Horaria'!$Y$6</f>
        <v>1278.08679178446</v>
      </c>
      <c r="DR273" s="0" t="n">
        <f aca="false">CY273*'Dist Horaria'!$Z$6</f>
        <v>1278.08679178446</v>
      </c>
      <c r="DS273" s="0" t="n">
        <f aca="false">CY273*'Dist Horaria'!$AA$6</f>
        <v>479.282546919172</v>
      </c>
      <c r="DT273" s="0" t="n">
        <f aca="false">CY273*'Dist Horaria'!$AB$6</f>
        <v>479.282546919172</v>
      </c>
      <c r="DU273" s="0" t="n">
        <f aca="false">CY273*'Dist Horaria'!$AC$6</f>
        <v>479.282546919172</v>
      </c>
      <c r="DV273" s="0" t="n">
        <f aca="false">CY273*'Dist Horaria'!$AD$6</f>
        <v>479.282546919172</v>
      </c>
      <c r="DW273" s="0" t="n">
        <f aca="false">CY273*'Dist Horaria'!$AE$6</f>
        <v>479.282546919172</v>
      </c>
      <c r="DX273" s="0" t="n">
        <f aca="false">AX273*1000000</f>
        <v>1111.37981894301</v>
      </c>
      <c r="DY273" s="0" t="n">
        <f aca="false">DX273*'Dist Horaria'!$H$6</f>
        <v>27.7844954735752</v>
      </c>
      <c r="DZ273" s="0" t="n">
        <f aca="false">DX273*'Dist Horaria'!$I$6</f>
        <v>27.7844954735752</v>
      </c>
      <c r="EA273" s="0" t="n">
        <f aca="false">DX273*'Dist Horaria'!$J$6</f>
        <v>27.7844954735752</v>
      </c>
      <c r="EB273" s="0" t="n">
        <f aca="false">DX273*'Dist Horaria'!$K$6</f>
        <v>27.7844954735752</v>
      </c>
      <c r="EC273" s="0" t="n">
        <f aca="false">DX273*'Dist Horaria'!$L$6</f>
        <v>27.7844954735752</v>
      </c>
      <c r="ED273" s="0" t="n">
        <f aca="false">DX273*'Dist Horaria'!$M$6</f>
        <v>74.0919879295339</v>
      </c>
      <c r="EE273" s="0" t="n">
        <f aca="false">DX273*'Dist Horaria'!$N$6</f>
        <v>74.0919879295339</v>
      </c>
      <c r="EF273" s="0" t="n">
        <f aca="false">DX273*'Dist Horaria'!$O$6</f>
        <v>74.0919879295339</v>
      </c>
      <c r="EG273" s="0" t="n">
        <f aca="false">DX273*'Dist Horaria'!$P$6</f>
        <v>48.6228670787566</v>
      </c>
      <c r="EH273" s="0" t="n">
        <f aca="false">DX273*'Dist Horaria'!$Q$6</f>
        <v>48.6228670787566</v>
      </c>
      <c r="EI273" s="0" t="n">
        <f aca="false">DX273*'Dist Horaria'!$R$6</f>
        <v>48.6228670787566</v>
      </c>
      <c r="EJ273" s="0" t="n">
        <f aca="false">DX273*'Dist Horaria'!$S$6</f>
        <v>48.6228670787566</v>
      </c>
      <c r="EK273" s="0" t="n">
        <f aca="false">DX273*'Dist Horaria'!$T$6</f>
        <v>48.6228670787566</v>
      </c>
      <c r="EL273" s="0" t="n">
        <f aca="false">DX273*'Dist Horaria'!$U$6</f>
        <v>48.6228670787566</v>
      </c>
      <c r="EM273" s="0" t="n">
        <f aca="false">DX273*'Dist Horaria'!$V$6</f>
        <v>48.6228670787566</v>
      </c>
      <c r="EN273" s="0" t="n">
        <f aca="false">DX273*'Dist Horaria'!$W$6</f>
        <v>48.6228670787566</v>
      </c>
      <c r="EO273" s="0" t="n">
        <f aca="false">DX273*'Dist Horaria'!$X$6</f>
        <v>74.0919879295339</v>
      </c>
      <c r="EP273" s="0" t="n">
        <f aca="false">DX273*'Dist Horaria'!$Y$6</f>
        <v>74.0919879295339</v>
      </c>
      <c r="EQ273" s="0" t="n">
        <f aca="false">DX273*'Dist Horaria'!$Z$6</f>
        <v>74.0919879295339</v>
      </c>
      <c r="ER273" s="0" t="n">
        <f aca="false">DX273*'Dist Horaria'!$AA$6</f>
        <v>27.7844954735752</v>
      </c>
      <c r="ES273" s="0" t="n">
        <f aca="false">DX273*'Dist Horaria'!$AB$6</f>
        <v>27.7844954735752</v>
      </c>
      <c r="ET273" s="0" t="n">
        <f aca="false">DX273*'Dist Horaria'!$AC$6</f>
        <v>27.7844954735752</v>
      </c>
      <c r="EU273" s="0" t="n">
        <f aca="false">DX273*'Dist Horaria'!$AD$6</f>
        <v>27.7844954735752</v>
      </c>
      <c r="EV273" s="0" t="n">
        <f aca="false">DX273*'Dist Horaria'!$AE$6</f>
        <v>27.7844954735752</v>
      </c>
      <c r="EW273" s="0" t="n">
        <f aca="false">BB273+CA273+CZ273+DY273</f>
        <v>1059.63687474915</v>
      </c>
      <c r="EX273" s="0" t="n">
        <f aca="false">BC273+CB273+DA273+DZ273</f>
        <v>1057.11219157782</v>
      </c>
      <c r="EY273" s="0" t="n">
        <f aca="false">BD273+CC273+DB273+EA273</f>
        <v>1054.72920096147</v>
      </c>
      <c r="EZ273" s="0" t="n">
        <f aca="false">BE273+CD273+DC273+EB273</f>
        <v>1052.69898602722</v>
      </c>
      <c r="FA273" s="0" t="n">
        <f aca="false">BF273+CE273+DD273+EC273</f>
        <v>1051.21538377533</v>
      </c>
      <c r="FB273" s="0" t="n">
        <f aca="false">BG273+CF273+DE273+ED273</f>
        <v>2659.04719053638</v>
      </c>
      <c r="FC273" s="0" t="n">
        <f aca="false">BH273+CG273+DF273+EE273</f>
        <v>2662.88441515792</v>
      </c>
      <c r="FD273" s="0" t="n">
        <f aca="false">BI273+CH273+DG273+EF273</f>
        <v>2662.88441515792</v>
      </c>
      <c r="FE273" s="0" t="n">
        <f aca="false">BJ273+CI273+DH273+EG273</f>
        <v>1806.76769133782</v>
      </c>
      <c r="FF273" s="0" t="n">
        <f aca="false">BK273+CJ273+DI273+EH273</f>
        <v>1819.20229959749</v>
      </c>
      <c r="FG273" s="0" t="n">
        <f aca="false">BL273+CK273+DJ273+EI273</f>
        <v>1828.24565105906</v>
      </c>
      <c r="FH273" s="0" t="n">
        <f aca="false">BM273+CL273+DK273+EJ273</f>
        <v>1832.76732678985</v>
      </c>
      <c r="FI273" s="0" t="n">
        <f aca="false">BN273+CM273+DL273+EK273</f>
        <v>1833.89774572255</v>
      </c>
      <c r="FJ273" s="0" t="n">
        <f aca="false">BO273+CN273+DM273+EL273</f>
        <v>1832.76732678985</v>
      </c>
      <c r="FK273" s="0" t="n">
        <f aca="false">BP273+CO273+DN273+EM273</f>
        <v>1830.50648892446</v>
      </c>
      <c r="FL273" s="0" t="n">
        <f aca="false">BQ273+CP273+DO273+EN273</f>
        <v>1827.11523212637</v>
      </c>
      <c r="FM273" s="0" t="n">
        <f aca="false">BR273+CQ273+DP273+EO273</f>
        <v>2709.26372394018</v>
      </c>
      <c r="FN273" s="0" t="n">
        <f aca="false">BS273+CR273+DQ273+EP273</f>
        <v>2706.17913155599</v>
      </c>
      <c r="FO273" s="0" t="n">
        <f aca="false">BT273+CS273+DR273+EQ273</f>
        <v>2689.38939329382</v>
      </c>
      <c r="FP273" s="0" t="n">
        <f aca="false">BU273+CT273+DS273+ER273</f>
        <v>1074.96413435183</v>
      </c>
      <c r="FQ273" s="0" t="n">
        <f aca="false">BV273+CU273+DT273+ES273</f>
        <v>1062.9039553735</v>
      </c>
      <c r="FR273" s="0" t="n">
        <f aca="false">BW273+CV273+DU273+ET273</f>
        <v>1071.08904210157</v>
      </c>
      <c r="FS273" s="0" t="n">
        <f aca="false">BX273+CW273+DV273+EU273</f>
        <v>1068.29624541475</v>
      </c>
      <c r="FT273" s="0" t="n">
        <f aca="false">BY273+CX273+DW273+EV273</f>
        <v>1065.34162954152</v>
      </c>
      <c r="FU273" s="0" t="n">
        <f aca="false">AM273*'Dist Horaria'!$H$10</f>
        <v>0.603745459444181</v>
      </c>
      <c r="FV273" s="0" t="n">
        <f aca="false">AM273*'Dist Horaria'!$I$10</f>
        <v>0.565039118868003</v>
      </c>
      <c r="FW273" s="0" t="n">
        <f aca="false">AM273*'Dist Horaria'!$J$10</f>
        <v>0.562593012944613</v>
      </c>
      <c r="FX273" s="0" t="n">
        <f aca="false">AM273*'Dist Horaria'!$K$10</f>
        <v>0.54641303122617</v>
      </c>
      <c r="FY273" s="0" t="n">
        <f aca="false">AM273*'Dist Horaria'!$L$10</f>
        <v>0.546631697009788</v>
      </c>
      <c r="FZ273" s="0" t="n">
        <f aca="false">AM273*'Dist Horaria'!$M$10</f>
        <v>0.584918411137542</v>
      </c>
      <c r="GA273" s="0" t="n">
        <f aca="false">AM273*'Dist Horaria'!$N$10</f>
        <v>0.553356993956819</v>
      </c>
      <c r="GB273" s="0" t="n">
        <f aca="false">AM273*'Dist Horaria'!$O$10</f>
        <v>0.543912221025425</v>
      </c>
      <c r="GC273" s="0" t="n">
        <f aca="false">AM273*'Dist Horaria'!$P$10</f>
        <v>0.55235249328439</v>
      </c>
      <c r="GD273" s="0" t="n">
        <f aca="false">AM273*'Dist Horaria'!$Q$10</f>
        <v>0.499860372163138</v>
      </c>
      <c r="GE273" s="0" t="n">
        <f aca="false">AM273*'Dist Horaria'!$R$10</f>
        <v>0.609904722229534</v>
      </c>
      <c r="GF273" s="0" t="n">
        <f aca="false">AM273*'Dist Horaria'!$S$10</f>
        <v>0.52088232556216</v>
      </c>
      <c r="GG273" s="0" t="n">
        <f aca="false">AR273*'Dist Horaria'!$H$10</f>
        <v>0.6315351936723</v>
      </c>
      <c r="GH273" s="0" t="n">
        <f aca="false">AR273*'Dist Horaria'!$I$10</f>
        <v>0.591047243146549</v>
      </c>
      <c r="GI273" s="0" t="n">
        <f aca="false">AR273*'Dist Horaria'!$J$10</f>
        <v>0.588488545679088</v>
      </c>
      <c r="GJ273" s="0" t="n">
        <f aca="false">AR273*'Dist Horaria'!$K$10</f>
        <v>0.571563817338144</v>
      </c>
      <c r="GK273" s="0" t="n">
        <f aca="false">AR273*'Dist Horaria'!$L$10</f>
        <v>0.571792548065385</v>
      </c>
      <c r="GL273" s="0" t="n">
        <f aca="false">AR273*'Dist Horaria'!$M$10</f>
        <v>0.611841557202459</v>
      </c>
      <c r="GM273" s="0" t="n">
        <f aca="false">AR273*'Dist Horaria'!$N$10</f>
        <v>0.578827402975692</v>
      </c>
      <c r="GN273" s="0" t="n">
        <f aca="false">AR273*'Dist Horaria'!$O$10</f>
        <v>0.568947897616082</v>
      </c>
      <c r="GO273" s="0" t="n">
        <f aca="false">AR273*'Dist Horaria'!$P$10</f>
        <v>0.577776666250831</v>
      </c>
      <c r="GP273" s="0" t="n">
        <f aca="false">AR273*'Dist Horaria'!$Q$10</f>
        <v>0.522868390983471</v>
      </c>
      <c r="GQ273" s="0" t="n">
        <f aca="false">AR273*'Dist Horaria'!$R$10</f>
        <v>0.637977960495934</v>
      </c>
      <c r="GR273" s="0" t="n">
        <f aca="false">AR273*'Dist Horaria'!$S$10</f>
        <v>0.544857961593979</v>
      </c>
      <c r="GS273" s="0" t="n">
        <f aca="false">AW273*'Dist Horaria'!$H$10</f>
        <v>0.0366107358650609</v>
      </c>
      <c r="GT273" s="0" t="n">
        <f aca="false">AW273*'Dist Horaria'!$I$10</f>
        <v>0.0342636082983507</v>
      </c>
      <c r="GU273" s="0" t="n">
        <f aca="false">AW273*'Dist Horaria'!$J$10</f>
        <v>0.0341152780103819</v>
      </c>
      <c r="GV273" s="0" t="n">
        <f aca="false">AW273*'Dist Horaria'!$K$10</f>
        <v>0.0331341343384431</v>
      </c>
      <c r="GW273" s="0" t="n">
        <f aca="false">AW273*'Dist Horaria'!$L$10</f>
        <v>0.0331473940907469</v>
      </c>
      <c r="GX273" s="0" t="n">
        <f aca="false">AW273*'Dist Horaria'!$M$10</f>
        <v>0.0354690757798527</v>
      </c>
      <c r="GY273" s="0" t="n">
        <f aca="false">AW273*'Dist Horaria'!$N$10</f>
        <v>0.0335552117667068</v>
      </c>
      <c r="GZ273" s="0" t="n">
        <f aca="false">AW273*'Dist Horaria'!$O$10</f>
        <v>0.0329824868183236</v>
      </c>
      <c r="HA273" s="0" t="n">
        <f aca="false">AW273*'Dist Horaria'!$P$10</f>
        <v>0.0334942994928018</v>
      </c>
      <c r="HB273" s="0" t="n">
        <f aca="false">AW273*'Dist Horaria'!$Q$10</f>
        <v>0.0303112110715056</v>
      </c>
      <c r="HC273" s="0" t="n">
        <f aca="false">AW273*'Dist Horaria'!$R$10</f>
        <v>0.0369842295939672</v>
      </c>
      <c r="HD273" s="0" t="n">
        <f aca="false">AW273*'Dist Horaria'!$S$10</f>
        <v>0.0315859687880567</v>
      </c>
    </row>
    <row r="274" customFormat="false" ht="13.8" hidden="false" customHeight="false" outlineLevel="0" collapsed="false">
      <c r="A274" s="0" t="n">
        <v>4.641981</v>
      </c>
      <c r="B274" s="0" t="n">
        <v>-74.11286</v>
      </c>
      <c r="C274" s="0" t="n">
        <v>28</v>
      </c>
      <c r="D274" s="0" t="n">
        <v>29</v>
      </c>
      <c r="E274" s="0" t="n">
        <v>1876</v>
      </c>
      <c r="G274" s="0" t="s">
        <v>441</v>
      </c>
      <c r="I274" s="0" t="s">
        <v>1391</v>
      </c>
      <c r="J274" s="0" t="s">
        <v>1392</v>
      </c>
      <c r="L274" s="0" t="s">
        <v>1393</v>
      </c>
      <c r="S274" s="0" t="n">
        <v>365</v>
      </c>
      <c r="V274" s="0" t="n">
        <v>111627.450588235</v>
      </c>
      <c r="W274" s="0" t="n">
        <f aca="false">V274*12</f>
        <v>1339529.40705882</v>
      </c>
      <c r="X274" s="0" t="n">
        <v>1</v>
      </c>
      <c r="Z274" s="0" t="n">
        <v>30000</v>
      </c>
      <c r="AB274" s="0" t="n">
        <v>0.005</v>
      </c>
      <c r="AC274" s="0" t="n">
        <v>0</v>
      </c>
      <c r="AD274" s="0" t="n">
        <v>2179.48479370826</v>
      </c>
      <c r="AE274" s="0" t="n">
        <f aca="false">AD274/2204.59</f>
        <v>0.988612301474769</v>
      </c>
      <c r="AF274" s="0" t="n">
        <f aca="false">AE274/S274</f>
        <v>0.00270852685335553</v>
      </c>
      <c r="AG274" s="0" t="n">
        <f aca="false">AE274*EXP(AB274*AC274)</f>
        <v>0.988612301474769</v>
      </c>
      <c r="AH274" s="0" t="n">
        <f aca="false">AG274/S274</f>
        <v>0.00270852685335553</v>
      </c>
      <c r="AI274" s="0" t="s">
        <v>90</v>
      </c>
      <c r="AJ274" s="0" t="n">
        <f aca="false">IF(AI274="A",'FE DISTRIBUCIÓN'!$C$2,'FE DISTRIBUCIÓN'!$C$3)</f>
        <v>4.994E-006</v>
      </c>
      <c r="AK274" s="0" t="n">
        <f aca="false">W274*AJ274</f>
        <v>6.68960985885176</v>
      </c>
      <c r="AL274" s="0" t="n">
        <f aca="false">AK274/365</f>
        <v>0.0183276982434295</v>
      </c>
      <c r="AM274" s="0" t="n">
        <f aca="false">AK274*EXP(AB274*AC274)</f>
        <v>6.68960985885176</v>
      </c>
      <c r="AN274" s="0" t="n">
        <f aca="false">AM274/365</f>
        <v>0.0183276982434295</v>
      </c>
      <c r="AO274" s="0" t="n">
        <v>5.223868284E-006</v>
      </c>
      <c r="AP274" s="0" t="n">
        <f aca="false">AO274*W274</f>
        <v>6.99752518501991</v>
      </c>
      <c r="AQ274" s="0" t="n">
        <f aca="false">AP274/365</f>
        <v>0.0191713018767669</v>
      </c>
      <c r="AR274" s="0" t="n">
        <f aca="false">AP274*EXP(AB274*AC274)</f>
        <v>6.99752518501991</v>
      </c>
      <c r="AS274" s="0" t="n">
        <f aca="false">AR274/365</f>
        <v>0.0191713018767669</v>
      </c>
      <c r="AT274" s="0" t="n">
        <v>3.02832944E-007</v>
      </c>
      <c r="AU274" s="0" t="n">
        <f aca="false">AT274*W274</f>
        <v>0.405653633914198</v>
      </c>
      <c r="AV274" s="0" t="n">
        <f aca="false">AU274/365</f>
        <v>0.00111137981894301</v>
      </c>
      <c r="AW274" s="0" t="n">
        <f aca="false">AU274*EXP(AB274*AC274)</f>
        <v>0.405653633914198</v>
      </c>
      <c r="AX274" s="0" t="n">
        <f aca="false">AW274/365</f>
        <v>0.00111137981894301</v>
      </c>
      <c r="AY274" s="0" t="n">
        <f aca="false">AW274+AR274+AM274+AG274</f>
        <v>15.0814009792606</v>
      </c>
      <c r="AZ274" s="0" t="n">
        <f aca="false">AH274+AN274+AS274+AX274</f>
        <v>0.0413189067924949</v>
      </c>
      <c r="BA274" s="0" t="n">
        <f aca="false">AH274*1000000</f>
        <v>2708.52685335553</v>
      </c>
      <c r="BB274" s="0" t="n">
        <f aca="false">BA274*'Dist Horaria'!$H$3</f>
        <v>94.3773762706656</v>
      </c>
      <c r="BC274" s="0" t="n">
        <f aca="false">BA274*'Dist Horaria'!$I$3</f>
        <v>91.8526930993363</v>
      </c>
      <c r="BD274" s="0" t="n">
        <f aca="false">BA274*'Dist Horaria'!$J$3</f>
        <v>89.4697024829834</v>
      </c>
      <c r="BE274" s="0" t="n">
        <f aca="false">BA274*'Dist Horaria'!$K$3</f>
        <v>87.4394875487353</v>
      </c>
      <c r="BF274" s="0" t="n">
        <f aca="false">BA274*'Dist Horaria'!$L$3</f>
        <v>85.9558852968473</v>
      </c>
      <c r="BG274" s="0" t="n">
        <f aca="false">BA274*'Dist Horaria'!$M$3</f>
        <v>85.0218612604238</v>
      </c>
      <c r="BH274" s="0" t="n">
        <f aca="false">BA274*'Dist Horaria'!$N$3</f>
        <v>88.8590858819569</v>
      </c>
      <c r="BI274" s="0" t="n">
        <f aca="false">BA274*'Dist Horaria'!$O$3</f>
        <v>88.8590858819569</v>
      </c>
      <c r="BJ274" s="0" t="n">
        <f aca="false">BA274*'Dist Horaria'!$P$3</f>
        <v>117.563569000474</v>
      </c>
      <c r="BK274" s="0" t="n">
        <f aca="false">BA274*'Dist Horaria'!$Q$3</f>
        <v>129.998177260139</v>
      </c>
      <c r="BL274" s="0" t="n">
        <f aca="false">BA274*'Dist Horaria'!$R$3</f>
        <v>139.041528721714</v>
      </c>
      <c r="BM274" s="0" t="n">
        <f aca="false">BA274*'Dist Horaria'!$S$3</f>
        <v>143.563204452502</v>
      </c>
      <c r="BN274" s="0" t="n">
        <f aca="false">BA274*'Dist Horaria'!$T$3</f>
        <v>144.693623385198</v>
      </c>
      <c r="BO274" s="0" t="n">
        <f aca="false">BA274*'Dist Horaria'!$U$3</f>
        <v>143.563204452502</v>
      </c>
      <c r="BP274" s="0" t="n">
        <f aca="false">BA274*'Dist Horaria'!$V$3</f>
        <v>141.302366587108</v>
      </c>
      <c r="BQ274" s="0" t="n">
        <f aca="false">BA274*'Dist Horaria'!$W$3</f>
        <v>137.911109789017</v>
      </c>
      <c r="BR274" s="0" t="n">
        <f aca="false">BA274*'Dist Horaria'!$X$3</f>
        <v>135.238394664224</v>
      </c>
      <c r="BS274" s="0" t="n">
        <f aca="false">BA274*'Dist Horaria'!$Y$3</f>
        <v>132.153802280031</v>
      </c>
      <c r="BT274" s="0" t="n">
        <f aca="false">BA274*'Dist Horaria'!$Z$3</f>
        <v>115.36406401786</v>
      </c>
      <c r="BU274" s="0" t="n">
        <f aca="false">BA274*'Dist Horaria'!$AA$3</f>
        <v>109.704635873347</v>
      </c>
      <c r="BV274" s="0" t="n">
        <f aca="false">BA274*'Dist Horaria'!$AB$3</f>
        <v>97.6444568950202</v>
      </c>
      <c r="BW274" s="0" t="n">
        <f aca="false">BA274*'Dist Horaria'!$AC$3</f>
        <v>105.829543623084</v>
      </c>
      <c r="BX274" s="0" t="n">
        <f aca="false">BA274*'Dist Horaria'!$AD$3</f>
        <v>103.036746936267</v>
      </c>
      <c r="BY274" s="0" t="n">
        <f aca="false">BA274*'Dist Horaria'!$AE$3</f>
        <v>100.08213106304</v>
      </c>
      <c r="BZ274" s="0" t="n">
        <f aca="false">AN274*1000000</f>
        <v>18327.6982434295</v>
      </c>
      <c r="CA274" s="0" t="n">
        <f aca="false">BZ274*'Dist Horaria'!$H$6</f>
        <v>458.192456085737</v>
      </c>
      <c r="CB274" s="0" t="n">
        <f aca="false">BZ274*'Dist Horaria'!$I$6</f>
        <v>458.192456085737</v>
      </c>
      <c r="CC274" s="0" t="n">
        <f aca="false">BZ274*'Dist Horaria'!$J$6</f>
        <v>458.192456085737</v>
      </c>
      <c r="CD274" s="0" t="n">
        <f aca="false">BZ274*'Dist Horaria'!$K$6</f>
        <v>458.192456085737</v>
      </c>
      <c r="CE274" s="0" t="n">
        <f aca="false">BZ274*'Dist Horaria'!$L$6</f>
        <v>458.192456085737</v>
      </c>
      <c r="CF274" s="0" t="n">
        <f aca="false">BZ274*'Dist Horaria'!$M$6</f>
        <v>1221.84654956197</v>
      </c>
      <c r="CG274" s="0" t="n">
        <f aca="false">BZ274*'Dist Horaria'!$N$6</f>
        <v>1221.84654956197</v>
      </c>
      <c r="CH274" s="0" t="n">
        <f aca="false">BZ274*'Dist Horaria'!$O$6</f>
        <v>1221.84654956197</v>
      </c>
      <c r="CI274" s="0" t="n">
        <f aca="false">BZ274*'Dist Horaria'!$P$6</f>
        <v>801.83679815004</v>
      </c>
      <c r="CJ274" s="0" t="n">
        <f aca="false">BZ274*'Dist Horaria'!$Q$6</f>
        <v>801.83679815004</v>
      </c>
      <c r="CK274" s="0" t="n">
        <f aca="false">BZ274*'Dist Horaria'!$R$6</f>
        <v>801.83679815004</v>
      </c>
      <c r="CL274" s="0" t="n">
        <f aca="false">BZ274*'Dist Horaria'!$S$6</f>
        <v>801.83679815004</v>
      </c>
      <c r="CM274" s="0" t="n">
        <f aca="false">BZ274*'Dist Horaria'!$T$6</f>
        <v>801.83679815004</v>
      </c>
      <c r="CN274" s="0" t="n">
        <f aca="false">BZ274*'Dist Horaria'!$U$6</f>
        <v>801.83679815004</v>
      </c>
      <c r="CO274" s="0" t="n">
        <f aca="false">BZ274*'Dist Horaria'!$V$6</f>
        <v>801.83679815004</v>
      </c>
      <c r="CP274" s="0" t="n">
        <f aca="false">BZ274*'Dist Horaria'!$W$6</f>
        <v>801.83679815004</v>
      </c>
      <c r="CQ274" s="0" t="n">
        <f aca="false">BZ274*'Dist Horaria'!$X$6</f>
        <v>1221.84654956197</v>
      </c>
      <c r="CR274" s="0" t="n">
        <f aca="false">BZ274*'Dist Horaria'!$Y$6</f>
        <v>1221.84654956197</v>
      </c>
      <c r="CS274" s="0" t="n">
        <f aca="false">BZ274*'Dist Horaria'!$Z$6</f>
        <v>1221.84654956197</v>
      </c>
      <c r="CT274" s="0" t="n">
        <f aca="false">BZ274*'Dist Horaria'!$AA$6</f>
        <v>458.192456085737</v>
      </c>
      <c r="CU274" s="0" t="n">
        <f aca="false">BZ274*'Dist Horaria'!$AB$6</f>
        <v>458.192456085737</v>
      </c>
      <c r="CV274" s="0" t="n">
        <f aca="false">BZ274*'Dist Horaria'!$AC$6</f>
        <v>458.192456085737</v>
      </c>
      <c r="CW274" s="0" t="n">
        <f aca="false">BZ274*'Dist Horaria'!$AD$6</f>
        <v>458.192456085737</v>
      </c>
      <c r="CX274" s="0" t="n">
        <f aca="false">BZ274*'Dist Horaria'!$AE$6</f>
        <v>458.192456085737</v>
      </c>
      <c r="CY274" s="0" t="n">
        <f aca="false">AS274*1000000</f>
        <v>19171.3018767669</v>
      </c>
      <c r="CZ274" s="0" t="n">
        <f aca="false">CY274*'Dist Horaria'!$H$6</f>
        <v>479.282546919172</v>
      </c>
      <c r="DA274" s="0" t="n">
        <f aca="false">CY274*'Dist Horaria'!$I$6</f>
        <v>479.282546919172</v>
      </c>
      <c r="DB274" s="0" t="n">
        <f aca="false">CY274*'Dist Horaria'!$J$6</f>
        <v>479.282546919172</v>
      </c>
      <c r="DC274" s="0" t="n">
        <f aca="false">CY274*'Dist Horaria'!$K$6</f>
        <v>479.282546919172</v>
      </c>
      <c r="DD274" s="0" t="n">
        <f aca="false">CY274*'Dist Horaria'!$L$6</f>
        <v>479.282546919172</v>
      </c>
      <c r="DE274" s="0" t="n">
        <f aca="false">CY274*'Dist Horaria'!$M$6</f>
        <v>1278.08679178446</v>
      </c>
      <c r="DF274" s="0" t="n">
        <f aca="false">CY274*'Dist Horaria'!$N$6</f>
        <v>1278.08679178446</v>
      </c>
      <c r="DG274" s="0" t="n">
        <f aca="false">CY274*'Dist Horaria'!$O$6</f>
        <v>1278.08679178446</v>
      </c>
      <c r="DH274" s="0" t="n">
        <f aca="false">CY274*'Dist Horaria'!$P$6</f>
        <v>838.744457108551</v>
      </c>
      <c r="DI274" s="0" t="n">
        <f aca="false">CY274*'Dist Horaria'!$Q$6</f>
        <v>838.744457108551</v>
      </c>
      <c r="DJ274" s="0" t="n">
        <f aca="false">CY274*'Dist Horaria'!$R$6</f>
        <v>838.744457108551</v>
      </c>
      <c r="DK274" s="0" t="n">
        <f aca="false">CY274*'Dist Horaria'!$S$6</f>
        <v>838.744457108551</v>
      </c>
      <c r="DL274" s="0" t="n">
        <f aca="false">CY274*'Dist Horaria'!$T$6</f>
        <v>838.744457108551</v>
      </c>
      <c r="DM274" s="0" t="n">
        <f aca="false">CY274*'Dist Horaria'!$U$6</f>
        <v>838.744457108551</v>
      </c>
      <c r="DN274" s="0" t="n">
        <f aca="false">CY274*'Dist Horaria'!$V$6</f>
        <v>838.744457108551</v>
      </c>
      <c r="DO274" s="0" t="n">
        <f aca="false">CY274*'Dist Horaria'!$W$6</f>
        <v>838.744457108551</v>
      </c>
      <c r="DP274" s="0" t="n">
        <f aca="false">CY274*'Dist Horaria'!$X$6</f>
        <v>1278.08679178446</v>
      </c>
      <c r="DQ274" s="0" t="n">
        <f aca="false">CY274*'Dist Horaria'!$Y$6</f>
        <v>1278.08679178446</v>
      </c>
      <c r="DR274" s="0" t="n">
        <f aca="false">CY274*'Dist Horaria'!$Z$6</f>
        <v>1278.08679178446</v>
      </c>
      <c r="DS274" s="0" t="n">
        <f aca="false">CY274*'Dist Horaria'!$AA$6</f>
        <v>479.282546919172</v>
      </c>
      <c r="DT274" s="0" t="n">
        <f aca="false">CY274*'Dist Horaria'!$AB$6</f>
        <v>479.282546919172</v>
      </c>
      <c r="DU274" s="0" t="n">
        <f aca="false">CY274*'Dist Horaria'!$AC$6</f>
        <v>479.282546919172</v>
      </c>
      <c r="DV274" s="0" t="n">
        <f aca="false">CY274*'Dist Horaria'!$AD$6</f>
        <v>479.282546919172</v>
      </c>
      <c r="DW274" s="0" t="n">
        <f aca="false">CY274*'Dist Horaria'!$AE$6</f>
        <v>479.282546919172</v>
      </c>
      <c r="DX274" s="0" t="n">
        <f aca="false">AX274*1000000</f>
        <v>1111.37981894301</v>
      </c>
      <c r="DY274" s="0" t="n">
        <f aca="false">DX274*'Dist Horaria'!$H$6</f>
        <v>27.7844954735752</v>
      </c>
      <c r="DZ274" s="0" t="n">
        <f aca="false">DX274*'Dist Horaria'!$I$6</f>
        <v>27.7844954735752</v>
      </c>
      <c r="EA274" s="0" t="n">
        <f aca="false">DX274*'Dist Horaria'!$J$6</f>
        <v>27.7844954735752</v>
      </c>
      <c r="EB274" s="0" t="n">
        <f aca="false">DX274*'Dist Horaria'!$K$6</f>
        <v>27.7844954735752</v>
      </c>
      <c r="EC274" s="0" t="n">
        <f aca="false">DX274*'Dist Horaria'!$L$6</f>
        <v>27.7844954735752</v>
      </c>
      <c r="ED274" s="0" t="n">
        <f aca="false">DX274*'Dist Horaria'!$M$6</f>
        <v>74.0919879295339</v>
      </c>
      <c r="EE274" s="0" t="n">
        <f aca="false">DX274*'Dist Horaria'!$N$6</f>
        <v>74.0919879295339</v>
      </c>
      <c r="EF274" s="0" t="n">
        <f aca="false">DX274*'Dist Horaria'!$O$6</f>
        <v>74.0919879295339</v>
      </c>
      <c r="EG274" s="0" t="n">
        <f aca="false">DX274*'Dist Horaria'!$P$6</f>
        <v>48.6228670787566</v>
      </c>
      <c r="EH274" s="0" t="n">
        <f aca="false">DX274*'Dist Horaria'!$Q$6</f>
        <v>48.6228670787566</v>
      </c>
      <c r="EI274" s="0" t="n">
        <f aca="false">DX274*'Dist Horaria'!$R$6</f>
        <v>48.6228670787566</v>
      </c>
      <c r="EJ274" s="0" t="n">
        <f aca="false">DX274*'Dist Horaria'!$S$6</f>
        <v>48.6228670787566</v>
      </c>
      <c r="EK274" s="0" t="n">
        <f aca="false">DX274*'Dist Horaria'!$T$6</f>
        <v>48.6228670787566</v>
      </c>
      <c r="EL274" s="0" t="n">
        <f aca="false">DX274*'Dist Horaria'!$U$6</f>
        <v>48.6228670787566</v>
      </c>
      <c r="EM274" s="0" t="n">
        <f aca="false">DX274*'Dist Horaria'!$V$6</f>
        <v>48.6228670787566</v>
      </c>
      <c r="EN274" s="0" t="n">
        <f aca="false">DX274*'Dist Horaria'!$W$6</f>
        <v>48.6228670787566</v>
      </c>
      <c r="EO274" s="0" t="n">
        <f aca="false">DX274*'Dist Horaria'!$X$6</f>
        <v>74.0919879295339</v>
      </c>
      <c r="EP274" s="0" t="n">
        <f aca="false">DX274*'Dist Horaria'!$Y$6</f>
        <v>74.0919879295339</v>
      </c>
      <c r="EQ274" s="0" t="n">
        <f aca="false">DX274*'Dist Horaria'!$Z$6</f>
        <v>74.0919879295339</v>
      </c>
      <c r="ER274" s="0" t="n">
        <f aca="false">DX274*'Dist Horaria'!$AA$6</f>
        <v>27.7844954735752</v>
      </c>
      <c r="ES274" s="0" t="n">
        <f aca="false">DX274*'Dist Horaria'!$AB$6</f>
        <v>27.7844954735752</v>
      </c>
      <c r="ET274" s="0" t="n">
        <f aca="false">DX274*'Dist Horaria'!$AC$6</f>
        <v>27.7844954735752</v>
      </c>
      <c r="EU274" s="0" t="n">
        <f aca="false">DX274*'Dist Horaria'!$AD$6</f>
        <v>27.7844954735752</v>
      </c>
      <c r="EV274" s="0" t="n">
        <f aca="false">DX274*'Dist Horaria'!$AE$6</f>
        <v>27.7844954735752</v>
      </c>
      <c r="EW274" s="0" t="n">
        <f aca="false">BB274+CA274+CZ274+DY274</f>
        <v>1059.63687474915</v>
      </c>
      <c r="EX274" s="0" t="n">
        <f aca="false">BC274+CB274+DA274+DZ274</f>
        <v>1057.11219157782</v>
      </c>
      <c r="EY274" s="0" t="n">
        <f aca="false">BD274+CC274+DB274+EA274</f>
        <v>1054.72920096147</v>
      </c>
      <c r="EZ274" s="0" t="n">
        <f aca="false">BE274+CD274+DC274+EB274</f>
        <v>1052.69898602722</v>
      </c>
      <c r="FA274" s="0" t="n">
        <f aca="false">BF274+CE274+DD274+EC274</f>
        <v>1051.21538377533</v>
      </c>
      <c r="FB274" s="0" t="n">
        <f aca="false">BG274+CF274+DE274+ED274</f>
        <v>2659.04719053638</v>
      </c>
      <c r="FC274" s="0" t="n">
        <f aca="false">BH274+CG274+DF274+EE274</f>
        <v>2662.88441515792</v>
      </c>
      <c r="FD274" s="0" t="n">
        <f aca="false">BI274+CH274+DG274+EF274</f>
        <v>2662.88441515792</v>
      </c>
      <c r="FE274" s="0" t="n">
        <f aca="false">BJ274+CI274+DH274+EG274</f>
        <v>1806.76769133782</v>
      </c>
      <c r="FF274" s="0" t="n">
        <f aca="false">BK274+CJ274+DI274+EH274</f>
        <v>1819.20229959749</v>
      </c>
      <c r="FG274" s="0" t="n">
        <f aca="false">BL274+CK274+DJ274+EI274</f>
        <v>1828.24565105906</v>
      </c>
      <c r="FH274" s="0" t="n">
        <f aca="false">BM274+CL274+DK274+EJ274</f>
        <v>1832.76732678985</v>
      </c>
      <c r="FI274" s="0" t="n">
        <f aca="false">BN274+CM274+DL274+EK274</f>
        <v>1833.89774572255</v>
      </c>
      <c r="FJ274" s="0" t="n">
        <f aca="false">BO274+CN274+DM274+EL274</f>
        <v>1832.76732678985</v>
      </c>
      <c r="FK274" s="0" t="n">
        <f aca="false">BP274+CO274+DN274+EM274</f>
        <v>1830.50648892446</v>
      </c>
      <c r="FL274" s="0" t="n">
        <f aca="false">BQ274+CP274+DO274+EN274</f>
        <v>1827.11523212637</v>
      </c>
      <c r="FM274" s="0" t="n">
        <f aca="false">BR274+CQ274+DP274+EO274</f>
        <v>2709.26372394018</v>
      </c>
      <c r="FN274" s="0" t="n">
        <f aca="false">BS274+CR274+DQ274+EP274</f>
        <v>2706.17913155599</v>
      </c>
      <c r="FO274" s="0" t="n">
        <f aca="false">BT274+CS274+DR274+EQ274</f>
        <v>2689.38939329382</v>
      </c>
      <c r="FP274" s="0" t="n">
        <f aca="false">BU274+CT274+DS274+ER274</f>
        <v>1074.96413435183</v>
      </c>
      <c r="FQ274" s="0" t="n">
        <f aca="false">BV274+CU274+DT274+ES274</f>
        <v>1062.9039553735</v>
      </c>
      <c r="FR274" s="0" t="n">
        <f aca="false">BW274+CV274+DU274+ET274</f>
        <v>1071.08904210157</v>
      </c>
      <c r="FS274" s="0" t="n">
        <f aca="false">BX274+CW274+DV274+EU274</f>
        <v>1068.29624541475</v>
      </c>
      <c r="FT274" s="0" t="n">
        <f aca="false">BY274+CX274+DW274+EV274</f>
        <v>1065.34162954152</v>
      </c>
      <c r="FU274" s="0" t="n">
        <f aca="false">AM274*'Dist Horaria'!$H$10</f>
        <v>0.603745459444181</v>
      </c>
      <c r="FV274" s="0" t="n">
        <f aca="false">AM274*'Dist Horaria'!$I$10</f>
        <v>0.565039118868003</v>
      </c>
      <c r="FW274" s="0" t="n">
        <f aca="false">AM274*'Dist Horaria'!$J$10</f>
        <v>0.562593012944613</v>
      </c>
      <c r="FX274" s="0" t="n">
        <f aca="false">AM274*'Dist Horaria'!$K$10</f>
        <v>0.54641303122617</v>
      </c>
      <c r="FY274" s="0" t="n">
        <f aca="false">AM274*'Dist Horaria'!$L$10</f>
        <v>0.546631697009788</v>
      </c>
      <c r="FZ274" s="0" t="n">
        <f aca="false">AM274*'Dist Horaria'!$M$10</f>
        <v>0.584918411137542</v>
      </c>
      <c r="GA274" s="0" t="n">
        <f aca="false">AM274*'Dist Horaria'!$N$10</f>
        <v>0.553356993956819</v>
      </c>
      <c r="GB274" s="0" t="n">
        <f aca="false">AM274*'Dist Horaria'!$O$10</f>
        <v>0.543912221025425</v>
      </c>
      <c r="GC274" s="0" t="n">
        <f aca="false">AM274*'Dist Horaria'!$P$10</f>
        <v>0.55235249328439</v>
      </c>
      <c r="GD274" s="0" t="n">
        <f aca="false">AM274*'Dist Horaria'!$Q$10</f>
        <v>0.499860372163138</v>
      </c>
      <c r="GE274" s="0" t="n">
        <f aca="false">AM274*'Dist Horaria'!$R$10</f>
        <v>0.609904722229534</v>
      </c>
      <c r="GF274" s="0" t="n">
        <f aca="false">AM274*'Dist Horaria'!$S$10</f>
        <v>0.52088232556216</v>
      </c>
      <c r="GG274" s="0" t="n">
        <f aca="false">AR274*'Dist Horaria'!$H$10</f>
        <v>0.6315351936723</v>
      </c>
      <c r="GH274" s="0" t="n">
        <f aca="false">AR274*'Dist Horaria'!$I$10</f>
        <v>0.591047243146549</v>
      </c>
      <c r="GI274" s="0" t="n">
        <f aca="false">AR274*'Dist Horaria'!$J$10</f>
        <v>0.588488545679088</v>
      </c>
      <c r="GJ274" s="0" t="n">
        <f aca="false">AR274*'Dist Horaria'!$K$10</f>
        <v>0.571563817338144</v>
      </c>
      <c r="GK274" s="0" t="n">
        <f aca="false">AR274*'Dist Horaria'!$L$10</f>
        <v>0.571792548065385</v>
      </c>
      <c r="GL274" s="0" t="n">
        <f aca="false">AR274*'Dist Horaria'!$M$10</f>
        <v>0.611841557202459</v>
      </c>
      <c r="GM274" s="0" t="n">
        <f aca="false">AR274*'Dist Horaria'!$N$10</f>
        <v>0.578827402975692</v>
      </c>
      <c r="GN274" s="0" t="n">
        <f aca="false">AR274*'Dist Horaria'!$O$10</f>
        <v>0.568947897616082</v>
      </c>
      <c r="GO274" s="0" t="n">
        <f aca="false">AR274*'Dist Horaria'!$P$10</f>
        <v>0.577776666250831</v>
      </c>
      <c r="GP274" s="0" t="n">
        <f aca="false">AR274*'Dist Horaria'!$Q$10</f>
        <v>0.522868390983471</v>
      </c>
      <c r="GQ274" s="0" t="n">
        <f aca="false">AR274*'Dist Horaria'!$R$10</f>
        <v>0.637977960495934</v>
      </c>
      <c r="GR274" s="0" t="n">
        <f aca="false">AR274*'Dist Horaria'!$S$10</f>
        <v>0.544857961593979</v>
      </c>
      <c r="GS274" s="0" t="n">
        <f aca="false">AW274*'Dist Horaria'!$H$10</f>
        <v>0.0366107358650609</v>
      </c>
      <c r="GT274" s="0" t="n">
        <f aca="false">AW274*'Dist Horaria'!$I$10</f>
        <v>0.0342636082983507</v>
      </c>
      <c r="GU274" s="0" t="n">
        <f aca="false">AW274*'Dist Horaria'!$J$10</f>
        <v>0.0341152780103819</v>
      </c>
      <c r="GV274" s="0" t="n">
        <f aca="false">AW274*'Dist Horaria'!$K$10</f>
        <v>0.0331341343384431</v>
      </c>
      <c r="GW274" s="0" t="n">
        <f aca="false">AW274*'Dist Horaria'!$L$10</f>
        <v>0.0331473940907469</v>
      </c>
      <c r="GX274" s="0" t="n">
        <f aca="false">AW274*'Dist Horaria'!$M$10</f>
        <v>0.0354690757798527</v>
      </c>
      <c r="GY274" s="0" t="n">
        <f aca="false">AW274*'Dist Horaria'!$N$10</f>
        <v>0.0335552117667068</v>
      </c>
      <c r="GZ274" s="0" t="n">
        <f aca="false">AW274*'Dist Horaria'!$O$10</f>
        <v>0.0329824868183236</v>
      </c>
      <c r="HA274" s="0" t="n">
        <f aca="false">AW274*'Dist Horaria'!$P$10</f>
        <v>0.0334942994928018</v>
      </c>
      <c r="HB274" s="0" t="n">
        <f aca="false">AW274*'Dist Horaria'!$Q$10</f>
        <v>0.0303112110715056</v>
      </c>
      <c r="HC274" s="0" t="n">
        <f aca="false">AW274*'Dist Horaria'!$R$10</f>
        <v>0.0369842295939672</v>
      </c>
      <c r="HD274" s="0" t="n">
        <f aca="false">AW274*'Dist Horaria'!$S$10</f>
        <v>0.0315859687880567</v>
      </c>
    </row>
    <row r="275" customFormat="false" ht="26.85" hidden="false" customHeight="false" outlineLevel="0" collapsed="false">
      <c r="A275" s="0" t="n">
        <v>4.675596</v>
      </c>
      <c r="B275" s="0" t="n">
        <v>-74.140571</v>
      </c>
      <c r="C275" s="0" t="n">
        <v>25</v>
      </c>
      <c r="D275" s="0" t="n">
        <v>32</v>
      </c>
      <c r="E275" s="0" t="n">
        <v>1912</v>
      </c>
      <c r="G275" s="0" t="s">
        <v>441</v>
      </c>
      <c r="I275" s="0" t="s">
        <v>1394</v>
      </c>
      <c r="J275" s="0" t="s">
        <v>1395</v>
      </c>
      <c r="K275" s="25" t="s">
        <v>1396</v>
      </c>
      <c r="L275" s="0" t="s">
        <v>1397</v>
      </c>
      <c r="S275" s="0" t="n">
        <v>365</v>
      </c>
      <c r="V275" s="0" t="n">
        <v>111627.450588235</v>
      </c>
      <c r="W275" s="0" t="n">
        <f aca="false">V275*12</f>
        <v>1339529.40705882</v>
      </c>
      <c r="X275" s="0" t="n">
        <v>1</v>
      </c>
      <c r="Z275" s="0" t="n">
        <v>30000</v>
      </c>
      <c r="AB275" s="0" t="n">
        <v>0.005</v>
      </c>
      <c r="AC275" s="0" t="n">
        <v>0</v>
      </c>
      <c r="AD275" s="0" t="n">
        <v>2179.48479370826</v>
      </c>
      <c r="AE275" s="0" t="n">
        <f aca="false">AD275/2204.59</f>
        <v>0.988612301474769</v>
      </c>
      <c r="AF275" s="0" t="n">
        <f aca="false">AE275/S275</f>
        <v>0.00270852685335553</v>
      </c>
      <c r="AG275" s="0" t="n">
        <f aca="false">AE275*EXP(AB275*AC275)</f>
        <v>0.988612301474769</v>
      </c>
      <c r="AH275" s="0" t="n">
        <f aca="false">AG275/S275</f>
        <v>0.00270852685335553</v>
      </c>
      <c r="AI275" s="0" t="s">
        <v>90</v>
      </c>
      <c r="AJ275" s="0" t="n">
        <f aca="false">IF(AI275="A",'FE DISTRIBUCIÓN'!$C$2,'FE DISTRIBUCIÓN'!$C$3)</f>
        <v>4.994E-006</v>
      </c>
      <c r="AK275" s="0" t="n">
        <f aca="false">W275*AJ275</f>
        <v>6.68960985885176</v>
      </c>
      <c r="AL275" s="0" t="n">
        <f aca="false">AK275/365</f>
        <v>0.0183276982434295</v>
      </c>
      <c r="AM275" s="0" t="n">
        <f aca="false">AK275*EXP(AB275*AC275)</f>
        <v>6.68960985885176</v>
      </c>
      <c r="AN275" s="0" t="n">
        <f aca="false">AM275/365</f>
        <v>0.0183276982434295</v>
      </c>
      <c r="AO275" s="0" t="n">
        <v>5.223868284E-006</v>
      </c>
      <c r="AP275" s="0" t="n">
        <f aca="false">AO275*W275</f>
        <v>6.99752518501991</v>
      </c>
      <c r="AQ275" s="0" t="n">
        <f aca="false">AP275/365</f>
        <v>0.0191713018767669</v>
      </c>
      <c r="AR275" s="0" t="n">
        <f aca="false">AP275*EXP(AB275*AC275)</f>
        <v>6.99752518501991</v>
      </c>
      <c r="AS275" s="0" t="n">
        <f aca="false">AR275/365</f>
        <v>0.0191713018767669</v>
      </c>
      <c r="AT275" s="0" t="n">
        <v>3.02832944E-007</v>
      </c>
      <c r="AU275" s="0" t="n">
        <f aca="false">AT275*W275</f>
        <v>0.405653633914198</v>
      </c>
      <c r="AV275" s="0" t="n">
        <f aca="false">AU275/365</f>
        <v>0.00111137981894301</v>
      </c>
      <c r="AW275" s="0" t="n">
        <f aca="false">AU275*EXP(AB275*AC275)</f>
        <v>0.405653633914198</v>
      </c>
      <c r="AX275" s="0" t="n">
        <f aca="false">AW275/365</f>
        <v>0.00111137981894301</v>
      </c>
      <c r="AY275" s="0" t="n">
        <f aca="false">AW275+AR275+AM275+AG275</f>
        <v>15.0814009792606</v>
      </c>
      <c r="AZ275" s="0" t="n">
        <f aca="false">AH275+AN275+AS275+AX275</f>
        <v>0.0413189067924949</v>
      </c>
      <c r="BA275" s="0" t="n">
        <f aca="false">AH275*1000000</f>
        <v>2708.52685335553</v>
      </c>
      <c r="BB275" s="0" t="n">
        <f aca="false">BA275*'Dist Horaria'!$H$3</f>
        <v>94.3773762706656</v>
      </c>
      <c r="BC275" s="0" t="n">
        <f aca="false">BA275*'Dist Horaria'!$I$3</f>
        <v>91.8526930993363</v>
      </c>
      <c r="BD275" s="0" t="n">
        <f aca="false">BA275*'Dist Horaria'!$J$3</f>
        <v>89.4697024829834</v>
      </c>
      <c r="BE275" s="0" t="n">
        <f aca="false">BA275*'Dist Horaria'!$K$3</f>
        <v>87.4394875487353</v>
      </c>
      <c r="BF275" s="0" t="n">
        <f aca="false">BA275*'Dist Horaria'!$L$3</f>
        <v>85.9558852968473</v>
      </c>
      <c r="BG275" s="0" t="n">
        <f aca="false">BA275*'Dist Horaria'!$M$3</f>
        <v>85.0218612604238</v>
      </c>
      <c r="BH275" s="0" t="n">
        <f aca="false">BA275*'Dist Horaria'!$N$3</f>
        <v>88.8590858819569</v>
      </c>
      <c r="BI275" s="0" t="n">
        <f aca="false">BA275*'Dist Horaria'!$O$3</f>
        <v>88.8590858819569</v>
      </c>
      <c r="BJ275" s="0" t="n">
        <f aca="false">BA275*'Dist Horaria'!$P$3</f>
        <v>117.563569000474</v>
      </c>
      <c r="BK275" s="0" t="n">
        <f aca="false">BA275*'Dist Horaria'!$Q$3</f>
        <v>129.998177260139</v>
      </c>
      <c r="BL275" s="0" t="n">
        <f aca="false">BA275*'Dist Horaria'!$R$3</f>
        <v>139.041528721714</v>
      </c>
      <c r="BM275" s="0" t="n">
        <f aca="false">BA275*'Dist Horaria'!$S$3</f>
        <v>143.563204452502</v>
      </c>
      <c r="BN275" s="0" t="n">
        <f aca="false">BA275*'Dist Horaria'!$T$3</f>
        <v>144.693623385198</v>
      </c>
      <c r="BO275" s="0" t="n">
        <f aca="false">BA275*'Dist Horaria'!$U$3</f>
        <v>143.563204452502</v>
      </c>
      <c r="BP275" s="0" t="n">
        <f aca="false">BA275*'Dist Horaria'!$V$3</f>
        <v>141.302366587108</v>
      </c>
      <c r="BQ275" s="0" t="n">
        <f aca="false">BA275*'Dist Horaria'!$W$3</f>
        <v>137.911109789017</v>
      </c>
      <c r="BR275" s="0" t="n">
        <f aca="false">BA275*'Dist Horaria'!$X$3</f>
        <v>135.238394664224</v>
      </c>
      <c r="BS275" s="0" t="n">
        <f aca="false">BA275*'Dist Horaria'!$Y$3</f>
        <v>132.153802280031</v>
      </c>
      <c r="BT275" s="0" t="n">
        <f aca="false">BA275*'Dist Horaria'!$Z$3</f>
        <v>115.36406401786</v>
      </c>
      <c r="BU275" s="0" t="n">
        <f aca="false">BA275*'Dist Horaria'!$AA$3</f>
        <v>109.704635873347</v>
      </c>
      <c r="BV275" s="0" t="n">
        <f aca="false">BA275*'Dist Horaria'!$AB$3</f>
        <v>97.6444568950202</v>
      </c>
      <c r="BW275" s="0" t="n">
        <f aca="false">BA275*'Dist Horaria'!$AC$3</f>
        <v>105.829543623084</v>
      </c>
      <c r="BX275" s="0" t="n">
        <f aca="false">BA275*'Dist Horaria'!$AD$3</f>
        <v>103.036746936267</v>
      </c>
      <c r="BY275" s="0" t="n">
        <f aca="false">BA275*'Dist Horaria'!$AE$3</f>
        <v>100.08213106304</v>
      </c>
      <c r="BZ275" s="0" t="n">
        <f aca="false">AN275*1000000</f>
        <v>18327.6982434295</v>
      </c>
      <c r="CA275" s="0" t="n">
        <f aca="false">BZ275*'Dist Horaria'!$H$6</f>
        <v>458.192456085737</v>
      </c>
      <c r="CB275" s="0" t="n">
        <f aca="false">BZ275*'Dist Horaria'!$I$6</f>
        <v>458.192456085737</v>
      </c>
      <c r="CC275" s="0" t="n">
        <f aca="false">BZ275*'Dist Horaria'!$J$6</f>
        <v>458.192456085737</v>
      </c>
      <c r="CD275" s="0" t="n">
        <f aca="false">BZ275*'Dist Horaria'!$K$6</f>
        <v>458.192456085737</v>
      </c>
      <c r="CE275" s="0" t="n">
        <f aca="false">BZ275*'Dist Horaria'!$L$6</f>
        <v>458.192456085737</v>
      </c>
      <c r="CF275" s="0" t="n">
        <f aca="false">BZ275*'Dist Horaria'!$M$6</f>
        <v>1221.84654956197</v>
      </c>
      <c r="CG275" s="0" t="n">
        <f aca="false">BZ275*'Dist Horaria'!$N$6</f>
        <v>1221.84654956197</v>
      </c>
      <c r="CH275" s="0" t="n">
        <f aca="false">BZ275*'Dist Horaria'!$O$6</f>
        <v>1221.84654956197</v>
      </c>
      <c r="CI275" s="0" t="n">
        <f aca="false">BZ275*'Dist Horaria'!$P$6</f>
        <v>801.83679815004</v>
      </c>
      <c r="CJ275" s="0" t="n">
        <f aca="false">BZ275*'Dist Horaria'!$Q$6</f>
        <v>801.83679815004</v>
      </c>
      <c r="CK275" s="0" t="n">
        <f aca="false">BZ275*'Dist Horaria'!$R$6</f>
        <v>801.83679815004</v>
      </c>
      <c r="CL275" s="0" t="n">
        <f aca="false">BZ275*'Dist Horaria'!$S$6</f>
        <v>801.83679815004</v>
      </c>
      <c r="CM275" s="0" t="n">
        <f aca="false">BZ275*'Dist Horaria'!$T$6</f>
        <v>801.83679815004</v>
      </c>
      <c r="CN275" s="0" t="n">
        <f aca="false">BZ275*'Dist Horaria'!$U$6</f>
        <v>801.83679815004</v>
      </c>
      <c r="CO275" s="0" t="n">
        <f aca="false">BZ275*'Dist Horaria'!$V$6</f>
        <v>801.83679815004</v>
      </c>
      <c r="CP275" s="0" t="n">
        <f aca="false">BZ275*'Dist Horaria'!$W$6</f>
        <v>801.83679815004</v>
      </c>
      <c r="CQ275" s="0" t="n">
        <f aca="false">BZ275*'Dist Horaria'!$X$6</f>
        <v>1221.84654956197</v>
      </c>
      <c r="CR275" s="0" t="n">
        <f aca="false">BZ275*'Dist Horaria'!$Y$6</f>
        <v>1221.84654956197</v>
      </c>
      <c r="CS275" s="0" t="n">
        <f aca="false">BZ275*'Dist Horaria'!$Z$6</f>
        <v>1221.84654956197</v>
      </c>
      <c r="CT275" s="0" t="n">
        <f aca="false">BZ275*'Dist Horaria'!$AA$6</f>
        <v>458.192456085737</v>
      </c>
      <c r="CU275" s="0" t="n">
        <f aca="false">BZ275*'Dist Horaria'!$AB$6</f>
        <v>458.192456085737</v>
      </c>
      <c r="CV275" s="0" t="n">
        <f aca="false">BZ275*'Dist Horaria'!$AC$6</f>
        <v>458.192456085737</v>
      </c>
      <c r="CW275" s="0" t="n">
        <f aca="false">BZ275*'Dist Horaria'!$AD$6</f>
        <v>458.192456085737</v>
      </c>
      <c r="CX275" s="0" t="n">
        <f aca="false">BZ275*'Dist Horaria'!$AE$6</f>
        <v>458.192456085737</v>
      </c>
      <c r="CY275" s="0" t="n">
        <f aca="false">AS275*1000000</f>
        <v>19171.3018767669</v>
      </c>
      <c r="CZ275" s="0" t="n">
        <f aca="false">CY275*'Dist Horaria'!$H$6</f>
        <v>479.282546919172</v>
      </c>
      <c r="DA275" s="0" t="n">
        <f aca="false">CY275*'Dist Horaria'!$I$6</f>
        <v>479.282546919172</v>
      </c>
      <c r="DB275" s="0" t="n">
        <f aca="false">CY275*'Dist Horaria'!$J$6</f>
        <v>479.282546919172</v>
      </c>
      <c r="DC275" s="0" t="n">
        <f aca="false">CY275*'Dist Horaria'!$K$6</f>
        <v>479.282546919172</v>
      </c>
      <c r="DD275" s="0" t="n">
        <f aca="false">CY275*'Dist Horaria'!$L$6</f>
        <v>479.282546919172</v>
      </c>
      <c r="DE275" s="0" t="n">
        <f aca="false">CY275*'Dist Horaria'!$M$6</f>
        <v>1278.08679178446</v>
      </c>
      <c r="DF275" s="0" t="n">
        <f aca="false">CY275*'Dist Horaria'!$N$6</f>
        <v>1278.08679178446</v>
      </c>
      <c r="DG275" s="0" t="n">
        <f aca="false">CY275*'Dist Horaria'!$O$6</f>
        <v>1278.08679178446</v>
      </c>
      <c r="DH275" s="0" t="n">
        <f aca="false">CY275*'Dist Horaria'!$P$6</f>
        <v>838.744457108551</v>
      </c>
      <c r="DI275" s="0" t="n">
        <f aca="false">CY275*'Dist Horaria'!$Q$6</f>
        <v>838.744457108551</v>
      </c>
      <c r="DJ275" s="0" t="n">
        <f aca="false">CY275*'Dist Horaria'!$R$6</f>
        <v>838.744457108551</v>
      </c>
      <c r="DK275" s="0" t="n">
        <f aca="false">CY275*'Dist Horaria'!$S$6</f>
        <v>838.744457108551</v>
      </c>
      <c r="DL275" s="0" t="n">
        <f aca="false">CY275*'Dist Horaria'!$T$6</f>
        <v>838.744457108551</v>
      </c>
      <c r="DM275" s="0" t="n">
        <f aca="false">CY275*'Dist Horaria'!$U$6</f>
        <v>838.744457108551</v>
      </c>
      <c r="DN275" s="0" t="n">
        <f aca="false">CY275*'Dist Horaria'!$V$6</f>
        <v>838.744457108551</v>
      </c>
      <c r="DO275" s="0" t="n">
        <f aca="false">CY275*'Dist Horaria'!$W$6</f>
        <v>838.744457108551</v>
      </c>
      <c r="DP275" s="0" t="n">
        <f aca="false">CY275*'Dist Horaria'!$X$6</f>
        <v>1278.08679178446</v>
      </c>
      <c r="DQ275" s="0" t="n">
        <f aca="false">CY275*'Dist Horaria'!$Y$6</f>
        <v>1278.08679178446</v>
      </c>
      <c r="DR275" s="0" t="n">
        <f aca="false">CY275*'Dist Horaria'!$Z$6</f>
        <v>1278.08679178446</v>
      </c>
      <c r="DS275" s="0" t="n">
        <f aca="false">CY275*'Dist Horaria'!$AA$6</f>
        <v>479.282546919172</v>
      </c>
      <c r="DT275" s="0" t="n">
        <f aca="false">CY275*'Dist Horaria'!$AB$6</f>
        <v>479.282546919172</v>
      </c>
      <c r="DU275" s="0" t="n">
        <f aca="false">CY275*'Dist Horaria'!$AC$6</f>
        <v>479.282546919172</v>
      </c>
      <c r="DV275" s="0" t="n">
        <f aca="false">CY275*'Dist Horaria'!$AD$6</f>
        <v>479.282546919172</v>
      </c>
      <c r="DW275" s="0" t="n">
        <f aca="false">CY275*'Dist Horaria'!$AE$6</f>
        <v>479.282546919172</v>
      </c>
      <c r="DX275" s="0" t="n">
        <f aca="false">AX275*1000000</f>
        <v>1111.37981894301</v>
      </c>
      <c r="DY275" s="0" t="n">
        <f aca="false">DX275*'Dist Horaria'!$H$6</f>
        <v>27.7844954735752</v>
      </c>
      <c r="DZ275" s="0" t="n">
        <f aca="false">DX275*'Dist Horaria'!$I$6</f>
        <v>27.7844954735752</v>
      </c>
      <c r="EA275" s="0" t="n">
        <f aca="false">DX275*'Dist Horaria'!$J$6</f>
        <v>27.7844954735752</v>
      </c>
      <c r="EB275" s="0" t="n">
        <f aca="false">DX275*'Dist Horaria'!$K$6</f>
        <v>27.7844954735752</v>
      </c>
      <c r="EC275" s="0" t="n">
        <f aca="false">DX275*'Dist Horaria'!$L$6</f>
        <v>27.7844954735752</v>
      </c>
      <c r="ED275" s="0" t="n">
        <f aca="false">DX275*'Dist Horaria'!$M$6</f>
        <v>74.0919879295339</v>
      </c>
      <c r="EE275" s="0" t="n">
        <f aca="false">DX275*'Dist Horaria'!$N$6</f>
        <v>74.0919879295339</v>
      </c>
      <c r="EF275" s="0" t="n">
        <f aca="false">DX275*'Dist Horaria'!$O$6</f>
        <v>74.0919879295339</v>
      </c>
      <c r="EG275" s="0" t="n">
        <f aca="false">DX275*'Dist Horaria'!$P$6</f>
        <v>48.6228670787566</v>
      </c>
      <c r="EH275" s="0" t="n">
        <f aca="false">DX275*'Dist Horaria'!$Q$6</f>
        <v>48.6228670787566</v>
      </c>
      <c r="EI275" s="0" t="n">
        <f aca="false">DX275*'Dist Horaria'!$R$6</f>
        <v>48.6228670787566</v>
      </c>
      <c r="EJ275" s="0" t="n">
        <f aca="false">DX275*'Dist Horaria'!$S$6</f>
        <v>48.6228670787566</v>
      </c>
      <c r="EK275" s="0" t="n">
        <f aca="false">DX275*'Dist Horaria'!$T$6</f>
        <v>48.6228670787566</v>
      </c>
      <c r="EL275" s="0" t="n">
        <f aca="false">DX275*'Dist Horaria'!$U$6</f>
        <v>48.6228670787566</v>
      </c>
      <c r="EM275" s="0" t="n">
        <f aca="false">DX275*'Dist Horaria'!$V$6</f>
        <v>48.6228670787566</v>
      </c>
      <c r="EN275" s="0" t="n">
        <f aca="false">DX275*'Dist Horaria'!$W$6</f>
        <v>48.6228670787566</v>
      </c>
      <c r="EO275" s="0" t="n">
        <f aca="false">DX275*'Dist Horaria'!$X$6</f>
        <v>74.0919879295339</v>
      </c>
      <c r="EP275" s="0" t="n">
        <f aca="false">DX275*'Dist Horaria'!$Y$6</f>
        <v>74.0919879295339</v>
      </c>
      <c r="EQ275" s="0" t="n">
        <f aca="false">DX275*'Dist Horaria'!$Z$6</f>
        <v>74.0919879295339</v>
      </c>
      <c r="ER275" s="0" t="n">
        <f aca="false">DX275*'Dist Horaria'!$AA$6</f>
        <v>27.7844954735752</v>
      </c>
      <c r="ES275" s="0" t="n">
        <f aca="false">DX275*'Dist Horaria'!$AB$6</f>
        <v>27.7844954735752</v>
      </c>
      <c r="ET275" s="0" t="n">
        <f aca="false">DX275*'Dist Horaria'!$AC$6</f>
        <v>27.7844954735752</v>
      </c>
      <c r="EU275" s="0" t="n">
        <f aca="false">DX275*'Dist Horaria'!$AD$6</f>
        <v>27.7844954735752</v>
      </c>
      <c r="EV275" s="0" t="n">
        <f aca="false">DX275*'Dist Horaria'!$AE$6</f>
        <v>27.7844954735752</v>
      </c>
      <c r="EW275" s="0" t="n">
        <f aca="false">BB275+CA275+CZ275+DY275</f>
        <v>1059.63687474915</v>
      </c>
      <c r="EX275" s="0" t="n">
        <f aca="false">BC275+CB275+DA275+DZ275</f>
        <v>1057.11219157782</v>
      </c>
      <c r="EY275" s="0" t="n">
        <f aca="false">BD275+CC275+DB275+EA275</f>
        <v>1054.72920096147</v>
      </c>
      <c r="EZ275" s="0" t="n">
        <f aca="false">BE275+CD275+DC275+EB275</f>
        <v>1052.69898602722</v>
      </c>
      <c r="FA275" s="0" t="n">
        <f aca="false">BF275+CE275+DD275+EC275</f>
        <v>1051.21538377533</v>
      </c>
      <c r="FB275" s="0" t="n">
        <f aca="false">BG275+CF275+DE275+ED275</f>
        <v>2659.04719053638</v>
      </c>
      <c r="FC275" s="0" t="n">
        <f aca="false">BH275+CG275+DF275+EE275</f>
        <v>2662.88441515792</v>
      </c>
      <c r="FD275" s="0" t="n">
        <f aca="false">BI275+CH275+DG275+EF275</f>
        <v>2662.88441515792</v>
      </c>
      <c r="FE275" s="0" t="n">
        <f aca="false">BJ275+CI275+DH275+EG275</f>
        <v>1806.76769133782</v>
      </c>
      <c r="FF275" s="0" t="n">
        <f aca="false">BK275+CJ275+DI275+EH275</f>
        <v>1819.20229959749</v>
      </c>
      <c r="FG275" s="0" t="n">
        <f aca="false">BL275+CK275+DJ275+EI275</f>
        <v>1828.24565105906</v>
      </c>
      <c r="FH275" s="0" t="n">
        <f aca="false">BM275+CL275+DK275+EJ275</f>
        <v>1832.76732678985</v>
      </c>
      <c r="FI275" s="0" t="n">
        <f aca="false">BN275+CM275+DL275+EK275</f>
        <v>1833.89774572255</v>
      </c>
      <c r="FJ275" s="0" t="n">
        <f aca="false">BO275+CN275+DM275+EL275</f>
        <v>1832.76732678985</v>
      </c>
      <c r="FK275" s="0" t="n">
        <f aca="false">BP275+CO275+DN275+EM275</f>
        <v>1830.50648892446</v>
      </c>
      <c r="FL275" s="0" t="n">
        <f aca="false">BQ275+CP275+DO275+EN275</f>
        <v>1827.11523212637</v>
      </c>
      <c r="FM275" s="0" t="n">
        <f aca="false">BR275+CQ275+DP275+EO275</f>
        <v>2709.26372394018</v>
      </c>
      <c r="FN275" s="0" t="n">
        <f aca="false">BS275+CR275+DQ275+EP275</f>
        <v>2706.17913155599</v>
      </c>
      <c r="FO275" s="0" t="n">
        <f aca="false">BT275+CS275+DR275+EQ275</f>
        <v>2689.38939329382</v>
      </c>
      <c r="FP275" s="0" t="n">
        <f aca="false">BU275+CT275+DS275+ER275</f>
        <v>1074.96413435183</v>
      </c>
      <c r="FQ275" s="0" t="n">
        <f aca="false">BV275+CU275+DT275+ES275</f>
        <v>1062.9039553735</v>
      </c>
      <c r="FR275" s="0" t="n">
        <f aca="false">BW275+CV275+DU275+ET275</f>
        <v>1071.08904210157</v>
      </c>
      <c r="FS275" s="0" t="n">
        <f aca="false">BX275+CW275+DV275+EU275</f>
        <v>1068.29624541475</v>
      </c>
      <c r="FT275" s="0" t="n">
        <f aca="false">BY275+CX275+DW275+EV275</f>
        <v>1065.34162954152</v>
      </c>
      <c r="FU275" s="0" t="n">
        <f aca="false">AM275*'Dist Horaria'!$H$10</f>
        <v>0.603745459444181</v>
      </c>
      <c r="FV275" s="0" t="n">
        <f aca="false">AM275*'Dist Horaria'!$I$10</f>
        <v>0.565039118868003</v>
      </c>
      <c r="FW275" s="0" t="n">
        <f aca="false">AM275*'Dist Horaria'!$J$10</f>
        <v>0.562593012944613</v>
      </c>
      <c r="FX275" s="0" t="n">
        <f aca="false">AM275*'Dist Horaria'!$K$10</f>
        <v>0.54641303122617</v>
      </c>
      <c r="FY275" s="0" t="n">
        <f aca="false">AM275*'Dist Horaria'!$L$10</f>
        <v>0.546631697009788</v>
      </c>
      <c r="FZ275" s="0" t="n">
        <f aca="false">AM275*'Dist Horaria'!$M$10</f>
        <v>0.584918411137542</v>
      </c>
      <c r="GA275" s="0" t="n">
        <f aca="false">AM275*'Dist Horaria'!$N$10</f>
        <v>0.553356993956819</v>
      </c>
      <c r="GB275" s="0" t="n">
        <f aca="false">AM275*'Dist Horaria'!$O$10</f>
        <v>0.543912221025425</v>
      </c>
      <c r="GC275" s="0" t="n">
        <f aca="false">AM275*'Dist Horaria'!$P$10</f>
        <v>0.55235249328439</v>
      </c>
      <c r="GD275" s="0" t="n">
        <f aca="false">AM275*'Dist Horaria'!$Q$10</f>
        <v>0.499860372163138</v>
      </c>
      <c r="GE275" s="0" t="n">
        <f aca="false">AM275*'Dist Horaria'!$R$10</f>
        <v>0.609904722229534</v>
      </c>
      <c r="GF275" s="0" t="n">
        <f aca="false">AM275*'Dist Horaria'!$S$10</f>
        <v>0.52088232556216</v>
      </c>
      <c r="GG275" s="0" t="n">
        <f aca="false">AR275*'Dist Horaria'!$H$10</f>
        <v>0.6315351936723</v>
      </c>
      <c r="GH275" s="0" t="n">
        <f aca="false">AR275*'Dist Horaria'!$I$10</f>
        <v>0.591047243146549</v>
      </c>
      <c r="GI275" s="0" t="n">
        <f aca="false">AR275*'Dist Horaria'!$J$10</f>
        <v>0.588488545679088</v>
      </c>
      <c r="GJ275" s="0" t="n">
        <f aca="false">AR275*'Dist Horaria'!$K$10</f>
        <v>0.571563817338144</v>
      </c>
      <c r="GK275" s="0" t="n">
        <f aca="false">AR275*'Dist Horaria'!$L$10</f>
        <v>0.571792548065385</v>
      </c>
      <c r="GL275" s="0" t="n">
        <f aca="false">AR275*'Dist Horaria'!$M$10</f>
        <v>0.611841557202459</v>
      </c>
      <c r="GM275" s="0" t="n">
        <f aca="false">AR275*'Dist Horaria'!$N$10</f>
        <v>0.578827402975692</v>
      </c>
      <c r="GN275" s="0" t="n">
        <f aca="false">AR275*'Dist Horaria'!$O$10</f>
        <v>0.568947897616082</v>
      </c>
      <c r="GO275" s="0" t="n">
        <f aca="false">AR275*'Dist Horaria'!$P$10</f>
        <v>0.577776666250831</v>
      </c>
      <c r="GP275" s="0" t="n">
        <f aca="false">AR275*'Dist Horaria'!$Q$10</f>
        <v>0.522868390983471</v>
      </c>
      <c r="GQ275" s="0" t="n">
        <f aca="false">AR275*'Dist Horaria'!$R$10</f>
        <v>0.637977960495934</v>
      </c>
      <c r="GR275" s="0" t="n">
        <f aca="false">AR275*'Dist Horaria'!$S$10</f>
        <v>0.544857961593979</v>
      </c>
      <c r="GS275" s="0" t="n">
        <f aca="false">AW275*'Dist Horaria'!$H$10</f>
        <v>0.0366107358650609</v>
      </c>
      <c r="GT275" s="0" t="n">
        <f aca="false">AW275*'Dist Horaria'!$I$10</f>
        <v>0.0342636082983507</v>
      </c>
      <c r="GU275" s="0" t="n">
        <f aca="false">AW275*'Dist Horaria'!$J$10</f>
        <v>0.0341152780103819</v>
      </c>
      <c r="GV275" s="0" t="n">
        <f aca="false">AW275*'Dist Horaria'!$K$10</f>
        <v>0.0331341343384431</v>
      </c>
      <c r="GW275" s="0" t="n">
        <f aca="false">AW275*'Dist Horaria'!$L$10</f>
        <v>0.0331473940907469</v>
      </c>
      <c r="GX275" s="0" t="n">
        <f aca="false">AW275*'Dist Horaria'!$M$10</f>
        <v>0.0354690757798527</v>
      </c>
      <c r="GY275" s="0" t="n">
        <f aca="false">AW275*'Dist Horaria'!$N$10</f>
        <v>0.0335552117667068</v>
      </c>
      <c r="GZ275" s="0" t="n">
        <f aca="false">AW275*'Dist Horaria'!$O$10</f>
        <v>0.0329824868183236</v>
      </c>
      <c r="HA275" s="0" t="n">
        <f aca="false">AW275*'Dist Horaria'!$P$10</f>
        <v>0.0334942994928018</v>
      </c>
      <c r="HB275" s="0" t="n">
        <f aca="false">AW275*'Dist Horaria'!$Q$10</f>
        <v>0.0303112110715056</v>
      </c>
      <c r="HC275" s="0" t="n">
        <f aca="false">AW275*'Dist Horaria'!$R$10</f>
        <v>0.0369842295939672</v>
      </c>
      <c r="HD275" s="0" t="n">
        <f aca="false">AW275*'Dist Horaria'!$S$10</f>
        <v>0.0315859687880567</v>
      </c>
    </row>
    <row r="276" customFormat="false" ht="13.8" hidden="false" customHeight="false" outlineLevel="0" collapsed="false">
      <c r="A276" s="0" t="n">
        <v>4.680881</v>
      </c>
      <c r="B276" s="0" t="n">
        <v>-74.145279</v>
      </c>
      <c r="C276" s="0" t="n">
        <v>24</v>
      </c>
      <c r="D276" s="0" t="n">
        <v>33</v>
      </c>
      <c r="E276" s="0" t="n">
        <v>1925</v>
      </c>
      <c r="G276" s="0" t="s">
        <v>441</v>
      </c>
      <c r="I276" s="0" t="s">
        <v>1398</v>
      </c>
      <c r="J276" s="0" t="s">
        <v>1399</v>
      </c>
      <c r="L276" s="0" t="s">
        <v>1400</v>
      </c>
      <c r="S276" s="0" t="n">
        <v>365</v>
      </c>
      <c r="V276" s="0" t="n">
        <v>111627.450588235</v>
      </c>
      <c r="W276" s="0" t="n">
        <f aca="false">V276*12</f>
        <v>1339529.40705882</v>
      </c>
      <c r="X276" s="0" t="n">
        <v>1</v>
      </c>
      <c r="Z276" s="0" t="n">
        <v>30000</v>
      </c>
      <c r="AB276" s="0" t="n">
        <v>0.005</v>
      </c>
      <c r="AC276" s="0" t="n">
        <v>0</v>
      </c>
      <c r="AD276" s="0" t="n">
        <v>2179.48479370826</v>
      </c>
      <c r="AE276" s="0" t="n">
        <f aca="false">AD276/2204.59</f>
        <v>0.988612301474769</v>
      </c>
      <c r="AF276" s="0" t="n">
        <f aca="false">AE276/S276</f>
        <v>0.00270852685335553</v>
      </c>
      <c r="AG276" s="0" t="n">
        <f aca="false">AE276*EXP(AB276*AC276)</f>
        <v>0.988612301474769</v>
      </c>
      <c r="AH276" s="0" t="n">
        <f aca="false">AG276/S276</f>
        <v>0.00270852685335553</v>
      </c>
      <c r="AI276" s="0" t="s">
        <v>90</v>
      </c>
      <c r="AJ276" s="0" t="n">
        <f aca="false">IF(AI276="A",'FE DISTRIBUCIÓN'!$C$2,'FE DISTRIBUCIÓN'!$C$3)</f>
        <v>4.994E-006</v>
      </c>
      <c r="AK276" s="0" t="n">
        <f aca="false">W276*AJ276</f>
        <v>6.68960985885176</v>
      </c>
      <c r="AL276" s="0" t="n">
        <f aca="false">AK276/365</f>
        <v>0.0183276982434295</v>
      </c>
      <c r="AM276" s="0" t="n">
        <f aca="false">AK276*EXP(AB276*AC276)</f>
        <v>6.68960985885176</v>
      </c>
      <c r="AN276" s="0" t="n">
        <f aca="false">AM276/365</f>
        <v>0.0183276982434295</v>
      </c>
      <c r="AO276" s="0" t="n">
        <v>5.223868284E-006</v>
      </c>
      <c r="AP276" s="0" t="n">
        <f aca="false">AO276*W276</f>
        <v>6.99752518501991</v>
      </c>
      <c r="AQ276" s="0" t="n">
        <f aca="false">AP276/365</f>
        <v>0.0191713018767669</v>
      </c>
      <c r="AR276" s="0" t="n">
        <f aca="false">AP276*EXP(AB276*AC276)</f>
        <v>6.99752518501991</v>
      </c>
      <c r="AS276" s="0" t="n">
        <f aca="false">AR276/365</f>
        <v>0.0191713018767669</v>
      </c>
      <c r="AT276" s="0" t="n">
        <v>3.02832944E-007</v>
      </c>
      <c r="AU276" s="0" t="n">
        <f aca="false">AT276*W276</f>
        <v>0.405653633914198</v>
      </c>
      <c r="AV276" s="0" t="n">
        <f aca="false">AU276/365</f>
        <v>0.00111137981894301</v>
      </c>
      <c r="AW276" s="0" t="n">
        <f aca="false">AU276*EXP(AB276*AC276)</f>
        <v>0.405653633914198</v>
      </c>
      <c r="AX276" s="0" t="n">
        <f aca="false">AW276/365</f>
        <v>0.00111137981894301</v>
      </c>
      <c r="AY276" s="0" t="n">
        <f aca="false">AW276+AR276+AM276+AG276</f>
        <v>15.0814009792606</v>
      </c>
      <c r="AZ276" s="0" t="n">
        <f aca="false">AH276+AN276+AS276+AX276</f>
        <v>0.0413189067924949</v>
      </c>
      <c r="BA276" s="0" t="n">
        <f aca="false">AH276*1000000</f>
        <v>2708.52685335553</v>
      </c>
      <c r="BB276" s="0" t="n">
        <f aca="false">BA276*'Dist Horaria'!$H$3</f>
        <v>94.3773762706656</v>
      </c>
      <c r="BC276" s="0" t="n">
        <f aca="false">BA276*'Dist Horaria'!$I$3</f>
        <v>91.8526930993363</v>
      </c>
      <c r="BD276" s="0" t="n">
        <f aca="false">BA276*'Dist Horaria'!$J$3</f>
        <v>89.4697024829834</v>
      </c>
      <c r="BE276" s="0" t="n">
        <f aca="false">BA276*'Dist Horaria'!$K$3</f>
        <v>87.4394875487353</v>
      </c>
      <c r="BF276" s="0" t="n">
        <f aca="false">BA276*'Dist Horaria'!$L$3</f>
        <v>85.9558852968473</v>
      </c>
      <c r="BG276" s="0" t="n">
        <f aca="false">BA276*'Dist Horaria'!$M$3</f>
        <v>85.0218612604238</v>
      </c>
      <c r="BH276" s="0" t="n">
        <f aca="false">BA276*'Dist Horaria'!$N$3</f>
        <v>88.8590858819569</v>
      </c>
      <c r="BI276" s="0" t="n">
        <f aca="false">BA276*'Dist Horaria'!$O$3</f>
        <v>88.8590858819569</v>
      </c>
      <c r="BJ276" s="0" t="n">
        <f aca="false">BA276*'Dist Horaria'!$P$3</f>
        <v>117.563569000474</v>
      </c>
      <c r="BK276" s="0" t="n">
        <f aca="false">BA276*'Dist Horaria'!$Q$3</f>
        <v>129.998177260139</v>
      </c>
      <c r="BL276" s="0" t="n">
        <f aca="false">BA276*'Dist Horaria'!$R$3</f>
        <v>139.041528721714</v>
      </c>
      <c r="BM276" s="0" t="n">
        <f aca="false">BA276*'Dist Horaria'!$S$3</f>
        <v>143.563204452502</v>
      </c>
      <c r="BN276" s="0" t="n">
        <f aca="false">BA276*'Dist Horaria'!$T$3</f>
        <v>144.693623385198</v>
      </c>
      <c r="BO276" s="0" t="n">
        <f aca="false">BA276*'Dist Horaria'!$U$3</f>
        <v>143.563204452502</v>
      </c>
      <c r="BP276" s="0" t="n">
        <f aca="false">BA276*'Dist Horaria'!$V$3</f>
        <v>141.302366587108</v>
      </c>
      <c r="BQ276" s="0" t="n">
        <f aca="false">BA276*'Dist Horaria'!$W$3</f>
        <v>137.911109789017</v>
      </c>
      <c r="BR276" s="0" t="n">
        <f aca="false">BA276*'Dist Horaria'!$X$3</f>
        <v>135.238394664224</v>
      </c>
      <c r="BS276" s="0" t="n">
        <f aca="false">BA276*'Dist Horaria'!$Y$3</f>
        <v>132.153802280031</v>
      </c>
      <c r="BT276" s="0" t="n">
        <f aca="false">BA276*'Dist Horaria'!$Z$3</f>
        <v>115.36406401786</v>
      </c>
      <c r="BU276" s="0" t="n">
        <f aca="false">BA276*'Dist Horaria'!$AA$3</f>
        <v>109.704635873347</v>
      </c>
      <c r="BV276" s="0" t="n">
        <f aca="false">BA276*'Dist Horaria'!$AB$3</f>
        <v>97.6444568950202</v>
      </c>
      <c r="BW276" s="0" t="n">
        <f aca="false">BA276*'Dist Horaria'!$AC$3</f>
        <v>105.829543623084</v>
      </c>
      <c r="BX276" s="0" t="n">
        <f aca="false">BA276*'Dist Horaria'!$AD$3</f>
        <v>103.036746936267</v>
      </c>
      <c r="BY276" s="0" t="n">
        <f aca="false">BA276*'Dist Horaria'!$AE$3</f>
        <v>100.08213106304</v>
      </c>
      <c r="BZ276" s="0" t="n">
        <f aca="false">AN276*1000000</f>
        <v>18327.6982434295</v>
      </c>
      <c r="CA276" s="0" t="n">
        <f aca="false">BZ276*'Dist Horaria'!$H$6</f>
        <v>458.192456085737</v>
      </c>
      <c r="CB276" s="0" t="n">
        <f aca="false">BZ276*'Dist Horaria'!$I$6</f>
        <v>458.192456085737</v>
      </c>
      <c r="CC276" s="0" t="n">
        <f aca="false">BZ276*'Dist Horaria'!$J$6</f>
        <v>458.192456085737</v>
      </c>
      <c r="CD276" s="0" t="n">
        <f aca="false">BZ276*'Dist Horaria'!$K$6</f>
        <v>458.192456085737</v>
      </c>
      <c r="CE276" s="0" t="n">
        <f aca="false">BZ276*'Dist Horaria'!$L$6</f>
        <v>458.192456085737</v>
      </c>
      <c r="CF276" s="0" t="n">
        <f aca="false">BZ276*'Dist Horaria'!$M$6</f>
        <v>1221.84654956197</v>
      </c>
      <c r="CG276" s="0" t="n">
        <f aca="false">BZ276*'Dist Horaria'!$N$6</f>
        <v>1221.84654956197</v>
      </c>
      <c r="CH276" s="0" t="n">
        <f aca="false">BZ276*'Dist Horaria'!$O$6</f>
        <v>1221.84654956197</v>
      </c>
      <c r="CI276" s="0" t="n">
        <f aca="false">BZ276*'Dist Horaria'!$P$6</f>
        <v>801.83679815004</v>
      </c>
      <c r="CJ276" s="0" t="n">
        <f aca="false">BZ276*'Dist Horaria'!$Q$6</f>
        <v>801.83679815004</v>
      </c>
      <c r="CK276" s="0" t="n">
        <f aca="false">BZ276*'Dist Horaria'!$R$6</f>
        <v>801.83679815004</v>
      </c>
      <c r="CL276" s="0" t="n">
        <f aca="false">BZ276*'Dist Horaria'!$S$6</f>
        <v>801.83679815004</v>
      </c>
      <c r="CM276" s="0" t="n">
        <f aca="false">BZ276*'Dist Horaria'!$T$6</f>
        <v>801.83679815004</v>
      </c>
      <c r="CN276" s="0" t="n">
        <f aca="false">BZ276*'Dist Horaria'!$U$6</f>
        <v>801.83679815004</v>
      </c>
      <c r="CO276" s="0" t="n">
        <f aca="false">BZ276*'Dist Horaria'!$V$6</f>
        <v>801.83679815004</v>
      </c>
      <c r="CP276" s="0" t="n">
        <f aca="false">BZ276*'Dist Horaria'!$W$6</f>
        <v>801.83679815004</v>
      </c>
      <c r="CQ276" s="0" t="n">
        <f aca="false">BZ276*'Dist Horaria'!$X$6</f>
        <v>1221.84654956197</v>
      </c>
      <c r="CR276" s="0" t="n">
        <f aca="false">BZ276*'Dist Horaria'!$Y$6</f>
        <v>1221.84654956197</v>
      </c>
      <c r="CS276" s="0" t="n">
        <f aca="false">BZ276*'Dist Horaria'!$Z$6</f>
        <v>1221.84654956197</v>
      </c>
      <c r="CT276" s="0" t="n">
        <f aca="false">BZ276*'Dist Horaria'!$AA$6</f>
        <v>458.192456085737</v>
      </c>
      <c r="CU276" s="0" t="n">
        <f aca="false">BZ276*'Dist Horaria'!$AB$6</f>
        <v>458.192456085737</v>
      </c>
      <c r="CV276" s="0" t="n">
        <f aca="false">BZ276*'Dist Horaria'!$AC$6</f>
        <v>458.192456085737</v>
      </c>
      <c r="CW276" s="0" t="n">
        <f aca="false">BZ276*'Dist Horaria'!$AD$6</f>
        <v>458.192456085737</v>
      </c>
      <c r="CX276" s="0" t="n">
        <f aca="false">BZ276*'Dist Horaria'!$AE$6</f>
        <v>458.192456085737</v>
      </c>
      <c r="CY276" s="0" t="n">
        <f aca="false">AS276*1000000</f>
        <v>19171.3018767669</v>
      </c>
      <c r="CZ276" s="0" t="n">
        <f aca="false">CY276*'Dist Horaria'!$H$6</f>
        <v>479.282546919172</v>
      </c>
      <c r="DA276" s="0" t="n">
        <f aca="false">CY276*'Dist Horaria'!$I$6</f>
        <v>479.282546919172</v>
      </c>
      <c r="DB276" s="0" t="n">
        <f aca="false">CY276*'Dist Horaria'!$J$6</f>
        <v>479.282546919172</v>
      </c>
      <c r="DC276" s="0" t="n">
        <f aca="false">CY276*'Dist Horaria'!$K$6</f>
        <v>479.282546919172</v>
      </c>
      <c r="DD276" s="0" t="n">
        <f aca="false">CY276*'Dist Horaria'!$L$6</f>
        <v>479.282546919172</v>
      </c>
      <c r="DE276" s="0" t="n">
        <f aca="false">CY276*'Dist Horaria'!$M$6</f>
        <v>1278.08679178446</v>
      </c>
      <c r="DF276" s="0" t="n">
        <f aca="false">CY276*'Dist Horaria'!$N$6</f>
        <v>1278.08679178446</v>
      </c>
      <c r="DG276" s="0" t="n">
        <f aca="false">CY276*'Dist Horaria'!$O$6</f>
        <v>1278.08679178446</v>
      </c>
      <c r="DH276" s="0" t="n">
        <f aca="false">CY276*'Dist Horaria'!$P$6</f>
        <v>838.744457108551</v>
      </c>
      <c r="DI276" s="0" t="n">
        <f aca="false">CY276*'Dist Horaria'!$Q$6</f>
        <v>838.744457108551</v>
      </c>
      <c r="DJ276" s="0" t="n">
        <f aca="false">CY276*'Dist Horaria'!$R$6</f>
        <v>838.744457108551</v>
      </c>
      <c r="DK276" s="0" t="n">
        <f aca="false">CY276*'Dist Horaria'!$S$6</f>
        <v>838.744457108551</v>
      </c>
      <c r="DL276" s="0" t="n">
        <f aca="false">CY276*'Dist Horaria'!$T$6</f>
        <v>838.744457108551</v>
      </c>
      <c r="DM276" s="0" t="n">
        <f aca="false">CY276*'Dist Horaria'!$U$6</f>
        <v>838.744457108551</v>
      </c>
      <c r="DN276" s="0" t="n">
        <f aca="false">CY276*'Dist Horaria'!$V$6</f>
        <v>838.744457108551</v>
      </c>
      <c r="DO276" s="0" t="n">
        <f aca="false">CY276*'Dist Horaria'!$W$6</f>
        <v>838.744457108551</v>
      </c>
      <c r="DP276" s="0" t="n">
        <f aca="false">CY276*'Dist Horaria'!$X$6</f>
        <v>1278.08679178446</v>
      </c>
      <c r="DQ276" s="0" t="n">
        <f aca="false">CY276*'Dist Horaria'!$Y$6</f>
        <v>1278.08679178446</v>
      </c>
      <c r="DR276" s="0" t="n">
        <f aca="false">CY276*'Dist Horaria'!$Z$6</f>
        <v>1278.08679178446</v>
      </c>
      <c r="DS276" s="0" t="n">
        <f aca="false">CY276*'Dist Horaria'!$AA$6</f>
        <v>479.282546919172</v>
      </c>
      <c r="DT276" s="0" t="n">
        <f aca="false">CY276*'Dist Horaria'!$AB$6</f>
        <v>479.282546919172</v>
      </c>
      <c r="DU276" s="0" t="n">
        <f aca="false">CY276*'Dist Horaria'!$AC$6</f>
        <v>479.282546919172</v>
      </c>
      <c r="DV276" s="0" t="n">
        <f aca="false">CY276*'Dist Horaria'!$AD$6</f>
        <v>479.282546919172</v>
      </c>
      <c r="DW276" s="0" t="n">
        <f aca="false">CY276*'Dist Horaria'!$AE$6</f>
        <v>479.282546919172</v>
      </c>
      <c r="DX276" s="0" t="n">
        <f aca="false">AX276*1000000</f>
        <v>1111.37981894301</v>
      </c>
      <c r="DY276" s="0" t="n">
        <f aca="false">DX276*'Dist Horaria'!$H$6</f>
        <v>27.7844954735752</v>
      </c>
      <c r="DZ276" s="0" t="n">
        <f aca="false">DX276*'Dist Horaria'!$I$6</f>
        <v>27.7844954735752</v>
      </c>
      <c r="EA276" s="0" t="n">
        <f aca="false">DX276*'Dist Horaria'!$J$6</f>
        <v>27.7844954735752</v>
      </c>
      <c r="EB276" s="0" t="n">
        <f aca="false">DX276*'Dist Horaria'!$K$6</f>
        <v>27.7844954735752</v>
      </c>
      <c r="EC276" s="0" t="n">
        <f aca="false">DX276*'Dist Horaria'!$L$6</f>
        <v>27.7844954735752</v>
      </c>
      <c r="ED276" s="0" t="n">
        <f aca="false">DX276*'Dist Horaria'!$M$6</f>
        <v>74.0919879295339</v>
      </c>
      <c r="EE276" s="0" t="n">
        <f aca="false">DX276*'Dist Horaria'!$N$6</f>
        <v>74.0919879295339</v>
      </c>
      <c r="EF276" s="0" t="n">
        <f aca="false">DX276*'Dist Horaria'!$O$6</f>
        <v>74.0919879295339</v>
      </c>
      <c r="EG276" s="0" t="n">
        <f aca="false">DX276*'Dist Horaria'!$P$6</f>
        <v>48.6228670787566</v>
      </c>
      <c r="EH276" s="0" t="n">
        <f aca="false">DX276*'Dist Horaria'!$Q$6</f>
        <v>48.6228670787566</v>
      </c>
      <c r="EI276" s="0" t="n">
        <f aca="false">DX276*'Dist Horaria'!$R$6</f>
        <v>48.6228670787566</v>
      </c>
      <c r="EJ276" s="0" t="n">
        <f aca="false">DX276*'Dist Horaria'!$S$6</f>
        <v>48.6228670787566</v>
      </c>
      <c r="EK276" s="0" t="n">
        <f aca="false">DX276*'Dist Horaria'!$T$6</f>
        <v>48.6228670787566</v>
      </c>
      <c r="EL276" s="0" t="n">
        <f aca="false">DX276*'Dist Horaria'!$U$6</f>
        <v>48.6228670787566</v>
      </c>
      <c r="EM276" s="0" t="n">
        <f aca="false">DX276*'Dist Horaria'!$V$6</f>
        <v>48.6228670787566</v>
      </c>
      <c r="EN276" s="0" t="n">
        <f aca="false">DX276*'Dist Horaria'!$W$6</f>
        <v>48.6228670787566</v>
      </c>
      <c r="EO276" s="0" t="n">
        <f aca="false">DX276*'Dist Horaria'!$X$6</f>
        <v>74.0919879295339</v>
      </c>
      <c r="EP276" s="0" t="n">
        <f aca="false">DX276*'Dist Horaria'!$Y$6</f>
        <v>74.0919879295339</v>
      </c>
      <c r="EQ276" s="0" t="n">
        <f aca="false">DX276*'Dist Horaria'!$Z$6</f>
        <v>74.0919879295339</v>
      </c>
      <c r="ER276" s="0" t="n">
        <f aca="false">DX276*'Dist Horaria'!$AA$6</f>
        <v>27.7844954735752</v>
      </c>
      <c r="ES276" s="0" t="n">
        <f aca="false">DX276*'Dist Horaria'!$AB$6</f>
        <v>27.7844954735752</v>
      </c>
      <c r="ET276" s="0" t="n">
        <f aca="false">DX276*'Dist Horaria'!$AC$6</f>
        <v>27.7844954735752</v>
      </c>
      <c r="EU276" s="0" t="n">
        <f aca="false">DX276*'Dist Horaria'!$AD$6</f>
        <v>27.7844954735752</v>
      </c>
      <c r="EV276" s="0" t="n">
        <f aca="false">DX276*'Dist Horaria'!$AE$6</f>
        <v>27.7844954735752</v>
      </c>
      <c r="EW276" s="0" t="n">
        <f aca="false">BB276+CA276+CZ276+DY276</f>
        <v>1059.63687474915</v>
      </c>
      <c r="EX276" s="0" t="n">
        <f aca="false">BC276+CB276+DA276+DZ276</f>
        <v>1057.11219157782</v>
      </c>
      <c r="EY276" s="0" t="n">
        <f aca="false">BD276+CC276+DB276+EA276</f>
        <v>1054.72920096147</v>
      </c>
      <c r="EZ276" s="0" t="n">
        <f aca="false">BE276+CD276+DC276+EB276</f>
        <v>1052.69898602722</v>
      </c>
      <c r="FA276" s="0" t="n">
        <f aca="false">BF276+CE276+DD276+EC276</f>
        <v>1051.21538377533</v>
      </c>
      <c r="FB276" s="0" t="n">
        <f aca="false">BG276+CF276+DE276+ED276</f>
        <v>2659.04719053638</v>
      </c>
      <c r="FC276" s="0" t="n">
        <f aca="false">BH276+CG276+DF276+EE276</f>
        <v>2662.88441515792</v>
      </c>
      <c r="FD276" s="0" t="n">
        <f aca="false">BI276+CH276+DG276+EF276</f>
        <v>2662.88441515792</v>
      </c>
      <c r="FE276" s="0" t="n">
        <f aca="false">BJ276+CI276+DH276+EG276</f>
        <v>1806.76769133782</v>
      </c>
      <c r="FF276" s="0" t="n">
        <f aca="false">BK276+CJ276+DI276+EH276</f>
        <v>1819.20229959749</v>
      </c>
      <c r="FG276" s="0" t="n">
        <f aca="false">BL276+CK276+DJ276+EI276</f>
        <v>1828.24565105906</v>
      </c>
      <c r="FH276" s="0" t="n">
        <f aca="false">BM276+CL276+DK276+EJ276</f>
        <v>1832.76732678985</v>
      </c>
      <c r="FI276" s="0" t="n">
        <f aca="false">BN276+CM276+DL276+EK276</f>
        <v>1833.89774572255</v>
      </c>
      <c r="FJ276" s="0" t="n">
        <f aca="false">BO276+CN276+DM276+EL276</f>
        <v>1832.76732678985</v>
      </c>
      <c r="FK276" s="0" t="n">
        <f aca="false">BP276+CO276+DN276+EM276</f>
        <v>1830.50648892446</v>
      </c>
      <c r="FL276" s="0" t="n">
        <f aca="false">BQ276+CP276+DO276+EN276</f>
        <v>1827.11523212637</v>
      </c>
      <c r="FM276" s="0" t="n">
        <f aca="false">BR276+CQ276+DP276+EO276</f>
        <v>2709.26372394018</v>
      </c>
      <c r="FN276" s="0" t="n">
        <f aca="false">BS276+CR276+DQ276+EP276</f>
        <v>2706.17913155599</v>
      </c>
      <c r="FO276" s="0" t="n">
        <f aca="false">BT276+CS276+DR276+EQ276</f>
        <v>2689.38939329382</v>
      </c>
      <c r="FP276" s="0" t="n">
        <f aca="false">BU276+CT276+DS276+ER276</f>
        <v>1074.96413435183</v>
      </c>
      <c r="FQ276" s="0" t="n">
        <f aca="false">BV276+CU276+DT276+ES276</f>
        <v>1062.9039553735</v>
      </c>
      <c r="FR276" s="0" t="n">
        <f aca="false">BW276+CV276+DU276+ET276</f>
        <v>1071.08904210157</v>
      </c>
      <c r="FS276" s="0" t="n">
        <f aca="false">BX276+CW276+DV276+EU276</f>
        <v>1068.29624541475</v>
      </c>
      <c r="FT276" s="0" t="n">
        <f aca="false">BY276+CX276+DW276+EV276</f>
        <v>1065.34162954152</v>
      </c>
      <c r="FU276" s="0" t="n">
        <f aca="false">AM276*'Dist Horaria'!$H$10</f>
        <v>0.603745459444181</v>
      </c>
      <c r="FV276" s="0" t="n">
        <f aca="false">AM276*'Dist Horaria'!$I$10</f>
        <v>0.565039118868003</v>
      </c>
      <c r="FW276" s="0" t="n">
        <f aca="false">AM276*'Dist Horaria'!$J$10</f>
        <v>0.562593012944613</v>
      </c>
      <c r="FX276" s="0" t="n">
        <f aca="false">AM276*'Dist Horaria'!$K$10</f>
        <v>0.54641303122617</v>
      </c>
      <c r="FY276" s="0" t="n">
        <f aca="false">AM276*'Dist Horaria'!$L$10</f>
        <v>0.546631697009788</v>
      </c>
      <c r="FZ276" s="0" t="n">
        <f aca="false">AM276*'Dist Horaria'!$M$10</f>
        <v>0.584918411137542</v>
      </c>
      <c r="GA276" s="0" t="n">
        <f aca="false">AM276*'Dist Horaria'!$N$10</f>
        <v>0.553356993956819</v>
      </c>
      <c r="GB276" s="0" t="n">
        <f aca="false">AM276*'Dist Horaria'!$O$10</f>
        <v>0.543912221025425</v>
      </c>
      <c r="GC276" s="0" t="n">
        <f aca="false">AM276*'Dist Horaria'!$P$10</f>
        <v>0.55235249328439</v>
      </c>
      <c r="GD276" s="0" t="n">
        <f aca="false">AM276*'Dist Horaria'!$Q$10</f>
        <v>0.499860372163138</v>
      </c>
      <c r="GE276" s="0" t="n">
        <f aca="false">AM276*'Dist Horaria'!$R$10</f>
        <v>0.609904722229534</v>
      </c>
      <c r="GF276" s="0" t="n">
        <f aca="false">AM276*'Dist Horaria'!$S$10</f>
        <v>0.52088232556216</v>
      </c>
      <c r="GG276" s="0" t="n">
        <f aca="false">AR276*'Dist Horaria'!$H$10</f>
        <v>0.6315351936723</v>
      </c>
      <c r="GH276" s="0" t="n">
        <f aca="false">AR276*'Dist Horaria'!$I$10</f>
        <v>0.591047243146549</v>
      </c>
      <c r="GI276" s="0" t="n">
        <f aca="false">AR276*'Dist Horaria'!$J$10</f>
        <v>0.588488545679088</v>
      </c>
      <c r="GJ276" s="0" t="n">
        <f aca="false">AR276*'Dist Horaria'!$K$10</f>
        <v>0.571563817338144</v>
      </c>
      <c r="GK276" s="0" t="n">
        <f aca="false">AR276*'Dist Horaria'!$L$10</f>
        <v>0.571792548065385</v>
      </c>
      <c r="GL276" s="0" t="n">
        <f aca="false">AR276*'Dist Horaria'!$M$10</f>
        <v>0.611841557202459</v>
      </c>
      <c r="GM276" s="0" t="n">
        <f aca="false">AR276*'Dist Horaria'!$N$10</f>
        <v>0.578827402975692</v>
      </c>
      <c r="GN276" s="0" t="n">
        <f aca="false">AR276*'Dist Horaria'!$O$10</f>
        <v>0.568947897616082</v>
      </c>
      <c r="GO276" s="0" t="n">
        <f aca="false">AR276*'Dist Horaria'!$P$10</f>
        <v>0.577776666250831</v>
      </c>
      <c r="GP276" s="0" t="n">
        <f aca="false">AR276*'Dist Horaria'!$Q$10</f>
        <v>0.522868390983471</v>
      </c>
      <c r="GQ276" s="0" t="n">
        <f aca="false">AR276*'Dist Horaria'!$R$10</f>
        <v>0.637977960495934</v>
      </c>
      <c r="GR276" s="0" t="n">
        <f aca="false">AR276*'Dist Horaria'!$S$10</f>
        <v>0.544857961593979</v>
      </c>
      <c r="GS276" s="0" t="n">
        <f aca="false">AW276*'Dist Horaria'!$H$10</f>
        <v>0.0366107358650609</v>
      </c>
      <c r="GT276" s="0" t="n">
        <f aca="false">AW276*'Dist Horaria'!$I$10</f>
        <v>0.0342636082983507</v>
      </c>
      <c r="GU276" s="0" t="n">
        <f aca="false">AW276*'Dist Horaria'!$J$10</f>
        <v>0.0341152780103819</v>
      </c>
      <c r="GV276" s="0" t="n">
        <f aca="false">AW276*'Dist Horaria'!$K$10</f>
        <v>0.0331341343384431</v>
      </c>
      <c r="GW276" s="0" t="n">
        <f aca="false">AW276*'Dist Horaria'!$L$10</f>
        <v>0.0331473940907469</v>
      </c>
      <c r="GX276" s="0" t="n">
        <f aca="false">AW276*'Dist Horaria'!$M$10</f>
        <v>0.0354690757798527</v>
      </c>
      <c r="GY276" s="0" t="n">
        <f aca="false">AW276*'Dist Horaria'!$N$10</f>
        <v>0.0335552117667068</v>
      </c>
      <c r="GZ276" s="0" t="n">
        <f aca="false">AW276*'Dist Horaria'!$O$10</f>
        <v>0.0329824868183236</v>
      </c>
      <c r="HA276" s="0" t="n">
        <f aca="false">AW276*'Dist Horaria'!$P$10</f>
        <v>0.0334942994928018</v>
      </c>
      <c r="HB276" s="0" t="n">
        <f aca="false">AW276*'Dist Horaria'!$Q$10</f>
        <v>0.0303112110715056</v>
      </c>
      <c r="HC276" s="0" t="n">
        <f aca="false">AW276*'Dist Horaria'!$R$10</f>
        <v>0.0369842295939672</v>
      </c>
      <c r="HD276" s="0" t="n">
        <f aca="false">AW276*'Dist Horaria'!$S$10</f>
        <v>0.0315859687880567</v>
      </c>
    </row>
    <row r="277" customFormat="false" ht="26.85" hidden="false" customHeight="false" outlineLevel="0" collapsed="false">
      <c r="A277" s="0" t="n">
        <v>4.691571</v>
      </c>
      <c r="B277" s="0" t="n">
        <v>-74.154582</v>
      </c>
      <c r="C277" s="0" t="n">
        <v>23</v>
      </c>
      <c r="D277" s="0" t="n">
        <v>34</v>
      </c>
      <c r="E277" s="0" t="n">
        <v>1938</v>
      </c>
      <c r="G277" s="0" t="s">
        <v>441</v>
      </c>
      <c r="I277" s="25" t="s">
        <v>1401</v>
      </c>
      <c r="J277" s="0" t="s">
        <v>1402</v>
      </c>
      <c r="K277" s="0" t="s">
        <v>1403</v>
      </c>
      <c r="L277" s="0" t="s">
        <v>1404</v>
      </c>
      <c r="S277" s="0" t="n">
        <v>365</v>
      </c>
      <c r="V277" s="0" t="n">
        <v>111627.450588235</v>
      </c>
      <c r="W277" s="0" t="n">
        <f aca="false">V277*12</f>
        <v>1339529.40705882</v>
      </c>
      <c r="X277" s="0" t="n">
        <v>1</v>
      </c>
      <c r="Z277" s="0" t="n">
        <v>30000</v>
      </c>
      <c r="AB277" s="0" t="n">
        <v>0.005</v>
      </c>
      <c r="AC277" s="0" t="n">
        <v>0</v>
      </c>
      <c r="AD277" s="0" t="n">
        <v>2179.48479370826</v>
      </c>
      <c r="AE277" s="0" t="n">
        <f aca="false">AD277/2204.59</f>
        <v>0.988612301474769</v>
      </c>
      <c r="AF277" s="0" t="n">
        <f aca="false">AE277/S277</f>
        <v>0.00270852685335553</v>
      </c>
      <c r="AG277" s="0" t="n">
        <f aca="false">AE277*EXP(AB277*AC277)</f>
        <v>0.988612301474769</v>
      </c>
      <c r="AH277" s="0" t="n">
        <f aca="false">AG277/S277</f>
        <v>0.00270852685335553</v>
      </c>
      <c r="AI277" s="0" t="s">
        <v>90</v>
      </c>
      <c r="AJ277" s="0" t="n">
        <f aca="false">IF(AI277="A",'FE DISTRIBUCIÓN'!$C$2,'FE DISTRIBUCIÓN'!$C$3)</f>
        <v>4.994E-006</v>
      </c>
      <c r="AK277" s="0" t="n">
        <f aca="false">W277*AJ277</f>
        <v>6.68960985885176</v>
      </c>
      <c r="AL277" s="0" t="n">
        <f aca="false">AK277/365</f>
        <v>0.0183276982434295</v>
      </c>
      <c r="AM277" s="0" t="n">
        <f aca="false">AK277*EXP(AB277*AC277)</f>
        <v>6.68960985885176</v>
      </c>
      <c r="AN277" s="0" t="n">
        <f aca="false">AM277/365</f>
        <v>0.0183276982434295</v>
      </c>
      <c r="AO277" s="0" t="n">
        <v>5.223868284E-006</v>
      </c>
      <c r="AP277" s="0" t="n">
        <f aca="false">AO277*W277</f>
        <v>6.99752518501991</v>
      </c>
      <c r="AQ277" s="0" t="n">
        <f aca="false">AP277/365</f>
        <v>0.0191713018767669</v>
      </c>
      <c r="AR277" s="0" t="n">
        <f aca="false">AP277*EXP(AB277*AC277)</f>
        <v>6.99752518501991</v>
      </c>
      <c r="AS277" s="0" t="n">
        <f aca="false">AR277/365</f>
        <v>0.0191713018767669</v>
      </c>
      <c r="AT277" s="0" t="n">
        <v>3.02832944E-007</v>
      </c>
      <c r="AU277" s="0" t="n">
        <f aca="false">AT277*W277</f>
        <v>0.405653633914198</v>
      </c>
      <c r="AV277" s="0" t="n">
        <f aca="false">AU277/365</f>
        <v>0.00111137981894301</v>
      </c>
      <c r="AW277" s="0" t="n">
        <f aca="false">AU277*EXP(AB277*AC277)</f>
        <v>0.405653633914198</v>
      </c>
      <c r="AX277" s="0" t="n">
        <f aca="false">AW277/365</f>
        <v>0.00111137981894301</v>
      </c>
      <c r="AY277" s="0" t="n">
        <f aca="false">AW277+AR277+AM277+AG277</f>
        <v>15.0814009792606</v>
      </c>
      <c r="AZ277" s="0" t="n">
        <f aca="false">AH277+AN277+AS277+AX277</f>
        <v>0.0413189067924949</v>
      </c>
      <c r="BA277" s="0" t="n">
        <f aca="false">AH277*1000000</f>
        <v>2708.52685335553</v>
      </c>
      <c r="BB277" s="0" t="n">
        <f aca="false">BA277*'Dist Horaria'!$H$3</f>
        <v>94.3773762706656</v>
      </c>
      <c r="BC277" s="0" t="n">
        <f aca="false">BA277*'Dist Horaria'!$I$3</f>
        <v>91.8526930993363</v>
      </c>
      <c r="BD277" s="0" t="n">
        <f aca="false">BA277*'Dist Horaria'!$J$3</f>
        <v>89.4697024829834</v>
      </c>
      <c r="BE277" s="0" t="n">
        <f aca="false">BA277*'Dist Horaria'!$K$3</f>
        <v>87.4394875487353</v>
      </c>
      <c r="BF277" s="0" t="n">
        <f aca="false">BA277*'Dist Horaria'!$L$3</f>
        <v>85.9558852968473</v>
      </c>
      <c r="BG277" s="0" t="n">
        <f aca="false">BA277*'Dist Horaria'!$M$3</f>
        <v>85.0218612604238</v>
      </c>
      <c r="BH277" s="0" t="n">
        <f aca="false">BA277*'Dist Horaria'!$N$3</f>
        <v>88.8590858819569</v>
      </c>
      <c r="BI277" s="0" t="n">
        <f aca="false">BA277*'Dist Horaria'!$O$3</f>
        <v>88.8590858819569</v>
      </c>
      <c r="BJ277" s="0" t="n">
        <f aca="false">BA277*'Dist Horaria'!$P$3</f>
        <v>117.563569000474</v>
      </c>
      <c r="BK277" s="0" t="n">
        <f aca="false">BA277*'Dist Horaria'!$Q$3</f>
        <v>129.998177260139</v>
      </c>
      <c r="BL277" s="0" t="n">
        <f aca="false">BA277*'Dist Horaria'!$R$3</f>
        <v>139.041528721714</v>
      </c>
      <c r="BM277" s="0" t="n">
        <f aca="false">BA277*'Dist Horaria'!$S$3</f>
        <v>143.563204452502</v>
      </c>
      <c r="BN277" s="0" t="n">
        <f aca="false">BA277*'Dist Horaria'!$T$3</f>
        <v>144.693623385198</v>
      </c>
      <c r="BO277" s="0" t="n">
        <f aca="false">BA277*'Dist Horaria'!$U$3</f>
        <v>143.563204452502</v>
      </c>
      <c r="BP277" s="0" t="n">
        <f aca="false">BA277*'Dist Horaria'!$V$3</f>
        <v>141.302366587108</v>
      </c>
      <c r="BQ277" s="0" t="n">
        <f aca="false">BA277*'Dist Horaria'!$W$3</f>
        <v>137.911109789017</v>
      </c>
      <c r="BR277" s="0" t="n">
        <f aca="false">BA277*'Dist Horaria'!$X$3</f>
        <v>135.238394664224</v>
      </c>
      <c r="BS277" s="0" t="n">
        <f aca="false">BA277*'Dist Horaria'!$Y$3</f>
        <v>132.153802280031</v>
      </c>
      <c r="BT277" s="0" t="n">
        <f aca="false">BA277*'Dist Horaria'!$Z$3</f>
        <v>115.36406401786</v>
      </c>
      <c r="BU277" s="0" t="n">
        <f aca="false">BA277*'Dist Horaria'!$AA$3</f>
        <v>109.704635873347</v>
      </c>
      <c r="BV277" s="0" t="n">
        <f aca="false">BA277*'Dist Horaria'!$AB$3</f>
        <v>97.6444568950202</v>
      </c>
      <c r="BW277" s="0" t="n">
        <f aca="false">BA277*'Dist Horaria'!$AC$3</f>
        <v>105.829543623084</v>
      </c>
      <c r="BX277" s="0" t="n">
        <f aca="false">BA277*'Dist Horaria'!$AD$3</f>
        <v>103.036746936267</v>
      </c>
      <c r="BY277" s="0" t="n">
        <f aca="false">BA277*'Dist Horaria'!$AE$3</f>
        <v>100.08213106304</v>
      </c>
      <c r="BZ277" s="0" t="n">
        <f aca="false">AN277*1000000</f>
        <v>18327.6982434295</v>
      </c>
      <c r="CA277" s="0" t="n">
        <f aca="false">BZ277*'Dist Horaria'!$H$6</f>
        <v>458.192456085737</v>
      </c>
      <c r="CB277" s="0" t="n">
        <f aca="false">BZ277*'Dist Horaria'!$I$6</f>
        <v>458.192456085737</v>
      </c>
      <c r="CC277" s="0" t="n">
        <f aca="false">BZ277*'Dist Horaria'!$J$6</f>
        <v>458.192456085737</v>
      </c>
      <c r="CD277" s="0" t="n">
        <f aca="false">BZ277*'Dist Horaria'!$K$6</f>
        <v>458.192456085737</v>
      </c>
      <c r="CE277" s="0" t="n">
        <f aca="false">BZ277*'Dist Horaria'!$L$6</f>
        <v>458.192456085737</v>
      </c>
      <c r="CF277" s="0" t="n">
        <f aca="false">BZ277*'Dist Horaria'!$M$6</f>
        <v>1221.84654956197</v>
      </c>
      <c r="CG277" s="0" t="n">
        <f aca="false">BZ277*'Dist Horaria'!$N$6</f>
        <v>1221.84654956197</v>
      </c>
      <c r="CH277" s="0" t="n">
        <f aca="false">BZ277*'Dist Horaria'!$O$6</f>
        <v>1221.84654956197</v>
      </c>
      <c r="CI277" s="0" t="n">
        <f aca="false">BZ277*'Dist Horaria'!$P$6</f>
        <v>801.83679815004</v>
      </c>
      <c r="CJ277" s="0" t="n">
        <f aca="false">BZ277*'Dist Horaria'!$Q$6</f>
        <v>801.83679815004</v>
      </c>
      <c r="CK277" s="0" t="n">
        <f aca="false">BZ277*'Dist Horaria'!$R$6</f>
        <v>801.83679815004</v>
      </c>
      <c r="CL277" s="0" t="n">
        <f aca="false">BZ277*'Dist Horaria'!$S$6</f>
        <v>801.83679815004</v>
      </c>
      <c r="CM277" s="0" t="n">
        <f aca="false">BZ277*'Dist Horaria'!$T$6</f>
        <v>801.83679815004</v>
      </c>
      <c r="CN277" s="0" t="n">
        <f aca="false">BZ277*'Dist Horaria'!$U$6</f>
        <v>801.83679815004</v>
      </c>
      <c r="CO277" s="0" t="n">
        <f aca="false">BZ277*'Dist Horaria'!$V$6</f>
        <v>801.83679815004</v>
      </c>
      <c r="CP277" s="0" t="n">
        <f aca="false">BZ277*'Dist Horaria'!$W$6</f>
        <v>801.83679815004</v>
      </c>
      <c r="CQ277" s="0" t="n">
        <f aca="false">BZ277*'Dist Horaria'!$X$6</f>
        <v>1221.84654956197</v>
      </c>
      <c r="CR277" s="0" t="n">
        <f aca="false">BZ277*'Dist Horaria'!$Y$6</f>
        <v>1221.84654956197</v>
      </c>
      <c r="CS277" s="0" t="n">
        <f aca="false">BZ277*'Dist Horaria'!$Z$6</f>
        <v>1221.84654956197</v>
      </c>
      <c r="CT277" s="0" t="n">
        <f aca="false">BZ277*'Dist Horaria'!$AA$6</f>
        <v>458.192456085737</v>
      </c>
      <c r="CU277" s="0" t="n">
        <f aca="false">BZ277*'Dist Horaria'!$AB$6</f>
        <v>458.192456085737</v>
      </c>
      <c r="CV277" s="0" t="n">
        <f aca="false">BZ277*'Dist Horaria'!$AC$6</f>
        <v>458.192456085737</v>
      </c>
      <c r="CW277" s="0" t="n">
        <f aca="false">BZ277*'Dist Horaria'!$AD$6</f>
        <v>458.192456085737</v>
      </c>
      <c r="CX277" s="0" t="n">
        <f aca="false">BZ277*'Dist Horaria'!$AE$6</f>
        <v>458.192456085737</v>
      </c>
      <c r="CY277" s="0" t="n">
        <f aca="false">AS277*1000000</f>
        <v>19171.3018767669</v>
      </c>
      <c r="CZ277" s="0" t="n">
        <f aca="false">CY277*'Dist Horaria'!$H$6</f>
        <v>479.282546919172</v>
      </c>
      <c r="DA277" s="0" t="n">
        <f aca="false">CY277*'Dist Horaria'!$I$6</f>
        <v>479.282546919172</v>
      </c>
      <c r="DB277" s="0" t="n">
        <f aca="false">CY277*'Dist Horaria'!$J$6</f>
        <v>479.282546919172</v>
      </c>
      <c r="DC277" s="0" t="n">
        <f aca="false">CY277*'Dist Horaria'!$K$6</f>
        <v>479.282546919172</v>
      </c>
      <c r="DD277" s="0" t="n">
        <f aca="false">CY277*'Dist Horaria'!$L$6</f>
        <v>479.282546919172</v>
      </c>
      <c r="DE277" s="0" t="n">
        <f aca="false">CY277*'Dist Horaria'!$M$6</f>
        <v>1278.08679178446</v>
      </c>
      <c r="DF277" s="0" t="n">
        <f aca="false">CY277*'Dist Horaria'!$N$6</f>
        <v>1278.08679178446</v>
      </c>
      <c r="DG277" s="0" t="n">
        <f aca="false">CY277*'Dist Horaria'!$O$6</f>
        <v>1278.08679178446</v>
      </c>
      <c r="DH277" s="0" t="n">
        <f aca="false">CY277*'Dist Horaria'!$P$6</f>
        <v>838.744457108551</v>
      </c>
      <c r="DI277" s="0" t="n">
        <f aca="false">CY277*'Dist Horaria'!$Q$6</f>
        <v>838.744457108551</v>
      </c>
      <c r="DJ277" s="0" t="n">
        <f aca="false">CY277*'Dist Horaria'!$R$6</f>
        <v>838.744457108551</v>
      </c>
      <c r="DK277" s="0" t="n">
        <f aca="false">CY277*'Dist Horaria'!$S$6</f>
        <v>838.744457108551</v>
      </c>
      <c r="DL277" s="0" t="n">
        <f aca="false">CY277*'Dist Horaria'!$T$6</f>
        <v>838.744457108551</v>
      </c>
      <c r="DM277" s="0" t="n">
        <f aca="false">CY277*'Dist Horaria'!$U$6</f>
        <v>838.744457108551</v>
      </c>
      <c r="DN277" s="0" t="n">
        <f aca="false">CY277*'Dist Horaria'!$V$6</f>
        <v>838.744457108551</v>
      </c>
      <c r="DO277" s="0" t="n">
        <f aca="false">CY277*'Dist Horaria'!$W$6</f>
        <v>838.744457108551</v>
      </c>
      <c r="DP277" s="0" t="n">
        <f aca="false">CY277*'Dist Horaria'!$X$6</f>
        <v>1278.08679178446</v>
      </c>
      <c r="DQ277" s="0" t="n">
        <f aca="false">CY277*'Dist Horaria'!$Y$6</f>
        <v>1278.08679178446</v>
      </c>
      <c r="DR277" s="0" t="n">
        <f aca="false">CY277*'Dist Horaria'!$Z$6</f>
        <v>1278.08679178446</v>
      </c>
      <c r="DS277" s="0" t="n">
        <f aca="false">CY277*'Dist Horaria'!$AA$6</f>
        <v>479.282546919172</v>
      </c>
      <c r="DT277" s="0" t="n">
        <f aca="false">CY277*'Dist Horaria'!$AB$6</f>
        <v>479.282546919172</v>
      </c>
      <c r="DU277" s="0" t="n">
        <f aca="false">CY277*'Dist Horaria'!$AC$6</f>
        <v>479.282546919172</v>
      </c>
      <c r="DV277" s="0" t="n">
        <f aca="false">CY277*'Dist Horaria'!$AD$6</f>
        <v>479.282546919172</v>
      </c>
      <c r="DW277" s="0" t="n">
        <f aca="false">CY277*'Dist Horaria'!$AE$6</f>
        <v>479.282546919172</v>
      </c>
      <c r="DX277" s="0" t="n">
        <f aca="false">AX277*1000000</f>
        <v>1111.37981894301</v>
      </c>
      <c r="DY277" s="0" t="n">
        <f aca="false">DX277*'Dist Horaria'!$H$6</f>
        <v>27.7844954735752</v>
      </c>
      <c r="DZ277" s="0" t="n">
        <f aca="false">DX277*'Dist Horaria'!$I$6</f>
        <v>27.7844954735752</v>
      </c>
      <c r="EA277" s="0" t="n">
        <f aca="false">DX277*'Dist Horaria'!$J$6</f>
        <v>27.7844954735752</v>
      </c>
      <c r="EB277" s="0" t="n">
        <f aca="false">DX277*'Dist Horaria'!$K$6</f>
        <v>27.7844954735752</v>
      </c>
      <c r="EC277" s="0" t="n">
        <f aca="false">DX277*'Dist Horaria'!$L$6</f>
        <v>27.7844954735752</v>
      </c>
      <c r="ED277" s="0" t="n">
        <f aca="false">DX277*'Dist Horaria'!$M$6</f>
        <v>74.0919879295339</v>
      </c>
      <c r="EE277" s="0" t="n">
        <f aca="false">DX277*'Dist Horaria'!$N$6</f>
        <v>74.0919879295339</v>
      </c>
      <c r="EF277" s="0" t="n">
        <f aca="false">DX277*'Dist Horaria'!$O$6</f>
        <v>74.0919879295339</v>
      </c>
      <c r="EG277" s="0" t="n">
        <f aca="false">DX277*'Dist Horaria'!$P$6</f>
        <v>48.6228670787566</v>
      </c>
      <c r="EH277" s="0" t="n">
        <f aca="false">DX277*'Dist Horaria'!$Q$6</f>
        <v>48.6228670787566</v>
      </c>
      <c r="EI277" s="0" t="n">
        <f aca="false">DX277*'Dist Horaria'!$R$6</f>
        <v>48.6228670787566</v>
      </c>
      <c r="EJ277" s="0" t="n">
        <f aca="false">DX277*'Dist Horaria'!$S$6</f>
        <v>48.6228670787566</v>
      </c>
      <c r="EK277" s="0" t="n">
        <f aca="false">DX277*'Dist Horaria'!$T$6</f>
        <v>48.6228670787566</v>
      </c>
      <c r="EL277" s="0" t="n">
        <f aca="false">DX277*'Dist Horaria'!$U$6</f>
        <v>48.6228670787566</v>
      </c>
      <c r="EM277" s="0" t="n">
        <f aca="false">DX277*'Dist Horaria'!$V$6</f>
        <v>48.6228670787566</v>
      </c>
      <c r="EN277" s="0" t="n">
        <f aca="false">DX277*'Dist Horaria'!$W$6</f>
        <v>48.6228670787566</v>
      </c>
      <c r="EO277" s="0" t="n">
        <f aca="false">DX277*'Dist Horaria'!$X$6</f>
        <v>74.0919879295339</v>
      </c>
      <c r="EP277" s="0" t="n">
        <f aca="false">DX277*'Dist Horaria'!$Y$6</f>
        <v>74.0919879295339</v>
      </c>
      <c r="EQ277" s="0" t="n">
        <f aca="false">DX277*'Dist Horaria'!$Z$6</f>
        <v>74.0919879295339</v>
      </c>
      <c r="ER277" s="0" t="n">
        <f aca="false">DX277*'Dist Horaria'!$AA$6</f>
        <v>27.7844954735752</v>
      </c>
      <c r="ES277" s="0" t="n">
        <f aca="false">DX277*'Dist Horaria'!$AB$6</f>
        <v>27.7844954735752</v>
      </c>
      <c r="ET277" s="0" t="n">
        <f aca="false">DX277*'Dist Horaria'!$AC$6</f>
        <v>27.7844954735752</v>
      </c>
      <c r="EU277" s="0" t="n">
        <f aca="false">DX277*'Dist Horaria'!$AD$6</f>
        <v>27.7844954735752</v>
      </c>
      <c r="EV277" s="0" t="n">
        <f aca="false">DX277*'Dist Horaria'!$AE$6</f>
        <v>27.7844954735752</v>
      </c>
      <c r="EW277" s="0" t="n">
        <f aca="false">BB277+CA277+CZ277+DY277</f>
        <v>1059.63687474915</v>
      </c>
      <c r="EX277" s="0" t="n">
        <f aca="false">BC277+CB277+DA277+DZ277</f>
        <v>1057.11219157782</v>
      </c>
      <c r="EY277" s="0" t="n">
        <f aca="false">BD277+CC277+DB277+EA277</f>
        <v>1054.72920096147</v>
      </c>
      <c r="EZ277" s="0" t="n">
        <f aca="false">BE277+CD277+DC277+EB277</f>
        <v>1052.69898602722</v>
      </c>
      <c r="FA277" s="0" t="n">
        <f aca="false">BF277+CE277+DD277+EC277</f>
        <v>1051.21538377533</v>
      </c>
      <c r="FB277" s="0" t="n">
        <f aca="false">BG277+CF277+DE277+ED277</f>
        <v>2659.04719053638</v>
      </c>
      <c r="FC277" s="0" t="n">
        <f aca="false">BH277+CG277+DF277+EE277</f>
        <v>2662.88441515792</v>
      </c>
      <c r="FD277" s="0" t="n">
        <f aca="false">BI277+CH277+DG277+EF277</f>
        <v>2662.88441515792</v>
      </c>
      <c r="FE277" s="0" t="n">
        <f aca="false">BJ277+CI277+DH277+EG277</f>
        <v>1806.76769133782</v>
      </c>
      <c r="FF277" s="0" t="n">
        <f aca="false">BK277+CJ277+DI277+EH277</f>
        <v>1819.20229959749</v>
      </c>
      <c r="FG277" s="0" t="n">
        <f aca="false">BL277+CK277+DJ277+EI277</f>
        <v>1828.24565105906</v>
      </c>
      <c r="FH277" s="0" t="n">
        <f aca="false">BM277+CL277+DK277+EJ277</f>
        <v>1832.76732678985</v>
      </c>
      <c r="FI277" s="0" t="n">
        <f aca="false">BN277+CM277+DL277+EK277</f>
        <v>1833.89774572255</v>
      </c>
      <c r="FJ277" s="0" t="n">
        <f aca="false">BO277+CN277+DM277+EL277</f>
        <v>1832.76732678985</v>
      </c>
      <c r="FK277" s="0" t="n">
        <f aca="false">BP277+CO277+DN277+EM277</f>
        <v>1830.50648892446</v>
      </c>
      <c r="FL277" s="0" t="n">
        <f aca="false">BQ277+CP277+DO277+EN277</f>
        <v>1827.11523212637</v>
      </c>
      <c r="FM277" s="0" t="n">
        <f aca="false">BR277+CQ277+DP277+EO277</f>
        <v>2709.26372394018</v>
      </c>
      <c r="FN277" s="0" t="n">
        <f aca="false">BS277+CR277+DQ277+EP277</f>
        <v>2706.17913155599</v>
      </c>
      <c r="FO277" s="0" t="n">
        <f aca="false">BT277+CS277+DR277+EQ277</f>
        <v>2689.38939329382</v>
      </c>
      <c r="FP277" s="0" t="n">
        <f aca="false">BU277+CT277+DS277+ER277</f>
        <v>1074.96413435183</v>
      </c>
      <c r="FQ277" s="0" t="n">
        <f aca="false">BV277+CU277+DT277+ES277</f>
        <v>1062.9039553735</v>
      </c>
      <c r="FR277" s="0" t="n">
        <f aca="false">BW277+CV277+DU277+ET277</f>
        <v>1071.08904210157</v>
      </c>
      <c r="FS277" s="0" t="n">
        <f aca="false">BX277+CW277+DV277+EU277</f>
        <v>1068.29624541475</v>
      </c>
      <c r="FT277" s="0" t="n">
        <f aca="false">BY277+CX277+DW277+EV277</f>
        <v>1065.34162954152</v>
      </c>
      <c r="FU277" s="0" t="n">
        <f aca="false">AM277*'Dist Horaria'!$H$10</f>
        <v>0.603745459444181</v>
      </c>
      <c r="FV277" s="0" t="n">
        <f aca="false">AM277*'Dist Horaria'!$I$10</f>
        <v>0.565039118868003</v>
      </c>
      <c r="FW277" s="0" t="n">
        <f aca="false">AM277*'Dist Horaria'!$J$10</f>
        <v>0.562593012944613</v>
      </c>
      <c r="FX277" s="0" t="n">
        <f aca="false">AM277*'Dist Horaria'!$K$10</f>
        <v>0.54641303122617</v>
      </c>
      <c r="FY277" s="0" t="n">
        <f aca="false">AM277*'Dist Horaria'!$L$10</f>
        <v>0.546631697009788</v>
      </c>
      <c r="FZ277" s="0" t="n">
        <f aca="false">AM277*'Dist Horaria'!$M$10</f>
        <v>0.584918411137542</v>
      </c>
      <c r="GA277" s="0" t="n">
        <f aca="false">AM277*'Dist Horaria'!$N$10</f>
        <v>0.553356993956819</v>
      </c>
      <c r="GB277" s="0" t="n">
        <f aca="false">AM277*'Dist Horaria'!$O$10</f>
        <v>0.543912221025425</v>
      </c>
      <c r="GC277" s="0" t="n">
        <f aca="false">AM277*'Dist Horaria'!$P$10</f>
        <v>0.55235249328439</v>
      </c>
      <c r="GD277" s="0" t="n">
        <f aca="false">AM277*'Dist Horaria'!$Q$10</f>
        <v>0.499860372163138</v>
      </c>
      <c r="GE277" s="0" t="n">
        <f aca="false">AM277*'Dist Horaria'!$R$10</f>
        <v>0.609904722229534</v>
      </c>
      <c r="GF277" s="0" t="n">
        <f aca="false">AM277*'Dist Horaria'!$S$10</f>
        <v>0.52088232556216</v>
      </c>
      <c r="GG277" s="0" t="n">
        <f aca="false">AR277*'Dist Horaria'!$H$10</f>
        <v>0.6315351936723</v>
      </c>
      <c r="GH277" s="0" t="n">
        <f aca="false">AR277*'Dist Horaria'!$I$10</f>
        <v>0.591047243146549</v>
      </c>
      <c r="GI277" s="0" t="n">
        <f aca="false">AR277*'Dist Horaria'!$J$10</f>
        <v>0.588488545679088</v>
      </c>
      <c r="GJ277" s="0" t="n">
        <f aca="false">AR277*'Dist Horaria'!$K$10</f>
        <v>0.571563817338144</v>
      </c>
      <c r="GK277" s="0" t="n">
        <f aca="false">AR277*'Dist Horaria'!$L$10</f>
        <v>0.571792548065385</v>
      </c>
      <c r="GL277" s="0" t="n">
        <f aca="false">AR277*'Dist Horaria'!$M$10</f>
        <v>0.611841557202459</v>
      </c>
      <c r="GM277" s="0" t="n">
        <f aca="false">AR277*'Dist Horaria'!$N$10</f>
        <v>0.578827402975692</v>
      </c>
      <c r="GN277" s="0" t="n">
        <f aca="false">AR277*'Dist Horaria'!$O$10</f>
        <v>0.568947897616082</v>
      </c>
      <c r="GO277" s="0" t="n">
        <f aca="false">AR277*'Dist Horaria'!$P$10</f>
        <v>0.577776666250831</v>
      </c>
      <c r="GP277" s="0" t="n">
        <f aca="false">AR277*'Dist Horaria'!$Q$10</f>
        <v>0.522868390983471</v>
      </c>
      <c r="GQ277" s="0" t="n">
        <f aca="false">AR277*'Dist Horaria'!$R$10</f>
        <v>0.637977960495934</v>
      </c>
      <c r="GR277" s="0" t="n">
        <f aca="false">AR277*'Dist Horaria'!$S$10</f>
        <v>0.544857961593979</v>
      </c>
      <c r="GS277" s="0" t="n">
        <f aca="false">AW277*'Dist Horaria'!$H$10</f>
        <v>0.0366107358650609</v>
      </c>
      <c r="GT277" s="0" t="n">
        <f aca="false">AW277*'Dist Horaria'!$I$10</f>
        <v>0.0342636082983507</v>
      </c>
      <c r="GU277" s="0" t="n">
        <f aca="false">AW277*'Dist Horaria'!$J$10</f>
        <v>0.0341152780103819</v>
      </c>
      <c r="GV277" s="0" t="n">
        <f aca="false">AW277*'Dist Horaria'!$K$10</f>
        <v>0.0331341343384431</v>
      </c>
      <c r="GW277" s="0" t="n">
        <f aca="false">AW277*'Dist Horaria'!$L$10</f>
        <v>0.0331473940907469</v>
      </c>
      <c r="GX277" s="0" t="n">
        <f aca="false">AW277*'Dist Horaria'!$M$10</f>
        <v>0.0354690757798527</v>
      </c>
      <c r="GY277" s="0" t="n">
        <f aca="false">AW277*'Dist Horaria'!$N$10</f>
        <v>0.0335552117667068</v>
      </c>
      <c r="GZ277" s="0" t="n">
        <f aca="false">AW277*'Dist Horaria'!$O$10</f>
        <v>0.0329824868183236</v>
      </c>
      <c r="HA277" s="0" t="n">
        <f aca="false">AW277*'Dist Horaria'!$P$10</f>
        <v>0.0334942994928018</v>
      </c>
      <c r="HB277" s="0" t="n">
        <f aca="false">AW277*'Dist Horaria'!$Q$10</f>
        <v>0.0303112110715056</v>
      </c>
      <c r="HC277" s="0" t="n">
        <f aca="false">AW277*'Dist Horaria'!$R$10</f>
        <v>0.0369842295939672</v>
      </c>
      <c r="HD277" s="0" t="n">
        <f aca="false">AW277*'Dist Horaria'!$S$10</f>
        <v>0.0315859687880567</v>
      </c>
    </row>
    <row r="278" customFormat="false" ht="13.8" hidden="false" customHeight="false" outlineLevel="0" collapsed="false">
      <c r="A278" s="0" t="n">
        <v>4.69691</v>
      </c>
      <c r="B278" s="0" t="n">
        <v>-74.144524</v>
      </c>
      <c r="C278" s="0" t="n">
        <v>24</v>
      </c>
      <c r="D278" s="0" t="n">
        <v>35</v>
      </c>
      <c r="E278" s="0" t="n">
        <v>1953</v>
      </c>
      <c r="G278" s="0" t="s">
        <v>441</v>
      </c>
      <c r="I278" s="0" t="s">
        <v>1405</v>
      </c>
      <c r="J278" s="0" t="s">
        <v>1399</v>
      </c>
      <c r="S278" s="0" t="n">
        <v>365</v>
      </c>
      <c r="V278" s="0" t="n">
        <v>111627.450588235</v>
      </c>
      <c r="W278" s="0" t="n">
        <f aca="false">V278*12</f>
        <v>1339529.40705882</v>
      </c>
      <c r="X278" s="0" t="n">
        <v>1</v>
      </c>
      <c r="Z278" s="0" t="n">
        <v>30000</v>
      </c>
      <c r="AB278" s="0" t="n">
        <v>0.005</v>
      </c>
      <c r="AC278" s="0" t="n">
        <v>0</v>
      </c>
      <c r="AD278" s="0" t="n">
        <v>2179.48479370826</v>
      </c>
      <c r="AE278" s="0" t="n">
        <f aca="false">AD278/2204.59</f>
        <v>0.988612301474769</v>
      </c>
      <c r="AF278" s="0" t="n">
        <f aca="false">AE278/S278</f>
        <v>0.00270852685335553</v>
      </c>
      <c r="AG278" s="0" t="n">
        <f aca="false">AE278*EXP(AB278*AC278)</f>
        <v>0.988612301474769</v>
      </c>
      <c r="AH278" s="0" t="n">
        <f aca="false">AG278/S278</f>
        <v>0.00270852685335553</v>
      </c>
      <c r="AI278" s="0" t="s">
        <v>90</v>
      </c>
      <c r="AJ278" s="0" t="n">
        <f aca="false">IF(AI278="A",'FE DISTRIBUCIÓN'!$C$2,'FE DISTRIBUCIÓN'!$C$3)</f>
        <v>4.994E-006</v>
      </c>
      <c r="AK278" s="0" t="n">
        <f aca="false">W278*AJ278</f>
        <v>6.68960985885176</v>
      </c>
      <c r="AL278" s="0" t="n">
        <f aca="false">AK278/365</f>
        <v>0.0183276982434295</v>
      </c>
      <c r="AM278" s="0" t="n">
        <f aca="false">AK278*EXP(AB278*AC278)</f>
        <v>6.68960985885176</v>
      </c>
      <c r="AN278" s="0" t="n">
        <f aca="false">AM278/365</f>
        <v>0.0183276982434295</v>
      </c>
      <c r="AO278" s="0" t="n">
        <v>5.223868284E-006</v>
      </c>
      <c r="AP278" s="0" t="n">
        <f aca="false">AO278*W278</f>
        <v>6.99752518501991</v>
      </c>
      <c r="AQ278" s="0" t="n">
        <f aca="false">AP278/365</f>
        <v>0.0191713018767669</v>
      </c>
      <c r="AR278" s="0" t="n">
        <f aca="false">AP278*EXP(AB278*AC278)</f>
        <v>6.99752518501991</v>
      </c>
      <c r="AS278" s="0" t="n">
        <f aca="false">AR278/365</f>
        <v>0.0191713018767669</v>
      </c>
      <c r="AT278" s="0" t="n">
        <v>3.02832944E-007</v>
      </c>
      <c r="AU278" s="0" t="n">
        <f aca="false">AT278*W278</f>
        <v>0.405653633914198</v>
      </c>
      <c r="AV278" s="0" t="n">
        <f aca="false">AU278/365</f>
        <v>0.00111137981894301</v>
      </c>
      <c r="AW278" s="0" t="n">
        <f aca="false">AU278*EXP(AB278*AC278)</f>
        <v>0.405653633914198</v>
      </c>
      <c r="AX278" s="0" t="n">
        <f aca="false">AW278/365</f>
        <v>0.00111137981894301</v>
      </c>
      <c r="AY278" s="0" t="n">
        <f aca="false">AW278+AR278+AM278+AG278</f>
        <v>15.0814009792606</v>
      </c>
      <c r="AZ278" s="0" t="n">
        <f aca="false">AH278+AN278+AS278+AX278</f>
        <v>0.0413189067924949</v>
      </c>
      <c r="BA278" s="0" t="n">
        <f aca="false">AH278*1000000</f>
        <v>2708.52685335553</v>
      </c>
      <c r="BB278" s="0" t="n">
        <f aca="false">BA278*'Dist Horaria'!$H$3</f>
        <v>94.3773762706656</v>
      </c>
      <c r="BC278" s="0" t="n">
        <f aca="false">BA278*'Dist Horaria'!$I$3</f>
        <v>91.8526930993363</v>
      </c>
      <c r="BD278" s="0" t="n">
        <f aca="false">BA278*'Dist Horaria'!$J$3</f>
        <v>89.4697024829834</v>
      </c>
      <c r="BE278" s="0" t="n">
        <f aca="false">BA278*'Dist Horaria'!$K$3</f>
        <v>87.4394875487353</v>
      </c>
      <c r="BF278" s="0" t="n">
        <f aca="false">BA278*'Dist Horaria'!$L$3</f>
        <v>85.9558852968473</v>
      </c>
      <c r="BG278" s="0" t="n">
        <f aca="false">BA278*'Dist Horaria'!$M$3</f>
        <v>85.0218612604238</v>
      </c>
      <c r="BH278" s="0" t="n">
        <f aca="false">BA278*'Dist Horaria'!$N$3</f>
        <v>88.8590858819569</v>
      </c>
      <c r="BI278" s="0" t="n">
        <f aca="false">BA278*'Dist Horaria'!$O$3</f>
        <v>88.8590858819569</v>
      </c>
      <c r="BJ278" s="0" t="n">
        <f aca="false">BA278*'Dist Horaria'!$P$3</f>
        <v>117.563569000474</v>
      </c>
      <c r="BK278" s="0" t="n">
        <f aca="false">BA278*'Dist Horaria'!$Q$3</f>
        <v>129.998177260139</v>
      </c>
      <c r="BL278" s="0" t="n">
        <f aca="false">BA278*'Dist Horaria'!$R$3</f>
        <v>139.041528721714</v>
      </c>
      <c r="BM278" s="0" t="n">
        <f aca="false">BA278*'Dist Horaria'!$S$3</f>
        <v>143.563204452502</v>
      </c>
      <c r="BN278" s="0" t="n">
        <f aca="false">BA278*'Dist Horaria'!$T$3</f>
        <v>144.693623385198</v>
      </c>
      <c r="BO278" s="0" t="n">
        <f aca="false">BA278*'Dist Horaria'!$U$3</f>
        <v>143.563204452502</v>
      </c>
      <c r="BP278" s="0" t="n">
        <f aca="false">BA278*'Dist Horaria'!$V$3</f>
        <v>141.302366587108</v>
      </c>
      <c r="BQ278" s="0" t="n">
        <f aca="false">BA278*'Dist Horaria'!$W$3</f>
        <v>137.911109789017</v>
      </c>
      <c r="BR278" s="0" t="n">
        <f aca="false">BA278*'Dist Horaria'!$X$3</f>
        <v>135.238394664224</v>
      </c>
      <c r="BS278" s="0" t="n">
        <f aca="false">BA278*'Dist Horaria'!$Y$3</f>
        <v>132.153802280031</v>
      </c>
      <c r="BT278" s="0" t="n">
        <f aca="false">BA278*'Dist Horaria'!$Z$3</f>
        <v>115.36406401786</v>
      </c>
      <c r="BU278" s="0" t="n">
        <f aca="false">BA278*'Dist Horaria'!$AA$3</f>
        <v>109.704635873347</v>
      </c>
      <c r="BV278" s="0" t="n">
        <f aca="false">BA278*'Dist Horaria'!$AB$3</f>
        <v>97.6444568950202</v>
      </c>
      <c r="BW278" s="0" t="n">
        <f aca="false">BA278*'Dist Horaria'!$AC$3</f>
        <v>105.829543623084</v>
      </c>
      <c r="BX278" s="0" t="n">
        <f aca="false">BA278*'Dist Horaria'!$AD$3</f>
        <v>103.036746936267</v>
      </c>
      <c r="BY278" s="0" t="n">
        <f aca="false">BA278*'Dist Horaria'!$AE$3</f>
        <v>100.08213106304</v>
      </c>
      <c r="BZ278" s="0" t="n">
        <f aca="false">AN278*1000000</f>
        <v>18327.6982434295</v>
      </c>
      <c r="CA278" s="0" t="n">
        <f aca="false">BZ278*'Dist Horaria'!$H$6</f>
        <v>458.192456085737</v>
      </c>
      <c r="CB278" s="0" t="n">
        <f aca="false">BZ278*'Dist Horaria'!$I$6</f>
        <v>458.192456085737</v>
      </c>
      <c r="CC278" s="0" t="n">
        <f aca="false">BZ278*'Dist Horaria'!$J$6</f>
        <v>458.192456085737</v>
      </c>
      <c r="CD278" s="0" t="n">
        <f aca="false">BZ278*'Dist Horaria'!$K$6</f>
        <v>458.192456085737</v>
      </c>
      <c r="CE278" s="0" t="n">
        <f aca="false">BZ278*'Dist Horaria'!$L$6</f>
        <v>458.192456085737</v>
      </c>
      <c r="CF278" s="0" t="n">
        <f aca="false">BZ278*'Dist Horaria'!$M$6</f>
        <v>1221.84654956197</v>
      </c>
      <c r="CG278" s="0" t="n">
        <f aca="false">BZ278*'Dist Horaria'!$N$6</f>
        <v>1221.84654956197</v>
      </c>
      <c r="CH278" s="0" t="n">
        <f aca="false">BZ278*'Dist Horaria'!$O$6</f>
        <v>1221.84654956197</v>
      </c>
      <c r="CI278" s="0" t="n">
        <f aca="false">BZ278*'Dist Horaria'!$P$6</f>
        <v>801.83679815004</v>
      </c>
      <c r="CJ278" s="0" t="n">
        <f aca="false">BZ278*'Dist Horaria'!$Q$6</f>
        <v>801.83679815004</v>
      </c>
      <c r="CK278" s="0" t="n">
        <f aca="false">BZ278*'Dist Horaria'!$R$6</f>
        <v>801.83679815004</v>
      </c>
      <c r="CL278" s="0" t="n">
        <f aca="false">BZ278*'Dist Horaria'!$S$6</f>
        <v>801.83679815004</v>
      </c>
      <c r="CM278" s="0" t="n">
        <f aca="false">BZ278*'Dist Horaria'!$T$6</f>
        <v>801.83679815004</v>
      </c>
      <c r="CN278" s="0" t="n">
        <f aca="false">BZ278*'Dist Horaria'!$U$6</f>
        <v>801.83679815004</v>
      </c>
      <c r="CO278" s="0" t="n">
        <f aca="false">BZ278*'Dist Horaria'!$V$6</f>
        <v>801.83679815004</v>
      </c>
      <c r="CP278" s="0" t="n">
        <f aca="false">BZ278*'Dist Horaria'!$W$6</f>
        <v>801.83679815004</v>
      </c>
      <c r="CQ278" s="0" t="n">
        <f aca="false">BZ278*'Dist Horaria'!$X$6</f>
        <v>1221.84654956197</v>
      </c>
      <c r="CR278" s="0" t="n">
        <f aca="false">BZ278*'Dist Horaria'!$Y$6</f>
        <v>1221.84654956197</v>
      </c>
      <c r="CS278" s="0" t="n">
        <f aca="false">BZ278*'Dist Horaria'!$Z$6</f>
        <v>1221.84654956197</v>
      </c>
      <c r="CT278" s="0" t="n">
        <f aca="false">BZ278*'Dist Horaria'!$AA$6</f>
        <v>458.192456085737</v>
      </c>
      <c r="CU278" s="0" t="n">
        <f aca="false">BZ278*'Dist Horaria'!$AB$6</f>
        <v>458.192456085737</v>
      </c>
      <c r="CV278" s="0" t="n">
        <f aca="false">BZ278*'Dist Horaria'!$AC$6</f>
        <v>458.192456085737</v>
      </c>
      <c r="CW278" s="0" t="n">
        <f aca="false">BZ278*'Dist Horaria'!$AD$6</f>
        <v>458.192456085737</v>
      </c>
      <c r="CX278" s="0" t="n">
        <f aca="false">BZ278*'Dist Horaria'!$AE$6</f>
        <v>458.192456085737</v>
      </c>
      <c r="CY278" s="0" t="n">
        <f aca="false">AS278*1000000</f>
        <v>19171.3018767669</v>
      </c>
      <c r="CZ278" s="0" t="n">
        <f aca="false">CY278*'Dist Horaria'!$H$6</f>
        <v>479.282546919172</v>
      </c>
      <c r="DA278" s="0" t="n">
        <f aca="false">CY278*'Dist Horaria'!$I$6</f>
        <v>479.282546919172</v>
      </c>
      <c r="DB278" s="0" t="n">
        <f aca="false">CY278*'Dist Horaria'!$J$6</f>
        <v>479.282546919172</v>
      </c>
      <c r="DC278" s="0" t="n">
        <f aca="false">CY278*'Dist Horaria'!$K$6</f>
        <v>479.282546919172</v>
      </c>
      <c r="DD278" s="0" t="n">
        <f aca="false">CY278*'Dist Horaria'!$L$6</f>
        <v>479.282546919172</v>
      </c>
      <c r="DE278" s="0" t="n">
        <f aca="false">CY278*'Dist Horaria'!$M$6</f>
        <v>1278.08679178446</v>
      </c>
      <c r="DF278" s="0" t="n">
        <f aca="false">CY278*'Dist Horaria'!$N$6</f>
        <v>1278.08679178446</v>
      </c>
      <c r="DG278" s="0" t="n">
        <f aca="false">CY278*'Dist Horaria'!$O$6</f>
        <v>1278.08679178446</v>
      </c>
      <c r="DH278" s="0" t="n">
        <f aca="false">CY278*'Dist Horaria'!$P$6</f>
        <v>838.744457108551</v>
      </c>
      <c r="DI278" s="0" t="n">
        <f aca="false">CY278*'Dist Horaria'!$Q$6</f>
        <v>838.744457108551</v>
      </c>
      <c r="DJ278" s="0" t="n">
        <f aca="false">CY278*'Dist Horaria'!$R$6</f>
        <v>838.744457108551</v>
      </c>
      <c r="DK278" s="0" t="n">
        <f aca="false">CY278*'Dist Horaria'!$S$6</f>
        <v>838.744457108551</v>
      </c>
      <c r="DL278" s="0" t="n">
        <f aca="false">CY278*'Dist Horaria'!$T$6</f>
        <v>838.744457108551</v>
      </c>
      <c r="DM278" s="0" t="n">
        <f aca="false">CY278*'Dist Horaria'!$U$6</f>
        <v>838.744457108551</v>
      </c>
      <c r="DN278" s="0" t="n">
        <f aca="false">CY278*'Dist Horaria'!$V$6</f>
        <v>838.744457108551</v>
      </c>
      <c r="DO278" s="0" t="n">
        <f aca="false">CY278*'Dist Horaria'!$W$6</f>
        <v>838.744457108551</v>
      </c>
      <c r="DP278" s="0" t="n">
        <f aca="false">CY278*'Dist Horaria'!$X$6</f>
        <v>1278.08679178446</v>
      </c>
      <c r="DQ278" s="0" t="n">
        <f aca="false">CY278*'Dist Horaria'!$Y$6</f>
        <v>1278.08679178446</v>
      </c>
      <c r="DR278" s="0" t="n">
        <f aca="false">CY278*'Dist Horaria'!$Z$6</f>
        <v>1278.08679178446</v>
      </c>
      <c r="DS278" s="0" t="n">
        <f aca="false">CY278*'Dist Horaria'!$AA$6</f>
        <v>479.282546919172</v>
      </c>
      <c r="DT278" s="0" t="n">
        <f aca="false">CY278*'Dist Horaria'!$AB$6</f>
        <v>479.282546919172</v>
      </c>
      <c r="DU278" s="0" t="n">
        <f aca="false">CY278*'Dist Horaria'!$AC$6</f>
        <v>479.282546919172</v>
      </c>
      <c r="DV278" s="0" t="n">
        <f aca="false">CY278*'Dist Horaria'!$AD$6</f>
        <v>479.282546919172</v>
      </c>
      <c r="DW278" s="0" t="n">
        <f aca="false">CY278*'Dist Horaria'!$AE$6</f>
        <v>479.282546919172</v>
      </c>
      <c r="DX278" s="0" t="n">
        <f aca="false">AX278*1000000</f>
        <v>1111.37981894301</v>
      </c>
      <c r="DY278" s="0" t="n">
        <f aca="false">DX278*'Dist Horaria'!$H$6</f>
        <v>27.7844954735752</v>
      </c>
      <c r="DZ278" s="0" t="n">
        <f aca="false">DX278*'Dist Horaria'!$I$6</f>
        <v>27.7844954735752</v>
      </c>
      <c r="EA278" s="0" t="n">
        <f aca="false">DX278*'Dist Horaria'!$J$6</f>
        <v>27.7844954735752</v>
      </c>
      <c r="EB278" s="0" t="n">
        <f aca="false">DX278*'Dist Horaria'!$K$6</f>
        <v>27.7844954735752</v>
      </c>
      <c r="EC278" s="0" t="n">
        <f aca="false">DX278*'Dist Horaria'!$L$6</f>
        <v>27.7844954735752</v>
      </c>
      <c r="ED278" s="0" t="n">
        <f aca="false">DX278*'Dist Horaria'!$M$6</f>
        <v>74.0919879295339</v>
      </c>
      <c r="EE278" s="0" t="n">
        <f aca="false">DX278*'Dist Horaria'!$N$6</f>
        <v>74.0919879295339</v>
      </c>
      <c r="EF278" s="0" t="n">
        <f aca="false">DX278*'Dist Horaria'!$O$6</f>
        <v>74.0919879295339</v>
      </c>
      <c r="EG278" s="0" t="n">
        <f aca="false">DX278*'Dist Horaria'!$P$6</f>
        <v>48.6228670787566</v>
      </c>
      <c r="EH278" s="0" t="n">
        <f aca="false">DX278*'Dist Horaria'!$Q$6</f>
        <v>48.6228670787566</v>
      </c>
      <c r="EI278" s="0" t="n">
        <f aca="false">DX278*'Dist Horaria'!$R$6</f>
        <v>48.6228670787566</v>
      </c>
      <c r="EJ278" s="0" t="n">
        <f aca="false">DX278*'Dist Horaria'!$S$6</f>
        <v>48.6228670787566</v>
      </c>
      <c r="EK278" s="0" t="n">
        <f aca="false">DX278*'Dist Horaria'!$T$6</f>
        <v>48.6228670787566</v>
      </c>
      <c r="EL278" s="0" t="n">
        <f aca="false">DX278*'Dist Horaria'!$U$6</f>
        <v>48.6228670787566</v>
      </c>
      <c r="EM278" s="0" t="n">
        <f aca="false">DX278*'Dist Horaria'!$V$6</f>
        <v>48.6228670787566</v>
      </c>
      <c r="EN278" s="0" t="n">
        <f aca="false">DX278*'Dist Horaria'!$W$6</f>
        <v>48.6228670787566</v>
      </c>
      <c r="EO278" s="0" t="n">
        <f aca="false">DX278*'Dist Horaria'!$X$6</f>
        <v>74.0919879295339</v>
      </c>
      <c r="EP278" s="0" t="n">
        <f aca="false">DX278*'Dist Horaria'!$Y$6</f>
        <v>74.0919879295339</v>
      </c>
      <c r="EQ278" s="0" t="n">
        <f aca="false">DX278*'Dist Horaria'!$Z$6</f>
        <v>74.0919879295339</v>
      </c>
      <c r="ER278" s="0" t="n">
        <f aca="false">DX278*'Dist Horaria'!$AA$6</f>
        <v>27.7844954735752</v>
      </c>
      <c r="ES278" s="0" t="n">
        <f aca="false">DX278*'Dist Horaria'!$AB$6</f>
        <v>27.7844954735752</v>
      </c>
      <c r="ET278" s="0" t="n">
        <f aca="false">DX278*'Dist Horaria'!$AC$6</f>
        <v>27.7844954735752</v>
      </c>
      <c r="EU278" s="0" t="n">
        <f aca="false">DX278*'Dist Horaria'!$AD$6</f>
        <v>27.7844954735752</v>
      </c>
      <c r="EV278" s="0" t="n">
        <f aca="false">DX278*'Dist Horaria'!$AE$6</f>
        <v>27.7844954735752</v>
      </c>
      <c r="EW278" s="0" t="n">
        <f aca="false">BB278+CA278+CZ278+DY278</f>
        <v>1059.63687474915</v>
      </c>
      <c r="EX278" s="0" t="n">
        <f aca="false">BC278+CB278+DA278+DZ278</f>
        <v>1057.11219157782</v>
      </c>
      <c r="EY278" s="0" t="n">
        <f aca="false">BD278+CC278+DB278+EA278</f>
        <v>1054.72920096147</v>
      </c>
      <c r="EZ278" s="0" t="n">
        <f aca="false">BE278+CD278+DC278+EB278</f>
        <v>1052.69898602722</v>
      </c>
      <c r="FA278" s="0" t="n">
        <f aca="false">BF278+CE278+DD278+EC278</f>
        <v>1051.21538377533</v>
      </c>
      <c r="FB278" s="0" t="n">
        <f aca="false">BG278+CF278+DE278+ED278</f>
        <v>2659.04719053638</v>
      </c>
      <c r="FC278" s="0" t="n">
        <f aca="false">BH278+CG278+DF278+EE278</f>
        <v>2662.88441515792</v>
      </c>
      <c r="FD278" s="0" t="n">
        <f aca="false">BI278+CH278+DG278+EF278</f>
        <v>2662.88441515792</v>
      </c>
      <c r="FE278" s="0" t="n">
        <f aca="false">BJ278+CI278+DH278+EG278</f>
        <v>1806.76769133782</v>
      </c>
      <c r="FF278" s="0" t="n">
        <f aca="false">BK278+CJ278+DI278+EH278</f>
        <v>1819.20229959749</v>
      </c>
      <c r="FG278" s="0" t="n">
        <f aca="false">BL278+CK278+DJ278+EI278</f>
        <v>1828.24565105906</v>
      </c>
      <c r="FH278" s="0" t="n">
        <f aca="false">BM278+CL278+DK278+EJ278</f>
        <v>1832.76732678985</v>
      </c>
      <c r="FI278" s="0" t="n">
        <f aca="false">BN278+CM278+DL278+EK278</f>
        <v>1833.89774572255</v>
      </c>
      <c r="FJ278" s="0" t="n">
        <f aca="false">BO278+CN278+DM278+EL278</f>
        <v>1832.76732678985</v>
      </c>
      <c r="FK278" s="0" t="n">
        <f aca="false">BP278+CO278+DN278+EM278</f>
        <v>1830.50648892446</v>
      </c>
      <c r="FL278" s="0" t="n">
        <f aca="false">BQ278+CP278+DO278+EN278</f>
        <v>1827.11523212637</v>
      </c>
      <c r="FM278" s="0" t="n">
        <f aca="false">BR278+CQ278+DP278+EO278</f>
        <v>2709.26372394018</v>
      </c>
      <c r="FN278" s="0" t="n">
        <f aca="false">BS278+CR278+DQ278+EP278</f>
        <v>2706.17913155599</v>
      </c>
      <c r="FO278" s="0" t="n">
        <f aca="false">BT278+CS278+DR278+EQ278</f>
        <v>2689.38939329382</v>
      </c>
      <c r="FP278" s="0" t="n">
        <f aca="false">BU278+CT278+DS278+ER278</f>
        <v>1074.96413435183</v>
      </c>
      <c r="FQ278" s="0" t="n">
        <f aca="false">BV278+CU278+DT278+ES278</f>
        <v>1062.9039553735</v>
      </c>
      <c r="FR278" s="0" t="n">
        <f aca="false">BW278+CV278+DU278+ET278</f>
        <v>1071.08904210157</v>
      </c>
      <c r="FS278" s="0" t="n">
        <f aca="false">BX278+CW278+DV278+EU278</f>
        <v>1068.29624541475</v>
      </c>
      <c r="FT278" s="0" t="n">
        <f aca="false">BY278+CX278+DW278+EV278</f>
        <v>1065.34162954152</v>
      </c>
      <c r="FU278" s="0" t="n">
        <f aca="false">AM278*'Dist Horaria'!$H$10</f>
        <v>0.603745459444181</v>
      </c>
      <c r="FV278" s="0" t="n">
        <f aca="false">AM278*'Dist Horaria'!$I$10</f>
        <v>0.565039118868003</v>
      </c>
      <c r="FW278" s="0" t="n">
        <f aca="false">AM278*'Dist Horaria'!$J$10</f>
        <v>0.562593012944613</v>
      </c>
      <c r="FX278" s="0" t="n">
        <f aca="false">AM278*'Dist Horaria'!$K$10</f>
        <v>0.54641303122617</v>
      </c>
      <c r="FY278" s="0" t="n">
        <f aca="false">AM278*'Dist Horaria'!$L$10</f>
        <v>0.546631697009788</v>
      </c>
      <c r="FZ278" s="0" t="n">
        <f aca="false">AM278*'Dist Horaria'!$M$10</f>
        <v>0.584918411137542</v>
      </c>
      <c r="GA278" s="0" t="n">
        <f aca="false">AM278*'Dist Horaria'!$N$10</f>
        <v>0.553356993956819</v>
      </c>
      <c r="GB278" s="0" t="n">
        <f aca="false">AM278*'Dist Horaria'!$O$10</f>
        <v>0.543912221025425</v>
      </c>
      <c r="GC278" s="0" t="n">
        <f aca="false">AM278*'Dist Horaria'!$P$10</f>
        <v>0.55235249328439</v>
      </c>
      <c r="GD278" s="0" t="n">
        <f aca="false">AM278*'Dist Horaria'!$Q$10</f>
        <v>0.499860372163138</v>
      </c>
      <c r="GE278" s="0" t="n">
        <f aca="false">AM278*'Dist Horaria'!$R$10</f>
        <v>0.609904722229534</v>
      </c>
      <c r="GF278" s="0" t="n">
        <f aca="false">AM278*'Dist Horaria'!$S$10</f>
        <v>0.52088232556216</v>
      </c>
      <c r="GG278" s="0" t="n">
        <f aca="false">AR278*'Dist Horaria'!$H$10</f>
        <v>0.6315351936723</v>
      </c>
      <c r="GH278" s="0" t="n">
        <f aca="false">AR278*'Dist Horaria'!$I$10</f>
        <v>0.591047243146549</v>
      </c>
      <c r="GI278" s="0" t="n">
        <f aca="false">AR278*'Dist Horaria'!$J$10</f>
        <v>0.588488545679088</v>
      </c>
      <c r="GJ278" s="0" t="n">
        <f aca="false">AR278*'Dist Horaria'!$K$10</f>
        <v>0.571563817338144</v>
      </c>
      <c r="GK278" s="0" t="n">
        <f aca="false">AR278*'Dist Horaria'!$L$10</f>
        <v>0.571792548065385</v>
      </c>
      <c r="GL278" s="0" t="n">
        <f aca="false">AR278*'Dist Horaria'!$M$10</f>
        <v>0.611841557202459</v>
      </c>
      <c r="GM278" s="0" t="n">
        <f aca="false">AR278*'Dist Horaria'!$N$10</f>
        <v>0.578827402975692</v>
      </c>
      <c r="GN278" s="0" t="n">
        <f aca="false">AR278*'Dist Horaria'!$O$10</f>
        <v>0.568947897616082</v>
      </c>
      <c r="GO278" s="0" t="n">
        <f aca="false">AR278*'Dist Horaria'!$P$10</f>
        <v>0.577776666250831</v>
      </c>
      <c r="GP278" s="0" t="n">
        <f aca="false">AR278*'Dist Horaria'!$Q$10</f>
        <v>0.522868390983471</v>
      </c>
      <c r="GQ278" s="0" t="n">
        <f aca="false">AR278*'Dist Horaria'!$R$10</f>
        <v>0.637977960495934</v>
      </c>
      <c r="GR278" s="0" t="n">
        <f aca="false">AR278*'Dist Horaria'!$S$10</f>
        <v>0.544857961593979</v>
      </c>
      <c r="GS278" s="0" t="n">
        <f aca="false">AW278*'Dist Horaria'!$H$10</f>
        <v>0.0366107358650609</v>
      </c>
      <c r="GT278" s="0" t="n">
        <f aca="false">AW278*'Dist Horaria'!$I$10</f>
        <v>0.0342636082983507</v>
      </c>
      <c r="GU278" s="0" t="n">
        <f aca="false">AW278*'Dist Horaria'!$J$10</f>
        <v>0.0341152780103819</v>
      </c>
      <c r="GV278" s="0" t="n">
        <f aca="false">AW278*'Dist Horaria'!$K$10</f>
        <v>0.0331341343384431</v>
      </c>
      <c r="GW278" s="0" t="n">
        <f aca="false">AW278*'Dist Horaria'!$L$10</f>
        <v>0.0331473940907469</v>
      </c>
      <c r="GX278" s="0" t="n">
        <f aca="false">AW278*'Dist Horaria'!$M$10</f>
        <v>0.0354690757798527</v>
      </c>
      <c r="GY278" s="0" t="n">
        <f aca="false">AW278*'Dist Horaria'!$N$10</f>
        <v>0.0335552117667068</v>
      </c>
      <c r="GZ278" s="0" t="n">
        <f aca="false">AW278*'Dist Horaria'!$O$10</f>
        <v>0.0329824868183236</v>
      </c>
      <c r="HA278" s="0" t="n">
        <f aca="false">AW278*'Dist Horaria'!$P$10</f>
        <v>0.0334942994928018</v>
      </c>
      <c r="HB278" s="0" t="n">
        <f aca="false">AW278*'Dist Horaria'!$Q$10</f>
        <v>0.0303112110715056</v>
      </c>
      <c r="HC278" s="0" t="n">
        <f aca="false">AW278*'Dist Horaria'!$R$10</f>
        <v>0.0369842295939672</v>
      </c>
      <c r="HD278" s="0" t="n">
        <f aca="false">AW278*'Dist Horaria'!$S$10</f>
        <v>0.0315859687880567</v>
      </c>
    </row>
    <row r="279" customFormat="false" ht="13.8" hidden="false" customHeight="false" outlineLevel="0" collapsed="false">
      <c r="A279" s="0" t="n">
        <v>4.66906</v>
      </c>
      <c r="B279" s="0" t="n">
        <v>-74.133133</v>
      </c>
      <c r="C279" s="0" t="n">
        <v>25</v>
      </c>
      <c r="D279" s="0" t="n">
        <v>32</v>
      </c>
      <c r="E279" s="0" t="n">
        <v>1912</v>
      </c>
      <c r="G279" s="0" t="s">
        <v>441</v>
      </c>
      <c r="I279" s="0" t="s">
        <v>1406</v>
      </c>
      <c r="J279" s="0" t="s">
        <v>1407</v>
      </c>
      <c r="L279" s="0" t="s">
        <v>1408</v>
      </c>
      <c r="S279" s="0" t="n">
        <v>365</v>
      </c>
      <c r="V279" s="0" t="n">
        <v>111627.450588235</v>
      </c>
      <c r="W279" s="0" t="n">
        <f aca="false">V279*12</f>
        <v>1339529.40705882</v>
      </c>
      <c r="X279" s="0" t="n">
        <v>1</v>
      </c>
      <c r="Z279" s="0" t="n">
        <v>30000</v>
      </c>
      <c r="AB279" s="0" t="n">
        <v>0.005</v>
      </c>
      <c r="AC279" s="0" t="n">
        <v>0</v>
      </c>
      <c r="AD279" s="0" t="n">
        <v>2179.48479370826</v>
      </c>
      <c r="AE279" s="0" t="n">
        <f aca="false">AD279/2204.59</f>
        <v>0.988612301474769</v>
      </c>
      <c r="AF279" s="0" t="n">
        <f aca="false">AE279/S279</f>
        <v>0.00270852685335553</v>
      </c>
      <c r="AG279" s="0" t="n">
        <f aca="false">AE279*EXP(AB279*AC279)</f>
        <v>0.988612301474769</v>
      </c>
      <c r="AH279" s="0" t="n">
        <f aca="false">AG279/S279</f>
        <v>0.00270852685335553</v>
      </c>
      <c r="AI279" s="0" t="s">
        <v>90</v>
      </c>
      <c r="AJ279" s="0" t="n">
        <f aca="false">IF(AI279="A",'FE DISTRIBUCIÓN'!$C$2,'FE DISTRIBUCIÓN'!$C$3)</f>
        <v>4.994E-006</v>
      </c>
      <c r="AK279" s="0" t="n">
        <f aca="false">W279*AJ279</f>
        <v>6.68960985885176</v>
      </c>
      <c r="AL279" s="0" t="n">
        <f aca="false">AK279/365</f>
        <v>0.0183276982434295</v>
      </c>
      <c r="AM279" s="0" t="n">
        <f aca="false">AK279*EXP(AB279*AC279)</f>
        <v>6.68960985885176</v>
      </c>
      <c r="AN279" s="0" t="n">
        <f aca="false">AM279/365</f>
        <v>0.0183276982434295</v>
      </c>
      <c r="AO279" s="0" t="n">
        <v>5.223868284E-006</v>
      </c>
      <c r="AP279" s="0" t="n">
        <f aca="false">AO279*W279</f>
        <v>6.99752518501991</v>
      </c>
      <c r="AQ279" s="0" t="n">
        <f aca="false">AP279/365</f>
        <v>0.0191713018767669</v>
      </c>
      <c r="AR279" s="0" t="n">
        <f aca="false">AP279*EXP(AB279*AC279)</f>
        <v>6.99752518501991</v>
      </c>
      <c r="AS279" s="0" t="n">
        <f aca="false">AR279/365</f>
        <v>0.0191713018767669</v>
      </c>
      <c r="AT279" s="0" t="n">
        <v>3.02832944E-007</v>
      </c>
      <c r="AU279" s="0" t="n">
        <f aca="false">AT279*W279</f>
        <v>0.405653633914198</v>
      </c>
      <c r="AV279" s="0" t="n">
        <f aca="false">AU279/365</f>
        <v>0.00111137981894301</v>
      </c>
      <c r="AW279" s="0" t="n">
        <f aca="false">AU279*EXP(AB279*AC279)</f>
        <v>0.405653633914198</v>
      </c>
      <c r="AX279" s="0" t="n">
        <f aca="false">AW279/365</f>
        <v>0.00111137981894301</v>
      </c>
      <c r="AY279" s="0" t="n">
        <f aca="false">AW279+AR279+AM279+AG279</f>
        <v>15.0814009792606</v>
      </c>
      <c r="AZ279" s="0" t="n">
        <f aca="false">AH279+AN279+AS279+AX279</f>
        <v>0.0413189067924949</v>
      </c>
      <c r="BA279" s="0" t="n">
        <f aca="false">AH279*1000000</f>
        <v>2708.52685335553</v>
      </c>
      <c r="BB279" s="0" t="n">
        <f aca="false">BA279*'Dist Horaria'!$H$3</f>
        <v>94.3773762706656</v>
      </c>
      <c r="BC279" s="0" t="n">
        <f aca="false">BA279*'Dist Horaria'!$I$3</f>
        <v>91.8526930993363</v>
      </c>
      <c r="BD279" s="0" t="n">
        <f aca="false">BA279*'Dist Horaria'!$J$3</f>
        <v>89.4697024829834</v>
      </c>
      <c r="BE279" s="0" t="n">
        <f aca="false">BA279*'Dist Horaria'!$K$3</f>
        <v>87.4394875487353</v>
      </c>
      <c r="BF279" s="0" t="n">
        <f aca="false">BA279*'Dist Horaria'!$L$3</f>
        <v>85.9558852968473</v>
      </c>
      <c r="BG279" s="0" t="n">
        <f aca="false">BA279*'Dist Horaria'!$M$3</f>
        <v>85.0218612604238</v>
      </c>
      <c r="BH279" s="0" t="n">
        <f aca="false">BA279*'Dist Horaria'!$N$3</f>
        <v>88.8590858819569</v>
      </c>
      <c r="BI279" s="0" t="n">
        <f aca="false">BA279*'Dist Horaria'!$O$3</f>
        <v>88.8590858819569</v>
      </c>
      <c r="BJ279" s="0" t="n">
        <f aca="false">BA279*'Dist Horaria'!$P$3</f>
        <v>117.563569000474</v>
      </c>
      <c r="BK279" s="0" t="n">
        <f aca="false">BA279*'Dist Horaria'!$Q$3</f>
        <v>129.998177260139</v>
      </c>
      <c r="BL279" s="0" t="n">
        <f aca="false">BA279*'Dist Horaria'!$R$3</f>
        <v>139.041528721714</v>
      </c>
      <c r="BM279" s="0" t="n">
        <f aca="false">BA279*'Dist Horaria'!$S$3</f>
        <v>143.563204452502</v>
      </c>
      <c r="BN279" s="0" t="n">
        <f aca="false">BA279*'Dist Horaria'!$T$3</f>
        <v>144.693623385198</v>
      </c>
      <c r="BO279" s="0" t="n">
        <f aca="false">BA279*'Dist Horaria'!$U$3</f>
        <v>143.563204452502</v>
      </c>
      <c r="BP279" s="0" t="n">
        <f aca="false">BA279*'Dist Horaria'!$V$3</f>
        <v>141.302366587108</v>
      </c>
      <c r="BQ279" s="0" t="n">
        <f aca="false">BA279*'Dist Horaria'!$W$3</f>
        <v>137.911109789017</v>
      </c>
      <c r="BR279" s="0" t="n">
        <f aca="false">BA279*'Dist Horaria'!$X$3</f>
        <v>135.238394664224</v>
      </c>
      <c r="BS279" s="0" t="n">
        <f aca="false">BA279*'Dist Horaria'!$Y$3</f>
        <v>132.153802280031</v>
      </c>
      <c r="BT279" s="0" t="n">
        <f aca="false">BA279*'Dist Horaria'!$Z$3</f>
        <v>115.36406401786</v>
      </c>
      <c r="BU279" s="0" t="n">
        <f aca="false">BA279*'Dist Horaria'!$AA$3</f>
        <v>109.704635873347</v>
      </c>
      <c r="BV279" s="0" t="n">
        <f aca="false">BA279*'Dist Horaria'!$AB$3</f>
        <v>97.6444568950202</v>
      </c>
      <c r="BW279" s="0" t="n">
        <f aca="false">BA279*'Dist Horaria'!$AC$3</f>
        <v>105.829543623084</v>
      </c>
      <c r="BX279" s="0" t="n">
        <f aca="false">BA279*'Dist Horaria'!$AD$3</f>
        <v>103.036746936267</v>
      </c>
      <c r="BY279" s="0" t="n">
        <f aca="false">BA279*'Dist Horaria'!$AE$3</f>
        <v>100.08213106304</v>
      </c>
      <c r="BZ279" s="0" t="n">
        <f aca="false">AN279*1000000</f>
        <v>18327.6982434295</v>
      </c>
      <c r="CA279" s="0" t="n">
        <f aca="false">BZ279*'Dist Horaria'!$H$6</f>
        <v>458.192456085737</v>
      </c>
      <c r="CB279" s="0" t="n">
        <f aca="false">BZ279*'Dist Horaria'!$I$6</f>
        <v>458.192456085737</v>
      </c>
      <c r="CC279" s="0" t="n">
        <f aca="false">BZ279*'Dist Horaria'!$J$6</f>
        <v>458.192456085737</v>
      </c>
      <c r="CD279" s="0" t="n">
        <f aca="false">BZ279*'Dist Horaria'!$K$6</f>
        <v>458.192456085737</v>
      </c>
      <c r="CE279" s="0" t="n">
        <f aca="false">BZ279*'Dist Horaria'!$L$6</f>
        <v>458.192456085737</v>
      </c>
      <c r="CF279" s="0" t="n">
        <f aca="false">BZ279*'Dist Horaria'!$M$6</f>
        <v>1221.84654956197</v>
      </c>
      <c r="CG279" s="0" t="n">
        <f aca="false">BZ279*'Dist Horaria'!$N$6</f>
        <v>1221.84654956197</v>
      </c>
      <c r="CH279" s="0" t="n">
        <f aca="false">BZ279*'Dist Horaria'!$O$6</f>
        <v>1221.84654956197</v>
      </c>
      <c r="CI279" s="0" t="n">
        <f aca="false">BZ279*'Dist Horaria'!$P$6</f>
        <v>801.83679815004</v>
      </c>
      <c r="CJ279" s="0" t="n">
        <f aca="false">BZ279*'Dist Horaria'!$Q$6</f>
        <v>801.83679815004</v>
      </c>
      <c r="CK279" s="0" t="n">
        <f aca="false">BZ279*'Dist Horaria'!$R$6</f>
        <v>801.83679815004</v>
      </c>
      <c r="CL279" s="0" t="n">
        <f aca="false">BZ279*'Dist Horaria'!$S$6</f>
        <v>801.83679815004</v>
      </c>
      <c r="CM279" s="0" t="n">
        <f aca="false">BZ279*'Dist Horaria'!$T$6</f>
        <v>801.83679815004</v>
      </c>
      <c r="CN279" s="0" t="n">
        <f aca="false">BZ279*'Dist Horaria'!$U$6</f>
        <v>801.83679815004</v>
      </c>
      <c r="CO279" s="0" t="n">
        <f aca="false">BZ279*'Dist Horaria'!$V$6</f>
        <v>801.83679815004</v>
      </c>
      <c r="CP279" s="0" t="n">
        <f aca="false">BZ279*'Dist Horaria'!$W$6</f>
        <v>801.83679815004</v>
      </c>
      <c r="CQ279" s="0" t="n">
        <f aca="false">BZ279*'Dist Horaria'!$X$6</f>
        <v>1221.84654956197</v>
      </c>
      <c r="CR279" s="0" t="n">
        <f aca="false">BZ279*'Dist Horaria'!$Y$6</f>
        <v>1221.84654956197</v>
      </c>
      <c r="CS279" s="0" t="n">
        <f aca="false">BZ279*'Dist Horaria'!$Z$6</f>
        <v>1221.84654956197</v>
      </c>
      <c r="CT279" s="0" t="n">
        <f aca="false">BZ279*'Dist Horaria'!$AA$6</f>
        <v>458.192456085737</v>
      </c>
      <c r="CU279" s="0" t="n">
        <f aca="false">BZ279*'Dist Horaria'!$AB$6</f>
        <v>458.192456085737</v>
      </c>
      <c r="CV279" s="0" t="n">
        <f aca="false">BZ279*'Dist Horaria'!$AC$6</f>
        <v>458.192456085737</v>
      </c>
      <c r="CW279" s="0" t="n">
        <f aca="false">BZ279*'Dist Horaria'!$AD$6</f>
        <v>458.192456085737</v>
      </c>
      <c r="CX279" s="0" t="n">
        <f aca="false">BZ279*'Dist Horaria'!$AE$6</f>
        <v>458.192456085737</v>
      </c>
      <c r="CY279" s="0" t="n">
        <f aca="false">AS279*1000000</f>
        <v>19171.3018767669</v>
      </c>
      <c r="CZ279" s="0" t="n">
        <f aca="false">CY279*'Dist Horaria'!$H$6</f>
        <v>479.282546919172</v>
      </c>
      <c r="DA279" s="0" t="n">
        <f aca="false">CY279*'Dist Horaria'!$I$6</f>
        <v>479.282546919172</v>
      </c>
      <c r="DB279" s="0" t="n">
        <f aca="false">CY279*'Dist Horaria'!$J$6</f>
        <v>479.282546919172</v>
      </c>
      <c r="DC279" s="0" t="n">
        <f aca="false">CY279*'Dist Horaria'!$K$6</f>
        <v>479.282546919172</v>
      </c>
      <c r="DD279" s="0" t="n">
        <f aca="false">CY279*'Dist Horaria'!$L$6</f>
        <v>479.282546919172</v>
      </c>
      <c r="DE279" s="0" t="n">
        <f aca="false">CY279*'Dist Horaria'!$M$6</f>
        <v>1278.08679178446</v>
      </c>
      <c r="DF279" s="0" t="n">
        <f aca="false">CY279*'Dist Horaria'!$N$6</f>
        <v>1278.08679178446</v>
      </c>
      <c r="DG279" s="0" t="n">
        <f aca="false">CY279*'Dist Horaria'!$O$6</f>
        <v>1278.08679178446</v>
      </c>
      <c r="DH279" s="0" t="n">
        <f aca="false">CY279*'Dist Horaria'!$P$6</f>
        <v>838.744457108551</v>
      </c>
      <c r="DI279" s="0" t="n">
        <f aca="false">CY279*'Dist Horaria'!$Q$6</f>
        <v>838.744457108551</v>
      </c>
      <c r="DJ279" s="0" t="n">
        <f aca="false">CY279*'Dist Horaria'!$R$6</f>
        <v>838.744457108551</v>
      </c>
      <c r="DK279" s="0" t="n">
        <f aca="false">CY279*'Dist Horaria'!$S$6</f>
        <v>838.744457108551</v>
      </c>
      <c r="DL279" s="0" t="n">
        <f aca="false">CY279*'Dist Horaria'!$T$6</f>
        <v>838.744457108551</v>
      </c>
      <c r="DM279" s="0" t="n">
        <f aca="false">CY279*'Dist Horaria'!$U$6</f>
        <v>838.744457108551</v>
      </c>
      <c r="DN279" s="0" t="n">
        <f aca="false">CY279*'Dist Horaria'!$V$6</f>
        <v>838.744457108551</v>
      </c>
      <c r="DO279" s="0" t="n">
        <f aca="false">CY279*'Dist Horaria'!$W$6</f>
        <v>838.744457108551</v>
      </c>
      <c r="DP279" s="0" t="n">
        <f aca="false">CY279*'Dist Horaria'!$X$6</f>
        <v>1278.08679178446</v>
      </c>
      <c r="DQ279" s="0" t="n">
        <f aca="false">CY279*'Dist Horaria'!$Y$6</f>
        <v>1278.08679178446</v>
      </c>
      <c r="DR279" s="0" t="n">
        <f aca="false">CY279*'Dist Horaria'!$Z$6</f>
        <v>1278.08679178446</v>
      </c>
      <c r="DS279" s="0" t="n">
        <f aca="false">CY279*'Dist Horaria'!$AA$6</f>
        <v>479.282546919172</v>
      </c>
      <c r="DT279" s="0" t="n">
        <f aca="false">CY279*'Dist Horaria'!$AB$6</f>
        <v>479.282546919172</v>
      </c>
      <c r="DU279" s="0" t="n">
        <f aca="false">CY279*'Dist Horaria'!$AC$6</f>
        <v>479.282546919172</v>
      </c>
      <c r="DV279" s="0" t="n">
        <f aca="false">CY279*'Dist Horaria'!$AD$6</f>
        <v>479.282546919172</v>
      </c>
      <c r="DW279" s="0" t="n">
        <f aca="false">CY279*'Dist Horaria'!$AE$6</f>
        <v>479.282546919172</v>
      </c>
      <c r="DX279" s="0" t="n">
        <f aca="false">AX279*1000000</f>
        <v>1111.37981894301</v>
      </c>
      <c r="DY279" s="0" t="n">
        <f aca="false">DX279*'Dist Horaria'!$H$6</f>
        <v>27.7844954735752</v>
      </c>
      <c r="DZ279" s="0" t="n">
        <f aca="false">DX279*'Dist Horaria'!$I$6</f>
        <v>27.7844954735752</v>
      </c>
      <c r="EA279" s="0" t="n">
        <f aca="false">DX279*'Dist Horaria'!$J$6</f>
        <v>27.7844954735752</v>
      </c>
      <c r="EB279" s="0" t="n">
        <f aca="false">DX279*'Dist Horaria'!$K$6</f>
        <v>27.7844954735752</v>
      </c>
      <c r="EC279" s="0" t="n">
        <f aca="false">DX279*'Dist Horaria'!$L$6</f>
        <v>27.7844954735752</v>
      </c>
      <c r="ED279" s="0" t="n">
        <f aca="false">DX279*'Dist Horaria'!$M$6</f>
        <v>74.0919879295339</v>
      </c>
      <c r="EE279" s="0" t="n">
        <f aca="false">DX279*'Dist Horaria'!$N$6</f>
        <v>74.0919879295339</v>
      </c>
      <c r="EF279" s="0" t="n">
        <f aca="false">DX279*'Dist Horaria'!$O$6</f>
        <v>74.0919879295339</v>
      </c>
      <c r="EG279" s="0" t="n">
        <f aca="false">DX279*'Dist Horaria'!$P$6</f>
        <v>48.6228670787566</v>
      </c>
      <c r="EH279" s="0" t="n">
        <f aca="false">DX279*'Dist Horaria'!$Q$6</f>
        <v>48.6228670787566</v>
      </c>
      <c r="EI279" s="0" t="n">
        <f aca="false">DX279*'Dist Horaria'!$R$6</f>
        <v>48.6228670787566</v>
      </c>
      <c r="EJ279" s="0" t="n">
        <f aca="false">DX279*'Dist Horaria'!$S$6</f>
        <v>48.6228670787566</v>
      </c>
      <c r="EK279" s="0" t="n">
        <f aca="false">DX279*'Dist Horaria'!$T$6</f>
        <v>48.6228670787566</v>
      </c>
      <c r="EL279" s="0" t="n">
        <f aca="false">DX279*'Dist Horaria'!$U$6</f>
        <v>48.6228670787566</v>
      </c>
      <c r="EM279" s="0" t="n">
        <f aca="false">DX279*'Dist Horaria'!$V$6</f>
        <v>48.6228670787566</v>
      </c>
      <c r="EN279" s="0" t="n">
        <f aca="false">DX279*'Dist Horaria'!$W$6</f>
        <v>48.6228670787566</v>
      </c>
      <c r="EO279" s="0" t="n">
        <f aca="false">DX279*'Dist Horaria'!$X$6</f>
        <v>74.0919879295339</v>
      </c>
      <c r="EP279" s="0" t="n">
        <f aca="false">DX279*'Dist Horaria'!$Y$6</f>
        <v>74.0919879295339</v>
      </c>
      <c r="EQ279" s="0" t="n">
        <f aca="false">DX279*'Dist Horaria'!$Z$6</f>
        <v>74.0919879295339</v>
      </c>
      <c r="ER279" s="0" t="n">
        <f aca="false">DX279*'Dist Horaria'!$AA$6</f>
        <v>27.7844954735752</v>
      </c>
      <c r="ES279" s="0" t="n">
        <f aca="false">DX279*'Dist Horaria'!$AB$6</f>
        <v>27.7844954735752</v>
      </c>
      <c r="ET279" s="0" t="n">
        <f aca="false">DX279*'Dist Horaria'!$AC$6</f>
        <v>27.7844954735752</v>
      </c>
      <c r="EU279" s="0" t="n">
        <f aca="false">DX279*'Dist Horaria'!$AD$6</f>
        <v>27.7844954735752</v>
      </c>
      <c r="EV279" s="0" t="n">
        <f aca="false">DX279*'Dist Horaria'!$AE$6</f>
        <v>27.7844954735752</v>
      </c>
      <c r="EW279" s="0" t="n">
        <f aca="false">BB279+CA279+CZ279+DY279</f>
        <v>1059.63687474915</v>
      </c>
      <c r="EX279" s="0" t="n">
        <f aca="false">BC279+CB279+DA279+DZ279</f>
        <v>1057.11219157782</v>
      </c>
      <c r="EY279" s="0" t="n">
        <f aca="false">BD279+CC279+DB279+EA279</f>
        <v>1054.72920096147</v>
      </c>
      <c r="EZ279" s="0" t="n">
        <f aca="false">BE279+CD279+DC279+EB279</f>
        <v>1052.69898602722</v>
      </c>
      <c r="FA279" s="0" t="n">
        <f aca="false">BF279+CE279+DD279+EC279</f>
        <v>1051.21538377533</v>
      </c>
      <c r="FB279" s="0" t="n">
        <f aca="false">BG279+CF279+DE279+ED279</f>
        <v>2659.04719053638</v>
      </c>
      <c r="FC279" s="0" t="n">
        <f aca="false">BH279+CG279+DF279+EE279</f>
        <v>2662.88441515792</v>
      </c>
      <c r="FD279" s="0" t="n">
        <f aca="false">BI279+CH279+DG279+EF279</f>
        <v>2662.88441515792</v>
      </c>
      <c r="FE279" s="0" t="n">
        <f aca="false">BJ279+CI279+DH279+EG279</f>
        <v>1806.76769133782</v>
      </c>
      <c r="FF279" s="0" t="n">
        <f aca="false">BK279+CJ279+DI279+EH279</f>
        <v>1819.20229959749</v>
      </c>
      <c r="FG279" s="0" t="n">
        <f aca="false">BL279+CK279+DJ279+EI279</f>
        <v>1828.24565105906</v>
      </c>
      <c r="FH279" s="0" t="n">
        <f aca="false">BM279+CL279+DK279+EJ279</f>
        <v>1832.76732678985</v>
      </c>
      <c r="FI279" s="0" t="n">
        <f aca="false">BN279+CM279+DL279+EK279</f>
        <v>1833.89774572255</v>
      </c>
      <c r="FJ279" s="0" t="n">
        <f aca="false">BO279+CN279+DM279+EL279</f>
        <v>1832.76732678985</v>
      </c>
      <c r="FK279" s="0" t="n">
        <f aca="false">BP279+CO279+DN279+EM279</f>
        <v>1830.50648892446</v>
      </c>
      <c r="FL279" s="0" t="n">
        <f aca="false">BQ279+CP279+DO279+EN279</f>
        <v>1827.11523212637</v>
      </c>
      <c r="FM279" s="0" t="n">
        <f aca="false">BR279+CQ279+DP279+EO279</f>
        <v>2709.26372394018</v>
      </c>
      <c r="FN279" s="0" t="n">
        <f aca="false">BS279+CR279+DQ279+EP279</f>
        <v>2706.17913155599</v>
      </c>
      <c r="FO279" s="0" t="n">
        <f aca="false">BT279+CS279+DR279+EQ279</f>
        <v>2689.38939329382</v>
      </c>
      <c r="FP279" s="0" t="n">
        <f aca="false">BU279+CT279+DS279+ER279</f>
        <v>1074.96413435183</v>
      </c>
      <c r="FQ279" s="0" t="n">
        <f aca="false">BV279+CU279+DT279+ES279</f>
        <v>1062.9039553735</v>
      </c>
      <c r="FR279" s="0" t="n">
        <f aca="false">BW279+CV279+DU279+ET279</f>
        <v>1071.08904210157</v>
      </c>
      <c r="FS279" s="0" t="n">
        <f aca="false">BX279+CW279+DV279+EU279</f>
        <v>1068.29624541475</v>
      </c>
      <c r="FT279" s="0" t="n">
        <f aca="false">BY279+CX279+DW279+EV279</f>
        <v>1065.34162954152</v>
      </c>
      <c r="FU279" s="0" t="n">
        <f aca="false">AM279*'Dist Horaria'!$H$10</f>
        <v>0.603745459444181</v>
      </c>
      <c r="FV279" s="0" t="n">
        <f aca="false">AM279*'Dist Horaria'!$I$10</f>
        <v>0.565039118868003</v>
      </c>
      <c r="FW279" s="0" t="n">
        <f aca="false">AM279*'Dist Horaria'!$J$10</f>
        <v>0.562593012944613</v>
      </c>
      <c r="FX279" s="0" t="n">
        <f aca="false">AM279*'Dist Horaria'!$K$10</f>
        <v>0.54641303122617</v>
      </c>
      <c r="FY279" s="0" t="n">
        <f aca="false">AM279*'Dist Horaria'!$L$10</f>
        <v>0.546631697009788</v>
      </c>
      <c r="FZ279" s="0" t="n">
        <f aca="false">AM279*'Dist Horaria'!$M$10</f>
        <v>0.584918411137542</v>
      </c>
      <c r="GA279" s="0" t="n">
        <f aca="false">AM279*'Dist Horaria'!$N$10</f>
        <v>0.553356993956819</v>
      </c>
      <c r="GB279" s="0" t="n">
        <f aca="false">AM279*'Dist Horaria'!$O$10</f>
        <v>0.543912221025425</v>
      </c>
      <c r="GC279" s="0" t="n">
        <f aca="false">AM279*'Dist Horaria'!$P$10</f>
        <v>0.55235249328439</v>
      </c>
      <c r="GD279" s="0" t="n">
        <f aca="false">AM279*'Dist Horaria'!$Q$10</f>
        <v>0.499860372163138</v>
      </c>
      <c r="GE279" s="0" t="n">
        <f aca="false">AM279*'Dist Horaria'!$R$10</f>
        <v>0.609904722229534</v>
      </c>
      <c r="GF279" s="0" t="n">
        <f aca="false">AM279*'Dist Horaria'!$S$10</f>
        <v>0.52088232556216</v>
      </c>
      <c r="GG279" s="0" t="n">
        <f aca="false">AR279*'Dist Horaria'!$H$10</f>
        <v>0.6315351936723</v>
      </c>
      <c r="GH279" s="0" t="n">
        <f aca="false">AR279*'Dist Horaria'!$I$10</f>
        <v>0.591047243146549</v>
      </c>
      <c r="GI279" s="0" t="n">
        <f aca="false">AR279*'Dist Horaria'!$J$10</f>
        <v>0.588488545679088</v>
      </c>
      <c r="GJ279" s="0" t="n">
        <f aca="false">AR279*'Dist Horaria'!$K$10</f>
        <v>0.571563817338144</v>
      </c>
      <c r="GK279" s="0" t="n">
        <f aca="false">AR279*'Dist Horaria'!$L$10</f>
        <v>0.571792548065385</v>
      </c>
      <c r="GL279" s="0" t="n">
        <f aca="false">AR279*'Dist Horaria'!$M$10</f>
        <v>0.611841557202459</v>
      </c>
      <c r="GM279" s="0" t="n">
        <f aca="false">AR279*'Dist Horaria'!$N$10</f>
        <v>0.578827402975692</v>
      </c>
      <c r="GN279" s="0" t="n">
        <f aca="false">AR279*'Dist Horaria'!$O$10</f>
        <v>0.568947897616082</v>
      </c>
      <c r="GO279" s="0" t="n">
        <f aca="false">AR279*'Dist Horaria'!$P$10</f>
        <v>0.577776666250831</v>
      </c>
      <c r="GP279" s="0" t="n">
        <f aca="false">AR279*'Dist Horaria'!$Q$10</f>
        <v>0.522868390983471</v>
      </c>
      <c r="GQ279" s="0" t="n">
        <f aca="false">AR279*'Dist Horaria'!$R$10</f>
        <v>0.637977960495934</v>
      </c>
      <c r="GR279" s="0" t="n">
        <f aca="false">AR279*'Dist Horaria'!$S$10</f>
        <v>0.544857961593979</v>
      </c>
      <c r="GS279" s="0" t="n">
        <f aca="false">AW279*'Dist Horaria'!$H$10</f>
        <v>0.0366107358650609</v>
      </c>
      <c r="GT279" s="0" t="n">
        <f aca="false">AW279*'Dist Horaria'!$I$10</f>
        <v>0.0342636082983507</v>
      </c>
      <c r="GU279" s="0" t="n">
        <f aca="false">AW279*'Dist Horaria'!$J$10</f>
        <v>0.0341152780103819</v>
      </c>
      <c r="GV279" s="0" t="n">
        <f aca="false">AW279*'Dist Horaria'!$K$10</f>
        <v>0.0331341343384431</v>
      </c>
      <c r="GW279" s="0" t="n">
        <f aca="false">AW279*'Dist Horaria'!$L$10</f>
        <v>0.0331473940907469</v>
      </c>
      <c r="GX279" s="0" t="n">
        <f aca="false">AW279*'Dist Horaria'!$M$10</f>
        <v>0.0354690757798527</v>
      </c>
      <c r="GY279" s="0" t="n">
        <f aca="false">AW279*'Dist Horaria'!$N$10</f>
        <v>0.0335552117667068</v>
      </c>
      <c r="GZ279" s="0" t="n">
        <f aca="false">AW279*'Dist Horaria'!$O$10</f>
        <v>0.0329824868183236</v>
      </c>
      <c r="HA279" s="0" t="n">
        <f aca="false">AW279*'Dist Horaria'!$P$10</f>
        <v>0.0334942994928018</v>
      </c>
      <c r="HB279" s="0" t="n">
        <f aca="false">AW279*'Dist Horaria'!$Q$10</f>
        <v>0.0303112110715056</v>
      </c>
      <c r="HC279" s="0" t="n">
        <f aca="false">AW279*'Dist Horaria'!$R$10</f>
        <v>0.0369842295939672</v>
      </c>
      <c r="HD279" s="0" t="n">
        <f aca="false">AW279*'Dist Horaria'!$S$10</f>
        <v>0.0315859687880567</v>
      </c>
    </row>
    <row r="280" customFormat="false" ht="13.8" hidden="false" customHeight="false" outlineLevel="0" collapsed="false">
      <c r="A280" s="0" t="n">
        <v>4.670315</v>
      </c>
      <c r="B280" s="0" t="n">
        <v>-74.15153</v>
      </c>
      <c r="C280" s="0" t="n">
        <v>23</v>
      </c>
      <c r="D280" s="0" t="n">
        <v>32</v>
      </c>
      <c r="E280" s="0" t="n">
        <v>1910</v>
      </c>
      <c r="G280" s="0" t="s">
        <v>441</v>
      </c>
      <c r="I280" s="0" t="s">
        <v>1409</v>
      </c>
      <c r="J280" s="0" t="s">
        <v>1410</v>
      </c>
      <c r="L280" s="0" t="s">
        <v>1411</v>
      </c>
      <c r="S280" s="0" t="n">
        <v>365</v>
      </c>
      <c r="V280" s="0" t="n">
        <v>111627.450588235</v>
      </c>
      <c r="W280" s="0" t="n">
        <f aca="false">V280*12</f>
        <v>1339529.40705882</v>
      </c>
      <c r="X280" s="0" t="n">
        <v>1</v>
      </c>
      <c r="Z280" s="0" t="n">
        <v>30000</v>
      </c>
      <c r="AB280" s="0" t="n">
        <v>0.005</v>
      </c>
      <c r="AC280" s="0" t="n">
        <v>0</v>
      </c>
      <c r="AD280" s="0" t="n">
        <v>2179.48479370826</v>
      </c>
      <c r="AE280" s="0" t="n">
        <f aca="false">AD280/2204.59</f>
        <v>0.988612301474769</v>
      </c>
      <c r="AF280" s="0" t="n">
        <f aca="false">AE280/S280</f>
        <v>0.00270852685335553</v>
      </c>
      <c r="AG280" s="0" t="n">
        <f aca="false">AE280*EXP(AB280*AC280)</f>
        <v>0.988612301474769</v>
      </c>
      <c r="AH280" s="0" t="n">
        <f aca="false">AG280/S280</f>
        <v>0.00270852685335553</v>
      </c>
      <c r="AI280" s="0" t="s">
        <v>90</v>
      </c>
      <c r="AJ280" s="0" t="n">
        <f aca="false">IF(AI280="A",'FE DISTRIBUCIÓN'!$C$2,'FE DISTRIBUCIÓN'!$C$3)</f>
        <v>4.994E-006</v>
      </c>
      <c r="AK280" s="0" t="n">
        <f aca="false">W280*AJ280</f>
        <v>6.68960985885176</v>
      </c>
      <c r="AL280" s="0" t="n">
        <f aca="false">AK280/365</f>
        <v>0.0183276982434295</v>
      </c>
      <c r="AM280" s="0" t="n">
        <f aca="false">AK280*EXP(AB280*AC280)</f>
        <v>6.68960985885176</v>
      </c>
      <c r="AN280" s="0" t="n">
        <f aca="false">AM280/365</f>
        <v>0.0183276982434295</v>
      </c>
      <c r="AO280" s="0" t="n">
        <v>5.223868284E-006</v>
      </c>
      <c r="AP280" s="0" t="n">
        <f aca="false">AO280*W280</f>
        <v>6.99752518501991</v>
      </c>
      <c r="AQ280" s="0" t="n">
        <f aca="false">AP280/365</f>
        <v>0.0191713018767669</v>
      </c>
      <c r="AR280" s="0" t="n">
        <f aca="false">AP280*EXP(AB280*AC280)</f>
        <v>6.99752518501991</v>
      </c>
      <c r="AS280" s="0" t="n">
        <f aca="false">AR280/365</f>
        <v>0.0191713018767669</v>
      </c>
      <c r="AT280" s="0" t="n">
        <v>3.02832944E-007</v>
      </c>
      <c r="AU280" s="0" t="n">
        <f aca="false">AT280*W280</f>
        <v>0.405653633914198</v>
      </c>
      <c r="AV280" s="0" t="n">
        <f aca="false">AU280/365</f>
        <v>0.00111137981894301</v>
      </c>
      <c r="AW280" s="0" t="n">
        <f aca="false">AU280*EXP(AB280*AC280)</f>
        <v>0.405653633914198</v>
      </c>
      <c r="AX280" s="0" t="n">
        <f aca="false">AW280/365</f>
        <v>0.00111137981894301</v>
      </c>
      <c r="AY280" s="0" t="n">
        <f aca="false">AW280+AR280+AM280+AG280</f>
        <v>15.0814009792606</v>
      </c>
      <c r="AZ280" s="0" t="n">
        <f aca="false">AH280+AN280+AS280+AX280</f>
        <v>0.0413189067924949</v>
      </c>
      <c r="BA280" s="0" t="n">
        <f aca="false">AH280*1000000</f>
        <v>2708.52685335553</v>
      </c>
      <c r="BB280" s="0" t="n">
        <f aca="false">BA280*'Dist Horaria'!$H$3</f>
        <v>94.3773762706656</v>
      </c>
      <c r="BC280" s="0" t="n">
        <f aca="false">BA280*'Dist Horaria'!$I$3</f>
        <v>91.8526930993363</v>
      </c>
      <c r="BD280" s="0" t="n">
        <f aca="false">BA280*'Dist Horaria'!$J$3</f>
        <v>89.4697024829834</v>
      </c>
      <c r="BE280" s="0" t="n">
        <f aca="false">BA280*'Dist Horaria'!$K$3</f>
        <v>87.4394875487353</v>
      </c>
      <c r="BF280" s="0" t="n">
        <f aca="false">BA280*'Dist Horaria'!$L$3</f>
        <v>85.9558852968473</v>
      </c>
      <c r="BG280" s="0" t="n">
        <f aca="false">BA280*'Dist Horaria'!$M$3</f>
        <v>85.0218612604238</v>
      </c>
      <c r="BH280" s="0" t="n">
        <f aca="false">BA280*'Dist Horaria'!$N$3</f>
        <v>88.8590858819569</v>
      </c>
      <c r="BI280" s="0" t="n">
        <f aca="false">BA280*'Dist Horaria'!$O$3</f>
        <v>88.8590858819569</v>
      </c>
      <c r="BJ280" s="0" t="n">
        <f aca="false">BA280*'Dist Horaria'!$P$3</f>
        <v>117.563569000474</v>
      </c>
      <c r="BK280" s="0" t="n">
        <f aca="false">BA280*'Dist Horaria'!$Q$3</f>
        <v>129.998177260139</v>
      </c>
      <c r="BL280" s="0" t="n">
        <f aca="false">BA280*'Dist Horaria'!$R$3</f>
        <v>139.041528721714</v>
      </c>
      <c r="BM280" s="0" t="n">
        <f aca="false">BA280*'Dist Horaria'!$S$3</f>
        <v>143.563204452502</v>
      </c>
      <c r="BN280" s="0" t="n">
        <f aca="false">BA280*'Dist Horaria'!$T$3</f>
        <v>144.693623385198</v>
      </c>
      <c r="BO280" s="0" t="n">
        <f aca="false">BA280*'Dist Horaria'!$U$3</f>
        <v>143.563204452502</v>
      </c>
      <c r="BP280" s="0" t="n">
        <f aca="false">BA280*'Dist Horaria'!$V$3</f>
        <v>141.302366587108</v>
      </c>
      <c r="BQ280" s="0" t="n">
        <f aca="false">BA280*'Dist Horaria'!$W$3</f>
        <v>137.911109789017</v>
      </c>
      <c r="BR280" s="0" t="n">
        <f aca="false">BA280*'Dist Horaria'!$X$3</f>
        <v>135.238394664224</v>
      </c>
      <c r="BS280" s="0" t="n">
        <f aca="false">BA280*'Dist Horaria'!$Y$3</f>
        <v>132.153802280031</v>
      </c>
      <c r="BT280" s="0" t="n">
        <f aca="false">BA280*'Dist Horaria'!$Z$3</f>
        <v>115.36406401786</v>
      </c>
      <c r="BU280" s="0" t="n">
        <f aca="false">BA280*'Dist Horaria'!$AA$3</f>
        <v>109.704635873347</v>
      </c>
      <c r="BV280" s="0" t="n">
        <f aca="false">BA280*'Dist Horaria'!$AB$3</f>
        <v>97.6444568950202</v>
      </c>
      <c r="BW280" s="0" t="n">
        <f aca="false">BA280*'Dist Horaria'!$AC$3</f>
        <v>105.829543623084</v>
      </c>
      <c r="BX280" s="0" t="n">
        <f aca="false">BA280*'Dist Horaria'!$AD$3</f>
        <v>103.036746936267</v>
      </c>
      <c r="BY280" s="0" t="n">
        <f aca="false">BA280*'Dist Horaria'!$AE$3</f>
        <v>100.08213106304</v>
      </c>
      <c r="BZ280" s="0" t="n">
        <f aca="false">AN280*1000000</f>
        <v>18327.6982434295</v>
      </c>
      <c r="CA280" s="0" t="n">
        <f aca="false">BZ280*'Dist Horaria'!$H$6</f>
        <v>458.192456085737</v>
      </c>
      <c r="CB280" s="0" t="n">
        <f aca="false">BZ280*'Dist Horaria'!$I$6</f>
        <v>458.192456085737</v>
      </c>
      <c r="CC280" s="0" t="n">
        <f aca="false">BZ280*'Dist Horaria'!$J$6</f>
        <v>458.192456085737</v>
      </c>
      <c r="CD280" s="0" t="n">
        <f aca="false">BZ280*'Dist Horaria'!$K$6</f>
        <v>458.192456085737</v>
      </c>
      <c r="CE280" s="0" t="n">
        <f aca="false">BZ280*'Dist Horaria'!$L$6</f>
        <v>458.192456085737</v>
      </c>
      <c r="CF280" s="0" t="n">
        <f aca="false">BZ280*'Dist Horaria'!$M$6</f>
        <v>1221.84654956197</v>
      </c>
      <c r="CG280" s="0" t="n">
        <f aca="false">BZ280*'Dist Horaria'!$N$6</f>
        <v>1221.84654956197</v>
      </c>
      <c r="CH280" s="0" t="n">
        <f aca="false">BZ280*'Dist Horaria'!$O$6</f>
        <v>1221.84654956197</v>
      </c>
      <c r="CI280" s="0" t="n">
        <f aca="false">BZ280*'Dist Horaria'!$P$6</f>
        <v>801.83679815004</v>
      </c>
      <c r="CJ280" s="0" t="n">
        <f aca="false">BZ280*'Dist Horaria'!$Q$6</f>
        <v>801.83679815004</v>
      </c>
      <c r="CK280" s="0" t="n">
        <f aca="false">BZ280*'Dist Horaria'!$R$6</f>
        <v>801.83679815004</v>
      </c>
      <c r="CL280" s="0" t="n">
        <f aca="false">BZ280*'Dist Horaria'!$S$6</f>
        <v>801.83679815004</v>
      </c>
      <c r="CM280" s="0" t="n">
        <f aca="false">BZ280*'Dist Horaria'!$T$6</f>
        <v>801.83679815004</v>
      </c>
      <c r="CN280" s="0" t="n">
        <f aca="false">BZ280*'Dist Horaria'!$U$6</f>
        <v>801.83679815004</v>
      </c>
      <c r="CO280" s="0" t="n">
        <f aca="false">BZ280*'Dist Horaria'!$V$6</f>
        <v>801.83679815004</v>
      </c>
      <c r="CP280" s="0" t="n">
        <f aca="false">BZ280*'Dist Horaria'!$W$6</f>
        <v>801.83679815004</v>
      </c>
      <c r="CQ280" s="0" t="n">
        <f aca="false">BZ280*'Dist Horaria'!$X$6</f>
        <v>1221.84654956197</v>
      </c>
      <c r="CR280" s="0" t="n">
        <f aca="false">BZ280*'Dist Horaria'!$Y$6</f>
        <v>1221.84654956197</v>
      </c>
      <c r="CS280" s="0" t="n">
        <f aca="false">BZ280*'Dist Horaria'!$Z$6</f>
        <v>1221.84654956197</v>
      </c>
      <c r="CT280" s="0" t="n">
        <f aca="false">BZ280*'Dist Horaria'!$AA$6</f>
        <v>458.192456085737</v>
      </c>
      <c r="CU280" s="0" t="n">
        <f aca="false">BZ280*'Dist Horaria'!$AB$6</f>
        <v>458.192456085737</v>
      </c>
      <c r="CV280" s="0" t="n">
        <f aca="false">BZ280*'Dist Horaria'!$AC$6</f>
        <v>458.192456085737</v>
      </c>
      <c r="CW280" s="0" t="n">
        <f aca="false">BZ280*'Dist Horaria'!$AD$6</f>
        <v>458.192456085737</v>
      </c>
      <c r="CX280" s="0" t="n">
        <f aca="false">BZ280*'Dist Horaria'!$AE$6</f>
        <v>458.192456085737</v>
      </c>
      <c r="CY280" s="0" t="n">
        <f aca="false">AS280*1000000</f>
        <v>19171.3018767669</v>
      </c>
      <c r="CZ280" s="0" t="n">
        <f aca="false">CY280*'Dist Horaria'!$H$6</f>
        <v>479.282546919172</v>
      </c>
      <c r="DA280" s="0" t="n">
        <f aca="false">CY280*'Dist Horaria'!$I$6</f>
        <v>479.282546919172</v>
      </c>
      <c r="DB280" s="0" t="n">
        <f aca="false">CY280*'Dist Horaria'!$J$6</f>
        <v>479.282546919172</v>
      </c>
      <c r="DC280" s="0" t="n">
        <f aca="false">CY280*'Dist Horaria'!$K$6</f>
        <v>479.282546919172</v>
      </c>
      <c r="DD280" s="0" t="n">
        <f aca="false">CY280*'Dist Horaria'!$L$6</f>
        <v>479.282546919172</v>
      </c>
      <c r="DE280" s="0" t="n">
        <f aca="false">CY280*'Dist Horaria'!$M$6</f>
        <v>1278.08679178446</v>
      </c>
      <c r="DF280" s="0" t="n">
        <f aca="false">CY280*'Dist Horaria'!$N$6</f>
        <v>1278.08679178446</v>
      </c>
      <c r="DG280" s="0" t="n">
        <f aca="false">CY280*'Dist Horaria'!$O$6</f>
        <v>1278.08679178446</v>
      </c>
      <c r="DH280" s="0" t="n">
        <f aca="false">CY280*'Dist Horaria'!$P$6</f>
        <v>838.744457108551</v>
      </c>
      <c r="DI280" s="0" t="n">
        <f aca="false">CY280*'Dist Horaria'!$Q$6</f>
        <v>838.744457108551</v>
      </c>
      <c r="DJ280" s="0" t="n">
        <f aca="false">CY280*'Dist Horaria'!$R$6</f>
        <v>838.744457108551</v>
      </c>
      <c r="DK280" s="0" t="n">
        <f aca="false">CY280*'Dist Horaria'!$S$6</f>
        <v>838.744457108551</v>
      </c>
      <c r="DL280" s="0" t="n">
        <f aca="false">CY280*'Dist Horaria'!$T$6</f>
        <v>838.744457108551</v>
      </c>
      <c r="DM280" s="0" t="n">
        <f aca="false">CY280*'Dist Horaria'!$U$6</f>
        <v>838.744457108551</v>
      </c>
      <c r="DN280" s="0" t="n">
        <f aca="false">CY280*'Dist Horaria'!$V$6</f>
        <v>838.744457108551</v>
      </c>
      <c r="DO280" s="0" t="n">
        <f aca="false">CY280*'Dist Horaria'!$W$6</f>
        <v>838.744457108551</v>
      </c>
      <c r="DP280" s="0" t="n">
        <f aca="false">CY280*'Dist Horaria'!$X$6</f>
        <v>1278.08679178446</v>
      </c>
      <c r="DQ280" s="0" t="n">
        <f aca="false">CY280*'Dist Horaria'!$Y$6</f>
        <v>1278.08679178446</v>
      </c>
      <c r="DR280" s="0" t="n">
        <f aca="false">CY280*'Dist Horaria'!$Z$6</f>
        <v>1278.08679178446</v>
      </c>
      <c r="DS280" s="0" t="n">
        <f aca="false">CY280*'Dist Horaria'!$AA$6</f>
        <v>479.282546919172</v>
      </c>
      <c r="DT280" s="0" t="n">
        <f aca="false">CY280*'Dist Horaria'!$AB$6</f>
        <v>479.282546919172</v>
      </c>
      <c r="DU280" s="0" t="n">
        <f aca="false">CY280*'Dist Horaria'!$AC$6</f>
        <v>479.282546919172</v>
      </c>
      <c r="DV280" s="0" t="n">
        <f aca="false">CY280*'Dist Horaria'!$AD$6</f>
        <v>479.282546919172</v>
      </c>
      <c r="DW280" s="0" t="n">
        <f aca="false">CY280*'Dist Horaria'!$AE$6</f>
        <v>479.282546919172</v>
      </c>
      <c r="DX280" s="0" t="n">
        <f aca="false">AX280*1000000</f>
        <v>1111.37981894301</v>
      </c>
      <c r="DY280" s="0" t="n">
        <f aca="false">DX280*'Dist Horaria'!$H$6</f>
        <v>27.7844954735752</v>
      </c>
      <c r="DZ280" s="0" t="n">
        <f aca="false">DX280*'Dist Horaria'!$I$6</f>
        <v>27.7844954735752</v>
      </c>
      <c r="EA280" s="0" t="n">
        <f aca="false">DX280*'Dist Horaria'!$J$6</f>
        <v>27.7844954735752</v>
      </c>
      <c r="EB280" s="0" t="n">
        <f aca="false">DX280*'Dist Horaria'!$K$6</f>
        <v>27.7844954735752</v>
      </c>
      <c r="EC280" s="0" t="n">
        <f aca="false">DX280*'Dist Horaria'!$L$6</f>
        <v>27.7844954735752</v>
      </c>
      <c r="ED280" s="0" t="n">
        <f aca="false">DX280*'Dist Horaria'!$M$6</f>
        <v>74.0919879295339</v>
      </c>
      <c r="EE280" s="0" t="n">
        <f aca="false">DX280*'Dist Horaria'!$N$6</f>
        <v>74.0919879295339</v>
      </c>
      <c r="EF280" s="0" t="n">
        <f aca="false">DX280*'Dist Horaria'!$O$6</f>
        <v>74.0919879295339</v>
      </c>
      <c r="EG280" s="0" t="n">
        <f aca="false">DX280*'Dist Horaria'!$P$6</f>
        <v>48.6228670787566</v>
      </c>
      <c r="EH280" s="0" t="n">
        <f aca="false">DX280*'Dist Horaria'!$Q$6</f>
        <v>48.6228670787566</v>
      </c>
      <c r="EI280" s="0" t="n">
        <f aca="false">DX280*'Dist Horaria'!$R$6</f>
        <v>48.6228670787566</v>
      </c>
      <c r="EJ280" s="0" t="n">
        <f aca="false">DX280*'Dist Horaria'!$S$6</f>
        <v>48.6228670787566</v>
      </c>
      <c r="EK280" s="0" t="n">
        <f aca="false">DX280*'Dist Horaria'!$T$6</f>
        <v>48.6228670787566</v>
      </c>
      <c r="EL280" s="0" t="n">
        <f aca="false">DX280*'Dist Horaria'!$U$6</f>
        <v>48.6228670787566</v>
      </c>
      <c r="EM280" s="0" t="n">
        <f aca="false">DX280*'Dist Horaria'!$V$6</f>
        <v>48.6228670787566</v>
      </c>
      <c r="EN280" s="0" t="n">
        <f aca="false">DX280*'Dist Horaria'!$W$6</f>
        <v>48.6228670787566</v>
      </c>
      <c r="EO280" s="0" t="n">
        <f aca="false">DX280*'Dist Horaria'!$X$6</f>
        <v>74.0919879295339</v>
      </c>
      <c r="EP280" s="0" t="n">
        <f aca="false">DX280*'Dist Horaria'!$Y$6</f>
        <v>74.0919879295339</v>
      </c>
      <c r="EQ280" s="0" t="n">
        <f aca="false">DX280*'Dist Horaria'!$Z$6</f>
        <v>74.0919879295339</v>
      </c>
      <c r="ER280" s="0" t="n">
        <f aca="false">DX280*'Dist Horaria'!$AA$6</f>
        <v>27.7844954735752</v>
      </c>
      <c r="ES280" s="0" t="n">
        <f aca="false">DX280*'Dist Horaria'!$AB$6</f>
        <v>27.7844954735752</v>
      </c>
      <c r="ET280" s="0" t="n">
        <f aca="false">DX280*'Dist Horaria'!$AC$6</f>
        <v>27.7844954735752</v>
      </c>
      <c r="EU280" s="0" t="n">
        <f aca="false">DX280*'Dist Horaria'!$AD$6</f>
        <v>27.7844954735752</v>
      </c>
      <c r="EV280" s="0" t="n">
        <f aca="false">DX280*'Dist Horaria'!$AE$6</f>
        <v>27.7844954735752</v>
      </c>
      <c r="EW280" s="0" t="n">
        <f aca="false">BB280+CA280+CZ280+DY280</f>
        <v>1059.63687474915</v>
      </c>
      <c r="EX280" s="0" t="n">
        <f aca="false">BC280+CB280+DA280+DZ280</f>
        <v>1057.11219157782</v>
      </c>
      <c r="EY280" s="0" t="n">
        <f aca="false">BD280+CC280+DB280+EA280</f>
        <v>1054.72920096147</v>
      </c>
      <c r="EZ280" s="0" t="n">
        <f aca="false">BE280+CD280+DC280+EB280</f>
        <v>1052.69898602722</v>
      </c>
      <c r="FA280" s="0" t="n">
        <f aca="false">BF280+CE280+DD280+EC280</f>
        <v>1051.21538377533</v>
      </c>
      <c r="FB280" s="0" t="n">
        <f aca="false">BG280+CF280+DE280+ED280</f>
        <v>2659.04719053638</v>
      </c>
      <c r="FC280" s="0" t="n">
        <f aca="false">BH280+CG280+DF280+EE280</f>
        <v>2662.88441515792</v>
      </c>
      <c r="FD280" s="0" t="n">
        <f aca="false">BI280+CH280+DG280+EF280</f>
        <v>2662.88441515792</v>
      </c>
      <c r="FE280" s="0" t="n">
        <f aca="false">BJ280+CI280+DH280+EG280</f>
        <v>1806.76769133782</v>
      </c>
      <c r="FF280" s="0" t="n">
        <f aca="false">BK280+CJ280+DI280+EH280</f>
        <v>1819.20229959749</v>
      </c>
      <c r="FG280" s="0" t="n">
        <f aca="false">BL280+CK280+DJ280+EI280</f>
        <v>1828.24565105906</v>
      </c>
      <c r="FH280" s="0" t="n">
        <f aca="false">BM280+CL280+DK280+EJ280</f>
        <v>1832.76732678985</v>
      </c>
      <c r="FI280" s="0" t="n">
        <f aca="false">BN280+CM280+DL280+EK280</f>
        <v>1833.89774572255</v>
      </c>
      <c r="FJ280" s="0" t="n">
        <f aca="false">BO280+CN280+DM280+EL280</f>
        <v>1832.76732678985</v>
      </c>
      <c r="FK280" s="0" t="n">
        <f aca="false">BP280+CO280+DN280+EM280</f>
        <v>1830.50648892446</v>
      </c>
      <c r="FL280" s="0" t="n">
        <f aca="false">BQ280+CP280+DO280+EN280</f>
        <v>1827.11523212637</v>
      </c>
      <c r="FM280" s="0" t="n">
        <f aca="false">BR280+CQ280+DP280+EO280</f>
        <v>2709.26372394018</v>
      </c>
      <c r="FN280" s="0" t="n">
        <f aca="false">BS280+CR280+DQ280+EP280</f>
        <v>2706.17913155599</v>
      </c>
      <c r="FO280" s="0" t="n">
        <f aca="false">BT280+CS280+DR280+EQ280</f>
        <v>2689.38939329382</v>
      </c>
      <c r="FP280" s="0" t="n">
        <f aca="false">BU280+CT280+DS280+ER280</f>
        <v>1074.96413435183</v>
      </c>
      <c r="FQ280" s="0" t="n">
        <f aca="false">BV280+CU280+DT280+ES280</f>
        <v>1062.9039553735</v>
      </c>
      <c r="FR280" s="0" t="n">
        <f aca="false">BW280+CV280+DU280+ET280</f>
        <v>1071.08904210157</v>
      </c>
      <c r="FS280" s="0" t="n">
        <f aca="false">BX280+CW280+DV280+EU280</f>
        <v>1068.29624541475</v>
      </c>
      <c r="FT280" s="0" t="n">
        <f aca="false">BY280+CX280+DW280+EV280</f>
        <v>1065.34162954152</v>
      </c>
      <c r="FU280" s="0" t="n">
        <f aca="false">AM280*'Dist Horaria'!$H$10</f>
        <v>0.603745459444181</v>
      </c>
      <c r="FV280" s="0" t="n">
        <f aca="false">AM280*'Dist Horaria'!$I$10</f>
        <v>0.565039118868003</v>
      </c>
      <c r="FW280" s="0" t="n">
        <f aca="false">AM280*'Dist Horaria'!$J$10</f>
        <v>0.562593012944613</v>
      </c>
      <c r="FX280" s="0" t="n">
        <f aca="false">AM280*'Dist Horaria'!$K$10</f>
        <v>0.54641303122617</v>
      </c>
      <c r="FY280" s="0" t="n">
        <f aca="false">AM280*'Dist Horaria'!$L$10</f>
        <v>0.546631697009788</v>
      </c>
      <c r="FZ280" s="0" t="n">
        <f aca="false">AM280*'Dist Horaria'!$M$10</f>
        <v>0.584918411137542</v>
      </c>
      <c r="GA280" s="0" t="n">
        <f aca="false">AM280*'Dist Horaria'!$N$10</f>
        <v>0.553356993956819</v>
      </c>
      <c r="GB280" s="0" t="n">
        <f aca="false">AM280*'Dist Horaria'!$O$10</f>
        <v>0.543912221025425</v>
      </c>
      <c r="GC280" s="0" t="n">
        <f aca="false">AM280*'Dist Horaria'!$P$10</f>
        <v>0.55235249328439</v>
      </c>
      <c r="GD280" s="0" t="n">
        <f aca="false">AM280*'Dist Horaria'!$Q$10</f>
        <v>0.499860372163138</v>
      </c>
      <c r="GE280" s="0" t="n">
        <f aca="false">AM280*'Dist Horaria'!$R$10</f>
        <v>0.609904722229534</v>
      </c>
      <c r="GF280" s="0" t="n">
        <f aca="false">AM280*'Dist Horaria'!$S$10</f>
        <v>0.52088232556216</v>
      </c>
      <c r="GG280" s="0" t="n">
        <f aca="false">AR280*'Dist Horaria'!$H$10</f>
        <v>0.6315351936723</v>
      </c>
      <c r="GH280" s="0" t="n">
        <f aca="false">AR280*'Dist Horaria'!$I$10</f>
        <v>0.591047243146549</v>
      </c>
      <c r="GI280" s="0" t="n">
        <f aca="false">AR280*'Dist Horaria'!$J$10</f>
        <v>0.588488545679088</v>
      </c>
      <c r="GJ280" s="0" t="n">
        <f aca="false">AR280*'Dist Horaria'!$K$10</f>
        <v>0.571563817338144</v>
      </c>
      <c r="GK280" s="0" t="n">
        <f aca="false">AR280*'Dist Horaria'!$L$10</f>
        <v>0.571792548065385</v>
      </c>
      <c r="GL280" s="0" t="n">
        <f aca="false">AR280*'Dist Horaria'!$M$10</f>
        <v>0.611841557202459</v>
      </c>
      <c r="GM280" s="0" t="n">
        <f aca="false">AR280*'Dist Horaria'!$N$10</f>
        <v>0.578827402975692</v>
      </c>
      <c r="GN280" s="0" t="n">
        <f aca="false">AR280*'Dist Horaria'!$O$10</f>
        <v>0.568947897616082</v>
      </c>
      <c r="GO280" s="0" t="n">
        <f aca="false">AR280*'Dist Horaria'!$P$10</f>
        <v>0.577776666250831</v>
      </c>
      <c r="GP280" s="0" t="n">
        <f aca="false">AR280*'Dist Horaria'!$Q$10</f>
        <v>0.522868390983471</v>
      </c>
      <c r="GQ280" s="0" t="n">
        <f aca="false">AR280*'Dist Horaria'!$R$10</f>
        <v>0.637977960495934</v>
      </c>
      <c r="GR280" s="0" t="n">
        <f aca="false">AR280*'Dist Horaria'!$S$10</f>
        <v>0.544857961593979</v>
      </c>
      <c r="GS280" s="0" t="n">
        <f aca="false">AW280*'Dist Horaria'!$H$10</f>
        <v>0.0366107358650609</v>
      </c>
      <c r="GT280" s="0" t="n">
        <f aca="false">AW280*'Dist Horaria'!$I$10</f>
        <v>0.0342636082983507</v>
      </c>
      <c r="GU280" s="0" t="n">
        <f aca="false">AW280*'Dist Horaria'!$J$10</f>
        <v>0.0341152780103819</v>
      </c>
      <c r="GV280" s="0" t="n">
        <f aca="false">AW280*'Dist Horaria'!$K$10</f>
        <v>0.0331341343384431</v>
      </c>
      <c r="GW280" s="0" t="n">
        <f aca="false">AW280*'Dist Horaria'!$L$10</f>
        <v>0.0331473940907469</v>
      </c>
      <c r="GX280" s="0" t="n">
        <f aca="false">AW280*'Dist Horaria'!$M$10</f>
        <v>0.0354690757798527</v>
      </c>
      <c r="GY280" s="0" t="n">
        <f aca="false">AW280*'Dist Horaria'!$N$10</f>
        <v>0.0335552117667068</v>
      </c>
      <c r="GZ280" s="0" t="n">
        <f aca="false">AW280*'Dist Horaria'!$O$10</f>
        <v>0.0329824868183236</v>
      </c>
      <c r="HA280" s="0" t="n">
        <f aca="false">AW280*'Dist Horaria'!$P$10</f>
        <v>0.0334942994928018</v>
      </c>
      <c r="HB280" s="0" t="n">
        <f aca="false">AW280*'Dist Horaria'!$Q$10</f>
        <v>0.0303112110715056</v>
      </c>
      <c r="HC280" s="0" t="n">
        <f aca="false">AW280*'Dist Horaria'!$R$10</f>
        <v>0.0369842295939672</v>
      </c>
      <c r="HD280" s="0" t="n">
        <f aca="false">AW280*'Dist Horaria'!$S$10</f>
        <v>0.0315859687880567</v>
      </c>
    </row>
    <row r="281" customFormat="false" ht="39.55" hidden="false" customHeight="false" outlineLevel="0" collapsed="false">
      <c r="A281" s="0" t="n">
        <v>4.644852</v>
      </c>
      <c r="B281" s="0" t="n">
        <v>-74.131137</v>
      </c>
      <c r="C281" s="0" t="n">
        <v>26</v>
      </c>
      <c r="D281" s="0" t="n">
        <v>29</v>
      </c>
      <c r="E281" s="0" t="n">
        <v>1874</v>
      </c>
      <c r="G281" s="0" t="s">
        <v>544</v>
      </c>
      <c r="I281" s="25" t="s">
        <v>1412</v>
      </c>
      <c r="J281" s="25" t="s">
        <v>1413</v>
      </c>
      <c r="L281" s="0" t="s">
        <v>1414</v>
      </c>
      <c r="S281" s="0" t="n">
        <v>365</v>
      </c>
      <c r="V281" s="0" t="n">
        <v>131696.647270795</v>
      </c>
      <c r="W281" s="0" t="n">
        <f aca="false">V281*12</f>
        <v>1580359.76724954</v>
      </c>
      <c r="X281" s="0" t="n">
        <v>1</v>
      </c>
      <c r="Z281" s="0" t="n">
        <v>28000</v>
      </c>
      <c r="AB281" s="0" t="n">
        <v>0.005</v>
      </c>
      <c r="AC281" s="0" t="n">
        <v>0</v>
      </c>
      <c r="AD281" s="0" t="n">
        <v>4557.39763786837</v>
      </c>
      <c r="AE281" s="0" t="n">
        <f aca="false">AD281/2204.59</f>
        <v>2.06723138446077</v>
      </c>
      <c r="AF281" s="0" t="n">
        <f aca="false">AE281/S281</f>
        <v>0.00566364762865964</v>
      </c>
      <c r="AG281" s="0" t="n">
        <f aca="false">AE281*EXP(AB281*AC281)</f>
        <v>2.06723138446077</v>
      </c>
      <c r="AH281" s="0" t="n">
        <f aca="false">AG281/S281</f>
        <v>0.00566364762865964</v>
      </c>
      <c r="AI281" s="0" t="s">
        <v>90</v>
      </c>
      <c r="AJ281" s="0" t="n">
        <f aca="false">IF(AI281="A",'FE DISTRIBUCIÓN'!$C$2,'FE DISTRIBUCIÓN'!$C$3)</f>
        <v>4.994E-006</v>
      </c>
      <c r="AK281" s="0" t="n">
        <f aca="false">W281*AJ281</f>
        <v>7.89231667764419</v>
      </c>
      <c r="AL281" s="0" t="n">
        <f aca="false">AK281/365</f>
        <v>0.0216227854182033</v>
      </c>
      <c r="AM281" s="0" t="n">
        <f aca="false">AK281*EXP(AB281*AC281)</f>
        <v>7.89231667764419</v>
      </c>
      <c r="AN281" s="0" t="n">
        <f aca="false">AM281/365</f>
        <v>0.0216227854182033</v>
      </c>
      <c r="AO281" s="0" t="n">
        <v>5.223868284E-006</v>
      </c>
      <c r="AP281" s="0" t="n">
        <f aca="false">AO281*W281</f>
        <v>8.25559126544448</v>
      </c>
      <c r="AQ281" s="0" t="n">
        <f aca="false">AP281/365</f>
        <v>0.0226180582614917</v>
      </c>
      <c r="AR281" s="0" t="n">
        <f aca="false">AP281*EXP(AB281*AC281)</f>
        <v>8.25559126544448</v>
      </c>
      <c r="AS281" s="0" t="n">
        <f aca="false">AR281/365</f>
        <v>0.0226180582614917</v>
      </c>
      <c r="AT281" s="0" t="n">
        <v>3.02832944E-007</v>
      </c>
      <c r="AU281" s="0" t="n">
        <f aca="false">AT281*W281</f>
        <v>0.478585000895332</v>
      </c>
      <c r="AV281" s="0" t="n">
        <f aca="false">AU281/365</f>
        <v>0.00131119178327488</v>
      </c>
      <c r="AW281" s="0" t="n">
        <f aca="false">AU281*EXP(AB281*AC281)</f>
        <v>0.478585000895332</v>
      </c>
      <c r="AX281" s="0" t="n">
        <f aca="false">AW281/365</f>
        <v>0.00131119178327488</v>
      </c>
      <c r="AY281" s="0" t="n">
        <f aca="false">AW281+AR281+AM281+AG281</f>
        <v>18.6937243284448</v>
      </c>
      <c r="AZ281" s="0" t="n">
        <f aca="false">AH281+AN281+AS281+AX281</f>
        <v>0.0512156830916295</v>
      </c>
      <c r="BA281" s="0" t="n">
        <f aca="false">AH281*1000000</f>
        <v>5663.64762865964</v>
      </c>
      <c r="BB281" s="0" t="n">
        <f aca="false">BA281*'Dist Horaria'!$H$3</f>
        <v>197.347204681493</v>
      </c>
      <c r="BC281" s="0" t="n">
        <f aca="false">BA281*'Dist Horaria'!$I$3</f>
        <v>192.067982199832</v>
      </c>
      <c r="BD281" s="0" t="n">
        <f aca="false">BA281*'Dist Horaria'!$J$3</f>
        <v>187.085045022486</v>
      </c>
      <c r="BE281" s="0" t="n">
        <f aca="false">BA281*'Dist Horaria'!$K$3</f>
        <v>182.839777162661</v>
      </c>
      <c r="BF281" s="0" t="n">
        <f aca="false">BA281*'Dist Horaria'!$L$3</f>
        <v>179.737500231063</v>
      </c>
      <c r="BG281" s="0" t="n">
        <f aca="false">BA281*'Dist Horaria'!$M$3</f>
        <v>177.784415286585</v>
      </c>
      <c r="BH281" s="0" t="n">
        <f aca="false">BA281*'Dist Horaria'!$N$3</f>
        <v>185.808219112438</v>
      </c>
      <c r="BI281" s="0" t="n">
        <f aca="false">BA281*'Dist Horaria'!$O$3</f>
        <v>185.808219112438</v>
      </c>
      <c r="BJ281" s="0" t="n">
        <f aca="false">BA281*'Dist Horaria'!$P$3</f>
        <v>245.830543626106</v>
      </c>
      <c r="BK281" s="0" t="n">
        <f aca="false">BA281*'Dist Horaria'!$Q$3</f>
        <v>271.831851125021</v>
      </c>
      <c r="BL281" s="0" t="n">
        <f aca="false">BA281*'Dist Horaria'!$R$3</f>
        <v>290.741892942414</v>
      </c>
      <c r="BM281" s="0" t="n">
        <f aca="false">BA281*'Dist Horaria'!$S$3</f>
        <v>300.19691385111</v>
      </c>
      <c r="BN281" s="0" t="n">
        <f aca="false">BA281*'Dist Horaria'!$T$3</f>
        <v>302.560669078284</v>
      </c>
      <c r="BO281" s="0" t="n">
        <f aca="false">BA281*'Dist Horaria'!$U$3</f>
        <v>300.19691385111</v>
      </c>
      <c r="BP281" s="0" t="n">
        <f aca="false">BA281*'Dist Horaria'!$V$3</f>
        <v>295.469403396762</v>
      </c>
      <c r="BQ281" s="0" t="n">
        <f aca="false">BA281*'Dist Horaria'!$W$3</f>
        <v>288.37813771524</v>
      </c>
      <c r="BR281" s="0" t="n">
        <f aca="false">BA281*'Dist Horaria'!$X$3</f>
        <v>282.789373970895</v>
      </c>
      <c r="BS281" s="0" t="n">
        <f aca="false">BA281*'Dist Horaria'!$Y$3</f>
        <v>276.339356936553</v>
      </c>
      <c r="BT281" s="0" t="n">
        <f aca="false">BA281*'Dist Horaria'!$Z$3</f>
        <v>241.231282901194</v>
      </c>
      <c r="BU281" s="0" t="n">
        <f aca="false">BA281*'Dist Horaria'!$AA$3</f>
        <v>229.397172137061</v>
      </c>
      <c r="BV281" s="0" t="n">
        <f aca="false">BA281*'Dist Horaria'!$AB$3</f>
        <v>204.178812574854</v>
      </c>
      <c r="BW281" s="0" t="n">
        <f aca="false">BA281*'Dist Horaria'!$AC$3</f>
        <v>221.294185450091</v>
      </c>
      <c r="BX281" s="0" t="n">
        <f aca="false">BA281*'Dist Horaria'!$AD$3</f>
        <v>215.45432592903</v>
      </c>
      <c r="BY281" s="0" t="n">
        <f aca="false">BA281*'Dist Horaria'!$AE$3</f>
        <v>209.276095440648</v>
      </c>
      <c r="BZ281" s="0" t="n">
        <f aca="false">AN281*1000000</f>
        <v>21622.7854182033</v>
      </c>
      <c r="CA281" s="0" t="n">
        <f aca="false">BZ281*'Dist Horaria'!$H$6</f>
        <v>540.569635455081</v>
      </c>
      <c r="CB281" s="0" t="n">
        <f aca="false">BZ281*'Dist Horaria'!$I$6</f>
        <v>540.569635455081</v>
      </c>
      <c r="CC281" s="0" t="n">
        <f aca="false">BZ281*'Dist Horaria'!$J$6</f>
        <v>540.569635455081</v>
      </c>
      <c r="CD281" s="0" t="n">
        <f aca="false">BZ281*'Dist Horaria'!$K$6</f>
        <v>540.569635455081</v>
      </c>
      <c r="CE281" s="0" t="n">
        <f aca="false">BZ281*'Dist Horaria'!$L$6</f>
        <v>540.569635455081</v>
      </c>
      <c r="CF281" s="0" t="n">
        <f aca="false">BZ281*'Dist Horaria'!$M$6</f>
        <v>1441.51902788022</v>
      </c>
      <c r="CG281" s="0" t="n">
        <f aca="false">BZ281*'Dist Horaria'!$N$6</f>
        <v>1441.51902788022</v>
      </c>
      <c r="CH281" s="0" t="n">
        <f aca="false">BZ281*'Dist Horaria'!$O$6</f>
        <v>1441.51902788022</v>
      </c>
      <c r="CI281" s="0" t="n">
        <f aca="false">BZ281*'Dist Horaria'!$P$6</f>
        <v>945.996862046392</v>
      </c>
      <c r="CJ281" s="0" t="n">
        <f aca="false">BZ281*'Dist Horaria'!$Q$6</f>
        <v>945.996862046392</v>
      </c>
      <c r="CK281" s="0" t="n">
        <f aca="false">BZ281*'Dist Horaria'!$R$6</f>
        <v>945.996862046392</v>
      </c>
      <c r="CL281" s="0" t="n">
        <f aca="false">BZ281*'Dist Horaria'!$S$6</f>
        <v>945.996862046392</v>
      </c>
      <c r="CM281" s="0" t="n">
        <f aca="false">BZ281*'Dist Horaria'!$T$6</f>
        <v>945.996862046392</v>
      </c>
      <c r="CN281" s="0" t="n">
        <f aca="false">BZ281*'Dist Horaria'!$U$6</f>
        <v>945.996862046392</v>
      </c>
      <c r="CO281" s="0" t="n">
        <f aca="false">BZ281*'Dist Horaria'!$V$6</f>
        <v>945.996862046392</v>
      </c>
      <c r="CP281" s="0" t="n">
        <f aca="false">BZ281*'Dist Horaria'!$W$6</f>
        <v>945.996862046392</v>
      </c>
      <c r="CQ281" s="0" t="n">
        <f aca="false">BZ281*'Dist Horaria'!$X$6</f>
        <v>1441.51902788022</v>
      </c>
      <c r="CR281" s="0" t="n">
        <f aca="false">BZ281*'Dist Horaria'!$Y$6</f>
        <v>1441.51902788022</v>
      </c>
      <c r="CS281" s="0" t="n">
        <f aca="false">BZ281*'Dist Horaria'!$Z$6</f>
        <v>1441.51902788022</v>
      </c>
      <c r="CT281" s="0" t="n">
        <f aca="false">BZ281*'Dist Horaria'!$AA$6</f>
        <v>540.569635455081</v>
      </c>
      <c r="CU281" s="0" t="n">
        <f aca="false">BZ281*'Dist Horaria'!$AB$6</f>
        <v>540.569635455081</v>
      </c>
      <c r="CV281" s="0" t="n">
        <f aca="false">BZ281*'Dist Horaria'!$AC$6</f>
        <v>540.569635455081</v>
      </c>
      <c r="CW281" s="0" t="n">
        <f aca="false">BZ281*'Dist Horaria'!$AD$6</f>
        <v>540.569635455081</v>
      </c>
      <c r="CX281" s="0" t="n">
        <f aca="false">BZ281*'Dist Horaria'!$AE$6</f>
        <v>540.569635455081</v>
      </c>
      <c r="CY281" s="0" t="n">
        <f aca="false">AS281*1000000</f>
        <v>22618.0582614917</v>
      </c>
      <c r="CZ281" s="0" t="n">
        <f aca="false">CY281*'Dist Horaria'!$H$6</f>
        <v>565.451456537293</v>
      </c>
      <c r="DA281" s="0" t="n">
        <f aca="false">CY281*'Dist Horaria'!$I$6</f>
        <v>565.451456537293</v>
      </c>
      <c r="DB281" s="0" t="n">
        <f aca="false">CY281*'Dist Horaria'!$J$6</f>
        <v>565.451456537293</v>
      </c>
      <c r="DC281" s="0" t="n">
        <f aca="false">CY281*'Dist Horaria'!$K$6</f>
        <v>565.451456537293</v>
      </c>
      <c r="DD281" s="0" t="n">
        <f aca="false">CY281*'Dist Horaria'!$L$6</f>
        <v>565.451456537293</v>
      </c>
      <c r="DE281" s="0" t="n">
        <f aca="false">CY281*'Dist Horaria'!$M$6</f>
        <v>1507.87055076612</v>
      </c>
      <c r="DF281" s="0" t="n">
        <f aca="false">CY281*'Dist Horaria'!$N$6</f>
        <v>1507.87055076612</v>
      </c>
      <c r="DG281" s="0" t="n">
        <f aca="false">CY281*'Dist Horaria'!$O$6</f>
        <v>1507.87055076612</v>
      </c>
      <c r="DH281" s="0" t="n">
        <f aca="false">CY281*'Dist Horaria'!$P$6</f>
        <v>989.540048940263</v>
      </c>
      <c r="DI281" s="0" t="n">
        <f aca="false">CY281*'Dist Horaria'!$Q$6</f>
        <v>989.540048940263</v>
      </c>
      <c r="DJ281" s="0" t="n">
        <f aca="false">CY281*'Dist Horaria'!$R$6</f>
        <v>989.540048940263</v>
      </c>
      <c r="DK281" s="0" t="n">
        <f aca="false">CY281*'Dist Horaria'!$S$6</f>
        <v>989.540048940263</v>
      </c>
      <c r="DL281" s="0" t="n">
        <f aca="false">CY281*'Dist Horaria'!$T$6</f>
        <v>989.540048940263</v>
      </c>
      <c r="DM281" s="0" t="n">
        <f aca="false">CY281*'Dist Horaria'!$U$6</f>
        <v>989.540048940263</v>
      </c>
      <c r="DN281" s="0" t="n">
        <f aca="false">CY281*'Dist Horaria'!$V$6</f>
        <v>989.540048940263</v>
      </c>
      <c r="DO281" s="0" t="n">
        <f aca="false">CY281*'Dist Horaria'!$W$6</f>
        <v>989.540048940263</v>
      </c>
      <c r="DP281" s="0" t="n">
        <f aca="false">CY281*'Dist Horaria'!$X$6</f>
        <v>1507.87055076612</v>
      </c>
      <c r="DQ281" s="0" t="n">
        <f aca="false">CY281*'Dist Horaria'!$Y$6</f>
        <v>1507.87055076612</v>
      </c>
      <c r="DR281" s="0" t="n">
        <f aca="false">CY281*'Dist Horaria'!$Z$6</f>
        <v>1507.87055076612</v>
      </c>
      <c r="DS281" s="0" t="n">
        <f aca="false">CY281*'Dist Horaria'!$AA$6</f>
        <v>565.451456537293</v>
      </c>
      <c r="DT281" s="0" t="n">
        <f aca="false">CY281*'Dist Horaria'!$AB$6</f>
        <v>565.451456537293</v>
      </c>
      <c r="DU281" s="0" t="n">
        <f aca="false">CY281*'Dist Horaria'!$AC$6</f>
        <v>565.451456537293</v>
      </c>
      <c r="DV281" s="0" t="n">
        <f aca="false">CY281*'Dist Horaria'!$AD$6</f>
        <v>565.451456537293</v>
      </c>
      <c r="DW281" s="0" t="n">
        <f aca="false">CY281*'Dist Horaria'!$AE$6</f>
        <v>565.451456537293</v>
      </c>
      <c r="DX281" s="0" t="n">
        <f aca="false">AX281*1000000</f>
        <v>1311.19178327488</v>
      </c>
      <c r="DY281" s="0" t="n">
        <f aca="false">DX281*'Dist Horaria'!$H$6</f>
        <v>32.7797945818721</v>
      </c>
      <c r="DZ281" s="0" t="n">
        <f aca="false">DX281*'Dist Horaria'!$I$6</f>
        <v>32.7797945818721</v>
      </c>
      <c r="EA281" s="0" t="n">
        <f aca="false">DX281*'Dist Horaria'!$J$6</f>
        <v>32.7797945818721</v>
      </c>
      <c r="EB281" s="0" t="n">
        <f aca="false">DX281*'Dist Horaria'!$K$6</f>
        <v>32.7797945818721</v>
      </c>
      <c r="EC281" s="0" t="n">
        <f aca="false">DX281*'Dist Horaria'!$L$6</f>
        <v>32.7797945818721</v>
      </c>
      <c r="ED281" s="0" t="n">
        <f aca="false">DX281*'Dist Horaria'!$M$6</f>
        <v>87.4127855516589</v>
      </c>
      <c r="EE281" s="0" t="n">
        <f aca="false">DX281*'Dist Horaria'!$N$6</f>
        <v>87.4127855516589</v>
      </c>
      <c r="EF281" s="0" t="n">
        <f aca="false">DX281*'Dist Horaria'!$O$6</f>
        <v>87.4127855516589</v>
      </c>
      <c r="EG281" s="0" t="n">
        <f aca="false">DX281*'Dist Horaria'!$P$6</f>
        <v>57.3646405182761</v>
      </c>
      <c r="EH281" s="0" t="n">
        <f aca="false">DX281*'Dist Horaria'!$Q$6</f>
        <v>57.3646405182761</v>
      </c>
      <c r="EI281" s="0" t="n">
        <f aca="false">DX281*'Dist Horaria'!$R$6</f>
        <v>57.3646405182761</v>
      </c>
      <c r="EJ281" s="0" t="n">
        <f aca="false">DX281*'Dist Horaria'!$S$6</f>
        <v>57.3646405182761</v>
      </c>
      <c r="EK281" s="0" t="n">
        <f aca="false">DX281*'Dist Horaria'!$T$6</f>
        <v>57.3646405182761</v>
      </c>
      <c r="EL281" s="0" t="n">
        <f aca="false">DX281*'Dist Horaria'!$U$6</f>
        <v>57.3646405182761</v>
      </c>
      <c r="EM281" s="0" t="n">
        <f aca="false">DX281*'Dist Horaria'!$V$6</f>
        <v>57.3646405182761</v>
      </c>
      <c r="EN281" s="0" t="n">
        <f aca="false">DX281*'Dist Horaria'!$W$6</f>
        <v>57.3646405182761</v>
      </c>
      <c r="EO281" s="0" t="n">
        <f aca="false">DX281*'Dist Horaria'!$X$6</f>
        <v>87.4127855516589</v>
      </c>
      <c r="EP281" s="0" t="n">
        <f aca="false">DX281*'Dist Horaria'!$Y$6</f>
        <v>87.4127855516589</v>
      </c>
      <c r="EQ281" s="0" t="n">
        <f aca="false">DX281*'Dist Horaria'!$Z$6</f>
        <v>87.4127855516589</v>
      </c>
      <c r="ER281" s="0" t="n">
        <f aca="false">DX281*'Dist Horaria'!$AA$6</f>
        <v>32.7797945818721</v>
      </c>
      <c r="ES281" s="0" t="n">
        <f aca="false">DX281*'Dist Horaria'!$AB$6</f>
        <v>32.7797945818721</v>
      </c>
      <c r="ET281" s="0" t="n">
        <f aca="false">DX281*'Dist Horaria'!$AC$6</f>
        <v>32.7797945818721</v>
      </c>
      <c r="EU281" s="0" t="n">
        <f aca="false">DX281*'Dist Horaria'!$AD$6</f>
        <v>32.7797945818721</v>
      </c>
      <c r="EV281" s="0" t="n">
        <f aca="false">DX281*'Dist Horaria'!$AE$6</f>
        <v>32.7797945818721</v>
      </c>
      <c r="EW281" s="0" t="n">
        <f aca="false">BB281+CA281+CZ281+DY281</f>
        <v>1336.14809125574</v>
      </c>
      <c r="EX281" s="0" t="n">
        <f aca="false">BC281+CB281+DA281+DZ281</f>
        <v>1330.86886877408</v>
      </c>
      <c r="EY281" s="0" t="n">
        <f aca="false">BD281+CC281+DB281+EA281</f>
        <v>1325.88593159673</v>
      </c>
      <c r="EZ281" s="0" t="n">
        <f aca="false">BE281+CD281+DC281+EB281</f>
        <v>1321.64066373691</v>
      </c>
      <c r="FA281" s="0" t="n">
        <f aca="false">BF281+CE281+DD281+EC281</f>
        <v>1318.53838680531</v>
      </c>
      <c r="FB281" s="0" t="n">
        <f aca="false">BG281+CF281+DE281+ED281</f>
        <v>3214.58677948458</v>
      </c>
      <c r="FC281" s="0" t="n">
        <f aca="false">BH281+CG281+DF281+EE281</f>
        <v>3222.61058331043</v>
      </c>
      <c r="FD281" s="0" t="n">
        <f aca="false">BI281+CH281+DG281+EF281</f>
        <v>3222.61058331043</v>
      </c>
      <c r="FE281" s="0" t="n">
        <f aca="false">BJ281+CI281+DH281+EG281</f>
        <v>2238.73209513104</v>
      </c>
      <c r="FF281" s="0" t="n">
        <f aca="false">BK281+CJ281+DI281+EH281</f>
        <v>2264.73340262995</v>
      </c>
      <c r="FG281" s="0" t="n">
        <f aca="false">BL281+CK281+DJ281+EI281</f>
        <v>2283.64344444735</v>
      </c>
      <c r="FH281" s="0" t="n">
        <f aca="false">BM281+CL281+DK281+EJ281</f>
        <v>2293.09846535604</v>
      </c>
      <c r="FI281" s="0" t="n">
        <f aca="false">BN281+CM281+DL281+EK281</f>
        <v>2295.46222058322</v>
      </c>
      <c r="FJ281" s="0" t="n">
        <f aca="false">BO281+CN281+DM281+EL281</f>
        <v>2293.09846535604</v>
      </c>
      <c r="FK281" s="0" t="n">
        <f aca="false">BP281+CO281+DN281+EM281</f>
        <v>2288.37095490169</v>
      </c>
      <c r="FL281" s="0" t="n">
        <f aca="false">BQ281+CP281+DO281+EN281</f>
        <v>2281.27968922017</v>
      </c>
      <c r="FM281" s="0" t="n">
        <f aca="false">BR281+CQ281+DP281+EO281</f>
        <v>3319.59173816889</v>
      </c>
      <c r="FN281" s="0" t="n">
        <f aca="false">BS281+CR281+DQ281+EP281</f>
        <v>3313.14172113455</v>
      </c>
      <c r="FO281" s="0" t="n">
        <f aca="false">BT281+CS281+DR281+EQ281</f>
        <v>3278.03364709919</v>
      </c>
      <c r="FP281" s="0" t="n">
        <f aca="false">BU281+CT281+DS281+ER281</f>
        <v>1368.19805871131</v>
      </c>
      <c r="FQ281" s="0" t="n">
        <f aca="false">BV281+CU281+DT281+ES281</f>
        <v>1342.9796991491</v>
      </c>
      <c r="FR281" s="0" t="n">
        <f aca="false">BW281+CV281+DU281+ET281</f>
        <v>1360.09507202434</v>
      </c>
      <c r="FS281" s="0" t="n">
        <f aca="false">BX281+CW281+DV281+EU281</f>
        <v>1354.25521250328</v>
      </c>
      <c r="FT281" s="0" t="n">
        <f aca="false">BY281+CX281+DW281+EV281</f>
        <v>1348.07698201489</v>
      </c>
      <c r="FU281" s="0" t="n">
        <f aca="false">AM281*'Dist Horaria'!$H$10</f>
        <v>0.712291218645319</v>
      </c>
      <c r="FV281" s="0" t="n">
        <f aca="false">AM281*'Dist Horaria'!$I$10</f>
        <v>0.666625970042558</v>
      </c>
      <c r="FW281" s="0" t="n">
        <f aca="false">AM281*'Dist Horaria'!$J$10</f>
        <v>0.663740085367399</v>
      </c>
      <c r="FX281" s="0" t="n">
        <f aca="false">AM281*'Dist Horaria'!$K$10</f>
        <v>0.644651148605044</v>
      </c>
      <c r="FY281" s="0" t="n">
        <f aca="false">AM281*'Dist Horaria'!$L$10</f>
        <v>0.644909127717025</v>
      </c>
      <c r="FZ281" s="0" t="n">
        <f aca="false">AM281*'Dist Horaria'!$M$10</f>
        <v>0.690079306369944</v>
      </c>
      <c r="GA281" s="0" t="n">
        <f aca="false">AM281*'Dist Horaria'!$N$10</f>
        <v>0.652843547567672</v>
      </c>
      <c r="GB281" s="0" t="n">
        <f aca="false">AM281*'Dist Horaria'!$O$10</f>
        <v>0.641700724518825</v>
      </c>
      <c r="GC281" s="0" t="n">
        <f aca="false">AM281*'Dist Horaria'!$P$10</f>
        <v>0.651658450442879</v>
      </c>
      <c r="GD281" s="0" t="n">
        <f aca="false">AM281*'Dist Horaria'!$Q$10</f>
        <v>0.589728913188626</v>
      </c>
      <c r="GE281" s="0" t="n">
        <f aca="false">AM281*'Dist Horaria'!$R$10</f>
        <v>0.719557838587065</v>
      </c>
      <c r="GF281" s="0" t="n">
        <f aca="false">AM281*'Dist Horaria'!$S$10</f>
        <v>0.614530346591834</v>
      </c>
      <c r="GG281" s="0" t="n">
        <f aca="false">AR281*'Dist Horaria'!$H$10</f>
        <v>0.745077193843211</v>
      </c>
      <c r="GH281" s="0" t="n">
        <f aca="false">AR281*'Dist Horaria'!$I$10</f>
        <v>0.697310024468573</v>
      </c>
      <c r="GI281" s="0" t="n">
        <f aca="false">AR281*'Dist Horaria'!$J$10</f>
        <v>0.694291305720906</v>
      </c>
      <c r="GJ281" s="0" t="n">
        <f aca="false">AR281*'Dist Horaria'!$K$10</f>
        <v>0.674323726360045</v>
      </c>
      <c r="GK281" s="0" t="n">
        <f aca="false">AR281*'Dist Horaria'!$L$10</f>
        <v>0.674593579964572</v>
      </c>
      <c r="GL281" s="0" t="n">
        <f aca="false">AR281*'Dist Horaria'!$M$10</f>
        <v>0.721842891868376</v>
      </c>
      <c r="GM281" s="0" t="n">
        <f aca="false">AR281*'Dist Horaria'!$N$10</f>
        <v>0.682893212365399</v>
      </c>
      <c r="GN281" s="0" t="n">
        <f aca="false">AR281*'Dist Horaria'!$O$10</f>
        <v>0.671237497523771</v>
      </c>
      <c r="GO281" s="0" t="n">
        <f aca="false">AR281*'Dist Horaria'!$P$10</f>
        <v>0.681653566533668</v>
      </c>
      <c r="GP281" s="0" t="n">
        <f aca="false">AR281*'Dist Horaria'!$Q$10</f>
        <v>0.616873481330367</v>
      </c>
      <c r="GQ281" s="0" t="n">
        <f aca="false">AR281*'Dist Horaria'!$R$10</f>
        <v>0.752678288245607</v>
      </c>
      <c r="GR281" s="0" t="n">
        <f aca="false">AR281*'Dist Horaria'!$S$10</f>
        <v>0.642816497219986</v>
      </c>
      <c r="GS281" s="0" t="n">
        <f aca="false">AW281*'Dist Horaria'!$H$10</f>
        <v>0.043192880802505</v>
      </c>
      <c r="GT281" s="0" t="n">
        <f aca="false">AW281*'Dist Horaria'!$I$10</f>
        <v>0.04042376953441</v>
      </c>
      <c r="GU281" s="0" t="n">
        <f aca="false">AW281*'Dist Horaria'!$J$10</f>
        <v>0.0402487713461395</v>
      </c>
      <c r="GV281" s="0" t="n">
        <f aca="false">AW281*'Dist Horaria'!$K$10</f>
        <v>0.0390912305136258</v>
      </c>
      <c r="GW281" s="0" t="n">
        <f aca="false">AW281*'Dist Horaria'!$L$10</f>
        <v>0.0391068742008447</v>
      </c>
      <c r="GX281" s="0" t="n">
        <f aca="false">AW281*'Dist Horaria'!$M$10</f>
        <v>0.0418459647459928</v>
      </c>
      <c r="GY281" s="0" t="n">
        <f aca="false">AW281*'Dist Horaria'!$N$10</f>
        <v>0.0395880123110376</v>
      </c>
      <c r="GZ281" s="0" t="n">
        <f aca="false">AW281*'Dist Horaria'!$O$10</f>
        <v>0.0389123186970302</v>
      </c>
      <c r="HA281" s="0" t="n">
        <f aca="false">AW281*'Dist Horaria'!$P$10</f>
        <v>0.0395161487845605</v>
      </c>
      <c r="HB281" s="0" t="n">
        <f aca="false">AW281*'Dist Horaria'!$Q$10</f>
        <v>0.0357607815263981</v>
      </c>
      <c r="HC281" s="0" t="n">
        <f aca="false">AW281*'Dist Horaria'!$R$10</f>
        <v>0.0436335239562671</v>
      </c>
      <c r="HD281" s="0" t="n">
        <f aca="false">AW281*'Dist Horaria'!$S$10</f>
        <v>0.0372647244765209</v>
      </c>
    </row>
    <row r="282" customFormat="false" ht="26.85" hidden="false" customHeight="false" outlineLevel="0" collapsed="false">
      <c r="A282" s="0" t="n">
        <v>4.617518</v>
      </c>
      <c r="B282" s="0" t="n">
        <v>-74.164377</v>
      </c>
      <c r="C282" s="0" t="n">
        <v>22</v>
      </c>
      <c r="D282" s="0" t="n">
        <v>26</v>
      </c>
      <c r="E282" s="0" t="n">
        <v>1831</v>
      </c>
      <c r="G282" s="0" t="s">
        <v>544</v>
      </c>
      <c r="I282" s="0" t="s">
        <v>1415</v>
      </c>
      <c r="J282" s="0" t="s">
        <v>1416</v>
      </c>
      <c r="K282" s="25" t="s">
        <v>1417</v>
      </c>
      <c r="L282" s="0" t="s">
        <v>1418</v>
      </c>
      <c r="S282" s="0" t="n">
        <v>365</v>
      </c>
      <c r="V282" s="0" t="n">
        <v>131696.647270795</v>
      </c>
      <c r="W282" s="0" t="n">
        <f aca="false">V282*12</f>
        <v>1580359.76724954</v>
      </c>
      <c r="X282" s="0" t="n">
        <v>1</v>
      </c>
      <c r="Z282" s="0" t="n">
        <v>28000</v>
      </c>
      <c r="AB282" s="0" t="n">
        <v>0.005</v>
      </c>
      <c r="AC282" s="0" t="n">
        <v>0</v>
      </c>
      <c r="AD282" s="0" t="n">
        <v>4557.39763786837</v>
      </c>
      <c r="AE282" s="0" t="n">
        <f aca="false">AD282/2204.59</f>
        <v>2.06723138446077</v>
      </c>
      <c r="AF282" s="0" t="n">
        <f aca="false">AE282/S282</f>
        <v>0.00566364762865964</v>
      </c>
      <c r="AG282" s="0" t="n">
        <f aca="false">AE282*EXP(AB282*AC282)</f>
        <v>2.06723138446077</v>
      </c>
      <c r="AH282" s="0" t="n">
        <f aca="false">AG282/S282</f>
        <v>0.00566364762865964</v>
      </c>
      <c r="AI282" s="0" t="s">
        <v>90</v>
      </c>
      <c r="AJ282" s="0" t="n">
        <f aca="false">IF(AI282="A",'FE DISTRIBUCIÓN'!$C$2,'FE DISTRIBUCIÓN'!$C$3)</f>
        <v>4.994E-006</v>
      </c>
      <c r="AK282" s="0" t="n">
        <f aca="false">W282*AJ282</f>
        <v>7.89231667764419</v>
      </c>
      <c r="AL282" s="0" t="n">
        <f aca="false">AK282/365</f>
        <v>0.0216227854182033</v>
      </c>
      <c r="AM282" s="0" t="n">
        <f aca="false">AK282*EXP(AB282*AC282)</f>
        <v>7.89231667764419</v>
      </c>
      <c r="AN282" s="0" t="n">
        <f aca="false">AM282/365</f>
        <v>0.0216227854182033</v>
      </c>
      <c r="AO282" s="0" t="n">
        <v>5.223868284E-006</v>
      </c>
      <c r="AP282" s="0" t="n">
        <f aca="false">AO282*W282</f>
        <v>8.25559126544448</v>
      </c>
      <c r="AQ282" s="0" t="n">
        <f aca="false">AP282/365</f>
        <v>0.0226180582614917</v>
      </c>
      <c r="AR282" s="0" t="n">
        <f aca="false">AP282*EXP(AB282*AC282)</f>
        <v>8.25559126544448</v>
      </c>
      <c r="AS282" s="0" t="n">
        <f aca="false">AR282/365</f>
        <v>0.0226180582614917</v>
      </c>
      <c r="AT282" s="0" t="n">
        <v>3.02832944E-007</v>
      </c>
      <c r="AU282" s="0" t="n">
        <f aca="false">AT282*W282</f>
        <v>0.478585000895332</v>
      </c>
      <c r="AV282" s="0" t="n">
        <f aca="false">AU282/365</f>
        <v>0.00131119178327488</v>
      </c>
      <c r="AW282" s="0" t="n">
        <f aca="false">AU282*EXP(AB282*AC282)</f>
        <v>0.478585000895332</v>
      </c>
      <c r="AX282" s="0" t="n">
        <f aca="false">AW282/365</f>
        <v>0.00131119178327488</v>
      </c>
      <c r="AY282" s="0" t="n">
        <f aca="false">AW282+AR282+AM282+AG282</f>
        <v>18.6937243284448</v>
      </c>
      <c r="AZ282" s="0" t="n">
        <f aca="false">AH282+AN282+AS282+AX282</f>
        <v>0.0512156830916295</v>
      </c>
      <c r="BA282" s="0" t="n">
        <f aca="false">AH282*1000000</f>
        <v>5663.64762865964</v>
      </c>
      <c r="BB282" s="0" t="n">
        <f aca="false">BA282*'Dist Horaria'!$H$3</f>
        <v>197.347204681493</v>
      </c>
      <c r="BC282" s="0" t="n">
        <f aca="false">BA282*'Dist Horaria'!$I$3</f>
        <v>192.067982199832</v>
      </c>
      <c r="BD282" s="0" t="n">
        <f aca="false">BA282*'Dist Horaria'!$J$3</f>
        <v>187.085045022486</v>
      </c>
      <c r="BE282" s="0" t="n">
        <f aca="false">BA282*'Dist Horaria'!$K$3</f>
        <v>182.839777162661</v>
      </c>
      <c r="BF282" s="0" t="n">
        <f aca="false">BA282*'Dist Horaria'!$L$3</f>
        <v>179.737500231063</v>
      </c>
      <c r="BG282" s="0" t="n">
        <f aca="false">BA282*'Dist Horaria'!$M$3</f>
        <v>177.784415286585</v>
      </c>
      <c r="BH282" s="0" t="n">
        <f aca="false">BA282*'Dist Horaria'!$N$3</f>
        <v>185.808219112438</v>
      </c>
      <c r="BI282" s="0" t="n">
        <f aca="false">BA282*'Dist Horaria'!$O$3</f>
        <v>185.808219112438</v>
      </c>
      <c r="BJ282" s="0" t="n">
        <f aca="false">BA282*'Dist Horaria'!$P$3</f>
        <v>245.830543626106</v>
      </c>
      <c r="BK282" s="0" t="n">
        <f aca="false">BA282*'Dist Horaria'!$Q$3</f>
        <v>271.831851125021</v>
      </c>
      <c r="BL282" s="0" t="n">
        <f aca="false">BA282*'Dist Horaria'!$R$3</f>
        <v>290.741892942414</v>
      </c>
      <c r="BM282" s="0" t="n">
        <f aca="false">BA282*'Dist Horaria'!$S$3</f>
        <v>300.19691385111</v>
      </c>
      <c r="BN282" s="0" t="n">
        <f aca="false">BA282*'Dist Horaria'!$T$3</f>
        <v>302.560669078284</v>
      </c>
      <c r="BO282" s="0" t="n">
        <f aca="false">BA282*'Dist Horaria'!$U$3</f>
        <v>300.19691385111</v>
      </c>
      <c r="BP282" s="0" t="n">
        <f aca="false">BA282*'Dist Horaria'!$V$3</f>
        <v>295.469403396762</v>
      </c>
      <c r="BQ282" s="0" t="n">
        <f aca="false">BA282*'Dist Horaria'!$W$3</f>
        <v>288.37813771524</v>
      </c>
      <c r="BR282" s="0" t="n">
        <f aca="false">BA282*'Dist Horaria'!$X$3</f>
        <v>282.789373970895</v>
      </c>
      <c r="BS282" s="0" t="n">
        <f aca="false">BA282*'Dist Horaria'!$Y$3</f>
        <v>276.339356936553</v>
      </c>
      <c r="BT282" s="0" t="n">
        <f aca="false">BA282*'Dist Horaria'!$Z$3</f>
        <v>241.231282901194</v>
      </c>
      <c r="BU282" s="0" t="n">
        <f aca="false">BA282*'Dist Horaria'!$AA$3</f>
        <v>229.397172137061</v>
      </c>
      <c r="BV282" s="0" t="n">
        <f aca="false">BA282*'Dist Horaria'!$AB$3</f>
        <v>204.178812574854</v>
      </c>
      <c r="BW282" s="0" t="n">
        <f aca="false">BA282*'Dist Horaria'!$AC$3</f>
        <v>221.294185450091</v>
      </c>
      <c r="BX282" s="0" t="n">
        <f aca="false">BA282*'Dist Horaria'!$AD$3</f>
        <v>215.45432592903</v>
      </c>
      <c r="BY282" s="0" t="n">
        <f aca="false">BA282*'Dist Horaria'!$AE$3</f>
        <v>209.276095440648</v>
      </c>
      <c r="BZ282" s="0" t="n">
        <f aca="false">AN282*1000000</f>
        <v>21622.7854182033</v>
      </c>
      <c r="CA282" s="0" t="n">
        <f aca="false">BZ282*'Dist Horaria'!$H$6</f>
        <v>540.569635455081</v>
      </c>
      <c r="CB282" s="0" t="n">
        <f aca="false">BZ282*'Dist Horaria'!$I$6</f>
        <v>540.569635455081</v>
      </c>
      <c r="CC282" s="0" t="n">
        <f aca="false">BZ282*'Dist Horaria'!$J$6</f>
        <v>540.569635455081</v>
      </c>
      <c r="CD282" s="0" t="n">
        <f aca="false">BZ282*'Dist Horaria'!$K$6</f>
        <v>540.569635455081</v>
      </c>
      <c r="CE282" s="0" t="n">
        <f aca="false">BZ282*'Dist Horaria'!$L$6</f>
        <v>540.569635455081</v>
      </c>
      <c r="CF282" s="0" t="n">
        <f aca="false">BZ282*'Dist Horaria'!$M$6</f>
        <v>1441.51902788022</v>
      </c>
      <c r="CG282" s="0" t="n">
        <f aca="false">BZ282*'Dist Horaria'!$N$6</f>
        <v>1441.51902788022</v>
      </c>
      <c r="CH282" s="0" t="n">
        <f aca="false">BZ282*'Dist Horaria'!$O$6</f>
        <v>1441.51902788022</v>
      </c>
      <c r="CI282" s="0" t="n">
        <f aca="false">BZ282*'Dist Horaria'!$P$6</f>
        <v>945.996862046392</v>
      </c>
      <c r="CJ282" s="0" t="n">
        <f aca="false">BZ282*'Dist Horaria'!$Q$6</f>
        <v>945.996862046392</v>
      </c>
      <c r="CK282" s="0" t="n">
        <f aca="false">BZ282*'Dist Horaria'!$R$6</f>
        <v>945.996862046392</v>
      </c>
      <c r="CL282" s="0" t="n">
        <f aca="false">BZ282*'Dist Horaria'!$S$6</f>
        <v>945.996862046392</v>
      </c>
      <c r="CM282" s="0" t="n">
        <f aca="false">BZ282*'Dist Horaria'!$T$6</f>
        <v>945.996862046392</v>
      </c>
      <c r="CN282" s="0" t="n">
        <f aca="false">BZ282*'Dist Horaria'!$U$6</f>
        <v>945.996862046392</v>
      </c>
      <c r="CO282" s="0" t="n">
        <f aca="false">BZ282*'Dist Horaria'!$V$6</f>
        <v>945.996862046392</v>
      </c>
      <c r="CP282" s="0" t="n">
        <f aca="false">BZ282*'Dist Horaria'!$W$6</f>
        <v>945.996862046392</v>
      </c>
      <c r="CQ282" s="0" t="n">
        <f aca="false">BZ282*'Dist Horaria'!$X$6</f>
        <v>1441.51902788022</v>
      </c>
      <c r="CR282" s="0" t="n">
        <f aca="false">BZ282*'Dist Horaria'!$Y$6</f>
        <v>1441.51902788022</v>
      </c>
      <c r="CS282" s="0" t="n">
        <f aca="false">BZ282*'Dist Horaria'!$Z$6</f>
        <v>1441.51902788022</v>
      </c>
      <c r="CT282" s="0" t="n">
        <f aca="false">BZ282*'Dist Horaria'!$AA$6</f>
        <v>540.569635455081</v>
      </c>
      <c r="CU282" s="0" t="n">
        <f aca="false">BZ282*'Dist Horaria'!$AB$6</f>
        <v>540.569635455081</v>
      </c>
      <c r="CV282" s="0" t="n">
        <f aca="false">BZ282*'Dist Horaria'!$AC$6</f>
        <v>540.569635455081</v>
      </c>
      <c r="CW282" s="0" t="n">
        <f aca="false">BZ282*'Dist Horaria'!$AD$6</f>
        <v>540.569635455081</v>
      </c>
      <c r="CX282" s="0" t="n">
        <f aca="false">BZ282*'Dist Horaria'!$AE$6</f>
        <v>540.569635455081</v>
      </c>
      <c r="CY282" s="0" t="n">
        <f aca="false">AS282*1000000</f>
        <v>22618.0582614917</v>
      </c>
      <c r="CZ282" s="0" t="n">
        <f aca="false">CY282*'Dist Horaria'!$H$6</f>
        <v>565.451456537293</v>
      </c>
      <c r="DA282" s="0" t="n">
        <f aca="false">CY282*'Dist Horaria'!$I$6</f>
        <v>565.451456537293</v>
      </c>
      <c r="DB282" s="0" t="n">
        <f aca="false">CY282*'Dist Horaria'!$J$6</f>
        <v>565.451456537293</v>
      </c>
      <c r="DC282" s="0" t="n">
        <f aca="false">CY282*'Dist Horaria'!$K$6</f>
        <v>565.451456537293</v>
      </c>
      <c r="DD282" s="0" t="n">
        <f aca="false">CY282*'Dist Horaria'!$L$6</f>
        <v>565.451456537293</v>
      </c>
      <c r="DE282" s="0" t="n">
        <f aca="false">CY282*'Dist Horaria'!$M$6</f>
        <v>1507.87055076612</v>
      </c>
      <c r="DF282" s="0" t="n">
        <f aca="false">CY282*'Dist Horaria'!$N$6</f>
        <v>1507.87055076612</v>
      </c>
      <c r="DG282" s="0" t="n">
        <f aca="false">CY282*'Dist Horaria'!$O$6</f>
        <v>1507.87055076612</v>
      </c>
      <c r="DH282" s="0" t="n">
        <f aca="false">CY282*'Dist Horaria'!$P$6</f>
        <v>989.540048940263</v>
      </c>
      <c r="DI282" s="0" t="n">
        <f aca="false">CY282*'Dist Horaria'!$Q$6</f>
        <v>989.540048940263</v>
      </c>
      <c r="DJ282" s="0" t="n">
        <f aca="false">CY282*'Dist Horaria'!$R$6</f>
        <v>989.540048940263</v>
      </c>
      <c r="DK282" s="0" t="n">
        <f aca="false">CY282*'Dist Horaria'!$S$6</f>
        <v>989.540048940263</v>
      </c>
      <c r="DL282" s="0" t="n">
        <f aca="false">CY282*'Dist Horaria'!$T$6</f>
        <v>989.540048940263</v>
      </c>
      <c r="DM282" s="0" t="n">
        <f aca="false">CY282*'Dist Horaria'!$U$6</f>
        <v>989.540048940263</v>
      </c>
      <c r="DN282" s="0" t="n">
        <f aca="false">CY282*'Dist Horaria'!$V$6</f>
        <v>989.540048940263</v>
      </c>
      <c r="DO282" s="0" t="n">
        <f aca="false">CY282*'Dist Horaria'!$W$6</f>
        <v>989.540048940263</v>
      </c>
      <c r="DP282" s="0" t="n">
        <f aca="false">CY282*'Dist Horaria'!$X$6</f>
        <v>1507.87055076612</v>
      </c>
      <c r="DQ282" s="0" t="n">
        <f aca="false">CY282*'Dist Horaria'!$Y$6</f>
        <v>1507.87055076612</v>
      </c>
      <c r="DR282" s="0" t="n">
        <f aca="false">CY282*'Dist Horaria'!$Z$6</f>
        <v>1507.87055076612</v>
      </c>
      <c r="DS282" s="0" t="n">
        <f aca="false">CY282*'Dist Horaria'!$AA$6</f>
        <v>565.451456537293</v>
      </c>
      <c r="DT282" s="0" t="n">
        <f aca="false">CY282*'Dist Horaria'!$AB$6</f>
        <v>565.451456537293</v>
      </c>
      <c r="DU282" s="0" t="n">
        <f aca="false">CY282*'Dist Horaria'!$AC$6</f>
        <v>565.451456537293</v>
      </c>
      <c r="DV282" s="0" t="n">
        <f aca="false">CY282*'Dist Horaria'!$AD$6</f>
        <v>565.451456537293</v>
      </c>
      <c r="DW282" s="0" t="n">
        <f aca="false">CY282*'Dist Horaria'!$AE$6</f>
        <v>565.451456537293</v>
      </c>
      <c r="DX282" s="0" t="n">
        <f aca="false">AX282*1000000</f>
        <v>1311.19178327488</v>
      </c>
      <c r="DY282" s="0" t="n">
        <f aca="false">DX282*'Dist Horaria'!$H$6</f>
        <v>32.7797945818721</v>
      </c>
      <c r="DZ282" s="0" t="n">
        <f aca="false">DX282*'Dist Horaria'!$I$6</f>
        <v>32.7797945818721</v>
      </c>
      <c r="EA282" s="0" t="n">
        <f aca="false">DX282*'Dist Horaria'!$J$6</f>
        <v>32.7797945818721</v>
      </c>
      <c r="EB282" s="0" t="n">
        <f aca="false">DX282*'Dist Horaria'!$K$6</f>
        <v>32.7797945818721</v>
      </c>
      <c r="EC282" s="0" t="n">
        <f aca="false">DX282*'Dist Horaria'!$L$6</f>
        <v>32.7797945818721</v>
      </c>
      <c r="ED282" s="0" t="n">
        <f aca="false">DX282*'Dist Horaria'!$M$6</f>
        <v>87.4127855516589</v>
      </c>
      <c r="EE282" s="0" t="n">
        <f aca="false">DX282*'Dist Horaria'!$N$6</f>
        <v>87.4127855516589</v>
      </c>
      <c r="EF282" s="0" t="n">
        <f aca="false">DX282*'Dist Horaria'!$O$6</f>
        <v>87.4127855516589</v>
      </c>
      <c r="EG282" s="0" t="n">
        <f aca="false">DX282*'Dist Horaria'!$P$6</f>
        <v>57.3646405182761</v>
      </c>
      <c r="EH282" s="0" t="n">
        <f aca="false">DX282*'Dist Horaria'!$Q$6</f>
        <v>57.3646405182761</v>
      </c>
      <c r="EI282" s="0" t="n">
        <f aca="false">DX282*'Dist Horaria'!$R$6</f>
        <v>57.3646405182761</v>
      </c>
      <c r="EJ282" s="0" t="n">
        <f aca="false">DX282*'Dist Horaria'!$S$6</f>
        <v>57.3646405182761</v>
      </c>
      <c r="EK282" s="0" t="n">
        <f aca="false">DX282*'Dist Horaria'!$T$6</f>
        <v>57.3646405182761</v>
      </c>
      <c r="EL282" s="0" t="n">
        <f aca="false">DX282*'Dist Horaria'!$U$6</f>
        <v>57.3646405182761</v>
      </c>
      <c r="EM282" s="0" t="n">
        <f aca="false">DX282*'Dist Horaria'!$V$6</f>
        <v>57.3646405182761</v>
      </c>
      <c r="EN282" s="0" t="n">
        <f aca="false">DX282*'Dist Horaria'!$W$6</f>
        <v>57.3646405182761</v>
      </c>
      <c r="EO282" s="0" t="n">
        <f aca="false">DX282*'Dist Horaria'!$X$6</f>
        <v>87.4127855516589</v>
      </c>
      <c r="EP282" s="0" t="n">
        <f aca="false">DX282*'Dist Horaria'!$Y$6</f>
        <v>87.4127855516589</v>
      </c>
      <c r="EQ282" s="0" t="n">
        <f aca="false">DX282*'Dist Horaria'!$Z$6</f>
        <v>87.4127855516589</v>
      </c>
      <c r="ER282" s="0" t="n">
        <f aca="false">DX282*'Dist Horaria'!$AA$6</f>
        <v>32.7797945818721</v>
      </c>
      <c r="ES282" s="0" t="n">
        <f aca="false">DX282*'Dist Horaria'!$AB$6</f>
        <v>32.7797945818721</v>
      </c>
      <c r="ET282" s="0" t="n">
        <f aca="false">DX282*'Dist Horaria'!$AC$6</f>
        <v>32.7797945818721</v>
      </c>
      <c r="EU282" s="0" t="n">
        <f aca="false">DX282*'Dist Horaria'!$AD$6</f>
        <v>32.7797945818721</v>
      </c>
      <c r="EV282" s="0" t="n">
        <f aca="false">DX282*'Dist Horaria'!$AE$6</f>
        <v>32.7797945818721</v>
      </c>
      <c r="EW282" s="0" t="n">
        <f aca="false">BB282+CA282+CZ282+DY282</f>
        <v>1336.14809125574</v>
      </c>
      <c r="EX282" s="0" t="n">
        <f aca="false">BC282+CB282+DA282+DZ282</f>
        <v>1330.86886877408</v>
      </c>
      <c r="EY282" s="0" t="n">
        <f aca="false">BD282+CC282+DB282+EA282</f>
        <v>1325.88593159673</v>
      </c>
      <c r="EZ282" s="0" t="n">
        <f aca="false">BE282+CD282+DC282+EB282</f>
        <v>1321.64066373691</v>
      </c>
      <c r="FA282" s="0" t="n">
        <f aca="false">BF282+CE282+DD282+EC282</f>
        <v>1318.53838680531</v>
      </c>
      <c r="FB282" s="0" t="n">
        <f aca="false">BG282+CF282+DE282+ED282</f>
        <v>3214.58677948458</v>
      </c>
      <c r="FC282" s="0" t="n">
        <f aca="false">BH282+CG282+DF282+EE282</f>
        <v>3222.61058331043</v>
      </c>
      <c r="FD282" s="0" t="n">
        <f aca="false">BI282+CH282+DG282+EF282</f>
        <v>3222.61058331043</v>
      </c>
      <c r="FE282" s="0" t="n">
        <f aca="false">BJ282+CI282+DH282+EG282</f>
        <v>2238.73209513104</v>
      </c>
      <c r="FF282" s="0" t="n">
        <f aca="false">BK282+CJ282+DI282+EH282</f>
        <v>2264.73340262995</v>
      </c>
      <c r="FG282" s="0" t="n">
        <f aca="false">BL282+CK282+DJ282+EI282</f>
        <v>2283.64344444735</v>
      </c>
      <c r="FH282" s="0" t="n">
        <f aca="false">BM282+CL282+DK282+EJ282</f>
        <v>2293.09846535604</v>
      </c>
      <c r="FI282" s="0" t="n">
        <f aca="false">BN282+CM282+DL282+EK282</f>
        <v>2295.46222058322</v>
      </c>
      <c r="FJ282" s="0" t="n">
        <f aca="false">BO282+CN282+DM282+EL282</f>
        <v>2293.09846535604</v>
      </c>
      <c r="FK282" s="0" t="n">
        <f aca="false">BP282+CO282+DN282+EM282</f>
        <v>2288.37095490169</v>
      </c>
      <c r="FL282" s="0" t="n">
        <f aca="false">BQ282+CP282+DO282+EN282</f>
        <v>2281.27968922017</v>
      </c>
      <c r="FM282" s="0" t="n">
        <f aca="false">BR282+CQ282+DP282+EO282</f>
        <v>3319.59173816889</v>
      </c>
      <c r="FN282" s="0" t="n">
        <f aca="false">BS282+CR282+DQ282+EP282</f>
        <v>3313.14172113455</v>
      </c>
      <c r="FO282" s="0" t="n">
        <f aca="false">BT282+CS282+DR282+EQ282</f>
        <v>3278.03364709919</v>
      </c>
      <c r="FP282" s="0" t="n">
        <f aca="false">BU282+CT282+DS282+ER282</f>
        <v>1368.19805871131</v>
      </c>
      <c r="FQ282" s="0" t="n">
        <f aca="false">BV282+CU282+DT282+ES282</f>
        <v>1342.9796991491</v>
      </c>
      <c r="FR282" s="0" t="n">
        <f aca="false">BW282+CV282+DU282+ET282</f>
        <v>1360.09507202434</v>
      </c>
      <c r="FS282" s="0" t="n">
        <f aca="false">BX282+CW282+DV282+EU282</f>
        <v>1354.25521250328</v>
      </c>
      <c r="FT282" s="0" t="n">
        <f aca="false">BY282+CX282+DW282+EV282</f>
        <v>1348.07698201489</v>
      </c>
      <c r="FU282" s="0" t="n">
        <f aca="false">AM282*'Dist Horaria'!$H$10</f>
        <v>0.712291218645319</v>
      </c>
      <c r="FV282" s="0" t="n">
        <f aca="false">AM282*'Dist Horaria'!$I$10</f>
        <v>0.666625970042558</v>
      </c>
      <c r="FW282" s="0" t="n">
        <f aca="false">AM282*'Dist Horaria'!$J$10</f>
        <v>0.663740085367399</v>
      </c>
      <c r="FX282" s="0" t="n">
        <f aca="false">AM282*'Dist Horaria'!$K$10</f>
        <v>0.644651148605044</v>
      </c>
      <c r="FY282" s="0" t="n">
        <f aca="false">AM282*'Dist Horaria'!$L$10</f>
        <v>0.644909127717025</v>
      </c>
      <c r="FZ282" s="0" t="n">
        <f aca="false">AM282*'Dist Horaria'!$M$10</f>
        <v>0.690079306369944</v>
      </c>
      <c r="GA282" s="0" t="n">
        <f aca="false">AM282*'Dist Horaria'!$N$10</f>
        <v>0.652843547567672</v>
      </c>
      <c r="GB282" s="0" t="n">
        <f aca="false">AM282*'Dist Horaria'!$O$10</f>
        <v>0.641700724518825</v>
      </c>
      <c r="GC282" s="0" t="n">
        <f aca="false">AM282*'Dist Horaria'!$P$10</f>
        <v>0.651658450442879</v>
      </c>
      <c r="GD282" s="0" t="n">
        <f aca="false">AM282*'Dist Horaria'!$Q$10</f>
        <v>0.589728913188626</v>
      </c>
      <c r="GE282" s="0" t="n">
        <f aca="false">AM282*'Dist Horaria'!$R$10</f>
        <v>0.719557838587065</v>
      </c>
      <c r="GF282" s="0" t="n">
        <f aca="false">AM282*'Dist Horaria'!$S$10</f>
        <v>0.614530346591834</v>
      </c>
      <c r="GG282" s="0" t="n">
        <f aca="false">AR282*'Dist Horaria'!$H$10</f>
        <v>0.745077193843211</v>
      </c>
      <c r="GH282" s="0" t="n">
        <f aca="false">AR282*'Dist Horaria'!$I$10</f>
        <v>0.697310024468573</v>
      </c>
      <c r="GI282" s="0" t="n">
        <f aca="false">AR282*'Dist Horaria'!$J$10</f>
        <v>0.694291305720906</v>
      </c>
      <c r="GJ282" s="0" t="n">
        <f aca="false">AR282*'Dist Horaria'!$K$10</f>
        <v>0.674323726360045</v>
      </c>
      <c r="GK282" s="0" t="n">
        <f aca="false">AR282*'Dist Horaria'!$L$10</f>
        <v>0.674593579964572</v>
      </c>
      <c r="GL282" s="0" t="n">
        <f aca="false">AR282*'Dist Horaria'!$M$10</f>
        <v>0.721842891868376</v>
      </c>
      <c r="GM282" s="0" t="n">
        <f aca="false">AR282*'Dist Horaria'!$N$10</f>
        <v>0.682893212365399</v>
      </c>
      <c r="GN282" s="0" t="n">
        <f aca="false">AR282*'Dist Horaria'!$O$10</f>
        <v>0.671237497523771</v>
      </c>
      <c r="GO282" s="0" t="n">
        <f aca="false">AR282*'Dist Horaria'!$P$10</f>
        <v>0.681653566533668</v>
      </c>
      <c r="GP282" s="0" t="n">
        <f aca="false">AR282*'Dist Horaria'!$Q$10</f>
        <v>0.616873481330367</v>
      </c>
      <c r="GQ282" s="0" t="n">
        <f aca="false">AR282*'Dist Horaria'!$R$10</f>
        <v>0.752678288245607</v>
      </c>
      <c r="GR282" s="0" t="n">
        <f aca="false">AR282*'Dist Horaria'!$S$10</f>
        <v>0.642816497219986</v>
      </c>
      <c r="GS282" s="0" t="n">
        <f aca="false">AW282*'Dist Horaria'!$H$10</f>
        <v>0.043192880802505</v>
      </c>
      <c r="GT282" s="0" t="n">
        <f aca="false">AW282*'Dist Horaria'!$I$10</f>
        <v>0.04042376953441</v>
      </c>
      <c r="GU282" s="0" t="n">
        <f aca="false">AW282*'Dist Horaria'!$J$10</f>
        <v>0.0402487713461395</v>
      </c>
      <c r="GV282" s="0" t="n">
        <f aca="false">AW282*'Dist Horaria'!$K$10</f>
        <v>0.0390912305136258</v>
      </c>
      <c r="GW282" s="0" t="n">
        <f aca="false">AW282*'Dist Horaria'!$L$10</f>
        <v>0.0391068742008447</v>
      </c>
      <c r="GX282" s="0" t="n">
        <f aca="false">AW282*'Dist Horaria'!$M$10</f>
        <v>0.0418459647459928</v>
      </c>
      <c r="GY282" s="0" t="n">
        <f aca="false">AW282*'Dist Horaria'!$N$10</f>
        <v>0.0395880123110376</v>
      </c>
      <c r="GZ282" s="0" t="n">
        <f aca="false">AW282*'Dist Horaria'!$O$10</f>
        <v>0.0389123186970302</v>
      </c>
      <c r="HA282" s="0" t="n">
        <f aca="false">AW282*'Dist Horaria'!$P$10</f>
        <v>0.0395161487845605</v>
      </c>
      <c r="HB282" s="0" t="n">
        <f aca="false">AW282*'Dist Horaria'!$Q$10</f>
        <v>0.0357607815263981</v>
      </c>
      <c r="HC282" s="0" t="n">
        <f aca="false">AW282*'Dist Horaria'!$R$10</f>
        <v>0.0436335239562671</v>
      </c>
      <c r="HD282" s="0" t="n">
        <f aca="false">AW282*'Dist Horaria'!$S$10</f>
        <v>0.0372647244765209</v>
      </c>
    </row>
    <row r="283" customFormat="false" ht="13.8" hidden="false" customHeight="false" outlineLevel="0" collapsed="false">
      <c r="A283" s="0" t="n">
        <v>4.638291</v>
      </c>
      <c r="B283" s="0" t="n">
        <v>-74.117739</v>
      </c>
      <c r="C283" s="0" t="n">
        <v>27</v>
      </c>
      <c r="D283" s="0" t="n">
        <v>28</v>
      </c>
      <c r="E283" s="0" t="n">
        <v>1862</v>
      </c>
      <c r="G283" s="0" t="s">
        <v>544</v>
      </c>
      <c r="I283" s="0" t="s">
        <v>1419</v>
      </c>
      <c r="J283" s="0" t="s">
        <v>1420</v>
      </c>
      <c r="L283" s="0" t="s">
        <v>1421</v>
      </c>
      <c r="S283" s="0" t="n">
        <v>365</v>
      </c>
      <c r="V283" s="0" t="n">
        <v>131696.647270795</v>
      </c>
      <c r="W283" s="0" t="n">
        <f aca="false">V283*12</f>
        <v>1580359.76724954</v>
      </c>
      <c r="X283" s="0" t="n">
        <v>1</v>
      </c>
      <c r="Z283" s="0" t="n">
        <v>28000</v>
      </c>
      <c r="AB283" s="0" t="n">
        <v>0.005</v>
      </c>
      <c r="AC283" s="0" t="n">
        <v>0</v>
      </c>
      <c r="AD283" s="0" t="n">
        <v>4557.39763786837</v>
      </c>
      <c r="AE283" s="0" t="n">
        <f aca="false">AD283/2204.59</f>
        <v>2.06723138446077</v>
      </c>
      <c r="AF283" s="0" t="n">
        <f aca="false">AE283/S283</f>
        <v>0.00566364762865964</v>
      </c>
      <c r="AG283" s="0" t="n">
        <f aca="false">AE283*EXP(AB283*AC283)</f>
        <v>2.06723138446077</v>
      </c>
      <c r="AH283" s="0" t="n">
        <f aca="false">AG283/S283</f>
        <v>0.00566364762865964</v>
      </c>
      <c r="AI283" s="0" t="s">
        <v>90</v>
      </c>
      <c r="AJ283" s="0" t="n">
        <f aca="false">IF(AI283="A",'FE DISTRIBUCIÓN'!$C$2,'FE DISTRIBUCIÓN'!$C$3)</f>
        <v>4.994E-006</v>
      </c>
      <c r="AK283" s="0" t="n">
        <f aca="false">W283*AJ283</f>
        <v>7.89231667764419</v>
      </c>
      <c r="AL283" s="0" t="n">
        <f aca="false">AK283/365</f>
        <v>0.0216227854182033</v>
      </c>
      <c r="AM283" s="0" t="n">
        <f aca="false">AK283*EXP(AB283*AC283)</f>
        <v>7.89231667764419</v>
      </c>
      <c r="AN283" s="0" t="n">
        <f aca="false">AM283/365</f>
        <v>0.0216227854182033</v>
      </c>
      <c r="AO283" s="0" t="n">
        <v>5.223868284E-006</v>
      </c>
      <c r="AP283" s="0" t="n">
        <f aca="false">AO283*W283</f>
        <v>8.25559126544448</v>
      </c>
      <c r="AQ283" s="0" t="n">
        <f aca="false">AP283/365</f>
        <v>0.0226180582614917</v>
      </c>
      <c r="AR283" s="0" t="n">
        <f aca="false">AP283*EXP(AB283*AC283)</f>
        <v>8.25559126544448</v>
      </c>
      <c r="AS283" s="0" t="n">
        <f aca="false">AR283/365</f>
        <v>0.0226180582614917</v>
      </c>
      <c r="AT283" s="0" t="n">
        <v>3.02832944E-007</v>
      </c>
      <c r="AU283" s="0" t="n">
        <f aca="false">AT283*W283</f>
        <v>0.478585000895332</v>
      </c>
      <c r="AV283" s="0" t="n">
        <f aca="false">AU283/365</f>
        <v>0.00131119178327488</v>
      </c>
      <c r="AW283" s="0" t="n">
        <f aca="false">AU283*EXP(AB283*AC283)</f>
        <v>0.478585000895332</v>
      </c>
      <c r="AX283" s="0" t="n">
        <f aca="false">AW283/365</f>
        <v>0.00131119178327488</v>
      </c>
      <c r="AY283" s="0" t="n">
        <f aca="false">AW283+AR283+AM283+AG283</f>
        <v>18.6937243284448</v>
      </c>
      <c r="AZ283" s="0" t="n">
        <f aca="false">AH283+AN283+AS283+AX283</f>
        <v>0.0512156830916295</v>
      </c>
      <c r="BA283" s="0" t="n">
        <f aca="false">AH283*1000000</f>
        <v>5663.64762865964</v>
      </c>
      <c r="BB283" s="0" t="n">
        <f aca="false">BA283*'Dist Horaria'!$H$3</f>
        <v>197.347204681493</v>
      </c>
      <c r="BC283" s="0" t="n">
        <f aca="false">BA283*'Dist Horaria'!$I$3</f>
        <v>192.067982199832</v>
      </c>
      <c r="BD283" s="0" t="n">
        <f aca="false">BA283*'Dist Horaria'!$J$3</f>
        <v>187.085045022486</v>
      </c>
      <c r="BE283" s="0" t="n">
        <f aca="false">BA283*'Dist Horaria'!$K$3</f>
        <v>182.839777162661</v>
      </c>
      <c r="BF283" s="0" t="n">
        <f aca="false">BA283*'Dist Horaria'!$L$3</f>
        <v>179.737500231063</v>
      </c>
      <c r="BG283" s="0" t="n">
        <f aca="false">BA283*'Dist Horaria'!$M$3</f>
        <v>177.784415286585</v>
      </c>
      <c r="BH283" s="0" t="n">
        <f aca="false">BA283*'Dist Horaria'!$N$3</f>
        <v>185.808219112438</v>
      </c>
      <c r="BI283" s="0" t="n">
        <f aca="false">BA283*'Dist Horaria'!$O$3</f>
        <v>185.808219112438</v>
      </c>
      <c r="BJ283" s="0" t="n">
        <f aca="false">BA283*'Dist Horaria'!$P$3</f>
        <v>245.830543626106</v>
      </c>
      <c r="BK283" s="0" t="n">
        <f aca="false">BA283*'Dist Horaria'!$Q$3</f>
        <v>271.831851125021</v>
      </c>
      <c r="BL283" s="0" t="n">
        <f aca="false">BA283*'Dist Horaria'!$R$3</f>
        <v>290.741892942414</v>
      </c>
      <c r="BM283" s="0" t="n">
        <f aca="false">BA283*'Dist Horaria'!$S$3</f>
        <v>300.19691385111</v>
      </c>
      <c r="BN283" s="0" t="n">
        <f aca="false">BA283*'Dist Horaria'!$T$3</f>
        <v>302.560669078284</v>
      </c>
      <c r="BO283" s="0" t="n">
        <f aca="false">BA283*'Dist Horaria'!$U$3</f>
        <v>300.19691385111</v>
      </c>
      <c r="BP283" s="0" t="n">
        <f aca="false">BA283*'Dist Horaria'!$V$3</f>
        <v>295.469403396762</v>
      </c>
      <c r="BQ283" s="0" t="n">
        <f aca="false">BA283*'Dist Horaria'!$W$3</f>
        <v>288.37813771524</v>
      </c>
      <c r="BR283" s="0" t="n">
        <f aca="false">BA283*'Dist Horaria'!$X$3</f>
        <v>282.789373970895</v>
      </c>
      <c r="BS283" s="0" t="n">
        <f aca="false">BA283*'Dist Horaria'!$Y$3</f>
        <v>276.339356936553</v>
      </c>
      <c r="BT283" s="0" t="n">
        <f aca="false">BA283*'Dist Horaria'!$Z$3</f>
        <v>241.231282901194</v>
      </c>
      <c r="BU283" s="0" t="n">
        <f aca="false">BA283*'Dist Horaria'!$AA$3</f>
        <v>229.397172137061</v>
      </c>
      <c r="BV283" s="0" t="n">
        <f aca="false">BA283*'Dist Horaria'!$AB$3</f>
        <v>204.178812574854</v>
      </c>
      <c r="BW283" s="0" t="n">
        <f aca="false">BA283*'Dist Horaria'!$AC$3</f>
        <v>221.294185450091</v>
      </c>
      <c r="BX283" s="0" t="n">
        <f aca="false">BA283*'Dist Horaria'!$AD$3</f>
        <v>215.45432592903</v>
      </c>
      <c r="BY283" s="0" t="n">
        <f aca="false">BA283*'Dist Horaria'!$AE$3</f>
        <v>209.276095440648</v>
      </c>
      <c r="BZ283" s="0" t="n">
        <f aca="false">AN283*1000000</f>
        <v>21622.7854182033</v>
      </c>
      <c r="CA283" s="0" t="n">
        <f aca="false">BZ283*'Dist Horaria'!$H$6</f>
        <v>540.569635455081</v>
      </c>
      <c r="CB283" s="0" t="n">
        <f aca="false">BZ283*'Dist Horaria'!$I$6</f>
        <v>540.569635455081</v>
      </c>
      <c r="CC283" s="0" t="n">
        <f aca="false">BZ283*'Dist Horaria'!$J$6</f>
        <v>540.569635455081</v>
      </c>
      <c r="CD283" s="0" t="n">
        <f aca="false">BZ283*'Dist Horaria'!$K$6</f>
        <v>540.569635455081</v>
      </c>
      <c r="CE283" s="0" t="n">
        <f aca="false">BZ283*'Dist Horaria'!$L$6</f>
        <v>540.569635455081</v>
      </c>
      <c r="CF283" s="0" t="n">
        <f aca="false">BZ283*'Dist Horaria'!$M$6</f>
        <v>1441.51902788022</v>
      </c>
      <c r="CG283" s="0" t="n">
        <f aca="false">BZ283*'Dist Horaria'!$N$6</f>
        <v>1441.51902788022</v>
      </c>
      <c r="CH283" s="0" t="n">
        <f aca="false">BZ283*'Dist Horaria'!$O$6</f>
        <v>1441.51902788022</v>
      </c>
      <c r="CI283" s="0" t="n">
        <f aca="false">BZ283*'Dist Horaria'!$P$6</f>
        <v>945.996862046392</v>
      </c>
      <c r="CJ283" s="0" t="n">
        <f aca="false">BZ283*'Dist Horaria'!$Q$6</f>
        <v>945.996862046392</v>
      </c>
      <c r="CK283" s="0" t="n">
        <f aca="false">BZ283*'Dist Horaria'!$R$6</f>
        <v>945.996862046392</v>
      </c>
      <c r="CL283" s="0" t="n">
        <f aca="false">BZ283*'Dist Horaria'!$S$6</f>
        <v>945.996862046392</v>
      </c>
      <c r="CM283" s="0" t="n">
        <f aca="false">BZ283*'Dist Horaria'!$T$6</f>
        <v>945.996862046392</v>
      </c>
      <c r="CN283" s="0" t="n">
        <f aca="false">BZ283*'Dist Horaria'!$U$6</f>
        <v>945.996862046392</v>
      </c>
      <c r="CO283" s="0" t="n">
        <f aca="false">BZ283*'Dist Horaria'!$V$6</f>
        <v>945.996862046392</v>
      </c>
      <c r="CP283" s="0" t="n">
        <f aca="false">BZ283*'Dist Horaria'!$W$6</f>
        <v>945.996862046392</v>
      </c>
      <c r="CQ283" s="0" t="n">
        <f aca="false">BZ283*'Dist Horaria'!$X$6</f>
        <v>1441.51902788022</v>
      </c>
      <c r="CR283" s="0" t="n">
        <f aca="false">BZ283*'Dist Horaria'!$Y$6</f>
        <v>1441.51902788022</v>
      </c>
      <c r="CS283" s="0" t="n">
        <f aca="false">BZ283*'Dist Horaria'!$Z$6</f>
        <v>1441.51902788022</v>
      </c>
      <c r="CT283" s="0" t="n">
        <f aca="false">BZ283*'Dist Horaria'!$AA$6</f>
        <v>540.569635455081</v>
      </c>
      <c r="CU283" s="0" t="n">
        <f aca="false">BZ283*'Dist Horaria'!$AB$6</f>
        <v>540.569635455081</v>
      </c>
      <c r="CV283" s="0" t="n">
        <f aca="false">BZ283*'Dist Horaria'!$AC$6</f>
        <v>540.569635455081</v>
      </c>
      <c r="CW283" s="0" t="n">
        <f aca="false">BZ283*'Dist Horaria'!$AD$6</f>
        <v>540.569635455081</v>
      </c>
      <c r="CX283" s="0" t="n">
        <f aca="false">BZ283*'Dist Horaria'!$AE$6</f>
        <v>540.569635455081</v>
      </c>
      <c r="CY283" s="0" t="n">
        <f aca="false">AS283*1000000</f>
        <v>22618.0582614917</v>
      </c>
      <c r="CZ283" s="0" t="n">
        <f aca="false">CY283*'Dist Horaria'!$H$6</f>
        <v>565.451456537293</v>
      </c>
      <c r="DA283" s="0" t="n">
        <f aca="false">CY283*'Dist Horaria'!$I$6</f>
        <v>565.451456537293</v>
      </c>
      <c r="DB283" s="0" t="n">
        <f aca="false">CY283*'Dist Horaria'!$J$6</f>
        <v>565.451456537293</v>
      </c>
      <c r="DC283" s="0" t="n">
        <f aca="false">CY283*'Dist Horaria'!$K$6</f>
        <v>565.451456537293</v>
      </c>
      <c r="DD283" s="0" t="n">
        <f aca="false">CY283*'Dist Horaria'!$L$6</f>
        <v>565.451456537293</v>
      </c>
      <c r="DE283" s="0" t="n">
        <f aca="false">CY283*'Dist Horaria'!$M$6</f>
        <v>1507.87055076612</v>
      </c>
      <c r="DF283" s="0" t="n">
        <f aca="false">CY283*'Dist Horaria'!$N$6</f>
        <v>1507.87055076612</v>
      </c>
      <c r="DG283" s="0" t="n">
        <f aca="false">CY283*'Dist Horaria'!$O$6</f>
        <v>1507.87055076612</v>
      </c>
      <c r="DH283" s="0" t="n">
        <f aca="false">CY283*'Dist Horaria'!$P$6</f>
        <v>989.540048940263</v>
      </c>
      <c r="DI283" s="0" t="n">
        <f aca="false">CY283*'Dist Horaria'!$Q$6</f>
        <v>989.540048940263</v>
      </c>
      <c r="DJ283" s="0" t="n">
        <f aca="false">CY283*'Dist Horaria'!$R$6</f>
        <v>989.540048940263</v>
      </c>
      <c r="DK283" s="0" t="n">
        <f aca="false">CY283*'Dist Horaria'!$S$6</f>
        <v>989.540048940263</v>
      </c>
      <c r="DL283" s="0" t="n">
        <f aca="false">CY283*'Dist Horaria'!$T$6</f>
        <v>989.540048940263</v>
      </c>
      <c r="DM283" s="0" t="n">
        <f aca="false">CY283*'Dist Horaria'!$U$6</f>
        <v>989.540048940263</v>
      </c>
      <c r="DN283" s="0" t="n">
        <f aca="false">CY283*'Dist Horaria'!$V$6</f>
        <v>989.540048940263</v>
      </c>
      <c r="DO283" s="0" t="n">
        <f aca="false">CY283*'Dist Horaria'!$W$6</f>
        <v>989.540048940263</v>
      </c>
      <c r="DP283" s="0" t="n">
        <f aca="false">CY283*'Dist Horaria'!$X$6</f>
        <v>1507.87055076612</v>
      </c>
      <c r="DQ283" s="0" t="n">
        <f aca="false">CY283*'Dist Horaria'!$Y$6</f>
        <v>1507.87055076612</v>
      </c>
      <c r="DR283" s="0" t="n">
        <f aca="false">CY283*'Dist Horaria'!$Z$6</f>
        <v>1507.87055076612</v>
      </c>
      <c r="DS283" s="0" t="n">
        <f aca="false">CY283*'Dist Horaria'!$AA$6</f>
        <v>565.451456537293</v>
      </c>
      <c r="DT283" s="0" t="n">
        <f aca="false">CY283*'Dist Horaria'!$AB$6</f>
        <v>565.451456537293</v>
      </c>
      <c r="DU283" s="0" t="n">
        <f aca="false">CY283*'Dist Horaria'!$AC$6</f>
        <v>565.451456537293</v>
      </c>
      <c r="DV283" s="0" t="n">
        <f aca="false">CY283*'Dist Horaria'!$AD$6</f>
        <v>565.451456537293</v>
      </c>
      <c r="DW283" s="0" t="n">
        <f aca="false">CY283*'Dist Horaria'!$AE$6</f>
        <v>565.451456537293</v>
      </c>
      <c r="DX283" s="0" t="n">
        <f aca="false">AX283*1000000</f>
        <v>1311.19178327488</v>
      </c>
      <c r="DY283" s="0" t="n">
        <f aca="false">DX283*'Dist Horaria'!$H$6</f>
        <v>32.7797945818721</v>
      </c>
      <c r="DZ283" s="0" t="n">
        <f aca="false">DX283*'Dist Horaria'!$I$6</f>
        <v>32.7797945818721</v>
      </c>
      <c r="EA283" s="0" t="n">
        <f aca="false">DX283*'Dist Horaria'!$J$6</f>
        <v>32.7797945818721</v>
      </c>
      <c r="EB283" s="0" t="n">
        <f aca="false">DX283*'Dist Horaria'!$K$6</f>
        <v>32.7797945818721</v>
      </c>
      <c r="EC283" s="0" t="n">
        <f aca="false">DX283*'Dist Horaria'!$L$6</f>
        <v>32.7797945818721</v>
      </c>
      <c r="ED283" s="0" t="n">
        <f aca="false">DX283*'Dist Horaria'!$M$6</f>
        <v>87.4127855516589</v>
      </c>
      <c r="EE283" s="0" t="n">
        <f aca="false">DX283*'Dist Horaria'!$N$6</f>
        <v>87.4127855516589</v>
      </c>
      <c r="EF283" s="0" t="n">
        <f aca="false">DX283*'Dist Horaria'!$O$6</f>
        <v>87.4127855516589</v>
      </c>
      <c r="EG283" s="0" t="n">
        <f aca="false">DX283*'Dist Horaria'!$P$6</f>
        <v>57.3646405182761</v>
      </c>
      <c r="EH283" s="0" t="n">
        <f aca="false">DX283*'Dist Horaria'!$Q$6</f>
        <v>57.3646405182761</v>
      </c>
      <c r="EI283" s="0" t="n">
        <f aca="false">DX283*'Dist Horaria'!$R$6</f>
        <v>57.3646405182761</v>
      </c>
      <c r="EJ283" s="0" t="n">
        <f aca="false">DX283*'Dist Horaria'!$S$6</f>
        <v>57.3646405182761</v>
      </c>
      <c r="EK283" s="0" t="n">
        <f aca="false">DX283*'Dist Horaria'!$T$6</f>
        <v>57.3646405182761</v>
      </c>
      <c r="EL283" s="0" t="n">
        <f aca="false">DX283*'Dist Horaria'!$U$6</f>
        <v>57.3646405182761</v>
      </c>
      <c r="EM283" s="0" t="n">
        <f aca="false">DX283*'Dist Horaria'!$V$6</f>
        <v>57.3646405182761</v>
      </c>
      <c r="EN283" s="0" t="n">
        <f aca="false">DX283*'Dist Horaria'!$W$6</f>
        <v>57.3646405182761</v>
      </c>
      <c r="EO283" s="0" t="n">
        <f aca="false">DX283*'Dist Horaria'!$X$6</f>
        <v>87.4127855516589</v>
      </c>
      <c r="EP283" s="0" t="n">
        <f aca="false">DX283*'Dist Horaria'!$Y$6</f>
        <v>87.4127855516589</v>
      </c>
      <c r="EQ283" s="0" t="n">
        <f aca="false">DX283*'Dist Horaria'!$Z$6</f>
        <v>87.4127855516589</v>
      </c>
      <c r="ER283" s="0" t="n">
        <f aca="false">DX283*'Dist Horaria'!$AA$6</f>
        <v>32.7797945818721</v>
      </c>
      <c r="ES283" s="0" t="n">
        <f aca="false">DX283*'Dist Horaria'!$AB$6</f>
        <v>32.7797945818721</v>
      </c>
      <c r="ET283" s="0" t="n">
        <f aca="false">DX283*'Dist Horaria'!$AC$6</f>
        <v>32.7797945818721</v>
      </c>
      <c r="EU283" s="0" t="n">
        <f aca="false">DX283*'Dist Horaria'!$AD$6</f>
        <v>32.7797945818721</v>
      </c>
      <c r="EV283" s="0" t="n">
        <f aca="false">DX283*'Dist Horaria'!$AE$6</f>
        <v>32.7797945818721</v>
      </c>
      <c r="EW283" s="0" t="n">
        <f aca="false">BB283+CA283+CZ283+DY283</f>
        <v>1336.14809125574</v>
      </c>
      <c r="EX283" s="0" t="n">
        <f aca="false">BC283+CB283+DA283+DZ283</f>
        <v>1330.86886877408</v>
      </c>
      <c r="EY283" s="0" t="n">
        <f aca="false">BD283+CC283+DB283+EA283</f>
        <v>1325.88593159673</v>
      </c>
      <c r="EZ283" s="0" t="n">
        <f aca="false">BE283+CD283+DC283+EB283</f>
        <v>1321.64066373691</v>
      </c>
      <c r="FA283" s="0" t="n">
        <f aca="false">BF283+CE283+DD283+EC283</f>
        <v>1318.53838680531</v>
      </c>
      <c r="FB283" s="0" t="n">
        <f aca="false">BG283+CF283+DE283+ED283</f>
        <v>3214.58677948458</v>
      </c>
      <c r="FC283" s="0" t="n">
        <f aca="false">BH283+CG283+DF283+EE283</f>
        <v>3222.61058331043</v>
      </c>
      <c r="FD283" s="0" t="n">
        <f aca="false">BI283+CH283+DG283+EF283</f>
        <v>3222.61058331043</v>
      </c>
      <c r="FE283" s="0" t="n">
        <f aca="false">BJ283+CI283+DH283+EG283</f>
        <v>2238.73209513104</v>
      </c>
      <c r="FF283" s="0" t="n">
        <f aca="false">BK283+CJ283+DI283+EH283</f>
        <v>2264.73340262995</v>
      </c>
      <c r="FG283" s="0" t="n">
        <f aca="false">BL283+CK283+DJ283+EI283</f>
        <v>2283.64344444735</v>
      </c>
      <c r="FH283" s="0" t="n">
        <f aca="false">BM283+CL283+DK283+EJ283</f>
        <v>2293.09846535604</v>
      </c>
      <c r="FI283" s="0" t="n">
        <f aca="false">BN283+CM283+DL283+EK283</f>
        <v>2295.46222058322</v>
      </c>
      <c r="FJ283" s="0" t="n">
        <f aca="false">BO283+CN283+DM283+EL283</f>
        <v>2293.09846535604</v>
      </c>
      <c r="FK283" s="0" t="n">
        <f aca="false">BP283+CO283+DN283+EM283</f>
        <v>2288.37095490169</v>
      </c>
      <c r="FL283" s="0" t="n">
        <f aca="false">BQ283+CP283+DO283+EN283</f>
        <v>2281.27968922017</v>
      </c>
      <c r="FM283" s="0" t="n">
        <f aca="false">BR283+CQ283+DP283+EO283</f>
        <v>3319.59173816889</v>
      </c>
      <c r="FN283" s="0" t="n">
        <f aca="false">BS283+CR283+DQ283+EP283</f>
        <v>3313.14172113455</v>
      </c>
      <c r="FO283" s="0" t="n">
        <f aca="false">BT283+CS283+DR283+EQ283</f>
        <v>3278.03364709919</v>
      </c>
      <c r="FP283" s="0" t="n">
        <f aca="false">BU283+CT283+DS283+ER283</f>
        <v>1368.19805871131</v>
      </c>
      <c r="FQ283" s="0" t="n">
        <f aca="false">BV283+CU283+DT283+ES283</f>
        <v>1342.9796991491</v>
      </c>
      <c r="FR283" s="0" t="n">
        <f aca="false">BW283+CV283+DU283+ET283</f>
        <v>1360.09507202434</v>
      </c>
      <c r="FS283" s="0" t="n">
        <f aca="false">BX283+CW283+DV283+EU283</f>
        <v>1354.25521250328</v>
      </c>
      <c r="FT283" s="0" t="n">
        <f aca="false">BY283+CX283+DW283+EV283</f>
        <v>1348.07698201489</v>
      </c>
      <c r="FU283" s="0" t="n">
        <f aca="false">AM283*'Dist Horaria'!$H$10</f>
        <v>0.712291218645319</v>
      </c>
      <c r="FV283" s="0" t="n">
        <f aca="false">AM283*'Dist Horaria'!$I$10</f>
        <v>0.666625970042558</v>
      </c>
      <c r="FW283" s="0" t="n">
        <f aca="false">AM283*'Dist Horaria'!$J$10</f>
        <v>0.663740085367399</v>
      </c>
      <c r="FX283" s="0" t="n">
        <f aca="false">AM283*'Dist Horaria'!$K$10</f>
        <v>0.644651148605044</v>
      </c>
      <c r="FY283" s="0" t="n">
        <f aca="false">AM283*'Dist Horaria'!$L$10</f>
        <v>0.644909127717025</v>
      </c>
      <c r="FZ283" s="0" t="n">
        <f aca="false">AM283*'Dist Horaria'!$M$10</f>
        <v>0.690079306369944</v>
      </c>
      <c r="GA283" s="0" t="n">
        <f aca="false">AM283*'Dist Horaria'!$N$10</f>
        <v>0.652843547567672</v>
      </c>
      <c r="GB283" s="0" t="n">
        <f aca="false">AM283*'Dist Horaria'!$O$10</f>
        <v>0.641700724518825</v>
      </c>
      <c r="GC283" s="0" t="n">
        <f aca="false">AM283*'Dist Horaria'!$P$10</f>
        <v>0.651658450442879</v>
      </c>
      <c r="GD283" s="0" t="n">
        <f aca="false">AM283*'Dist Horaria'!$Q$10</f>
        <v>0.589728913188626</v>
      </c>
      <c r="GE283" s="0" t="n">
        <f aca="false">AM283*'Dist Horaria'!$R$10</f>
        <v>0.719557838587065</v>
      </c>
      <c r="GF283" s="0" t="n">
        <f aca="false">AM283*'Dist Horaria'!$S$10</f>
        <v>0.614530346591834</v>
      </c>
      <c r="GG283" s="0" t="n">
        <f aca="false">AR283*'Dist Horaria'!$H$10</f>
        <v>0.745077193843211</v>
      </c>
      <c r="GH283" s="0" t="n">
        <f aca="false">AR283*'Dist Horaria'!$I$10</f>
        <v>0.697310024468573</v>
      </c>
      <c r="GI283" s="0" t="n">
        <f aca="false">AR283*'Dist Horaria'!$J$10</f>
        <v>0.694291305720906</v>
      </c>
      <c r="GJ283" s="0" t="n">
        <f aca="false">AR283*'Dist Horaria'!$K$10</f>
        <v>0.674323726360045</v>
      </c>
      <c r="GK283" s="0" t="n">
        <f aca="false">AR283*'Dist Horaria'!$L$10</f>
        <v>0.674593579964572</v>
      </c>
      <c r="GL283" s="0" t="n">
        <f aca="false">AR283*'Dist Horaria'!$M$10</f>
        <v>0.721842891868376</v>
      </c>
      <c r="GM283" s="0" t="n">
        <f aca="false">AR283*'Dist Horaria'!$N$10</f>
        <v>0.682893212365399</v>
      </c>
      <c r="GN283" s="0" t="n">
        <f aca="false">AR283*'Dist Horaria'!$O$10</f>
        <v>0.671237497523771</v>
      </c>
      <c r="GO283" s="0" t="n">
        <f aca="false">AR283*'Dist Horaria'!$P$10</f>
        <v>0.681653566533668</v>
      </c>
      <c r="GP283" s="0" t="n">
        <f aca="false">AR283*'Dist Horaria'!$Q$10</f>
        <v>0.616873481330367</v>
      </c>
      <c r="GQ283" s="0" t="n">
        <f aca="false">AR283*'Dist Horaria'!$R$10</f>
        <v>0.752678288245607</v>
      </c>
      <c r="GR283" s="0" t="n">
        <f aca="false">AR283*'Dist Horaria'!$S$10</f>
        <v>0.642816497219986</v>
      </c>
      <c r="GS283" s="0" t="n">
        <f aca="false">AW283*'Dist Horaria'!$H$10</f>
        <v>0.043192880802505</v>
      </c>
      <c r="GT283" s="0" t="n">
        <f aca="false">AW283*'Dist Horaria'!$I$10</f>
        <v>0.04042376953441</v>
      </c>
      <c r="GU283" s="0" t="n">
        <f aca="false">AW283*'Dist Horaria'!$J$10</f>
        <v>0.0402487713461395</v>
      </c>
      <c r="GV283" s="0" t="n">
        <f aca="false">AW283*'Dist Horaria'!$K$10</f>
        <v>0.0390912305136258</v>
      </c>
      <c r="GW283" s="0" t="n">
        <f aca="false">AW283*'Dist Horaria'!$L$10</f>
        <v>0.0391068742008447</v>
      </c>
      <c r="GX283" s="0" t="n">
        <f aca="false">AW283*'Dist Horaria'!$M$10</f>
        <v>0.0418459647459928</v>
      </c>
      <c r="GY283" s="0" t="n">
        <f aca="false">AW283*'Dist Horaria'!$N$10</f>
        <v>0.0395880123110376</v>
      </c>
      <c r="GZ283" s="0" t="n">
        <f aca="false">AW283*'Dist Horaria'!$O$10</f>
        <v>0.0389123186970302</v>
      </c>
      <c r="HA283" s="0" t="n">
        <f aca="false">AW283*'Dist Horaria'!$P$10</f>
        <v>0.0395161487845605</v>
      </c>
      <c r="HB283" s="0" t="n">
        <f aca="false">AW283*'Dist Horaria'!$Q$10</f>
        <v>0.0357607815263981</v>
      </c>
      <c r="HC283" s="0" t="n">
        <f aca="false">AW283*'Dist Horaria'!$R$10</f>
        <v>0.0436335239562671</v>
      </c>
      <c r="HD283" s="0" t="n">
        <f aca="false">AW283*'Dist Horaria'!$S$10</f>
        <v>0.0372647244765209</v>
      </c>
    </row>
    <row r="284" customFormat="false" ht="13.8" hidden="false" customHeight="false" outlineLevel="0" collapsed="false">
      <c r="A284" s="0" t="n">
        <v>4.611532</v>
      </c>
      <c r="B284" s="0" t="n">
        <v>-74.13335</v>
      </c>
      <c r="C284" s="0" t="n">
        <v>25</v>
      </c>
      <c r="D284" s="0" t="n">
        <v>25</v>
      </c>
      <c r="E284" s="0" t="n">
        <v>1821</v>
      </c>
      <c r="G284" s="0" t="s">
        <v>544</v>
      </c>
      <c r="I284" s="0" t="s">
        <v>1422</v>
      </c>
      <c r="J284" s="0" t="s">
        <v>1368</v>
      </c>
      <c r="K284" s="0" t="s">
        <v>216</v>
      </c>
      <c r="L284" s="0" t="s">
        <v>1423</v>
      </c>
      <c r="S284" s="0" t="n">
        <v>365</v>
      </c>
      <c r="V284" s="0" t="n">
        <v>131696.647270795</v>
      </c>
      <c r="W284" s="0" t="n">
        <f aca="false">V284*12</f>
        <v>1580359.76724954</v>
      </c>
      <c r="X284" s="0" t="n">
        <v>1</v>
      </c>
      <c r="Z284" s="0" t="n">
        <v>28000</v>
      </c>
      <c r="AB284" s="0" t="n">
        <v>0.005</v>
      </c>
      <c r="AC284" s="0" t="n">
        <v>0</v>
      </c>
      <c r="AD284" s="0" t="n">
        <v>4557.39763786837</v>
      </c>
      <c r="AE284" s="0" t="n">
        <f aca="false">AD284/2204.59</f>
        <v>2.06723138446077</v>
      </c>
      <c r="AF284" s="0" t="n">
        <f aca="false">AE284/S284</f>
        <v>0.00566364762865964</v>
      </c>
      <c r="AG284" s="0" t="n">
        <f aca="false">AE284*EXP(AB284*AC284)</f>
        <v>2.06723138446077</v>
      </c>
      <c r="AH284" s="0" t="n">
        <f aca="false">AG284/S284</f>
        <v>0.00566364762865964</v>
      </c>
      <c r="AI284" s="0" t="s">
        <v>90</v>
      </c>
      <c r="AJ284" s="0" t="n">
        <f aca="false">IF(AI284="A",'FE DISTRIBUCIÓN'!$C$2,'FE DISTRIBUCIÓN'!$C$3)</f>
        <v>4.994E-006</v>
      </c>
      <c r="AK284" s="0" t="n">
        <f aca="false">W284*AJ284</f>
        <v>7.89231667764419</v>
      </c>
      <c r="AL284" s="0" t="n">
        <f aca="false">AK284/365</f>
        <v>0.0216227854182033</v>
      </c>
      <c r="AM284" s="0" t="n">
        <f aca="false">AK284*EXP(AB284*AC284)</f>
        <v>7.89231667764419</v>
      </c>
      <c r="AN284" s="0" t="n">
        <f aca="false">AM284/365</f>
        <v>0.0216227854182033</v>
      </c>
      <c r="AO284" s="0" t="n">
        <v>5.223868284E-006</v>
      </c>
      <c r="AP284" s="0" t="n">
        <f aca="false">AO284*W284</f>
        <v>8.25559126544448</v>
      </c>
      <c r="AQ284" s="0" t="n">
        <f aca="false">AP284/365</f>
        <v>0.0226180582614917</v>
      </c>
      <c r="AR284" s="0" t="n">
        <f aca="false">AP284*EXP(AB284*AC284)</f>
        <v>8.25559126544448</v>
      </c>
      <c r="AS284" s="0" t="n">
        <f aca="false">AR284/365</f>
        <v>0.0226180582614917</v>
      </c>
      <c r="AT284" s="0" t="n">
        <v>3.02832944E-007</v>
      </c>
      <c r="AU284" s="0" t="n">
        <f aca="false">AT284*W284</f>
        <v>0.478585000895332</v>
      </c>
      <c r="AV284" s="0" t="n">
        <f aca="false">AU284/365</f>
        <v>0.00131119178327488</v>
      </c>
      <c r="AW284" s="0" t="n">
        <f aca="false">AU284*EXP(AB284*AC284)</f>
        <v>0.478585000895332</v>
      </c>
      <c r="AX284" s="0" t="n">
        <f aca="false">AW284/365</f>
        <v>0.00131119178327488</v>
      </c>
      <c r="AY284" s="0" t="n">
        <f aca="false">AW284+AR284+AM284+AG284</f>
        <v>18.6937243284448</v>
      </c>
      <c r="AZ284" s="0" t="n">
        <f aca="false">AH284+AN284+AS284+AX284</f>
        <v>0.0512156830916295</v>
      </c>
      <c r="BA284" s="0" t="n">
        <f aca="false">AH284*1000000</f>
        <v>5663.64762865964</v>
      </c>
      <c r="BB284" s="0" t="n">
        <f aca="false">BA284*'Dist Horaria'!$H$3</f>
        <v>197.347204681493</v>
      </c>
      <c r="BC284" s="0" t="n">
        <f aca="false">BA284*'Dist Horaria'!$I$3</f>
        <v>192.067982199832</v>
      </c>
      <c r="BD284" s="0" t="n">
        <f aca="false">BA284*'Dist Horaria'!$J$3</f>
        <v>187.085045022486</v>
      </c>
      <c r="BE284" s="0" t="n">
        <f aca="false">BA284*'Dist Horaria'!$K$3</f>
        <v>182.839777162661</v>
      </c>
      <c r="BF284" s="0" t="n">
        <f aca="false">BA284*'Dist Horaria'!$L$3</f>
        <v>179.737500231063</v>
      </c>
      <c r="BG284" s="0" t="n">
        <f aca="false">BA284*'Dist Horaria'!$M$3</f>
        <v>177.784415286585</v>
      </c>
      <c r="BH284" s="0" t="n">
        <f aca="false">BA284*'Dist Horaria'!$N$3</f>
        <v>185.808219112438</v>
      </c>
      <c r="BI284" s="0" t="n">
        <f aca="false">BA284*'Dist Horaria'!$O$3</f>
        <v>185.808219112438</v>
      </c>
      <c r="BJ284" s="0" t="n">
        <f aca="false">BA284*'Dist Horaria'!$P$3</f>
        <v>245.830543626106</v>
      </c>
      <c r="BK284" s="0" t="n">
        <f aca="false">BA284*'Dist Horaria'!$Q$3</f>
        <v>271.831851125021</v>
      </c>
      <c r="BL284" s="0" t="n">
        <f aca="false">BA284*'Dist Horaria'!$R$3</f>
        <v>290.741892942414</v>
      </c>
      <c r="BM284" s="0" t="n">
        <f aca="false">BA284*'Dist Horaria'!$S$3</f>
        <v>300.19691385111</v>
      </c>
      <c r="BN284" s="0" t="n">
        <f aca="false">BA284*'Dist Horaria'!$T$3</f>
        <v>302.560669078284</v>
      </c>
      <c r="BO284" s="0" t="n">
        <f aca="false">BA284*'Dist Horaria'!$U$3</f>
        <v>300.19691385111</v>
      </c>
      <c r="BP284" s="0" t="n">
        <f aca="false">BA284*'Dist Horaria'!$V$3</f>
        <v>295.469403396762</v>
      </c>
      <c r="BQ284" s="0" t="n">
        <f aca="false">BA284*'Dist Horaria'!$W$3</f>
        <v>288.37813771524</v>
      </c>
      <c r="BR284" s="0" t="n">
        <f aca="false">BA284*'Dist Horaria'!$X$3</f>
        <v>282.789373970895</v>
      </c>
      <c r="BS284" s="0" t="n">
        <f aca="false">BA284*'Dist Horaria'!$Y$3</f>
        <v>276.339356936553</v>
      </c>
      <c r="BT284" s="0" t="n">
        <f aca="false">BA284*'Dist Horaria'!$Z$3</f>
        <v>241.231282901194</v>
      </c>
      <c r="BU284" s="0" t="n">
        <f aca="false">BA284*'Dist Horaria'!$AA$3</f>
        <v>229.397172137061</v>
      </c>
      <c r="BV284" s="0" t="n">
        <f aca="false">BA284*'Dist Horaria'!$AB$3</f>
        <v>204.178812574854</v>
      </c>
      <c r="BW284" s="0" t="n">
        <f aca="false">BA284*'Dist Horaria'!$AC$3</f>
        <v>221.294185450091</v>
      </c>
      <c r="BX284" s="0" t="n">
        <f aca="false">BA284*'Dist Horaria'!$AD$3</f>
        <v>215.45432592903</v>
      </c>
      <c r="BY284" s="0" t="n">
        <f aca="false">BA284*'Dist Horaria'!$AE$3</f>
        <v>209.276095440648</v>
      </c>
      <c r="BZ284" s="0" t="n">
        <f aca="false">AN284*1000000</f>
        <v>21622.7854182033</v>
      </c>
      <c r="CA284" s="0" t="n">
        <f aca="false">BZ284*'Dist Horaria'!$H$6</f>
        <v>540.569635455081</v>
      </c>
      <c r="CB284" s="0" t="n">
        <f aca="false">BZ284*'Dist Horaria'!$I$6</f>
        <v>540.569635455081</v>
      </c>
      <c r="CC284" s="0" t="n">
        <f aca="false">BZ284*'Dist Horaria'!$J$6</f>
        <v>540.569635455081</v>
      </c>
      <c r="CD284" s="0" t="n">
        <f aca="false">BZ284*'Dist Horaria'!$K$6</f>
        <v>540.569635455081</v>
      </c>
      <c r="CE284" s="0" t="n">
        <f aca="false">BZ284*'Dist Horaria'!$L$6</f>
        <v>540.569635455081</v>
      </c>
      <c r="CF284" s="0" t="n">
        <f aca="false">BZ284*'Dist Horaria'!$M$6</f>
        <v>1441.51902788022</v>
      </c>
      <c r="CG284" s="0" t="n">
        <f aca="false">BZ284*'Dist Horaria'!$N$6</f>
        <v>1441.51902788022</v>
      </c>
      <c r="CH284" s="0" t="n">
        <f aca="false">BZ284*'Dist Horaria'!$O$6</f>
        <v>1441.51902788022</v>
      </c>
      <c r="CI284" s="0" t="n">
        <f aca="false">BZ284*'Dist Horaria'!$P$6</f>
        <v>945.996862046392</v>
      </c>
      <c r="CJ284" s="0" t="n">
        <f aca="false">BZ284*'Dist Horaria'!$Q$6</f>
        <v>945.996862046392</v>
      </c>
      <c r="CK284" s="0" t="n">
        <f aca="false">BZ284*'Dist Horaria'!$R$6</f>
        <v>945.996862046392</v>
      </c>
      <c r="CL284" s="0" t="n">
        <f aca="false">BZ284*'Dist Horaria'!$S$6</f>
        <v>945.996862046392</v>
      </c>
      <c r="CM284" s="0" t="n">
        <f aca="false">BZ284*'Dist Horaria'!$T$6</f>
        <v>945.996862046392</v>
      </c>
      <c r="CN284" s="0" t="n">
        <f aca="false">BZ284*'Dist Horaria'!$U$6</f>
        <v>945.996862046392</v>
      </c>
      <c r="CO284" s="0" t="n">
        <f aca="false">BZ284*'Dist Horaria'!$V$6</f>
        <v>945.996862046392</v>
      </c>
      <c r="CP284" s="0" t="n">
        <f aca="false">BZ284*'Dist Horaria'!$W$6</f>
        <v>945.996862046392</v>
      </c>
      <c r="CQ284" s="0" t="n">
        <f aca="false">BZ284*'Dist Horaria'!$X$6</f>
        <v>1441.51902788022</v>
      </c>
      <c r="CR284" s="0" t="n">
        <f aca="false">BZ284*'Dist Horaria'!$Y$6</f>
        <v>1441.51902788022</v>
      </c>
      <c r="CS284" s="0" t="n">
        <f aca="false">BZ284*'Dist Horaria'!$Z$6</f>
        <v>1441.51902788022</v>
      </c>
      <c r="CT284" s="0" t="n">
        <f aca="false">BZ284*'Dist Horaria'!$AA$6</f>
        <v>540.569635455081</v>
      </c>
      <c r="CU284" s="0" t="n">
        <f aca="false">BZ284*'Dist Horaria'!$AB$6</f>
        <v>540.569635455081</v>
      </c>
      <c r="CV284" s="0" t="n">
        <f aca="false">BZ284*'Dist Horaria'!$AC$6</f>
        <v>540.569635455081</v>
      </c>
      <c r="CW284" s="0" t="n">
        <f aca="false">BZ284*'Dist Horaria'!$AD$6</f>
        <v>540.569635455081</v>
      </c>
      <c r="CX284" s="0" t="n">
        <f aca="false">BZ284*'Dist Horaria'!$AE$6</f>
        <v>540.569635455081</v>
      </c>
      <c r="CY284" s="0" t="n">
        <f aca="false">AS284*1000000</f>
        <v>22618.0582614917</v>
      </c>
      <c r="CZ284" s="0" t="n">
        <f aca="false">CY284*'Dist Horaria'!$H$6</f>
        <v>565.451456537293</v>
      </c>
      <c r="DA284" s="0" t="n">
        <f aca="false">CY284*'Dist Horaria'!$I$6</f>
        <v>565.451456537293</v>
      </c>
      <c r="DB284" s="0" t="n">
        <f aca="false">CY284*'Dist Horaria'!$J$6</f>
        <v>565.451456537293</v>
      </c>
      <c r="DC284" s="0" t="n">
        <f aca="false">CY284*'Dist Horaria'!$K$6</f>
        <v>565.451456537293</v>
      </c>
      <c r="DD284" s="0" t="n">
        <f aca="false">CY284*'Dist Horaria'!$L$6</f>
        <v>565.451456537293</v>
      </c>
      <c r="DE284" s="0" t="n">
        <f aca="false">CY284*'Dist Horaria'!$M$6</f>
        <v>1507.87055076612</v>
      </c>
      <c r="DF284" s="0" t="n">
        <f aca="false">CY284*'Dist Horaria'!$N$6</f>
        <v>1507.87055076612</v>
      </c>
      <c r="DG284" s="0" t="n">
        <f aca="false">CY284*'Dist Horaria'!$O$6</f>
        <v>1507.87055076612</v>
      </c>
      <c r="DH284" s="0" t="n">
        <f aca="false">CY284*'Dist Horaria'!$P$6</f>
        <v>989.540048940263</v>
      </c>
      <c r="DI284" s="0" t="n">
        <f aca="false">CY284*'Dist Horaria'!$Q$6</f>
        <v>989.540048940263</v>
      </c>
      <c r="DJ284" s="0" t="n">
        <f aca="false">CY284*'Dist Horaria'!$R$6</f>
        <v>989.540048940263</v>
      </c>
      <c r="DK284" s="0" t="n">
        <f aca="false">CY284*'Dist Horaria'!$S$6</f>
        <v>989.540048940263</v>
      </c>
      <c r="DL284" s="0" t="n">
        <f aca="false">CY284*'Dist Horaria'!$T$6</f>
        <v>989.540048940263</v>
      </c>
      <c r="DM284" s="0" t="n">
        <f aca="false">CY284*'Dist Horaria'!$U$6</f>
        <v>989.540048940263</v>
      </c>
      <c r="DN284" s="0" t="n">
        <f aca="false">CY284*'Dist Horaria'!$V$6</f>
        <v>989.540048940263</v>
      </c>
      <c r="DO284" s="0" t="n">
        <f aca="false">CY284*'Dist Horaria'!$W$6</f>
        <v>989.540048940263</v>
      </c>
      <c r="DP284" s="0" t="n">
        <f aca="false">CY284*'Dist Horaria'!$X$6</f>
        <v>1507.87055076612</v>
      </c>
      <c r="DQ284" s="0" t="n">
        <f aca="false">CY284*'Dist Horaria'!$Y$6</f>
        <v>1507.87055076612</v>
      </c>
      <c r="DR284" s="0" t="n">
        <f aca="false">CY284*'Dist Horaria'!$Z$6</f>
        <v>1507.87055076612</v>
      </c>
      <c r="DS284" s="0" t="n">
        <f aca="false">CY284*'Dist Horaria'!$AA$6</f>
        <v>565.451456537293</v>
      </c>
      <c r="DT284" s="0" t="n">
        <f aca="false">CY284*'Dist Horaria'!$AB$6</f>
        <v>565.451456537293</v>
      </c>
      <c r="DU284" s="0" t="n">
        <f aca="false">CY284*'Dist Horaria'!$AC$6</f>
        <v>565.451456537293</v>
      </c>
      <c r="DV284" s="0" t="n">
        <f aca="false">CY284*'Dist Horaria'!$AD$6</f>
        <v>565.451456537293</v>
      </c>
      <c r="DW284" s="0" t="n">
        <f aca="false">CY284*'Dist Horaria'!$AE$6</f>
        <v>565.451456537293</v>
      </c>
      <c r="DX284" s="0" t="n">
        <f aca="false">AX284*1000000</f>
        <v>1311.19178327488</v>
      </c>
      <c r="DY284" s="0" t="n">
        <f aca="false">DX284*'Dist Horaria'!$H$6</f>
        <v>32.7797945818721</v>
      </c>
      <c r="DZ284" s="0" t="n">
        <f aca="false">DX284*'Dist Horaria'!$I$6</f>
        <v>32.7797945818721</v>
      </c>
      <c r="EA284" s="0" t="n">
        <f aca="false">DX284*'Dist Horaria'!$J$6</f>
        <v>32.7797945818721</v>
      </c>
      <c r="EB284" s="0" t="n">
        <f aca="false">DX284*'Dist Horaria'!$K$6</f>
        <v>32.7797945818721</v>
      </c>
      <c r="EC284" s="0" t="n">
        <f aca="false">DX284*'Dist Horaria'!$L$6</f>
        <v>32.7797945818721</v>
      </c>
      <c r="ED284" s="0" t="n">
        <f aca="false">DX284*'Dist Horaria'!$M$6</f>
        <v>87.4127855516589</v>
      </c>
      <c r="EE284" s="0" t="n">
        <f aca="false">DX284*'Dist Horaria'!$N$6</f>
        <v>87.4127855516589</v>
      </c>
      <c r="EF284" s="0" t="n">
        <f aca="false">DX284*'Dist Horaria'!$O$6</f>
        <v>87.4127855516589</v>
      </c>
      <c r="EG284" s="0" t="n">
        <f aca="false">DX284*'Dist Horaria'!$P$6</f>
        <v>57.3646405182761</v>
      </c>
      <c r="EH284" s="0" t="n">
        <f aca="false">DX284*'Dist Horaria'!$Q$6</f>
        <v>57.3646405182761</v>
      </c>
      <c r="EI284" s="0" t="n">
        <f aca="false">DX284*'Dist Horaria'!$R$6</f>
        <v>57.3646405182761</v>
      </c>
      <c r="EJ284" s="0" t="n">
        <f aca="false">DX284*'Dist Horaria'!$S$6</f>
        <v>57.3646405182761</v>
      </c>
      <c r="EK284" s="0" t="n">
        <f aca="false">DX284*'Dist Horaria'!$T$6</f>
        <v>57.3646405182761</v>
      </c>
      <c r="EL284" s="0" t="n">
        <f aca="false">DX284*'Dist Horaria'!$U$6</f>
        <v>57.3646405182761</v>
      </c>
      <c r="EM284" s="0" t="n">
        <f aca="false">DX284*'Dist Horaria'!$V$6</f>
        <v>57.3646405182761</v>
      </c>
      <c r="EN284" s="0" t="n">
        <f aca="false">DX284*'Dist Horaria'!$W$6</f>
        <v>57.3646405182761</v>
      </c>
      <c r="EO284" s="0" t="n">
        <f aca="false">DX284*'Dist Horaria'!$X$6</f>
        <v>87.4127855516589</v>
      </c>
      <c r="EP284" s="0" t="n">
        <f aca="false">DX284*'Dist Horaria'!$Y$6</f>
        <v>87.4127855516589</v>
      </c>
      <c r="EQ284" s="0" t="n">
        <f aca="false">DX284*'Dist Horaria'!$Z$6</f>
        <v>87.4127855516589</v>
      </c>
      <c r="ER284" s="0" t="n">
        <f aca="false">DX284*'Dist Horaria'!$AA$6</f>
        <v>32.7797945818721</v>
      </c>
      <c r="ES284" s="0" t="n">
        <f aca="false">DX284*'Dist Horaria'!$AB$6</f>
        <v>32.7797945818721</v>
      </c>
      <c r="ET284" s="0" t="n">
        <f aca="false">DX284*'Dist Horaria'!$AC$6</f>
        <v>32.7797945818721</v>
      </c>
      <c r="EU284" s="0" t="n">
        <f aca="false">DX284*'Dist Horaria'!$AD$6</f>
        <v>32.7797945818721</v>
      </c>
      <c r="EV284" s="0" t="n">
        <f aca="false">DX284*'Dist Horaria'!$AE$6</f>
        <v>32.7797945818721</v>
      </c>
      <c r="EW284" s="0" t="n">
        <f aca="false">BB284+CA284+CZ284+DY284</f>
        <v>1336.14809125574</v>
      </c>
      <c r="EX284" s="0" t="n">
        <f aca="false">BC284+CB284+DA284+DZ284</f>
        <v>1330.86886877408</v>
      </c>
      <c r="EY284" s="0" t="n">
        <f aca="false">BD284+CC284+DB284+EA284</f>
        <v>1325.88593159673</v>
      </c>
      <c r="EZ284" s="0" t="n">
        <f aca="false">BE284+CD284+DC284+EB284</f>
        <v>1321.64066373691</v>
      </c>
      <c r="FA284" s="0" t="n">
        <f aca="false">BF284+CE284+DD284+EC284</f>
        <v>1318.53838680531</v>
      </c>
      <c r="FB284" s="0" t="n">
        <f aca="false">BG284+CF284+DE284+ED284</f>
        <v>3214.58677948458</v>
      </c>
      <c r="FC284" s="0" t="n">
        <f aca="false">BH284+CG284+DF284+EE284</f>
        <v>3222.61058331043</v>
      </c>
      <c r="FD284" s="0" t="n">
        <f aca="false">BI284+CH284+DG284+EF284</f>
        <v>3222.61058331043</v>
      </c>
      <c r="FE284" s="0" t="n">
        <f aca="false">BJ284+CI284+DH284+EG284</f>
        <v>2238.73209513104</v>
      </c>
      <c r="FF284" s="0" t="n">
        <f aca="false">BK284+CJ284+DI284+EH284</f>
        <v>2264.73340262995</v>
      </c>
      <c r="FG284" s="0" t="n">
        <f aca="false">BL284+CK284+DJ284+EI284</f>
        <v>2283.64344444735</v>
      </c>
      <c r="FH284" s="0" t="n">
        <f aca="false">BM284+CL284+DK284+EJ284</f>
        <v>2293.09846535604</v>
      </c>
      <c r="FI284" s="0" t="n">
        <f aca="false">BN284+CM284+DL284+EK284</f>
        <v>2295.46222058322</v>
      </c>
      <c r="FJ284" s="0" t="n">
        <f aca="false">BO284+CN284+DM284+EL284</f>
        <v>2293.09846535604</v>
      </c>
      <c r="FK284" s="0" t="n">
        <f aca="false">BP284+CO284+DN284+EM284</f>
        <v>2288.37095490169</v>
      </c>
      <c r="FL284" s="0" t="n">
        <f aca="false">BQ284+CP284+DO284+EN284</f>
        <v>2281.27968922017</v>
      </c>
      <c r="FM284" s="0" t="n">
        <f aca="false">BR284+CQ284+DP284+EO284</f>
        <v>3319.59173816889</v>
      </c>
      <c r="FN284" s="0" t="n">
        <f aca="false">BS284+CR284+DQ284+EP284</f>
        <v>3313.14172113455</v>
      </c>
      <c r="FO284" s="0" t="n">
        <f aca="false">BT284+CS284+DR284+EQ284</f>
        <v>3278.03364709919</v>
      </c>
      <c r="FP284" s="0" t="n">
        <f aca="false">BU284+CT284+DS284+ER284</f>
        <v>1368.19805871131</v>
      </c>
      <c r="FQ284" s="0" t="n">
        <f aca="false">BV284+CU284+DT284+ES284</f>
        <v>1342.9796991491</v>
      </c>
      <c r="FR284" s="0" t="n">
        <f aca="false">BW284+CV284+DU284+ET284</f>
        <v>1360.09507202434</v>
      </c>
      <c r="FS284" s="0" t="n">
        <f aca="false">BX284+CW284+DV284+EU284</f>
        <v>1354.25521250328</v>
      </c>
      <c r="FT284" s="0" t="n">
        <f aca="false">BY284+CX284+DW284+EV284</f>
        <v>1348.07698201489</v>
      </c>
      <c r="FU284" s="0" t="n">
        <f aca="false">AM284*'Dist Horaria'!$H$10</f>
        <v>0.712291218645319</v>
      </c>
      <c r="FV284" s="0" t="n">
        <f aca="false">AM284*'Dist Horaria'!$I$10</f>
        <v>0.666625970042558</v>
      </c>
      <c r="FW284" s="0" t="n">
        <f aca="false">AM284*'Dist Horaria'!$J$10</f>
        <v>0.663740085367399</v>
      </c>
      <c r="FX284" s="0" t="n">
        <f aca="false">AM284*'Dist Horaria'!$K$10</f>
        <v>0.644651148605044</v>
      </c>
      <c r="FY284" s="0" t="n">
        <f aca="false">AM284*'Dist Horaria'!$L$10</f>
        <v>0.644909127717025</v>
      </c>
      <c r="FZ284" s="0" t="n">
        <f aca="false">AM284*'Dist Horaria'!$M$10</f>
        <v>0.690079306369944</v>
      </c>
      <c r="GA284" s="0" t="n">
        <f aca="false">AM284*'Dist Horaria'!$N$10</f>
        <v>0.652843547567672</v>
      </c>
      <c r="GB284" s="0" t="n">
        <f aca="false">AM284*'Dist Horaria'!$O$10</f>
        <v>0.641700724518825</v>
      </c>
      <c r="GC284" s="0" t="n">
        <f aca="false">AM284*'Dist Horaria'!$P$10</f>
        <v>0.651658450442879</v>
      </c>
      <c r="GD284" s="0" t="n">
        <f aca="false">AM284*'Dist Horaria'!$Q$10</f>
        <v>0.589728913188626</v>
      </c>
      <c r="GE284" s="0" t="n">
        <f aca="false">AM284*'Dist Horaria'!$R$10</f>
        <v>0.719557838587065</v>
      </c>
      <c r="GF284" s="0" t="n">
        <f aca="false">AM284*'Dist Horaria'!$S$10</f>
        <v>0.614530346591834</v>
      </c>
      <c r="GG284" s="0" t="n">
        <f aca="false">AR284*'Dist Horaria'!$H$10</f>
        <v>0.745077193843211</v>
      </c>
      <c r="GH284" s="0" t="n">
        <f aca="false">AR284*'Dist Horaria'!$I$10</f>
        <v>0.697310024468573</v>
      </c>
      <c r="GI284" s="0" t="n">
        <f aca="false">AR284*'Dist Horaria'!$J$10</f>
        <v>0.694291305720906</v>
      </c>
      <c r="GJ284" s="0" t="n">
        <f aca="false">AR284*'Dist Horaria'!$K$10</f>
        <v>0.674323726360045</v>
      </c>
      <c r="GK284" s="0" t="n">
        <f aca="false">AR284*'Dist Horaria'!$L$10</f>
        <v>0.674593579964572</v>
      </c>
      <c r="GL284" s="0" t="n">
        <f aca="false">AR284*'Dist Horaria'!$M$10</f>
        <v>0.721842891868376</v>
      </c>
      <c r="GM284" s="0" t="n">
        <f aca="false">AR284*'Dist Horaria'!$N$10</f>
        <v>0.682893212365399</v>
      </c>
      <c r="GN284" s="0" t="n">
        <f aca="false">AR284*'Dist Horaria'!$O$10</f>
        <v>0.671237497523771</v>
      </c>
      <c r="GO284" s="0" t="n">
        <f aca="false">AR284*'Dist Horaria'!$P$10</f>
        <v>0.681653566533668</v>
      </c>
      <c r="GP284" s="0" t="n">
        <f aca="false">AR284*'Dist Horaria'!$Q$10</f>
        <v>0.616873481330367</v>
      </c>
      <c r="GQ284" s="0" t="n">
        <f aca="false">AR284*'Dist Horaria'!$R$10</f>
        <v>0.752678288245607</v>
      </c>
      <c r="GR284" s="0" t="n">
        <f aca="false">AR284*'Dist Horaria'!$S$10</f>
        <v>0.642816497219986</v>
      </c>
      <c r="GS284" s="0" t="n">
        <f aca="false">AW284*'Dist Horaria'!$H$10</f>
        <v>0.043192880802505</v>
      </c>
      <c r="GT284" s="0" t="n">
        <f aca="false">AW284*'Dist Horaria'!$I$10</f>
        <v>0.04042376953441</v>
      </c>
      <c r="GU284" s="0" t="n">
        <f aca="false">AW284*'Dist Horaria'!$J$10</f>
        <v>0.0402487713461395</v>
      </c>
      <c r="GV284" s="0" t="n">
        <f aca="false">AW284*'Dist Horaria'!$K$10</f>
        <v>0.0390912305136258</v>
      </c>
      <c r="GW284" s="0" t="n">
        <f aca="false">AW284*'Dist Horaria'!$L$10</f>
        <v>0.0391068742008447</v>
      </c>
      <c r="GX284" s="0" t="n">
        <f aca="false">AW284*'Dist Horaria'!$M$10</f>
        <v>0.0418459647459928</v>
      </c>
      <c r="GY284" s="0" t="n">
        <f aca="false">AW284*'Dist Horaria'!$N$10</f>
        <v>0.0395880123110376</v>
      </c>
      <c r="GZ284" s="0" t="n">
        <f aca="false">AW284*'Dist Horaria'!$O$10</f>
        <v>0.0389123186970302</v>
      </c>
      <c r="HA284" s="0" t="n">
        <f aca="false">AW284*'Dist Horaria'!$P$10</f>
        <v>0.0395161487845605</v>
      </c>
      <c r="HB284" s="0" t="n">
        <f aca="false">AW284*'Dist Horaria'!$Q$10</f>
        <v>0.0357607815263981</v>
      </c>
      <c r="HC284" s="0" t="n">
        <f aca="false">AW284*'Dist Horaria'!$R$10</f>
        <v>0.0436335239562671</v>
      </c>
      <c r="HD284" s="0" t="n">
        <f aca="false">AW284*'Dist Horaria'!$S$10</f>
        <v>0.0372647244765209</v>
      </c>
    </row>
    <row r="285" customFormat="false" ht="26.85" hidden="false" customHeight="false" outlineLevel="0" collapsed="false">
      <c r="A285" s="0" t="n">
        <v>4.618226</v>
      </c>
      <c r="B285" s="0" t="n">
        <v>-74.145925</v>
      </c>
      <c r="C285" s="0" t="n">
        <v>24</v>
      </c>
      <c r="D285" s="0" t="n">
        <v>26</v>
      </c>
      <c r="E285" s="0" t="n">
        <v>1833</v>
      </c>
      <c r="G285" s="0" t="s">
        <v>544</v>
      </c>
      <c r="I285" s="0" t="s">
        <v>1424</v>
      </c>
      <c r="J285" s="25" t="s">
        <v>1425</v>
      </c>
      <c r="K285" s="0" t="s">
        <v>1426</v>
      </c>
      <c r="L285" s="0" t="s">
        <v>1427</v>
      </c>
      <c r="S285" s="0" t="n">
        <v>365</v>
      </c>
      <c r="V285" s="0" t="n">
        <v>131696.647270795</v>
      </c>
      <c r="W285" s="0" t="n">
        <f aca="false">V285*12</f>
        <v>1580359.76724954</v>
      </c>
      <c r="X285" s="0" t="n">
        <v>1</v>
      </c>
      <c r="Z285" s="0" t="n">
        <v>28000</v>
      </c>
      <c r="AB285" s="0" t="n">
        <v>0.005</v>
      </c>
      <c r="AC285" s="0" t="n">
        <v>0</v>
      </c>
      <c r="AD285" s="0" t="n">
        <v>4557.39763786837</v>
      </c>
      <c r="AE285" s="0" t="n">
        <f aca="false">AD285/2204.59</f>
        <v>2.06723138446077</v>
      </c>
      <c r="AF285" s="0" t="n">
        <f aca="false">AE285/S285</f>
        <v>0.00566364762865964</v>
      </c>
      <c r="AG285" s="0" t="n">
        <f aca="false">AE285*EXP(AB285*AC285)</f>
        <v>2.06723138446077</v>
      </c>
      <c r="AH285" s="0" t="n">
        <f aca="false">AG285/S285</f>
        <v>0.00566364762865964</v>
      </c>
      <c r="AI285" s="0" t="s">
        <v>90</v>
      </c>
      <c r="AJ285" s="0" t="n">
        <f aca="false">IF(AI285="A",'FE DISTRIBUCIÓN'!$C$2,'FE DISTRIBUCIÓN'!$C$3)</f>
        <v>4.994E-006</v>
      </c>
      <c r="AK285" s="0" t="n">
        <f aca="false">W285*AJ285</f>
        <v>7.89231667764419</v>
      </c>
      <c r="AL285" s="0" t="n">
        <f aca="false">AK285/365</f>
        <v>0.0216227854182033</v>
      </c>
      <c r="AM285" s="0" t="n">
        <f aca="false">AK285*EXP(AB285*AC285)</f>
        <v>7.89231667764419</v>
      </c>
      <c r="AN285" s="0" t="n">
        <f aca="false">AM285/365</f>
        <v>0.0216227854182033</v>
      </c>
      <c r="AO285" s="0" t="n">
        <v>5.223868284E-006</v>
      </c>
      <c r="AP285" s="0" t="n">
        <f aca="false">AO285*W285</f>
        <v>8.25559126544448</v>
      </c>
      <c r="AQ285" s="0" t="n">
        <f aca="false">AP285/365</f>
        <v>0.0226180582614917</v>
      </c>
      <c r="AR285" s="0" t="n">
        <f aca="false">AP285*EXP(AB285*AC285)</f>
        <v>8.25559126544448</v>
      </c>
      <c r="AS285" s="0" t="n">
        <f aca="false">AR285/365</f>
        <v>0.0226180582614917</v>
      </c>
      <c r="AT285" s="0" t="n">
        <v>3.02832944E-007</v>
      </c>
      <c r="AU285" s="0" t="n">
        <f aca="false">AT285*W285</f>
        <v>0.478585000895332</v>
      </c>
      <c r="AV285" s="0" t="n">
        <f aca="false">AU285/365</f>
        <v>0.00131119178327488</v>
      </c>
      <c r="AW285" s="0" t="n">
        <f aca="false">AU285*EXP(AB285*AC285)</f>
        <v>0.478585000895332</v>
      </c>
      <c r="AX285" s="0" t="n">
        <f aca="false">AW285/365</f>
        <v>0.00131119178327488</v>
      </c>
      <c r="AY285" s="0" t="n">
        <f aca="false">AW285+AR285+AM285+AG285</f>
        <v>18.6937243284448</v>
      </c>
      <c r="AZ285" s="0" t="n">
        <f aca="false">AH285+AN285+AS285+AX285</f>
        <v>0.0512156830916295</v>
      </c>
      <c r="BA285" s="0" t="n">
        <f aca="false">AH285*1000000</f>
        <v>5663.64762865964</v>
      </c>
      <c r="BB285" s="0" t="n">
        <f aca="false">BA285*'Dist Horaria'!$H$3</f>
        <v>197.347204681493</v>
      </c>
      <c r="BC285" s="0" t="n">
        <f aca="false">BA285*'Dist Horaria'!$I$3</f>
        <v>192.067982199832</v>
      </c>
      <c r="BD285" s="0" t="n">
        <f aca="false">BA285*'Dist Horaria'!$J$3</f>
        <v>187.085045022486</v>
      </c>
      <c r="BE285" s="0" t="n">
        <f aca="false">BA285*'Dist Horaria'!$K$3</f>
        <v>182.839777162661</v>
      </c>
      <c r="BF285" s="0" t="n">
        <f aca="false">BA285*'Dist Horaria'!$L$3</f>
        <v>179.737500231063</v>
      </c>
      <c r="BG285" s="0" t="n">
        <f aca="false">BA285*'Dist Horaria'!$M$3</f>
        <v>177.784415286585</v>
      </c>
      <c r="BH285" s="0" t="n">
        <f aca="false">BA285*'Dist Horaria'!$N$3</f>
        <v>185.808219112438</v>
      </c>
      <c r="BI285" s="0" t="n">
        <f aca="false">BA285*'Dist Horaria'!$O$3</f>
        <v>185.808219112438</v>
      </c>
      <c r="BJ285" s="0" t="n">
        <f aca="false">BA285*'Dist Horaria'!$P$3</f>
        <v>245.830543626106</v>
      </c>
      <c r="BK285" s="0" t="n">
        <f aca="false">BA285*'Dist Horaria'!$Q$3</f>
        <v>271.831851125021</v>
      </c>
      <c r="BL285" s="0" t="n">
        <f aca="false">BA285*'Dist Horaria'!$R$3</f>
        <v>290.741892942414</v>
      </c>
      <c r="BM285" s="0" t="n">
        <f aca="false">BA285*'Dist Horaria'!$S$3</f>
        <v>300.19691385111</v>
      </c>
      <c r="BN285" s="0" t="n">
        <f aca="false">BA285*'Dist Horaria'!$T$3</f>
        <v>302.560669078284</v>
      </c>
      <c r="BO285" s="0" t="n">
        <f aca="false">BA285*'Dist Horaria'!$U$3</f>
        <v>300.19691385111</v>
      </c>
      <c r="BP285" s="0" t="n">
        <f aca="false">BA285*'Dist Horaria'!$V$3</f>
        <v>295.469403396762</v>
      </c>
      <c r="BQ285" s="0" t="n">
        <f aca="false">BA285*'Dist Horaria'!$W$3</f>
        <v>288.37813771524</v>
      </c>
      <c r="BR285" s="0" t="n">
        <f aca="false">BA285*'Dist Horaria'!$X$3</f>
        <v>282.789373970895</v>
      </c>
      <c r="BS285" s="0" t="n">
        <f aca="false">BA285*'Dist Horaria'!$Y$3</f>
        <v>276.339356936553</v>
      </c>
      <c r="BT285" s="0" t="n">
        <f aca="false">BA285*'Dist Horaria'!$Z$3</f>
        <v>241.231282901194</v>
      </c>
      <c r="BU285" s="0" t="n">
        <f aca="false">BA285*'Dist Horaria'!$AA$3</f>
        <v>229.397172137061</v>
      </c>
      <c r="BV285" s="0" t="n">
        <f aca="false">BA285*'Dist Horaria'!$AB$3</f>
        <v>204.178812574854</v>
      </c>
      <c r="BW285" s="0" t="n">
        <f aca="false">BA285*'Dist Horaria'!$AC$3</f>
        <v>221.294185450091</v>
      </c>
      <c r="BX285" s="0" t="n">
        <f aca="false">BA285*'Dist Horaria'!$AD$3</f>
        <v>215.45432592903</v>
      </c>
      <c r="BY285" s="0" t="n">
        <f aca="false">BA285*'Dist Horaria'!$AE$3</f>
        <v>209.276095440648</v>
      </c>
      <c r="BZ285" s="0" t="n">
        <f aca="false">AN285*1000000</f>
        <v>21622.7854182033</v>
      </c>
      <c r="CA285" s="0" t="n">
        <f aca="false">BZ285*'Dist Horaria'!$H$6</f>
        <v>540.569635455081</v>
      </c>
      <c r="CB285" s="0" t="n">
        <f aca="false">BZ285*'Dist Horaria'!$I$6</f>
        <v>540.569635455081</v>
      </c>
      <c r="CC285" s="0" t="n">
        <f aca="false">BZ285*'Dist Horaria'!$J$6</f>
        <v>540.569635455081</v>
      </c>
      <c r="CD285" s="0" t="n">
        <f aca="false">BZ285*'Dist Horaria'!$K$6</f>
        <v>540.569635455081</v>
      </c>
      <c r="CE285" s="0" t="n">
        <f aca="false">BZ285*'Dist Horaria'!$L$6</f>
        <v>540.569635455081</v>
      </c>
      <c r="CF285" s="0" t="n">
        <f aca="false">BZ285*'Dist Horaria'!$M$6</f>
        <v>1441.51902788022</v>
      </c>
      <c r="CG285" s="0" t="n">
        <f aca="false">BZ285*'Dist Horaria'!$N$6</f>
        <v>1441.51902788022</v>
      </c>
      <c r="CH285" s="0" t="n">
        <f aca="false">BZ285*'Dist Horaria'!$O$6</f>
        <v>1441.51902788022</v>
      </c>
      <c r="CI285" s="0" t="n">
        <f aca="false">BZ285*'Dist Horaria'!$P$6</f>
        <v>945.996862046392</v>
      </c>
      <c r="CJ285" s="0" t="n">
        <f aca="false">BZ285*'Dist Horaria'!$Q$6</f>
        <v>945.996862046392</v>
      </c>
      <c r="CK285" s="0" t="n">
        <f aca="false">BZ285*'Dist Horaria'!$R$6</f>
        <v>945.996862046392</v>
      </c>
      <c r="CL285" s="0" t="n">
        <f aca="false">BZ285*'Dist Horaria'!$S$6</f>
        <v>945.996862046392</v>
      </c>
      <c r="CM285" s="0" t="n">
        <f aca="false">BZ285*'Dist Horaria'!$T$6</f>
        <v>945.996862046392</v>
      </c>
      <c r="CN285" s="0" t="n">
        <f aca="false">BZ285*'Dist Horaria'!$U$6</f>
        <v>945.996862046392</v>
      </c>
      <c r="CO285" s="0" t="n">
        <f aca="false">BZ285*'Dist Horaria'!$V$6</f>
        <v>945.996862046392</v>
      </c>
      <c r="CP285" s="0" t="n">
        <f aca="false">BZ285*'Dist Horaria'!$W$6</f>
        <v>945.996862046392</v>
      </c>
      <c r="CQ285" s="0" t="n">
        <f aca="false">BZ285*'Dist Horaria'!$X$6</f>
        <v>1441.51902788022</v>
      </c>
      <c r="CR285" s="0" t="n">
        <f aca="false">BZ285*'Dist Horaria'!$Y$6</f>
        <v>1441.51902788022</v>
      </c>
      <c r="CS285" s="0" t="n">
        <f aca="false">BZ285*'Dist Horaria'!$Z$6</f>
        <v>1441.51902788022</v>
      </c>
      <c r="CT285" s="0" t="n">
        <f aca="false">BZ285*'Dist Horaria'!$AA$6</f>
        <v>540.569635455081</v>
      </c>
      <c r="CU285" s="0" t="n">
        <f aca="false">BZ285*'Dist Horaria'!$AB$6</f>
        <v>540.569635455081</v>
      </c>
      <c r="CV285" s="0" t="n">
        <f aca="false">BZ285*'Dist Horaria'!$AC$6</f>
        <v>540.569635455081</v>
      </c>
      <c r="CW285" s="0" t="n">
        <f aca="false">BZ285*'Dist Horaria'!$AD$6</f>
        <v>540.569635455081</v>
      </c>
      <c r="CX285" s="0" t="n">
        <f aca="false">BZ285*'Dist Horaria'!$AE$6</f>
        <v>540.569635455081</v>
      </c>
      <c r="CY285" s="0" t="n">
        <f aca="false">AS285*1000000</f>
        <v>22618.0582614917</v>
      </c>
      <c r="CZ285" s="0" t="n">
        <f aca="false">CY285*'Dist Horaria'!$H$6</f>
        <v>565.451456537293</v>
      </c>
      <c r="DA285" s="0" t="n">
        <f aca="false">CY285*'Dist Horaria'!$I$6</f>
        <v>565.451456537293</v>
      </c>
      <c r="DB285" s="0" t="n">
        <f aca="false">CY285*'Dist Horaria'!$J$6</f>
        <v>565.451456537293</v>
      </c>
      <c r="DC285" s="0" t="n">
        <f aca="false">CY285*'Dist Horaria'!$K$6</f>
        <v>565.451456537293</v>
      </c>
      <c r="DD285" s="0" t="n">
        <f aca="false">CY285*'Dist Horaria'!$L$6</f>
        <v>565.451456537293</v>
      </c>
      <c r="DE285" s="0" t="n">
        <f aca="false">CY285*'Dist Horaria'!$M$6</f>
        <v>1507.87055076612</v>
      </c>
      <c r="DF285" s="0" t="n">
        <f aca="false">CY285*'Dist Horaria'!$N$6</f>
        <v>1507.87055076612</v>
      </c>
      <c r="DG285" s="0" t="n">
        <f aca="false">CY285*'Dist Horaria'!$O$6</f>
        <v>1507.87055076612</v>
      </c>
      <c r="DH285" s="0" t="n">
        <f aca="false">CY285*'Dist Horaria'!$P$6</f>
        <v>989.540048940263</v>
      </c>
      <c r="DI285" s="0" t="n">
        <f aca="false">CY285*'Dist Horaria'!$Q$6</f>
        <v>989.540048940263</v>
      </c>
      <c r="DJ285" s="0" t="n">
        <f aca="false">CY285*'Dist Horaria'!$R$6</f>
        <v>989.540048940263</v>
      </c>
      <c r="DK285" s="0" t="n">
        <f aca="false">CY285*'Dist Horaria'!$S$6</f>
        <v>989.540048940263</v>
      </c>
      <c r="DL285" s="0" t="n">
        <f aca="false">CY285*'Dist Horaria'!$T$6</f>
        <v>989.540048940263</v>
      </c>
      <c r="DM285" s="0" t="n">
        <f aca="false">CY285*'Dist Horaria'!$U$6</f>
        <v>989.540048940263</v>
      </c>
      <c r="DN285" s="0" t="n">
        <f aca="false">CY285*'Dist Horaria'!$V$6</f>
        <v>989.540048940263</v>
      </c>
      <c r="DO285" s="0" t="n">
        <f aca="false">CY285*'Dist Horaria'!$W$6</f>
        <v>989.540048940263</v>
      </c>
      <c r="DP285" s="0" t="n">
        <f aca="false">CY285*'Dist Horaria'!$X$6</f>
        <v>1507.87055076612</v>
      </c>
      <c r="DQ285" s="0" t="n">
        <f aca="false">CY285*'Dist Horaria'!$Y$6</f>
        <v>1507.87055076612</v>
      </c>
      <c r="DR285" s="0" t="n">
        <f aca="false">CY285*'Dist Horaria'!$Z$6</f>
        <v>1507.87055076612</v>
      </c>
      <c r="DS285" s="0" t="n">
        <f aca="false">CY285*'Dist Horaria'!$AA$6</f>
        <v>565.451456537293</v>
      </c>
      <c r="DT285" s="0" t="n">
        <f aca="false">CY285*'Dist Horaria'!$AB$6</f>
        <v>565.451456537293</v>
      </c>
      <c r="DU285" s="0" t="n">
        <f aca="false">CY285*'Dist Horaria'!$AC$6</f>
        <v>565.451456537293</v>
      </c>
      <c r="DV285" s="0" t="n">
        <f aca="false">CY285*'Dist Horaria'!$AD$6</f>
        <v>565.451456537293</v>
      </c>
      <c r="DW285" s="0" t="n">
        <f aca="false">CY285*'Dist Horaria'!$AE$6</f>
        <v>565.451456537293</v>
      </c>
      <c r="DX285" s="0" t="n">
        <f aca="false">AX285*1000000</f>
        <v>1311.19178327488</v>
      </c>
      <c r="DY285" s="0" t="n">
        <f aca="false">DX285*'Dist Horaria'!$H$6</f>
        <v>32.7797945818721</v>
      </c>
      <c r="DZ285" s="0" t="n">
        <f aca="false">DX285*'Dist Horaria'!$I$6</f>
        <v>32.7797945818721</v>
      </c>
      <c r="EA285" s="0" t="n">
        <f aca="false">DX285*'Dist Horaria'!$J$6</f>
        <v>32.7797945818721</v>
      </c>
      <c r="EB285" s="0" t="n">
        <f aca="false">DX285*'Dist Horaria'!$K$6</f>
        <v>32.7797945818721</v>
      </c>
      <c r="EC285" s="0" t="n">
        <f aca="false">DX285*'Dist Horaria'!$L$6</f>
        <v>32.7797945818721</v>
      </c>
      <c r="ED285" s="0" t="n">
        <f aca="false">DX285*'Dist Horaria'!$M$6</f>
        <v>87.4127855516589</v>
      </c>
      <c r="EE285" s="0" t="n">
        <f aca="false">DX285*'Dist Horaria'!$N$6</f>
        <v>87.4127855516589</v>
      </c>
      <c r="EF285" s="0" t="n">
        <f aca="false">DX285*'Dist Horaria'!$O$6</f>
        <v>87.4127855516589</v>
      </c>
      <c r="EG285" s="0" t="n">
        <f aca="false">DX285*'Dist Horaria'!$P$6</f>
        <v>57.3646405182761</v>
      </c>
      <c r="EH285" s="0" t="n">
        <f aca="false">DX285*'Dist Horaria'!$Q$6</f>
        <v>57.3646405182761</v>
      </c>
      <c r="EI285" s="0" t="n">
        <f aca="false">DX285*'Dist Horaria'!$R$6</f>
        <v>57.3646405182761</v>
      </c>
      <c r="EJ285" s="0" t="n">
        <f aca="false">DX285*'Dist Horaria'!$S$6</f>
        <v>57.3646405182761</v>
      </c>
      <c r="EK285" s="0" t="n">
        <f aca="false">DX285*'Dist Horaria'!$T$6</f>
        <v>57.3646405182761</v>
      </c>
      <c r="EL285" s="0" t="n">
        <f aca="false">DX285*'Dist Horaria'!$U$6</f>
        <v>57.3646405182761</v>
      </c>
      <c r="EM285" s="0" t="n">
        <f aca="false">DX285*'Dist Horaria'!$V$6</f>
        <v>57.3646405182761</v>
      </c>
      <c r="EN285" s="0" t="n">
        <f aca="false">DX285*'Dist Horaria'!$W$6</f>
        <v>57.3646405182761</v>
      </c>
      <c r="EO285" s="0" t="n">
        <f aca="false">DX285*'Dist Horaria'!$X$6</f>
        <v>87.4127855516589</v>
      </c>
      <c r="EP285" s="0" t="n">
        <f aca="false">DX285*'Dist Horaria'!$Y$6</f>
        <v>87.4127855516589</v>
      </c>
      <c r="EQ285" s="0" t="n">
        <f aca="false">DX285*'Dist Horaria'!$Z$6</f>
        <v>87.4127855516589</v>
      </c>
      <c r="ER285" s="0" t="n">
        <f aca="false">DX285*'Dist Horaria'!$AA$6</f>
        <v>32.7797945818721</v>
      </c>
      <c r="ES285" s="0" t="n">
        <f aca="false">DX285*'Dist Horaria'!$AB$6</f>
        <v>32.7797945818721</v>
      </c>
      <c r="ET285" s="0" t="n">
        <f aca="false">DX285*'Dist Horaria'!$AC$6</f>
        <v>32.7797945818721</v>
      </c>
      <c r="EU285" s="0" t="n">
        <f aca="false">DX285*'Dist Horaria'!$AD$6</f>
        <v>32.7797945818721</v>
      </c>
      <c r="EV285" s="0" t="n">
        <f aca="false">DX285*'Dist Horaria'!$AE$6</f>
        <v>32.7797945818721</v>
      </c>
      <c r="EW285" s="0" t="n">
        <f aca="false">BB285+CA285+CZ285+DY285</f>
        <v>1336.14809125574</v>
      </c>
      <c r="EX285" s="0" t="n">
        <f aca="false">BC285+CB285+DA285+DZ285</f>
        <v>1330.86886877408</v>
      </c>
      <c r="EY285" s="0" t="n">
        <f aca="false">BD285+CC285+DB285+EA285</f>
        <v>1325.88593159673</v>
      </c>
      <c r="EZ285" s="0" t="n">
        <f aca="false">BE285+CD285+DC285+EB285</f>
        <v>1321.64066373691</v>
      </c>
      <c r="FA285" s="0" t="n">
        <f aca="false">BF285+CE285+DD285+EC285</f>
        <v>1318.53838680531</v>
      </c>
      <c r="FB285" s="0" t="n">
        <f aca="false">BG285+CF285+DE285+ED285</f>
        <v>3214.58677948458</v>
      </c>
      <c r="FC285" s="0" t="n">
        <f aca="false">BH285+CG285+DF285+EE285</f>
        <v>3222.61058331043</v>
      </c>
      <c r="FD285" s="0" t="n">
        <f aca="false">BI285+CH285+DG285+EF285</f>
        <v>3222.61058331043</v>
      </c>
      <c r="FE285" s="0" t="n">
        <f aca="false">BJ285+CI285+DH285+EG285</f>
        <v>2238.73209513104</v>
      </c>
      <c r="FF285" s="0" t="n">
        <f aca="false">BK285+CJ285+DI285+EH285</f>
        <v>2264.73340262995</v>
      </c>
      <c r="FG285" s="0" t="n">
        <f aca="false">BL285+CK285+DJ285+EI285</f>
        <v>2283.64344444735</v>
      </c>
      <c r="FH285" s="0" t="n">
        <f aca="false">BM285+CL285+DK285+EJ285</f>
        <v>2293.09846535604</v>
      </c>
      <c r="FI285" s="0" t="n">
        <f aca="false">BN285+CM285+DL285+EK285</f>
        <v>2295.46222058322</v>
      </c>
      <c r="FJ285" s="0" t="n">
        <f aca="false">BO285+CN285+DM285+EL285</f>
        <v>2293.09846535604</v>
      </c>
      <c r="FK285" s="0" t="n">
        <f aca="false">BP285+CO285+DN285+EM285</f>
        <v>2288.37095490169</v>
      </c>
      <c r="FL285" s="0" t="n">
        <f aca="false">BQ285+CP285+DO285+EN285</f>
        <v>2281.27968922017</v>
      </c>
      <c r="FM285" s="0" t="n">
        <f aca="false">BR285+CQ285+DP285+EO285</f>
        <v>3319.59173816889</v>
      </c>
      <c r="FN285" s="0" t="n">
        <f aca="false">BS285+CR285+DQ285+EP285</f>
        <v>3313.14172113455</v>
      </c>
      <c r="FO285" s="0" t="n">
        <f aca="false">BT285+CS285+DR285+EQ285</f>
        <v>3278.03364709919</v>
      </c>
      <c r="FP285" s="0" t="n">
        <f aca="false">BU285+CT285+DS285+ER285</f>
        <v>1368.19805871131</v>
      </c>
      <c r="FQ285" s="0" t="n">
        <f aca="false">BV285+CU285+DT285+ES285</f>
        <v>1342.9796991491</v>
      </c>
      <c r="FR285" s="0" t="n">
        <f aca="false">BW285+CV285+DU285+ET285</f>
        <v>1360.09507202434</v>
      </c>
      <c r="FS285" s="0" t="n">
        <f aca="false">BX285+CW285+DV285+EU285</f>
        <v>1354.25521250328</v>
      </c>
      <c r="FT285" s="0" t="n">
        <f aca="false">BY285+CX285+DW285+EV285</f>
        <v>1348.07698201489</v>
      </c>
      <c r="FU285" s="0" t="n">
        <f aca="false">AM285*'Dist Horaria'!$H$10</f>
        <v>0.712291218645319</v>
      </c>
      <c r="FV285" s="0" t="n">
        <f aca="false">AM285*'Dist Horaria'!$I$10</f>
        <v>0.666625970042558</v>
      </c>
      <c r="FW285" s="0" t="n">
        <f aca="false">AM285*'Dist Horaria'!$J$10</f>
        <v>0.663740085367399</v>
      </c>
      <c r="FX285" s="0" t="n">
        <f aca="false">AM285*'Dist Horaria'!$K$10</f>
        <v>0.644651148605044</v>
      </c>
      <c r="FY285" s="0" t="n">
        <f aca="false">AM285*'Dist Horaria'!$L$10</f>
        <v>0.644909127717025</v>
      </c>
      <c r="FZ285" s="0" t="n">
        <f aca="false">AM285*'Dist Horaria'!$M$10</f>
        <v>0.690079306369944</v>
      </c>
      <c r="GA285" s="0" t="n">
        <f aca="false">AM285*'Dist Horaria'!$N$10</f>
        <v>0.652843547567672</v>
      </c>
      <c r="GB285" s="0" t="n">
        <f aca="false">AM285*'Dist Horaria'!$O$10</f>
        <v>0.641700724518825</v>
      </c>
      <c r="GC285" s="0" t="n">
        <f aca="false">AM285*'Dist Horaria'!$P$10</f>
        <v>0.651658450442879</v>
      </c>
      <c r="GD285" s="0" t="n">
        <f aca="false">AM285*'Dist Horaria'!$Q$10</f>
        <v>0.589728913188626</v>
      </c>
      <c r="GE285" s="0" t="n">
        <f aca="false">AM285*'Dist Horaria'!$R$10</f>
        <v>0.719557838587065</v>
      </c>
      <c r="GF285" s="0" t="n">
        <f aca="false">AM285*'Dist Horaria'!$S$10</f>
        <v>0.614530346591834</v>
      </c>
      <c r="GG285" s="0" t="n">
        <f aca="false">AR285*'Dist Horaria'!$H$10</f>
        <v>0.745077193843211</v>
      </c>
      <c r="GH285" s="0" t="n">
        <f aca="false">AR285*'Dist Horaria'!$I$10</f>
        <v>0.697310024468573</v>
      </c>
      <c r="GI285" s="0" t="n">
        <f aca="false">AR285*'Dist Horaria'!$J$10</f>
        <v>0.694291305720906</v>
      </c>
      <c r="GJ285" s="0" t="n">
        <f aca="false">AR285*'Dist Horaria'!$K$10</f>
        <v>0.674323726360045</v>
      </c>
      <c r="GK285" s="0" t="n">
        <f aca="false">AR285*'Dist Horaria'!$L$10</f>
        <v>0.674593579964572</v>
      </c>
      <c r="GL285" s="0" t="n">
        <f aca="false">AR285*'Dist Horaria'!$M$10</f>
        <v>0.721842891868376</v>
      </c>
      <c r="GM285" s="0" t="n">
        <f aca="false">AR285*'Dist Horaria'!$N$10</f>
        <v>0.682893212365399</v>
      </c>
      <c r="GN285" s="0" t="n">
        <f aca="false">AR285*'Dist Horaria'!$O$10</f>
        <v>0.671237497523771</v>
      </c>
      <c r="GO285" s="0" t="n">
        <f aca="false">AR285*'Dist Horaria'!$P$10</f>
        <v>0.681653566533668</v>
      </c>
      <c r="GP285" s="0" t="n">
        <f aca="false">AR285*'Dist Horaria'!$Q$10</f>
        <v>0.616873481330367</v>
      </c>
      <c r="GQ285" s="0" t="n">
        <f aca="false">AR285*'Dist Horaria'!$R$10</f>
        <v>0.752678288245607</v>
      </c>
      <c r="GR285" s="0" t="n">
        <f aca="false">AR285*'Dist Horaria'!$S$10</f>
        <v>0.642816497219986</v>
      </c>
      <c r="GS285" s="0" t="n">
        <f aca="false">AW285*'Dist Horaria'!$H$10</f>
        <v>0.043192880802505</v>
      </c>
      <c r="GT285" s="0" t="n">
        <f aca="false">AW285*'Dist Horaria'!$I$10</f>
        <v>0.04042376953441</v>
      </c>
      <c r="GU285" s="0" t="n">
        <f aca="false">AW285*'Dist Horaria'!$J$10</f>
        <v>0.0402487713461395</v>
      </c>
      <c r="GV285" s="0" t="n">
        <f aca="false">AW285*'Dist Horaria'!$K$10</f>
        <v>0.0390912305136258</v>
      </c>
      <c r="GW285" s="0" t="n">
        <f aca="false">AW285*'Dist Horaria'!$L$10</f>
        <v>0.0391068742008447</v>
      </c>
      <c r="GX285" s="0" t="n">
        <f aca="false">AW285*'Dist Horaria'!$M$10</f>
        <v>0.0418459647459928</v>
      </c>
      <c r="GY285" s="0" t="n">
        <f aca="false">AW285*'Dist Horaria'!$N$10</f>
        <v>0.0395880123110376</v>
      </c>
      <c r="GZ285" s="0" t="n">
        <f aca="false">AW285*'Dist Horaria'!$O$10</f>
        <v>0.0389123186970302</v>
      </c>
      <c r="HA285" s="0" t="n">
        <f aca="false">AW285*'Dist Horaria'!$P$10</f>
        <v>0.0395161487845605</v>
      </c>
      <c r="HB285" s="0" t="n">
        <f aca="false">AW285*'Dist Horaria'!$Q$10</f>
        <v>0.0357607815263981</v>
      </c>
      <c r="HC285" s="0" t="n">
        <f aca="false">AW285*'Dist Horaria'!$R$10</f>
        <v>0.0436335239562671</v>
      </c>
      <c r="HD285" s="0" t="n">
        <f aca="false">AW285*'Dist Horaria'!$S$10</f>
        <v>0.0372647244765209</v>
      </c>
    </row>
    <row r="286" customFormat="false" ht="13.8" hidden="false" customHeight="false" outlineLevel="0" collapsed="false">
      <c r="A286" s="0" t="n">
        <v>4.612507</v>
      </c>
      <c r="B286" s="0" t="n">
        <v>-74.13359</v>
      </c>
      <c r="C286" s="0" t="n">
        <v>25</v>
      </c>
      <c r="D286" s="0" t="n">
        <v>25</v>
      </c>
      <c r="E286" s="0" t="n">
        <v>1821</v>
      </c>
      <c r="G286" s="0" t="s">
        <v>544</v>
      </c>
      <c r="I286" s="0" t="s">
        <v>1428</v>
      </c>
      <c r="J286" s="0" t="s">
        <v>1429</v>
      </c>
      <c r="K286" s="0" t="s">
        <v>1430</v>
      </c>
      <c r="L286" s="0" t="s">
        <v>1431</v>
      </c>
      <c r="S286" s="0" t="n">
        <v>365</v>
      </c>
      <c r="V286" s="0" t="n">
        <v>131696.647270795</v>
      </c>
      <c r="W286" s="0" t="n">
        <f aca="false">V286*12</f>
        <v>1580359.76724954</v>
      </c>
      <c r="X286" s="0" t="n">
        <v>1</v>
      </c>
      <c r="Z286" s="0" t="n">
        <v>28000</v>
      </c>
      <c r="AB286" s="0" t="n">
        <v>0.005</v>
      </c>
      <c r="AC286" s="0" t="n">
        <v>0</v>
      </c>
      <c r="AD286" s="0" t="n">
        <v>4557.39763786837</v>
      </c>
      <c r="AE286" s="0" t="n">
        <f aca="false">AD286/2204.59</f>
        <v>2.06723138446077</v>
      </c>
      <c r="AF286" s="0" t="n">
        <f aca="false">AE286/S286</f>
        <v>0.00566364762865964</v>
      </c>
      <c r="AG286" s="0" t="n">
        <f aca="false">AE286*EXP(AB286*AC286)</f>
        <v>2.06723138446077</v>
      </c>
      <c r="AH286" s="0" t="n">
        <f aca="false">AG286/S286</f>
        <v>0.00566364762865964</v>
      </c>
      <c r="AI286" s="0" t="s">
        <v>90</v>
      </c>
      <c r="AJ286" s="0" t="n">
        <f aca="false">IF(AI286="A",'FE DISTRIBUCIÓN'!$C$2,'FE DISTRIBUCIÓN'!$C$3)</f>
        <v>4.994E-006</v>
      </c>
      <c r="AK286" s="0" t="n">
        <f aca="false">W286*AJ286</f>
        <v>7.89231667764419</v>
      </c>
      <c r="AL286" s="0" t="n">
        <f aca="false">AK286/365</f>
        <v>0.0216227854182033</v>
      </c>
      <c r="AM286" s="0" t="n">
        <f aca="false">AK286*EXP(AB286*AC286)</f>
        <v>7.89231667764419</v>
      </c>
      <c r="AN286" s="0" t="n">
        <f aca="false">AM286/365</f>
        <v>0.0216227854182033</v>
      </c>
      <c r="AO286" s="0" t="n">
        <v>5.223868284E-006</v>
      </c>
      <c r="AP286" s="0" t="n">
        <f aca="false">AO286*W286</f>
        <v>8.25559126544448</v>
      </c>
      <c r="AQ286" s="0" t="n">
        <f aca="false">AP286/365</f>
        <v>0.0226180582614917</v>
      </c>
      <c r="AR286" s="0" t="n">
        <f aca="false">AP286*EXP(AB286*AC286)</f>
        <v>8.25559126544448</v>
      </c>
      <c r="AS286" s="0" t="n">
        <f aca="false">AR286/365</f>
        <v>0.0226180582614917</v>
      </c>
      <c r="AT286" s="0" t="n">
        <v>3.02832944E-007</v>
      </c>
      <c r="AU286" s="0" t="n">
        <f aca="false">AT286*W286</f>
        <v>0.478585000895332</v>
      </c>
      <c r="AV286" s="0" t="n">
        <f aca="false">AU286/365</f>
        <v>0.00131119178327488</v>
      </c>
      <c r="AW286" s="0" t="n">
        <f aca="false">AU286*EXP(AB286*AC286)</f>
        <v>0.478585000895332</v>
      </c>
      <c r="AX286" s="0" t="n">
        <f aca="false">AW286/365</f>
        <v>0.00131119178327488</v>
      </c>
      <c r="AY286" s="0" t="n">
        <f aca="false">AW286+AR286+AM286+AG286</f>
        <v>18.6937243284448</v>
      </c>
      <c r="AZ286" s="0" t="n">
        <f aca="false">AH286+AN286+AS286+AX286</f>
        <v>0.0512156830916295</v>
      </c>
      <c r="BA286" s="0" t="n">
        <f aca="false">AH286*1000000</f>
        <v>5663.64762865964</v>
      </c>
      <c r="BB286" s="0" t="n">
        <f aca="false">BA286*'Dist Horaria'!$H$3</f>
        <v>197.347204681493</v>
      </c>
      <c r="BC286" s="0" t="n">
        <f aca="false">BA286*'Dist Horaria'!$I$3</f>
        <v>192.067982199832</v>
      </c>
      <c r="BD286" s="0" t="n">
        <f aca="false">BA286*'Dist Horaria'!$J$3</f>
        <v>187.085045022486</v>
      </c>
      <c r="BE286" s="0" t="n">
        <f aca="false">BA286*'Dist Horaria'!$K$3</f>
        <v>182.839777162661</v>
      </c>
      <c r="BF286" s="0" t="n">
        <f aca="false">BA286*'Dist Horaria'!$L$3</f>
        <v>179.737500231063</v>
      </c>
      <c r="BG286" s="0" t="n">
        <f aca="false">BA286*'Dist Horaria'!$M$3</f>
        <v>177.784415286585</v>
      </c>
      <c r="BH286" s="0" t="n">
        <f aca="false">BA286*'Dist Horaria'!$N$3</f>
        <v>185.808219112438</v>
      </c>
      <c r="BI286" s="0" t="n">
        <f aca="false">BA286*'Dist Horaria'!$O$3</f>
        <v>185.808219112438</v>
      </c>
      <c r="BJ286" s="0" t="n">
        <f aca="false">BA286*'Dist Horaria'!$P$3</f>
        <v>245.830543626106</v>
      </c>
      <c r="BK286" s="0" t="n">
        <f aca="false">BA286*'Dist Horaria'!$Q$3</f>
        <v>271.831851125021</v>
      </c>
      <c r="BL286" s="0" t="n">
        <f aca="false">BA286*'Dist Horaria'!$R$3</f>
        <v>290.741892942414</v>
      </c>
      <c r="BM286" s="0" t="n">
        <f aca="false">BA286*'Dist Horaria'!$S$3</f>
        <v>300.19691385111</v>
      </c>
      <c r="BN286" s="0" t="n">
        <f aca="false">BA286*'Dist Horaria'!$T$3</f>
        <v>302.560669078284</v>
      </c>
      <c r="BO286" s="0" t="n">
        <f aca="false">BA286*'Dist Horaria'!$U$3</f>
        <v>300.19691385111</v>
      </c>
      <c r="BP286" s="0" t="n">
        <f aca="false">BA286*'Dist Horaria'!$V$3</f>
        <v>295.469403396762</v>
      </c>
      <c r="BQ286" s="0" t="n">
        <f aca="false">BA286*'Dist Horaria'!$W$3</f>
        <v>288.37813771524</v>
      </c>
      <c r="BR286" s="0" t="n">
        <f aca="false">BA286*'Dist Horaria'!$X$3</f>
        <v>282.789373970895</v>
      </c>
      <c r="BS286" s="0" t="n">
        <f aca="false">BA286*'Dist Horaria'!$Y$3</f>
        <v>276.339356936553</v>
      </c>
      <c r="BT286" s="0" t="n">
        <f aca="false">BA286*'Dist Horaria'!$Z$3</f>
        <v>241.231282901194</v>
      </c>
      <c r="BU286" s="0" t="n">
        <f aca="false">BA286*'Dist Horaria'!$AA$3</f>
        <v>229.397172137061</v>
      </c>
      <c r="BV286" s="0" t="n">
        <f aca="false">BA286*'Dist Horaria'!$AB$3</f>
        <v>204.178812574854</v>
      </c>
      <c r="BW286" s="0" t="n">
        <f aca="false">BA286*'Dist Horaria'!$AC$3</f>
        <v>221.294185450091</v>
      </c>
      <c r="BX286" s="0" t="n">
        <f aca="false">BA286*'Dist Horaria'!$AD$3</f>
        <v>215.45432592903</v>
      </c>
      <c r="BY286" s="0" t="n">
        <f aca="false">BA286*'Dist Horaria'!$AE$3</f>
        <v>209.276095440648</v>
      </c>
      <c r="BZ286" s="0" t="n">
        <f aca="false">AN286*1000000</f>
        <v>21622.7854182033</v>
      </c>
      <c r="CA286" s="0" t="n">
        <f aca="false">BZ286*'Dist Horaria'!$H$6</f>
        <v>540.569635455081</v>
      </c>
      <c r="CB286" s="0" t="n">
        <f aca="false">BZ286*'Dist Horaria'!$I$6</f>
        <v>540.569635455081</v>
      </c>
      <c r="CC286" s="0" t="n">
        <f aca="false">BZ286*'Dist Horaria'!$J$6</f>
        <v>540.569635455081</v>
      </c>
      <c r="CD286" s="0" t="n">
        <f aca="false">BZ286*'Dist Horaria'!$K$6</f>
        <v>540.569635455081</v>
      </c>
      <c r="CE286" s="0" t="n">
        <f aca="false">BZ286*'Dist Horaria'!$L$6</f>
        <v>540.569635455081</v>
      </c>
      <c r="CF286" s="0" t="n">
        <f aca="false">BZ286*'Dist Horaria'!$M$6</f>
        <v>1441.51902788022</v>
      </c>
      <c r="CG286" s="0" t="n">
        <f aca="false">BZ286*'Dist Horaria'!$N$6</f>
        <v>1441.51902788022</v>
      </c>
      <c r="CH286" s="0" t="n">
        <f aca="false">BZ286*'Dist Horaria'!$O$6</f>
        <v>1441.51902788022</v>
      </c>
      <c r="CI286" s="0" t="n">
        <f aca="false">BZ286*'Dist Horaria'!$P$6</f>
        <v>945.996862046392</v>
      </c>
      <c r="CJ286" s="0" t="n">
        <f aca="false">BZ286*'Dist Horaria'!$Q$6</f>
        <v>945.996862046392</v>
      </c>
      <c r="CK286" s="0" t="n">
        <f aca="false">BZ286*'Dist Horaria'!$R$6</f>
        <v>945.996862046392</v>
      </c>
      <c r="CL286" s="0" t="n">
        <f aca="false">BZ286*'Dist Horaria'!$S$6</f>
        <v>945.996862046392</v>
      </c>
      <c r="CM286" s="0" t="n">
        <f aca="false">BZ286*'Dist Horaria'!$T$6</f>
        <v>945.996862046392</v>
      </c>
      <c r="CN286" s="0" t="n">
        <f aca="false">BZ286*'Dist Horaria'!$U$6</f>
        <v>945.996862046392</v>
      </c>
      <c r="CO286" s="0" t="n">
        <f aca="false">BZ286*'Dist Horaria'!$V$6</f>
        <v>945.996862046392</v>
      </c>
      <c r="CP286" s="0" t="n">
        <f aca="false">BZ286*'Dist Horaria'!$W$6</f>
        <v>945.996862046392</v>
      </c>
      <c r="CQ286" s="0" t="n">
        <f aca="false">BZ286*'Dist Horaria'!$X$6</f>
        <v>1441.51902788022</v>
      </c>
      <c r="CR286" s="0" t="n">
        <f aca="false">BZ286*'Dist Horaria'!$Y$6</f>
        <v>1441.51902788022</v>
      </c>
      <c r="CS286" s="0" t="n">
        <f aca="false">BZ286*'Dist Horaria'!$Z$6</f>
        <v>1441.51902788022</v>
      </c>
      <c r="CT286" s="0" t="n">
        <f aca="false">BZ286*'Dist Horaria'!$AA$6</f>
        <v>540.569635455081</v>
      </c>
      <c r="CU286" s="0" t="n">
        <f aca="false">BZ286*'Dist Horaria'!$AB$6</f>
        <v>540.569635455081</v>
      </c>
      <c r="CV286" s="0" t="n">
        <f aca="false">BZ286*'Dist Horaria'!$AC$6</f>
        <v>540.569635455081</v>
      </c>
      <c r="CW286" s="0" t="n">
        <f aca="false">BZ286*'Dist Horaria'!$AD$6</f>
        <v>540.569635455081</v>
      </c>
      <c r="CX286" s="0" t="n">
        <f aca="false">BZ286*'Dist Horaria'!$AE$6</f>
        <v>540.569635455081</v>
      </c>
      <c r="CY286" s="0" t="n">
        <f aca="false">AS286*1000000</f>
        <v>22618.0582614917</v>
      </c>
      <c r="CZ286" s="0" t="n">
        <f aca="false">CY286*'Dist Horaria'!$H$6</f>
        <v>565.451456537293</v>
      </c>
      <c r="DA286" s="0" t="n">
        <f aca="false">CY286*'Dist Horaria'!$I$6</f>
        <v>565.451456537293</v>
      </c>
      <c r="DB286" s="0" t="n">
        <f aca="false">CY286*'Dist Horaria'!$J$6</f>
        <v>565.451456537293</v>
      </c>
      <c r="DC286" s="0" t="n">
        <f aca="false">CY286*'Dist Horaria'!$K$6</f>
        <v>565.451456537293</v>
      </c>
      <c r="DD286" s="0" t="n">
        <f aca="false">CY286*'Dist Horaria'!$L$6</f>
        <v>565.451456537293</v>
      </c>
      <c r="DE286" s="0" t="n">
        <f aca="false">CY286*'Dist Horaria'!$M$6</f>
        <v>1507.87055076612</v>
      </c>
      <c r="DF286" s="0" t="n">
        <f aca="false">CY286*'Dist Horaria'!$N$6</f>
        <v>1507.87055076612</v>
      </c>
      <c r="DG286" s="0" t="n">
        <f aca="false">CY286*'Dist Horaria'!$O$6</f>
        <v>1507.87055076612</v>
      </c>
      <c r="DH286" s="0" t="n">
        <f aca="false">CY286*'Dist Horaria'!$P$6</f>
        <v>989.540048940263</v>
      </c>
      <c r="DI286" s="0" t="n">
        <f aca="false">CY286*'Dist Horaria'!$Q$6</f>
        <v>989.540048940263</v>
      </c>
      <c r="DJ286" s="0" t="n">
        <f aca="false">CY286*'Dist Horaria'!$R$6</f>
        <v>989.540048940263</v>
      </c>
      <c r="DK286" s="0" t="n">
        <f aca="false">CY286*'Dist Horaria'!$S$6</f>
        <v>989.540048940263</v>
      </c>
      <c r="DL286" s="0" t="n">
        <f aca="false">CY286*'Dist Horaria'!$T$6</f>
        <v>989.540048940263</v>
      </c>
      <c r="DM286" s="0" t="n">
        <f aca="false">CY286*'Dist Horaria'!$U$6</f>
        <v>989.540048940263</v>
      </c>
      <c r="DN286" s="0" t="n">
        <f aca="false">CY286*'Dist Horaria'!$V$6</f>
        <v>989.540048940263</v>
      </c>
      <c r="DO286" s="0" t="n">
        <f aca="false">CY286*'Dist Horaria'!$W$6</f>
        <v>989.540048940263</v>
      </c>
      <c r="DP286" s="0" t="n">
        <f aca="false">CY286*'Dist Horaria'!$X$6</f>
        <v>1507.87055076612</v>
      </c>
      <c r="DQ286" s="0" t="n">
        <f aca="false">CY286*'Dist Horaria'!$Y$6</f>
        <v>1507.87055076612</v>
      </c>
      <c r="DR286" s="0" t="n">
        <f aca="false">CY286*'Dist Horaria'!$Z$6</f>
        <v>1507.87055076612</v>
      </c>
      <c r="DS286" s="0" t="n">
        <f aca="false">CY286*'Dist Horaria'!$AA$6</f>
        <v>565.451456537293</v>
      </c>
      <c r="DT286" s="0" t="n">
        <f aca="false">CY286*'Dist Horaria'!$AB$6</f>
        <v>565.451456537293</v>
      </c>
      <c r="DU286" s="0" t="n">
        <f aca="false">CY286*'Dist Horaria'!$AC$6</f>
        <v>565.451456537293</v>
      </c>
      <c r="DV286" s="0" t="n">
        <f aca="false">CY286*'Dist Horaria'!$AD$6</f>
        <v>565.451456537293</v>
      </c>
      <c r="DW286" s="0" t="n">
        <f aca="false">CY286*'Dist Horaria'!$AE$6</f>
        <v>565.451456537293</v>
      </c>
      <c r="DX286" s="0" t="n">
        <f aca="false">AX286*1000000</f>
        <v>1311.19178327488</v>
      </c>
      <c r="DY286" s="0" t="n">
        <f aca="false">DX286*'Dist Horaria'!$H$6</f>
        <v>32.7797945818721</v>
      </c>
      <c r="DZ286" s="0" t="n">
        <f aca="false">DX286*'Dist Horaria'!$I$6</f>
        <v>32.7797945818721</v>
      </c>
      <c r="EA286" s="0" t="n">
        <f aca="false">DX286*'Dist Horaria'!$J$6</f>
        <v>32.7797945818721</v>
      </c>
      <c r="EB286" s="0" t="n">
        <f aca="false">DX286*'Dist Horaria'!$K$6</f>
        <v>32.7797945818721</v>
      </c>
      <c r="EC286" s="0" t="n">
        <f aca="false">DX286*'Dist Horaria'!$L$6</f>
        <v>32.7797945818721</v>
      </c>
      <c r="ED286" s="0" t="n">
        <f aca="false">DX286*'Dist Horaria'!$M$6</f>
        <v>87.4127855516589</v>
      </c>
      <c r="EE286" s="0" t="n">
        <f aca="false">DX286*'Dist Horaria'!$N$6</f>
        <v>87.4127855516589</v>
      </c>
      <c r="EF286" s="0" t="n">
        <f aca="false">DX286*'Dist Horaria'!$O$6</f>
        <v>87.4127855516589</v>
      </c>
      <c r="EG286" s="0" t="n">
        <f aca="false">DX286*'Dist Horaria'!$P$6</f>
        <v>57.3646405182761</v>
      </c>
      <c r="EH286" s="0" t="n">
        <f aca="false">DX286*'Dist Horaria'!$Q$6</f>
        <v>57.3646405182761</v>
      </c>
      <c r="EI286" s="0" t="n">
        <f aca="false">DX286*'Dist Horaria'!$R$6</f>
        <v>57.3646405182761</v>
      </c>
      <c r="EJ286" s="0" t="n">
        <f aca="false">DX286*'Dist Horaria'!$S$6</f>
        <v>57.3646405182761</v>
      </c>
      <c r="EK286" s="0" t="n">
        <f aca="false">DX286*'Dist Horaria'!$T$6</f>
        <v>57.3646405182761</v>
      </c>
      <c r="EL286" s="0" t="n">
        <f aca="false">DX286*'Dist Horaria'!$U$6</f>
        <v>57.3646405182761</v>
      </c>
      <c r="EM286" s="0" t="n">
        <f aca="false">DX286*'Dist Horaria'!$V$6</f>
        <v>57.3646405182761</v>
      </c>
      <c r="EN286" s="0" t="n">
        <f aca="false">DX286*'Dist Horaria'!$W$6</f>
        <v>57.3646405182761</v>
      </c>
      <c r="EO286" s="0" t="n">
        <f aca="false">DX286*'Dist Horaria'!$X$6</f>
        <v>87.4127855516589</v>
      </c>
      <c r="EP286" s="0" t="n">
        <f aca="false">DX286*'Dist Horaria'!$Y$6</f>
        <v>87.4127855516589</v>
      </c>
      <c r="EQ286" s="0" t="n">
        <f aca="false">DX286*'Dist Horaria'!$Z$6</f>
        <v>87.4127855516589</v>
      </c>
      <c r="ER286" s="0" t="n">
        <f aca="false">DX286*'Dist Horaria'!$AA$6</f>
        <v>32.7797945818721</v>
      </c>
      <c r="ES286" s="0" t="n">
        <f aca="false">DX286*'Dist Horaria'!$AB$6</f>
        <v>32.7797945818721</v>
      </c>
      <c r="ET286" s="0" t="n">
        <f aca="false">DX286*'Dist Horaria'!$AC$6</f>
        <v>32.7797945818721</v>
      </c>
      <c r="EU286" s="0" t="n">
        <f aca="false">DX286*'Dist Horaria'!$AD$6</f>
        <v>32.7797945818721</v>
      </c>
      <c r="EV286" s="0" t="n">
        <f aca="false">DX286*'Dist Horaria'!$AE$6</f>
        <v>32.7797945818721</v>
      </c>
      <c r="EW286" s="0" t="n">
        <f aca="false">BB286+CA286+CZ286+DY286</f>
        <v>1336.14809125574</v>
      </c>
      <c r="EX286" s="0" t="n">
        <f aca="false">BC286+CB286+DA286+DZ286</f>
        <v>1330.86886877408</v>
      </c>
      <c r="EY286" s="0" t="n">
        <f aca="false">BD286+CC286+DB286+EA286</f>
        <v>1325.88593159673</v>
      </c>
      <c r="EZ286" s="0" t="n">
        <f aca="false">BE286+CD286+DC286+EB286</f>
        <v>1321.64066373691</v>
      </c>
      <c r="FA286" s="0" t="n">
        <f aca="false">BF286+CE286+DD286+EC286</f>
        <v>1318.53838680531</v>
      </c>
      <c r="FB286" s="0" t="n">
        <f aca="false">BG286+CF286+DE286+ED286</f>
        <v>3214.58677948458</v>
      </c>
      <c r="FC286" s="0" t="n">
        <f aca="false">BH286+CG286+DF286+EE286</f>
        <v>3222.61058331043</v>
      </c>
      <c r="FD286" s="0" t="n">
        <f aca="false">BI286+CH286+DG286+EF286</f>
        <v>3222.61058331043</v>
      </c>
      <c r="FE286" s="0" t="n">
        <f aca="false">BJ286+CI286+DH286+EG286</f>
        <v>2238.73209513104</v>
      </c>
      <c r="FF286" s="0" t="n">
        <f aca="false">BK286+CJ286+DI286+EH286</f>
        <v>2264.73340262995</v>
      </c>
      <c r="FG286" s="0" t="n">
        <f aca="false">BL286+CK286+DJ286+EI286</f>
        <v>2283.64344444735</v>
      </c>
      <c r="FH286" s="0" t="n">
        <f aca="false">BM286+CL286+DK286+EJ286</f>
        <v>2293.09846535604</v>
      </c>
      <c r="FI286" s="0" t="n">
        <f aca="false">BN286+CM286+DL286+EK286</f>
        <v>2295.46222058322</v>
      </c>
      <c r="FJ286" s="0" t="n">
        <f aca="false">BO286+CN286+DM286+EL286</f>
        <v>2293.09846535604</v>
      </c>
      <c r="FK286" s="0" t="n">
        <f aca="false">BP286+CO286+DN286+EM286</f>
        <v>2288.37095490169</v>
      </c>
      <c r="FL286" s="0" t="n">
        <f aca="false">BQ286+CP286+DO286+EN286</f>
        <v>2281.27968922017</v>
      </c>
      <c r="FM286" s="0" t="n">
        <f aca="false">BR286+CQ286+DP286+EO286</f>
        <v>3319.59173816889</v>
      </c>
      <c r="FN286" s="0" t="n">
        <f aca="false">BS286+CR286+DQ286+EP286</f>
        <v>3313.14172113455</v>
      </c>
      <c r="FO286" s="0" t="n">
        <f aca="false">BT286+CS286+DR286+EQ286</f>
        <v>3278.03364709919</v>
      </c>
      <c r="FP286" s="0" t="n">
        <f aca="false">BU286+CT286+DS286+ER286</f>
        <v>1368.19805871131</v>
      </c>
      <c r="FQ286" s="0" t="n">
        <f aca="false">BV286+CU286+DT286+ES286</f>
        <v>1342.9796991491</v>
      </c>
      <c r="FR286" s="0" t="n">
        <f aca="false">BW286+CV286+DU286+ET286</f>
        <v>1360.09507202434</v>
      </c>
      <c r="FS286" s="0" t="n">
        <f aca="false">BX286+CW286+DV286+EU286</f>
        <v>1354.25521250328</v>
      </c>
      <c r="FT286" s="0" t="n">
        <f aca="false">BY286+CX286+DW286+EV286</f>
        <v>1348.07698201489</v>
      </c>
      <c r="FU286" s="0" t="n">
        <f aca="false">AM286*'Dist Horaria'!$H$10</f>
        <v>0.712291218645319</v>
      </c>
      <c r="FV286" s="0" t="n">
        <f aca="false">AM286*'Dist Horaria'!$I$10</f>
        <v>0.666625970042558</v>
      </c>
      <c r="FW286" s="0" t="n">
        <f aca="false">AM286*'Dist Horaria'!$J$10</f>
        <v>0.663740085367399</v>
      </c>
      <c r="FX286" s="0" t="n">
        <f aca="false">AM286*'Dist Horaria'!$K$10</f>
        <v>0.644651148605044</v>
      </c>
      <c r="FY286" s="0" t="n">
        <f aca="false">AM286*'Dist Horaria'!$L$10</f>
        <v>0.644909127717025</v>
      </c>
      <c r="FZ286" s="0" t="n">
        <f aca="false">AM286*'Dist Horaria'!$M$10</f>
        <v>0.690079306369944</v>
      </c>
      <c r="GA286" s="0" t="n">
        <f aca="false">AM286*'Dist Horaria'!$N$10</f>
        <v>0.652843547567672</v>
      </c>
      <c r="GB286" s="0" t="n">
        <f aca="false">AM286*'Dist Horaria'!$O$10</f>
        <v>0.641700724518825</v>
      </c>
      <c r="GC286" s="0" t="n">
        <f aca="false">AM286*'Dist Horaria'!$P$10</f>
        <v>0.651658450442879</v>
      </c>
      <c r="GD286" s="0" t="n">
        <f aca="false">AM286*'Dist Horaria'!$Q$10</f>
        <v>0.589728913188626</v>
      </c>
      <c r="GE286" s="0" t="n">
        <f aca="false">AM286*'Dist Horaria'!$R$10</f>
        <v>0.719557838587065</v>
      </c>
      <c r="GF286" s="0" t="n">
        <f aca="false">AM286*'Dist Horaria'!$S$10</f>
        <v>0.614530346591834</v>
      </c>
      <c r="GG286" s="0" t="n">
        <f aca="false">AR286*'Dist Horaria'!$H$10</f>
        <v>0.745077193843211</v>
      </c>
      <c r="GH286" s="0" t="n">
        <f aca="false">AR286*'Dist Horaria'!$I$10</f>
        <v>0.697310024468573</v>
      </c>
      <c r="GI286" s="0" t="n">
        <f aca="false">AR286*'Dist Horaria'!$J$10</f>
        <v>0.694291305720906</v>
      </c>
      <c r="GJ286" s="0" t="n">
        <f aca="false">AR286*'Dist Horaria'!$K$10</f>
        <v>0.674323726360045</v>
      </c>
      <c r="GK286" s="0" t="n">
        <f aca="false">AR286*'Dist Horaria'!$L$10</f>
        <v>0.674593579964572</v>
      </c>
      <c r="GL286" s="0" t="n">
        <f aca="false">AR286*'Dist Horaria'!$M$10</f>
        <v>0.721842891868376</v>
      </c>
      <c r="GM286" s="0" t="n">
        <f aca="false">AR286*'Dist Horaria'!$N$10</f>
        <v>0.682893212365399</v>
      </c>
      <c r="GN286" s="0" t="n">
        <f aca="false">AR286*'Dist Horaria'!$O$10</f>
        <v>0.671237497523771</v>
      </c>
      <c r="GO286" s="0" t="n">
        <f aca="false">AR286*'Dist Horaria'!$P$10</f>
        <v>0.681653566533668</v>
      </c>
      <c r="GP286" s="0" t="n">
        <f aca="false">AR286*'Dist Horaria'!$Q$10</f>
        <v>0.616873481330367</v>
      </c>
      <c r="GQ286" s="0" t="n">
        <f aca="false">AR286*'Dist Horaria'!$R$10</f>
        <v>0.752678288245607</v>
      </c>
      <c r="GR286" s="0" t="n">
        <f aca="false">AR286*'Dist Horaria'!$S$10</f>
        <v>0.642816497219986</v>
      </c>
      <c r="GS286" s="0" t="n">
        <f aca="false">AW286*'Dist Horaria'!$H$10</f>
        <v>0.043192880802505</v>
      </c>
      <c r="GT286" s="0" t="n">
        <f aca="false">AW286*'Dist Horaria'!$I$10</f>
        <v>0.04042376953441</v>
      </c>
      <c r="GU286" s="0" t="n">
        <f aca="false">AW286*'Dist Horaria'!$J$10</f>
        <v>0.0402487713461395</v>
      </c>
      <c r="GV286" s="0" t="n">
        <f aca="false">AW286*'Dist Horaria'!$K$10</f>
        <v>0.0390912305136258</v>
      </c>
      <c r="GW286" s="0" t="n">
        <f aca="false">AW286*'Dist Horaria'!$L$10</f>
        <v>0.0391068742008447</v>
      </c>
      <c r="GX286" s="0" t="n">
        <f aca="false">AW286*'Dist Horaria'!$M$10</f>
        <v>0.0418459647459928</v>
      </c>
      <c r="GY286" s="0" t="n">
        <f aca="false">AW286*'Dist Horaria'!$N$10</f>
        <v>0.0395880123110376</v>
      </c>
      <c r="GZ286" s="0" t="n">
        <f aca="false">AW286*'Dist Horaria'!$O$10</f>
        <v>0.0389123186970302</v>
      </c>
      <c r="HA286" s="0" t="n">
        <f aca="false">AW286*'Dist Horaria'!$P$10</f>
        <v>0.0395161487845605</v>
      </c>
      <c r="HB286" s="0" t="n">
        <f aca="false">AW286*'Dist Horaria'!$Q$10</f>
        <v>0.0357607815263981</v>
      </c>
      <c r="HC286" s="0" t="n">
        <f aca="false">AW286*'Dist Horaria'!$R$10</f>
        <v>0.0436335239562671</v>
      </c>
      <c r="HD286" s="0" t="n">
        <f aca="false">AW286*'Dist Horaria'!$S$10</f>
        <v>0.0372647244765209</v>
      </c>
    </row>
    <row r="287" customFormat="false" ht="13.8" hidden="false" customHeight="false" outlineLevel="0" collapsed="false">
      <c r="A287" s="0" t="n">
        <v>4.640102</v>
      </c>
      <c r="B287" s="0" t="n">
        <v>-74.12298</v>
      </c>
      <c r="C287" s="0" t="n">
        <v>26</v>
      </c>
      <c r="D287" s="0" t="n">
        <v>28</v>
      </c>
      <c r="E287" s="0" t="n">
        <v>1861</v>
      </c>
      <c r="G287" s="0" t="s">
        <v>544</v>
      </c>
      <c r="I287" s="0" t="s">
        <v>1432</v>
      </c>
      <c r="J287" s="0" t="s">
        <v>1433</v>
      </c>
      <c r="K287" s="0" t="s">
        <v>1434</v>
      </c>
      <c r="L287" s="0" t="s">
        <v>1435</v>
      </c>
      <c r="S287" s="0" t="n">
        <v>365</v>
      </c>
      <c r="V287" s="0" t="n">
        <v>131696.647270795</v>
      </c>
      <c r="W287" s="0" t="n">
        <f aca="false">V287*12</f>
        <v>1580359.76724954</v>
      </c>
      <c r="X287" s="0" t="n">
        <v>1</v>
      </c>
      <c r="Z287" s="0" t="n">
        <v>28000</v>
      </c>
      <c r="AB287" s="0" t="n">
        <v>0.005</v>
      </c>
      <c r="AC287" s="0" t="n">
        <v>0</v>
      </c>
      <c r="AD287" s="0" t="n">
        <v>4557.39763786837</v>
      </c>
      <c r="AE287" s="0" t="n">
        <f aca="false">AD287/2204.59</f>
        <v>2.06723138446077</v>
      </c>
      <c r="AF287" s="0" t="n">
        <f aca="false">AE287/S287</f>
        <v>0.00566364762865964</v>
      </c>
      <c r="AG287" s="0" t="n">
        <f aca="false">AE287*EXP(AB287*AC287)</f>
        <v>2.06723138446077</v>
      </c>
      <c r="AH287" s="0" t="n">
        <f aca="false">AG287/S287</f>
        <v>0.00566364762865964</v>
      </c>
      <c r="AI287" s="0" t="s">
        <v>90</v>
      </c>
      <c r="AJ287" s="0" t="n">
        <f aca="false">IF(AI287="A",'FE DISTRIBUCIÓN'!$C$2,'FE DISTRIBUCIÓN'!$C$3)</f>
        <v>4.994E-006</v>
      </c>
      <c r="AK287" s="0" t="n">
        <f aca="false">W287*AJ287</f>
        <v>7.89231667764419</v>
      </c>
      <c r="AL287" s="0" t="n">
        <f aca="false">AK287/365</f>
        <v>0.0216227854182033</v>
      </c>
      <c r="AM287" s="0" t="n">
        <f aca="false">AK287*EXP(AB287*AC287)</f>
        <v>7.89231667764419</v>
      </c>
      <c r="AN287" s="0" t="n">
        <f aca="false">AM287/365</f>
        <v>0.0216227854182033</v>
      </c>
      <c r="AO287" s="0" t="n">
        <v>5.223868284E-006</v>
      </c>
      <c r="AP287" s="0" t="n">
        <f aca="false">AO287*W287</f>
        <v>8.25559126544448</v>
      </c>
      <c r="AQ287" s="0" t="n">
        <f aca="false">AP287/365</f>
        <v>0.0226180582614917</v>
      </c>
      <c r="AR287" s="0" t="n">
        <f aca="false">AP287*EXP(AB287*AC287)</f>
        <v>8.25559126544448</v>
      </c>
      <c r="AS287" s="0" t="n">
        <f aca="false">AR287/365</f>
        <v>0.0226180582614917</v>
      </c>
      <c r="AT287" s="0" t="n">
        <v>3.02832944E-007</v>
      </c>
      <c r="AU287" s="0" t="n">
        <f aca="false">AT287*W287</f>
        <v>0.478585000895332</v>
      </c>
      <c r="AV287" s="0" t="n">
        <f aca="false">AU287/365</f>
        <v>0.00131119178327488</v>
      </c>
      <c r="AW287" s="0" t="n">
        <f aca="false">AU287*EXP(AB287*AC287)</f>
        <v>0.478585000895332</v>
      </c>
      <c r="AX287" s="0" t="n">
        <f aca="false">AW287/365</f>
        <v>0.00131119178327488</v>
      </c>
      <c r="AY287" s="0" t="n">
        <f aca="false">AW287+AR287+AM287+AG287</f>
        <v>18.6937243284448</v>
      </c>
      <c r="AZ287" s="0" t="n">
        <f aca="false">AH287+AN287+AS287+AX287</f>
        <v>0.0512156830916295</v>
      </c>
      <c r="BA287" s="0" t="n">
        <f aca="false">AH287*1000000</f>
        <v>5663.64762865964</v>
      </c>
      <c r="BB287" s="0" t="n">
        <f aca="false">BA287*'Dist Horaria'!$H$3</f>
        <v>197.347204681493</v>
      </c>
      <c r="BC287" s="0" t="n">
        <f aca="false">BA287*'Dist Horaria'!$I$3</f>
        <v>192.067982199832</v>
      </c>
      <c r="BD287" s="0" t="n">
        <f aca="false">BA287*'Dist Horaria'!$J$3</f>
        <v>187.085045022486</v>
      </c>
      <c r="BE287" s="0" t="n">
        <f aca="false">BA287*'Dist Horaria'!$K$3</f>
        <v>182.839777162661</v>
      </c>
      <c r="BF287" s="0" t="n">
        <f aca="false">BA287*'Dist Horaria'!$L$3</f>
        <v>179.737500231063</v>
      </c>
      <c r="BG287" s="0" t="n">
        <f aca="false">BA287*'Dist Horaria'!$M$3</f>
        <v>177.784415286585</v>
      </c>
      <c r="BH287" s="0" t="n">
        <f aca="false">BA287*'Dist Horaria'!$N$3</f>
        <v>185.808219112438</v>
      </c>
      <c r="BI287" s="0" t="n">
        <f aca="false">BA287*'Dist Horaria'!$O$3</f>
        <v>185.808219112438</v>
      </c>
      <c r="BJ287" s="0" t="n">
        <f aca="false">BA287*'Dist Horaria'!$P$3</f>
        <v>245.830543626106</v>
      </c>
      <c r="BK287" s="0" t="n">
        <f aca="false">BA287*'Dist Horaria'!$Q$3</f>
        <v>271.831851125021</v>
      </c>
      <c r="BL287" s="0" t="n">
        <f aca="false">BA287*'Dist Horaria'!$R$3</f>
        <v>290.741892942414</v>
      </c>
      <c r="BM287" s="0" t="n">
        <f aca="false">BA287*'Dist Horaria'!$S$3</f>
        <v>300.19691385111</v>
      </c>
      <c r="BN287" s="0" t="n">
        <f aca="false">BA287*'Dist Horaria'!$T$3</f>
        <v>302.560669078284</v>
      </c>
      <c r="BO287" s="0" t="n">
        <f aca="false">BA287*'Dist Horaria'!$U$3</f>
        <v>300.19691385111</v>
      </c>
      <c r="BP287" s="0" t="n">
        <f aca="false">BA287*'Dist Horaria'!$V$3</f>
        <v>295.469403396762</v>
      </c>
      <c r="BQ287" s="0" t="n">
        <f aca="false">BA287*'Dist Horaria'!$W$3</f>
        <v>288.37813771524</v>
      </c>
      <c r="BR287" s="0" t="n">
        <f aca="false">BA287*'Dist Horaria'!$X$3</f>
        <v>282.789373970895</v>
      </c>
      <c r="BS287" s="0" t="n">
        <f aca="false">BA287*'Dist Horaria'!$Y$3</f>
        <v>276.339356936553</v>
      </c>
      <c r="BT287" s="0" t="n">
        <f aca="false">BA287*'Dist Horaria'!$Z$3</f>
        <v>241.231282901194</v>
      </c>
      <c r="BU287" s="0" t="n">
        <f aca="false">BA287*'Dist Horaria'!$AA$3</f>
        <v>229.397172137061</v>
      </c>
      <c r="BV287" s="0" t="n">
        <f aca="false">BA287*'Dist Horaria'!$AB$3</f>
        <v>204.178812574854</v>
      </c>
      <c r="BW287" s="0" t="n">
        <f aca="false">BA287*'Dist Horaria'!$AC$3</f>
        <v>221.294185450091</v>
      </c>
      <c r="BX287" s="0" t="n">
        <f aca="false">BA287*'Dist Horaria'!$AD$3</f>
        <v>215.45432592903</v>
      </c>
      <c r="BY287" s="0" t="n">
        <f aca="false">BA287*'Dist Horaria'!$AE$3</f>
        <v>209.276095440648</v>
      </c>
      <c r="BZ287" s="0" t="n">
        <f aca="false">AN287*1000000</f>
        <v>21622.7854182033</v>
      </c>
      <c r="CA287" s="0" t="n">
        <f aca="false">BZ287*'Dist Horaria'!$H$6</f>
        <v>540.569635455081</v>
      </c>
      <c r="CB287" s="0" t="n">
        <f aca="false">BZ287*'Dist Horaria'!$I$6</f>
        <v>540.569635455081</v>
      </c>
      <c r="CC287" s="0" t="n">
        <f aca="false">BZ287*'Dist Horaria'!$J$6</f>
        <v>540.569635455081</v>
      </c>
      <c r="CD287" s="0" t="n">
        <f aca="false">BZ287*'Dist Horaria'!$K$6</f>
        <v>540.569635455081</v>
      </c>
      <c r="CE287" s="0" t="n">
        <f aca="false">BZ287*'Dist Horaria'!$L$6</f>
        <v>540.569635455081</v>
      </c>
      <c r="CF287" s="0" t="n">
        <f aca="false">BZ287*'Dist Horaria'!$M$6</f>
        <v>1441.51902788022</v>
      </c>
      <c r="CG287" s="0" t="n">
        <f aca="false">BZ287*'Dist Horaria'!$N$6</f>
        <v>1441.51902788022</v>
      </c>
      <c r="CH287" s="0" t="n">
        <f aca="false">BZ287*'Dist Horaria'!$O$6</f>
        <v>1441.51902788022</v>
      </c>
      <c r="CI287" s="0" t="n">
        <f aca="false">BZ287*'Dist Horaria'!$P$6</f>
        <v>945.996862046392</v>
      </c>
      <c r="CJ287" s="0" t="n">
        <f aca="false">BZ287*'Dist Horaria'!$Q$6</f>
        <v>945.996862046392</v>
      </c>
      <c r="CK287" s="0" t="n">
        <f aca="false">BZ287*'Dist Horaria'!$R$6</f>
        <v>945.996862046392</v>
      </c>
      <c r="CL287" s="0" t="n">
        <f aca="false">BZ287*'Dist Horaria'!$S$6</f>
        <v>945.996862046392</v>
      </c>
      <c r="CM287" s="0" t="n">
        <f aca="false">BZ287*'Dist Horaria'!$T$6</f>
        <v>945.996862046392</v>
      </c>
      <c r="CN287" s="0" t="n">
        <f aca="false">BZ287*'Dist Horaria'!$U$6</f>
        <v>945.996862046392</v>
      </c>
      <c r="CO287" s="0" t="n">
        <f aca="false">BZ287*'Dist Horaria'!$V$6</f>
        <v>945.996862046392</v>
      </c>
      <c r="CP287" s="0" t="n">
        <f aca="false">BZ287*'Dist Horaria'!$W$6</f>
        <v>945.996862046392</v>
      </c>
      <c r="CQ287" s="0" t="n">
        <f aca="false">BZ287*'Dist Horaria'!$X$6</f>
        <v>1441.51902788022</v>
      </c>
      <c r="CR287" s="0" t="n">
        <f aca="false">BZ287*'Dist Horaria'!$Y$6</f>
        <v>1441.51902788022</v>
      </c>
      <c r="CS287" s="0" t="n">
        <f aca="false">BZ287*'Dist Horaria'!$Z$6</f>
        <v>1441.51902788022</v>
      </c>
      <c r="CT287" s="0" t="n">
        <f aca="false">BZ287*'Dist Horaria'!$AA$6</f>
        <v>540.569635455081</v>
      </c>
      <c r="CU287" s="0" t="n">
        <f aca="false">BZ287*'Dist Horaria'!$AB$6</f>
        <v>540.569635455081</v>
      </c>
      <c r="CV287" s="0" t="n">
        <f aca="false">BZ287*'Dist Horaria'!$AC$6</f>
        <v>540.569635455081</v>
      </c>
      <c r="CW287" s="0" t="n">
        <f aca="false">BZ287*'Dist Horaria'!$AD$6</f>
        <v>540.569635455081</v>
      </c>
      <c r="CX287" s="0" t="n">
        <f aca="false">BZ287*'Dist Horaria'!$AE$6</f>
        <v>540.569635455081</v>
      </c>
      <c r="CY287" s="0" t="n">
        <f aca="false">AS287*1000000</f>
        <v>22618.0582614917</v>
      </c>
      <c r="CZ287" s="0" t="n">
        <f aca="false">CY287*'Dist Horaria'!$H$6</f>
        <v>565.451456537293</v>
      </c>
      <c r="DA287" s="0" t="n">
        <f aca="false">CY287*'Dist Horaria'!$I$6</f>
        <v>565.451456537293</v>
      </c>
      <c r="DB287" s="0" t="n">
        <f aca="false">CY287*'Dist Horaria'!$J$6</f>
        <v>565.451456537293</v>
      </c>
      <c r="DC287" s="0" t="n">
        <f aca="false">CY287*'Dist Horaria'!$K$6</f>
        <v>565.451456537293</v>
      </c>
      <c r="DD287" s="0" t="n">
        <f aca="false">CY287*'Dist Horaria'!$L$6</f>
        <v>565.451456537293</v>
      </c>
      <c r="DE287" s="0" t="n">
        <f aca="false">CY287*'Dist Horaria'!$M$6</f>
        <v>1507.87055076612</v>
      </c>
      <c r="DF287" s="0" t="n">
        <f aca="false">CY287*'Dist Horaria'!$N$6</f>
        <v>1507.87055076612</v>
      </c>
      <c r="DG287" s="0" t="n">
        <f aca="false">CY287*'Dist Horaria'!$O$6</f>
        <v>1507.87055076612</v>
      </c>
      <c r="DH287" s="0" t="n">
        <f aca="false">CY287*'Dist Horaria'!$P$6</f>
        <v>989.540048940263</v>
      </c>
      <c r="DI287" s="0" t="n">
        <f aca="false">CY287*'Dist Horaria'!$Q$6</f>
        <v>989.540048940263</v>
      </c>
      <c r="DJ287" s="0" t="n">
        <f aca="false">CY287*'Dist Horaria'!$R$6</f>
        <v>989.540048940263</v>
      </c>
      <c r="DK287" s="0" t="n">
        <f aca="false">CY287*'Dist Horaria'!$S$6</f>
        <v>989.540048940263</v>
      </c>
      <c r="DL287" s="0" t="n">
        <f aca="false">CY287*'Dist Horaria'!$T$6</f>
        <v>989.540048940263</v>
      </c>
      <c r="DM287" s="0" t="n">
        <f aca="false">CY287*'Dist Horaria'!$U$6</f>
        <v>989.540048940263</v>
      </c>
      <c r="DN287" s="0" t="n">
        <f aca="false">CY287*'Dist Horaria'!$V$6</f>
        <v>989.540048940263</v>
      </c>
      <c r="DO287" s="0" t="n">
        <f aca="false">CY287*'Dist Horaria'!$W$6</f>
        <v>989.540048940263</v>
      </c>
      <c r="DP287" s="0" t="n">
        <f aca="false">CY287*'Dist Horaria'!$X$6</f>
        <v>1507.87055076612</v>
      </c>
      <c r="DQ287" s="0" t="n">
        <f aca="false">CY287*'Dist Horaria'!$Y$6</f>
        <v>1507.87055076612</v>
      </c>
      <c r="DR287" s="0" t="n">
        <f aca="false">CY287*'Dist Horaria'!$Z$6</f>
        <v>1507.87055076612</v>
      </c>
      <c r="DS287" s="0" t="n">
        <f aca="false">CY287*'Dist Horaria'!$AA$6</f>
        <v>565.451456537293</v>
      </c>
      <c r="DT287" s="0" t="n">
        <f aca="false">CY287*'Dist Horaria'!$AB$6</f>
        <v>565.451456537293</v>
      </c>
      <c r="DU287" s="0" t="n">
        <f aca="false">CY287*'Dist Horaria'!$AC$6</f>
        <v>565.451456537293</v>
      </c>
      <c r="DV287" s="0" t="n">
        <f aca="false">CY287*'Dist Horaria'!$AD$6</f>
        <v>565.451456537293</v>
      </c>
      <c r="DW287" s="0" t="n">
        <f aca="false">CY287*'Dist Horaria'!$AE$6</f>
        <v>565.451456537293</v>
      </c>
      <c r="DX287" s="0" t="n">
        <f aca="false">AX287*1000000</f>
        <v>1311.19178327488</v>
      </c>
      <c r="DY287" s="0" t="n">
        <f aca="false">DX287*'Dist Horaria'!$H$6</f>
        <v>32.7797945818721</v>
      </c>
      <c r="DZ287" s="0" t="n">
        <f aca="false">DX287*'Dist Horaria'!$I$6</f>
        <v>32.7797945818721</v>
      </c>
      <c r="EA287" s="0" t="n">
        <f aca="false">DX287*'Dist Horaria'!$J$6</f>
        <v>32.7797945818721</v>
      </c>
      <c r="EB287" s="0" t="n">
        <f aca="false">DX287*'Dist Horaria'!$K$6</f>
        <v>32.7797945818721</v>
      </c>
      <c r="EC287" s="0" t="n">
        <f aca="false">DX287*'Dist Horaria'!$L$6</f>
        <v>32.7797945818721</v>
      </c>
      <c r="ED287" s="0" t="n">
        <f aca="false">DX287*'Dist Horaria'!$M$6</f>
        <v>87.4127855516589</v>
      </c>
      <c r="EE287" s="0" t="n">
        <f aca="false">DX287*'Dist Horaria'!$N$6</f>
        <v>87.4127855516589</v>
      </c>
      <c r="EF287" s="0" t="n">
        <f aca="false">DX287*'Dist Horaria'!$O$6</f>
        <v>87.4127855516589</v>
      </c>
      <c r="EG287" s="0" t="n">
        <f aca="false">DX287*'Dist Horaria'!$P$6</f>
        <v>57.3646405182761</v>
      </c>
      <c r="EH287" s="0" t="n">
        <f aca="false">DX287*'Dist Horaria'!$Q$6</f>
        <v>57.3646405182761</v>
      </c>
      <c r="EI287" s="0" t="n">
        <f aca="false">DX287*'Dist Horaria'!$R$6</f>
        <v>57.3646405182761</v>
      </c>
      <c r="EJ287" s="0" t="n">
        <f aca="false">DX287*'Dist Horaria'!$S$6</f>
        <v>57.3646405182761</v>
      </c>
      <c r="EK287" s="0" t="n">
        <f aca="false">DX287*'Dist Horaria'!$T$6</f>
        <v>57.3646405182761</v>
      </c>
      <c r="EL287" s="0" t="n">
        <f aca="false">DX287*'Dist Horaria'!$U$6</f>
        <v>57.3646405182761</v>
      </c>
      <c r="EM287" s="0" t="n">
        <f aca="false">DX287*'Dist Horaria'!$V$6</f>
        <v>57.3646405182761</v>
      </c>
      <c r="EN287" s="0" t="n">
        <f aca="false">DX287*'Dist Horaria'!$W$6</f>
        <v>57.3646405182761</v>
      </c>
      <c r="EO287" s="0" t="n">
        <f aca="false">DX287*'Dist Horaria'!$X$6</f>
        <v>87.4127855516589</v>
      </c>
      <c r="EP287" s="0" t="n">
        <f aca="false">DX287*'Dist Horaria'!$Y$6</f>
        <v>87.4127855516589</v>
      </c>
      <c r="EQ287" s="0" t="n">
        <f aca="false">DX287*'Dist Horaria'!$Z$6</f>
        <v>87.4127855516589</v>
      </c>
      <c r="ER287" s="0" t="n">
        <f aca="false">DX287*'Dist Horaria'!$AA$6</f>
        <v>32.7797945818721</v>
      </c>
      <c r="ES287" s="0" t="n">
        <f aca="false">DX287*'Dist Horaria'!$AB$6</f>
        <v>32.7797945818721</v>
      </c>
      <c r="ET287" s="0" t="n">
        <f aca="false">DX287*'Dist Horaria'!$AC$6</f>
        <v>32.7797945818721</v>
      </c>
      <c r="EU287" s="0" t="n">
        <f aca="false">DX287*'Dist Horaria'!$AD$6</f>
        <v>32.7797945818721</v>
      </c>
      <c r="EV287" s="0" t="n">
        <f aca="false">DX287*'Dist Horaria'!$AE$6</f>
        <v>32.7797945818721</v>
      </c>
      <c r="EW287" s="0" t="n">
        <f aca="false">BB287+CA287+CZ287+DY287</f>
        <v>1336.14809125574</v>
      </c>
      <c r="EX287" s="0" t="n">
        <f aca="false">BC287+CB287+DA287+DZ287</f>
        <v>1330.86886877408</v>
      </c>
      <c r="EY287" s="0" t="n">
        <f aca="false">BD287+CC287+DB287+EA287</f>
        <v>1325.88593159673</v>
      </c>
      <c r="EZ287" s="0" t="n">
        <f aca="false">BE287+CD287+DC287+EB287</f>
        <v>1321.64066373691</v>
      </c>
      <c r="FA287" s="0" t="n">
        <f aca="false">BF287+CE287+DD287+EC287</f>
        <v>1318.53838680531</v>
      </c>
      <c r="FB287" s="0" t="n">
        <f aca="false">BG287+CF287+DE287+ED287</f>
        <v>3214.58677948458</v>
      </c>
      <c r="FC287" s="0" t="n">
        <f aca="false">BH287+CG287+DF287+EE287</f>
        <v>3222.61058331043</v>
      </c>
      <c r="FD287" s="0" t="n">
        <f aca="false">BI287+CH287+DG287+EF287</f>
        <v>3222.61058331043</v>
      </c>
      <c r="FE287" s="0" t="n">
        <f aca="false">BJ287+CI287+DH287+EG287</f>
        <v>2238.73209513104</v>
      </c>
      <c r="FF287" s="0" t="n">
        <f aca="false">BK287+CJ287+DI287+EH287</f>
        <v>2264.73340262995</v>
      </c>
      <c r="FG287" s="0" t="n">
        <f aca="false">BL287+CK287+DJ287+EI287</f>
        <v>2283.64344444735</v>
      </c>
      <c r="FH287" s="0" t="n">
        <f aca="false">BM287+CL287+DK287+EJ287</f>
        <v>2293.09846535604</v>
      </c>
      <c r="FI287" s="0" t="n">
        <f aca="false">BN287+CM287+DL287+EK287</f>
        <v>2295.46222058322</v>
      </c>
      <c r="FJ287" s="0" t="n">
        <f aca="false">BO287+CN287+DM287+EL287</f>
        <v>2293.09846535604</v>
      </c>
      <c r="FK287" s="0" t="n">
        <f aca="false">BP287+CO287+DN287+EM287</f>
        <v>2288.37095490169</v>
      </c>
      <c r="FL287" s="0" t="n">
        <f aca="false">BQ287+CP287+DO287+EN287</f>
        <v>2281.27968922017</v>
      </c>
      <c r="FM287" s="0" t="n">
        <f aca="false">BR287+CQ287+DP287+EO287</f>
        <v>3319.59173816889</v>
      </c>
      <c r="FN287" s="0" t="n">
        <f aca="false">BS287+CR287+DQ287+EP287</f>
        <v>3313.14172113455</v>
      </c>
      <c r="FO287" s="0" t="n">
        <f aca="false">BT287+CS287+DR287+EQ287</f>
        <v>3278.03364709919</v>
      </c>
      <c r="FP287" s="0" t="n">
        <f aca="false">BU287+CT287+DS287+ER287</f>
        <v>1368.19805871131</v>
      </c>
      <c r="FQ287" s="0" t="n">
        <f aca="false">BV287+CU287+DT287+ES287</f>
        <v>1342.9796991491</v>
      </c>
      <c r="FR287" s="0" t="n">
        <f aca="false">BW287+CV287+DU287+ET287</f>
        <v>1360.09507202434</v>
      </c>
      <c r="FS287" s="0" t="n">
        <f aca="false">BX287+CW287+DV287+EU287</f>
        <v>1354.25521250328</v>
      </c>
      <c r="FT287" s="0" t="n">
        <f aca="false">BY287+CX287+DW287+EV287</f>
        <v>1348.07698201489</v>
      </c>
      <c r="FU287" s="0" t="n">
        <f aca="false">AM287*'Dist Horaria'!$H$10</f>
        <v>0.712291218645319</v>
      </c>
      <c r="FV287" s="0" t="n">
        <f aca="false">AM287*'Dist Horaria'!$I$10</f>
        <v>0.666625970042558</v>
      </c>
      <c r="FW287" s="0" t="n">
        <f aca="false">AM287*'Dist Horaria'!$J$10</f>
        <v>0.663740085367399</v>
      </c>
      <c r="FX287" s="0" t="n">
        <f aca="false">AM287*'Dist Horaria'!$K$10</f>
        <v>0.644651148605044</v>
      </c>
      <c r="FY287" s="0" t="n">
        <f aca="false">AM287*'Dist Horaria'!$L$10</f>
        <v>0.644909127717025</v>
      </c>
      <c r="FZ287" s="0" t="n">
        <f aca="false">AM287*'Dist Horaria'!$M$10</f>
        <v>0.690079306369944</v>
      </c>
      <c r="GA287" s="0" t="n">
        <f aca="false">AM287*'Dist Horaria'!$N$10</f>
        <v>0.652843547567672</v>
      </c>
      <c r="GB287" s="0" t="n">
        <f aca="false">AM287*'Dist Horaria'!$O$10</f>
        <v>0.641700724518825</v>
      </c>
      <c r="GC287" s="0" t="n">
        <f aca="false">AM287*'Dist Horaria'!$P$10</f>
        <v>0.651658450442879</v>
      </c>
      <c r="GD287" s="0" t="n">
        <f aca="false">AM287*'Dist Horaria'!$Q$10</f>
        <v>0.589728913188626</v>
      </c>
      <c r="GE287" s="0" t="n">
        <f aca="false">AM287*'Dist Horaria'!$R$10</f>
        <v>0.719557838587065</v>
      </c>
      <c r="GF287" s="0" t="n">
        <f aca="false">AM287*'Dist Horaria'!$S$10</f>
        <v>0.614530346591834</v>
      </c>
      <c r="GG287" s="0" t="n">
        <f aca="false">AR287*'Dist Horaria'!$H$10</f>
        <v>0.745077193843211</v>
      </c>
      <c r="GH287" s="0" t="n">
        <f aca="false">AR287*'Dist Horaria'!$I$10</f>
        <v>0.697310024468573</v>
      </c>
      <c r="GI287" s="0" t="n">
        <f aca="false">AR287*'Dist Horaria'!$J$10</f>
        <v>0.694291305720906</v>
      </c>
      <c r="GJ287" s="0" t="n">
        <f aca="false">AR287*'Dist Horaria'!$K$10</f>
        <v>0.674323726360045</v>
      </c>
      <c r="GK287" s="0" t="n">
        <f aca="false">AR287*'Dist Horaria'!$L$10</f>
        <v>0.674593579964572</v>
      </c>
      <c r="GL287" s="0" t="n">
        <f aca="false">AR287*'Dist Horaria'!$M$10</f>
        <v>0.721842891868376</v>
      </c>
      <c r="GM287" s="0" t="n">
        <f aca="false">AR287*'Dist Horaria'!$N$10</f>
        <v>0.682893212365399</v>
      </c>
      <c r="GN287" s="0" t="n">
        <f aca="false">AR287*'Dist Horaria'!$O$10</f>
        <v>0.671237497523771</v>
      </c>
      <c r="GO287" s="0" t="n">
        <f aca="false">AR287*'Dist Horaria'!$P$10</f>
        <v>0.681653566533668</v>
      </c>
      <c r="GP287" s="0" t="n">
        <f aca="false">AR287*'Dist Horaria'!$Q$10</f>
        <v>0.616873481330367</v>
      </c>
      <c r="GQ287" s="0" t="n">
        <f aca="false">AR287*'Dist Horaria'!$R$10</f>
        <v>0.752678288245607</v>
      </c>
      <c r="GR287" s="0" t="n">
        <f aca="false">AR287*'Dist Horaria'!$S$10</f>
        <v>0.642816497219986</v>
      </c>
      <c r="GS287" s="0" t="n">
        <f aca="false">AW287*'Dist Horaria'!$H$10</f>
        <v>0.043192880802505</v>
      </c>
      <c r="GT287" s="0" t="n">
        <f aca="false">AW287*'Dist Horaria'!$I$10</f>
        <v>0.04042376953441</v>
      </c>
      <c r="GU287" s="0" t="n">
        <f aca="false">AW287*'Dist Horaria'!$J$10</f>
        <v>0.0402487713461395</v>
      </c>
      <c r="GV287" s="0" t="n">
        <f aca="false">AW287*'Dist Horaria'!$K$10</f>
        <v>0.0390912305136258</v>
      </c>
      <c r="GW287" s="0" t="n">
        <f aca="false">AW287*'Dist Horaria'!$L$10</f>
        <v>0.0391068742008447</v>
      </c>
      <c r="GX287" s="0" t="n">
        <f aca="false">AW287*'Dist Horaria'!$M$10</f>
        <v>0.0418459647459928</v>
      </c>
      <c r="GY287" s="0" t="n">
        <f aca="false">AW287*'Dist Horaria'!$N$10</f>
        <v>0.0395880123110376</v>
      </c>
      <c r="GZ287" s="0" t="n">
        <f aca="false">AW287*'Dist Horaria'!$O$10</f>
        <v>0.0389123186970302</v>
      </c>
      <c r="HA287" s="0" t="n">
        <f aca="false">AW287*'Dist Horaria'!$P$10</f>
        <v>0.0395161487845605</v>
      </c>
      <c r="HB287" s="0" t="n">
        <f aca="false">AW287*'Dist Horaria'!$Q$10</f>
        <v>0.0357607815263981</v>
      </c>
      <c r="HC287" s="0" t="n">
        <f aca="false">AW287*'Dist Horaria'!$R$10</f>
        <v>0.0436335239562671</v>
      </c>
      <c r="HD287" s="0" t="n">
        <f aca="false">AW287*'Dist Horaria'!$S$10</f>
        <v>0.0372647244765209</v>
      </c>
    </row>
    <row r="288" customFormat="false" ht="13.8" hidden="false" customHeight="false" outlineLevel="0" collapsed="false">
      <c r="A288" s="0" t="n">
        <v>4.605992</v>
      </c>
      <c r="B288" s="0" t="n">
        <v>-74.13138</v>
      </c>
      <c r="C288" s="0" t="n">
        <v>26</v>
      </c>
      <c r="D288" s="0" t="n">
        <v>25</v>
      </c>
      <c r="E288" s="0" t="n">
        <v>1822</v>
      </c>
      <c r="G288" s="0" t="s">
        <v>544</v>
      </c>
      <c r="I288" s="0" t="s">
        <v>1436</v>
      </c>
      <c r="J288" s="0" t="s">
        <v>1437</v>
      </c>
      <c r="K288" s="0" t="s">
        <v>751</v>
      </c>
      <c r="L288" s="0" t="s">
        <v>1438</v>
      </c>
      <c r="S288" s="0" t="n">
        <v>365</v>
      </c>
      <c r="V288" s="0" t="n">
        <v>131696.647270795</v>
      </c>
      <c r="W288" s="0" t="n">
        <f aca="false">V288*12</f>
        <v>1580359.76724954</v>
      </c>
      <c r="X288" s="0" t="n">
        <v>1</v>
      </c>
      <c r="Z288" s="0" t="n">
        <v>28000</v>
      </c>
      <c r="AB288" s="0" t="n">
        <v>0.005</v>
      </c>
      <c r="AC288" s="0" t="n">
        <v>0</v>
      </c>
      <c r="AD288" s="0" t="n">
        <v>4557.39763786837</v>
      </c>
      <c r="AE288" s="0" t="n">
        <f aca="false">AD288/2204.59</f>
        <v>2.06723138446077</v>
      </c>
      <c r="AF288" s="0" t="n">
        <f aca="false">AE288/S288</f>
        <v>0.00566364762865964</v>
      </c>
      <c r="AG288" s="0" t="n">
        <f aca="false">AE288*EXP(AB288*AC288)</f>
        <v>2.06723138446077</v>
      </c>
      <c r="AH288" s="0" t="n">
        <f aca="false">AG288/S288</f>
        <v>0.00566364762865964</v>
      </c>
      <c r="AI288" s="0" t="s">
        <v>90</v>
      </c>
      <c r="AJ288" s="0" t="n">
        <f aca="false">IF(AI288="A",'FE DISTRIBUCIÓN'!$C$2,'FE DISTRIBUCIÓN'!$C$3)</f>
        <v>4.994E-006</v>
      </c>
      <c r="AK288" s="0" t="n">
        <f aca="false">W288*AJ288</f>
        <v>7.89231667764419</v>
      </c>
      <c r="AL288" s="0" t="n">
        <f aca="false">AK288/365</f>
        <v>0.0216227854182033</v>
      </c>
      <c r="AM288" s="0" t="n">
        <f aca="false">AK288*EXP(AB288*AC288)</f>
        <v>7.89231667764419</v>
      </c>
      <c r="AN288" s="0" t="n">
        <f aca="false">AM288/365</f>
        <v>0.0216227854182033</v>
      </c>
      <c r="AO288" s="0" t="n">
        <v>5.223868284E-006</v>
      </c>
      <c r="AP288" s="0" t="n">
        <f aca="false">AO288*W288</f>
        <v>8.25559126544448</v>
      </c>
      <c r="AQ288" s="0" t="n">
        <f aca="false">AP288/365</f>
        <v>0.0226180582614917</v>
      </c>
      <c r="AR288" s="0" t="n">
        <f aca="false">AP288*EXP(AB288*AC288)</f>
        <v>8.25559126544448</v>
      </c>
      <c r="AS288" s="0" t="n">
        <f aca="false">AR288/365</f>
        <v>0.0226180582614917</v>
      </c>
      <c r="AT288" s="0" t="n">
        <v>3.02832944E-007</v>
      </c>
      <c r="AU288" s="0" t="n">
        <f aca="false">AT288*W288</f>
        <v>0.478585000895332</v>
      </c>
      <c r="AV288" s="0" t="n">
        <f aca="false">AU288/365</f>
        <v>0.00131119178327488</v>
      </c>
      <c r="AW288" s="0" t="n">
        <f aca="false">AU288*EXP(AB288*AC288)</f>
        <v>0.478585000895332</v>
      </c>
      <c r="AX288" s="0" t="n">
        <f aca="false">AW288/365</f>
        <v>0.00131119178327488</v>
      </c>
      <c r="AY288" s="0" t="n">
        <f aca="false">AW288+AR288+AM288+AG288</f>
        <v>18.6937243284448</v>
      </c>
      <c r="AZ288" s="0" t="n">
        <f aca="false">AH288+AN288+AS288+AX288</f>
        <v>0.0512156830916295</v>
      </c>
      <c r="BA288" s="0" t="n">
        <f aca="false">AH288*1000000</f>
        <v>5663.64762865964</v>
      </c>
      <c r="BB288" s="0" t="n">
        <f aca="false">BA288*'Dist Horaria'!$H$3</f>
        <v>197.347204681493</v>
      </c>
      <c r="BC288" s="0" t="n">
        <f aca="false">BA288*'Dist Horaria'!$I$3</f>
        <v>192.067982199832</v>
      </c>
      <c r="BD288" s="0" t="n">
        <f aca="false">BA288*'Dist Horaria'!$J$3</f>
        <v>187.085045022486</v>
      </c>
      <c r="BE288" s="0" t="n">
        <f aca="false">BA288*'Dist Horaria'!$K$3</f>
        <v>182.839777162661</v>
      </c>
      <c r="BF288" s="0" t="n">
        <f aca="false">BA288*'Dist Horaria'!$L$3</f>
        <v>179.737500231063</v>
      </c>
      <c r="BG288" s="0" t="n">
        <f aca="false">BA288*'Dist Horaria'!$M$3</f>
        <v>177.784415286585</v>
      </c>
      <c r="BH288" s="0" t="n">
        <f aca="false">BA288*'Dist Horaria'!$N$3</f>
        <v>185.808219112438</v>
      </c>
      <c r="BI288" s="0" t="n">
        <f aca="false">BA288*'Dist Horaria'!$O$3</f>
        <v>185.808219112438</v>
      </c>
      <c r="BJ288" s="0" t="n">
        <f aca="false">BA288*'Dist Horaria'!$P$3</f>
        <v>245.830543626106</v>
      </c>
      <c r="BK288" s="0" t="n">
        <f aca="false">BA288*'Dist Horaria'!$Q$3</f>
        <v>271.831851125021</v>
      </c>
      <c r="BL288" s="0" t="n">
        <f aca="false">BA288*'Dist Horaria'!$R$3</f>
        <v>290.741892942414</v>
      </c>
      <c r="BM288" s="0" t="n">
        <f aca="false">BA288*'Dist Horaria'!$S$3</f>
        <v>300.19691385111</v>
      </c>
      <c r="BN288" s="0" t="n">
        <f aca="false">BA288*'Dist Horaria'!$T$3</f>
        <v>302.560669078284</v>
      </c>
      <c r="BO288" s="0" t="n">
        <f aca="false">BA288*'Dist Horaria'!$U$3</f>
        <v>300.19691385111</v>
      </c>
      <c r="BP288" s="0" t="n">
        <f aca="false">BA288*'Dist Horaria'!$V$3</f>
        <v>295.469403396762</v>
      </c>
      <c r="BQ288" s="0" t="n">
        <f aca="false">BA288*'Dist Horaria'!$W$3</f>
        <v>288.37813771524</v>
      </c>
      <c r="BR288" s="0" t="n">
        <f aca="false">BA288*'Dist Horaria'!$X$3</f>
        <v>282.789373970895</v>
      </c>
      <c r="BS288" s="0" t="n">
        <f aca="false">BA288*'Dist Horaria'!$Y$3</f>
        <v>276.339356936553</v>
      </c>
      <c r="BT288" s="0" t="n">
        <f aca="false">BA288*'Dist Horaria'!$Z$3</f>
        <v>241.231282901194</v>
      </c>
      <c r="BU288" s="0" t="n">
        <f aca="false">BA288*'Dist Horaria'!$AA$3</f>
        <v>229.397172137061</v>
      </c>
      <c r="BV288" s="0" t="n">
        <f aca="false">BA288*'Dist Horaria'!$AB$3</f>
        <v>204.178812574854</v>
      </c>
      <c r="BW288" s="0" t="n">
        <f aca="false">BA288*'Dist Horaria'!$AC$3</f>
        <v>221.294185450091</v>
      </c>
      <c r="BX288" s="0" t="n">
        <f aca="false">BA288*'Dist Horaria'!$AD$3</f>
        <v>215.45432592903</v>
      </c>
      <c r="BY288" s="0" t="n">
        <f aca="false">BA288*'Dist Horaria'!$AE$3</f>
        <v>209.276095440648</v>
      </c>
      <c r="BZ288" s="0" t="n">
        <f aca="false">AN288*1000000</f>
        <v>21622.7854182033</v>
      </c>
      <c r="CA288" s="0" t="n">
        <f aca="false">BZ288*'Dist Horaria'!$H$6</f>
        <v>540.569635455081</v>
      </c>
      <c r="CB288" s="0" t="n">
        <f aca="false">BZ288*'Dist Horaria'!$I$6</f>
        <v>540.569635455081</v>
      </c>
      <c r="CC288" s="0" t="n">
        <f aca="false">BZ288*'Dist Horaria'!$J$6</f>
        <v>540.569635455081</v>
      </c>
      <c r="CD288" s="0" t="n">
        <f aca="false">BZ288*'Dist Horaria'!$K$6</f>
        <v>540.569635455081</v>
      </c>
      <c r="CE288" s="0" t="n">
        <f aca="false">BZ288*'Dist Horaria'!$L$6</f>
        <v>540.569635455081</v>
      </c>
      <c r="CF288" s="0" t="n">
        <f aca="false">BZ288*'Dist Horaria'!$M$6</f>
        <v>1441.51902788022</v>
      </c>
      <c r="CG288" s="0" t="n">
        <f aca="false">BZ288*'Dist Horaria'!$N$6</f>
        <v>1441.51902788022</v>
      </c>
      <c r="CH288" s="0" t="n">
        <f aca="false">BZ288*'Dist Horaria'!$O$6</f>
        <v>1441.51902788022</v>
      </c>
      <c r="CI288" s="0" t="n">
        <f aca="false">BZ288*'Dist Horaria'!$P$6</f>
        <v>945.996862046392</v>
      </c>
      <c r="CJ288" s="0" t="n">
        <f aca="false">BZ288*'Dist Horaria'!$Q$6</f>
        <v>945.996862046392</v>
      </c>
      <c r="CK288" s="0" t="n">
        <f aca="false">BZ288*'Dist Horaria'!$R$6</f>
        <v>945.996862046392</v>
      </c>
      <c r="CL288" s="0" t="n">
        <f aca="false">BZ288*'Dist Horaria'!$S$6</f>
        <v>945.996862046392</v>
      </c>
      <c r="CM288" s="0" t="n">
        <f aca="false">BZ288*'Dist Horaria'!$T$6</f>
        <v>945.996862046392</v>
      </c>
      <c r="CN288" s="0" t="n">
        <f aca="false">BZ288*'Dist Horaria'!$U$6</f>
        <v>945.996862046392</v>
      </c>
      <c r="CO288" s="0" t="n">
        <f aca="false">BZ288*'Dist Horaria'!$V$6</f>
        <v>945.996862046392</v>
      </c>
      <c r="CP288" s="0" t="n">
        <f aca="false">BZ288*'Dist Horaria'!$W$6</f>
        <v>945.996862046392</v>
      </c>
      <c r="CQ288" s="0" t="n">
        <f aca="false">BZ288*'Dist Horaria'!$X$6</f>
        <v>1441.51902788022</v>
      </c>
      <c r="CR288" s="0" t="n">
        <f aca="false">BZ288*'Dist Horaria'!$Y$6</f>
        <v>1441.51902788022</v>
      </c>
      <c r="CS288" s="0" t="n">
        <f aca="false">BZ288*'Dist Horaria'!$Z$6</f>
        <v>1441.51902788022</v>
      </c>
      <c r="CT288" s="0" t="n">
        <f aca="false">BZ288*'Dist Horaria'!$AA$6</f>
        <v>540.569635455081</v>
      </c>
      <c r="CU288" s="0" t="n">
        <f aca="false">BZ288*'Dist Horaria'!$AB$6</f>
        <v>540.569635455081</v>
      </c>
      <c r="CV288" s="0" t="n">
        <f aca="false">BZ288*'Dist Horaria'!$AC$6</f>
        <v>540.569635455081</v>
      </c>
      <c r="CW288" s="0" t="n">
        <f aca="false">BZ288*'Dist Horaria'!$AD$6</f>
        <v>540.569635455081</v>
      </c>
      <c r="CX288" s="0" t="n">
        <f aca="false">BZ288*'Dist Horaria'!$AE$6</f>
        <v>540.569635455081</v>
      </c>
      <c r="CY288" s="0" t="n">
        <f aca="false">AS288*1000000</f>
        <v>22618.0582614917</v>
      </c>
      <c r="CZ288" s="0" t="n">
        <f aca="false">CY288*'Dist Horaria'!$H$6</f>
        <v>565.451456537293</v>
      </c>
      <c r="DA288" s="0" t="n">
        <f aca="false">CY288*'Dist Horaria'!$I$6</f>
        <v>565.451456537293</v>
      </c>
      <c r="DB288" s="0" t="n">
        <f aca="false">CY288*'Dist Horaria'!$J$6</f>
        <v>565.451456537293</v>
      </c>
      <c r="DC288" s="0" t="n">
        <f aca="false">CY288*'Dist Horaria'!$K$6</f>
        <v>565.451456537293</v>
      </c>
      <c r="DD288" s="0" t="n">
        <f aca="false">CY288*'Dist Horaria'!$L$6</f>
        <v>565.451456537293</v>
      </c>
      <c r="DE288" s="0" t="n">
        <f aca="false">CY288*'Dist Horaria'!$M$6</f>
        <v>1507.87055076612</v>
      </c>
      <c r="DF288" s="0" t="n">
        <f aca="false">CY288*'Dist Horaria'!$N$6</f>
        <v>1507.87055076612</v>
      </c>
      <c r="DG288" s="0" t="n">
        <f aca="false">CY288*'Dist Horaria'!$O$6</f>
        <v>1507.87055076612</v>
      </c>
      <c r="DH288" s="0" t="n">
        <f aca="false">CY288*'Dist Horaria'!$P$6</f>
        <v>989.540048940263</v>
      </c>
      <c r="DI288" s="0" t="n">
        <f aca="false">CY288*'Dist Horaria'!$Q$6</f>
        <v>989.540048940263</v>
      </c>
      <c r="DJ288" s="0" t="n">
        <f aca="false">CY288*'Dist Horaria'!$R$6</f>
        <v>989.540048940263</v>
      </c>
      <c r="DK288" s="0" t="n">
        <f aca="false">CY288*'Dist Horaria'!$S$6</f>
        <v>989.540048940263</v>
      </c>
      <c r="DL288" s="0" t="n">
        <f aca="false">CY288*'Dist Horaria'!$T$6</f>
        <v>989.540048940263</v>
      </c>
      <c r="DM288" s="0" t="n">
        <f aca="false">CY288*'Dist Horaria'!$U$6</f>
        <v>989.540048940263</v>
      </c>
      <c r="DN288" s="0" t="n">
        <f aca="false">CY288*'Dist Horaria'!$V$6</f>
        <v>989.540048940263</v>
      </c>
      <c r="DO288" s="0" t="n">
        <f aca="false">CY288*'Dist Horaria'!$W$6</f>
        <v>989.540048940263</v>
      </c>
      <c r="DP288" s="0" t="n">
        <f aca="false">CY288*'Dist Horaria'!$X$6</f>
        <v>1507.87055076612</v>
      </c>
      <c r="DQ288" s="0" t="n">
        <f aca="false">CY288*'Dist Horaria'!$Y$6</f>
        <v>1507.87055076612</v>
      </c>
      <c r="DR288" s="0" t="n">
        <f aca="false">CY288*'Dist Horaria'!$Z$6</f>
        <v>1507.87055076612</v>
      </c>
      <c r="DS288" s="0" t="n">
        <f aca="false">CY288*'Dist Horaria'!$AA$6</f>
        <v>565.451456537293</v>
      </c>
      <c r="DT288" s="0" t="n">
        <f aca="false">CY288*'Dist Horaria'!$AB$6</f>
        <v>565.451456537293</v>
      </c>
      <c r="DU288" s="0" t="n">
        <f aca="false">CY288*'Dist Horaria'!$AC$6</f>
        <v>565.451456537293</v>
      </c>
      <c r="DV288" s="0" t="n">
        <f aca="false">CY288*'Dist Horaria'!$AD$6</f>
        <v>565.451456537293</v>
      </c>
      <c r="DW288" s="0" t="n">
        <f aca="false">CY288*'Dist Horaria'!$AE$6</f>
        <v>565.451456537293</v>
      </c>
      <c r="DX288" s="0" t="n">
        <f aca="false">AX288*1000000</f>
        <v>1311.19178327488</v>
      </c>
      <c r="DY288" s="0" t="n">
        <f aca="false">DX288*'Dist Horaria'!$H$6</f>
        <v>32.7797945818721</v>
      </c>
      <c r="DZ288" s="0" t="n">
        <f aca="false">DX288*'Dist Horaria'!$I$6</f>
        <v>32.7797945818721</v>
      </c>
      <c r="EA288" s="0" t="n">
        <f aca="false">DX288*'Dist Horaria'!$J$6</f>
        <v>32.7797945818721</v>
      </c>
      <c r="EB288" s="0" t="n">
        <f aca="false">DX288*'Dist Horaria'!$K$6</f>
        <v>32.7797945818721</v>
      </c>
      <c r="EC288" s="0" t="n">
        <f aca="false">DX288*'Dist Horaria'!$L$6</f>
        <v>32.7797945818721</v>
      </c>
      <c r="ED288" s="0" t="n">
        <f aca="false">DX288*'Dist Horaria'!$M$6</f>
        <v>87.4127855516589</v>
      </c>
      <c r="EE288" s="0" t="n">
        <f aca="false">DX288*'Dist Horaria'!$N$6</f>
        <v>87.4127855516589</v>
      </c>
      <c r="EF288" s="0" t="n">
        <f aca="false">DX288*'Dist Horaria'!$O$6</f>
        <v>87.4127855516589</v>
      </c>
      <c r="EG288" s="0" t="n">
        <f aca="false">DX288*'Dist Horaria'!$P$6</f>
        <v>57.3646405182761</v>
      </c>
      <c r="EH288" s="0" t="n">
        <f aca="false">DX288*'Dist Horaria'!$Q$6</f>
        <v>57.3646405182761</v>
      </c>
      <c r="EI288" s="0" t="n">
        <f aca="false">DX288*'Dist Horaria'!$R$6</f>
        <v>57.3646405182761</v>
      </c>
      <c r="EJ288" s="0" t="n">
        <f aca="false">DX288*'Dist Horaria'!$S$6</f>
        <v>57.3646405182761</v>
      </c>
      <c r="EK288" s="0" t="n">
        <f aca="false">DX288*'Dist Horaria'!$T$6</f>
        <v>57.3646405182761</v>
      </c>
      <c r="EL288" s="0" t="n">
        <f aca="false">DX288*'Dist Horaria'!$U$6</f>
        <v>57.3646405182761</v>
      </c>
      <c r="EM288" s="0" t="n">
        <f aca="false">DX288*'Dist Horaria'!$V$6</f>
        <v>57.3646405182761</v>
      </c>
      <c r="EN288" s="0" t="n">
        <f aca="false">DX288*'Dist Horaria'!$W$6</f>
        <v>57.3646405182761</v>
      </c>
      <c r="EO288" s="0" t="n">
        <f aca="false">DX288*'Dist Horaria'!$X$6</f>
        <v>87.4127855516589</v>
      </c>
      <c r="EP288" s="0" t="n">
        <f aca="false">DX288*'Dist Horaria'!$Y$6</f>
        <v>87.4127855516589</v>
      </c>
      <c r="EQ288" s="0" t="n">
        <f aca="false">DX288*'Dist Horaria'!$Z$6</f>
        <v>87.4127855516589</v>
      </c>
      <c r="ER288" s="0" t="n">
        <f aca="false">DX288*'Dist Horaria'!$AA$6</f>
        <v>32.7797945818721</v>
      </c>
      <c r="ES288" s="0" t="n">
        <f aca="false">DX288*'Dist Horaria'!$AB$6</f>
        <v>32.7797945818721</v>
      </c>
      <c r="ET288" s="0" t="n">
        <f aca="false">DX288*'Dist Horaria'!$AC$6</f>
        <v>32.7797945818721</v>
      </c>
      <c r="EU288" s="0" t="n">
        <f aca="false">DX288*'Dist Horaria'!$AD$6</f>
        <v>32.7797945818721</v>
      </c>
      <c r="EV288" s="0" t="n">
        <f aca="false">DX288*'Dist Horaria'!$AE$6</f>
        <v>32.7797945818721</v>
      </c>
      <c r="EW288" s="0" t="n">
        <f aca="false">BB288+CA288+CZ288+DY288</f>
        <v>1336.14809125574</v>
      </c>
      <c r="EX288" s="0" t="n">
        <f aca="false">BC288+CB288+DA288+DZ288</f>
        <v>1330.86886877408</v>
      </c>
      <c r="EY288" s="0" t="n">
        <f aca="false">BD288+CC288+DB288+EA288</f>
        <v>1325.88593159673</v>
      </c>
      <c r="EZ288" s="0" t="n">
        <f aca="false">BE288+CD288+DC288+EB288</f>
        <v>1321.64066373691</v>
      </c>
      <c r="FA288" s="0" t="n">
        <f aca="false">BF288+CE288+DD288+EC288</f>
        <v>1318.53838680531</v>
      </c>
      <c r="FB288" s="0" t="n">
        <f aca="false">BG288+CF288+DE288+ED288</f>
        <v>3214.58677948458</v>
      </c>
      <c r="FC288" s="0" t="n">
        <f aca="false">BH288+CG288+DF288+EE288</f>
        <v>3222.61058331043</v>
      </c>
      <c r="FD288" s="0" t="n">
        <f aca="false">BI288+CH288+DG288+EF288</f>
        <v>3222.61058331043</v>
      </c>
      <c r="FE288" s="0" t="n">
        <f aca="false">BJ288+CI288+DH288+EG288</f>
        <v>2238.73209513104</v>
      </c>
      <c r="FF288" s="0" t="n">
        <f aca="false">BK288+CJ288+DI288+EH288</f>
        <v>2264.73340262995</v>
      </c>
      <c r="FG288" s="0" t="n">
        <f aca="false">BL288+CK288+DJ288+EI288</f>
        <v>2283.64344444735</v>
      </c>
      <c r="FH288" s="0" t="n">
        <f aca="false">BM288+CL288+DK288+EJ288</f>
        <v>2293.09846535604</v>
      </c>
      <c r="FI288" s="0" t="n">
        <f aca="false">BN288+CM288+DL288+EK288</f>
        <v>2295.46222058322</v>
      </c>
      <c r="FJ288" s="0" t="n">
        <f aca="false">BO288+CN288+DM288+EL288</f>
        <v>2293.09846535604</v>
      </c>
      <c r="FK288" s="0" t="n">
        <f aca="false">BP288+CO288+DN288+EM288</f>
        <v>2288.37095490169</v>
      </c>
      <c r="FL288" s="0" t="n">
        <f aca="false">BQ288+CP288+DO288+EN288</f>
        <v>2281.27968922017</v>
      </c>
      <c r="FM288" s="0" t="n">
        <f aca="false">BR288+CQ288+DP288+EO288</f>
        <v>3319.59173816889</v>
      </c>
      <c r="FN288" s="0" t="n">
        <f aca="false">BS288+CR288+DQ288+EP288</f>
        <v>3313.14172113455</v>
      </c>
      <c r="FO288" s="0" t="n">
        <f aca="false">BT288+CS288+DR288+EQ288</f>
        <v>3278.03364709919</v>
      </c>
      <c r="FP288" s="0" t="n">
        <f aca="false">BU288+CT288+DS288+ER288</f>
        <v>1368.19805871131</v>
      </c>
      <c r="FQ288" s="0" t="n">
        <f aca="false">BV288+CU288+DT288+ES288</f>
        <v>1342.9796991491</v>
      </c>
      <c r="FR288" s="0" t="n">
        <f aca="false">BW288+CV288+DU288+ET288</f>
        <v>1360.09507202434</v>
      </c>
      <c r="FS288" s="0" t="n">
        <f aca="false">BX288+CW288+DV288+EU288</f>
        <v>1354.25521250328</v>
      </c>
      <c r="FT288" s="0" t="n">
        <f aca="false">BY288+CX288+DW288+EV288</f>
        <v>1348.07698201489</v>
      </c>
      <c r="FU288" s="0" t="n">
        <f aca="false">AM288*'Dist Horaria'!$H$10</f>
        <v>0.712291218645319</v>
      </c>
      <c r="FV288" s="0" t="n">
        <f aca="false">AM288*'Dist Horaria'!$I$10</f>
        <v>0.666625970042558</v>
      </c>
      <c r="FW288" s="0" t="n">
        <f aca="false">AM288*'Dist Horaria'!$J$10</f>
        <v>0.663740085367399</v>
      </c>
      <c r="FX288" s="0" t="n">
        <f aca="false">AM288*'Dist Horaria'!$K$10</f>
        <v>0.644651148605044</v>
      </c>
      <c r="FY288" s="0" t="n">
        <f aca="false">AM288*'Dist Horaria'!$L$10</f>
        <v>0.644909127717025</v>
      </c>
      <c r="FZ288" s="0" t="n">
        <f aca="false">AM288*'Dist Horaria'!$M$10</f>
        <v>0.690079306369944</v>
      </c>
      <c r="GA288" s="0" t="n">
        <f aca="false">AM288*'Dist Horaria'!$N$10</f>
        <v>0.652843547567672</v>
      </c>
      <c r="GB288" s="0" t="n">
        <f aca="false">AM288*'Dist Horaria'!$O$10</f>
        <v>0.641700724518825</v>
      </c>
      <c r="GC288" s="0" t="n">
        <f aca="false">AM288*'Dist Horaria'!$P$10</f>
        <v>0.651658450442879</v>
      </c>
      <c r="GD288" s="0" t="n">
        <f aca="false">AM288*'Dist Horaria'!$Q$10</f>
        <v>0.589728913188626</v>
      </c>
      <c r="GE288" s="0" t="n">
        <f aca="false">AM288*'Dist Horaria'!$R$10</f>
        <v>0.719557838587065</v>
      </c>
      <c r="GF288" s="0" t="n">
        <f aca="false">AM288*'Dist Horaria'!$S$10</f>
        <v>0.614530346591834</v>
      </c>
      <c r="GG288" s="0" t="n">
        <f aca="false">AR288*'Dist Horaria'!$H$10</f>
        <v>0.745077193843211</v>
      </c>
      <c r="GH288" s="0" t="n">
        <f aca="false">AR288*'Dist Horaria'!$I$10</f>
        <v>0.697310024468573</v>
      </c>
      <c r="GI288" s="0" t="n">
        <f aca="false">AR288*'Dist Horaria'!$J$10</f>
        <v>0.694291305720906</v>
      </c>
      <c r="GJ288" s="0" t="n">
        <f aca="false">AR288*'Dist Horaria'!$K$10</f>
        <v>0.674323726360045</v>
      </c>
      <c r="GK288" s="0" t="n">
        <f aca="false">AR288*'Dist Horaria'!$L$10</f>
        <v>0.674593579964572</v>
      </c>
      <c r="GL288" s="0" t="n">
        <f aca="false">AR288*'Dist Horaria'!$M$10</f>
        <v>0.721842891868376</v>
      </c>
      <c r="GM288" s="0" t="n">
        <f aca="false">AR288*'Dist Horaria'!$N$10</f>
        <v>0.682893212365399</v>
      </c>
      <c r="GN288" s="0" t="n">
        <f aca="false">AR288*'Dist Horaria'!$O$10</f>
        <v>0.671237497523771</v>
      </c>
      <c r="GO288" s="0" t="n">
        <f aca="false">AR288*'Dist Horaria'!$P$10</f>
        <v>0.681653566533668</v>
      </c>
      <c r="GP288" s="0" t="n">
        <f aca="false">AR288*'Dist Horaria'!$Q$10</f>
        <v>0.616873481330367</v>
      </c>
      <c r="GQ288" s="0" t="n">
        <f aca="false">AR288*'Dist Horaria'!$R$10</f>
        <v>0.752678288245607</v>
      </c>
      <c r="GR288" s="0" t="n">
        <f aca="false">AR288*'Dist Horaria'!$S$10</f>
        <v>0.642816497219986</v>
      </c>
      <c r="GS288" s="0" t="n">
        <f aca="false">AW288*'Dist Horaria'!$H$10</f>
        <v>0.043192880802505</v>
      </c>
      <c r="GT288" s="0" t="n">
        <f aca="false">AW288*'Dist Horaria'!$I$10</f>
        <v>0.04042376953441</v>
      </c>
      <c r="GU288" s="0" t="n">
        <f aca="false">AW288*'Dist Horaria'!$J$10</f>
        <v>0.0402487713461395</v>
      </c>
      <c r="GV288" s="0" t="n">
        <f aca="false">AW288*'Dist Horaria'!$K$10</f>
        <v>0.0390912305136258</v>
      </c>
      <c r="GW288" s="0" t="n">
        <f aca="false">AW288*'Dist Horaria'!$L$10</f>
        <v>0.0391068742008447</v>
      </c>
      <c r="GX288" s="0" t="n">
        <f aca="false">AW288*'Dist Horaria'!$M$10</f>
        <v>0.0418459647459928</v>
      </c>
      <c r="GY288" s="0" t="n">
        <f aca="false">AW288*'Dist Horaria'!$N$10</f>
        <v>0.0395880123110376</v>
      </c>
      <c r="GZ288" s="0" t="n">
        <f aca="false">AW288*'Dist Horaria'!$O$10</f>
        <v>0.0389123186970302</v>
      </c>
      <c r="HA288" s="0" t="n">
        <f aca="false">AW288*'Dist Horaria'!$P$10</f>
        <v>0.0395161487845605</v>
      </c>
      <c r="HB288" s="0" t="n">
        <f aca="false">AW288*'Dist Horaria'!$Q$10</f>
        <v>0.0357607815263981</v>
      </c>
      <c r="HC288" s="0" t="n">
        <f aca="false">AW288*'Dist Horaria'!$R$10</f>
        <v>0.0436335239562671</v>
      </c>
      <c r="HD288" s="0" t="n">
        <f aca="false">AW288*'Dist Horaria'!$S$10</f>
        <v>0.0372647244765209</v>
      </c>
    </row>
    <row r="289" customFormat="false" ht="13.8" hidden="false" customHeight="false" outlineLevel="0" collapsed="false">
      <c r="A289" s="0" t="n">
        <v>4.613047</v>
      </c>
      <c r="B289" s="0" t="n">
        <v>-74.171614</v>
      </c>
      <c r="C289" s="0" t="n">
        <v>21</v>
      </c>
      <c r="D289" s="0" t="n">
        <v>25</v>
      </c>
      <c r="E289" s="0" t="n">
        <v>1817</v>
      </c>
      <c r="G289" s="0" t="s">
        <v>544</v>
      </c>
      <c r="I289" s="0" t="s">
        <v>1439</v>
      </c>
      <c r="J289" s="0" t="s">
        <v>1440</v>
      </c>
      <c r="K289" s="0" t="s">
        <v>1030</v>
      </c>
      <c r="L289" s="0" t="s">
        <v>1441</v>
      </c>
      <c r="S289" s="0" t="n">
        <v>365</v>
      </c>
      <c r="V289" s="0" t="n">
        <v>131696.647270795</v>
      </c>
      <c r="W289" s="0" t="n">
        <f aca="false">V289*12</f>
        <v>1580359.76724954</v>
      </c>
      <c r="X289" s="0" t="n">
        <v>1</v>
      </c>
      <c r="Z289" s="0" t="n">
        <v>28000</v>
      </c>
      <c r="AB289" s="0" t="n">
        <v>0.005</v>
      </c>
      <c r="AC289" s="0" t="n">
        <v>0</v>
      </c>
      <c r="AD289" s="0" t="n">
        <v>4557.39763786837</v>
      </c>
      <c r="AE289" s="0" t="n">
        <f aca="false">AD289/2204.59</f>
        <v>2.06723138446077</v>
      </c>
      <c r="AF289" s="0" t="n">
        <f aca="false">AE289/S289</f>
        <v>0.00566364762865964</v>
      </c>
      <c r="AG289" s="0" t="n">
        <f aca="false">AE289*EXP(AB289*AC289)</f>
        <v>2.06723138446077</v>
      </c>
      <c r="AH289" s="0" t="n">
        <f aca="false">AG289/S289</f>
        <v>0.00566364762865964</v>
      </c>
      <c r="AI289" s="0" t="s">
        <v>90</v>
      </c>
      <c r="AJ289" s="0" t="n">
        <f aca="false">IF(AI289="A",'FE DISTRIBUCIÓN'!$C$2,'FE DISTRIBUCIÓN'!$C$3)</f>
        <v>4.994E-006</v>
      </c>
      <c r="AK289" s="0" t="n">
        <f aca="false">W289*AJ289</f>
        <v>7.89231667764419</v>
      </c>
      <c r="AL289" s="0" t="n">
        <f aca="false">AK289/365</f>
        <v>0.0216227854182033</v>
      </c>
      <c r="AM289" s="0" t="n">
        <f aca="false">AK289*EXP(AB289*AC289)</f>
        <v>7.89231667764419</v>
      </c>
      <c r="AN289" s="0" t="n">
        <f aca="false">AM289/365</f>
        <v>0.0216227854182033</v>
      </c>
      <c r="AO289" s="0" t="n">
        <v>5.223868284E-006</v>
      </c>
      <c r="AP289" s="0" t="n">
        <f aca="false">AO289*W289</f>
        <v>8.25559126544448</v>
      </c>
      <c r="AQ289" s="0" t="n">
        <f aca="false">AP289/365</f>
        <v>0.0226180582614917</v>
      </c>
      <c r="AR289" s="0" t="n">
        <f aca="false">AP289*EXP(AB289*AC289)</f>
        <v>8.25559126544448</v>
      </c>
      <c r="AS289" s="0" t="n">
        <f aca="false">AR289/365</f>
        <v>0.0226180582614917</v>
      </c>
      <c r="AT289" s="0" t="n">
        <v>3.02832944E-007</v>
      </c>
      <c r="AU289" s="0" t="n">
        <f aca="false">AT289*W289</f>
        <v>0.478585000895332</v>
      </c>
      <c r="AV289" s="0" t="n">
        <f aca="false">AU289/365</f>
        <v>0.00131119178327488</v>
      </c>
      <c r="AW289" s="0" t="n">
        <f aca="false">AU289*EXP(AB289*AC289)</f>
        <v>0.478585000895332</v>
      </c>
      <c r="AX289" s="0" t="n">
        <f aca="false">AW289/365</f>
        <v>0.00131119178327488</v>
      </c>
      <c r="AY289" s="0" t="n">
        <f aca="false">AW289+AR289+AM289+AG289</f>
        <v>18.6937243284448</v>
      </c>
      <c r="AZ289" s="0" t="n">
        <f aca="false">AH289+AN289+AS289+AX289</f>
        <v>0.0512156830916295</v>
      </c>
      <c r="BA289" s="0" t="n">
        <f aca="false">AH289*1000000</f>
        <v>5663.64762865964</v>
      </c>
      <c r="BB289" s="0" t="n">
        <f aca="false">BA289*'Dist Horaria'!$H$3</f>
        <v>197.347204681493</v>
      </c>
      <c r="BC289" s="0" t="n">
        <f aca="false">BA289*'Dist Horaria'!$I$3</f>
        <v>192.067982199832</v>
      </c>
      <c r="BD289" s="0" t="n">
        <f aca="false">BA289*'Dist Horaria'!$J$3</f>
        <v>187.085045022486</v>
      </c>
      <c r="BE289" s="0" t="n">
        <f aca="false">BA289*'Dist Horaria'!$K$3</f>
        <v>182.839777162661</v>
      </c>
      <c r="BF289" s="0" t="n">
        <f aca="false">BA289*'Dist Horaria'!$L$3</f>
        <v>179.737500231063</v>
      </c>
      <c r="BG289" s="0" t="n">
        <f aca="false">BA289*'Dist Horaria'!$M$3</f>
        <v>177.784415286585</v>
      </c>
      <c r="BH289" s="0" t="n">
        <f aca="false">BA289*'Dist Horaria'!$N$3</f>
        <v>185.808219112438</v>
      </c>
      <c r="BI289" s="0" t="n">
        <f aca="false">BA289*'Dist Horaria'!$O$3</f>
        <v>185.808219112438</v>
      </c>
      <c r="BJ289" s="0" t="n">
        <f aca="false">BA289*'Dist Horaria'!$P$3</f>
        <v>245.830543626106</v>
      </c>
      <c r="BK289" s="0" t="n">
        <f aca="false">BA289*'Dist Horaria'!$Q$3</f>
        <v>271.831851125021</v>
      </c>
      <c r="BL289" s="0" t="n">
        <f aca="false">BA289*'Dist Horaria'!$R$3</f>
        <v>290.741892942414</v>
      </c>
      <c r="BM289" s="0" t="n">
        <f aca="false">BA289*'Dist Horaria'!$S$3</f>
        <v>300.19691385111</v>
      </c>
      <c r="BN289" s="0" t="n">
        <f aca="false">BA289*'Dist Horaria'!$T$3</f>
        <v>302.560669078284</v>
      </c>
      <c r="BO289" s="0" t="n">
        <f aca="false">BA289*'Dist Horaria'!$U$3</f>
        <v>300.19691385111</v>
      </c>
      <c r="BP289" s="0" t="n">
        <f aca="false">BA289*'Dist Horaria'!$V$3</f>
        <v>295.469403396762</v>
      </c>
      <c r="BQ289" s="0" t="n">
        <f aca="false">BA289*'Dist Horaria'!$W$3</f>
        <v>288.37813771524</v>
      </c>
      <c r="BR289" s="0" t="n">
        <f aca="false">BA289*'Dist Horaria'!$X$3</f>
        <v>282.789373970895</v>
      </c>
      <c r="BS289" s="0" t="n">
        <f aca="false">BA289*'Dist Horaria'!$Y$3</f>
        <v>276.339356936553</v>
      </c>
      <c r="BT289" s="0" t="n">
        <f aca="false">BA289*'Dist Horaria'!$Z$3</f>
        <v>241.231282901194</v>
      </c>
      <c r="BU289" s="0" t="n">
        <f aca="false">BA289*'Dist Horaria'!$AA$3</f>
        <v>229.397172137061</v>
      </c>
      <c r="BV289" s="0" t="n">
        <f aca="false">BA289*'Dist Horaria'!$AB$3</f>
        <v>204.178812574854</v>
      </c>
      <c r="BW289" s="0" t="n">
        <f aca="false">BA289*'Dist Horaria'!$AC$3</f>
        <v>221.294185450091</v>
      </c>
      <c r="BX289" s="0" t="n">
        <f aca="false">BA289*'Dist Horaria'!$AD$3</f>
        <v>215.45432592903</v>
      </c>
      <c r="BY289" s="0" t="n">
        <f aca="false">BA289*'Dist Horaria'!$AE$3</f>
        <v>209.276095440648</v>
      </c>
      <c r="BZ289" s="0" t="n">
        <f aca="false">AN289*1000000</f>
        <v>21622.7854182033</v>
      </c>
      <c r="CA289" s="0" t="n">
        <f aca="false">BZ289*'Dist Horaria'!$H$6</f>
        <v>540.569635455081</v>
      </c>
      <c r="CB289" s="0" t="n">
        <f aca="false">BZ289*'Dist Horaria'!$I$6</f>
        <v>540.569635455081</v>
      </c>
      <c r="CC289" s="0" t="n">
        <f aca="false">BZ289*'Dist Horaria'!$J$6</f>
        <v>540.569635455081</v>
      </c>
      <c r="CD289" s="0" t="n">
        <f aca="false">BZ289*'Dist Horaria'!$K$6</f>
        <v>540.569635455081</v>
      </c>
      <c r="CE289" s="0" t="n">
        <f aca="false">BZ289*'Dist Horaria'!$L$6</f>
        <v>540.569635455081</v>
      </c>
      <c r="CF289" s="0" t="n">
        <f aca="false">BZ289*'Dist Horaria'!$M$6</f>
        <v>1441.51902788022</v>
      </c>
      <c r="CG289" s="0" t="n">
        <f aca="false">BZ289*'Dist Horaria'!$N$6</f>
        <v>1441.51902788022</v>
      </c>
      <c r="CH289" s="0" t="n">
        <f aca="false">BZ289*'Dist Horaria'!$O$6</f>
        <v>1441.51902788022</v>
      </c>
      <c r="CI289" s="0" t="n">
        <f aca="false">BZ289*'Dist Horaria'!$P$6</f>
        <v>945.996862046392</v>
      </c>
      <c r="CJ289" s="0" t="n">
        <f aca="false">BZ289*'Dist Horaria'!$Q$6</f>
        <v>945.996862046392</v>
      </c>
      <c r="CK289" s="0" t="n">
        <f aca="false">BZ289*'Dist Horaria'!$R$6</f>
        <v>945.996862046392</v>
      </c>
      <c r="CL289" s="0" t="n">
        <f aca="false">BZ289*'Dist Horaria'!$S$6</f>
        <v>945.996862046392</v>
      </c>
      <c r="CM289" s="0" t="n">
        <f aca="false">BZ289*'Dist Horaria'!$T$6</f>
        <v>945.996862046392</v>
      </c>
      <c r="CN289" s="0" t="n">
        <f aca="false">BZ289*'Dist Horaria'!$U$6</f>
        <v>945.996862046392</v>
      </c>
      <c r="CO289" s="0" t="n">
        <f aca="false">BZ289*'Dist Horaria'!$V$6</f>
        <v>945.996862046392</v>
      </c>
      <c r="CP289" s="0" t="n">
        <f aca="false">BZ289*'Dist Horaria'!$W$6</f>
        <v>945.996862046392</v>
      </c>
      <c r="CQ289" s="0" t="n">
        <f aca="false">BZ289*'Dist Horaria'!$X$6</f>
        <v>1441.51902788022</v>
      </c>
      <c r="CR289" s="0" t="n">
        <f aca="false">BZ289*'Dist Horaria'!$Y$6</f>
        <v>1441.51902788022</v>
      </c>
      <c r="CS289" s="0" t="n">
        <f aca="false">BZ289*'Dist Horaria'!$Z$6</f>
        <v>1441.51902788022</v>
      </c>
      <c r="CT289" s="0" t="n">
        <f aca="false">BZ289*'Dist Horaria'!$AA$6</f>
        <v>540.569635455081</v>
      </c>
      <c r="CU289" s="0" t="n">
        <f aca="false">BZ289*'Dist Horaria'!$AB$6</f>
        <v>540.569635455081</v>
      </c>
      <c r="CV289" s="0" t="n">
        <f aca="false">BZ289*'Dist Horaria'!$AC$6</f>
        <v>540.569635455081</v>
      </c>
      <c r="CW289" s="0" t="n">
        <f aca="false">BZ289*'Dist Horaria'!$AD$6</f>
        <v>540.569635455081</v>
      </c>
      <c r="CX289" s="0" t="n">
        <f aca="false">BZ289*'Dist Horaria'!$AE$6</f>
        <v>540.569635455081</v>
      </c>
      <c r="CY289" s="0" t="n">
        <f aca="false">AS289*1000000</f>
        <v>22618.0582614917</v>
      </c>
      <c r="CZ289" s="0" t="n">
        <f aca="false">CY289*'Dist Horaria'!$H$6</f>
        <v>565.451456537293</v>
      </c>
      <c r="DA289" s="0" t="n">
        <f aca="false">CY289*'Dist Horaria'!$I$6</f>
        <v>565.451456537293</v>
      </c>
      <c r="DB289" s="0" t="n">
        <f aca="false">CY289*'Dist Horaria'!$J$6</f>
        <v>565.451456537293</v>
      </c>
      <c r="DC289" s="0" t="n">
        <f aca="false">CY289*'Dist Horaria'!$K$6</f>
        <v>565.451456537293</v>
      </c>
      <c r="DD289" s="0" t="n">
        <f aca="false">CY289*'Dist Horaria'!$L$6</f>
        <v>565.451456537293</v>
      </c>
      <c r="DE289" s="0" t="n">
        <f aca="false">CY289*'Dist Horaria'!$M$6</f>
        <v>1507.87055076612</v>
      </c>
      <c r="DF289" s="0" t="n">
        <f aca="false">CY289*'Dist Horaria'!$N$6</f>
        <v>1507.87055076612</v>
      </c>
      <c r="DG289" s="0" t="n">
        <f aca="false">CY289*'Dist Horaria'!$O$6</f>
        <v>1507.87055076612</v>
      </c>
      <c r="DH289" s="0" t="n">
        <f aca="false">CY289*'Dist Horaria'!$P$6</f>
        <v>989.540048940263</v>
      </c>
      <c r="DI289" s="0" t="n">
        <f aca="false">CY289*'Dist Horaria'!$Q$6</f>
        <v>989.540048940263</v>
      </c>
      <c r="DJ289" s="0" t="n">
        <f aca="false">CY289*'Dist Horaria'!$R$6</f>
        <v>989.540048940263</v>
      </c>
      <c r="DK289" s="0" t="n">
        <f aca="false">CY289*'Dist Horaria'!$S$6</f>
        <v>989.540048940263</v>
      </c>
      <c r="DL289" s="0" t="n">
        <f aca="false">CY289*'Dist Horaria'!$T$6</f>
        <v>989.540048940263</v>
      </c>
      <c r="DM289" s="0" t="n">
        <f aca="false">CY289*'Dist Horaria'!$U$6</f>
        <v>989.540048940263</v>
      </c>
      <c r="DN289" s="0" t="n">
        <f aca="false">CY289*'Dist Horaria'!$V$6</f>
        <v>989.540048940263</v>
      </c>
      <c r="DO289" s="0" t="n">
        <f aca="false">CY289*'Dist Horaria'!$W$6</f>
        <v>989.540048940263</v>
      </c>
      <c r="DP289" s="0" t="n">
        <f aca="false">CY289*'Dist Horaria'!$X$6</f>
        <v>1507.87055076612</v>
      </c>
      <c r="DQ289" s="0" t="n">
        <f aca="false">CY289*'Dist Horaria'!$Y$6</f>
        <v>1507.87055076612</v>
      </c>
      <c r="DR289" s="0" t="n">
        <f aca="false">CY289*'Dist Horaria'!$Z$6</f>
        <v>1507.87055076612</v>
      </c>
      <c r="DS289" s="0" t="n">
        <f aca="false">CY289*'Dist Horaria'!$AA$6</f>
        <v>565.451456537293</v>
      </c>
      <c r="DT289" s="0" t="n">
        <f aca="false">CY289*'Dist Horaria'!$AB$6</f>
        <v>565.451456537293</v>
      </c>
      <c r="DU289" s="0" t="n">
        <f aca="false">CY289*'Dist Horaria'!$AC$6</f>
        <v>565.451456537293</v>
      </c>
      <c r="DV289" s="0" t="n">
        <f aca="false">CY289*'Dist Horaria'!$AD$6</f>
        <v>565.451456537293</v>
      </c>
      <c r="DW289" s="0" t="n">
        <f aca="false">CY289*'Dist Horaria'!$AE$6</f>
        <v>565.451456537293</v>
      </c>
      <c r="DX289" s="0" t="n">
        <f aca="false">AX289*1000000</f>
        <v>1311.19178327488</v>
      </c>
      <c r="DY289" s="0" t="n">
        <f aca="false">DX289*'Dist Horaria'!$H$6</f>
        <v>32.7797945818721</v>
      </c>
      <c r="DZ289" s="0" t="n">
        <f aca="false">DX289*'Dist Horaria'!$I$6</f>
        <v>32.7797945818721</v>
      </c>
      <c r="EA289" s="0" t="n">
        <f aca="false">DX289*'Dist Horaria'!$J$6</f>
        <v>32.7797945818721</v>
      </c>
      <c r="EB289" s="0" t="n">
        <f aca="false">DX289*'Dist Horaria'!$K$6</f>
        <v>32.7797945818721</v>
      </c>
      <c r="EC289" s="0" t="n">
        <f aca="false">DX289*'Dist Horaria'!$L$6</f>
        <v>32.7797945818721</v>
      </c>
      <c r="ED289" s="0" t="n">
        <f aca="false">DX289*'Dist Horaria'!$M$6</f>
        <v>87.4127855516589</v>
      </c>
      <c r="EE289" s="0" t="n">
        <f aca="false">DX289*'Dist Horaria'!$N$6</f>
        <v>87.4127855516589</v>
      </c>
      <c r="EF289" s="0" t="n">
        <f aca="false">DX289*'Dist Horaria'!$O$6</f>
        <v>87.4127855516589</v>
      </c>
      <c r="EG289" s="0" t="n">
        <f aca="false">DX289*'Dist Horaria'!$P$6</f>
        <v>57.3646405182761</v>
      </c>
      <c r="EH289" s="0" t="n">
        <f aca="false">DX289*'Dist Horaria'!$Q$6</f>
        <v>57.3646405182761</v>
      </c>
      <c r="EI289" s="0" t="n">
        <f aca="false">DX289*'Dist Horaria'!$R$6</f>
        <v>57.3646405182761</v>
      </c>
      <c r="EJ289" s="0" t="n">
        <f aca="false">DX289*'Dist Horaria'!$S$6</f>
        <v>57.3646405182761</v>
      </c>
      <c r="EK289" s="0" t="n">
        <f aca="false">DX289*'Dist Horaria'!$T$6</f>
        <v>57.3646405182761</v>
      </c>
      <c r="EL289" s="0" t="n">
        <f aca="false">DX289*'Dist Horaria'!$U$6</f>
        <v>57.3646405182761</v>
      </c>
      <c r="EM289" s="0" t="n">
        <f aca="false">DX289*'Dist Horaria'!$V$6</f>
        <v>57.3646405182761</v>
      </c>
      <c r="EN289" s="0" t="n">
        <f aca="false">DX289*'Dist Horaria'!$W$6</f>
        <v>57.3646405182761</v>
      </c>
      <c r="EO289" s="0" t="n">
        <f aca="false">DX289*'Dist Horaria'!$X$6</f>
        <v>87.4127855516589</v>
      </c>
      <c r="EP289" s="0" t="n">
        <f aca="false">DX289*'Dist Horaria'!$Y$6</f>
        <v>87.4127855516589</v>
      </c>
      <c r="EQ289" s="0" t="n">
        <f aca="false">DX289*'Dist Horaria'!$Z$6</f>
        <v>87.4127855516589</v>
      </c>
      <c r="ER289" s="0" t="n">
        <f aca="false">DX289*'Dist Horaria'!$AA$6</f>
        <v>32.7797945818721</v>
      </c>
      <c r="ES289" s="0" t="n">
        <f aca="false">DX289*'Dist Horaria'!$AB$6</f>
        <v>32.7797945818721</v>
      </c>
      <c r="ET289" s="0" t="n">
        <f aca="false">DX289*'Dist Horaria'!$AC$6</f>
        <v>32.7797945818721</v>
      </c>
      <c r="EU289" s="0" t="n">
        <f aca="false">DX289*'Dist Horaria'!$AD$6</f>
        <v>32.7797945818721</v>
      </c>
      <c r="EV289" s="0" t="n">
        <f aca="false">DX289*'Dist Horaria'!$AE$6</f>
        <v>32.7797945818721</v>
      </c>
      <c r="EW289" s="0" t="n">
        <f aca="false">BB289+CA289+CZ289+DY289</f>
        <v>1336.14809125574</v>
      </c>
      <c r="EX289" s="0" t="n">
        <f aca="false">BC289+CB289+DA289+DZ289</f>
        <v>1330.86886877408</v>
      </c>
      <c r="EY289" s="0" t="n">
        <f aca="false">BD289+CC289+DB289+EA289</f>
        <v>1325.88593159673</v>
      </c>
      <c r="EZ289" s="0" t="n">
        <f aca="false">BE289+CD289+DC289+EB289</f>
        <v>1321.64066373691</v>
      </c>
      <c r="FA289" s="0" t="n">
        <f aca="false">BF289+CE289+DD289+EC289</f>
        <v>1318.53838680531</v>
      </c>
      <c r="FB289" s="0" t="n">
        <f aca="false">BG289+CF289+DE289+ED289</f>
        <v>3214.58677948458</v>
      </c>
      <c r="FC289" s="0" t="n">
        <f aca="false">BH289+CG289+DF289+EE289</f>
        <v>3222.61058331043</v>
      </c>
      <c r="FD289" s="0" t="n">
        <f aca="false">BI289+CH289+DG289+EF289</f>
        <v>3222.61058331043</v>
      </c>
      <c r="FE289" s="0" t="n">
        <f aca="false">BJ289+CI289+DH289+EG289</f>
        <v>2238.73209513104</v>
      </c>
      <c r="FF289" s="0" t="n">
        <f aca="false">BK289+CJ289+DI289+EH289</f>
        <v>2264.73340262995</v>
      </c>
      <c r="FG289" s="0" t="n">
        <f aca="false">BL289+CK289+DJ289+EI289</f>
        <v>2283.64344444735</v>
      </c>
      <c r="FH289" s="0" t="n">
        <f aca="false">BM289+CL289+DK289+EJ289</f>
        <v>2293.09846535604</v>
      </c>
      <c r="FI289" s="0" t="n">
        <f aca="false">BN289+CM289+DL289+EK289</f>
        <v>2295.46222058322</v>
      </c>
      <c r="FJ289" s="0" t="n">
        <f aca="false">BO289+CN289+DM289+EL289</f>
        <v>2293.09846535604</v>
      </c>
      <c r="FK289" s="0" t="n">
        <f aca="false">BP289+CO289+DN289+EM289</f>
        <v>2288.37095490169</v>
      </c>
      <c r="FL289" s="0" t="n">
        <f aca="false">BQ289+CP289+DO289+EN289</f>
        <v>2281.27968922017</v>
      </c>
      <c r="FM289" s="0" t="n">
        <f aca="false">BR289+CQ289+DP289+EO289</f>
        <v>3319.59173816889</v>
      </c>
      <c r="FN289" s="0" t="n">
        <f aca="false">BS289+CR289+DQ289+EP289</f>
        <v>3313.14172113455</v>
      </c>
      <c r="FO289" s="0" t="n">
        <f aca="false">BT289+CS289+DR289+EQ289</f>
        <v>3278.03364709919</v>
      </c>
      <c r="FP289" s="0" t="n">
        <f aca="false">BU289+CT289+DS289+ER289</f>
        <v>1368.19805871131</v>
      </c>
      <c r="FQ289" s="0" t="n">
        <f aca="false">BV289+CU289+DT289+ES289</f>
        <v>1342.9796991491</v>
      </c>
      <c r="FR289" s="0" t="n">
        <f aca="false">BW289+CV289+DU289+ET289</f>
        <v>1360.09507202434</v>
      </c>
      <c r="FS289" s="0" t="n">
        <f aca="false">BX289+CW289+DV289+EU289</f>
        <v>1354.25521250328</v>
      </c>
      <c r="FT289" s="0" t="n">
        <f aca="false">BY289+CX289+DW289+EV289</f>
        <v>1348.07698201489</v>
      </c>
      <c r="FU289" s="0" t="n">
        <f aca="false">AM289*'Dist Horaria'!$H$10</f>
        <v>0.712291218645319</v>
      </c>
      <c r="FV289" s="0" t="n">
        <f aca="false">AM289*'Dist Horaria'!$I$10</f>
        <v>0.666625970042558</v>
      </c>
      <c r="FW289" s="0" t="n">
        <f aca="false">AM289*'Dist Horaria'!$J$10</f>
        <v>0.663740085367399</v>
      </c>
      <c r="FX289" s="0" t="n">
        <f aca="false">AM289*'Dist Horaria'!$K$10</f>
        <v>0.644651148605044</v>
      </c>
      <c r="FY289" s="0" t="n">
        <f aca="false">AM289*'Dist Horaria'!$L$10</f>
        <v>0.644909127717025</v>
      </c>
      <c r="FZ289" s="0" t="n">
        <f aca="false">AM289*'Dist Horaria'!$M$10</f>
        <v>0.690079306369944</v>
      </c>
      <c r="GA289" s="0" t="n">
        <f aca="false">AM289*'Dist Horaria'!$N$10</f>
        <v>0.652843547567672</v>
      </c>
      <c r="GB289" s="0" t="n">
        <f aca="false">AM289*'Dist Horaria'!$O$10</f>
        <v>0.641700724518825</v>
      </c>
      <c r="GC289" s="0" t="n">
        <f aca="false">AM289*'Dist Horaria'!$P$10</f>
        <v>0.651658450442879</v>
      </c>
      <c r="GD289" s="0" t="n">
        <f aca="false">AM289*'Dist Horaria'!$Q$10</f>
        <v>0.589728913188626</v>
      </c>
      <c r="GE289" s="0" t="n">
        <f aca="false">AM289*'Dist Horaria'!$R$10</f>
        <v>0.719557838587065</v>
      </c>
      <c r="GF289" s="0" t="n">
        <f aca="false">AM289*'Dist Horaria'!$S$10</f>
        <v>0.614530346591834</v>
      </c>
      <c r="GG289" s="0" t="n">
        <f aca="false">AR289*'Dist Horaria'!$H$10</f>
        <v>0.745077193843211</v>
      </c>
      <c r="GH289" s="0" t="n">
        <f aca="false">AR289*'Dist Horaria'!$I$10</f>
        <v>0.697310024468573</v>
      </c>
      <c r="GI289" s="0" t="n">
        <f aca="false">AR289*'Dist Horaria'!$J$10</f>
        <v>0.694291305720906</v>
      </c>
      <c r="GJ289" s="0" t="n">
        <f aca="false">AR289*'Dist Horaria'!$K$10</f>
        <v>0.674323726360045</v>
      </c>
      <c r="GK289" s="0" t="n">
        <f aca="false">AR289*'Dist Horaria'!$L$10</f>
        <v>0.674593579964572</v>
      </c>
      <c r="GL289" s="0" t="n">
        <f aca="false">AR289*'Dist Horaria'!$M$10</f>
        <v>0.721842891868376</v>
      </c>
      <c r="GM289" s="0" t="n">
        <f aca="false">AR289*'Dist Horaria'!$N$10</f>
        <v>0.682893212365399</v>
      </c>
      <c r="GN289" s="0" t="n">
        <f aca="false">AR289*'Dist Horaria'!$O$10</f>
        <v>0.671237497523771</v>
      </c>
      <c r="GO289" s="0" t="n">
        <f aca="false">AR289*'Dist Horaria'!$P$10</f>
        <v>0.681653566533668</v>
      </c>
      <c r="GP289" s="0" t="n">
        <f aca="false">AR289*'Dist Horaria'!$Q$10</f>
        <v>0.616873481330367</v>
      </c>
      <c r="GQ289" s="0" t="n">
        <f aca="false">AR289*'Dist Horaria'!$R$10</f>
        <v>0.752678288245607</v>
      </c>
      <c r="GR289" s="0" t="n">
        <f aca="false">AR289*'Dist Horaria'!$S$10</f>
        <v>0.642816497219986</v>
      </c>
      <c r="GS289" s="0" t="n">
        <f aca="false">AW289*'Dist Horaria'!$H$10</f>
        <v>0.043192880802505</v>
      </c>
      <c r="GT289" s="0" t="n">
        <f aca="false">AW289*'Dist Horaria'!$I$10</f>
        <v>0.04042376953441</v>
      </c>
      <c r="GU289" s="0" t="n">
        <f aca="false">AW289*'Dist Horaria'!$J$10</f>
        <v>0.0402487713461395</v>
      </c>
      <c r="GV289" s="0" t="n">
        <f aca="false">AW289*'Dist Horaria'!$K$10</f>
        <v>0.0390912305136258</v>
      </c>
      <c r="GW289" s="0" t="n">
        <f aca="false">AW289*'Dist Horaria'!$L$10</f>
        <v>0.0391068742008447</v>
      </c>
      <c r="GX289" s="0" t="n">
        <f aca="false">AW289*'Dist Horaria'!$M$10</f>
        <v>0.0418459647459928</v>
      </c>
      <c r="GY289" s="0" t="n">
        <f aca="false">AW289*'Dist Horaria'!$N$10</f>
        <v>0.0395880123110376</v>
      </c>
      <c r="GZ289" s="0" t="n">
        <f aca="false">AW289*'Dist Horaria'!$O$10</f>
        <v>0.0389123186970302</v>
      </c>
      <c r="HA289" s="0" t="n">
        <f aca="false">AW289*'Dist Horaria'!$P$10</f>
        <v>0.0395161487845605</v>
      </c>
      <c r="HB289" s="0" t="n">
        <f aca="false">AW289*'Dist Horaria'!$Q$10</f>
        <v>0.0357607815263981</v>
      </c>
      <c r="HC289" s="0" t="n">
        <f aca="false">AW289*'Dist Horaria'!$R$10</f>
        <v>0.0436335239562671</v>
      </c>
      <c r="HD289" s="0" t="n">
        <f aca="false">AW289*'Dist Horaria'!$S$10</f>
        <v>0.0372647244765209</v>
      </c>
    </row>
    <row r="290" customFormat="false" ht="13.8" hidden="false" customHeight="false" outlineLevel="0" collapsed="false">
      <c r="A290" s="0" t="n">
        <v>4.63202</v>
      </c>
      <c r="B290" s="0" t="n">
        <v>-74.173474</v>
      </c>
      <c r="C290" s="0" t="n">
        <v>21</v>
      </c>
      <c r="D290" s="0" t="n">
        <v>27</v>
      </c>
      <c r="E290" s="0" t="n">
        <v>1843</v>
      </c>
      <c r="G290" s="0" t="s">
        <v>544</v>
      </c>
      <c r="I290" s="0" t="s">
        <v>1442</v>
      </c>
      <c r="J290" s="0" t="s">
        <v>1443</v>
      </c>
      <c r="K290" s="0" t="s">
        <v>1444</v>
      </c>
      <c r="L290" s="0" t="s">
        <v>1445</v>
      </c>
      <c r="S290" s="0" t="n">
        <v>365</v>
      </c>
      <c r="V290" s="0" t="n">
        <v>131696.647270795</v>
      </c>
      <c r="W290" s="0" t="n">
        <f aca="false">V290*12</f>
        <v>1580359.76724954</v>
      </c>
      <c r="X290" s="0" t="n">
        <v>1</v>
      </c>
      <c r="Z290" s="0" t="n">
        <v>28000</v>
      </c>
      <c r="AB290" s="0" t="n">
        <v>0.005</v>
      </c>
      <c r="AC290" s="0" t="n">
        <v>0</v>
      </c>
      <c r="AD290" s="0" t="n">
        <v>4557.39763786837</v>
      </c>
      <c r="AE290" s="0" t="n">
        <f aca="false">AD290/2204.59</f>
        <v>2.06723138446077</v>
      </c>
      <c r="AF290" s="0" t="n">
        <f aca="false">AE290/S290</f>
        <v>0.00566364762865964</v>
      </c>
      <c r="AG290" s="0" t="n">
        <f aca="false">AE290*EXP(AB290*AC290)</f>
        <v>2.06723138446077</v>
      </c>
      <c r="AH290" s="0" t="n">
        <f aca="false">AG290/S290</f>
        <v>0.00566364762865964</v>
      </c>
      <c r="AI290" s="0" t="s">
        <v>90</v>
      </c>
      <c r="AJ290" s="0" t="n">
        <f aca="false">IF(AI290="A",'FE DISTRIBUCIÓN'!$C$2,'FE DISTRIBUCIÓN'!$C$3)</f>
        <v>4.994E-006</v>
      </c>
      <c r="AK290" s="0" t="n">
        <f aca="false">W290*AJ290</f>
        <v>7.89231667764419</v>
      </c>
      <c r="AL290" s="0" t="n">
        <f aca="false">AK290/365</f>
        <v>0.0216227854182033</v>
      </c>
      <c r="AM290" s="0" t="n">
        <f aca="false">AK290*EXP(AB290*AC290)</f>
        <v>7.89231667764419</v>
      </c>
      <c r="AN290" s="0" t="n">
        <f aca="false">AM290/365</f>
        <v>0.0216227854182033</v>
      </c>
      <c r="AO290" s="0" t="n">
        <v>5.223868284E-006</v>
      </c>
      <c r="AP290" s="0" t="n">
        <f aca="false">AO290*W290</f>
        <v>8.25559126544448</v>
      </c>
      <c r="AQ290" s="0" t="n">
        <f aca="false">AP290/365</f>
        <v>0.0226180582614917</v>
      </c>
      <c r="AR290" s="0" t="n">
        <f aca="false">AP290*EXP(AB290*AC290)</f>
        <v>8.25559126544448</v>
      </c>
      <c r="AS290" s="0" t="n">
        <f aca="false">AR290/365</f>
        <v>0.0226180582614917</v>
      </c>
      <c r="AT290" s="0" t="n">
        <v>3.02832944E-007</v>
      </c>
      <c r="AU290" s="0" t="n">
        <f aca="false">AT290*W290</f>
        <v>0.478585000895332</v>
      </c>
      <c r="AV290" s="0" t="n">
        <f aca="false">AU290/365</f>
        <v>0.00131119178327488</v>
      </c>
      <c r="AW290" s="0" t="n">
        <f aca="false">AU290*EXP(AB290*AC290)</f>
        <v>0.478585000895332</v>
      </c>
      <c r="AX290" s="0" t="n">
        <f aca="false">AW290/365</f>
        <v>0.00131119178327488</v>
      </c>
      <c r="AY290" s="0" t="n">
        <f aca="false">AW290+AR290+AM290+AG290</f>
        <v>18.6937243284448</v>
      </c>
      <c r="AZ290" s="0" t="n">
        <f aca="false">AH290+AN290+AS290+AX290</f>
        <v>0.0512156830916295</v>
      </c>
      <c r="BA290" s="0" t="n">
        <f aca="false">AH290*1000000</f>
        <v>5663.64762865964</v>
      </c>
      <c r="BB290" s="0" t="n">
        <f aca="false">BA290*'Dist Horaria'!$H$3</f>
        <v>197.347204681493</v>
      </c>
      <c r="BC290" s="0" t="n">
        <f aca="false">BA290*'Dist Horaria'!$I$3</f>
        <v>192.067982199832</v>
      </c>
      <c r="BD290" s="0" t="n">
        <f aca="false">BA290*'Dist Horaria'!$J$3</f>
        <v>187.085045022486</v>
      </c>
      <c r="BE290" s="0" t="n">
        <f aca="false">BA290*'Dist Horaria'!$K$3</f>
        <v>182.839777162661</v>
      </c>
      <c r="BF290" s="0" t="n">
        <f aca="false">BA290*'Dist Horaria'!$L$3</f>
        <v>179.737500231063</v>
      </c>
      <c r="BG290" s="0" t="n">
        <f aca="false">BA290*'Dist Horaria'!$M$3</f>
        <v>177.784415286585</v>
      </c>
      <c r="BH290" s="0" t="n">
        <f aca="false">BA290*'Dist Horaria'!$N$3</f>
        <v>185.808219112438</v>
      </c>
      <c r="BI290" s="0" t="n">
        <f aca="false">BA290*'Dist Horaria'!$O$3</f>
        <v>185.808219112438</v>
      </c>
      <c r="BJ290" s="0" t="n">
        <f aca="false">BA290*'Dist Horaria'!$P$3</f>
        <v>245.830543626106</v>
      </c>
      <c r="BK290" s="0" t="n">
        <f aca="false">BA290*'Dist Horaria'!$Q$3</f>
        <v>271.831851125021</v>
      </c>
      <c r="BL290" s="0" t="n">
        <f aca="false">BA290*'Dist Horaria'!$R$3</f>
        <v>290.741892942414</v>
      </c>
      <c r="BM290" s="0" t="n">
        <f aca="false">BA290*'Dist Horaria'!$S$3</f>
        <v>300.19691385111</v>
      </c>
      <c r="BN290" s="0" t="n">
        <f aca="false">BA290*'Dist Horaria'!$T$3</f>
        <v>302.560669078284</v>
      </c>
      <c r="BO290" s="0" t="n">
        <f aca="false">BA290*'Dist Horaria'!$U$3</f>
        <v>300.19691385111</v>
      </c>
      <c r="BP290" s="0" t="n">
        <f aca="false">BA290*'Dist Horaria'!$V$3</f>
        <v>295.469403396762</v>
      </c>
      <c r="BQ290" s="0" t="n">
        <f aca="false">BA290*'Dist Horaria'!$W$3</f>
        <v>288.37813771524</v>
      </c>
      <c r="BR290" s="0" t="n">
        <f aca="false">BA290*'Dist Horaria'!$X$3</f>
        <v>282.789373970895</v>
      </c>
      <c r="BS290" s="0" t="n">
        <f aca="false">BA290*'Dist Horaria'!$Y$3</f>
        <v>276.339356936553</v>
      </c>
      <c r="BT290" s="0" t="n">
        <f aca="false">BA290*'Dist Horaria'!$Z$3</f>
        <v>241.231282901194</v>
      </c>
      <c r="BU290" s="0" t="n">
        <f aca="false">BA290*'Dist Horaria'!$AA$3</f>
        <v>229.397172137061</v>
      </c>
      <c r="BV290" s="0" t="n">
        <f aca="false">BA290*'Dist Horaria'!$AB$3</f>
        <v>204.178812574854</v>
      </c>
      <c r="BW290" s="0" t="n">
        <f aca="false">BA290*'Dist Horaria'!$AC$3</f>
        <v>221.294185450091</v>
      </c>
      <c r="BX290" s="0" t="n">
        <f aca="false">BA290*'Dist Horaria'!$AD$3</f>
        <v>215.45432592903</v>
      </c>
      <c r="BY290" s="0" t="n">
        <f aca="false">BA290*'Dist Horaria'!$AE$3</f>
        <v>209.276095440648</v>
      </c>
      <c r="BZ290" s="0" t="n">
        <f aca="false">AN290*1000000</f>
        <v>21622.7854182033</v>
      </c>
      <c r="CA290" s="0" t="n">
        <f aca="false">BZ290*'Dist Horaria'!$H$6</f>
        <v>540.569635455081</v>
      </c>
      <c r="CB290" s="0" t="n">
        <f aca="false">BZ290*'Dist Horaria'!$I$6</f>
        <v>540.569635455081</v>
      </c>
      <c r="CC290" s="0" t="n">
        <f aca="false">BZ290*'Dist Horaria'!$J$6</f>
        <v>540.569635455081</v>
      </c>
      <c r="CD290" s="0" t="n">
        <f aca="false">BZ290*'Dist Horaria'!$K$6</f>
        <v>540.569635455081</v>
      </c>
      <c r="CE290" s="0" t="n">
        <f aca="false">BZ290*'Dist Horaria'!$L$6</f>
        <v>540.569635455081</v>
      </c>
      <c r="CF290" s="0" t="n">
        <f aca="false">BZ290*'Dist Horaria'!$M$6</f>
        <v>1441.51902788022</v>
      </c>
      <c r="CG290" s="0" t="n">
        <f aca="false">BZ290*'Dist Horaria'!$N$6</f>
        <v>1441.51902788022</v>
      </c>
      <c r="CH290" s="0" t="n">
        <f aca="false">BZ290*'Dist Horaria'!$O$6</f>
        <v>1441.51902788022</v>
      </c>
      <c r="CI290" s="0" t="n">
        <f aca="false">BZ290*'Dist Horaria'!$P$6</f>
        <v>945.996862046392</v>
      </c>
      <c r="CJ290" s="0" t="n">
        <f aca="false">BZ290*'Dist Horaria'!$Q$6</f>
        <v>945.996862046392</v>
      </c>
      <c r="CK290" s="0" t="n">
        <f aca="false">BZ290*'Dist Horaria'!$R$6</f>
        <v>945.996862046392</v>
      </c>
      <c r="CL290" s="0" t="n">
        <f aca="false">BZ290*'Dist Horaria'!$S$6</f>
        <v>945.996862046392</v>
      </c>
      <c r="CM290" s="0" t="n">
        <f aca="false">BZ290*'Dist Horaria'!$T$6</f>
        <v>945.996862046392</v>
      </c>
      <c r="CN290" s="0" t="n">
        <f aca="false">BZ290*'Dist Horaria'!$U$6</f>
        <v>945.996862046392</v>
      </c>
      <c r="CO290" s="0" t="n">
        <f aca="false">BZ290*'Dist Horaria'!$V$6</f>
        <v>945.996862046392</v>
      </c>
      <c r="CP290" s="0" t="n">
        <f aca="false">BZ290*'Dist Horaria'!$W$6</f>
        <v>945.996862046392</v>
      </c>
      <c r="CQ290" s="0" t="n">
        <f aca="false">BZ290*'Dist Horaria'!$X$6</f>
        <v>1441.51902788022</v>
      </c>
      <c r="CR290" s="0" t="n">
        <f aca="false">BZ290*'Dist Horaria'!$Y$6</f>
        <v>1441.51902788022</v>
      </c>
      <c r="CS290" s="0" t="n">
        <f aca="false">BZ290*'Dist Horaria'!$Z$6</f>
        <v>1441.51902788022</v>
      </c>
      <c r="CT290" s="0" t="n">
        <f aca="false">BZ290*'Dist Horaria'!$AA$6</f>
        <v>540.569635455081</v>
      </c>
      <c r="CU290" s="0" t="n">
        <f aca="false">BZ290*'Dist Horaria'!$AB$6</f>
        <v>540.569635455081</v>
      </c>
      <c r="CV290" s="0" t="n">
        <f aca="false">BZ290*'Dist Horaria'!$AC$6</f>
        <v>540.569635455081</v>
      </c>
      <c r="CW290" s="0" t="n">
        <f aca="false">BZ290*'Dist Horaria'!$AD$6</f>
        <v>540.569635455081</v>
      </c>
      <c r="CX290" s="0" t="n">
        <f aca="false">BZ290*'Dist Horaria'!$AE$6</f>
        <v>540.569635455081</v>
      </c>
      <c r="CY290" s="0" t="n">
        <f aca="false">AS290*1000000</f>
        <v>22618.0582614917</v>
      </c>
      <c r="CZ290" s="0" t="n">
        <f aca="false">CY290*'Dist Horaria'!$H$6</f>
        <v>565.451456537293</v>
      </c>
      <c r="DA290" s="0" t="n">
        <f aca="false">CY290*'Dist Horaria'!$I$6</f>
        <v>565.451456537293</v>
      </c>
      <c r="DB290" s="0" t="n">
        <f aca="false">CY290*'Dist Horaria'!$J$6</f>
        <v>565.451456537293</v>
      </c>
      <c r="DC290" s="0" t="n">
        <f aca="false">CY290*'Dist Horaria'!$K$6</f>
        <v>565.451456537293</v>
      </c>
      <c r="DD290" s="0" t="n">
        <f aca="false">CY290*'Dist Horaria'!$L$6</f>
        <v>565.451456537293</v>
      </c>
      <c r="DE290" s="0" t="n">
        <f aca="false">CY290*'Dist Horaria'!$M$6</f>
        <v>1507.87055076612</v>
      </c>
      <c r="DF290" s="0" t="n">
        <f aca="false">CY290*'Dist Horaria'!$N$6</f>
        <v>1507.87055076612</v>
      </c>
      <c r="DG290" s="0" t="n">
        <f aca="false">CY290*'Dist Horaria'!$O$6</f>
        <v>1507.87055076612</v>
      </c>
      <c r="DH290" s="0" t="n">
        <f aca="false">CY290*'Dist Horaria'!$P$6</f>
        <v>989.540048940263</v>
      </c>
      <c r="DI290" s="0" t="n">
        <f aca="false">CY290*'Dist Horaria'!$Q$6</f>
        <v>989.540048940263</v>
      </c>
      <c r="DJ290" s="0" t="n">
        <f aca="false">CY290*'Dist Horaria'!$R$6</f>
        <v>989.540048940263</v>
      </c>
      <c r="DK290" s="0" t="n">
        <f aca="false">CY290*'Dist Horaria'!$S$6</f>
        <v>989.540048940263</v>
      </c>
      <c r="DL290" s="0" t="n">
        <f aca="false">CY290*'Dist Horaria'!$T$6</f>
        <v>989.540048940263</v>
      </c>
      <c r="DM290" s="0" t="n">
        <f aca="false">CY290*'Dist Horaria'!$U$6</f>
        <v>989.540048940263</v>
      </c>
      <c r="DN290" s="0" t="n">
        <f aca="false">CY290*'Dist Horaria'!$V$6</f>
        <v>989.540048940263</v>
      </c>
      <c r="DO290" s="0" t="n">
        <f aca="false">CY290*'Dist Horaria'!$W$6</f>
        <v>989.540048940263</v>
      </c>
      <c r="DP290" s="0" t="n">
        <f aca="false">CY290*'Dist Horaria'!$X$6</f>
        <v>1507.87055076612</v>
      </c>
      <c r="DQ290" s="0" t="n">
        <f aca="false">CY290*'Dist Horaria'!$Y$6</f>
        <v>1507.87055076612</v>
      </c>
      <c r="DR290" s="0" t="n">
        <f aca="false">CY290*'Dist Horaria'!$Z$6</f>
        <v>1507.87055076612</v>
      </c>
      <c r="DS290" s="0" t="n">
        <f aca="false">CY290*'Dist Horaria'!$AA$6</f>
        <v>565.451456537293</v>
      </c>
      <c r="DT290" s="0" t="n">
        <f aca="false">CY290*'Dist Horaria'!$AB$6</f>
        <v>565.451456537293</v>
      </c>
      <c r="DU290" s="0" t="n">
        <f aca="false">CY290*'Dist Horaria'!$AC$6</f>
        <v>565.451456537293</v>
      </c>
      <c r="DV290" s="0" t="n">
        <f aca="false">CY290*'Dist Horaria'!$AD$6</f>
        <v>565.451456537293</v>
      </c>
      <c r="DW290" s="0" t="n">
        <f aca="false">CY290*'Dist Horaria'!$AE$6</f>
        <v>565.451456537293</v>
      </c>
      <c r="DX290" s="0" t="n">
        <f aca="false">AX290*1000000</f>
        <v>1311.19178327488</v>
      </c>
      <c r="DY290" s="0" t="n">
        <f aca="false">DX290*'Dist Horaria'!$H$6</f>
        <v>32.7797945818721</v>
      </c>
      <c r="DZ290" s="0" t="n">
        <f aca="false">DX290*'Dist Horaria'!$I$6</f>
        <v>32.7797945818721</v>
      </c>
      <c r="EA290" s="0" t="n">
        <f aca="false">DX290*'Dist Horaria'!$J$6</f>
        <v>32.7797945818721</v>
      </c>
      <c r="EB290" s="0" t="n">
        <f aca="false">DX290*'Dist Horaria'!$K$6</f>
        <v>32.7797945818721</v>
      </c>
      <c r="EC290" s="0" t="n">
        <f aca="false">DX290*'Dist Horaria'!$L$6</f>
        <v>32.7797945818721</v>
      </c>
      <c r="ED290" s="0" t="n">
        <f aca="false">DX290*'Dist Horaria'!$M$6</f>
        <v>87.4127855516589</v>
      </c>
      <c r="EE290" s="0" t="n">
        <f aca="false">DX290*'Dist Horaria'!$N$6</f>
        <v>87.4127855516589</v>
      </c>
      <c r="EF290" s="0" t="n">
        <f aca="false">DX290*'Dist Horaria'!$O$6</f>
        <v>87.4127855516589</v>
      </c>
      <c r="EG290" s="0" t="n">
        <f aca="false">DX290*'Dist Horaria'!$P$6</f>
        <v>57.3646405182761</v>
      </c>
      <c r="EH290" s="0" t="n">
        <f aca="false">DX290*'Dist Horaria'!$Q$6</f>
        <v>57.3646405182761</v>
      </c>
      <c r="EI290" s="0" t="n">
        <f aca="false">DX290*'Dist Horaria'!$R$6</f>
        <v>57.3646405182761</v>
      </c>
      <c r="EJ290" s="0" t="n">
        <f aca="false">DX290*'Dist Horaria'!$S$6</f>
        <v>57.3646405182761</v>
      </c>
      <c r="EK290" s="0" t="n">
        <f aca="false">DX290*'Dist Horaria'!$T$6</f>
        <v>57.3646405182761</v>
      </c>
      <c r="EL290" s="0" t="n">
        <f aca="false">DX290*'Dist Horaria'!$U$6</f>
        <v>57.3646405182761</v>
      </c>
      <c r="EM290" s="0" t="n">
        <f aca="false">DX290*'Dist Horaria'!$V$6</f>
        <v>57.3646405182761</v>
      </c>
      <c r="EN290" s="0" t="n">
        <f aca="false">DX290*'Dist Horaria'!$W$6</f>
        <v>57.3646405182761</v>
      </c>
      <c r="EO290" s="0" t="n">
        <f aca="false">DX290*'Dist Horaria'!$X$6</f>
        <v>87.4127855516589</v>
      </c>
      <c r="EP290" s="0" t="n">
        <f aca="false">DX290*'Dist Horaria'!$Y$6</f>
        <v>87.4127855516589</v>
      </c>
      <c r="EQ290" s="0" t="n">
        <f aca="false">DX290*'Dist Horaria'!$Z$6</f>
        <v>87.4127855516589</v>
      </c>
      <c r="ER290" s="0" t="n">
        <f aca="false">DX290*'Dist Horaria'!$AA$6</f>
        <v>32.7797945818721</v>
      </c>
      <c r="ES290" s="0" t="n">
        <f aca="false">DX290*'Dist Horaria'!$AB$6</f>
        <v>32.7797945818721</v>
      </c>
      <c r="ET290" s="0" t="n">
        <f aca="false">DX290*'Dist Horaria'!$AC$6</f>
        <v>32.7797945818721</v>
      </c>
      <c r="EU290" s="0" t="n">
        <f aca="false">DX290*'Dist Horaria'!$AD$6</f>
        <v>32.7797945818721</v>
      </c>
      <c r="EV290" s="0" t="n">
        <f aca="false">DX290*'Dist Horaria'!$AE$6</f>
        <v>32.7797945818721</v>
      </c>
      <c r="EW290" s="0" t="n">
        <f aca="false">BB290+CA290+CZ290+DY290</f>
        <v>1336.14809125574</v>
      </c>
      <c r="EX290" s="0" t="n">
        <f aca="false">BC290+CB290+DA290+DZ290</f>
        <v>1330.86886877408</v>
      </c>
      <c r="EY290" s="0" t="n">
        <f aca="false">BD290+CC290+DB290+EA290</f>
        <v>1325.88593159673</v>
      </c>
      <c r="EZ290" s="0" t="n">
        <f aca="false">BE290+CD290+DC290+EB290</f>
        <v>1321.64066373691</v>
      </c>
      <c r="FA290" s="0" t="n">
        <f aca="false">BF290+CE290+DD290+EC290</f>
        <v>1318.53838680531</v>
      </c>
      <c r="FB290" s="0" t="n">
        <f aca="false">BG290+CF290+DE290+ED290</f>
        <v>3214.58677948458</v>
      </c>
      <c r="FC290" s="0" t="n">
        <f aca="false">BH290+CG290+DF290+EE290</f>
        <v>3222.61058331043</v>
      </c>
      <c r="FD290" s="0" t="n">
        <f aca="false">BI290+CH290+DG290+EF290</f>
        <v>3222.61058331043</v>
      </c>
      <c r="FE290" s="0" t="n">
        <f aca="false">BJ290+CI290+DH290+EG290</f>
        <v>2238.73209513104</v>
      </c>
      <c r="FF290" s="0" t="n">
        <f aca="false">BK290+CJ290+DI290+EH290</f>
        <v>2264.73340262995</v>
      </c>
      <c r="FG290" s="0" t="n">
        <f aca="false">BL290+CK290+DJ290+EI290</f>
        <v>2283.64344444735</v>
      </c>
      <c r="FH290" s="0" t="n">
        <f aca="false">BM290+CL290+DK290+EJ290</f>
        <v>2293.09846535604</v>
      </c>
      <c r="FI290" s="0" t="n">
        <f aca="false">BN290+CM290+DL290+EK290</f>
        <v>2295.46222058322</v>
      </c>
      <c r="FJ290" s="0" t="n">
        <f aca="false">BO290+CN290+DM290+EL290</f>
        <v>2293.09846535604</v>
      </c>
      <c r="FK290" s="0" t="n">
        <f aca="false">BP290+CO290+DN290+EM290</f>
        <v>2288.37095490169</v>
      </c>
      <c r="FL290" s="0" t="n">
        <f aca="false">BQ290+CP290+DO290+EN290</f>
        <v>2281.27968922017</v>
      </c>
      <c r="FM290" s="0" t="n">
        <f aca="false">BR290+CQ290+DP290+EO290</f>
        <v>3319.59173816889</v>
      </c>
      <c r="FN290" s="0" t="n">
        <f aca="false">BS290+CR290+DQ290+EP290</f>
        <v>3313.14172113455</v>
      </c>
      <c r="FO290" s="0" t="n">
        <f aca="false">BT290+CS290+DR290+EQ290</f>
        <v>3278.03364709919</v>
      </c>
      <c r="FP290" s="0" t="n">
        <f aca="false">BU290+CT290+DS290+ER290</f>
        <v>1368.19805871131</v>
      </c>
      <c r="FQ290" s="0" t="n">
        <f aca="false">BV290+CU290+DT290+ES290</f>
        <v>1342.9796991491</v>
      </c>
      <c r="FR290" s="0" t="n">
        <f aca="false">BW290+CV290+DU290+ET290</f>
        <v>1360.09507202434</v>
      </c>
      <c r="FS290" s="0" t="n">
        <f aca="false">BX290+CW290+DV290+EU290</f>
        <v>1354.25521250328</v>
      </c>
      <c r="FT290" s="0" t="n">
        <f aca="false">BY290+CX290+DW290+EV290</f>
        <v>1348.07698201489</v>
      </c>
      <c r="FU290" s="0" t="n">
        <f aca="false">AM290*'Dist Horaria'!$H$10</f>
        <v>0.712291218645319</v>
      </c>
      <c r="FV290" s="0" t="n">
        <f aca="false">AM290*'Dist Horaria'!$I$10</f>
        <v>0.666625970042558</v>
      </c>
      <c r="FW290" s="0" t="n">
        <f aca="false">AM290*'Dist Horaria'!$J$10</f>
        <v>0.663740085367399</v>
      </c>
      <c r="FX290" s="0" t="n">
        <f aca="false">AM290*'Dist Horaria'!$K$10</f>
        <v>0.644651148605044</v>
      </c>
      <c r="FY290" s="0" t="n">
        <f aca="false">AM290*'Dist Horaria'!$L$10</f>
        <v>0.644909127717025</v>
      </c>
      <c r="FZ290" s="0" t="n">
        <f aca="false">AM290*'Dist Horaria'!$M$10</f>
        <v>0.690079306369944</v>
      </c>
      <c r="GA290" s="0" t="n">
        <f aca="false">AM290*'Dist Horaria'!$N$10</f>
        <v>0.652843547567672</v>
      </c>
      <c r="GB290" s="0" t="n">
        <f aca="false">AM290*'Dist Horaria'!$O$10</f>
        <v>0.641700724518825</v>
      </c>
      <c r="GC290" s="0" t="n">
        <f aca="false">AM290*'Dist Horaria'!$P$10</f>
        <v>0.651658450442879</v>
      </c>
      <c r="GD290" s="0" t="n">
        <f aca="false">AM290*'Dist Horaria'!$Q$10</f>
        <v>0.589728913188626</v>
      </c>
      <c r="GE290" s="0" t="n">
        <f aca="false">AM290*'Dist Horaria'!$R$10</f>
        <v>0.719557838587065</v>
      </c>
      <c r="GF290" s="0" t="n">
        <f aca="false">AM290*'Dist Horaria'!$S$10</f>
        <v>0.614530346591834</v>
      </c>
      <c r="GG290" s="0" t="n">
        <f aca="false">AR290*'Dist Horaria'!$H$10</f>
        <v>0.745077193843211</v>
      </c>
      <c r="GH290" s="0" t="n">
        <f aca="false">AR290*'Dist Horaria'!$I$10</f>
        <v>0.697310024468573</v>
      </c>
      <c r="GI290" s="0" t="n">
        <f aca="false">AR290*'Dist Horaria'!$J$10</f>
        <v>0.694291305720906</v>
      </c>
      <c r="GJ290" s="0" t="n">
        <f aca="false">AR290*'Dist Horaria'!$K$10</f>
        <v>0.674323726360045</v>
      </c>
      <c r="GK290" s="0" t="n">
        <f aca="false">AR290*'Dist Horaria'!$L$10</f>
        <v>0.674593579964572</v>
      </c>
      <c r="GL290" s="0" t="n">
        <f aca="false">AR290*'Dist Horaria'!$M$10</f>
        <v>0.721842891868376</v>
      </c>
      <c r="GM290" s="0" t="n">
        <f aca="false">AR290*'Dist Horaria'!$N$10</f>
        <v>0.682893212365399</v>
      </c>
      <c r="GN290" s="0" t="n">
        <f aca="false">AR290*'Dist Horaria'!$O$10</f>
        <v>0.671237497523771</v>
      </c>
      <c r="GO290" s="0" t="n">
        <f aca="false">AR290*'Dist Horaria'!$P$10</f>
        <v>0.681653566533668</v>
      </c>
      <c r="GP290" s="0" t="n">
        <f aca="false">AR290*'Dist Horaria'!$Q$10</f>
        <v>0.616873481330367</v>
      </c>
      <c r="GQ290" s="0" t="n">
        <f aca="false">AR290*'Dist Horaria'!$R$10</f>
        <v>0.752678288245607</v>
      </c>
      <c r="GR290" s="0" t="n">
        <f aca="false">AR290*'Dist Horaria'!$S$10</f>
        <v>0.642816497219986</v>
      </c>
      <c r="GS290" s="0" t="n">
        <f aca="false">AW290*'Dist Horaria'!$H$10</f>
        <v>0.043192880802505</v>
      </c>
      <c r="GT290" s="0" t="n">
        <f aca="false">AW290*'Dist Horaria'!$I$10</f>
        <v>0.04042376953441</v>
      </c>
      <c r="GU290" s="0" t="n">
        <f aca="false">AW290*'Dist Horaria'!$J$10</f>
        <v>0.0402487713461395</v>
      </c>
      <c r="GV290" s="0" t="n">
        <f aca="false">AW290*'Dist Horaria'!$K$10</f>
        <v>0.0390912305136258</v>
      </c>
      <c r="GW290" s="0" t="n">
        <f aca="false">AW290*'Dist Horaria'!$L$10</f>
        <v>0.0391068742008447</v>
      </c>
      <c r="GX290" s="0" t="n">
        <f aca="false">AW290*'Dist Horaria'!$M$10</f>
        <v>0.0418459647459928</v>
      </c>
      <c r="GY290" s="0" t="n">
        <f aca="false">AW290*'Dist Horaria'!$N$10</f>
        <v>0.0395880123110376</v>
      </c>
      <c r="GZ290" s="0" t="n">
        <f aca="false">AW290*'Dist Horaria'!$O$10</f>
        <v>0.0389123186970302</v>
      </c>
      <c r="HA290" s="0" t="n">
        <f aca="false">AW290*'Dist Horaria'!$P$10</f>
        <v>0.0395161487845605</v>
      </c>
      <c r="HB290" s="0" t="n">
        <f aca="false">AW290*'Dist Horaria'!$Q$10</f>
        <v>0.0357607815263981</v>
      </c>
      <c r="HC290" s="0" t="n">
        <f aca="false">AW290*'Dist Horaria'!$R$10</f>
        <v>0.0436335239562671</v>
      </c>
      <c r="HD290" s="0" t="n">
        <f aca="false">AW290*'Dist Horaria'!$S$10</f>
        <v>0.0372647244765209</v>
      </c>
    </row>
    <row r="291" customFormat="false" ht="13.8" hidden="false" customHeight="false" outlineLevel="0" collapsed="false">
      <c r="A291" s="0" t="n">
        <v>4.614074</v>
      </c>
      <c r="B291" s="0" t="n">
        <v>-74.136</v>
      </c>
      <c r="C291" s="0" t="n">
        <v>25</v>
      </c>
      <c r="D291" s="0" t="n">
        <v>25</v>
      </c>
      <c r="E291" s="0" t="n">
        <v>1821</v>
      </c>
      <c r="G291" s="0" t="s">
        <v>544</v>
      </c>
      <c r="I291" s="0" t="s">
        <v>1446</v>
      </c>
      <c r="J291" s="0" t="s">
        <v>1447</v>
      </c>
      <c r="K291" s="0" t="s">
        <v>1448</v>
      </c>
      <c r="L291" s="0" t="s">
        <v>1449</v>
      </c>
      <c r="S291" s="0" t="n">
        <v>365</v>
      </c>
      <c r="V291" s="0" t="n">
        <v>131696.647270795</v>
      </c>
      <c r="W291" s="0" t="n">
        <f aca="false">V291*12</f>
        <v>1580359.76724954</v>
      </c>
      <c r="X291" s="0" t="n">
        <v>1</v>
      </c>
      <c r="Z291" s="0" t="n">
        <v>28000</v>
      </c>
      <c r="AB291" s="0" t="n">
        <v>0.005</v>
      </c>
      <c r="AC291" s="0" t="n">
        <v>0</v>
      </c>
      <c r="AD291" s="0" t="n">
        <v>4557.39763786837</v>
      </c>
      <c r="AE291" s="0" t="n">
        <f aca="false">AD291/2204.59</f>
        <v>2.06723138446077</v>
      </c>
      <c r="AF291" s="0" t="n">
        <f aca="false">AE291/S291</f>
        <v>0.00566364762865964</v>
      </c>
      <c r="AG291" s="0" t="n">
        <f aca="false">AE291*EXP(AB291*AC291)</f>
        <v>2.06723138446077</v>
      </c>
      <c r="AH291" s="0" t="n">
        <f aca="false">AG291/S291</f>
        <v>0.00566364762865964</v>
      </c>
      <c r="AI291" s="0" t="s">
        <v>90</v>
      </c>
      <c r="AJ291" s="0" t="n">
        <f aca="false">IF(AI291="A",'FE DISTRIBUCIÓN'!$C$2,'FE DISTRIBUCIÓN'!$C$3)</f>
        <v>4.994E-006</v>
      </c>
      <c r="AK291" s="0" t="n">
        <f aca="false">W291*AJ291</f>
        <v>7.89231667764419</v>
      </c>
      <c r="AL291" s="0" t="n">
        <f aca="false">AK291/365</f>
        <v>0.0216227854182033</v>
      </c>
      <c r="AM291" s="0" t="n">
        <f aca="false">AK291*EXP(AB291*AC291)</f>
        <v>7.89231667764419</v>
      </c>
      <c r="AN291" s="0" t="n">
        <f aca="false">AM291/365</f>
        <v>0.0216227854182033</v>
      </c>
      <c r="AO291" s="0" t="n">
        <v>5.223868284E-006</v>
      </c>
      <c r="AP291" s="0" t="n">
        <f aca="false">AO291*W291</f>
        <v>8.25559126544448</v>
      </c>
      <c r="AQ291" s="0" t="n">
        <f aca="false">AP291/365</f>
        <v>0.0226180582614917</v>
      </c>
      <c r="AR291" s="0" t="n">
        <f aca="false">AP291*EXP(AB291*AC291)</f>
        <v>8.25559126544448</v>
      </c>
      <c r="AS291" s="0" t="n">
        <f aca="false">AR291/365</f>
        <v>0.0226180582614917</v>
      </c>
      <c r="AT291" s="0" t="n">
        <v>3.02832944E-007</v>
      </c>
      <c r="AU291" s="0" t="n">
        <f aca="false">AT291*W291</f>
        <v>0.478585000895332</v>
      </c>
      <c r="AV291" s="0" t="n">
        <f aca="false">AU291/365</f>
        <v>0.00131119178327488</v>
      </c>
      <c r="AW291" s="0" t="n">
        <f aca="false">AU291*EXP(AB291*AC291)</f>
        <v>0.478585000895332</v>
      </c>
      <c r="AX291" s="0" t="n">
        <f aca="false">AW291/365</f>
        <v>0.00131119178327488</v>
      </c>
      <c r="AY291" s="0" t="n">
        <f aca="false">AW291+AR291+AM291+AG291</f>
        <v>18.6937243284448</v>
      </c>
      <c r="AZ291" s="0" t="n">
        <f aca="false">AH291+AN291+AS291+AX291</f>
        <v>0.0512156830916295</v>
      </c>
      <c r="BA291" s="0" t="n">
        <f aca="false">AH291*1000000</f>
        <v>5663.64762865964</v>
      </c>
      <c r="BB291" s="0" t="n">
        <f aca="false">BA291*'Dist Horaria'!$H$3</f>
        <v>197.347204681493</v>
      </c>
      <c r="BC291" s="0" t="n">
        <f aca="false">BA291*'Dist Horaria'!$I$3</f>
        <v>192.067982199832</v>
      </c>
      <c r="BD291" s="0" t="n">
        <f aca="false">BA291*'Dist Horaria'!$J$3</f>
        <v>187.085045022486</v>
      </c>
      <c r="BE291" s="0" t="n">
        <f aca="false">BA291*'Dist Horaria'!$K$3</f>
        <v>182.839777162661</v>
      </c>
      <c r="BF291" s="0" t="n">
        <f aca="false">BA291*'Dist Horaria'!$L$3</f>
        <v>179.737500231063</v>
      </c>
      <c r="BG291" s="0" t="n">
        <f aca="false">BA291*'Dist Horaria'!$M$3</f>
        <v>177.784415286585</v>
      </c>
      <c r="BH291" s="0" t="n">
        <f aca="false">BA291*'Dist Horaria'!$N$3</f>
        <v>185.808219112438</v>
      </c>
      <c r="BI291" s="0" t="n">
        <f aca="false">BA291*'Dist Horaria'!$O$3</f>
        <v>185.808219112438</v>
      </c>
      <c r="BJ291" s="0" t="n">
        <f aca="false">BA291*'Dist Horaria'!$P$3</f>
        <v>245.830543626106</v>
      </c>
      <c r="BK291" s="0" t="n">
        <f aca="false">BA291*'Dist Horaria'!$Q$3</f>
        <v>271.831851125021</v>
      </c>
      <c r="BL291" s="0" t="n">
        <f aca="false">BA291*'Dist Horaria'!$R$3</f>
        <v>290.741892942414</v>
      </c>
      <c r="BM291" s="0" t="n">
        <f aca="false">BA291*'Dist Horaria'!$S$3</f>
        <v>300.19691385111</v>
      </c>
      <c r="BN291" s="0" t="n">
        <f aca="false">BA291*'Dist Horaria'!$T$3</f>
        <v>302.560669078284</v>
      </c>
      <c r="BO291" s="0" t="n">
        <f aca="false">BA291*'Dist Horaria'!$U$3</f>
        <v>300.19691385111</v>
      </c>
      <c r="BP291" s="0" t="n">
        <f aca="false">BA291*'Dist Horaria'!$V$3</f>
        <v>295.469403396762</v>
      </c>
      <c r="BQ291" s="0" t="n">
        <f aca="false">BA291*'Dist Horaria'!$W$3</f>
        <v>288.37813771524</v>
      </c>
      <c r="BR291" s="0" t="n">
        <f aca="false">BA291*'Dist Horaria'!$X$3</f>
        <v>282.789373970895</v>
      </c>
      <c r="BS291" s="0" t="n">
        <f aca="false">BA291*'Dist Horaria'!$Y$3</f>
        <v>276.339356936553</v>
      </c>
      <c r="BT291" s="0" t="n">
        <f aca="false">BA291*'Dist Horaria'!$Z$3</f>
        <v>241.231282901194</v>
      </c>
      <c r="BU291" s="0" t="n">
        <f aca="false">BA291*'Dist Horaria'!$AA$3</f>
        <v>229.397172137061</v>
      </c>
      <c r="BV291" s="0" t="n">
        <f aca="false">BA291*'Dist Horaria'!$AB$3</f>
        <v>204.178812574854</v>
      </c>
      <c r="BW291" s="0" t="n">
        <f aca="false">BA291*'Dist Horaria'!$AC$3</f>
        <v>221.294185450091</v>
      </c>
      <c r="BX291" s="0" t="n">
        <f aca="false">BA291*'Dist Horaria'!$AD$3</f>
        <v>215.45432592903</v>
      </c>
      <c r="BY291" s="0" t="n">
        <f aca="false">BA291*'Dist Horaria'!$AE$3</f>
        <v>209.276095440648</v>
      </c>
      <c r="BZ291" s="0" t="n">
        <f aca="false">AN291*1000000</f>
        <v>21622.7854182033</v>
      </c>
      <c r="CA291" s="0" t="n">
        <f aca="false">BZ291*'Dist Horaria'!$H$6</f>
        <v>540.569635455081</v>
      </c>
      <c r="CB291" s="0" t="n">
        <f aca="false">BZ291*'Dist Horaria'!$I$6</f>
        <v>540.569635455081</v>
      </c>
      <c r="CC291" s="0" t="n">
        <f aca="false">BZ291*'Dist Horaria'!$J$6</f>
        <v>540.569635455081</v>
      </c>
      <c r="CD291" s="0" t="n">
        <f aca="false">BZ291*'Dist Horaria'!$K$6</f>
        <v>540.569635455081</v>
      </c>
      <c r="CE291" s="0" t="n">
        <f aca="false">BZ291*'Dist Horaria'!$L$6</f>
        <v>540.569635455081</v>
      </c>
      <c r="CF291" s="0" t="n">
        <f aca="false">BZ291*'Dist Horaria'!$M$6</f>
        <v>1441.51902788022</v>
      </c>
      <c r="CG291" s="0" t="n">
        <f aca="false">BZ291*'Dist Horaria'!$N$6</f>
        <v>1441.51902788022</v>
      </c>
      <c r="CH291" s="0" t="n">
        <f aca="false">BZ291*'Dist Horaria'!$O$6</f>
        <v>1441.51902788022</v>
      </c>
      <c r="CI291" s="0" t="n">
        <f aca="false">BZ291*'Dist Horaria'!$P$6</f>
        <v>945.996862046392</v>
      </c>
      <c r="CJ291" s="0" t="n">
        <f aca="false">BZ291*'Dist Horaria'!$Q$6</f>
        <v>945.996862046392</v>
      </c>
      <c r="CK291" s="0" t="n">
        <f aca="false">BZ291*'Dist Horaria'!$R$6</f>
        <v>945.996862046392</v>
      </c>
      <c r="CL291" s="0" t="n">
        <f aca="false">BZ291*'Dist Horaria'!$S$6</f>
        <v>945.996862046392</v>
      </c>
      <c r="CM291" s="0" t="n">
        <f aca="false">BZ291*'Dist Horaria'!$T$6</f>
        <v>945.996862046392</v>
      </c>
      <c r="CN291" s="0" t="n">
        <f aca="false">BZ291*'Dist Horaria'!$U$6</f>
        <v>945.996862046392</v>
      </c>
      <c r="CO291" s="0" t="n">
        <f aca="false">BZ291*'Dist Horaria'!$V$6</f>
        <v>945.996862046392</v>
      </c>
      <c r="CP291" s="0" t="n">
        <f aca="false">BZ291*'Dist Horaria'!$W$6</f>
        <v>945.996862046392</v>
      </c>
      <c r="CQ291" s="0" t="n">
        <f aca="false">BZ291*'Dist Horaria'!$X$6</f>
        <v>1441.51902788022</v>
      </c>
      <c r="CR291" s="0" t="n">
        <f aca="false">BZ291*'Dist Horaria'!$Y$6</f>
        <v>1441.51902788022</v>
      </c>
      <c r="CS291" s="0" t="n">
        <f aca="false">BZ291*'Dist Horaria'!$Z$6</f>
        <v>1441.51902788022</v>
      </c>
      <c r="CT291" s="0" t="n">
        <f aca="false">BZ291*'Dist Horaria'!$AA$6</f>
        <v>540.569635455081</v>
      </c>
      <c r="CU291" s="0" t="n">
        <f aca="false">BZ291*'Dist Horaria'!$AB$6</f>
        <v>540.569635455081</v>
      </c>
      <c r="CV291" s="0" t="n">
        <f aca="false">BZ291*'Dist Horaria'!$AC$6</f>
        <v>540.569635455081</v>
      </c>
      <c r="CW291" s="0" t="n">
        <f aca="false">BZ291*'Dist Horaria'!$AD$6</f>
        <v>540.569635455081</v>
      </c>
      <c r="CX291" s="0" t="n">
        <f aca="false">BZ291*'Dist Horaria'!$AE$6</f>
        <v>540.569635455081</v>
      </c>
      <c r="CY291" s="0" t="n">
        <f aca="false">AS291*1000000</f>
        <v>22618.0582614917</v>
      </c>
      <c r="CZ291" s="0" t="n">
        <f aca="false">CY291*'Dist Horaria'!$H$6</f>
        <v>565.451456537293</v>
      </c>
      <c r="DA291" s="0" t="n">
        <f aca="false">CY291*'Dist Horaria'!$I$6</f>
        <v>565.451456537293</v>
      </c>
      <c r="DB291" s="0" t="n">
        <f aca="false">CY291*'Dist Horaria'!$J$6</f>
        <v>565.451456537293</v>
      </c>
      <c r="DC291" s="0" t="n">
        <f aca="false">CY291*'Dist Horaria'!$K$6</f>
        <v>565.451456537293</v>
      </c>
      <c r="DD291" s="0" t="n">
        <f aca="false">CY291*'Dist Horaria'!$L$6</f>
        <v>565.451456537293</v>
      </c>
      <c r="DE291" s="0" t="n">
        <f aca="false">CY291*'Dist Horaria'!$M$6</f>
        <v>1507.87055076612</v>
      </c>
      <c r="DF291" s="0" t="n">
        <f aca="false">CY291*'Dist Horaria'!$N$6</f>
        <v>1507.87055076612</v>
      </c>
      <c r="DG291" s="0" t="n">
        <f aca="false">CY291*'Dist Horaria'!$O$6</f>
        <v>1507.87055076612</v>
      </c>
      <c r="DH291" s="0" t="n">
        <f aca="false">CY291*'Dist Horaria'!$P$6</f>
        <v>989.540048940263</v>
      </c>
      <c r="DI291" s="0" t="n">
        <f aca="false">CY291*'Dist Horaria'!$Q$6</f>
        <v>989.540048940263</v>
      </c>
      <c r="DJ291" s="0" t="n">
        <f aca="false">CY291*'Dist Horaria'!$R$6</f>
        <v>989.540048940263</v>
      </c>
      <c r="DK291" s="0" t="n">
        <f aca="false">CY291*'Dist Horaria'!$S$6</f>
        <v>989.540048940263</v>
      </c>
      <c r="DL291" s="0" t="n">
        <f aca="false">CY291*'Dist Horaria'!$T$6</f>
        <v>989.540048940263</v>
      </c>
      <c r="DM291" s="0" t="n">
        <f aca="false">CY291*'Dist Horaria'!$U$6</f>
        <v>989.540048940263</v>
      </c>
      <c r="DN291" s="0" t="n">
        <f aca="false">CY291*'Dist Horaria'!$V$6</f>
        <v>989.540048940263</v>
      </c>
      <c r="DO291" s="0" t="n">
        <f aca="false">CY291*'Dist Horaria'!$W$6</f>
        <v>989.540048940263</v>
      </c>
      <c r="DP291" s="0" t="n">
        <f aca="false">CY291*'Dist Horaria'!$X$6</f>
        <v>1507.87055076612</v>
      </c>
      <c r="DQ291" s="0" t="n">
        <f aca="false">CY291*'Dist Horaria'!$Y$6</f>
        <v>1507.87055076612</v>
      </c>
      <c r="DR291" s="0" t="n">
        <f aca="false">CY291*'Dist Horaria'!$Z$6</f>
        <v>1507.87055076612</v>
      </c>
      <c r="DS291" s="0" t="n">
        <f aca="false">CY291*'Dist Horaria'!$AA$6</f>
        <v>565.451456537293</v>
      </c>
      <c r="DT291" s="0" t="n">
        <f aca="false">CY291*'Dist Horaria'!$AB$6</f>
        <v>565.451456537293</v>
      </c>
      <c r="DU291" s="0" t="n">
        <f aca="false">CY291*'Dist Horaria'!$AC$6</f>
        <v>565.451456537293</v>
      </c>
      <c r="DV291" s="0" t="n">
        <f aca="false">CY291*'Dist Horaria'!$AD$6</f>
        <v>565.451456537293</v>
      </c>
      <c r="DW291" s="0" t="n">
        <f aca="false">CY291*'Dist Horaria'!$AE$6</f>
        <v>565.451456537293</v>
      </c>
      <c r="DX291" s="0" t="n">
        <f aca="false">AX291*1000000</f>
        <v>1311.19178327488</v>
      </c>
      <c r="DY291" s="0" t="n">
        <f aca="false">DX291*'Dist Horaria'!$H$6</f>
        <v>32.7797945818721</v>
      </c>
      <c r="DZ291" s="0" t="n">
        <f aca="false">DX291*'Dist Horaria'!$I$6</f>
        <v>32.7797945818721</v>
      </c>
      <c r="EA291" s="0" t="n">
        <f aca="false">DX291*'Dist Horaria'!$J$6</f>
        <v>32.7797945818721</v>
      </c>
      <c r="EB291" s="0" t="n">
        <f aca="false">DX291*'Dist Horaria'!$K$6</f>
        <v>32.7797945818721</v>
      </c>
      <c r="EC291" s="0" t="n">
        <f aca="false">DX291*'Dist Horaria'!$L$6</f>
        <v>32.7797945818721</v>
      </c>
      <c r="ED291" s="0" t="n">
        <f aca="false">DX291*'Dist Horaria'!$M$6</f>
        <v>87.4127855516589</v>
      </c>
      <c r="EE291" s="0" t="n">
        <f aca="false">DX291*'Dist Horaria'!$N$6</f>
        <v>87.4127855516589</v>
      </c>
      <c r="EF291" s="0" t="n">
        <f aca="false">DX291*'Dist Horaria'!$O$6</f>
        <v>87.4127855516589</v>
      </c>
      <c r="EG291" s="0" t="n">
        <f aca="false">DX291*'Dist Horaria'!$P$6</f>
        <v>57.3646405182761</v>
      </c>
      <c r="EH291" s="0" t="n">
        <f aca="false">DX291*'Dist Horaria'!$Q$6</f>
        <v>57.3646405182761</v>
      </c>
      <c r="EI291" s="0" t="n">
        <f aca="false">DX291*'Dist Horaria'!$R$6</f>
        <v>57.3646405182761</v>
      </c>
      <c r="EJ291" s="0" t="n">
        <f aca="false">DX291*'Dist Horaria'!$S$6</f>
        <v>57.3646405182761</v>
      </c>
      <c r="EK291" s="0" t="n">
        <f aca="false">DX291*'Dist Horaria'!$T$6</f>
        <v>57.3646405182761</v>
      </c>
      <c r="EL291" s="0" t="n">
        <f aca="false">DX291*'Dist Horaria'!$U$6</f>
        <v>57.3646405182761</v>
      </c>
      <c r="EM291" s="0" t="n">
        <f aca="false">DX291*'Dist Horaria'!$V$6</f>
        <v>57.3646405182761</v>
      </c>
      <c r="EN291" s="0" t="n">
        <f aca="false">DX291*'Dist Horaria'!$W$6</f>
        <v>57.3646405182761</v>
      </c>
      <c r="EO291" s="0" t="n">
        <f aca="false">DX291*'Dist Horaria'!$X$6</f>
        <v>87.4127855516589</v>
      </c>
      <c r="EP291" s="0" t="n">
        <f aca="false">DX291*'Dist Horaria'!$Y$6</f>
        <v>87.4127855516589</v>
      </c>
      <c r="EQ291" s="0" t="n">
        <f aca="false">DX291*'Dist Horaria'!$Z$6</f>
        <v>87.4127855516589</v>
      </c>
      <c r="ER291" s="0" t="n">
        <f aca="false">DX291*'Dist Horaria'!$AA$6</f>
        <v>32.7797945818721</v>
      </c>
      <c r="ES291" s="0" t="n">
        <f aca="false">DX291*'Dist Horaria'!$AB$6</f>
        <v>32.7797945818721</v>
      </c>
      <c r="ET291" s="0" t="n">
        <f aca="false">DX291*'Dist Horaria'!$AC$6</f>
        <v>32.7797945818721</v>
      </c>
      <c r="EU291" s="0" t="n">
        <f aca="false">DX291*'Dist Horaria'!$AD$6</f>
        <v>32.7797945818721</v>
      </c>
      <c r="EV291" s="0" t="n">
        <f aca="false">DX291*'Dist Horaria'!$AE$6</f>
        <v>32.7797945818721</v>
      </c>
      <c r="EW291" s="0" t="n">
        <f aca="false">BB291+CA291+CZ291+DY291</f>
        <v>1336.14809125574</v>
      </c>
      <c r="EX291" s="0" t="n">
        <f aca="false">BC291+CB291+DA291+DZ291</f>
        <v>1330.86886877408</v>
      </c>
      <c r="EY291" s="0" t="n">
        <f aca="false">BD291+CC291+DB291+EA291</f>
        <v>1325.88593159673</v>
      </c>
      <c r="EZ291" s="0" t="n">
        <f aca="false">BE291+CD291+DC291+EB291</f>
        <v>1321.64066373691</v>
      </c>
      <c r="FA291" s="0" t="n">
        <f aca="false">BF291+CE291+DD291+EC291</f>
        <v>1318.53838680531</v>
      </c>
      <c r="FB291" s="0" t="n">
        <f aca="false">BG291+CF291+DE291+ED291</f>
        <v>3214.58677948458</v>
      </c>
      <c r="FC291" s="0" t="n">
        <f aca="false">BH291+CG291+DF291+EE291</f>
        <v>3222.61058331043</v>
      </c>
      <c r="FD291" s="0" t="n">
        <f aca="false">BI291+CH291+DG291+EF291</f>
        <v>3222.61058331043</v>
      </c>
      <c r="FE291" s="0" t="n">
        <f aca="false">BJ291+CI291+DH291+EG291</f>
        <v>2238.73209513104</v>
      </c>
      <c r="FF291" s="0" t="n">
        <f aca="false">BK291+CJ291+DI291+EH291</f>
        <v>2264.73340262995</v>
      </c>
      <c r="FG291" s="0" t="n">
        <f aca="false">BL291+CK291+DJ291+EI291</f>
        <v>2283.64344444735</v>
      </c>
      <c r="FH291" s="0" t="n">
        <f aca="false">BM291+CL291+DK291+EJ291</f>
        <v>2293.09846535604</v>
      </c>
      <c r="FI291" s="0" t="n">
        <f aca="false">BN291+CM291+DL291+EK291</f>
        <v>2295.46222058322</v>
      </c>
      <c r="FJ291" s="0" t="n">
        <f aca="false">BO291+CN291+DM291+EL291</f>
        <v>2293.09846535604</v>
      </c>
      <c r="FK291" s="0" t="n">
        <f aca="false">BP291+CO291+DN291+EM291</f>
        <v>2288.37095490169</v>
      </c>
      <c r="FL291" s="0" t="n">
        <f aca="false">BQ291+CP291+DO291+EN291</f>
        <v>2281.27968922017</v>
      </c>
      <c r="FM291" s="0" t="n">
        <f aca="false">BR291+CQ291+DP291+EO291</f>
        <v>3319.59173816889</v>
      </c>
      <c r="FN291" s="0" t="n">
        <f aca="false">BS291+CR291+DQ291+EP291</f>
        <v>3313.14172113455</v>
      </c>
      <c r="FO291" s="0" t="n">
        <f aca="false">BT291+CS291+DR291+EQ291</f>
        <v>3278.03364709919</v>
      </c>
      <c r="FP291" s="0" t="n">
        <f aca="false">BU291+CT291+DS291+ER291</f>
        <v>1368.19805871131</v>
      </c>
      <c r="FQ291" s="0" t="n">
        <f aca="false">BV291+CU291+DT291+ES291</f>
        <v>1342.9796991491</v>
      </c>
      <c r="FR291" s="0" t="n">
        <f aca="false">BW291+CV291+DU291+ET291</f>
        <v>1360.09507202434</v>
      </c>
      <c r="FS291" s="0" t="n">
        <f aca="false">BX291+CW291+DV291+EU291</f>
        <v>1354.25521250328</v>
      </c>
      <c r="FT291" s="0" t="n">
        <f aca="false">BY291+CX291+DW291+EV291</f>
        <v>1348.07698201489</v>
      </c>
      <c r="FU291" s="0" t="n">
        <f aca="false">AM291*'Dist Horaria'!$H$10</f>
        <v>0.712291218645319</v>
      </c>
      <c r="FV291" s="0" t="n">
        <f aca="false">AM291*'Dist Horaria'!$I$10</f>
        <v>0.666625970042558</v>
      </c>
      <c r="FW291" s="0" t="n">
        <f aca="false">AM291*'Dist Horaria'!$J$10</f>
        <v>0.663740085367399</v>
      </c>
      <c r="FX291" s="0" t="n">
        <f aca="false">AM291*'Dist Horaria'!$K$10</f>
        <v>0.644651148605044</v>
      </c>
      <c r="FY291" s="0" t="n">
        <f aca="false">AM291*'Dist Horaria'!$L$10</f>
        <v>0.644909127717025</v>
      </c>
      <c r="FZ291" s="0" t="n">
        <f aca="false">AM291*'Dist Horaria'!$M$10</f>
        <v>0.690079306369944</v>
      </c>
      <c r="GA291" s="0" t="n">
        <f aca="false">AM291*'Dist Horaria'!$N$10</f>
        <v>0.652843547567672</v>
      </c>
      <c r="GB291" s="0" t="n">
        <f aca="false">AM291*'Dist Horaria'!$O$10</f>
        <v>0.641700724518825</v>
      </c>
      <c r="GC291" s="0" t="n">
        <f aca="false">AM291*'Dist Horaria'!$P$10</f>
        <v>0.651658450442879</v>
      </c>
      <c r="GD291" s="0" t="n">
        <f aca="false">AM291*'Dist Horaria'!$Q$10</f>
        <v>0.589728913188626</v>
      </c>
      <c r="GE291" s="0" t="n">
        <f aca="false">AM291*'Dist Horaria'!$R$10</f>
        <v>0.719557838587065</v>
      </c>
      <c r="GF291" s="0" t="n">
        <f aca="false">AM291*'Dist Horaria'!$S$10</f>
        <v>0.614530346591834</v>
      </c>
      <c r="GG291" s="0" t="n">
        <f aca="false">AR291*'Dist Horaria'!$H$10</f>
        <v>0.745077193843211</v>
      </c>
      <c r="GH291" s="0" t="n">
        <f aca="false">AR291*'Dist Horaria'!$I$10</f>
        <v>0.697310024468573</v>
      </c>
      <c r="GI291" s="0" t="n">
        <f aca="false">AR291*'Dist Horaria'!$J$10</f>
        <v>0.694291305720906</v>
      </c>
      <c r="GJ291" s="0" t="n">
        <f aca="false">AR291*'Dist Horaria'!$K$10</f>
        <v>0.674323726360045</v>
      </c>
      <c r="GK291" s="0" t="n">
        <f aca="false">AR291*'Dist Horaria'!$L$10</f>
        <v>0.674593579964572</v>
      </c>
      <c r="GL291" s="0" t="n">
        <f aca="false">AR291*'Dist Horaria'!$M$10</f>
        <v>0.721842891868376</v>
      </c>
      <c r="GM291" s="0" t="n">
        <f aca="false">AR291*'Dist Horaria'!$N$10</f>
        <v>0.682893212365399</v>
      </c>
      <c r="GN291" s="0" t="n">
        <f aca="false">AR291*'Dist Horaria'!$O$10</f>
        <v>0.671237497523771</v>
      </c>
      <c r="GO291" s="0" t="n">
        <f aca="false">AR291*'Dist Horaria'!$P$10</f>
        <v>0.681653566533668</v>
      </c>
      <c r="GP291" s="0" t="n">
        <f aca="false">AR291*'Dist Horaria'!$Q$10</f>
        <v>0.616873481330367</v>
      </c>
      <c r="GQ291" s="0" t="n">
        <f aca="false">AR291*'Dist Horaria'!$R$10</f>
        <v>0.752678288245607</v>
      </c>
      <c r="GR291" s="0" t="n">
        <f aca="false">AR291*'Dist Horaria'!$S$10</f>
        <v>0.642816497219986</v>
      </c>
      <c r="GS291" s="0" t="n">
        <f aca="false">AW291*'Dist Horaria'!$H$10</f>
        <v>0.043192880802505</v>
      </c>
      <c r="GT291" s="0" t="n">
        <f aca="false">AW291*'Dist Horaria'!$I$10</f>
        <v>0.04042376953441</v>
      </c>
      <c r="GU291" s="0" t="n">
        <f aca="false">AW291*'Dist Horaria'!$J$10</f>
        <v>0.0402487713461395</v>
      </c>
      <c r="GV291" s="0" t="n">
        <f aca="false">AW291*'Dist Horaria'!$K$10</f>
        <v>0.0390912305136258</v>
      </c>
      <c r="GW291" s="0" t="n">
        <f aca="false">AW291*'Dist Horaria'!$L$10</f>
        <v>0.0391068742008447</v>
      </c>
      <c r="GX291" s="0" t="n">
        <f aca="false">AW291*'Dist Horaria'!$M$10</f>
        <v>0.0418459647459928</v>
      </c>
      <c r="GY291" s="0" t="n">
        <f aca="false">AW291*'Dist Horaria'!$N$10</f>
        <v>0.0395880123110376</v>
      </c>
      <c r="GZ291" s="0" t="n">
        <f aca="false">AW291*'Dist Horaria'!$O$10</f>
        <v>0.0389123186970302</v>
      </c>
      <c r="HA291" s="0" t="n">
        <f aca="false">AW291*'Dist Horaria'!$P$10</f>
        <v>0.0395161487845605</v>
      </c>
      <c r="HB291" s="0" t="n">
        <f aca="false">AW291*'Dist Horaria'!$Q$10</f>
        <v>0.0357607815263981</v>
      </c>
      <c r="HC291" s="0" t="n">
        <f aca="false">AW291*'Dist Horaria'!$R$10</f>
        <v>0.0436335239562671</v>
      </c>
      <c r="HD291" s="0" t="n">
        <f aca="false">AW291*'Dist Horaria'!$S$10</f>
        <v>0.0372647244765209</v>
      </c>
    </row>
    <row r="292" customFormat="false" ht="13.8" hidden="false" customHeight="false" outlineLevel="0" collapsed="false">
      <c r="A292" s="0" t="n">
        <v>4.61526</v>
      </c>
      <c r="B292" s="0" t="n">
        <v>-74.139956</v>
      </c>
      <c r="C292" s="0" t="n">
        <v>25</v>
      </c>
      <c r="D292" s="0" t="n">
        <v>26</v>
      </c>
      <c r="E292" s="0" t="n">
        <v>1834</v>
      </c>
      <c r="G292" s="0" t="s">
        <v>544</v>
      </c>
      <c r="I292" s="0" t="s">
        <v>1450</v>
      </c>
      <c r="J292" s="0" t="s">
        <v>1399</v>
      </c>
      <c r="K292" s="0" t="s">
        <v>1451</v>
      </c>
      <c r="L292" s="0" t="s">
        <v>1452</v>
      </c>
      <c r="S292" s="0" t="n">
        <v>365</v>
      </c>
      <c r="V292" s="0" t="n">
        <v>131696.647270795</v>
      </c>
      <c r="W292" s="0" t="n">
        <f aca="false">V292*12</f>
        <v>1580359.76724954</v>
      </c>
      <c r="X292" s="0" t="n">
        <v>1</v>
      </c>
      <c r="Z292" s="0" t="n">
        <v>28000</v>
      </c>
      <c r="AB292" s="0" t="n">
        <v>0.005</v>
      </c>
      <c r="AC292" s="0" t="n">
        <v>0</v>
      </c>
      <c r="AD292" s="0" t="n">
        <v>4557.39763786837</v>
      </c>
      <c r="AE292" s="0" t="n">
        <f aca="false">AD292/2204.59</f>
        <v>2.06723138446077</v>
      </c>
      <c r="AF292" s="0" t="n">
        <f aca="false">AE292/S292</f>
        <v>0.00566364762865964</v>
      </c>
      <c r="AG292" s="0" t="n">
        <f aca="false">AE292*EXP(AB292*AC292)</f>
        <v>2.06723138446077</v>
      </c>
      <c r="AH292" s="0" t="n">
        <f aca="false">AG292/S292</f>
        <v>0.00566364762865964</v>
      </c>
      <c r="AI292" s="0" t="s">
        <v>90</v>
      </c>
      <c r="AJ292" s="0" t="n">
        <f aca="false">IF(AI292="A",'FE DISTRIBUCIÓN'!$C$2,'FE DISTRIBUCIÓN'!$C$3)</f>
        <v>4.994E-006</v>
      </c>
      <c r="AK292" s="0" t="n">
        <f aca="false">W292*AJ292</f>
        <v>7.89231667764419</v>
      </c>
      <c r="AL292" s="0" t="n">
        <f aca="false">AK292/365</f>
        <v>0.0216227854182033</v>
      </c>
      <c r="AM292" s="0" t="n">
        <f aca="false">AK292*EXP(AB292*AC292)</f>
        <v>7.89231667764419</v>
      </c>
      <c r="AN292" s="0" t="n">
        <f aca="false">AM292/365</f>
        <v>0.0216227854182033</v>
      </c>
      <c r="AO292" s="0" t="n">
        <v>5.223868284E-006</v>
      </c>
      <c r="AP292" s="0" t="n">
        <f aca="false">AO292*W292</f>
        <v>8.25559126544448</v>
      </c>
      <c r="AQ292" s="0" t="n">
        <f aca="false">AP292/365</f>
        <v>0.0226180582614917</v>
      </c>
      <c r="AR292" s="0" t="n">
        <f aca="false">AP292*EXP(AB292*AC292)</f>
        <v>8.25559126544448</v>
      </c>
      <c r="AS292" s="0" t="n">
        <f aca="false">AR292/365</f>
        <v>0.0226180582614917</v>
      </c>
      <c r="AT292" s="0" t="n">
        <v>3.02832944E-007</v>
      </c>
      <c r="AU292" s="0" t="n">
        <f aca="false">AT292*W292</f>
        <v>0.478585000895332</v>
      </c>
      <c r="AV292" s="0" t="n">
        <f aca="false">AU292/365</f>
        <v>0.00131119178327488</v>
      </c>
      <c r="AW292" s="0" t="n">
        <f aca="false">AU292*EXP(AB292*AC292)</f>
        <v>0.478585000895332</v>
      </c>
      <c r="AX292" s="0" t="n">
        <f aca="false">AW292/365</f>
        <v>0.00131119178327488</v>
      </c>
      <c r="AY292" s="0" t="n">
        <f aca="false">AW292+AR292+AM292+AG292</f>
        <v>18.6937243284448</v>
      </c>
      <c r="AZ292" s="0" t="n">
        <f aca="false">AH292+AN292+AS292+AX292</f>
        <v>0.0512156830916295</v>
      </c>
      <c r="BA292" s="0" t="n">
        <f aca="false">AH292*1000000</f>
        <v>5663.64762865964</v>
      </c>
      <c r="BB292" s="0" t="n">
        <f aca="false">BA292*'Dist Horaria'!$H$3</f>
        <v>197.347204681493</v>
      </c>
      <c r="BC292" s="0" t="n">
        <f aca="false">BA292*'Dist Horaria'!$I$3</f>
        <v>192.067982199832</v>
      </c>
      <c r="BD292" s="0" t="n">
        <f aca="false">BA292*'Dist Horaria'!$J$3</f>
        <v>187.085045022486</v>
      </c>
      <c r="BE292" s="0" t="n">
        <f aca="false">BA292*'Dist Horaria'!$K$3</f>
        <v>182.839777162661</v>
      </c>
      <c r="BF292" s="0" t="n">
        <f aca="false">BA292*'Dist Horaria'!$L$3</f>
        <v>179.737500231063</v>
      </c>
      <c r="BG292" s="0" t="n">
        <f aca="false">BA292*'Dist Horaria'!$M$3</f>
        <v>177.784415286585</v>
      </c>
      <c r="BH292" s="0" t="n">
        <f aca="false">BA292*'Dist Horaria'!$N$3</f>
        <v>185.808219112438</v>
      </c>
      <c r="BI292" s="0" t="n">
        <f aca="false">BA292*'Dist Horaria'!$O$3</f>
        <v>185.808219112438</v>
      </c>
      <c r="BJ292" s="0" t="n">
        <f aca="false">BA292*'Dist Horaria'!$P$3</f>
        <v>245.830543626106</v>
      </c>
      <c r="BK292" s="0" t="n">
        <f aca="false">BA292*'Dist Horaria'!$Q$3</f>
        <v>271.831851125021</v>
      </c>
      <c r="BL292" s="0" t="n">
        <f aca="false">BA292*'Dist Horaria'!$R$3</f>
        <v>290.741892942414</v>
      </c>
      <c r="BM292" s="0" t="n">
        <f aca="false">BA292*'Dist Horaria'!$S$3</f>
        <v>300.19691385111</v>
      </c>
      <c r="BN292" s="0" t="n">
        <f aca="false">BA292*'Dist Horaria'!$T$3</f>
        <v>302.560669078284</v>
      </c>
      <c r="BO292" s="0" t="n">
        <f aca="false">BA292*'Dist Horaria'!$U$3</f>
        <v>300.19691385111</v>
      </c>
      <c r="BP292" s="0" t="n">
        <f aca="false">BA292*'Dist Horaria'!$V$3</f>
        <v>295.469403396762</v>
      </c>
      <c r="BQ292" s="0" t="n">
        <f aca="false">BA292*'Dist Horaria'!$W$3</f>
        <v>288.37813771524</v>
      </c>
      <c r="BR292" s="0" t="n">
        <f aca="false">BA292*'Dist Horaria'!$X$3</f>
        <v>282.789373970895</v>
      </c>
      <c r="BS292" s="0" t="n">
        <f aca="false">BA292*'Dist Horaria'!$Y$3</f>
        <v>276.339356936553</v>
      </c>
      <c r="BT292" s="0" t="n">
        <f aca="false">BA292*'Dist Horaria'!$Z$3</f>
        <v>241.231282901194</v>
      </c>
      <c r="BU292" s="0" t="n">
        <f aca="false">BA292*'Dist Horaria'!$AA$3</f>
        <v>229.397172137061</v>
      </c>
      <c r="BV292" s="0" t="n">
        <f aca="false">BA292*'Dist Horaria'!$AB$3</f>
        <v>204.178812574854</v>
      </c>
      <c r="BW292" s="0" t="n">
        <f aca="false">BA292*'Dist Horaria'!$AC$3</f>
        <v>221.294185450091</v>
      </c>
      <c r="BX292" s="0" t="n">
        <f aca="false">BA292*'Dist Horaria'!$AD$3</f>
        <v>215.45432592903</v>
      </c>
      <c r="BY292" s="0" t="n">
        <f aca="false">BA292*'Dist Horaria'!$AE$3</f>
        <v>209.276095440648</v>
      </c>
      <c r="BZ292" s="0" t="n">
        <f aca="false">AN292*1000000</f>
        <v>21622.7854182033</v>
      </c>
      <c r="CA292" s="0" t="n">
        <f aca="false">BZ292*'Dist Horaria'!$H$6</f>
        <v>540.569635455081</v>
      </c>
      <c r="CB292" s="0" t="n">
        <f aca="false">BZ292*'Dist Horaria'!$I$6</f>
        <v>540.569635455081</v>
      </c>
      <c r="CC292" s="0" t="n">
        <f aca="false">BZ292*'Dist Horaria'!$J$6</f>
        <v>540.569635455081</v>
      </c>
      <c r="CD292" s="0" t="n">
        <f aca="false">BZ292*'Dist Horaria'!$K$6</f>
        <v>540.569635455081</v>
      </c>
      <c r="CE292" s="0" t="n">
        <f aca="false">BZ292*'Dist Horaria'!$L$6</f>
        <v>540.569635455081</v>
      </c>
      <c r="CF292" s="0" t="n">
        <f aca="false">BZ292*'Dist Horaria'!$M$6</f>
        <v>1441.51902788022</v>
      </c>
      <c r="CG292" s="0" t="n">
        <f aca="false">BZ292*'Dist Horaria'!$N$6</f>
        <v>1441.51902788022</v>
      </c>
      <c r="CH292" s="0" t="n">
        <f aca="false">BZ292*'Dist Horaria'!$O$6</f>
        <v>1441.51902788022</v>
      </c>
      <c r="CI292" s="0" t="n">
        <f aca="false">BZ292*'Dist Horaria'!$P$6</f>
        <v>945.996862046392</v>
      </c>
      <c r="CJ292" s="0" t="n">
        <f aca="false">BZ292*'Dist Horaria'!$Q$6</f>
        <v>945.996862046392</v>
      </c>
      <c r="CK292" s="0" t="n">
        <f aca="false">BZ292*'Dist Horaria'!$R$6</f>
        <v>945.996862046392</v>
      </c>
      <c r="CL292" s="0" t="n">
        <f aca="false">BZ292*'Dist Horaria'!$S$6</f>
        <v>945.996862046392</v>
      </c>
      <c r="CM292" s="0" t="n">
        <f aca="false">BZ292*'Dist Horaria'!$T$6</f>
        <v>945.996862046392</v>
      </c>
      <c r="CN292" s="0" t="n">
        <f aca="false">BZ292*'Dist Horaria'!$U$6</f>
        <v>945.996862046392</v>
      </c>
      <c r="CO292" s="0" t="n">
        <f aca="false">BZ292*'Dist Horaria'!$V$6</f>
        <v>945.996862046392</v>
      </c>
      <c r="CP292" s="0" t="n">
        <f aca="false">BZ292*'Dist Horaria'!$W$6</f>
        <v>945.996862046392</v>
      </c>
      <c r="CQ292" s="0" t="n">
        <f aca="false">BZ292*'Dist Horaria'!$X$6</f>
        <v>1441.51902788022</v>
      </c>
      <c r="CR292" s="0" t="n">
        <f aca="false">BZ292*'Dist Horaria'!$Y$6</f>
        <v>1441.51902788022</v>
      </c>
      <c r="CS292" s="0" t="n">
        <f aca="false">BZ292*'Dist Horaria'!$Z$6</f>
        <v>1441.51902788022</v>
      </c>
      <c r="CT292" s="0" t="n">
        <f aca="false">BZ292*'Dist Horaria'!$AA$6</f>
        <v>540.569635455081</v>
      </c>
      <c r="CU292" s="0" t="n">
        <f aca="false">BZ292*'Dist Horaria'!$AB$6</f>
        <v>540.569635455081</v>
      </c>
      <c r="CV292" s="0" t="n">
        <f aca="false">BZ292*'Dist Horaria'!$AC$6</f>
        <v>540.569635455081</v>
      </c>
      <c r="CW292" s="0" t="n">
        <f aca="false">BZ292*'Dist Horaria'!$AD$6</f>
        <v>540.569635455081</v>
      </c>
      <c r="CX292" s="0" t="n">
        <f aca="false">BZ292*'Dist Horaria'!$AE$6</f>
        <v>540.569635455081</v>
      </c>
      <c r="CY292" s="0" t="n">
        <f aca="false">AS292*1000000</f>
        <v>22618.0582614917</v>
      </c>
      <c r="CZ292" s="0" t="n">
        <f aca="false">CY292*'Dist Horaria'!$H$6</f>
        <v>565.451456537293</v>
      </c>
      <c r="DA292" s="0" t="n">
        <f aca="false">CY292*'Dist Horaria'!$I$6</f>
        <v>565.451456537293</v>
      </c>
      <c r="DB292" s="0" t="n">
        <f aca="false">CY292*'Dist Horaria'!$J$6</f>
        <v>565.451456537293</v>
      </c>
      <c r="DC292" s="0" t="n">
        <f aca="false">CY292*'Dist Horaria'!$K$6</f>
        <v>565.451456537293</v>
      </c>
      <c r="DD292" s="0" t="n">
        <f aca="false">CY292*'Dist Horaria'!$L$6</f>
        <v>565.451456537293</v>
      </c>
      <c r="DE292" s="0" t="n">
        <f aca="false">CY292*'Dist Horaria'!$M$6</f>
        <v>1507.87055076612</v>
      </c>
      <c r="DF292" s="0" t="n">
        <f aca="false">CY292*'Dist Horaria'!$N$6</f>
        <v>1507.87055076612</v>
      </c>
      <c r="DG292" s="0" t="n">
        <f aca="false">CY292*'Dist Horaria'!$O$6</f>
        <v>1507.87055076612</v>
      </c>
      <c r="DH292" s="0" t="n">
        <f aca="false">CY292*'Dist Horaria'!$P$6</f>
        <v>989.540048940263</v>
      </c>
      <c r="DI292" s="0" t="n">
        <f aca="false">CY292*'Dist Horaria'!$Q$6</f>
        <v>989.540048940263</v>
      </c>
      <c r="DJ292" s="0" t="n">
        <f aca="false">CY292*'Dist Horaria'!$R$6</f>
        <v>989.540048940263</v>
      </c>
      <c r="DK292" s="0" t="n">
        <f aca="false">CY292*'Dist Horaria'!$S$6</f>
        <v>989.540048940263</v>
      </c>
      <c r="DL292" s="0" t="n">
        <f aca="false">CY292*'Dist Horaria'!$T$6</f>
        <v>989.540048940263</v>
      </c>
      <c r="DM292" s="0" t="n">
        <f aca="false">CY292*'Dist Horaria'!$U$6</f>
        <v>989.540048940263</v>
      </c>
      <c r="DN292" s="0" t="n">
        <f aca="false">CY292*'Dist Horaria'!$V$6</f>
        <v>989.540048940263</v>
      </c>
      <c r="DO292" s="0" t="n">
        <f aca="false">CY292*'Dist Horaria'!$W$6</f>
        <v>989.540048940263</v>
      </c>
      <c r="DP292" s="0" t="n">
        <f aca="false">CY292*'Dist Horaria'!$X$6</f>
        <v>1507.87055076612</v>
      </c>
      <c r="DQ292" s="0" t="n">
        <f aca="false">CY292*'Dist Horaria'!$Y$6</f>
        <v>1507.87055076612</v>
      </c>
      <c r="DR292" s="0" t="n">
        <f aca="false">CY292*'Dist Horaria'!$Z$6</f>
        <v>1507.87055076612</v>
      </c>
      <c r="DS292" s="0" t="n">
        <f aca="false">CY292*'Dist Horaria'!$AA$6</f>
        <v>565.451456537293</v>
      </c>
      <c r="DT292" s="0" t="n">
        <f aca="false">CY292*'Dist Horaria'!$AB$6</f>
        <v>565.451456537293</v>
      </c>
      <c r="DU292" s="0" t="n">
        <f aca="false">CY292*'Dist Horaria'!$AC$6</f>
        <v>565.451456537293</v>
      </c>
      <c r="DV292" s="0" t="n">
        <f aca="false">CY292*'Dist Horaria'!$AD$6</f>
        <v>565.451456537293</v>
      </c>
      <c r="DW292" s="0" t="n">
        <f aca="false">CY292*'Dist Horaria'!$AE$6</f>
        <v>565.451456537293</v>
      </c>
      <c r="DX292" s="0" t="n">
        <f aca="false">AX292*1000000</f>
        <v>1311.19178327488</v>
      </c>
      <c r="DY292" s="0" t="n">
        <f aca="false">DX292*'Dist Horaria'!$H$6</f>
        <v>32.7797945818721</v>
      </c>
      <c r="DZ292" s="0" t="n">
        <f aca="false">DX292*'Dist Horaria'!$I$6</f>
        <v>32.7797945818721</v>
      </c>
      <c r="EA292" s="0" t="n">
        <f aca="false">DX292*'Dist Horaria'!$J$6</f>
        <v>32.7797945818721</v>
      </c>
      <c r="EB292" s="0" t="n">
        <f aca="false">DX292*'Dist Horaria'!$K$6</f>
        <v>32.7797945818721</v>
      </c>
      <c r="EC292" s="0" t="n">
        <f aca="false">DX292*'Dist Horaria'!$L$6</f>
        <v>32.7797945818721</v>
      </c>
      <c r="ED292" s="0" t="n">
        <f aca="false">DX292*'Dist Horaria'!$M$6</f>
        <v>87.4127855516589</v>
      </c>
      <c r="EE292" s="0" t="n">
        <f aca="false">DX292*'Dist Horaria'!$N$6</f>
        <v>87.4127855516589</v>
      </c>
      <c r="EF292" s="0" t="n">
        <f aca="false">DX292*'Dist Horaria'!$O$6</f>
        <v>87.4127855516589</v>
      </c>
      <c r="EG292" s="0" t="n">
        <f aca="false">DX292*'Dist Horaria'!$P$6</f>
        <v>57.3646405182761</v>
      </c>
      <c r="EH292" s="0" t="n">
        <f aca="false">DX292*'Dist Horaria'!$Q$6</f>
        <v>57.3646405182761</v>
      </c>
      <c r="EI292" s="0" t="n">
        <f aca="false">DX292*'Dist Horaria'!$R$6</f>
        <v>57.3646405182761</v>
      </c>
      <c r="EJ292" s="0" t="n">
        <f aca="false">DX292*'Dist Horaria'!$S$6</f>
        <v>57.3646405182761</v>
      </c>
      <c r="EK292" s="0" t="n">
        <f aca="false">DX292*'Dist Horaria'!$T$6</f>
        <v>57.3646405182761</v>
      </c>
      <c r="EL292" s="0" t="n">
        <f aca="false">DX292*'Dist Horaria'!$U$6</f>
        <v>57.3646405182761</v>
      </c>
      <c r="EM292" s="0" t="n">
        <f aca="false">DX292*'Dist Horaria'!$V$6</f>
        <v>57.3646405182761</v>
      </c>
      <c r="EN292" s="0" t="n">
        <f aca="false">DX292*'Dist Horaria'!$W$6</f>
        <v>57.3646405182761</v>
      </c>
      <c r="EO292" s="0" t="n">
        <f aca="false">DX292*'Dist Horaria'!$X$6</f>
        <v>87.4127855516589</v>
      </c>
      <c r="EP292" s="0" t="n">
        <f aca="false">DX292*'Dist Horaria'!$Y$6</f>
        <v>87.4127855516589</v>
      </c>
      <c r="EQ292" s="0" t="n">
        <f aca="false">DX292*'Dist Horaria'!$Z$6</f>
        <v>87.4127855516589</v>
      </c>
      <c r="ER292" s="0" t="n">
        <f aca="false">DX292*'Dist Horaria'!$AA$6</f>
        <v>32.7797945818721</v>
      </c>
      <c r="ES292" s="0" t="n">
        <f aca="false">DX292*'Dist Horaria'!$AB$6</f>
        <v>32.7797945818721</v>
      </c>
      <c r="ET292" s="0" t="n">
        <f aca="false">DX292*'Dist Horaria'!$AC$6</f>
        <v>32.7797945818721</v>
      </c>
      <c r="EU292" s="0" t="n">
        <f aca="false">DX292*'Dist Horaria'!$AD$6</f>
        <v>32.7797945818721</v>
      </c>
      <c r="EV292" s="0" t="n">
        <f aca="false">DX292*'Dist Horaria'!$AE$6</f>
        <v>32.7797945818721</v>
      </c>
      <c r="EW292" s="0" t="n">
        <f aca="false">BB292+CA292+CZ292+DY292</f>
        <v>1336.14809125574</v>
      </c>
      <c r="EX292" s="0" t="n">
        <f aca="false">BC292+CB292+DA292+DZ292</f>
        <v>1330.86886877408</v>
      </c>
      <c r="EY292" s="0" t="n">
        <f aca="false">BD292+CC292+DB292+EA292</f>
        <v>1325.88593159673</v>
      </c>
      <c r="EZ292" s="0" t="n">
        <f aca="false">BE292+CD292+DC292+EB292</f>
        <v>1321.64066373691</v>
      </c>
      <c r="FA292" s="0" t="n">
        <f aca="false">BF292+CE292+DD292+EC292</f>
        <v>1318.53838680531</v>
      </c>
      <c r="FB292" s="0" t="n">
        <f aca="false">BG292+CF292+DE292+ED292</f>
        <v>3214.58677948458</v>
      </c>
      <c r="FC292" s="0" t="n">
        <f aca="false">BH292+CG292+DF292+EE292</f>
        <v>3222.61058331043</v>
      </c>
      <c r="FD292" s="0" t="n">
        <f aca="false">BI292+CH292+DG292+EF292</f>
        <v>3222.61058331043</v>
      </c>
      <c r="FE292" s="0" t="n">
        <f aca="false">BJ292+CI292+DH292+EG292</f>
        <v>2238.73209513104</v>
      </c>
      <c r="FF292" s="0" t="n">
        <f aca="false">BK292+CJ292+DI292+EH292</f>
        <v>2264.73340262995</v>
      </c>
      <c r="FG292" s="0" t="n">
        <f aca="false">BL292+CK292+DJ292+EI292</f>
        <v>2283.64344444735</v>
      </c>
      <c r="FH292" s="0" t="n">
        <f aca="false">BM292+CL292+DK292+EJ292</f>
        <v>2293.09846535604</v>
      </c>
      <c r="FI292" s="0" t="n">
        <f aca="false">BN292+CM292+DL292+EK292</f>
        <v>2295.46222058322</v>
      </c>
      <c r="FJ292" s="0" t="n">
        <f aca="false">BO292+CN292+DM292+EL292</f>
        <v>2293.09846535604</v>
      </c>
      <c r="FK292" s="0" t="n">
        <f aca="false">BP292+CO292+DN292+EM292</f>
        <v>2288.37095490169</v>
      </c>
      <c r="FL292" s="0" t="n">
        <f aca="false">BQ292+CP292+DO292+EN292</f>
        <v>2281.27968922017</v>
      </c>
      <c r="FM292" s="0" t="n">
        <f aca="false">BR292+CQ292+DP292+EO292</f>
        <v>3319.59173816889</v>
      </c>
      <c r="FN292" s="0" t="n">
        <f aca="false">BS292+CR292+DQ292+EP292</f>
        <v>3313.14172113455</v>
      </c>
      <c r="FO292" s="0" t="n">
        <f aca="false">BT292+CS292+DR292+EQ292</f>
        <v>3278.03364709919</v>
      </c>
      <c r="FP292" s="0" t="n">
        <f aca="false">BU292+CT292+DS292+ER292</f>
        <v>1368.19805871131</v>
      </c>
      <c r="FQ292" s="0" t="n">
        <f aca="false">BV292+CU292+DT292+ES292</f>
        <v>1342.9796991491</v>
      </c>
      <c r="FR292" s="0" t="n">
        <f aca="false">BW292+CV292+DU292+ET292</f>
        <v>1360.09507202434</v>
      </c>
      <c r="FS292" s="0" t="n">
        <f aca="false">BX292+CW292+DV292+EU292</f>
        <v>1354.25521250328</v>
      </c>
      <c r="FT292" s="0" t="n">
        <f aca="false">BY292+CX292+DW292+EV292</f>
        <v>1348.07698201489</v>
      </c>
      <c r="FU292" s="0" t="n">
        <f aca="false">AM292*'Dist Horaria'!$H$10</f>
        <v>0.712291218645319</v>
      </c>
      <c r="FV292" s="0" t="n">
        <f aca="false">AM292*'Dist Horaria'!$I$10</f>
        <v>0.666625970042558</v>
      </c>
      <c r="FW292" s="0" t="n">
        <f aca="false">AM292*'Dist Horaria'!$J$10</f>
        <v>0.663740085367399</v>
      </c>
      <c r="FX292" s="0" t="n">
        <f aca="false">AM292*'Dist Horaria'!$K$10</f>
        <v>0.644651148605044</v>
      </c>
      <c r="FY292" s="0" t="n">
        <f aca="false">AM292*'Dist Horaria'!$L$10</f>
        <v>0.644909127717025</v>
      </c>
      <c r="FZ292" s="0" t="n">
        <f aca="false">AM292*'Dist Horaria'!$M$10</f>
        <v>0.690079306369944</v>
      </c>
      <c r="GA292" s="0" t="n">
        <f aca="false">AM292*'Dist Horaria'!$N$10</f>
        <v>0.652843547567672</v>
      </c>
      <c r="GB292" s="0" t="n">
        <f aca="false">AM292*'Dist Horaria'!$O$10</f>
        <v>0.641700724518825</v>
      </c>
      <c r="GC292" s="0" t="n">
        <f aca="false">AM292*'Dist Horaria'!$P$10</f>
        <v>0.651658450442879</v>
      </c>
      <c r="GD292" s="0" t="n">
        <f aca="false">AM292*'Dist Horaria'!$Q$10</f>
        <v>0.589728913188626</v>
      </c>
      <c r="GE292" s="0" t="n">
        <f aca="false">AM292*'Dist Horaria'!$R$10</f>
        <v>0.719557838587065</v>
      </c>
      <c r="GF292" s="0" t="n">
        <f aca="false">AM292*'Dist Horaria'!$S$10</f>
        <v>0.614530346591834</v>
      </c>
      <c r="GG292" s="0" t="n">
        <f aca="false">AR292*'Dist Horaria'!$H$10</f>
        <v>0.745077193843211</v>
      </c>
      <c r="GH292" s="0" t="n">
        <f aca="false">AR292*'Dist Horaria'!$I$10</f>
        <v>0.697310024468573</v>
      </c>
      <c r="GI292" s="0" t="n">
        <f aca="false">AR292*'Dist Horaria'!$J$10</f>
        <v>0.694291305720906</v>
      </c>
      <c r="GJ292" s="0" t="n">
        <f aca="false">AR292*'Dist Horaria'!$K$10</f>
        <v>0.674323726360045</v>
      </c>
      <c r="GK292" s="0" t="n">
        <f aca="false">AR292*'Dist Horaria'!$L$10</f>
        <v>0.674593579964572</v>
      </c>
      <c r="GL292" s="0" t="n">
        <f aca="false">AR292*'Dist Horaria'!$M$10</f>
        <v>0.721842891868376</v>
      </c>
      <c r="GM292" s="0" t="n">
        <f aca="false">AR292*'Dist Horaria'!$N$10</f>
        <v>0.682893212365399</v>
      </c>
      <c r="GN292" s="0" t="n">
        <f aca="false">AR292*'Dist Horaria'!$O$10</f>
        <v>0.671237497523771</v>
      </c>
      <c r="GO292" s="0" t="n">
        <f aca="false">AR292*'Dist Horaria'!$P$10</f>
        <v>0.681653566533668</v>
      </c>
      <c r="GP292" s="0" t="n">
        <f aca="false">AR292*'Dist Horaria'!$Q$10</f>
        <v>0.616873481330367</v>
      </c>
      <c r="GQ292" s="0" t="n">
        <f aca="false">AR292*'Dist Horaria'!$R$10</f>
        <v>0.752678288245607</v>
      </c>
      <c r="GR292" s="0" t="n">
        <f aca="false">AR292*'Dist Horaria'!$S$10</f>
        <v>0.642816497219986</v>
      </c>
      <c r="GS292" s="0" t="n">
        <f aca="false">AW292*'Dist Horaria'!$H$10</f>
        <v>0.043192880802505</v>
      </c>
      <c r="GT292" s="0" t="n">
        <f aca="false">AW292*'Dist Horaria'!$I$10</f>
        <v>0.04042376953441</v>
      </c>
      <c r="GU292" s="0" t="n">
        <f aca="false">AW292*'Dist Horaria'!$J$10</f>
        <v>0.0402487713461395</v>
      </c>
      <c r="GV292" s="0" t="n">
        <f aca="false">AW292*'Dist Horaria'!$K$10</f>
        <v>0.0390912305136258</v>
      </c>
      <c r="GW292" s="0" t="n">
        <f aca="false">AW292*'Dist Horaria'!$L$10</f>
        <v>0.0391068742008447</v>
      </c>
      <c r="GX292" s="0" t="n">
        <f aca="false">AW292*'Dist Horaria'!$M$10</f>
        <v>0.0418459647459928</v>
      </c>
      <c r="GY292" s="0" t="n">
        <f aca="false">AW292*'Dist Horaria'!$N$10</f>
        <v>0.0395880123110376</v>
      </c>
      <c r="GZ292" s="0" t="n">
        <f aca="false">AW292*'Dist Horaria'!$O$10</f>
        <v>0.0389123186970302</v>
      </c>
      <c r="HA292" s="0" t="n">
        <f aca="false">AW292*'Dist Horaria'!$P$10</f>
        <v>0.0395161487845605</v>
      </c>
      <c r="HB292" s="0" t="n">
        <f aca="false">AW292*'Dist Horaria'!$Q$10</f>
        <v>0.0357607815263981</v>
      </c>
      <c r="HC292" s="0" t="n">
        <f aca="false">AW292*'Dist Horaria'!$R$10</f>
        <v>0.0436335239562671</v>
      </c>
      <c r="HD292" s="0" t="n">
        <f aca="false">AW292*'Dist Horaria'!$S$10</f>
        <v>0.0372647244765209</v>
      </c>
    </row>
    <row r="293" customFormat="false" ht="13.8" hidden="false" customHeight="false" outlineLevel="0" collapsed="false">
      <c r="A293" s="0" t="n">
        <v>4.638045</v>
      </c>
      <c r="B293" s="0" t="n">
        <v>-74.160119</v>
      </c>
      <c r="C293" s="0" t="n">
        <v>22</v>
      </c>
      <c r="D293" s="0" t="n">
        <v>28</v>
      </c>
      <c r="E293" s="0" t="n">
        <v>1857</v>
      </c>
      <c r="G293" s="0" t="s">
        <v>544</v>
      </c>
      <c r="I293" s="0" t="s">
        <v>1453</v>
      </c>
      <c r="J293" s="0" t="s">
        <v>1454</v>
      </c>
      <c r="K293" s="0" t="n">
        <v>791466122</v>
      </c>
      <c r="L293" s="0" t="s">
        <v>1455</v>
      </c>
      <c r="S293" s="0" t="n">
        <v>365</v>
      </c>
      <c r="V293" s="0" t="n">
        <v>131696.647270795</v>
      </c>
      <c r="W293" s="0" t="n">
        <f aca="false">V293*12</f>
        <v>1580359.76724954</v>
      </c>
      <c r="X293" s="0" t="n">
        <v>1</v>
      </c>
      <c r="Z293" s="0" t="n">
        <v>28000</v>
      </c>
      <c r="AB293" s="0" t="n">
        <v>0.005</v>
      </c>
      <c r="AC293" s="0" t="n">
        <v>0</v>
      </c>
      <c r="AD293" s="0" t="n">
        <v>4557.39763786837</v>
      </c>
      <c r="AE293" s="0" t="n">
        <f aca="false">AD293/2204.59</f>
        <v>2.06723138446077</v>
      </c>
      <c r="AF293" s="0" t="n">
        <f aca="false">AE293/S293</f>
        <v>0.00566364762865964</v>
      </c>
      <c r="AG293" s="0" t="n">
        <f aca="false">AE293*EXP(AB293*AC293)</f>
        <v>2.06723138446077</v>
      </c>
      <c r="AH293" s="0" t="n">
        <f aca="false">AG293/S293</f>
        <v>0.00566364762865964</v>
      </c>
      <c r="AI293" s="0" t="s">
        <v>90</v>
      </c>
      <c r="AJ293" s="0" t="n">
        <f aca="false">IF(AI293="A",'FE DISTRIBUCIÓN'!$C$2,'FE DISTRIBUCIÓN'!$C$3)</f>
        <v>4.994E-006</v>
      </c>
      <c r="AK293" s="0" t="n">
        <f aca="false">W293*AJ293</f>
        <v>7.89231667764419</v>
      </c>
      <c r="AL293" s="0" t="n">
        <f aca="false">AK293/365</f>
        <v>0.0216227854182033</v>
      </c>
      <c r="AM293" s="0" t="n">
        <f aca="false">AK293*EXP(AB293*AC293)</f>
        <v>7.89231667764419</v>
      </c>
      <c r="AN293" s="0" t="n">
        <f aca="false">AM293/365</f>
        <v>0.0216227854182033</v>
      </c>
      <c r="AO293" s="0" t="n">
        <v>5.223868284E-006</v>
      </c>
      <c r="AP293" s="0" t="n">
        <f aca="false">AO293*W293</f>
        <v>8.25559126544448</v>
      </c>
      <c r="AQ293" s="0" t="n">
        <f aca="false">AP293/365</f>
        <v>0.0226180582614917</v>
      </c>
      <c r="AR293" s="0" t="n">
        <f aca="false">AP293*EXP(AB293*AC293)</f>
        <v>8.25559126544448</v>
      </c>
      <c r="AS293" s="0" t="n">
        <f aca="false">AR293/365</f>
        <v>0.0226180582614917</v>
      </c>
      <c r="AT293" s="0" t="n">
        <v>3.02832944E-007</v>
      </c>
      <c r="AU293" s="0" t="n">
        <f aca="false">AT293*W293</f>
        <v>0.478585000895332</v>
      </c>
      <c r="AV293" s="0" t="n">
        <f aca="false">AU293/365</f>
        <v>0.00131119178327488</v>
      </c>
      <c r="AW293" s="0" t="n">
        <f aca="false">AU293*EXP(AB293*AC293)</f>
        <v>0.478585000895332</v>
      </c>
      <c r="AX293" s="0" t="n">
        <f aca="false">AW293/365</f>
        <v>0.00131119178327488</v>
      </c>
      <c r="AY293" s="0" t="n">
        <f aca="false">AW293+AR293+AM293+AG293</f>
        <v>18.6937243284448</v>
      </c>
      <c r="AZ293" s="0" t="n">
        <f aca="false">AH293+AN293+AS293+AX293</f>
        <v>0.0512156830916295</v>
      </c>
      <c r="BA293" s="0" t="n">
        <f aca="false">AH293*1000000</f>
        <v>5663.64762865964</v>
      </c>
      <c r="BB293" s="0" t="n">
        <f aca="false">BA293*'Dist Horaria'!$H$3</f>
        <v>197.347204681493</v>
      </c>
      <c r="BC293" s="0" t="n">
        <f aca="false">BA293*'Dist Horaria'!$I$3</f>
        <v>192.067982199832</v>
      </c>
      <c r="BD293" s="0" t="n">
        <f aca="false">BA293*'Dist Horaria'!$J$3</f>
        <v>187.085045022486</v>
      </c>
      <c r="BE293" s="0" t="n">
        <f aca="false">BA293*'Dist Horaria'!$K$3</f>
        <v>182.839777162661</v>
      </c>
      <c r="BF293" s="0" t="n">
        <f aca="false">BA293*'Dist Horaria'!$L$3</f>
        <v>179.737500231063</v>
      </c>
      <c r="BG293" s="0" t="n">
        <f aca="false">BA293*'Dist Horaria'!$M$3</f>
        <v>177.784415286585</v>
      </c>
      <c r="BH293" s="0" t="n">
        <f aca="false">BA293*'Dist Horaria'!$N$3</f>
        <v>185.808219112438</v>
      </c>
      <c r="BI293" s="0" t="n">
        <f aca="false">BA293*'Dist Horaria'!$O$3</f>
        <v>185.808219112438</v>
      </c>
      <c r="BJ293" s="0" t="n">
        <f aca="false">BA293*'Dist Horaria'!$P$3</f>
        <v>245.830543626106</v>
      </c>
      <c r="BK293" s="0" t="n">
        <f aca="false">BA293*'Dist Horaria'!$Q$3</f>
        <v>271.831851125021</v>
      </c>
      <c r="BL293" s="0" t="n">
        <f aca="false">BA293*'Dist Horaria'!$R$3</f>
        <v>290.741892942414</v>
      </c>
      <c r="BM293" s="0" t="n">
        <f aca="false">BA293*'Dist Horaria'!$S$3</f>
        <v>300.19691385111</v>
      </c>
      <c r="BN293" s="0" t="n">
        <f aca="false">BA293*'Dist Horaria'!$T$3</f>
        <v>302.560669078284</v>
      </c>
      <c r="BO293" s="0" t="n">
        <f aca="false">BA293*'Dist Horaria'!$U$3</f>
        <v>300.19691385111</v>
      </c>
      <c r="BP293" s="0" t="n">
        <f aca="false">BA293*'Dist Horaria'!$V$3</f>
        <v>295.469403396762</v>
      </c>
      <c r="BQ293" s="0" t="n">
        <f aca="false">BA293*'Dist Horaria'!$W$3</f>
        <v>288.37813771524</v>
      </c>
      <c r="BR293" s="0" t="n">
        <f aca="false">BA293*'Dist Horaria'!$X$3</f>
        <v>282.789373970895</v>
      </c>
      <c r="BS293" s="0" t="n">
        <f aca="false">BA293*'Dist Horaria'!$Y$3</f>
        <v>276.339356936553</v>
      </c>
      <c r="BT293" s="0" t="n">
        <f aca="false">BA293*'Dist Horaria'!$Z$3</f>
        <v>241.231282901194</v>
      </c>
      <c r="BU293" s="0" t="n">
        <f aca="false">BA293*'Dist Horaria'!$AA$3</f>
        <v>229.397172137061</v>
      </c>
      <c r="BV293" s="0" t="n">
        <f aca="false">BA293*'Dist Horaria'!$AB$3</f>
        <v>204.178812574854</v>
      </c>
      <c r="BW293" s="0" t="n">
        <f aca="false">BA293*'Dist Horaria'!$AC$3</f>
        <v>221.294185450091</v>
      </c>
      <c r="BX293" s="0" t="n">
        <f aca="false">BA293*'Dist Horaria'!$AD$3</f>
        <v>215.45432592903</v>
      </c>
      <c r="BY293" s="0" t="n">
        <f aca="false">BA293*'Dist Horaria'!$AE$3</f>
        <v>209.276095440648</v>
      </c>
      <c r="BZ293" s="0" t="n">
        <f aca="false">AN293*1000000</f>
        <v>21622.7854182033</v>
      </c>
      <c r="CA293" s="0" t="n">
        <f aca="false">BZ293*'Dist Horaria'!$H$6</f>
        <v>540.569635455081</v>
      </c>
      <c r="CB293" s="0" t="n">
        <f aca="false">BZ293*'Dist Horaria'!$I$6</f>
        <v>540.569635455081</v>
      </c>
      <c r="CC293" s="0" t="n">
        <f aca="false">BZ293*'Dist Horaria'!$J$6</f>
        <v>540.569635455081</v>
      </c>
      <c r="CD293" s="0" t="n">
        <f aca="false">BZ293*'Dist Horaria'!$K$6</f>
        <v>540.569635455081</v>
      </c>
      <c r="CE293" s="0" t="n">
        <f aca="false">BZ293*'Dist Horaria'!$L$6</f>
        <v>540.569635455081</v>
      </c>
      <c r="CF293" s="0" t="n">
        <f aca="false">BZ293*'Dist Horaria'!$M$6</f>
        <v>1441.51902788022</v>
      </c>
      <c r="CG293" s="0" t="n">
        <f aca="false">BZ293*'Dist Horaria'!$N$6</f>
        <v>1441.51902788022</v>
      </c>
      <c r="CH293" s="0" t="n">
        <f aca="false">BZ293*'Dist Horaria'!$O$6</f>
        <v>1441.51902788022</v>
      </c>
      <c r="CI293" s="0" t="n">
        <f aca="false">BZ293*'Dist Horaria'!$P$6</f>
        <v>945.996862046392</v>
      </c>
      <c r="CJ293" s="0" t="n">
        <f aca="false">BZ293*'Dist Horaria'!$Q$6</f>
        <v>945.996862046392</v>
      </c>
      <c r="CK293" s="0" t="n">
        <f aca="false">BZ293*'Dist Horaria'!$R$6</f>
        <v>945.996862046392</v>
      </c>
      <c r="CL293" s="0" t="n">
        <f aca="false">BZ293*'Dist Horaria'!$S$6</f>
        <v>945.996862046392</v>
      </c>
      <c r="CM293" s="0" t="n">
        <f aca="false">BZ293*'Dist Horaria'!$T$6</f>
        <v>945.996862046392</v>
      </c>
      <c r="CN293" s="0" t="n">
        <f aca="false">BZ293*'Dist Horaria'!$U$6</f>
        <v>945.996862046392</v>
      </c>
      <c r="CO293" s="0" t="n">
        <f aca="false">BZ293*'Dist Horaria'!$V$6</f>
        <v>945.996862046392</v>
      </c>
      <c r="CP293" s="0" t="n">
        <f aca="false">BZ293*'Dist Horaria'!$W$6</f>
        <v>945.996862046392</v>
      </c>
      <c r="CQ293" s="0" t="n">
        <f aca="false">BZ293*'Dist Horaria'!$X$6</f>
        <v>1441.51902788022</v>
      </c>
      <c r="CR293" s="0" t="n">
        <f aca="false">BZ293*'Dist Horaria'!$Y$6</f>
        <v>1441.51902788022</v>
      </c>
      <c r="CS293" s="0" t="n">
        <f aca="false">BZ293*'Dist Horaria'!$Z$6</f>
        <v>1441.51902788022</v>
      </c>
      <c r="CT293" s="0" t="n">
        <f aca="false">BZ293*'Dist Horaria'!$AA$6</f>
        <v>540.569635455081</v>
      </c>
      <c r="CU293" s="0" t="n">
        <f aca="false">BZ293*'Dist Horaria'!$AB$6</f>
        <v>540.569635455081</v>
      </c>
      <c r="CV293" s="0" t="n">
        <f aca="false">BZ293*'Dist Horaria'!$AC$6</f>
        <v>540.569635455081</v>
      </c>
      <c r="CW293" s="0" t="n">
        <f aca="false">BZ293*'Dist Horaria'!$AD$6</f>
        <v>540.569635455081</v>
      </c>
      <c r="CX293" s="0" t="n">
        <f aca="false">BZ293*'Dist Horaria'!$AE$6</f>
        <v>540.569635455081</v>
      </c>
      <c r="CY293" s="0" t="n">
        <f aca="false">AS293*1000000</f>
        <v>22618.0582614917</v>
      </c>
      <c r="CZ293" s="0" t="n">
        <f aca="false">CY293*'Dist Horaria'!$H$6</f>
        <v>565.451456537293</v>
      </c>
      <c r="DA293" s="0" t="n">
        <f aca="false">CY293*'Dist Horaria'!$I$6</f>
        <v>565.451456537293</v>
      </c>
      <c r="DB293" s="0" t="n">
        <f aca="false">CY293*'Dist Horaria'!$J$6</f>
        <v>565.451456537293</v>
      </c>
      <c r="DC293" s="0" t="n">
        <f aca="false">CY293*'Dist Horaria'!$K$6</f>
        <v>565.451456537293</v>
      </c>
      <c r="DD293" s="0" t="n">
        <f aca="false">CY293*'Dist Horaria'!$L$6</f>
        <v>565.451456537293</v>
      </c>
      <c r="DE293" s="0" t="n">
        <f aca="false">CY293*'Dist Horaria'!$M$6</f>
        <v>1507.87055076612</v>
      </c>
      <c r="DF293" s="0" t="n">
        <f aca="false">CY293*'Dist Horaria'!$N$6</f>
        <v>1507.87055076612</v>
      </c>
      <c r="DG293" s="0" t="n">
        <f aca="false">CY293*'Dist Horaria'!$O$6</f>
        <v>1507.87055076612</v>
      </c>
      <c r="DH293" s="0" t="n">
        <f aca="false">CY293*'Dist Horaria'!$P$6</f>
        <v>989.540048940263</v>
      </c>
      <c r="DI293" s="0" t="n">
        <f aca="false">CY293*'Dist Horaria'!$Q$6</f>
        <v>989.540048940263</v>
      </c>
      <c r="DJ293" s="0" t="n">
        <f aca="false">CY293*'Dist Horaria'!$R$6</f>
        <v>989.540048940263</v>
      </c>
      <c r="DK293" s="0" t="n">
        <f aca="false">CY293*'Dist Horaria'!$S$6</f>
        <v>989.540048940263</v>
      </c>
      <c r="DL293" s="0" t="n">
        <f aca="false">CY293*'Dist Horaria'!$T$6</f>
        <v>989.540048940263</v>
      </c>
      <c r="DM293" s="0" t="n">
        <f aca="false">CY293*'Dist Horaria'!$U$6</f>
        <v>989.540048940263</v>
      </c>
      <c r="DN293" s="0" t="n">
        <f aca="false">CY293*'Dist Horaria'!$V$6</f>
        <v>989.540048940263</v>
      </c>
      <c r="DO293" s="0" t="n">
        <f aca="false">CY293*'Dist Horaria'!$W$6</f>
        <v>989.540048940263</v>
      </c>
      <c r="DP293" s="0" t="n">
        <f aca="false">CY293*'Dist Horaria'!$X$6</f>
        <v>1507.87055076612</v>
      </c>
      <c r="DQ293" s="0" t="n">
        <f aca="false">CY293*'Dist Horaria'!$Y$6</f>
        <v>1507.87055076612</v>
      </c>
      <c r="DR293" s="0" t="n">
        <f aca="false">CY293*'Dist Horaria'!$Z$6</f>
        <v>1507.87055076612</v>
      </c>
      <c r="DS293" s="0" t="n">
        <f aca="false">CY293*'Dist Horaria'!$AA$6</f>
        <v>565.451456537293</v>
      </c>
      <c r="DT293" s="0" t="n">
        <f aca="false">CY293*'Dist Horaria'!$AB$6</f>
        <v>565.451456537293</v>
      </c>
      <c r="DU293" s="0" t="n">
        <f aca="false">CY293*'Dist Horaria'!$AC$6</f>
        <v>565.451456537293</v>
      </c>
      <c r="DV293" s="0" t="n">
        <f aca="false">CY293*'Dist Horaria'!$AD$6</f>
        <v>565.451456537293</v>
      </c>
      <c r="DW293" s="0" t="n">
        <f aca="false">CY293*'Dist Horaria'!$AE$6</f>
        <v>565.451456537293</v>
      </c>
      <c r="DX293" s="0" t="n">
        <f aca="false">AX293*1000000</f>
        <v>1311.19178327488</v>
      </c>
      <c r="DY293" s="0" t="n">
        <f aca="false">DX293*'Dist Horaria'!$H$6</f>
        <v>32.7797945818721</v>
      </c>
      <c r="DZ293" s="0" t="n">
        <f aca="false">DX293*'Dist Horaria'!$I$6</f>
        <v>32.7797945818721</v>
      </c>
      <c r="EA293" s="0" t="n">
        <f aca="false">DX293*'Dist Horaria'!$J$6</f>
        <v>32.7797945818721</v>
      </c>
      <c r="EB293" s="0" t="n">
        <f aca="false">DX293*'Dist Horaria'!$K$6</f>
        <v>32.7797945818721</v>
      </c>
      <c r="EC293" s="0" t="n">
        <f aca="false">DX293*'Dist Horaria'!$L$6</f>
        <v>32.7797945818721</v>
      </c>
      <c r="ED293" s="0" t="n">
        <f aca="false">DX293*'Dist Horaria'!$M$6</f>
        <v>87.4127855516589</v>
      </c>
      <c r="EE293" s="0" t="n">
        <f aca="false">DX293*'Dist Horaria'!$N$6</f>
        <v>87.4127855516589</v>
      </c>
      <c r="EF293" s="0" t="n">
        <f aca="false">DX293*'Dist Horaria'!$O$6</f>
        <v>87.4127855516589</v>
      </c>
      <c r="EG293" s="0" t="n">
        <f aca="false">DX293*'Dist Horaria'!$P$6</f>
        <v>57.3646405182761</v>
      </c>
      <c r="EH293" s="0" t="n">
        <f aca="false">DX293*'Dist Horaria'!$Q$6</f>
        <v>57.3646405182761</v>
      </c>
      <c r="EI293" s="0" t="n">
        <f aca="false">DX293*'Dist Horaria'!$R$6</f>
        <v>57.3646405182761</v>
      </c>
      <c r="EJ293" s="0" t="n">
        <f aca="false">DX293*'Dist Horaria'!$S$6</f>
        <v>57.3646405182761</v>
      </c>
      <c r="EK293" s="0" t="n">
        <f aca="false">DX293*'Dist Horaria'!$T$6</f>
        <v>57.3646405182761</v>
      </c>
      <c r="EL293" s="0" t="n">
        <f aca="false">DX293*'Dist Horaria'!$U$6</f>
        <v>57.3646405182761</v>
      </c>
      <c r="EM293" s="0" t="n">
        <f aca="false">DX293*'Dist Horaria'!$V$6</f>
        <v>57.3646405182761</v>
      </c>
      <c r="EN293" s="0" t="n">
        <f aca="false">DX293*'Dist Horaria'!$W$6</f>
        <v>57.3646405182761</v>
      </c>
      <c r="EO293" s="0" t="n">
        <f aca="false">DX293*'Dist Horaria'!$X$6</f>
        <v>87.4127855516589</v>
      </c>
      <c r="EP293" s="0" t="n">
        <f aca="false">DX293*'Dist Horaria'!$Y$6</f>
        <v>87.4127855516589</v>
      </c>
      <c r="EQ293" s="0" t="n">
        <f aca="false">DX293*'Dist Horaria'!$Z$6</f>
        <v>87.4127855516589</v>
      </c>
      <c r="ER293" s="0" t="n">
        <f aca="false">DX293*'Dist Horaria'!$AA$6</f>
        <v>32.7797945818721</v>
      </c>
      <c r="ES293" s="0" t="n">
        <f aca="false">DX293*'Dist Horaria'!$AB$6</f>
        <v>32.7797945818721</v>
      </c>
      <c r="ET293" s="0" t="n">
        <f aca="false">DX293*'Dist Horaria'!$AC$6</f>
        <v>32.7797945818721</v>
      </c>
      <c r="EU293" s="0" t="n">
        <f aca="false">DX293*'Dist Horaria'!$AD$6</f>
        <v>32.7797945818721</v>
      </c>
      <c r="EV293" s="0" t="n">
        <f aca="false">DX293*'Dist Horaria'!$AE$6</f>
        <v>32.7797945818721</v>
      </c>
      <c r="EW293" s="0" t="n">
        <f aca="false">BB293+CA293+CZ293+DY293</f>
        <v>1336.14809125574</v>
      </c>
      <c r="EX293" s="0" t="n">
        <f aca="false">BC293+CB293+DA293+DZ293</f>
        <v>1330.86886877408</v>
      </c>
      <c r="EY293" s="0" t="n">
        <f aca="false">BD293+CC293+DB293+EA293</f>
        <v>1325.88593159673</v>
      </c>
      <c r="EZ293" s="0" t="n">
        <f aca="false">BE293+CD293+DC293+EB293</f>
        <v>1321.64066373691</v>
      </c>
      <c r="FA293" s="0" t="n">
        <f aca="false">BF293+CE293+DD293+EC293</f>
        <v>1318.53838680531</v>
      </c>
      <c r="FB293" s="0" t="n">
        <f aca="false">BG293+CF293+DE293+ED293</f>
        <v>3214.58677948458</v>
      </c>
      <c r="FC293" s="0" t="n">
        <f aca="false">BH293+CG293+DF293+EE293</f>
        <v>3222.61058331043</v>
      </c>
      <c r="FD293" s="0" t="n">
        <f aca="false">BI293+CH293+DG293+EF293</f>
        <v>3222.61058331043</v>
      </c>
      <c r="FE293" s="0" t="n">
        <f aca="false">BJ293+CI293+DH293+EG293</f>
        <v>2238.73209513104</v>
      </c>
      <c r="FF293" s="0" t="n">
        <f aca="false">BK293+CJ293+DI293+EH293</f>
        <v>2264.73340262995</v>
      </c>
      <c r="FG293" s="0" t="n">
        <f aca="false">BL293+CK293+DJ293+EI293</f>
        <v>2283.64344444735</v>
      </c>
      <c r="FH293" s="0" t="n">
        <f aca="false">BM293+CL293+DK293+EJ293</f>
        <v>2293.09846535604</v>
      </c>
      <c r="FI293" s="0" t="n">
        <f aca="false">BN293+CM293+DL293+EK293</f>
        <v>2295.46222058322</v>
      </c>
      <c r="FJ293" s="0" t="n">
        <f aca="false">BO293+CN293+DM293+EL293</f>
        <v>2293.09846535604</v>
      </c>
      <c r="FK293" s="0" t="n">
        <f aca="false">BP293+CO293+DN293+EM293</f>
        <v>2288.37095490169</v>
      </c>
      <c r="FL293" s="0" t="n">
        <f aca="false">BQ293+CP293+DO293+EN293</f>
        <v>2281.27968922017</v>
      </c>
      <c r="FM293" s="0" t="n">
        <f aca="false">BR293+CQ293+DP293+EO293</f>
        <v>3319.59173816889</v>
      </c>
      <c r="FN293" s="0" t="n">
        <f aca="false">BS293+CR293+DQ293+EP293</f>
        <v>3313.14172113455</v>
      </c>
      <c r="FO293" s="0" t="n">
        <f aca="false">BT293+CS293+DR293+EQ293</f>
        <v>3278.03364709919</v>
      </c>
      <c r="FP293" s="0" t="n">
        <f aca="false">BU293+CT293+DS293+ER293</f>
        <v>1368.19805871131</v>
      </c>
      <c r="FQ293" s="0" t="n">
        <f aca="false">BV293+CU293+DT293+ES293</f>
        <v>1342.9796991491</v>
      </c>
      <c r="FR293" s="0" t="n">
        <f aca="false">BW293+CV293+DU293+ET293</f>
        <v>1360.09507202434</v>
      </c>
      <c r="FS293" s="0" t="n">
        <f aca="false">BX293+CW293+DV293+EU293</f>
        <v>1354.25521250328</v>
      </c>
      <c r="FT293" s="0" t="n">
        <f aca="false">BY293+CX293+DW293+EV293</f>
        <v>1348.07698201489</v>
      </c>
      <c r="FU293" s="0" t="n">
        <f aca="false">AM293*'Dist Horaria'!$H$10</f>
        <v>0.712291218645319</v>
      </c>
      <c r="FV293" s="0" t="n">
        <f aca="false">AM293*'Dist Horaria'!$I$10</f>
        <v>0.666625970042558</v>
      </c>
      <c r="FW293" s="0" t="n">
        <f aca="false">AM293*'Dist Horaria'!$J$10</f>
        <v>0.663740085367399</v>
      </c>
      <c r="FX293" s="0" t="n">
        <f aca="false">AM293*'Dist Horaria'!$K$10</f>
        <v>0.644651148605044</v>
      </c>
      <c r="FY293" s="0" t="n">
        <f aca="false">AM293*'Dist Horaria'!$L$10</f>
        <v>0.644909127717025</v>
      </c>
      <c r="FZ293" s="0" t="n">
        <f aca="false">AM293*'Dist Horaria'!$M$10</f>
        <v>0.690079306369944</v>
      </c>
      <c r="GA293" s="0" t="n">
        <f aca="false">AM293*'Dist Horaria'!$N$10</f>
        <v>0.652843547567672</v>
      </c>
      <c r="GB293" s="0" t="n">
        <f aca="false">AM293*'Dist Horaria'!$O$10</f>
        <v>0.641700724518825</v>
      </c>
      <c r="GC293" s="0" t="n">
        <f aca="false">AM293*'Dist Horaria'!$P$10</f>
        <v>0.651658450442879</v>
      </c>
      <c r="GD293" s="0" t="n">
        <f aca="false">AM293*'Dist Horaria'!$Q$10</f>
        <v>0.589728913188626</v>
      </c>
      <c r="GE293" s="0" t="n">
        <f aca="false">AM293*'Dist Horaria'!$R$10</f>
        <v>0.719557838587065</v>
      </c>
      <c r="GF293" s="0" t="n">
        <f aca="false">AM293*'Dist Horaria'!$S$10</f>
        <v>0.614530346591834</v>
      </c>
      <c r="GG293" s="0" t="n">
        <f aca="false">AR293*'Dist Horaria'!$H$10</f>
        <v>0.745077193843211</v>
      </c>
      <c r="GH293" s="0" t="n">
        <f aca="false">AR293*'Dist Horaria'!$I$10</f>
        <v>0.697310024468573</v>
      </c>
      <c r="GI293" s="0" t="n">
        <f aca="false">AR293*'Dist Horaria'!$J$10</f>
        <v>0.694291305720906</v>
      </c>
      <c r="GJ293" s="0" t="n">
        <f aca="false">AR293*'Dist Horaria'!$K$10</f>
        <v>0.674323726360045</v>
      </c>
      <c r="GK293" s="0" t="n">
        <f aca="false">AR293*'Dist Horaria'!$L$10</f>
        <v>0.674593579964572</v>
      </c>
      <c r="GL293" s="0" t="n">
        <f aca="false">AR293*'Dist Horaria'!$M$10</f>
        <v>0.721842891868376</v>
      </c>
      <c r="GM293" s="0" t="n">
        <f aca="false">AR293*'Dist Horaria'!$N$10</f>
        <v>0.682893212365399</v>
      </c>
      <c r="GN293" s="0" t="n">
        <f aca="false">AR293*'Dist Horaria'!$O$10</f>
        <v>0.671237497523771</v>
      </c>
      <c r="GO293" s="0" t="n">
        <f aca="false">AR293*'Dist Horaria'!$P$10</f>
        <v>0.681653566533668</v>
      </c>
      <c r="GP293" s="0" t="n">
        <f aca="false">AR293*'Dist Horaria'!$Q$10</f>
        <v>0.616873481330367</v>
      </c>
      <c r="GQ293" s="0" t="n">
        <f aca="false">AR293*'Dist Horaria'!$R$10</f>
        <v>0.752678288245607</v>
      </c>
      <c r="GR293" s="0" t="n">
        <f aca="false">AR293*'Dist Horaria'!$S$10</f>
        <v>0.642816497219986</v>
      </c>
      <c r="GS293" s="0" t="n">
        <f aca="false">AW293*'Dist Horaria'!$H$10</f>
        <v>0.043192880802505</v>
      </c>
      <c r="GT293" s="0" t="n">
        <f aca="false">AW293*'Dist Horaria'!$I$10</f>
        <v>0.04042376953441</v>
      </c>
      <c r="GU293" s="0" t="n">
        <f aca="false">AW293*'Dist Horaria'!$J$10</f>
        <v>0.0402487713461395</v>
      </c>
      <c r="GV293" s="0" t="n">
        <f aca="false">AW293*'Dist Horaria'!$K$10</f>
        <v>0.0390912305136258</v>
      </c>
      <c r="GW293" s="0" t="n">
        <f aca="false">AW293*'Dist Horaria'!$L$10</f>
        <v>0.0391068742008447</v>
      </c>
      <c r="GX293" s="0" t="n">
        <f aca="false">AW293*'Dist Horaria'!$M$10</f>
        <v>0.0418459647459928</v>
      </c>
      <c r="GY293" s="0" t="n">
        <f aca="false">AW293*'Dist Horaria'!$N$10</f>
        <v>0.0395880123110376</v>
      </c>
      <c r="GZ293" s="0" t="n">
        <f aca="false">AW293*'Dist Horaria'!$O$10</f>
        <v>0.0389123186970302</v>
      </c>
      <c r="HA293" s="0" t="n">
        <f aca="false">AW293*'Dist Horaria'!$P$10</f>
        <v>0.0395161487845605</v>
      </c>
      <c r="HB293" s="0" t="n">
        <f aca="false">AW293*'Dist Horaria'!$Q$10</f>
        <v>0.0357607815263981</v>
      </c>
      <c r="HC293" s="0" t="n">
        <f aca="false">AW293*'Dist Horaria'!$R$10</f>
        <v>0.0436335239562671</v>
      </c>
      <c r="HD293" s="0" t="n">
        <f aca="false">AW293*'Dist Horaria'!$S$10</f>
        <v>0.0372647244765209</v>
      </c>
    </row>
    <row r="294" customFormat="false" ht="13.8" hidden="false" customHeight="false" outlineLevel="0" collapsed="false">
      <c r="A294" s="0" t="n">
        <v>4.635071</v>
      </c>
      <c r="B294" s="0" t="n">
        <v>-74.180627</v>
      </c>
      <c r="C294" s="0" t="n">
        <v>20</v>
      </c>
      <c r="D294" s="0" t="n">
        <v>28</v>
      </c>
      <c r="E294" s="0" t="n">
        <v>1855</v>
      </c>
      <c r="G294" s="0" t="s">
        <v>544</v>
      </c>
      <c r="I294" s="0" t="s">
        <v>1456</v>
      </c>
      <c r="J294" s="0" t="s">
        <v>1399</v>
      </c>
      <c r="L294" s="0" t="s">
        <v>1457</v>
      </c>
      <c r="S294" s="0" t="n">
        <v>365</v>
      </c>
      <c r="V294" s="0" t="n">
        <v>131696.647270795</v>
      </c>
      <c r="W294" s="0" t="n">
        <f aca="false">V294*12</f>
        <v>1580359.76724954</v>
      </c>
      <c r="X294" s="0" t="n">
        <v>1</v>
      </c>
      <c r="Z294" s="0" t="n">
        <v>28000</v>
      </c>
      <c r="AB294" s="0" t="n">
        <v>0.005</v>
      </c>
      <c r="AC294" s="0" t="n">
        <v>0</v>
      </c>
      <c r="AD294" s="0" t="n">
        <v>4557.39763786837</v>
      </c>
      <c r="AE294" s="0" t="n">
        <f aca="false">AD294/2204.59</f>
        <v>2.06723138446077</v>
      </c>
      <c r="AF294" s="0" t="n">
        <f aca="false">AE294/S294</f>
        <v>0.00566364762865964</v>
      </c>
      <c r="AG294" s="0" t="n">
        <f aca="false">AE294*EXP(AB294*AC294)</f>
        <v>2.06723138446077</v>
      </c>
      <c r="AH294" s="0" t="n">
        <f aca="false">AG294/S294</f>
        <v>0.00566364762865964</v>
      </c>
      <c r="AI294" s="0" t="s">
        <v>90</v>
      </c>
      <c r="AJ294" s="0" t="n">
        <f aca="false">IF(AI294="A",'FE DISTRIBUCIÓN'!$C$2,'FE DISTRIBUCIÓN'!$C$3)</f>
        <v>4.994E-006</v>
      </c>
      <c r="AK294" s="0" t="n">
        <f aca="false">W294*AJ294</f>
        <v>7.89231667764419</v>
      </c>
      <c r="AL294" s="0" t="n">
        <f aca="false">AK294/365</f>
        <v>0.0216227854182033</v>
      </c>
      <c r="AM294" s="0" t="n">
        <f aca="false">AK294*EXP(AB294*AC294)</f>
        <v>7.89231667764419</v>
      </c>
      <c r="AN294" s="0" t="n">
        <f aca="false">AM294/365</f>
        <v>0.0216227854182033</v>
      </c>
      <c r="AO294" s="0" t="n">
        <v>5.223868284E-006</v>
      </c>
      <c r="AP294" s="0" t="n">
        <f aca="false">AO294*W294</f>
        <v>8.25559126544448</v>
      </c>
      <c r="AQ294" s="0" t="n">
        <f aca="false">AP294/365</f>
        <v>0.0226180582614917</v>
      </c>
      <c r="AR294" s="0" t="n">
        <f aca="false">AP294*EXP(AB294*AC294)</f>
        <v>8.25559126544448</v>
      </c>
      <c r="AS294" s="0" t="n">
        <f aca="false">AR294/365</f>
        <v>0.0226180582614917</v>
      </c>
      <c r="AT294" s="0" t="n">
        <v>3.02832944E-007</v>
      </c>
      <c r="AU294" s="0" t="n">
        <f aca="false">AT294*W294</f>
        <v>0.478585000895332</v>
      </c>
      <c r="AV294" s="0" t="n">
        <f aca="false">AU294/365</f>
        <v>0.00131119178327488</v>
      </c>
      <c r="AW294" s="0" t="n">
        <f aca="false">AU294*EXP(AB294*AC294)</f>
        <v>0.478585000895332</v>
      </c>
      <c r="AX294" s="0" t="n">
        <f aca="false">AW294/365</f>
        <v>0.00131119178327488</v>
      </c>
      <c r="AY294" s="0" t="n">
        <f aca="false">AW294+AR294+AM294+AG294</f>
        <v>18.6937243284448</v>
      </c>
      <c r="AZ294" s="0" t="n">
        <f aca="false">AH294+AN294+AS294+AX294</f>
        <v>0.0512156830916295</v>
      </c>
      <c r="BA294" s="0" t="n">
        <f aca="false">AH294*1000000</f>
        <v>5663.64762865964</v>
      </c>
      <c r="BB294" s="0" t="n">
        <f aca="false">BA294*'Dist Horaria'!$H$3</f>
        <v>197.347204681493</v>
      </c>
      <c r="BC294" s="0" t="n">
        <f aca="false">BA294*'Dist Horaria'!$I$3</f>
        <v>192.067982199832</v>
      </c>
      <c r="BD294" s="0" t="n">
        <f aca="false">BA294*'Dist Horaria'!$J$3</f>
        <v>187.085045022486</v>
      </c>
      <c r="BE294" s="0" t="n">
        <f aca="false">BA294*'Dist Horaria'!$K$3</f>
        <v>182.839777162661</v>
      </c>
      <c r="BF294" s="0" t="n">
        <f aca="false">BA294*'Dist Horaria'!$L$3</f>
        <v>179.737500231063</v>
      </c>
      <c r="BG294" s="0" t="n">
        <f aca="false">BA294*'Dist Horaria'!$M$3</f>
        <v>177.784415286585</v>
      </c>
      <c r="BH294" s="0" t="n">
        <f aca="false">BA294*'Dist Horaria'!$N$3</f>
        <v>185.808219112438</v>
      </c>
      <c r="BI294" s="0" t="n">
        <f aca="false">BA294*'Dist Horaria'!$O$3</f>
        <v>185.808219112438</v>
      </c>
      <c r="BJ294" s="0" t="n">
        <f aca="false">BA294*'Dist Horaria'!$P$3</f>
        <v>245.830543626106</v>
      </c>
      <c r="BK294" s="0" t="n">
        <f aca="false">BA294*'Dist Horaria'!$Q$3</f>
        <v>271.831851125021</v>
      </c>
      <c r="BL294" s="0" t="n">
        <f aca="false">BA294*'Dist Horaria'!$R$3</f>
        <v>290.741892942414</v>
      </c>
      <c r="BM294" s="0" t="n">
        <f aca="false">BA294*'Dist Horaria'!$S$3</f>
        <v>300.19691385111</v>
      </c>
      <c r="BN294" s="0" t="n">
        <f aca="false">BA294*'Dist Horaria'!$T$3</f>
        <v>302.560669078284</v>
      </c>
      <c r="BO294" s="0" t="n">
        <f aca="false">BA294*'Dist Horaria'!$U$3</f>
        <v>300.19691385111</v>
      </c>
      <c r="BP294" s="0" t="n">
        <f aca="false">BA294*'Dist Horaria'!$V$3</f>
        <v>295.469403396762</v>
      </c>
      <c r="BQ294" s="0" t="n">
        <f aca="false">BA294*'Dist Horaria'!$W$3</f>
        <v>288.37813771524</v>
      </c>
      <c r="BR294" s="0" t="n">
        <f aca="false">BA294*'Dist Horaria'!$X$3</f>
        <v>282.789373970895</v>
      </c>
      <c r="BS294" s="0" t="n">
        <f aca="false">BA294*'Dist Horaria'!$Y$3</f>
        <v>276.339356936553</v>
      </c>
      <c r="BT294" s="0" t="n">
        <f aca="false">BA294*'Dist Horaria'!$Z$3</f>
        <v>241.231282901194</v>
      </c>
      <c r="BU294" s="0" t="n">
        <f aca="false">BA294*'Dist Horaria'!$AA$3</f>
        <v>229.397172137061</v>
      </c>
      <c r="BV294" s="0" t="n">
        <f aca="false">BA294*'Dist Horaria'!$AB$3</f>
        <v>204.178812574854</v>
      </c>
      <c r="BW294" s="0" t="n">
        <f aca="false">BA294*'Dist Horaria'!$AC$3</f>
        <v>221.294185450091</v>
      </c>
      <c r="BX294" s="0" t="n">
        <f aca="false">BA294*'Dist Horaria'!$AD$3</f>
        <v>215.45432592903</v>
      </c>
      <c r="BY294" s="0" t="n">
        <f aca="false">BA294*'Dist Horaria'!$AE$3</f>
        <v>209.276095440648</v>
      </c>
      <c r="BZ294" s="0" t="n">
        <f aca="false">AN294*1000000</f>
        <v>21622.7854182033</v>
      </c>
      <c r="CA294" s="0" t="n">
        <f aca="false">BZ294*'Dist Horaria'!$H$6</f>
        <v>540.569635455081</v>
      </c>
      <c r="CB294" s="0" t="n">
        <f aca="false">BZ294*'Dist Horaria'!$I$6</f>
        <v>540.569635455081</v>
      </c>
      <c r="CC294" s="0" t="n">
        <f aca="false">BZ294*'Dist Horaria'!$J$6</f>
        <v>540.569635455081</v>
      </c>
      <c r="CD294" s="0" t="n">
        <f aca="false">BZ294*'Dist Horaria'!$K$6</f>
        <v>540.569635455081</v>
      </c>
      <c r="CE294" s="0" t="n">
        <f aca="false">BZ294*'Dist Horaria'!$L$6</f>
        <v>540.569635455081</v>
      </c>
      <c r="CF294" s="0" t="n">
        <f aca="false">BZ294*'Dist Horaria'!$M$6</f>
        <v>1441.51902788022</v>
      </c>
      <c r="CG294" s="0" t="n">
        <f aca="false">BZ294*'Dist Horaria'!$N$6</f>
        <v>1441.51902788022</v>
      </c>
      <c r="CH294" s="0" t="n">
        <f aca="false">BZ294*'Dist Horaria'!$O$6</f>
        <v>1441.51902788022</v>
      </c>
      <c r="CI294" s="0" t="n">
        <f aca="false">BZ294*'Dist Horaria'!$P$6</f>
        <v>945.996862046392</v>
      </c>
      <c r="CJ294" s="0" t="n">
        <f aca="false">BZ294*'Dist Horaria'!$Q$6</f>
        <v>945.996862046392</v>
      </c>
      <c r="CK294" s="0" t="n">
        <f aca="false">BZ294*'Dist Horaria'!$R$6</f>
        <v>945.996862046392</v>
      </c>
      <c r="CL294" s="0" t="n">
        <f aca="false">BZ294*'Dist Horaria'!$S$6</f>
        <v>945.996862046392</v>
      </c>
      <c r="CM294" s="0" t="n">
        <f aca="false">BZ294*'Dist Horaria'!$T$6</f>
        <v>945.996862046392</v>
      </c>
      <c r="CN294" s="0" t="n">
        <f aca="false">BZ294*'Dist Horaria'!$U$6</f>
        <v>945.996862046392</v>
      </c>
      <c r="CO294" s="0" t="n">
        <f aca="false">BZ294*'Dist Horaria'!$V$6</f>
        <v>945.996862046392</v>
      </c>
      <c r="CP294" s="0" t="n">
        <f aca="false">BZ294*'Dist Horaria'!$W$6</f>
        <v>945.996862046392</v>
      </c>
      <c r="CQ294" s="0" t="n">
        <f aca="false">BZ294*'Dist Horaria'!$X$6</f>
        <v>1441.51902788022</v>
      </c>
      <c r="CR294" s="0" t="n">
        <f aca="false">BZ294*'Dist Horaria'!$Y$6</f>
        <v>1441.51902788022</v>
      </c>
      <c r="CS294" s="0" t="n">
        <f aca="false">BZ294*'Dist Horaria'!$Z$6</f>
        <v>1441.51902788022</v>
      </c>
      <c r="CT294" s="0" t="n">
        <f aca="false">BZ294*'Dist Horaria'!$AA$6</f>
        <v>540.569635455081</v>
      </c>
      <c r="CU294" s="0" t="n">
        <f aca="false">BZ294*'Dist Horaria'!$AB$6</f>
        <v>540.569635455081</v>
      </c>
      <c r="CV294" s="0" t="n">
        <f aca="false">BZ294*'Dist Horaria'!$AC$6</f>
        <v>540.569635455081</v>
      </c>
      <c r="CW294" s="0" t="n">
        <f aca="false">BZ294*'Dist Horaria'!$AD$6</f>
        <v>540.569635455081</v>
      </c>
      <c r="CX294" s="0" t="n">
        <f aca="false">BZ294*'Dist Horaria'!$AE$6</f>
        <v>540.569635455081</v>
      </c>
      <c r="CY294" s="0" t="n">
        <f aca="false">AS294*1000000</f>
        <v>22618.0582614917</v>
      </c>
      <c r="CZ294" s="0" t="n">
        <f aca="false">CY294*'Dist Horaria'!$H$6</f>
        <v>565.451456537293</v>
      </c>
      <c r="DA294" s="0" t="n">
        <f aca="false">CY294*'Dist Horaria'!$I$6</f>
        <v>565.451456537293</v>
      </c>
      <c r="DB294" s="0" t="n">
        <f aca="false">CY294*'Dist Horaria'!$J$6</f>
        <v>565.451456537293</v>
      </c>
      <c r="DC294" s="0" t="n">
        <f aca="false">CY294*'Dist Horaria'!$K$6</f>
        <v>565.451456537293</v>
      </c>
      <c r="DD294" s="0" t="n">
        <f aca="false">CY294*'Dist Horaria'!$L$6</f>
        <v>565.451456537293</v>
      </c>
      <c r="DE294" s="0" t="n">
        <f aca="false">CY294*'Dist Horaria'!$M$6</f>
        <v>1507.87055076612</v>
      </c>
      <c r="DF294" s="0" t="n">
        <f aca="false">CY294*'Dist Horaria'!$N$6</f>
        <v>1507.87055076612</v>
      </c>
      <c r="DG294" s="0" t="n">
        <f aca="false">CY294*'Dist Horaria'!$O$6</f>
        <v>1507.87055076612</v>
      </c>
      <c r="DH294" s="0" t="n">
        <f aca="false">CY294*'Dist Horaria'!$P$6</f>
        <v>989.540048940263</v>
      </c>
      <c r="DI294" s="0" t="n">
        <f aca="false">CY294*'Dist Horaria'!$Q$6</f>
        <v>989.540048940263</v>
      </c>
      <c r="DJ294" s="0" t="n">
        <f aca="false">CY294*'Dist Horaria'!$R$6</f>
        <v>989.540048940263</v>
      </c>
      <c r="DK294" s="0" t="n">
        <f aca="false">CY294*'Dist Horaria'!$S$6</f>
        <v>989.540048940263</v>
      </c>
      <c r="DL294" s="0" t="n">
        <f aca="false">CY294*'Dist Horaria'!$T$6</f>
        <v>989.540048940263</v>
      </c>
      <c r="DM294" s="0" t="n">
        <f aca="false">CY294*'Dist Horaria'!$U$6</f>
        <v>989.540048940263</v>
      </c>
      <c r="DN294" s="0" t="n">
        <f aca="false">CY294*'Dist Horaria'!$V$6</f>
        <v>989.540048940263</v>
      </c>
      <c r="DO294" s="0" t="n">
        <f aca="false">CY294*'Dist Horaria'!$W$6</f>
        <v>989.540048940263</v>
      </c>
      <c r="DP294" s="0" t="n">
        <f aca="false">CY294*'Dist Horaria'!$X$6</f>
        <v>1507.87055076612</v>
      </c>
      <c r="DQ294" s="0" t="n">
        <f aca="false">CY294*'Dist Horaria'!$Y$6</f>
        <v>1507.87055076612</v>
      </c>
      <c r="DR294" s="0" t="n">
        <f aca="false">CY294*'Dist Horaria'!$Z$6</f>
        <v>1507.87055076612</v>
      </c>
      <c r="DS294" s="0" t="n">
        <f aca="false">CY294*'Dist Horaria'!$AA$6</f>
        <v>565.451456537293</v>
      </c>
      <c r="DT294" s="0" t="n">
        <f aca="false">CY294*'Dist Horaria'!$AB$6</f>
        <v>565.451456537293</v>
      </c>
      <c r="DU294" s="0" t="n">
        <f aca="false">CY294*'Dist Horaria'!$AC$6</f>
        <v>565.451456537293</v>
      </c>
      <c r="DV294" s="0" t="n">
        <f aca="false">CY294*'Dist Horaria'!$AD$6</f>
        <v>565.451456537293</v>
      </c>
      <c r="DW294" s="0" t="n">
        <f aca="false">CY294*'Dist Horaria'!$AE$6</f>
        <v>565.451456537293</v>
      </c>
      <c r="DX294" s="0" t="n">
        <f aca="false">AX294*1000000</f>
        <v>1311.19178327488</v>
      </c>
      <c r="DY294" s="0" t="n">
        <f aca="false">DX294*'Dist Horaria'!$H$6</f>
        <v>32.7797945818721</v>
      </c>
      <c r="DZ294" s="0" t="n">
        <f aca="false">DX294*'Dist Horaria'!$I$6</f>
        <v>32.7797945818721</v>
      </c>
      <c r="EA294" s="0" t="n">
        <f aca="false">DX294*'Dist Horaria'!$J$6</f>
        <v>32.7797945818721</v>
      </c>
      <c r="EB294" s="0" t="n">
        <f aca="false">DX294*'Dist Horaria'!$K$6</f>
        <v>32.7797945818721</v>
      </c>
      <c r="EC294" s="0" t="n">
        <f aca="false">DX294*'Dist Horaria'!$L$6</f>
        <v>32.7797945818721</v>
      </c>
      <c r="ED294" s="0" t="n">
        <f aca="false">DX294*'Dist Horaria'!$M$6</f>
        <v>87.4127855516589</v>
      </c>
      <c r="EE294" s="0" t="n">
        <f aca="false">DX294*'Dist Horaria'!$N$6</f>
        <v>87.4127855516589</v>
      </c>
      <c r="EF294" s="0" t="n">
        <f aca="false">DX294*'Dist Horaria'!$O$6</f>
        <v>87.4127855516589</v>
      </c>
      <c r="EG294" s="0" t="n">
        <f aca="false">DX294*'Dist Horaria'!$P$6</f>
        <v>57.3646405182761</v>
      </c>
      <c r="EH294" s="0" t="n">
        <f aca="false">DX294*'Dist Horaria'!$Q$6</f>
        <v>57.3646405182761</v>
      </c>
      <c r="EI294" s="0" t="n">
        <f aca="false">DX294*'Dist Horaria'!$R$6</f>
        <v>57.3646405182761</v>
      </c>
      <c r="EJ294" s="0" t="n">
        <f aca="false">DX294*'Dist Horaria'!$S$6</f>
        <v>57.3646405182761</v>
      </c>
      <c r="EK294" s="0" t="n">
        <f aca="false">DX294*'Dist Horaria'!$T$6</f>
        <v>57.3646405182761</v>
      </c>
      <c r="EL294" s="0" t="n">
        <f aca="false">DX294*'Dist Horaria'!$U$6</f>
        <v>57.3646405182761</v>
      </c>
      <c r="EM294" s="0" t="n">
        <f aca="false">DX294*'Dist Horaria'!$V$6</f>
        <v>57.3646405182761</v>
      </c>
      <c r="EN294" s="0" t="n">
        <f aca="false">DX294*'Dist Horaria'!$W$6</f>
        <v>57.3646405182761</v>
      </c>
      <c r="EO294" s="0" t="n">
        <f aca="false">DX294*'Dist Horaria'!$X$6</f>
        <v>87.4127855516589</v>
      </c>
      <c r="EP294" s="0" t="n">
        <f aca="false">DX294*'Dist Horaria'!$Y$6</f>
        <v>87.4127855516589</v>
      </c>
      <c r="EQ294" s="0" t="n">
        <f aca="false">DX294*'Dist Horaria'!$Z$6</f>
        <v>87.4127855516589</v>
      </c>
      <c r="ER294" s="0" t="n">
        <f aca="false">DX294*'Dist Horaria'!$AA$6</f>
        <v>32.7797945818721</v>
      </c>
      <c r="ES294" s="0" t="n">
        <f aca="false">DX294*'Dist Horaria'!$AB$6</f>
        <v>32.7797945818721</v>
      </c>
      <c r="ET294" s="0" t="n">
        <f aca="false">DX294*'Dist Horaria'!$AC$6</f>
        <v>32.7797945818721</v>
      </c>
      <c r="EU294" s="0" t="n">
        <f aca="false">DX294*'Dist Horaria'!$AD$6</f>
        <v>32.7797945818721</v>
      </c>
      <c r="EV294" s="0" t="n">
        <f aca="false">DX294*'Dist Horaria'!$AE$6</f>
        <v>32.7797945818721</v>
      </c>
      <c r="EW294" s="0" t="n">
        <f aca="false">BB294+CA294+CZ294+DY294</f>
        <v>1336.14809125574</v>
      </c>
      <c r="EX294" s="0" t="n">
        <f aca="false">BC294+CB294+DA294+DZ294</f>
        <v>1330.86886877408</v>
      </c>
      <c r="EY294" s="0" t="n">
        <f aca="false">BD294+CC294+DB294+EA294</f>
        <v>1325.88593159673</v>
      </c>
      <c r="EZ294" s="0" t="n">
        <f aca="false">BE294+CD294+DC294+EB294</f>
        <v>1321.64066373691</v>
      </c>
      <c r="FA294" s="0" t="n">
        <f aca="false">BF294+CE294+DD294+EC294</f>
        <v>1318.53838680531</v>
      </c>
      <c r="FB294" s="0" t="n">
        <f aca="false">BG294+CF294+DE294+ED294</f>
        <v>3214.58677948458</v>
      </c>
      <c r="FC294" s="0" t="n">
        <f aca="false">BH294+CG294+DF294+EE294</f>
        <v>3222.61058331043</v>
      </c>
      <c r="FD294" s="0" t="n">
        <f aca="false">BI294+CH294+DG294+EF294</f>
        <v>3222.61058331043</v>
      </c>
      <c r="FE294" s="0" t="n">
        <f aca="false">BJ294+CI294+DH294+EG294</f>
        <v>2238.73209513104</v>
      </c>
      <c r="FF294" s="0" t="n">
        <f aca="false">BK294+CJ294+DI294+EH294</f>
        <v>2264.73340262995</v>
      </c>
      <c r="FG294" s="0" t="n">
        <f aca="false">BL294+CK294+DJ294+EI294</f>
        <v>2283.64344444735</v>
      </c>
      <c r="FH294" s="0" t="n">
        <f aca="false">BM294+CL294+DK294+EJ294</f>
        <v>2293.09846535604</v>
      </c>
      <c r="FI294" s="0" t="n">
        <f aca="false">BN294+CM294+DL294+EK294</f>
        <v>2295.46222058322</v>
      </c>
      <c r="FJ294" s="0" t="n">
        <f aca="false">BO294+CN294+DM294+EL294</f>
        <v>2293.09846535604</v>
      </c>
      <c r="FK294" s="0" t="n">
        <f aca="false">BP294+CO294+DN294+EM294</f>
        <v>2288.37095490169</v>
      </c>
      <c r="FL294" s="0" t="n">
        <f aca="false">BQ294+CP294+DO294+EN294</f>
        <v>2281.27968922017</v>
      </c>
      <c r="FM294" s="0" t="n">
        <f aca="false">BR294+CQ294+DP294+EO294</f>
        <v>3319.59173816889</v>
      </c>
      <c r="FN294" s="0" t="n">
        <f aca="false">BS294+CR294+DQ294+EP294</f>
        <v>3313.14172113455</v>
      </c>
      <c r="FO294" s="0" t="n">
        <f aca="false">BT294+CS294+DR294+EQ294</f>
        <v>3278.03364709919</v>
      </c>
      <c r="FP294" s="0" t="n">
        <f aca="false">BU294+CT294+DS294+ER294</f>
        <v>1368.19805871131</v>
      </c>
      <c r="FQ294" s="0" t="n">
        <f aca="false">BV294+CU294+DT294+ES294</f>
        <v>1342.9796991491</v>
      </c>
      <c r="FR294" s="0" t="n">
        <f aca="false">BW294+CV294+DU294+ET294</f>
        <v>1360.09507202434</v>
      </c>
      <c r="FS294" s="0" t="n">
        <f aca="false">BX294+CW294+DV294+EU294</f>
        <v>1354.25521250328</v>
      </c>
      <c r="FT294" s="0" t="n">
        <f aca="false">BY294+CX294+DW294+EV294</f>
        <v>1348.07698201489</v>
      </c>
      <c r="FU294" s="0" t="n">
        <f aca="false">AM294*'Dist Horaria'!$H$10</f>
        <v>0.712291218645319</v>
      </c>
      <c r="FV294" s="0" t="n">
        <f aca="false">AM294*'Dist Horaria'!$I$10</f>
        <v>0.666625970042558</v>
      </c>
      <c r="FW294" s="0" t="n">
        <f aca="false">AM294*'Dist Horaria'!$J$10</f>
        <v>0.663740085367399</v>
      </c>
      <c r="FX294" s="0" t="n">
        <f aca="false">AM294*'Dist Horaria'!$K$10</f>
        <v>0.644651148605044</v>
      </c>
      <c r="FY294" s="0" t="n">
        <f aca="false">AM294*'Dist Horaria'!$L$10</f>
        <v>0.644909127717025</v>
      </c>
      <c r="FZ294" s="0" t="n">
        <f aca="false">AM294*'Dist Horaria'!$M$10</f>
        <v>0.690079306369944</v>
      </c>
      <c r="GA294" s="0" t="n">
        <f aca="false">AM294*'Dist Horaria'!$N$10</f>
        <v>0.652843547567672</v>
      </c>
      <c r="GB294" s="0" t="n">
        <f aca="false">AM294*'Dist Horaria'!$O$10</f>
        <v>0.641700724518825</v>
      </c>
      <c r="GC294" s="0" t="n">
        <f aca="false">AM294*'Dist Horaria'!$P$10</f>
        <v>0.651658450442879</v>
      </c>
      <c r="GD294" s="0" t="n">
        <f aca="false">AM294*'Dist Horaria'!$Q$10</f>
        <v>0.589728913188626</v>
      </c>
      <c r="GE294" s="0" t="n">
        <f aca="false">AM294*'Dist Horaria'!$R$10</f>
        <v>0.719557838587065</v>
      </c>
      <c r="GF294" s="0" t="n">
        <f aca="false">AM294*'Dist Horaria'!$S$10</f>
        <v>0.614530346591834</v>
      </c>
      <c r="GG294" s="0" t="n">
        <f aca="false">AR294*'Dist Horaria'!$H$10</f>
        <v>0.745077193843211</v>
      </c>
      <c r="GH294" s="0" t="n">
        <f aca="false">AR294*'Dist Horaria'!$I$10</f>
        <v>0.697310024468573</v>
      </c>
      <c r="GI294" s="0" t="n">
        <f aca="false">AR294*'Dist Horaria'!$J$10</f>
        <v>0.694291305720906</v>
      </c>
      <c r="GJ294" s="0" t="n">
        <f aca="false">AR294*'Dist Horaria'!$K$10</f>
        <v>0.674323726360045</v>
      </c>
      <c r="GK294" s="0" t="n">
        <f aca="false">AR294*'Dist Horaria'!$L$10</f>
        <v>0.674593579964572</v>
      </c>
      <c r="GL294" s="0" t="n">
        <f aca="false">AR294*'Dist Horaria'!$M$10</f>
        <v>0.721842891868376</v>
      </c>
      <c r="GM294" s="0" t="n">
        <f aca="false">AR294*'Dist Horaria'!$N$10</f>
        <v>0.682893212365399</v>
      </c>
      <c r="GN294" s="0" t="n">
        <f aca="false">AR294*'Dist Horaria'!$O$10</f>
        <v>0.671237497523771</v>
      </c>
      <c r="GO294" s="0" t="n">
        <f aca="false">AR294*'Dist Horaria'!$P$10</f>
        <v>0.681653566533668</v>
      </c>
      <c r="GP294" s="0" t="n">
        <f aca="false">AR294*'Dist Horaria'!$Q$10</f>
        <v>0.616873481330367</v>
      </c>
      <c r="GQ294" s="0" t="n">
        <f aca="false">AR294*'Dist Horaria'!$R$10</f>
        <v>0.752678288245607</v>
      </c>
      <c r="GR294" s="0" t="n">
        <f aca="false">AR294*'Dist Horaria'!$S$10</f>
        <v>0.642816497219986</v>
      </c>
      <c r="GS294" s="0" t="n">
        <f aca="false">AW294*'Dist Horaria'!$H$10</f>
        <v>0.043192880802505</v>
      </c>
      <c r="GT294" s="0" t="n">
        <f aca="false">AW294*'Dist Horaria'!$I$10</f>
        <v>0.04042376953441</v>
      </c>
      <c r="GU294" s="0" t="n">
        <f aca="false">AW294*'Dist Horaria'!$J$10</f>
        <v>0.0402487713461395</v>
      </c>
      <c r="GV294" s="0" t="n">
        <f aca="false">AW294*'Dist Horaria'!$K$10</f>
        <v>0.0390912305136258</v>
      </c>
      <c r="GW294" s="0" t="n">
        <f aca="false">AW294*'Dist Horaria'!$L$10</f>
        <v>0.0391068742008447</v>
      </c>
      <c r="GX294" s="0" t="n">
        <f aca="false">AW294*'Dist Horaria'!$M$10</f>
        <v>0.0418459647459928</v>
      </c>
      <c r="GY294" s="0" t="n">
        <f aca="false">AW294*'Dist Horaria'!$N$10</f>
        <v>0.0395880123110376</v>
      </c>
      <c r="GZ294" s="0" t="n">
        <f aca="false">AW294*'Dist Horaria'!$O$10</f>
        <v>0.0389123186970302</v>
      </c>
      <c r="HA294" s="0" t="n">
        <f aca="false">AW294*'Dist Horaria'!$P$10</f>
        <v>0.0395161487845605</v>
      </c>
      <c r="HB294" s="0" t="n">
        <f aca="false">AW294*'Dist Horaria'!$Q$10</f>
        <v>0.0357607815263981</v>
      </c>
      <c r="HC294" s="0" t="n">
        <f aca="false">AW294*'Dist Horaria'!$R$10</f>
        <v>0.0436335239562671</v>
      </c>
      <c r="HD294" s="0" t="n">
        <f aca="false">AW294*'Dist Horaria'!$S$10</f>
        <v>0.0372647244765209</v>
      </c>
    </row>
    <row r="295" customFormat="false" ht="13.8" hidden="false" customHeight="false" outlineLevel="0" collapsed="false">
      <c r="A295" s="0" t="n">
        <v>4.64531388888889</v>
      </c>
      <c r="B295" s="0" t="n">
        <v>-74.1124194444444</v>
      </c>
      <c r="C295" s="0" t="n">
        <v>28</v>
      </c>
      <c r="D295" s="0" t="n">
        <v>29</v>
      </c>
      <c r="E295" s="0" t="n">
        <v>1876</v>
      </c>
      <c r="G295" s="0" t="s">
        <v>544</v>
      </c>
      <c r="I295" s="0" t="s">
        <v>1458</v>
      </c>
      <c r="J295" s="0" t="s">
        <v>1459</v>
      </c>
      <c r="L295" s="0" t="s">
        <v>1460</v>
      </c>
      <c r="S295" s="0" t="n">
        <v>365</v>
      </c>
      <c r="V295" s="0" t="n">
        <v>131696.647270795</v>
      </c>
      <c r="W295" s="0" t="n">
        <f aca="false">V295*12</f>
        <v>1580359.76724954</v>
      </c>
      <c r="X295" s="0" t="n">
        <v>1</v>
      </c>
      <c r="Z295" s="0" t="n">
        <v>28000</v>
      </c>
      <c r="AB295" s="0" t="n">
        <v>0.005</v>
      </c>
      <c r="AC295" s="0" t="n">
        <v>0</v>
      </c>
      <c r="AD295" s="0" t="n">
        <v>4557.39763786837</v>
      </c>
      <c r="AE295" s="0" t="n">
        <f aca="false">AD295/2204.59</f>
        <v>2.06723138446077</v>
      </c>
      <c r="AF295" s="0" t="n">
        <f aca="false">AE295/S295</f>
        <v>0.00566364762865964</v>
      </c>
      <c r="AG295" s="0" t="n">
        <f aca="false">AE295*EXP(AB295*AC295)</f>
        <v>2.06723138446077</v>
      </c>
      <c r="AH295" s="0" t="n">
        <f aca="false">AG295/S295</f>
        <v>0.00566364762865964</v>
      </c>
      <c r="AI295" s="0" t="s">
        <v>90</v>
      </c>
      <c r="AJ295" s="0" t="n">
        <f aca="false">IF(AI295="A",'FE DISTRIBUCIÓN'!$C$2,'FE DISTRIBUCIÓN'!$C$3)</f>
        <v>4.994E-006</v>
      </c>
      <c r="AK295" s="0" t="n">
        <f aca="false">W295*AJ295</f>
        <v>7.89231667764419</v>
      </c>
      <c r="AL295" s="0" t="n">
        <f aca="false">AK295/365</f>
        <v>0.0216227854182033</v>
      </c>
      <c r="AM295" s="0" t="n">
        <f aca="false">AK295*EXP(AB295*AC295)</f>
        <v>7.89231667764419</v>
      </c>
      <c r="AN295" s="0" t="n">
        <f aca="false">AM295/365</f>
        <v>0.0216227854182033</v>
      </c>
      <c r="AO295" s="0" t="n">
        <v>5.223868284E-006</v>
      </c>
      <c r="AP295" s="0" t="n">
        <f aca="false">AO295*W295</f>
        <v>8.25559126544448</v>
      </c>
      <c r="AQ295" s="0" t="n">
        <f aca="false">AP295/365</f>
        <v>0.0226180582614917</v>
      </c>
      <c r="AR295" s="0" t="n">
        <f aca="false">AP295*EXP(AB295*AC295)</f>
        <v>8.25559126544448</v>
      </c>
      <c r="AS295" s="0" t="n">
        <f aca="false">AR295/365</f>
        <v>0.0226180582614917</v>
      </c>
      <c r="AT295" s="0" t="n">
        <v>3.02832944E-007</v>
      </c>
      <c r="AU295" s="0" t="n">
        <f aca="false">AT295*W295</f>
        <v>0.478585000895332</v>
      </c>
      <c r="AV295" s="0" t="n">
        <f aca="false">AU295/365</f>
        <v>0.00131119178327488</v>
      </c>
      <c r="AW295" s="0" t="n">
        <f aca="false">AU295*EXP(AB295*AC295)</f>
        <v>0.478585000895332</v>
      </c>
      <c r="AX295" s="0" t="n">
        <f aca="false">AW295/365</f>
        <v>0.00131119178327488</v>
      </c>
      <c r="AY295" s="0" t="n">
        <f aca="false">AW295+AR295+AM295+AG295</f>
        <v>18.6937243284448</v>
      </c>
      <c r="AZ295" s="0" t="n">
        <f aca="false">AH295+AN295+AS295+AX295</f>
        <v>0.0512156830916295</v>
      </c>
      <c r="BA295" s="0" t="n">
        <f aca="false">AH295*1000000</f>
        <v>5663.64762865964</v>
      </c>
      <c r="BB295" s="0" t="n">
        <f aca="false">BA295*'Dist Horaria'!$H$3</f>
        <v>197.347204681493</v>
      </c>
      <c r="BC295" s="0" t="n">
        <f aca="false">BA295*'Dist Horaria'!$I$3</f>
        <v>192.067982199832</v>
      </c>
      <c r="BD295" s="0" t="n">
        <f aca="false">BA295*'Dist Horaria'!$J$3</f>
        <v>187.085045022486</v>
      </c>
      <c r="BE295" s="0" t="n">
        <f aca="false">BA295*'Dist Horaria'!$K$3</f>
        <v>182.839777162661</v>
      </c>
      <c r="BF295" s="0" t="n">
        <f aca="false">BA295*'Dist Horaria'!$L$3</f>
        <v>179.737500231063</v>
      </c>
      <c r="BG295" s="0" t="n">
        <f aca="false">BA295*'Dist Horaria'!$M$3</f>
        <v>177.784415286585</v>
      </c>
      <c r="BH295" s="0" t="n">
        <f aca="false">BA295*'Dist Horaria'!$N$3</f>
        <v>185.808219112438</v>
      </c>
      <c r="BI295" s="0" t="n">
        <f aca="false">BA295*'Dist Horaria'!$O$3</f>
        <v>185.808219112438</v>
      </c>
      <c r="BJ295" s="0" t="n">
        <f aca="false">BA295*'Dist Horaria'!$P$3</f>
        <v>245.830543626106</v>
      </c>
      <c r="BK295" s="0" t="n">
        <f aca="false">BA295*'Dist Horaria'!$Q$3</f>
        <v>271.831851125021</v>
      </c>
      <c r="BL295" s="0" t="n">
        <f aca="false">BA295*'Dist Horaria'!$R$3</f>
        <v>290.741892942414</v>
      </c>
      <c r="BM295" s="0" t="n">
        <f aca="false">BA295*'Dist Horaria'!$S$3</f>
        <v>300.19691385111</v>
      </c>
      <c r="BN295" s="0" t="n">
        <f aca="false">BA295*'Dist Horaria'!$T$3</f>
        <v>302.560669078284</v>
      </c>
      <c r="BO295" s="0" t="n">
        <f aca="false">BA295*'Dist Horaria'!$U$3</f>
        <v>300.19691385111</v>
      </c>
      <c r="BP295" s="0" t="n">
        <f aca="false">BA295*'Dist Horaria'!$V$3</f>
        <v>295.469403396762</v>
      </c>
      <c r="BQ295" s="0" t="n">
        <f aca="false">BA295*'Dist Horaria'!$W$3</f>
        <v>288.37813771524</v>
      </c>
      <c r="BR295" s="0" t="n">
        <f aca="false">BA295*'Dist Horaria'!$X$3</f>
        <v>282.789373970895</v>
      </c>
      <c r="BS295" s="0" t="n">
        <f aca="false">BA295*'Dist Horaria'!$Y$3</f>
        <v>276.339356936553</v>
      </c>
      <c r="BT295" s="0" t="n">
        <f aca="false">BA295*'Dist Horaria'!$Z$3</f>
        <v>241.231282901194</v>
      </c>
      <c r="BU295" s="0" t="n">
        <f aca="false">BA295*'Dist Horaria'!$AA$3</f>
        <v>229.397172137061</v>
      </c>
      <c r="BV295" s="0" t="n">
        <f aca="false">BA295*'Dist Horaria'!$AB$3</f>
        <v>204.178812574854</v>
      </c>
      <c r="BW295" s="0" t="n">
        <f aca="false">BA295*'Dist Horaria'!$AC$3</f>
        <v>221.294185450091</v>
      </c>
      <c r="BX295" s="0" t="n">
        <f aca="false">BA295*'Dist Horaria'!$AD$3</f>
        <v>215.45432592903</v>
      </c>
      <c r="BY295" s="0" t="n">
        <f aca="false">BA295*'Dist Horaria'!$AE$3</f>
        <v>209.276095440648</v>
      </c>
      <c r="BZ295" s="0" t="n">
        <f aca="false">AN295*1000000</f>
        <v>21622.7854182033</v>
      </c>
      <c r="CA295" s="0" t="n">
        <f aca="false">BZ295*'Dist Horaria'!$H$6</f>
        <v>540.569635455081</v>
      </c>
      <c r="CB295" s="0" t="n">
        <f aca="false">BZ295*'Dist Horaria'!$I$6</f>
        <v>540.569635455081</v>
      </c>
      <c r="CC295" s="0" t="n">
        <f aca="false">BZ295*'Dist Horaria'!$J$6</f>
        <v>540.569635455081</v>
      </c>
      <c r="CD295" s="0" t="n">
        <f aca="false">BZ295*'Dist Horaria'!$K$6</f>
        <v>540.569635455081</v>
      </c>
      <c r="CE295" s="0" t="n">
        <f aca="false">BZ295*'Dist Horaria'!$L$6</f>
        <v>540.569635455081</v>
      </c>
      <c r="CF295" s="0" t="n">
        <f aca="false">BZ295*'Dist Horaria'!$M$6</f>
        <v>1441.51902788022</v>
      </c>
      <c r="CG295" s="0" t="n">
        <f aca="false">BZ295*'Dist Horaria'!$N$6</f>
        <v>1441.51902788022</v>
      </c>
      <c r="CH295" s="0" t="n">
        <f aca="false">BZ295*'Dist Horaria'!$O$6</f>
        <v>1441.51902788022</v>
      </c>
      <c r="CI295" s="0" t="n">
        <f aca="false">BZ295*'Dist Horaria'!$P$6</f>
        <v>945.996862046392</v>
      </c>
      <c r="CJ295" s="0" t="n">
        <f aca="false">BZ295*'Dist Horaria'!$Q$6</f>
        <v>945.996862046392</v>
      </c>
      <c r="CK295" s="0" t="n">
        <f aca="false">BZ295*'Dist Horaria'!$R$6</f>
        <v>945.996862046392</v>
      </c>
      <c r="CL295" s="0" t="n">
        <f aca="false">BZ295*'Dist Horaria'!$S$6</f>
        <v>945.996862046392</v>
      </c>
      <c r="CM295" s="0" t="n">
        <f aca="false">BZ295*'Dist Horaria'!$T$6</f>
        <v>945.996862046392</v>
      </c>
      <c r="CN295" s="0" t="n">
        <f aca="false">BZ295*'Dist Horaria'!$U$6</f>
        <v>945.996862046392</v>
      </c>
      <c r="CO295" s="0" t="n">
        <f aca="false">BZ295*'Dist Horaria'!$V$6</f>
        <v>945.996862046392</v>
      </c>
      <c r="CP295" s="0" t="n">
        <f aca="false">BZ295*'Dist Horaria'!$W$6</f>
        <v>945.996862046392</v>
      </c>
      <c r="CQ295" s="0" t="n">
        <f aca="false">BZ295*'Dist Horaria'!$X$6</f>
        <v>1441.51902788022</v>
      </c>
      <c r="CR295" s="0" t="n">
        <f aca="false">BZ295*'Dist Horaria'!$Y$6</f>
        <v>1441.51902788022</v>
      </c>
      <c r="CS295" s="0" t="n">
        <f aca="false">BZ295*'Dist Horaria'!$Z$6</f>
        <v>1441.51902788022</v>
      </c>
      <c r="CT295" s="0" t="n">
        <f aca="false">BZ295*'Dist Horaria'!$AA$6</f>
        <v>540.569635455081</v>
      </c>
      <c r="CU295" s="0" t="n">
        <f aca="false">BZ295*'Dist Horaria'!$AB$6</f>
        <v>540.569635455081</v>
      </c>
      <c r="CV295" s="0" t="n">
        <f aca="false">BZ295*'Dist Horaria'!$AC$6</f>
        <v>540.569635455081</v>
      </c>
      <c r="CW295" s="0" t="n">
        <f aca="false">BZ295*'Dist Horaria'!$AD$6</f>
        <v>540.569635455081</v>
      </c>
      <c r="CX295" s="0" t="n">
        <f aca="false">BZ295*'Dist Horaria'!$AE$6</f>
        <v>540.569635455081</v>
      </c>
      <c r="CY295" s="0" t="n">
        <f aca="false">AS295*1000000</f>
        <v>22618.0582614917</v>
      </c>
      <c r="CZ295" s="0" t="n">
        <f aca="false">CY295*'Dist Horaria'!$H$6</f>
        <v>565.451456537293</v>
      </c>
      <c r="DA295" s="0" t="n">
        <f aca="false">CY295*'Dist Horaria'!$I$6</f>
        <v>565.451456537293</v>
      </c>
      <c r="DB295" s="0" t="n">
        <f aca="false">CY295*'Dist Horaria'!$J$6</f>
        <v>565.451456537293</v>
      </c>
      <c r="DC295" s="0" t="n">
        <f aca="false">CY295*'Dist Horaria'!$K$6</f>
        <v>565.451456537293</v>
      </c>
      <c r="DD295" s="0" t="n">
        <f aca="false">CY295*'Dist Horaria'!$L$6</f>
        <v>565.451456537293</v>
      </c>
      <c r="DE295" s="0" t="n">
        <f aca="false">CY295*'Dist Horaria'!$M$6</f>
        <v>1507.87055076612</v>
      </c>
      <c r="DF295" s="0" t="n">
        <f aca="false">CY295*'Dist Horaria'!$N$6</f>
        <v>1507.87055076612</v>
      </c>
      <c r="DG295" s="0" t="n">
        <f aca="false">CY295*'Dist Horaria'!$O$6</f>
        <v>1507.87055076612</v>
      </c>
      <c r="DH295" s="0" t="n">
        <f aca="false">CY295*'Dist Horaria'!$P$6</f>
        <v>989.540048940263</v>
      </c>
      <c r="DI295" s="0" t="n">
        <f aca="false">CY295*'Dist Horaria'!$Q$6</f>
        <v>989.540048940263</v>
      </c>
      <c r="DJ295" s="0" t="n">
        <f aca="false">CY295*'Dist Horaria'!$R$6</f>
        <v>989.540048940263</v>
      </c>
      <c r="DK295" s="0" t="n">
        <f aca="false">CY295*'Dist Horaria'!$S$6</f>
        <v>989.540048940263</v>
      </c>
      <c r="DL295" s="0" t="n">
        <f aca="false">CY295*'Dist Horaria'!$T$6</f>
        <v>989.540048940263</v>
      </c>
      <c r="DM295" s="0" t="n">
        <f aca="false">CY295*'Dist Horaria'!$U$6</f>
        <v>989.540048940263</v>
      </c>
      <c r="DN295" s="0" t="n">
        <f aca="false">CY295*'Dist Horaria'!$V$6</f>
        <v>989.540048940263</v>
      </c>
      <c r="DO295" s="0" t="n">
        <f aca="false">CY295*'Dist Horaria'!$W$6</f>
        <v>989.540048940263</v>
      </c>
      <c r="DP295" s="0" t="n">
        <f aca="false">CY295*'Dist Horaria'!$X$6</f>
        <v>1507.87055076612</v>
      </c>
      <c r="DQ295" s="0" t="n">
        <f aca="false">CY295*'Dist Horaria'!$Y$6</f>
        <v>1507.87055076612</v>
      </c>
      <c r="DR295" s="0" t="n">
        <f aca="false">CY295*'Dist Horaria'!$Z$6</f>
        <v>1507.87055076612</v>
      </c>
      <c r="DS295" s="0" t="n">
        <f aca="false">CY295*'Dist Horaria'!$AA$6</f>
        <v>565.451456537293</v>
      </c>
      <c r="DT295" s="0" t="n">
        <f aca="false">CY295*'Dist Horaria'!$AB$6</f>
        <v>565.451456537293</v>
      </c>
      <c r="DU295" s="0" t="n">
        <f aca="false">CY295*'Dist Horaria'!$AC$6</f>
        <v>565.451456537293</v>
      </c>
      <c r="DV295" s="0" t="n">
        <f aca="false">CY295*'Dist Horaria'!$AD$6</f>
        <v>565.451456537293</v>
      </c>
      <c r="DW295" s="0" t="n">
        <f aca="false">CY295*'Dist Horaria'!$AE$6</f>
        <v>565.451456537293</v>
      </c>
      <c r="DX295" s="0" t="n">
        <f aca="false">AX295*1000000</f>
        <v>1311.19178327488</v>
      </c>
      <c r="DY295" s="0" t="n">
        <f aca="false">DX295*'Dist Horaria'!$H$6</f>
        <v>32.7797945818721</v>
      </c>
      <c r="DZ295" s="0" t="n">
        <f aca="false">DX295*'Dist Horaria'!$I$6</f>
        <v>32.7797945818721</v>
      </c>
      <c r="EA295" s="0" t="n">
        <f aca="false">DX295*'Dist Horaria'!$J$6</f>
        <v>32.7797945818721</v>
      </c>
      <c r="EB295" s="0" t="n">
        <f aca="false">DX295*'Dist Horaria'!$K$6</f>
        <v>32.7797945818721</v>
      </c>
      <c r="EC295" s="0" t="n">
        <f aca="false">DX295*'Dist Horaria'!$L$6</f>
        <v>32.7797945818721</v>
      </c>
      <c r="ED295" s="0" t="n">
        <f aca="false">DX295*'Dist Horaria'!$M$6</f>
        <v>87.4127855516589</v>
      </c>
      <c r="EE295" s="0" t="n">
        <f aca="false">DX295*'Dist Horaria'!$N$6</f>
        <v>87.4127855516589</v>
      </c>
      <c r="EF295" s="0" t="n">
        <f aca="false">DX295*'Dist Horaria'!$O$6</f>
        <v>87.4127855516589</v>
      </c>
      <c r="EG295" s="0" t="n">
        <f aca="false">DX295*'Dist Horaria'!$P$6</f>
        <v>57.3646405182761</v>
      </c>
      <c r="EH295" s="0" t="n">
        <f aca="false">DX295*'Dist Horaria'!$Q$6</f>
        <v>57.3646405182761</v>
      </c>
      <c r="EI295" s="0" t="n">
        <f aca="false">DX295*'Dist Horaria'!$R$6</f>
        <v>57.3646405182761</v>
      </c>
      <c r="EJ295" s="0" t="n">
        <f aca="false">DX295*'Dist Horaria'!$S$6</f>
        <v>57.3646405182761</v>
      </c>
      <c r="EK295" s="0" t="n">
        <f aca="false">DX295*'Dist Horaria'!$T$6</f>
        <v>57.3646405182761</v>
      </c>
      <c r="EL295" s="0" t="n">
        <f aca="false">DX295*'Dist Horaria'!$U$6</f>
        <v>57.3646405182761</v>
      </c>
      <c r="EM295" s="0" t="n">
        <f aca="false">DX295*'Dist Horaria'!$V$6</f>
        <v>57.3646405182761</v>
      </c>
      <c r="EN295" s="0" t="n">
        <f aca="false">DX295*'Dist Horaria'!$W$6</f>
        <v>57.3646405182761</v>
      </c>
      <c r="EO295" s="0" t="n">
        <f aca="false">DX295*'Dist Horaria'!$X$6</f>
        <v>87.4127855516589</v>
      </c>
      <c r="EP295" s="0" t="n">
        <f aca="false">DX295*'Dist Horaria'!$Y$6</f>
        <v>87.4127855516589</v>
      </c>
      <c r="EQ295" s="0" t="n">
        <f aca="false">DX295*'Dist Horaria'!$Z$6</f>
        <v>87.4127855516589</v>
      </c>
      <c r="ER295" s="0" t="n">
        <f aca="false">DX295*'Dist Horaria'!$AA$6</f>
        <v>32.7797945818721</v>
      </c>
      <c r="ES295" s="0" t="n">
        <f aca="false">DX295*'Dist Horaria'!$AB$6</f>
        <v>32.7797945818721</v>
      </c>
      <c r="ET295" s="0" t="n">
        <f aca="false">DX295*'Dist Horaria'!$AC$6</f>
        <v>32.7797945818721</v>
      </c>
      <c r="EU295" s="0" t="n">
        <f aca="false">DX295*'Dist Horaria'!$AD$6</f>
        <v>32.7797945818721</v>
      </c>
      <c r="EV295" s="0" t="n">
        <f aca="false">DX295*'Dist Horaria'!$AE$6</f>
        <v>32.7797945818721</v>
      </c>
      <c r="EW295" s="0" t="n">
        <f aca="false">BB295+CA295+CZ295+DY295</f>
        <v>1336.14809125574</v>
      </c>
      <c r="EX295" s="0" t="n">
        <f aca="false">BC295+CB295+DA295+DZ295</f>
        <v>1330.86886877408</v>
      </c>
      <c r="EY295" s="0" t="n">
        <f aca="false">BD295+CC295+DB295+EA295</f>
        <v>1325.88593159673</v>
      </c>
      <c r="EZ295" s="0" t="n">
        <f aca="false">BE295+CD295+DC295+EB295</f>
        <v>1321.64066373691</v>
      </c>
      <c r="FA295" s="0" t="n">
        <f aca="false">BF295+CE295+DD295+EC295</f>
        <v>1318.53838680531</v>
      </c>
      <c r="FB295" s="0" t="n">
        <f aca="false">BG295+CF295+DE295+ED295</f>
        <v>3214.58677948458</v>
      </c>
      <c r="FC295" s="0" t="n">
        <f aca="false">BH295+CG295+DF295+EE295</f>
        <v>3222.61058331043</v>
      </c>
      <c r="FD295" s="0" t="n">
        <f aca="false">BI295+CH295+DG295+EF295</f>
        <v>3222.61058331043</v>
      </c>
      <c r="FE295" s="0" t="n">
        <f aca="false">BJ295+CI295+DH295+EG295</f>
        <v>2238.73209513104</v>
      </c>
      <c r="FF295" s="0" t="n">
        <f aca="false">BK295+CJ295+DI295+EH295</f>
        <v>2264.73340262995</v>
      </c>
      <c r="FG295" s="0" t="n">
        <f aca="false">BL295+CK295+DJ295+EI295</f>
        <v>2283.64344444735</v>
      </c>
      <c r="FH295" s="0" t="n">
        <f aca="false">BM295+CL295+DK295+EJ295</f>
        <v>2293.09846535604</v>
      </c>
      <c r="FI295" s="0" t="n">
        <f aca="false">BN295+CM295+DL295+EK295</f>
        <v>2295.46222058322</v>
      </c>
      <c r="FJ295" s="0" t="n">
        <f aca="false">BO295+CN295+DM295+EL295</f>
        <v>2293.09846535604</v>
      </c>
      <c r="FK295" s="0" t="n">
        <f aca="false">BP295+CO295+DN295+EM295</f>
        <v>2288.37095490169</v>
      </c>
      <c r="FL295" s="0" t="n">
        <f aca="false">BQ295+CP295+DO295+EN295</f>
        <v>2281.27968922017</v>
      </c>
      <c r="FM295" s="0" t="n">
        <f aca="false">BR295+CQ295+DP295+EO295</f>
        <v>3319.59173816889</v>
      </c>
      <c r="FN295" s="0" t="n">
        <f aca="false">BS295+CR295+DQ295+EP295</f>
        <v>3313.14172113455</v>
      </c>
      <c r="FO295" s="0" t="n">
        <f aca="false">BT295+CS295+DR295+EQ295</f>
        <v>3278.03364709919</v>
      </c>
      <c r="FP295" s="0" t="n">
        <f aca="false">BU295+CT295+DS295+ER295</f>
        <v>1368.19805871131</v>
      </c>
      <c r="FQ295" s="0" t="n">
        <f aca="false">BV295+CU295+DT295+ES295</f>
        <v>1342.9796991491</v>
      </c>
      <c r="FR295" s="0" t="n">
        <f aca="false">BW295+CV295+DU295+ET295</f>
        <v>1360.09507202434</v>
      </c>
      <c r="FS295" s="0" t="n">
        <f aca="false">BX295+CW295+DV295+EU295</f>
        <v>1354.25521250328</v>
      </c>
      <c r="FT295" s="0" t="n">
        <f aca="false">BY295+CX295+DW295+EV295</f>
        <v>1348.07698201489</v>
      </c>
      <c r="FU295" s="0" t="n">
        <f aca="false">AM295*'Dist Horaria'!$H$10</f>
        <v>0.712291218645319</v>
      </c>
      <c r="FV295" s="0" t="n">
        <f aca="false">AM295*'Dist Horaria'!$I$10</f>
        <v>0.666625970042558</v>
      </c>
      <c r="FW295" s="0" t="n">
        <f aca="false">AM295*'Dist Horaria'!$J$10</f>
        <v>0.663740085367399</v>
      </c>
      <c r="FX295" s="0" t="n">
        <f aca="false">AM295*'Dist Horaria'!$K$10</f>
        <v>0.644651148605044</v>
      </c>
      <c r="FY295" s="0" t="n">
        <f aca="false">AM295*'Dist Horaria'!$L$10</f>
        <v>0.644909127717025</v>
      </c>
      <c r="FZ295" s="0" t="n">
        <f aca="false">AM295*'Dist Horaria'!$M$10</f>
        <v>0.690079306369944</v>
      </c>
      <c r="GA295" s="0" t="n">
        <f aca="false">AM295*'Dist Horaria'!$N$10</f>
        <v>0.652843547567672</v>
      </c>
      <c r="GB295" s="0" t="n">
        <f aca="false">AM295*'Dist Horaria'!$O$10</f>
        <v>0.641700724518825</v>
      </c>
      <c r="GC295" s="0" t="n">
        <f aca="false">AM295*'Dist Horaria'!$P$10</f>
        <v>0.651658450442879</v>
      </c>
      <c r="GD295" s="0" t="n">
        <f aca="false">AM295*'Dist Horaria'!$Q$10</f>
        <v>0.589728913188626</v>
      </c>
      <c r="GE295" s="0" t="n">
        <f aca="false">AM295*'Dist Horaria'!$R$10</f>
        <v>0.719557838587065</v>
      </c>
      <c r="GF295" s="0" t="n">
        <f aca="false">AM295*'Dist Horaria'!$S$10</f>
        <v>0.614530346591834</v>
      </c>
      <c r="GG295" s="0" t="n">
        <f aca="false">AR295*'Dist Horaria'!$H$10</f>
        <v>0.745077193843211</v>
      </c>
      <c r="GH295" s="0" t="n">
        <f aca="false">AR295*'Dist Horaria'!$I$10</f>
        <v>0.697310024468573</v>
      </c>
      <c r="GI295" s="0" t="n">
        <f aca="false">AR295*'Dist Horaria'!$J$10</f>
        <v>0.694291305720906</v>
      </c>
      <c r="GJ295" s="0" t="n">
        <f aca="false">AR295*'Dist Horaria'!$K$10</f>
        <v>0.674323726360045</v>
      </c>
      <c r="GK295" s="0" t="n">
        <f aca="false">AR295*'Dist Horaria'!$L$10</f>
        <v>0.674593579964572</v>
      </c>
      <c r="GL295" s="0" t="n">
        <f aca="false">AR295*'Dist Horaria'!$M$10</f>
        <v>0.721842891868376</v>
      </c>
      <c r="GM295" s="0" t="n">
        <f aca="false">AR295*'Dist Horaria'!$N$10</f>
        <v>0.682893212365399</v>
      </c>
      <c r="GN295" s="0" t="n">
        <f aca="false">AR295*'Dist Horaria'!$O$10</f>
        <v>0.671237497523771</v>
      </c>
      <c r="GO295" s="0" t="n">
        <f aca="false">AR295*'Dist Horaria'!$P$10</f>
        <v>0.681653566533668</v>
      </c>
      <c r="GP295" s="0" t="n">
        <f aca="false">AR295*'Dist Horaria'!$Q$10</f>
        <v>0.616873481330367</v>
      </c>
      <c r="GQ295" s="0" t="n">
        <f aca="false">AR295*'Dist Horaria'!$R$10</f>
        <v>0.752678288245607</v>
      </c>
      <c r="GR295" s="0" t="n">
        <f aca="false">AR295*'Dist Horaria'!$S$10</f>
        <v>0.642816497219986</v>
      </c>
      <c r="GS295" s="0" t="n">
        <f aca="false">AW295*'Dist Horaria'!$H$10</f>
        <v>0.043192880802505</v>
      </c>
      <c r="GT295" s="0" t="n">
        <f aca="false">AW295*'Dist Horaria'!$I$10</f>
        <v>0.04042376953441</v>
      </c>
      <c r="GU295" s="0" t="n">
        <f aca="false">AW295*'Dist Horaria'!$J$10</f>
        <v>0.0402487713461395</v>
      </c>
      <c r="GV295" s="0" t="n">
        <f aca="false">AW295*'Dist Horaria'!$K$10</f>
        <v>0.0390912305136258</v>
      </c>
      <c r="GW295" s="0" t="n">
        <f aca="false">AW295*'Dist Horaria'!$L$10</f>
        <v>0.0391068742008447</v>
      </c>
      <c r="GX295" s="0" t="n">
        <f aca="false">AW295*'Dist Horaria'!$M$10</f>
        <v>0.0418459647459928</v>
      </c>
      <c r="GY295" s="0" t="n">
        <f aca="false">AW295*'Dist Horaria'!$N$10</f>
        <v>0.0395880123110376</v>
      </c>
      <c r="GZ295" s="0" t="n">
        <f aca="false">AW295*'Dist Horaria'!$O$10</f>
        <v>0.0389123186970302</v>
      </c>
      <c r="HA295" s="0" t="n">
        <f aca="false">AW295*'Dist Horaria'!$P$10</f>
        <v>0.0395161487845605</v>
      </c>
      <c r="HB295" s="0" t="n">
        <f aca="false">AW295*'Dist Horaria'!$Q$10</f>
        <v>0.0357607815263981</v>
      </c>
      <c r="HC295" s="0" t="n">
        <f aca="false">AW295*'Dist Horaria'!$R$10</f>
        <v>0.0436335239562671</v>
      </c>
      <c r="HD295" s="0" t="n">
        <f aca="false">AW295*'Dist Horaria'!$S$10</f>
        <v>0.0372647244765209</v>
      </c>
    </row>
    <row r="296" customFormat="false" ht="13.8" hidden="false" customHeight="false" outlineLevel="0" collapsed="false">
      <c r="A296" s="0" t="n">
        <v>4.61429163203246</v>
      </c>
      <c r="B296" s="0" t="n">
        <v>-74.1507348541096</v>
      </c>
      <c r="C296" s="0" t="n">
        <v>23</v>
      </c>
      <c r="D296" s="0" t="n">
        <v>25</v>
      </c>
      <c r="E296" s="0" t="n">
        <v>1819</v>
      </c>
      <c r="G296" s="0" t="s">
        <v>544</v>
      </c>
      <c r="I296" s="0" t="s">
        <v>1461</v>
      </c>
      <c r="J296" s="0" t="s">
        <v>1462</v>
      </c>
      <c r="K296" s="0" t="s">
        <v>1463</v>
      </c>
      <c r="L296" s="0" t="s">
        <v>1464</v>
      </c>
      <c r="S296" s="0" t="n">
        <v>365</v>
      </c>
      <c r="V296" s="0" t="n">
        <v>47000</v>
      </c>
      <c r="W296" s="0" t="n">
        <f aca="false">V296*12</f>
        <v>564000</v>
      </c>
      <c r="X296" s="0" t="n">
        <v>1</v>
      </c>
      <c r="Z296" s="0" t="n">
        <v>20000</v>
      </c>
      <c r="AB296" s="0" t="n">
        <v>0.005</v>
      </c>
      <c r="AC296" s="0" t="n">
        <v>0</v>
      </c>
      <c r="AD296" s="0" t="n">
        <v>2226.38937517406</v>
      </c>
      <c r="AE296" s="0" t="n">
        <f aca="false">AD296/2204.59</f>
        <v>1.00988817656528</v>
      </c>
      <c r="AF296" s="0" t="n">
        <f aca="false">AE296/S296</f>
        <v>0.00276681692209667</v>
      </c>
      <c r="AG296" s="0" t="n">
        <f aca="false">AE296*EXP(AB296*AC296)</f>
        <v>1.00988817656528</v>
      </c>
      <c r="AH296" s="0" t="n">
        <f aca="false">AG296/S296</f>
        <v>0.00276681692209667</v>
      </c>
      <c r="AI296" s="0" t="s">
        <v>90</v>
      </c>
      <c r="AJ296" s="0" t="n">
        <f aca="false">IF(AI296="A",'FE DISTRIBUCIÓN'!$C$2,'FE DISTRIBUCIÓN'!$C$3)</f>
        <v>4.994E-006</v>
      </c>
      <c r="AK296" s="0" t="n">
        <f aca="false">W296*AJ296</f>
        <v>2.816616</v>
      </c>
      <c r="AL296" s="0" t="n">
        <f aca="false">AK296/365</f>
        <v>0.00771675616438356</v>
      </c>
      <c r="AM296" s="0" t="n">
        <f aca="false">AK296*EXP(AB296*AC296)</f>
        <v>2.816616</v>
      </c>
      <c r="AN296" s="0" t="n">
        <f aca="false">AM296/365</f>
        <v>0.00771675616438356</v>
      </c>
      <c r="AO296" s="0" t="n">
        <v>5.223868284E-006</v>
      </c>
      <c r="AP296" s="0" t="n">
        <f aca="false">AO296*W296</f>
        <v>2.946261712176</v>
      </c>
      <c r="AQ296" s="0" t="n">
        <f aca="false">AP296/365</f>
        <v>0.0080719498963726</v>
      </c>
      <c r="AR296" s="0" t="n">
        <f aca="false">AP296*EXP(AB296*AC296)</f>
        <v>2.946261712176</v>
      </c>
      <c r="AS296" s="0" t="n">
        <f aca="false">AR296/365</f>
        <v>0.0080719498963726</v>
      </c>
      <c r="AT296" s="0" t="n">
        <v>3.02832944E-007</v>
      </c>
      <c r="AU296" s="0" t="n">
        <f aca="false">AT296*W296</f>
        <v>0.170797780416</v>
      </c>
      <c r="AV296" s="0" t="n">
        <f aca="false">AU296/365</f>
        <v>0.000467939124427397</v>
      </c>
      <c r="AW296" s="0" t="n">
        <f aca="false">AU296*EXP(AB296*AC296)</f>
        <v>0.170797780416</v>
      </c>
      <c r="AX296" s="0" t="n">
        <f aca="false">AW296/365</f>
        <v>0.000467939124427397</v>
      </c>
      <c r="AY296" s="0" t="n">
        <f aca="false">AW296+AR296+AM296+AG296</f>
        <v>6.94356366915728</v>
      </c>
      <c r="AZ296" s="0" t="n">
        <f aca="false">AH296+AN296+AS296+AX296</f>
        <v>0.0190234621072802</v>
      </c>
      <c r="BA296" s="0" t="n">
        <f aca="false">AH296*1000000</f>
        <v>2766.81692209667</v>
      </c>
      <c r="BB296" s="0" t="n">
        <f aca="false">BA296*'Dist Horaria'!$H$3</f>
        <v>96.4084669883411</v>
      </c>
      <c r="BC296" s="0" t="n">
        <f aca="false">BA296*'Dist Horaria'!$I$3</f>
        <v>93.8294502388071</v>
      </c>
      <c r="BD296" s="0" t="n">
        <f aca="false">BA296*'Dist Horaria'!$J$3</f>
        <v>91.3951754025231</v>
      </c>
      <c r="BE296" s="0" t="n">
        <f aca="false">BA296*'Dist Horaria'!$K$3</f>
        <v>89.3212683158675</v>
      </c>
      <c r="BF296" s="0" t="n">
        <f aca="false">BA296*'Dist Horaria'!$L$3</f>
        <v>87.8057375353256</v>
      </c>
      <c r="BG296" s="0" t="n">
        <f aca="false">BA296*'Dist Horaria'!$M$3</f>
        <v>86.8516124150892</v>
      </c>
      <c r="BH296" s="0" t="n">
        <f aca="false">BA296*'Dist Horaria'!$N$3</f>
        <v>90.7714177526625</v>
      </c>
      <c r="BI296" s="0" t="n">
        <f aca="false">BA296*'Dist Horaria'!$O$3</f>
        <v>90.7714177526625</v>
      </c>
      <c r="BJ296" s="0" t="n">
        <f aca="false">BA296*'Dist Horaria'!$P$3</f>
        <v>120.093648593372</v>
      </c>
      <c r="BK296" s="0" t="n">
        <f aca="false">BA296*'Dist Horaria'!$Q$3</f>
        <v>132.795861425363</v>
      </c>
      <c r="BL296" s="0" t="n">
        <f aca="false">BA296*'Dist Horaria'!$R$3</f>
        <v>142.033834394084</v>
      </c>
      <c r="BM296" s="0" t="n">
        <f aca="false">BA296*'Dist Horaria'!$S$3</f>
        <v>146.652820878444</v>
      </c>
      <c r="BN296" s="0" t="n">
        <f aca="false">BA296*'Dist Horaria'!$T$3</f>
        <v>147.807567499534</v>
      </c>
      <c r="BO296" s="0" t="n">
        <f aca="false">BA296*'Dist Horaria'!$U$3</f>
        <v>146.652820878444</v>
      </c>
      <c r="BP296" s="0" t="n">
        <f aca="false">BA296*'Dist Horaria'!$V$3</f>
        <v>144.343327636264</v>
      </c>
      <c r="BQ296" s="0" t="n">
        <f aca="false">BA296*'Dist Horaria'!$W$3</f>
        <v>140.879087772994</v>
      </c>
      <c r="BR296" s="0" t="n">
        <f aca="false">BA296*'Dist Horaria'!$X$3</f>
        <v>138.148853281849</v>
      </c>
      <c r="BS296" s="0" t="n">
        <f aca="false">BA296*'Dist Horaria'!$Y$3</f>
        <v>134.997877541741</v>
      </c>
      <c r="BT296" s="0" t="n">
        <f aca="false">BA296*'Dist Horaria'!$Z$3</f>
        <v>117.846808175824</v>
      </c>
      <c r="BU296" s="0" t="n">
        <f aca="false">BA296*'Dist Horaria'!$AA$3</f>
        <v>112.065583765873</v>
      </c>
      <c r="BV296" s="0" t="n">
        <f aca="false">BA296*'Dist Horaria'!$AB$3</f>
        <v>99.7458582887521</v>
      </c>
      <c r="BW296" s="0" t="n">
        <f aca="false">BA296*'Dist Horaria'!$AC$3</f>
        <v>108.107095852256</v>
      </c>
      <c r="BX296" s="0" t="n">
        <f aca="false">BA296*'Dist Horaria'!$AD$3</f>
        <v>105.254195529895</v>
      </c>
      <c r="BY296" s="0" t="n">
        <f aca="false">BA296*'Dist Horaria'!$AE$3</f>
        <v>102.235993518639</v>
      </c>
      <c r="BZ296" s="0" t="n">
        <f aca="false">AN296*1000000</f>
        <v>7716.75616438356</v>
      </c>
      <c r="CA296" s="0" t="n">
        <f aca="false">BZ296*'Dist Horaria'!$H$6</f>
        <v>192.918904109589</v>
      </c>
      <c r="CB296" s="0" t="n">
        <f aca="false">BZ296*'Dist Horaria'!$I$6</f>
        <v>192.918904109589</v>
      </c>
      <c r="CC296" s="0" t="n">
        <f aca="false">BZ296*'Dist Horaria'!$J$6</f>
        <v>192.918904109589</v>
      </c>
      <c r="CD296" s="0" t="n">
        <f aca="false">BZ296*'Dist Horaria'!$K$6</f>
        <v>192.918904109589</v>
      </c>
      <c r="CE296" s="0" t="n">
        <f aca="false">BZ296*'Dist Horaria'!$L$6</f>
        <v>192.918904109589</v>
      </c>
      <c r="CF296" s="0" t="n">
        <f aca="false">BZ296*'Dist Horaria'!$M$6</f>
        <v>514.450410958904</v>
      </c>
      <c r="CG296" s="0" t="n">
        <f aca="false">BZ296*'Dist Horaria'!$N$6</f>
        <v>514.450410958904</v>
      </c>
      <c r="CH296" s="0" t="n">
        <f aca="false">BZ296*'Dist Horaria'!$O$6</f>
        <v>514.450410958904</v>
      </c>
      <c r="CI296" s="0" t="n">
        <f aca="false">BZ296*'Dist Horaria'!$P$6</f>
        <v>337.608082191781</v>
      </c>
      <c r="CJ296" s="0" t="n">
        <f aca="false">BZ296*'Dist Horaria'!$Q$6</f>
        <v>337.608082191781</v>
      </c>
      <c r="CK296" s="0" t="n">
        <f aca="false">BZ296*'Dist Horaria'!$R$6</f>
        <v>337.608082191781</v>
      </c>
      <c r="CL296" s="0" t="n">
        <f aca="false">BZ296*'Dist Horaria'!$S$6</f>
        <v>337.608082191781</v>
      </c>
      <c r="CM296" s="0" t="n">
        <f aca="false">BZ296*'Dist Horaria'!$T$6</f>
        <v>337.608082191781</v>
      </c>
      <c r="CN296" s="0" t="n">
        <f aca="false">BZ296*'Dist Horaria'!$U$6</f>
        <v>337.608082191781</v>
      </c>
      <c r="CO296" s="0" t="n">
        <f aca="false">BZ296*'Dist Horaria'!$V$6</f>
        <v>337.608082191781</v>
      </c>
      <c r="CP296" s="0" t="n">
        <f aca="false">BZ296*'Dist Horaria'!$W$6</f>
        <v>337.608082191781</v>
      </c>
      <c r="CQ296" s="0" t="n">
        <f aca="false">BZ296*'Dist Horaria'!$X$6</f>
        <v>514.450410958904</v>
      </c>
      <c r="CR296" s="0" t="n">
        <f aca="false">BZ296*'Dist Horaria'!$Y$6</f>
        <v>514.450410958904</v>
      </c>
      <c r="CS296" s="0" t="n">
        <f aca="false">BZ296*'Dist Horaria'!$Z$6</f>
        <v>514.450410958904</v>
      </c>
      <c r="CT296" s="0" t="n">
        <f aca="false">BZ296*'Dist Horaria'!$AA$6</f>
        <v>192.918904109589</v>
      </c>
      <c r="CU296" s="0" t="n">
        <f aca="false">BZ296*'Dist Horaria'!$AB$6</f>
        <v>192.918904109589</v>
      </c>
      <c r="CV296" s="0" t="n">
        <f aca="false">BZ296*'Dist Horaria'!$AC$6</f>
        <v>192.918904109589</v>
      </c>
      <c r="CW296" s="0" t="n">
        <f aca="false">BZ296*'Dist Horaria'!$AD$6</f>
        <v>192.918904109589</v>
      </c>
      <c r="CX296" s="0" t="n">
        <f aca="false">BZ296*'Dist Horaria'!$AE$6</f>
        <v>192.918904109589</v>
      </c>
      <c r="CY296" s="0" t="n">
        <f aca="false">AS296*1000000</f>
        <v>8071.9498963726</v>
      </c>
      <c r="CZ296" s="0" t="n">
        <f aca="false">CY296*'Dist Horaria'!$H$6</f>
        <v>201.798747409315</v>
      </c>
      <c r="DA296" s="0" t="n">
        <f aca="false">CY296*'Dist Horaria'!$I$6</f>
        <v>201.798747409315</v>
      </c>
      <c r="DB296" s="0" t="n">
        <f aca="false">CY296*'Dist Horaria'!$J$6</f>
        <v>201.798747409315</v>
      </c>
      <c r="DC296" s="0" t="n">
        <f aca="false">CY296*'Dist Horaria'!$K$6</f>
        <v>201.798747409315</v>
      </c>
      <c r="DD296" s="0" t="n">
        <f aca="false">CY296*'Dist Horaria'!$L$6</f>
        <v>201.798747409315</v>
      </c>
      <c r="DE296" s="0" t="n">
        <f aca="false">CY296*'Dist Horaria'!$M$6</f>
        <v>538.129993091507</v>
      </c>
      <c r="DF296" s="0" t="n">
        <f aca="false">CY296*'Dist Horaria'!$N$6</f>
        <v>538.129993091507</v>
      </c>
      <c r="DG296" s="0" t="n">
        <f aca="false">CY296*'Dist Horaria'!$O$6</f>
        <v>538.129993091507</v>
      </c>
      <c r="DH296" s="0" t="n">
        <f aca="false">CY296*'Dist Horaria'!$P$6</f>
        <v>353.147807966301</v>
      </c>
      <c r="DI296" s="0" t="n">
        <f aca="false">CY296*'Dist Horaria'!$Q$6</f>
        <v>353.147807966301</v>
      </c>
      <c r="DJ296" s="0" t="n">
        <f aca="false">CY296*'Dist Horaria'!$R$6</f>
        <v>353.147807966301</v>
      </c>
      <c r="DK296" s="0" t="n">
        <f aca="false">CY296*'Dist Horaria'!$S$6</f>
        <v>353.147807966301</v>
      </c>
      <c r="DL296" s="0" t="n">
        <f aca="false">CY296*'Dist Horaria'!$T$6</f>
        <v>353.147807966301</v>
      </c>
      <c r="DM296" s="0" t="n">
        <f aca="false">CY296*'Dist Horaria'!$U$6</f>
        <v>353.147807966301</v>
      </c>
      <c r="DN296" s="0" t="n">
        <f aca="false">CY296*'Dist Horaria'!$V$6</f>
        <v>353.147807966301</v>
      </c>
      <c r="DO296" s="0" t="n">
        <f aca="false">CY296*'Dist Horaria'!$W$6</f>
        <v>353.147807966301</v>
      </c>
      <c r="DP296" s="0" t="n">
        <f aca="false">CY296*'Dist Horaria'!$X$6</f>
        <v>538.129993091507</v>
      </c>
      <c r="DQ296" s="0" t="n">
        <f aca="false">CY296*'Dist Horaria'!$Y$6</f>
        <v>538.129993091507</v>
      </c>
      <c r="DR296" s="0" t="n">
        <f aca="false">CY296*'Dist Horaria'!$Z$6</f>
        <v>538.129993091507</v>
      </c>
      <c r="DS296" s="0" t="n">
        <f aca="false">CY296*'Dist Horaria'!$AA$6</f>
        <v>201.798747409315</v>
      </c>
      <c r="DT296" s="0" t="n">
        <f aca="false">CY296*'Dist Horaria'!$AB$6</f>
        <v>201.798747409315</v>
      </c>
      <c r="DU296" s="0" t="n">
        <f aca="false">CY296*'Dist Horaria'!$AC$6</f>
        <v>201.798747409315</v>
      </c>
      <c r="DV296" s="0" t="n">
        <f aca="false">CY296*'Dist Horaria'!$AD$6</f>
        <v>201.798747409315</v>
      </c>
      <c r="DW296" s="0" t="n">
        <f aca="false">CY296*'Dist Horaria'!$AE$6</f>
        <v>201.798747409315</v>
      </c>
      <c r="DX296" s="0" t="n">
        <f aca="false">AX296*1000000</f>
        <v>467.939124427397</v>
      </c>
      <c r="DY296" s="0" t="n">
        <f aca="false">DX296*'Dist Horaria'!$H$6</f>
        <v>11.6984781106849</v>
      </c>
      <c r="DZ296" s="0" t="n">
        <f aca="false">DX296*'Dist Horaria'!$I$6</f>
        <v>11.6984781106849</v>
      </c>
      <c r="EA296" s="0" t="n">
        <f aca="false">DX296*'Dist Horaria'!$J$6</f>
        <v>11.6984781106849</v>
      </c>
      <c r="EB296" s="0" t="n">
        <f aca="false">DX296*'Dist Horaria'!$K$6</f>
        <v>11.6984781106849</v>
      </c>
      <c r="EC296" s="0" t="n">
        <f aca="false">DX296*'Dist Horaria'!$L$6</f>
        <v>11.6984781106849</v>
      </c>
      <c r="ED296" s="0" t="n">
        <f aca="false">DX296*'Dist Horaria'!$M$6</f>
        <v>31.1959416284932</v>
      </c>
      <c r="EE296" s="0" t="n">
        <f aca="false">DX296*'Dist Horaria'!$N$6</f>
        <v>31.1959416284932</v>
      </c>
      <c r="EF296" s="0" t="n">
        <f aca="false">DX296*'Dist Horaria'!$O$6</f>
        <v>31.1959416284932</v>
      </c>
      <c r="EG296" s="0" t="n">
        <f aca="false">DX296*'Dist Horaria'!$P$6</f>
        <v>20.4723366936986</v>
      </c>
      <c r="EH296" s="0" t="n">
        <f aca="false">DX296*'Dist Horaria'!$Q$6</f>
        <v>20.4723366936986</v>
      </c>
      <c r="EI296" s="0" t="n">
        <f aca="false">DX296*'Dist Horaria'!$R$6</f>
        <v>20.4723366936986</v>
      </c>
      <c r="EJ296" s="0" t="n">
        <f aca="false">DX296*'Dist Horaria'!$S$6</f>
        <v>20.4723366936986</v>
      </c>
      <c r="EK296" s="0" t="n">
        <f aca="false">DX296*'Dist Horaria'!$T$6</f>
        <v>20.4723366936986</v>
      </c>
      <c r="EL296" s="0" t="n">
        <f aca="false">DX296*'Dist Horaria'!$U$6</f>
        <v>20.4723366936986</v>
      </c>
      <c r="EM296" s="0" t="n">
        <f aca="false">DX296*'Dist Horaria'!$V$6</f>
        <v>20.4723366936986</v>
      </c>
      <c r="EN296" s="0" t="n">
        <f aca="false">DX296*'Dist Horaria'!$W$6</f>
        <v>20.4723366936986</v>
      </c>
      <c r="EO296" s="0" t="n">
        <f aca="false">DX296*'Dist Horaria'!$X$6</f>
        <v>31.1959416284932</v>
      </c>
      <c r="EP296" s="0" t="n">
        <f aca="false">DX296*'Dist Horaria'!$Y$6</f>
        <v>31.1959416284932</v>
      </c>
      <c r="EQ296" s="0" t="n">
        <f aca="false">DX296*'Dist Horaria'!$Z$6</f>
        <v>31.1959416284932</v>
      </c>
      <c r="ER296" s="0" t="n">
        <f aca="false">DX296*'Dist Horaria'!$AA$6</f>
        <v>11.6984781106849</v>
      </c>
      <c r="ES296" s="0" t="n">
        <f aca="false">DX296*'Dist Horaria'!$AB$6</f>
        <v>11.6984781106849</v>
      </c>
      <c r="ET296" s="0" t="n">
        <f aca="false">DX296*'Dist Horaria'!$AC$6</f>
        <v>11.6984781106849</v>
      </c>
      <c r="EU296" s="0" t="n">
        <f aca="false">DX296*'Dist Horaria'!$AD$6</f>
        <v>11.6984781106849</v>
      </c>
      <c r="EV296" s="0" t="n">
        <f aca="false">DX296*'Dist Horaria'!$AE$6</f>
        <v>11.6984781106849</v>
      </c>
      <c r="EW296" s="0" t="n">
        <f aca="false">BB296+CA296+CZ296+DY296</f>
        <v>502.82459661793</v>
      </c>
      <c r="EX296" s="0" t="n">
        <f aca="false">BC296+CB296+DA296+DZ296</f>
        <v>500.245579868396</v>
      </c>
      <c r="EY296" s="0" t="n">
        <f aca="false">BD296+CC296+DB296+EA296</f>
        <v>497.811305032112</v>
      </c>
      <c r="EZ296" s="0" t="n">
        <f aca="false">BE296+CD296+DC296+EB296</f>
        <v>495.737397945457</v>
      </c>
      <c r="FA296" s="0" t="n">
        <f aca="false">BF296+CE296+DD296+EC296</f>
        <v>494.221867164915</v>
      </c>
      <c r="FB296" s="0" t="n">
        <f aca="false">BG296+CF296+DE296+ED296</f>
        <v>1170.62795809399</v>
      </c>
      <c r="FC296" s="0" t="n">
        <f aca="false">BH296+CG296+DF296+EE296</f>
        <v>1174.54776343157</v>
      </c>
      <c r="FD296" s="0" t="n">
        <f aca="false">BI296+CH296+DG296+EF296</f>
        <v>1174.54776343157</v>
      </c>
      <c r="FE296" s="0" t="n">
        <f aca="false">BJ296+CI296+DH296+EG296</f>
        <v>831.321875445152</v>
      </c>
      <c r="FF296" s="0" t="n">
        <f aca="false">BK296+CJ296+DI296+EH296</f>
        <v>844.024088277144</v>
      </c>
      <c r="FG296" s="0" t="n">
        <f aca="false">BL296+CK296+DJ296+EI296</f>
        <v>853.262061245865</v>
      </c>
      <c r="FH296" s="0" t="n">
        <f aca="false">BM296+CL296+DK296+EJ296</f>
        <v>857.881047730225</v>
      </c>
      <c r="FI296" s="0" t="n">
        <f aca="false">BN296+CM296+DL296+EK296</f>
        <v>859.035794351315</v>
      </c>
      <c r="FJ296" s="0" t="n">
        <f aca="false">BO296+CN296+DM296+EL296</f>
        <v>857.881047730225</v>
      </c>
      <c r="FK296" s="0" t="n">
        <f aca="false">BP296+CO296+DN296+EM296</f>
        <v>855.571554488045</v>
      </c>
      <c r="FL296" s="0" t="n">
        <f aca="false">BQ296+CP296+DO296+EN296</f>
        <v>852.107314624774</v>
      </c>
      <c r="FM296" s="0" t="n">
        <f aca="false">BR296+CQ296+DP296+EO296</f>
        <v>1221.92519896075</v>
      </c>
      <c r="FN296" s="0" t="n">
        <f aca="false">BS296+CR296+DQ296+EP296</f>
        <v>1218.77422322065</v>
      </c>
      <c r="FO296" s="0" t="n">
        <f aca="false">BT296+CS296+DR296+EQ296</f>
        <v>1201.62315385473</v>
      </c>
      <c r="FP296" s="0" t="n">
        <f aca="false">BU296+CT296+DS296+ER296</f>
        <v>518.481713395462</v>
      </c>
      <c r="FQ296" s="0" t="n">
        <f aca="false">BV296+CU296+DT296+ES296</f>
        <v>506.161987918341</v>
      </c>
      <c r="FR296" s="0" t="n">
        <f aca="false">BW296+CV296+DU296+ET296</f>
        <v>514.523225481845</v>
      </c>
      <c r="FS296" s="0" t="n">
        <f aca="false">BX296+CW296+DV296+EU296</f>
        <v>511.670325159485</v>
      </c>
      <c r="FT296" s="0" t="n">
        <f aca="false">BY296+CX296+DW296+EV296</f>
        <v>508.652123148228</v>
      </c>
      <c r="FU296" s="0" t="n">
        <f aca="false">AM296*'Dist Horaria'!$H$10</f>
        <v>0.25420303379093</v>
      </c>
      <c r="FV296" s="0" t="n">
        <f aca="false">AM296*'Dist Horaria'!$I$10</f>
        <v>0.237905985014004</v>
      </c>
      <c r="FW296" s="0" t="n">
        <f aca="false">AM296*'Dist Horaria'!$J$10</f>
        <v>0.236876068288382</v>
      </c>
      <c r="FX296" s="0" t="n">
        <f aca="false">AM296*'Dist Horaria'!$K$10</f>
        <v>0.230063593966345</v>
      </c>
      <c r="FY296" s="0" t="n">
        <f aca="false">AM296*'Dist Horaria'!$L$10</f>
        <v>0.23015566174874</v>
      </c>
      <c r="FZ296" s="0" t="n">
        <f aca="false">AM296*'Dist Horaria'!$M$10</f>
        <v>0.246276029584087</v>
      </c>
      <c r="GA296" s="0" t="n">
        <f aca="false">AM296*'Dist Horaria'!$N$10</f>
        <v>0.232987303561258</v>
      </c>
      <c r="GB296" s="0" t="n">
        <f aca="false">AM296*'Dist Horaria'!$O$10</f>
        <v>0.229010644366442</v>
      </c>
      <c r="GC296" s="0" t="n">
        <f aca="false">AM296*'Dist Horaria'!$P$10</f>
        <v>0.232564365194796</v>
      </c>
      <c r="GD296" s="0" t="n">
        <f aca="false">AM296*'Dist Horaria'!$Q$10</f>
        <v>0.210462904669647</v>
      </c>
      <c r="GE296" s="0" t="n">
        <f aca="false">AM296*'Dist Horaria'!$R$10</f>
        <v>0.256796350662238</v>
      </c>
      <c r="GF296" s="0" t="n">
        <f aca="false">AM296*'Dist Horaria'!$S$10</f>
        <v>0.219314059153132</v>
      </c>
      <c r="GG296" s="0" t="n">
        <f aca="false">AR296*'Dist Horaria'!$H$10</f>
        <v>0.265903717644577</v>
      </c>
      <c r="GH296" s="0" t="n">
        <f aca="false">AR296*'Dist Horaria'!$I$10</f>
        <v>0.248856533778221</v>
      </c>
      <c r="GI296" s="0" t="n">
        <f aca="false">AR296*'Dist Horaria'!$J$10</f>
        <v>0.247779211127412</v>
      </c>
      <c r="GJ296" s="0" t="n">
        <f aca="false">AR296*'Dist Horaria'!$K$10</f>
        <v>0.240653166164166</v>
      </c>
      <c r="GK296" s="0" t="n">
        <f aca="false">AR296*'Dist Horaria'!$L$10</f>
        <v>0.240749471724524</v>
      </c>
      <c r="GL296" s="0" t="n">
        <f aca="false">AR296*'Dist Horaria'!$M$10</f>
        <v>0.257611842221418</v>
      </c>
      <c r="GM296" s="0" t="n">
        <f aca="false">AR296*'Dist Horaria'!$N$10</f>
        <v>0.243711450870712</v>
      </c>
      <c r="GN296" s="0" t="n">
        <f aca="false">AR296*'Dist Horaria'!$O$10</f>
        <v>0.239551750461406</v>
      </c>
      <c r="GO296" s="0" t="n">
        <f aca="false">AR296*'Dist Horaria'!$P$10</f>
        <v>0.243269045120081</v>
      </c>
      <c r="GP296" s="0" t="n">
        <f aca="false">AR296*'Dist Horaria'!$Q$10</f>
        <v>0.220150278867098</v>
      </c>
      <c r="GQ296" s="0" t="n">
        <f aca="false">AR296*'Dist Horaria'!$R$10</f>
        <v>0.268616402016701</v>
      </c>
      <c r="GR296" s="0" t="n">
        <f aca="false">AR296*'Dist Horaria'!$S$10</f>
        <v>0.229408842179684</v>
      </c>
      <c r="GS296" s="0" t="n">
        <f aca="false">AW296*'Dist Horaria'!$H$10</f>
        <v>0.0154147082692509</v>
      </c>
      <c r="GT296" s="0" t="n">
        <f aca="false">AW296*'Dist Horaria'!$I$10</f>
        <v>0.0144264657262737</v>
      </c>
      <c r="GU296" s="0" t="n">
        <f aca="false">AW296*'Dist Horaria'!$J$10</f>
        <v>0.0143640122392703</v>
      </c>
      <c r="GV296" s="0" t="n">
        <f aca="false">AW296*'Dist Horaria'!$K$10</f>
        <v>0.0139509081834299</v>
      </c>
      <c r="GW296" s="0" t="n">
        <f aca="false">AW296*'Dist Horaria'!$L$10</f>
        <v>0.0139564911144652</v>
      </c>
      <c r="GX296" s="0" t="n">
        <f aca="false">AW296*'Dist Horaria'!$M$10</f>
        <v>0.0149340198389228</v>
      </c>
      <c r="GY296" s="0" t="n">
        <f aca="false">AW296*'Dist Horaria'!$N$10</f>
        <v>0.0141282000504761</v>
      </c>
      <c r="GZ296" s="0" t="n">
        <f aca="false">AW296*'Dist Horaria'!$O$10</f>
        <v>0.0138870579977627</v>
      </c>
      <c r="HA296" s="0" t="n">
        <f aca="false">AW296*'Dist Horaria'!$P$10</f>
        <v>0.0141025533402946</v>
      </c>
      <c r="HB296" s="0" t="n">
        <f aca="false">AW296*'Dist Horaria'!$Q$10</f>
        <v>0.0127623350067883</v>
      </c>
      <c r="HC296" s="0" t="n">
        <f aca="false">AW296*'Dist Horaria'!$R$10</f>
        <v>0.0155719653343015</v>
      </c>
      <c r="HD296" s="0" t="n">
        <f aca="false">AW296*'Dist Horaria'!$S$10</f>
        <v>0.0132990633147643</v>
      </c>
    </row>
    <row r="297" customFormat="false" ht="13.8" hidden="false" customHeight="false" outlineLevel="0" collapsed="false">
      <c r="A297" s="0" t="n">
        <v>4.61615555555556</v>
      </c>
      <c r="B297" s="0" t="n">
        <v>-74.1405</v>
      </c>
      <c r="C297" s="0" t="n">
        <v>25</v>
      </c>
      <c r="D297" s="0" t="n">
        <v>26</v>
      </c>
      <c r="E297" s="0" t="n">
        <v>1834</v>
      </c>
      <c r="G297" s="0" t="s">
        <v>544</v>
      </c>
      <c r="I297" s="0" t="s">
        <v>1465</v>
      </c>
      <c r="J297" s="0" t="s">
        <v>1466</v>
      </c>
      <c r="L297" s="0" t="s">
        <v>1467</v>
      </c>
      <c r="S297" s="0" t="n">
        <v>365</v>
      </c>
      <c r="V297" s="0" t="n">
        <v>131696.647270795</v>
      </c>
      <c r="W297" s="0" t="n">
        <f aca="false">V297*12</f>
        <v>1580359.76724954</v>
      </c>
      <c r="X297" s="0" t="n">
        <v>1</v>
      </c>
      <c r="Z297" s="0" t="n">
        <v>28000</v>
      </c>
      <c r="AB297" s="0" t="n">
        <v>0.005</v>
      </c>
      <c r="AC297" s="0" t="n">
        <v>0</v>
      </c>
      <c r="AD297" s="0" t="n">
        <v>4557.39763786837</v>
      </c>
      <c r="AE297" s="0" t="n">
        <f aca="false">AD297/2204.59</f>
        <v>2.06723138446077</v>
      </c>
      <c r="AF297" s="0" t="n">
        <f aca="false">AE297/S297</f>
        <v>0.00566364762865964</v>
      </c>
      <c r="AG297" s="0" t="n">
        <f aca="false">AE297*EXP(AB297*AC297)</f>
        <v>2.06723138446077</v>
      </c>
      <c r="AH297" s="0" t="n">
        <f aca="false">AG297/S297</f>
        <v>0.00566364762865964</v>
      </c>
      <c r="AI297" s="0" t="s">
        <v>90</v>
      </c>
      <c r="AJ297" s="0" t="n">
        <f aca="false">IF(AI297="A",'FE DISTRIBUCIÓN'!$C$2,'FE DISTRIBUCIÓN'!$C$3)</f>
        <v>4.994E-006</v>
      </c>
      <c r="AK297" s="0" t="n">
        <f aca="false">W297*AJ297</f>
        <v>7.89231667764419</v>
      </c>
      <c r="AL297" s="0" t="n">
        <f aca="false">AK297/365</f>
        <v>0.0216227854182033</v>
      </c>
      <c r="AM297" s="0" t="n">
        <f aca="false">AK297*EXP(AB297*AC297)</f>
        <v>7.89231667764419</v>
      </c>
      <c r="AN297" s="0" t="n">
        <f aca="false">AM297/365</f>
        <v>0.0216227854182033</v>
      </c>
      <c r="AO297" s="0" t="n">
        <v>5.223868284E-006</v>
      </c>
      <c r="AP297" s="0" t="n">
        <f aca="false">AO297*W297</f>
        <v>8.25559126544448</v>
      </c>
      <c r="AQ297" s="0" t="n">
        <f aca="false">AP297/365</f>
        <v>0.0226180582614917</v>
      </c>
      <c r="AR297" s="0" t="n">
        <f aca="false">AP297*EXP(AB297*AC297)</f>
        <v>8.25559126544448</v>
      </c>
      <c r="AS297" s="0" t="n">
        <f aca="false">AR297/365</f>
        <v>0.0226180582614917</v>
      </c>
      <c r="AT297" s="0" t="n">
        <v>3.02832944E-007</v>
      </c>
      <c r="AU297" s="0" t="n">
        <f aca="false">AT297*W297</f>
        <v>0.478585000895332</v>
      </c>
      <c r="AV297" s="0" t="n">
        <f aca="false">AU297/365</f>
        <v>0.00131119178327488</v>
      </c>
      <c r="AW297" s="0" t="n">
        <f aca="false">AU297*EXP(AB297*AC297)</f>
        <v>0.478585000895332</v>
      </c>
      <c r="AX297" s="0" t="n">
        <f aca="false">AW297/365</f>
        <v>0.00131119178327488</v>
      </c>
      <c r="AY297" s="0" t="n">
        <f aca="false">AW297+AR297+AM297+AG297</f>
        <v>18.6937243284448</v>
      </c>
      <c r="AZ297" s="0" t="n">
        <f aca="false">AH297+AN297+AS297+AX297</f>
        <v>0.0512156830916295</v>
      </c>
      <c r="BA297" s="0" t="n">
        <f aca="false">AH297*1000000</f>
        <v>5663.64762865964</v>
      </c>
      <c r="BB297" s="0" t="n">
        <f aca="false">BA297*'Dist Horaria'!$H$3</f>
        <v>197.347204681493</v>
      </c>
      <c r="BC297" s="0" t="n">
        <f aca="false">BA297*'Dist Horaria'!$I$3</f>
        <v>192.067982199832</v>
      </c>
      <c r="BD297" s="0" t="n">
        <f aca="false">BA297*'Dist Horaria'!$J$3</f>
        <v>187.085045022486</v>
      </c>
      <c r="BE297" s="0" t="n">
        <f aca="false">BA297*'Dist Horaria'!$K$3</f>
        <v>182.839777162661</v>
      </c>
      <c r="BF297" s="0" t="n">
        <f aca="false">BA297*'Dist Horaria'!$L$3</f>
        <v>179.737500231063</v>
      </c>
      <c r="BG297" s="0" t="n">
        <f aca="false">BA297*'Dist Horaria'!$M$3</f>
        <v>177.784415286585</v>
      </c>
      <c r="BH297" s="0" t="n">
        <f aca="false">BA297*'Dist Horaria'!$N$3</f>
        <v>185.808219112438</v>
      </c>
      <c r="BI297" s="0" t="n">
        <f aca="false">BA297*'Dist Horaria'!$O$3</f>
        <v>185.808219112438</v>
      </c>
      <c r="BJ297" s="0" t="n">
        <f aca="false">BA297*'Dist Horaria'!$P$3</f>
        <v>245.830543626106</v>
      </c>
      <c r="BK297" s="0" t="n">
        <f aca="false">BA297*'Dist Horaria'!$Q$3</f>
        <v>271.831851125021</v>
      </c>
      <c r="BL297" s="0" t="n">
        <f aca="false">BA297*'Dist Horaria'!$R$3</f>
        <v>290.741892942414</v>
      </c>
      <c r="BM297" s="0" t="n">
        <f aca="false">BA297*'Dist Horaria'!$S$3</f>
        <v>300.19691385111</v>
      </c>
      <c r="BN297" s="0" t="n">
        <f aca="false">BA297*'Dist Horaria'!$T$3</f>
        <v>302.560669078284</v>
      </c>
      <c r="BO297" s="0" t="n">
        <f aca="false">BA297*'Dist Horaria'!$U$3</f>
        <v>300.19691385111</v>
      </c>
      <c r="BP297" s="0" t="n">
        <f aca="false">BA297*'Dist Horaria'!$V$3</f>
        <v>295.469403396762</v>
      </c>
      <c r="BQ297" s="0" t="n">
        <f aca="false">BA297*'Dist Horaria'!$W$3</f>
        <v>288.37813771524</v>
      </c>
      <c r="BR297" s="0" t="n">
        <f aca="false">BA297*'Dist Horaria'!$X$3</f>
        <v>282.789373970895</v>
      </c>
      <c r="BS297" s="0" t="n">
        <f aca="false">BA297*'Dist Horaria'!$Y$3</f>
        <v>276.339356936553</v>
      </c>
      <c r="BT297" s="0" t="n">
        <f aca="false">BA297*'Dist Horaria'!$Z$3</f>
        <v>241.231282901194</v>
      </c>
      <c r="BU297" s="0" t="n">
        <f aca="false">BA297*'Dist Horaria'!$AA$3</f>
        <v>229.397172137061</v>
      </c>
      <c r="BV297" s="0" t="n">
        <f aca="false">BA297*'Dist Horaria'!$AB$3</f>
        <v>204.178812574854</v>
      </c>
      <c r="BW297" s="0" t="n">
        <f aca="false">BA297*'Dist Horaria'!$AC$3</f>
        <v>221.294185450091</v>
      </c>
      <c r="BX297" s="0" t="n">
        <f aca="false">BA297*'Dist Horaria'!$AD$3</f>
        <v>215.45432592903</v>
      </c>
      <c r="BY297" s="0" t="n">
        <f aca="false">BA297*'Dist Horaria'!$AE$3</f>
        <v>209.276095440648</v>
      </c>
      <c r="BZ297" s="0" t="n">
        <f aca="false">AN297*1000000</f>
        <v>21622.7854182033</v>
      </c>
      <c r="CA297" s="0" t="n">
        <f aca="false">BZ297*'Dist Horaria'!$H$6</f>
        <v>540.569635455081</v>
      </c>
      <c r="CB297" s="0" t="n">
        <f aca="false">BZ297*'Dist Horaria'!$I$6</f>
        <v>540.569635455081</v>
      </c>
      <c r="CC297" s="0" t="n">
        <f aca="false">BZ297*'Dist Horaria'!$J$6</f>
        <v>540.569635455081</v>
      </c>
      <c r="CD297" s="0" t="n">
        <f aca="false">BZ297*'Dist Horaria'!$K$6</f>
        <v>540.569635455081</v>
      </c>
      <c r="CE297" s="0" t="n">
        <f aca="false">BZ297*'Dist Horaria'!$L$6</f>
        <v>540.569635455081</v>
      </c>
      <c r="CF297" s="0" t="n">
        <f aca="false">BZ297*'Dist Horaria'!$M$6</f>
        <v>1441.51902788022</v>
      </c>
      <c r="CG297" s="0" t="n">
        <f aca="false">BZ297*'Dist Horaria'!$N$6</f>
        <v>1441.51902788022</v>
      </c>
      <c r="CH297" s="0" t="n">
        <f aca="false">BZ297*'Dist Horaria'!$O$6</f>
        <v>1441.51902788022</v>
      </c>
      <c r="CI297" s="0" t="n">
        <f aca="false">BZ297*'Dist Horaria'!$P$6</f>
        <v>945.996862046392</v>
      </c>
      <c r="CJ297" s="0" t="n">
        <f aca="false">BZ297*'Dist Horaria'!$Q$6</f>
        <v>945.996862046392</v>
      </c>
      <c r="CK297" s="0" t="n">
        <f aca="false">BZ297*'Dist Horaria'!$R$6</f>
        <v>945.996862046392</v>
      </c>
      <c r="CL297" s="0" t="n">
        <f aca="false">BZ297*'Dist Horaria'!$S$6</f>
        <v>945.996862046392</v>
      </c>
      <c r="CM297" s="0" t="n">
        <f aca="false">BZ297*'Dist Horaria'!$T$6</f>
        <v>945.996862046392</v>
      </c>
      <c r="CN297" s="0" t="n">
        <f aca="false">BZ297*'Dist Horaria'!$U$6</f>
        <v>945.996862046392</v>
      </c>
      <c r="CO297" s="0" t="n">
        <f aca="false">BZ297*'Dist Horaria'!$V$6</f>
        <v>945.996862046392</v>
      </c>
      <c r="CP297" s="0" t="n">
        <f aca="false">BZ297*'Dist Horaria'!$W$6</f>
        <v>945.996862046392</v>
      </c>
      <c r="CQ297" s="0" t="n">
        <f aca="false">BZ297*'Dist Horaria'!$X$6</f>
        <v>1441.51902788022</v>
      </c>
      <c r="CR297" s="0" t="n">
        <f aca="false">BZ297*'Dist Horaria'!$Y$6</f>
        <v>1441.51902788022</v>
      </c>
      <c r="CS297" s="0" t="n">
        <f aca="false">BZ297*'Dist Horaria'!$Z$6</f>
        <v>1441.51902788022</v>
      </c>
      <c r="CT297" s="0" t="n">
        <f aca="false">BZ297*'Dist Horaria'!$AA$6</f>
        <v>540.569635455081</v>
      </c>
      <c r="CU297" s="0" t="n">
        <f aca="false">BZ297*'Dist Horaria'!$AB$6</f>
        <v>540.569635455081</v>
      </c>
      <c r="CV297" s="0" t="n">
        <f aca="false">BZ297*'Dist Horaria'!$AC$6</f>
        <v>540.569635455081</v>
      </c>
      <c r="CW297" s="0" t="n">
        <f aca="false">BZ297*'Dist Horaria'!$AD$6</f>
        <v>540.569635455081</v>
      </c>
      <c r="CX297" s="0" t="n">
        <f aca="false">BZ297*'Dist Horaria'!$AE$6</f>
        <v>540.569635455081</v>
      </c>
      <c r="CY297" s="0" t="n">
        <f aca="false">AS297*1000000</f>
        <v>22618.0582614917</v>
      </c>
      <c r="CZ297" s="0" t="n">
        <f aca="false">CY297*'Dist Horaria'!$H$6</f>
        <v>565.451456537293</v>
      </c>
      <c r="DA297" s="0" t="n">
        <f aca="false">CY297*'Dist Horaria'!$I$6</f>
        <v>565.451456537293</v>
      </c>
      <c r="DB297" s="0" t="n">
        <f aca="false">CY297*'Dist Horaria'!$J$6</f>
        <v>565.451456537293</v>
      </c>
      <c r="DC297" s="0" t="n">
        <f aca="false">CY297*'Dist Horaria'!$K$6</f>
        <v>565.451456537293</v>
      </c>
      <c r="DD297" s="0" t="n">
        <f aca="false">CY297*'Dist Horaria'!$L$6</f>
        <v>565.451456537293</v>
      </c>
      <c r="DE297" s="0" t="n">
        <f aca="false">CY297*'Dist Horaria'!$M$6</f>
        <v>1507.87055076612</v>
      </c>
      <c r="DF297" s="0" t="n">
        <f aca="false">CY297*'Dist Horaria'!$N$6</f>
        <v>1507.87055076612</v>
      </c>
      <c r="DG297" s="0" t="n">
        <f aca="false">CY297*'Dist Horaria'!$O$6</f>
        <v>1507.87055076612</v>
      </c>
      <c r="DH297" s="0" t="n">
        <f aca="false">CY297*'Dist Horaria'!$P$6</f>
        <v>989.540048940263</v>
      </c>
      <c r="DI297" s="0" t="n">
        <f aca="false">CY297*'Dist Horaria'!$Q$6</f>
        <v>989.540048940263</v>
      </c>
      <c r="DJ297" s="0" t="n">
        <f aca="false">CY297*'Dist Horaria'!$R$6</f>
        <v>989.540048940263</v>
      </c>
      <c r="DK297" s="0" t="n">
        <f aca="false">CY297*'Dist Horaria'!$S$6</f>
        <v>989.540048940263</v>
      </c>
      <c r="DL297" s="0" t="n">
        <f aca="false">CY297*'Dist Horaria'!$T$6</f>
        <v>989.540048940263</v>
      </c>
      <c r="DM297" s="0" t="n">
        <f aca="false">CY297*'Dist Horaria'!$U$6</f>
        <v>989.540048940263</v>
      </c>
      <c r="DN297" s="0" t="n">
        <f aca="false">CY297*'Dist Horaria'!$V$6</f>
        <v>989.540048940263</v>
      </c>
      <c r="DO297" s="0" t="n">
        <f aca="false">CY297*'Dist Horaria'!$W$6</f>
        <v>989.540048940263</v>
      </c>
      <c r="DP297" s="0" t="n">
        <f aca="false">CY297*'Dist Horaria'!$X$6</f>
        <v>1507.87055076612</v>
      </c>
      <c r="DQ297" s="0" t="n">
        <f aca="false">CY297*'Dist Horaria'!$Y$6</f>
        <v>1507.87055076612</v>
      </c>
      <c r="DR297" s="0" t="n">
        <f aca="false">CY297*'Dist Horaria'!$Z$6</f>
        <v>1507.87055076612</v>
      </c>
      <c r="DS297" s="0" t="n">
        <f aca="false">CY297*'Dist Horaria'!$AA$6</f>
        <v>565.451456537293</v>
      </c>
      <c r="DT297" s="0" t="n">
        <f aca="false">CY297*'Dist Horaria'!$AB$6</f>
        <v>565.451456537293</v>
      </c>
      <c r="DU297" s="0" t="n">
        <f aca="false">CY297*'Dist Horaria'!$AC$6</f>
        <v>565.451456537293</v>
      </c>
      <c r="DV297" s="0" t="n">
        <f aca="false">CY297*'Dist Horaria'!$AD$6</f>
        <v>565.451456537293</v>
      </c>
      <c r="DW297" s="0" t="n">
        <f aca="false">CY297*'Dist Horaria'!$AE$6</f>
        <v>565.451456537293</v>
      </c>
      <c r="DX297" s="0" t="n">
        <f aca="false">AX297*1000000</f>
        <v>1311.19178327488</v>
      </c>
      <c r="DY297" s="0" t="n">
        <f aca="false">DX297*'Dist Horaria'!$H$6</f>
        <v>32.7797945818721</v>
      </c>
      <c r="DZ297" s="0" t="n">
        <f aca="false">DX297*'Dist Horaria'!$I$6</f>
        <v>32.7797945818721</v>
      </c>
      <c r="EA297" s="0" t="n">
        <f aca="false">DX297*'Dist Horaria'!$J$6</f>
        <v>32.7797945818721</v>
      </c>
      <c r="EB297" s="0" t="n">
        <f aca="false">DX297*'Dist Horaria'!$K$6</f>
        <v>32.7797945818721</v>
      </c>
      <c r="EC297" s="0" t="n">
        <f aca="false">DX297*'Dist Horaria'!$L$6</f>
        <v>32.7797945818721</v>
      </c>
      <c r="ED297" s="0" t="n">
        <f aca="false">DX297*'Dist Horaria'!$M$6</f>
        <v>87.4127855516589</v>
      </c>
      <c r="EE297" s="0" t="n">
        <f aca="false">DX297*'Dist Horaria'!$N$6</f>
        <v>87.4127855516589</v>
      </c>
      <c r="EF297" s="0" t="n">
        <f aca="false">DX297*'Dist Horaria'!$O$6</f>
        <v>87.4127855516589</v>
      </c>
      <c r="EG297" s="0" t="n">
        <f aca="false">DX297*'Dist Horaria'!$P$6</f>
        <v>57.3646405182761</v>
      </c>
      <c r="EH297" s="0" t="n">
        <f aca="false">DX297*'Dist Horaria'!$Q$6</f>
        <v>57.3646405182761</v>
      </c>
      <c r="EI297" s="0" t="n">
        <f aca="false">DX297*'Dist Horaria'!$R$6</f>
        <v>57.3646405182761</v>
      </c>
      <c r="EJ297" s="0" t="n">
        <f aca="false">DX297*'Dist Horaria'!$S$6</f>
        <v>57.3646405182761</v>
      </c>
      <c r="EK297" s="0" t="n">
        <f aca="false">DX297*'Dist Horaria'!$T$6</f>
        <v>57.3646405182761</v>
      </c>
      <c r="EL297" s="0" t="n">
        <f aca="false">DX297*'Dist Horaria'!$U$6</f>
        <v>57.3646405182761</v>
      </c>
      <c r="EM297" s="0" t="n">
        <f aca="false">DX297*'Dist Horaria'!$V$6</f>
        <v>57.3646405182761</v>
      </c>
      <c r="EN297" s="0" t="n">
        <f aca="false">DX297*'Dist Horaria'!$W$6</f>
        <v>57.3646405182761</v>
      </c>
      <c r="EO297" s="0" t="n">
        <f aca="false">DX297*'Dist Horaria'!$X$6</f>
        <v>87.4127855516589</v>
      </c>
      <c r="EP297" s="0" t="n">
        <f aca="false">DX297*'Dist Horaria'!$Y$6</f>
        <v>87.4127855516589</v>
      </c>
      <c r="EQ297" s="0" t="n">
        <f aca="false">DX297*'Dist Horaria'!$Z$6</f>
        <v>87.4127855516589</v>
      </c>
      <c r="ER297" s="0" t="n">
        <f aca="false">DX297*'Dist Horaria'!$AA$6</f>
        <v>32.7797945818721</v>
      </c>
      <c r="ES297" s="0" t="n">
        <f aca="false">DX297*'Dist Horaria'!$AB$6</f>
        <v>32.7797945818721</v>
      </c>
      <c r="ET297" s="0" t="n">
        <f aca="false">DX297*'Dist Horaria'!$AC$6</f>
        <v>32.7797945818721</v>
      </c>
      <c r="EU297" s="0" t="n">
        <f aca="false">DX297*'Dist Horaria'!$AD$6</f>
        <v>32.7797945818721</v>
      </c>
      <c r="EV297" s="0" t="n">
        <f aca="false">DX297*'Dist Horaria'!$AE$6</f>
        <v>32.7797945818721</v>
      </c>
      <c r="EW297" s="0" t="n">
        <f aca="false">BB297+CA297+CZ297+DY297</f>
        <v>1336.14809125574</v>
      </c>
      <c r="EX297" s="0" t="n">
        <f aca="false">BC297+CB297+DA297+DZ297</f>
        <v>1330.86886877408</v>
      </c>
      <c r="EY297" s="0" t="n">
        <f aca="false">BD297+CC297+DB297+EA297</f>
        <v>1325.88593159673</v>
      </c>
      <c r="EZ297" s="0" t="n">
        <f aca="false">BE297+CD297+DC297+EB297</f>
        <v>1321.64066373691</v>
      </c>
      <c r="FA297" s="0" t="n">
        <f aca="false">BF297+CE297+DD297+EC297</f>
        <v>1318.53838680531</v>
      </c>
      <c r="FB297" s="0" t="n">
        <f aca="false">BG297+CF297+DE297+ED297</f>
        <v>3214.58677948458</v>
      </c>
      <c r="FC297" s="0" t="n">
        <f aca="false">BH297+CG297+DF297+EE297</f>
        <v>3222.61058331043</v>
      </c>
      <c r="FD297" s="0" t="n">
        <f aca="false">BI297+CH297+DG297+EF297</f>
        <v>3222.61058331043</v>
      </c>
      <c r="FE297" s="0" t="n">
        <f aca="false">BJ297+CI297+DH297+EG297</f>
        <v>2238.73209513104</v>
      </c>
      <c r="FF297" s="0" t="n">
        <f aca="false">BK297+CJ297+DI297+EH297</f>
        <v>2264.73340262995</v>
      </c>
      <c r="FG297" s="0" t="n">
        <f aca="false">BL297+CK297+DJ297+EI297</f>
        <v>2283.64344444735</v>
      </c>
      <c r="FH297" s="0" t="n">
        <f aca="false">BM297+CL297+DK297+EJ297</f>
        <v>2293.09846535604</v>
      </c>
      <c r="FI297" s="0" t="n">
        <f aca="false">BN297+CM297+DL297+EK297</f>
        <v>2295.46222058322</v>
      </c>
      <c r="FJ297" s="0" t="n">
        <f aca="false">BO297+CN297+DM297+EL297</f>
        <v>2293.09846535604</v>
      </c>
      <c r="FK297" s="0" t="n">
        <f aca="false">BP297+CO297+DN297+EM297</f>
        <v>2288.37095490169</v>
      </c>
      <c r="FL297" s="0" t="n">
        <f aca="false">BQ297+CP297+DO297+EN297</f>
        <v>2281.27968922017</v>
      </c>
      <c r="FM297" s="0" t="n">
        <f aca="false">BR297+CQ297+DP297+EO297</f>
        <v>3319.59173816889</v>
      </c>
      <c r="FN297" s="0" t="n">
        <f aca="false">BS297+CR297+DQ297+EP297</f>
        <v>3313.14172113455</v>
      </c>
      <c r="FO297" s="0" t="n">
        <f aca="false">BT297+CS297+DR297+EQ297</f>
        <v>3278.03364709919</v>
      </c>
      <c r="FP297" s="0" t="n">
        <f aca="false">BU297+CT297+DS297+ER297</f>
        <v>1368.19805871131</v>
      </c>
      <c r="FQ297" s="0" t="n">
        <f aca="false">BV297+CU297+DT297+ES297</f>
        <v>1342.9796991491</v>
      </c>
      <c r="FR297" s="0" t="n">
        <f aca="false">BW297+CV297+DU297+ET297</f>
        <v>1360.09507202434</v>
      </c>
      <c r="FS297" s="0" t="n">
        <f aca="false">BX297+CW297+DV297+EU297</f>
        <v>1354.25521250328</v>
      </c>
      <c r="FT297" s="0" t="n">
        <f aca="false">BY297+CX297+DW297+EV297</f>
        <v>1348.07698201489</v>
      </c>
      <c r="FU297" s="0" t="n">
        <f aca="false">AM297*'Dist Horaria'!$H$10</f>
        <v>0.712291218645319</v>
      </c>
      <c r="FV297" s="0" t="n">
        <f aca="false">AM297*'Dist Horaria'!$I$10</f>
        <v>0.666625970042558</v>
      </c>
      <c r="FW297" s="0" t="n">
        <f aca="false">AM297*'Dist Horaria'!$J$10</f>
        <v>0.663740085367399</v>
      </c>
      <c r="FX297" s="0" t="n">
        <f aca="false">AM297*'Dist Horaria'!$K$10</f>
        <v>0.644651148605044</v>
      </c>
      <c r="FY297" s="0" t="n">
        <f aca="false">AM297*'Dist Horaria'!$L$10</f>
        <v>0.644909127717025</v>
      </c>
      <c r="FZ297" s="0" t="n">
        <f aca="false">AM297*'Dist Horaria'!$M$10</f>
        <v>0.690079306369944</v>
      </c>
      <c r="GA297" s="0" t="n">
        <f aca="false">AM297*'Dist Horaria'!$N$10</f>
        <v>0.652843547567672</v>
      </c>
      <c r="GB297" s="0" t="n">
        <f aca="false">AM297*'Dist Horaria'!$O$10</f>
        <v>0.641700724518825</v>
      </c>
      <c r="GC297" s="0" t="n">
        <f aca="false">AM297*'Dist Horaria'!$P$10</f>
        <v>0.651658450442879</v>
      </c>
      <c r="GD297" s="0" t="n">
        <f aca="false">AM297*'Dist Horaria'!$Q$10</f>
        <v>0.589728913188626</v>
      </c>
      <c r="GE297" s="0" t="n">
        <f aca="false">AM297*'Dist Horaria'!$R$10</f>
        <v>0.719557838587065</v>
      </c>
      <c r="GF297" s="0" t="n">
        <f aca="false">AM297*'Dist Horaria'!$S$10</f>
        <v>0.614530346591834</v>
      </c>
      <c r="GG297" s="0" t="n">
        <f aca="false">AR297*'Dist Horaria'!$H$10</f>
        <v>0.745077193843211</v>
      </c>
      <c r="GH297" s="0" t="n">
        <f aca="false">AR297*'Dist Horaria'!$I$10</f>
        <v>0.697310024468573</v>
      </c>
      <c r="GI297" s="0" t="n">
        <f aca="false">AR297*'Dist Horaria'!$J$10</f>
        <v>0.694291305720906</v>
      </c>
      <c r="GJ297" s="0" t="n">
        <f aca="false">AR297*'Dist Horaria'!$K$10</f>
        <v>0.674323726360045</v>
      </c>
      <c r="GK297" s="0" t="n">
        <f aca="false">AR297*'Dist Horaria'!$L$10</f>
        <v>0.674593579964572</v>
      </c>
      <c r="GL297" s="0" t="n">
        <f aca="false">AR297*'Dist Horaria'!$M$10</f>
        <v>0.721842891868376</v>
      </c>
      <c r="GM297" s="0" t="n">
        <f aca="false">AR297*'Dist Horaria'!$N$10</f>
        <v>0.682893212365399</v>
      </c>
      <c r="GN297" s="0" t="n">
        <f aca="false">AR297*'Dist Horaria'!$O$10</f>
        <v>0.671237497523771</v>
      </c>
      <c r="GO297" s="0" t="n">
        <f aca="false">AR297*'Dist Horaria'!$P$10</f>
        <v>0.681653566533668</v>
      </c>
      <c r="GP297" s="0" t="n">
        <f aca="false">AR297*'Dist Horaria'!$Q$10</f>
        <v>0.616873481330367</v>
      </c>
      <c r="GQ297" s="0" t="n">
        <f aca="false">AR297*'Dist Horaria'!$R$10</f>
        <v>0.752678288245607</v>
      </c>
      <c r="GR297" s="0" t="n">
        <f aca="false">AR297*'Dist Horaria'!$S$10</f>
        <v>0.642816497219986</v>
      </c>
      <c r="GS297" s="0" t="n">
        <f aca="false">AW297*'Dist Horaria'!$H$10</f>
        <v>0.043192880802505</v>
      </c>
      <c r="GT297" s="0" t="n">
        <f aca="false">AW297*'Dist Horaria'!$I$10</f>
        <v>0.04042376953441</v>
      </c>
      <c r="GU297" s="0" t="n">
        <f aca="false">AW297*'Dist Horaria'!$J$10</f>
        <v>0.0402487713461395</v>
      </c>
      <c r="GV297" s="0" t="n">
        <f aca="false">AW297*'Dist Horaria'!$K$10</f>
        <v>0.0390912305136258</v>
      </c>
      <c r="GW297" s="0" t="n">
        <f aca="false">AW297*'Dist Horaria'!$L$10</f>
        <v>0.0391068742008447</v>
      </c>
      <c r="GX297" s="0" t="n">
        <f aca="false">AW297*'Dist Horaria'!$M$10</f>
        <v>0.0418459647459928</v>
      </c>
      <c r="GY297" s="0" t="n">
        <f aca="false">AW297*'Dist Horaria'!$N$10</f>
        <v>0.0395880123110376</v>
      </c>
      <c r="GZ297" s="0" t="n">
        <f aca="false">AW297*'Dist Horaria'!$O$10</f>
        <v>0.0389123186970302</v>
      </c>
      <c r="HA297" s="0" t="n">
        <f aca="false">AW297*'Dist Horaria'!$P$10</f>
        <v>0.0395161487845605</v>
      </c>
      <c r="HB297" s="0" t="n">
        <f aca="false">AW297*'Dist Horaria'!$Q$10</f>
        <v>0.0357607815263981</v>
      </c>
      <c r="HC297" s="0" t="n">
        <f aca="false">AW297*'Dist Horaria'!$R$10</f>
        <v>0.0436335239562671</v>
      </c>
      <c r="HD297" s="0" t="n">
        <f aca="false">AW297*'Dist Horaria'!$S$10</f>
        <v>0.0372647244765209</v>
      </c>
    </row>
    <row r="298" customFormat="false" ht="26.85" hidden="false" customHeight="false" outlineLevel="0" collapsed="false">
      <c r="A298" s="0" t="n">
        <v>4.578686</v>
      </c>
      <c r="B298" s="0" t="n">
        <v>-74.106904</v>
      </c>
      <c r="C298" s="0" t="n">
        <v>28</v>
      </c>
      <c r="D298" s="0" t="n">
        <v>22</v>
      </c>
      <c r="E298" s="0" t="n">
        <v>1785</v>
      </c>
      <c r="G298" s="0" t="s">
        <v>655</v>
      </c>
      <c r="I298" s="0" t="s">
        <v>1468</v>
      </c>
      <c r="J298" s="0" t="s">
        <v>1469</v>
      </c>
      <c r="K298" s="25" t="s">
        <v>1470</v>
      </c>
      <c r="L298" s="0" t="s">
        <v>1471</v>
      </c>
      <c r="S298" s="0" t="n">
        <v>365</v>
      </c>
      <c r="V298" s="0" t="n">
        <v>57384.5124545455</v>
      </c>
      <c r="W298" s="0" t="n">
        <f aca="false">V298*12</f>
        <v>688614.149454545</v>
      </c>
      <c r="X298" s="0" t="n">
        <v>1</v>
      </c>
      <c r="Z298" s="0" t="n">
        <v>28000</v>
      </c>
      <c r="AB298" s="0" t="n">
        <v>0.005</v>
      </c>
      <c r="AC298" s="0" t="n">
        <v>0</v>
      </c>
      <c r="AD298" s="0" t="n">
        <v>2831.13394243245</v>
      </c>
      <c r="AE298" s="0" t="n">
        <f aca="false">AD298/2204.59</f>
        <v>1.28419975706705</v>
      </c>
      <c r="AF298" s="0" t="n">
        <f aca="false">AE298/S298</f>
        <v>0.00351835549881384</v>
      </c>
      <c r="AG298" s="0" t="n">
        <f aca="false">AE298*EXP(AB298*AC298)</f>
        <v>1.28419975706705</v>
      </c>
      <c r="AH298" s="0" t="n">
        <f aca="false">AG298/S298</f>
        <v>0.00351835549881384</v>
      </c>
      <c r="AI298" s="0" t="s">
        <v>90</v>
      </c>
      <c r="AJ298" s="0" t="n">
        <f aca="false">IF(AI298="A",'FE DISTRIBUCIÓN'!$C$2,'FE DISTRIBUCIÓN'!$C$3)</f>
        <v>4.994E-006</v>
      </c>
      <c r="AK298" s="0" t="n">
        <f aca="false">W298*AJ298</f>
        <v>3.438939062376</v>
      </c>
      <c r="AL298" s="0" t="n">
        <f aca="false">AK298/365</f>
        <v>0.00942175085582466</v>
      </c>
      <c r="AM298" s="0" t="n">
        <f aca="false">AK298*EXP(AB298*AC298)</f>
        <v>3.438939062376</v>
      </c>
      <c r="AN298" s="0" t="n">
        <f aca="false">AM298/365</f>
        <v>0.00942175085582466</v>
      </c>
      <c r="AO298" s="0" t="n">
        <v>5.223868284E-006</v>
      </c>
      <c r="AP298" s="0" t="n">
        <f aca="false">AO298*W298</f>
        <v>3.59722961524924</v>
      </c>
      <c r="AQ298" s="0" t="n">
        <f aca="false">AP298/365</f>
        <v>0.00985542360342257</v>
      </c>
      <c r="AR298" s="0" t="n">
        <f aca="false">AP298*EXP(AB298*AC298)</f>
        <v>3.59722961524924</v>
      </c>
      <c r="AS298" s="0" t="n">
        <f aca="false">AR298/365</f>
        <v>0.00985542360342257</v>
      </c>
      <c r="AT298" s="0" t="n">
        <v>3.02832944E-007</v>
      </c>
      <c r="AU298" s="0" t="n">
        <f aca="false">AT298*W298</f>
        <v>0.208535050159376</v>
      </c>
      <c r="AV298" s="0" t="n">
        <f aca="false">AU298/365</f>
        <v>0.000571328904546235</v>
      </c>
      <c r="AW298" s="0" t="n">
        <f aca="false">AU298*EXP(AB298*AC298)</f>
        <v>0.208535050159376</v>
      </c>
      <c r="AX298" s="0" t="n">
        <f aca="false">AW298/365</f>
        <v>0.000571328904546235</v>
      </c>
      <c r="AY298" s="0" t="n">
        <f aca="false">AW298+AR298+AM298+AG298</f>
        <v>8.52890348485166</v>
      </c>
      <c r="AZ298" s="0" t="n">
        <f aca="false">AH298+AN298+AS298+AX298</f>
        <v>0.0233668588626073</v>
      </c>
      <c r="BA298" s="0" t="n">
        <f aca="false">AH298*1000000</f>
        <v>3518.35549881384</v>
      </c>
      <c r="BB298" s="0" t="n">
        <f aca="false">BA298*'Dist Horaria'!$H$3</f>
        <v>122.595484092818</v>
      </c>
      <c r="BC298" s="0" t="n">
        <f aca="false">BA298*'Dist Horaria'!$I$3</f>
        <v>119.315940119457</v>
      </c>
      <c r="BD298" s="0" t="n">
        <f aca="false">BA298*'Dist Horaria'!$J$3</f>
        <v>116.220453682511</v>
      </c>
      <c r="BE298" s="0" t="n">
        <f aca="false">BA298*'Dist Horaria'!$K$3</f>
        <v>113.583220136594</v>
      </c>
      <c r="BF298" s="0" t="n">
        <f aca="false">BA298*'Dist Horaria'!$L$3</f>
        <v>111.656032250487</v>
      </c>
      <c r="BG298" s="0" t="n">
        <f aca="false">BA298*'Dist Horaria'!$M$3</f>
        <v>110.442742228826</v>
      </c>
      <c r="BH298" s="0" t="n">
        <f aca="false">BA298*'Dist Horaria'!$N$3</f>
        <v>115.427267425846</v>
      </c>
      <c r="BI298" s="0" t="n">
        <f aca="false">BA298*'Dist Horaria'!$O$3</f>
        <v>115.427267425846</v>
      </c>
      <c r="BJ298" s="0" t="n">
        <f aca="false">BA298*'Dist Horaria'!$P$3</f>
        <v>152.714169675135</v>
      </c>
      <c r="BK298" s="0" t="n">
        <f aca="false">BA298*'Dist Horaria'!$Q$3</f>
        <v>168.866629929236</v>
      </c>
      <c r="BL298" s="0" t="n">
        <f aca="false">BA298*'Dist Horaria'!$R$3</f>
        <v>180.6138737504</v>
      </c>
      <c r="BM298" s="0" t="n">
        <f aca="false">BA298*'Dist Horaria'!$S$3</f>
        <v>186.487495660983</v>
      </c>
      <c r="BN298" s="0" t="n">
        <f aca="false">BA298*'Dist Horaria'!$T$3</f>
        <v>187.955901138628</v>
      </c>
      <c r="BO298" s="0" t="n">
        <f aca="false">BA298*'Dist Horaria'!$U$3</f>
        <v>186.487495660983</v>
      </c>
      <c r="BP298" s="0" t="n">
        <f aca="false">BA298*'Dist Horaria'!$V$3</f>
        <v>183.550684705691</v>
      </c>
      <c r="BQ298" s="0" t="n">
        <f aca="false">BA298*'Dist Horaria'!$W$3</f>
        <v>179.145468272755</v>
      </c>
      <c r="BR298" s="0" t="n">
        <f aca="false">BA298*'Dist Horaria'!$X$3</f>
        <v>175.673631933222</v>
      </c>
      <c r="BS298" s="0" t="n">
        <f aca="false">BA298*'Dist Horaria'!$Y$3</f>
        <v>171.666770209449</v>
      </c>
      <c r="BT298" s="0" t="n">
        <f aca="false">BA298*'Dist Horaria'!$Z$3</f>
        <v>149.857029661677</v>
      </c>
      <c r="BU298" s="0" t="n">
        <f aca="false">BA298*'Dist Horaria'!$AA$3</f>
        <v>142.505476138137</v>
      </c>
      <c r="BV298" s="0" t="n">
        <f aca="false">BA298*'Dist Horaria'!$AB$3</f>
        <v>126.839396633514</v>
      </c>
      <c r="BW298" s="0" t="n">
        <f aca="false">BA298*'Dist Horaria'!$AC$3</f>
        <v>137.47176118337</v>
      </c>
      <c r="BX298" s="0" t="n">
        <f aca="false">BA298*'Dist Horaria'!$AD$3</f>
        <v>133.84393982064</v>
      </c>
      <c r="BY298" s="0" t="n">
        <f aca="false">BA298*'Dist Horaria'!$AE$3</f>
        <v>130.005916582446</v>
      </c>
      <c r="BZ298" s="0" t="n">
        <f aca="false">AN298*1000000</f>
        <v>9421.75085582466</v>
      </c>
      <c r="CA298" s="0" t="n">
        <f aca="false">BZ298*'Dist Horaria'!$H$6</f>
        <v>235.543771395616</v>
      </c>
      <c r="CB298" s="0" t="n">
        <f aca="false">BZ298*'Dist Horaria'!$I$6</f>
        <v>235.543771395616</v>
      </c>
      <c r="CC298" s="0" t="n">
        <f aca="false">BZ298*'Dist Horaria'!$J$6</f>
        <v>235.543771395616</v>
      </c>
      <c r="CD298" s="0" t="n">
        <f aca="false">BZ298*'Dist Horaria'!$K$6</f>
        <v>235.543771395616</v>
      </c>
      <c r="CE298" s="0" t="n">
        <f aca="false">BZ298*'Dist Horaria'!$L$6</f>
        <v>235.543771395616</v>
      </c>
      <c r="CF298" s="0" t="n">
        <f aca="false">BZ298*'Dist Horaria'!$M$6</f>
        <v>628.116723721644</v>
      </c>
      <c r="CG298" s="0" t="n">
        <f aca="false">BZ298*'Dist Horaria'!$N$6</f>
        <v>628.116723721644</v>
      </c>
      <c r="CH298" s="0" t="n">
        <f aca="false">BZ298*'Dist Horaria'!$O$6</f>
        <v>628.116723721644</v>
      </c>
      <c r="CI298" s="0" t="n">
        <f aca="false">BZ298*'Dist Horaria'!$P$6</f>
        <v>412.201599942329</v>
      </c>
      <c r="CJ298" s="0" t="n">
        <f aca="false">BZ298*'Dist Horaria'!$Q$6</f>
        <v>412.201599942329</v>
      </c>
      <c r="CK298" s="0" t="n">
        <f aca="false">BZ298*'Dist Horaria'!$R$6</f>
        <v>412.201599942329</v>
      </c>
      <c r="CL298" s="0" t="n">
        <f aca="false">BZ298*'Dist Horaria'!$S$6</f>
        <v>412.201599942329</v>
      </c>
      <c r="CM298" s="0" t="n">
        <f aca="false">BZ298*'Dist Horaria'!$T$6</f>
        <v>412.201599942329</v>
      </c>
      <c r="CN298" s="0" t="n">
        <f aca="false">BZ298*'Dist Horaria'!$U$6</f>
        <v>412.201599942329</v>
      </c>
      <c r="CO298" s="0" t="n">
        <f aca="false">BZ298*'Dist Horaria'!$V$6</f>
        <v>412.201599942329</v>
      </c>
      <c r="CP298" s="0" t="n">
        <f aca="false">BZ298*'Dist Horaria'!$W$6</f>
        <v>412.201599942329</v>
      </c>
      <c r="CQ298" s="0" t="n">
        <f aca="false">BZ298*'Dist Horaria'!$X$6</f>
        <v>628.116723721644</v>
      </c>
      <c r="CR298" s="0" t="n">
        <f aca="false">BZ298*'Dist Horaria'!$Y$6</f>
        <v>628.116723721644</v>
      </c>
      <c r="CS298" s="0" t="n">
        <f aca="false">BZ298*'Dist Horaria'!$Z$6</f>
        <v>628.116723721644</v>
      </c>
      <c r="CT298" s="0" t="n">
        <f aca="false">BZ298*'Dist Horaria'!$AA$6</f>
        <v>235.543771395616</v>
      </c>
      <c r="CU298" s="0" t="n">
        <f aca="false">BZ298*'Dist Horaria'!$AB$6</f>
        <v>235.543771395616</v>
      </c>
      <c r="CV298" s="0" t="n">
        <f aca="false">BZ298*'Dist Horaria'!$AC$6</f>
        <v>235.543771395616</v>
      </c>
      <c r="CW298" s="0" t="n">
        <f aca="false">BZ298*'Dist Horaria'!$AD$6</f>
        <v>235.543771395616</v>
      </c>
      <c r="CX298" s="0" t="n">
        <f aca="false">BZ298*'Dist Horaria'!$AE$6</f>
        <v>235.543771395616</v>
      </c>
      <c r="CY298" s="0" t="n">
        <f aca="false">AS298*1000000</f>
        <v>9855.42360342257</v>
      </c>
      <c r="CZ298" s="0" t="n">
        <f aca="false">CY298*'Dist Horaria'!$H$6</f>
        <v>246.385590085564</v>
      </c>
      <c r="DA298" s="0" t="n">
        <f aca="false">CY298*'Dist Horaria'!$I$6</f>
        <v>246.385590085564</v>
      </c>
      <c r="DB298" s="0" t="n">
        <f aca="false">CY298*'Dist Horaria'!$J$6</f>
        <v>246.385590085564</v>
      </c>
      <c r="DC298" s="0" t="n">
        <f aca="false">CY298*'Dist Horaria'!$K$6</f>
        <v>246.385590085564</v>
      </c>
      <c r="DD298" s="0" t="n">
        <f aca="false">CY298*'Dist Horaria'!$L$6</f>
        <v>246.385590085564</v>
      </c>
      <c r="DE298" s="0" t="n">
        <f aca="false">CY298*'Dist Horaria'!$M$6</f>
        <v>657.028240228171</v>
      </c>
      <c r="DF298" s="0" t="n">
        <f aca="false">CY298*'Dist Horaria'!$N$6</f>
        <v>657.028240228171</v>
      </c>
      <c r="DG298" s="0" t="n">
        <f aca="false">CY298*'Dist Horaria'!$O$6</f>
        <v>657.028240228171</v>
      </c>
      <c r="DH298" s="0" t="n">
        <f aca="false">CY298*'Dist Horaria'!$P$6</f>
        <v>431.174782649737</v>
      </c>
      <c r="DI298" s="0" t="n">
        <f aca="false">CY298*'Dist Horaria'!$Q$6</f>
        <v>431.174782649737</v>
      </c>
      <c r="DJ298" s="0" t="n">
        <f aca="false">CY298*'Dist Horaria'!$R$6</f>
        <v>431.174782649737</v>
      </c>
      <c r="DK298" s="0" t="n">
        <f aca="false">CY298*'Dist Horaria'!$S$6</f>
        <v>431.174782649737</v>
      </c>
      <c r="DL298" s="0" t="n">
        <f aca="false">CY298*'Dist Horaria'!$T$6</f>
        <v>431.174782649737</v>
      </c>
      <c r="DM298" s="0" t="n">
        <f aca="false">CY298*'Dist Horaria'!$U$6</f>
        <v>431.174782649737</v>
      </c>
      <c r="DN298" s="0" t="n">
        <f aca="false">CY298*'Dist Horaria'!$V$6</f>
        <v>431.174782649737</v>
      </c>
      <c r="DO298" s="0" t="n">
        <f aca="false">CY298*'Dist Horaria'!$W$6</f>
        <v>431.174782649737</v>
      </c>
      <c r="DP298" s="0" t="n">
        <f aca="false">CY298*'Dist Horaria'!$X$6</f>
        <v>657.028240228171</v>
      </c>
      <c r="DQ298" s="0" t="n">
        <f aca="false">CY298*'Dist Horaria'!$Y$6</f>
        <v>657.028240228171</v>
      </c>
      <c r="DR298" s="0" t="n">
        <f aca="false">CY298*'Dist Horaria'!$Z$6</f>
        <v>657.028240228171</v>
      </c>
      <c r="DS298" s="0" t="n">
        <f aca="false">CY298*'Dist Horaria'!$AA$6</f>
        <v>246.385590085564</v>
      </c>
      <c r="DT298" s="0" t="n">
        <f aca="false">CY298*'Dist Horaria'!$AB$6</f>
        <v>246.385590085564</v>
      </c>
      <c r="DU298" s="0" t="n">
        <f aca="false">CY298*'Dist Horaria'!$AC$6</f>
        <v>246.385590085564</v>
      </c>
      <c r="DV298" s="0" t="n">
        <f aca="false">CY298*'Dist Horaria'!$AD$6</f>
        <v>246.385590085564</v>
      </c>
      <c r="DW298" s="0" t="n">
        <f aca="false">CY298*'Dist Horaria'!$AE$6</f>
        <v>246.385590085564</v>
      </c>
      <c r="DX298" s="0" t="n">
        <f aca="false">AX298*1000000</f>
        <v>571.328904546236</v>
      </c>
      <c r="DY298" s="0" t="n">
        <f aca="false">DX298*'Dist Horaria'!$H$6</f>
        <v>14.2832226136559</v>
      </c>
      <c r="DZ298" s="0" t="n">
        <f aca="false">DX298*'Dist Horaria'!$I$6</f>
        <v>14.2832226136559</v>
      </c>
      <c r="EA298" s="0" t="n">
        <f aca="false">DX298*'Dist Horaria'!$J$6</f>
        <v>14.2832226136559</v>
      </c>
      <c r="EB298" s="0" t="n">
        <f aca="false">DX298*'Dist Horaria'!$K$6</f>
        <v>14.2832226136559</v>
      </c>
      <c r="EC298" s="0" t="n">
        <f aca="false">DX298*'Dist Horaria'!$L$6</f>
        <v>14.2832226136559</v>
      </c>
      <c r="ED298" s="0" t="n">
        <f aca="false">DX298*'Dist Horaria'!$M$6</f>
        <v>38.0885936364157</v>
      </c>
      <c r="EE298" s="0" t="n">
        <f aca="false">DX298*'Dist Horaria'!$N$6</f>
        <v>38.0885936364157</v>
      </c>
      <c r="EF298" s="0" t="n">
        <f aca="false">DX298*'Dist Horaria'!$O$6</f>
        <v>38.0885936364157</v>
      </c>
      <c r="EG298" s="0" t="n">
        <f aca="false">DX298*'Dist Horaria'!$P$6</f>
        <v>24.9956395738978</v>
      </c>
      <c r="EH298" s="0" t="n">
        <f aca="false">DX298*'Dist Horaria'!$Q$6</f>
        <v>24.9956395738978</v>
      </c>
      <c r="EI298" s="0" t="n">
        <f aca="false">DX298*'Dist Horaria'!$R$6</f>
        <v>24.9956395738978</v>
      </c>
      <c r="EJ298" s="0" t="n">
        <f aca="false">DX298*'Dist Horaria'!$S$6</f>
        <v>24.9956395738978</v>
      </c>
      <c r="EK298" s="0" t="n">
        <f aca="false">DX298*'Dist Horaria'!$T$6</f>
        <v>24.9956395738978</v>
      </c>
      <c r="EL298" s="0" t="n">
        <f aca="false">DX298*'Dist Horaria'!$U$6</f>
        <v>24.9956395738978</v>
      </c>
      <c r="EM298" s="0" t="n">
        <f aca="false">DX298*'Dist Horaria'!$V$6</f>
        <v>24.9956395738978</v>
      </c>
      <c r="EN298" s="0" t="n">
        <f aca="false">DX298*'Dist Horaria'!$W$6</f>
        <v>24.9956395738978</v>
      </c>
      <c r="EO298" s="0" t="n">
        <f aca="false">DX298*'Dist Horaria'!$X$6</f>
        <v>38.0885936364157</v>
      </c>
      <c r="EP298" s="0" t="n">
        <f aca="false">DX298*'Dist Horaria'!$Y$6</f>
        <v>38.0885936364157</v>
      </c>
      <c r="EQ298" s="0" t="n">
        <f aca="false">DX298*'Dist Horaria'!$Z$6</f>
        <v>38.0885936364157</v>
      </c>
      <c r="ER298" s="0" t="n">
        <f aca="false">DX298*'Dist Horaria'!$AA$6</f>
        <v>14.2832226136559</v>
      </c>
      <c r="ES298" s="0" t="n">
        <f aca="false">DX298*'Dist Horaria'!$AB$6</f>
        <v>14.2832226136559</v>
      </c>
      <c r="ET298" s="0" t="n">
        <f aca="false">DX298*'Dist Horaria'!$AC$6</f>
        <v>14.2832226136559</v>
      </c>
      <c r="EU298" s="0" t="n">
        <f aca="false">DX298*'Dist Horaria'!$AD$6</f>
        <v>14.2832226136559</v>
      </c>
      <c r="EV298" s="0" t="n">
        <f aca="false">DX298*'Dist Horaria'!$AE$6</f>
        <v>14.2832226136559</v>
      </c>
      <c r="EW298" s="0" t="n">
        <f aca="false">BB298+CA298+CZ298+DY298</f>
        <v>618.808068187655</v>
      </c>
      <c r="EX298" s="0" t="n">
        <f aca="false">BC298+CB298+DA298+DZ298</f>
        <v>615.528524214293</v>
      </c>
      <c r="EY298" s="0" t="n">
        <f aca="false">BD298+CC298+DB298+EA298</f>
        <v>612.433037777347</v>
      </c>
      <c r="EZ298" s="0" t="n">
        <f aca="false">BE298+CD298+DC298+EB298</f>
        <v>609.79580423143</v>
      </c>
      <c r="FA298" s="0" t="n">
        <f aca="false">BF298+CE298+DD298+EC298</f>
        <v>607.868616345323</v>
      </c>
      <c r="FB298" s="0" t="n">
        <f aca="false">BG298+CF298+DE298+ED298</f>
        <v>1433.67629981506</v>
      </c>
      <c r="FC298" s="0" t="n">
        <f aca="false">BH298+CG298+DF298+EE298</f>
        <v>1438.66082501208</v>
      </c>
      <c r="FD298" s="0" t="n">
        <f aca="false">BI298+CH298+DG298+EF298</f>
        <v>1438.66082501208</v>
      </c>
      <c r="FE298" s="0" t="n">
        <f aca="false">BJ298+CI298+DH298+EG298</f>
        <v>1021.0861918411</v>
      </c>
      <c r="FF298" s="0" t="n">
        <f aca="false">BK298+CJ298+DI298+EH298</f>
        <v>1037.2386520952</v>
      </c>
      <c r="FG298" s="0" t="n">
        <f aca="false">BL298+CK298+DJ298+EI298</f>
        <v>1048.98589591636</v>
      </c>
      <c r="FH298" s="0" t="n">
        <f aca="false">BM298+CL298+DK298+EJ298</f>
        <v>1054.85951782695</v>
      </c>
      <c r="FI298" s="0" t="n">
        <f aca="false">BN298+CM298+DL298+EK298</f>
        <v>1056.32792330459</v>
      </c>
      <c r="FJ298" s="0" t="n">
        <f aca="false">BO298+CN298+DM298+EL298</f>
        <v>1054.85951782695</v>
      </c>
      <c r="FK298" s="0" t="n">
        <f aca="false">BP298+CO298+DN298+EM298</f>
        <v>1051.92270687166</v>
      </c>
      <c r="FL298" s="0" t="n">
        <f aca="false">BQ298+CP298+DO298+EN298</f>
        <v>1047.51749043872</v>
      </c>
      <c r="FM298" s="0" t="n">
        <f aca="false">BR298+CQ298+DP298+EO298</f>
        <v>1498.90718951945</v>
      </c>
      <c r="FN298" s="0" t="n">
        <f aca="false">BS298+CR298+DQ298+EP298</f>
        <v>1494.90032779568</v>
      </c>
      <c r="FO298" s="0" t="n">
        <f aca="false">BT298+CS298+DR298+EQ298</f>
        <v>1473.09058724791</v>
      </c>
      <c r="FP298" s="0" t="n">
        <f aca="false">BU298+CT298+DS298+ER298</f>
        <v>638.718060232974</v>
      </c>
      <c r="FQ298" s="0" t="n">
        <f aca="false">BV298+CU298+DT298+ES298</f>
        <v>623.05198072835</v>
      </c>
      <c r="FR298" s="0" t="n">
        <f aca="false">BW298+CV298+DU298+ET298</f>
        <v>633.684345278206</v>
      </c>
      <c r="FS298" s="0" t="n">
        <f aca="false">BX298+CW298+DV298+EU298</f>
        <v>630.056523915476</v>
      </c>
      <c r="FT298" s="0" t="n">
        <f aca="false">BY298+CX298+DW298+EV298</f>
        <v>626.218500677283</v>
      </c>
      <c r="FU298" s="0" t="n">
        <f aca="false">AM298*'Dist Horaria'!$H$10</f>
        <v>0.310368450182103</v>
      </c>
      <c r="FV298" s="0" t="n">
        <f aca="false">AM298*'Dist Horaria'!$I$10</f>
        <v>0.290470616171213</v>
      </c>
      <c r="FW298" s="0" t="n">
        <f aca="false">AM298*'Dist Horaria'!$J$10</f>
        <v>0.289213142359115</v>
      </c>
      <c r="FX298" s="0" t="n">
        <f aca="false">AM298*'Dist Horaria'!$K$10</f>
        <v>0.280895471772324</v>
      </c>
      <c r="FY298" s="0" t="n">
        <f aca="false">AM298*'Dist Horaria'!$L$10</f>
        <v>0.281007881661802</v>
      </c>
      <c r="FZ298" s="0" t="n">
        <f aca="false">AM298*'Dist Horaria'!$M$10</f>
        <v>0.300689997594129</v>
      </c>
      <c r="GA298" s="0" t="n">
        <f aca="false">AM298*'Dist Horaria'!$N$10</f>
        <v>0.284465166445999</v>
      </c>
      <c r="GB298" s="0" t="n">
        <f aca="false">AM298*'Dist Horaria'!$O$10</f>
        <v>0.279609876039779</v>
      </c>
      <c r="GC298" s="0" t="n">
        <f aca="false">AM298*'Dist Horaria'!$P$10</f>
        <v>0.283948781085196</v>
      </c>
      <c r="GD298" s="0" t="n">
        <f aca="false">AM298*'Dist Horaria'!$Q$10</f>
        <v>0.256964067536919</v>
      </c>
      <c r="GE298" s="0" t="n">
        <f aca="false">AM298*'Dist Horaria'!$R$10</f>
        <v>0.313534752826787</v>
      </c>
      <c r="GF298" s="0" t="n">
        <f aca="false">AM298*'Dist Horaria'!$S$10</f>
        <v>0.267770858700634</v>
      </c>
      <c r="GG298" s="0" t="n">
        <f aca="false">AR298*'Dist Horaria'!$H$10</f>
        <v>0.324654365891174</v>
      </c>
      <c r="GH298" s="0" t="n">
        <f aca="false">AR298*'Dist Horaria'!$I$10</f>
        <v>0.303840656638113</v>
      </c>
      <c r="GI298" s="0" t="n">
        <f aca="false">AR298*'Dist Horaria'!$J$10</f>
        <v>0.302525302700392</v>
      </c>
      <c r="GJ298" s="0" t="n">
        <f aca="false">AR298*'Dist Horaria'!$K$10</f>
        <v>0.29382477895688</v>
      </c>
      <c r="GK298" s="0" t="n">
        <f aca="false">AR298*'Dist Horaria'!$L$10</f>
        <v>0.293942362948962</v>
      </c>
      <c r="GL298" s="0" t="n">
        <f aca="false">AR298*'Dist Horaria'!$M$10</f>
        <v>0.314530424859433</v>
      </c>
      <c r="GM298" s="0" t="n">
        <f aca="false">AR298*'Dist Horaria'!$N$10</f>
        <v>0.29755878271927</v>
      </c>
      <c r="GN298" s="0" t="n">
        <f aca="false">AR298*'Dist Horaria'!$O$10</f>
        <v>0.292480008677888</v>
      </c>
      <c r="GO298" s="0" t="n">
        <f aca="false">AR298*'Dist Horaria'!$P$10</f>
        <v>0.297018628712738</v>
      </c>
      <c r="GP298" s="0" t="n">
        <f aca="false">AR298*'Dist Horaria'!$Q$10</f>
        <v>0.268791838713205</v>
      </c>
      <c r="GQ298" s="0" t="n">
        <f aca="false">AR298*'Dist Horaria'!$R$10</f>
        <v>0.327966409936651</v>
      </c>
      <c r="GR298" s="0" t="n">
        <f aca="false">AR298*'Dist Horaria'!$S$10</f>
        <v>0.280096054494531</v>
      </c>
      <c r="GS298" s="0" t="n">
        <f aca="false">AW298*'Dist Horaria'!$H$10</f>
        <v>0.018820542950213</v>
      </c>
      <c r="GT298" s="0" t="n">
        <f aca="false">AW298*'Dist Horaria'!$I$10</f>
        <v>0.0176139511094558</v>
      </c>
      <c r="GU298" s="0" t="n">
        <f aca="false">AW298*'Dist Horaria'!$J$10</f>
        <v>0.0175376987072691</v>
      </c>
      <c r="GV298" s="0" t="n">
        <f aca="false">AW298*'Dist Horaria'!$K$10</f>
        <v>0.0170333205192394</v>
      </c>
      <c r="GW298" s="0" t="n">
        <f aca="false">AW298*'Dist Horaria'!$L$10</f>
        <v>0.0170401369825485</v>
      </c>
      <c r="GX298" s="0" t="n">
        <f aca="false">AW298*'Dist Horaria'!$M$10</f>
        <v>0.0182336478179381</v>
      </c>
      <c r="GY298" s="0" t="n">
        <f aca="false">AW298*'Dist Horaria'!$N$10</f>
        <v>0.0172497845054649</v>
      </c>
      <c r="GZ298" s="0" t="n">
        <f aca="false">AW298*'Dist Horaria'!$O$10</f>
        <v>0.0169553628219065</v>
      </c>
      <c r="HA298" s="0" t="n">
        <f aca="false">AW298*'Dist Horaria'!$P$10</f>
        <v>0.0172184712297239</v>
      </c>
      <c r="HB298" s="0" t="n">
        <f aca="false">AW298*'Dist Horaria'!$Q$10</f>
        <v>0.0155821355775771</v>
      </c>
      <c r="HC298" s="0" t="n">
        <f aca="false">AW298*'Dist Horaria'!$R$10</f>
        <v>0.019012545503574</v>
      </c>
      <c r="HD298" s="0" t="n">
        <f aca="false">AW298*'Dist Horaria'!$S$10</f>
        <v>0.0162374524344656</v>
      </c>
    </row>
    <row r="299" customFormat="false" ht="13.8" hidden="false" customHeight="false" outlineLevel="0" collapsed="false">
      <c r="A299" s="0" t="n">
        <v>4.578924</v>
      </c>
      <c r="B299" s="0" t="n">
        <v>-74.12783</v>
      </c>
      <c r="C299" s="0" t="n">
        <v>26</v>
      </c>
      <c r="D299" s="0" t="n">
        <v>22</v>
      </c>
      <c r="E299" s="0" t="n">
        <v>1783</v>
      </c>
      <c r="G299" s="0" t="s">
        <v>655</v>
      </c>
      <c r="I299" s="0" t="s">
        <v>1472</v>
      </c>
      <c r="J299" s="0" t="s">
        <v>1473</v>
      </c>
      <c r="K299" s="0" t="s">
        <v>1474</v>
      </c>
      <c r="L299" s="0" t="s">
        <v>1475</v>
      </c>
      <c r="S299" s="0" t="n">
        <v>365</v>
      </c>
      <c r="V299" s="0" t="n">
        <v>57384.5124545455</v>
      </c>
      <c r="W299" s="0" t="n">
        <f aca="false">V299*12</f>
        <v>688614.149454545</v>
      </c>
      <c r="X299" s="0" t="n">
        <v>1</v>
      </c>
      <c r="Z299" s="0" t="n">
        <v>28000</v>
      </c>
      <c r="AB299" s="0" t="n">
        <v>0.005</v>
      </c>
      <c r="AC299" s="0" t="n">
        <v>0</v>
      </c>
      <c r="AD299" s="0" t="n">
        <v>2831.13394243245</v>
      </c>
      <c r="AE299" s="0" t="n">
        <f aca="false">AD299/2204.59</f>
        <v>1.28419975706705</v>
      </c>
      <c r="AF299" s="0" t="n">
        <f aca="false">AE299/S299</f>
        <v>0.00351835549881384</v>
      </c>
      <c r="AG299" s="0" t="n">
        <f aca="false">AE299*EXP(AB299*AC299)</f>
        <v>1.28419975706705</v>
      </c>
      <c r="AH299" s="0" t="n">
        <f aca="false">AG299/S299</f>
        <v>0.00351835549881384</v>
      </c>
      <c r="AI299" s="0" t="s">
        <v>90</v>
      </c>
      <c r="AJ299" s="0" t="n">
        <f aca="false">IF(AI299="A",'FE DISTRIBUCIÓN'!$C$2,'FE DISTRIBUCIÓN'!$C$3)</f>
        <v>4.994E-006</v>
      </c>
      <c r="AK299" s="0" t="n">
        <f aca="false">W299*AJ299</f>
        <v>3.438939062376</v>
      </c>
      <c r="AL299" s="0" t="n">
        <f aca="false">AK299/365</f>
        <v>0.00942175085582466</v>
      </c>
      <c r="AM299" s="0" t="n">
        <f aca="false">AK299*EXP(AB299*AC299)</f>
        <v>3.438939062376</v>
      </c>
      <c r="AN299" s="0" t="n">
        <f aca="false">AM299/365</f>
        <v>0.00942175085582466</v>
      </c>
      <c r="AO299" s="0" t="n">
        <v>5.223868284E-006</v>
      </c>
      <c r="AP299" s="0" t="n">
        <f aca="false">AO299*W299</f>
        <v>3.59722961524924</v>
      </c>
      <c r="AQ299" s="0" t="n">
        <f aca="false">AP299/365</f>
        <v>0.00985542360342257</v>
      </c>
      <c r="AR299" s="0" t="n">
        <f aca="false">AP299*EXP(AB299*AC299)</f>
        <v>3.59722961524924</v>
      </c>
      <c r="AS299" s="0" t="n">
        <f aca="false">AR299/365</f>
        <v>0.00985542360342257</v>
      </c>
      <c r="AT299" s="0" t="n">
        <v>3.02832944E-007</v>
      </c>
      <c r="AU299" s="0" t="n">
        <f aca="false">AT299*W299</f>
        <v>0.208535050159376</v>
      </c>
      <c r="AV299" s="0" t="n">
        <f aca="false">AU299/365</f>
        <v>0.000571328904546235</v>
      </c>
      <c r="AW299" s="0" t="n">
        <f aca="false">AU299*EXP(AB299*AC299)</f>
        <v>0.208535050159376</v>
      </c>
      <c r="AX299" s="0" t="n">
        <f aca="false">AW299/365</f>
        <v>0.000571328904546235</v>
      </c>
      <c r="AY299" s="0" t="n">
        <f aca="false">AW299+AR299+AM299+AG299</f>
        <v>8.52890348485166</v>
      </c>
      <c r="AZ299" s="0" t="n">
        <f aca="false">AH299+AN299+AS299+AX299</f>
        <v>0.0233668588626073</v>
      </c>
      <c r="BA299" s="0" t="n">
        <f aca="false">AH299*1000000</f>
        <v>3518.35549881384</v>
      </c>
      <c r="BB299" s="0" t="n">
        <f aca="false">BA299*'Dist Horaria'!$H$3</f>
        <v>122.595484092818</v>
      </c>
      <c r="BC299" s="0" t="n">
        <f aca="false">BA299*'Dist Horaria'!$I$3</f>
        <v>119.315940119457</v>
      </c>
      <c r="BD299" s="0" t="n">
        <f aca="false">BA299*'Dist Horaria'!$J$3</f>
        <v>116.220453682511</v>
      </c>
      <c r="BE299" s="0" t="n">
        <f aca="false">BA299*'Dist Horaria'!$K$3</f>
        <v>113.583220136594</v>
      </c>
      <c r="BF299" s="0" t="n">
        <f aca="false">BA299*'Dist Horaria'!$L$3</f>
        <v>111.656032250487</v>
      </c>
      <c r="BG299" s="0" t="n">
        <f aca="false">BA299*'Dist Horaria'!$M$3</f>
        <v>110.442742228826</v>
      </c>
      <c r="BH299" s="0" t="n">
        <f aca="false">BA299*'Dist Horaria'!$N$3</f>
        <v>115.427267425846</v>
      </c>
      <c r="BI299" s="0" t="n">
        <f aca="false">BA299*'Dist Horaria'!$O$3</f>
        <v>115.427267425846</v>
      </c>
      <c r="BJ299" s="0" t="n">
        <f aca="false">BA299*'Dist Horaria'!$P$3</f>
        <v>152.714169675135</v>
      </c>
      <c r="BK299" s="0" t="n">
        <f aca="false">BA299*'Dist Horaria'!$Q$3</f>
        <v>168.866629929236</v>
      </c>
      <c r="BL299" s="0" t="n">
        <f aca="false">BA299*'Dist Horaria'!$R$3</f>
        <v>180.6138737504</v>
      </c>
      <c r="BM299" s="0" t="n">
        <f aca="false">BA299*'Dist Horaria'!$S$3</f>
        <v>186.487495660983</v>
      </c>
      <c r="BN299" s="0" t="n">
        <f aca="false">BA299*'Dist Horaria'!$T$3</f>
        <v>187.955901138628</v>
      </c>
      <c r="BO299" s="0" t="n">
        <f aca="false">BA299*'Dist Horaria'!$U$3</f>
        <v>186.487495660983</v>
      </c>
      <c r="BP299" s="0" t="n">
        <f aca="false">BA299*'Dist Horaria'!$V$3</f>
        <v>183.550684705692</v>
      </c>
      <c r="BQ299" s="0" t="n">
        <f aca="false">BA299*'Dist Horaria'!$W$3</f>
        <v>179.145468272755</v>
      </c>
      <c r="BR299" s="0" t="n">
        <f aca="false">BA299*'Dist Horaria'!$X$3</f>
        <v>175.673631933222</v>
      </c>
      <c r="BS299" s="0" t="n">
        <f aca="false">BA299*'Dist Horaria'!$Y$3</f>
        <v>171.666770209449</v>
      </c>
      <c r="BT299" s="0" t="n">
        <f aca="false">BA299*'Dist Horaria'!$Z$3</f>
        <v>149.857029661677</v>
      </c>
      <c r="BU299" s="0" t="n">
        <f aca="false">BA299*'Dist Horaria'!$AA$3</f>
        <v>142.505476138137</v>
      </c>
      <c r="BV299" s="0" t="n">
        <f aca="false">BA299*'Dist Horaria'!$AB$3</f>
        <v>126.839396633514</v>
      </c>
      <c r="BW299" s="0" t="n">
        <f aca="false">BA299*'Dist Horaria'!$AC$3</f>
        <v>137.47176118337</v>
      </c>
      <c r="BX299" s="0" t="n">
        <f aca="false">BA299*'Dist Horaria'!$AD$3</f>
        <v>133.84393982064</v>
      </c>
      <c r="BY299" s="0" t="n">
        <f aca="false">BA299*'Dist Horaria'!$AE$3</f>
        <v>130.005916582446</v>
      </c>
      <c r="BZ299" s="0" t="n">
        <f aca="false">AN299*1000000</f>
        <v>9421.75085582466</v>
      </c>
      <c r="CA299" s="0" t="n">
        <f aca="false">BZ299*'Dist Horaria'!$H$6</f>
        <v>235.543771395616</v>
      </c>
      <c r="CB299" s="0" t="n">
        <f aca="false">BZ299*'Dist Horaria'!$I$6</f>
        <v>235.543771395616</v>
      </c>
      <c r="CC299" s="0" t="n">
        <f aca="false">BZ299*'Dist Horaria'!$J$6</f>
        <v>235.543771395616</v>
      </c>
      <c r="CD299" s="0" t="n">
        <f aca="false">BZ299*'Dist Horaria'!$K$6</f>
        <v>235.543771395616</v>
      </c>
      <c r="CE299" s="0" t="n">
        <f aca="false">BZ299*'Dist Horaria'!$L$6</f>
        <v>235.543771395616</v>
      </c>
      <c r="CF299" s="0" t="n">
        <f aca="false">BZ299*'Dist Horaria'!$M$6</f>
        <v>628.116723721644</v>
      </c>
      <c r="CG299" s="0" t="n">
        <f aca="false">BZ299*'Dist Horaria'!$N$6</f>
        <v>628.116723721644</v>
      </c>
      <c r="CH299" s="0" t="n">
        <f aca="false">BZ299*'Dist Horaria'!$O$6</f>
        <v>628.116723721644</v>
      </c>
      <c r="CI299" s="0" t="n">
        <f aca="false">BZ299*'Dist Horaria'!$P$6</f>
        <v>412.201599942329</v>
      </c>
      <c r="CJ299" s="0" t="n">
        <f aca="false">BZ299*'Dist Horaria'!$Q$6</f>
        <v>412.201599942329</v>
      </c>
      <c r="CK299" s="0" t="n">
        <f aca="false">BZ299*'Dist Horaria'!$R$6</f>
        <v>412.201599942329</v>
      </c>
      <c r="CL299" s="0" t="n">
        <f aca="false">BZ299*'Dist Horaria'!$S$6</f>
        <v>412.201599942329</v>
      </c>
      <c r="CM299" s="0" t="n">
        <f aca="false">BZ299*'Dist Horaria'!$T$6</f>
        <v>412.201599942329</v>
      </c>
      <c r="CN299" s="0" t="n">
        <f aca="false">BZ299*'Dist Horaria'!$U$6</f>
        <v>412.201599942329</v>
      </c>
      <c r="CO299" s="0" t="n">
        <f aca="false">BZ299*'Dist Horaria'!$V$6</f>
        <v>412.201599942329</v>
      </c>
      <c r="CP299" s="0" t="n">
        <f aca="false">BZ299*'Dist Horaria'!$W$6</f>
        <v>412.201599942329</v>
      </c>
      <c r="CQ299" s="0" t="n">
        <f aca="false">BZ299*'Dist Horaria'!$X$6</f>
        <v>628.116723721644</v>
      </c>
      <c r="CR299" s="0" t="n">
        <f aca="false">BZ299*'Dist Horaria'!$Y$6</f>
        <v>628.116723721644</v>
      </c>
      <c r="CS299" s="0" t="n">
        <f aca="false">BZ299*'Dist Horaria'!$Z$6</f>
        <v>628.116723721644</v>
      </c>
      <c r="CT299" s="0" t="n">
        <f aca="false">BZ299*'Dist Horaria'!$AA$6</f>
        <v>235.543771395616</v>
      </c>
      <c r="CU299" s="0" t="n">
        <f aca="false">BZ299*'Dist Horaria'!$AB$6</f>
        <v>235.543771395616</v>
      </c>
      <c r="CV299" s="0" t="n">
        <f aca="false">BZ299*'Dist Horaria'!$AC$6</f>
        <v>235.543771395616</v>
      </c>
      <c r="CW299" s="0" t="n">
        <f aca="false">BZ299*'Dist Horaria'!$AD$6</f>
        <v>235.543771395616</v>
      </c>
      <c r="CX299" s="0" t="n">
        <f aca="false">BZ299*'Dist Horaria'!$AE$6</f>
        <v>235.543771395616</v>
      </c>
      <c r="CY299" s="0" t="n">
        <f aca="false">AS299*1000000</f>
        <v>9855.42360342257</v>
      </c>
      <c r="CZ299" s="0" t="n">
        <f aca="false">CY299*'Dist Horaria'!$H$6</f>
        <v>246.385590085564</v>
      </c>
      <c r="DA299" s="0" t="n">
        <f aca="false">CY299*'Dist Horaria'!$I$6</f>
        <v>246.385590085564</v>
      </c>
      <c r="DB299" s="0" t="n">
        <f aca="false">CY299*'Dist Horaria'!$J$6</f>
        <v>246.385590085564</v>
      </c>
      <c r="DC299" s="0" t="n">
        <f aca="false">CY299*'Dist Horaria'!$K$6</f>
        <v>246.385590085564</v>
      </c>
      <c r="DD299" s="0" t="n">
        <f aca="false">CY299*'Dist Horaria'!$L$6</f>
        <v>246.385590085564</v>
      </c>
      <c r="DE299" s="0" t="n">
        <f aca="false">CY299*'Dist Horaria'!$M$6</f>
        <v>657.028240228171</v>
      </c>
      <c r="DF299" s="0" t="n">
        <f aca="false">CY299*'Dist Horaria'!$N$6</f>
        <v>657.028240228171</v>
      </c>
      <c r="DG299" s="0" t="n">
        <f aca="false">CY299*'Dist Horaria'!$O$6</f>
        <v>657.028240228171</v>
      </c>
      <c r="DH299" s="0" t="n">
        <f aca="false">CY299*'Dist Horaria'!$P$6</f>
        <v>431.174782649737</v>
      </c>
      <c r="DI299" s="0" t="n">
        <f aca="false">CY299*'Dist Horaria'!$Q$6</f>
        <v>431.174782649737</v>
      </c>
      <c r="DJ299" s="0" t="n">
        <f aca="false">CY299*'Dist Horaria'!$R$6</f>
        <v>431.174782649737</v>
      </c>
      <c r="DK299" s="0" t="n">
        <f aca="false">CY299*'Dist Horaria'!$S$6</f>
        <v>431.174782649737</v>
      </c>
      <c r="DL299" s="0" t="n">
        <f aca="false">CY299*'Dist Horaria'!$T$6</f>
        <v>431.174782649737</v>
      </c>
      <c r="DM299" s="0" t="n">
        <f aca="false">CY299*'Dist Horaria'!$U$6</f>
        <v>431.174782649737</v>
      </c>
      <c r="DN299" s="0" t="n">
        <f aca="false">CY299*'Dist Horaria'!$V$6</f>
        <v>431.174782649737</v>
      </c>
      <c r="DO299" s="0" t="n">
        <f aca="false">CY299*'Dist Horaria'!$W$6</f>
        <v>431.174782649737</v>
      </c>
      <c r="DP299" s="0" t="n">
        <f aca="false">CY299*'Dist Horaria'!$X$6</f>
        <v>657.028240228171</v>
      </c>
      <c r="DQ299" s="0" t="n">
        <f aca="false">CY299*'Dist Horaria'!$Y$6</f>
        <v>657.028240228171</v>
      </c>
      <c r="DR299" s="0" t="n">
        <f aca="false">CY299*'Dist Horaria'!$Z$6</f>
        <v>657.028240228171</v>
      </c>
      <c r="DS299" s="0" t="n">
        <f aca="false">CY299*'Dist Horaria'!$AA$6</f>
        <v>246.385590085564</v>
      </c>
      <c r="DT299" s="0" t="n">
        <f aca="false">CY299*'Dist Horaria'!$AB$6</f>
        <v>246.385590085564</v>
      </c>
      <c r="DU299" s="0" t="n">
        <f aca="false">CY299*'Dist Horaria'!$AC$6</f>
        <v>246.385590085564</v>
      </c>
      <c r="DV299" s="0" t="n">
        <f aca="false">CY299*'Dist Horaria'!$AD$6</f>
        <v>246.385590085564</v>
      </c>
      <c r="DW299" s="0" t="n">
        <f aca="false">CY299*'Dist Horaria'!$AE$6</f>
        <v>246.385590085564</v>
      </c>
      <c r="DX299" s="0" t="n">
        <f aca="false">AX299*1000000</f>
        <v>571.328904546236</v>
      </c>
      <c r="DY299" s="0" t="n">
        <f aca="false">DX299*'Dist Horaria'!$H$6</f>
        <v>14.2832226136559</v>
      </c>
      <c r="DZ299" s="0" t="n">
        <f aca="false">DX299*'Dist Horaria'!$I$6</f>
        <v>14.2832226136559</v>
      </c>
      <c r="EA299" s="0" t="n">
        <f aca="false">DX299*'Dist Horaria'!$J$6</f>
        <v>14.2832226136559</v>
      </c>
      <c r="EB299" s="0" t="n">
        <f aca="false">DX299*'Dist Horaria'!$K$6</f>
        <v>14.2832226136559</v>
      </c>
      <c r="EC299" s="0" t="n">
        <f aca="false">DX299*'Dist Horaria'!$L$6</f>
        <v>14.2832226136559</v>
      </c>
      <c r="ED299" s="0" t="n">
        <f aca="false">DX299*'Dist Horaria'!$M$6</f>
        <v>38.0885936364157</v>
      </c>
      <c r="EE299" s="0" t="n">
        <f aca="false">DX299*'Dist Horaria'!$N$6</f>
        <v>38.0885936364157</v>
      </c>
      <c r="EF299" s="0" t="n">
        <f aca="false">DX299*'Dist Horaria'!$O$6</f>
        <v>38.0885936364157</v>
      </c>
      <c r="EG299" s="0" t="n">
        <f aca="false">DX299*'Dist Horaria'!$P$6</f>
        <v>24.9956395738978</v>
      </c>
      <c r="EH299" s="0" t="n">
        <f aca="false">DX299*'Dist Horaria'!$Q$6</f>
        <v>24.9956395738978</v>
      </c>
      <c r="EI299" s="0" t="n">
        <f aca="false">DX299*'Dist Horaria'!$R$6</f>
        <v>24.9956395738978</v>
      </c>
      <c r="EJ299" s="0" t="n">
        <f aca="false">DX299*'Dist Horaria'!$S$6</f>
        <v>24.9956395738978</v>
      </c>
      <c r="EK299" s="0" t="n">
        <f aca="false">DX299*'Dist Horaria'!$T$6</f>
        <v>24.9956395738978</v>
      </c>
      <c r="EL299" s="0" t="n">
        <f aca="false">DX299*'Dist Horaria'!$U$6</f>
        <v>24.9956395738978</v>
      </c>
      <c r="EM299" s="0" t="n">
        <f aca="false">DX299*'Dist Horaria'!$V$6</f>
        <v>24.9956395738978</v>
      </c>
      <c r="EN299" s="0" t="n">
        <f aca="false">DX299*'Dist Horaria'!$W$6</f>
        <v>24.9956395738978</v>
      </c>
      <c r="EO299" s="0" t="n">
        <f aca="false">DX299*'Dist Horaria'!$X$6</f>
        <v>38.0885936364157</v>
      </c>
      <c r="EP299" s="0" t="n">
        <f aca="false">DX299*'Dist Horaria'!$Y$6</f>
        <v>38.0885936364157</v>
      </c>
      <c r="EQ299" s="0" t="n">
        <f aca="false">DX299*'Dist Horaria'!$Z$6</f>
        <v>38.0885936364157</v>
      </c>
      <c r="ER299" s="0" t="n">
        <f aca="false">DX299*'Dist Horaria'!$AA$6</f>
        <v>14.2832226136559</v>
      </c>
      <c r="ES299" s="0" t="n">
        <f aca="false">DX299*'Dist Horaria'!$AB$6</f>
        <v>14.2832226136559</v>
      </c>
      <c r="ET299" s="0" t="n">
        <f aca="false">DX299*'Dist Horaria'!$AC$6</f>
        <v>14.2832226136559</v>
      </c>
      <c r="EU299" s="0" t="n">
        <f aca="false">DX299*'Dist Horaria'!$AD$6</f>
        <v>14.2832226136559</v>
      </c>
      <c r="EV299" s="0" t="n">
        <f aca="false">DX299*'Dist Horaria'!$AE$6</f>
        <v>14.2832226136559</v>
      </c>
      <c r="EW299" s="0" t="n">
        <f aca="false">BB299+CA299+CZ299+DY299</f>
        <v>618.808068187655</v>
      </c>
      <c r="EX299" s="0" t="n">
        <f aca="false">BC299+CB299+DA299+DZ299</f>
        <v>615.528524214293</v>
      </c>
      <c r="EY299" s="0" t="n">
        <f aca="false">BD299+CC299+DB299+EA299</f>
        <v>612.433037777347</v>
      </c>
      <c r="EZ299" s="0" t="n">
        <f aca="false">BE299+CD299+DC299+EB299</f>
        <v>609.79580423143</v>
      </c>
      <c r="FA299" s="0" t="n">
        <f aca="false">BF299+CE299+DD299+EC299</f>
        <v>607.868616345323</v>
      </c>
      <c r="FB299" s="0" t="n">
        <f aca="false">BG299+CF299+DE299+ED299</f>
        <v>1433.67629981506</v>
      </c>
      <c r="FC299" s="0" t="n">
        <f aca="false">BH299+CG299+DF299+EE299</f>
        <v>1438.66082501208</v>
      </c>
      <c r="FD299" s="0" t="n">
        <f aca="false">BI299+CH299+DG299+EF299</f>
        <v>1438.66082501208</v>
      </c>
      <c r="FE299" s="0" t="n">
        <f aca="false">BJ299+CI299+DH299+EG299</f>
        <v>1021.0861918411</v>
      </c>
      <c r="FF299" s="0" t="n">
        <f aca="false">BK299+CJ299+DI299+EH299</f>
        <v>1037.2386520952</v>
      </c>
      <c r="FG299" s="0" t="n">
        <f aca="false">BL299+CK299+DJ299+EI299</f>
        <v>1048.98589591636</v>
      </c>
      <c r="FH299" s="0" t="n">
        <f aca="false">BM299+CL299+DK299+EJ299</f>
        <v>1054.85951782695</v>
      </c>
      <c r="FI299" s="0" t="n">
        <f aca="false">BN299+CM299+DL299+EK299</f>
        <v>1056.32792330459</v>
      </c>
      <c r="FJ299" s="0" t="n">
        <f aca="false">BO299+CN299+DM299+EL299</f>
        <v>1054.85951782695</v>
      </c>
      <c r="FK299" s="0" t="n">
        <f aca="false">BP299+CO299+DN299+EM299</f>
        <v>1051.92270687166</v>
      </c>
      <c r="FL299" s="0" t="n">
        <f aca="false">BQ299+CP299+DO299+EN299</f>
        <v>1047.51749043872</v>
      </c>
      <c r="FM299" s="0" t="n">
        <f aca="false">BR299+CQ299+DP299+EO299</f>
        <v>1498.90718951945</v>
      </c>
      <c r="FN299" s="0" t="n">
        <f aca="false">BS299+CR299+DQ299+EP299</f>
        <v>1494.90032779568</v>
      </c>
      <c r="FO299" s="0" t="n">
        <f aca="false">BT299+CS299+DR299+EQ299</f>
        <v>1473.09058724791</v>
      </c>
      <c r="FP299" s="0" t="n">
        <f aca="false">BU299+CT299+DS299+ER299</f>
        <v>638.718060232974</v>
      </c>
      <c r="FQ299" s="0" t="n">
        <f aca="false">BV299+CU299+DT299+ES299</f>
        <v>623.05198072835</v>
      </c>
      <c r="FR299" s="0" t="n">
        <f aca="false">BW299+CV299+DU299+ET299</f>
        <v>633.684345278206</v>
      </c>
      <c r="FS299" s="0" t="n">
        <f aca="false">BX299+CW299+DV299+EU299</f>
        <v>630.056523915476</v>
      </c>
      <c r="FT299" s="0" t="n">
        <f aca="false">BY299+CX299+DW299+EV299</f>
        <v>626.218500677283</v>
      </c>
      <c r="FU299" s="0" t="n">
        <f aca="false">AM299*'Dist Horaria'!$H$10</f>
        <v>0.310368450182103</v>
      </c>
      <c r="FV299" s="0" t="n">
        <f aca="false">AM299*'Dist Horaria'!$I$10</f>
        <v>0.290470616171213</v>
      </c>
      <c r="FW299" s="0" t="n">
        <f aca="false">AM299*'Dist Horaria'!$J$10</f>
        <v>0.289213142359115</v>
      </c>
      <c r="FX299" s="0" t="n">
        <f aca="false">AM299*'Dist Horaria'!$K$10</f>
        <v>0.280895471772324</v>
      </c>
      <c r="FY299" s="0" t="n">
        <f aca="false">AM299*'Dist Horaria'!$L$10</f>
        <v>0.281007881661802</v>
      </c>
      <c r="FZ299" s="0" t="n">
        <f aca="false">AM299*'Dist Horaria'!$M$10</f>
        <v>0.300689997594129</v>
      </c>
      <c r="GA299" s="0" t="n">
        <f aca="false">AM299*'Dist Horaria'!$N$10</f>
        <v>0.284465166445999</v>
      </c>
      <c r="GB299" s="0" t="n">
        <f aca="false">AM299*'Dist Horaria'!$O$10</f>
        <v>0.279609876039779</v>
      </c>
      <c r="GC299" s="0" t="n">
        <f aca="false">AM299*'Dist Horaria'!$P$10</f>
        <v>0.283948781085196</v>
      </c>
      <c r="GD299" s="0" t="n">
        <f aca="false">AM299*'Dist Horaria'!$Q$10</f>
        <v>0.256964067536919</v>
      </c>
      <c r="GE299" s="0" t="n">
        <f aca="false">AM299*'Dist Horaria'!$R$10</f>
        <v>0.313534752826787</v>
      </c>
      <c r="GF299" s="0" t="n">
        <f aca="false">AM299*'Dist Horaria'!$S$10</f>
        <v>0.267770858700634</v>
      </c>
      <c r="GG299" s="0" t="n">
        <f aca="false">AR299*'Dist Horaria'!$H$10</f>
        <v>0.324654365891174</v>
      </c>
      <c r="GH299" s="0" t="n">
        <f aca="false">AR299*'Dist Horaria'!$I$10</f>
        <v>0.303840656638113</v>
      </c>
      <c r="GI299" s="0" t="n">
        <f aca="false">AR299*'Dist Horaria'!$J$10</f>
        <v>0.302525302700392</v>
      </c>
      <c r="GJ299" s="0" t="n">
        <f aca="false">AR299*'Dist Horaria'!$K$10</f>
        <v>0.29382477895688</v>
      </c>
      <c r="GK299" s="0" t="n">
        <f aca="false">AR299*'Dist Horaria'!$L$10</f>
        <v>0.293942362948962</v>
      </c>
      <c r="GL299" s="0" t="n">
        <f aca="false">AR299*'Dist Horaria'!$M$10</f>
        <v>0.314530424859433</v>
      </c>
      <c r="GM299" s="0" t="n">
        <f aca="false">AR299*'Dist Horaria'!$N$10</f>
        <v>0.29755878271927</v>
      </c>
      <c r="GN299" s="0" t="n">
        <f aca="false">AR299*'Dist Horaria'!$O$10</f>
        <v>0.292480008677888</v>
      </c>
      <c r="GO299" s="0" t="n">
        <f aca="false">AR299*'Dist Horaria'!$P$10</f>
        <v>0.297018628712738</v>
      </c>
      <c r="GP299" s="0" t="n">
        <f aca="false">AR299*'Dist Horaria'!$Q$10</f>
        <v>0.268791838713205</v>
      </c>
      <c r="GQ299" s="0" t="n">
        <f aca="false">AR299*'Dist Horaria'!$R$10</f>
        <v>0.327966409936651</v>
      </c>
      <c r="GR299" s="0" t="n">
        <f aca="false">AR299*'Dist Horaria'!$S$10</f>
        <v>0.280096054494531</v>
      </c>
      <c r="GS299" s="0" t="n">
        <f aca="false">AW299*'Dist Horaria'!$H$10</f>
        <v>0.018820542950213</v>
      </c>
      <c r="GT299" s="0" t="n">
        <f aca="false">AW299*'Dist Horaria'!$I$10</f>
        <v>0.0176139511094558</v>
      </c>
      <c r="GU299" s="0" t="n">
        <f aca="false">AW299*'Dist Horaria'!$J$10</f>
        <v>0.0175376987072691</v>
      </c>
      <c r="GV299" s="0" t="n">
        <f aca="false">AW299*'Dist Horaria'!$K$10</f>
        <v>0.0170333205192394</v>
      </c>
      <c r="GW299" s="0" t="n">
        <f aca="false">AW299*'Dist Horaria'!$L$10</f>
        <v>0.0170401369825485</v>
      </c>
      <c r="GX299" s="0" t="n">
        <f aca="false">AW299*'Dist Horaria'!$M$10</f>
        <v>0.0182336478179381</v>
      </c>
      <c r="GY299" s="0" t="n">
        <f aca="false">AW299*'Dist Horaria'!$N$10</f>
        <v>0.0172497845054649</v>
      </c>
      <c r="GZ299" s="0" t="n">
        <f aca="false">AW299*'Dist Horaria'!$O$10</f>
        <v>0.0169553628219065</v>
      </c>
      <c r="HA299" s="0" t="n">
        <f aca="false">AW299*'Dist Horaria'!$P$10</f>
        <v>0.0172184712297239</v>
      </c>
      <c r="HB299" s="0" t="n">
        <f aca="false">AW299*'Dist Horaria'!$Q$10</f>
        <v>0.0155821355775771</v>
      </c>
      <c r="HC299" s="0" t="n">
        <f aca="false">AW299*'Dist Horaria'!$R$10</f>
        <v>0.019012545503574</v>
      </c>
      <c r="HD299" s="0" t="n">
        <f aca="false">AW299*'Dist Horaria'!$S$10</f>
        <v>0.0162374524344656</v>
      </c>
    </row>
    <row r="300" customFormat="false" ht="13.8" hidden="false" customHeight="false" outlineLevel="0" collapsed="false">
      <c r="A300" s="0" t="n">
        <v>4.56718</v>
      </c>
      <c r="B300" s="0" t="n">
        <v>-74.126846</v>
      </c>
      <c r="C300" s="0" t="n">
        <v>26</v>
      </c>
      <c r="D300" s="0" t="n">
        <v>20</v>
      </c>
      <c r="E300" s="0" t="n">
        <v>1757</v>
      </c>
      <c r="G300" s="0" t="s">
        <v>655</v>
      </c>
      <c r="I300" s="0" t="s">
        <v>1476</v>
      </c>
      <c r="J300" s="0" t="s">
        <v>1477</v>
      </c>
      <c r="K300" s="0" t="s">
        <v>1478</v>
      </c>
      <c r="L300" s="0" t="s">
        <v>1479</v>
      </c>
      <c r="S300" s="0" t="n">
        <v>365</v>
      </c>
      <c r="V300" s="0" t="n">
        <v>57384.5124545455</v>
      </c>
      <c r="W300" s="0" t="n">
        <f aca="false">V300*12</f>
        <v>688614.149454545</v>
      </c>
      <c r="X300" s="0" t="n">
        <v>1</v>
      </c>
      <c r="Z300" s="0" t="n">
        <v>28000</v>
      </c>
      <c r="AB300" s="0" t="n">
        <v>0.005</v>
      </c>
      <c r="AC300" s="0" t="n">
        <v>0</v>
      </c>
      <c r="AD300" s="0" t="n">
        <v>2831.13394243245</v>
      </c>
      <c r="AE300" s="0" t="n">
        <f aca="false">AD300/2204.59</f>
        <v>1.28419975706705</v>
      </c>
      <c r="AF300" s="0" t="n">
        <f aca="false">AE300/S300</f>
        <v>0.00351835549881384</v>
      </c>
      <c r="AG300" s="0" t="n">
        <f aca="false">AE300*EXP(AB300*AC300)</f>
        <v>1.28419975706705</v>
      </c>
      <c r="AH300" s="0" t="n">
        <f aca="false">AG300/S300</f>
        <v>0.00351835549881384</v>
      </c>
      <c r="AI300" s="0" t="s">
        <v>90</v>
      </c>
      <c r="AJ300" s="0" t="n">
        <f aca="false">IF(AI300="A",'FE DISTRIBUCIÓN'!$C$2,'FE DISTRIBUCIÓN'!$C$3)</f>
        <v>4.994E-006</v>
      </c>
      <c r="AK300" s="0" t="n">
        <f aca="false">W300*AJ300</f>
        <v>3.438939062376</v>
      </c>
      <c r="AL300" s="0" t="n">
        <f aca="false">AK300/365</f>
        <v>0.00942175085582466</v>
      </c>
      <c r="AM300" s="0" t="n">
        <f aca="false">AK300*EXP(AB300*AC300)</f>
        <v>3.438939062376</v>
      </c>
      <c r="AN300" s="0" t="n">
        <f aca="false">AM300/365</f>
        <v>0.00942175085582466</v>
      </c>
      <c r="AO300" s="0" t="n">
        <v>5.223868284E-006</v>
      </c>
      <c r="AP300" s="0" t="n">
        <f aca="false">AO300*W300</f>
        <v>3.59722961524924</v>
      </c>
      <c r="AQ300" s="0" t="n">
        <f aca="false">AP300/365</f>
        <v>0.00985542360342257</v>
      </c>
      <c r="AR300" s="0" t="n">
        <f aca="false">AP300*EXP(AB300*AC300)</f>
        <v>3.59722961524924</v>
      </c>
      <c r="AS300" s="0" t="n">
        <f aca="false">AR300/365</f>
        <v>0.00985542360342257</v>
      </c>
      <c r="AT300" s="0" t="n">
        <v>3.02832944E-007</v>
      </c>
      <c r="AU300" s="0" t="n">
        <f aca="false">AT300*W300</f>
        <v>0.208535050159376</v>
      </c>
      <c r="AV300" s="0" t="n">
        <f aca="false">AU300/365</f>
        <v>0.000571328904546235</v>
      </c>
      <c r="AW300" s="0" t="n">
        <f aca="false">AU300*EXP(AB300*AC300)</f>
        <v>0.208535050159376</v>
      </c>
      <c r="AX300" s="0" t="n">
        <f aca="false">AW300/365</f>
        <v>0.000571328904546235</v>
      </c>
      <c r="AY300" s="0" t="n">
        <f aca="false">AW300+AR300+AM300+AG300</f>
        <v>8.52890348485166</v>
      </c>
      <c r="AZ300" s="0" t="n">
        <f aca="false">AH300+AN300+AS300+AX300</f>
        <v>0.0233668588626073</v>
      </c>
      <c r="BA300" s="0" t="n">
        <f aca="false">AH300*1000000</f>
        <v>3518.35549881384</v>
      </c>
      <c r="BB300" s="0" t="n">
        <f aca="false">BA300*'Dist Horaria'!$H$3</f>
        <v>122.595484092818</v>
      </c>
      <c r="BC300" s="0" t="n">
        <f aca="false">BA300*'Dist Horaria'!$I$3</f>
        <v>119.315940119457</v>
      </c>
      <c r="BD300" s="0" t="n">
        <f aca="false">BA300*'Dist Horaria'!$J$3</f>
        <v>116.220453682511</v>
      </c>
      <c r="BE300" s="0" t="n">
        <f aca="false">BA300*'Dist Horaria'!$K$3</f>
        <v>113.583220136594</v>
      </c>
      <c r="BF300" s="0" t="n">
        <f aca="false">BA300*'Dist Horaria'!$L$3</f>
        <v>111.656032250487</v>
      </c>
      <c r="BG300" s="0" t="n">
        <f aca="false">BA300*'Dist Horaria'!$M$3</f>
        <v>110.442742228826</v>
      </c>
      <c r="BH300" s="0" t="n">
        <f aca="false">BA300*'Dist Horaria'!$N$3</f>
        <v>115.427267425846</v>
      </c>
      <c r="BI300" s="0" t="n">
        <f aca="false">BA300*'Dist Horaria'!$O$3</f>
        <v>115.427267425846</v>
      </c>
      <c r="BJ300" s="0" t="n">
        <f aca="false">BA300*'Dist Horaria'!$P$3</f>
        <v>152.714169675135</v>
      </c>
      <c r="BK300" s="0" t="n">
        <f aca="false">BA300*'Dist Horaria'!$Q$3</f>
        <v>168.866629929236</v>
      </c>
      <c r="BL300" s="0" t="n">
        <f aca="false">BA300*'Dist Horaria'!$R$3</f>
        <v>180.6138737504</v>
      </c>
      <c r="BM300" s="0" t="n">
        <f aca="false">BA300*'Dist Horaria'!$S$3</f>
        <v>186.487495660983</v>
      </c>
      <c r="BN300" s="0" t="n">
        <f aca="false">BA300*'Dist Horaria'!$T$3</f>
        <v>187.955901138628</v>
      </c>
      <c r="BO300" s="0" t="n">
        <f aca="false">BA300*'Dist Horaria'!$U$3</f>
        <v>186.487495660983</v>
      </c>
      <c r="BP300" s="0" t="n">
        <f aca="false">BA300*'Dist Horaria'!$V$3</f>
        <v>183.550684705692</v>
      </c>
      <c r="BQ300" s="0" t="n">
        <f aca="false">BA300*'Dist Horaria'!$W$3</f>
        <v>179.145468272755</v>
      </c>
      <c r="BR300" s="0" t="n">
        <f aca="false">BA300*'Dist Horaria'!$X$3</f>
        <v>175.673631933222</v>
      </c>
      <c r="BS300" s="0" t="n">
        <f aca="false">BA300*'Dist Horaria'!$Y$3</f>
        <v>171.666770209449</v>
      </c>
      <c r="BT300" s="0" t="n">
        <f aca="false">BA300*'Dist Horaria'!$Z$3</f>
        <v>149.857029661677</v>
      </c>
      <c r="BU300" s="0" t="n">
        <f aca="false">BA300*'Dist Horaria'!$AA$3</f>
        <v>142.505476138137</v>
      </c>
      <c r="BV300" s="0" t="n">
        <f aca="false">BA300*'Dist Horaria'!$AB$3</f>
        <v>126.839396633514</v>
      </c>
      <c r="BW300" s="0" t="n">
        <f aca="false">BA300*'Dist Horaria'!$AC$3</f>
        <v>137.47176118337</v>
      </c>
      <c r="BX300" s="0" t="n">
        <f aca="false">BA300*'Dist Horaria'!$AD$3</f>
        <v>133.84393982064</v>
      </c>
      <c r="BY300" s="0" t="n">
        <f aca="false">BA300*'Dist Horaria'!$AE$3</f>
        <v>130.005916582446</v>
      </c>
      <c r="BZ300" s="0" t="n">
        <f aca="false">AN300*1000000</f>
        <v>9421.75085582466</v>
      </c>
      <c r="CA300" s="0" t="n">
        <f aca="false">BZ300*'Dist Horaria'!$H$6</f>
        <v>235.543771395616</v>
      </c>
      <c r="CB300" s="0" t="n">
        <f aca="false">BZ300*'Dist Horaria'!$I$6</f>
        <v>235.543771395616</v>
      </c>
      <c r="CC300" s="0" t="n">
        <f aca="false">BZ300*'Dist Horaria'!$J$6</f>
        <v>235.543771395616</v>
      </c>
      <c r="CD300" s="0" t="n">
        <f aca="false">BZ300*'Dist Horaria'!$K$6</f>
        <v>235.543771395616</v>
      </c>
      <c r="CE300" s="0" t="n">
        <f aca="false">BZ300*'Dist Horaria'!$L$6</f>
        <v>235.543771395616</v>
      </c>
      <c r="CF300" s="0" t="n">
        <f aca="false">BZ300*'Dist Horaria'!$M$6</f>
        <v>628.116723721644</v>
      </c>
      <c r="CG300" s="0" t="n">
        <f aca="false">BZ300*'Dist Horaria'!$N$6</f>
        <v>628.116723721644</v>
      </c>
      <c r="CH300" s="0" t="n">
        <f aca="false">BZ300*'Dist Horaria'!$O$6</f>
        <v>628.116723721644</v>
      </c>
      <c r="CI300" s="0" t="n">
        <f aca="false">BZ300*'Dist Horaria'!$P$6</f>
        <v>412.201599942329</v>
      </c>
      <c r="CJ300" s="0" t="n">
        <f aca="false">BZ300*'Dist Horaria'!$Q$6</f>
        <v>412.201599942329</v>
      </c>
      <c r="CK300" s="0" t="n">
        <f aca="false">BZ300*'Dist Horaria'!$R$6</f>
        <v>412.201599942329</v>
      </c>
      <c r="CL300" s="0" t="n">
        <f aca="false">BZ300*'Dist Horaria'!$S$6</f>
        <v>412.201599942329</v>
      </c>
      <c r="CM300" s="0" t="n">
        <f aca="false">BZ300*'Dist Horaria'!$T$6</f>
        <v>412.201599942329</v>
      </c>
      <c r="CN300" s="0" t="n">
        <f aca="false">BZ300*'Dist Horaria'!$U$6</f>
        <v>412.201599942329</v>
      </c>
      <c r="CO300" s="0" t="n">
        <f aca="false">BZ300*'Dist Horaria'!$V$6</f>
        <v>412.201599942329</v>
      </c>
      <c r="CP300" s="0" t="n">
        <f aca="false">BZ300*'Dist Horaria'!$W$6</f>
        <v>412.201599942329</v>
      </c>
      <c r="CQ300" s="0" t="n">
        <f aca="false">BZ300*'Dist Horaria'!$X$6</f>
        <v>628.116723721644</v>
      </c>
      <c r="CR300" s="0" t="n">
        <f aca="false">BZ300*'Dist Horaria'!$Y$6</f>
        <v>628.116723721644</v>
      </c>
      <c r="CS300" s="0" t="n">
        <f aca="false">BZ300*'Dist Horaria'!$Z$6</f>
        <v>628.116723721644</v>
      </c>
      <c r="CT300" s="0" t="n">
        <f aca="false">BZ300*'Dist Horaria'!$AA$6</f>
        <v>235.543771395616</v>
      </c>
      <c r="CU300" s="0" t="n">
        <f aca="false">BZ300*'Dist Horaria'!$AB$6</f>
        <v>235.543771395616</v>
      </c>
      <c r="CV300" s="0" t="n">
        <f aca="false">BZ300*'Dist Horaria'!$AC$6</f>
        <v>235.543771395616</v>
      </c>
      <c r="CW300" s="0" t="n">
        <f aca="false">BZ300*'Dist Horaria'!$AD$6</f>
        <v>235.543771395616</v>
      </c>
      <c r="CX300" s="0" t="n">
        <f aca="false">BZ300*'Dist Horaria'!$AE$6</f>
        <v>235.543771395616</v>
      </c>
      <c r="CY300" s="0" t="n">
        <f aca="false">AS300*1000000</f>
        <v>9855.42360342257</v>
      </c>
      <c r="CZ300" s="0" t="n">
        <f aca="false">CY300*'Dist Horaria'!$H$6</f>
        <v>246.385590085564</v>
      </c>
      <c r="DA300" s="0" t="n">
        <f aca="false">CY300*'Dist Horaria'!$I$6</f>
        <v>246.385590085564</v>
      </c>
      <c r="DB300" s="0" t="n">
        <f aca="false">CY300*'Dist Horaria'!$J$6</f>
        <v>246.385590085564</v>
      </c>
      <c r="DC300" s="0" t="n">
        <f aca="false">CY300*'Dist Horaria'!$K$6</f>
        <v>246.385590085564</v>
      </c>
      <c r="DD300" s="0" t="n">
        <f aca="false">CY300*'Dist Horaria'!$L$6</f>
        <v>246.385590085564</v>
      </c>
      <c r="DE300" s="0" t="n">
        <f aca="false">CY300*'Dist Horaria'!$M$6</f>
        <v>657.028240228171</v>
      </c>
      <c r="DF300" s="0" t="n">
        <f aca="false">CY300*'Dist Horaria'!$N$6</f>
        <v>657.028240228171</v>
      </c>
      <c r="DG300" s="0" t="n">
        <f aca="false">CY300*'Dist Horaria'!$O$6</f>
        <v>657.028240228171</v>
      </c>
      <c r="DH300" s="0" t="n">
        <f aca="false">CY300*'Dist Horaria'!$P$6</f>
        <v>431.174782649737</v>
      </c>
      <c r="DI300" s="0" t="n">
        <f aca="false">CY300*'Dist Horaria'!$Q$6</f>
        <v>431.174782649737</v>
      </c>
      <c r="DJ300" s="0" t="n">
        <f aca="false">CY300*'Dist Horaria'!$R$6</f>
        <v>431.174782649737</v>
      </c>
      <c r="DK300" s="0" t="n">
        <f aca="false">CY300*'Dist Horaria'!$S$6</f>
        <v>431.174782649737</v>
      </c>
      <c r="DL300" s="0" t="n">
        <f aca="false">CY300*'Dist Horaria'!$T$6</f>
        <v>431.174782649737</v>
      </c>
      <c r="DM300" s="0" t="n">
        <f aca="false">CY300*'Dist Horaria'!$U$6</f>
        <v>431.174782649737</v>
      </c>
      <c r="DN300" s="0" t="n">
        <f aca="false">CY300*'Dist Horaria'!$V$6</f>
        <v>431.174782649737</v>
      </c>
      <c r="DO300" s="0" t="n">
        <f aca="false">CY300*'Dist Horaria'!$W$6</f>
        <v>431.174782649737</v>
      </c>
      <c r="DP300" s="0" t="n">
        <f aca="false">CY300*'Dist Horaria'!$X$6</f>
        <v>657.028240228171</v>
      </c>
      <c r="DQ300" s="0" t="n">
        <f aca="false">CY300*'Dist Horaria'!$Y$6</f>
        <v>657.028240228171</v>
      </c>
      <c r="DR300" s="0" t="n">
        <f aca="false">CY300*'Dist Horaria'!$Z$6</f>
        <v>657.028240228171</v>
      </c>
      <c r="DS300" s="0" t="n">
        <f aca="false">CY300*'Dist Horaria'!$AA$6</f>
        <v>246.385590085564</v>
      </c>
      <c r="DT300" s="0" t="n">
        <f aca="false">CY300*'Dist Horaria'!$AB$6</f>
        <v>246.385590085564</v>
      </c>
      <c r="DU300" s="0" t="n">
        <f aca="false">CY300*'Dist Horaria'!$AC$6</f>
        <v>246.385590085564</v>
      </c>
      <c r="DV300" s="0" t="n">
        <f aca="false">CY300*'Dist Horaria'!$AD$6</f>
        <v>246.385590085564</v>
      </c>
      <c r="DW300" s="0" t="n">
        <f aca="false">CY300*'Dist Horaria'!$AE$6</f>
        <v>246.385590085564</v>
      </c>
      <c r="DX300" s="0" t="n">
        <f aca="false">AX300*1000000</f>
        <v>571.328904546236</v>
      </c>
      <c r="DY300" s="0" t="n">
        <f aca="false">DX300*'Dist Horaria'!$H$6</f>
        <v>14.2832226136559</v>
      </c>
      <c r="DZ300" s="0" t="n">
        <f aca="false">DX300*'Dist Horaria'!$I$6</f>
        <v>14.2832226136559</v>
      </c>
      <c r="EA300" s="0" t="n">
        <f aca="false">DX300*'Dist Horaria'!$J$6</f>
        <v>14.2832226136559</v>
      </c>
      <c r="EB300" s="0" t="n">
        <f aca="false">DX300*'Dist Horaria'!$K$6</f>
        <v>14.2832226136559</v>
      </c>
      <c r="EC300" s="0" t="n">
        <f aca="false">DX300*'Dist Horaria'!$L$6</f>
        <v>14.2832226136559</v>
      </c>
      <c r="ED300" s="0" t="n">
        <f aca="false">DX300*'Dist Horaria'!$M$6</f>
        <v>38.0885936364157</v>
      </c>
      <c r="EE300" s="0" t="n">
        <f aca="false">DX300*'Dist Horaria'!$N$6</f>
        <v>38.0885936364157</v>
      </c>
      <c r="EF300" s="0" t="n">
        <f aca="false">DX300*'Dist Horaria'!$O$6</f>
        <v>38.0885936364157</v>
      </c>
      <c r="EG300" s="0" t="n">
        <f aca="false">DX300*'Dist Horaria'!$P$6</f>
        <v>24.9956395738978</v>
      </c>
      <c r="EH300" s="0" t="n">
        <f aca="false">DX300*'Dist Horaria'!$Q$6</f>
        <v>24.9956395738978</v>
      </c>
      <c r="EI300" s="0" t="n">
        <f aca="false">DX300*'Dist Horaria'!$R$6</f>
        <v>24.9956395738978</v>
      </c>
      <c r="EJ300" s="0" t="n">
        <f aca="false">DX300*'Dist Horaria'!$S$6</f>
        <v>24.9956395738978</v>
      </c>
      <c r="EK300" s="0" t="n">
        <f aca="false">DX300*'Dist Horaria'!$T$6</f>
        <v>24.9956395738978</v>
      </c>
      <c r="EL300" s="0" t="n">
        <f aca="false">DX300*'Dist Horaria'!$U$6</f>
        <v>24.9956395738978</v>
      </c>
      <c r="EM300" s="0" t="n">
        <f aca="false">DX300*'Dist Horaria'!$V$6</f>
        <v>24.9956395738978</v>
      </c>
      <c r="EN300" s="0" t="n">
        <f aca="false">DX300*'Dist Horaria'!$W$6</f>
        <v>24.9956395738978</v>
      </c>
      <c r="EO300" s="0" t="n">
        <f aca="false">DX300*'Dist Horaria'!$X$6</f>
        <v>38.0885936364157</v>
      </c>
      <c r="EP300" s="0" t="n">
        <f aca="false">DX300*'Dist Horaria'!$Y$6</f>
        <v>38.0885936364157</v>
      </c>
      <c r="EQ300" s="0" t="n">
        <f aca="false">DX300*'Dist Horaria'!$Z$6</f>
        <v>38.0885936364157</v>
      </c>
      <c r="ER300" s="0" t="n">
        <f aca="false">DX300*'Dist Horaria'!$AA$6</f>
        <v>14.2832226136559</v>
      </c>
      <c r="ES300" s="0" t="n">
        <f aca="false">DX300*'Dist Horaria'!$AB$6</f>
        <v>14.2832226136559</v>
      </c>
      <c r="ET300" s="0" t="n">
        <f aca="false">DX300*'Dist Horaria'!$AC$6</f>
        <v>14.2832226136559</v>
      </c>
      <c r="EU300" s="0" t="n">
        <f aca="false">DX300*'Dist Horaria'!$AD$6</f>
        <v>14.2832226136559</v>
      </c>
      <c r="EV300" s="0" t="n">
        <f aca="false">DX300*'Dist Horaria'!$AE$6</f>
        <v>14.2832226136559</v>
      </c>
      <c r="EW300" s="0" t="n">
        <f aca="false">BB300+CA300+CZ300+DY300</f>
        <v>618.808068187655</v>
      </c>
      <c r="EX300" s="0" t="n">
        <f aca="false">BC300+CB300+DA300+DZ300</f>
        <v>615.528524214293</v>
      </c>
      <c r="EY300" s="0" t="n">
        <f aca="false">BD300+CC300+DB300+EA300</f>
        <v>612.433037777347</v>
      </c>
      <c r="EZ300" s="0" t="n">
        <f aca="false">BE300+CD300+DC300+EB300</f>
        <v>609.79580423143</v>
      </c>
      <c r="FA300" s="0" t="n">
        <f aca="false">BF300+CE300+DD300+EC300</f>
        <v>607.868616345323</v>
      </c>
      <c r="FB300" s="0" t="n">
        <f aca="false">BG300+CF300+DE300+ED300</f>
        <v>1433.67629981506</v>
      </c>
      <c r="FC300" s="0" t="n">
        <f aca="false">BH300+CG300+DF300+EE300</f>
        <v>1438.66082501208</v>
      </c>
      <c r="FD300" s="0" t="n">
        <f aca="false">BI300+CH300+DG300+EF300</f>
        <v>1438.66082501208</v>
      </c>
      <c r="FE300" s="0" t="n">
        <f aca="false">BJ300+CI300+DH300+EG300</f>
        <v>1021.0861918411</v>
      </c>
      <c r="FF300" s="0" t="n">
        <f aca="false">BK300+CJ300+DI300+EH300</f>
        <v>1037.2386520952</v>
      </c>
      <c r="FG300" s="0" t="n">
        <f aca="false">BL300+CK300+DJ300+EI300</f>
        <v>1048.98589591636</v>
      </c>
      <c r="FH300" s="0" t="n">
        <f aca="false">BM300+CL300+DK300+EJ300</f>
        <v>1054.85951782695</v>
      </c>
      <c r="FI300" s="0" t="n">
        <f aca="false">BN300+CM300+DL300+EK300</f>
        <v>1056.32792330459</v>
      </c>
      <c r="FJ300" s="0" t="n">
        <f aca="false">BO300+CN300+DM300+EL300</f>
        <v>1054.85951782695</v>
      </c>
      <c r="FK300" s="0" t="n">
        <f aca="false">BP300+CO300+DN300+EM300</f>
        <v>1051.92270687166</v>
      </c>
      <c r="FL300" s="0" t="n">
        <f aca="false">BQ300+CP300+DO300+EN300</f>
        <v>1047.51749043872</v>
      </c>
      <c r="FM300" s="0" t="n">
        <f aca="false">BR300+CQ300+DP300+EO300</f>
        <v>1498.90718951945</v>
      </c>
      <c r="FN300" s="0" t="n">
        <f aca="false">BS300+CR300+DQ300+EP300</f>
        <v>1494.90032779568</v>
      </c>
      <c r="FO300" s="0" t="n">
        <f aca="false">BT300+CS300+DR300+EQ300</f>
        <v>1473.09058724791</v>
      </c>
      <c r="FP300" s="0" t="n">
        <f aca="false">BU300+CT300+DS300+ER300</f>
        <v>638.718060232974</v>
      </c>
      <c r="FQ300" s="0" t="n">
        <f aca="false">BV300+CU300+DT300+ES300</f>
        <v>623.05198072835</v>
      </c>
      <c r="FR300" s="0" t="n">
        <f aca="false">BW300+CV300+DU300+ET300</f>
        <v>633.684345278206</v>
      </c>
      <c r="FS300" s="0" t="n">
        <f aca="false">BX300+CW300+DV300+EU300</f>
        <v>630.056523915476</v>
      </c>
      <c r="FT300" s="0" t="n">
        <f aca="false">BY300+CX300+DW300+EV300</f>
        <v>626.218500677283</v>
      </c>
      <c r="FU300" s="0" t="n">
        <f aca="false">AM300*'Dist Horaria'!$H$10</f>
        <v>0.310368450182103</v>
      </c>
      <c r="FV300" s="0" t="n">
        <f aca="false">AM300*'Dist Horaria'!$I$10</f>
        <v>0.290470616171213</v>
      </c>
      <c r="FW300" s="0" t="n">
        <f aca="false">AM300*'Dist Horaria'!$J$10</f>
        <v>0.289213142359115</v>
      </c>
      <c r="FX300" s="0" t="n">
        <f aca="false">AM300*'Dist Horaria'!$K$10</f>
        <v>0.280895471772324</v>
      </c>
      <c r="FY300" s="0" t="n">
        <f aca="false">AM300*'Dist Horaria'!$L$10</f>
        <v>0.281007881661802</v>
      </c>
      <c r="FZ300" s="0" t="n">
        <f aca="false">AM300*'Dist Horaria'!$M$10</f>
        <v>0.300689997594129</v>
      </c>
      <c r="GA300" s="0" t="n">
        <f aca="false">AM300*'Dist Horaria'!$N$10</f>
        <v>0.284465166445999</v>
      </c>
      <c r="GB300" s="0" t="n">
        <f aca="false">AM300*'Dist Horaria'!$O$10</f>
        <v>0.279609876039779</v>
      </c>
      <c r="GC300" s="0" t="n">
        <f aca="false">AM300*'Dist Horaria'!$P$10</f>
        <v>0.283948781085196</v>
      </c>
      <c r="GD300" s="0" t="n">
        <f aca="false">AM300*'Dist Horaria'!$Q$10</f>
        <v>0.256964067536919</v>
      </c>
      <c r="GE300" s="0" t="n">
        <f aca="false">AM300*'Dist Horaria'!$R$10</f>
        <v>0.313534752826787</v>
      </c>
      <c r="GF300" s="0" t="n">
        <f aca="false">AM300*'Dist Horaria'!$S$10</f>
        <v>0.267770858700634</v>
      </c>
      <c r="GG300" s="0" t="n">
        <f aca="false">AR300*'Dist Horaria'!$H$10</f>
        <v>0.324654365891174</v>
      </c>
      <c r="GH300" s="0" t="n">
        <f aca="false">AR300*'Dist Horaria'!$I$10</f>
        <v>0.303840656638113</v>
      </c>
      <c r="GI300" s="0" t="n">
        <f aca="false">AR300*'Dist Horaria'!$J$10</f>
        <v>0.302525302700392</v>
      </c>
      <c r="GJ300" s="0" t="n">
        <f aca="false">AR300*'Dist Horaria'!$K$10</f>
        <v>0.29382477895688</v>
      </c>
      <c r="GK300" s="0" t="n">
        <f aca="false">AR300*'Dist Horaria'!$L$10</f>
        <v>0.293942362948962</v>
      </c>
      <c r="GL300" s="0" t="n">
        <f aca="false">AR300*'Dist Horaria'!$M$10</f>
        <v>0.314530424859433</v>
      </c>
      <c r="GM300" s="0" t="n">
        <f aca="false">AR300*'Dist Horaria'!$N$10</f>
        <v>0.29755878271927</v>
      </c>
      <c r="GN300" s="0" t="n">
        <f aca="false">AR300*'Dist Horaria'!$O$10</f>
        <v>0.292480008677888</v>
      </c>
      <c r="GO300" s="0" t="n">
        <f aca="false">AR300*'Dist Horaria'!$P$10</f>
        <v>0.297018628712738</v>
      </c>
      <c r="GP300" s="0" t="n">
        <f aca="false">AR300*'Dist Horaria'!$Q$10</f>
        <v>0.268791838713205</v>
      </c>
      <c r="GQ300" s="0" t="n">
        <f aca="false">AR300*'Dist Horaria'!$R$10</f>
        <v>0.327966409936651</v>
      </c>
      <c r="GR300" s="0" t="n">
        <f aca="false">AR300*'Dist Horaria'!$S$10</f>
        <v>0.280096054494531</v>
      </c>
      <c r="GS300" s="0" t="n">
        <f aca="false">AW300*'Dist Horaria'!$H$10</f>
        <v>0.018820542950213</v>
      </c>
      <c r="GT300" s="0" t="n">
        <f aca="false">AW300*'Dist Horaria'!$I$10</f>
        <v>0.0176139511094558</v>
      </c>
      <c r="GU300" s="0" t="n">
        <f aca="false">AW300*'Dist Horaria'!$J$10</f>
        <v>0.0175376987072691</v>
      </c>
      <c r="GV300" s="0" t="n">
        <f aca="false">AW300*'Dist Horaria'!$K$10</f>
        <v>0.0170333205192394</v>
      </c>
      <c r="GW300" s="0" t="n">
        <f aca="false">AW300*'Dist Horaria'!$L$10</f>
        <v>0.0170401369825485</v>
      </c>
      <c r="GX300" s="0" t="n">
        <f aca="false">AW300*'Dist Horaria'!$M$10</f>
        <v>0.0182336478179381</v>
      </c>
      <c r="GY300" s="0" t="n">
        <f aca="false">AW300*'Dist Horaria'!$N$10</f>
        <v>0.0172497845054649</v>
      </c>
      <c r="GZ300" s="0" t="n">
        <f aca="false">AW300*'Dist Horaria'!$O$10</f>
        <v>0.0169553628219065</v>
      </c>
      <c r="HA300" s="0" t="n">
        <f aca="false">AW300*'Dist Horaria'!$P$10</f>
        <v>0.0172184712297239</v>
      </c>
      <c r="HB300" s="0" t="n">
        <f aca="false">AW300*'Dist Horaria'!$Q$10</f>
        <v>0.0155821355775771</v>
      </c>
      <c r="HC300" s="0" t="n">
        <f aca="false">AW300*'Dist Horaria'!$R$10</f>
        <v>0.019012545503574</v>
      </c>
      <c r="HD300" s="0" t="n">
        <f aca="false">AW300*'Dist Horaria'!$S$10</f>
        <v>0.0162374524344656</v>
      </c>
    </row>
    <row r="301" customFormat="false" ht="13.8" hidden="false" customHeight="false" outlineLevel="0" collapsed="false">
      <c r="A301" s="0" t="n">
        <v>4.582012</v>
      </c>
      <c r="B301" s="0" t="n">
        <v>-74.111218</v>
      </c>
      <c r="C301" s="0" t="n">
        <v>28</v>
      </c>
      <c r="D301" s="0" t="n">
        <v>22</v>
      </c>
      <c r="E301" s="0" t="n">
        <v>1785</v>
      </c>
      <c r="G301" s="0" t="s">
        <v>655</v>
      </c>
      <c r="I301" s="0" t="s">
        <v>1480</v>
      </c>
      <c r="J301" s="0" t="s">
        <v>1481</v>
      </c>
      <c r="K301" s="0" t="s">
        <v>1482</v>
      </c>
      <c r="L301" s="0" t="s">
        <v>1483</v>
      </c>
      <c r="S301" s="0" t="n">
        <v>365</v>
      </c>
      <c r="V301" s="0" t="n">
        <v>57384.5124545455</v>
      </c>
      <c r="W301" s="0" t="n">
        <f aca="false">V301*12</f>
        <v>688614.149454545</v>
      </c>
      <c r="X301" s="0" t="n">
        <v>1</v>
      </c>
      <c r="Z301" s="0" t="n">
        <v>28000</v>
      </c>
      <c r="AB301" s="0" t="n">
        <v>0.005</v>
      </c>
      <c r="AC301" s="0" t="n">
        <v>0</v>
      </c>
      <c r="AD301" s="0" t="n">
        <v>2831.13394243245</v>
      </c>
      <c r="AE301" s="0" t="n">
        <f aca="false">AD301/2204.59</f>
        <v>1.28419975706705</v>
      </c>
      <c r="AF301" s="0" t="n">
        <f aca="false">AE301/S301</f>
        <v>0.00351835549881384</v>
      </c>
      <c r="AG301" s="0" t="n">
        <f aca="false">AE301*EXP(AB301*AC301)</f>
        <v>1.28419975706705</v>
      </c>
      <c r="AH301" s="0" t="n">
        <f aca="false">AG301/S301</f>
        <v>0.00351835549881384</v>
      </c>
      <c r="AI301" s="0" t="s">
        <v>90</v>
      </c>
      <c r="AJ301" s="0" t="n">
        <f aca="false">IF(AI301="A",'FE DISTRIBUCIÓN'!$C$2,'FE DISTRIBUCIÓN'!$C$3)</f>
        <v>4.994E-006</v>
      </c>
      <c r="AK301" s="0" t="n">
        <f aca="false">W301*AJ301</f>
        <v>3.438939062376</v>
      </c>
      <c r="AL301" s="0" t="n">
        <f aca="false">AK301/365</f>
        <v>0.00942175085582466</v>
      </c>
      <c r="AM301" s="0" t="n">
        <f aca="false">AK301*EXP(AB301*AC301)</f>
        <v>3.438939062376</v>
      </c>
      <c r="AN301" s="0" t="n">
        <f aca="false">AM301/365</f>
        <v>0.00942175085582466</v>
      </c>
      <c r="AO301" s="0" t="n">
        <v>5.223868284E-006</v>
      </c>
      <c r="AP301" s="0" t="n">
        <f aca="false">AO301*W301</f>
        <v>3.59722961524924</v>
      </c>
      <c r="AQ301" s="0" t="n">
        <f aca="false">AP301/365</f>
        <v>0.00985542360342257</v>
      </c>
      <c r="AR301" s="0" t="n">
        <f aca="false">AP301*EXP(AB301*AC301)</f>
        <v>3.59722961524924</v>
      </c>
      <c r="AS301" s="0" t="n">
        <f aca="false">AR301/365</f>
        <v>0.00985542360342257</v>
      </c>
      <c r="AT301" s="0" t="n">
        <v>3.02832944E-007</v>
      </c>
      <c r="AU301" s="0" t="n">
        <f aca="false">AT301*W301</f>
        <v>0.208535050159376</v>
      </c>
      <c r="AV301" s="0" t="n">
        <f aca="false">AU301/365</f>
        <v>0.000571328904546235</v>
      </c>
      <c r="AW301" s="0" t="n">
        <f aca="false">AU301*EXP(AB301*AC301)</f>
        <v>0.208535050159376</v>
      </c>
      <c r="AX301" s="0" t="n">
        <f aca="false">AW301/365</f>
        <v>0.000571328904546235</v>
      </c>
      <c r="AY301" s="0" t="n">
        <f aca="false">AW301+AR301+AM301+AG301</f>
        <v>8.52890348485166</v>
      </c>
      <c r="AZ301" s="0" t="n">
        <f aca="false">AH301+AN301+AS301+AX301</f>
        <v>0.0233668588626073</v>
      </c>
      <c r="BA301" s="0" t="n">
        <f aca="false">AH301*1000000</f>
        <v>3518.35549881384</v>
      </c>
      <c r="BB301" s="0" t="n">
        <f aca="false">BA301*'Dist Horaria'!$H$3</f>
        <v>122.595484092818</v>
      </c>
      <c r="BC301" s="0" t="n">
        <f aca="false">BA301*'Dist Horaria'!$I$3</f>
        <v>119.315940119457</v>
      </c>
      <c r="BD301" s="0" t="n">
        <f aca="false">BA301*'Dist Horaria'!$J$3</f>
        <v>116.220453682511</v>
      </c>
      <c r="BE301" s="0" t="n">
        <f aca="false">BA301*'Dist Horaria'!$K$3</f>
        <v>113.583220136594</v>
      </c>
      <c r="BF301" s="0" t="n">
        <f aca="false">BA301*'Dist Horaria'!$L$3</f>
        <v>111.656032250487</v>
      </c>
      <c r="BG301" s="0" t="n">
        <f aca="false">BA301*'Dist Horaria'!$M$3</f>
        <v>110.442742228826</v>
      </c>
      <c r="BH301" s="0" t="n">
        <f aca="false">BA301*'Dist Horaria'!$N$3</f>
        <v>115.427267425846</v>
      </c>
      <c r="BI301" s="0" t="n">
        <f aca="false">BA301*'Dist Horaria'!$O$3</f>
        <v>115.427267425846</v>
      </c>
      <c r="BJ301" s="0" t="n">
        <f aca="false">BA301*'Dist Horaria'!$P$3</f>
        <v>152.714169675135</v>
      </c>
      <c r="BK301" s="0" t="n">
        <f aca="false">BA301*'Dist Horaria'!$Q$3</f>
        <v>168.866629929236</v>
      </c>
      <c r="BL301" s="0" t="n">
        <f aca="false">BA301*'Dist Horaria'!$R$3</f>
        <v>180.6138737504</v>
      </c>
      <c r="BM301" s="0" t="n">
        <f aca="false">BA301*'Dist Horaria'!$S$3</f>
        <v>186.487495660983</v>
      </c>
      <c r="BN301" s="0" t="n">
        <f aca="false">BA301*'Dist Horaria'!$T$3</f>
        <v>187.955901138628</v>
      </c>
      <c r="BO301" s="0" t="n">
        <f aca="false">BA301*'Dist Horaria'!$U$3</f>
        <v>186.487495660983</v>
      </c>
      <c r="BP301" s="0" t="n">
        <f aca="false">BA301*'Dist Horaria'!$V$3</f>
        <v>183.550684705692</v>
      </c>
      <c r="BQ301" s="0" t="n">
        <f aca="false">BA301*'Dist Horaria'!$W$3</f>
        <v>179.145468272755</v>
      </c>
      <c r="BR301" s="0" t="n">
        <f aca="false">BA301*'Dist Horaria'!$X$3</f>
        <v>175.673631933222</v>
      </c>
      <c r="BS301" s="0" t="n">
        <f aca="false">BA301*'Dist Horaria'!$Y$3</f>
        <v>171.666770209449</v>
      </c>
      <c r="BT301" s="0" t="n">
        <f aca="false">BA301*'Dist Horaria'!$Z$3</f>
        <v>149.857029661677</v>
      </c>
      <c r="BU301" s="0" t="n">
        <f aca="false">BA301*'Dist Horaria'!$AA$3</f>
        <v>142.505476138137</v>
      </c>
      <c r="BV301" s="0" t="n">
        <f aca="false">BA301*'Dist Horaria'!$AB$3</f>
        <v>126.839396633514</v>
      </c>
      <c r="BW301" s="0" t="n">
        <f aca="false">BA301*'Dist Horaria'!$AC$3</f>
        <v>137.47176118337</v>
      </c>
      <c r="BX301" s="0" t="n">
        <f aca="false">BA301*'Dist Horaria'!$AD$3</f>
        <v>133.84393982064</v>
      </c>
      <c r="BY301" s="0" t="n">
        <f aca="false">BA301*'Dist Horaria'!$AE$3</f>
        <v>130.005916582446</v>
      </c>
      <c r="BZ301" s="0" t="n">
        <f aca="false">AN301*1000000</f>
        <v>9421.75085582466</v>
      </c>
      <c r="CA301" s="0" t="n">
        <f aca="false">BZ301*'Dist Horaria'!$H$6</f>
        <v>235.543771395616</v>
      </c>
      <c r="CB301" s="0" t="n">
        <f aca="false">BZ301*'Dist Horaria'!$I$6</f>
        <v>235.543771395616</v>
      </c>
      <c r="CC301" s="0" t="n">
        <f aca="false">BZ301*'Dist Horaria'!$J$6</f>
        <v>235.543771395616</v>
      </c>
      <c r="CD301" s="0" t="n">
        <f aca="false">BZ301*'Dist Horaria'!$K$6</f>
        <v>235.543771395616</v>
      </c>
      <c r="CE301" s="0" t="n">
        <f aca="false">BZ301*'Dist Horaria'!$L$6</f>
        <v>235.543771395616</v>
      </c>
      <c r="CF301" s="0" t="n">
        <f aca="false">BZ301*'Dist Horaria'!$M$6</f>
        <v>628.116723721644</v>
      </c>
      <c r="CG301" s="0" t="n">
        <f aca="false">BZ301*'Dist Horaria'!$N$6</f>
        <v>628.116723721644</v>
      </c>
      <c r="CH301" s="0" t="n">
        <f aca="false">BZ301*'Dist Horaria'!$O$6</f>
        <v>628.116723721644</v>
      </c>
      <c r="CI301" s="0" t="n">
        <f aca="false">BZ301*'Dist Horaria'!$P$6</f>
        <v>412.201599942329</v>
      </c>
      <c r="CJ301" s="0" t="n">
        <f aca="false">BZ301*'Dist Horaria'!$Q$6</f>
        <v>412.201599942329</v>
      </c>
      <c r="CK301" s="0" t="n">
        <f aca="false">BZ301*'Dist Horaria'!$R$6</f>
        <v>412.201599942329</v>
      </c>
      <c r="CL301" s="0" t="n">
        <f aca="false">BZ301*'Dist Horaria'!$S$6</f>
        <v>412.201599942329</v>
      </c>
      <c r="CM301" s="0" t="n">
        <f aca="false">BZ301*'Dist Horaria'!$T$6</f>
        <v>412.201599942329</v>
      </c>
      <c r="CN301" s="0" t="n">
        <f aca="false">BZ301*'Dist Horaria'!$U$6</f>
        <v>412.201599942329</v>
      </c>
      <c r="CO301" s="0" t="n">
        <f aca="false">BZ301*'Dist Horaria'!$V$6</f>
        <v>412.201599942329</v>
      </c>
      <c r="CP301" s="0" t="n">
        <f aca="false">BZ301*'Dist Horaria'!$W$6</f>
        <v>412.201599942329</v>
      </c>
      <c r="CQ301" s="0" t="n">
        <f aca="false">BZ301*'Dist Horaria'!$X$6</f>
        <v>628.116723721644</v>
      </c>
      <c r="CR301" s="0" t="n">
        <f aca="false">BZ301*'Dist Horaria'!$Y$6</f>
        <v>628.116723721644</v>
      </c>
      <c r="CS301" s="0" t="n">
        <f aca="false">BZ301*'Dist Horaria'!$Z$6</f>
        <v>628.116723721644</v>
      </c>
      <c r="CT301" s="0" t="n">
        <f aca="false">BZ301*'Dist Horaria'!$AA$6</f>
        <v>235.543771395616</v>
      </c>
      <c r="CU301" s="0" t="n">
        <f aca="false">BZ301*'Dist Horaria'!$AB$6</f>
        <v>235.543771395616</v>
      </c>
      <c r="CV301" s="0" t="n">
        <f aca="false">BZ301*'Dist Horaria'!$AC$6</f>
        <v>235.543771395616</v>
      </c>
      <c r="CW301" s="0" t="n">
        <f aca="false">BZ301*'Dist Horaria'!$AD$6</f>
        <v>235.543771395616</v>
      </c>
      <c r="CX301" s="0" t="n">
        <f aca="false">BZ301*'Dist Horaria'!$AE$6</f>
        <v>235.543771395616</v>
      </c>
      <c r="CY301" s="0" t="n">
        <f aca="false">AS301*1000000</f>
        <v>9855.42360342257</v>
      </c>
      <c r="CZ301" s="0" t="n">
        <f aca="false">CY301*'Dist Horaria'!$H$6</f>
        <v>246.385590085564</v>
      </c>
      <c r="DA301" s="0" t="n">
        <f aca="false">CY301*'Dist Horaria'!$I$6</f>
        <v>246.385590085564</v>
      </c>
      <c r="DB301" s="0" t="n">
        <f aca="false">CY301*'Dist Horaria'!$J$6</f>
        <v>246.385590085564</v>
      </c>
      <c r="DC301" s="0" t="n">
        <f aca="false">CY301*'Dist Horaria'!$K$6</f>
        <v>246.385590085564</v>
      </c>
      <c r="DD301" s="0" t="n">
        <f aca="false">CY301*'Dist Horaria'!$L$6</f>
        <v>246.385590085564</v>
      </c>
      <c r="DE301" s="0" t="n">
        <f aca="false">CY301*'Dist Horaria'!$M$6</f>
        <v>657.028240228171</v>
      </c>
      <c r="DF301" s="0" t="n">
        <f aca="false">CY301*'Dist Horaria'!$N$6</f>
        <v>657.028240228171</v>
      </c>
      <c r="DG301" s="0" t="n">
        <f aca="false">CY301*'Dist Horaria'!$O$6</f>
        <v>657.028240228171</v>
      </c>
      <c r="DH301" s="0" t="n">
        <f aca="false">CY301*'Dist Horaria'!$P$6</f>
        <v>431.174782649737</v>
      </c>
      <c r="DI301" s="0" t="n">
        <f aca="false">CY301*'Dist Horaria'!$Q$6</f>
        <v>431.174782649737</v>
      </c>
      <c r="DJ301" s="0" t="n">
        <f aca="false">CY301*'Dist Horaria'!$R$6</f>
        <v>431.174782649737</v>
      </c>
      <c r="DK301" s="0" t="n">
        <f aca="false">CY301*'Dist Horaria'!$S$6</f>
        <v>431.174782649737</v>
      </c>
      <c r="DL301" s="0" t="n">
        <f aca="false">CY301*'Dist Horaria'!$T$6</f>
        <v>431.174782649737</v>
      </c>
      <c r="DM301" s="0" t="n">
        <f aca="false">CY301*'Dist Horaria'!$U$6</f>
        <v>431.174782649737</v>
      </c>
      <c r="DN301" s="0" t="n">
        <f aca="false">CY301*'Dist Horaria'!$V$6</f>
        <v>431.174782649737</v>
      </c>
      <c r="DO301" s="0" t="n">
        <f aca="false">CY301*'Dist Horaria'!$W$6</f>
        <v>431.174782649737</v>
      </c>
      <c r="DP301" s="0" t="n">
        <f aca="false">CY301*'Dist Horaria'!$X$6</f>
        <v>657.028240228171</v>
      </c>
      <c r="DQ301" s="0" t="n">
        <f aca="false">CY301*'Dist Horaria'!$Y$6</f>
        <v>657.028240228171</v>
      </c>
      <c r="DR301" s="0" t="n">
        <f aca="false">CY301*'Dist Horaria'!$Z$6</f>
        <v>657.028240228171</v>
      </c>
      <c r="DS301" s="0" t="n">
        <f aca="false">CY301*'Dist Horaria'!$AA$6</f>
        <v>246.385590085564</v>
      </c>
      <c r="DT301" s="0" t="n">
        <f aca="false">CY301*'Dist Horaria'!$AB$6</f>
        <v>246.385590085564</v>
      </c>
      <c r="DU301" s="0" t="n">
        <f aca="false">CY301*'Dist Horaria'!$AC$6</f>
        <v>246.385590085564</v>
      </c>
      <c r="DV301" s="0" t="n">
        <f aca="false">CY301*'Dist Horaria'!$AD$6</f>
        <v>246.385590085564</v>
      </c>
      <c r="DW301" s="0" t="n">
        <f aca="false">CY301*'Dist Horaria'!$AE$6</f>
        <v>246.385590085564</v>
      </c>
      <c r="DX301" s="0" t="n">
        <f aca="false">AX301*1000000</f>
        <v>571.328904546236</v>
      </c>
      <c r="DY301" s="0" t="n">
        <f aca="false">DX301*'Dist Horaria'!$H$6</f>
        <v>14.2832226136559</v>
      </c>
      <c r="DZ301" s="0" t="n">
        <f aca="false">DX301*'Dist Horaria'!$I$6</f>
        <v>14.2832226136559</v>
      </c>
      <c r="EA301" s="0" t="n">
        <f aca="false">DX301*'Dist Horaria'!$J$6</f>
        <v>14.2832226136559</v>
      </c>
      <c r="EB301" s="0" t="n">
        <f aca="false">DX301*'Dist Horaria'!$K$6</f>
        <v>14.2832226136559</v>
      </c>
      <c r="EC301" s="0" t="n">
        <f aca="false">DX301*'Dist Horaria'!$L$6</f>
        <v>14.2832226136559</v>
      </c>
      <c r="ED301" s="0" t="n">
        <f aca="false">DX301*'Dist Horaria'!$M$6</f>
        <v>38.0885936364157</v>
      </c>
      <c r="EE301" s="0" t="n">
        <f aca="false">DX301*'Dist Horaria'!$N$6</f>
        <v>38.0885936364157</v>
      </c>
      <c r="EF301" s="0" t="n">
        <f aca="false">DX301*'Dist Horaria'!$O$6</f>
        <v>38.0885936364157</v>
      </c>
      <c r="EG301" s="0" t="n">
        <f aca="false">DX301*'Dist Horaria'!$P$6</f>
        <v>24.9956395738978</v>
      </c>
      <c r="EH301" s="0" t="n">
        <f aca="false">DX301*'Dist Horaria'!$Q$6</f>
        <v>24.9956395738978</v>
      </c>
      <c r="EI301" s="0" t="n">
        <f aca="false">DX301*'Dist Horaria'!$R$6</f>
        <v>24.9956395738978</v>
      </c>
      <c r="EJ301" s="0" t="n">
        <f aca="false">DX301*'Dist Horaria'!$S$6</f>
        <v>24.9956395738978</v>
      </c>
      <c r="EK301" s="0" t="n">
        <f aca="false">DX301*'Dist Horaria'!$T$6</f>
        <v>24.9956395738978</v>
      </c>
      <c r="EL301" s="0" t="n">
        <f aca="false">DX301*'Dist Horaria'!$U$6</f>
        <v>24.9956395738978</v>
      </c>
      <c r="EM301" s="0" t="n">
        <f aca="false">DX301*'Dist Horaria'!$V$6</f>
        <v>24.9956395738978</v>
      </c>
      <c r="EN301" s="0" t="n">
        <f aca="false">DX301*'Dist Horaria'!$W$6</f>
        <v>24.9956395738978</v>
      </c>
      <c r="EO301" s="0" t="n">
        <f aca="false">DX301*'Dist Horaria'!$X$6</f>
        <v>38.0885936364157</v>
      </c>
      <c r="EP301" s="0" t="n">
        <f aca="false">DX301*'Dist Horaria'!$Y$6</f>
        <v>38.0885936364157</v>
      </c>
      <c r="EQ301" s="0" t="n">
        <f aca="false">DX301*'Dist Horaria'!$Z$6</f>
        <v>38.0885936364157</v>
      </c>
      <c r="ER301" s="0" t="n">
        <f aca="false">DX301*'Dist Horaria'!$AA$6</f>
        <v>14.2832226136559</v>
      </c>
      <c r="ES301" s="0" t="n">
        <f aca="false">DX301*'Dist Horaria'!$AB$6</f>
        <v>14.2832226136559</v>
      </c>
      <c r="ET301" s="0" t="n">
        <f aca="false">DX301*'Dist Horaria'!$AC$6</f>
        <v>14.2832226136559</v>
      </c>
      <c r="EU301" s="0" t="n">
        <f aca="false">DX301*'Dist Horaria'!$AD$6</f>
        <v>14.2832226136559</v>
      </c>
      <c r="EV301" s="0" t="n">
        <f aca="false">DX301*'Dist Horaria'!$AE$6</f>
        <v>14.2832226136559</v>
      </c>
      <c r="EW301" s="0" t="n">
        <f aca="false">BB301+CA301+CZ301+DY301</f>
        <v>618.808068187655</v>
      </c>
      <c r="EX301" s="0" t="n">
        <f aca="false">BC301+CB301+DA301+DZ301</f>
        <v>615.528524214293</v>
      </c>
      <c r="EY301" s="0" t="n">
        <f aca="false">BD301+CC301+DB301+EA301</f>
        <v>612.433037777347</v>
      </c>
      <c r="EZ301" s="0" t="n">
        <f aca="false">BE301+CD301+DC301+EB301</f>
        <v>609.79580423143</v>
      </c>
      <c r="FA301" s="0" t="n">
        <f aca="false">BF301+CE301+DD301+EC301</f>
        <v>607.868616345323</v>
      </c>
      <c r="FB301" s="0" t="n">
        <f aca="false">BG301+CF301+DE301+ED301</f>
        <v>1433.67629981506</v>
      </c>
      <c r="FC301" s="0" t="n">
        <f aca="false">BH301+CG301+DF301+EE301</f>
        <v>1438.66082501208</v>
      </c>
      <c r="FD301" s="0" t="n">
        <f aca="false">BI301+CH301+DG301+EF301</f>
        <v>1438.66082501208</v>
      </c>
      <c r="FE301" s="0" t="n">
        <f aca="false">BJ301+CI301+DH301+EG301</f>
        <v>1021.0861918411</v>
      </c>
      <c r="FF301" s="0" t="n">
        <f aca="false">BK301+CJ301+DI301+EH301</f>
        <v>1037.2386520952</v>
      </c>
      <c r="FG301" s="0" t="n">
        <f aca="false">BL301+CK301+DJ301+EI301</f>
        <v>1048.98589591636</v>
      </c>
      <c r="FH301" s="0" t="n">
        <f aca="false">BM301+CL301+DK301+EJ301</f>
        <v>1054.85951782695</v>
      </c>
      <c r="FI301" s="0" t="n">
        <f aca="false">BN301+CM301+DL301+EK301</f>
        <v>1056.32792330459</v>
      </c>
      <c r="FJ301" s="0" t="n">
        <f aca="false">BO301+CN301+DM301+EL301</f>
        <v>1054.85951782695</v>
      </c>
      <c r="FK301" s="0" t="n">
        <f aca="false">BP301+CO301+DN301+EM301</f>
        <v>1051.92270687166</v>
      </c>
      <c r="FL301" s="0" t="n">
        <f aca="false">BQ301+CP301+DO301+EN301</f>
        <v>1047.51749043872</v>
      </c>
      <c r="FM301" s="0" t="n">
        <f aca="false">BR301+CQ301+DP301+EO301</f>
        <v>1498.90718951945</v>
      </c>
      <c r="FN301" s="0" t="n">
        <f aca="false">BS301+CR301+DQ301+EP301</f>
        <v>1494.90032779568</v>
      </c>
      <c r="FO301" s="0" t="n">
        <f aca="false">BT301+CS301+DR301+EQ301</f>
        <v>1473.09058724791</v>
      </c>
      <c r="FP301" s="0" t="n">
        <f aca="false">BU301+CT301+DS301+ER301</f>
        <v>638.718060232974</v>
      </c>
      <c r="FQ301" s="0" t="n">
        <f aca="false">BV301+CU301+DT301+ES301</f>
        <v>623.05198072835</v>
      </c>
      <c r="FR301" s="0" t="n">
        <f aca="false">BW301+CV301+DU301+ET301</f>
        <v>633.684345278206</v>
      </c>
      <c r="FS301" s="0" t="n">
        <f aca="false">BX301+CW301+DV301+EU301</f>
        <v>630.056523915476</v>
      </c>
      <c r="FT301" s="0" t="n">
        <f aca="false">BY301+CX301+DW301+EV301</f>
        <v>626.218500677283</v>
      </c>
      <c r="FU301" s="0" t="n">
        <f aca="false">AM301*'Dist Horaria'!$H$10</f>
        <v>0.310368450182103</v>
      </c>
      <c r="FV301" s="0" t="n">
        <f aca="false">AM301*'Dist Horaria'!$I$10</f>
        <v>0.290470616171213</v>
      </c>
      <c r="FW301" s="0" t="n">
        <f aca="false">AM301*'Dist Horaria'!$J$10</f>
        <v>0.289213142359115</v>
      </c>
      <c r="FX301" s="0" t="n">
        <f aca="false">AM301*'Dist Horaria'!$K$10</f>
        <v>0.280895471772324</v>
      </c>
      <c r="FY301" s="0" t="n">
        <f aca="false">AM301*'Dist Horaria'!$L$10</f>
        <v>0.281007881661802</v>
      </c>
      <c r="FZ301" s="0" t="n">
        <f aca="false">AM301*'Dist Horaria'!$M$10</f>
        <v>0.300689997594129</v>
      </c>
      <c r="GA301" s="0" t="n">
        <f aca="false">AM301*'Dist Horaria'!$N$10</f>
        <v>0.284465166445999</v>
      </c>
      <c r="GB301" s="0" t="n">
        <f aca="false">AM301*'Dist Horaria'!$O$10</f>
        <v>0.279609876039779</v>
      </c>
      <c r="GC301" s="0" t="n">
        <f aca="false">AM301*'Dist Horaria'!$P$10</f>
        <v>0.283948781085196</v>
      </c>
      <c r="GD301" s="0" t="n">
        <f aca="false">AM301*'Dist Horaria'!$Q$10</f>
        <v>0.256964067536919</v>
      </c>
      <c r="GE301" s="0" t="n">
        <f aca="false">AM301*'Dist Horaria'!$R$10</f>
        <v>0.313534752826787</v>
      </c>
      <c r="GF301" s="0" t="n">
        <f aca="false">AM301*'Dist Horaria'!$S$10</f>
        <v>0.267770858700634</v>
      </c>
      <c r="GG301" s="0" t="n">
        <f aca="false">AR301*'Dist Horaria'!$H$10</f>
        <v>0.324654365891174</v>
      </c>
      <c r="GH301" s="0" t="n">
        <f aca="false">AR301*'Dist Horaria'!$I$10</f>
        <v>0.303840656638113</v>
      </c>
      <c r="GI301" s="0" t="n">
        <f aca="false">AR301*'Dist Horaria'!$J$10</f>
        <v>0.302525302700392</v>
      </c>
      <c r="GJ301" s="0" t="n">
        <f aca="false">AR301*'Dist Horaria'!$K$10</f>
        <v>0.29382477895688</v>
      </c>
      <c r="GK301" s="0" t="n">
        <f aca="false">AR301*'Dist Horaria'!$L$10</f>
        <v>0.293942362948962</v>
      </c>
      <c r="GL301" s="0" t="n">
        <f aca="false">AR301*'Dist Horaria'!$M$10</f>
        <v>0.314530424859433</v>
      </c>
      <c r="GM301" s="0" t="n">
        <f aca="false">AR301*'Dist Horaria'!$N$10</f>
        <v>0.29755878271927</v>
      </c>
      <c r="GN301" s="0" t="n">
        <f aca="false">AR301*'Dist Horaria'!$O$10</f>
        <v>0.292480008677888</v>
      </c>
      <c r="GO301" s="0" t="n">
        <f aca="false">AR301*'Dist Horaria'!$P$10</f>
        <v>0.297018628712738</v>
      </c>
      <c r="GP301" s="0" t="n">
        <f aca="false">AR301*'Dist Horaria'!$Q$10</f>
        <v>0.268791838713205</v>
      </c>
      <c r="GQ301" s="0" t="n">
        <f aca="false">AR301*'Dist Horaria'!$R$10</f>
        <v>0.327966409936651</v>
      </c>
      <c r="GR301" s="0" t="n">
        <f aca="false">AR301*'Dist Horaria'!$S$10</f>
        <v>0.280096054494531</v>
      </c>
      <c r="GS301" s="0" t="n">
        <f aca="false">AW301*'Dist Horaria'!$H$10</f>
        <v>0.018820542950213</v>
      </c>
      <c r="GT301" s="0" t="n">
        <f aca="false">AW301*'Dist Horaria'!$I$10</f>
        <v>0.0176139511094558</v>
      </c>
      <c r="GU301" s="0" t="n">
        <f aca="false">AW301*'Dist Horaria'!$J$10</f>
        <v>0.0175376987072691</v>
      </c>
      <c r="GV301" s="0" t="n">
        <f aca="false">AW301*'Dist Horaria'!$K$10</f>
        <v>0.0170333205192394</v>
      </c>
      <c r="GW301" s="0" t="n">
        <f aca="false">AW301*'Dist Horaria'!$L$10</f>
        <v>0.0170401369825485</v>
      </c>
      <c r="GX301" s="0" t="n">
        <f aca="false">AW301*'Dist Horaria'!$M$10</f>
        <v>0.0182336478179381</v>
      </c>
      <c r="GY301" s="0" t="n">
        <f aca="false">AW301*'Dist Horaria'!$N$10</f>
        <v>0.0172497845054649</v>
      </c>
      <c r="GZ301" s="0" t="n">
        <f aca="false">AW301*'Dist Horaria'!$O$10</f>
        <v>0.0169553628219065</v>
      </c>
      <c r="HA301" s="0" t="n">
        <f aca="false">AW301*'Dist Horaria'!$P$10</f>
        <v>0.0172184712297239</v>
      </c>
      <c r="HB301" s="0" t="n">
        <f aca="false">AW301*'Dist Horaria'!$Q$10</f>
        <v>0.0155821355775771</v>
      </c>
      <c r="HC301" s="0" t="n">
        <f aca="false">AW301*'Dist Horaria'!$R$10</f>
        <v>0.019012545503574</v>
      </c>
      <c r="HD301" s="0" t="n">
        <f aca="false">AW301*'Dist Horaria'!$S$10</f>
        <v>0.0162374524344656</v>
      </c>
    </row>
    <row r="302" customFormat="false" ht="26.85" hidden="false" customHeight="false" outlineLevel="0" collapsed="false">
      <c r="A302" s="0" t="n">
        <v>4.58973</v>
      </c>
      <c r="B302" s="0" t="n">
        <v>-74.094612</v>
      </c>
      <c r="C302" s="0" t="n">
        <v>30</v>
      </c>
      <c r="D302" s="0" t="n">
        <v>23</v>
      </c>
      <c r="E302" s="0" t="n">
        <v>2293</v>
      </c>
      <c r="G302" s="0" t="s">
        <v>655</v>
      </c>
      <c r="I302" s="25" t="s">
        <v>1484</v>
      </c>
      <c r="J302" s="0" t="s">
        <v>1399</v>
      </c>
      <c r="K302" s="0" t="s">
        <v>1485</v>
      </c>
      <c r="L302" s="0" t="s">
        <v>1486</v>
      </c>
      <c r="S302" s="0" t="n">
        <v>365</v>
      </c>
      <c r="V302" s="0" t="n">
        <v>57384.5124545455</v>
      </c>
      <c r="W302" s="0" t="n">
        <f aca="false">V302*12</f>
        <v>688614.149454545</v>
      </c>
      <c r="X302" s="0" t="n">
        <v>1</v>
      </c>
      <c r="Z302" s="0" t="n">
        <v>28000</v>
      </c>
      <c r="AB302" s="0" t="n">
        <v>0.005</v>
      </c>
      <c r="AC302" s="0" t="n">
        <v>0</v>
      </c>
      <c r="AD302" s="0" t="n">
        <v>2831.13394243245</v>
      </c>
      <c r="AE302" s="0" t="n">
        <f aca="false">AD302/2204.59</f>
        <v>1.28419975706705</v>
      </c>
      <c r="AF302" s="0" t="n">
        <f aca="false">AE302/S302</f>
        <v>0.00351835549881384</v>
      </c>
      <c r="AG302" s="0" t="n">
        <f aca="false">AE302*EXP(AB302*AC302)</f>
        <v>1.28419975706705</v>
      </c>
      <c r="AH302" s="0" t="n">
        <f aca="false">AG302/S302</f>
        <v>0.00351835549881384</v>
      </c>
      <c r="AI302" s="0" t="s">
        <v>90</v>
      </c>
      <c r="AJ302" s="0" t="n">
        <f aca="false">IF(AI302="A",'FE DISTRIBUCIÓN'!$C$2,'FE DISTRIBUCIÓN'!$C$3)</f>
        <v>4.994E-006</v>
      </c>
      <c r="AK302" s="0" t="n">
        <f aca="false">W302*AJ302</f>
        <v>3.438939062376</v>
      </c>
      <c r="AL302" s="0" t="n">
        <f aca="false">AK302/365</f>
        <v>0.00942175085582466</v>
      </c>
      <c r="AM302" s="0" t="n">
        <f aca="false">AK302*EXP(AB302*AC302)</f>
        <v>3.438939062376</v>
      </c>
      <c r="AN302" s="0" t="n">
        <f aca="false">AM302/365</f>
        <v>0.00942175085582466</v>
      </c>
      <c r="AO302" s="0" t="n">
        <v>5.223868284E-006</v>
      </c>
      <c r="AP302" s="0" t="n">
        <f aca="false">AO302*W302</f>
        <v>3.59722961524924</v>
      </c>
      <c r="AQ302" s="0" t="n">
        <f aca="false">AP302/365</f>
        <v>0.00985542360342257</v>
      </c>
      <c r="AR302" s="0" t="n">
        <f aca="false">AP302*EXP(AB302*AC302)</f>
        <v>3.59722961524924</v>
      </c>
      <c r="AS302" s="0" t="n">
        <f aca="false">AR302/365</f>
        <v>0.00985542360342257</v>
      </c>
      <c r="AT302" s="0" t="n">
        <v>3.02832944E-007</v>
      </c>
      <c r="AU302" s="0" t="n">
        <f aca="false">AT302*W302</f>
        <v>0.208535050159376</v>
      </c>
      <c r="AV302" s="0" t="n">
        <f aca="false">AU302/365</f>
        <v>0.000571328904546235</v>
      </c>
      <c r="AW302" s="0" t="n">
        <f aca="false">AU302*EXP(AB302*AC302)</f>
        <v>0.208535050159376</v>
      </c>
      <c r="AX302" s="0" t="n">
        <f aca="false">AW302/365</f>
        <v>0.000571328904546235</v>
      </c>
      <c r="AY302" s="0" t="n">
        <f aca="false">AW302+AR302+AM302+AG302</f>
        <v>8.52890348485166</v>
      </c>
      <c r="AZ302" s="0" t="n">
        <f aca="false">AH302+AN302+AS302+AX302</f>
        <v>0.0233668588626073</v>
      </c>
      <c r="BA302" s="0" t="n">
        <f aca="false">AH302*1000000</f>
        <v>3518.35549881384</v>
      </c>
      <c r="BB302" s="0" t="n">
        <f aca="false">BA302*'Dist Horaria'!$H$3</f>
        <v>122.595484092818</v>
      </c>
      <c r="BC302" s="0" t="n">
        <f aca="false">BA302*'Dist Horaria'!$I$3</f>
        <v>119.315940119457</v>
      </c>
      <c r="BD302" s="0" t="n">
        <f aca="false">BA302*'Dist Horaria'!$J$3</f>
        <v>116.220453682511</v>
      </c>
      <c r="BE302" s="0" t="n">
        <f aca="false">BA302*'Dist Horaria'!$K$3</f>
        <v>113.583220136594</v>
      </c>
      <c r="BF302" s="0" t="n">
        <f aca="false">BA302*'Dist Horaria'!$L$3</f>
        <v>111.656032250487</v>
      </c>
      <c r="BG302" s="0" t="n">
        <f aca="false">BA302*'Dist Horaria'!$M$3</f>
        <v>110.442742228826</v>
      </c>
      <c r="BH302" s="0" t="n">
        <f aca="false">BA302*'Dist Horaria'!$N$3</f>
        <v>115.427267425846</v>
      </c>
      <c r="BI302" s="0" t="n">
        <f aca="false">BA302*'Dist Horaria'!$O$3</f>
        <v>115.427267425846</v>
      </c>
      <c r="BJ302" s="0" t="n">
        <f aca="false">BA302*'Dist Horaria'!$P$3</f>
        <v>152.714169675135</v>
      </c>
      <c r="BK302" s="0" t="n">
        <f aca="false">BA302*'Dist Horaria'!$Q$3</f>
        <v>168.866629929236</v>
      </c>
      <c r="BL302" s="0" t="n">
        <f aca="false">BA302*'Dist Horaria'!$R$3</f>
        <v>180.6138737504</v>
      </c>
      <c r="BM302" s="0" t="n">
        <f aca="false">BA302*'Dist Horaria'!$S$3</f>
        <v>186.487495660983</v>
      </c>
      <c r="BN302" s="0" t="n">
        <f aca="false">BA302*'Dist Horaria'!$T$3</f>
        <v>187.955901138628</v>
      </c>
      <c r="BO302" s="0" t="n">
        <f aca="false">BA302*'Dist Horaria'!$U$3</f>
        <v>186.487495660983</v>
      </c>
      <c r="BP302" s="0" t="n">
        <f aca="false">BA302*'Dist Horaria'!$V$3</f>
        <v>183.550684705692</v>
      </c>
      <c r="BQ302" s="0" t="n">
        <f aca="false">BA302*'Dist Horaria'!$W$3</f>
        <v>179.145468272755</v>
      </c>
      <c r="BR302" s="0" t="n">
        <f aca="false">BA302*'Dist Horaria'!$X$3</f>
        <v>175.673631933222</v>
      </c>
      <c r="BS302" s="0" t="n">
        <f aca="false">BA302*'Dist Horaria'!$Y$3</f>
        <v>171.666770209449</v>
      </c>
      <c r="BT302" s="0" t="n">
        <f aca="false">BA302*'Dist Horaria'!$Z$3</f>
        <v>149.857029661677</v>
      </c>
      <c r="BU302" s="0" t="n">
        <f aca="false">BA302*'Dist Horaria'!$AA$3</f>
        <v>142.505476138137</v>
      </c>
      <c r="BV302" s="0" t="n">
        <f aca="false">BA302*'Dist Horaria'!$AB$3</f>
        <v>126.839396633514</v>
      </c>
      <c r="BW302" s="0" t="n">
        <f aca="false">BA302*'Dist Horaria'!$AC$3</f>
        <v>137.47176118337</v>
      </c>
      <c r="BX302" s="0" t="n">
        <f aca="false">BA302*'Dist Horaria'!$AD$3</f>
        <v>133.84393982064</v>
      </c>
      <c r="BY302" s="0" t="n">
        <f aca="false">BA302*'Dist Horaria'!$AE$3</f>
        <v>130.005916582446</v>
      </c>
      <c r="BZ302" s="0" t="n">
        <f aca="false">AN302*1000000</f>
        <v>9421.75085582466</v>
      </c>
      <c r="CA302" s="0" t="n">
        <f aca="false">BZ302*'Dist Horaria'!$H$6</f>
        <v>235.543771395616</v>
      </c>
      <c r="CB302" s="0" t="n">
        <f aca="false">BZ302*'Dist Horaria'!$I$6</f>
        <v>235.543771395616</v>
      </c>
      <c r="CC302" s="0" t="n">
        <f aca="false">BZ302*'Dist Horaria'!$J$6</f>
        <v>235.543771395616</v>
      </c>
      <c r="CD302" s="0" t="n">
        <f aca="false">BZ302*'Dist Horaria'!$K$6</f>
        <v>235.543771395616</v>
      </c>
      <c r="CE302" s="0" t="n">
        <f aca="false">BZ302*'Dist Horaria'!$L$6</f>
        <v>235.543771395616</v>
      </c>
      <c r="CF302" s="0" t="n">
        <f aca="false">BZ302*'Dist Horaria'!$M$6</f>
        <v>628.116723721644</v>
      </c>
      <c r="CG302" s="0" t="n">
        <f aca="false">BZ302*'Dist Horaria'!$N$6</f>
        <v>628.116723721644</v>
      </c>
      <c r="CH302" s="0" t="n">
        <f aca="false">BZ302*'Dist Horaria'!$O$6</f>
        <v>628.116723721644</v>
      </c>
      <c r="CI302" s="0" t="n">
        <f aca="false">BZ302*'Dist Horaria'!$P$6</f>
        <v>412.201599942329</v>
      </c>
      <c r="CJ302" s="0" t="n">
        <f aca="false">BZ302*'Dist Horaria'!$Q$6</f>
        <v>412.201599942329</v>
      </c>
      <c r="CK302" s="0" t="n">
        <f aca="false">BZ302*'Dist Horaria'!$R$6</f>
        <v>412.201599942329</v>
      </c>
      <c r="CL302" s="0" t="n">
        <f aca="false">BZ302*'Dist Horaria'!$S$6</f>
        <v>412.201599942329</v>
      </c>
      <c r="CM302" s="0" t="n">
        <f aca="false">BZ302*'Dist Horaria'!$T$6</f>
        <v>412.201599942329</v>
      </c>
      <c r="CN302" s="0" t="n">
        <f aca="false">BZ302*'Dist Horaria'!$U$6</f>
        <v>412.201599942329</v>
      </c>
      <c r="CO302" s="0" t="n">
        <f aca="false">BZ302*'Dist Horaria'!$V$6</f>
        <v>412.201599942329</v>
      </c>
      <c r="CP302" s="0" t="n">
        <f aca="false">BZ302*'Dist Horaria'!$W$6</f>
        <v>412.201599942329</v>
      </c>
      <c r="CQ302" s="0" t="n">
        <f aca="false">BZ302*'Dist Horaria'!$X$6</f>
        <v>628.116723721644</v>
      </c>
      <c r="CR302" s="0" t="n">
        <f aca="false">BZ302*'Dist Horaria'!$Y$6</f>
        <v>628.116723721644</v>
      </c>
      <c r="CS302" s="0" t="n">
        <f aca="false">BZ302*'Dist Horaria'!$Z$6</f>
        <v>628.116723721644</v>
      </c>
      <c r="CT302" s="0" t="n">
        <f aca="false">BZ302*'Dist Horaria'!$AA$6</f>
        <v>235.543771395616</v>
      </c>
      <c r="CU302" s="0" t="n">
        <f aca="false">BZ302*'Dist Horaria'!$AB$6</f>
        <v>235.543771395616</v>
      </c>
      <c r="CV302" s="0" t="n">
        <f aca="false">BZ302*'Dist Horaria'!$AC$6</f>
        <v>235.543771395616</v>
      </c>
      <c r="CW302" s="0" t="n">
        <f aca="false">BZ302*'Dist Horaria'!$AD$6</f>
        <v>235.543771395616</v>
      </c>
      <c r="CX302" s="0" t="n">
        <f aca="false">BZ302*'Dist Horaria'!$AE$6</f>
        <v>235.543771395616</v>
      </c>
      <c r="CY302" s="0" t="n">
        <f aca="false">AS302*1000000</f>
        <v>9855.42360342257</v>
      </c>
      <c r="CZ302" s="0" t="n">
        <f aca="false">CY302*'Dist Horaria'!$H$6</f>
        <v>246.385590085564</v>
      </c>
      <c r="DA302" s="0" t="n">
        <f aca="false">CY302*'Dist Horaria'!$I$6</f>
        <v>246.385590085564</v>
      </c>
      <c r="DB302" s="0" t="n">
        <f aca="false">CY302*'Dist Horaria'!$J$6</f>
        <v>246.385590085564</v>
      </c>
      <c r="DC302" s="0" t="n">
        <f aca="false">CY302*'Dist Horaria'!$K$6</f>
        <v>246.385590085564</v>
      </c>
      <c r="DD302" s="0" t="n">
        <f aca="false">CY302*'Dist Horaria'!$L$6</f>
        <v>246.385590085564</v>
      </c>
      <c r="DE302" s="0" t="n">
        <f aca="false">CY302*'Dist Horaria'!$M$6</f>
        <v>657.028240228171</v>
      </c>
      <c r="DF302" s="0" t="n">
        <f aca="false">CY302*'Dist Horaria'!$N$6</f>
        <v>657.028240228171</v>
      </c>
      <c r="DG302" s="0" t="n">
        <f aca="false">CY302*'Dist Horaria'!$O$6</f>
        <v>657.028240228171</v>
      </c>
      <c r="DH302" s="0" t="n">
        <f aca="false">CY302*'Dist Horaria'!$P$6</f>
        <v>431.174782649737</v>
      </c>
      <c r="DI302" s="0" t="n">
        <f aca="false">CY302*'Dist Horaria'!$Q$6</f>
        <v>431.174782649737</v>
      </c>
      <c r="DJ302" s="0" t="n">
        <f aca="false">CY302*'Dist Horaria'!$R$6</f>
        <v>431.174782649737</v>
      </c>
      <c r="DK302" s="0" t="n">
        <f aca="false">CY302*'Dist Horaria'!$S$6</f>
        <v>431.174782649737</v>
      </c>
      <c r="DL302" s="0" t="n">
        <f aca="false">CY302*'Dist Horaria'!$T$6</f>
        <v>431.174782649737</v>
      </c>
      <c r="DM302" s="0" t="n">
        <f aca="false">CY302*'Dist Horaria'!$U$6</f>
        <v>431.174782649737</v>
      </c>
      <c r="DN302" s="0" t="n">
        <f aca="false">CY302*'Dist Horaria'!$V$6</f>
        <v>431.174782649737</v>
      </c>
      <c r="DO302" s="0" t="n">
        <f aca="false">CY302*'Dist Horaria'!$W$6</f>
        <v>431.174782649737</v>
      </c>
      <c r="DP302" s="0" t="n">
        <f aca="false">CY302*'Dist Horaria'!$X$6</f>
        <v>657.028240228171</v>
      </c>
      <c r="DQ302" s="0" t="n">
        <f aca="false">CY302*'Dist Horaria'!$Y$6</f>
        <v>657.028240228171</v>
      </c>
      <c r="DR302" s="0" t="n">
        <f aca="false">CY302*'Dist Horaria'!$Z$6</f>
        <v>657.028240228171</v>
      </c>
      <c r="DS302" s="0" t="n">
        <f aca="false">CY302*'Dist Horaria'!$AA$6</f>
        <v>246.385590085564</v>
      </c>
      <c r="DT302" s="0" t="n">
        <f aca="false">CY302*'Dist Horaria'!$AB$6</f>
        <v>246.385590085564</v>
      </c>
      <c r="DU302" s="0" t="n">
        <f aca="false">CY302*'Dist Horaria'!$AC$6</f>
        <v>246.385590085564</v>
      </c>
      <c r="DV302" s="0" t="n">
        <f aca="false">CY302*'Dist Horaria'!$AD$6</f>
        <v>246.385590085564</v>
      </c>
      <c r="DW302" s="0" t="n">
        <f aca="false">CY302*'Dist Horaria'!$AE$6</f>
        <v>246.385590085564</v>
      </c>
      <c r="DX302" s="0" t="n">
        <f aca="false">AX302*1000000</f>
        <v>571.328904546236</v>
      </c>
      <c r="DY302" s="0" t="n">
        <f aca="false">DX302*'Dist Horaria'!$H$6</f>
        <v>14.2832226136559</v>
      </c>
      <c r="DZ302" s="0" t="n">
        <f aca="false">DX302*'Dist Horaria'!$I$6</f>
        <v>14.2832226136559</v>
      </c>
      <c r="EA302" s="0" t="n">
        <f aca="false">DX302*'Dist Horaria'!$J$6</f>
        <v>14.2832226136559</v>
      </c>
      <c r="EB302" s="0" t="n">
        <f aca="false">DX302*'Dist Horaria'!$K$6</f>
        <v>14.2832226136559</v>
      </c>
      <c r="EC302" s="0" t="n">
        <f aca="false">DX302*'Dist Horaria'!$L$6</f>
        <v>14.2832226136559</v>
      </c>
      <c r="ED302" s="0" t="n">
        <f aca="false">DX302*'Dist Horaria'!$M$6</f>
        <v>38.0885936364157</v>
      </c>
      <c r="EE302" s="0" t="n">
        <f aca="false">DX302*'Dist Horaria'!$N$6</f>
        <v>38.0885936364157</v>
      </c>
      <c r="EF302" s="0" t="n">
        <f aca="false">DX302*'Dist Horaria'!$O$6</f>
        <v>38.0885936364157</v>
      </c>
      <c r="EG302" s="0" t="n">
        <f aca="false">DX302*'Dist Horaria'!$P$6</f>
        <v>24.9956395738978</v>
      </c>
      <c r="EH302" s="0" t="n">
        <f aca="false">DX302*'Dist Horaria'!$Q$6</f>
        <v>24.9956395738978</v>
      </c>
      <c r="EI302" s="0" t="n">
        <f aca="false">DX302*'Dist Horaria'!$R$6</f>
        <v>24.9956395738978</v>
      </c>
      <c r="EJ302" s="0" t="n">
        <f aca="false">DX302*'Dist Horaria'!$S$6</f>
        <v>24.9956395738978</v>
      </c>
      <c r="EK302" s="0" t="n">
        <f aca="false">DX302*'Dist Horaria'!$T$6</f>
        <v>24.9956395738978</v>
      </c>
      <c r="EL302" s="0" t="n">
        <f aca="false">DX302*'Dist Horaria'!$U$6</f>
        <v>24.9956395738978</v>
      </c>
      <c r="EM302" s="0" t="n">
        <f aca="false">DX302*'Dist Horaria'!$V$6</f>
        <v>24.9956395738978</v>
      </c>
      <c r="EN302" s="0" t="n">
        <f aca="false">DX302*'Dist Horaria'!$W$6</f>
        <v>24.9956395738978</v>
      </c>
      <c r="EO302" s="0" t="n">
        <f aca="false">DX302*'Dist Horaria'!$X$6</f>
        <v>38.0885936364157</v>
      </c>
      <c r="EP302" s="0" t="n">
        <f aca="false">DX302*'Dist Horaria'!$Y$6</f>
        <v>38.0885936364157</v>
      </c>
      <c r="EQ302" s="0" t="n">
        <f aca="false">DX302*'Dist Horaria'!$Z$6</f>
        <v>38.0885936364157</v>
      </c>
      <c r="ER302" s="0" t="n">
        <f aca="false">DX302*'Dist Horaria'!$AA$6</f>
        <v>14.2832226136559</v>
      </c>
      <c r="ES302" s="0" t="n">
        <f aca="false">DX302*'Dist Horaria'!$AB$6</f>
        <v>14.2832226136559</v>
      </c>
      <c r="ET302" s="0" t="n">
        <f aca="false">DX302*'Dist Horaria'!$AC$6</f>
        <v>14.2832226136559</v>
      </c>
      <c r="EU302" s="0" t="n">
        <f aca="false">DX302*'Dist Horaria'!$AD$6</f>
        <v>14.2832226136559</v>
      </c>
      <c r="EV302" s="0" t="n">
        <f aca="false">DX302*'Dist Horaria'!$AE$6</f>
        <v>14.2832226136559</v>
      </c>
      <c r="EW302" s="0" t="n">
        <f aca="false">BB302+CA302+CZ302+DY302</f>
        <v>618.808068187655</v>
      </c>
      <c r="EX302" s="0" t="n">
        <f aca="false">BC302+CB302+DA302+DZ302</f>
        <v>615.528524214293</v>
      </c>
      <c r="EY302" s="0" t="n">
        <f aca="false">BD302+CC302+DB302+EA302</f>
        <v>612.433037777347</v>
      </c>
      <c r="EZ302" s="0" t="n">
        <f aca="false">BE302+CD302+DC302+EB302</f>
        <v>609.79580423143</v>
      </c>
      <c r="FA302" s="0" t="n">
        <f aca="false">BF302+CE302+DD302+EC302</f>
        <v>607.868616345323</v>
      </c>
      <c r="FB302" s="0" t="n">
        <f aca="false">BG302+CF302+DE302+ED302</f>
        <v>1433.67629981506</v>
      </c>
      <c r="FC302" s="0" t="n">
        <f aca="false">BH302+CG302+DF302+EE302</f>
        <v>1438.66082501208</v>
      </c>
      <c r="FD302" s="0" t="n">
        <f aca="false">BI302+CH302+DG302+EF302</f>
        <v>1438.66082501208</v>
      </c>
      <c r="FE302" s="0" t="n">
        <f aca="false">BJ302+CI302+DH302+EG302</f>
        <v>1021.0861918411</v>
      </c>
      <c r="FF302" s="0" t="n">
        <f aca="false">BK302+CJ302+DI302+EH302</f>
        <v>1037.2386520952</v>
      </c>
      <c r="FG302" s="0" t="n">
        <f aca="false">BL302+CK302+DJ302+EI302</f>
        <v>1048.98589591636</v>
      </c>
      <c r="FH302" s="0" t="n">
        <f aca="false">BM302+CL302+DK302+EJ302</f>
        <v>1054.85951782695</v>
      </c>
      <c r="FI302" s="0" t="n">
        <f aca="false">BN302+CM302+DL302+EK302</f>
        <v>1056.32792330459</v>
      </c>
      <c r="FJ302" s="0" t="n">
        <f aca="false">BO302+CN302+DM302+EL302</f>
        <v>1054.85951782695</v>
      </c>
      <c r="FK302" s="0" t="n">
        <f aca="false">BP302+CO302+DN302+EM302</f>
        <v>1051.92270687166</v>
      </c>
      <c r="FL302" s="0" t="n">
        <f aca="false">BQ302+CP302+DO302+EN302</f>
        <v>1047.51749043872</v>
      </c>
      <c r="FM302" s="0" t="n">
        <f aca="false">BR302+CQ302+DP302+EO302</f>
        <v>1498.90718951945</v>
      </c>
      <c r="FN302" s="0" t="n">
        <f aca="false">BS302+CR302+DQ302+EP302</f>
        <v>1494.90032779568</v>
      </c>
      <c r="FO302" s="0" t="n">
        <f aca="false">BT302+CS302+DR302+EQ302</f>
        <v>1473.09058724791</v>
      </c>
      <c r="FP302" s="0" t="n">
        <f aca="false">BU302+CT302+DS302+ER302</f>
        <v>638.718060232974</v>
      </c>
      <c r="FQ302" s="0" t="n">
        <f aca="false">BV302+CU302+DT302+ES302</f>
        <v>623.05198072835</v>
      </c>
      <c r="FR302" s="0" t="n">
        <f aca="false">BW302+CV302+DU302+ET302</f>
        <v>633.684345278206</v>
      </c>
      <c r="FS302" s="0" t="n">
        <f aca="false">BX302+CW302+DV302+EU302</f>
        <v>630.056523915476</v>
      </c>
      <c r="FT302" s="0" t="n">
        <f aca="false">BY302+CX302+DW302+EV302</f>
        <v>626.218500677283</v>
      </c>
      <c r="FU302" s="0" t="n">
        <f aca="false">AM302*'Dist Horaria'!$H$10</f>
        <v>0.310368450182103</v>
      </c>
      <c r="FV302" s="0" t="n">
        <f aca="false">AM302*'Dist Horaria'!$I$10</f>
        <v>0.290470616171213</v>
      </c>
      <c r="FW302" s="0" t="n">
        <f aca="false">AM302*'Dist Horaria'!$J$10</f>
        <v>0.289213142359115</v>
      </c>
      <c r="FX302" s="0" t="n">
        <f aca="false">AM302*'Dist Horaria'!$K$10</f>
        <v>0.280895471772324</v>
      </c>
      <c r="FY302" s="0" t="n">
        <f aca="false">AM302*'Dist Horaria'!$L$10</f>
        <v>0.281007881661802</v>
      </c>
      <c r="FZ302" s="0" t="n">
        <f aca="false">AM302*'Dist Horaria'!$M$10</f>
        <v>0.300689997594129</v>
      </c>
      <c r="GA302" s="0" t="n">
        <f aca="false">AM302*'Dist Horaria'!$N$10</f>
        <v>0.284465166445999</v>
      </c>
      <c r="GB302" s="0" t="n">
        <f aca="false">AM302*'Dist Horaria'!$O$10</f>
        <v>0.279609876039779</v>
      </c>
      <c r="GC302" s="0" t="n">
        <f aca="false">AM302*'Dist Horaria'!$P$10</f>
        <v>0.283948781085196</v>
      </c>
      <c r="GD302" s="0" t="n">
        <f aca="false">AM302*'Dist Horaria'!$Q$10</f>
        <v>0.256964067536919</v>
      </c>
      <c r="GE302" s="0" t="n">
        <f aca="false">AM302*'Dist Horaria'!$R$10</f>
        <v>0.313534752826787</v>
      </c>
      <c r="GF302" s="0" t="n">
        <f aca="false">AM302*'Dist Horaria'!$S$10</f>
        <v>0.267770858700634</v>
      </c>
      <c r="GG302" s="0" t="n">
        <f aca="false">AR302*'Dist Horaria'!$H$10</f>
        <v>0.324654365891174</v>
      </c>
      <c r="GH302" s="0" t="n">
        <f aca="false">AR302*'Dist Horaria'!$I$10</f>
        <v>0.303840656638113</v>
      </c>
      <c r="GI302" s="0" t="n">
        <f aca="false">AR302*'Dist Horaria'!$J$10</f>
        <v>0.302525302700392</v>
      </c>
      <c r="GJ302" s="0" t="n">
        <f aca="false">AR302*'Dist Horaria'!$K$10</f>
        <v>0.29382477895688</v>
      </c>
      <c r="GK302" s="0" t="n">
        <f aca="false">AR302*'Dist Horaria'!$L$10</f>
        <v>0.293942362948962</v>
      </c>
      <c r="GL302" s="0" t="n">
        <f aca="false">AR302*'Dist Horaria'!$M$10</f>
        <v>0.314530424859433</v>
      </c>
      <c r="GM302" s="0" t="n">
        <f aca="false">AR302*'Dist Horaria'!$N$10</f>
        <v>0.29755878271927</v>
      </c>
      <c r="GN302" s="0" t="n">
        <f aca="false">AR302*'Dist Horaria'!$O$10</f>
        <v>0.292480008677888</v>
      </c>
      <c r="GO302" s="0" t="n">
        <f aca="false">AR302*'Dist Horaria'!$P$10</f>
        <v>0.297018628712738</v>
      </c>
      <c r="GP302" s="0" t="n">
        <f aca="false">AR302*'Dist Horaria'!$Q$10</f>
        <v>0.268791838713205</v>
      </c>
      <c r="GQ302" s="0" t="n">
        <f aca="false">AR302*'Dist Horaria'!$R$10</f>
        <v>0.327966409936651</v>
      </c>
      <c r="GR302" s="0" t="n">
        <f aca="false">AR302*'Dist Horaria'!$S$10</f>
        <v>0.280096054494531</v>
      </c>
      <c r="GS302" s="0" t="n">
        <f aca="false">AW302*'Dist Horaria'!$H$10</f>
        <v>0.018820542950213</v>
      </c>
      <c r="GT302" s="0" t="n">
        <f aca="false">AW302*'Dist Horaria'!$I$10</f>
        <v>0.0176139511094558</v>
      </c>
      <c r="GU302" s="0" t="n">
        <f aca="false">AW302*'Dist Horaria'!$J$10</f>
        <v>0.0175376987072691</v>
      </c>
      <c r="GV302" s="0" t="n">
        <f aca="false">AW302*'Dist Horaria'!$K$10</f>
        <v>0.0170333205192394</v>
      </c>
      <c r="GW302" s="0" t="n">
        <f aca="false">AW302*'Dist Horaria'!$L$10</f>
        <v>0.0170401369825485</v>
      </c>
      <c r="GX302" s="0" t="n">
        <f aca="false">AW302*'Dist Horaria'!$M$10</f>
        <v>0.0182336478179381</v>
      </c>
      <c r="GY302" s="0" t="n">
        <f aca="false">AW302*'Dist Horaria'!$N$10</f>
        <v>0.0172497845054649</v>
      </c>
      <c r="GZ302" s="0" t="n">
        <f aca="false">AW302*'Dist Horaria'!$O$10</f>
        <v>0.0169553628219065</v>
      </c>
      <c r="HA302" s="0" t="n">
        <f aca="false">AW302*'Dist Horaria'!$P$10</f>
        <v>0.0172184712297239</v>
      </c>
      <c r="HB302" s="0" t="n">
        <f aca="false">AW302*'Dist Horaria'!$Q$10</f>
        <v>0.0155821355775771</v>
      </c>
      <c r="HC302" s="0" t="n">
        <f aca="false">AW302*'Dist Horaria'!$R$10</f>
        <v>0.019012545503574</v>
      </c>
      <c r="HD302" s="0" t="n">
        <f aca="false">AW302*'Dist Horaria'!$S$10</f>
        <v>0.0162374524344656</v>
      </c>
    </row>
    <row r="303" customFormat="false" ht="13.8" hidden="false" customHeight="false" outlineLevel="0" collapsed="false">
      <c r="A303" s="0" t="n">
        <v>4.563698</v>
      </c>
      <c r="B303" s="0" t="n">
        <v>-74.096615</v>
      </c>
      <c r="C303" s="0" t="n">
        <v>29</v>
      </c>
      <c r="D303" s="0" t="n">
        <v>20</v>
      </c>
      <c r="E303" s="0" t="n">
        <v>2253</v>
      </c>
      <c r="G303" s="0" t="s">
        <v>655</v>
      </c>
      <c r="I303" s="0" t="s">
        <v>1487</v>
      </c>
      <c r="J303" s="0" t="s">
        <v>1399</v>
      </c>
      <c r="K303" s="0" t="s">
        <v>1488</v>
      </c>
      <c r="L303" s="0" t="s">
        <v>1489</v>
      </c>
      <c r="S303" s="0" t="n">
        <v>365</v>
      </c>
      <c r="V303" s="0" t="n">
        <v>57384.5124545455</v>
      </c>
      <c r="W303" s="0" t="n">
        <f aca="false">V303*12</f>
        <v>688614.149454545</v>
      </c>
      <c r="X303" s="0" t="n">
        <v>1</v>
      </c>
      <c r="Z303" s="0" t="n">
        <v>28000</v>
      </c>
      <c r="AB303" s="0" t="n">
        <v>0.005</v>
      </c>
      <c r="AC303" s="0" t="n">
        <v>0</v>
      </c>
      <c r="AD303" s="0" t="n">
        <v>2831.13394243245</v>
      </c>
      <c r="AE303" s="0" t="n">
        <f aca="false">AD303/2204.59</f>
        <v>1.28419975706705</v>
      </c>
      <c r="AF303" s="0" t="n">
        <f aca="false">AE303/S303</f>
        <v>0.00351835549881384</v>
      </c>
      <c r="AG303" s="0" t="n">
        <f aca="false">AE303*EXP(AB303*AC303)</f>
        <v>1.28419975706705</v>
      </c>
      <c r="AH303" s="0" t="n">
        <f aca="false">AG303/S303</f>
        <v>0.00351835549881384</v>
      </c>
      <c r="AI303" s="0" t="s">
        <v>90</v>
      </c>
      <c r="AJ303" s="0" t="n">
        <f aca="false">IF(AI303="A",'FE DISTRIBUCIÓN'!$C$2,'FE DISTRIBUCIÓN'!$C$3)</f>
        <v>4.994E-006</v>
      </c>
      <c r="AK303" s="0" t="n">
        <f aca="false">W303*AJ303</f>
        <v>3.438939062376</v>
      </c>
      <c r="AL303" s="0" t="n">
        <f aca="false">AK303/365</f>
        <v>0.00942175085582466</v>
      </c>
      <c r="AM303" s="0" t="n">
        <f aca="false">AK303*EXP(AB303*AC303)</f>
        <v>3.438939062376</v>
      </c>
      <c r="AN303" s="0" t="n">
        <f aca="false">AM303/365</f>
        <v>0.00942175085582466</v>
      </c>
      <c r="AO303" s="0" t="n">
        <v>5.223868284E-006</v>
      </c>
      <c r="AP303" s="0" t="n">
        <f aca="false">AO303*W303</f>
        <v>3.59722961524924</v>
      </c>
      <c r="AQ303" s="0" t="n">
        <f aca="false">AP303/365</f>
        <v>0.00985542360342257</v>
      </c>
      <c r="AR303" s="0" t="n">
        <f aca="false">AP303*EXP(AB303*AC303)</f>
        <v>3.59722961524924</v>
      </c>
      <c r="AS303" s="0" t="n">
        <f aca="false">AR303/365</f>
        <v>0.00985542360342257</v>
      </c>
      <c r="AT303" s="0" t="n">
        <v>3.02832944E-007</v>
      </c>
      <c r="AU303" s="0" t="n">
        <f aca="false">AT303*W303</f>
        <v>0.208535050159376</v>
      </c>
      <c r="AV303" s="0" t="n">
        <f aca="false">AU303/365</f>
        <v>0.000571328904546235</v>
      </c>
      <c r="AW303" s="0" t="n">
        <f aca="false">AU303*EXP(AB303*AC303)</f>
        <v>0.208535050159376</v>
      </c>
      <c r="AX303" s="0" t="n">
        <f aca="false">AW303/365</f>
        <v>0.000571328904546235</v>
      </c>
      <c r="AY303" s="0" t="n">
        <f aca="false">AW303+AR303+AM303+AG303</f>
        <v>8.52890348485166</v>
      </c>
      <c r="AZ303" s="0" t="n">
        <f aca="false">AH303+AN303+AS303+AX303</f>
        <v>0.0233668588626073</v>
      </c>
      <c r="BA303" s="0" t="n">
        <f aca="false">AH303*1000000</f>
        <v>3518.35549881384</v>
      </c>
      <c r="BB303" s="0" t="n">
        <f aca="false">BA303*'Dist Horaria'!$H$3</f>
        <v>122.595484092818</v>
      </c>
      <c r="BC303" s="0" t="n">
        <f aca="false">BA303*'Dist Horaria'!$I$3</f>
        <v>119.315940119457</v>
      </c>
      <c r="BD303" s="0" t="n">
        <f aca="false">BA303*'Dist Horaria'!$J$3</f>
        <v>116.220453682511</v>
      </c>
      <c r="BE303" s="0" t="n">
        <f aca="false">BA303*'Dist Horaria'!$K$3</f>
        <v>113.583220136594</v>
      </c>
      <c r="BF303" s="0" t="n">
        <f aca="false">BA303*'Dist Horaria'!$L$3</f>
        <v>111.656032250487</v>
      </c>
      <c r="BG303" s="0" t="n">
        <f aca="false">BA303*'Dist Horaria'!$M$3</f>
        <v>110.442742228826</v>
      </c>
      <c r="BH303" s="0" t="n">
        <f aca="false">BA303*'Dist Horaria'!$N$3</f>
        <v>115.427267425846</v>
      </c>
      <c r="BI303" s="0" t="n">
        <f aca="false">BA303*'Dist Horaria'!$O$3</f>
        <v>115.427267425846</v>
      </c>
      <c r="BJ303" s="0" t="n">
        <f aca="false">BA303*'Dist Horaria'!$P$3</f>
        <v>152.714169675135</v>
      </c>
      <c r="BK303" s="0" t="n">
        <f aca="false">BA303*'Dist Horaria'!$Q$3</f>
        <v>168.866629929236</v>
      </c>
      <c r="BL303" s="0" t="n">
        <f aca="false">BA303*'Dist Horaria'!$R$3</f>
        <v>180.6138737504</v>
      </c>
      <c r="BM303" s="0" t="n">
        <f aca="false">BA303*'Dist Horaria'!$S$3</f>
        <v>186.487495660983</v>
      </c>
      <c r="BN303" s="0" t="n">
        <f aca="false">BA303*'Dist Horaria'!$T$3</f>
        <v>187.955901138628</v>
      </c>
      <c r="BO303" s="0" t="n">
        <f aca="false">BA303*'Dist Horaria'!$U$3</f>
        <v>186.487495660983</v>
      </c>
      <c r="BP303" s="0" t="n">
        <f aca="false">BA303*'Dist Horaria'!$V$3</f>
        <v>183.550684705692</v>
      </c>
      <c r="BQ303" s="0" t="n">
        <f aca="false">BA303*'Dist Horaria'!$W$3</f>
        <v>179.145468272755</v>
      </c>
      <c r="BR303" s="0" t="n">
        <f aca="false">BA303*'Dist Horaria'!$X$3</f>
        <v>175.673631933222</v>
      </c>
      <c r="BS303" s="0" t="n">
        <f aca="false">BA303*'Dist Horaria'!$Y$3</f>
        <v>171.666770209449</v>
      </c>
      <c r="BT303" s="0" t="n">
        <f aca="false">BA303*'Dist Horaria'!$Z$3</f>
        <v>149.857029661677</v>
      </c>
      <c r="BU303" s="0" t="n">
        <f aca="false">BA303*'Dist Horaria'!$AA$3</f>
        <v>142.505476138137</v>
      </c>
      <c r="BV303" s="0" t="n">
        <f aca="false">BA303*'Dist Horaria'!$AB$3</f>
        <v>126.839396633514</v>
      </c>
      <c r="BW303" s="0" t="n">
        <f aca="false">BA303*'Dist Horaria'!$AC$3</f>
        <v>137.47176118337</v>
      </c>
      <c r="BX303" s="0" t="n">
        <f aca="false">BA303*'Dist Horaria'!$AD$3</f>
        <v>133.84393982064</v>
      </c>
      <c r="BY303" s="0" t="n">
        <f aca="false">BA303*'Dist Horaria'!$AE$3</f>
        <v>130.005916582446</v>
      </c>
      <c r="BZ303" s="0" t="n">
        <f aca="false">AN303*1000000</f>
        <v>9421.75085582466</v>
      </c>
      <c r="CA303" s="0" t="n">
        <f aca="false">BZ303*'Dist Horaria'!$H$6</f>
        <v>235.543771395616</v>
      </c>
      <c r="CB303" s="0" t="n">
        <f aca="false">BZ303*'Dist Horaria'!$I$6</f>
        <v>235.543771395616</v>
      </c>
      <c r="CC303" s="0" t="n">
        <f aca="false">BZ303*'Dist Horaria'!$J$6</f>
        <v>235.543771395616</v>
      </c>
      <c r="CD303" s="0" t="n">
        <f aca="false">BZ303*'Dist Horaria'!$K$6</f>
        <v>235.543771395616</v>
      </c>
      <c r="CE303" s="0" t="n">
        <f aca="false">BZ303*'Dist Horaria'!$L$6</f>
        <v>235.543771395616</v>
      </c>
      <c r="CF303" s="0" t="n">
        <f aca="false">BZ303*'Dist Horaria'!$M$6</f>
        <v>628.116723721644</v>
      </c>
      <c r="CG303" s="0" t="n">
        <f aca="false">BZ303*'Dist Horaria'!$N$6</f>
        <v>628.116723721644</v>
      </c>
      <c r="CH303" s="0" t="n">
        <f aca="false">BZ303*'Dist Horaria'!$O$6</f>
        <v>628.116723721644</v>
      </c>
      <c r="CI303" s="0" t="n">
        <f aca="false">BZ303*'Dist Horaria'!$P$6</f>
        <v>412.201599942329</v>
      </c>
      <c r="CJ303" s="0" t="n">
        <f aca="false">BZ303*'Dist Horaria'!$Q$6</f>
        <v>412.201599942329</v>
      </c>
      <c r="CK303" s="0" t="n">
        <f aca="false">BZ303*'Dist Horaria'!$R$6</f>
        <v>412.201599942329</v>
      </c>
      <c r="CL303" s="0" t="n">
        <f aca="false">BZ303*'Dist Horaria'!$S$6</f>
        <v>412.201599942329</v>
      </c>
      <c r="CM303" s="0" t="n">
        <f aca="false">BZ303*'Dist Horaria'!$T$6</f>
        <v>412.201599942329</v>
      </c>
      <c r="CN303" s="0" t="n">
        <f aca="false">BZ303*'Dist Horaria'!$U$6</f>
        <v>412.201599942329</v>
      </c>
      <c r="CO303" s="0" t="n">
        <f aca="false">BZ303*'Dist Horaria'!$V$6</f>
        <v>412.201599942329</v>
      </c>
      <c r="CP303" s="0" t="n">
        <f aca="false">BZ303*'Dist Horaria'!$W$6</f>
        <v>412.201599942329</v>
      </c>
      <c r="CQ303" s="0" t="n">
        <f aca="false">BZ303*'Dist Horaria'!$X$6</f>
        <v>628.116723721644</v>
      </c>
      <c r="CR303" s="0" t="n">
        <f aca="false">BZ303*'Dist Horaria'!$Y$6</f>
        <v>628.116723721644</v>
      </c>
      <c r="CS303" s="0" t="n">
        <f aca="false">BZ303*'Dist Horaria'!$Z$6</f>
        <v>628.116723721644</v>
      </c>
      <c r="CT303" s="0" t="n">
        <f aca="false">BZ303*'Dist Horaria'!$AA$6</f>
        <v>235.543771395616</v>
      </c>
      <c r="CU303" s="0" t="n">
        <f aca="false">BZ303*'Dist Horaria'!$AB$6</f>
        <v>235.543771395616</v>
      </c>
      <c r="CV303" s="0" t="n">
        <f aca="false">BZ303*'Dist Horaria'!$AC$6</f>
        <v>235.543771395616</v>
      </c>
      <c r="CW303" s="0" t="n">
        <f aca="false">BZ303*'Dist Horaria'!$AD$6</f>
        <v>235.543771395616</v>
      </c>
      <c r="CX303" s="0" t="n">
        <f aca="false">BZ303*'Dist Horaria'!$AE$6</f>
        <v>235.543771395616</v>
      </c>
      <c r="CY303" s="0" t="n">
        <f aca="false">AS303*1000000</f>
        <v>9855.42360342257</v>
      </c>
      <c r="CZ303" s="0" t="n">
        <f aca="false">CY303*'Dist Horaria'!$H$6</f>
        <v>246.385590085564</v>
      </c>
      <c r="DA303" s="0" t="n">
        <f aca="false">CY303*'Dist Horaria'!$I$6</f>
        <v>246.385590085564</v>
      </c>
      <c r="DB303" s="0" t="n">
        <f aca="false">CY303*'Dist Horaria'!$J$6</f>
        <v>246.385590085564</v>
      </c>
      <c r="DC303" s="0" t="n">
        <f aca="false">CY303*'Dist Horaria'!$K$6</f>
        <v>246.385590085564</v>
      </c>
      <c r="DD303" s="0" t="n">
        <f aca="false">CY303*'Dist Horaria'!$L$6</f>
        <v>246.385590085564</v>
      </c>
      <c r="DE303" s="0" t="n">
        <f aca="false">CY303*'Dist Horaria'!$M$6</f>
        <v>657.028240228171</v>
      </c>
      <c r="DF303" s="0" t="n">
        <f aca="false">CY303*'Dist Horaria'!$N$6</f>
        <v>657.028240228171</v>
      </c>
      <c r="DG303" s="0" t="n">
        <f aca="false">CY303*'Dist Horaria'!$O$6</f>
        <v>657.028240228171</v>
      </c>
      <c r="DH303" s="0" t="n">
        <f aca="false">CY303*'Dist Horaria'!$P$6</f>
        <v>431.174782649737</v>
      </c>
      <c r="DI303" s="0" t="n">
        <f aca="false">CY303*'Dist Horaria'!$Q$6</f>
        <v>431.174782649737</v>
      </c>
      <c r="DJ303" s="0" t="n">
        <f aca="false">CY303*'Dist Horaria'!$R$6</f>
        <v>431.174782649737</v>
      </c>
      <c r="DK303" s="0" t="n">
        <f aca="false">CY303*'Dist Horaria'!$S$6</f>
        <v>431.174782649737</v>
      </c>
      <c r="DL303" s="0" t="n">
        <f aca="false">CY303*'Dist Horaria'!$T$6</f>
        <v>431.174782649737</v>
      </c>
      <c r="DM303" s="0" t="n">
        <f aca="false">CY303*'Dist Horaria'!$U$6</f>
        <v>431.174782649737</v>
      </c>
      <c r="DN303" s="0" t="n">
        <f aca="false">CY303*'Dist Horaria'!$V$6</f>
        <v>431.174782649737</v>
      </c>
      <c r="DO303" s="0" t="n">
        <f aca="false">CY303*'Dist Horaria'!$W$6</f>
        <v>431.174782649737</v>
      </c>
      <c r="DP303" s="0" t="n">
        <f aca="false">CY303*'Dist Horaria'!$X$6</f>
        <v>657.028240228171</v>
      </c>
      <c r="DQ303" s="0" t="n">
        <f aca="false">CY303*'Dist Horaria'!$Y$6</f>
        <v>657.028240228171</v>
      </c>
      <c r="DR303" s="0" t="n">
        <f aca="false">CY303*'Dist Horaria'!$Z$6</f>
        <v>657.028240228171</v>
      </c>
      <c r="DS303" s="0" t="n">
        <f aca="false">CY303*'Dist Horaria'!$AA$6</f>
        <v>246.385590085564</v>
      </c>
      <c r="DT303" s="0" t="n">
        <f aca="false">CY303*'Dist Horaria'!$AB$6</f>
        <v>246.385590085564</v>
      </c>
      <c r="DU303" s="0" t="n">
        <f aca="false">CY303*'Dist Horaria'!$AC$6</f>
        <v>246.385590085564</v>
      </c>
      <c r="DV303" s="0" t="n">
        <f aca="false">CY303*'Dist Horaria'!$AD$6</f>
        <v>246.385590085564</v>
      </c>
      <c r="DW303" s="0" t="n">
        <f aca="false">CY303*'Dist Horaria'!$AE$6</f>
        <v>246.385590085564</v>
      </c>
      <c r="DX303" s="0" t="n">
        <f aca="false">AX303*1000000</f>
        <v>571.328904546236</v>
      </c>
      <c r="DY303" s="0" t="n">
        <f aca="false">DX303*'Dist Horaria'!$H$6</f>
        <v>14.2832226136559</v>
      </c>
      <c r="DZ303" s="0" t="n">
        <f aca="false">DX303*'Dist Horaria'!$I$6</f>
        <v>14.2832226136559</v>
      </c>
      <c r="EA303" s="0" t="n">
        <f aca="false">DX303*'Dist Horaria'!$J$6</f>
        <v>14.2832226136559</v>
      </c>
      <c r="EB303" s="0" t="n">
        <f aca="false">DX303*'Dist Horaria'!$K$6</f>
        <v>14.2832226136559</v>
      </c>
      <c r="EC303" s="0" t="n">
        <f aca="false">DX303*'Dist Horaria'!$L$6</f>
        <v>14.2832226136559</v>
      </c>
      <c r="ED303" s="0" t="n">
        <f aca="false">DX303*'Dist Horaria'!$M$6</f>
        <v>38.0885936364157</v>
      </c>
      <c r="EE303" s="0" t="n">
        <f aca="false">DX303*'Dist Horaria'!$N$6</f>
        <v>38.0885936364157</v>
      </c>
      <c r="EF303" s="0" t="n">
        <f aca="false">DX303*'Dist Horaria'!$O$6</f>
        <v>38.0885936364157</v>
      </c>
      <c r="EG303" s="0" t="n">
        <f aca="false">DX303*'Dist Horaria'!$P$6</f>
        <v>24.9956395738978</v>
      </c>
      <c r="EH303" s="0" t="n">
        <f aca="false">DX303*'Dist Horaria'!$Q$6</f>
        <v>24.9956395738978</v>
      </c>
      <c r="EI303" s="0" t="n">
        <f aca="false">DX303*'Dist Horaria'!$R$6</f>
        <v>24.9956395738978</v>
      </c>
      <c r="EJ303" s="0" t="n">
        <f aca="false">DX303*'Dist Horaria'!$S$6</f>
        <v>24.9956395738978</v>
      </c>
      <c r="EK303" s="0" t="n">
        <f aca="false">DX303*'Dist Horaria'!$T$6</f>
        <v>24.9956395738978</v>
      </c>
      <c r="EL303" s="0" t="n">
        <f aca="false">DX303*'Dist Horaria'!$U$6</f>
        <v>24.9956395738978</v>
      </c>
      <c r="EM303" s="0" t="n">
        <f aca="false">DX303*'Dist Horaria'!$V$6</f>
        <v>24.9956395738978</v>
      </c>
      <c r="EN303" s="0" t="n">
        <f aca="false">DX303*'Dist Horaria'!$W$6</f>
        <v>24.9956395738978</v>
      </c>
      <c r="EO303" s="0" t="n">
        <f aca="false">DX303*'Dist Horaria'!$X$6</f>
        <v>38.0885936364157</v>
      </c>
      <c r="EP303" s="0" t="n">
        <f aca="false">DX303*'Dist Horaria'!$Y$6</f>
        <v>38.0885936364157</v>
      </c>
      <c r="EQ303" s="0" t="n">
        <f aca="false">DX303*'Dist Horaria'!$Z$6</f>
        <v>38.0885936364157</v>
      </c>
      <c r="ER303" s="0" t="n">
        <f aca="false">DX303*'Dist Horaria'!$AA$6</f>
        <v>14.2832226136559</v>
      </c>
      <c r="ES303" s="0" t="n">
        <f aca="false">DX303*'Dist Horaria'!$AB$6</f>
        <v>14.2832226136559</v>
      </c>
      <c r="ET303" s="0" t="n">
        <f aca="false">DX303*'Dist Horaria'!$AC$6</f>
        <v>14.2832226136559</v>
      </c>
      <c r="EU303" s="0" t="n">
        <f aca="false">DX303*'Dist Horaria'!$AD$6</f>
        <v>14.2832226136559</v>
      </c>
      <c r="EV303" s="0" t="n">
        <f aca="false">DX303*'Dist Horaria'!$AE$6</f>
        <v>14.2832226136559</v>
      </c>
      <c r="EW303" s="0" t="n">
        <f aca="false">BB303+CA303+CZ303+DY303</f>
        <v>618.808068187655</v>
      </c>
      <c r="EX303" s="0" t="n">
        <f aca="false">BC303+CB303+DA303+DZ303</f>
        <v>615.528524214293</v>
      </c>
      <c r="EY303" s="0" t="n">
        <f aca="false">BD303+CC303+DB303+EA303</f>
        <v>612.433037777347</v>
      </c>
      <c r="EZ303" s="0" t="n">
        <f aca="false">BE303+CD303+DC303+EB303</f>
        <v>609.79580423143</v>
      </c>
      <c r="FA303" s="0" t="n">
        <f aca="false">BF303+CE303+DD303+EC303</f>
        <v>607.868616345323</v>
      </c>
      <c r="FB303" s="0" t="n">
        <f aca="false">BG303+CF303+DE303+ED303</f>
        <v>1433.67629981506</v>
      </c>
      <c r="FC303" s="0" t="n">
        <f aca="false">BH303+CG303+DF303+EE303</f>
        <v>1438.66082501208</v>
      </c>
      <c r="FD303" s="0" t="n">
        <f aca="false">BI303+CH303+DG303+EF303</f>
        <v>1438.66082501208</v>
      </c>
      <c r="FE303" s="0" t="n">
        <f aca="false">BJ303+CI303+DH303+EG303</f>
        <v>1021.0861918411</v>
      </c>
      <c r="FF303" s="0" t="n">
        <f aca="false">BK303+CJ303+DI303+EH303</f>
        <v>1037.2386520952</v>
      </c>
      <c r="FG303" s="0" t="n">
        <f aca="false">BL303+CK303+DJ303+EI303</f>
        <v>1048.98589591636</v>
      </c>
      <c r="FH303" s="0" t="n">
        <f aca="false">BM303+CL303+DK303+EJ303</f>
        <v>1054.85951782695</v>
      </c>
      <c r="FI303" s="0" t="n">
        <f aca="false">BN303+CM303+DL303+EK303</f>
        <v>1056.32792330459</v>
      </c>
      <c r="FJ303" s="0" t="n">
        <f aca="false">BO303+CN303+DM303+EL303</f>
        <v>1054.85951782695</v>
      </c>
      <c r="FK303" s="0" t="n">
        <f aca="false">BP303+CO303+DN303+EM303</f>
        <v>1051.92270687166</v>
      </c>
      <c r="FL303" s="0" t="n">
        <f aca="false">BQ303+CP303+DO303+EN303</f>
        <v>1047.51749043872</v>
      </c>
      <c r="FM303" s="0" t="n">
        <f aca="false">BR303+CQ303+DP303+EO303</f>
        <v>1498.90718951945</v>
      </c>
      <c r="FN303" s="0" t="n">
        <f aca="false">BS303+CR303+DQ303+EP303</f>
        <v>1494.90032779568</v>
      </c>
      <c r="FO303" s="0" t="n">
        <f aca="false">BT303+CS303+DR303+EQ303</f>
        <v>1473.09058724791</v>
      </c>
      <c r="FP303" s="0" t="n">
        <f aca="false">BU303+CT303+DS303+ER303</f>
        <v>638.718060232974</v>
      </c>
      <c r="FQ303" s="0" t="n">
        <f aca="false">BV303+CU303+DT303+ES303</f>
        <v>623.05198072835</v>
      </c>
      <c r="FR303" s="0" t="n">
        <f aca="false">BW303+CV303+DU303+ET303</f>
        <v>633.684345278206</v>
      </c>
      <c r="FS303" s="0" t="n">
        <f aca="false">BX303+CW303+DV303+EU303</f>
        <v>630.056523915476</v>
      </c>
      <c r="FT303" s="0" t="n">
        <f aca="false">BY303+CX303+DW303+EV303</f>
        <v>626.218500677283</v>
      </c>
      <c r="FU303" s="0" t="n">
        <f aca="false">AM303*'Dist Horaria'!$H$10</f>
        <v>0.310368450182103</v>
      </c>
      <c r="FV303" s="0" t="n">
        <f aca="false">AM303*'Dist Horaria'!$I$10</f>
        <v>0.290470616171213</v>
      </c>
      <c r="FW303" s="0" t="n">
        <f aca="false">AM303*'Dist Horaria'!$J$10</f>
        <v>0.289213142359115</v>
      </c>
      <c r="FX303" s="0" t="n">
        <f aca="false">AM303*'Dist Horaria'!$K$10</f>
        <v>0.280895471772324</v>
      </c>
      <c r="FY303" s="0" t="n">
        <f aca="false">AM303*'Dist Horaria'!$L$10</f>
        <v>0.281007881661802</v>
      </c>
      <c r="FZ303" s="0" t="n">
        <f aca="false">AM303*'Dist Horaria'!$M$10</f>
        <v>0.300689997594129</v>
      </c>
      <c r="GA303" s="0" t="n">
        <f aca="false">AM303*'Dist Horaria'!$N$10</f>
        <v>0.284465166445999</v>
      </c>
      <c r="GB303" s="0" t="n">
        <f aca="false">AM303*'Dist Horaria'!$O$10</f>
        <v>0.279609876039779</v>
      </c>
      <c r="GC303" s="0" t="n">
        <f aca="false">AM303*'Dist Horaria'!$P$10</f>
        <v>0.283948781085196</v>
      </c>
      <c r="GD303" s="0" t="n">
        <f aca="false">AM303*'Dist Horaria'!$Q$10</f>
        <v>0.256964067536919</v>
      </c>
      <c r="GE303" s="0" t="n">
        <f aca="false">AM303*'Dist Horaria'!$R$10</f>
        <v>0.313534752826787</v>
      </c>
      <c r="GF303" s="0" t="n">
        <f aca="false">AM303*'Dist Horaria'!$S$10</f>
        <v>0.267770858700634</v>
      </c>
      <c r="GG303" s="0" t="n">
        <f aca="false">AR303*'Dist Horaria'!$H$10</f>
        <v>0.324654365891174</v>
      </c>
      <c r="GH303" s="0" t="n">
        <f aca="false">AR303*'Dist Horaria'!$I$10</f>
        <v>0.303840656638113</v>
      </c>
      <c r="GI303" s="0" t="n">
        <f aca="false">AR303*'Dist Horaria'!$J$10</f>
        <v>0.302525302700392</v>
      </c>
      <c r="GJ303" s="0" t="n">
        <f aca="false">AR303*'Dist Horaria'!$K$10</f>
        <v>0.29382477895688</v>
      </c>
      <c r="GK303" s="0" t="n">
        <f aca="false">AR303*'Dist Horaria'!$L$10</f>
        <v>0.293942362948962</v>
      </c>
      <c r="GL303" s="0" t="n">
        <f aca="false">AR303*'Dist Horaria'!$M$10</f>
        <v>0.314530424859433</v>
      </c>
      <c r="GM303" s="0" t="n">
        <f aca="false">AR303*'Dist Horaria'!$N$10</f>
        <v>0.29755878271927</v>
      </c>
      <c r="GN303" s="0" t="n">
        <f aca="false">AR303*'Dist Horaria'!$O$10</f>
        <v>0.292480008677888</v>
      </c>
      <c r="GO303" s="0" t="n">
        <f aca="false">AR303*'Dist Horaria'!$P$10</f>
        <v>0.297018628712738</v>
      </c>
      <c r="GP303" s="0" t="n">
        <f aca="false">AR303*'Dist Horaria'!$Q$10</f>
        <v>0.268791838713205</v>
      </c>
      <c r="GQ303" s="0" t="n">
        <f aca="false">AR303*'Dist Horaria'!$R$10</f>
        <v>0.327966409936651</v>
      </c>
      <c r="GR303" s="0" t="n">
        <f aca="false">AR303*'Dist Horaria'!$S$10</f>
        <v>0.280096054494531</v>
      </c>
      <c r="GS303" s="0" t="n">
        <f aca="false">AW303*'Dist Horaria'!$H$10</f>
        <v>0.018820542950213</v>
      </c>
      <c r="GT303" s="0" t="n">
        <f aca="false">AW303*'Dist Horaria'!$I$10</f>
        <v>0.0176139511094558</v>
      </c>
      <c r="GU303" s="0" t="n">
        <f aca="false">AW303*'Dist Horaria'!$J$10</f>
        <v>0.0175376987072691</v>
      </c>
      <c r="GV303" s="0" t="n">
        <f aca="false">AW303*'Dist Horaria'!$K$10</f>
        <v>0.0170333205192394</v>
      </c>
      <c r="GW303" s="0" t="n">
        <f aca="false">AW303*'Dist Horaria'!$L$10</f>
        <v>0.0170401369825485</v>
      </c>
      <c r="GX303" s="0" t="n">
        <f aca="false">AW303*'Dist Horaria'!$M$10</f>
        <v>0.0182336478179381</v>
      </c>
      <c r="GY303" s="0" t="n">
        <f aca="false">AW303*'Dist Horaria'!$N$10</f>
        <v>0.0172497845054649</v>
      </c>
      <c r="GZ303" s="0" t="n">
        <f aca="false">AW303*'Dist Horaria'!$O$10</f>
        <v>0.0169553628219065</v>
      </c>
      <c r="HA303" s="0" t="n">
        <f aca="false">AW303*'Dist Horaria'!$P$10</f>
        <v>0.0172184712297239</v>
      </c>
      <c r="HB303" s="0" t="n">
        <f aca="false">AW303*'Dist Horaria'!$Q$10</f>
        <v>0.0155821355775771</v>
      </c>
      <c r="HC303" s="0" t="n">
        <f aca="false">AW303*'Dist Horaria'!$R$10</f>
        <v>0.019012545503574</v>
      </c>
      <c r="HD303" s="0" t="n">
        <f aca="false">AW303*'Dist Horaria'!$S$10</f>
        <v>0.0162374524344656</v>
      </c>
    </row>
    <row r="304" customFormat="false" ht="26.85" hidden="false" customHeight="false" outlineLevel="0" collapsed="false">
      <c r="A304" s="0" t="n">
        <v>4.563495</v>
      </c>
      <c r="B304" s="0" t="n">
        <v>-74.124818</v>
      </c>
      <c r="C304" s="0" t="n">
        <v>26</v>
      </c>
      <c r="D304" s="0" t="n">
        <v>20</v>
      </c>
      <c r="E304" s="0" t="n">
        <v>1757</v>
      </c>
      <c r="G304" s="0" t="s">
        <v>655</v>
      </c>
      <c r="I304" s="25" t="s">
        <v>1490</v>
      </c>
      <c r="J304" s="25" t="s">
        <v>1491</v>
      </c>
      <c r="L304" s="0" t="s">
        <v>1492</v>
      </c>
      <c r="S304" s="0" t="n">
        <v>365</v>
      </c>
      <c r="V304" s="0" t="n">
        <v>57384.5124545455</v>
      </c>
      <c r="W304" s="0" t="n">
        <f aca="false">V304*12</f>
        <v>688614.149454545</v>
      </c>
      <c r="X304" s="0" t="n">
        <v>1</v>
      </c>
      <c r="Z304" s="0" t="n">
        <v>28000</v>
      </c>
      <c r="AB304" s="0" t="n">
        <v>0.005</v>
      </c>
      <c r="AC304" s="0" t="n">
        <v>0</v>
      </c>
      <c r="AD304" s="0" t="n">
        <v>2831.13394243245</v>
      </c>
      <c r="AE304" s="0" t="n">
        <f aca="false">AD304/2204.59</f>
        <v>1.28419975706705</v>
      </c>
      <c r="AF304" s="0" t="n">
        <f aca="false">AE304/S304</f>
        <v>0.00351835549881384</v>
      </c>
      <c r="AG304" s="0" t="n">
        <f aca="false">AE304*EXP(AB304*AC304)</f>
        <v>1.28419975706705</v>
      </c>
      <c r="AH304" s="0" t="n">
        <f aca="false">AG304/S304</f>
        <v>0.00351835549881384</v>
      </c>
      <c r="AI304" s="0" t="s">
        <v>90</v>
      </c>
      <c r="AJ304" s="0" t="n">
        <f aca="false">IF(AI304="A",'FE DISTRIBUCIÓN'!$C$2,'FE DISTRIBUCIÓN'!$C$3)</f>
        <v>4.994E-006</v>
      </c>
      <c r="AK304" s="0" t="n">
        <f aca="false">W304*AJ304</f>
        <v>3.438939062376</v>
      </c>
      <c r="AL304" s="0" t="n">
        <f aca="false">AK304/365</f>
        <v>0.00942175085582466</v>
      </c>
      <c r="AM304" s="0" t="n">
        <f aca="false">AK304*EXP(AB304*AC304)</f>
        <v>3.438939062376</v>
      </c>
      <c r="AN304" s="0" t="n">
        <f aca="false">AM304/365</f>
        <v>0.00942175085582466</v>
      </c>
      <c r="AO304" s="0" t="n">
        <v>5.223868284E-006</v>
      </c>
      <c r="AP304" s="0" t="n">
        <f aca="false">AO304*W304</f>
        <v>3.59722961524924</v>
      </c>
      <c r="AQ304" s="0" t="n">
        <f aca="false">AP304/365</f>
        <v>0.00985542360342257</v>
      </c>
      <c r="AR304" s="0" t="n">
        <f aca="false">AP304*EXP(AB304*AC304)</f>
        <v>3.59722961524924</v>
      </c>
      <c r="AS304" s="0" t="n">
        <f aca="false">AR304/365</f>
        <v>0.00985542360342257</v>
      </c>
      <c r="AT304" s="0" t="n">
        <v>3.02832944E-007</v>
      </c>
      <c r="AU304" s="0" t="n">
        <f aca="false">AT304*W304</f>
        <v>0.208535050159376</v>
      </c>
      <c r="AV304" s="0" t="n">
        <f aca="false">AU304/365</f>
        <v>0.000571328904546235</v>
      </c>
      <c r="AW304" s="0" t="n">
        <f aca="false">AU304*EXP(AB304*AC304)</f>
        <v>0.208535050159376</v>
      </c>
      <c r="AX304" s="0" t="n">
        <f aca="false">AW304/365</f>
        <v>0.000571328904546235</v>
      </c>
      <c r="AY304" s="0" t="n">
        <f aca="false">AW304+AR304+AM304+AG304</f>
        <v>8.52890348485166</v>
      </c>
      <c r="AZ304" s="0" t="n">
        <f aca="false">AH304+AN304+AS304+AX304</f>
        <v>0.0233668588626073</v>
      </c>
      <c r="BA304" s="0" t="n">
        <f aca="false">AH304*1000000</f>
        <v>3518.35549881384</v>
      </c>
      <c r="BB304" s="0" t="n">
        <f aca="false">BA304*'Dist Horaria'!$H$3</f>
        <v>122.595484092818</v>
      </c>
      <c r="BC304" s="0" t="n">
        <f aca="false">BA304*'Dist Horaria'!$I$3</f>
        <v>119.315940119457</v>
      </c>
      <c r="BD304" s="0" t="n">
        <f aca="false">BA304*'Dist Horaria'!$J$3</f>
        <v>116.220453682511</v>
      </c>
      <c r="BE304" s="0" t="n">
        <f aca="false">BA304*'Dist Horaria'!$K$3</f>
        <v>113.583220136594</v>
      </c>
      <c r="BF304" s="0" t="n">
        <f aca="false">BA304*'Dist Horaria'!$L$3</f>
        <v>111.656032250487</v>
      </c>
      <c r="BG304" s="0" t="n">
        <f aca="false">BA304*'Dist Horaria'!$M$3</f>
        <v>110.442742228826</v>
      </c>
      <c r="BH304" s="0" t="n">
        <f aca="false">BA304*'Dist Horaria'!$N$3</f>
        <v>115.427267425846</v>
      </c>
      <c r="BI304" s="0" t="n">
        <f aca="false">BA304*'Dist Horaria'!$O$3</f>
        <v>115.427267425846</v>
      </c>
      <c r="BJ304" s="0" t="n">
        <f aca="false">BA304*'Dist Horaria'!$P$3</f>
        <v>152.714169675135</v>
      </c>
      <c r="BK304" s="0" t="n">
        <f aca="false">BA304*'Dist Horaria'!$Q$3</f>
        <v>168.866629929236</v>
      </c>
      <c r="BL304" s="0" t="n">
        <f aca="false">BA304*'Dist Horaria'!$R$3</f>
        <v>180.6138737504</v>
      </c>
      <c r="BM304" s="0" t="n">
        <f aca="false">BA304*'Dist Horaria'!$S$3</f>
        <v>186.487495660983</v>
      </c>
      <c r="BN304" s="0" t="n">
        <f aca="false">BA304*'Dist Horaria'!$T$3</f>
        <v>187.955901138628</v>
      </c>
      <c r="BO304" s="0" t="n">
        <f aca="false">BA304*'Dist Horaria'!$U$3</f>
        <v>186.487495660983</v>
      </c>
      <c r="BP304" s="0" t="n">
        <f aca="false">BA304*'Dist Horaria'!$V$3</f>
        <v>183.550684705692</v>
      </c>
      <c r="BQ304" s="0" t="n">
        <f aca="false">BA304*'Dist Horaria'!$W$3</f>
        <v>179.145468272755</v>
      </c>
      <c r="BR304" s="0" t="n">
        <f aca="false">BA304*'Dist Horaria'!$X$3</f>
        <v>175.673631933222</v>
      </c>
      <c r="BS304" s="0" t="n">
        <f aca="false">BA304*'Dist Horaria'!$Y$3</f>
        <v>171.666770209449</v>
      </c>
      <c r="BT304" s="0" t="n">
        <f aca="false">BA304*'Dist Horaria'!$Z$3</f>
        <v>149.857029661677</v>
      </c>
      <c r="BU304" s="0" t="n">
        <f aca="false">BA304*'Dist Horaria'!$AA$3</f>
        <v>142.505476138137</v>
      </c>
      <c r="BV304" s="0" t="n">
        <f aca="false">BA304*'Dist Horaria'!$AB$3</f>
        <v>126.839396633514</v>
      </c>
      <c r="BW304" s="0" t="n">
        <f aca="false">BA304*'Dist Horaria'!$AC$3</f>
        <v>137.47176118337</v>
      </c>
      <c r="BX304" s="0" t="n">
        <f aca="false">BA304*'Dist Horaria'!$AD$3</f>
        <v>133.84393982064</v>
      </c>
      <c r="BY304" s="0" t="n">
        <f aca="false">BA304*'Dist Horaria'!$AE$3</f>
        <v>130.005916582446</v>
      </c>
      <c r="BZ304" s="0" t="n">
        <f aca="false">AN304*1000000</f>
        <v>9421.75085582466</v>
      </c>
      <c r="CA304" s="0" t="n">
        <f aca="false">BZ304*'Dist Horaria'!$H$6</f>
        <v>235.543771395616</v>
      </c>
      <c r="CB304" s="0" t="n">
        <f aca="false">BZ304*'Dist Horaria'!$I$6</f>
        <v>235.543771395616</v>
      </c>
      <c r="CC304" s="0" t="n">
        <f aca="false">BZ304*'Dist Horaria'!$J$6</f>
        <v>235.543771395616</v>
      </c>
      <c r="CD304" s="0" t="n">
        <f aca="false">BZ304*'Dist Horaria'!$K$6</f>
        <v>235.543771395616</v>
      </c>
      <c r="CE304" s="0" t="n">
        <f aca="false">BZ304*'Dist Horaria'!$L$6</f>
        <v>235.543771395616</v>
      </c>
      <c r="CF304" s="0" t="n">
        <f aca="false">BZ304*'Dist Horaria'!$M$6</f>
        <v>628.116723721644</v>
      </c>
      <c r="CG304" s="0" t="n">
        <f aca="false">BZ304*'Dist Horaria'!$N$6</f>
        <v>628.116723721644</v>
      </c>
      <c r="CH304" s="0" t="n">
        <f aca="false">BZ304*'Dist Horaria'!$O$6</f>
        <v>628.116723721644</v>
      </c>
      <c r="CI304" s="0" t="n">
        <f aca="false">BZ304*'Dist Horaria'!$P$6</f>
        <v>412.201599942329</v>
      </c>
      <c r="CJ304" s="0" t="n">
        <f aca="false">BZ304*'Dist Horaria'!$Q$6</f>
        <v>412.201599942329</v>
      </c>
      <c r="CK304" s="0" t="n">
        <f aca="false">BZ304*'Dist Horaria'!$R$6</f>
        <v>412.201599942329</v>
      </c>
      <c r="CL304" s="0" t="n">
        <f aca="false">BZ304*'Dist Horaria'!$S$6</f>
        <v>412.201599942329</v>
      </c>
      <c r="CM304" s="0" t="n">
        <f aca="false">BZ304*'Dist Horaria'!$T$6</f>
        <v>412.201599942329</v>
      </c>
      <c r="CN304" s="0" t="n">
        <f aca="false">BZ304*'Dist Horaria'!$U$6</f>
        <v>412.201599942329</v>
      </c>
      <c r="CO304" s="0" t="n">
        <f aca="false">BZ304*'Dist Horaria'!$V$6</f>
        <v>412.201599942329</v>
      </c>
      <c r="CP304" s="0" t="n">
        <f aca="false">BZ304*'Dist Horaria'!$W$6</f>
        <v>412.201599942329</v>
      </c>
      <c r="CQ304" s="0" t="n">
        <f aca="false">BZ304*'Dist Horaria'!$X$6</f>
        <v>628.116723721644</v>
      </c>
      <c r="CR304" s="0" t="n">
        <f aca="false">BZ304*'Dist Horaria'!$Y$6</f>
        <v>628.116723721644</v>
      </c>
      <c r="CS304" s="0" t="n">
        <f aca="false">BZ304*'Dist Horaria'!$Z$6</f>
        <v>628.116723721644</v>
      </c>
      <c r="CT304" s="0" t="n">
        <f aca="false">BZ304*'Dist Horaria'!$AA$6</f>
        <v>235.543771395616</v>
      </c>
      <c r="CU304" s="0" t="n">
        <f aca="false">BZ304*'Dist Horaria'!$AB$6</f>
        <v>235.543771395616</v>
      </c>
      <c r="CV304" s="0" t="n">
        <f aca="false">BZ304*'Dist Horaria'!$AC$6</f>
        <v>235.543771395616</v>
      </c>
      <c r="CW304" s="0" t="n">
        <f aca="false">BZ304*'Dist Horaria'!$AD$6</f>
        <v>235.543771395616</v>
      </c>
      <c r="CX304" s="0" t="n">
        <f aca="false">BZ304*'Dist Horaria'!$AE$6</f>
        <v>235.543771395616</v>
      </c>
      <c r="CY304" s="0" t="n">
        <f aca="false">AS304*1000000</f>
        <v>9855.42360342257</v>
      </c>
      <c r="CZ304" s="0" t="n">
        <f aca="false">CY304*'Dist Horaria'!$H$6</f>
        <v>246.385590085564</v>
      </c>
      <c r="DA304" s="0" t="n">
        <f aca="false">CY304*'Dist Horaria'!$I$6</f>
        <v>246.385590085564</v>
      </c>
      <c r="DB304" s="0" t="n">
        <f aca="false">CY304*'Dist Horaria'!$J$6</f>
        <v>246.385590085564</v>
      </c>
      <c r="DC304" s="0" t="n">
        <f aca="false">CY304*'Dist Horaria'!$K$6</f>
        <v>246.385590085564</v>
      </c>
      <c r="DD304" s="0" t="n">
        <f aca="false">CY304*'Dist Horaria'!$L$6</f>
        <v>246.385590085564</v>
      </c>
      <c r="DE304" s="0" t="n">
        <f aca="false">CY304*'Dist Horaria'!$M$6</f>
        <v>657.028240228171</v>
      </c>
      <c r="DF304" s="0" t="n">
        <f aca="false">CY304*'Dist Horaria'!$N$6</f>
        <v>657.028240228171</v>
      </c>
      <c r="DG304" s="0" t="n">
        <f aca="false">CY304*'Dist Horaria'!$O$6</f>
        <v>657.028240228171</v>
      </c>
      <c r="DH304" s="0" t="n">
        <f aca="false">CY304*'Dist Horaria'!$P$6</f>
        <v>431.174782649737</v>
      </c>
      <c r="DI304" s="0" t="n">
        <f aca="false">CY304*'Dist Horaria'!$Q$6</f>
        <v>431.174782649737</v>
      </c>
      <c r="DJ304" s="0" t="n">
        <f aca="false">CY304*'Dist Horaria'!$R$6</f>
        <v>431.174782649737</v>
      </c>
      <c r="DK304" s="0" t="n">
        <f aca="false">CY304*'Dist Horaria'!$S$6</f>
        <v>431.174782649737</v>
      </c>
      <c r="DL304" s="0" t="n">
        <f aca="false">CY304*'Dist Horaria'!$T$6</f>
        <v>431.174782649737</v>
      </c>
      <c r="DM304" s="0" t="n">
        <f aca="false">CY304*'Dist Horaria'!$U$6</f>
        <v>431.174782649737</v>
      </c>
      <c r="DN304" s="0" t="n">
        <f aca="false">CY304*'Dist Horaria'!$V$6</f>
        <v>431.174782649737</v>
      </c>
      <c r="DO304" s="0" t="n">
        <f aca="false">CY304*'Dist Horaria'!$W$6</f>
        <v>431.174782649737</v>
      </c>
      <c r="DP304" s="0" t="n">
        <f aca="false">CY304*'Dist Horaria'!$X$6</f>
        <v>657.028240228171</v>
      </c>
      <c r="DQ304" s="0" t="n">
        <f aca="false">CY304*'Dist Horaria'!$Y$6</f>
        <v>657.028240228171</v>
      </c>
      <c r="DR304" s="0" t="n">
        <f aca="false">CY304*'Dist Horaria'!$Z$6</f>
        <v>657.028240228171</v>
      </c>
      <c r="DS304" s="0" t="n">
        <f aca="false">CY304*'Dist Horaria'!$AA$6</f>
        <v>246.385590085564</v>
      </c>
      <c r="DT304" s="0" t="n">
        <f aca="false">CY304*'Dist Horaria'!$AB$6</f>
        <v>246.385590085564</v>
      </c>
      <c r="DU304" s="0" t="n">
        <f aca="false">CY304*'Dist Horaria'!$AC$6</f>
        <v>246.385590085564</v>
      </c>
      <c r="DV304" s="0" t="n">
        <f aca="false">CY304*'Dist Horaria'!$AD$6</f>
        <v>246.385590085564</v>
      </c>
      <c r="DW304" s="0" t="n">
        <f aca="false">CY304*'Dist Horaria'!$AE$6</f>
        <v>246.385590085564</v>
      </c>
      <c r="DX304" s="0" t="n">
        <f aca="false">AX304*1000000</f>
        <v>571.328904546236</v>
      </c>
      <c r="DY304" s="0" t="n">
        <f aca="false">DX304*'Dist Horaria'!$H$6</f>
        <v>14.2832226136559</v>
      </c>
      <c r="DZ304" s="0" t="n">
        <f aca="false">DX304*'Dist Horaria'!$I$6</f>
        <v>14.2832226136559</v>
      </c>
      <c r="EA304" s="0" t="n">
        <f aca="false">DX304*'Dist Horaria'!$J$6</f>
        <v>14.2832226136559</v>
      </c>
      <c r="EB304" s="0" t="n">
        <f aca="false">DX304*'Dist Horaria'!$K$6</f>
        <v>14.2832226136559</v>
      </c>
      <c r="EC304" s="0" t="n">
        <f aca="false">DX304*'Dist Horaria'!$L$6</f>
        <v>14.2832226136559</v>
      </c>
      <c r="ED304" s="0" t="n">
        <f aca="false">DX304*'Dist Horaria'!$M$6</f>
        <v>38.0885936364157</v>
      </c>
      <c r="EE304" s="0" t="n">
        <f aca="false">DX304*'Dist Horaria'!$N$6</f>
        <v>38.0885936364157</v>
      </c>
      <c r="EF304" s="0" t="n">
        <f aca="false">DX304*'Dist Horaria'!$O$6</f>
        <v>38.0885936364157</v>
      </c>
      <c r="EG304" s="0" t="n">
        <f aca="false">DX304*'Dist Horaria'!$P$6</f>
        <v>24.9956395738978</v>
      </c>
      <c r="EH304" s="0" t="n">
        <f aca="false">DX304*'Dist Horaria'!$Q$6</f>
        <v>24.9956395738978</v>
      </c>
      <c r="EI304" s="0" t="n">
        <f aca="false">DX304*'Dist Horaria'!$R$6</f>
        <v>24.9956395738978</v>
      </c>
      <c r="EJ304" s="0" t="n">
        <f aca="false">DX304*'Dist Horaria'!$S$6</f>
        <v>24.9956395738978</v>
      </c>
      <c r="EK304" s="0" t="n">
        <f aca="false">DX304*'Dist Horaria'!$T$6</f>
        <v>24.9956395738978</v>
      </c>
      <c r="EL304" s="0" t="n">
        <f aca="false">DX304*'Dist Horaria'!$U$6</f>
        <v>24.9956395738978</v>
      </c>
      <c r="EM304" s="0" t="n">
        <f aca="false">DX304*'Dist Horaria'!$V$6</f>
        <v>24.9956395738978</v>
      </c>
      <c r="EN304" s="0" t="n">
        <f aca="false">DX304*'Dist Horaria'!$W$6</f>
        <v>24.9956395738978</v>
      </c>
      <c r="EO304" s="0" t="n">
        <f aca="false">DX304*'Dist Horaria'!$X$6</f>
        <v>38.0885936364157</v>
      </c>
      <c r="EP304" s="0" t="n">
        <f aca="false">DX304*'Dist Horaria'!$Y$6</f>
        <v>38.0885936364157</v>
      </c>
      <c r="EQ304" s="0" t="n">
        <f aca="false">DX304*'Dist Horaria'!$Z$6</f>
        <v>38.0885936364157</v>
      </c>
      <c r="ER304" s="0" t="n">
        <f aca="false">DX304*'Dist Horaria'!$AA$6</f>
        <v>14.2832226136559</v>
      </c>
      <c r="ES304" s="0" t="n">
        <f aca="false">DX304*'Dist Horaria'!$AB$6</f>
        <v>14.2832226136559</v>
      </c>
      <c r="ET304" s="0" t="n">
        <f aca="false">DX304*'Dist Horaria'!$AC$6</f>
        <v>14.2832226136559</v>
      </c>
      <c r="EU304" s="0" t="n">
        <f aca="false">DX304*'Dist Horaria'!$AD$6</f>
        <v>14.2832226136559</v>
      </c>
      <c r="EV304" s="0" t="n">
        <f aca="false">DX304*'Dist Horaria'!$AE$6</f>
        <v>14.2832226136559</v>
      </c>
      <c r="EW304" s="0" t="n">
        <f aca="false">BB304+CA304+CZ304+DY304</f>
        <v>618.808068187655</v>
      </c>
      <c r="EX304" s="0" t="n">
        <f aca="false">BC304+CB304+DA304+DZ304</f>
        <v>615.528524214293</v>
      </c>
      <c r="EY304" s="0" t="n">
        <f aca="false">BD304+CC304+DB304+EA304</f>
        <v>612.433037777347</v>
      </c>
      <c r="EZ304" s="0" t="n">
        <f aca="false">BE304+CD304+DC304+EB304</f>
        <v>609.79580423143</v>
      </c>
      <c r="FA304" s="0" t="n">
        <f aca="false">BF304+CE304+DD304+EC304</f>
        <v>607.868616345323</v>
      </c>
      <c r="FB304" s="0" t="n">
        <f aca="false">BG304+CF304+DE304+ED304</f>
        <v>1433.67629981506</v>
      </c>
      <c r="FC304" s="0" t="n">
        <f aca="false">BH304+CG304+DF304+EE304</f>
        <v>1438.66082501208</v>
      </c>
      <c r="FD304" s="0" t="n">
        <f aca="false">BI304+CH304+DG304+EF304</f>
        <v>1438.66082501208</v>
      </c>
      <c r="FE304" s="0" t="n">
        <f aca="false">BJ304+CI304+DH304+EG304</f>
        <v>1021.0861918411</v>
      </c>
      <c r="FF304" s="0" t="n">
        <f aca="false">BK304+CJ304+DI304+EH304</f>
        <v>1037.2386520952</v>
      </c>
      <c r="FG304" s="0" t="n">
        <f aca="false">BL304+CK304+DJ304+EI304</f>
        <v>1048.98589591636</v>
      </c>
      <c r="FH304" s="0" t="n">
        <f aca="false">BM304+CL304+DK304+EJ304</f>
        <v>1054.85951782695</v>
      </c>
      <c r="FI304" s="0" t="n">
        <f aca="false">BN304+CM304+DL304+EK304</f>
        <v>1056.32792330459</v>
      </c>
      <c r="FJ304" s="0" t="n">
        <f aca="false">BO304+CN304+DM304+EL304</f>
        <v>1054.85951782695</v>
      </c>
      <c r="FK304" s="0" t="n">
        <f aca="false">BP304+CO304+DN304+EM304</f>
        <v>1051.92270687166</v>
      </c>
      <c r="FL304" s="0" t="n">
        <f aca="false">BQ304+CP304+DO304+EN304</f>
        <v>1047.51749043872</v>
      </c>
      <c r="FM304" s="0" t="n">
        <f aca="false">BR304+CQ304+DP304+EO304</f>
        <v>1498.90718951945</v>
      </c>
      <c r="FN304" s="0" t="n">
        <f aca="false">BS304+CR304+DQ304+EP304</f>
        <v>1494.90032779568</v>
      </c>
      <c r="FO304" s="0" t="n">
        <f aca="false">BT304+CS304+DR304+EQ304</f>
        <v>1473.09058724791</v>
      </c>
      <c r="FP304" s="0" t="n">
        <f aca="false">BU304+CT304+DS304+ER304</f>
        <v>638.718060232974</v>
      </c>
      <c r="FQ304" s="0" t="n">
        <f aca="false">BV304+CU304+DT304+ES304</f>
        <v>623.05198072835</v>
      </c>
      <c r="FR304" s="0" t="n">
        <f aca="false">BW304+CV304+DU304+ET304</f>
        <v>633.684345278206</v>
      </c>
      <c r="FS304" s="0" t="n">
        <f aca="false">BX304+CW304+DV304+EU304</f>
        <v>630.056523915476</v>
      </c>
      <c r="FT304" s="0" t="n">
        <f aca="false">BY304+CX304+DW304+EV304</f>
        <v>626.218500677283</v>
      </c>
      <c r="FU304" s="0" t="n">
        <f aca="false">AM304*'Dist Horaria'!$H$10</f>
        <v>0.310368450182103</v>
      </c>
      <c r="FV304" s="0" t="n">
        <f aca="false">AM304*'Dist Horaria'!$I$10</f>
        <v>0.290470616171213</v>
      </c>
      <c r="FW304" s="0" t="n">
        <f aca="false">AM304*'Dist Horaria'!$J$10</f>
        <v>0.289213142359115</v>
      </c>
      <c r="FX304" s="0" t="n">
        <f aca="false">AM304*'Dist Horaria'!$K$10</f>
        <v>0.280895471772324</v>
      </c>
      <c r="FY304" s="0" t="n">
        <f aca="false">AM304*'Dist Horaria'!$L$10</f>
        <v>0.281007881661802</v>
      </c>
      <c r="FZ304" s="0" t="n">
        <f aca="false">AM304*'Dist Horaria'!$M$10</f>
        <v>0.300689997594129</v>
      </c>
      <c r="GA304" s="0" t="n">
        <f aca="false">AM304*'Dist Horaria'!$N$10</f>
        <v>0.284465166445999</v>
      </c>
      <c r="GB304" s="0" t="n">
        <f aca="false">AM304*'Dist Horaria'!$O$10</f>
        <v>0.279609876039779</v>
      </c>
      <c r="GC304" s="0" t="n">
        <f aca="false">AM304*'Dist Horaria'!$P$10</f>
        <v>0.283948781085196</v>
      </c>
      <c r="GD304" s="0" t="n">
        <f aca="false">AM304*'Dist Horaria'!$Q$10</f>
        <v>0.256964067536919</v>
      </c>
      <c r="GE304" s="0" t="n">
        <f aca="false">AM304*'Dist Horaria'!$R$10</f>
        <v>0.313534752826787</v>
      </c>
      <c r="GF304" s="0" t="n">
        <f aca="false">AM304*'Dist Horaria'!$S$10</f>
        <v>0.267770858700634</v>
      </c>
      <c r="GG304" s="0" t="n">
        <f aca="false">AR304*'Dist Horaria'!$H$10</f>
        <v>0.324654365891174</v>
      </c>
      <c r="GH304" s="0" t="n">
        <f aca="false">AR304*'Dist Horaria'!$I$10</f>
        <v>0.303840656638113</v>
      </c>
      <c r="GI304" s="0" t="n">
        <f aca="false">AR304*'Dist Horaria'!$J$10</f>
        <v>0.302525302700392</v>
      </c>
      <c r="GJ304" s="0" t="n">
        <f aca="false">AR304*'Dist Horaria'!$K$10</f>
        <v>0.29382477895688</v>
      </c>
      <c r="GK304" s="0" t="n">
        <f aca="false">AR304*'Dist Horaria'!$L$10</f>
        <v>0.293942362948962</v>
      </c>
      <c r="GL304" s="0" t="n">
        <f aca="false">AR304*'Dist Horaria'!$M$10</f>
        <v>0.314530424859433</v>
      </c>
      <c r="GM304" s="0" t="n">
        <f aca="false">AR304*'Dist Horaria'!$N$10</f>
        <v>0.29755878271927</v>
      </c>
      <c r="GN304" s="0" t="n">
        <f aca="false">AR304*'Dist Horaria'!$O$10</f>
        <v>0.292480008677888</v>
      </c>
      <c r="GO304" s="0" t="n">
        <f aca="false">AR304*'Dist Horaria'!$P$10</f>
        <v>0.297018628712738</v>
      </c>
      <c r="GP304" s="0" t="n">
        <f aca="false">AR304*'Dist Horaria'!$Q$10</f>
        <v>0.268791838713205</v>
      </c>
      <c r="GQ304" s="0" t="n">
        <f aca="false">AR304*'Dist Horaria'!$R$10</f>
        <v>0.327966409936651</v>
      </c>
      <c r="GR304" s="0" t="n">
        <f aca="false">AR304*'Dist Horaria'!$S$10</f>
        <v>0.280096054494531</v>
      </c>
      <c r="GS304" s="0" t="n">
        <f aca="false">AW304*'Dist Horaria'!$H$10</f>
        <v>0.018820542950213</v>
      </c>
      <c r="GT304" s="0" t="n">
        <f aca="false">AW304*'Dist Horaria'!$I$10</f>
        <v>0.0176139511094558</v>
      </c>
      <c r="GU304" s="0" t="n">
        <f aca="false">AW304*'Dist Horaria'!$J$10</f>
        <v>0.0175376987072691</v>
      </c>
      <c r="GV304" s="0" t="n">
        <f aca="false">AW304*'Dist Horaria'!$K$10</f>
        <v>0.0170333205192394</v>
      </c>
      <c r="GW304" s="0" t="n">
        <f aca="false">AW304*'Dist Horaria'!$L$10</f>
        <v>0.0170401369825485</v>
      </c>
      <c r="GX304" s="0" t="n">
        <f aca="false">AW304*'Dist Horaria'!$M$10</f>
        <v>0.0182336478179381</v>
      </c>
      <c r="GY304" s="0" t="n">
        <f aca="false">AW304*'Dist Horaria'!$N$10</f>
        <v>0.0172497845054649</v>
      </c>
      <c r="GZ304" s="0" t="n">
        <f aca="false">AW304*'Dist Horaria'!$O$10</f>
        <v>0.0169553628219065</v>
      </c>
      <c r="HA304" s="0" t="n">
        <f aca="false">AW304*'Dist Horaria'!$P$10</f>
        <v>0.0172184712297239</v>
      </c>
      <c r="HB304" s="0" t="n">
        <f aca="false">AW304*'Dist Horaria'!$Q$10</f>
        <v>0.0155821355775771</v>
      </c>
      <c r="HC304" s="0" t="n">
        <f aca="false">AW304*'Dist Horaria'!$R$10</f>
        <v>0.019012545503574</v>
      </c>
      <c r="HD304" s="0" t="n">
        <f aca="false">AW304*'Dist Horaria'!$S$10</f>
        <v>0.0162374524344656</v>
      </c>
    </row>
    <row r="305" customFormat="false" ht="13.8" hidden="false" customHeight="false" outlineLevel="0" collapsed="false">
      <c r="A305" s="0" t="n">
        <v>4.60632</v>
      </c>
      <c r="B305" s="0" t="n">
        <v>-74.076921</v>
      </c>
      <c r="C305" s="0" t="n">
        <v>32</v>
      </c>
      <c r="D305" s="0" t="n">
        <v>25</v>
      </c>
      <c r="E305" s="0" t="n">
        <v>2321</v>
      </c>
      <c r="G305" s="0" t="s">
        <v>661</v>
      </c>
      <c r="I305" s="0" t="s">
        <v>1493</v>
      </c>
      <c r="J305" s="0" t="s">
        <v>1494</v>
      </c>
      <c r="L305" s="0" t="s">
        <v>1495</v>
      </c>
      <c r="S305" s="0" t="n">
        <v>365</v>
      </c>
      <c r="V305" s="0" t="n">
        <v>101229</v>
      </c>
      <c r="W305" s="0" t="n">
        <f aca="false">V305*12</f>
        <v>1214748</v>
      </c>
      <c r="X305" s="0" t="n">
        <v>1</v>
      </c>
      <c r="Z305" s="0" t="n">
        <v>28000</v>
      </c>
      <c r="AB305" s="0" t="n">
        <v>0.005</v>
      </c>
      <c r="AC305" s="0" t="n">
        <v>0</v>
      </c>
      <c r="AD305" s="0" t="n">
        <v>3999.91521404586</v>
      </c>
      <c r="AE305" s="0" t="n">
        <f aca="false">AD305/2204.59</f>
        <v>1.81435786883087</v>
      </c>
      <c r="AF305" s="0" t="n">
        <f aca="false">AE305/S305</f>
        <v>0.00497084347624897</v>
      </c>
      <c r="AG305" s="0" t="n">
        <f aca="false">AE305*EXP(AB305*AC305)</f>
        <v>1.81435786883087</v>
      </c>
      <c r="AH305" s="0" t="n">
        <f aca="false">AG305/S305</f>
        <v>0.00497084347624897</v>
      </c>
      <c r="AI305" s="0" t="s">
        <v>90</v>
      </c>
      <c r="AJ305" s="0" t="n">
        <f aca="false">IF(AI305="A",'FE DISTRIBUCIÓN'!$C$2,'FE DISTRIBUCIÓN'!$C$3)</f>
        <v>4.994E-006</v>
      </c>
      <c r="AK305" s="0" t="n">
        <f aca="false">W305*AJ305</f>
        <v>6.066451512</v>
      </c>
      <c r="AL305" s="0" t="n">
        <f aca="false">AK305/365</f>
        <v>0.0166204151013699</v>
      </c>
      <c r="AM305" s="0" t="n">
        <f aca="false">AK305*EXP(AB305*AC305)</f>
        <v>6.066451512</v>
      </c>
      <c r="AN305" s="0" t="n">
        <f aca="false">AM305/365</f>
        <v>0.0166204151013699</v>
      </c>
      <c r="AO305" s="0" t="n">
        <v>5.223868284E-006</v>
      </c>
      <c r="AP305" s="0" t="n">
        <f aca="false">AO305*W305</f>
        <v>6.34568355025243</v>
      </c>
      <c r="AQ305" s="0" t="n">
        <f aca="false">AP305/365</f>
        <v>0.0173854343842532</v>
      </c>
      <c r="AR305" s="0" t="n">
        <f aca="false">AP305*EXP(AB305*AC305)</f>
        <v>6.34568355025243</v>
      </c>
      <c r="AS305" s="0" t="n">
        <f aca="false">AR305/365</f>
        <v>0.0173854343842532</v>
      </c>
      <c r="AT305" s="0" t="n">
        <v>3.02832944E-007</v>
      </c>
      <c r="AU305" s="0" t="n">
        <f aca="false">AT305*W305</f>
        <v>0.367865713058112</v>
      </c>
      <c r="AV305" s="0" t="n">
        <f aca="false">AU305/365</f>
        <v>0.00100785126865236</v>
      </c>
      <c r="AW305" s="0" t="n">
        <f aca="false">AU305*EXP(AB305*AC305)</f>
        <v>0.367865713058112</v>
      </c>
      <c r="AX305" s="0" t="n">
        <f aca="false">AW305/365</f>
        <v>0.00100785126865236</v>
      </c>
      <c r="AY305" s="0" t="n">
        <f aca="false">AW305+AR305+AM305+AG305</f>
        <v>14.5943586441414</v>
      </c>
      <c r="AZ305" s="0" t="n">
        <f aca="false">AH305+AN305+AS305+AX305</f>
        <v>0.0399845442305244</v>
      </c>
      <c r="BA305" s="0" t="n">
        <f aca="false">AH305*1000000</f>
        <v>4970.84347624897</v>
      </c>
      <c r="BB305" s="0" t="n">
        <f aca="false">BA305*'Dist Horaria'!$H$3</f>
        <v>173.206761660617</v>
      </c>
      <c r="BC305" s="0" t="n">
        <f aca="false">BA305*'Dist Horaria'!$I$3</f>
        <v>168.573318630045</v>
      </c>
      <c r="BD305" s="0" t="n">
        <f aca="false">BA305*'Dist Horaria'!$J$3</f>
        <v>164.199917884697</v>
      </c>
      <c r="BE305" s="0" t="n">
        <f aca="false">BA305*'Dist Horaria'!$K$3</f>
        <v>160.473951258673</v>
      </c>
      <c r="BF305" s="0" t="n">
        <f aca="false">BA305*'Dist Horaria'!$L$3</f>
        <v>157.751159507132</v>
      </c>
      <c r="BG305" s="0" t="n">
        <f aca="false">BA305*'Dist Horaria'!$M$3</f>
        <v>156.036985146127</v>
      </c>
      <c r="BH305" s="0" t="n">
        <f aca="false">BA305*'Dist Horaria'!$N$3</f>
        <v>163.079279356066</v>
      </c>
      <c r="BI305" s="0" t="n">
        <f aca="false">BA305*'Dist Horaria'!$O$3</f>
        <v>163.079279356066</v>
      </c>
      <c r="BJ305" s="0" t="n">
        <f aca="false">BA305*'Dist Horaria'!$P$3</f>
        <v>215.759389384145</v>
      </c>
      <c r="BK305" s="0" t="n">
        <f aca="false">BA305*'Dist Horaria'!$Q$3</f>
        <v>238.580094030545</v>
      </c>
      <c r="BL305" s="0" t="n">
        <f aca="false">BA305*'Dist Horaria'!$R$3</f>
        <v>255.176970137018</v>
      </c>
      <c r="BM305" s="0" t="n">
        <f aca="false">BA305*'Dist Horaria'!$S$3</f>
        <v>263.475408190255</v>
      </c>
      <c r="BN305" s="0" t="n">
        <f aca="false">BA305*'Dist Horaria'!$T$3</f>
        <v>265.550017703564</v>
      </c>
      <c r="BO305" s="0" t="n">
        <f aca="false">BA305*'Dist Horaria'!$U$3</f>
        <v>263.475408190255</v>
      </c>
      <c r="BP305" s="0" t="n">
        <f aca="false">BA305*'Dist Horaria'!$V$3</f>
        <v>259.326189163636</v>
      </c>
      <c r="BQ305" s="0" t="n">
        <f aca="false">BA305*'Dist Horaria'!$W$3</f>
        <v>253.102360623709</v>
      </c>
      <c r="BR305" s="0" t="n">
        <f aca="false">BA305*'Dist Horaria'!$X$3</f>
        <v>248.197240881037</v>
      </c>
      <c r="BS305" s="0" t="n">
        <f aca="false">BA305*'Dist Horaria'!$Y$3</f>
        <v>242.536220422313</v>
      </c>
      <c r="BT305" s="0" t="n">
        <f aca="false">BA305*'Dist Horaria'!$Z$3</f>
        <v>211.722731973768</v>
      </c>
      <c r="BU305" s="0" t="n">
        <f aca="false">BA305*'Dist Horaria'!$AA$3</f>
        <v>201.336225583182</v>
      </c>
      <c r="BV305" s="0" t="n">
        <f aca="false">BA305*'Dist Horaria'!$AB$3</f>
        <v>179.202694980544</v>
      </c>
      <c r="BW305" s="0" t="n">
        <f aca="false">BA305*'Dist Horaria'!$AC$3</f>
        <v>194.224434534029</v>
      </c>
      <c r="BX305" s="0" t="n">
        <f aca="false">BA305*'Dist Horaria'!$AD$3</f>
        <v>189.098934237086</v>
      </c>
      <c r="BY305" s="0" t="n">
        <f aca="false">BA305*'Dist Horaria'!$AE$3</f>
        <v>183.676454109168</v>
      </c>
      <c r="BZ305" s="0" t="n">
        <f aca="false">AN305*1000000</f>
        <v>16620.4151013699</v>
      </c>
      <c r="CA305" s="0" t="n">
        <f aca="false">BZ305*'Dist Horaria'!$H$6</f>
        <v>415.510377534247</v>
      </c>
      <c r="CB305" s="0" t="n">
        <f aca="false">BZ305*'Dist Horaria'!$I$6</f>
        <v>415.510377534247</v>
      </c>
      <c r="CC305" s="0" t="n">
        <f aca="false">BZ305*'Dist Horaria'!$J$6</f>
        <v>415.510377534247</v>
      </c>
      <c r="CD305" s="0" t="n">
        <f aca="false">BZ305*'Dist Horaria'!$K$6</f>
        <v>415.510377534247</v>
      </c>
      <c r="CE305" s="0" t="n">
        <f aca="false">BZ305*'Dist Horaria'!$L$6</f>
        <v>415.510377534247</v>
      </c>
      <c r="CF305" s="0" t="n">
        <f aca="false">BZ305*'Dist Horaria'!$M$6</f>
        <v>1108.02767342466</v>
      </c>
      <c r="CG305" s="0" t="n">
        <f aca="false">BZ305*'Dist Horaria'!$N$6</f>
        <v>1108.02767342466</v>
      </c>
      <c r="CH305" s="0" t="n">
        <f aca="false">BZ305*'Dist Horaria'!$O$6</f>
        <v>1108.02767342466</v>
      </c>
      <c r="CI305" s="0" t="n">
        <f aca="false">BZ305*'Dist Horaria'!$P$6</f>
        <v>727.143160684931</v>
      </c>
      <c r="CJ305" s="0" t="n">
        <f aca="false">BZ305*'Dist Horaria'!$Q$6</f>
        <v>727.143160684931</v>
      </c>
      <c r="CK305" s="0" t="n">
        <f aca="false">BZ305*'Dist Horaria'!$R$6</f>
        <v>727.143160684931</v>
      </c>
      <c r="CL305" s="0" t="n">
        <f aca="false">BZ305*'Dist Horaria'!$S$6</f>
        <v>727.143160684931</v>
      </c>
      <c r="CM305" s="0" t="n">
        <f aca="false">BZ305*'Dist Horaria'!$T$6</f>
        <v>727.143160684931</v>
      </c>
      <c r="CN305" s="0" t="n">
        <f aca="false">BZ305*'Dist Horaria'!$U$6</f>
        <v>727.143160684931</v>
      </c>
      <c r="CO305" s="0" t="n">
        <f aca="false">BZ305*'Dist Horaria'!$V$6</f>
        <v>727.143160684931</v>
      </c>
      <c r="CP305" s="0" t="n">
        <f aca="false">BZ305*'Dist Horaria'!$W$6</f>
        <v>727.143160684931</v>
      </c>
      <c r="CQ305" s="0" t="n">
        <f aca="false">BZ305*'Dist Horaria'!$X$6</f>
        <v>1108.02767342466</v>
      </c>
      <c r="CR305" s="0" t="n">
        <f aca="false">BZ305*'Dist Horaria'!$Y$6</f>
        <v>1108.02767342466</v>
      </c>
      <c r="CS305" s="0" t="n">
        <f aca="false">BZ305*'Dist Horaria'!$Z$6</f>
        <v>1108.02767342466</v>
      </c>
      <c r="CT305" s="0" t="n">
        <f aca="false">BZ305*'Dist Horaria'!$AA$6</f>
        <v>415.510377534247</v>
      </c>
      <c r="CU305" s="0" t="n">
        <f aca="false">BZ305*'Dist Horaria'!$AB$6</f>
        <v>415.510377534247</v>
      </c>
      <c r="CV305" s="0" t="n">
        <f aca="false">BZ305*'Dist Horaria'!$AC$6</f>
        <v>415.510377534247</v>
      </c>
      <c r="CW305" s="0" t="n">
        <f aca="false">BZ305*'Dist Horaria'!$AD$6</f>
        <v>415.510377534247</v>
      </c>
      <c r="CX305" s="0" t="n">
        <f aca="false">BZ305*'Dist Horaria'!$AE$6</f>
        <v>415.510377534247</v>
      </c>
      <c r="CY305" s="0" t="n">
        <f aca="false">AS305*1000000</f>
        <v>17385.4343842532</v>
      </c>
      <c r="CZ305" s="0" t="n">
        <f aca="false">CY305*'Dist Horaria'!$H$6</f>
        <v>434.635859606331</v>
      </c>
      <c r="DA305" s="0" t="n">
        <f aca="false">CY305*'Dist Horaria'!$I$6</f>
        <v>434.635859606331</v>
      </c>
      <c r="DB305" s="0" t="n">
        <f aca="false">CY305*'Dist Horaria'!$J$6</f>
        <v>434.635859606331</v>
      </c>
      <c r="DC305" s="0" t="n">
        <f aca="false">CY305*'Dist Horaria'!$K$6</f>
        <v>434.635859606331</v>
      </c>
      <c r="DD305" s="0" t="n">
        <f aca="false">CY305*'Dist Horaria'!$L$6</f>
        <v>434.635859606331</v>
      </c>
      <c r="DE305" s="0" t="n">
        <f aca="false">CY305*'Dist Horaria'!$M$6</f>
        <v>1159.02895895022</v>
      </c>
      <c r="DF305" s="0" t="n">
        <f aca="false">CY305*'Dist Horaria'!$N$6</f>
        <v>1159.02895895022</v>
      </c>
      <c r="DG305" s="0" t="n">
        <f aca="false">CY305*'Dist Horaria'!$O$6</f>
        <v>1159.02895895022</v>
      </c>
      <c r="DH305" s="0" t="n">
        <f aca="false">CY305*'Dist Horaria'!$P$6</f>
        <v>760.612754311079</v>
      </c>
      <c r="DI305" s="0" t="n">
        <f aca="false">CY305*'Dist Horaria'!$Q$6</f>
        <v>760.612754311079</v>
      </c>
      <c r="DJ305" s="0" t="n">
        <f aca="false">CY305*'Dist Horaria'!$R$6</f>
        <v>760.612754311079</v>
      </c>
      <c r="DK305" s="0" t="n">
        <f aca="false">CY305*'Dist Horaria'!$S$6</f>
        <v>760.612754311079</v>
      </c>
      <c r="DL305" s="0" t="n">
        <f aca="false">CY305*'Dist Horaria'!$T$6</f>
        <v>760.612754311079</v>
      </c>
      <c r="DM305" s="0" t="n">
        <f aca="false">CY305*'Dist Horaria'!$U$6</f>
        <v>760.612754311079</v>
      </c>
      <c r="DN305" s="0" t="n">
        <f aca="false">CY305*'Dist Horaria'!$V$6</f>
        <v>760.612754311079</v>
      </c>
      <c r="DO305" s="0" t="n">
        <f aca="false">CY305*'Dist Horaria'!$W$6</f>
        <v>760.612754311079</v>
      </c>
      <c r="DP305" s="0" t="n">
        <f aca="false">CY305*'Dist Horaria'!$X$6</f>
        <v>1159.02895895022</v>
      </c>
      <c r="DQ305" s="0" t="n">
        <f aca="false">CY305*'Dist Horaria'!$Y$6</f>
        <v>1159.02895895022</v>
      </c>
      <c r="DR305" s="0" t="n">
        <f aca="false">CY305*'Dist Horaria'!$Z$6</f>
        <v>1159.02895895022</v>
      </c>
      <c r="DS305" s="0" t="n">
        <f aca="false">CY305*'Dist Horaria'!$AA$6</f>
        <v>434.635859606331</v>
      </c>
      <c r="DT305" s="0" t="n">
        <f aca="false">CY305*'Dist Horaria'!$AB$6</f>
        <v>434.635859606331</v>
      </c>
      <c r="DU305" s="0" t="n">
        <f aca="false">CY305*'Dist Horaria'!$AC$6</f>
        <v>434.635859606331</v>
      </c>
      <c r="DV305" s="0" t="n">
        <f aca="false">CY305*'Dist Horaria'!$AD$6</f>
        <v>434.635859606331</v>
      </c>
      <c r="DW305" s="0" t="n">
        <f aca="false">CY305*'Dist Horaria'!$AE$6</f>
        <v>434.635859606331</v>
      </c>
      <c r="DX305" s="0" t="n">
        <f aca="false">AX305*1000000</f>
        <v>1007.85126865236</v>
      </c>
      <c r="DY305" s="0" t="n">
        <f aca="false">DX305*'Dist Horaria'!$H$6</f>
        <v>25.196281716309</v>
      </c>
      <c r="DZ305" s="0" t="n">
        <f aca="false">DX305*'Dist Horaria'!$I$6</f>
        <v>25.196281716309</v>
      </c>
      <c r="EA305" s="0" t="n">
        <f aca="false">DX305*'Dist Horaria'!$J$6</f>
        <v>25.196281716309</v>
      </c>
      <c r="EB305" s="0" t="n">
        <f aca="false">DX305*'Dist Horaria'!$K$6</f>
        <v>25.196281716309</v>
      </c>
      <c r="EC305" s="0" t="n">
        <f aca="false">DX305*'Dist Horaria'!$L$6</f>
        <v>25.196281716309</v>
      </c>
      <c r="ED305" s="0" t="n">
        <f aca="false">DX305*'Dist Horaria'!$M$6</f>
        <v>67.1900845768241</v>
      </c>
      <c r="EE305" s="0" t="n">
        <f aca="false">DX305*'Dist Horaria'!$N$6</f>
        <v>67.1900845768241</v>
      </c>
      <c r="EF305" s="0" t="n">
        <f aca="false">DX305*'Dist Horaria'!$O$6</f>
        <v>67.1900845768241</v>
      </c>
      <c r="EG305" s="0" t="n">
        <f aca="false">DX305*'Dist Horaria'!$P$6</f>
        <v>44.0934930035408</v>
      </c>
      <c r="EH305" s="0" t="n">
        <f aca="false">DX305*'Dist Horaria'!$Q$6</f>
        <v>44.0934930035408</v>
      </c>
      <c r="EI305" s="0" t="n">
        <f aca="false">DX305*'Dist Horaria'!$R$6</f>
        <v>44.0934930035408</v>
      </c>
      <c r="EJ305" s="0" t="n">
        <f aca="false">DX305*'Dist Horaria'!$S$6</f>
        <v>44.0934930035408</v>
      </c>
      <c r="EK305" s="0" t="n">
        <f aca="false">DX305*'Dist Horaria'!$T$6</f>
        <v>44.0934930035408</v>
      </c>
      <c r="EL305" s="0" t="n">
        <f aca="false">DX305*'Dist Horaria'!$U$6</f>
        <v>44.0934930035408</v>
      </c>
      <c r="EM305" s="0" t="n">
        <f aca="false">DX305*'Dist Horaria'!$V$6</f>
        <v>44.0934930035408</v>
      </c>
      <c r="EN305" s="0" t="n">
        <f aca="false">DX305*'Dist Horaria'!$W$6</f>
        <v>44.0934930035408</v>
      </c>
      <c r="EO305" s="0" t="n">
        <f aca="false">DX305*'Dist Horaria'!$X$6</f>
        <v>67.1900845768241</v>
      </c>
      <c r="EP305" s="0" t="n">
        <f aca="false">DX305*'Dist Horaria'!$Y$6</f>
        <v>67.1900845768241</v>
      </c>
      <c r="EQ305" s="0" t="n">
        <f aca="false">DX305*'Dist Horaria'!$Z$6</f>
        <v>67.1900845768241</v>
      </c>
      <c r="ER305" s="0" t="n">
        <f aca="false">DX305*'Dist Horaria'!$AA$6</f>
        <v>25.196281716309</v>
      </c>
      <c r="ES305" s="0" t="n">
        <f aca="false">DX305*'Dist Horaria'!$AB$6</f>
        <v>25.196281716309</v>
      </c>
      <c r="ET305" s="0" t="n">
        <f aca="false">DX305*'Dist Horaria'!$AC$6</f>
        <v>25.196281716309</v>
      </c>
      <c r="EU305" s="0" t="n">
        <f aca="false">DX305*'Dist Horaria'!$AD$6</f>
        <v>25.196281716309</v>
      </c>
      <c r="EV305" s="0" t="n">
        <f aca="false">DX305*'Dist Horaria'!$AE$6</f>
        <v>25.196281716309</v>
      </c>
      <c r="EW305" s="0" t="n">
        <f aca="false">BB305+CA305+CZ305+DY305</f>
        <v>1048.5492805175</v>
      </c>
      <c r="EX305" s="0" t="n">
        <f aca="false">BC305+CB305+DA305+DZ305</f>
        <v>1043.91583748693</v>
      </c>
      <c r="EY305" s="0" t="n">
        <f aca="false">BD305+CC305+DB305+EA305</f>
        <v>1039.54243674158</v>
      </c>
      <c r="EZ305" s="0" t="n">
        <f aca="false">BE305+CD305+DC305+EB305</f>
        <v>1035.81647011556</v>
      </c>
      <c r="FA305" s="0" t="n">
        <f aca="false">BF305+CE305+DD305+EC305</f>
        <v>1033.09367836402</v>
      </c>
      <c r="FB305" s="0" t="n">
        <f aca="false">BG305+CF305+DE305+ED305</f>
        <v>2490.28370209782</v>
      </c>
      <c r="FC305" s="0" t="n">
        <f aca="false">BH305+CG305+DF305+EE305</f>
        <v>2497.32599630776</v>
      </c>
      <c r="FD305" s="0" t="n">
        <f aca="false">BI305+CH305+DG305+EF305</f>
        <v>2497.32599630776</v>
      </c>
      <c r="FE305" s="0" t="n">
        <f aca="false">BJ305+CI305+DH305+EG305</f>
        <v>1747.6087973837</v>
      </c>
      <c r="FF305" s="0" t="n">
        <f aca="false">BK305+CJ305+DI305+EH305</f>
        <v>1770.4295020301</v>
      </c>
      <c r="FG305" s="0" t="n">
        <f aca="false">BL305+CK305+DJ305+EI305</f>
        <v>1787.02637813657</v>
      </c>
      <c r="FH305" s="0" t="n">
        <f aca="false">BM305+CL305+DK305+EJ305</f>
        <v>1795.32481618981</v>
      </c>
      <c r="FI305" s="0" t="n">
        <f aca="false">BN305+CM305+DL305+EK305</f>
        <v>1797.39942570311</v>
      </c>
      <c r="FJ305" s="0" t="n">
        <f aca="false">BO305+CN305+DM305+EL305</f>
        <v>1795.32481618981</v>
      </c>
      <c r="FK305" s="0" t="n">
        <f aca="false">BP305+CO305+DN305+EM305</f>
        <v>1791.17559716319</v>
      </c>
      <c r="FL305" s="0" t="n">
        <f aca="false">BQ305+CP305+DO305+EN305</f>
        <v>1784.95176862326</v>
      </c>
      <c r="FM305" s="0" t="n">
        <f aca="false">BR305+CQ305+DP305+EO305</f>
        <v>2582.44395783273</v>
      </c>
      <c r="FN305" s="0" t="n">
        <f aca="false">BS305+CR305+DQ305+EP305</f>
        <v>2576.78293737401</v>
      </c>
      <c r="FO305" s="0" t="n">
        <f aca="false">BT305+CS305+DR305+EQ305</f>
        <v>2545.96944892547</v>
      </c>
      <c r="FP305" s="0" t="n">
        <f aca="false">BU305+CT305+DS305+ER305</f>
        <v>1076.67874444007</v>
      </c>
      <c r="FQ305" s="0" t="n">
        <f aca="false">BV305+CU305+DT305+ES305</f>
        <v>1054.54521383743</v>
      </c>
      <c r="FR305" s="0" t="n">
        <f aca="false">BW305+CV305+DU305+ET305</f>
        <v>1069.56695339092</v>
      </c>
      <c r="FS305" s="0" t="n">
        <f aca="false">BX305+CW305+DV305+EU305</f>
        <v>1064.44145309397</v>
      </c>
      <c r="FT305" s="0" t="n">
        <f aca="false">BY305+CX305+DW305+EV305</f>
        <v>1059.01897296605</v>
      </c>
      <c r="FU305" s="0" t="n">
        <f aca="false">AM305*'Dist Horaria'!$H$10</f>
        <v>0.547504657608979</v>
      </c>
      <c r="FV305" s="0" t="n">
        <f aca="false">AM305*'Dist Horaria'!$I$10</f>
        <v>0.512403935254948</v>
      </c>
      <c r="FW305" s="0" t="n">
        <f aca="false">AM305*'Dist Horaria'!$J$10</f>
        <v>0.510185691846055</v>
      </c>
      <c r="FX305" s="0" t="n">
        <f aca="false">AM305*'Dist Horaria'!$K$10</f>
        <v>0.495512926672747</v>
      </c>
      <c r="FY305" s="0" t="n">
        <f aca="false">AM305*'Dist Horaria'!$L$10</f>
        <v>0.495711223046025</v>
      </c>
      <c r="FZ305" s="0" t="n">
        <f aca="false">AM305*'Dist Horaria'!$M$10</f>
        <v>0.530431408484416</v>
      </c>
      <c r="GA305" s="0" t="n">
        <f aca="false">AM305*'Dist Horaria'!$N$10</f>
        <v>0.501810037280906</v>
      </c>
      <c r="GB305" s="0" t="n">
        <f aca="false">AM305*'Dist Horaria'!$O$10</f>
        <v>0.493245074863204</v>
      </c>
      <c r="GC305" s="0" t="n">
        <f aca="false">AM305*'Dist Horaria'!$P$10</f>
        <v>0.500899109027744</v>
      </c>
      <c r="GD305" s="0" t="n">
        <f aca="false">AM305*'Dist Horaria'!$Q$10</f>
        <v>0.453296795251143</v>
      </c>
      <c r="GE305" s="0" t="n">
        <f aca="false">AM305*'Dist Horaria'!$R$10</f>
        <v>0.553090165557184</v>
      </c>
      <c r="GF305" s="0" t="n">
        <f aca="false">AM305*'Dist Horaria'!$S$10</f>
        <v>0.472360487106646</v>
      </c>
      <c r="GG305" s="0" t="n">
        <f aca="false">AR305*'Dist Horaria'!$H$10</f>
        <v>0.572705690073253</v>
      </c>
      <c r="GH305" s="0" t="n">
        <f aca="false">AR305*'Dist Horaria'!$I$10</f>
        <v>0.535989320379478</v>
      </c>
      <c r="GI305" s="0" t="n">
        <f aca="false">AR305*'Dist Horaria'!$J$10</f>
        <v>0.533668973685464</v>
      </c>
      <c r="GJ305" s="0" t="n">
        <f aca="false">AR305*'Dist Horaria'!$K$10</f>
        <v>0.518320837396432</v>
      </c>
      <c r="GK305" s="0" t="n">
        <f aca="false">AR305*'Dist Horaria'!$L$10</f>
        <v>0.518528261131955</v>
      </c>
      <c r="GL305" s="0" t="n">
        <f aca="false">AR305*'Dist Horaria'!$M$10</f>
        <v>0.554846578217699</v>
      </c>
      <c r="GM305" s="0" t="n">
        <f aca="false">AR305*'Dist Horaria'!$N$10</f>
        <v>0.524907797025347</v>
      </c>
      <c r="GN305" s="0" t="n">
        <f aca="false">AR305*'Dist Horaria'!$O$10</f>
        <v>0.515948598882078</v>
      </c>
      <c r="GO305" s="0" t="n">
        <f aca="false">AR305*'Dist Horaria'!$P$10</f>
        <v>0.523954939754483</v>
      </c>
      <c r="GP305" s="0" t="n">
        <f aca="false">AR305*'Dist Horaria'!$Q$10</f>
        <v>0.474161544243349</v>
      </c>
      <c r="GQ305" s="0" t="n">
        <f aca="false">AR305*'Dist Horaria'!$R$10</f>
        <v>0.57854829276061</v>
      </c>
      <c r="GR305" s="0" t="n">
        <f aca="false">AR305*'Dist Horaria'!$S$10</f>
        <v>0.494102716702283</v>
      </c>
      <c r="GS305" s="0" t="n">
        <f aca="false">AW305*'Dist Horaria'!$H$10</f>
        <v>0.033200329859319</v>
      </c>
      <c r="GT305" s="0" t="n">
        <f aca="false">AW305*'Dist Horaria'!$I$10</f>
        <v>0.0310718446596799</v>
      </c>
      <c r="GU305" s="0" t="n">
        <f aca="false">AW305*'Dist Horaria'!$J$10</f>
        <v>0.030937331807853</v>
      </c>
      <c r="GV305" s="0" t="n">
        <f aca="false">AW305*'Dist Horaria'!$K$10</f>
        <v>0.0300475847766048</v>
      </c>
      <c r="GW305" s="0" t="n">
        <f aca="false">AW305*'Dist Horaria'!$L$10</f>
        <v>0.0300596093409829</v>
      </c>
      <c r="GX305" s="0" t="n">
        <f aca="false">AW305*'Dist Horaria'!$M$10</f>
        <v>0.032165019027113</v>
      </c>
      <c r="GY305" s="0" t="n">
        <f aca="false">AW305*'Dist Horaria'!$N$10</f>
        <v>0.0304294375087157</v>
      </c>
      <c r="GZ305" s="0" t="n">
        <f aca="false">AW305*'Dist Horaria'!$O$10</f>
        <v>0.0299100637033089</v>
      </c>
      <c r="HA305" s="0" t="n">
        <f aca="false">AW305*'Dist Horaria'!$P$10</f>
        <v>0.030374199406057</v>
      </c>
      <c r="HB305" s="0" t="n">
        <f aca="false">AW305*'Dist Horaria'!$Q$10</f>
        <v>0.0274876257532376</v>
      </c>
      <c r="HC305" s="0" t="n">
        <f aca="false">AW305*'Dist Horaria'!$R$10</f>
        <v>0.0335390314643832</v>
      </c>
      <c r="HD305" s="0" t="n">
        <f aca="false">AW305*'Dist Horaria'!$S$10</f>
        <v>0.028643635750857</v>
      </c>
    </row>
    <row r="306" customFormat="false" ht="13.8" hidden="false" customHeight="false" outlineLevel="0" collapsed="false">
      <c r="A306" s="0" t="n">
        <v>4.593902</v>
      </c>
      <c r="B306" s="0" t="n">
        <v>-74.086873</v>
      </c>
      <c r="C306" s="0" t="n">
        <v>30</v>
      </c>
      <c r="D306" s="0" t="n">
        <v>23</v>
      </c>
      <c r="E306" s="0" t="n">
        <v>2293</v>
      </c>
      <c r="G306" s="0" t="s">
        <v>661</v>
      </c>
      <c r="I306" s="0" t="s">
        <v>1496</v>
      </c>
      <c r="J306" s="0" t="s">
        <v>1497</v>
      </c>
      <c r="K306" s="0" t="s">
        <v>1498</v>
      </c>
      <c r="L306" s="0" t="s">
        <v>1499</v>
      </c>
      <c r="S306" s="0" t="n">
        <v>365</v>
      </c>
      <c r="V306" s="0" t="n">
        <v>101229</v>
      </c>
      <c r="W306" s="0" t="n">
        <f aca="false">V306*12</f>
        <v>1214748</v>
      </c>
      <c r="X306" s="0" t="n">
        <v>1</v>
      </c>
      <c r="Z306" s="0" t="n">
        <v>28000</v>
      </c>
      <c r="AB306" s="0" t="n">
        <v>0.005</v>
      </c>
      <c r="AC306" s="0" t="n">
        <v>0</v>
      </c>
      <c r="AD306" s="0" t="n">
        <v>3999.91521404586</v>
      </c>
      <c r="AE306" s="0" t="n">
        <f aca="false">AD306/2204.59</f>
        <v>1.81435786883087</v>
      </c>
      <c r="AF306" s="0" t="n">
        <f aca="false">AE306/S306</f>
        <v>0.00497084347624897</v>
      </c>
      <c r="AG306" s="0" t="n">
        <f aca="false">AE306*EXP(AB306*AC306)</f>
        <v>1.81435786883087</v>
      </c>
      <c r="AH306" s="0" t="n">
        <f aca="false">AG306/S306</f>
        <v>0.00497084347624897</v>
      </c>
      <c r="AI306" s="0" t="s">
        <v>90</v>
      </c>
      <c r="AJ306" s="0" t="n">
        <f aca="false">IF(AI306="A",'FE DISTRIBUCIÓN'!$C$2,'FE DISTRIBUCIÓN'!$C$3)</f>
        <v>4.994E-006</v>
      </c>
      <c r="AK306" s="0" t="n">
        <f aca="false">W306*AJ306</f>
        <v>6.066451512</v>
      </c>
      <c r="AL306" s="0" t="n">
        <f aca="false">AK306/365</f>
        <v>0.0166204151013699</v>
      </c>
      <c r="AM306" s="0" t="n">
        <f aca="false">AK306*EXP(AB306*AC306)</f>
        <v>6.066451512</v>
      </c>
      <c r="AN306" s="0" t="n">
        <f aca="false">AM306/365</f>
        <v>0.0166204151013699</v>
      </c>
      <c r="AO306" s="0" t="n">
        <v>5.223868284E-006</v>
      </c>
      <c r="AP306" s="0" t="n">
        <f aca="false">AO306*W306</f>
        <v>6.34568355025243</v>
      </c>
      <c r="AQ306" s="0" t="n">
        <f aca="false">AP306/365</f>
        <v>0.0173854343842532</v>
      </c>
      <c r="AR306" s="0" t="n">
        <f aca="false">AP306*EXP(AB306*AC306)</f>
        <v>6.34568355025243</v>
      </c>
      <c r="AS306" s="0" t="n">
        <f aca="false">AR306/365</f>
        <v>0.0173854343842532</v>
      </c>
      <c r="AT306" s="0" t="n">
        <v>3.02832944E-007</v>
      </c>
      <c r="AU306" s="0" t="n">
        <f aca="false">AT306*W306</f>
        <v>0.367865713058112</v>
      </c>
      <c r="AV306" s="0" t="n">
        <f aca="false">AU306/365</f>
        <v>0.00100785126865236</v>
      </c>
      <c r="AW306" s="0" t="n">
        <f aca="false">AU306*EXP(AB306*AC306)</f>
        <v>0.367865713058112</v>
      </c>
      <c r="AX306" s="0" t="n">
        <f aca="false">AW306/365</f>
        <v>0.00100785126865236</v>
      </c>
      <c r="AY306" s="0" t="n">
        <f aca="false">AW306+AR306+AM306+AG306</f>
        <v>14.5943586441414</v>
      </c>
      <c r="AZ306" s="0" t="n">
        <f aca="false">AH306+AN306+AS306+AX306</f>
        <v>0.0399845442305244</v>
      </c>
      <c r="BA306" s="0" t="n">
        <f aca="false">AH306*1000000</f>
        <v>4970.84347624897</v>
      </c>
      <c r="BB306" s="0" t="n">
        <f aca="false">BA306*'Dist Horaria'!$H$3</f>
        <v>173.206761660617</v>
      </c>
      <c r="BC306" s="0" t="n">
        <f aca="false">BA306*'Dist Horaria'!$I$3</f>
        <v>168.573318630045</v>
      </c>
      <c r="BD306" s="0" t="n">
        <f aca="false">BA306*'Dist Horaria'!$J$3</f>
        <v>164.199917884697</v>
      </c>
      <c r="BE306" s="0" t="n">
        <f aca="false">BA306*'Dist Horaria'!$K$3</f>
        <v>160.473951258673</v>
      </c>
      <c r="BF306" s="0" t="n">
        <f aca="false">BA306*'Dist Horaria'!$L$3</f>
        <v>157.751159507132</v>
      </c>
      <c r="BG306" s="0" t="n">
        <f aca="false">BA306*'Dist Horaria'!$M$3</f>
        <v>156.036985146127</v>
      </c>
      <c r="BH306" s="0" t="n">
        <f aca="false">BA306*'Dist Horaria'!$N$3</f>
        <v>163.079279356066</v>
      </c>
      <c r="BI306" s="0" t="n">
        <f aca="false">BA306*'Dist Horaria'!$O$3</f>
        <v>163.079279356066</v>
      </c>
      <c r="BJ306" s="0" t="n">
        <f aca="false">BA306*'Dist Horaria'!$P$3</f>
        <v>215.759389384145</v>
      </c>
      <c r="BK306" s="0" t="n">
        <f aca="false">BA306*'Dist Horaria'!$Q$3</f>
        <v>238.580094030545</v>
      </c>
      <c r="BL306" s="0" t="n">
        <f aca="false">BA306*'Dist Horaria'!$R$3</f>
        <v>255.176970137018</v>
      </c>
      <c r="BM306" s="0" t="n">
        <f aca="false">BA306*'Dist Horaria'!$S$3</f>
        <v>263.475408190255</v>
      </c>
      <c r="BN306" s="0" t="n">
        <f aca="false">BA306*'Dist Horaria'!$T$3</f>
        <v>265.550017703564</v>
      </c>
      <c r="BO306" s="0" t="n">
        <f aca="false">BA306*'Dist Horaria'!$U$3</f>
        <v>263.475408190255</v>
      </c>
      <c r="BP306" s="0" t="n">
        <f aca="false">BA306*'Dist Horaria'!$V$3</f>
        <v>259.326189163636</v>
      </c>
      <c r="BQ306" s="0" t="n">
        <f aca="false">BA306*'Dist Horaria'!$W$3</f>
        <v>253.102360623709</v>
      </c>
      <c r="BR306" s="0" t="n">
        <f aca="false">BA306*'Dist Horaria'!$X$3</f>
        <v>248.197240881037</v>
      </c>
      <c r="BS306" s="0" t="n">
        <f aca="false">BA306*'Dist Horaria'!$Y$3</f>
        <v>242.536220422313</v>
      </c>
      <c r="BT306" s="0" t="n">
        <f aca="false">BA306*'Dist Horaria'!$Z$3</f>
        <v>211.722731973768</v>
      </c>
      <c r="BU306" s="0" t="n">
        <f aca="false">BA306*'Dist Horaria'!$AA$3</f>
        <v>201.336225583182</v>
      </c>
      <c r="BV306" s="0" t="n">
        <f aca="false">BA306*'Dist Horaria'!$AB$3</f>
        <v>179.202694980544</v>
      </c>
      <c r="BW306" s="0" t="n">
        <f aca="false">BA306*'Dist Horaria'!$AC$3</f>
        <v>194.224434534029</v>
      </c>
      <c r="BX306" s="0" t="n">
        <f aca="false">BA306*'Dist Horaria'!$AD$3</f>
        <v>189.098934237086</v>
      </c>
      <c r="BY306" s="0" t="n">
        <f aca="false">BA306*'Dist Horaria'!$AE$3</f>
        <v>183.676454109168</v>
      </c>
      <c r="BZ306" s="0" t="n">
        <f aca="false">AN306*1000000</f>
        <v>16620.4151013699</v>
      </c>
      <c r="CA306" s="0" t="n">
        <f aca="false">BZ306*'Dist Horaria'!$H$6</f>
        <v>415.510377534247</v>
      </c>
      <c r="CB306" s="0" t="n">
        <f aca="false">BZ306*'Dist Horaria'!$I$6</f>
        <v>415.510377534247</v>
      </c>
      <c r="CC306" s="0" t="n">
        <f aca="false">BZ306*'Dist Horaria'!$J$6</f>
        <v>415.510377534247</v>
      </c>
      <c r="CD306" s="0" t="n">
        <f aca="false">BZ306*'Dist Horaria'!$K$6</f>
        <v>415.510377534247</v>
      </c>
      <c r="CE306" s="0" t="n">
        <f aca="false">BZ306*'Dist Horaria'!$L$6</f>
        <v>415.510377534247</v>
      </c>
      <c r="CF306" s="0" t="n">
        <f aca="false">BZ306*'Dist Horaria'!$M$6</f>
        <v>1108.02767342466</v>
      </c>
      <c r="CG306" s="0" t="n">
        <f aca="false">BZ306*'Dist Horaria'!$N$6</f>
        <v>1108.02767342466</v>
      </c>
      <c r="CH306" s="0" t="n">
        <f aca="false">BZ306*'Dist Horaria'!$O$6</f>
        <v>1108.02767342466</v>
      </c>
      <c r="CI306" s="0" t="n">
        <f aca="false">BZ306*'Dist Horaria'!$P$6</f>
        <v>727.143160684931</v>
      </c>
      <c r="CJ306" s="0" t="n">
        <f aca="false">BZ306*'Dist Horaria'!$Q$6</f>
        <v>727.143160684931</v>
      </c>
      <c r="CK306" s="0" t="n">
        <f aca="false">BZ306*'Dist Horaria'!$R$6</f>
        <v>727.143160684931</v>
      </c>
      <c r="CL306" s="0" t="n">
        <f aca="false">BZ306*'Dist Horaria'!$S$6</f>
        <v>727.143160684931</v>
      </c>
      <c r="CM306" s="0" t="n">
        <f aca="false">BZ306*'Dist Horaria'!$T$6</f>
        <v>727.143160684931</v>
      </c>
      <c r="CN306" s="0" t="n">
        <f aca="false">BZ306*'Dist Horaria'!$U$6</f>
        <v>727.143160684931</v>
      </c>
      <c r="CO306" s="0" t="n">
        <f aca="false">BZ306*'Dist Horaria'!$V$6</f>
        <v>727.143160684931</v>
      </c>
      <c r="CP306" s="0" t="n">
        <f aca="false">BZ306*'Dist Horaria'!$W$6</f>
        <v>727.143160684931</v>
      </c>
      <c r="CQ306" s="0" t="n">
        <f aca="false">BZ306*'Dist Horaria'!$X$6</f>
        <v>1108.02767342466</v>
      </c>
      <c r="CR306" s="0" t="n">
        <f aca="false">BZ306*'Dist Horaria'!$Y$6</f>
        <v>1108.02767342466</v>
      </c>
      <c r="CS306" s="0" t="n">
        <f aca="false">BZ306*'Dist Horaria'!$Z$6</f>
        <v>1108.02767342466</v>
      </c>
      <c r="CT306" s="0" t="n">
        <f aca="false">BZ306*'Dist Horaria'!$AA$6</f>
        <v>415.510377534247</v>
      </c>
      <c r="CU306" s="0" t="n">
        <f aca="false">BZ306*'Dist Horaria'!$AB$6</f>
        <v>415.510377534247</v>
      </c>
      <c r="CV306" s="0" t="n">
        <f aca="false">BZ306*'Dist Horaria'!$AC$6</f>
        <v>415.510377534247</v>
      </c>
      <c r="CW306" s="0" t="n">
        <f aca="false">BZ306*'Dist Horaria'!$AD$6</f>
        <v>415.510377534247</v>
      </c>
      <c r="CX306" s="0" t="n">
        <f aca="false">BZ306*'Dist Horaria'!$AE$6</f>
        <v>415.510377534247</v>
      </c>
      <c r="CY306" s="0" t="n">
        <f aca="false">AS306*1000000</f>
        <v>17385.4343842532</v>
      </c>
      <c r="CZ306" s="0" t="n">
        <f aca="false">CY306*'Dist Horaria'!$H$6</f>
        <v>434.635859606331</v>
      </c>
      <c r="DA306" s="0" t="n">
        <f aca="false">CY306*'Dist Horaria'!$I$6</f>
        <v>434.635859606331</v>
      </c>
      <c r="DB306" s="0" t="n">
        <f aca="false">CY306*'Dist Horaria'!$J$6</f>
        <v>434.635859606331</v>
      </c>
      <c r="DC306" s="0" t="n">
        <f aca="false">CY306*'Dist Horaria'!$K$6</f>
        <v>434.635859606331</v>
      </c>
      <c r="DD306" s="0" t="n">
        <f aca="false">CY306*'Dist Horaria'!$L$6</f>
        <v>434.635859606331</v>
      </c>
      <c r="DE306" s="0" t="n">
        <f aca="false">CY306*'Dist Horaria'!$M$6</f>
        <v>1159.02895895022</v>
      </c>
      <c r="DF306" s="0" t="n">
        <f aca="false">CY306*'Dist Horaria'!$N$6</f>
        <v>1159.02895895022</v>
      </c>
      <c r="DG306" s="0" t="n">
        <f aca="false">CY306*'Dist Horaria'!$O$6</f>
        <v>1159.02895895022</v>
      </c>
      <c r="DH306" s="0" t="n">
        <f aca="false">CY306*'Dist Horaria'!$P$6</f>
        <v>760.612754311079</v>
      </c>
      <c r="DI306" s="0" t="n">
        <f aca="false">CY306*'Dist Horaria'!$Q$6</f>
        <v>760.612754311079</v>
      </c>
      <c r="DJ306" s="0" t="n">
        <f aca="false">CY306*'Dist Horaria'!$R$6</f>
        <v>760.612754311079</v>
      </c>
      <c r="DK306" s="0" t="n">
        <f aca="false">CY306*'Dist Horaria'!$S$6</f>
        <v>760.612754311079</v>
      </c>
      <c r="DL306" s="0" t="n">
        <f aca="false">CY306*'Dist Horaria'!$T$6</f>
        <v>760.612754311079</v>
      </c>
      <c r="DM306" s="0" t="n">
        <f aca="false">CY306*'Dist Horaria'!$U$6</f>
        <v>760.612754311079</v>
      </c>
      <c r="DN306" s="0" t="n">
        <f aca="false">CY306*'Dist Horaria'!$V$6</f>
        <v>760.612754311079</v>
      </c>
      <c r="DO306" s="0" t="n">
        <f aca="false">CY306*'Dist Horaria'!$W$6</f>
        <v>760.612754311079</v>
      </c>
      <c r="DP306" s="0" t="n">
        <f aca="false">CY306*'Dist Horaria'!$X$6</f>
        <v>1159.02895895022</v>
      </c>
      <c r="DQ306" s="0" t="n">
        <f aca="false">CY306*'Dist Horaria'!$Y$6</f>
        <v>1159.02895895022</v>
      </c>
      <c r="DR306" s="0" t="n">
        <f aca="false">CY306*'Dist Horaria'!$Z$6</f>
        <v>1159.02895895022</v>
      </c>
      <c r="DS306" s="0" t="n">
        <f aca="false">CY306*'Dist Horaria'!$AA$6</f>
        <v>434.635859606331</v>
      </c>
      <c r="DT306" s="0" t="n">
        <f aca="false">CY306*'Dist Horaria'!$AB$6</f>
        <v>434.635859606331</v>
      </c>
      <c r="DU306" s="0" t="n">
        <f aca="false">CY306*'Dist Horaria'!$AC$6</f>
        <v>434.635859606331</v>
      </c>
      <c r="DV306" s="0" t="n">
        <f aca="false">CY306*'Dist Horaria'!$AD$6</f>
        <v>434.635859606331</v>
      </c>
      <c r="DW306" s="0" t="n">
        <f aca="false">CY306*'Dist Horaria'!$AE$6</f>
        <v>434.635859606331</v>
      </c>
      <c r="DX306" s="0" t="n">
        <f aca="false">AX306*1000000</f>
        <v>1007.85126865236</v>
      </c>
      <c r="DY306" s="0" t="n">
        <f aca="false">DX306*'Dist Horaria'!$H$6</f>
        <v>25.196281716309</v>
      </c>
      <c r="DZ306" s="0" t="n">
        <f aca="false">DX306*'Dist Horaria'!$I$6</f>
        <v>25.196281716309</v>
      </c>
      <c r="EA306" s="0" t="n">
        <f aca="false">DX306*'Dist Horaria'!$J$6</f>
        <v>25.196281716309</v>
      </c>
      <c r="EB306" s="0" t="n">
        <f aca="false">DX306*'Dist Horaria'!$K$6</f>
        <v>25.196281716309</v>
      </c>
      <c r="EC306" s="0" t="n">
        <f aca="false">DX306*'Dist Horaria'!$L$6</f>
        <v>25.196281716309</v>
      </c>
      <c r="ED306" s="0" t="n">
        <f aca="false">DX306*'Dist Horaria'!$M$6</f>
        <v>67.1900845768241</v>
      </c>
      <c r="EE306" s="0" t="n">
        <f aca="false">DX306*'Dist Horaria'!$N$6</f>
        <v>67.1900845768241</v>
      </c>
      <c r="EF306" s="0" t="n">
        <f aca="false">DX306*'Dist Horaria'!$O$6</f>
        <v>67.1900845768241</v>
      </c>
      <c r="EG306" s="0" t="n">
        <f aca="false">DX306*'Dist Horaria'!$P$6</f>
        <v>44.0934930035408</v>
      </c>
      <c r="EH306" s="0" t="n">
        <f aca="false">DX306*'Dist Horaria'!$Q$6</f>
        <v>44.0934930035408</v>
      </c>
      <c r="EI306" s="0" t="n">
        <f aca="false">DX306*'Dist Horaria'!$R$6</f>
        <v>44.0934930035408</v>
      </c>
      <c r="EJ306" s="0" t="n">
        <f aca="false">DX306*'Dist Horaria'!$S$6</f>
        <v>44.0934930035408</v>
      </c>
      <c r="EK306" s="0" t="n">
        <f aca="false">DX306*'Dist Horaria'!$T$6</f>
        <v>44.0934930035408</v>
      </c>
      <c r="EL306" s="0" t="n">
        <f aca="false">DX306*'Dist Horaria'!$U$6</f>
        <v>44.0934930035408</v>
      </c>
      <c r="EM306" s="0" t="n">
        <f aca="false">DX306*'Dist Horaria'!$V$6</f>
        <v>44.0934930035408</v>
      </c>
      <c r="EN306" s="0" t="n">
        <f aca="false">DX306*'Dist Horaria'!$W$6</f>
        <v>44.0934930035408</v>
      </c>
      <c r="EO306" s="0" t="n">
        <f aca="false">DX306*'Dist Horaria'!$X$6</f>
        <v>67.1900845768241</v>
      </c>
      <c r="EP306" s="0" t="n">
        <f aca="false">DX306*'Dist Horaria'!$Y$6</f>
        <v>67.1900845768241</v>
      </c>
      <c r="EQ306" s="0" t="n">
        <f aca="false">DX306*'Dist Horaria'!$Z$6</f>
        <v>67.1900845768241</v>
      </c>
      <c r="ER306" s="0" t="n">
        <f aca="false">DX306*'Dist Horaria'!$AA$6</f>
        <v>25.196281716309</v>
      </c>
      <c r="ES306" s="0" t="n">
        <f aca="false">DX306*'Dist Horaria'!$AB$6</f>
        <v>25.196281716309</v>
      </c>
      <c r="ET306" s="0" t="n">
        <f aca="false">DX306*'Dist Horaria'!$AC$6</f>
        <v>25.196281716309</v>
      </c>
      <c r="EU306" s="0" t="n">
        <f aca="false">DX306*'Dist Horaria'!$AD$6</f>
        <v>25.196281716309</v>
      </c>
      <c r="EV306" s="0" t="n">
        <f aca="false">DX306*'Dist Horaria'!$AE$6</f>
        <v>25.196281716309</v>
      </c>
      <c r="EW306" s="0" t="n">
        <f aca="false">BB306+CA306+CZ306+DY306</f>
        <v>1048.5492805175</v>
      </c>
      <c r="EX306" s="0" t="n">
        <f aca="false">BC306+CB306+DA306+DZ306</f>
        <v>1043.91583748693</v>
      </c>
      <c r="EY306" s="0" t="n">
        <f aca="false">BD306+CC306+DB306+EA306</f>
        <v>1039.54243674158</v>
      </c>
      <c r="EZ306" s="0" t="n">
        <f aca="false">BE306+CD306+DC306+EB306</f>
        <v>1035.81647011556</v>
      </c>
      <c r="FA306" s="0" t="n">
        <f aca="false">BF306+CE306+DD306+EC306</f>
        <v>1033.09367836402</v>
      </c>
      <c r="FB306" s="0" t="n">
        <f aca="false">BG306+CF306+DE306+ED306</f>
        <v>2490.28370209782</v>
      </c>
      <c r="FC306" s="0" t="n">
        <f aca="false">BH306+CG306+DF306+EE306</f>
        <v>2497.32599630776</v>
      </c>
      <c r="FD306" s="0" t="n">
        <f aca="false">BI306+CH306+DG306+EF306</f>
        <v>2497.32599630776</v>
      </c>
      <c r="FE306" s="0" t="n">
        <f aca="false">BJ306+CI306+DH306+EG306</f>
        <v>1747.6087973837</v>
      </c>
      <c r="FF306" s="0" t="n">
        <f aca="false">BK306+CJ306+DI306+EH306</f>
        <v>1770.4295020301</v>
      </c>
      <c r="FG306" s="0" t="n">
        <f aca="false">BL306+CK306+DJ306+EI306</f>
        <v>1787.02637813657</v>
      </c>
      <c r="FH306" s="0" t="n">
        <f aca="false">BM306+CL306+DK306+EJ306</f>
        <v>1795.32481618981</v>
      </c>
      <c r="FI306" s="0" t="n">
        <f aca="false">BN306+CM306+DL306+EK306</f>
        <v>1797.39942570311</v>
      </c>
      <c r="FJ306" s="0" t="n">
        <f aca="false">BO306+CN306+DM306+EL306</f>
        <v>1795.32481618981</v>
      </c>
      <c r="FK306" s="0" t="n">
        <f aca="false">BP306+CO306+DN306+EM306</f>
        <v>1791.17559716319</v>
      </c>
      <c r="FL306" s="0" t="n">
        <f aca="false">BQ306+CP306+DO306+EN306</f>
        <v>1784.95176862326</v>
      </c>
      <c r="FM306" s="0" t="n">
        <f aca="false">BR306+CQ306+DP306+EO306</f>
        <v>2582.44395783273</v>
      </c>
      <c r="FN306" s="0" t="n">
        <f aca="false">BS306+CR306+DQ306+EP306</f>
        <v>2576.78293737401</v>
      </c>
      <c r="FO306" s="0" t="n">
        <f aca="false">BT306+CS306+DR306+EQ306</f>
        <v>2545.96944892547</v>
      </c>
      <c r="FP306" s="0" t="n">
        <f aca="false">BU306+CT306+DS306+ER306</f>
        <v>1076.67874444007</v>
      </c>
      <c r="FQ306" s="0" t="n">
        <f aca="false">BV306+CU306+DT306+ES306</f>
        <v>1054.54521383743</v>
      </c>
      <c r="FR306" s="0" t="n">
        <f aca="false">BW306+CV306+DU306+ET306</f>
        <v>1069.56695339092</v>
      </c>
      <c r="FS306" s="0" t="n">
        <f aca="false">BX306+CW306+DV306+EU306</f>
        <v>1064.44145309397</v>
      </c>
      <c r="FT306" s="0" t="n">
        <f aca="false">BY306+CX306+DW306+EV306</f>
        <v>1059.01897296605</v>
      </c>
      <c r="FU306" s="0" t="n">
        <f aca="false">AM306*'Dist Horaria'!$H$10</f>
        <v>0.547504657608979</v>
      </c>
      <c r="FV306" s="0" t="n">
        <f aca="false">AM306*'Dist Horaria'!$I$10</f>
        <v>0.512403935254948</v>
      </c>
      <c r="FW306" s="0" t="n">
        <f aca="false">AM306*'Dist Horaria'!$J$10</f>
        <v>0.510185691846055</v>
      </c>
      <c r="FX306" s="0" t="n">
        <f aca="false">AM306*'Dist Horaria'!$K$10</f>
        <v>0.495512926672747</v>
      </c>
      <c r="FY306" s="0" t="n">
        <f aca="false">AM306*'Dist Horaria'!$L$10</f>
        <v>0.495711223046025</v>
      </c>
      <c r="FZ306" s="0" t="n">
        <f aca="false">AM306*'Dist Horaria'!$M$10</f>
        <v>0.530431408484416</v>
      </c>
      <c r="GA306" s="0" t="n">
        <f aca="false">AM306*'Dist Horaria'!$N$10</f>
        <v>0.501810037280906</v>
      </c>
      <c r="GB306" s="0" t="n">
        <f aca="false">AM306*'Dist Horaria'!$O$10</f>
        <v>0.493245074863204</v>
      </c>
      <c r="GC306" s="0" t="n">
        <f aca="false">AM306*'Dist Horaria'!$P$10</f>
        <v>0.500899109027744</v>
      </c>
      <c r="GD306" s="0" t="n">
        <f aca="false">AM306*'Dist Horaria'!$Q$10</f>
        <v>0.453296795251143</v>
      </c>
      <c r="GE306" s="0" t="n">
        <f aca="false">AM306*'Dist Horaria'!$R$10</f>
        <v>0.553090165557184</v>
      </c>
      <c r="GF306" s="0" t="n">
        <f aca="false">AM306*'Dist Horaria'!$S$10</f>
        <v>0.472360487106646</v>
      </c>
      <c r="GG306" s="0" t="n">
        <f aca="false">AR306*'Dist Horaria'!$H$10</f>
        <v>0.572705690073253</v>
      </c>
      <c r="GH306" s="0" t="n">
        <f aca="false">AR306*'Dist Horaria'!$I$10</f>
        <v>0.535989320379478</v>
      </c>
      <c r="GI306" s="0" t="n">
        <f aca="false">AR306*'Dist Horaria'!$J$10</f>
        <v>0.533668973685464</v>
      </c>
      <c r="GJ306" s="0" t="n">
        <f aca="false">AR306*'Dist Horaria'!$K$10</f>
        <v>0.518320837396432</v>
      </c>
      <c r="GK306" s="0" t="n">
        <f aca="false">AR306*'Dist Horaria'!$L$10</f>
        <v>0.518528261131955</v>
      </c>
      <c r="GL306" s="0" t="n">
        <f aca="false">AR306*'Dist Horaria'!$M$10</f>
        <v>0.554846578217699</v>
      </c>
      <c r="GM306" s="0" t="n">
        <f aca="false">AR306*'Dist Horaria'!$N$10</f>
        <v>0.524907797025347</v>
      </c>
      <c r="GN306" s="0" t="n">
        <f aca="false">AR306*'Dist Horaria'!$O$10</f>
        <v>0.515948598882078</v>
      </c>
      <c r="GO306" s="0" t="n">
        <f aca="false">AR306*'Dist Horaria'!$P$10</f>
        <v>0.523954939754483</v>
      </c>
      <c r="GP306" s="0" t="n">
        <f aca="false">AR306*'Dist Horaria'!$Q$10</f>
        <v>0.474161544243349</v>
      </c>
      <c r="GQ306" s="0" t="n">
        <f aca="false">AR306*'Dist Horaria'!$R$10</f>
        <v>0.57854829276061</v>
      </c>
      <c r="GR306" s="0" t="n">
        <f aca="false">AR306*'Dist Horaria'!$S$10</f>
        <v>0.494102716702283</v>
      </c>
      <c r="GS306" s="0" t="n">
        <f aca="false">AW306*'Dist Horaria'!$H$10</f>
        <v>0.033200329859319</v>
      </c>
      <c r="GT306" s="0" t="n">
        <f aca="false">AW306*'Dist Horaria'!$I$10</f>
        <v>0.0310718446596799</v>
      </c>
      <c r="GU306" s="0" t="n">
        <f aca="false">AW306*'Dist Horaria'!$J$10</f>
        <v>0.030937331807853</v>
      </c>
      <c r="GV306" s="0" t="n">
        <f aca="false">AW306*'Dist Horaria'!$K$10</f>
        <v>0.0300475847766048</v>
      </c>
      <c r="GW306" s="0" t="n">
        <f aca="false">AW306*'Dist Horaria'!$L$10</f>
        <v>0.0300596093409829</v>
      </c>
      <c r="GX306" s="0" t="n">
        <f aca="false">AW306*'Dist Horaria'!$M$10</f>
        <v>0.032165019027113</v>
      </c>
      <c r="GY306" s="0" t="n">
        <f aca="false">AW306*'Dist Horaria'!$N$10</f>
        <v>0.0304294375087157</v>
      </c>
      <c r="GZ306" s="0" t="n">
        <f aca="false">AW306*'Dist Horaria'!$O$10</f>
        <v>0.0299100637033089</v>
      </c>
      <c r="HA306" s="0" t="n">
        <f aca="false">AW306*'Dist Horaria'!$P$10</f>
        <v>0.030374199406057</v>
      </c>
      <c r="HB306" s="0" t="n">
        <f aca="false">AW306*'Dist Horaria'!$Q$10</f>
        <v>0.0274876257532376</v>
      </c>
      <c r="HC306" s="0" t="n">
        <f aca="false">AW306*'Dist Horaria'!$R$10</f>
        <v>0.0335390314643832</v>
      </c>
      <c r="HD306" s="0" t="n">
        <f aca="false">AW306*'Dist Horaria'!$S$10</f>
        <v>0.028643635750857</v>
      </c>
    </row>
    <row r="307" customFormat="false" ht="26.85" hidden="false" customHeight="false" outlineLevel="0" collapsed="false">
      <c r="A307" s="0" t="n">
        <v>4.593379</v>
      </c>
      <c r="B307" s="0" t="n">
        <v>-74.087386</v>
      </c>
      <c r="C307" s="0" t="n">
        <v>30</v>
      </c>
      <c r="D307" s="0" t="n">
        <v>23</v>
      </c>
      <c r="E307" s="0" t="n">
        <v>2293</v>
      </c>
      <c r="G307" s="0" t="s">
        <v>661</v>
      </c>
      <c r="I307" s="0" t="s">
        <v>1500</v>
      </c>
      <c r="J307" s="25" t="s">
        <v>1501</v>
      </c>
      <c r="K307" s="25" t="s">
        <v>1502</v>
      </c>
      <c r="L307" s="0" t="s">
        <v>1503</v>
      </c>
      <c r="S307" s="0" t="n">
        <v>365</v>
      </c>
      <c r="V307" s="0" t="n">
        <v>101229</v>
      </c>
      <c r="W307" s="0" t="n">
        <f aca="false">V307*12</f>
        <v>1214748</v>
      </c>
      <c r="X307" s="0" t="n">
        <v>1</v>
      </c>
      <c r="Z307" s="0" t="n">
        <v>28000</v>
      </c>
      <c r="AB307" s="0" t="n">
        <v>0.005</v>
      </c>
      <c r="AC307" s="0" t="n">
        <v>0</v>
      </c>
      <c r="AD307" s="0" t="n">
        <v>3999.91521404586</v>
      </c>
      <c r="AE307" s="0" t="n">
        <f aca="false">AD307/2204.59</f>
        <v>1.81435786883087</v>
      </c>
      <c r="AF307" s="0" t="n">
        <f aca="false">AE307/S307</f>
        <v>0.00497084347624897</v>
      </c>
      <c r="AG307" s="0" t="n">
        <f aca="false">AE307*EXP(AB307*AC307)</f>
        <v>1.81435786883087</v>
      </c>
      <c r="AH307" s="0" t="n">
        <f aca="false">AG307/S307</f>
        <v>0.00497084347624897</v>
      </c>
      <c r="AI307" s="0" t="s">
        <v>90</v>
      </c>
      <c r="AJ307" s="0" t="n">
        <f aca="false">IF(AI307="A",'FE DISTRIBUCIÓN'!$C$2,'FE DISTRIBUCIÓN'!$C$3)</f>
        <v>4.994E-006</v>
      </c>
      <c r="AK307" s="0" t="n">
        <f aca="false">W307*AJ307</f>
        <v>6.066451512</v>
      </c>
      <c r="AL307" s="0" t="n">
        <f aca="false">AK307/365</f>
        <v>0.0166204151013699</v>
      </c>
      <c r="AM307" s="0" t="n">
        <f aca="false">AK307*EXP(AB307*AC307)</f>
        <v>6.066451512</v>
      </c>
      <c r="AN307" s="0" t="n">
        <f aca="false">AM307/365</f>
        <v>0.0166204151013699</v>
      </c>
      <c r="AO307" s="0" t="n">
        <v>5.223868284E-006</v>
      </c>
      <c r="AP307" s="0" t="n">
        <f aca="false">AO307*W307</f>
        <v>6.34568355025243</v>
      </c>
      <c r="AQ307" s="0" t="n">
        <f aca="false">AP307/365</f>
        <v>0.0173854343842532</v>
      </c>
      <c r="AR307" s="0" t="n">
        <f aca="false">AP307*EXP(AB307*AC307)</f>
        <v>6.34568355025243</v>
      </c>
      <c r="AS307" s="0" t="n">
        <f aca="false">AR307/365</f>
        <v>0.0173854343842532</v>
      </c>
      <c r="AT307" s="0" t="n">
        <v>3.02832944E-007</v>
      </c>
      <c r="AU307" s="0" t="n">
        <f aca="false">AT307*W307</f>
        <v>0.367865713058112</v>
      </c>
      <c r="AV307" s="0" t="n">
        <f aca="false">AU307/365</f>
        <v>0.00100785126865236</v>
      </c>
      <c r="AW307" s="0" t="n">
        <f aca="false">AU307*EXP(AB307*AC307)</f>
        <v>0.367865713058112</v>
      </c>
      <c r="AX307" s="0" t="n">
        <f aca="false">AW307/365</f>
        <v>0.00100785126865236</v>
      </c>
      <c r="AY307" s="0" t="n">
        <f aca="false">AW307+AR307+AM307+AG307</f>
        <v>14.5943586441414</v>
      </c>
      <c r="AZ307" s="0" t="n">
        <f aca="false">AH307+AN307+AS307+AX307</f>
        <v>0.0399845442305244</v>
      </c>
      <c r="BA307" s="0" t="n">
        <f aca="false">AH307*1000000</f>
        <v>4970.84347624897</v>
      </c>
      <c r="BB307" s="0" t="n">
        <f aca="false">BA307*'Dist Horaria'!$H$3</f>
        <v>173.206761660617</v>
      </c>
      <c r="BC307" s="0" t="n">
        <f aca="false">BA307*'Dist Horaria'!$I$3</f>
        <v>168.573318630045</v>
      </c>
      <c r="BD307" s="0" t="n">
        <f aca="false">BA307*'Dist Horaria'!$J$3</f>
        <v>164.199917884697</v>
      </c>
      <c r="BE307" s="0" t="n">
        <f aca="false">BA307*'Dist Horaria'!$K$3</f>
        <v>160.473951258673</v>
      </c>
      <c r="BF307" s="0" t="n">
        <f aca="false">BA307*'Dist Horaria'!$L$3</f>
        <v>157.751159507132</v>
      </c>
      <c r="BG307" s="0" t="n">
        <f aca="false">BA307*'Dist Horaria'!$M$3</f>
        <v>156.036985146127</v>
      </c>
      <c r="BH307" s="0" t="n">
        <f aca="false">BA307*'Dist Horaria'!$N$3</f>
        <v>163.079279356066</v>
      </c>
      <c r="BI307" s="0" t="n">
        <f aca="false">BA307*'Dist Horaria'!$O$3</f>
        <v>163.079279356066</v>
      </c>
      <c r="BJ307" s="0" t="n">
        <f aca="false">BA307*'Dist Horaria'!$P$3</f>
        <v>215.759389384145</v>
      </c>
      <c r="BK307" s="0" t="n">
        <f aca="false">BA307*'Dist Horaria'!$Q$3</f>
        <v>238.580094030545</v>
      </c>
      <c r="BL307" s="0" t="n">
        <f aca="false">BA307*'Dist Horaria'!$R$3</f>
        <v>255.176970137018</v>
      </c>
      <c r="BM307" s="0" t="n">
        <f aca="false">BA307*'Dist Horaria'!$S$3</f>
        <v>263.475408190255</v>
      </c>
      <c r="BN307" s="0" t="n">
        <f aca="false">BA307*'Dist Horaria'!$T$3</f>
        <v>265.550017703564</v>
      </c>
      <c r="BO307" s="0" t="n">
        <f aca="false">BA307*'Dist Horaria'!$U$3</f>
        <v>263.475408190255</v>
      </c>
      <c r="BP307" s="0" t="n">
        <f aca="false">BA307*'Dist Horaria'!$V$3</f>
        <v>259.326189163636</v>
      </c>
      <c r="BQ307" s="0" t="n">
        <f aca="false">BA307*'Dist Horaria'!$W$3</f>
        <v>253.102360623709</v>
      </c>
      <c r="BR307" s="0" t="n">
        <f aca="false">BA307*'Dist Horaria'!$X$3</f>
        <v>248.197240881037</v>
      </c>
      <c r="BS307" s="0" t="n">
        <f aca="false">BA307*'Dist Horaria'!$Y$3</f>
        <v>242.536220422313</v>
      </c>
      <c r="BT307" s="0" t="n">
        <f aca="false">BA307*'Dist Horaria'!$Z$3</f>
        <v>211.722731973768</v>
      </c>
      <c r="BU307" s="0" t="n">
        <f aca="false">BA307*'Dist Horaria'!$AA$3</f>
        <v>201.336225583182</v>
      </c>
      <c r="BV307" s="0" t="n">
        <f aca="false">BA307*'Dist Horaria'!$AB$3</f>
        <v>179.202694980544</v>
      </c>
      <c r="BW307" s="0" t="n">
        <f aca="false">BA307*'Dist Horaria'!$AC$3</f>
        <v>194.224434534029</v>
      </c>
      <c r="BX307" s="0" t="n">
        <f aca="false">BA307*'Dist Horaria'!$AD$3</f>
        <v>189.098934237086</v>
      </c>
      <c r="BY307" s="0" t="n">
        <f aca="false">BA307*'Dist Horaria'!$AE$3</f>
        <v>183.676454109168</v>
      </c>
      <c r="BZ307" s="0" t="n">
        <f aca="false">AN307*1000000</f>
        <v>16620.4151013699</v>
      </c>
      <c r="CA307" s="0" t="n">
        <f aca="false">BZ307*'Dist Horaria'!$H$6</f>
        <v>415.510377534247</v>
      </c>
      <c r="CB307" s="0" t="n">
        <f aca="false">BZ307*'Dist Horaria'!$I$6</f>
        <v>415.510377534247</v>
      </c>
      <c r="CC307" s="0" t="n">
        <f aca="false">BZ307*'Dist Horaria'!$J$6</f>
        <v>415.510377534247</v>
      </c>
      <c r="CD307" s="0" t="n">
        <f aca="false">BZ307*'Dist Horaria'!$K$6</f>
        <v>415.510377534247</v>
      </c>
      <c r="CE307" s="0" t="n">
        <f aca="false">BZ307*'Dist Horaria'!$L$6</f>
        <v>415.510377534247</v>
      </c>
      <c r="CF307" s="0" t="n">
        <f aca="false">BZ307*'Dist Horaria'!$M$6</f>
        <v>1108.02767342466</v>
      </c>
      <c r="CG307" s="0" t="n">
        <f aca="false">BZ307*'Dist Horaria'!$N$6</f>
        <v>1108.02767342466</v>
      </c>
      <c r="CH307" s="0" t="n">
        <f aca="false">BZ307*'Dist Horaria'!$O$6</f>
        <v>1108.02767342466</v>
      </c>
      <c r="CI307" s="0" t="n">
        <f aca="false">BZ307*'Dist Horaria'!$P$6</f>
        <v>727.143160684931</v>
      </c>
      <c r="CJ307" s="0" t="n">
        <f aca="false">BZ307*'Dist Horaria'!$Q$6</f>
        <v>727.143160684931</v>
      </c>
      <c r="CK307" s="0" t="n">
        <f aca="false">BZ307*'Dist Horaria'!$R$6</f>
        <v>727.143160684931</v>
      </c>
      <c r="CL307" s="0" t="n">
        <f aca="false">BZ307*'Dist Horaria'!$S$6</f>
        <v>727.143160684931</v>
      </c>
      <c r="CM307" s="0" t="n">
        <f aca="false">BZ307*'Dist Horaria'!$T$6</f>
        <v>727.143160684931</v>
      </c>
      <c r="CN307" s="0" t="n">
        <f aca="false">BZ307*'Dist Horaria'!$U$6</f>
        <v>727.143160684931</v>
      </c>
      <c r="CO307" s="0" t="n">
        <f aca="false">BZ307*'Dist Horaria'!$V$6</f>
        <v>727.143160684931</v>
      </c>
      <c r="CP307" s="0" t="n">
        <f aca="false">BZ307*'Dist Horaria'!$W$6</f>
        <v>727.143160684931</v>
      </c>
      <c r="CQ307" s="0" t="n">
        <f aca="false">BZ307*'Dist Horaria'!$X$6</f>
        <v>1108.02767342466</v>
      </c>
      <c r="CR307" s="0" t="n">
        <f aca="false">BZ307*'Dist Horaria'!$Y$6</f>
        <v>1108.02767342466</v>
      </c>
      <c r="CS307" s="0" t="n">
        <f aca="false">BZ307*'Dist Horaria'!$Z$6</f>
        <v>1108.02767342466</v>
      </c>
      <c r="CT307" s="0" t="n">
        <f aca="false">BZ307*'Dist Horaria'!$AA$6</f>
        <v>415.510377534247</v>
      </c>
      <c r="CU307" s="0" t="n">
        <f aca="false">BZ307*'Dist Horaria'!$AB$6</f>
        <v>415.510377534247</v>
      </c>
      <c r="CV307" s="0" t="n">
        <f aca="false">BZ307*'Dist Horaria'!$AC$6</f>
        <v>415.510377534247</v>
      </c>
      <c r="CW307" s="0" t="n">
        <f aca="false">BZ307*'Dist Horaria'!$AD$6</f>
        <v>415.510377534247</v>
      </c>
      <c r="CX307" s="0" t="n">
        <f aca="false">BZ307*'Dist Horaria'!$AE$6</f>
        <v>415.510377534247</v>
      </c>
      <c r="CY307" s="0" t="n">
        <f aca="false">AS307*1000000</f>
        <v>17385.4343842532</v>
      </c>
      <c r="CZ307" s="0" t="n">
        <f aca="false">CY307*'Dist Horaria'!$H$6</f>
        <v>434.635859606331</v>
      </c>
      <c r="DA307" s="0" t="n">
        <f aca="false">CY307*'Dist Horaria'!$I$6</f>
        <v>434.635859606331</v>
      </c>
      <c r="DB307" s="0" t="n">
        <f aca="false">CY307*'Dist Horaria'!$J$6</f>
        <v>434.635859606331</v>
      </c>
      <c r="DC307" s="0" t="n">
        <f aca="false">CY307*'Dist Horaria'!$K$6</f>
        <v>434.635859606331</v>
      </c>
      <c r="DD307" s="0" t="n">
        <f aca="false">CY307*'Dist Horaria'!$L$6</f>
        <v>434.635859606331</v>
      </c>
      <c r="DE307" s="0" t="n">
        <f aca="false">CY307*'Dist Horaria'!$M$6</f>
        <v>1159.02895895022</v>
      </c>
      <c r="DF307" s="0" t="n">
        <f aca="false">CY307*'Dist Horaria'!$N$6</f>
        <v>1159.02895895022</v>
      </c>
      <c r="DG307" s="0" t="n">
        <f aca="false">CY307*'Dist Horaria'!$O$6</f>
        <v>1159.02895895022</v>
      </c>
      <c r="DH307" s="0" t="n">
        <f aca="false">CY307*'Dist Horaria'!$P$6</f>
        <v>760.612754311079</v>
      </c>
      <c r="DI307" s="0" t="n">
        <f aca="false">CY307*'Dist Horaria'!$Q$6</f>
        <v>760.612754311079</v>
      </c>
      <c r="DJ307" s="0" t="n">
        <f aca="false">CY307*'Dist Horaria'!$R$6</f>
        <v>760.612754311079</v>
      </c>
      <c r="DK307" s="0" t="n">
        <f aca="false">CY307*'Dist Horaria'!$S$6</f>
        <v>760.612754311079</v>
      </c>
      <c r="DL307" s="0" t="n">
        <f aca="false">CY307*'Dist Horaria'!$T$6</f>
        <v>760.612754311079</v>
      </c>
      <c r="DM307" s="0" t="n">
        <f aca="false">CY307*'Dist Horaria'!$U$6</f>
        <v>760.612754311079</v>
      </c>
      <c r="DN307" s="0" t="n">
        <f aca="false">CY307*'Dist Horaria'!$V$6</f>
        <v>760.612754311079</v>
      </c>
      <c r="DO307" s="0" t="n">
        <f aca="false">CY307*'Dist Horaria'!$W$6</f>
        <v>760.612754311079</v>
      </c>
      <c r="DP307" s="0" t="n">
        <f aca="false">CY307*'Dist Horaria'!$X$6</f>
        <v>1159.02895895022</v>
      </c>
      <c r="DQ307" s="0" t="n">
        <f aca="false">CY307*'Dist Horaria'!$Y$6</f>
        <v>1159.02895895022</v>
      </c>
      <c r="DR307" s="0" t="n">
        <f aca="false">CY307*'Dist Horaria'!$Z$6</f>
        <v>1159.02895895022</v>
      </c>
      <c r="DS307" s="0" t="n">
        <f aca="false">CY307*'Dist Horaria'!$AA$6</f>
        <v>434.635859606331</v>
      </c>
      <c r="DT307" s="0" t="n">
        <f aca="false">CY307*'Dist Horaria'!$AB$6</f>
        <v>434.635859606331</v>
      </c>
      <c r="DU307" s="0" t="n">
        <f aca="false">CY307*'Dist Horaria'!$AC$6</f>
        <v>434.635859606331</v>
      </c>
      <c r="DV307" s="0" t="n">
        <f aca="false">CY307*'Dist Horaria'!$AD$6</f>
        <v>434.635859606331</v>
      </c>
      <c r="DW307" s="0" t="n">
        <f aca="false">CY307*'Dist Horaria'!$AE$6</f>
        <v>434.635859606331</v>
      </c>
      <c r="DX307" s="0" t="n">
        <f aca="false">AX307*1000000</f>
        <v>1007.85126865236</v>
      </c>
      <c r="DY307" s="0" t="n">
        <f aca="false">DX307*'Dist Horaria'!$H$6</f>
        <v>25.196281716309</v>
      </c>
      <c r="DZ307" s="0" t="n">
        <f aca="false">DX307*'Dist Horaria'!$I$6</f>
        <v>25.196281716309</v>
      </c>
      <c r="EA307" s="0" t="n">
        <f aca="false">DX307*'Dist Horaria'!$J$6</f>
        <v>25.196281716309</v>
      </c>
      <c r="EB307" s="0" t="n">
        <f aca="false">DX307*'Dist Horaria'!$K$6</f>
        <v>25.196281716309</v>
      </c>
      <c r="EC307" s="0" t="n">
        <f aca="false">DX307*'Dist Horaria'!$L$6</f>
        <v>25.196281716309</v>
      </c>
      <c r="ED307" s="0" t="n">
        <f aca="false">DX307*'Dist Horaria'!$M$6</f>
        <v>67.1900845768241</v>
      </c>
      <c r="EE307" s="0" t="n">
        <f aca="false">DX307*'Dist Horaria'!$N$6</f>
        <v>67.1900845768241</v>
      </c>
      <c r="EF307" s="0" t="n">
        <f aca="false">DX307*'Dist Horaria'!$O$6</f>
        <v>67.1900845768241</v>
      </c>
      <c r="EG307" s="0" t="n">
        <f aca="false">DX307*'Dist Horaria'!$P$6</f>
        <v>44.0934930035408</v>
      </c>
      <c r="EH307" s="0" t="n">
        <f aca="false">DX307*'Dist Horaria'!$Q$6</f>
        <v>44.0934930035408</v>
      </c>
      <c r="EI307" s="0" t="n">
        <f aca="false">DX307*'Dist Horaria'!$R$6</f>
        <v>44.0934930035408</v>
      </c>
      <c r="EJ307" s="0" t="n">
        <f aca="false">DX307*'Dist Horaria'!$S$6</f>
        <v>44.0934930035408</v>
      </c>
      <c r="EK307" s="0" t="n">
        <f aca="false">DX307*'Dist Horaria'!$T$6</f>
        <v>44.0934930035408</v>
      </c>
      <c r="EL307" s="0" t="n">
        <f aca="false">DX307*'Dist Horaria'!$U$6</f>
        <v>44.0934930035408</v>
      </c>
      <c r="EM307" s="0" t="n">
        <f aca="false">DX307*'Dist Horaria'!$V$6</f>
        <v>44.0934930035408</v>
      </c>
      <c r="EN307" s="0" t="n">
        <f aca="false">DX307*'Dist Horaria'!$W$6</f>
        <v>44.0934930035408</v>
      </c>
      <c r="EO307" s="0" t="n">
        <f aca="false">DX307*'Dist Horaria'!$X$6</f>
        <v>67.1900845768241</v>
      </c>
      <c r="EP307" s="0" t="n">
        <f aca="false">DX307*'Dist Horaria'!$Y$6</f>
        <v>67.1900845768241</v>
      </c>
      <c r="EQ307" s="0" t="n">
        <f aca="false">DX307*'Dist Horaria'!$Z$6</f>
        <v>67.1900845768241</v>
      </c>
      <c r="ER307" s="0" t="n">
        <f aca="false">DX307*'Dist Horaria'!$AA$6</f>
        <v>25.196281716309</v>
      </c>
      <c r="ES307" s="0" t="n">
        <f aca="false">DX307*'Dist Horaria'!$AB$6</f>
        <v>25.196281716309</v>
      </c>
      <c r="ET307" s="0" t="n">
        <f aca="false">DX307*'Dist Horaria'!$AC$6</f>
        <v>25.196281716309</v>
      </c>
      <c r="EU307" s="0" t="n">
        <f aca="false">DX307*'Dist Horaria'!$AD$6</f>
        <v>25.196281716309</v>
      </c>
      <c r="EV307" s="0" t="n">
        <f aca="false">DX307*'Dist Horaria'!$AE$6</f>
        <v>25.196281716309</v>
      </c>
      <c r="EW307" s="0" t="n">
        <f aca="false">BB307+CA307+CZ307+DY307</f>
        <v>1048.5492805175</v>
      </c>
      <c r="EX307" s="0" t="n">
        <f aca="false">BC307+CB307+DA307+DZ307</f>
        <v>1043.91583748693</v>
      </c>
      <c r="EY307" s="0" t="n">
        <f aca="false">BD307+CC307+DB307+EA307</f>
        <v>1039.54243674158</v>
      </c>
      <c r="EZ307" s="0" t="n">
        <f aca="false">BE307+CD307+DC307+EB307</f>
        <v>1035.81647011556</v>
      </c>
      <c r="FA307" s="0" t="n">
        <f aca="false">BF307+CE307+DD307+EC307</f>
        <v>1033.09367836402</v>
      </c>
      <c r="FB307" s="0" t="n">
        <f aca="false">BG307+CF307+DE307+ED307</f>
        <v>2490.28370209782</v>
      </c>
      <c r="FC307" s="0" t="n">
        <f aca="false">BH307+CG307+DF307+EE307</f>
        <v>2497.32599630776</v>
      </c>
      <c r="FD307" s="0" t="n">
        <f aca="false">BI307+CH307+DG307+EF307</f>
        <v>2497.32599630776</v>
      </c>
      <c r="FE307" s="0" t="n">
        <f aca="false">BJ307+CI307+DH307+EG307</f>
        <v>1747.6087973837</v>
      </c>
      <c r="FF307" s="0" t="n">
        <f aca="false">BK307+CJ307+DI307+EH307</f>
        <v>1770.4295020301</v>
      </c>
      <c r="FG307" s="0" t="n">
        <f aca="false">BL307+CK307+DJ307+EI307</f>
        <v>1787.02637813657</v>
      </c>
      <c r="FH307" s="0" t="n">
        <f aca="false">BM307+CL307+DK307+EJ307</f>
        <v>1795.32481618981</v>
      </c>
      <c r="FI307" s="0" t="n">
        <f aca="false">BN307+CM307+DL307+EK307</f>
        <v>1797.39942570311</v>
      </c>
      <c r="FJ307" s="0" t="n">
        <f aca="false">BO307+CN307+DM307+EL307</f>
        <v>1795.32481618981</v>
      </c>
      <c r="FK307" s="0" t="n">
        <f aca="false">BP307+CO307+DN307+EM307</f>
        <v>1791.17559716319</v>
      </c>
      <c r="FL307" s="0" t="n">
        <f aca="false">BQ307+CP307+DO307+EN307</f>
        <v>1784.95176862326</v>
      </c>
      <c r="FM307" s="0" t="n">
        <f aca="false">BR307+CQ307+DP307+EO307</f>
        <v>2582.44395783273</v>
      </c>
      <c r="FN307" s="0" t="n">
        <f aca="false">BS307+CR307+DQ307+EP307</f>
        <v>2576.78293737401</v>
      </c>
      <c r="FO307" s="0" t="n">
        <f aca="false">BT307+CS307+DR307+EQ307</f>
        <v>2545.96944892547</v>
      </c>
      <c r="FP307" s="0" t="n">
        <f aca="false">BU307+CT307+DS307+ER307</f>
        <v>1076.67874444007</v>
      </c>
      <c r="FQ307" s="0" t="n">
        <f aca="false">BV307+CU307+DT307+ES307</f>
        <v>1054.54521383743</v>
      </c>
      <c r="FR307" s="0" t="n">
        <f aca="false">BW307+CV307+DU307+ET307</f>
        <v>1069.56695339092</v>
      </c>
      <c r="FS307" s="0" t="n">
        <f aca="false">BX307+CW307+DV307+EU307</f>
        <v>1064.44145309397</v>
      </c>
      <c r="FT307" s="0" t="n">
        <f aca="false">BY307+CX307+DW307+EV307</f>
        <v>1059.01897296605</v>
      </c>
      <c r="FU307" s="0" t="n">
        <f aca="false">AM307*'Dist Horaria'!$H$10</f>
        <v>0.547504657608979</v>
      </c>
      <c r="FV307" s="0" t="n">
        <f aca="false">AM307*'Dist Horaria'!$I$10</f>
        <v>0.512403935254948</v>
      </c>
      <c r="FW307" s="0" t="n">
        <f aca="false">AM307*'Dist Horaria'!$J$10</f>
        <v>0.510185691846055</v>
      </c>
      <c r="FX307" s="0" t="n">
        <f aca="false">AM307*'Dist Horaria'!$K$10</f>
        <v>0.495512926672747</v>
      </c>
      <c r="FY307" s="0" t="n">
        <f aca="false">AM307*'Dist Horaria'!$L$10</f>
        <v>0.495711223046025</v>
      </c>
      <c r="FZ307" s="0" t="n">
        <f aca="false">AM307*'Dist Horaria'!$M$10</f>
        <v>0.530431408484416</v>
      </c>
      <c r="GA307" s="0" t="n">
        <f aca="false">AM307*'Dist Horaria'!$N$10</f>
        <v>0.501810037280906</v>
      </c>
      <c r="GB307" s="0" t="n">
        <f aca="false">AM307*'Dist Horaria'!$O$10</f>
        <v>0.493245074863204</v>
      </c>
      <c r="GC307" s="0" t="n">
        <f aca="false">AM307*'Dist Horaria'!$P$10</f>
        <v>0.500899109027744</v>
      </c>
      <c r="GD307" s="0" t="n">
        <f aca="false">AM307*'Dist Horaria'!$Q$10</f>
        <v>0.453296795251143</v>
      </c>
      <c r="GE307" s="0" t="n">
        <f aca="false">AM307*'Dist Horaria'!$R$10</f>
        <v>0.553090165557184</v>
      </c>
      <c r="GF307" s="0" t="n">
        <f aca="false">AM307*'Dist Horaria'!$S$10</f>
        <v>0.472360487106646</v>
      </c>
      <c r="GG307" s="0" t="n">
        <f aca="false">AR307*'Dist Horaria'!$H$10</f>
        <v>0.572705690073253</v>
      </c>
      <c r="GH307" s="0" t="n">
        <f aca="false">AR307*'Dist Horaria'!$I$10</f>
        <v>0.535989320379478</v>
      </c>
      <c r="GI307" s="0" t="n">
        <f aca="false">AR307*'Dist Horaria'!$J$10</f>
        <v>0.533668973685464</v>
      </c>
      <c r="GJ307" s="0" t="n">
        <f aca="false">AR307*'Dist Horaria'!$K$10</f>
        <v>0.518320837396432</v>
      </c>
      <c r="GK307" s="0" t="n">
        <f aca="false">AR307*'Dist Horaria'!$L$10</f>
        <v>0.518528261131955</v>
      </c>
      <c r="GL307" s="0" t="n">
        <f aca="false">AR307*'Dist Horaria'!$M$10</f>
        <v>0.554846578217699</v>
      </c>
      <c r="GM307" s="0" t="n">
        <f aca="false">AR307*'Dist Horaria'!$N$10</f>
        <v>0.524907797025347</v>
      </c>
      <c r="GN307" s="0" t="n">
        <f aca="false">AR307*'Dist Horaria'!$O$10</f>
        <v>0.515948598882078</v>
      </c>
      <c r="GO307" s="0" t="n">
        <f aca="false">AR307*'Dist Horaria'!$P$10</f>
        <v>0.523954939754483</v>
      </c>
      <c r="GP307" s="0" t="n">
        <f aca="false">AR307*'Dist Horaria'!$Q$10</f>
        <v>0.474161544243349</v>
      </c>
      <c r="GQ307" s="0" t="n">
        <f aca="false">AR307*'Dist Horaria'!$R$10</f>
        <v>0.57854829276061</v>
      </c>
      <c r="GR307" s="0" t="n">
        <f aca="false">AR307*'Dist Horaria'!$S$10</f>
        <v>0.494102716702283</v>
      </c>
      <c r="GS307" s="0" t="n">
        <f aca="false">AW307*'Dist Horaria'!$H$10</f>
        <v>0.033200329859319</v>
      </c>
      <c r="GT307" s="0" t="n">
        <f aca="false">AW307*'Dist Horaria'!$I$10</f>
        <v>0.0310718446596799</v>
      </c>
      <c r="GU307" s="0" t="n">
        <f aca="false">AW307*'Dist Horaria'!$J$10</f>
        <v>0.030937331807853</v>
      </c>
      <c r="GV307" s="0" t="n">
        <f aca="false">AW307*'Dist Horaria'!$K$10</f>
        <v>0.0300475847766048</v>
      </c>
      <c r="GW307" s="0" t="n">
        <f aca="false">AW307*'Dist Horaria'!$L$10</f>
        <v>0.0300596093409829</v>
      </c>
      <c r="GX307" s="0" t="n">
        <f aca="false">AW307*'Dist Horaria'!$M$10</f>
        <v>0.032165019027113</v>
      </c>
      <c r="GY307" s="0" t="n">
        <f aca="false">AW307*'Dist Horaria'!$N$10</f>
        <v>0.0304294375087157</v>
      </c>
      <c r="GZ307" s="0" t="n">
        <f aca="false">AW307*'Dist Horaria'!$O$10</f>
        <v>0.0299100637033089</v>
      </c>
      <c r="HA307" s="0" t="n">
        <f aca="false">AW307*'Dist Horaria'!$P$10</f>
        <v>0.030374199406057</v>
      </c>
      <c r="HB307" s="0" t="n">
        <f aca="false">AW307*'Dist Horaria'!$Q$10</f>
        <v>0.0274876257532376</v>
      </c>
      <c r="HC307" s="0" t="n">
        <f aca="false">AW307*'Dist Horaria'!$R$10</f>
        <v>0.0335390314643832</v>
      </c>
      <c r="HD307" s="0" t="n">
        <f aca="false">AW307*'Dist Horaria'!$S$10</f>
        <v>0.028643635750857</v>
      </c>
    </row>
    <row r="308" customFormat="false" ht="13.8" hidden="false" customHeight="false" outlineLevel="0" collapsed="false">
      <c r="A308" s="0" t="n">
        <v>4.740346</v>
      </c>
      <c r="B308" s="0" t="n">
        <v>-74.088102</v>
      </c>
      <c r="C308" s="0" t="n">
        <v>30</v>
      </c>
      <c r="D308" s="0" t="n">
        <v>39</v>
      </c>
      <c r="E308" s="0" t="n">
        <v>30</v>
      </c>
      <c r="G308" s="0" t="s">
        <v>682</v>
      </c>
      <c r="I308" s="0" t="s">
        <v>1504</v>
      </c>
      <c r="J308" s="0" t="s">
        <v>1505</v>
      </c>
      <c r="K308" s="0" t="s">
        <v>1506</v>
      </c>
      <c r="L308" s="0" t="s">
        <v>1507</v>
      </c>
      <c r="S308" s="0" t="n">
        <v>365</v>
      </c>
      <c r="V308" s="0" t="n">
        <v>62848.4851543964</v>
      </c>
      <c r="W308" s="0" t="n">
        <f aca="false">V308*12</f>
        <v>754181.821852757</v>
      </c>
      <c r="X308" s="0" t="n">
        <v>1</v>
      </c>
      <c r="Z308" s="0" t="n">
        <v>33000</v>
      </c>
      <c r="AB308" s="0" t="n">
        <v>0.005</v>
      </c>
      <c r="AC308" s="0" t="n">
        <v>0</v>
      </c>
      <c r="AD308" s="0" t="n">
        <v>3851.91995573882</v>
      </c>
      <c r="AE308" s="0" t="n">
        <f aca="false">AD308/2204.59</f>
        <v>1.74722735553496</v>
      </c>
      <c r="AF308" s="0" t="n">
        <f aca="false">AE308/S308</f>
        <v>0.00478692426173962</v>
      </c>
      <c r="AG308" s="0" t="n">
        <f aca="false">AE308*EXP(AB308*AC308)</f>
        <v>1.74722735553496</v>
      </c>
      <c r="AH308" s="0" t="n">
        <f aca="false">AG308/S308</f>
        <v>0.00478692426173962</v>
      </c>
      <c r="AI308" s="0" t="s">
        <v>90</v>
      </c>
      <c r="AJ308" s="0" t="n">
        <f aca="false">IF(AI308="A",'FE DISTRIBUCIÓN'!$C$2,'FE DISTRIBUCIÓN'!$C$3)</f>
        <v>4.994E-006</v>
      </c>
      <c r="AK308" s="0" t="n">
        <f aca="false">W308*AJ308</f>
        <v>3.76638401833267</v>
      </c>
      <c r="AL308" s="0" t="n">
        <f aca="false">AK308/365</f>
        <v>0.0103188603241991</v>
      </c>
      <c r="AM308" s="0" t="n">
        <f aca="false">AK308*EXP(AB308*AC308)</f>
        <v>3.76638401833267</v>
      </c>
      <c r="AN308" s="0" t="n">
        <f aca="false">AM308/365</f>
        <v>0.0103188603241991</v>
      </c>
      <c r="AO308" s="0" t="n">
        <v>5.223868284E-006</v>
      </c>
      <c r="AP308" s="0" t="n">
        <f aca="false">AO308*W308</f>
        <v>3.93974649954596</v>
      </c>
      <c r="AQ308" s="0" t="n">
        <f aca="false">AP308/365</f>
        <v>0.0107938260261533</v>
      </c>
      <c r="AR308" s="0" t="n">
        <f aca="false">AP308*EXP(AB308*AC308)</f>
        <v>3.93974649954596</v>
      </c>
      <c r="AS308" s="0" t="n">
        <f aca="false">AR308/365</f>
        <v>0.0107938260261533</v>
      </c>
      <c r="AT308" s="0" t="n">
        <v>3.02832944E-007</v>
      </c>
      <c r="AU308" s="0" t="n">
        <f aca="false">AT308*W308</f>
        <v>0.228391101422954</v>
      </c>
      <c r="AV308" s="0" t="n">
        <f aca="false">AU308/365</f>
        <v>0.000625729044994394</v>
      </c>
      <c r="AW308" s="0" t="n">
        <f aca="false">AU308*EXP(AB308*AC308)</f>
        <v>0.228391101422954</v>
      </c>
      <c r="AX308" s="0" t="n">
        <f aca="false">AW308/365</f>
        <v>0.000625729044994394</v>
      </c>
      <c r="AY308" s="0" t="n">
        <f aca="false">AW308+AR308+AM308+AG308</f>
        <v>9.68174897483654</v>
      </c>
      <c r="AZ308" s="0" t="n">
        <f aca="false">AH308+AN308+AS308+AX308</f>
        <v>0.0265253396570864</v>
      </c>
      <c r="BA308" s="0" t="n">
        <f aca="false">AH308*1000000</f>
        <v>4786.92426173962</v>
      </c>
      <c r="BB308" s="0" t="n">
        <f aca="false">BA308*'Dist Horaria'!$H$3</f>
        <v>166.798180963088</v>
      </c>
      <c r="BC308" s="0" t="n">
        <f aca="false">BA308*'Dist Horaria'!$I$3</f>
        <v>162.336173465887</v>
      </c>
      <c r="BD308" s="0" t="n">
        <f aca="false">BA308*'Dist Horaria'!$J$3</f>
        <v>158.124586793676</v>
      </c>
      <c r="BE308" s="0" t="n">
        <f aca="false">BA308*'Dist Horaria'!$K$3</f>
        <v>154.536479438101</v>
      </c>
      <c r="BF308" s="0" t="n">
        <f aca="false">BA308*'Dist Horaria'!$L$3</f>
        <v>151.914429889086</v>
      </c>
      <c r="BG308" s="0" t="n">
        <f aca="false">BA308*'Dist Horaria'!$M$3</f>
        <v>150.263679291777</v>
      </c>
      <c r="BH308" s="0" t="n">
        <f aca="false">BA308*'Dist Horaria'!$N$3</f>
        <v>157.045411441047</v>
      </c>
      <c r="BI308" s="0" t="n">
        <f aca="false">BA308*'Dist Horaria'!$O$3</f>
        <v>157.045411441047</v>
      </c>
      <c r="BJ308" s="0" t="n">
        <f aca="false">BA308*'Dist Horaria'!$P$3</f>
        <v>207.776378531329</v>
      </c>
      <c r="BK308" s="0" t="n">
        <f aca="false">BA308*'Dist Horaria'!$Q$3</f>
        <v>229.752726260604</v>
      </c>
      <c r="BL308" s="0" t="n">
        <f aca="false">BA308*'Dist Horaria'!$R$3</f>
        <v>245.735524609168</v>
      </c>
      <c r="BM308" s="0" t="n">
        <f aca="false">BA308*'Dist Horaria'!$S$3</f>
        <v>253.726923783449</v>
      </c>
      <c r="BN308" s="0" t="n">
        <f aca="false">BA308*'Dist Horaria'!$T$3</f>
        <v>255.72477357702</v>
      </c>
      <c r="BO308" s="0" t="n">
        <f aca="false">BA308*'Dist Horaria'!$U$3</f>
        <v>253.726923783449</v>
      </c>
      <c r="BP308" s="0" t="n">
        <f aca="false">BA308*'Dist Horaria'!$V$3</f>
        <v>249.731224196309</v>
      </c>
      <c r="BQ308" s="0" t="n">
        <f aca="false">BA308*'Dist Horaria'!$W$3</f>
        <v>243.737674815597</v>
      </c>
      <c r="BR308" s="0" t="n">
        <f aca="false">BA308*'Dist Horaria'!$X$3</f>
        <v>239.014042535658</v>
      </c>
      <c r="BS308" s="0" t="n">
        <f aca="false">BA308*'Dist Horaria'!$Y$3</f>
        <v>233.562477562922</v>
      </c>
      <c r="BT308" s="0" t="n">
        <f aca="false">BA308*'Dist Horaria'!$Z$3</f>
        <v>203.889075825783</v>
      </c>
      <c r="BU308" s="0" t="n">
        <f aca="false">BA308*'Dist Horaria'!$AA$3</f>
        <v>193.886866004981</v>
      </c>
      <c r="BV308" s="0" t="n">
        <f aca="false">BA308*'Dist Horaria'!$AB$3</f>
        <v>172.572267155516</v>
      </c>
      <c r="BW308" s="0" t="n">
        <f aca="false">BA308*'Dist Horaria'!$AC$3</f>
        <v>187.038208371668</v>
      </c>
      <c r="BX308" s="0" t="n">
        <f aca="false">BA308*'Dist Horaria'!$AD$3</f>
        <v>182.102349529558</v>
      </c>
      <c r="BY308" s="0" t="n">
        <f aca="false">BA308*'Dist Horaria'!$AE$3</f>
        <v>176.880498991082</v>
      </c>
      <c r="BZ308" s="0" t="n">
        <f aca="false">AN308*1000000</f>
        <v>10318.8603241991</v>
      </c>
      <c r="CA308" s="0" t="n">
        <f aca="false">BZ308*'Dist Horaria'!$H$6</f>
        <v>257.971508104977</v>
      </c>
      <c r="CB308" s="0" t="n">
        <f aca="false">BZ308*'Dist Horaria'!$I$6</f>
        <v>257.971508104977</v>
      </c>
      <c r="CC308" s="0" t="n">
        <f aca="false">BZ308*'Dist Horaria'!$J$6</f>
        <v>257.971508104977</v>
      </c>
      <c r="CD308" s="0" t="n">
        <f aca="false">BZ308*'Dist Horaria'!$K$6</f>
        <v>257.971508104977</v>
      </c>
      <c r="CE308" s="0" t="n">
        <f aca="false">BZ308*'Dist Horaria'!$L$6</f>
        <v>257.971508104977</v>
      </c>
      <c r="CF308" s="0" t="n">
        <f aca="false">BZ308*'Dist Horaria'!$M$6</f>
        <v>687.924021613273</v>
      </c>
      <c r="CG308" s="0" t="n">
        <f aca="false">BZ308*'Dist Horaria'!$N$6</f>
        <v>687.924021613273</v>
      </c>
      <c r="CH308" s="0" t="n">
        <f aca="false">BZ308*'Dist Horaria'!$O$6</f>
        <v>687.924021613273</v>
      </c>
      <c r="CI308" s="0" t="n">
        <f aca="false">BZ308*'Dist Horaria'!$P$6</f>
        <v>451.45013918371</v>
      </c>
      <c r="CJ308" s="0" t="n">
        <f aca="false">BZ308*'Dist Horaria'!$Q$6</f>
        <v>451.45013918371</v>
      </c>
      <c r="CK308" s="0" t="n">
        <f aca="false">BZ308*'Dist Horaria'!$R$6</f>
        <v>451.45013918371</v>
      </c>
      <c r="CL308" s="0" t="n">
        <f aca="false">BZ308*'Dist Horaria'!$S$6</f>
        <v>451.45013918371</v>
      </c>
      <c r="CM308" s="0" t="n">
        <f aca="false">BZ308*'Dist Horaria'!$T$6</f>
        <v>451.45013918371</v>
      </c>
      <c r="CN308" s="0" t="n">
        <f aca="false">BZ308*'Dist Horaria'!$U$6</f>
        <v>451.45013918371</v>
      </c>
      <c r="CO308" s="0" t="n">
        <f aca="false">BZ308*'Dist Horaria'!$V$6</f>
        <v>451.45013918371</v>
      </c>
      <c r="CP308" s="0" t="n">
        <f aca="false">BZ308*'Dist Horaria'!$W$6</f>
        <v>451.45013918371</v>
      </c>
      <c r="CQ308" s="0" t="n">
        <f aca="false">BZ308*'Dist Horaria'!$X$6</f>
        <v>687.924021613273</v>
      </c>
      <c r="CR308" s="0" t="n">
        <f aca="false">BZ308*'Dist Horaria'!$Y$6</f>
        <v>687.924021613273</v>
      </c>
      <c r="CS308" s="0" t="n">
        <f aca="false">BZ308*'Dist Horaria'!$Z$6</f>
        <v>687.924021613273</v>
      </c>
      <c r="CT308" s="0" t="n">
        <f aca="false">BZ308*'Dist Horaria'!$AA$6</f>
        <v>257.971508104977</v>
      </c>
      <c r="CU308" s="0" t="n">
        <f aca="false">BZ308*'Dist Horaria'!$AB$6</f>
        <v>257.971508104977</v>
      </c>
      <c r="CV308" s="0" t="n">
        <f aca="false">BZ308*'Dist Horaria'!$AC$6</f>
        <v>257.971508104977</v>
      </c>
      <c r="CW308" s="0" t="n">
        <f aca="false">BZ308*'Dist Horaria'!$AD$6</f>
        <v>257.971508104977</v>
      </c>
      <c r="CX308" s="0" t="n">
        <f aca="false">BZ308*'Dist Horaria'!$AE$6</f>
        <v>257.971508104977</v>
      </c>
      <c r="CY308" s="0" t="n">
        <f aca="false">AS308*1000000</f>
        <v>10793.8260261533</v>
      </c>
      <c r="CZ308" s="0" t="n">
        <f aca="false">CY308*'Dist Horaria'!$H$6</f>
        <v>269.845650653833</v>
      </c>
      <c r="DA308" s="0" t="n">
        <f aca="false">CY308*'Dist Horaria'!$I$6</f>
        <v>269.845650653833</v>
      </c>
      <c r="DB308" s="0" t="n">
        <f aca="false">CY308*'Dist Horaria'!$J$6</f>
        <v>269.845650653833</v>
      </c>
      <c r="DC308" s="0" t="n">
        <f aca="false">CY308*'Dist Horaria'!$K$6</f>
        <v>269.845650653833</v>
      </c>
      <c r="DD308" s="0" t="n">
        <f aca="false">CY308*'Dist Horaria'!$L$6</f>
        <v>269.845650653833</v>
      </c>
      <c r="DE308" s="0" t="n">
        <f aca="false">CY308*'Dist Horaria'!$M$6</f>
        <v>719.588401743554</v>
      </c>
      <c r="DF308" s="0" t="n">
        <f aca="false">CY308*'Dist Horaria'!$N$6</f>
        <v>719.588401743554</v>
      </c>
      <c r="DG308" s="0" t="n">
        <f aca="false">CY308*'Dist Horaria'!$O$6</f>
        <v>719.588401743554</v>
      </c>
      <c r="DH308" s="0" t="n">
        <f aca="false">CY308*'Dist Horaria'!$P$6</f>
        <v>472.229888644207</v>
      </c>
      <c r="DI308" s="0" t="n">
        <f aca="false">CY308*'Dist Horaria'!$Q$6</f>
        <v>472.229888644207</v>
      </c>
      <c r="DJ308" s="0" t="n">
        <f aca="false">CY308*'Dist Horaria'!$R$6</f>
        <v>472.229888644207</v>
      </c>
      <c r="DK308" s="0" t="n">
        <f aca="false">CY308*'Dist Horaria'!$S$6</f>
        <v>472.229888644207</v>
      </c>
      <c r="DL308" s="0" t="n">
        <f aca="false">CY308*'Dist Horaria'!$T$6</f>
        <v>472.229888644207</v>
      </c>
      <c r="DM308" s="0" t="n">
        <f aca="false">CY308*'Dist Horaria'!$U$6</f>
        <v>472.229888644207</v>
      </c>
      <c r="DN308" s="0" t="n">
        <f aca="false">CY308*'Dist Horaria'!$V$6</f>
        <v>472.229888644207</v>
      </c>
      <c r="DO308" s="0" t="n">
        <f aca="false">CY308*'Dist Horaria'!$W$6</f>
        <v>472.229888644207</v>
      </c>
      <c r="DP308" s="0" t="n">
        <f aca="false">CY308*'Dist Horaria'!$X$6</f>
        <v>719.588401743554</v>
      </c>
      <c r="DQ308" s="0" t="n">
        <f aca="false">CY308*'Dist Horaria'!$Y$6</f>
        <v>719.588401743554</v>
      </c>
      <c r="DR308" s="0" t="n">
        <f aca="false">CY308*'Dist Horaria'!$Z$6</f>
        <v>719.588401743554</v>
      </c>
      <c r="DS308" s="0" t="n">
        <f aca="false">CY308*'Dist Horaria'!$AA$6</f>
        <v>269.845650653833</v>
      </c>
      <c r="DT308" s="0" t="n">
        <f aca="false">CY308*'Dist Horaria'!$AB$6</f>
        <v>269.845650653833</v>
      </c>
      <c r="DU308" s="0" t="n">
        <f aca="false">CY308*'Dist Horaria'!$AC$6</f>
        <v>269.845650653833</v>
      </c>
      <c r="DV308" s="0" t="n">
        <f aca="false">CY308*'Dist Horaria'!$AD$6</f>
        <v>269.845650653833</v>
      </c>
      <c r="DW308" s="0" t="n">
        <f aca="false">CY308*'Dist Horaria'!$AE$6</f>
        <v>269.845650653833</v>
      </c>
      <c r="DX308" s="0" t="n">
        <f aca="false">AX308*1000000</f>
        <v>625.729044994394</v>
      </c>
      <c r="DY308" s="0" t="n">
        <f aca="false">DX308*'Dist Horaria'!$H$6</f>
        <v>15.6432261248599</v>
      </c>
      <c r="DZ308" s="0" t="n">
        <f aca="false">DX308*'Dist Horaria'!$I$6</f>
        <v>15.6432261248599</v>
      </c>
      <c r="EA308" s="0" t="n">
        <f aca="false">DX308*'Dist Horaria'!$J$6</f>
        <v>15.6432261248599</v>
      </c>
      <c r="EB308" s="0" t="n">
        <f aca="false">DX308*'Dist Horaria'!$K$6</f>
        <v>15.6432261248599</v>
      </c>
      <c r="EC308" s="0" t="n">
        <f aca="false">DX308*'Dist Horaria'!$L$6</f>
        <v>15.6432261248599</v>
      </c>
      <c r="ED308" s="0" t="n">
        <f aca="false">DX308*'Dist Horaria'!$M$6</f>
        <v>41.715269666293</v>
      </c>
      <c r="EE308" s="0" t="n">
        <f aca="false">DX308*'Dist Horaria'!$N$6</f>
        <v>41.715269666293</v>
      </c>
      <c r="EF308" s="0" t="n">
        <f aca="false">DX308*'Dist Horaria'!$O$6</f>
        <v>41.715269666293</v>
      </c>
      <c r="EG308" s="0" t="n">
        <f aca="false">DX308*'Dist Horaria'!$P$6</f>
        <v>27.3756457185047</v>
      </c>
      <c r="EH308" s="0" t="n">
        <f aca="false">DX308*'Dist Horaria'!$Q$6</f>
        <v>27.3756457185047</v>
      </c>
      <c r="EI308" s="0" t="n">
        <f aca="false">DX308*'Dist Horaria'!$R$6</f>
        <v>27.3756457185047</v>
      </c>
      <c r="EJ308" s="0" t="n">
        <f aca="false">DX308*'Dist Horaria'!$S$6</f>
        <v>27.3756457185047</v>
      </c>
      <c r="EK308" s="0" t="n">
        <f aca="false">DX308*'Dist Horaria'!$T$6</f>
        <v>27.3756457185047</v>
      </c>
      <c r="EL308" s="0" t="n">
        <f aca="false">DX308*'Dist Horaria'!$U$6</f>
        <v>27.3756457185047</v>
      </c>
      <c r="EM308" s="0" t="n">
        <f aca="false">DX308*'Dist Horaria'!$V$6</f>
        <v>27.3756457185047</v>
      </c>
      <c r="EN308" s="0" t="n">
        <f aca="false">DX308*'Dist Horaria'!$W$6</f>
        <v>27.3756457185047</v>
      </c>
      <c r="EO308" s="0" t="n">
        <f aca="false">DX308*'Dist Horaria'!$X$6</f>
        <v>41.715269666293</v>
      </c>
      <c r="EP308" s="0" t="n">
        <f aca="false">DX308*'Dist Horaria'!$Y$6</f>
        <v>41.715269666293</v>
      </c>
      <c r="EQ308" s="0" t="n">
        <f aca="false">DX308*'Dist Horaria'!$Z$6</f>
        <v>41.715269666293</v>
      </c>
      <c r="ER308" s="0" t="n">
        <f aca="false">DX308*'Dist Horaria'!$AA$6</f>
        <v>15.6432261248599</v>
      </c>
      <c r="ES308" s="0" t="n">
        <f aca="false">DX308*'Dist Horaria'!$AB$6</f>
        <v>15.6432261248599</v>
      </c>
      <c r="ET308" s="0" t="n">
        <f aca="false">DX308*'Dist Horaria'!$AC$6</f>
        <v>15.6432261248599</v>
      </c>
      <c r="EU308" s="0" t="n">
        <f aca="false">DX308*'Dist Horaria'!$AD$6</f>
        <v>15.6432261248599</v>
      </c>
      <c r="EV308" s="0" t="n">
        <f aca="false">DX308*'Dist Horaria'!$AE$6</f>
        <v>15.6432261248599</v>
      </c>
      <c r="EW308" s="0" t="n">
        <f aca="false">BB308+CA308+CZ308+DY308</f>
        <v>710.258565846757</v>
      </c>
      <c r="EX308" s="0" t="n">
        <f aca="false">BC308+CB308+DA308+DZ308</f>
        <v>705.796558349557</v>
      </c>
      <c r="EY308" s="0" t="n">
        <f aca="false">BD308+CC308+DB308+EA308</f>
        <v>701.584971677346</v>
      </c>
      <c r="EZ308" s="0" t="n">
        <f aca="false">BE308+CD308+DC308+EB308</f>
        <v>697.99686432177</v>
      </c>
      <c r="FA308" s="0" t="n">
        <f aca="false">BF308+CE308+DD308+EC308</f>
        <v>695.374814772756</v>
      </c>
      <c r="FB308" s="0" t="n">
        <f aca="false">BG308+CF308+DE308+ED308</f>
        <v>1599.4913723149</v>
      </c>
      <c r="FC308" s="0" t="n">
        <f aca="false">BH308+CG308+DF308+EE308</f>
        <v>1606.27310446417</v>
      </c>
      <c r="FD308" s="0" t="n">
        <f aca="false">BI308+CH308+DG308+EF308</f>
        <v>1606.27310446417</v>
      </c>
      <c r="FE308" s="0" t="n">
        <f aca="false">BJ308+CI308+DH308+EG308</f>
        <v>1158.83205207775</v>
      </c>
      <c r="FF308" s="0" t="n">
        <f aca="false">BK308+CJ308+DI308+EH308</f>
        <v>1180.80839980703</v>
      </c>
      <c r="FG308" s="0" t="n">
        <f aca="false">BL308+CK308+DJ308+EI308</f>
        <v>1196.79119815559</v>
      </c>
      <c r="FH308" s="0" t="n">
        <f aca="false">BM308+CL308+DK308+EJ308</f>
        <v>1204.78259732987</v>
      </c>
      <c r="FI308" s="0" t="n">
        <f aca="false">BN308+CM308+DL308+EK308</f>
        <v>1206.78044712344</v>
      </c>
      <c r="FJ308" s="0" t="n">
        <f aca="false">BO308+CN308+DM308+EL308</f>
        <v>1204.78259732987</v>
      </c>
      <c r="FK308" s="0" t="n">
        <f aca="false">BP308+CO308+DN308+EM308</f>
        <v>1200.78689774273</v>
      </c>
      <c r="FL308" s="0" t="n">
        <f aca="false">BQ308+CP308+DO308+EN308</f>
        <v>1194.79334836202</v>
      </c>
      <c r="FM308" s="0" t="n">
        <f aca="false">BR308+CQ308+DP308+EO308</f>
        <v>1688.24173555878</v>
      </c>
      <c r="FN308" s="0" t="n">
        <f aca="false">BS308+CR308+DQ308+EP308</f>
        <v>1682.79017058604</v>
      </c>
      <c r="FO308" s="0" t="n">
        <f aca="false">BT308+CS308+DR308+EQ308</f>
        <v>1653.1167688489</v>
      </c>
      <c r="FP308" s="0" t="n">
        <f aca="false">BU308+CT308+DS308+ER308</f>
        <v>737.34725088865</v>
      </c>
      <c r="FQ308" s="0" t="n">
        <f aca="false">BV308+CU308+DT308+ES308</f>
        <v>716.032652039186</v>
      </c>
      <c r="FR308" s="0" t="n">
        <f aca="false">BW308+CV308+DU308+ET308</f>
        <v>730.498593255338</v>
      </c>
      <c r="FS308" s="0" t="n">
        <f aca="false">BX308+CW308+DV308+EU308</f>
        <v>725.562734413227</v>
      </c>
      <c r="FT308" s="0" t="n">
        <f aca="false">BY308+CX308+DW308+EV308</f>
        <v>720.340883874752</v>
      </c>
      <c r="FU308" s="0" t="n">
        <f aca="false">AM308*'Dist Horaria'!$H$10</f>
        <v>0.339920757349187</v>
      </c>
      <c r="FV308" s="0" t="n">
        <f aca="false">AM308*'Dist Horaria'!$I$10</f>
        <v>0.318128314197759</v>
      </c>
      <c r="FW308" s="0" t="n">
        <f aca="false">AM308*'Dist Horaria'!$J$10</f>
        <v>0.316751107686259</v>
      </c>
      <c r="FX308" s="0" t="n">
        <f aca="false">AM308*'Dist Horaria'!$K$10</f>
        <v>0.307641454680019</v>
      </c>
      <c r="FY308" s="0" t="n">
        <f aca="false">AM308*'Dist Horaria'!$L$10</f>
        <v>0.307764567885446</v>
      </c>
      <c r="FZ308" s="0" t="n">
        <f aca="false">AM308*'Dist Horaria'!$M$10</f>
        <v>0.329320752961685</v>
      </c>
      <c r="GA308" s="0" t="n">
        <f aca="false">AM308*'Dist Horaria'!$N$10</f>
        <v>0.311551044447501</v>
      </c>
      <c r="GB308" s="0" t="n">
        <f aca="false">AM308*'Dist Horaria'!$O$10</f>
        <v>0.3062334485673</v>
      </c>
      <c r="GC308" s="0" t="n">
        <f aca="false">AM308*'Dist Horaria'!$P$10</f>
        <v>0.31098549049759</v>
      </c>
      <c r="GD308" s="0" t="n">
        <f aca="false">AM308*'Dist Horaria'!$Q$10</f>
        <v>0.281431377440031</v>
      </c>
      <c r="GE308" s="0" t="n">
        <f aca="false">AM308*'Dist Horaria'!$R$10</f>
        <v>0.34338854536806</v>
      </c>
      <c r="GF308" s="0" t="n">
        <f aca="false">AM308*'Dist Horaria'!$S$10</f>
        <v>0.29326715725183</v>
      </c>
      <c r="GG308" s="0" t="n">
        <f aca="false">AR308*'Dist Horaria'!$H$10</f>
        <v>0.355566932997532</v>
      </c>
      <c r="GH308" s="0" t="n">
        <f aca="false">AR308*'Dist Horaria'!$I$10</f>
        <v>0.332771407845427</v>
      </c>
      <c r="GI308" s="0" t="n">
        <f aca="false">AR308*'Dist Horaria'!$J$10</f>
        <v>0.331330810044877</v>
      </c>
      <c r="GJ308" s="0" t="n">
        <f aca="false">AR308*'Dist Horaria'!$K$10</f>
        <v>0.321801849809086</v>
      </c>
      <c r="GK308" s="0" t="n">
        <f aca="false">AR308*'Dist Horaria'!$L$10</f>
        <v>0.321930629778884</v>
      </c>
      <c r="GL308" s="0" t="n">
        <f aca="false">AR308*'Dist Horaria'!$M$10</f>
        <v>0.344479022158499</v>
      </c>
      <c r="GM308" s="0" t="n">
        <f aca="false">AR308*'Dist Horaria'!$N$10</f>
        <v>0.325891393659667</v>
      </c>
      <c r="GN308" s="0" t="n">
        <f aca="false">AR308*'Dist Horaria'!$O$10</f>
        <v>0.320329034735816</v>
      </c>
      <c r="GO308" s="0" t="n">
        <f aca="false">AR308*'Dist Horaria'!$P$10</f>
        <v>0.325299807888375</v>
      </c>
      <c r="GP308" s="0" t="n">
        <f aca="false">AR308*'Dist Horaria'!$Q$10</f>
        <v>0.294385351768405</v>
      </c>
      <c r="GQ308" s="0" t="n">
        <f aca="false">AR308*'Dist Horaria'!$R$10</f>
        <v>0.359194339454767</v>
      </c>
      <c r="GR308" s="0" t="n">
        <f aca="false">AR308*'Dist Horaria'!$S$10</f>
        <v>0.306765919404621</v>
      </c>
      <c r="GS308" s="0" t="n">
        <f aca="false">AW308*'Dist Horaria'!$H$10</f>
        <v>0.0206125758259439</v>
      </c>
      <c r="GT308" s="0" t="n">
        <f aca="false">AW308*'Dist Horaria'!$I$10</f>
        <v>0.0192910961069812</v>
      </c>
      <c r="GU308" s="0" t="n">
        <f aca="false">AW308*'Dist Horaria'!$J$10</f>
        <v>0.0192075831910074</v>
      </c>
      <c r="GV308" s="0" t="n">
        <f aca="false">AW308*'Dist Horaria'!$K$10</f>
        <v>0.0186551796990775</v>
      </c>
      <c r="GW308" s="0" t="n">
        <f aca="false">AW308*'Dist Horaria'!$L$10</f>
        <v>0.018662645204573</v>
      </c>
      <c r="GX308" s="0" t="n">
        <f aca="false">AW308*'Dist Horaria'!$M$10</f>
        <v>0.019969798386</v>
      </c>
      <c r="GY308" s="0" t="n">
        <f aca="false">AW308*'Dist Horaria'!$N$10</f>
        <v>0.0188922547049082</v>
      </c>
      <c r="GZ308" s="0" t="n">
        <f aca="false">AW308*'Dist Horaria'!$O$10</f>
        <v>0.0185697991151198</v>
      </c>
      <c r="HA308" s="0" t="n">
        <f aca="false">AW308*'Dist Horaria'!$P$10</f>
        <v>0.018857959877587</v>
      </c>
      <c r="HB308" s="0" t="n">
        <f aca="false">AW308*'Dist Horaria'!$Q$10</f>
        <v>0.0170658174938205</v>
      </c>
      <c r="HC308" s="0" t="n">
        <f aca="false">AW308*'Dist Horaria'!$R$10</f>
        <v>0.0208228602582473</v>
      </c>
      <c r="HD308" s="0" t="n">
        <f aca="false">AW308*'Dist Horaria'!$S$10</f>
        <v>0.0177835315596882</v>
      </c>
    </row>
    <row r="309" customFormat="false" ht="13.8" hidden="false" customHeight="false" outlineLevel="0" collapsed="false">
      <c r="A309" s="0" t="n">
        <v>4.60797773270698</v>
      </c>
      <c r="B309" s="0" t="n">
        <v>-74.1414748803429</v>
      </c>
      <c r="C309" s="0" t="n">
        <v>24</v>
      </c>
      <c r="D309" s="0" t="n">
        <v>25</v>
      </c>
      <c r="E309" s="0" t="n">
        <v>1820</v>
      </c>
      <c r="F309" s="0" t="n">
        <v>34</v>
      </c>
      <c r="G309" s="0" t="s">
        <v>682</v>
      </c>
      <c r="I309" s="0" t="s">
        <v>1508</v>
      </c>
      <c r="J309" s="0" t="s">
        <v>1509</v>
      </c>
      <c r="L309" s="0" t="s">
        <v>1510</v>
      </c>
      <c r="M309" s="0" t="s">
        <v>604</v>
      </c>
      <c r="S309" s="0" t="n">
        <v>365</v>
      </c>
      <c r="V309" s="0" t="n">
        <v>62848.4851543964</v>
      </c>
      <c r="W309" s="0" t="n">
        <f aca="false">V309*12</f>
        <v>754181.821852757</v>
      </c>
      <c r="X309" s="0" t="n">
        <v>1</v>
      </c>
      <c r="Z309" s="0" t="n">
        <v>33000</v>
      </c>
      <c r="AB309" s="0" t="n">
        <v>0.005</v>
      </c>
      <c r="AC309" s="0" t="n">
        <v>0</v>
      </c>
      <c r="AD309" s="0" t="n">
        <v>3851.91995573882</v>
      </c>
      <c r="AE309" s="0" t="n">
        <f aca="false">AD309/2204.59</f>
        <v>1.74722735553496</v>
      </c>
      <c r="AF309" s="0" t="n">
        <f aca="false">AE309/S309</f>
        <v>0.00478692426173962</v>
      </c>
      <c r="AG309" s="0" t="n">
        <f aca="false">AE309*EXP(AB309*AC309)</f>
        <v>1.74722735553496</v>
      </c>
      <c r="AH309" s="0" t="n">
        <f aca="false">AG309/S309</f>
        <v>0.00478692426173962</v>
      </c>
      <c r="AI309" s="0" t="s">
        <v>90</v>
      </c>
      <c r="AJ309" s="0" t="n">
        <f aca="false">IF(AI309="A",'FE DISTRIBUCIÓN'!$C$2,'FE DISTRIBUCIÓN'!$C$3)</f>
        <v>4.994E-006</v>
      </c>
      <c r="AK309" s="0" t="n">
        <f aca="false">W309*AJ309</f>
        <v>3.76638401833267</v>
      </c>
      <c r="AL309" s="0" t="n">
        <f aca="false">AK309/365</f>
        <v>0.0103188603241991</v>
      </c>
      <c r="AM309" s="0" t="n">
        <f aca="false">AK309*EXP(AB309*AC309)</f>
        <v>3.76638401833267</v>
      </c>
      <c r="AN309" s="0" t="n">
        <f aca="false">AM309/365</f>
        <v>0.0103188603241991</v>
      </c>
      <c r="AO309" s="0" t="n">
        <v>5.223868284E-006</v>
      </c>
      <c r="AP309" s="0" t="n">
        <f aca="false">AO309*W309</f>
        <v>3.93974649954596</v>
      </c>
      <c r="AQ309" s="0" t="n">
        <f aca="false">AP309/365</f>
        <v>0.0107938260261533</v>
      </c>
      <c r="AR309" s="0" t="n">
        <f aca="false">AP309*EXP(AB309*AC309)</f>
        <v>3.93974649954596</v>
      </c>
      <c r="AS309" s="0" t="n">
        <f aca="false">AR309/365</f>
        <v>0.0107938260261533</v>
      </c>
      <c r="AT309" s="0" t="n">
        <v>3.02832944E-007</v>
      </c>
      <c r="AU309" s="0" t="n">
        <f aca="false">AT309*W309</f>
        <v>0.228391101422954</v>
      </c>
      <c r="AV309" s="0" t="n">
        <f aca="false">AU309/365</f>
        <v>0.000625729044994394</v>
      </c>
      <c r="AW309" s="0" t="n">
        <f aca="false">AU309*EXP(AB309*AC309)</f>
        <v>0.228391101422954</v>
      </c>
      <c r="AX309" s="0" t="n">
        <f aca="false">AW309/365</f>
        <v>0.000625729044994394</v>
      </c>
      <c r="AY309" s="0" t="n">
        <f aca="false">AW309+AR309+AM309+AG309</f>
        <v>9.68174897483654</v>
      </c>
      <c r="AZ309" s="0" t="n">
        <f aca="false">AH309+AN309+AS309+AX309</f>
        <v>0.0265253396570864</v>
      </c>
      <c r="BA309" s="0" t="n">
        <f aca="false">AH309*1000000</f>
        <v>4786.92426173962</v>
      </c>
      <c r="BB309" s="0" t="n">
        <f aca="false">BA309*'Dist Horaria'!$H$3</f>
        <v>166.798180963088</v>
      </c>
      <c r="BC309" s="0" t="n">
        <f aca="false">BA309*'Dist Horaria'!$I$3</f>
        <v>162.336173465887</v>
      </c>
      <c r="BD309" s="0" t="n">
        <f aca="false">BA309*'Dist Horaria'!$J$3</f>
        <v>158.124586793676</v>
      </c>
      <c r="BE309" s="0" t="n">
        <f aca="false">BA309*'Dist Horaria'!$K$3</f>
        <v>154.536479438101</v>
      </c>
      <c r="BF309" s="0" t="n">
        <f aca="false">BA309*'Dist Horaria'!$L$3</f>
        <v>151.914429889086</v>
      </c>
      <c r="BG309" s="0" t="n">
        <f aca="false">BA309*'Dist Horaria'!$M$3</f>
        <v>150.263679291777</v>
      </c>
      <c r="BH309" s="0" t="n">
        <f aca="false">BA309*'Dist Horaria'!$N$3</f>
        <v>157.045411441047</v>
      </c>
      <c r="BI309" s="0" t="n">
        <f aca="false">BA309*'Dist Horaria'!$O$3</f>
        <v>157.045411441047</v>
      </c>
      <c r="BJ309" s="0" t="n">
        <f aca="false">BA309*'Dist Horaria'!$P$3</f>
        <v>207.776378531329</v>
      </c>
      <c r="BK309" s="0" t="n">
        <f aca="false">BA309*'Dist Horaria'!$Q$3</f>
        <v>229.752726260604</v>
      </c>
      <c r="BL309" s="0" t="n">
        <f aca="false">BA309*'Dist Horaria'!$R$3</f>
        <v>245.735524609168</v>
      </c>
      <c r="BM309" s="0" t="n">
        <f aca="false">BA309*'Dist Horaria'!$S$3</f>
        <v>253.72692378345</v>
      </c>
      <c r="BN309" s="0" t="n">
        <f aca="false">BA309*'Dist Horaria'!$T$3</f>
        <v>255.72477357702</v>
      </c>
      <c r="BO309" s="0" t="n">
        <f aca="false">BA309*'Dist Horaria'!$U$3</f>
        <v>253.72692378345</v>
      </c>
      <c r="BP309" s="0" t="n">
        <f aca="false">BA309*'Dist Horaria'!$V$3</f>
        <v>249.731224196309</v>
      </c>
      <c r="BQ309" s="0" t="n">
        <f aca="false">BA309*'Dist Horaria'!$W$3</f>
        <v>243.737674815597</v>
      </c>
      <c r="BR309" s="0" t="n">
        <f aca="false">BA309*'Dist Horaria'!$X$3</f>
        <v>239.014042535658</v>
      </c>
      <c r="BS309" s="0" t="n">
        <f aca="false">BA309*'Dist Horaria'!$Y$3</f>
        <v>233.562477562922</v>
      </c>
      <c r="BT309" s="0" t="n">
        <f aca="false">BA309*'Dist Horaria'!$Z$3</f>
        <v>203.889075825783</v>
      </c>
      <c r="BU309" s="0" t="n">
        <f aca="false">BA309*'Dist Horaria'!$AA$3</f>
        <v>193.886866004981</v>
      </c>
      <c r="BV309" s="0" t="n">
        <f aca="false">BA309*'Dist Horaria'!$AB$3</f>
        <v>172.572267155516</v>
      </c>
      <c r="BW309" s="0" t="n">
        <f aca="false">BA309*'Dist Horaria'!$AC$3</f>
        <v>187.038208371668</v>
      </c>
      <c r="BX309" s="0" t="n">
        <f aca="false">BA309*'Dist Horaria'!$AD$3</f>
        <v>182.102349529558</v>
      </c>
      <c r="BY309" s="0" t="n">
        <f aca="false">BA309*'Dist Horaria'!$AE$3</f>
        <v>176.880498991082</v>
      </c>
      <c r="BZ309" s="0" t="n">
        <f aca="false">AN309*1000000</f>
        <v>10318.8603241991</v>
      </c>
      <c r="CA309" s="0" t="n">
        <f aca="false">BZ309*'Dist Horaria'!$H$6</f>
        <v>257.971508104977</v>
      </c>
      <c r="CB309" s="0" t="n">
        <f aca="false">BZ309*'Dist Horaria'!$I$6</f>
        <v>257.971508104977</v>
      </c>
      <c r="CC309" s="0" t="n">
        <f aca="false">BZ309*'Dist Horaria'!$J$6</f>
        <v>257.971508104977</v>
      </c>
      <c r="CD309" s="0" t="n">
        <f aca="false">BZ309*'Dist Horaria'!$K$6</f>
        <v>257.971508104977</v>
      </c>
      <c r="CE309" s="0" t="n">
        <f aca="false">BZ309*'Dist Horaria'!$L$6</f>
        <v>257.971508104977</v>
      </c>
      <c r="CF309" s="0" t="n">
        <f aca="false">BZ309*'Dist Horaria'!$M$6</f>
        <v>687.924021613273</v>
      </c>
      <c r="CG309" s="0" t="n">
        <f aca="false">BZ309*'Dist Horaria'!$N$6</f>
        <v>687.924021613273</v>
      </c>
      <c r="CH309" s="0" t="n">
        <f aca="false">BZ309*'Dist Horaria'!$O$6</f>
        <v>687.924021613273</v>
      </c>
      <c r="CI309" s="0" t="n">
        <f aca="false">BZ309*'Dist Horaria'!$P$6</f>
        <v>451.45013918371</v>
      </c>
      <c r="CJ309" s="0" t="n">
        <f aca="false">BZ309*'Dist Horaria'!$Q$6</f>
        <v>451.45013918371</v>
      </c>
      <c r="CK309" s="0" t="n">
        <f aca="false">BZ309*'Dist Horaria'!$R$6</f>
        <v>451.45013918371</v>
      </c>
      <c r="CL309" s="0" t="n">
        <f aca="false">BZ309*'Dist Horaria'!$S$6</f>
        <v>451.45013918371</v>
      </c>
      <c r="CM309" s="0" t="n">
        <f aca="false">BZ309*'Dist Horaria'!$T$6</f>
        <v>451.45013918371</v>
      </c>
      <c r="CN309" s="0" t="n">
        <f aca="false">BZ309*'Dist Horaria'!$U$6</f>
        <v>451.45013918371</v>
      </c>
      <c r="CO309" s="0" t="n">
        <f aca="false">BZ309*'Dist Horaria'!$V$6</f>
        <v>451.45013918371</v>
      </c>
      <c r="CP309" s="0" t="n">
        <f aca="false">BZ309*'Dist Horaria'!$W$6</f>
        <v>451.45013918371</v>
      </c>
      <c r="CQ309" s="0" t="n">
        <f aca="false">BZ309*'Dist Horaria'!$X$6</f>
        <v>687.924021613273</v>
      </c>
      <c r="CR309" s="0" t="n">
        <f aca="false">BZ309*'Dist Horaria'!$Y$6</f>
        <v>687.924021613273</v>
      </c>
      <c r="CS309" s="0" t="n">
        <f aca="false">BZ309*'Dist Horaria'!$Z$6</f>
        <v>687.924021613273</v>
      </c>
      <c r="CT309" s="0" t="n">
        <f aca="false">BZ309*'Dist Horaria'!$AA$6</f>
        <v>257.971508104977</v>
      </c>
      <c r="CU309" s="0" t="n">
        <f aca="false">BZ309*'Dist Horaria'!$AB$6</f>
        <v>257.971508104977</v>
      </c>
      <c r="CV309" s="0" t="n">
        <f aca="false">BZ309*'Dist Horaria'!$AC$6</f>
        <v>257.971508104977</v>
      </c>
      <c r="CW309" s="0" t="n">
        <f aca="false">BZ309*'Dist Horaria'!$AD$6</f>
        <v>257.971508104977</v>
      </c>
      <c r="CX309" s="0" t="n">
        <f aca="false">BZ309*'Dist Horaria'!$AE$6</f>
        <v>257.971508104977</v>
      </c>
      <c r="CY309" s="0" t="n">
        <f aca="false">AS309*1000000</f>
        <v>10793.8260261533</v>
      </c>
      <c r="CZ309" s="0" t="n">
        <f aca="false">CY309*'Dist Horaria'!$H$6</f>
        <v>269.845650653833</v>
      </c>
      <c r="DA309" s="0" t="n">
        <f aca="false">CY309*'Dist Horaria'!$I$6</f>
        <v>269.845650653833</v>
      </c>
      <c r="DB309" s="0" t="n">
        <f aca="false">CY309*'Dist Horaria'!$J$6</f>
        <v>269.845650653833</v>
      </c>
      <c r="DC309" s="0" t="n">
        <f aca="false">CY309*'Dist Horaria'!$K$6</f>
        <v>269.845650653833</v>
      </c>
      <c r="DD309" s="0" t="n">
        <f aca="false">CY309*'Dist Horaria'!$L$6</f>
        <v>269.845650653833</v>
      </c>
      <c r="DE309" s="0" t="n">
        <f aca="false">CY309*'Dist Horaria'!$M$6</f>
        <v>719.588401743554</v>
      </c>
      <c r="DF309" s="0" t="n">
        <f aca="false">CY309*'Dist Horaria'!$N$6</f>
        <v>719.588401743554</v>
      </c>
      <c r="DG309" s="0" t="n">
        <f aca="false">CY309*'Dist Horaria'!$O$6</f>
        <v>719.588401743554</v>
      </c>
      <c r="DH309" s="0" t="n">
        <f aca="false">CY309*'Dist Horaria'!$P$6</f>
        <v>472.229888644207</v>
      </c>
      <c r="DI309" s="0" t="n">
        <f aca="false">CY309*'Dist Horaria'!$Q$6</f>
        <v>472.229888644207</v>
      </c>
      <c r="DJ309" s="0" t="n">
        <f aca="false">CY309*'Dist Horaria'!$R$6</f>
        <v>472.229888644207</v>
      </c>
      <c r="DK309" s="0" t="n">
        <f aca="false">CY309*'Dist Horaria'!$S$6</f>
        <v>472.229888644207</v>
      </c>
      <c r="DL309" s="0" t="n">
        <f aca="false">CY309*'Dist Horaria'!$T$6</f>
        <v>472.229888644207</v>
      </c>
      <c r="DM309" s="0" t="n">
        <f aca="false">CY309*'Dist Horaria'!$U$6</f>
        <v>472.229888644207</v>
      </c>
      <c r="DN309" s="0" t="n">
        <f aca="false">CY309*'Dist Horaria'!$V$6</f>
        <v>472.229888644207</v>
      </c>
      <c r="DO309" s="0" t="n">
        <f aca="false">CY309*'Dist Horaria'!$W$6</f>
        <v>472.229888644207</v>
      </c>
      <c r="DP309" s="0" t="n">
        <f aca="false">CY309*'Dist Horaria'!$X$6</f>
        <v>719.588401743554</v>
      </c>
      <c r="DQ309" s="0" t="n">
        <f aca="false">CY309*'Dist Horaria'!$Y$6</f>
        <v>719.588401743554</v>
      </c>
      <c r="DR309" s="0" t="n">
        <f aca="false">CY309*'Dist Horaria'!$Z$6</f>
        <v>719.588401743554</v>
      </c>
      <c r="DS309" s="0" t="n">
        <f aca="false">CY309*'Dist Horaria'!$AA$6</f>
        <v>269.845650653833</v>
      </c>
      <c r="DT309" s="0" t="n">
        <f aca="false">CY309*'Dist Horaria'!$AB$6</f>
        <v>269.845650653833</v>
      </c>
      <c r="DU309" s="0" t="n">
        <f aca="false">CY309*'Dist Horaria'!$AC$6</f>
        <v>269.845650653833</v>
      </c>
      <c r="DV309" s="0" t="n">
        <f aca="false">CY309*'Dist Horaria'!$AD$6</f>
        <v>269.845650653833</v>
      </c>
      <c r="DW309" s="0" t="n">
        <f aca="false">CY309*'Dist Horaria'!$AE$6</f>
        <v>269.845650653833</v>
      </c>
      <c r="DX309" s="0" t="n">
        <f aca="false">AX309*1000000</f>
        <v>625.729044994394</v>
      </c>
      <c r="DY309" s="0" t="n">
        <f aca="false">DX309*'Dist Horaria'!$H$6</f>
        <v>15.6432261248599</v>
      </c>
      <c r="DZ309" s="0" t="n">
        <f aca="false">DX309*'Dist Horaria'!$I$6</f>
        <v>15.6432261248599</v>
      </c>
      <c r="EA309" s="0" t="n">
        <f aca="false">DX309*'Dist Horaria'!$J$6</f>
        <v>15.6432261248599</v>
      </c>
      <c r="EB309" s="0" t="n">
        <f aca="false">DX309*'Dist Horaria'!$K$6</f>
        <v>15.6432261248599</v>
      </c>
      <c r="EC309" s="0" t="n">
        <f aca="false">DX309*'Dist Horaria'!$L$6</f>
        <v>15.6432261248599</v>
      </c>
      <c r="ED309" s="0" t="n">
        <f aca="false">DX309*'Dist Horaria'!$M$6</f>
        <v>41.715269666293</v>
      </c>
      <c r="EE309" s="0" t="n">
        <f aca="false">DX309*'Dist Horaria'!$N$6</f>
        <v>41.715269666293</v>
      </c>
      <c r="EF309" s="0" t="n">
        <f aca="false">DX309*'Dist Horaria'!$O$6</f>
        <v>41.715269666293</v>
      </c>
      <c r="EG309" s="0" t="n">
        <f aca="false">DX309*'Dist Horaria'!$P$6</f>
        <v>27.3756457185047</v>
      </c>
      <c r="EH309" s="0" t="n">
        <f aca="false">DX309*'Dist Horaria'!$Q$6</f>
        <v>27.3756457185047</v>
      </c>
      <c r="EI309" s="0" t="n">
        <f aca="false">DX309*'Dist Horaria'!$R$6</f>
        <v>27.3756457185047</v>
      </c>
      <c r="EJ309" s="0" t="n">
        <f aca="false">DX309*'Dist Horaria'!$S$6</f>
        <v>27.3756457185047</v>
      </c>
      <c r="EK309" s="0" t="n">
        <f aca="false">DX309*'Dist Horaria'!$T$6</f>
        <v>27.3756457185047</v>
      </c>
      <c r="EL309" s="0" t="n">
        <f aca="false">DX309*'Dist Horaria'!$U$6</f>
        <v>27.3756457185047</v>
      </c>
      <c r="EM309" s="0" t="n">
        <f aca="false">DX309*'Dist Horaria'!$V$6</f>
        <v>27.3756457185047</v>
      </c>
      <c r="EN309" s="0" t="n">
        <f aca="false">DX309*'Dist Horaria'!$W$6</f>
        <v>27.3756457185047</v>
      </c>
      <c r="EO309" s="0" t="n">
        <f aca="false">DX309*'Dist Horaria'!$X$6</f>
        <v>41.715269666293</v>
      </c>
      <c r="EP309" s="0" t="n">
        <f aca="false">DX309*'Dist Horaria'!$Y$6</f>
        <v>41.715269666293</v>
      </c>
      <c r="EQ309" s="0" t="n">
        <f aca="false">DX309*'Dist Horaria'!$Z$6</f>
        <v>41.715269666293</v>
      </c>
      <c r="ER309" s="0" t="n">
        <f aca="false">DX309*'Dist Horaria'!$AA$6</f>
        <v>15.6432261248599</v>
      </c>
      <c r="ES309" s="0" t="n">
        <f aca="false">DX309*'Dist Horaria'!$AB$6</f>
        <v>15.6432261248599</v>
      </c>
      <c r="ET309" s="0" t="n">
        <f aca="false">DX309*'Dist Horaria'!$AC$6</f>
        <v>15.6432261248599</v>
      </c>
      <c r="EU309" s="0" t="n">
        <f aca="false">DX309*'Dist Horaria'!$AD$6</f>
        <v>15.6432261248599</v>
      </c>
      <c r="EV309" s="0" t="n">
        <f aca="false">DX309*'Dist Horaria'!$AE$6</f>
        <v>15.6432261248599</v>
      </c>
      <c r="EW309" s="0" t="n">
        <f aca="false">BB309+CA309+CZ309+DY309</f>
        <v>710.258565846757</v>
      </c>
      <c r="EX309" s="0" t="n">
        <f aca="false">BC309+CB309+DA309+DZ309</f>
        <v>705.796558349557</v>
      </c>
      <c r="EY309" s="0" t="n">
        <f aca="false">BD309+CC309+DB309+EA309</f>
        <v>701.584971677346</v>
      </c>
      <c r="EZ309" s="0" t="n">
        <f aca="false">BE309+CD309+DC309+EB309</f>
        <v>697.99686432177</v>
      </c>
      <c r="FA309" s="0" t="n">
        <f aca="false">BF309+CE309+DD309+EC309</f>
        <v>695.374814772756</v>
      </c>
      <c r="FB309" s="0" t="n">
        <f aca="false">BG309+CF309+DE309+ED309</f>
        <v>1599.4913723149</v>
      </c>
      <c r="FC309" s="0" t="n">
        <f aca="false">BH309+CG309+DF309+EE309</f>
        <v>1606.27310446417</v>
      </c>
      <c r="FD309" s="0" t="n">
        <f aca="false">BI309+CH309+DG309+EF309</f>
        <v>1606.27310446417</v>
      </c>
      <c r="FE309" s="0" t="n">
        <f aca="false">BJ309+CI309+DH309+EG309</f>
        <v>1158.83205207775</v>
      </c>
      <c r="FF309" s="0" t="n">
        <f aca="false">BK309+CJ309+DI309+EH309</f>
        <v>1180.80839980703</v>
      </c>
      <c r="FG309" s="0" t="n">
        <f aca="false">BL309+CK309+DJ309+EI309</f>
        <v>1196.79119815559</v>
      </c>
      <c r="FH309" s="0" t="n">
        <f aca="false">BM309+CL309+DK309+EJ309</f>
        <v>1204.78259732987</v>
      </c>
      <c r="FI309" s="0" t="n">
        <f aca="false">BN309+CM309+DL309+EK309</f>
        <v>1206.78044712344</v>
      </c>
      <c r="FJ309" s="0" t="n">
        <f aca="false">BO309+CN309+DM309+EL309</f>
        <v>1204.78259732987</v>
      </c>
      <c r="FK309" s="0" t="n">
        <f aca="false">BP309+CO309+DN309+EM309</f>
        <v>1200.78689774273</v>
      </c>
      <c r="FL309" s="0" t="n">
        <f aca="false">BQ309+CP309+DO309+EN309</f>
        <v>1194.79334836202</v>
      </c>
      <c r="FM309" s="0" t="n">
        <f aca="false">BR309+CQ309+DP309+EO309</f>
        <v>1688.24173555878</v>
      </c>
      <c r="FN309" s="0" t="n">
        <f aca="false">BS309+CR309+DQ309+EP309</f>
        <v>1682.79017058604</v>
      </c>
      <c r="FO309" s="0" t="n">
        <f aca="false">BT309+CS309+DR309+EQ309</f>
        <v>1653.1167688489</v>
      </c>
      <c r="FP309" s="0" t="n">
        <f aca="false">BU309+CT309+DS309+ER309</f>
        <v>737.34725088865</v>
      </c>
      <c r="FQ309" s="0" t="n">
        <f aca="false">BV309+CU309+DT309+ES309</f>
        <v>716.032652039186</v>
      </c>
      <c r="FR309" s="0" t="n">
        <f aca="false">BW309+CV309+DU309+ET309</f>
        <v>730.498593255338</v>
      </c>
      <c r="FS309" s="0" t="n">
        <f aca="false">BX309+CW309+DV309+EU309</f>
        <v>725.562734413227</v>
      </c>
      <c r="FT309" s="0" t="n">
        <f aca="false">BY309+CX309+DW309+EV309</f>
        <v>720.340883874752</v>
      </c>
      <c r="FU309" s="0" t="n">
        <f aca="false">AM309*'Dist Horaria'!$H$10</f>
        <v>0.339920757349187</v>
      </c>
      <c r="FV309" s="0" t="n">
        <f aca="false">AM309*'Dist Horaria'!$I$10</f>
        <v>0.318128314197759</v>
      </c>
      <c r="FW309" s="0" t="n">
        <f aca="false">AM309*'Dist Horaria'!$J$10</f>
        <v>0.316751107686259</v>
      </c>
      <c r="FX309" s="0" t="n">
        <f aca="false">AM309*'Dist Horaria'!$K$10</f>
        <v>0.307641454680019</v>
      </c>
      <c r="FY309" s="0" t="n">
        <f aca="false">AM309*'Dist Horaria'!$L$10</f>
        <v>0.307764567885446</v>
      </c>
      <c r="FZ309" s="0" t="n">
        <f aca="false">AM309*'Dist Horaria'!$M$10</f>
        <v>0.329320752961685</v>
      </c>
      <c r="GA309" s="0" t="n">
        <f aca="false">AM309*'Dist Horaria'!$N$10</f>
        <v>0.311551044447501</v>
      </c>
      <c r="GB309" s="0" t="n">
        <f aca="false">AM309*'Dist Horaria'!$O$10</f>
        <v>0.3062334485673</v>
      </c>
      <c r="GC309" s="0" t="n">
        <f aca="false">AM309*'Dist Horaria'!$P$10</f>
        <v>0.31098549049759</v>
      </c>
      <c r="GD309" s="0" t="n">
        <f aca="false">AM309*'Dist Horaria'!$Q$10</f>
        <v>0.281431377440031</v>
      </c>
      <c r="GE309" s="0" t="n">
        <f aca="false">AM309*'Dist Horaria'!$R$10</f>
        <v>0.34338854536806</v>
      </c>
      <c r="GF309" s="0" t="n">
        <f aca="false">AM309*'Dist Horaria'!$S$10</f>
        <v>0.29326715725183</v>
      </c>
      <c r="GG309" s="0" t="n">
        <f aca="false">AR309*'Dist Horaria'!$H$10</f>
        <v>0.355566932997532</v>
      </c>
      <c r="GH309" s="0" t="n">
        <f aca="false">AR309*'Dist Horaria'!$I$10</f>
        <v>0.332771407845427</v>
      </c>
      <c r="GI309" s="0" t="n">
        <f aca="false">AR309*'Dist Horaria'!$J$10</f>
        <v>0.331330810044877</v>
      </c>
      <c r="GJ309" s="0" t="n">
        <f aca="false">AR309*'Dist Horaria'!$K$10</f>
        <v>0.321801849809086</v>
      </c>
      <c r="GK309" s="0" t="n">
        <f aca="false">AR309*'Dist Horaria'!$L$10</f>
        <v>0.321930629778884</v>
      </c>
      <c r="GL309" s="0" t="n">
        <f aca="false">AR309*'Dist Horaria'!$M$10</f>
        <v>0.344479022158499</v>
      </c>
      <c r="GM309" s="0" t="n">
        <f aca="false">AR309*'Dist Horaria'!$N$10</f>
        <v>0.325891393659667</v>
      </c>
      <c r="GN309" s="0" t="n">
        <f aca="false">AR309*'Dist Horaria'!$O$10</f>
        <v>0.320329034735816</v>
      </c>
      <c r="GO309" s="0" t="n">
        <f aca="false">AR309*'Dist Horaria'!$P$10</f>
        <v>0.325299807888375</v>
      </c>
      <c r="GP309" s="0" t="n">
        <f aca="false">AR309*'Dist Horaria'!$Q$10</f>
        <v>0.294385351768405</v>
      </c>
      <c r="GQ309" s="0" t="n">
        <f aca="false">AR309*'Dist Horaria'!$R$10</f>
        <v>0.359194339454767</v>
      </c>
      <c r="GR309" s="0" t="n">
        <f aca="false">AR309*'Dist Horaria'!$S$10</f>
        <v>0.306765919404621</v>
      </c>
      <c r="GS309" s="0" t="n">
        <f aca="false">AW309*'Dist Horaria'!$H$10</f>
        <v>0.0206125758259439</v>
      </c>
      <c r="GT309" s="0" t="n">
        <f aca="false">AW309*'Dist Horaria'!$I$10</f>
        <v>0.0192910961069812</v>
      </c>
      <c r="GU309" s="0" t="n">
        <f aca="false">AW309*'Dist Horaria'!$J$10</f>
        <v>0.0192075831910074</v>
      </c>
      <c r="GV309" s="0" t="n">
        <f aca="false">AW309*'Dist Horaria'!$K$10</f>
        <v>0.0186551796990775</v>
      </c>
      <c r="GW309" s="0" t="n">
        <f aca="false">AW309*'Dist Horaria'!$L$10</f>
        <v>0.018662645204573</v>
      </c>
      <c r="GX309" s="0" t="n">
        <f aca="false">AW309*'Dist Horaria'!$M$10</f>
        <v>0.019969798386</v>
      </c>
      <c r="GY309" s="0" t="n">
        <f aca="false">AW309*'Dist Horaria'!$N$10</f>
        <v>0.0188922547049082</v>
      </c>
      <c r="GZ309" s="0" t="n">
        <f aca="false">AW309*'Dist Horaria'!$O$10</f>
        <v>0.0185697991151198</v>
      </c>
      <c r="HA309" s="0" t="n">
        <f aca="false">AW309*'Dist Horaria'!$P$10</f>
        <v>0.018857959877587</v>
      </c>
      <c r="HB309" s="0" t="n">
        <f aca="false">AW309*'Dist Horaria'!$Q$10</f>
        <v>0.0170658174938205</v>
      </c>
      <c r="HC309" s="0" t="n">
        <f aca="false">AW309*'Dist Horaria'!$R$10</f>
        <v>0.0208228602582473</v>
      </c>
      <c r="HD309" s="0" t="n">
        <f aca="false">AW309*'Dist Horaria'!$S$10</f>
        <v>0.0177835315596882</v>
      </c>
    </row>
    <row r="310" customFormat="false" ht="13.8" hidden="false" customHeight="false" outlineLevel="0" collapsed="false">
      <c r="A310" s="0" t="n">
        <v>4.738205</v>
      </c>
      <c r="B310" s="0" t="n">
        <v>-74.084756</v>
      </c>
      <c r="C310" s="0" t="n">
        <v>31</v>
      </c>
      <c r="D310" s="0" t="n">
        <v>39</v>
      </c>
      <c r="E310" s="0" t="n">
        <v>564</v>
      </c>
      <c r="F310" s="0" t="n">
        <v>106</v>
      </c>
      <c r="G310" s="0" t="s">
        <v>1511</v>
      </c>
      <c r="I310" s="0" t="s">
        <v>1512</v>
      </c>
      <c r="J310" s="0" t="s">
        <v>1513</v>
      </c>
      <c r="L310" s="0" t="s">
        <v>1514</v>
      </c>
      <c r="M310" s="0" t="s">
        <v>1515</v>
      </c>
      <c r="S310" s="0" t="n">
        <v>365</v>
      </c>
      <c r="V310" s="0" t="n">
        <v>62848.4851543964</v>
      </c>
      <c r="W310" s="0" t="n">
        <f aca="false">V310*12</f>
        <v>754181.821852757</v>
      </c>
      <c r="X310" s="0" t="n">
        <v>1</v>
      </c>
      <c r="Z310" s="0" t="n">
        <v>33000</v>
      </c>
      <c r="AB310" s="0" t="n">
        <v>0.005</v>
      </c>
      <c r="AC310" s="0" t="n">
        <v>0</v>
      </c>
      <c r="AD310" s="0" t="n">
        <v>3851.91995573882</v>
      </c>
      <c r="AE310" s="0" t="n">
        <f aca="false">AD310/2204.59</f>
        <v>1.74722735553496</v>
      </c>
      <c r="AF310" s="0" t="n">
        <f aca="false">AE310/S310</f>
        <v>0.00478692426173962</v>
      </c>
      <c r="AG310" s="0" t="n">
        <f aca="false">AE310*EXP(AB310*AC310)</f>
        <v>1.74722735553496</v>
      </c>
      <c r="AH310" s="0" t="n">
        <f aca="false">AG310/S310</f>
        <v>0.00478692426173962</v>
      </c>
      <c r="AI310" s="0" t="s">
        <v>90</v>
      </c>
      <c r="AJ310" s="0" t="n">
        <f aca="false">IF(AI310="A",'FE DISTRIBUCIÓN'!$C$2,'FE DISTRIBUCIÓN'!$C$3)</f>
        <v>4.994E-006</v>
      </c>
      <c r="AK310" s="0" t="n">
        <f aca="false">W310*AJ310</f>
        <v>3.76638401833267</v>
      </c>
      <c r="AL310" s="0" t="n">
        <f aca="false">AK310/365</f>
        <v>0.0103188603241991</v>
      </c>
      <c r="AM310" s="0" t="n">
        <f aca="false">AK310*EXP(AB310*AC310)</f>
        <v>3.76638401833267</v>
      </c>
      <c r="AN310" s="0" t="n">
        <f aca="false">AM310/365</f>
        <v>0.0103188603241991</v>
      </c>
      <c r="AO310" s="0" t="n">
        <v>5.223868284E-006</v>
      </c>
      <c r="AP310" s="0" t="n">
        <f aca="false">AO310*W310</f>
        <v>3.93974649954596</v>
      </c>
      <c r="AQ310" s="0" t="n">
        <f aca="false">AP310/365</f>
        <v>0.0107938260261533</v>
      </c>
      <c r="AR310" s="0" t="n">
        <f aca="false">AP310*EXP(AB310*AC310)</f>
        <v>3.93974649954596</v>
      </c>
      <c r="AS310" s="0" t="n">
        <f aca="false">AR310/365</f>
        <v>0.0107938260261533</v>
      </c>
      <c r="AT310" s="0" t="n">
        <v>3.02832944E-007</v>
      </c>
      <c r="AU310" s="0" t="n">
        <f aca="false">AT310*W310</f>
        <v>0.228391101422954</v>
      </c>
      <c r="AV310" s="0" t="n">
        <f aca="false">AU310/365</f>
        <v>0.000625729044994394</v>
      </c>
      <c r="AW310" s="0" t="n">
        <f aca="false">AU310*EXP(AB310*AC310)</f>
        <v>0.228391101422954</v>
      </c>
      <c r="AX310" s="0" t="n">
        <f aca="false">AW310/365</f>
        <v>0.000625729044994394</v>
      </c>
      <c r="AY310" s="0" t="n">
        <f aca="false">AW310+AR310+AM310+AG310</f>
        <v>9.68174897483654</v>
      </c>
      <c r="AZ310" s="0" t="n">
        <f aca="false">AH310+AN310+AS310+AX310</f>
        <v>0.0265253396570864</v>
      </c>
      <c r="BA310" s="0" t="n">
        <f aca="false">AH310*1000000</f>
        <v>4786.92426173962</v>
      </c>
      <c r="BB310" s="0" t="n">
        <f aca="false">BA310*'Dist Horaria'!$H$3</f>
        <v>166.798180963088</v>
      </c>
      <c r="BC310" s="0" t="n">
        <f aca="false">BA310*'Dist Horaria'!$I$3</f>
        <v>162.336173465887</v>
      </c>
      <c r="BD310" s="0" t="n">
        <f aca="false">BA310*'Dist Horaria'!$J$3</f>
        <v>158.124586793676</v>
      </c>
      <c r="BE310" s="0" t="n">
        <f aca="false">BA310*'Dist Horaria'!$K$3</f>
        <v>154.536479438101</v>
      </c>
      <c r="BF310" s="0" t="n">
        <f aca="false">BA310*'Dist Horaria'!$L$3</f>
        <v>151.914429889086</v>
      </c>
      <c r="BG310" s="0" t="n">
        <f aca="false">BA310*'Dist Horaria'!$M$3</f>
        <v>150.263679291777</v>
      </c>
      <c r="BH310" s="0" t="n">
        <f aca="false">BA310*'Dist Horaria'!$N$3</f>
        <v>157.045411441047</v>
      </c>
      <c r="BI310" s="0" t="n">
        <f aca="false">BA310*'Dist Horaria'!$O$3</f>
        <v>157.045411441047</v>
      </c>
      <c r="BJ310" s="0" t="n">
        <f aca="false">BA310*'Dist Horaria'!$P$3</f>
        <v>207.776378531329</v>
      </c>
      <c r="BK310" s="0" t="n">
        <f aca="false">BA310*'Dist Horaria'!$Q$3</f>
        <v>229.752726260604</v>
      </c>
      <c r="BL310" s="0" t="n">
        <f aca="false">BA310*'Dist Horaria'!$R$3</f>
        <v>245.735524609168</v>
      </c>
      <c r="BM310" s="0" t="n">
        <f aca="false">BA310*'Dist Horaria'!$S$3</f>
        <v>253.72692378345</v>
      </c>
      <c r="BN310" s="0" t="n">
        <f aca="false">BA310*'Dist Horaria'!$T$3</f>
        <v>255.72477357702</v>
      </c>
      <c r="BO310" s="0" t="n">
        <f aca="false">BA310*'Dist Horaria'!$U$3</f>
        <v>253.72692378345</v>
      </c>
      <c r="BP310" s="0" t="n">
        <f aca="false">BA310*'Dist Horaria'!$V$3</f>
        <v>249.731224196309</v>
      </c>
      <c r="BQ310" s="0" t="n">
        <f aca="false">BA310*'Dist Horaria'!$W$3</f>
        <v>243.737674815597</v>
      </c>
      <c r="BR310" s="0" t="n">
        <f aca="false">BA310*'Dist Horaria'!$X$3</f>
        <v>239.014042535658</v>
      </c>
      <c r="BS310" s="0" t="n">
        <f aca="false">BA310*'Dist Horaria'!$Y$3</f>
        <v>233.562477562922</v>
      </c>
      <c r="BT310" s="0" t="n">
        <f aca="false">BA310*'Dist Horaria'!$Z$3</f>
        <v>203.889075825783</v>
      </c>
      <c r="BU310" s="0" t="n">
        <f aca="false">BA310*'Dist Horaria'!$AA$3</f>
        <v>193.886866004981</v>
      </c>
      <c r="BV310" s="0" t="n">
        <f aca="false">BA310*'Dist Horaria'!$AB$3</f>
        <v>172.572267155516</v>
      </c>
      <c r="BW310" s="0" t="n">
        <f aca="false">BA310*'Dist Horaria'!$AC$3</f>
        <v>187.038208371668</v>
      </c>
      <c r="BX310" s="0" t="n">
        <f aca="false">BA310*'Dist Horaria'!$AD$3</f>
        <v>182.102349529558</v>
      </c>
      <c r="BY310" s="0" t="n">
        <f aca="false">BA310*'Dist Horaria'!$AE$3</f>
        <v>176.880498991082</v>
      </c>
      <c r="BZ310" s="0" t="n">
        <f aca="false">AN310*1000000</f>
        <v>10318.8603241991</v>
      </c>
      <c r="CA310" s="0" t="n">
        <f aca="false">BZ310*'Dist Horaria'!$H$6</f>
        <v>257.971508104977</v>
      </c>
      <c r="CB310" s="0" t="n">
        <f aca="false">BZ310*'Dist Horaria'!$I$6</f>
        <v>257.971508104977</v>
      </c>
      <c r="CC310" s="0" t="n">
        <f aca="false">BZ310*'Dist Horaria'!$J$6</f>
        <v>257.971508104977</v>
      </c>
      <c r="CD310" s="0" t="n">
        <f aca="false">BZ310*'Dist Horaria'!$K$6</f>
        <v>257.971508104977</v>
      </c>
      <c r="CE310" s="0" t="n">
        <f aca="false">BZ310*'Dist Horaria'!$L$6</f>
        <v>257.971508104977</v>
      </c>
      <c r="CF310" s="0" t="n">
        <f aca="false">BZ310*'Dist Horaria'!$M$6</f>
        <v>687.924021613273</v>
      </c>
      <c r="CG310" s="0" t="n">
        <f aca="false">BZ310*'Dist Horaria'!$N$6</f>
        <v>687.924021613273</v>
      </c>
      <c r="CH310" s="0" t="n">
        <f aca="false">BZ310*'Dist Horaria'!$O$6</f>
        <v>687.924021613273</v>
      </c>
      <c r="CI310" s="0" t="n">
        <f aca="false">BZ310*'Dist Horaria'!$P$6</f>
        <v>451.45013918371</v>
      </c>
      <c r="CJ310" s="0" t="n">
        <f aca="false">BZ310*'Dist Horaria'!$Q$6</f>
        <v>451.45013918371</v>
      </c>
      <c r="CK310" s="0" t="n">
        <f aca="false">BZ310*'Dist Horaria'!$R$6</f>
        <v>451.45013918371</v>
      </c>
      <c r="CL310" s="0" t="n">
        <f aca="false">BZ310*'Dist Horaria'!$S$6</f>
        <v>451.45013918371</v>
      </c>
      <c r="CM310" s="0" t="n">
        <f aca="false">BZ310*'Dist Horaria'!$T$6</f>
        <v>451.45013918371</v>
      </c>
      <c r="CN310" s="0" t="n">
        <f aca="false">BZ310*'Dist Horaria'!$U$6</f>
        <v>451.45013918371</v>
      </c>
      <c r="CO310" s="0" t="n">
        <f aca="false">BZ310*'Dist Horaria'!$V$6</f>
        <v>451.45013918371</v>
      </c>
      <c r="CP310" s="0" t="n">
        <f aca="false">BZ310*'Dist Horaria'!$W$6</f>
        <v>451.45013918371</v>
      </c>
      <c r="CQ310" s="0" t="n">
        <f aca="false">BZ310*'Dist Horaria'!$X$6</f>
        <v>687.924021613273</v>
      </c>
      <c r="CR310" s="0" t="n">
        <f aca="false">BZ310*'Dist Horaria'!$Y$6</f>
        <v>687.924021613273</v>
      </c>
      <c r="CS310" s="0" t="n">
        <f aca="false">BZ310*'Dist Horaria'!$Z$6</f>
        <v>687.924021613273</v>
      </c>
      <c r="CT310" s="0" t="n">
        <f aca="false">BZ310*'Dist Horaria'!$AA$6</f>
        <v>257.971508104977</v>
      </c>
      <c r="CU310" s="0" t="n">
        <f aca="false">BZ310*'Dist Horaria'!$AB$6</f>
        <v>257.971508104977</v>
      </c>
      <c r="CV310" s="0" t="n">
        <f aca="false">BZ310*'Dist Horaria'!$AC$6</f>
        <v>257.971508104977</v>
      </c>
      <c r="CW310" s="0" t="n">
        <f aca="false">BZ310*'Dist Horaria'!$AD$6</f>
        <v>257.971508104977</v>
      </c>
      <c r="CX310" s="0" t="n">
        <f aca="false">BZ310*'Dist Horaria'!$AE$6</f>
        <v>257.971508104977</v>
      </c>
      <c r="CY310" s="0" t="n">
        <f aca="false">AS310*1000000</f>
        <v>10793.8260261533</v>
      </c>
      <c r="CZ310" s="0" t="n">
        <f aca="false">CY310*'Dist Horaria'!$H$6</f>
        <v>269.845650653833</v>
      </c>
      <c r="DA310" s="0" t="n">
        <f aca="false">CY310*'Dist Horaria'!$I$6</f>
        <v>269.845650653833</v>
      </c>
      <c r="DB310" s="0" t="n">
        <f aca="false">CY310*'Dist Horaria'!$J$6</f>
        <v>269.845650653833</v>
      </c>
      <c r="DC310" s="0" t="n">
        <f aca="false">CY310*'Dist Horaria'!$K$6</f>
        <v>269.845650653833</v>
      </c>
      <c r="DD310" s="0" t="n">
        <f aca="false">CY310*'Dist Horaria'!$L$6</f>
        <v>269.845650653833</v>
      </c>
      <c r="DE310" s="0" t="n">
        <f aca="false">CY310*'Dist Horaria'!$M$6</f>
        <v>719.588401743554</v>
      </c>
      <c r="DF310" s="0" t="n">
        <f aca="false">CY310*'Dist Horaria'!$N$6</f>
        <v>719.588401743554</v>
      </c>
      <c r="DG310" s="0" t="n">
        <f aca="false">CY310*'Dist Horaria'!$O$6</f>
        <v>719.588401743554</v>
      </c>
      <c r="DH310" s="0" t="n">
        <f aca="false">CY310*'Dist Horaria'!$P$6</f>
        <v>472.229888644207</v>
      </c>
      <c r="DI310" s="0" t="n">
        <f aca="false">CY310*'Dist Horaria'!$Q$6</f>
        <v>472.229888644207</v>
      </c>
      <c r="DJ310" s="0" t="n">
        <f aca="false">CY310*'Dist Horaria'!$R$6</f>
        <v>472.229888644207</v>
      </c>
      <c r="DK310" s="0" t="n">
        <f aca="false">CY310*'Dist Horaria'!$S$6</f>
        <v>472.229888644207</v>
      </c>
      <c r="DL310" s="0" t="n">
        <f aca="false">CY310*'Dist Horaria'!$T$6</f>
        <v>472.229888644207</v>
      </c>
      <c r="DM310" s="0" t="n">
        <f aca="false">CY310*'Dist Horaria'!$U$6</f>
        <v>472.229888644207</v>
      </c>
      <c r="DN310" s="0" t="n">
        <f aca="false">CY310*'Dist Horaria'!$V$6</f>
        <v>472.229888644207</v>
      </c>
      <c r="DO310" s="0" t="n">
        <f aca="false">CY310*'Dist Horaria'!$W$6</f>
        <v>472.229888644207</v>
      </c>
      <c r="DP310" s="0" t="n">
        <f aca="false">CY310*'Dist Horaria'!$X$6</f>
        <v>719.588401743554</v>
      </c>
      <c r="DQ310" s="0" t="n">
        <f aca="false">CY310*'Dist Horaria'!$Y$6</f>
        <v>719.588401743554</v>
      </c>
      <c r="DR310" s="0" t="n">
        <f aca="false">CY310*'Dist Horaria'!$Z$6</f>
        <v>719.588401743554</v>
      </c>
      <c r="DS310" s="0" t="n">
        <f aca="false">CY310*'Dist Horaria'!$AA$6</f>
        <v>269.845650653833</v>
      </c>
      <c r="DT310" s="0" t="n">
        <f aca="false">CY310*'Dist Horaria'!$AB$6</f>
        <v>269.845650653833</v>
      </c>
      <c r="DU310" s="0" t="n">
        <f aca="false">CY310*'Dist Horaria'!$AC$6</f>
        <v>269.845650653833</v>
      </c>
      <c r="DV310" s="0" t="n">
        <f aca="false">CY310*'Dist Horaria'!$AD$6</f>
        <v>269.845650653833</v>
      </c>
      <c r="DW310" s="0" t="n">
        <f aca="false">CY310*'Dist Horaria'!$AE$6</f>
        <v>269.845650653833</v>
      </c>
      <c r="DX310" s="0" t="n">
        <f aca="false">AX310*1000000</f>
        <v>625.729044994394</v>
      </c>
      <c r="DY310" s="0" t="n">
        <f aca="false">DX310*'Dist Horaria'!$H$6</f>
        <v>15.6432261248599</v>
      </c>
      <c r="DZ310" s="0" t="n">
        <f aca="false">DX310*'Dist Horaria'!$I$6</f>
        <v>15.6432261248599</v>
      </c>
      <c r="EA310" s="0" t="n">
        <f aca="false">DX310*'Dist Horaria'!$J$6</f>
        <v>15.6432261248599</v>
      </c>
      <c r="EB310" s="0" t="n">
        <f aca="false">DX310*'Dist Horaria'!$K$6</f>
        <v>15.6432261248599</v>
      </c>
      <c r="EC310" s="0" t="n">
        <f aca="false">DX310*'Dist Horaria'!$L$6</f>
        <v>15.6432261248599</v>
      </c>
      <c r="ED310" s="0" t="n">
        <f aca="false">DX310*'Dist Horaria'!$M$6</f>
        <v>41.715269666293</v>
      </c>
      <c r="EE310" s="0" t="n">
        <f aca="false">DX310*'Dist Horaria'!$N$6</f>
        <v>41.715269666293</v>
      </c>
      <c r="EF310" s="0" t="n">
        <f aca="false">DX310*'Dist Horaria'!$O$6</f>
        <v>41.715269666293</v>
      </c>
      <c r="EG310" s="0" t="n">
        <f aca="false">DX310*'Dist Horaria'!$P$6</f>
        <v>27.3756457185047</v>
      </c>
      <c r="EH310" s="0" t="n">
        <f aca="false">DX310*'Dist Horaria'!$Q$6</f>
        <v>27.3756457185047</v>
      </c>
      <c r="EI310" s="0" t="n">
        <f aca="false">DX310*'Dist Horaria'!$R$6</f>
        <v>27.3756457185047</v>
      </c>
      <c r="EJ310" s="0" t="n">
        <f aca="false">DX310*'Dist Horaria'!$S$6</f>
        <v>27.3756457185047</v>
      </c>
      <c r="EK310" s="0" t="n">
        <f aca="false">DX310*'Dist Horaria'!$T$6</f>
        <v>27.3756457185047</v>
      </c>
      <c r="EL310" s="0" t="n">
        <f aca="false">DX310*'Dist Horaria'!$U$6</f>
        <v>27.3756457185047</v>
      </c>
      <c r="EM310" s="0" t="n">
        <f aca="false">DX310*'Dist Horaria'!$V$6</f>
        <v>27.3756457185047</v>
      </c>
      <c r="EN310" s="0" t="n">
        <f aca="false">DX310*'Dist Horaria'!$W$6</f>
        <v>27.3756457185047</v>
      </c>
      <c r="EO310" s="0" t="n">
        <f aca="false">DX310*'Dist Horaria'!$X$6</f>
        <v>41.715269666293</v>
      </c>
      <c r="EP310" s="0" t="n">
        <f aca="false">DX310*'Dist Horaria'!$Y$6</f>
        <v>41.715269666293</v>
      </c>
      <c r="EQ310" s="0" t="n">
        <f aca="false">DX310*'Dist Horaria'!$Z$6</f>
        <v>41.715269666293</v>
      </c>
      <c r="ER310" s="0" t="n">
        <f aca="false">DX310*'Dist Horaria'!$AA$6</f>
        <v>15.6432261248599</v>
      </c>
      <c r="ES310" s="0" t="n">
        <f aca="false">DX310*'Dist Horaria'!$AB$6</f>
        <v>15.6432261248599</v>
      </c>
      <c r="ET310" s="0" t="n">
        <f aca="false">DX310*'Dist Horaria'!$AC$6</f>
        <v>15.6432261248599</v>
      </c>
      <c r="EU310" s="0" t="n">
        <f aca="false">DX310*'Dist Horaria'!$AD$6</f>
        <v>15.6432261248599</v>
      </c>
      <c r="EV310" s="0" t="n">
        <f aca="false">DX310*'Dist Horaria'!$AE$6</f>
        <v>15.6432261248599</v>
      </c>
      <c r="EW310" s="0" t="n">
        <f aca="false">BB310+CA310+CZ310+DY310</f>
        <v>710.258565846757</v>
      </c>
      <c r="EX310" s="0" t="n">
        <f aca="false">BC310+CB310+DA310+DZ310</f>
        <v>705.796558349557</v>
      </c>
      <c r="EY310" s="0" t="n">
        <f aca="false">BD310+CC310+DB310+EA310</f>
        <v>701.584971677346</v>
      </c>
      <c r="EZ310" s="0" t="n">
        <f aca="false">BE310+CD310+DC310+EB310</f>
        <v>697.99686432177</v>
      </c>
      <c r="FA310" s="0" t="n">
        <f aca="false">BF310+CE310+DD310+EC310</f>
        <v>695.374814772756</v>
      </c>
      <c r="FB310" s="0" t="n">
        <f aca="false">BG310+CF310+DE310+ED310</f>
        <v>1599.4913723149</v>
      </c>
      <c r="FC310" s="0" t="n">
        <f aca="false">BH310+CG310+DF310+EE310</f>
        <v>1606.27310446417</v>
      </c>
      <c r="FD310" s="0" t="n">
        <f aca="false">BI310+CH310+DG310+EF310</f>
        <v>1606.27310446417</v>
      </c>
      <c r="FE310" s="0" t="n">
        <f aca="false">BJ310+CI310+DH310+EG310</f>
        <v>1158.83205207775</v>
      </c>
      <c r="FF310" s="0" t="n">
        <f aca="false">BK310+CJ310+DI310+EH310</f>
        <v>1180.80839980703</v>
      </c>
      <c r="FG310" s="0" t="n">
        <f aca="false">BL310+CK310+DJ310+EI310</f>
        <v>1196.79119815559</v>
      </c>
      <c r="FH310" s="0" t="n">
        <f aca="false">BM310+CL310+DK310+EJ310</f>
        <v>1204.78259732987</v>
      </c>
      <c r="FI310" s="0" t="n">
        <f aca="false">BN310+CM310+DL310+EK310</f>
        <v>1206.78044712344</v>
      </c>
      <c r="FJ310" s="0" t="n">
        <f aca="false">BO310+CN310+DM310+EL310</f>
        <v>1204.78259732987</v>
      </c>
      <c r="FK310" s="0" t="n">
        <f aca="false">BP310+CO310+DN310+EM310</f>
        <v>1200.78689774273</v>
      </c>
      <c r="FL310" s="0" t="n">
        <f aca="false">BQ310+CP310+DO310+EN310</f>
        <v>1194.79334836202</v>
      </c>
      <c r="FM310" s="0" t="n">
        <f aca="false">BR310+CQ310+DP310+EO310</f>
        <v>1688.24173555878</v>
      </c>
      <c r="FN310" s="0" t="n">
        <f aca="false">BS310+CR310+DQ310+EP310</f>
        <v>1682.79017058604</v>
      </c>
      <c r="FO310" s="0" t="n">
        <f aca="false">BT310+CS310+DR310+EQ310</f>
        <v>1653.1167688489</v>
      </c>
      <c r="FP310" s="0" t="n">
        <f aca="false">BU310+CT310+DS310+ER310</f>
        <v>737.34725088865</v>
      </c>
      <c r="FQ310" s="0" t="n">
        <f aca="false">BV310+CU310+DT310+ES310</f>
        <v>716.032652039186</v>
      </c>
      <c r="FR310" s="0" t="n">
        <f aca="false">BW310+CV310+DU310+ET310</f>
        <v>730.498593255338</v>
      </c>
      <c r="FS310" s="0" t="n">
        <f aca="false">BX310+CW310+DV310+EU310</f>
        <v>725.562734413227</v>
      </c>
      <c r="FT310" s="0" t="n">
        <f aca="false">BY310+CX310+DW310+EV310</f>
        <v>720.340883874752</v>
      </c>
      <c r="FU310" s="0" t="n">
        <f aca="false">AM310*'Dist Horaria'!$H$10</f>
        <v>0.339920757349187</v>
      </c>
      <c r="FV310" s="0" t="n">
        <f aca="false">AM310*'Dist Horaria'!$I$10</f>
        <v>0.318128314197759</v>
      </c>
      <c r="FW310" s="0" t="n">
        <f aca="false">AM310*'Dist Horaria'!$J$10</f>
        <v>0.316751107686259</v>
      </c>
      <c r="FX310" s="0" t="n">
        <f aca="false">AM310*'Dist Horaria'!$K$10</f>
        <v>0.307641454680019</v>
      </c>
      <c r="FY310" s="0" t="n">
        <f aca="false">AM310*'Dist Horaria'!$L$10</f>
        <v>0.307764567885446</v>
      </c>
      <c r="FZ310" s="0" t="n">
        <f aca="false">AM310*'Dist Horaria'!$M$10</f>
        <v>0.329320752961685</v>
      </c>
      <c r="GA310" s="0" t="n">
        <f aca="false">AM310*'Dist Horaria'!$N$10</f>
        <v>0.311551044447501</v>
      </c>
      <c r="GB310" s="0" t="n">
        <f aca="false">AM310*'Dist Horaria'!$O$10</f>
        <v>0.3062334485673</v>
      </c>
      <c r="GC310" s="0" t="n">
        <f aca="false">AM310*'Dist Horaria'!$P$10</f>
        <v>0.31098549049759</v>
      </c>
      <c r="GD310" s="0" t="n">
        <f aca="false">AM310*'Dist Horaria'!$Q$10</f>
        <v>0.281431377440031</v>
      </c>
      <c r="GE310" s="0" t="n">
        <f aca="false">AM310*'Dist Horaria'!$R$10</f>
        <v>0.34338854536806</v>
      </c>
      <c r="GF310" s="0" t="n">
        <f aca="false">AM310*'Dist Horaria'!$S$10</f>
        <v>0.29326715725183</v>
      </c>
      <c r="GG310" s="0" t="n">
        <f aca="false">AR310*'Dist Horaria'!$H$10</f>
        <v>0.355566932997532</v>
      </c>
      <c r="GH310" s="0" t="n">
        <f aca="false">AR310*'Dist Horaria'!$I$10</f>
        <v>0.332771407845427</v>
      </c>
      <c r="GI310" s="0" t="n">
        <f aca="false">AR310*'Dist Horaria'!$J$10</f>
        <v>0.331330810044877</v>
      </c>
      <c r="GJ310" s="0" t="n">
        <f aca="false">AR310*'Dist Horaria'!$K$10</f>
        <v>0.321801849809086</v>
      </c>
      <c r="GK310" s="0" t="n">
        <f aca="false">AR310*'Dist Horaria'!$L$10</f>
        <v>0.321930629778884</v>
      </c>
      <c r="GL310" s="0" t="n">
        <f aca="false">AR310*'Dist Horaria'!$M$10</f>
        <v>0.344479022158499</v>
      </c>
      <c r="GM310" s="0" t="n">
        <f aca="false">AR310*'Dist Horaria'!$N$10</f>
        <v>0.325891393659667</v>
      </c>
      <c r="GN310" s="0" t="n">
        <f aca="false">AR310*'Dist Horaria'!$O$10</f>
        <v>0.320329034735816</v>
      </c>
      <c r="GO310" s="0" t="n">
        <f aca="false">AR310*'Dist Horaria'!$P$10</f>
        <v>0.325299807888375</v>
      </c>
      <c r="GP310" s="0" t="n">
        <f aca="false">AR310*'Dist Horaria'!$Q$10</f>
        <v>0.294385351768405</v>
      </c>
      <c r="GQ310" s="0" t="n">
        <f aca="false">AR310*'Dist Horaria'!$R$10</f>
        <v>0.359194339454767</v>
      </c>
      <c r="GR310" s="0" t="n">
        <f aca="false">AR310*'Dist Horaria'!$S$10</f>
        <v>0.306765919404621</v>
      </c>
      <c r="GS310" s="0" t="n">
        <f aca="false">AW310*'Dist Horaria'!$H$10</f>
        <v>0.0206125758259439</v>
      </c>
      <c r="GT310" s="0" t="n">
        <f aca="false">AW310*'Dist Horaria'!$I$10</f>
        <v>0.0192910961069812</v>
      </c>
      <c r="GU310" s="0" t="n">
        <f aca="false">AW310*'Dist Horaria'!$J$10</f>
        <v>0.0192075831910074</v>
      </c>
      <c r="GV310" s="0" t="n">
        <f aca="false">AW310*'Dist Horaria'!$K$10</f>
        <v>0.0186551796990775</v>
      </c>
      <c r="GW310" s="0" t="n">
        <f aca="false">AW310*'Dist Horaria'!$L$10</f>
        <v>0.018662645204573</v>
      </c>
      <c r="GX310" s="0" t="n">
        <f aca="false">AW310*'Dist Horaria'!$M$10</f>
        <v>0.019969798386</v>
      </c>
      <c r="GY310" s="0" t="n">
        <f aca="false">AW310*'Dist Horaria'!$N$10</f>
        <v>0.0188922547049082</v>
      </c>
      <c r="GZ310" s="0" t="n">
        <f aca="false">AW310*'Dist Horaria'!$O$10</f>
        <v>0.0185697991151198</v>
      </c>
      <c r="HA310" s="0" t="n">
        <f aca="false">AW310*'Dist Horaria'!$P$10</f>
        <v>0.018857959877587</v>
      </c>
      <c r="HB310" s="0" t="n">
        <f aca="false">AW310*'Dist Horaria'!$Q$10</f>
        <v>0.0170658174938205</v>
      </c>
      <c r="HC310" s="0" t="n">
        <f aca="false">AW310*'Dist Horaria'!$R$10</f>
        <v>0.0208228602582473</v>
      </c>
      <c r="HD310" s="0" t="n">
        <f aca="false">AW310*'Dist Horaria'!$S$10</f>
        <v>0.0177835315596882</v>
      </c>
    </row>
    <row r="311" customFormat="false" ht="13.8" hidden="false" customHeight="false" outlineLevel="0" collapsed="false">
      <c r="A311" s="0" t="n">
        <v>4.692794</v>
      </c>
      <c r="B311" s="0" t="n">
        <v>-74.077982</v>
      </c>
      <c r="C311" s="0" t="n">
        <v>31</v>
      </c>
      <c r="D311" s="0" t="n">
        <v>34</v>
      </c>
      <c r="E311" s="0" t="n">
        <v>2437</v>
      </c>
      <c r="F311" s="0" t="n">
        <v>161</v>
      </c>
      <c r="G311" s="0" t="s">
        <v>1516</v>
      </c>
      <c r="I311" s="0" t="s">
        <v>1517</v>
      </c>
      <c r="J311" s="0" t="s">
        <v>1518</v>
      </c>
      <c r="L311" s="0" t="s">
        <v>1519</v>
      </c>
      <c r="S311" s="0" t="n">
        <v>365</v>
      </c>
      <c r="V311" s="0" t="n">
        <v>62848.4851543964</v>
      </c>
      <c r="W311" s="0" t="n">
        <f aca="false">V311*12</f>
        <v>754181.821852757</v>
      </c>
      <c r="X311" s="0" t="n">
        <v>1</v>
      </c>
      <c r="Z311" s="0" t="n">
        <v>33000</v>
      </c>
      <c r="AB311" s="0" t="n">
        <v>0.005</v>
      </c>
      <c r="AC311" s="0" t="n">
        <v>0</v>
      </c>
      <c r="AD311" s="0" t="n">
        <v>3851.91995573882</v>
      </c>
      <c r="AE311" s="0" t="n">
        <f aca="false">AD311/2204.59</f>
        <v>1.74722735553496</v>
      </c>
      <c r="AF311" s="0" t="n">
        <f aca="false">AE311/S311</f>
        <v>0.00478692426173962</v>
      </c>
      <c r="AG311" s="0" t="n">
        <f aca="false">AE311*EXP(AB311*AC311)</f>
        <v>1.74722735553496</v>
      </c>
      <c r="AH311" s="0" t="n">
        <f aca="false">AG311/S311</f>
        <v>0.00478692426173962</v>
      </c>
      <c r="AI311" s="0" t="s">
        <v>90</v>
      </c>
      <c r="AJ311" s="0" t="n">
        <f aca="false">IF(AI311="A",'FE DISTRIBUCIÓN'!$C$2,'FE DISTRIBUCIÓN'!$C$3)</f>
        <v>4.994E-006</v>
      </c>
      <c r="AK311" s="0" t="n">
        <f aca="false">W311*AJ311</f>
        <v>3.76638401833267</v>
      </c>
      <c r="AL311" s="0" t="n">
        <f aca="false">AK311/365</f>
        <v>0.0103188603241991</v>
      </c>
      <c r="AM311" s="0" t="n">
        <f aca="false">AK311*EXP(AB311*AC311)</f>
        <v>3.76638401833267</v>
      </c>
      <c r="AN311" s="0" t="n">
        <f aca="false">AM311/365</f>
        <v>0.0103188603241991</v>
      </c>
      <c r="AO311" s="0" t="n">
        <v>5.223868284E-006</v>
      </c>
      <c r="AP311" s="0" t="n">
        <f aca="false">AO311*W311</f>
        <v>3.93974649954596</v>
      </c>
      <c r="AQ311" s="0" t="n">
        <f aca="false">AP311/365</f>
        <v>0.0107938260261533</v>
      </c>
      <c r="AR311" s="0" t="n">
        <f aca="false">AP311*EXP(AB311*AC311)</f>
        <v>3.93974649954596</v>
      </c>
      <c r="AS311" s="0" t="n">
        <f aca="false">AR311/365</f>
        <v>0.0107938260261533</v>
      </c>
      <c r="AT311" s="0" t="n">
        <v>3.02832944E-007</v>
      </c>
      <c r="AU311" s="0" t="n">
        <f aca="false">AT311*W311</f>
        <v>0.228391101422954</v>
      </c>
      <c r="AV311" s="0" t="n">
        <f aca="false">AU311/365</f>
        <v>0.000625729044994394</v>
      </c>
      <c r="AW311" s="0" t="n">
        <f aca="false">AU311*EXP(AB311*AC311)</f>
        <v>0.228391101422954</v>
      </c>
      <c r="AX311" s="0" t="n">
        <f aca="false">AW311/365</f>
        <v>0.000625729044994394</v>
      </c>
      <c r="AY311" s="0" t="n">
        <f aca="false">AW311+AR311+AM311+AG311</f>
        <v>9.68174897483654</v>
      </c>
      <c r="AZ311" s="0" t="n">
        <f aca="false">AH311+AN311+AS311+AX311</f>
        <v>0.0265253396570864</v>
      </c>
      <c r="BA311" s="0" t="n">
        <f aca="false">AH311*1000000</f>
        <v>4786.92426173962</v>
      </c>
      <c r="BB311" s="0" t="n">
        <f aca="false">BA311*'Dist Horaria'!$H$3</f>
        <v>166.798180963088</v>
      </c>
      <c r="BC311" s="0" t="n">
        <f aca="false">BA311*'Dist Horaria'!$I$3</f>
        <v>162.336173465887</v>
      </c>
      <c r="BD311" s="0" t="n">
        <f aca="false">BA311*'Dist Horaria'!$J$3</f>
        <v>158.124586793676</v>
      </c>
      <c r="BE311" s="0" t="n">
        <f aca="false">BA311*'Dist Horaria'!$K$3</f>
        <v>154.536479438101</v>
      </c>
      <c r="BF311" s="0" t="n">
        <f aca="false">BA311*'Dist Horaria'!$L$3</f>
        <v>151.914429889086</v>
      </c>
      <c r="BG311" s="0" t="n">
        <f aca="false">BA311*'Dist Horaria'!$M$3</f>
        <v>150.263679291777</v>
      </c>
      <c r="BH311" s="0" t="n">
        <f aca="false">BA311*'Dist Horaria'!$N$3</f>
        <v>157.045411441047</v>
      </c>
      <c r="BI311" s="0" t="n">
        <f aca="false">BA311*'Dist Horaria'!$O$3</f>
        <v>157.045411441047</v>
      </c>
      <c r="BJ311" s="0" t="n">
        <f aca="false">BA311*'Dist Horaria'!$P$3</f>
        <v>207.776378531329</v>
      </c>
      <c r="BK311" s="0" t="n">
        <f aca="false">BA311*'Dist Horaria'!$Q$3</f>
        <v>229.752726260604</v>
      </c>
      <c r="BL311" s="0" t="n">
        <f aca="false">BA311*'Dist Horaria'!$R$3</f>
        <v>245.735524609168</v>
      </c>
      <c r="BM311" s="0" t="n">
        <f aca="false">BA311*'Dist Horaria'!$S$3</f>
        <v>253.72692378345</v>
      </c>
      <c r="BN311" s="0" t="n">
        <f aca="false">BA311*'Dist Horaria'!$T$3</f>
        <v>255.72477357702</v>
      </c>
      <c r="BO311" s="0" t="n">
        <f aca="false">BA311*'Dist Horaria'!$U$3</f>
        <v>253.72692378345</v>
      </c>
      <c r="BP311" s="0" t="n">
        <f aca="false">BA311*'Dist Horaria'!$V$3</f>
        <v>249.731224196309</v>
      </c>
      <c r="BQ311" s="0" t="n">
        <f aca="false">BA311*'Dist Horaria'!$W$3</f>
        <v>243.737674815597</v>
      </c>
      <c r="BR311" s="0" t="n">
        <f aca="false">BA311*'Dist Horaria'!$X$3</f>
        <v>239.014042535658</v>
      </c>
      <c r="BS311" s="0" t="n">
        <f aca="false">BA311*'Dist Horaria'!$Y$3</f>
        <v>233.562477562922</v>
      </c>
      <c r="BT311" s="0" t="n">
        <f aca="false">BA311*'Dist Horaria'!$Z$3</f>
        <v>203.889075825783</v>
      </c>
      <c r="BU311" s="0" t="n">
        <f aca="false">BA311*'Dist Horaria'!$AA$3</f>
        <v>193.886866004981</v>
      </c>
      <c r="BV311" s="0" t="n">
        <f aca="false">BA311*'Dist Horaria'!$AB$3</f>
        <v>172.572267155516</v>
      </c>
      <c r="BW311" s="0" t="n">
        <f aca="false">BA311*'Dist Horaria'!$AC$3</f>
        <v>187.038208371668</v>
      </c>
      <c r="BX311" s="0" t="n">
        <f aca="false">BA311*'Dist Horaria'!$AD$3</f>
        <v>182.102349529558</v>
      </c>
      <c r="BY311" s="0" t="n">
        <f aca="false">BA311*'Dist Horaria'!$AE$3</f>
        <v>176.880498991082</v>
      </c>
      <c r="BZ311" s="0" t="n">
        <f aca="false">AN311*1000000</f>
        <v>10318.8603241991</v>
      </c>
      <c r="CA311" s="0" t="n">
        <f aca="false">BZ311*'Dist Horaria'!$H$6</f>
        <v>257.971508104977</v>
      </c>
      <c r="CB311" s="0" t="n">
        <f aca="false">BZ311*'Dist Horaria'!$I$6</f>
        <v>257.971508104977</v>
      </c>
      <c r="CC311" s="0" t="n">
        <f aca="false">BZ311*'Dist Horaria'!$J$6</f>
        <v>257.971508104977</v>
      </c>
      <c r="CD311" s="0" t="n">
        <f aca="false">BZ311*'Dist Horaria'!$K$6</f>
        <v>257.971508104977</v>
      </c>
      <c r="CE311" s="0" t="n">
        <f aca="false">BZ311*'Dist Horaria'!$L$6</f>
        <v>257.971508104977</v>
      </c>
      <c r="CF311" s="0" t="n">
        <f aca="false">BZ311*'Dist Horaria'!$M$6</f>
        <v>687.924021613273</v>
      </c>
      <c r="CG311" s="0" t="n">
        <f aca="false">BZ311*'Dist Horaria'!$N$6</f>
        <v>687.924021613273</v>
      </c>
      <c r="CH311" s="0" t="n">
        <f aca="false">BZ311*'Dist Horaria'!$O$6</f>
        <v>687.924021613273</v>
      </c>
      <c r="CI311" s="0" t="n">
        <f aca="false">BZ311*'Dist Horaria'!$P$6</f>
        <v>451.45013918371</v>
      </c>
      <c r="CJ311" s="0" t="n">
        <f aca="false">BZ311*'Dist Horaria'!$Q$6</f>
        <v>451.45013918371</v>
      </c>
      <c r="CK311" s="0" t="n">
        <f aca="false">BZ311*'Dist Horaria'!$R$6</f>
        <v>451.45013918371</v>
      </c>
      <c r="CL311" s="0" t="n">
        <f aca="false">BZ311*'Dist Horaria'!$S$6</f>
        <v>451.45013918371</v>
      </c>
      <c r="CM311" s="0" t="n">
        <f aca="false">BZ311*'Dist Horaria'!$T$6</f>
        <v>451.45013918371</v>
      </c>
      <c r="CN311" s="0" t="n">
        <f aca="false">BZ311*'Dist Horaria'!$U$6</f>
        <v>451.45013918371</v>
      </c>
      <c r="CO311" s="0" t="n">
        <f aca="false">BZ311*'Dist Horaria'!$V$6</f>
        <v>451.45013918371</v>
      </c>
      <c r="CP311" s="0" t="n">
        <f aca="false">BZ311*'Dist Horaria'!$W$6</f>
        <v>451.45013918371</v>
      </c>
      <c r="CQ311" s="0" t="n">
        <f aca="false">BZ311*'Dist Horaria'!$X$6</f>
        <v>687.924021613273</v>
      </c>
      <c r="CR311" s="0" t="n">
        <f aca="false">BZ311*'Dist Horaria'!$Y$6</f>
        <v>687.924021613273</v>
      </c>
      <c r="CS311" s="0" t="n">
        <f aca="false">BZ311*'Dist Horaria'!$Z$6</f>
        <v>687.924021613273</v>
      </c>
      <c r="CT311" s="0" t="n">
        <f aca="false">BZ311*'Dist Horaria'!$AA$6</f>
        <v>257.971508104977</v>
      </c>
      <c r="CU311" s="0" t="n">
        <f aca="false">BZ311*'Dist Horaria'!$AB$6</f>
        <v>257.971508104977</v>
      </c>
      <c r="CV311" s="0" t="n">
        <f aca="false">BZ311*'Dist Horaria'!$AC$6</f>
        <v>257.971508104977</v>
      </c>
      <c r="CW311" s="0" t="n">
        <f aca="false">BZ311*'Dist Horaria'!$AD$6</f>
        <v>257.971508104977</v>
      </c>
      <c r="CX311" s="0" t="n">
        <f aca="false">BZ311*'Dist Horaria'!$AE$6</f>
        <v>257.971508104977</v>
      </c>
      <c r="CY311" s="0" t="n">
        <f aca="false">AS311*1000000</f>
        <v>10793.8260261533</v>
      </c>
      <c r="CZ311" s="0" t="n">
        <f aca="false">CY311*'Dist Horaria'!$H$6</f>
        <v>269.845650653833</v>
      </c>
      <c r="DA311" s="0" t="n">
        <f aca="false">CY311*'Dist Horaria'!$I$6</f>
        <v>269.845650653833</v>
      </c>
      <c r="DB311" s="0" t="n">
        <f aca="false">CY311*'Dist Horaria'!$J$6</f>
        <v>269.845650653833</v>
      </c>
      <c r="DC311" s="0" t="n">
        <f aca="false">CY311*'Dist Horaria'!$K$6</f>
        <v>269.845650653833</v>
      </c>
      <c r="DD311" s="0" t="n">
        <f aca="false">CY311*'Dist Horaria'!$L$6</f>
        <v>269.845650653833</v>
      </c>
      <c r="DE311" s="0" t="n">
        <f aca="false">CY311*'Dist Horaria'!$M$6</f>
        <v>719.588401743554</v>
      </c>
      <c r="DF311" s="0" t="n">
        <f aca="false">CY311*'Dist Horaria'!$N$6</f>
        <v>719.588401743554</v>
      </c>
      <c r="DG311" s="0" t="n">
        <f aca="false">CY311*'Dist Horaria'!$O$6</f>
        <v>719.588401743554</v>
      </c>
      <c r="DH311" s="0" t="n">
        <f aca="false">CY311*'Dist Horaria'!$P$6</f>
        <v>472.229888644207</v>
      </c>
      <c r="DI311" s="0" t="n">
        <f aca="false">CY311*'Dist Horaria'!$Q$6</f>
        <v>472.229888644207</v>
      </c>
      <c r="DJ311" s="0" t="n">
        <f aca="false">CY311*'Dist Horaria'!$R$6</f>
        <v>472.229888644207</v>
      </c>
      <c r="DK311" s="0" t="n">
        <f aca="false">CY311*'Dist Horaria'!$S$6</f>
        <v>472.229888644207</v>
      </c>
      <c r="DL311" s="0" t="n">
        <f aca="false">CY311*'Dist Horaria'!$T$6</f>
        <v>472.229888644207</v>
      </c>
      <c r="DM311" s="0" t="n">
        <f aca="false">CY311*'Dist Horaria'!$U$6</f>
        <v>472.229888644207</v>
      </c>
      <c r="DN311" s="0" t="n">
        <f aca="false">CY311*'Dist Horaria'!$V$6</f>
        <v>472.229888644207</v>
      </c>
      <c r="DO311" s="0" t="n">
        <f aca="false">CY311*'Dist Horaria'!$W$6</f>
        <v>472.229888644207</v>
      </c>
      <c r="DP311" s="0" t="n">
        <f aca="false">CY311*'Dist Horaria'!$X$6</f>
        <v>719.588401743554</v>
      </c>
      <c r="DQ311" s="0" t="n">
        <f aca="false">CY311*'Dist Horaria'!$Y$6</f>
        <v>719.588401743554</v>
      </c>
      <c r="DR311" s="0" t="n">
        <f aca="false">CY311*'Dist Horaria'!$Z$6</f>
        <v>719.588401743554</v>
      </c>
      <c r="DS311" s="0" t="n">
        <f aca="false">CY311*'Dist Horaria'!$AA$6</f>
        <v>269.845650653833</v>
      </c>
      <c r="DT311" s="0" t="n">
        <f aca="false">CY311*'Dist Horaria'!$AB$6</f>
        <v>269.845650653833</v>
      </c>
      <c r="DU311" s="0" t="n">
        <f aca="false">CY311*'Dist Horaria'!$AC$6</f>
        <v>269.845650653833</v>
      </c>
      <c r="DV311" s="0" t="n">
        <f aca="false">CY311*'Dist Horaria'!$AD$6</f>
        <v>269.845650653833</v>
      </c>
      <c r="DW311" s="0" t="n">
        <f aca="false">CY311*'Dist Horaria'!$AE$6</f>
        <v>269.845650653833</v>
      </c>
      <c r="DX311" s="0" t="n">
        <f aca="false">AX311*1000000</f>
        <v>625.729044994394</v>
      </c>
      <c r="DY311" s="0" t="n">
        <f aca="false">DX311*'Dist Horaria'!$H$6</f>
        <v>15.6432261248599</v>
      </c>
      <c r="DZ311" s="0" t="n">
        <f aca="false">DX311*'Dist Horaria'!$I$6</f>
        <v>15.6432261248599</v>
      </c>
      <c r="EA311" s="0" t="n">
        <f aca="false">DX311*'Dist Horaria'!$J$6</f>
        <v>15.6432261248599</v>
      </c>
      <c r="EB311" s="0" t="n">
        <f aca="false">DX311*'Dist Horaria'!$K$6</f>
        <v>15.6432261248599</v>
      </c>
      <c r="EC311" s="0" t="n">
        <f aca="false">DX311*'Dist Horaria'!$L$6</f>
        <v>15.6432261248599</v>
      </c>
      <c r="ED311" s="0" t="n">
        <f aca="false">DX311*'Dist Horaria'!$M$6</f>
        <v>41.715269666293</v>
      </c>
      <c r="EE311" s="0" t="n">
        <f aca="false">DX311*'Dist Horaria'!$N$6</f>
        <v>41.715269666293</v>
      </c>
      <c r="EF311" s="0" t="n">
        <f aca="false">DX311*'Dist Horaria'!$O$6</f>
        <v>41.715269666293</v>
      </c>
      <c r="EG311" s="0" t="n">
        <f aca="false">DX311*'Dist Horaria'!$P$6</f>
        <v>27.3756457185047</v>
      </c>
      <c r="EH311" s="0" t="n">
        <f aca="false">DX311*'Dist Horaria'!$Q$6</f>
        <v>27.3756457185047</v>
      </c>
      <c r="EI311" s="0" t="n">
        <f aca="false">DX311*'Dist Horaria'!$R$6</f>
        <v>27.3756457185047</v>
      </c>
      <c r="EJ311" s="0" t="n">
        <f aca="false">DX311*'Dist Horaria'!$S$6</f>
        <v>27.3756457185047</v>
      </c>
      <c r="EK311" s="0" t="n">
        <f aca="false">DX311*'Dist Horaria'!$T$6</f>
        <v>27.3756457185047</v>
      </c>
      <c r="EL311" s="0" t="n">
        <f aca="false">DX311*'Dist Horaria'!$U$6</f>
        <v>27.3756457185047</v>
      </c>
      <c r="EM311" s="0" t="n">
        <f aca="false">DX311*'Dist Horaria'!$V$6</f>
        <v>27.3756457185047</v>
      </c>
      <c r="EN311" s="0" t="n">
        <f aca="false">DX311*'Dist Horaria'!$W$6</f>
        <v>27.3756457185047</v>
      </c>
      <c r="EO311" s="0" t="n">
        <f aca="false">DX311*'Dist Horaria'!$X$6</f>
        <v>41.715269666293</v>
      </c>
      <c r="EP311" s="0" t="n">
        <f aca="false">DX311*'Dist Horaria'!$Y$6</f>
        <v>41.715269666293</v>
      </c>
      <c r="EQ311" s="0" t="n">
        <f aca="false">DX311*'Dist Horaria'!$Z$6</f>
        <v>41.715269666293</v>
      </c>
      <c r="ER311" s="0" t="n">
        <f aca="false">DX311*'Dist Horaria'!$AA$6</f>
        <v>15.6432261248599</v>
      </c>
      <c r="ES311" s="0" t="n">
        <f aca="false">DX311*'Dist Horaria'!$AB$6</f>
        <v>15.6432261248599</v>
      </c>
      <c r="ET311" s="0" t="n">
        <f aca="false">DX311*'Dist Horaria'!$AC$6</f>
        <v>15.6432261248599</v>
      </c>
      <c r="EU311" s="0" t="n">
        <f aca="false">DX311*'Dist Horaria'!$AD$6</f>
        <v>15.6432261248599</v>
      </c>
      <c r="EV311" s="0" t="n">
        <f aca="false">DX311*'Dist Horaria'!$AE$6</f>
        <v>15.6432261248599</v>
      </c>
      <c r="EW311" s="0" t="n">
        <f aca="false">BB311+CA311+CZ311+DY311</f>
        <v>710.258565846757</v>
      </c>
      <c r="EX311" s="0" t="n">
        <f aca="false">BC311+CB311+DA311+DZ311</f>
        <v>705.796558349557</v>
      </c>
      <c r="EY311" s="0" t="n">
        <f aca="false">BD311+CC311+DB311+EA311</f>
        <v>701.584971677346</v>
      </c>
      <c r="EZ311" s="0" t="n">
        <f aca="false">BE311+CD311+DC311+EB311</f>
        <v>697.99686432177</v>
      </c>
      <c r="FA311" s="0" t="n">
        <f aca="false">BF311+CE311+DD311+EC311</f>
        <v>695.374814772756</v>
      </c>
      <c r="FB311" s="0" t="n">
        <f aca="false">BG311+CF311+DE311+ED311</f>
        <v>1599.4913723149</v>
      </c>
      <c r="FC311" s="0" t="n">
        <f aca="false">BH311+CG311+DF311+EE311</f>
        <v>1606.27310446417</v>
      </c>
      <c r="FD311" s="0" t="n">
        <f aca="false">BI311+CH311+DG311+EF311</f>
        <v>1606.27310446417</v>
      </c>
      <c r="FE311" s="0" t="n">
        <f aca="false">BJ311+CI311+DH311+EG311</f>
        <v>1158.83205207775</v>
      </c>
      <c r="FF311" s="0" t="n">
        <f aca="false">BK311+CJ311+DI311+EH311</f>
        <v>1180.80839980703</v>
      </c>
      <c r="FG311" s="0" t="n">
        <f aca="false">BL311+CK311+DJ311+EI311</f>
        <v>1196.79119815559</v>
      </c>
      <c r="FH311" s="0" t="n">
        <f aca="false">BM311+CL311+DK311+EJ311</f>
        <v>1204.78259732987</v>
      </c>
      <c r="FI311" s="0" t="n">
        <f aca="false">BN311+CM311+DL311+EK311</f>
        <v>1206.78044712344</v>
      </c>
      <c r="FJ311" s="0" t="n">
        <f aca="false">BO311+CN311+DM311+EL311</f>
        <v>1204.78259732987</v>
      </c>
      <c r="FK311" s="0" t="n">
        <f aca="false">BP311+CO311+DN311+EM311</f>
        <v>1200.78689774273</v>
      </c>
      <c r="FL311" s="0" t="n">
        <f aca="false">BQ311+CP311+DO311+EN311</f>
        <v>1194.79334836202</v>
      </c>
      <c r="FM311" s="0" t="n">
        <f aca="false">BR311+CQ311+DP311+EO311</f>
        <v>1688.24173555878</v>
      </c>
      <c r="FN311" s="0" t="n">
        <f aca="false">BS311+CR311+DQ311+EP311</f>
        <v>1682.79017058604</v>
      </c>
      <c r="FO311" s="0" t="n">
        <f aca="false">BT311+CS311+DR311+EQ311</f>
        <v>1653.1167688489</v>
      </c>
      <c r="FP311" s="0" t="n">
        <f aca="false">BU311+CT311+DS311+ER311</f>
        <v>737.34725088865</v>
      </c>
      <c r="FQ311" s="0" t="n">
        <f aca="false">BV311+CU311+DT311+ES311</f>
        <v>716.032652039186</v>
      </c>
      <c r="FR311" s="0" t="n">
        <f aca="false">BW311+CV311+DU311+ET311</f>
        <v>730.498593255338</v>
      </c>
      <c r="FS311" s="0" t="n">
        <f aca="false">BX311+CW311+DV311+EU311</f>
        <v>725.562734413227</v>
      </c>
      <c r="FT311" s="0" t="n">
        <f aca="false">BY311+CX311+DW311+EV311</f>
        <v>720.340883874752</v>
      </c>
      <c r="FU311" s="0" t="n">
        <f aca="false">AM311*'Dist Horaria'!$H$10</f>
        <v>0.339920757349187</v>
      </c>
      <c r="FV311" s="0" t="n">
        <f aca="false">AM311*'Dist Horaria'!$I$10</f>
        <v>0.318128314197759</v>
      </c>
      <c r="FW311" s="0" t="n">
        <f aca="false">AM311*'Dist Horaria'!$J$10</f>
        <v>0.316751107686259</v>
      </c>
      <c r="FX311" s="0" t="n">
        <f aca="false">AM311*'Dist Horaria'!$K$10</f>
        <v>0.307641454680019</v>
      </c>
      <c r="FY311" s="0" t="n">
        <f aca="false">AM311*'Dist Horaria'!$L$10</f>
        <v>0.307764567885446</v>
      </c>
      <c r="FZ311" s="0" t="n">
        <f aca="false">AM311*'Dist Horaria'!$M$10</f>
        <v>0.329320752961685</v>
      </c>
      <c r="GA311" s="0" t="n">
        <f aca="false">AM311*'Dist Horaria'!$N$10</f>
        <v>0.311551044447501</v>
      </c>
      <c r="GB311" s="0" t="n">
        <f aca="false">AM311*'Dist Horaria'!$O$10</f>
        <v>0.3062334485673</v>
      </c>
      <c r="GC311" s="0" t="n">
        <f aca="false">AM311*'Dist Horaria'!$P$10</f>
        <v>0.31098549049759</v>
      </c>
      <c r="GD311" s="0" t="n">
        <f aca="false">AM311*'Dist Horaria'!$Q$10</f>
        <v>0.281431377440031</v>
      </c>
      <c r="GE311" s="0" t="n">
        <f aca="false">AM311*'Dist Horaria'!$R$10</f>
        <v>0.34338854536806</v>
      </c>
      <c r="GF311" s="0" t="n">
        <f aca="false">AM311*'Dist Horaria'!$S$10</f>
        <v>0.29326715725183</v>
      </c>
      <c r="GG311" s="0" t="n">
        <f aca="false">AR311*'Dist Horaria'!$H$10</f>
        <v>0.355566932997532</v>
      </c>
      <c r="GH311" s="0" t="n">
        <f aca="false">AR311*'Dist Horaria'!$I$10</f>
        <v>0.332771407845427</v>
      </c>
      <c r="GI311" s="0" t="n">
        <f aca="false">AR311*'Dist Horaria'!$J$10</f>
        <v>0.331330810044877</v>
      </c>
      <c r="GJ311" s="0" t="n">
        <f aca="false">AR311*'Dist Horaria'!$K$10</f>
        <v>0.321801849809086</v>
      </c>
      <c r="GK311" s="0" t="n">
        <f aca="false">AR311*'Dist Horaria'!$L$10</f>
        <v>0.321930629778884</v>
      </c>
      <c r="GL311" s="0" t="n">
        <f aca="false">AR311*'Dist Horaria'!$M$10</f>
        <v>0.344479022158499</v>
      </c>
      <c r="GM311" s="0" t="n">
        <f aca="false">AR311*'Dist Horaria'!$N$10</f>
        <v>0.325891393659667</v>
      </c>
      <c r="GN311" s="0" t="n">
        <f aca="false">AR311*'Dist Horaria'!$O$10</f>
        <v>0.320329034735816</v>
      </c>
      <c r="GO311" s="0" t="n">
        <f aca="false">AR311*'Dist Horaria'!$P$10</f>
        <v>0.325299807888375</v>
      </c>
      <c r="GP311" s="0" t="n">
        <f aca="false">AR311*'Dist Horaria'!$Q$10</f>
        <v>0.294385351768405</v>
      </c>
      <c r="GQ311" s="0" t="n">
        <f aca="false">AR311*'Dist Horaria'!$R$10</f>
        <v>0.359194339454767</v>
      </c>
      <c r="GR311" s="0" t="n">
        <f aca="false">AR311*'Dist Horaria'!$S$10</f>
        <v>0.306765919404621</v>
      </c>
      <c r="GS311" s="0" t="n">
        <f aca="false">AW311*'Dist Horaria'!$H$10</f>
        <v>0.0206125758259439</v>
      </c>
      <c r="GT311" s="0" t="n">
        <f aca="false">AW311*'Dist Horaria'!$I$10</f>
        <v>0.0192910961069812</v>
      </c>
      <c r="GU311" s="0" t="n">
        <f aca="false">AW311*'Dist Horaria'!$J$10</f>
        <v>0.0192075831910074</v>
      </c>
      <c r="GV311" s="0" t="n">
        <f aca="false">AW311*'Dist Horaria'!$K$10</f>
        <v>0.0186551796990775</v>
      </c>
      <c r="GW311" s="0" t="n">
        <f aca="false">AW311*'Dist Horaria'!$L$10</f>
        <v>0.018662645204573</v>
      </c>
      <c r="GX311" s="0" t="n">
        <f aca="false">AW311*'Dist Horaria'!$M$10</f>
        <v>0.019969798386</v>
      </c>
      <c r="GY311" s="0" t="n">
        <f aca="false">AW311*'Dist Horaria'!$N$10</f>
        <v>0.0188922547049082</v>
      </c>
      <c r="GZ311" s="0" t="n">
        <f aca="false">AW311*'Dist Horaria'!$O$10</f>
        <v>0.0185697991151198</v>
      </c>
      <c r="HA311" s="0" t="n">
        <f aca="false">AW311*'Dist Horaria'!$P$10</f>
        <v>0.018857959877587</v>
      </c>
      <c r="HB311" s="0" t="n">
        <f aca="false">AW311*'Dist Horaria'!$Q$10</f>
        <v>0.0170658174938205</v>
      </c>
      <c r="HC311" s="0" t="n">
        <f aca="false">AW311*'Dist Horaria'!$R$10</f>
        <v>0.0208228602582473</v>
      </c>
      <c r="HD311" s="0" t="n">
        <f aca="false">AW311*'Dist Horaria'!$S$10</f>
        <v>0.0177835315596882</v>
      </c>
    </row>
    <row r="312" customFormat="false" ht="13.8" hidden="false" customHeight="false" outlineLevel="0" collapsed="false">
      <c r="A312" s="0" t="n">
        <v>4.741303</v>
      </c>
      <c r="B312" s="0" t="n">
        <v>-74.088965</v>
      </c>
      <c r="C312" s="0" t="n">
        <v>30</v>
      </c>
      <c r="D312" s="0" t="n">
        <v>40</v>
      </c>
      <c r="E312" s="0" t="n">
        <v>60</v>
      </c>
      <c r="F312" s="0" t="n">
        <v>164</v>
      </c>
      <c r="G312" s="0" t="s">
        <v>1516</v>
      </c>
      <c r="I312" s="0" t="s">
        <v>1520</v>
      </c>
      <c r="J312" s="0" t="s">
        <v>1521</v>
      </c>
      <c r="L312" s="0" t="s">
        <v>1522</v>
      </c>
      <c r="S312" s="0" t="n">
        <v>365</v>
      </c>
      <c r="V312" s="0" t="n">
        <v>62848.4851543964</v>
      </c>
      <c r="W312" s="0" t="n">
        <f aca="false">V312*12</f>
        <v>754181.821852757</v>
      </c>
      <c r="X312" s="0" t="n">
        <v>1</v>
      </c>
      <c r="Z312" s="0" t="n">
        <v>33000</v>
      </c>
      <c r="AB312" s="0" t="n">
        <v>0.005</v>
      </c>
      <c r="AC312" s="0" t="n">
        <v>0</v>
      </c>
      <c r="AD312" s="0" t="n">
        <v>3851.91995573882</v>
      </c>
      <c r="AE312" s="0" t="n">
        <f aca="false">AD312/2204.59</f>
        <v>1.74722735553496</v>
      </c>
      <c r="AF312" s="0" t="n">
        <f aca="false">AE312/S312</f>
        <v>0.00478692426173962</v>
      </c>
      <c r="AG312" s="0" t="n">
        <f aca="false">AE312*EXP(AB312*AC312)</f>
        <v>1.74722735553496</v>
      </c>
      <c r="AH312" s="0" t="n">
        <f aca="false">AG312/S312</f>
        <v>0.00478692426173962</v>
      </c>
      <c r="AI312" s="0" t="s">
        <v>90</v>
      </c>
      <c r="AJ312" s="0" t="n">
        <f aca="false">IF(AI312="A",'FE DISTRIBUCIÓN'!$C$2,'FE DISTRIBUCIÓN'!$C$3)</f>
        <v>4.994E-006</v>
      </c>
      <c r="AK312" s="0" t="n">
        <f aca="false">W312*AJ312</f>
        <v>3.76638401833267</v>
      </c>
      <c r="AL312" s="0" t="n">
        <f aca="false">AK312/365</f>
        <v>0.0103188603241991</v>
      </c>
      <c r="AM312" s="0" t="n">
        <f aca="false">AK312*EXP(AB312*AC312)</f>
        <v>3.76638401833267</v>
      </c>
      <c r="AN312" s="0" t="n">
        <f aca="false">AM312/365</f>
        <v>0.0103188603241991</v>
      </c>
      <c r="AO312" s="0" t="n">
        <v>5.223868284E-006</v>
      </c>
      <c r="AP312" s="0" t="n">
        <f aca="false">AO312*W312</f>
        <v>3.93974649954596</v>
      </c>
      <c r="AQ312" s="0" t="n">
        <f aca="false">AP312/365</f>
        <v>0.0107938260261533</v>
      </c>
      <c r="AR312" s="0" t="n">
        <f aca="false">AP312*EXP(AB312*AC312)</f>
        <v>3.93974649954596</v>
      </c>
      <c r="AS312" s="0" t="n">
        <f aca="false">AR312/365</f>
        <v>0.0107938260261533</v>
      </c>
      <c r="AT312" s="0" t="n">
        <v>3.02832944E-007</v>
      </c>
      <c r="AU312" s="0" t="n">
        <f aca="false">AT312*W312</f>
        <v>0.228391101422954</v>
      </c>
      <c r="AV312" s="0" t="n">
        <f aca="false">AU312/365</f>
        <v>0.000625729044994394</v>
      </c>
      <c r="AW312" s="0" t="n">
        <f aca="false">AU312*EXP(AB312*AC312)</f>
        <v>0.228391101422954</v>
      </c>
      <c r="AX312" s="0" t="n">
        <f aca="false">AW312/365</f>
        <v>0.000625729044994394</v>
      </c>
      <c r="AY312" s="0" t="n">
        <f aca="false">AW312+AR312+AM312+AG312</f>
        <v>9.68174897483654</v>
      </c>
      <c r="AZ312" s="0" t="n">
        <f aca="false">AH312+AN312+AS312+AX312</f>
        <v>0.0265253396570864</v>
      </c>
      <c r="BA312" s="0" t="n">
        <f aca="false">AH312*1000000</f>
        <v>4786.92426173962</v>
      </c>
      <c r="BB312" s="0" t="n">
        <f aca="false">BA312*'Dist Horaria'!$H$3</f>
        <v>166.798180963088</v>
      </c>
      <c r="BC312" s="0" t="n">
        <f aca="false">BA312*'Dist Horaria'!$I$3</f>
        <v>162.336173465887</v>
      </c>
      <c r="BD312" s="0" t="n">
        <f aca="false">BA312*'Dist Horaria'!$J$3</f>
        <v>158.124586793676</v>
      </c>
      <c r="BE312" s="0" t="n">
        <f aca="false">BA312*'Dist Horaria'!$K$3</f>
        <v>154.536479438101</v>
      </c>
      <c r="BF312" s="0" t="n">
        <f aca="false">BA312*'Dist Horaria'!$L$3</f>
        <v>151.914429889086</v>
      </c>
      <c r="BG312" s="0" t="n">
        <f aca="false">BA312*'Dist Horaria'!$M$3</f>
        <v>150.263679291777</v>
      </c>
      <c r="BH312" s="0" t="n">
        <f aca="false">BA312*'Dist Horaria'!$N$3</f>
        <v>157.045411441047</v>
      </c>
      <c r="BI312" s="0" t="n">
        <f aca="false">BA312*'Dist Horaria'!$O$3</f>
        <v>157.045411441047</v>
      </c>
      <c r="BJ312" s="0" t="n">
        <f aca="false">BA312*'Dist Horaria'!$P$3</f>
        <v>207.776378531329</v>
      </c>
      <c r="BK312" s="0" t="n">
        <f aca="false">BA312*'Dist Horaria'!$Q$3</f>
        <v>229.752726260604</v>
      </c>
      <c r="BL312" s="0" t="n">
        <f aca="false">BA312*'Dist Horaria'!$R$3</f>
        <v>245.735524609168</v>
      </c>
      <c r="BM312" s="0" t="n">
        <f aca="false">BA312*'Dist Horaria'!$S$3</f>
        <v>253.72692378345</v>
      </c>
      <c r="BN312" s="0" t="n">
        <f aca="false">BA312*'Dist Horaria'!$T$3</f>
        <v>255.72477357702</v>
      </c>
      <c r="BO312" s="0" t="n">
        <f aca="false">BA312*'Dist Horaria'!$U$3</f>
        <v>253.72692378345</v>
      </c>
      <c r="BP312" s="0" t="n">
        <f aca="false">BA312*'Dist Horaria'!$V$3</f>
        <v>249.731224196309</v>
      </c>
      <c r="BQ312" s="0" t="n">
        <f aca="false">BA312*'Dist Horaria'!$W$3</f>
        <v>243.737674815597</v>
      </c>
      <c r="BR312" s="0" t="n">
        <f aca="false">BA312*'Dist Horaria'!$X$3</f>
        <v>239.014042535658</v>
      </c>
      <c r="BS312" s="0" t="n">
        <f aca="false">BA312*'Dist Horaria'!$Y$3</f>
        <v>233.562477562922</v>
      </c>
      <c r="BT312" s="0" t="n">
        <f aca="false">BA312*'Dist Horaria'!$Z$3</f>
        <v>203.889075825783</v>
      </c>
      <c r="BU312" s="0" t="n">
        <f aca="false">BA312*'Dist Horaria'!$AA$3</f>
        <v>193.886866004981</v>
      </c>
      <c r="BV312" s="0" t="n">
        <f aca="false">BA312*'Dist Horaria'!$AB$3</f>
        <v>172.572267155516</v>
      </c>
      <c r="BW312" s="0" t="n">
        <f aca="false">BA312*'Dist Horaria'!$AC$3</f>
        <v>187.038208371668</v>
      </c>
      <c r="BX312" s="0" t="n">
        <f aca="false">BA312*'Dist Horaria'!$AD$3</f>
        <v>182.102349529558</v>
      </c>
      <c r="BY312" s="0" t="n">
        <f aca="false">BA312*'Dist Horaria'!$AE$3</f>
        <v>176.880498991082</v>
      </c>
      <c r="BZ312" s="0" t="n">
        <f aca="false">AN312*1000000</f>
        <v>10318.8603241991</v>
      </c>
      <c r="CA312" s="0" t="n">
        <f aca="false">BZ312*'Dist Horaria'!$H$6</f>
        <v>257.971508104977</v>
      </c>
      <c r="CB312" s="0" t="n">
        <f aca="false">BZ312*'Dist Horaria'!$I$6</f>
        <v>257.971508104977</v>
      </c>
      <c r="CC312" s="0" t="n">
        <f aca="false">BZ312*'Dist Horaria'!$J$6</f>
        <v>257.971508104977</v>
      </c>
      <c r="CD312" s="0" t="n">
        <f aca="false">BZ312*'Dist Horaria'!$K$6</f>
        <v>257.971508104977</v>
      </c>
      <c r="CE312" s="0" t="n">
        <f aca="false">BZ312*'Dist Horaria'!$L$6</f>
        <v>257.971508104977</v>
      </c>
      <c r="CF312" s="0" t="n">
        <f aca="false">BZ312*'Dist Horaria'!$M$6</f>
        <v>687.924021613273</v>
      </c>
      <c r="CG312" s="0" t="n">
        <f aca="false">BZ312*'Dist Horaria'!$N$6</f>
        <v>687.924021613273</v>
      </c>
      <c r="CH312" s="0" t="n">
        <f aca="false">BZ312*'Dist Horaria'!$O$6</f>
        <v>687.924021613273</v>
      </c>
      <c r="CI312" s="0" t="n">
        <f aca="false">BZ312*'Dist Horaria'!$P$6</f>
        <v>451.45013918371</v>
      </c>
      <c r="CJ312" s="0" t="n">
        <f aca="false">BZ312*'Dist Horaria'!$Q$6</f>
        <v>451.45013918371</v>
      </c>
      <c r="CK312" s="0" t="n">
        <f aca="false">BZ312*'Dist Horaria'!$R$6</f>
        <v>451.45013918371</v>
      </c>
      <c r="CL312" s="0" t="n">
        <f aca="false">BZ312*'Dist Horaria'!$S$6</f>
        <v>451.45013918371</v>
      </c>
      <c r="CM312" s="0" t="n">
        <f aca="false">BZ312*'Dist Horaria'!$T$6</f>
        <v>451.45013918371</v>
      </c>
      <c r="CN312" s="0" t="n">
        <f aca="false">BZ312*'Dist Horaria'!$U$6</f>
        <v>451.45013918371</v>
      </c>
      <c r="CO312" s="0" t="n">
        <f aca="false">BZ312*'Dist Horaria'!$V$6</f>
        <v>451.45013918371</v>
      </c>
      <c r="CP312" s="0" t="n">
        <f aca="false">BZ312*'Dist Horaria'!$W$6</f>
        <v>451.45013918371</v>
      </c>
      <c r="CQ312" s="0" t="n">
        <f aca="false">BZ312*'Dist Horaria'!$X$6</f>
        <v>687.924021613273</v>
      </c>
      <c r="CR312" s="0" t="n">
        <f aca="false">BZ312*'Dist Horaria'!$Y$6</f>
        <v>687.924021613273</v>
      </c>
      <c r="CS312" s="0" t="n">
        <f aca="false">BZ312*'Dist Horaria'!$Z$6</f>
        <v>687.924021613273</v>
      </c>
      <c r="CT312" s="0" t="n">
        <f aca="false">BZ312*'Dist Horaria'!$AA$6</f>
        <v>257.971508104977</v>
      </c>
      <c r="CU312" s="0" t="n">
        <f aca="false">BZ312*'Dist Horaria'!$AB$6</f>
        <v>257.971508104977</v>
      </c>
      <c r="CV312" s="0" t="n">
        <f aca="false">BZ312*'Dist Horaria'!$AC$6</f>
        <v>257.971508104977</v>
      </c>
      <c r="CW312" s="0" t="n">
        <f aca="false">BZ312*'Dist Horaria'!$AD$6</f>
        <v>257.971508104977</v>
      </c>
      <c r="CX312" s="0" t="n">
        <f aca="false">BZ312*'Dist Horaria'!$AE$6</f>
        <v>257.971508104977</v>
      </c>
      <c r="CY312" s="0" t="n">
        <f aca="false">AS312*1000000</f>
        <v>10793.8260261533</v>
      </c>
      <c r="CZ312" s="0" t="n">
        <f aca="false">CY312*'Dist Horaria'!$H$6</f>
        <v>269.845650653833</v>
      </c>
      <c r="DA312" s="0" t="n">
        <f aca="false">CY312*'Dist Horaria'!$I$6</f>
        <v>269.845650653833</v>
      </c>
      <c r="DB312" s="0" t="n">
        <f aca="false">CY312*'Dist Horaria'!$J$6</f>
        <v>269.845650653833</v>
      </c>
      <c r="DC312" s="0" t="n">
        <f aca="false">CY312*'Dist Horaria'!$K$6</f>
        <v>269.845650653833</v>
      </c>
      <c r="DD312" s="0" t="n">
        <f aca="false">CY312*'Dist Horaria'!$L$6</f>
        <v>269.845650653833</v>
      </c>
      <c r="DE312" s="0" t="n">
        <f aca="false">CY312*'Dist Horaria'!$M$6</f>
        <v>719.588401743554</v>
      </c>
      <c r="DF312" s="0" t="n">
        <f aca="false">CY312*'Dist Horaria'!$N$6</f>
        <v>719.588401743554</v>
      </c>
      <c r="DG312" s="0" t="n">
        <f aca="false">CY312*'Dist Horaria'!$O$6</f>
        <v>719.588401743554</v>
      </c>
      <c r="DH312" s="0" t="n">
        <f aca="false">CY312*'Dist Horaria'!$P$6</f>
        <v>472.229888644207</v>
      </c>
      <c r="DI312" s="0" t="n">
        <f aca="false">CY312*'Dist Horaria'!$Q$6</f>
        <v>472.229888644207</v>
      </c>
      <c r="DJ312" s="0" t="n">
        <f aca="false">CY312*'Dist Horaria'!$R$6</f>
        <v>472.229888644207</v>
      </c>
      <c r="DK312" s="0" t="n">
        <f aca="false">CY312*'Dist Horaria'!$S$6</f>
        <v>472.229888644207</v>
      </c>
      <c r="DL312" s="0" t="n">
        <f aca="false">CY312*'Dist Horaria'!$T$6</f>
        <v>472.229888644207</v>
      </c>
      <c r="DM312" s="0" t="n">
        <f aca="false">CY312*'Dist Horaria'!$U$6</f>
        <v>472.229888644207</v>
      </c>
      <c r="DN312" s="0" t="n">
        <f aca="false">CY312*'Dist Horaria'!$V$6</f>
        <v>472.229888644207</v>
      </c>
      <c r="DO312" s="0" t="n">
        <f aca="false">CY312*'Dist Horaria'!$W$6</f>
        <v>472.229888644207</v>
      </c>
      <c r="DP312" s="0" t="n">
        <f aca="false">CY312*'Dist Horaria'!$X$6</f>
        <v>719.588401743554</v>
      </c>
      <c r="DQ312" s="0" t="n">
        <f aca="false">CY312*'Dist Horaria'!$Y$6</f>
        <v>719.588401743554</v>
      </c>
      <c r="DR312" s="0" t="n">
        <f aca="false">CY312*'Dist Horaria'!$Z$6</f>
        <v>719.588401743554</v>
      </c>
      <c r="DS312" s="0" t="n">
        <f aca="false">CY312*'Dist Horaria'!$AA$6</f>
        <v>269.845650653833</v>
      </c>
      <c r="DT312" s="0" t="n">
        <f aca="false">CY312*'Dist Horaria'!$AB$6</f>
        <v>269.845650653833</v>
      </c>
      <c r="DU312" s="0" t="n">
        <f aca="false">CY312*'Dist Horaria'!$AC$6</f>
        <v>269.845650653833</v>
      </c>
      <c r="DV312" s="0" t="n">
        <f aca="false">CY312*'Dist Horaria'!$AD$6</f>
        <v>269.845650653833</v>
      </c>
      <c r="DW312" s="0" t="n">
        <f aca="false">CY312*'Dist Horaria'!$AE$6</f>
        <v>269.845650653833</v>
      </c>
      <c r="DX312" s="0" t="n">
        <f aca="false">AX312*1000000</f>
        <v>625.729044994394</v>
      </c>
      <c r="DY312" s="0" t="n">
        <f aca="false">DX312*'Dist Horaria'!$H$6</f>
        <v>15.6432261248599</v>
      </c>
      <c r="DZ312" s="0" t="n">
        <f aca="false">DX312*'Dist Horaria'!$I$6</f>
        <v>15.6432261248599</v>
      </c>
      <c r="EA312" s="0" t="n">
        <f aca="false">DX312*'Dist Horaria'!$J$6</f>
        <v>15.6432261248599</v>
      </c>
      <c r="EB312" s="0" t="n">
        <f aca="false">DX312*'Dist Horaria'!$K$6</f>
        <v>15.6432261248599</v>
      </c>
      <c r="EC312" s="0" t="n">
        <f aca="false">DX312*'Dist Horaria'!$L$6</f>
        <v>15.6432261248599</v>
      </c>
      <c r="ED312" s="0" t="n">
        <f aca="false">DX312*'Dist Horaria'!$M$6</f>
        <v>41.715269666293</v>
      </c>
      <c r="EE312" s="0" t="n">
        <f aca="false">DX312*'Dist Horaria'!$N$6</f>
        <v>41.715269666293</v>
      </c>
      <c r="EF312" s="0" t="n">
        <f aca="false">DX312*'Dist Horaria'!$O$6</f>
        <v>41.715269666293</v>
      </c>
      <c r="EG312" s="0" t="n">
        <f aca="false">DX312*'Dist Horaria'!$P$6</f>
        <v>27.3756457185047</v>
      </c>
      <c r="EH312" s="0" t="n">
        <f aca="false">DX312*'Dist Horaria'!$Q$6</f>
        <v>27.3756457185047</v>
      </c>
      <c r="EI312" s="0" t="n">
        <f aca="false">DX312*'Dist Horaria'!$R$6</f>
        <v>27.3756457185047</v>
      </c>
      <c r="EJ312" s="0" t="n">
        <f aca="false">DX312*'Dist Horaria'!$S$6</f>
        <v>27.3756457185047</v>
      </c>
      <c r="EK312" s="0" t="n">
        <f aca="false">DX312*'Dist Horaria'!$T$6</f>
        <v>27.3756457185047</v>
      </c>
      <c r="EL312" s="0" t="n">
        <f aca="false">DX312*'Dist Horaria'!$U$6</f>
        <v>27.3756457185047</v>
      </c>
      <c r="EM312" s="0" t="n">
        <f aca="false">DX312*'Dist Horaria'!$V$6</f>
        <v>27.3756457185047</v>
      </c>
      <c r="EN312" s="0" t="n">
        <f aca="false">DX312*'Dist Horaria'!$W$6</f>
        <v>27.3756457185047</v>
      </c>
      <c r="EO312" s="0" t="n">
        <f aca="false">DX312*'Dist Horaria'!$X$6</f>
        <v>41.715269666293</v>
      </c>
      <c r="EP312" s="0" t="n">
        <f aca="false">DX312*'Dist Horaria'!$Y$6</f>
        <v>41.715269666293</v>
      </c>
      <c r="EQ312" s="0" t="n">
        <f aca="false">DX312*'Dist Horaria'!$Z$6</f>
        <v>41.715269666293</v>
      </c>
      <c r="ER312" s="0" t="n">
        <f aca="false">DX312*'Dist Horaria'!$AA$6</f>
        <v>15.6432261248599</v>
      </c>
      <c r="ES312" s="0" t="n">
        <f aca="false">DX312*'Dist Horaria'!$AB$6</f>
        <v>15.6432261248599</v>
      </c>
      <c r="ET312" s="0" t="n">
        <f aca="false">DX312*'Dist Horaria'!$AC$6</f>
        <v>15.6432261248599</v>
      </c>
      <c r="EU312" s="0" t="n">
        <f aca="false">DX312*'Dist Horaria'!$AD$6</f>
        <v>15.6432261248599</v>
      </c>
      <c r="EV312" s="0" t="n">
        <f aca="false">DX312*'Dist Horaria'!$AE$6</f>
        <v>15.6432261248599</v>
      </c>
      <c r="EW312" s="0" t="n">
        <f aca="false">BB312+CA312+CZ312+DY312</f>
        <v>710.258565846757</v>
      </c>
      <c r="EX312" s="0" t="n">
        <f aca="false">BC312+CB312+DA312+DZ312</f>
        <v>705.796558349557</v>
      </c>
      <c r="EY312" s="0" t="n">
        <f aca="false">BD312+CC312+DB312+EA312</f>
        <v>701.584971677346</v>
      </c>
      <c r="EZ312" s="0" t="n">
        <f aca="false">BE312+CD312+DC312+EB312</f>
        <v>697.99686432177</v>
      </c>
      <c r="FA312" s="0" t="n">
        <f aca="false">BF312+CE312+DD312+EC312</f>
        <v>695.374814772756</v>
      </c>
      <c r="FB312" s="0" t="n">
        <f aca="false">BG312+CF312+DE312+ED312</f>
        <v>1599.4913723149</v>
      </c>
      <c r="FC312" s="0" t="n">
        <f aca="false">BH312+CG312+DF312+EE312</f>
        <v>1606.27310446417</v>
      </c>
      <c r="FD312" s="0" t="n">
        <f aca="false">BI312+CH312+DG312+EF312</f>
        <v>1606.27310446417</v>
      </c>
      <c r="FE312" s="0" t="n">
        <f aca="false">BJ312+CI312+DH312+EG312</f>
        <v>1158.83205207775</v>
      </c>
      <c r="FF312" s="0" t="n">
        <f aca="false">BK312+CJ312+DI312+EH312</f>
        <v>1180.80839980703</v>
      </c>
      <c r="FG312" s="0" t="n">
        <f aca="false">BL312+CK312+DJ312+EI312</f>
        <v>1196.79119815559</v>
      </c>
      <c r="FH312" s="0" t="n">
        <f aca="false">BM312+CL312+DK312+EJ312</f>
        <v>1204.78259732987</v>
      </c>
      <c r="FI312" s="0" t="n">
        <f aca="false">BN312+CM312+DL312+EK312</f>
        <v>1206.78044712344</v>
      </c>
      <c r="FJ312" s="0" t="n">
        <f aca="false">BO312+CN312+DM312+EL312</f>
        <v>1204.78259732987</v>
      </c>
      <c r="FK312" s="0" t="n">
        <f aca="false">BP312+CO312+DN312+EM312</f>
        <v>1200.78689774273</v>
      </c>
      <c r="FL312" s="0" t="n">
        <f aca="false">BQ312+CP312+DO312+EN312</f>
        <v>1194.79334836202</v>
      </c>
      <c r="FM312" s="0" t="n">
        <f aca="false">BR312+CQ312+DP312+EO312</f>
        <v>1688.24173555878</v>
      </c>
      <c r="FN312" s="0" t="n">
        <f aca="false">BS312+CR312+DQ312+EP312</f>
        <v>1682.79017058604</v>
      </c>
      <c r="FO312" s="0" t="n">
        <f aca="false">BT312+CS312+DR312+EQ312</f>
        <v>1653.1167688489</v>
      </c>
      <c r="FP312" s="0" t="n">
        <f aca="false">BU312+CT312+DS312+ER312</f>
        <v>737.34725088865</v>
      </c>
      <c r="FQ312" s="0" t="n">
        <f aca="false">BV312+CU312+DT312+ES312</f>
        <v>716.032652039186</v>
      </c>
      <c r="FR312" s="0" t="n">
        <f aca="false">BW312+CV312+DU312+ET312</f>
        <v>730.498593255338</v>
      </c>
      <c r="FS312" s="0" t="n">
        <f aca="false">BX312+CW312+DV312+EU312</f>
        <v>725.562734413227</v>
      </c>
      <c r="FT312" s="0" t="n">
        <f aca="false">BY312+CX312+DW312+EV312</f>
        <v>720.340883874752</v>
      </c>
      <c r="FU312" s="0" t="n">
        <f aca="false">AM312*'Dist Horaria'!$H$10</f>
        <v>0.339920757349187</v>
      </c>
      <c r="FV312" s="0" t="n">
        <f aca="false">AM312*'Dist Horaria'!$I$10</f>
        <v>0.318128314197759</v>
      </c>
      <c r="FW312" s="0" t="n">
        <f aca="false">AM312*'Dist Horaria'!$J$10</f>
        <v>0.316751107686259</v>
      </c>
      <c r="FX312" s="0" t="n">
        <f aca="false">AM312*'Dist Horaria'!$K$10</f>
        <v>0.307641454680019</v>
      </c>
      <c r="FY312" s="0" t="n">
        <f aca="false">AM312*'Dist Horaria'!$L$10</f>
        <v>0.307764567885446</v>
      </c>
      <c r="FZ312" s="0" t="n">
        <f aca="false">AM312*'Dist Horaria'!$M$10</f>
        <v>0.329320752961685</v>
      </c>
      <c r="GA312" s="0" t="n">
        <f aca="false">AM312*'Dist Horaria'!$N$10</f>
        <v>0.311551044447501</v>
      </c>
      <c r="GB312" s="0" t="n">
        <f aca="false">AM312*'Dist Horaria'!$O$10</f>
        <v>0.3062334485673</v>
      </c>
      <c r="GC312" s="0" t="n">
        <f aca="false">AM312*'Dist Horaria'!$P$10</f>
        <v>0.31098549049759</v>
      </c>
      <c r="GD312" s="0" t="n">
        <f aca="false">AM312*'Dist Horaria'!$Q$10</f>
        <v>0.281431377440031</v>
      </c>
      <c r="GE312" s="0" t="n">
        <f aca="false">AM312*'Dist Horaria'!$R$10</f>
        <v>0.34338854536806</v>
      </c>
      <c r="GF312" s="0" t="n">
        <f aca="false">AM312*'Dist Horaria'!$S$10</f>
        <v>0.29326715725183</v>
      </c>
      <c r="GG312" s="0" t="n">
        <f aca="false">AR312*'Dist Horaria'!$H$10</f>
        <v>0.355566932997532</v>
      </c>
      <c r="GH312" s="0" t="n">
        <f aca="false">AR312*'Dist Horaria'!$I$10</f>
        <v>0.332771407845427</v>
      </c>
      <c r="GI312" s="0" t="n">
        <f aca="false">AR312*'Dist Horaria'!$J$10</f>
        <v>0.331330810044877</v>
      </c>
      <c r="GJ312" s="0" t="n">
        <f aca="false">AR312*'Dist Horaria'!$K$10</f>
        <v>0.321801849809086</v>
      </c>
      <c r="GK312" s="0" t="n">
        <f aca="false">AR312*'Dist Horaria'!$L$10</f>
        <v>0.321930629778884</v>
      </c>
      <c r="GL312" s="0" t="n">
        <f aca="false">AR312*'Dist Horaria'!$M$10</f>
        <v>0.344479022158499</v>
      </c>
      <c r="GM312" s="0" t="n">
        <f aca="false">AR312*'Dist Horaria'!$N$10</f>
        <v>0.325891393659667</v>
      </c>
      <c r="GN312" s="0" t="n">
        <f aca="false">AR312*'Dist Horaria'!$O$10</f>
        <v>0.320329034735816</v>
      </c>
      <c r="GO312" s="0" t="n">
        <f aca="false">AR312*'Dist Horaria'!$P$10</f>
        <v>0.325299807888375</v>
      </c>
      <c r="GP312" s="0" t="n">
        <f aca="false">AR312*'Dist Horaria'!$Q$10</f>
        <v>0.294385351768405</v>
      </c>
      <c r="GQ312" s="0" t="n">
        <f aca="false">AR312*'Dist Horaria'!$R$10</f>
        <v>0.359194339454767</v>
      </c>
      <c r="GR312" s="0" t="n">
        <f aca="false">AR312*'Dist Horaria'!$S$10</f>
        <v>0.306765919404621</v>
      </c>
      <c r="GS312" s="0" t="n">
        <f aca="false">AW312*'Dist Horaria'!$H$10</f>
        <v>0.0206125758259439</v>
      </c>
      <c r="GT312" s="0" t="n">
        <f aca="false">AW312*'Dist Horaria'!$I$10</f>
        <v>0.0192910961069812</v>
      </c>
      <c r="GU312" s="0" t="n">
        <f aca="false">AW312*'Dist Horaria'!$J$10</f>
        <v>0.0192075831910074</v>
      </c>
      <c r="GV312" s="0" t="n">
        <f aca="false">AW312*'Dist Horaria'!$K$10</f>
        <v>0.0186551796990775</v>
      </c>
      <c r="GW312" s="0" t="n">
        <f aca="false">AW312*'Dist Horaria'!$L$10</f>
        <v>0.018662645204573</v>
      </c>
      <c r="GX312" s="0" t="n">
        <f aca="false">AW312*'Dist Horaria'!$M$10</f>
        <v>0.019969798386</v>
      </c>
      <c r="GY312" s="0" t="n">
        <f aca="false">AW312*'Dist Horaria'!$N$10</f>
        <v>0.0188922547049082</v>
      </c>
      <c r="GZ312" s="0" t="n">
        <f aca="false">AW312*'Dist Horaria'!$O$10</f>
        <v>0.0185697991151198</v>
      </c>
      <c r="HA312" s="0" t="n">
        <f aca="false">AW312*'Dist Horaria'!$P$10</f>
        <v>0.018857959877587</v>
      </c>
      <c r="HB312" s="0" t="n">
        <f aca="false">AW312*'Dist Horaria'!$Q$10</f>
        <v>0.0170658174938205</v>
      </c>
      <c r="HC312" s="0" t="n">
        <f aca="false">AW312*'Dist Horaria'!$R$10</f>
        <v>0.0208228602582473</v>
      </c>
      <c r="HD312" s="0" t="n">
        <f aca="false">AW312*'Dist Horaria'!$S$10</f>
        <v>0.0177835315596882</v>
      </c>
    </row>
    <row r="313" customFormat="false" ht="26.85" hidden="false" customHeight="false" outlineLevel="0" collapsed="false">
      <c r="A313" s="0" t="n">
        <v>4.725712</v>
      </c>
      <c r="B313" s="0" t="n">
        <v>-74.072101</v>
      </c>
      <c r="C313" s="0" t="n">
        <v>32</v>
      </c>
      <c r="D313" s="0" t="n">
        <v>38</v>
      </c>
      <c r="E313" s="0" t="n">
        <v>2490</v>
      </c>
      <c r="G313" s="0" t="s">
        <v>682</v>
      </c>
      <c r="I313" s="0" t="s">
        <v>1523</v>
      </c>
      <c r="J313" s="0" t="s">
        <v>1524</v>
      </c>
      <c r="K313" s="0" t="s">
        <v>1525</v>
      </c>
      <c r="L313" s="25" t="s">
        <v>1526</v>
      </c>
      <c r="S313" s="0" t="n">
        <v>365</v>
      </c>
      <c r="V313" s="0" t="n">
        <v>62848.4851543964</v>
      </c>
      <c r="W313" s="0" t="n">
        <f aca="false">V313*12</f>
        <v>754181.821852757</v>
      </c>
      <c r="X313" s="0" t="n">
        <v>1</v>
      </c>
      <c r="Z313" s="0" t="n">
        <v>33000</v>
      </c>
      <c r="AB313" s="0" t="n">
        <v>0.005</v>
      </c>
      <c r="AC313" s="0" t="n">
        <v>0</v>
      </c>
      <c r="AD313" s="0" t="n">
        <v>3851.91995573882</v>
      </c>
      <c r="AE313" s="0" t="n">
        <f aca="false">AD313/2204.59</f>
        <v>1.74722735553496</v>
      </c>
      <c r="AF313" s="0" t="n">
        <f aca="false">AE313/S313</f>
        <v>0.00478692426173962</v>
      </c>
      <c r="AG313" s="0" t="n">
        <f aca="false">AE313*EXP(AB313*AC313)</f>
        <v>1.74722735553496</v>
      </c>
      <c r="AH313" s="0" t="n">
        <f aca="false">AG313/S313</f>
        <v>0.00478692426173962</v>
      </c>
      <c r="AI313" s="0" t="s">
        <v>90</v>
      </c>
      <c r="AJ313" s="0" t="n">
        <f aca="false">IF(AI313="A",'FE DISTRIBUCIÓN'!$C$2,'FE DISTRIBUCIÓN'!$C$3)</f>
        <v>4.994E-006</v>
      </c>
      <c r="AK313" s="0" t="n">
        <f aca="false">W313*AJ313</f>
        <v>3.76638401833267</v>
      </c>
      <c r="AL313" s="0" t="n">
        <f aca="false">AK313/365</f>
        <v>0.0103188603241991</v>
      </c>
      <c r="AM313" s="0" t="n">
        <f aca="false">AK313*EXP(AB313*AC313)</f>
        <v>3.76638401833267</v>
      </c>
      <c r="AN313" s="0" t="n">
        <f aca="false">AM313/365</f>
        <v>0.0103188603241991</v>
      </c>
      <c r="AO313" s="0" t="n">
        <v>5.223868284E-006</v>
      </c>
      <c r="AP313" s="0" t="n">
        <f aca="false">AO313*W313</f>
        <v>3.93974649954596</v>
      </c>
      <c r="AQ313" s="0" t="n">
        <f aca="false">AP313/365</f>
        <v>0.0107938260261533</v>
      </c>
      <c r="AR313" s="0" t="n">
        <f aca="false">AP313*EXP(AB313*AC313)</f>
        <v>3.93974649954596</v>
      </c>
      <c r="AS313" s="0" t="n">
        <f aca="false">AR313/365</f>
        <v>0.0107938260261533</v>
      </c>
      <c r="AT313" s="0" t="n">
        <v>3.02832944E-007</v>
      </c>
      <c r="AU313" s="0" t="n">
        <f aca="false">AT313*W313</f>
        <v>0.228391101422954</v>
      </c>
      <c r="AV313" s="0" t="n">
        <f aca="false">AU313/365</f>
        <v>0.000625729044994394</v>
      </c>
      <c r="AW313" s="0" t="n">
        <f aca="false">AU313*EXP(AB313*AC313)</f>
        <v>0.228391101422954</v>
      </c>
      <c r="AX313" s="0" t="n">
        <f aca="false">AW313/365</f>
        <v>0.000625729044994394</v>
      </c>
      <c r="AY313" s="0" t="n">
        <f aca="false">AW313+AR313+AM313+AG313</f>
        <v>9.68174897483654</v>
      </c>
      <c r="AZ313" s="0" t="n">
        <f aca="false">AH313+AN313+AS313+AX313</f>
        <v>0.0265253396570864</v>
      </c>
      <c r="BA313" s="0" t="n">
        <f aca="false">AH313*1000000</f>
        <v>4786.92426173962</v>
      </c>
      <c r="BB313" s="0" t="n">
        <f aca="false">BA313*'Dist Horaria'!$H$3</f>
        <v>166.798180963088</v>
      </c>
      <c r="BC313" s="0" t="n">
        <f aca="false">BA313*'Dist Horaria'!$I$3</f>
        <v>162.336173465887</v>
      </c>
      <c r="BD313" s="0" t="n">
        <f aca="false">BA313*'Dist Horaria'!$J$3</f>
        <v>158.124586793676</v>
      </c>
      <c r="BE313" s="0" t="n">
        <f aca="false">BA313*'Dist Horaria'!$K$3</f>
        <v>154.536479438101</v>
      </c>
      <c r="BF313" s="0" t="n">
        <f aca="false">BA313*'Dist Horaria'!$L$3</f>
        <v>151.914429889086</v>
      </c>
      <c r="BG313" s="0" t="n">
        <f aca="false">BA313*'Dist Horaria'!$M$3</f>
        <v>150.263679291777</v>
      </c>
      <c r="BH313" s="0" t="n">
        <f aca="false">BA313*'Dist Horaria'!$N$3</f>
        <v>157.045411441047</v>
      </c>
      <c r="BI313" s="0" t="n">
        <f aca="false">BA313*'Dist Horaria'!$O$3</f>
        <v>157.045411441047</v>
      </c>
      <c r="BJ313" s="0" t="n">
        <f aca="false">BA313*'Dist Horaria'!$P$3</f>
        <v>207.776378531329</v>
      </c>
      <c r="BK313" s="0" t="n">
        <f aca="false">BA313*'Dist Horaria'!$Q$3</f>
        <v>229.752726260604</v>
      </c>
      <c r="BL313" s="0" t="n">
        <f aca="false">BA313*'Dist Horaria'!$R$3</f>
        <v>245.735524609168</v>
      </c>
      <c r="BM313" s="0" t="n">
        <f aca="false">BA313*'Dist Horaria'!$S$3</f>
        <v>253.72692378345</v>
      </c>
      <c r="BN313" s="0" t="n">
        <f aca="false">BA313*'Dist Horaria'!$T$3</f>
        <v>255.72477357702</v>
      </c>
      <c r="BO313" s="0" t="n">
        <f aca="false">BA313*'Dist Horaria'!$U$3</f>
        <v>253.72692378345</v>
      </c>
      <c r="BP313" s="0" t="n">
        <f aca="false">BA313*'Dist Horaria'!$V$3</f>
        <v>249.731224196309</v>
      </c>
      <c r="BQ313" s="0" t="n">
        <f aca="false">BA313*'Dist Horaria'!$W$3</f>
        <v>243.737674815597</v>
      </c>
      <c r="BR313" s="0" t="n">
        <f aca="false">BA313*'Dist Horaria'!$X$3</f>
        <v>239.014042535658</v>
      </c>
      <c r="BS313" s="0" t="n">
        <f aca="false">BA313*'Dist Horaria'!$Y$3</f>
        <v>233.562477562922</v>
      </c>
      <c r="BT313" s="0" t="n">
        <f aca="false">BA313*'Dist Horaria'!$Z$3</f>
        <v>203.889075825783</v>
      </c>
      <c r="BU313" s="0" t="n">
        <f aca="false">BA313*'Dist Horaria'!$AA$3</f>
        <v>193.886866004981</v>
      </c>
      <c r="BV313" s="0" t="n">
        <f aca="false">BA313*'Dist Horaria'!$AB$3</f>
        <v>172.572267155516</v>
      </c>
      <c r="BW313" s="0" t="n">
        <f aca="false">BA313*'Dist Horaria'!$AC$3</f>
        <v>187.038208371668</v>
      </c>
      <c r="BX313" s="0" t="n">
        <f aca="false">BA313*'Dist Horaria'!$AD$3</f>
        <v>182.102349529558</v>
      </c>
      <c r="BY313" s="0" t="n">
        <f aca="false">BA313*'Dist Horaria'!$AE$3</f>
        <v>176.880498991082</v>
      </c>
      <c r="BZ313" s="0" t="n">
        <f aca="false">AN313*1000000</f>
        <v>10318.8603241991</v>
      </c>
      <c r="CA313" s="0" t="n">
        <f aca="false">BZ313*'Dist Horaria'!$H$6</f>
        <v>257.971508104977</v>
      </c>
      <c r="CB313" s="0" t="n">
        <f aca="false">BZ313*'Dist Horaria'!$I$6</f>
        <v>257.971508104977</v>
      </c>
      <c r="CC313" s="0" t="n">
        <f aca="false">BZ313*'Dist Horaria'!$J$6</f>
        <v>257.971508104977</v>
      </c>
      <c r="CD313" s="0" t="n">
        <f aca="false">BZ313*'Dist Horaria'!$K$6</f>
        <v>257.971508104977</v>
      </c>
      <c r="CE313" s="0" t="n">
        <f aca="false">BZ313*'Dist Horaria'!$L$6</f>
        <v>257.971508104977</v>
      </c>
      <c r="CF313" s="0" t="n">
        <f aca="false">BZ313*'Dist Horaria'!$M$6</f>
        <v>687.924021613273</v>
      </c>
      <c r="CG313" s="0" t="n">
        <f aca="false">BZ313*'Dist Horaria'!$N$6</f>
        <v>687.924021613273</v>
      </c>
      <c r="CH313" s="0" t="n">
        <f aca="false">BZ313*'Dist Horaria'!$O$6</f>
        <v>687.924021613273</v>
      </c>
      <c r="CI313" s="0" t="n">
        <f aca="false">BZ313*'Dist Horaria'!$P$6</f>
        <v>451.45013918371</v>
      </c>
      <c r="CJ313" s="0" t="n">
        <f aca="false">BZ313*'Dist Horaria'!$Q$6</f>
        <v>451.45013918371</v>
      </c>
      <c r="CK313" s="0" t="n">
        <f aca="false">BZ313*'Dist Horaria'!$R$6</f>
        <v>451.45013918371</v>
      </c>
      <c r="CL313" s="0" t="n">
        <f aca="false">BZ313*'Dist Horaria'!$S$6</f>
        <v>451.45013918371</v>
      </c>
      <c r="CM313" s="0" t="n">
        <f aca="false">BZ313*'Dist Horaria'!$T$6</f>
        <v>451.45013918371</v>
      </c>
      <c r="CN313" s="0" t="n">
        <f aca="false">BZ313*'Dist Horaria'!$U$6</f>
        <v>451.45013918371</v>
      </c>
      <c r="CO313" s="0" t="n">
        <f aca="false">BZ313*'Dist Horaria'!$V$6</f>
        <v>451.45013918371</v>
      </c>
      <c r="CP313" s="0" t="n">
        <f aca="false">BZ313*'Dist Horaria'!$W$6</f>
        <v>451.45013918371</v>
      </c>
      <c r="CQ313" s="0" t="n">
        <f aca="false">BZ313*'Dist Horaria'!$X$6</f>
        <v>687.924021613273</v>
      </c>
      <c r="CR313" s="0" t="n">
        <f aca="false">BZ313*'Dist Horaria'!$Y$6</f>
        <v>687.924021613273</v>
      </c>
      <c r="CS313" s="0" t="n">
        <f aca="false">BZ313*'Dist Horaria'!$Z$6</f>
        <v>687.924021613273</v>
      </c>
      <c r="CT313" s="0" t="n">
        <f aca="false">BZ313*'Dist Horaria'!$AA$6</f>
        <v>257.971508104977</v>
      </c>
      <c r="CU313" s="0" t="n">
        <f aca="false">BZ313*'Dist Horaria'!$AB$6</f>
        <v>257.971508104977</v>
      </c>
      <c r="CV313" s="0" t="n">
        <f aca="false">BZ313*'Dist Horaria'!$AC$6</f>
        <v>257.971508104977</v>
      </c>
      <c r="CW313" s="0" t="n">
        <f aca="false">BZ313*'Dist Horaria'!$AD$6</f>
        <v>257.971508104977</v>
      </c>
      <c r="CX313" s="0" t="n">
        <f aca="false">BZ313*'Dist Horaria'!$AE$6</f>
        <v>257.971508104977</v>
      </c>
      <c r="CY313" s="0" t="n">
        <f aca="false">AS313*1000000</f>
        <v>10793.8260261533</v>
      </c>
      <c r="CZ313" s="0" t="n">
        <f aca="false">CY313*'Dist Horaria'!$H$6</f>
        <v>269.845650653833</v>
      </c>
      <c r="DA313" s="0" t="n">
        <f aca="false">CY313*'Dist Horaria'!$I$6</f>
        <v>269.845650653833</v>
      </c>
      <c r="DB313" s="0" t="n">
        <f aca="false">CY313*'Dist Horaria'!$J$6</f>
        <v>269.845650653833</v>
      </c>
      <c r="DC313" s="0" t="n">
        <f aca="false">CY313*'Dist Horaria'!$K$6</f>
        <v>269.845650653833</v>
      </c>
      <c r="DD313" s="0" t="n">
        <f aca="false">CY313*'Dist Horaria'!$L$6</f>
        <v>269.845650653833</v>
      </c>
      <c r="DE313" s="0" t="n">
        <f aca="false">CY313*'Dist Horaria'!$M$6</f>
        <v>719.588401743554</v>
      </c>
      <c r="DF313" s="0" t="n">
        <f aca="false">CY313*'Dist Horaria'!$N$6</f>
        <v>719.588401743554</v>
      </c>
      <c r="DG313" s="0" t="n">
        <f aca="false">CY313*'Dist Horaria'!$O$6</f>
        <v>719.588401743554</v>
      </c>
      <c r="DH313" s="0" t="n">
        <f aca="false">CY313*'Dist Horaria'!$P$6</f>
        <v>472.229888644207</v>
      </c>
      <c r="DI313" s="0" t="n">
        <f aca="false">CY313*'Dist Horaria'!$Q$6</f>
        <v>472.229888644207</v>
      </c>
      <c r="DJ313" s="0" t="n">
        <f aca="false">CY313*'Dist Horaria'!$R$6</f>
        <v>472.229888644207</v>
      </c>
      <c r="DK313" s="0" t="n">
        <f aca="false">CY313*'Dist Horaria'!$S$6</f>
        <v>472.229888644207</v>
      </c>
      <c r="DL313" s="0" t="n">
        <f aca="false">CY313*'Dist Horaria'!$T$6</f>
        <v>472.229888644207</v>
      </c>
      <c r="DM313" s="0" t="n">
        <f aca="false">CY313*'Dist Horaria'!$U$6</f>
        <v>472.229888644207</v>
      </c>
      <c r="DN313" s="0" t="n">
        <f aca="false">CY313*'Dist Horaria'!$V$6</f>
        <v>472.229888644207</v>
      </c>
      <c r="DO313" s="0" t="n">
        <f aca="false">CY313*'Dist Horaria'!$W$6</f>
        <v>472.229888644207</v>
      </c>
      <c r="DP313" s="0" t="n">
        <f aca="false">CY313*'Dist Horaria'!$X$6</f>
        <v>719.588401743554</v>
      </c>
      <c r="DQ313" s="0" t="n">
        <f aca="false">CY313*'Dist Horaria'!$Y$6</f>
        <v>719.588401743554</v>
      </c>
      <c r="DR313" s="0" t="n">
        <f aca="false">CY313*'Dist Horaria'!$Z$6</f>
        <v>719.588401743554</v>
      </c>
      <c r="DS313" s="0" t="n">
        <f aca="false">CY313*'Dist Horaria'!$AA$6</f>
        <v>269.845650653833</v>
      </c>
      <c r="DT313" s="0" t="n">
        <f aca="false">CY313*'Dist Horaria'!$AB$6</f>
        <v>269.845650653833</v>
      </c>
      <c r="DU313" s="0" t="n">
        <f aca="false">CY313*'Dist Horaria'!$AC$6</f>
        <v>269.845650653833</v>
      </c>
      <c r="DV313" s="0" t="n">
        <f aca="false">CY313*'Dist Horaria'!$AD$6</f>
        <v>269.845650653833</v>
      </c>
      <c r="DW313" s="0" t="n">
        <f aca="false">CY313*'Dist Horaria'!$AE$6</f>
        <v>269.845650653833</v>
      </c>
      <c r="DX313" s="0" t="n">
        <f aca="false">AX313*1000000</f>
        <v>625.729044994394</v>
      </c>
      <c r="DY313" s="0" t="n">
        <f aca="false">DX313*'Dist Horaria'!$H$6</f>
        <v>15.6432261248599</v>
      </c>
      <c r="DZ313" s="0" t="n">
        <f aca="false">DX313*'Dist Horaria'!$I$6</f>
        <v>15.6432261248599</v>
      </c>
      <c r="EA313" s="0" t="n">
        <f aca="false">DX313*'Dist Horaria'!$J$6</f>
        <v>15.6432261248599</v>
      </c>
      <c r="EB313" s="0" t="n">
        <f aca="false">DX313*'Dist Horaria'!$K$6</f>
        <v>15.6432261248599</v>
      </c>
      <c r="EC313" s="0" t="n">
        <f aca="false">DX313*'Dist Horaria'!$L$6</f>
        <v>15.6432261248599</v>
      </c>
      <c r="ED313" s="0" t="n">
        <f aca="false">DX313*'Dist Horaria'!$M$6</f>
        <v>41.715269666293</v>
      </c>
      <c r="EE313" s="0" t="n">
        <f aca="false">DX313*'Dist Horaria'!$N$6</f>
        <v>41.715269666293</v>
      </c>
      <c r="EF313" s="0" t="n">
        <f aca="false">DX313*'Dist Horaria'!$O$6</f>
        <v>41.715269666293</v>
      </c>
      <c r="EG313" s="0" t="n">
        <f aca="false">DX313*'Dist Horaria'!$P$6</f>
        <v>27.3756457185047</v>
      </c>
      <c r="EH313" s="0" t="n">
        <f aca="false">DX313*'Dist Horaria'!$Q$6</f>
        <v>27.3756457185047</v>
      </c>
      <c r="EI313" s="0" t="n">
        <f aca="false">DX313*'Dist Horaria'!$R$6</f>
        <v>27.3756457185047</v>
      </c>
      <c r="EJ313" s="0" t="n">
        <f aca="false">DX313*'Dist Horaria'!$S$6</f>
        <v>27.3756457185047</v>
      </c>
      <c r="EK313" s="0" t="n">
        <f aca="false">DX313*'Dist Horaria'!$T$6</f>
        <v>27.3756457185047</v>
      </c>
      <c r="EL313" s="0" t="n">
        <f aca="false">DX313*'Dist Horaria'!$U$6</f>
        <v>27.3756457185047</v>
      </c>
      <c r="EM313" s="0" t="n">
        <f aca="false">DX313*'Dist Horaria'!$V$6</f>
        <v>27.3756457185047</v>
      </c>
      <c r="EN313" s="0" t="n">
        <f aca="false">DX313*'Dist Horaria'!$W$6</f>
        <v>27.3756457185047</v>
      </c>
      <c r="EO313" s="0" t="n">
        <f aca="false">DX313*'Dist Horaria'!$X$6</f>
        <v>41.715269666293</v>
      </c>
      <c r="EP313" s="0" t="n">
        <f aca="false">DX313*'Dist Horaria'!$Y$6</f>
        <v>41.715269666293</v>
      </c>
      <c r="EQ313" s="0" t="n">
        <f aca="false">DX313*'Dist Horaria'!$Z$6</f>
        <v>41.715269666293</v>
      </c>
      <c r="ER313" s="0" t="n">
        <f aca="false">DX313*'Dist Horaria'!$AA$6</f>
        <v>15.6432261248599</v>
      </c>
      <c r="ES313" s="0" t="n">
        <f aca="false">DX313*'Dist Horaria'!$AB$6</f>
        <v>15.6432261248599</v>
      </c>
      <c r="ET313" s="0" t="n">
        <f aca="false">DX313*'Dist Horaria'!$AC$6</f>
        <v>15.6432261248599</v>
      </c>
      <c r="EU313" s="0" t="n">
        <f aca="false">DX313*'Dist Horaria'!$AD$6</f>
        <v>15.6432261248599</v>
      </c>
      <c r="EV313" s="0" t="n">
        <f aca="false">DX313*'Dist Horaria'!$AE$6</f>
        <v>15.6432261248599</v>
      </c>
      <c r="EW313" s="0" t="n">
        <f aca="false">BB313+CA313+CZ313+DY313</f>
        <v>710.258565846757</v>
      </c>
      <c r="EX313" s="0" t="n">
        <f aca="false">BC313+CB313+DA313+DZ313</f>
        <v>705.796558349557</v>
      </c>
      <c r="EY313" s="0" t="n">
        <f aca="false">BD313+CC313+DB313+EA313</f>
        <v>701.584971677346</v>
      </c>
      <c r="EZ313" s="0" t="n">
        <f aca="false">BE313+CD313+DC313+EB313</f>
        <v>697.99686432177</v>
      </c>
      <c r="FA313" s="0" t="n">
        <f aca="false">BF313+CE313+DD313+EC313</f>
        <v>695.374814772756</v>
      </c>
      <c r="FB313" s="0" t="n">
        <f aca="false">BG313+CF313+DE313+ED313</f>
        <v>1599.4913723149</v>
      </c>
      <c r="FC313" s="0" t="n">
        <f aca="false">BH313+CG313+DF313+EE313</f>
        <v>1606.27310446417</v>
      </c>
      <c r="FD313" s="0" t="n">
        <f aca="false">BI313+CH313+DG313+EF313</f>
        <v>1606.27310446417</v>
      </c>
      <c r="FE313" s="0" t="n">
        <f aca="false">BJ313+CI313+DH313+EG313</f>
        <v>1158.83205207775</v>
      </c>
      <c r="FF313" s="0" t="n">
        <f aca="false">BK313+CJ313+DI313+EH313</f>
        <v>1180.80839980703</v>
      </c>
      <c r="FG313" s="0" t="n">
        <f aca="false">BL313+CK313+DJ313+EI313</f>
        <v>1196.79119815559</v>
      </c>
      <c r="FH313" s="0" t="n">
        <f aca="false">BM313+CL313+DK313+EJ313</f>
        <v>1204.78259732987</v>
      </c>
      <c r="FI313" s="0" t="n">
        <f aca="false">BN313+CM313+DL313+EK313</f>
        <v>1206.78044712344</v>
      </c>
      <c r="FJ313" s="0" t="n">
        <f aca="false">BO313+CN313+DM313+EL313</f>
        <v>1204.78259732987</v>
      </c>
      <c r="FK313" s="0" t="n">
        <f aca="false">BP313+CO313+DN313+EM313</f>
        <v>1200.78689774273</v>
      </c>
      <c r="FL313" s="0" t="n">
        <f aca="false">BQ313+CP313+DO313+EN313</f>
        <v>1194.79334836202</v>
      </c>
      <c r="FM313" s="0" t="n">
        <f aca="false">BR313+CQ313+DP313+EO313</f>
        <v>1688.24173555878</v>
      </c>
      <c r="FN313" s="0" t="n">
        <f aca="false">BS313+CR313+DQ313+EP313</f>
        <v>1682.79017058604</v>
      </c>
      <c r="FO313" s="0" t="n">
        <f aca="false">BT313+CS313+DR313+EQ313</f>
        <v>1653.1167688489</v>
      </c>
      <c r="FP313" s="0" t="n">
        <f aca="false">BU313+CT313+DS313+ER313</f>
        <v>737.34725088865</v>
      </c>
      <c r="FQ313" s="0" t="n">
        <f aca="false">BV313+CU313+DT313+ES313</f>
        <v>716.032652039186</v>
      </c>
      <c r="FR313" s="0" t="n">
        <f aca="false">BW313+CV313+DU313+ET313</f>
        <v>730.498593255338</v>
      </c>
      <c r="FS313" s="0" t="n">
        <f aca="false">BX313+CW313+DV313+EU313</f>
        <v>725.562734413227</v>
      </c>
      <c r="FT313" s="0" t="n">
        <f aca="false">BY313+CX313+DW313+EV313</f>
        <v>720.340883874752</v>
      </c>
      <c r="FU313" s="0" t="n">
        <f aca="false">AM313*'Dist Horaria'!$H$10</f>
        <v>0.339920757349187</v>
      </c>
      <c r="FV313" s="0" t="n">
        <f aca="false">AM313*'Dist Horaria'!$I$10</f>
        <v>0.318128314197759</v>
      </c>
      <c r="FW313" s="0" t="n">
        <f aca="false">AM313*'Dist Horaria'!$J$10</f>
        <v>0.316751107686259</v>
      </c>
      <c r="FX313" s="0" t="n">
        <f aca="false">AM313*'Dist Horaria'!$K$10</f>
        <v>0.307641454680019</v>
      </c>
      <c r="FY313" s="0" t="n">
        <f aca="false">AM313*'Dist Horaria'!$L$10</f>
        <v>0.307764567885446</v>
      </c>
      <c r="FZ313" s="0" t="n">
        <f aca="false">AM313*'Dist Horaria'!$M$10</f>
        <v>0.329320752961685</v>
      </c>
      <c r="GA313" s="0" t="n">
        <f aca="false">AM313*'Dist Horaria'!$N$10</f>
        <v>0.311551044447501</v>
      </c>
      <c r="GB313" s="0" t="n">
        <f aca="false">AM313*'Dist Horaria'!$O$10</f>
        <v>0.3062334485673</v>
      </c>
      <c r="GC313" s="0" t="n">
        <f aca="false">AM313*'Dist Horaria'!$P$10</f>
        <v>0.31098549049759</v>
      </c>
      <c r="GD313" s="0" t="n">
        <f aca="false">AM313*'Dist Horaria'!$Q$10</f>
        <v>0.281431377440031</v>
      </c>
      <c r="GE313" s="0" t="n">
        <f aca="false">AM313*'Dist Horaria'!$R$10</f>
        <v>0.34338854536806</v>
      </c>
      <c r="GF313" s="0" t="n">
        <f aca="false">AM313*'Dist Horaria'!$S$10</f>
        <v>0.29326715725183</v>
      </c>
      <c r="GG313" s="0" t="n">
        <f aca="false">AR313*'Dist Horaria'!$H$10</f>
        <v>0.355566932997532</v>
      </c>
      <c r="GH313" s="0" t="n">
        <f aca="false">AR313*'Dist Horaria'!$I$10</f>
        <v>0.332771407845427</v>
      </c>
      <c r="GI313" s="0" t="n">
        <f aca="false">AR313*'Dist Horaria'!$J$10</f>
        <v>0.331330810044877</v>
      </c>
      <c r="GJ313" s="0" t="n">
        <f aca="false">AR313*'Dist Horaria'!$K$10</f>
        <v>0.321801849809086</v>
      </c>
      <c r="GK313" s="0" t="n">
        <f aca="false">AR313*'Dist Horaria'!$L$10</f>
        <v>0.321930629778884</v>
      </c>
      <c r="GL313" s="0" t="n">
        <f aca="false">AR313*'Dist Horaria'!$M$10</f>
        <v>0.344479022158499</v>
      </c>
      <c r="GM313" s="0" t="n">
        <f aca="false">AR313*'Dist Horaria'!$N$10</f>
        <v>0.325891393659667</v>
      </c>
      <c r="GN313" s="0" t="n">
        <f aca="false">AR313*'Dist Horaria'!$O$10</f>
        <v>0.320329034735816</v>
      </c>
      <c r="GO313" s="0" t="n">
        <f aca="false">AR313*'Dist Horaria'!$P$10</f>
        <v>0.325299807888375</v>
      </c>
      <c r="GP313" s="0" t="n">
        <f aca="false">AR313*'Dist Horaria'!$Q$10</f>
        <v>0.294385351768405</v>
      </c>
      <c r="GQ313" s="0" t="n">
        <f aca="false">AR313*'Dist Horaria'!$R$10</f>
        <v>0.359194339454767</v>
      </c>
      <c r="GR313" s="0" t="n">
        <f aca="false">AR313*'Dist Horaria'!$S$10</f>
        <v>0.306765919404621</v>
      </c>
      <c r="GS313" s="0" t="n">
        <f aca="false">AW313*'Dist Horaria'!$H$10</f>
        <v>0.0206125758259439</v>
      </c>
      <c r="GT313" s="0" t="n">
        <f aca="false">AW313*'Dist Horaria'!$I$10</f>
        <v>0.0192910961069812</v>
      </c>
      <c r="GU313" s="0" t="n">
        <f aca="false">AW313*'Dist Horaria'!$J$10</f>
        <v>0.0192075831910074</v>
      </c>
      <c r="GV313" s="0" t="n">
        <f aca="false">AW313*'Dist Horaria'!$K$10</f>
        <v>0.0186551796990775</v>
      </c>
      <c r="GW313" s="0" t="n">
        <f aca="false">AW313*'Dist Horaria'!$L$10</f>
        <v>0.018662645204573</v>
      </c>
      <c r="GX313" s="0" t="n">
        <f aca="false">AW313*'Dist Horaria'!$M$10</f>
        <v>0.019969798386</v>
      </c>
      <c r="GY313" s="0" t="n">
        <f aca="false">AW313*'Dist Horaria'!$N$10</f>
        <v>0.0188922547049082</v>
      </c>
      <c r="GZ313" s="0" t="n">
        <f aca="false">AW313*'Dist Horaria'!$O$10</f>
        <v>0.0185697991151198</v>
      </c>
      <c r="HA313" s="0" t="n">
        <f aca="false">AW313*'Dist Horaria'!$P$10</f>
        <v>0.018857959877587</v>
      </c>
      <c r="HB313" s="0" t="n">
        <f aca="false">AW313*'Dist Horaria'!$Q$10</f>
        <v>0.0170658174938205</v>
      </c>
      <c r="HC313" s="0" t="n">
        <f aca="false">AW313*'Dist Horaria'!$R$10</f>
        <v>0.0208228602582473</v>
      </c>
      <c r="HD313" s="0" t="n">
        <f aca="false">AW313*'Dist Horaria'!$S$10</f>
        <v>0.0177835315596882</v>
      </c>
    </row>
    <row r="314" customFormat="false" ht="39.55" hidden="false" customHeight="false" outlineLevel="0" collapsed="false">
      <c r="A314" s="0" t="n">
        <v>4.810068</v>
      </c>
      <c r="B314" s="0" t="n">
        <v>-74.037484</v>
      </c>
      <c r="C314" s="0" t="n">
        <v>36</v>
      </c>
      <c r="D314" s="0" t="n">
        <v>47</v>
      </c>
      <c r="E314" s="0" t="n">
        <v>772</v>
      </c>
      <c r="G314" s="0" t="s">
        <v>682</v>
      </c>
      <c r="I314" s="0" t="s">
        <v>1527</v>
      </c>
      <c r="J314" s="25" t="s">
        <v>1528</v>
      </c>
      <c r="K314" s="0" t="s">
        <v>1529</v>
      </c>
      <c r="L314" s="0" t="s">
        <v>1530</v>
      </c>
      <c r="S314" s="0" t="n">
        <v>365</v>
      </c>
      <c r="V314" s="0" t="n">
        <v>62848.4851543964</v>
      </c>
      <c r="W314" s="0" t="n">
        <f aca="false">V314*12</f>
        <v>754181.821852757</v>
      </c>
      <c r="X314" s="0" t="n">
        <v>1</v>
      </c>
      <c r="Z314" s="0" t="n">
        <v>33000</v>
      </c>
      <c r="AB314" s="0" t="n">
        <v>0.005</v>
      </c>
      <c r="AC314" s="0" t="n">
        <v>0</v>
      </c>
      <c r="AD314" s="0" t="n">
        <v>3851.91995573882</v>
      </c>
      <c r="AE314" s="0" t="n">
        <f aca="false">AD314/2204.59</f>
        <v>1.74722735553496</v>
      </c>
      <c r="AF314" s="0" t="n">
        <f aca="false">AE314/S314</f>
        <v>0.00478692426173962</v>
      </c>
      <c r="AG314" s="0" t="n">
        <f aca="false">AE314*EXP(AB314*AC314)</f>
        <v>1.74722735553496</v>
      </c>
      <c r="AH314" s="0" t="n">
        <f aca="false">AG314/S314</f>
        <v>0.00478692426173962</v>
      </c>
      <c r="AI314" s="0" t="s">
        <v>90</v>
      </c>
      <c r="AJ314" s="0" t="n">
        <f aca="false">IF(AI314="A",'FE DISTRIBUCIÓN'!$C$2,'FE DISTRIBUCIÓN'!$C$3)</f>
        <v>4.994E-006</v>
      </c>
      <c r="AK314" s="0" t="n">
        <f aca="false">W314*AJ314</f>
        <v>3.76638401833267</v>
      </c>
      <c r="AL314" s="0" t="n">
        <f aca="false">AK314/365</f>
        <v>0.0103188603241991</v>
      </c>
      <c r="AM314" s="0" t="n">
        <f aca="false">AK314*EXP(AB314*AC314)</f>
        <v>3.76638401833267</v>
      </c>
      <c r="AN314" s="0" t="n">
        <f aca="false">AM314/365</f>
        <v>0.0103188603241991</v>
      </c>
      <c r="AO314" s="0" t="n">
        <v>5.223868284E-006</v>
      </c>
      <c r="AP314" s="0" t="n">
        <f aca="false">AO314*W314</f>
        <v>3.93974649954596</v>
      </c>
      <c r="AQ314" s="0" t="n">
        <f aca="false">AP314/365</f>
        <v>0.0107938260261533</v>
      </c>
      <c r="AR314" s="0" t="n">
        <f aca="false">AP314*EXP(AB314*AC314)</f>
        <v>3.93974649954596</v>
      </c>
      <c r="AS314" s="0" t="n">
        <f aca="false">AR314/365</f>
        <v>0.0107938260261533</v>
      </c>
      <c r="AT314" s="0" t="n">
        <v>3.02832944E-007</v>
      </c>
      <c r="AU314" s="0" t="n">
        <f aca="false">AT314*W314</f>
        <v>0.228391101422954</v>
      </c>
      <c r="AV314" s="0" t="n">
        <f aca="false">AU314/365</f>
        <v>0.000625729044994394</v>
      </c>
      <c r="AW314" s="0" t="n">
        <f aca="false">AU314*EXP(AB314*AC314)</f>
        <v>0.228391101422954</v>
      </c>
      <c r="AX314" s="0" t="n">
        <f aca="false">AW314/365</f>
        <v>0.000625729044994394</v>
      </c>
      <c r="AY314" s="0" t="n">
        <f aca="false">AW314+AR314+AM314+AG314</f>
        <v>9.68174897483654</v>
      </c>
      <c r="AZ314" s="0" t="n">
        <f aca="false">AH314+AN314+AS314+AX314</f>
        <v>0.0265253396570864</v>
      </c>
      <c r="BA314" s="0" t="n">
        <f aca="false">AH314*1000000</f>
        <v>4786.92426173962</v>
      </c>
      <c r="BB314" s="0" t="n">
        <f aca="false">BA314*'Dist Horaria'!$H$3</f>
        <v>166.798180963088</v>
      </c>
      <c r="BC314" s="0" t="n">
        <f aca="false">BA314*'Dist Horaria'!$I$3</f>
        <v>162.336173465887</v>
      </c>
      <c r="BD314" s="0" t="n">
        <f aca="false">BA314*'Dist Horaria'!$J$3</f>
        <v>158.124586793676</v>
      </c>
      <c r="BE314" s="0" t="n">
        <f aca="false">BA314*'Dist Horaria'!$K$3</f>
        <v>154.536479438101</v>
      </c>
      <c r="BF314" s="0" t="n">
        <f aca="false">BA314*'Dist Horaria'!$L$3</f>
        <v>151.914429889086</v>
      </c>
      <c r="BG314" s="0" t="n">
        <f aca="false">BA314*'Dist Horaria'!$M$3</f>
        <v>150.263679291777</v>
      </c>
      <c r="BH314" s="0" t="n">
        <f aca="false">BA314*'Dist Horaria'!$N$3</f>
        <v>157.045411441047</v>
      </c>
      <c r="BI314" s="0" t="n">
        <f aca="false">BA314*'Dist Horaria'!$O$3</f>
        <v>157.045411441047</v>
      </c>
      <c r="BJ314" s="0" t="n">
        <f aca="false">BA314*'Dist Horaria'!$P$3</f>
        <v>207.776378531329</v>
      </c>
      <c r="BK314" s="0" t="n">
        <f aca="false">BA314*'Dist Horaria'!$Q$3</f>
        <v>229.752726260604</v>
      </c>
      <c r="BL314" s="0" t="n">
        <f aca="false">BA314*'Dist Horaria'!$R$3</f>
        <v>245.735524609168</v>
      </c>
      <c r="BM314" s="0" t="n">
        <f aca="false">BA314*'Dist Horaria'!$S$3</f>
        <v>253.72692378345</v>
      </c>
      <c r="BN314" s="0" t="n">
        <f aca="false">BA314*'Dist Horaria'!$T$3</f>
        <v>255.72477357702</v>
      </c>
      <c r="BO314" s="0" t="n">
        <f aca="false">BA314*'Dist Horaria'!$U$3</f>
        <v>253.72692378345</v>
      </c>
      <c r="BP314" s="0" t="n">
        <f aca="false">BA314*'Dist Horaria'!$V$3</f>
        <v>249.731224196309</v>
      </c>
      <c r="BQ314" s="0" t="n">
        <f aca="false">BA314*'Dist Horaria'!$W$3</f>
        <v>243.737674815597</v>
      </c>
      <c r="BR314" s="0" t="n">
        <f aca="false">BA314*'Dist Horaria'!$X$3</f>
        <v>239.014042535658</v>
      </c>
      <c r="BS314" s="0" t="n">
        <f aca="false">BA314*'Dist Horaria'!$Y$3</f>
        <v>233.562477562922</v>
      </c>
      <c r="BT314" s="0" t="n">
        <f aca="false">BA314*'Dist Horaria'!$Z$3</f>
        <v>203.889075825783</v>
      </c>
      <c r="BU314" s="0" t="n">
        <f aca="false">BA314*'Dist Horaria'!$AA$3</f>
        <v>193.886866004981</v>
      </c>
      <c r="BV314" s="0" t="n">
        <f aca="false">BA314*'Dist Horaria'!$AB$3</f>
        <v>172.572267155516</v>
      </c>
      <c r="BW314" s="0" t="n">
        <f aca="false">BA314*'Dist Horaria'!$AC$3</f>
        <v>187.038208371668</v>
      </c>
      <c r="BX314" s="0" t="n">
        <f aca="false">BA314*'Dist Horaria'!$AD$3</f>
        <v>182.102349529558</v>
      </c>
      <c r="BY314" s="0" t="n">
        <f aca="false">BA314*'Dist Horaria'!$AE$3</f>
        <v>176.880498991082</v>
      </c>
      <c r="BZ314" s="0" t="n">
        <f aca="false">AN314*1000000</f>
        <v>10318.8603241991</v>
      </c>
      <c r="CA314" s="0" t="n">
        <f aca="false">BZ314*'Dist Horaria'!$H$6</f>
        <v>257.971508104977</v>
      </c>
      <c r="CB314" s="0" t="n">
        <f aca="false">BZ314*'Dist Horaria'!$I$6</f>
        <v>257.971508104977</v>
      </c>
      <c r="CC314" s="0" t="n">
        <f aca="false">BZ314*'Dist Horaria'!$J$6</f>
        <v>257.971508104977</v>
      </c>
      <c r="CD314" s="0" t="n">
        <f aca="false">BZ314*'Dist Horaria'!$K$6</f>
        <v>257.971508104977</v>
      </c>
      <c r="CE314" s="0" t="n">
        <f aca="false">BZ314*'Dist Horaria'!$L$6</f>
        <v>257.971508104977</v>
      </c>
      <c r="CF314" s="0" t="n">
        <f aca="false">BZ314*'Dist Horaria'!$M$6</f>
        <v>687.924021613273</v>
      </c>
      <c r="CG314" s="0" t="n">
        <f aca="false">BZ314*'Dist Horaria'!$N$6</f>
        <v>687.924021613273</v>
      </c>
      <c r="CH314" s="0" t="n">
        <f aca="false">BZ314*'Dist Horaria'!$O$6</f>
        <v>687.924021613273</v>
      </c>
      <c r="CI314" s="0" t="n">
        <f aca="false">BZ314*'Dist Horaria'!$P$6</f>
        <v>451.45013918371</v>
      </c>
      <c r="CJ314" s="0" t="n">
        <f aca="false">BZ314*'Dist Horaria'!$Q$6</f>
        <v>451.45013918371</v>
      </c>
      <c r="CK314" s="0" t="n">
        <f aca="false">BZ314*'Dist Horaria'!$R$6</f>
        <v>451.45013918371</v>
      </c>
      <c r="CL314" s="0" t="n">
        <f aca="false">BZ314*'Dist Horaria'!$S$6</f>
        <v>451.45013918371</v>
      </c>
      <c r="CM314" s="0" t="n">
        <f aca="false">BZ314*'Dist Horaria'!$T$6</f>
        <v>451.45013918371</v>
      </c>
      <c r="CN314" s="0" t="n">
        <f aca="false">BZ314*'Dist Horaria'!$U$6</f>
        <v>451.45013918371</v>
      </c>
      <c r="CO314" s="0" t="n">
        <f aca="false">BZ314*'Dist Horaria'!$V$6</f>
        <v>451.45013918371</v>
      </c>
      <c r="CP314" s="0" t="n">
        <f aca="false">BZ314*'Dist Horaria'!$W$6</f>
        <v>451.45013918371</v>
      </c>
      <c r="CQ314" s="0" t="n">
        <f aca="false">BZ314*'Dist Horaria'!$X$6</f>
        <v>687.924021613273</v>
      </c>
      <c r="CR314" s="0" t="n">
        <f aca="false">BZ314*'Dist Horaria'!$Y$6</f>
        <v>687.924021613273</v>
      </c>
      <c r="CS314" s="0" t="n">
        <f aca="false">BZ314*'Dist Horaria'!$Z$6</f>
        <v>687.924021613273</v>
      </c>
      <c r="CT314" s="0" t="n">
        <f aca="false">BZ314*'Dist Horaria'!$AA$6</f>
        <v>257.971508104977</v>
      </c>
      <c r="CU314" s="0" t="n">
        <f aca="false">BZ314*'Dist Horaria'!$AB$6</f>
        <v>257.971508104977</v>
      </c>
      <c r="CV314" s="0" t="n">
        <f aca="false">BZ314*'Dist Horaria'!$AC$6</f>
        <v>257.971508104977</v>
      </c>
      <c r="CW314" s="0" t="n">
        <f aca="false">BZ314*'Dist Horaria'!$AD$6</f>
        <v>257.971508104977</v>
      </c>
      <c r="CX314" s="0" t="n">
        <f aca="false">BZ314*'Dist Horaria'!$AE$6</f>
        <v>257.971508104977</v>
      </c>
      <c r="CY314" s="0" t="n">
        <f aca="false">AS314*1000000</f>
        <v>10793.8260261533</v>
      </c>
      <c r="CZ314" s="0" t="n">
        <f aca="false">CY314*'Dist Horaria'!$H$6</f>
        <v>269.845650653833</v>
      </c>
      <c r="DA314" s="0" t="n">
        <f aca="false">CY314*'Dist Horaria'!$I$6</f>
        <v>269.845650653833</v>
      </c>
      <c r="DB314" s="0" t="n">
        <f aca="false">CY314*'Dist Horaria'!$J$6</f>
        <v>269.845650653833</v>
      </c>
      <c r="DC314" s="0" t="n">
        <f aca="false">CY314*'Dist Horaria'!$K$6</f>
        <v>269.845650653833</v>
      </c>
      <c r="DD314" s="0" t="n">
        <f aca="false">CY314*'Dist Horaria'!$L$6</f>
        <v>269.845650653833</v>
      </c>
      <c r="DE314" s="0" t="n">
        <f aca="false">CY314*'Dist Horaria'!$M$6</f>
        <v>719.588401743554</v>
      </c>
      <c r="DF314" s="0" t="n">
        <f aca="false">CY314*'Dist Horaria'!$N$6</f>
        <v>719.588401743554</v>
      </c>
      <c r="DG314" s="0" t="n">
        <f aca="false">CY314*'Dist Horaria'!$O$6</f>
        <v>719.588401743554</v>
      </c>
      <c r="DH314" s="0" t="n">
        <f aca="false">CY314*'Dist Horaria'!$P$6</f>
        <v>472.229888644207</v>
      </c>
      <c r="DI314" s="0" t="n">
        <f aca="false">CY314*'Dist Horaria'!$Q$6</f>
        <v>472.229888644207</v>
      </c>
      <c r="DJ314" s="0" t="n">
        <f aca="false">CY314*'Dist Horaria'!$R$6</f>
        <v>472.229888644207</v>
      </c>
      <c r="DK314" s="0" t="n">
        <f aca="false">CY314*'Dist Horaria'!$S$6</f>
        <v>472.229888644207</v>
      </c>
      <c r="DL314" s="0" t="n">
        <f aca="false">CY314*'Dist Horaria'!$T$6</f>
        <v>472.229888644207</v>
      </c>
      <c r="DM314" s="0" t="n">
        <f aca="false">CY314*'Dist Horaria'!$U$6</f>
        <v>472.229888644207</v>
      </c>
      <c r="DN314" s="0" t="n">
        <f aca="false">CY314*'Dist Horaria'!$V$6</f>
        <v>472.229888644207</v>
      </c>
      <c r="DO314" s="0" t="n">
        <f aca="false">CY314*'Dist Horaria'!$W$6</f>
        <v>472.229888644207</v>
      </c>
      <c r="DP314" s="0" t="n">
        <f aca="false">CY314*'Dist Horaria'!$X$6</f>
        <v>719.588401743554</v>
      </c>
      <c r="DQ314" s="0" t="n">
        <f aca="false">CY314*'Dist Horaria'!$Y$6</f>
        <v>719.588401743554</v>
      </c>
      <c r="DR314" s="0" t="n">
        <f aca="false">CY314*'Dist Horaria'!$Z$6</f>
        <v>719.588401743554</v>
      </c>
      <c r="DS314" s="0" t="n">
        <f aca="false">CY314*'Dist Horaria'!$AA$6</f>
        <v>269.845650653833</v>
      </c>
      <c r="DT314" s="0" t="n">
        <f aca="false">CY314*'Dist Horaria'!$AB$6</f>
        <v>269.845650653833</v>
      </c>
      <c r="DU314" s="0" t="n">
        <f aca="false">CY314*'Dist Horaria'!$AC$6</f>
        <v>269.845650653833</v>
      </c>
      <c r="DV314" s="0" t="n">
        <f aca="false">CY314*'Dist Horaria'!$AD$6</f>
        <v>269.845650653833</v>
      </c>
      <c r="DW314" s="0" t="n">
        <f aca="false">CY314*'Dist Horaria'!$AE$6</f>
        <v>269.845650653833</v>
      </c>
      <c r="DX314" s="0" t="n">
        <f aca="false">AX314*1000000</f>
        <v>625.729044994394</v>
      </c>
      <c r="DY314" s="0" t="n">
        <f aca="false">DX314*'Dist Horaria'!$H$6</f>
        <v>15.6432261248599</v>
      </c>
      <c r="DZ314" s="0" t="n">
        <f aca="false">DX314*'Dist Horaria'!$I$6</f>
        <v>15.6432261248599</v>
      </c>
      <c r="EA314" s="0" t="n">
        <f aca="false">DX314*'Dist Horaria'!$J$6</f>
        <v>15.6432261248599</v>
      </c>
      <c r="EB314" s="0" t="n">
        <f aca="false">DX314*'Dist Horaria'!$K$6</f>
        <v>15.6432261248599</v>
      </c>
      <c r="EC314" s="0" t="n">
        <f aca="false">DX314*'Dist Horaria'!$L$6</f>
        <v>15.6432261248599</v>
      </c>
      <c r="ED314" s="0" t="n">
        <f aca="false">DX314*'Dist Horaria'!$M$6</f>
        <v>41.715269666293</v>
      </c>
      <c r="EE314" s="0" t="n">
        <f aca="false">DX314*'Dist Horaria'!$N$6</f>
        <v>41.715269666293</v>
      </c>
      <c r="EF314" s="0" t="n">
        <f aca="false">DX314*'Dist Horaria'!$O$6</f>
        <v>41.715269666293</v>
      </c>
      <c r="EG314" s="0" t="n">
        <f aca="false">DX314*'Dist Horaria'!$P$6</f>
        <v>27.3756457185047</v>
      </c>
      <c r="EH314" s="0" t="n">
        <f aca="false">DX314*'Dist Horaria'!$Q$6</f>
        <v>27.3756457185047</v>
      </c>
      <c r="EI314" s="0" t="n">
        <f aca="false">DX314*'Dist Horaria'!$R$6</f>
        <v>27.3756457185047</v>
      </c>
      <c r="EJ314" s="0" t="n">
        <f aca="false">DX314*'Dist Horaria'!$S$6</f>
        <v>27.3756457185047</v>
      </c>
      <c r="EK314" s="0" t="n">
        <f aca="false">DX314*'Dist Horaria'!$T$6</f>
        <v>27.3756457185047</v>
      </c>
      <c r="EL314" s="0" t="n">
        <f aca="false">DX314*'Dist Horaria'!$U$6</f>
        <v>27.3756457185047</v>
      </c>
      <c r="EM314" s="0" t="n">
        <f aca="false">DX314*'Dist Horaria'!$V$6</f>
        <v>27.3756457185047</v>
      </c>
      <c r="EN314" s="0" t="n">
        <f aca="false">DX314*'Dist Horaria'!$W$6</f>
        <v>27.3756457185047</v>
      </c>
      <c r="EO314" s="0" t="n">
        <f aca="false">DX314*'Dist Horaria'!$X$6</f>
        <v>41.715269666293</v>
      </c>
      <c r="EP314" s="0" t="n">
        <f aca="false">DX314*'Dist Horaria'!$Y$6</f>
        <v>41.715269666293</v>
      </c>
      <c r="EQ314" s="0" t="n">
        <f aca="false">DX314*'Dist Horaria'!$Z$6</f>
        <v>41.715269666293</v>
      </c>
      <c r="ER314" s="0" t="n">
        <f aca="false">DX314*'Dist Horaria'!$AA$6</f>
        <v>15.6432261248599</v>
      </c>
      <c r="ES314" s="0" t="n">
        <f aca="false">DX314*'Dist Horaria'!$AB$6</f>
        <v>15.6432261248599</v>
      </c>
      <c r="ET314" s="0" t="n">
        <f aca="false">DX314*'Dist Horaria'!$AC$6</f>
        <v>15.6432261248599</v>
      </c>
      <c r="EU314" s="0" t="n">
        <f aca="false">DX314*'Dist Horaria'!$AD$6</f>
        <v>15.6432261248599</v>
      </c>
      <c r="EV314" s="0" t="n">
        <f aca="false">DX314*'Dist Horaria'!$AE$6</f>
        <v>15.6432261248599</v>
      </c>
      <c r="EW314" s="0" t="n">
        <f aca="false">BB314+CA314+CZ314+DY314</f>
        <v>710.258565846757</v>
      </c>
      <c r="EX314" s="0" t="n">
        <f aca="false">BC314+CB314+DA314+DZ314</f>
        <v>705.796558349557</v>
      </c>
      <c r="EY314" s="0" t="n">
        <f aca="false">BD314+CC314+DB314+EA314</f>
        <v>701.584971677346</v>
      </c>
      <c r="EZ314" s="0" t="n">
        <f aca="false">BE314+CD314+DC314+EB314</f>
        <v>697.99686432177</v>
      </c>
      <c r="FA314" s="0" t="n">
        <f aca="false">BF314+CE314+DD314+EC314</f>
        <v>695.374814772756</v>
      </c>
      <c r="FB314" s="0" t="n">
        <f aca="false">BG314+CF314+DE314+ED314</f>
        <v>1599.4913723149</v>
      </c>
      <c r="FC314" s="0" t="n">
        <f aca="false">BH314+CG314+DF314+EE314</f>
        <v>1606.27310446417</v>
      </c>
      <c r="FD314" s="0" t="n">
        <f aca="false">BI314+CH314+DG314+EF314</f>
        <v>1606.27310446417</v>
      </c>
      <c r="FE314" s="0" t="n">
        <f aca="false">BJ314+CI314+DH314+EG314</f>
        <v>1158.83205207775</v>
      </c>
      <c r="FF314" s="0" t="n">
        <f aca="false">BK314+CJ314+DI314+EH314</f>
        <v>1180.80839980703</v>
      </c>
      <c r="FG314" s="0" t="n">
        <f aca="false">BL314+CK314+DJ314+EI314</f>
        <v>1196.79119815559</v>
      </c>
      <c r="FH314" s="0" t="n">
        <f aca="false">BM314+CL314+DK314+EJ314</f>
        <v>1204.78259732987</v>
      </c>
      <c r="FI314" s="0" t="n">
        <f aca="false">BN314+CM314+DL314+EK314</f>
        <v>1206.78044712344</v>
      </c>
      <c r="FJ314" s="0" t="n">
        <f aca="false">BO314+CN314+DM314+EL314</f>
        <v>1204.78259732987</v>
      </c>
      <c r="FK314" s="0" t="n">
        <f aca="false">BP314+CO314+DN314+EM314</f>
        <v>1200.78689774273</v>
      </c>
      <c r="FL314" s="0" t="n">
        <f aca="false">BQ314+CP314+DO314+EN314</f>
        <v>1194.79334836202</v>
      </c>
      <c r="FM314" s="0" t="n">
        <f aca="false">BR314+CQ314+DP314+EO314</f>
        <v>1688.24173555878</v>
      </c>
      <c r="FN314" s="0" t="n">
        <f aca="false">BS314+CR314+DQ314+EP314</f>
        <v>1682.79017058604</v>
      </c>
      <c r="FO314" s="0" t="n">
        <f aca="false">BT314+CS314+DR314+EQ314</f>
        <v>1653.1167688489</v>
      </c>
      <c r="FP314" s="0" t="n">
        <f aca="false">BU314+CT314+DS314+ER314</f>
        <v>737.34725088865</v>
      </c>
      <c r="FQ314" s="0" t="n">
        <f aca="false">BV314+CU314+DT314+ES314</f>
        <v>716.032652039186</v>
      </c>
      <c r="FR314" s="0" t="n">
        <f aca="false">BW314+CV314+DU314+ET314</f>
        <v>730.498593255338</v>
      </c>
      <c r="FS314" s="0" t="n">
        <f aca="false">BX314+CW314+DV314+EU314</f>
        <v>725.562734413227</v>
      </c>
      <c r="FT314" s="0" t="n">
        <f aca="false">BY314+CX314+DW314+EV314</f>
        <v>720.340883874752</v>
      </c>
      <c r="FU314" s="0" t="n">
        <f aca="false">AM314*'Dist Horaria'!$H$10</f>
        <v>0.339920757349187</v>
      </c>
      <c r="FV314" s="0" t="n">
        <f aca="false">AM314*'Dist Horaria'!$I$10</f>
        <v>0.318128314197759</v>
      </c>
      <c r="FW314" s="0" t="n">
        <f aca="false">AM314*'Dist Horaria'!$J$10</f>
        <v>0.316751107686259</v>
      </c>
      <c r="FX314" s="0" t="n">
        <f aca="false">AM314*'Dist Horaria'!$K$10</f>
        <v>0.307641454680019</v>
      </c>
      <c r="FY314" s="0" t="n">
        <f aca="false">AM314*'Dist Horaria'!$L$10</f>
        <v>0.307764567885446</v>
      </c>
      <c r="FZ314" s="0" t="n">
        <f aca="false">AM314*'Dist Horaria'!$M$10</f>
        <v>0.329320752961685</v>
      </c>
      <c r="GA314" s="0" t="n">
        <f aca="false">AM314*'Dist Horaria'!$N$10</f>
        <v>0.311551044447501</v>
      </c>
      <c r="GB314" s="0" t="n">
        <f aca="false">AM314*'Dist Horaria'!$O$10</f>
        <v>0.3062334485673</v>
      </c>
      <c r="GC314" s="0" t="n">
        <f aca="false">AM314*'Dist Horaria'!$P$10</f>
        <v>0.31098549049759</v>
      </c>
      <c r="GD314" s="0" t="n">
        <f aca="false">AM314*'Dist Horaria'!$Q$10</f>
        <v>0.281431377440031</v>
      </c>
      <c r="GE314" s="0" t="n">
        <f aca="false">AM314*'Dist Horaria'!$R$10</f>
        <v>0.34338854536806</v>
      </c>
      <c r="GF314" s="0" t="n">
        <f aca="false">AM314*'Dist Horaria'!$S$10</f>
        <v>0.29326715725183</v>
      </c>
      <c r="GG314" s="0" t="n">
        <f aca="false">AR314*'Dist Horaria'!$H$10</f>
        <v>0.355566932997532</v>
      </c>
      <c r="GH314" s="0" t="n">
        <f aca="false">AR314*'Dist Horaria'!$I$10</f>
        <v>0.332771407845427</v>
      </c>
      <c r="GI314" s="0" t="n">
        <f aca="false">AR314*'Dist Horaria'!$J$10</f>
        <v>0.331330810044877</v>
      </c>
      <c r="GJ314" s="0" t="n">
        <f aca="false">AR314*'Dist Horaria'!$K$10</f>
        <v>0.321801849809086</v>
      </c>
      <c r="GK314" s="0" t="n">
        <f aca="false">AR314*'Dist Horaria'!$L$10</f>
        <v>0.321930629778884</v>
      </c>
      <c r="GL314" s="0" t="n">
        <f aca="false">AR314*'Dist Horaria'!$M$10</f>
        <v>0.344479022158499</v>
      </c>
      <c r="GM314" s="0" t="n">
        <f aca="false">AR314*'Dist Horaria'!$N$10</f>
        <v>0.325891393659667</v>
      </c>
      <c r="GN314" s="0" t="n">
        <f aca="false">AR314*'Dist Horaria'!$O$10</f>
        <v>0.320329034735816</v>
      </c>
      <c r="GO314" s="0" t="n">
        <f aca="false">AR314*'Dist Horaria'!$P$10</f>
        <v>0.325299807888375</v>
      </c>
      <c r="GP314" s="0" t="n">
        <f aca="false">AR314*'Dist Horaria'!$Q$10</f>
        <v>0.294385351768405</v>
      </c>
      <c r="GQ314" s="0" t="n">
        <f aca="false">AR314*'Dist Horaria'!$R$10</f>
        <v>0.359194339454767</v>
      </c>
      <c r="GR314" s="0" t="n">
        <f aca="false">AR314*'Dist Horaria'!$S$10</f>
        <v>0.306765919404621</v>
      </c>
      <c r="GS314" s="0" t="n">
        <f aca="false">AW314*'Dist Horaria'!$H$10</f>
        <v>0.0206125758259439</v>
      </c>
      <c r="GT314" s="0" t="n">
        <f aca="false">AW314*'Dist Horaria'!$I$10</f>
        <v>0.0192910961069812</v>
      </c>
      <c r="GU314" s="0" t="n">
        <f aca="false">AW314*'Dist Horaria'!$J$10</f>
        <v>0.0192075831910074</v>
      </c>
      <c r="GV314" s="0" t="n">
        <f aca="false">AW314*'Dist Horaria'!$K$10</f>
        <v>0.0186551796990775</v>
      </c>
      <c r="GW314" s="0" t="n">
        <f aca="false">AW314*'Dist Horaria'!$L$10</f>
        <v>0.018662645204573</v>
      </c>
      <c r="GX314" s="0" t="n">
        <f aca="false">AW314*'Dist Horaria'!$M$10</f>
        <v>0.019969798386</v>
      </c>
      <c r="GY314" s="0" t="n">
        <f aca="false">AW314*'Dist Horaria'!$N$10</f>
        <v>0.0188922547049082</v>
      </c>
      <c r="GZ314" s="0" t="n">
        <f aca="false">AW314*'Dist Horaria'!$O$10</f>
        <v>0.0185697991151198</v>
      </c>
      <c r="HA314" s="0" t="n">
        <f aca="false">AW314*'Dist Horaria'!$P$10</f>
        <v>0.018857959877587</v>
      </c>
      <c r="HB314" s="0" t="n">
        <f aca="false">AW314*'Dist Horaria'!$Q$10</f>
        <v>0.0170658174938205</v>
      </c>
      <c r="HC314" s="0" t="n">
        <f aca="false">AW314*'Dist Horaria'!$R$10</f>
        <v>0.0208228602582473</v>
      </c>
      <c r="HD314" s="0" t="n">
        <f aca="false">AW314*'Dist Horaria'!$S$10</f>
        <v>0.0177835315596882</v>
      </c>
    </row>
    <row r="315" customFormat="false" ht="26.85" hidden="false" customHeight="false" outlineLevel="0" collapsed="false">
      <c r="A315" s="0" t="n">
        <v>4.713977</v>
      </c>
      <c r="B315" s="0" t="n">
        <v>-74.093722</v>
      </c>
      <c r="C315" s="0" t="n">
        <v>30</v>
      </c>
      <c r="D315" s="0" t="n">
        <v>37</v>
      </c>
      <c r="E315" s="0" t="n">
        <v>2475</v>
      </c>
      <c r="G315" s="0" t="s">
        <v>682</v>
      </c>
      <c r="I315" s="0" t="s">
        <v>1531</v>
      </c>
      <c r="J315" s="25" t="s">
        <v>1532</v>
      </c>
      <c r="K315" s="0" t="n">
        <v>8301292730</v>
      </c>
      <c r="L315" s="0" t="s">
        <v>1533</v>
      </c>
      <c r="S315" s="0" t="n">
        <v>365</v>
      </c>
      <c r="V315" s="0" t="n">
        <v>62848.4851543964</v>
      </c>
      <c r="W315" s="0" t="n">
        <f aca="false">V315*12</f>
        <v>754181.821852757</v>
      </c>
      <c r="X315" s="0" t="n">
        <v>1</v>
      </c>
      <c r="Z315" s="0" t="n">
        <v>33000</v>
      </c>
      <c r="AB315" s="0" t="n">
        <v>0.005</v>
      </c>
      <c r="AC315" s="0" t="n">
        <v>0</v>
      </c>
      <c r="AD315" s="0" t="n">
        <v>3851.91995573882</v>
      </c>
      <c r="AE315" s="0" t="n">
        <f aca="false">AD315/2204.59</f>
        <v>1.74722735553496</v>
      </c>
      <c r="AF315" s="0" t="n">
        <f aca="false">AE315/S315</f>
        <v>0.00478692426173962</v>
      </c>
      <c r="AG315" s="0" t="n">
        <f aca="false">AE315*EXP(AB315*AC315)</f>
        <v>1.74722735553496</v>
      </c>
      <c r="AH315" s="0" t="n">
        <f aca="false">AG315/S315</f>
        <v>0.00478692426173962</v>
      </c>
      <c r="AI315" s="0" t="s">
        <v>90</v>
      </c>
      <c r="AJ315" s="0" t="n">
        <f aca="false">IF(AI315="A",'FE DISTRIBUCIÓN'!$C$2,'FE DISTRIBUCIÓN'!$C$3)</f>
        <v>4.994E-006</v>
      </c>
      <c r="AK315" s="0" t="n">
        <f aca="false">W315*AJ315</f>
        <v>3.76638401833267</v>
      </c>
      <c r="AL315" s="0" t="n">
        <f aca="false">AK315/365</f>
        <v>0.0103188603241991</v>
      </c>
      <c r="AM315" s="0" t="n">
        <f aca="false">AK315*EXP(AB315*AC315)</f>
        <v>3.76638401833267</v>
      </c>
      <c r="AN315" s="0" t="n">
        <f aca="false">AM315/365</f>
        <v>0.0103188603241991</v>
      </c>
      <c r="AO315" s="0" t="n">
        <v>5.223868284E-006</v>
      </c>
      <c r="AP315" s="0" t="n">
        <f aca="false">AO315*W315</f>
        <v>3.93974649954596</v>
      </c>
      <c r="AQ315" s="0" t="n">
        <f aca="false">AP315/365</f>
        <v>0.0107938260261533</v>
      </c>
      <c r="AR315" s="0" t="n">
        <f aca="false">AP315*EXP(AB315*AC315)</f>
        <v>3.93974649954596</v>
      </c>
      <c r="AS315" s="0" t="n">
        <f aca="false">AR315/365</f>
        <v>0.0107938260261533</v>
      </c>
      <c r="AT315" s="0" t="n">
        <v>3.02832944E-007</v>
      </c>
      <c r="AU315" s="0" t="n">
        <f aca="false">AT315*W315</f>
        <v>0.228391101422954</v>
      </c>
      <c r="AV315" s="0" t="n">
        <f aca="false">AU315/365</f>
        <v>0.000625729044994394</v>
      </c>
      <c r="AW315" s="0" t="n">
        <f aca="false">AU315*EXP(AB315*AC315)</f>
        <v>0.228391101422954</v>
      </c>
      <c r="AX315" s="0" t="n">
        <f aca="false">AW315/365</f>
        <v>0.000625729044994394</v>
      </c>
      <c r="AY315" s="0" t="n">
        <f aca="false">AW315+AR315+AM315+AG315</f>
        <v>9.68174897483654</v>
      </c>
      <c r="AZ315" s="0" t="n">
        <f aca="false">AH315+AN315+AS315+AX315</f>
        <v>0.0265253396570864</v>
      </c>
      <c r="BA315" s="0" t="n">
        <f aca="false">AH315*1000000</f>
        <v>4786.92426173962</v>
      </c>
      <c r="BB315" s="0" t="n">
        <f aca="false">BA315*'Dist Horaria'!$H$3</f>
        <v>166.798180963088</v>
      </c>
      <c r="BC315" s="0" t="n">
        <f aca="false">BA315*'Dist Horaria'!$I$3</f>
        <v>162.336173465887</v>
      </c>
      <c r="BD315" s="0" t="n">
        <f aca="false">BA315*'Dist Horaria'!$J$3</f>
        <v>158.124586793676</v>
      </c>
      <c r="BE315" s="0" t="n">
        <f aca="false">BA315*'Dist Horaria'!$K$3</f>
        <v>154.536479438101</v>
      </c>
      <c r="BF315" s="0" t="n">
        <f aca="false">BA315*'Dist Horaria'!$L$3</f>
        <v>151.914429889086</v>
      </c>
      <c r="BG315" s="0" t="n">
        <f aca="false">BA315*'Dist Horaria'!$M$3</f>
        <v>150.263679291777</v>
      </c>
      <c r="BH315" s="0" t="n">
        <f aca="false">BA315*'Dist Horaria'!$N$3</f>
        <v>157.045411441047</v>
      </c>
      <c r="BI315" s="0" t="n">
        <f aca="false">BA315*'Dist Horaria'!$O$3</f>
        <v>157.045411441047</v>
      </c>
      <c r="BJ315" s="0" t="n">
        <f aca="false">BA315*'Dist Horaria'!$P$3</f>
        <v>207.776378531329</v>
      </c>
      <c r="BK315" s="0" t="n">
        <f aca="false">BA315*'Dist Horaria'!$Q$3</f>
        <v>229.752726260604</v>
      </c>
      <c r="BL315" s="0" t="n">
        <f aca="false">BA315*'Dist Horaria'!$R$3</f>
        <v>245.735524609168</v>
      </c>
      <c r="BM315" s="0" t="n">
        <f aca="false">BA315*'Dist Horaria'!$S$3</f>
        <v>253.72692378345</v>
      </c>
      <c r="BN315" s="0" t="n">
        <f aca="false">BA315*'Dist Horaria'!$T$3</f>
        <v>255.72477357702</v>
      </c>
      <c r="BO315" s="0" t="n">
        <f aca="false">BA315*'Dist Horaria'!$U$3</f>
        <v>253.72692378345</v>
      </c>
      <c r="BP315" s="0" t="n">
        <f aca="false">BA315*'Dist Horaria'!$V$3</f>
        <v>249.731224196309</v>
      </c>
      <c r="BQ315" s="0" t="n">
        <f aca="false">BA315*'Dist Horaria'!$W$3</f>
        <v>243.737674815597</v>
      </c>
      <c r="BR315" s="0" t="n">
        <f aca="false">BA315*'Dist Horaria'!$X$3</f>
        <v>239.014042535658</v>
      </c>
      <c r="BS315" s="0" t="n">
        <f aca="false">BA315*'Dist Horaria'!$Y$3</f>
        <v>233.562477562922</v>
      </c>
      <c r="BT315" s="0" t="n">
        <f aca="false">BA315*'Dist Horaria'!$Z$3</f>
        <v>203.889075825783</v>
      </c>
      <c r="BU315" s="0" t="n">
        <f aca="false">BA315*'Dist Horaria'!$AA$3</f>
        <v>193.886866004981</v>
      </c>
      <c r="BV315" s="0" t="n">
        <f aca="false">BA315*'Dist Horaria'!$AB$3</f>
        <v>172.572267155516</v>
      </c>
      <c r="BW315" s="0" t="n">
        <f aca="false">BA315*'Dist Horaria'!$AC$3</f>
        <v>187.038208371668</v>
      </c>
      <c r="BX315" s="0" t="n">
        <f aca="false">BA315*'Dist Horaria'!$AD$3</f>
        <v>182.102349529558</v>
      </c>
      <c r="BY315" s="0" t="n">
        <f aca="false">BA315*'Dist Horaria'!$AE$3</f>
        <v>176.880498991082</v>
      </c>
      <c r="BZ315" s="0" t="n">
        <f aca="false">AN315*1000000</f>
        <v>10318.8603241991</v>
      </c>
      <c r="CA315" s="0" t="n">
        <f aca="false">BZ315*'Dist Horaria'!$H$6</f>
        <v>257.971508104977</v>
      </c>
      <c r="CB315" s="0" t="n">
        <f aca="false">BZ315*'Dist Horaria'!$I$6</f>
        <v>257.971508104977</v>
      </c>
      <c r="CC315" s="0" t="n">
        <f aca="false">BZ315*'Dist Horaria'!$J$6</f>
        <v>257.971508104977</v>
      </c>
      <c r="CD315" s="0" t="n">
        <f aca="false">BZ315*'Dist Horaria'!$K$6</f>
        <v>257.971508104977</v>
      </c>
      <c r="CE315" s="0" t="n">
        <f aca="false">BZ315*'Dist Horaria'!$L$6</f>
        <v>257.971508104977</v>
      </c>
      <c r="CF315" s="0" t="n">
        <f aca="false">BZ315*'Dist Horaria'!$M$6</f>
        <v>687.924021613273</v>
      </c>
      <c r="CG315" s="0" t="n">
        <f aca="false">BZ315*'Dist Horaria'!$N$6</f>
        <v>687.924021613273</v>
      </c>
      <c r="CH315" s="0" t="n">
        <f aca="false">BZ315*'Dist Horaria'!$O$6</f>
        <v>687.924021613273</v>
      </c>
      <c r="CI315" s="0" t="n">
        <f aca="false">BZ315*'Dist Horaria'!$P$6</f>
        <v>451.45013918371</v>
      </c>
      <c r="CJ315" s="0" t="n">
        <f aca="false">BZ315*'Dist Horaria'!$Q$6</f>
        <v>451.45013918371</v>
      </c>
      <c r="CK315" s="0" t="n">
        <f aca="false">BZ315*'Dist Horaria'!$R$6</f>
        <v>451.45013918371</v>
      </c>
      <c r="CL315" s="0" t="n">
        <f aca="false">BZ315*'Dist Horaria'!$S$6</f>
        <v>451.45013918371</v>
      </c>
      <c r="CM315" s="0" t="n">
        <f aca="false">BZ315*'Dist Horaria'!$T$6</f>
        <v>451.45013918371</v>
      </c>
      <c r="CN315" s="0" t="n">
        <f aca="false">BZ315*'Dist Horaria'!$U$6</f>
        <v>451.45013918371</v>
      </c>
      <c r="CO315" s="0" t="n">
        <f aca="false">BZ315*'Dist Horaria'!$V$6</f>
        <v>451.45013918371</v>
      </c>
      <c r="CP315" s="0" t="n">
        <f aca="false">BZ315*'Dist Horaria'!$W$6</f>
        <v>451.45013918371</v>
      </c>
      <c r="CQ315" s="0" t="n">
        <f aca="false">BZ315*'Dist Horaria'!$X$6</f>
        <v>687.924021613273</v>
      </c>
      <c r="CR315" s="0" t="n">
        <f aca="false">BZ315*'Dist Horaria'!$Y$6</f>
        <v>687.924021613273</v>
      </c>
      <c r="CS315" s="0" t="n">
        <f aca="false">BZ315*'Dist Horaria'!$Z$6</f>
        <v>687.924021613273</v>
      </c>
      <c r="CT315" s="0" t="n">
        <f aca="false">BZ315*'Dist Horaria'!$AA$6</f>
        <v>257.971508104977</v>
      </c>
      <c r="CU315" s="0" t="n">
        <f aca="false">BZ315*'Dist Horaria'!$AB$6</f>
        <v>257.971508104977</v>
      </c>
      <c r="CV315" s="0" t="n">
        <f aca="false">BZ315*'Dist Horaria'!$AC$6</f>
        <v>257.971508104977</v>
      </c>
      <c r="CW315" s="0" t="n">
        <f aca="false">BZ315*'Dist Horaria'!$AD$6</f>
        <v>257.971508104977</v>
      </c>
      <c r="CX315" s="0" t="n">
        <f aca="false">BZ315*'Dist Horaria'!$AE$6</f>
        <v>257.971508104977</v>
      </c>
      <c r="CY315" s="0" t="n">
        <f aca="false">AS315*1000000</f>
        <v>10793.8260261533</v>
      </c>
      <c r="CZ315" s="0" t="n">
        <f aca="false">CY315*'Dist Horaria'!$H$6</f>
        <v>269.845650653833</v>
      </c>
      <c r="DA315" s="0" t="n">
        <f aca="false">CY315*'Dist Horaria'!$I$6</f>
        <v>269.845650653833</v>
      </c>
      <c r="DB315" s="0" t="n">
        <f aca="false">CY315*'Dist Horaria'!$J$6</f>
        <v>269.845650653833</v>
      </c>
      <c r="DC315" s="0" t="n">
        <f aca="false">CY315*'Dist Horaria'!$K$6</f>
        <v>269.845650653833</v>
      </c>
      <c r="DD315" s="0" t="n">
        <f aca="false">CY315*'Dist Horaria'!$L$6</f>
        <v>269.845650653833</v>
      </c>
      <c r="DE315" s="0" t="n">
        <f aca="false">CY315*'Dist Horaria'!$M$6</f>
        <v>719.588401743554</v>
      </c>
      <c r="DF315" s="0" t="n">
        <f aca="false">CY315*'Dist Horaria'!$N$6</f>
        <v>719.588401743554</v>
      </c>
      <c r="DG315" s="0" t="n">
        <f aca="false">CY315*'Dist Horaria'!$O$6</f>
        <v>719.588401743554</v>
      </c>
      <c r="DH315" s="0" t="n">
        <f aca="false">CY315*'Dist Horaria'!$P$6</f>
        <v>472.229888644207</v>
      </c>
      <c r="DI315" s="0" t="n">
        <f aca="false">CY315*'Dist Horaria'!$Q$6</f>
        <v>472.229888644207</v>
      </c>
      <c r="DJ315" s="0" t="n">
        <f aca="false">CY315*'Dist Horaria'!$R$6</f>
        <v>472.229888644207</v>
      </c>
      <c r="DK315" s="0" t="n">
        <f aca="false">CY315*'Dist Horaria'!$S$6</f>
        <v>472.229888644207</v>
      </c>
      <c r="DL315" s="0" t="n">
        <f aca="false">CY315*'Dist Horaria'!$T$6</f>
        <v>472.229888644207</v>
      </c>
      <c r="DM315" s="0" t="n">
        <f aca="false">CY315*'Dist Horaria'!$U$6</f>
        <v>472.229888644207</v>
      </c>
      <c r="DN315" s="0" t="n">
        <f aca="false">CY315*'Dist Horaria'!$V$6</f>
        <v>472.229888644207</v>
      </c>
      <c r="DO315" s="0" t="n">
        <f aca="false">CY315*'Dist Horaria'!$W$6</f>
        <v>472.229888644207</v>
      </c>
      <c r="DP315" s="0" t="n">
        <f aca="false">CY315*'Dist Horaria'!$X$6</f>
        <v>719.588401743554</v>
      </c>
      <c r="DQ315" s="0" t="n">
        <f aca="false">CY315*'Dist Horaria'!$Y$6</f>
        <v>719.588401743554</v>
      </c>
      <c r="DR315" s="0" t="n">
        <f aca="false">CY315*'Dist Horaria'!$Z$6</f>
        <v>719.588401743554</v>
      </c>
      <c r="DS315" s="0" t="n">
        <f aca="false">CY315*'Dist Horaria'!$AA$6</f>
        <v>269.845650653833</v>
      </c>
      <c r="DT315" s="0" t="n">
        <f aca="false">CY315*'Dist Horaria'!$AB$6</f>
        <v>269.845650653833</v>
      </c>
      <c r="DU315" s="0" t="n">
        <f aca="false">CY315*'Dist Horaria'!$AC$6</f>
        <v>269.845650653833</v>
      </c>
      <c r="DV315" s="0" t="n">
        <f aca="false">CY315*'Dist Horaria'!$AD$6</f>
        <v>269.845650653833</v>
      </c>
      <c r="DW315" s="0" t="n">
        <f aca="false">CY315*'Dist Horaria'!$AE$6</f>
        <v>269.845650653833</v>
      </c>
      <c r="DX315" s="0" t="n">
        <f aca="false">AX315*1000000</f>
        <v>625.729044994394</v>
      </c>
      <c r="DY315" s="0" t="n">
        <f aca="false">DX315*'Dist Horaria'!$H$6</f>
        <v>15.6432261248599</v>
      </c>
      <c r="DZ315" s="0" t="n">
        <f aca="false">DX315*'Dist Horaria'!$I$6</f>
        <v>15.6432261248599</v>
      </c>
      <c r="EA315" s="0" t="n">
        <f aca="false">DX315*'Dist Horaria'!$J$6</f>
        <v>15.6432261248599</v>
      </c>
      <c r="EB315" s="0" t="n">
        <f aca="false">DX315*'Dist Horaria'!$K$6</f>
        <v>15.6432261248599</v>
      </c>
      <c r="EC315" s="0" t="n">
        <f aca="false">DX315*'Dist Horaria'!$L$6</f>
        <v>15.6432261248599</v>
      </c>
      <c r="ED315" s="0" t="n">
        <f aca="false">DX315*'Dist Horaria'!$M$6</f>
        <v>41.715269666293</v>
      </c>
      <c r="EE315" s="0" t="n">
        <f aca="false">DX315*'Dist Horaria'!$N$6</f>
        <v>41.715269666293</v>
      </c>
      <c r="EF315" s="0" t="n">
        <f aca="false">DX315*'Dist Horaria'!$O$6</f>
        <v>41.715269666293</v>
      </c>
      <c r="EG315" s="0" t="n">
        <f aca="false">DX315*'Dist Horaria'!$P$6</f>
        <v>27.3756457185047</v>
      </c>
      <c r="EH315" s="0" t="n">
        <f aca="false">DX315*'Dist Horaria'!$Q$6</f>
        <v>27.3756457185047</v>
      </c>
      <c r="EI315" s="0" t="n">
        <f aca="false">DX315*'Dist Horaria'!$R$6</f>
        <v>27.3756457185047</v>
      </c>
      <c r="EJ315" s="0" t="n">
        <f aca="false">DX315*'Dist Horaria'!$S$6</f>
        <v>27.3756457185047</v>
      </c>
      <c r="EK315" s="0" t="n">
        <f aca="false">DX315*'Dist Horaria'!$T$6</f>
        <v>27.3756457185047</v>
      </c>
      <c r="EL315" s="0" t="n">
        <f aca="false">DX315*'Dist Horaria'!$U$6</f>
        <v>27.3756457185047</v>
      </c>
      <c r="EM315" s="0" t="n">
        <f aca="false">DX315*'Dist Horaria'!$V$6</f>
        <v>27.3756457185047</v>
      </c>
      <c r="EN315" s="0" t="n">
        <f aca="false">DX315*'Dist Horaria'!$W$6</f>
        <v>27.3756457185047</v>
      </c>
      <c r="EO315" s="0" t="n">
        <f aca="false">DX315*'Dist Horaria'!$X$6</f>
        <v>41.715269666293</v>
      </c>
      <c r="EP315" s="0" t="n">
        <f aca="false">DX315*'Dist Horaria'!$Y$6</f>
        <v>41.715269666293</v>
      </c>
      <c r="EQ315" s="0" t="n">
        <f aca="false">DX315*'Dist Horaria'!$Z$6</f>
        <v>41.715269666293</v>
      </c>
      <c r="ER315" s="0" t="n">
        <f aca="false">DX315*'Dist Horaria'!$AA$6</f>
        <v>15.6432261248599</v>
      </c>
      <c r="ES315" s="0" t="n">
        <f aca="false">DX315*'Dist Horaria'!$AB$6</f>
        <v>15.6432261248599</v>
      </c>
      <c r="ET315" s="0" t="n">
        <f aca="false">DX315*'Dist Horaria'!$AC$6</f>
        <v>15.6432261248599</v>
      </c>
      <c r="EU315" s="0" t="n">
        <f aca="false">DX315*'Dist Horaria'!$AD$6</f>
        <v>15.6432261248599</v>
      </c>
      <c r="EV315" s="0" t="n">
        <f aca="false">DX315*'Dist Horaria'!$AE$6</f>
        <v>15.6432261248599</v>
      </c>
      <c r="EW315" s="0" t="n">
        <f aca="false">BB315+CA315+CZ315+DY315</f>
        <v>710.258565846757</v>
      </c>
      <c r="EX315" s="0" t="n">
        <f aca="false">BC315+CB315+DA315+DZ315</f>
        <v>705.796558349557</v>
      </c>
      <c r="EY315" s="0" t="n">
        <f aca="false">BD315+CC315+DB315+EA315</f>
        <v>701.584971677346</v>
      </c>
      <c r="EZ315" s="0" t="n">
        <f aca="false">BE315+CD315+DC315+EB315</f>
        <v>697.99686432177</v>
      </c>
      <c r="FA315" s="0" t="n">
        <f aca="false">BF315+CE315+DD315+EC315</f>
        <v>695.374814772756</v>
      </c>
      <c r="FB315" s="0" t="n">
        <f aca="false">BG315+CF315+DE315+ED315</f>
        <v>1599.4913723149</v>
      </c>
      <c r="FC315" s="0" t="n">
        <f aca="false">BH315+CG315+DF315+EE315</f>
        <v>1606.27310446417</v>
      </c>
      <c r="FD315" s="0" t="n">
        <f aca="false">BI315+CH315+DG315+EF315</f>
        <v>1606.27310446417</v>
      </c>
      <c r="FE315" s="0" t="n">
        <f aca="false">BJ315+CI315+DH315+EG315</f>
        <v>1158.83205207775</v>
      </c>
      <c r="FF315" s="0" t="n">
        <f aca="false">BK315+CJ315+DI315+EH315</f>
        <v>1180.80839980703</v>
      </c>
      <c r="FG315" s="0" t="n">
        <f aca="false">BL315+CK315+DJ315+EI315</f>
        <v>1196.79119815559</v>
      </c>
      <c r="FH315" s="0" t="n">
        <f aca="false">BM315+CL315+DK315+EJ315</f>
        <v>1204.78259732987</v>
      </c>
      <c r="FI315" s="0" t="n">
        <f aca="false">BN315+CM315+DL315+EK315</f>
        <v>1206.78044712344</v>
      </c>
      <c r="FJ315" s="0" t="n">
        <f aca="false">BO315+CN315+DM315+EL315</f>
        <v>1204.78259732987</v>
      </c>
      <c r="FK315" s="0" t="n">
        <f aca="false">BP315+CO315+DN315+EM315</f>
        <v>1200.78689774273</v>
      </c>
      <c r="FL315" s="0" t="n">
        <f aca="false">BQ315+CP315+DO315+EN315</f>
        <v>1194.79334836202</v>
      </c>
      <c r="FM315" s="0" t="n">
        <f aca="false">BR315+CQ315+DP315+EO315</f>
        <v>1688.24173555878</v>
      </c>
      <c r="FN315" s="0" t="n">
        <f aca="false">BS315+CR315+DQ315+EP315</f>
        <v>1682.79017058604</v>
      </c>
      <c r="FO315" s="0" t="n">
        <f aca="false">BT315+CS315+DR315+EQ315</f>
        <v>1653.1167688489</v>
      </c>
      <c r="FP315" s="0" t="n">
        <f aca="false">BU315+CT315+DS315+ER315</f>
        <v>737.34725088865</v>
      </c>
      <c r="FQ315" s="0" t="n">
        <f aca="false">BV315+CU315+DT315+ES315</f>
        <v>716.032652039186</v>
      </c>
      <c r="FR315" s="0" t="n">
        <f aca="false">BW315+CV315+DU315+ET315</f>
        <v>730.498593255338</v>
      </c>
      <c r="FS315" s="0" t="n">
        <f aca="false">BX315+CW315+DV315+EU315</f>
        <v>725.562734413227</v>
      </c>
      <c r="FT315" s="0" t="n">
        <f aca="false">BY315+CX315+DW315+EV315</f>
        <v>720.340883874752</v>
      </c>
      <c r="FU315" s="0" t="n">
        <f aca="false">AM315*'Dist Horaria'!$H$10</f>
        <v>0.339920757349187</v>
      </c>
      <c r="FV315" s="0" t="n">
        <f aca="false">AM315*'Dist Horaria'!$I$10</f>
        <v>0.318128314197759</v>
      </c>
      <c r="FW315" s="0" t="n">
        <f aca="false">AM315*'Dist Horaria'!$J$10</f>
        <v>0.316751107686259</v>
      </c>
      <c r="FX315" s="0" t="n">
        <f aca="false">AM315*'Dist Horaria'!$K$10</f>
        <v>0.307641454680019</v>
      </c>
      <c r="FY315" s="0" t="n">
        <f aca="false">AM315*'Dist Horaria'!$L$10</f>
        <v>0.307764567885446</v>
      </c>
      <c r="FZ315" s="0" t="n">
        <f aca="false">AM315*'Dist Horaria'!$M$10</f>
        <v>0.329320752961685</v>
      </c>
      <c r="GA315" s="0" t="n">
        <f aca="false">AM315*'Dist Horaria'!$N$10</f>
        <v>0.311551044447501</v>
      </c>
      <c r="GB315" s="0" t="n">
        <f aca="false">AM315*'Dist Horaria'!$O$10</f>
        <v>0.3062334485673</v>
      </c>
      <c r="GC315" s="0" t="n">
        <f aca="false">AM315*'Dist Horaria'!$P$10</f>
        <v>0.31098549049759</v>
      </c>
      <c r="GD315" s="0" t="n">
        <f aca="false">AM315*'Dist Horaria'!$Q$10</f>
        <v>0.281431377440031</v>
      </c>
      <c r="GE315" s="0" t="n">
        <f aca="false">AM315*'Dist Horaria'!$R$10</f>
        <v>0.34338854536806</v>
      </c>
      <c r="GF315" s="0" t="n">
        <f aca="false">AM315*'Dist Horaria'!$S$10</f>
        <v>0.29326715725183</v>
      </c>
      <c r="GG315" s="0" t="n">
        <f aca="false">AR315*'Dist Horaria'!$H$10</f>
        <v>0.355566932997532</v>
      </c>
      <c r="GH315" s="0" t="n">
        <f aca="false">AR315*'Dist Horaria'!$I$10</f>
        <v>0.332771407845427</v>
      </c>
      <c r="GI315" s="0" t="n">
        <f aca="false">AR315*'Dist Horaria'!$J$10</f>
        <v>0.331330810044877</v>
      </c>
      <c r="GJ315" s="0" t="n">
        <f aca="false">AR315*'Dist Horaria'!$K$10</f>
        <v>0.321801849809086</v>
      </c>
      <c r="GK315" s="0" t="n">
        <f aca="false">AR315*'Dist Horaria'!$L$10</f>
        <v>0.321930629778884</v>
      </c>
      <c r="GL315" s="0" t="n">
        <f aca="false">AR315*'Dist Horaria'!$M$10</f>
        <v>0.344479022158499</v>
      </c>
      <c r="GM315" s="0" t="n">
        <f aca="false">AR315*'Dist Horaria'!$N$10</f>
        <v>0.325891393659667</v>
      </c>
      <c r="GN315" s="0" t="n">
        <f aca="false">AR315*'Dist Horaria'!$O$10</f>
        <v>0.320329034735816</v>
      </c>
      <c r="GO315" s="0" t="n">
        <f aca="false">AR315*'Dist Horaria'!$P$10</f>
        <v>0.325299807888375</v>
      </c>
      <c r="GP315" s="0" t="n">
        <f aca="false">AR315*'Dist Horaria'!$Q$10</f>
        <v>0.294385351768405</v>
      </c>
      <c r="GQ315" s="0" t="n">
        <f aca="false">AR315*'Dist Horaria'!$R$10</f>
        <v>0.359194339454767</v>
      </c>
      <c r="GR315" s="0" t="n">
        <f aca="false">AR315*'Dist Horaria'!$S$10</f>
        <v>0.306765919404621</v>
      </c>
      <c r="GS315" s="0" t="n">
        <f aca="false">AW315*'Dist Horaria'!$H$10</f>
        <v>0.0206125758259439</v>
      </c>
      <c r="GT315" s="0" t="n">
        <f aca="false">AW315*'Dist Horaria'!$I$10</f>
        <v>0.0192910961069812</v>
      </c>
      <c r="GU315" s="0" t="n">
        <f aca="false">AW315*'Dist Horaria'!$J$10</f>
        <v>0.0192075831910074</v>
      </c>
      <c r="GV315" s="0" t="n">
        <f aca="false">AW315*'Dist Horaria'!$K$10</f>
        <v>0.0186551796990775</v>
      </c>
      <c r="GW315" s="0" t="n">
        <f aca="false">AW315*'Dist Horaria'!$L$10</f>
        <v>0.018662645204573</v>
      </c>
      <c r="GX315" s="0" t="n">
        <f aca="false">AW315*'Dist Horaria'!$M$10</f>
        <v>0.019969798386</v>
      </c>
      <c r="GY315" s="0" t="n">
        <f aca="false">AW315*'Dist Horaria'!$N$10</f>
        <v>0.0188922547049082</v>
      </c>
      <c r="GZ315" s="0" t="n">
        <f aca="false">AW315*'Dist Horaria'!$O$10</f>
        <v>0.0185697991151198</v>
      </c>
      <c r="HA315" s="0" t="n">
        <f aca="false">AW315*'Dist Horaria'!$P$10</f>
        <v>0.018857959877587</v>
      </c>
      <c r="HB315" s="0" t="n">
        <f aca="false">AW315*'Dist Horaria'!$Q$10</f>
        <v>0.0170658174938205</v>
      </c>
      <c r="HC315" s="0" t="n">
        <f aca="false">AW315*'Dist Horaria'!$R$10</f>
        <v>0.0208228602582473</v>
      </c>
      <c r="HD315" s="0" t="n">
        <f aca="false">AW315*'Dist Horaria'!$S$10</f>
        <v>0.0177835315596882</v>
      </c>
    </row>
    <row r="316" customFormat="false" ht="26.85" hidden="false" customHeight="false" outlineLevel="0" collapsed="false">
      <c r="A316" s="0" t="n">
        <v>4.721433</v>
      </c>
      <c r="B316" s="0" t="n">
        <v>-74.057995</v>
      </c>
      <c r="C316" s="0" t="n">
        <v>34</v>
      </c>
      <c r="D316" s="0" t="n">
        <v>37</v>
      </c>
      <c r="E316" s="0" t="n">
        <v>2479</v>
      </c>
      <c r="G316" s="0" t="s">
        <v>682</v>
      </c>
      <c r="I316" s="0" t="s">
        <v>1534</v>
      </c>
      <c r="J316" s="0" t="s">
        <v>1535</v>
      </c>
      <c r="K316" s="25" t="s">
        <v>1536</v>
      </c>
      <c r="L316" s="0" t="s">
        <v>1537</v>
      </c>
      <c r="S316" s="0" t="n">
        <v>365</v>
      </c>
      <c r="V316" s="0" t="n">
        <v>62848.4851543964</v>
      </c>
      <c r="W316" s="0" t="n">
        <f aca="false">V316*12</f>
        <v>754181.821852757</v>
      </c>
      <c r="X316" s="0" t="n">
        <v>1</v>
      </c>
      <c r="Z316" s="0" t="n">
        <v>33000</v>
      </c>
      <c r="AB316" s="0" t="n">
        <v>0.005</v>
      </c>
      <c r="AC316" s="0" t="n">
        <v>0</v>
      </c>
      <c r="AD316" s="0" t="n">
        <v>3851.91995573882</v>
      </c>
      <c r="AE316" s="0" t="n">
        <f aca="false">AD316/2204.59</f>
        <v>1.74722735553496</v>
      </c>
      <c r="AF316" s="0" t="n">
        <f aca="false">AE316/S316</f>
        <v>0.00478692426173962</v>
      </c>
      <c r="AG316" s="0" t="n">
        <f aca="false">AE316*EXP(AB316*AC316)</f>
        <v>1.74722735553496</v>
      </c>
      <c r="AH316" s="0" t="n">
        <f aca="false">AG316/S316</f>
        <v>0.00478692426173962</v>
      </c>
      <c r="AI316" s="0" t="s">
        <v>90</v>
      </c>
      <c r="AJ316" s="0" t="n">
        <f aca="false">IF(AI316="A",'FE DISTRIBUCIÓN'!$C$2,'FE DISTRIBUCIÓN'!$C$3)</f>
        <v>4.994E-006</v>
      </c>
      <c r="AK316" s="0" t="n">
        <f aca="false">W316*AJ316</f>
        <v>3.76638401833267</v>
      </c>
      <c r="AL316" s="0" t="n">
        <f aca="false">AK316/365</f>
        <v>0.0103188603241991</v>
      </c>
      <c r="AM316" s="0" t="n">
        <f aca="false">AK316*EXP(AB316*AC316)</f>
        <v>3.76638401833267</v>
      </c>
      <c r="AN316" s="0" t="n">
        <f aca="false">AM316/365</f>
        <v>0.0103188603241991</v>
      </c>
      <c r="AO316" s="0" t="n">
        <v>5.223868284E-006</v>
      </c>
      <c r="AP316" s="0" t="n">
        <f aca="false">AO316*W316</f>
        <v>3.93974649954596</v>
      </c>
      <c r="AQ316" s="0" t="n">
        <f aca="false">AP316/365</f>
        <v>0.0107938260261533</v>
      </c>
      <c r="AR316" s="0" t="n">
        <f aca="false">AP316*EXP(AB316*AC316)</f>
        <v>3.93974649954596</v>
      </c>
      <c r="AS316" s="0" t="n">
        <f aca="false">AR316/365</f>
        <v>0.0107938260261533</v>
      </c>
      <c r="AT316" s="0" t="n">
        <v>3.02832944E-007</v>
      </c>
      <c r="AU316" s="0" t="n">
        <f aca="false">AT316*W316</f>
        <v>0.228391101422954</v>
      </c>
      <c r="AV316" s="0" t="n">
        <f aca="false">AU316/365</f>
        <v>0.000625729044994394</v>
      </c>
      <c r="AW316" s="0" t="n">
        <f aca="false">AU316*EXP(AB316*AC316)</f>
        <v>0.228391101422954</v>
      </c>
      <c r="AX316" s="0" t="n">
        <f aca="false">AW316/365</f>
        <v>0.000625729044994394</v>
      </c>
      <c r="AY316" s="0" t="n">
        <f aca="false">AW316+AR316+AM316+AG316</f>
        <v>9.68174897483654</v>
      </c>
      <c r="AZ316" s="0" t="n">
        <f aca="false">AH316+AN316+AS316+AX316</f>
        <v>0.0265253396570864</v>
      </c>
      <c r="BA316" s="0" t="n">
        <f aca="false">AH316*1000000</f>
        <v>4786.92426173962</v>
      </c>
      <c r="BB316" s="0" t="n">
        <f aca="false">BA316*'Dist Horaria'!$H$3</f>
        <v>166.798180963088</v>
      </c>
      <c r="BC316" s="0" t="n">
        <f aca="false">BA316*'Dist Horaria'!$I$3</f>
        <v>162.336173465887</v>
      </c>
      <c r="BD316" s="0" t="n">
        <f aca="false">BA316*'Dist Horaria'!$J$3</f>
        <v>158.124586793676</v>
      </c>
      <c r="BE316" s="0" t="n">
        <f aca="false">BA316*'Dist Horaria'!$K$3</f>
        <v>154.536479438101</v>
      </c>
      <c r="BF316" s="0" t="n">
        <f aca="false">BA316*'Dist Horaria'!$L$3</f>
        <v>151.914429889086</v>
      </c>
      <c r="BG316" s="0" t="n">
        <f aca="false">BA316*'Dist Horaria'!$M$3</f>
        <v>150.263679291777</v>
      </c>
      <c r="BH316" s="0" t="n">
        <f aca="false">BA316*'Dist Horaria'!$N$3</f>
        <v>157.045411441047</v>
      </c>
      <c r="BI316" s="0" t="n">
        <f aca="false">BA316*'Dist Horaria'!$O$3</f>
        <v>157.045411441047</v>
      </c>
      <c r="BJ316" s="0" t="n">
        <f aca="false">BA316*'Dist Horaria'!$P$3</f>
        <v>207.776378531329</v>
      </c>
      <c r="BK316" s="0" t="n">
        <f aca="false">BA316*'Dist Horaria'!$Q$3</f>
        <v>229.752726260604</v>
      </c>
      <c r="BL316" s="0" t="n">
        <f aca="false">BA316*'Dist Horaria'!$R$3</f>
        <v>245.735524609168</v>
      </c>
      <c r="BM316" s="0" t="n">
        <f aca="false">BA316*'Dist Horaria'!$S$3</f>
        <v>253.72692378345</v>
      </c>
      <c r="BN316" s="0" t="n">
        <f aca="false">BA316*'Dist Horaria'!$T$3</f>
        <v>255.72477357702</v>
      </c>
      <c r="BO316" s="0" t="n">
        <f aca="false">BA316*'Dist Horaria'!$U$3</f>
        <v>253.72692378345</v>
      </c>
      <c r="BP316" s="0" t="n">
        <f aca="false">BA316*'Dist Horaria'!$V$3</f>
        <v>249.731224196309</v>
      </c>
      <c r="BQ316" s="0" t="n">
        <f aca="false">BA316*'Dist Horaria'!$W$3</f>
        <v>243.737674815597</v>
      </c>
      <c r="BR316" s="0" t="n">
        <f aca="false">BA316*'Dist Horaria'!$X$3</f>
        <v>239.014042535658</v>
      </c>
      <c r="BS316" s="0" t="n">
        <f aca="false">BA316*'Dist Horaria'!$Y$3</f>
        <v>233.562477562922</v>
      </c>
      <c r="BT316" s="0" t="n">
        <f aca="false">BA316*'Dist Horaria'!$Z$3</f>
        <v>203.889075825783</v>
      </c>
      <c r="BU316" s="0" t="n">
        <f aca="false">BA316*'Dist Horaria'!$AA$3</f>
        <v>193.886866004981</v>
      </c>
      <c r="BV316" s="0" t="n">
        <f aca="false">BA316*'Dist Horaria'!$AB$3</f>
        <v>172.572267155516</v>
      </c>
      <c r="BW316" s="0" t="n">
        <f aca="false">BA316*'Dist Horaria'!$AC$3</f>
        <v>187.038208371668</v>
      </c>
      <c r="BX316" s="0" t="n">
        <f aca="false">BA316*'Dist Horaria'!$AD$3</f>
        <v>182.102349529558</v>
      </c>
      <c r="BY316" s="0" t="n">
        <f aca="false">BA316*'Dist Horaria'!$AE$3</f>
        <v>176.880498991082</v>
      </c>
      <c r="BZ316" s="0" t="n">
        <f aca="false">AN316*1000000</f>
        <v>10318.8603241991</v>
      </c>
      <c r="CA316" s="0" t="n">
        <f aca="false">BZ316*'Dist Horaria'!$H$6</f>
        <v>257.971508104977</v>
      </c>
      <c r="CB316" s="0" t="n">
        <f aca="false">BZ316*'Dist Horaria'!$I$6</f>
        <v>257.971508104977</v>
      </c>
      <c r="CC316" s="0" t="n">
        <f aca="false">BZ316*'Dist Horaria'!$J$6</f>
        <v>257.971508104977</v>
      </c>
      <c r="CD316" s="0" t="n">
        <f aca="false">BZ316*'Dist Horaria'!$K$6</f>
        <v>257.971508104977</v>
      </c>
      <c r="CE316" s="0" t="n">
        <f aca="false">BZ316*'Dist Horaria'!$L$6</f>
        <v>257.971508104977</v>
      </c>
      <c r="CF316" s="0" t="n">
        <f aca="false">BZ316*'Dist Horaria'!$M$6</f>
        <v>687.924021613273</v>
      </c>
      <c r="CG316" s="0" t="n">
        <f aca="false">BZ316*'Dist Horaria'!$N$6</f>
        <v>687.924021613273</v>
      </c>
      <c r="CH316" s="0" t="n">
        <f aca="false">BZ316*'Dist Horaria'!$O$6</f>
        <v>687.924021613273</v>
      </c>
      <c r="CI316" s="0" t="n">
        <f aca="false">BZ316*'Dist Horaria'!$P$6</f>
        <v>451.45013918371</v>
      </c>
      <c r="CJ316" s="0" t="n">
        <f aca="false">BZ316*'Dist Horaria'!$Q$6</f>
        <v>451.45013918371</v>
      </c>
      <c r="CK316" s="0" t="n">
        <f aca="false">BZ316*'Dist Horaria'!$R$6</f>
        <v>451.45013918371</v>
      </c>
      <c r="CL316" s="0" t="n">
        <f aca="false">BZ316*'Dist Horaria'!$S$6</f>
        <v>451.45013918371</v>
      </c>
      <c r="CM316" s="0" t="n">
        <f aca="false">BZ316*'Dist Horaria'!$T$6</f>
        <v>451.45013918371</v>
      </c>
      <c r="CN316" s="0" t="n">
        <f aca="false">BZ316*'Dist Horaria'!$U$6</f>
        <v>451.45013918371</v>
      </c>
      <c r="CO316" s="0" t="n">
        <f aca="false">BZ316*'Dist Horaria'!$V$6</f>
        <v>451.45013918371</v>
      </c>
      <c r="CP316" s="0" t="n">
        <f aca="false">BZ316*'Dist Horaria'!$W$6</f>
        <v>451.45013918371</v>
      </c>
      <c r="CQ316" s="0" t="n">
        <f aca="false">BZ316*'Dist Horaria'!$X$6</f>
        <v>687.924021613273</v>
      </c>
      <c r="CR316" s="0" t="n">
        <f aca="false">BZ316*'Dist Horaria'!$Y$6</f>
        <v>687.924021613273</v>
      </c>
      <c r="CS316" s="0" t="n">
        <f aca="false">BZ316*'Dist Horaria'!$Z$6</f>
        <v>687.924021613273</v>
      </c>
      <c r="CT316" s="0" t="n">
        <f aca="false">BZ316*'Dist Horaria'!$AA$6</f>
        <v>257.971508104977</v>
      </c>
      <c r="CU316" s="0" t="n">
        <f aca="false">BZ316*'Dist Horaria'!$AB$6</f>
        <v>257.971508104977</v>
      </c>
      <c r="CV316" s="0" t="n">
        <f aca="false">BZ316*'Dist Horaria'!$AC$6</f>
        <v>257.971508104977</v>
      </c>
      <c r="CW316" s="0" t="n">
        <f aca="false">BZ316*'Dist Horaria'!$AD$6</f>
        <v>257.971508104977</v>
      </c>
      <c r="CX316" s="0" t="n">
        <f aca="false">BZ316*'Dist Horaria'!$AE$6</f>
        <v>257.971508104977</v>
      </c>
      <c r="CY316" s="0" t="n">
        <f aca="false">AS316*1000000</f>
        <v>10793.8260261533</v>
      </c>
      <c r="CZ316" s="0" t="n">
        <f aca="false">CY316*'Dist Horaria'!$H$6</f>
        <v>269.845650653833</v>
      </c>
      <c r="DA316" s="0" t="n">
        <f aca="false">CY316*'Dist Horaria'!$I$6</f>
        <v>269.845650653833</v>
      </c>
      <c r="DB316" s="0" t="n">
        <f aca="false">CY316*'Dist Horaria'!$J$6</f>
        <v>269.845650653833</v>
      </c>
      <c r="DC316" s="0" t="n">
        <f aca="false">CY316*'Dist Horaria'!$K$6</f>
        <v>269.845650653833</v>
      </c>
      <c r="DD316" s="0" t="n">
        <f aca="false">CY316*'Dist Horaria'!$L$6</f>
        <v>269.845650653833</v>
      </c>
      <c r="DE316" s="0" t="n">
        <f aca="false">CY316*'Dist Horaria'!$M$6</f>
        <v>719.588401743554</v>
      </c>
      <c r="DF316" s="0" t="n">
        <f aca="false">CY316*'Dist Horaria'!$N$6</f>
        <v>719.588401743554</v>
      </c>
      <c r="DG316" s="0" t="n">
        <f aca="false">CY316*'Dist Horaria'!$O$6</f>
        <v>719.588401743554</v>
      </c>
      <c r="DH316" s="0" t="n">
        <f aca="false">CY316*'Dist Horaria'!$P$6</f>
        <v>472.229888644207</v>
      </c>
      <c r="DI316" s="0" t="n">
        <f aca="false">CY316*'Dist Horaria'!$Q$6</f>
        <v>472.229888644207</v>
      </c>
      <c r="DJ316" s="0" t="n">
        <f aca="false">CY316*'Dist Horaria'!$R$6</f>
        <v>472.229888644207</v>
      </c>
      <c r="DK316" s="0" t="n">
        <f aca="false">CY316*'Dist Horaria'!$S$6</f>
        <v>472.229888644207</v>
      </c>
      <c r="DL316" s="0" t="n">
        <f aca="false">CY316*'Dist Horaria'!$T$6</f>
        <v>472.229888644207</v>
      </c>
      <c r="DM316" s="0" t="n">
        <f aca="false">CY316*'Dist Horaria'!$U$6</f>
        <v>472.229888644207</v>
      </c>
      <c r="DN316" s="0" t="n">
        <f aca="false">CY316*'Dist Horaria'!$V$6</f>
        <v>472.229888644207</v>
      </c>
      <c r="DO316" s="0" t="n">
        <f aca="false">CY316*'Dist Horaria'!$W$6</f>
        <v>472.229888644207</v>
      </c>
      <c r="DP316" s="0" t="n">
        <f aca="false">CY316*'Dist Horaria'!$X$6</f>
        <v>719.588401743554</v>
      </c>
      <c r="DQ316" s="0" t="n">
        <f aca="false">CY316*'Dist Horaria'!$Y$6</f>
        <v>719.588401743554</v>
      </c>
      <c r="DR316" s="0" t="n">
        <f aca="false">CY316*'Dist Horaria'!$Z$6</f>
        <v>719.588401743554</v>
      </c>
      <c r="DS316" s="0" t="n">
        <f aca="false">CY316*'Dist Horaria'!$AA$6</f>
        <v>269.845650653833</v>
      </c>
      <c r="DT316" s="0" t="n">
        <f aca="false">CY316*'Dist Horaria'!$AB$6</f>
        <v>269.845650653833</v>
      </c>
      <c r="DU316" s="0" t="n">
        <f aca="false">CY316*'Dist Horaria'!$AC$6</f>
        <v>269.845650653833</v>
      </c>
      <c r="DV316" s="0" t="n">
        <f aca="false">CY316*'Dist Horaria'!$AD$6</f>
        <v>269.845650653833</v>
      </c>
      <c r="DW316" s="0" t="n">
        <f aca="false">CY316*'Dist Horaria'!$AE$6</f>
        <v>269.845650653833</v>
      </c>
      <c r="DX316" s="0" t="n">
        <f aca="false">AX316*1000000</f>
        <v>625.729044994394</v>
      </c>
      <c r="DY316" s="0" t="n">
        <f aca="false">DX316*'Dist Horaria'!$H$6</f>
        <v>15.6432261248599</v>
      </c>
      <c r="DZ316" s="0" t="n">
        <f aca="false">DX316*'Dist Horaria'!$I$6</f>
        <v>15.6432261248599</v>
      </c>
      <c r="EA316" s="0" t="n">
        <f aca="false">DX316*'Dist Horaria'!$J$6</f>
        <v>15.6432261248599</v>
      </c>
      <c r="EB316" s="0" t="n">
        <f aca="false">DX316*'Dist Horaria'!$K$6</f>
        <v>15.6432261248599</v>
      </c>
      <c r="EC316" s="0" t="n">
        <f aca="false">DX316*'Dist Horaria'!$L$6</f>
        <v>15.6432261248599</v>
      </c>
      <c r="ED316" s="0" t="n">
        <f aca="false">DX316*'Dist Horaria'!$M$6</f>
        <v>41.715269666293</v>
      </c>
      <c r="EE316" s="0" t="n">
        <f aca="false">DX316*'Dist Horaria'!$N$6</f>
        <v>41.715269666293</v>
      </c>
      <c r="EF316" s="0" t="n">
        <f aca="false">DX316*'Dist Horaria'!$O$6</f>
        <v>41.715269666293</v>
      </c>
      <c r="EG316" s="0" t="n">
        <f aca="false">DX316*'Dist Horaria'!$P$6</f>
        <v>27.3756457185047</v>
      </c>
      <c r="EH316" s="0" t="n">
        <f aca="false">DX316*'Dist Horaria'!$Q$6</f>
        <v>27.3756457185047</v>
      </c>
      <c r="EI316" s="0" t="n">
        <f aca="false">DX316*'Dist Horaria'!$R$6</f>
        <v>27.3756457185047</v>
      </c>
      <c r="EJ316" s="0" t="n">
        <f aca="false">DX316*'Dist Horaria'!$S$6</f>
        <v>27.3756457185047</v>
      </c>
      <c r="EK316" s="0" t="n">
        <f aca="false">DX316*'Dist Horaria'!$T$6</f>
        <v>27.3756457185047</v>
      </c>
      <c r="EL316" s="0" t="n">
        <f aca="false">DX316*'Dist Horaria'!$U$6</f>
        <v>27.3756457185047</v>
      </c>
      <c r="EM316" s="0" t="n">
        <f aca="false">DX316*'Dist Horaria'!$V$6</f>
        <v>27.3756457185047</v>
      </c>
      <c r="EN316" s="0" t="n">
        <f aca="false">DX316*'Dist Horaria'!$W$6</f>
        <v>27.3756457185047</v>
      </c>
      <c r="EO316" s="0" t="n">
        <f aca="false">DX316*'Dist Horaria'!$X$6</f>
        <v>41.715269666293</v>
      </c>
      <c r="EP316" s="0" t="n">
        <f aca="false">DX316*'Dist Horaria'!$Y$6</f>
        <v>41.715269666293</v>
      </c>
      <c r="EQ316" s="0" t="n">
        <f aca="false">DX316*'Dist Horaria'!$Z$6</f>
        <v>41.715269666293</v>
      </c>
      <c r="ER316" s="0" t="n">
        <f aca="false">DX316*'Dist Horaria'!$AA$6</f>
        <v>15.6432261248599</v>
      </c>
      <c r="ES316" s="0" t="n">
        <f aca="false">DX316*'Dist Horaria'!$AB$6</f>
        <v>15.6432261248599</v>
      </c>
      <c r="ET316" s="0" t="n">
        <f aca="false">DX316*'Dist Horaria'!$AC$6</f>
        <v>15.6432261248599</v>
      </c>
      <c r="EU316" s="0" t="n">
        <f aca="false">DX316*'Dist Horaria'!$AD$6</f>
        <v>15.6432261248599</v>
      </c>
      <c r="EV316" s="0" t="n">
        <f aca="false">DX316*'Dist Horaria'!$AE$6</f>
        <v>15.6432261248599</v>
      </c>
      <c r="EW316" s="0" t="n">
        <f aca="false">BB316+CA316+CZ316+DY316</f>
        <v>710.258565846757</v>
      </c>
      <c r="EX316" s="0" t="n">
        <f aca="false">BC316+CB316+DA316+DZ316</f>
        <v>705.796558349557</v>
      </c>
      <c r="EY316" s="0" t="n">
        <f aca="false">BD316+CC316+DB316+EA316</f>
        <v>701.584971677346</v>
      </c>
      <c r="EZ316" s="0" t="n">
        <f aca="false">BE316+CD316+DC316+EB316</f>
        <v>697.99686432177</v>
      </c>
      <c r="FA316" s="0" t="n">
        <f aca="false">BF316+CE316+DD316+EC316</f>
        <v>695.374814772756</v>
      </c>
      <c r="FB316" s="0" t="n">
        <f aca="false">BG316+CF316+DE316+ED316</f>
        <v>1599.4913723149</v>
      </c>
      <c r="FC316" s="0" t="n">
        <f aca="false">BH316+CG316+DF316+EE316</f>
        <v>1606.27310446417</v>
      </c>
      <c r="FD316" s="0" t="n">
        <f aca="false">BI316+CH316+DG316+EF316</f>
        <v>1606.27310446417</v>
      </c>
      <c r="FE316" s="0" t="n">
        <f aca="false">BJ316+CI316+DH316+EG316</f>
        <v>1158.83205207775</v>
      </c>
      <c r="FF316" s="0" t="n">
        <f aca="false">BK316+CJ316+DI316+EH316</f>
        <v>1180.80839980703</v>
      </c>
      <c r="FG316" s="0" t="n">
        <f aca="false">BL316+CK316+DJ316+EI316</f>
        <v>1196.79119815559</v>
      </c>
      <c r="FH316" s="0" t="n">
        <f aca="false">BM316+CL316+DK316+EJ316</f>
        <v>1204.78259732987</v>
      </c>
      <c r="FI316" s="0" t="n">
        <f aca="false">BN316+CM316+DL316+EK316</f>
        <v>1206.78044712344</v>
      </c>
      <c r="FJ316" s="0" t="n">
        <f aca="false">BO316+CN316+DM316+EL316</f>
        <v>1204.78259732987</v>
      </c>
      <c r="FK316" s="0" t="n">
        <f aca="false">BP316+CO316+DN316+EM316</f>
        <v>1200.78689774273</v>
      </c>
      <c r="FL316" s="0" t="n">
        <f aca="false">BQ316+CP316+DO316+EN316</f>
        <v>1194.79334836202</v>
      </c>
      <c r="FM316" s="0" t="n">
        <f aca="false">BR316+CQ316+DP316+EO316</f>
        <v>1688.24173555878</v>
      </c>
      <c r="FN316" s="0" t="n">
        <f aca="false">BS316+CR316+DQ316+EP316</f>
        <v>1682.79017058604</v>
      </c>
      <c r="FO316" s="0" t="n">
        <f aca="false">BT316+CS316+DR316+EQ316</f>
        <v>1653.1167688489</v>
      </c>
      <c r="FP316" s="0" t="n">
        <f aca="false">BU316+CT316+DS316+ER316</f>
        <v>737.34725088865</v>
      </c>
      <c r="FQ316" s="0" t="n">
        <f aca="false">BV316+CU316+DT316+ES316</f>
        <v>716.032652039186</v>
      </c>
      <c r="FR316" s="0" t="n">
        <f aca="false">BW316+CV316+DU316+ET316</f>
        <v>730.498593255338</v>
      </c>
      <c r="FS316" s="0" t="n">
        <f aca="false">BX316+CW316+DV316+EU316</f>
        <v>725.562734413227</v>
      </c>
      <c r="FT316" s="0" t="n">
        <f aca="false">BY316+CX316+DW316+EV316</f>
        <v>720.340883874752</v>
      </c>
      <c r="FU316" s="0" t="n">
        <f aca="false">AM316*'Dist Horaria'!$H$10</f>
        <v>0.339920757349187</v>
      </c>
      <c r="FV316" s="0" t="n">
        <f aca="false">AM316*'Dist Horaria'!$I$10</f>
        <v>0.318128314197759</v>
      </c>
      <c r="FW316" s="0" t="n">
        <f aca="false">AM316*'Dist Horaria'!$J$10</f>
        <v>0.316751107686259</v>
      </c>
      <c r="FX316" s="0" t="n">
        <f aca="false">AM316*'Dist Horaria'!$K$10</f>
        <v>0.307641454680019</v>
      </c>
      <c r="FY316" s="0" t="n">
        <f aca="false">AM316*'Dist Horaria'!$L$10</f>
        <v>0.307764567885446</v>
      </c>
      <c r="FZ316" s="0" t="n">
        <f aca="false">AM316*'Dist Horaria'!$M$10</f>
        <v>0.329320752961685</v>
      </c>
      <c r="GA316" s="0" t="n">
        <f aca="false">AM316*'Dist Horaria'!$N$10</f>
        <v>0.311551044447501</v>
      </c>
      <c r="GB316" s="0" t="n">
        <f aca="false">AM316*'Dist Horaria'!$O$10</f>
        <v>0.3062334485673</v>
      </c>
      <c r="GC316" s="0" t="n">
        <f aca="false">AM316*'Dist Horaria'!$P$10</f>
        <v>0.31098549049759</v>
      </c>
      <c r="GD316" s="0" t="n">
        <f aca="false">AM316*'Dist Horaria'!$Q$10</f>
        <v>0.281431377440031</v>
      </c>
      <c r="GE316" s="0" t="n">
        <f aca="false">AM316*'Dist Horaria'!$R$10</f>
        <v>0.34338854536806</v>
      </c>
      <c r="GF316" s="0" t="n">
        <f aca="false">AM316*'Dist Horaria'!$S$10</f>
        <v>0.29326715725183</v>
      </c>
      <c r="GG316" s="0" t="n">
        <f aca="false">AR316*'Dist Horaria'!$H$10</f>
        <v>0.355566932997532</v>
      </c>
      <c r="GH316" s="0" t="n">
        <f aca="false">AR316*'Dist Horaria'!$I$10</f>
        <v>0.332771407845427</v>
      </c>
      <c r="GI316" s="0" t="n">
        <f aca="false">AR316*'Dist Horaria'!$J$10</f>
        <v>0.331330810044877</v>
      </c>
      <c r="GJ316" s="0" t="n">
        <f aca="false">AR316*'Dist Horaria'!$K$10</f>
        <v>0.321801849809086</v>
      </c>
      <c r="GK316" s="0" t="n">
        <f aca="false">AR316*'Dist Horaria'!$L$10</f>
        <v>0.321930629778884</v>
      </c>
      <c r="GL316" s="0" t="n">
        <f aca="false">AR316*'Dist Horaria'!$M$10</f>
        <v>0.344479022158499</v>
      </c>
      <c r="GM316" s="0" t="n">
        <f aca="false">AR316*'Dist Horaria'!$N$10</f>
        <v>0.325891393659667</v>
      </c>
      <c r="GN316" s="0" t="n">
        <f aca="false">AR316*'Dist Horaria'!$O$10</f>
        <v>0.320329034735816</v>
      </c>
      <c r="GO316" s="0" t="n">
        <f aca="false">AR316*'Dist Horaria'!$P$10</f>
        <v>0.325299807888375</v>
      </c>
      <c r="GP316" s="0" t="n">
        <f aca="false">AR316*'Dist Horaria'!$Q$10</f>
        <v>0.294385351768405</v>
      </c>
      <c r="GQ316" s="0" t="n">
        <f aca="false">AR316*'Dist Horaria'!$R$10</f>
        <v>0.359194339454767</v>
      </c>
      <c r="GR316" s="0" t="n">
        <f aca="false">AR316*'Dist Horaria'!$S$10</f>
        <v>0.306765919404621</v>
      </c>
      <c r="GS316" s="0" t="n">
        <f aca="false">AW316*'Dist Horaria'!$H$10</f>
        <v>0.0206125758259439</v>
      </c>
      <c r="GT316" s="0" t="n">
        <f aca="false">AW316*'Dist Horaria'!$I$10</f>
        <v>0.0192910961069812</v>
      </c>
      <c r="GU316" s="0" t="n">
        <f aca="false">AW316*'Dist Horaria'!$J$10</f>
        <v>0.0192075831910074</v>
      </c>
      <c r="GV316" s="0" t="n">
        <f aca="false">AW316*'Dist Horaria'!$K$10</f>
        <v>0.0186551796990775</v>
      </c>
      <c r="GW316" s="0" t="n">
        <f aca="false">AW316*'Dist Horaria'!$L$10</f>
        <v>0.018662645204573</v>
      </c>
      <c r="GX316" s="0" t="n">
        <f aca="false">AW316*'Dist Horaria'!$M$10</f>
        <v>0.019969798386</v>
      </c>
      <c r="GY316" s="0" t="n">
        <f aca="false">AW316*'Dist Horaria'!$N$10</f>
        <v>0.0188922547049082</v>
      </c>
      <c r="GZ316" s="0" t="n">
        <f aca="false">AW316*'Dist Horaria'!$O$10</f>
        <v>0.0185697991151198</v>
      </c>
      <c r="HA316" s="0" t="n">
        <f aca="false">AW316*'Dist Horaria'!$P$10</f>
        <v>0.018857959877587</v>
      </c>
      <c r="HB316" s="0" t="n">
        <f aca="false">AW316*'Dist Horaria'!$Q$10</f>
        <v>0.0170658174938205</v>
      </c>
      <c r="HC316" s="0" t="n">
        <f aca="false">AW316*'Dist Horaria'!$R$10</f>
        <v>0.0208228602582473</v>
      </c>
      <c r="HD316" s="0" t="n">
        <f aca="false">AW316*'Dist Horaria'!$S$10</f>
        <v>0.0177835315596882</v>
      </c>
    </row>
    <row r="317" customFormat="false" ht="13.8" hidden="false" customHeight="false" outlineLevel="0" collapsed="false">
      <c r="A317" s="0" t="n">
        <v>4.755482</v>
      </c>
      <c r="B317" s="0" t="n">
        <v>-74.08021</v>
      </c>
      <c r="C317" s="0" t="n">
        <v>31</v>
      </c>
      <c r="D317" s="0" t="n">
        <v>41</v>
      </c>
      <c r="E317" s="0" t="n">
        <v>614</v>
      </c>
      <c r="G317" s="0" t="s">
        <v>682</v>
      </c>
      <c r="I317" s="0" t="s">
        <v>1538</v>
      </c>
      <c r="J317" s="0" t="s">
        <v>1539</v>
      </c>
      <c r="K317" s="0" t="n">
        <v>8300606118</v>
      </c>
      <c r="L317" s="0" t="s">
        <v>1540</v>
      </c>
      <c r="S317" s="0" t="n">
        <v>365</v>
      </c>
      <c r="V317" s="0" t="n">
        <v>62848.4851543964</v>
      </c>
      <c r="W317" s="0" t="n">
        <f aca="false">V317*12</f>
        <v>754181.821852757</v>
      </c>
      <c r="X317" s="0" t="n">
        <v>1</v>
      </c>
      <c r="Z317" s="0" t="n">
        <v>33000</v>
      </c>
      <c r="AB317" s="0" t="n">
        <v>0.005</v>
      </c>
      <c r="AC317" s="0" t="n">
        <v>0</v>
      </c>
      <c r="AD317" s="0" t="n">
        <v>3851.91995573882</v>
      </c>
      <c r="AE317" s="0" t="n">
        <f aca="false">AD317/2204.59</f>
        <v>1.74722735553496</v>
      </c>
      <c r="AF317" s="0" t="n">
        <f aca="false">AE317/S317</f>
        <v>0.00478692426173962</v>
      </c>
      <c r="AG317" s="0" t="n">
        <f aca="false">AE317*EXP(AB317*AC317)</f>
        <v>1.74722735553496</v>
      </c>
      <c r="AH317" s="0" t="n">
        <f aca="false">AG317/S317</f>
        <v>0.00478692426173962</v>
      </c>
      <c r="AI317" s="0" t="s">
        <v>90</v>
      </c>
      <c r="AJ317" s="0" t="n">
        <f aca="false">IF(AI317="A",'FE DISTRIBUCIÓN'!$C$2,'FE DISTRIBUCIÓN'!$C$3)</f>
        <v>4.994E-006</v>
      </c>
      <c r="AK317" s="0" t="n">
        <f aca="false">W317*AJ317</f>
        <v>3.76638401833267</v>
      </c>
      <c r="AL317" s="0" t="n">
        <f aca="false">AK317/365</f>
        <v>0.0103188603241991</v>
      </c>
      <c r="AM317" s="0" t="n">
        <f aca="false">AK317*EXP(AB317*AC317)</f>
        <v>3.76638401833267</v>
      </c>
      <c r="AN317" s="0" t="n">
        <f aca="false">AM317/365</f>
        <v>0.0103188603241991</v>
      </c>
      <c r="AO317" s="0" t="n">
        <v>5.223868284E-006</v>
      </c>
      <c r="AP317" s="0" t="n">
        <f aca="false">AO317*W317</f>
        <v>3.93974649954596</v>
      </c>
      <c r="AQ317" s="0" t="n">
        <f aca="false">AP317/365</f>
        <v>0.0107938260261533</v>
      </c>
      <c r="AR317" s="0" t="n">
        <f aca="false">AP317*EXP(AB317*AC317)</f>
        <v>3.93974649954596</v>
      </c>
      <c r="AS317" s="0" t="n">
        <f aca="false">AR317/365</f>
        <v>0.0107938260261533</v>
      </c>
      <c r="AT317" s="0" t="n">
        <v>3.02832944E-007</v>
      </c>
      <c r="AU317" s="0" t="n">
        <f aca="false">AT317*W317</f>
        <v>0.228391101422954</v>
      </c>
      <c r="AV317" s="0" t="n">
        <f aca="false">AU317/365</f>
        <v>0.000625729044994394</v>
      </c>
      <c r="AW317" s="0" t="n">
        <f aca="false">AU317*EXP(AB317*AC317)</f>
        <v>0.228391101422954</v>
      </c>
      <c r="AX317" s="0" t="n">
        <f aca="false">AW317/365</f>
        <v>0.000625729044994394</v>
      </c>
      <c r="AY317" s="0" t="n">
        <f aca="false">AW317+AR317+AM317+AG317</f>
        <v>9.68174897483654</v>
      </c>
      <c r="AZ317" s="0" t="n">
        <f aca="false">AH317+AN317+AS317+AX317</f>
        <v>0.0265253396570864</v>
      </c>
      <c r="BA317" s="0" t="n">
        <f aca="false">AH317*1000000</f>
        <v>4786.92426173962</v>
      </c>
      <c r="BB317" s="0" t="n">
        <f aca="false">BA317*'Dist Horaria'!$H$3</f>
        <v>166.798180963088</v>
      </c>
      <c r="BC317" s="0" t="n">
        <f aca="false">BA317*'Dist Horaria'!$I$3</f>
        <v>162.336173465887</v>
      </c>
      <c r="BD317" s="0" t="n">
        <f aca="false">BA317*'Dist Horaria'!$J$3</f>
        <v>158.124586793676</v>
      </c>
      <c r="BE317" s="0" t="n">
        <f aca="false">BA317*'Dist Horaria'!$K$3</f>
        <v>154.536479438101</v>
      </c>
      <c r="BF317" s="0" t="n">
        <f aca="false">BA317*'Dist Horaria'!$L$3</f>
        <v>151.914429889086</v>
      </c>
      <c r="BG317" s="0" t="n">
        <f aca="false">BA317*'Dist Horaria'!$M$3</f>
        <v>150.263679291777</v>
      </c>
      <c r="BH317" s="0" t="n">
        <f aca="false">BA317*'Dist Horaria'!$N$3</f>
        <v>157.045411441047</v>
      </c>
      <c r="BI317" s="0" t="n">
        <f aca="false">BA317*'Dist Horaria'!$O$3</f>
        <v>157.045411441047</v>
      </c>
      <c r="BJ317" s="0" t="n">
        <f aca="false">BA317*'Dist Horaria'!$P$3</f>
        <v>207.776378531329</v>
      </c>
      <c r="BK317" s="0" t="n">
        <f aca="false">BA317*'Dist Horaria'!$Q$3</f>
        <v>229.752726260604</v>
      </c>
      <c r="BL317" s="0" t="n">
        <f aca="false">BA317*'Dist Horaria'!$R$3</f>
        <v>245.735524609168</v>
      </c>
      <c r="BM317" s="0" t="n">
        <f aca="false">BA317*'Dist Horaria'!$S$3</f>
        <v>253.72692378345</v>
      </c>
      <c r="BN317" s="0" t="n">
        <f aca="false">BA317*'Dist Horaria'!$T$3</f>
        <v>255.72477357702</v>
      </c>
      <c r="BO317" s="0" t="n">
        <f aca="false">BA317*'Dist Horaria'!$U$3</f>
        <v>253.72692378345</v>
      </c>
      <c r="BP317" s="0" t="n">
        <f aca="false">BA317*'Dist Horaria'!$V$3</f>
        <v>249.731224196309</v>
      </c>
      <c r="BQ317" s="0" t="n">
        <f aca="false">BA317*'Dist Horaria'!$W$3</f>
        <v>243.737674815597</v>
      </c>
      <c r="BR317" s="0" t="n">
        <f aca="false">BA317*'Dist Horaria'!$X$3</f>
        <v>239.014042535658</v>
      </c>
      <c r="BS317" s="0" t="n">
        <f aca="false">BA317*'Dist Horaria'!$Y$3</f>
        <v>233.562477562922</v>
      </c>
      <c r="BT317" s="0" t="n">
        <f aca="false">BA317*'Dist Horaria'!$Z$3</f>
        <v>203.889075825783</v>
      </c>
      <c r="BU317" s="0" t="n">
        <f aca="false">BA317*'Dist Horaria'!$AA$3</f>
        <v>193.886866004981</v>
      </c>
      <c r="BV317" s="0" t="n">
        <f aca="false">BA317*'Dist Horaria'!$AB$3</f>
        <v>172.572267155516</v>
      </c>
      <c r="BW317" s="0" t="n">
        <f aca="false">BA317*'Dist Horaria'!$AC$3</f>
        <v>187.038208371668</v>
      </c>
      <c r="BX317" s="0" t="n">
        <f aca="false">BA317*'Dist Horaria'!$AD$3</f>
        <v>182.102349529558</v>
      </c>
      <c r="BY317" s="0" t="n">
        <f aca="false">BA317*'Dist Horaria'!$AE$3</f>
        <v>176.880498991082</v>
      </c>
      <c r="BZ317" s="0" t="n">
        <f aca="false">AN317*1000000</f>
        <v>10318.8603241991</v>
      </c>
      <c r="CA317" s="0" t="n">
        <f aca="false">BZ317*'Dist Horaria'!$H$6</f>
        <v>257.971508104977</v>
      </c>
      <c r="CB317" s="0" t="n">
        <f aca="false">BZ317*'Dist Horaria'!$I$6</f>
        <v>257.971508104977</v>
      </c>
      <c r="CC317" s="0" t="n">
        <f aca="false">BZ317*'Dist Horaria'!$J$6</f>
        <v>257.971508104977</v>
      </c>
      <c r="CD317" s="0" t="n">
        <f aca="false">BZ317*'Dist Horaria'!$K$6</f>
        <v>257.971508104977</v>
      </c>
      <c r="CE317" s="0" t="n">
        <f aca="false">BZ317*'Dist Horaria'!$L$6</f>
        <v>257.971508104977</v>
      </c>
      <c r="CF317" s="0" t="n">
        <f aca="false">BZ317*'Dist Horaria'!$M$6</f>
        <v>687.924021613273</v>
      </c>
      <c r="CG317" s="0" t="n">
        <f aca="false">BZ317*'Dist Horaria'!$N$6</f>
        <v>687.924021613273</v>
      </c>
      <c r="CH317" s="0" t="n">
        <f aca="false">BZ317*'Dist Horaria'!$O$6</f>
        <v>687.924021613273</v>
      </c>
      <c r="CI317" s="0" t="n">
        <f aca="false">BZ317*'Dist Horaria'!$P$6</f>
        <v>451.45013918371</v>
      </c>
      <c r="CJ317" s="0" t="n">
        <f aca="false">BZ317*'Dist Horaria'!$Q$6</f>
        <v>451.45013918371</v>
      </c>
      <c r="CK317" s="0" t="n">
        <f aca="false">BZ317*'Dist Horaria'!$R$6</f>
        <v>451.45013918371</v>
      </c>
      <c r="CL317" s="0" t="n">
        <f aca="false">BZ317*'Dist Horaria'!$S$6</f>
        <v>451.45013918371</v>
      </c>
      <c r="CM317" s="0" t="n">
        <f aca="false">BZ317*'Dist Horaria'!$T$6</f>
        <v>451.45013918371</v>
      </c>
      <c r="CN317" s="0" t="n">
        <f aca="false">BZ317*'Dist Horaria'!$U$6</f>
        <v>451.45013918371</v>
      </c>
      <c r="CO317" s="0" t="n">
        <f aca="false">BZ317*'Dist Horaria'!$V$6</f>
        <v>451.45013918371</v>
      </c>
      <c r="CP317" s="0" t="n">
        <f aca="false">BZ317*'Dist Horaria'!$W$6</f>
        <v>451.45013918371</v>
      </c>
      <c r="CQ317" s="0" t="n">
        <f aca="false">BZ317*'Dist Horaria'!$X$6</f>
        <v>687.924021613273</v>
      </c>
      <c r="CR317" s="0" t="n">
        <f aca="false">BZ317*'Dist Horaria'!$Y$6</f>
        <v>687.924021613273</v>
      </c>
      <c r="CS317" s="0" t="n">
        <f aca="false">BZ317*'Dist Horaria'!$Z$6</f>
        <v>687.924021613273</v>
      </c>
      <c r="CT317" s="0" t="n">
        <f aca="false">BZ317*'Dist Horaria'!$AA$6</f>
        <v>257.971508104977</v>
      </c>
      <c r="CU317" s="0" t="n">
        <f aca="false">BZ317*'Dist Horaria'!$AB$6</f>
        <v>257.971508104977</v>
      </c>
      <c r="CV317" s="0" t="n">
        <f aca="false">BZ317*'Dist Horaria'!$AC$6</f>
        <v>257.971508104977</v>
      </c>
      <c r="CW317" s="0" t="n">
        <f aca="false">BZ317*'Dist Horaria'!$AD$6</f>
        <v>257.971508104977</v>
      </c>
      <c r="CX317" s="0" t="n">
        <f aca="false">BZ317*'Dist Horaria'!$AE$6</f>
        <v>257.971508104977</v>
      </c>
      <c r="CY317" s="0" t="n">
        <f aca="false">AS317*1000000</f>
        <v>10793.8260261533</v>
      </c>
      <c r="CZ317" s="0" t="n">
        <f aca="false">CY317*'Dist Horaria'!$H$6</f>
        <v>269.845650653833</v>
      </c>
      <c r="DA317" s="0" t="n">
        <f aca="false">CY317*'Dist Horaria'!$I$6</f>
        <v>269.845650653833</v>
      </c>
      <c r="DB317" s="0" t="n">
        <f aca="false">CY317*'Dist Horaria'!$J$6</f>
        <v>269.845650653833</v>
      </c>
      <c r="DC317" s="0" t="n">
        <f aca="false">CY317*'Dist Horaria'!$K$6</f>
        <v>269.845650653833</v>
      </c>
      <c r="DD317" s="0" t="n">
        <f aca="false">CY317*'Dist Horaria'!$L$6</f>
        <v>269.845650653833</v>
      </c>
      <c r="DE317" s="0" t="n">
        <f aca="false">CY317*'Dist Horaria'!$M$6</f>
        <v>719.588401743554</v>
      </c>
      <c r="DF317" s="0" t="n">
        <f aca="false">CY317*'Dist Horaria'!$N$6</f>
        <v>719.588401743554</v>
      </c>
      <c r="DG317" s="0" t="n">
        <f aca="false">CY317*'Dist Horaria'!$O$6</f>
        <v>719.588401743554</v>
      </c>
      <c r="DH317" s="0" t="n">
        <f aca="false">CY317*'Dist Horaria'!$P$6</f>
        <v>472.229888644207</v>
      </c>
      <c r="DI317" s="0" t="n">
        <f aca="false">CY317*'Dist Horaria'!$Q$6</f>
        <v>472.229888644207</v>
      </c>
      <c r="DJ317" s="0" t="n">
        <f aca="false">CY317*'Dist Horaria'!$R$6</f>
        <v>472.229888644207</v>
      </c>
      <c r="DK317" s="0" t="n">
        <f aca="false">CY317*'Dist Horaria'!$S$6</f>
        <v>472.229888644207</v>
      </c>
      <c r="DL317" s="0" t="n">
        <f aca="false">CY317*'Dist Horaria'!$T$6</f>
        <v>472.229888644207</v>
      </c>
      <c r="DM317" s="0" t="n">
        <f aca="false">CY317*'Dist Horaria'!$U$6</f>
        <v>472.229888644207</v>
      </c>
      <c r="DN317" s="0" t="n">
        <f aca="false">CY317*'Dist Horaria'!$V$6</f>
        <v>472.229888644207</v>
      </c>
      <c r="DO317" s="0" t="n">
        <f aca="false">CY317*'Dist Horaria'!$W$6</f>
        <v>472.229888644207</v>
      </c>
      <c r="DP317" s="0" t="n">
        <f aca="false">CY317*'Dist Horaria'!$X$6</f>
        <v>719.588401743554</v>
      </c>
      <c r="DQ317" s="0" t="n">
        <f aca="false">CY317*'Dist Horaria'!$Y$6</f>
        <v>719.588401743554</v>
      </c>
      <c r="DR317" s="0" t="n">
        <f aca="false">CY317*'Dist Horaria'!$Z$6</f>
        <v>719.588401743554</v>
      </c>
      <c r="DS317" s="0" t="n">
        <f aca="false">CY317*'Dist Horaria'!$AA$6</f>
        <v>269.845650653833</v>
      </c>
      <c r="DT317" s="0" t="n">
        <f aca="false">CY317*'Dist Horaria'!$AB$6</f>
        <v>269.845650653833</v>
      </c>
      <c r="DU317" s="0" t="n">
        <f aca="false">CY317*'Dist Horaria'!$AC$6</f>
        <v>269.845650653833</v>
      </c>
      <c r="DV317" s="0" t="n">
        <f aca="false">CY317*'Dist Horaria'!$AD$6</f>
        <v>269.845650653833</v>
      </c>
      <c r="DW317" s="0" t="n">
        <f aca="false">CY317*'Dist Horaria'!$AE$6</f>
        <v>269.845650653833</v>
      </c>
      <c r="DX317" s="0" t="n">
        <f aca="false">AX317*1000000</f>
        <v>625.729044994394</v>
      </c>
      <c r="DY317" s="0" t="n">
        <f aca="false">DX317*'Dist Horaria'!$H$6</f>
        <v>15.6432261248599</v>
      </c>
      <c r="DZ317" s="0" t="n">
        <f aca="false">DX317*'Dist Horaria'!$I$6</f>
        <v>15.6432261248599</v>
      </c>
      <c r="EA317" s="0" t="n">
        <f aca="false">DX317*'Dist Horaria'!$J$6</f>
        <v>15.6432261248599</v>
      </c>
      <c r="EB317" s="0" t="n">
        <f aca="false">DX317*'Dist Horaria'!$K$6</f>
        <v>15.6432261248599</v>
      </c>
      <c r="EC317" s="0" t="n">
        <f aca="false">DX317*'Dist Horaria'!$L$6</f>
        <v>15.6432261248599</v>
      </c>
      <c r="ED317" s="0" t="n">
        <f aca="false">DX317*'Dist Horaria'!$M$6</f>
        <v>41.715269666293</v>
      </c>
      <c r="EE317" s="0" t="n">
        <f aca="false">DX317*'Dist Horaria'!$N$6</f>
        <v>41.715269666293</v>
      </c>
      <c r="EF317" s="0" t="n">
        <f aca="false">DX317*'Dist Horaria'!$O$6</f>
        <v>41.715269666293</v>
      </c>
      <c r="EG317" s="0" t="n">
        <f aca="false">DX317*'Dist Horaria'!$P$6</f>
        <v>27.3756457185047</v>
      </c>
      <c r="EH317" s="0" t="n">
        <f aca="false">DX317*'Dist Horaria'!$Q$6</f>
        <v>27.3756457185047</v>
      </c>
      <c r="EI317" s="0" t="n">
        <f aca="false">DX317*'Dist Horaria'!$R$6</f>
        <v>27.3756457185047</v>
      </c>
      <c r="EJ317" s="0" t="n">
        <f aca="false">DX317*'Dist Horaria'!$S$6</f>
        <v>27.3756457185047</v>
      </c>
      <c r="EK317" s="0" t="n">
        <f aca="false">DX317*'Dist Horaria'!$T$6</f>
        <v>27.3756457185047</v>
      </c>
      <c r="EL317" s="0" t="n">
        <f aca="false">DX317*'Dist Horaria'!$U$6</f>
        <v>27.3756457185047</v>
      </c>
      <c r="EM317" s="0" t="n">
        <f aca="false">DX317*'Dist Horaria'!$V$6</f>
        <v>27.3756457185047</v>
      </c>
      <c r="EN317" s="0" t="n">
        <f aca="false">DX317*'Dist Horaria'!$W$6</f>
        <v>27.3756457185047</v>
      </c>
      <c r="EO317" s="0" t="n">
        <f aca="false">DX317*'Dist Horaria'!$X$6</f>
        <v>41.715269666293</v>
      </c>
      <c r="EP317" s="0" t="n">
        <f aca="false">DX317*'Dist Horaria'!$Y$6</f>
        <v>41.715269666293</v>
      </c>
      <c r="EQ317" s="0" t="n">
        <f aca="false">DX317*'Dist Horaria'!$Z$6</f>
        <v>41.715269666293</v>
      </c>
      <c r="ER317" s="0" t="n">
        <f aca="false">DX317*'Dist Horaria'!$AA$6</f>
        <v>15.6432261248599</v>
      </c>
      <c r="ES317" s="0" t="n">
        <f aca="false">DX317*'Dist Horaria'!$AB$6</f>
        <v>15.6432261248599</v>
      </c>
      <c r="ET317" s="0" t="n">
        <f aca="false">DX317*'Dist Horaria'!$AC$6</f>
        <v>15.6432261248599</v>
      </c>
      <c r="EU317" s="0" t="n">
        <f aca="false">DX317*'Dist Horaria'!$AD$6</f>
        <v>15.6432261248599</v>
      </c>
      <c r="EV317" s="0" t="n">
        <f aca="false">DX317*'Dist Horaria'!$AE$6</f>
        <v>15.6432261248599</v>
      </c>
      <c r="EW317" s="0" t="n">
        <f aca="false">BB317+CA317+CZ317+DY317</f>
        <v>710.258565846757</v>
      </c>
      <c r="EX317" s="0" t="n">
        <f aca="false">BC317+CB317+DA317+DZ317</f>
        <v>705.796558349557</v>
      </c>
      <c r="EY317" s="0" t="n">
        <f aca="false">BD317+CC317+DB317+EA317</f>
        <v>701.584971677346</v>
      </c>
      <c r="EZ317" s="0" t="n">
        <f aca="false">BE317+CD317+DC317+EB317</f>
        <v>697.99686432177</v>
      </c>
      <c r="FA317" s="0" t="n">
        <f aca="false">BF317+CE317+DD317+EC317</f>
        <v>695.374814772756</v>
      </c>
      <c r="FB317" s="0" t="n">
        <f aca="false">BG317+CF317+DE317+ED317</f>
        <v>1599.4913723149</v>
      </c>
      <c r="FC317" s="0" t="n">
        <f aca="false">BH317+CG317+DF317+EE317</f>
        <v>1606.27310446417</v>
      </c>
      <c r="FD317" s="0" t="n">
        <f aca="false">BI317+CH317+DG317+EF317</f>
        <v>1606.27310446417</v>
      </c>
      <c r="FE317" s="0" t="n">
        <f aca="false">BJ317+CI317+DH317+EG317</f>
        <v>1158.83205207775</v>
      </c>
      <c r="FF317" s="0" t="n">
        <f aca="false">BK317+CJ317+DI317+EH317</f>
        <v>1180.80839980703</v>
      </c>
      <c r="FG317" s="0" t="n">
        <f aca="false">BL317+CK317+DJ317+EI317</f>
        <v>1196.79119815559</v>
      </c>
      <c r="FH317" s="0" t="n">
        <f aca="false">BM317+CL317+DK317+EJ317</f>
        <v>1204.78259732987</v>
      </c>
      <c r="FI317" s="0" t="n">
        <f aca="false">BN317+CM317+DL317+EK317</f>
        <v>1206.78044712344</v>
      </c>
      <c r="FJ317" s="0" t="n">
        <f aca="false">BO317+CN317+DM317+EL317</f>
        <v>1204.78259732987</v>
      </c>
      <c r="FK317" s="0" t="n">
        <f aca="false">BP317+CO317+DN317+EM317</f>
        <v>1200.78689774273</v>
      </c>
      <c r="FL317" s="0" t="n">
        <f aca="false">BQ317+CP317+DO317+EN317</f>
        <v>1194.79334836202</v>
      </c>
      <c r="FM317" s="0" t="n">
        <f aca="false">BR317+CQ317+DP317+EO317</f>
        <v>1688.24173555878</v>
      </c>
      <c r="FN317" s="0" t="n">
        <f aca="false">BS317+CR317+DQ317+EP317</f>
        <v>1682.79017058604</v>
      </c>
      <c r="FO317" s="0" t="n">
        <f aca="false">BT317+CS317+DR317+EQ317</f>
        <v>1653.1167688489</v>
      </c>
      <c r="FP317" s="0" t="n">
        <f aca="false">BU317+CT317+DS317+ER317</f>
        <v>737.34725088865</v>
      </c>
      <c r="FQ317" s="0" t="n">
        <f aca="false">BV317+CU317+DT317+ES317</f>
        <v>716.032652039186</v>
      </c>
      <c r="FR317" s="0" t="n">
        <f aca="false">BW317+CV317+DU317+ET317</f>
        <v>730.498593255338</v>
      </c>
      <c r="FS317" s="0" t="n">
        <f aca="false">BX317+CW317+DV317+EU317</f>
        <v>725.562734413227</v>
      </c>
      <c r="FT317" s="0" t="n">
        <f aca="false">BY317+CX317+DW317+EV317</f>
        <v>720.340883874752</v>
      </c>
      <c r="FU317" s="0" t="n">
        <f aca="false">AM317*'Dist Horaria'!$H$10</f>
        <v>0.339920757349187</v>
      </c>
      <c r="FV317" s="0" t="n">
        <f aca="false">AM317*'Dist Horaria'!$I$10</f>
        <v>0.318128314197759</v>
      </c>
      <c r="FW317" s="0" t="n">
        <f aca="false">AM317*'Dist Horaria'!$J$10</f>
        <v>0.316751107686259</v>
      </c>
      <c r="FX317" s="0" t="n">
        <f aca="false">AM317*'Dist Horaria'!$K$10</f>
        <v>0.307641454680019</v>
      </c>
      <c r="FY317" s="0" t="n">
        <f aca="false">AM317*'Dist Horaria'!$L$10</f>
        <v>0.307764567885446</v>
      </c>
      <c r="FZ317" s="0" t="n">
        <f aca="false">AM317*'Dist Horaria'!$M$10</f>
        <v>0.329320752961685</v>
      </c>
      <c r="GA317" s="0" t="n">
        <f aca="false">AM317*'Dist Horaria'!$N$10</f>
        <v>0.311551044447501</v>
      </c>
      <c r="GB317" s="0" t="n">
        <f aca="false">AM317*'Dist Horaria'!$O$10</f>
        <v>0.3062334485673</v>
      </c>
      <c r="GC317" s="0" t="n">
        <f aca="false">AM317*'Dist Horaria'!$P$10</f>
        <v>0.31098549049759</v>
      </c>
      <c r="GD317" s="0" t="n">
        <f aca="false">AM317*'Dist Horaria'!$Q$10</f>
        <v>0.281431377440031</v>
      </c>
      <c r="GE317" s="0" t="n">
        <f aca="false">AM317*'Dist Horaria'!$R$10</f>
        <v>0.34338854536806</v>
      </c>
      <c r="GF317" s="0" t="n">
        <f aca="false">AM317*'Dist Horaria'!$S$10</f>
        <v>0.29326715725183</v>
      </c>
      <c r="GG317" s="0" t="n">
        <f aca="false">AR317*'Dist Horaria'!$H$10</f>
        <v>0.355566932997532</v>
      </c>
      <c r="GH317" s="0" t="n">
        <f aca="false">AR317*'Dist Horaria'!$I$10</f>
        <v>0.332771407845427</v>
      </c>
      <c r="GI317" s="0" t="n">
        <f aca="false">AR317*'Dist Horaria'!$J$10</f>
        <v>0.331330810044877</v>
      </c>
      <c r="GJ317" s="0" t="n">
        <f aca="false">AR317*'Dist Horaria'!$K$10</f>
        <v>0.321801849809086</v>
      </c>
      <c r="GK317" s="0" t="n">
        <f aca="false">AR317*'Dist Horaria'!$L$10</f>
        <v>0.321930629778884</v>
      </c>
      <c r="GL317" s="0" t="n">
        <f aca="false">AR317*'Dist Horaria'!$M$10</f>
        <v>0.344479022158499</v>
      </c>
      <c r="GM317" s="0" t="n">
        <f aca="false">AR317*'Dist Horaria'!$N$10</f>
        <v>0.325891393659667</v>
      </c>
      <c r="GN317" s="0" t="n">
        <f aca="false">AR317*'Dist Horaria'!$O$10</f>
        <v>0.320329034735816</v>
      </c>
      <c r="GO317" s="0" t="n">
        <f aca="false">AR317*'Dist Horaria'!$P$10</f>
        <v>0.325299807888375</v>
      </c>
      <c r="GP317" s="0" t="n">
        <f aca="false">AR317*'Dist Horaria'!$Q$10</f>
        <v>0.294385351768405</v>
      </c>
      <c r="GQ317" s="0" t="n">
        <f aca="false">AR317*'Dist Horaria'!$R$10</f>
        <v>0.359194339454767</v>
      </c>
      <c r="GR317" s="0" t="n">
        <f aca="false">AR317*'Dist Horaria'!$S$10</f>
        <v>0.306765919404621</v>
      </c>
      <c r="GS317" s="0" t="n">
        <f aca="false">AW317*'Dist Horaria'!$H$10</f>
        <v>0.0206125758259439</v>
      </c>
      <c r="GT317" s="0" t="n">
        <f aca="false">AW317*'Dist Horaria'!$I$10</f>
        <v>0.0192910961069812</v>
      </c>
      <c r="GU317" s="0" t="n">
        <f aca="false">AW317*'Dist Horaria'!$J$10</f>
        <v>0.0192075831910074</v>
      </c>
      <c r="GV317" s="0" t="n">
        <f aca="false">AW317*'Dist Horaria'!$K$10</f>
        <v>0.0186551796990775</v>
      </c>
      <c r="GW317" s="0" t="n">
        <f aca="false">AW317*'Dist Horaria'!$L$10</f>
        <v>0.018662645204573</v>
      </c>
      <c r="GX317" s="0" t="n">
        <f aca="false">AW317*'Dist Horaria'!$M$10</f>
        <v>0.019969798386</v>
      </c>
      <c r="GY317" s="0" t="n">
        <f aca="false">AW317*'Dist Horaria'!$N$10</f>
        <v>0.0188922547049082</v>
      </c>
      <c r="GZ317" s="0" t="n">
        <f aca="false">AW317*'Dist Horaria'!$O$10</f>
        <v>0.0185697991151198</v>
      </c>
      <c r="HA317" s="0" t="n">
        <f aca="false">AW317*'Dist Horaria'!$P$10</f>
        <v>0.018857959877587</v>
      </c>
      <c r="HB317" s="0" t="n">
        <f aca="false">AW317*'Dist Horaria'!$Q$10</f>
        <v>0.0170658174938205</v>
      </c>
      <c r="HC317" s="0" t="n">
        <f aca="false">AW317*'Dist Horaria'!$R$10</f>
        <v>0.0208228602582473</v>
      </c>
      <c r="HD317" s="0" t="n">
        <f aca="false">AW317*'Dist Horaria'!$S$10</f>
        <v>0.0177835315596882</v>
      </c>
    </row>
    <row r="318" customFormat="false" ht="13.8" hidden="false" customHeight="false" outlineLevel="0" collapsed="false">
      <c r="A318" s="0" t="n">
        <v>4.751457</v>
      </c>
      <c r="B318" s="0" t="n">
        <v>-74.093266</v>
      </c>
      <c r="C318" s="0" t="n">
        <v>30</v>
      </c>
      <c r="D318" s="0" t="n">
        <v>41</v>
      </c>
      <c r="E318" s="0" t="n">
        <v>90</v>
      </c>
      <c r="G318" s="0" t="s">
        <v>682</v>
      </c>
      <c r="I318" s="0" t="s">
        <v>1541</v>
      </c>
      <c r="J318" s="0" t="s">
        <v>1542</v>
      </c>
      <c r="K318" s="0" t="n">
        <v>860519822</v>
      </c>
      <c r="L318" s="0" t="s">
        <v>1543</v>
      </c>
      <c r="S318" s="0" t="n">
        <v>365</v>
      </c>
      <c r="V318" s="0" t="n">
        <v>62848.4851543964</v>
      </c>
      <c r="W318" s="0" t="n">
        <f aca="false">V318*12</f>
        <v>754181.821852757</v>
      </c>
      <c r="X318" s="0" t="n">
        <v>1</v>
      </c>
      <c r="Z318" s="0" t="n">
        <v>33000</v>
      </c>
      <c r="AB318" s="0" t="n">
        <v>0.005</v>
      </c>
      <c r="AC318" s="0" t="n">
        <v>0</v>
      </c>
      <c r="AD318" s="0" t="n">
        <v>3851.91995573882</v>
      </c>
      <c r="AE318" s="0" t="n">
        <f aca="false">AD318/2204.59</f>
        <v>1.74722735553496</v>
      </c>
      <c r="AF318" s="0" t="n">
        <f aca="false">AE318/S318</f>
        <v>0.00478692426173962</v>
      </c>
      <c r="AG318" s="0" t="n">
        <f aca="false">AE318*EXP(AB318*AC318)</f>
        <v>1.74722735553496</v>
      </c>
      <c r="AH318" s="0" t="n">
        <f aca="false">AG318/S318</f>
        <v>0.00478692426173962</v>
      </c>
      <c r="AI318" s="0" t="s">
        <v>90</v>
      </c>
      <c r="AJ318" s="0" t="n">
        <f aca="false">IF(AI318="A",'FE DISTRIBUCIÓN'!$C$2,'FE DISTRIBUCIÓN'!$C$3)</f>
        <v>4.994E-006</v>
      </c>
      <c r="AK318" s="0" t="n">
        <f aca="false">W318*AJ318</f>
        <v>3.76638401833267</v>
      </c>
      <c r="AL318" s="0" t="n">
        <f aca="false">AK318/365</f>
        <v>0.0103188603241991</v>
      </c>
      <c r="AM318" s="0" t="n">
        <f aca="false">AK318*EXP(AB318*AC318)</f>
        <v>3.76638401833267</v>
      </c>
      <c r="AN318" s="0" t="n">
        <f aca="false">AM318/365</f>
        <v>0.0103188603241991</v>
      </c>
      <c r="AO318" s="0" t="n">
        <v>5.223868284E-006</v>
      </c>
      <c r="AP318" s="0" t="n">
        <f aca="false">AO318*W318</f>
        <v>3.93974649954596</v>
      </c>
      <c r="AQ318" s="0" t="n">
        <f aca="false">AP318/365</f>
        <v>0.0107938260261533</v>
      </c>
      <c r="AR318" s="0" t="n">
        <f aca="false">AP318*EXP(AB318*AC318)</f>
        <v>3.93974649954596</v>
      </c>
      <c r="AS318" s="0" t="n">
        <f aca="false">AR318/365</f>
        <v>0.0107938260261533</v>
      </c>
      <c r="AT318" s="0" t="n">
        <v>3.02832944E-007</v>
      </c>
      <c r="AU318" s="0" t="n">
        <f aca="false">AT318*W318</f>
        <v>0.228391101422954</v>
      </c>
      <c r="AV318" s="0" t="n">
        <f aca="false">AU318/365</f>
        <v>0.000625729044994394</v>
      </c>
      <c r="AW318" s="0" t="n">
        <f aca="false">AU318*EXP(AB318*AC318)</f>
        <v>0.228391101422954</v>
      </c>
      <c r="AX318" s="0" t="n">
        <f aca="false">AW318/365</f>
        <v>0.000625729044994394</v>
      </c>
      <c r="AY318" s="0" t="n">
        <f aca="false">AW318+AR318+AM318+AG318</f>
        <v>9.68174897483654</v>
      </c>
      <c r="AZ318" s="0" t="n">
        <f aca="false">AH318+AN318+AS318+AX318</f>
        <v>0.0265253396570864</v>
      </c>
      <c r="BA318" s="0" t="n">
        <f aca="false">AH318*1000000</f>
        <v>4786.92426173962</v>
      </c>
      <c r="BB318" s="0" t="n">
        <f aca="false">BA318*'Dist Horaria'!$H$3</f>
        <v>166.798180963088</v>
      </c>
      <c r="BC318" s="0" t="n">
        <f aca="false">BA318*'Dist Horaria'!$I$3</f>
        <v>162.336173465887</v>
      </c>
      <c r="BD318" s="0" t="n">
        <f aca="false">BA318*'Dist Horaria'!$J$3</f>
        <v>158.124586793676</v>
      </c>
      <c r="BE318" s="0" t="n">
        <f aca="false">BA318*'Dist Horaria'!$K$3</f>
        <v>154.536479438101</v>
      </c>
      <c r="BF318" s="0" t="n">
        <f aca="false">BA318*'Dist Horaria'!$L$3</f>
        <v>151.914429889086</v>
      </c>
      <c r="BG318" s="0" t="n">
        <f aca="false">BA318*'Dist Horaria'!$M$3</f>
        <v>150.263679291777</v>
      </c>
      <c r="BH318" s="0" t="n">
        <f aca="false">BA318*'Dist Horaria'!$N$3</f>
        <v>157.045411441047</v>
      </c>
      <c r="BI318" s="0" t="n">
        <f aca="false">BA318*'Dist Horaria'!$O$3</f>
        <v>157.045411441047</v>
      </c>
      <c r="BJ318" s="0" t="n">
        <f aca="false">BA318*'Dist Horaria'!$P$3</f>
        <v>207.776378531329</v>
      </c>
      <c r="BK318" s="0" t="n">
        <f aca="false">BA318*'Dist Horaria'!$Q$3</f>
        <v>229.752726260604</v>
      </c>
      <c r="BL318" s="0" t="n">
        <f aca="false">BA318*'Dist Horaria'!$R$3</f>
        <v>245.735524609168</v>
      </c>
      <c r="BM318" s="0" t="n">
        <f aca="false">BA318*'Dist Horaria'!$S$3</f>
        <v>253.72692378345</v>
      </c>
      <c r="BN318" s="0" t="n">
        <f aca="false">BA318*'Dist Horaria'!$T$3</f>
        <v>255.72477357702</v>
      </c>
      <c r="BO318" s="0" t="n">
        <f aca="false">BA318*'Dist Horaria'!$U$3</f>
        <v>253.72692378345</v>
      </c>
      <c r="BP318" s="0" t="n">
        <f aca="false">BA318*'Dist Horaria'!$V$3</f>
        <v>249.731224196309</v>
      </c>
      <c r="BQ318" s="0" t="n">
        <f aca="false">BA318*'Dist Horaria'!$W$3</f>
        <v>243.737674815597</v>
      </c>
      <c r="BR318" s="0" t="n">
        <f aca="false">BA318*'Dist Horaria'!$X$3</f>
        <v>239.014042535658</v>
      </c>
      <c r="BS318" s="0" t="n">
        <f aca="false">BA318*'Dist Horaria'!$Y$3</f>
        <v>233.562477562922</v>
      </c>
      <c r="BT318" s="0" t="n">
        <f aca="false">BA318*'Dist Horaria'!$Z$3</f>
        <v>203.889075825783</v>
      </c>
      <c r="BU318" s="0" t="n">
        <f aca="false">BA318*'Dist Horaria'!$AA$3</f>
        <v>193.886866004981</v>
      </c>
      <c r="BV318" s="0" t="n">
        <f aca="false">BA318*'Dist Horaria'!$AB$3</f>
        <v>172.572267155516</v>
      </c>
      <c r="BW318" s="0" t="n">
        <f aca="false">BA318*'Dist Horaria'!$AC$3</f>
        <v>187.038208371668</v>
      </c>
      <c r="BX318" s="0" t="n">
        <f aca="false">BA318*'Dist Horaria'!$AD$3</f>
        <v>182.102349529558</v>
      </c>
      <c r="BY318" s="0" t="n">
        <f aca="false">BA318*'Dist Horaria'!$AE$3</f>
        <v>176.880498991082</v>
      </c>
      <c r="BZ318" s="0" t="n">
        <f aca="false">AN318*1000000</f>
        <v>10318.8603241991</v>
      </c>
      <c r="CA318" s="0" t="n">
        <f aca="false">BZ318*'Dist Horaria'!$H$6</f>
        <v>257.971508104977</v>
      </c>
      <c r="CB318" s="0" t="n">
        <f aca="false">BZ318*'Dist Horaria'!$I$6</f>
        <v>257.971508104977</v>
      </c>
      <c r="CC318" s="0" t="n">
        <f aca="false">BZ318*'Dist Horaria'!$J$6</f>
        <v>257.971508104977</v>
      </c>
      <c r="CD318" s="0" t="n">
        <f aca="false">BZ318*'Dist Horaria'!$K$6</f>
        <v>257.971508104977</v>
      </c>
      <c r="CE318" s="0" t="n">
        <f aca="false">BZ318*'Dist Horaria'!$L$6</f>
        <v>257.971508104977</v>
      </c>
      <c r="CF318" s="0" t="n">
        <f aca="false">BZ318*'Dist Horaria'!$M$6</f>
        <v>687.924021613273</v>
      </c>
      <c r="CG318" s="0" t="n">
        <f aca="false">BZ318*'Dist Horaria'!$N$6</f>
        <v>687.924021613273</v>
      </c>
      <c r="CH318" s="0" t="n">
        <f aca="false">BZ318*'Dist Horaria'!$O$6</f>
        <v>687.924021613273</v>
      </c>
      <c r="CI318" s="0" t="n">
        <f aca="false">BZ318*'Dist Horaria'!$P$6</f>
        <v>451.45013918371</v>
      </c>
      <c r="CJ318" s="0" t="n">
        <f aca="false">BZ318*'Dist Horaria'!$Q$6</f>
        <v>451.45013918371</v>
      </c>
      <c r="CK318" s="0" t="n">
        <f aca="false">BZ318*'Dist Horaria'!$R$6</f>
        <v>451.45013918371</v>
      </c>
      <c r="CL318" s="0" t="n">
        <f aca="false">BZ318*'Dist Horaria'!$S$6</f>
        <v>451.45013918371</v>
      </c>
      <c r="CM318" s="0" t="n">
        <f aca="false">BZ318*'Dist Horaria'!$T$6</f>
        <v>451.45013918371</v>
      </c>
      <c r="CN318" s="0" t="n">
        <f aca="false">BZ318*'Dist Horaria'!$U$6</f>
        <v>451.45013918371</v>
      </c>
      <c r="CO318" s="0" t="n">
        <f aca="false">BZ318*'Dist Horaria'!$V$6</f>
        <v>451.45013918371</v>
      </c>
      <c r="CP318" s="0" t="n">
        <f aca="false">BZ318*'Dist Horaria'!$W$6</f>
        <v>451.45013918371</v>
      </c>
      <c r="CQ318" s="0" t="n">
        <f aca="false">BZ318*'Dist Horaria'!$X$6</f>
        <v>687.924021613273</v>
      </c>
      <c r="CR318" s="0" t="n">
        <f aca="false">BZ318*'Dist Horaria'!$Y$6</f>
        <v>687.924021613273</v>
      </c>
      <c r="CS318" s="0" t="n">
        <f aca="false">BZ318*'Dist Horaria'!$Z$6</f>
        <v>687.924021613273</v>
      </c>
      <c r="CT318" s="0" t="n">
        <f aca="false">BZ318*'Dist Horaria'!$AA$6</f>
        <v>257.971508104977</v>
      </c>
      <c r="CU318" s="0" t="n">
        <f aca="false">BZ318*'Dist Horaria'!$AB$6</f>
        <v>257.971508104977</v>
      </c>
      <c r="CV318" s="0" t="n">
        <f aca="false">BZ318*'Dist Horaria'!$AC$6</f>
        <v>257.971508104977</v>
      </c>
      <c r="CW318" s="0" t="n">
        <f aca="false">BZ318*'Dist Horaria'!$AD$6</f>
        <v>257.971508104977</v>
      </c>
      <c r="CX318" s="0" t="n">
        <f aca="false">BZ318*'Dist Horaria'!$AE$6</f>
        <v>257.971508104977</v>
      </c>
      <c r="CY318" s="0" t="n">
        <f aca="false">AS318*1000000</f>
        <v>10793.8260261533</v>
      </c>
      <c r="CZ318" s="0" t="n">
        <f aca="false">CY318*'Dist Horaria'!$H$6</f>
        <v>269.845650653833</v>
      </c>
      <c r="DA318" s="0" t="n">
        <f aca="false">CY318*'Dist Horaria'!$I$6</f>
        <v>269.845650653833</v>
      </c>
      <c r="DB318" s="0" t="n">
        <f aca="false">CY318*'Dist Horaria'!$J$6</f>
        <v>269.845650653833</v>
      </c>
      <c r="DC318" s="0" t="n">
        <f aca="false">CY318*'Dist Horaria'!$K$6</f>
        <v>269.845650653833</v>
      </c>
      <c r="DD318" s="0" t="n">
        <f aca="false">CY318*'Dist Horaria'!$L$6</f>
        <v>269.845650653833</v>
      </c>
      <c r="DE318" s="0" t="n">
        <f aca="false">CY318*'Dist Horaria'!$M$6</f>
        <v>719.588401743554</v>
      </c>
      <c r="DF318" s="0" t="n">
        <f aca="false">CY318*'Dist Horaria'!$N$6</f>
        <v>719.588401743554</v>
      </c>
      <c r="DG318" s="0" t="n">
        <f aca="false">CY318*'Dist Horaria'!$O$6</f>
        <v>719.588401743554</v>
      </c>
      <c r="DH318" s="0" t="n">
        <f aca="false">CY318*'Dist Horaria'!$P$6</f>
        <v>472.229888644207</v>
      </c>
      <c r="DI318" s="0" t="n">
        <f aca="false">CY318*'Dist Horaria'!$Q$6</f>
        <v>472.229888644207</v>
      </c>
      <c r="DJ318" s="0" t="n">
        <f aca="false">CY318*'Dist Horaria'!$R$6</f>
        <v>472.229888644207</v>
      </c>
      <c r="DK318" s="0" t="n">
        <f aca="false">CY318*'Dist Horaria'!$S$6</f>
        <v>472.229888644207</v>
      </c>
      <c r="DL318" s="0" t="n">
        <f aca="false">CY318*'Dist Horaria'!$T$6</f>
        <v>472.229888644207</v>
      </c>
      <c r="DM318" s="0" t="n">
        <f aca="false">CY318*'Dist Horaria'!$U$6</f>
        <v>472.229888644207</v>
      </c>
      <c r="DN318" s="0" t="n">
        <f aca="false">CY318*'Dist Horaria'!$V$6</f>
        <v>472.229888644207</v>
      </c>
      <c r="DO318" s="0" t="n">
        <f aca="false">CY318*'Dist Horaria'!$W$6</f>
        <v>472.229888644207</v>
      </c>
      <c r="DP318" s="0" t="n">
        <f aca="false">CY318*'Dist Horaria'!$X$6</f>
        <v>719.588401743554</v>
      </c>
      <c r="DQ318" s="0" t="n">
        <f aca="false">CY318*'Dist Horaria'!$Y$6</f>
        <v>719.588401743554</v>
      </c>
      <c r="DR318" s="0" t="n">
        <f aca="false">CY318*'Dist Horaria'!$Z$6</f>
        <v>719.588401743554</v>
      </c>
      <c r="DS318" s="0" t="n">
        <f aca="false">CY318*'Dist Horaria'!$AA$6</f>
        <v>269.845650653833</v>
      </c>
      <c r="DT318" s="0" t="n">
        <f aca="false">CY318*'Dist Horaria'!$AB$6</f>
        <v>269.845650653833</v>
      </c>
      <c r="DU318" s="0" t="n">
        <f aca="false">CY318*'Dist Horaria'!$AC$6</f>
        <v>269.845650653833</v>
      </c>
      <c r="DV318" s="0" t="n">
        <f aca="false">CY318*'Dist Horaria'!$AD$6</f>
        <v>269.845650653833</v>
      </c>
      <c r="DW318" s="0" t="n">
        <f aca="false">CY318*'Dist Horaria'!$AE$6</f>
        <v>269.845650653833</v>
      </c>
      <c r="DX318" s="0" t="n">
        <f aca="false">AX318*1000000</f>
        <v>625.729044994394</v>
      </c>
      <c r="DY318" s="0" t="n">
        <f aca="false">DX318*'Dist Horaria'!$H$6</f>
        <v>15.6432261248599</v>
      </c>
      <c r="DZ318" s="0" t="n">
        <f aca="false">DX318*'Dist Horaria'!$I$6</f>
        <v>15.6432261248599</v>
      </c>
      <c r="EA318" s="0" t="n">
        <f aca="false">DX318*'Dist Horaria'!$J$6</f>
        <v>15.6432261248599</v>
      </c>
      <c r="EB318" s="0" t="n">
        <f aca="false">DX318*'Dist Horaria'!$K$6</f>
        <v>15.6432261248599</v>
      </c>
      <c r="EC318" s="0" t="n">
        <f aca="false">DX318*'Dist Horaria'!$L$6</f>
        <v>15.6432261248599</v>
      </c>
      <c r="ED318" s="0" t="n">
        <f aca="false">DX318*'Dist Horaria'!$M$6</f>
        <v>41.715269666293</v>
      </c>
      <c r="EE318" s="0" t="n">
        <f aca="false">DX318*'Dist Horaria'!$N$6</f>
        <v>41.715269666293</v>
      </c>
      <c r="EF318" s="0" t="n">
        <f aca="false">DX318*'Dist Horaria'!$O$6</f>
        <v>41.715269666293</v>
      </c>
      <c r="EG318" s="0" t="n">
        <f aca="false">DX318*'Dist Horaria'!$P$6</f>
        <v>27.3756457185047</v>
      </c>
      <c r="EH318" s="0" t="n">
        <f aca="false">DX318*'Dist Horaria'!$Q$6</f>
        <v>27.3756457185047</v>
      </c>
      <c r="EI318" s="0" t="n">
        <f aca="false">DX318*'Dist Horaria'!$R$6</f>
        <v>27.3756457185047</v>
      </c>
      <c r="EJ318" s="0" t="n">
        <f aca="false">DX318*'Dist Horaria'!$S$6</f>
        <v>27.3756457185047</v>
      </c>
      <c r="EK318" s="0" t="n">
        <f aca="false">DX318*'Dist Horaria'!$T$6</f>
        <v>27.3756457185047</v>
      </c>
      <c r="EL318" s="0" t="n">
        <f aca="false">DX318*'Dist Horaria'!$U$6</f>
        <v>27.3756457185047</v>
      </c>
      <c r="EM318" s="0" t="n">
        <f aca="false">DX318*'Dist Horaria'!$V$6</f>
        <v>27.3756457185047</v>
      </c>
      <c r="EN318" s="0" t="n">
        <f aca="false">DX318*'Dist Horaria'!$W$6</f>
        <v>27.3756457185047</v>
      </c>
      <c r="EO318" s="0" t="n">
        <f aca="false">DX318*'Dist Horaria'!$X$6</f>
        <v>41.715269666293</v>
      </c>
      <c r="EP318" s="0" t="n">
        <f aca="false">DX318*'Dist Horaria'!$Y$6</f>
        <v>41.715269666293</v>
      </c>
      <c r="EQ318" s="0" t="n">
        <f aca="false">DX318*'Dist Horaria'!$Z$6</f>
        <v>41.715269666293</v>
      </c>
      <c r="ER318" s="0" t="n">
        <f aca="false">DX318*'Dist Horaria'!$AA$6</f>
        <v>15.6432261248599</v>
      </c>
      <c r="ES318" s="0" t="n">
        <f aca="false">DX318*'Dist Horaria'!$AB$6</f>
        <v>15.6432261248599</v>
      </c>
      <c r="ET318" s="0" t="n">
        <f aca="false">DX318*'Dist Horaria'!$AC$6</f>
        <v>15.6432261248599</v>
      </c>
      <c r="EU318" s="0" t="n">
        <f aca="false">DX318*'Dist Horaria'!$AD$6</f>
        <v>15.6432261248599</v>
      </c>
      <c r="EV318" s="0" t="n">
        <f aca="false">DX318*'Dist Horaria'!$AE$6</f>
        <v>15.6432261248599</v>
      </c>
      <c r="EW318" s="0" t="n">
        <f aca="false">BB318+CA318+CZ318+DY318</f>
        <v>710.258565846757</v>
      </c>
      <c r="EX318" s="0" t="n">
        <f aca="false">BC318+CB318+DA318+DZ318</f>
        <v>705.796558349557</v>
      </c>
      <c r="EY318" s="0" t="n">
        <f aca="false">BD318+CC318+DB318+EA318</f>
        <v>701.584971677346</v>
      </c>
      <c r="EZ318" s="0" t="n">
        <f aca="false">BE318+CD318+DC318+EB318</f>
        <v>697.99686432177</v>
      </c>
      <c r="FA318" s="0" t="n">
        <f aca="false">BF318+CE318+DD318+EC318</f>
        <v>695.374814772756</v>
      </c>
      <c r="FB318" s="0" t="n">
        <f aca="false">BG318+CF318+DE318+ED318</f>
        <v>1599.4913723149</v>
      </c>
      <c r="FC318" s="0" t="n">
        <f aca="false">BH318+CG318+DF318+EE318</f>
        <v>1606.27310446417</v>
      </c>
      <c r="FD318" s="0" t="n">
        <f aca="false">BI318+CH318+DG318+EF318</f>
        <v>1606.27310446417</v>
      </c>
      <c r="FE318" s="0" t="n">
        <f aca="false">BJ318+CI318+DH318+EG318</f>
        <v>1158.83205207775</v>
      </c>
      <c r="FF318" s="0" t="n">
        <f aca="false">BK318+CJ318+DI318+EH318</f>
        <v>1180.80839980703</v>
      </c>
      <c r="FG318" s="0" t="n">
        <f aca="false">BL318+CK318+DJ318+EI318</f>
        <v>1196.79119815559</v>
      </c>
      <c r="FH318" s="0" t="n">
        <f aca="false">BM318+CL318+DK318+EJ318</f>
        <v>1204.78259732987</v>
      </c>
      <c r="FI318" s="0" t="n">
        <f aca="false">BN318+CM318+DL318+EK318</f>
        <v>1206.78044712344</v>
      </c>
      <c r="FJ318" s="0" t="n">
        <f aca="false">BO318+CN318+DM318+EL318</f>
        <v>1204.78259732987</v>
      </c>
      <c r="FK318" s="0" t="n">
        <f aca="false">BP318+CO318+DN318+EM318</f>
        <v>1200.78689774273</v>
      </c>
      <c r="FL318" s="0" t="n">
        <f aca="false">BQ318+CP318+DO318+EN318</f>
        <v>1194.79334836202</v>
      </c>
      <c r="FM318" s="0" t="n">
        <f aca="false">BR318+CQ318+DP318+EO318</f>
        <v>1688.24173555878</v>
      </c>
      <c r="FN318" s="0" t="n">
        <f aca="false">BS318+CR318+DQ318+EP318</f>
        <v>1682.79017058604</v>
      </c>
      <c r="FO318" s="0" t="n">
        <f aca="false">BT318+CS318+DR318+EQ318</f>
        <v>1653.1167688489</v>
      </c>
      <c r="FP318" s="0" t="n">
        <f aca="false">BU318+CT318+DS318+ER318</f>
        <v>737.34725088865</v>
      </c>
      <c r="FQ318" s="0" t="n">
        <f aca="false">BV318+CU318+DT318+ES318</f>
        <v>716.032652039186</v>
      </c>
      <c r="FR318" s="0" t="n">
        <f aca="false">BW318+CV318+DU318+ET318</f>
        <v>730.498593255338</v>
      </c>
      <c r="FS318" s="0" t="n">
        <f aca="false">BX318+CW318+DV318+EU318</f>
        <v>725.562734413227</v>
      </c>
      <c r="FT318" s="0" t="n">
        <f aca="false">BY318+CX318+DW318+EV318</f>
        <v>720.340883874752</v>
      </c>
      <c r="FU318" s="0" t="n">
        <f aca="false">AM318*'Dist Horaria'!$H$10</f>
        <v>0.339920757349187</v>
      </c>
      <c r="FV318" s="0" t="n">
        <f aca="false">AM318*'Dist Horaria'!$I$10</f>
        <v>0.318128314197759</v>
      </c>
      <c r="FW318" s="0" t="n">
        <f aca="false">AM318*'Dist Horaria'!$J$10</f>
        <v>0.316751107686259</v>
      </c>
      <c r="FX318" s="0" t="n">
        <f aca="false">AM318*'Dist Horaria'!$K$10</f>
        <v>0.307641454680019</v>
      </c>
      <c r="FY318" s="0" t="n">
        <f aca="false">AM318*'Dist Horaria'!$L$10</f>
        <v>0.307764567885446</v>
      </c>
      <c r="FZ318" s="0" t="n">
        <f aca="false">AM318*'Dist Horaria'!$M$10</f>
        <v>0.329320752961685</v>
      </c>
      <c r="GA318" s="0" t="n">
        <f aca="false">AM318*'Dist Horaria'!$N$10</f>
        <v>0.311551044447501</v>
      </c>
      <c r="GB318" s="0" t="n">
        <f aca="false">AM318*'Dist Horaria'!$O$10</f>
        <v>0.3062334485673</v>
      </c>
      <c r="GC318" s="0" t="n">
        <f aca="false">AM318*'Dist Horaria'!$P$10</f>
        <v>0.31098549049759</v>
      </c>
      <c r="GD318" s="0" t="n">
        <f aca="false">AM318*'Dist Horaria'!$Q$10</f>
        <v>0.281431377440031</v>
      </c>
      <c r="GE318" s="0" t="n">
        <f aca="false">AM318*'Dist Horaria'!$R$10</f>
        <v>0.34338854536806</v>
      </c>
      <c r="GF318" s="0" t="n">
        <f aca="false">AM318*'Dist Horaria'!$S$10</f>
        <v>0.29326715725183</v>
      </c>
      <c r="GG318" s="0" t="n">
        <f aca="false">AR318*'Dist Horaria'!$H$10</f>
        <v>0.355566932997532</v>
      </c>
      <c r="GH318" s="0" t="n">
        <f aca="false">AR318*'Dist Horaria'!$I$10</f>
        <v>0.332771407845427</v>
      </c>
      <c r="GI318" s="0" t="n">
        <f aca="false">AR318*'Dist Horaria'!$J$10</f>
        <v>0.331330810044877</v>
      </c>
      <c r="GJ318" s="0" t="n">
        <f aca="false">AR318*'Dist Horaria'!$K$10</f>
        <v>0.321801849809086</v>
      </c>
      <c r="GK318" s="0" t="n">
        <f aca="false">AR318*'Dist Horaria'!$L$10</f>
        <v>0.321930629778884</v>
      </c>
      <c r="GL318" s="0" t="n">
        <f aca="false">AR318*'Dist Horaria'!$M$10</f>
        <v>0.344479022158499</v>
      </c>
      <c r="GM318" s="0" t="n">
        <f aca="false">AR318*'Dist Horaria'!$N$10</f>
        <v>0.325891393659667</v>
      </c>
      <c r="GN318" s="0" t="n">
        <f aca="false">AR318*'Dist Horaria'!$O$10</f>
        <v>0.320329034735816</v>
      </c>
      <c r="GO318" s="0" t="n">
        <f aca="false">AR318*'Dist Horaria'!$P$10</f>
        <v>0.325299807888375</v>
      </c>
      <c r="GP318" s="0" t="n">
        <f aca="false">AR318*'Dist Horaria'!$Q$10</f>
        <v>0.294385351768405</v>
      </c>
      <c r="GQ318" s="0" t="n">
        <f aca="false">AR318*'Dist Horaria'!$R$10</f>
        <v>0.359194339454767</v>
      </c>
      <c r="GR318" s="0" t="n">
        <f aca="false">AR318*'Dist Horaria'!$S$10</f>
        <v>0.306765919404621</v>
      </c>
      <c r="GS318" s="0" t="n">
        <f aca="false">AW318*'Dist Horaria'!$H$10</f>
        <v>0.0206125758259439</v>
      </c>
      <c r="GT318" s="0" t="n">
        <f aca="false">AW318*'Dist Horaria'!$I$10</f>
        <v>0.0192910961069812</v>
      </c>
      <c r="GU318" s="0" t="n">
        <f aca="false">AW318*'Dist Horaria'!$J$10</f>
        <v>0.0192075831910074</v>
      </c>
      <c r="GV318" s="0" t="n">
        <f aca="false">AW318*'Dist Horaria'!$K$10</f>
        <v>0.0186551796990775</v>
      </c>
      <c r="GW318" s="0" t="n">
        <f aca="false">AW318*'Dist Horaria'!$L$10</f>
        <v>0.018662645204573</v>
      </c>
      <c r="GX318" s="0" t="n">
        <f aca="false">AW318*'Dist Horaria'!$M$10</f>
        <v>0.019969798386</v>
      </c>
      <c r="GY318" s="0" t="n">
        <f aca="false">AW318*'Dist Horaria'!$N$10</f>
        <v>0.0188922547049082</v>
      </c>
      <c r="GZ318" s="0" t="n">
        <f aca="false">AW318*'Dist Horaria'!$O$10</f>
        <v>0.0185697991151198</v>
      </c>
      <c r="HA318" s="0" t="n">
        <f aca="false">AW318*'Dist Horaria'!$P$10</f>
        <v>0.018857959877587</v>
      </c>
      <c r="HB318" s="0" t="n">
        <f aca="false">AW318*'Dist Horaria'!$Q$10</f>
        <v>0.0170658174938205</v>
      </c>
      <c r="HC318" s="0" t="n">
        <f aca="false">AW318*'Dist Horaria'!$R$10</f>
        <v>0.0208228602582473</v>
      </c>
      <c r="HD318" s="0" t="n">
        <f aca="false">AW318*'Dist Horaria'!$S$10</f>
        <v>0.0177835315596882</v>
      </c>
    </row>
    <row r="319" customFormat="false" ht="13.8" hidden="false" customHeight="false" outlineLevel="0" collapsed="false">
      <c r="A319" s="0" t="n">
        <v>4.738651</v>
      </c>
      <c r="B319" s="0" t="n">
        <v>-74.065295</v>
      </c>
      <c r="C319" s="0" t="n">
        <v>33</v>
      </c>
      <c r="D319" s="0" t="n">
        <v>39</v>
      </c>
      <c r="E319" s="0" t="n">
        <v>566</v>
      </c>
      <c r="G319" s="0" t="s">
        <v>682</v>
      </c>
      <c r="I319" s="0" t="s">
        <v>1544</v>
      </c>
      <c r="J319" s="0" t="s">
        <v>1545</v>
      </c>
      <c r="K319" s="0" t="n">
        <v>8605315443</v>
      </c>
      <c r="L319" s="0" t="s">
        <v>1546</v>
      </c>
      <c r="S319" s="0" t="n">
        <v>365</v>
      </c>
      <c r="V319" s="0" t="n">
        <v>62848.4851543964</v>
      </c>
      <c r="W319" s="0" t="n">
        <f aca="false">V319*12</f>
        <v>754181.821852757</v>
      </c>
      <c r="X319" s="0" t="n">
        <v>1</v>
      </c>
      <c r="Z319" s="0" t="n">
        <v>33000</v>
      </c>
      <c r="AB319" s="0" t="n">
        <v>0.005</v>
      </c>
      <c r="AC319" s="0" t="n">
        <v>0</v>
      </c>
      <c r="AD319" s="0" t="n">
        <v>3851.91995573882</v>
      </c>
      <c r="AE319" s="0" t="n">
        <f aca="false">AD319/2204.59</f>
        <v>1.74722735553496</v>
      </c>
      <c r="AF319" s="0" t="n">
        <f aca="false">AE319/S319</f>
        <v>0.00478692426173962</v>
      </c>
      <c r="AG319" s="0" t="n">
        <f aca="false">AE319*EXP(AB319*AC319)</f>
        <v>1.74722735553496</v>
      </c>
      <c r="AH319" s="0" t="n">
        <f aca="false">AG319/S319</f>
        <v>0.00478692426173962</v>
      </c>
      <c r="AI319" s="0" t="s">
        <v>90</v>
      </c>
      <c r="AJ319" s="0" t="n">
        <f aca="false">IF(AI319="A",'FE DISTRIBUCIÓN'!$C$2,'FE DISTRIBUCIÓN'!$C$3)</f>
        <v>4.994E-006</v>
      </c>
      <c r="AK319" s="0" t="n">
        <f aca="false">W319*AJ319</f>
        <v>3.76638401833267</v>
      </c>
      <c r="AL319" s="0" t="n">
        <f aca="false">AK319/365</f>
        <v>0.0103188603241991</v>
      </c>
      <c r="AM319" s="0" t="n">
        <f aca="false">AK319*EXP(AB319*AC319)</f>
        <v>3.76638401833267</v>
      </c>
      <c r="AN319" s="0" t="n">
        <f aca="false">AM319/365</f>
        <v>0.0103188603241991</v>
      </c>
      <c r="AO319" s="0" t="n">
        <v>5.223868284E-006</v>
      </c>
      <c r="AP319" s="0" t="n">
        <f aca="false">AO319*W319</f>
        <v>3.93974649954596</v>
      </c>
      <c r="AQ319" s="0" t="n">
        <f aca="false">AP319/365</f>
        <v>0.0107938260261533</v>
      </c>
      <c r="AR319" s="0" t="n">
        <f aca="false">AP319*EXP(AB319*AC319)</f>
        <v>3.93974649954596</v>
      </c>
      <c r="AS319" s="0" t="n">
        <f aca="false">AR319/365</f>
        <v>0.0107938260261533</v>
      </c>
      <c r="AT319" s="0" t="n">
        <v>3.02832944E-007</v>
      </c>
      <c r="AU319" s="0" t="n">
        <f aca="false">AT319*W319</f>
        <v>0.228391101422954</v>
      </c>
      <c r="AV319" s="0" t="n">
        <f aca="false">AU319/365</f>
        <v>0.000625729044994394</v>
      </c>
      <c r="AW319" s="0" t="n">
        <f aca="false">AU319*EXP(AB319*AC319)</f>
        <v>0.228391101422954</v>
      </c>
      <c r="AX319" s="0" t="n">
        <f aca="false">AW319/365</f>
        <v>0.000625729044994394</v>
      </c>
      <c r="AY319" s="0" t="n">
        <f aca="false">AW319+AR319+AM319+AG319</f>
        <v>9.68174897483654</v>
      </c>
      <c r="AZ319" s="0" t="n">
        <f aca="false">AH319+AN319+AS319+AX319</f>
        <v>0.0265253396570864</v>
      </c>
      <c r="BA319" s="0" t="n">
        <f aca="false">AH319*1000000</f>
        <v>4786.92426173962</v>
      </c>
      <c r="BB319" s="0" t="n">
        <f aca="false">BA319*'Dist Horaria'!$H$3</f>
        <v>166.798180963088</v>
      </c>
      <c r="BC319" s="0" t="n">
        <f aca="false">BA319*'Dist Horaria'!$I$3</f>
        <v>162.336173465887</v>
      </c>
      <c r="BD319" s="0" t="n">
        <f aca="false">BA319*'Dist Horaria'!$J$3</f>
        <v>158.124586793676</v>
      </c>
      <c r="BE319" s="0" t="n">
        <f aca="false">BA319*'Dist Horaria'!$K$3</f>
        <v>154.536479438101</v>
      </c>
      <c r="BF319" s="0" t="n">
        <f aca="false">BA319*'Dist Horaria'!$L$3</f>
        <v>151.914429889086</v>
      </c>
      <c r="BG319" s="0" t="n">
        <f aca="false">BA319*'Dist Horaria'!$M$3</f>
        <v>150.263679291777</v>
      </c>
      <c r="BH319" s="0" t="n">
        <f aca="false">BA319*'Dist Horaria'!$N$3</f>
        <v>157.045411441047</v>
      </c>
      <c r="BI319" s="0" t="n">
        <f aca="false">BA319*'Dist Horaria'!$O$3</f>
        <v>157.045411441047</v>
      </c>
      <c r="BJ319" s="0" t="n">
        <f aca="false">BA319*'Dist Horaria'!$P$3</f>
        <v>207.776378531329</v>
      </c>
      <c r="BK319" s="0" t="n">
        <f aca="false">BA319*'Dist Horaria'!$Q$3</f>
        <v>229.752726260604</v>
      </c>
      <c r="BL319" s="0" t="n">
        <f aca="false">BA319*'Dist Horaria'!$R$3</f>
        <v>245.735524609168</v>
      </c>
      <c r="BM319" s="0" t="n">
        <f aca="false">BA319*'Dist Horaria'!$S$3</f>
        <v>253.72692378345</v>
      </c>
      <c r="BN319" s="0" t="n">
        <f aca="false">BA319*'Dist Horaria'!$T$3</f>
        <v>255.72477357702</v>
      </c>
      <c r="BO319" s="0" t="n">
        <f aca="false">BA319*'Dist Horaria'!$U$3</f>
        <v>253.72692378345</v>
      </c>
      <c r="BP319" s="0" t="n">
        <f aca="false">BA319*'Dist Horaria'!$V$3</f>
        <v>249.731224196309</v>
      </c>
      <c r="BQ319" s="0" t="n">
        <f aca="false">BA319*'Dist Horaria'!$W$3</f>
        <v>243.737674815597</v>
      </c>
      <c r="BR319" s="0" t="n">
        <f aca="false">BA319*'Dist Horaria'!$X$3</f>
        <v>239.014042535658</v>
      </c>
      <c r="BS319" s="0" t="n">
        <f aca="false">BA319*'Dist Horaria'!$Y$3</f>
        <v>233.562477562922</v>
      </c>
      <c r="BT319" s="0" t="n">
        <f aca="false">BA319*'Dist Horaria'!$Z$3</f>
        <v>203.889075825783</v>
      </c>
      <c r="BU319" s="0" t="n">
        <f aca="false">BA319*'Dist Horaria'!$AA$3</f>
        <v>193.886866004981</v>
      </c>
      <c r="BV319" s="0" t="n">
        <f aca="false">BA319*'Dist Horaria'!$AB$3</f>
        <v>172.572267155516</v>
      </c>
      <c r="BW319" s="0" t="n">
        <f aca="false">BA319*'Dist Horaria'!$AC$3</f>
        <v>187.038208371668</v>
      </c>
      <c r="BX319" s="0" t="n">
        <f aca="false">BA319*'Dist Horaria'!$AD$3</f>
        <v>182.102349529558</v>
      </c>
      <c r="BY319" s="0" t="n">
        <f aca="false">BA319*'Dist Horaria'!$AE$3</f>
        <v>176.880498991082</v>
      </c>
      <c r="BZ319" s="0" t="n">
        <f aca="false">AN319*1000000</f>
        <v>10318.8603241991</v>
      </c>
      <c r="CA319" s="0" t="n">
        <f aca="false">BZ319*'Dist Horaria'!$H$6</f>
        <v>257.971508104977</v>
      </c>
      <c r="CB319" s="0" t="n">
        <f aca="false">BZ319*'Dist Horaria'!$I$6</f>
        <v>257.971508104977</v>
      </c>
      <c r="CC319" s="0" t="n">
        <f aca="false">BZ319*'Dist Horaria'!$J$6</f>
        <v>257.971508104977</v>
      </c>
      <c r="CD319" s="0" t="n">
        <f aca="false">BZ319*'Dist Horaria'!$K$6</f>
        <v>257.971508104977</v>
      </c>
      <c r="CE319" s="0" t="n">
        <f aca="false">BZ319*'Dist Horaria'!$L$6</f>
        <v>257.971508104977</v>
      </c>
      <c r="CF319" s="0" t="n">
        <f aca="false">BZ319*'Dist Horaria'!$M$6</f>
        <v>687.924021613273</v>
      </c>
      <c r="CG319" s="0" t="n">
        <f aca="false">BZ319*'Dist Horaria'!$N$6</f>
        <v>687.924021613273</v>
      </c>
      <c r="CH319" s="0" t="n">
        <f aca="false">BZ319*'Dist Horaria'!$O$6</f>
        <v>687.924021613273</v>
      </c>
      <c r="CI319" s="0" t="n">
        <f aca="false">BZ319*'Dist Horaria'!$P$6</f>
        <v>451.45013918371</v>
      </c>
      <c r="CJ319" s="0" t="n">
        <f aca="false">BZ319*'Dist Horaria'!$Q$6</f>
        <v>451.45013918371</v>
      </c>
      <c r="CK319" s="0" t="n">
        <f aca="false">BZ319*'Dist Horaria'!$R$6</f>
        <v>451.45013918371</v>
      </c>
      <c r="CL319" s="0" t="n">
        <f aca="false">BZ319*'Dist Horaria'!$S$6</f>
        <v>451.45013918371</v>
      </c>
      <c r="CM319" s="0" t="n">
        <f aca="false">BZ319*'Dist Horaria'!$T$6</f>
        <v>451.45013918371</v>
      </c>
      <c r="CN319" s="0" t="n">
        <f aca="false">BZ319*'Dist Horaria'!$U$6</f>
        <v>451.45013918371</v>
      </c>
      <c r="CO319" s="0" t="n">
        <f aca="false">BZ319*'Dist Horaria'!$V$6</f>
        <v>451.45013918371</v>
      </c>
      <c r="CP319" s="0" t="n">
        <f aca="false">BZ319*'Dist Horaria'!$W$6</f>
        <v>451.45013918371</v>
      </c>
      <c r="CQ319" s="0" t="n">
        <f aca="false">BZ319*'Dist Horaria'!$X$6</f>
        <v>687.924021613273</v>
      </c>
      <c r="CR319" s="0" t="n">
        <f aca="false">BZ319*'Dist Horaria'!$Y$6</f>
        <v>687.924021613273</v>
      </c>
      <c r="CS319" s="0" t="n">
        <f aca="false">BZ319*'Dist Horaria'!$Z$6</f>
        <v>687.924021613273</v>
      </c>
      <c r="CT319" s="0" t="n">
        <f aca="false">BZ319*'Dist Horaria'!$AA$6</f>
        <v>257.971508104977</v>
      </c>
      <c r="CU319" s="0" t="n">
        <f aca="false">BZ319*'Dist Horaria'!$AB$6</f>
        <v>257.971508104977</v>
      </c>
      <c r="CV319" s="0" t="n">
        <f aca="false">BZ319*'Dist Horaria'!$AC$6</f>
        <v>257.971508104977</v>
      </c>
      <c r="CW319" s="0" t="n">
        <f aca="false">BZ319*'Dist Horaria'!$AD$6</f>
        <v>257.971508104977</v>
      </c>
      <c r="CX319" s="0" t="n">
        <f aca="false">BZ319*'Dist Horaria'!$AE$6</f>
        <v>257.971508104977</v>
      </c>
      <c r="CY319" s="0" t="n">
        <f aca="false">AS319*1000000</f>
        <v>10793.8260261533</v>
      </c>
      <c r="CZ319" s="0" t="n">
        <f aca="false">CY319*'Dist Horaria'!$H$6</f>
        <v>269.845650653833</v>
      </c>
      <c r="DA319" s="0" t="n">
        <f aca="false">CY319*'Dist Horaria'!$I$6</f>
        <v>269.845650653833</v>
      </c>
      <c r="DB319" s="0" t="n">
        <f aca="false">CY319*'Dist Horaria'!$J$6</f>
        <v>269.845650653833</v>
      </c>
      <c r="DC319" s="0" t="n">
        <f aca="false">CY319*'Dist Horaria'!$K$6</f>
        <v>269.845650653833</v>
      </c>
      <c r="DD319" s="0" t="n">
        <f aca="false">CY319*'Dist Horaria'!$L$6</f>
        <v>269.845650653833</v>
      </c>
      <c r="DE319" s="0" t="n">
        <f aca="false">CY319*'Dist Horaria'!$M$6</f>
        <v>719.588401743554</v>
      </c>
      <c r="DF319" s="0" t="n">
        <f aca="false">CY319*'Dist Horaria'!$N$6</f>
        <v>719.588401743554</v>
      </c>
      <c r="DG319" s="0" t="n">
        <f aca="false">CY319*'Dist Horaria'!$O$6</f>
        <v>719.588401743554</v>
      </c>
      <c r="DH319" s="0" t="n">
        <f aca="false">CY319*'Dist Horaria'!$P$6</f>
        <v>472.229888644207</v>
      </c>
      <c r="DI319" s="0" t="n">
        <f aca="false">CY319*'Dist Horaria'!$Q$6</f>
        <v>472.229888644207</v>
      </c>
      <c r="DJ319" s="0" t="n">
        <f aca="false">CY319*'Dist Horaria'!$R$6</f>
        <v>472.229888644207</v>
      </c>
      <c r="DK319" s="0" t="n">
        <f aca="false">CY319*'Dist Horaria'!$S$6</f>
        <v>472.229888644207</v>
      </c>
      <c r="DL319" s="0" t="n">
        <f aca="false">CY319*'Dist Horaria'!$T$6</f>
        <v>472.229888644207</v>
      </c>
      <c r="DM319" s="0" t="n">
        <f aca="false">CY319*'Dist Horaria'!$U$6</f>
        <v>472.229888644207</v>
      </c>
      <c r="DN319" s="0" t="n">
        <f aca="false">CY319*'Dist Horaria'!$V$6</f>
        <v>472.229888644207</v>
      </c>
      <c r="DO319" s="0" t="n">
        <f aca="false">CY319*'Dist Horaria'!$W$6</f>
        <v>472.229888644207</v>
      </c>
      <c r="DP319" s="0" t="n">
        <f aca="false">CY319*'Dist Horaria'!$X$6</f>
        <v>719.588401743554</v>
      </c>
      <c r="DQ319" s="0" t="n">
        <f aca="false">CY319*'Dist Horaria'!$Y$6</f>
        <v>719.588401743554</v>
      </c>
      <c r="DR319" s="0" t="n">
        <f aca="false">CY319*'Dist Horaria'!$Z$6</f>
        <v>719.588401743554</v>
      </c>
      <c r="DS319" s="0" t="n">
        <f aca="false">CY319*'Dist Horaria'!$AA$6</f>
        <v>269.845650653833</v>
      </c>
      <c r="DT319" s="0" t="n">
        <f aca="false">CY319*'Dist Horaria'!$AB$6</f>
        <v>269.845650653833</v>
      </c>
      <c r="DU319" s="0" t="n">
        <f aca="false">CY319*'Dist Horaria'!$AC$6</f>
        <v>269.845650653833</v>
      </c>
      <c r="DV319" s="0" t="n">
        <f aca="false">CY319*'Dist Horaria'!$AD$6</f>
        <v>269.845650653833</v>
      </c>
      <c r="DW319" s="0" t="n">
        <f aca="false">CY319*'Dist Horaria'!$AE$6</f>
        <v>269.845650653833</v>
      </c>
      <c r="DX319" s="0" t="n">
        <f aca="false">AX319*1000000</f>
        <v>625.729044994394</v>
      </c>
      <c r="DY319" s="0" t="n">
        <f aca="false">DX319*'Dist Horaria'!$H$6</f>
        <v>15.6432261248599</v>
      </c>
      <c r="DZ319" s="0" t="n">
        <f aca="false">DX319*'Dist Horaria'!$I$6</f>
        <v>15.6432261248599</v>
      </c>
      <c r="EA319" s="0" t="n">
        <f aca="false">DX319*'Dist Horaria'!$J$6</f>
        <v>15.6432261248599</v>
      </c>
      <c r="EB319" s="0" t="n">
        <f aca="false">DX319*'Dist Horaria'!$K$6</f>
        <v>15.6432261248599</v>
      </c>
      <c r="EC319" s="0" t="n">
        <f aca="false">DX319*'Dist Horaria'!$L$6</f>
        <v>15.6432261248599</v>
      </c>
      <c r="ED319" s="0" t="n">
        <f aca="false">DX319*'Dist Horaria'!$M$6</f>
        <v>41.715269666293</v>
      </c>
      <c r="EE319" s="0" t="n">
        <f aca="false">DX319*'Dist Horaria'!$N$6</f>
        <v>41.715269666293</v>
      </c>
      <c r="EF319" s="0" t="n">
        <f aca="false">DX319*'Dist Horaria'!$O$6</f>
        <v>41.715269666293</v>
      </c>
      <c r="EG319" s="0" t="n">
        <f aca="false">DX319*'Dist Horaria'!$P$6</f>
        <v>27.3756457185047</v>
      </c>
      <c r="EH319" s="0" t="n">
        <f aca="false">DX319*'Dist Horaria'!$Q$6</f>
        <v>27.3756457185047</v>
      </c>
      <c r="EI319" s="0" t="n">
        <f aca="false">DX319*'Dist Horaria'!$R$6</f>
        <v>27.3756457185047</v>
      </c>
      <c r="EJ319" s="0" t="n">
        <f aca="false">DX319*'Dist Horaria'!$S$6</f>
        <v>27.3756457185047</v>
      </c>
      <c r="EK319" s="0" t="n">
        <f aca="false">DX319*'Dist Horaria'!$T$6</f>
        <v>27.3756457185047</v>
      </c>
      <c r="EL319" s="0" t="n">
        <f aca="false">DX319*'Dist Horaria'!$U$6</f>
        <v>27.3756457185047</v>
      </c>
      <c r="EM319" s="0" t="n">
        <f aca="false">DX319*'Dist Horaria'!$V$6</f>
        <v>27.3756457185047</v>
      </c>
      <c r="EN319" s="0" t="n">
        <f aca="false">DX319*'Dist Horaria'!$W$6</f>
        <v>27.3756457185047</v>
      </c>
      <c r="EO319" s="0" t="n">
        <f aca="false">DX319*'Dist Horaria'!$X$6</f>
        <v>41.715269666293</v>
      </c>
      <c r="EP319" s="0" t="n">
        <f aca="false">DX319*'Dist Horaria'!$Y$6</f>
        <v>41.715269666293</v>
      </c>
      <c r="EQ319" s="0" t="n">
        <f aca="false">DX319*'Dist Horaria'!$Z$6</f>
        <v>41.715269666293</v>
      </c>
      <c r="ER319" s="0" t="n">
        <f aca="false">DX319*'Dist Horaria'!$AA$6</f>
        <v>15.6432261248599</v>
      </c>
      <c r="ES319" s="0" t="n">
        <f aca="false">DX319*'Dist Horaria'!$AB$6</f>
        <v>15.6432261248599</v>
      </c>
      <c r="ET319" s="0" t="n">
        <f aca="false">DX319*'Dist Horaria'!$AC$6</f>
        <v>15.6432261248599</v>
      </c>
      <c r="EU319" s="0" t="n">
        <f aca="false">DX319*'Dist Horaria'!$AD$6</f>
        <v>15.6432261248599</v>
      </c>
      <c r="EV319" s="0" t="n">
        <f aca="false">DX319*'Dist Horaria'!$AE$6</f>
        <v>15.6432261248599</v>
      </c>
      <c r="EW319" s="0" t="n">
        <f aca="false">BB319+CA319+CZ319+DY319</f>
        <v>710.258565846757</v>
      </c>
      <c r="EX319" s="0" t="n">
        <f aca="false">BC319+CB319+DA319+DZ319</f>
        <v>705.796558349557</v>
      </c>
      <c r="EY319" s="0" t="n">
        <f aca="false">BD319+CC319+DB319+EA319</f>
        <v>701.584971677346</v>
      </c>
      <c r="EZ319" s="0" t="n">
        <f aca="false">BE319+CD319+DC319+EB319</f>
        <v>697.99686432177</v>
      </c>
      <c r="FA319" s="0" t="n">
        <f aca="false">BF319+CE319+DD319+EC319</f>
        <v>695.374814772756</v>
      </c>
      <c r="FB319" s="0" t="n">
        <f aca="false">BG319+CF319+DE319+ED319</f>
        <v>1599.4913723149</v>
      </c>
      <c r="FC319" s="0" t="n">
        <f aca="false">BH319+CG319+DF319+EE319</f>
        <v>1606.27310446417</v>
      </c>
      <c r="FD319" s="0" t="n">
        <f aca="false">BI319+CH319+DG319+EF319</f>
        <v>1606.27310446417</v>
      </c>
      <c r="FE319" s="0" t="n">
        <f aca="false">BJ319+CI319+DH319+EG319</f>
        <v>1158.83205207775</v>
      </c>
      <c r="FF319" s="0" t="n">
        <f aca="false">BK319+CJ319+DI319+EH319</f>
        <v>1180.80839980703</v>
      </c>
      <c r="FG319" s="0" t="n">
        <f aca="false">BL319+CK319+DJ319+EI319</f>
        <v>1196.79119815559</v>
      </c>
      <c r="FH319" s="0" t="n">
        <f aca="false">BM319+CL319+DK319+EJ319</f>
        <v>1204.78259732987</v>
      </c>
      <c r="FI319" s="0" t="n">
        <f aca="false">BN319+CM319+DL319+EK319</f>
        <v>1206.78044712344</v>
      </c>
      <c r="FJ319" s="0" t="n">
        <f aca="false">BO319+CN319+DM319+EL319</f>
        <v>1204.78259732987</v>
      </c>
      <c r="FK319" s="0" t="n">
        <f aca="false">BP319+CO319+DN319+EM319</f>
        <v>1200.78689774273</v>
      </c>
      <c r="FL319" s="0" t="n">
        <f aca="false">BQ319+CP319+DO319+EN319</f>
        <v>1194.79334836202</v>
      </c>
      <c r="FM319" s="0" t="n">
        <f aca="false">BR319+CQ319+DP319+EO319</f>
        <v>1688.24173555878</v>
      </c>
      <c r="FN319" s="0" t="n">
        <f aca="false">BS319+CR319+DQ319+EP319</f>
        <v>1682.79017058604</v>
      </c>
      <c r="FO319" s="0" t="n">
        <f aca="false">BT319+CS319+DR319+EQ319</f>
        <v>1653.1167688489</v>
      </c>
      <c r="FP319" s="0" t="n">
        <f aca="false">BU319+CT319+DS319+ER319</f>
        <v>737.34725088865</v>
      </c>
      <c r="FQ319" s="0" t="n">
        <f aca="false">BV319+CU319+DT319+ES319</f>
        <v>716.032652039186</v>
      </c>
      <c r="FR319" s="0" t="n">
        <f aca="false">BW319+CV319+DU319+ET319</f>
        <v>730.498593255338</v>
      </c>
      <c r="FS319" s="0" t="n">
        <f aca="false">BX319+CW319+DV319+EU319</f>
        <v>725.562734413227</v>
      </c>
      <c r="FT319" s="0" t="n">
        <f aca="false">BY319+CX319+DW319+EV319</f>
        <v>720.340883874752</v>
      </c>
      <c r="FU319" s="0" t="n">
        <f aca="false">AM319*'Dist Horaria'!$H$10</f>
        <v>0.339920757349187</v>
      </c>
      <c r="FV319" s="0" t="n">
        <f aca="false">AM319*'Dist Horaria'!$I$10</f>
        <v>0.318128314197759</v>
      </c>
      <c r="FW319" s="0" t="n">
        <f aca="false">AM319*'Dist Horaria'!$J$10</f>
        <v>0.316751107686259</v>
      </c>
      <c r="FX319" s="0" t="n">
        <f aca="false">AM319*'Dist Horaria'!$K$10</f>
        <v>0.307641454680019</v>
      </c>
      <c r="FY319" s="0" t="n">
        <f aca="false">AM319*'Dist Horaria'!$L$10</f>
        <v>0.307764567885446</v>
      </c>
      <c r="FZ319" s="0" t="n">
        <f aca="false">AM319*'Dist Horaria'!$M$10</f>
        <v>0.329320752961685</v>
      </c>
      <c r="GA319" s="0" t="n">
        <f aca="false">AM319*'Dist Horaria'!$N$10</f>
        <v>0.311551044447501</v>
      </c>
      <c r="GB319" s="0" t="n">
        <f aca="false">AM319*'Dist Horaria'!$O$10</f>
        <v>0.3062334485673</v>
      </c>
      <c r="GC319" s="0" t="n">
        <f aca="false">AM319*'Dist Horaria'!$P$10</f>
        <v>0.31098549049759</v>
      </c>
      <c r="GD319" s="0" t="n">
        <f aca="false">AM319*'Dist Horaria'!$Q$10</f>
        <v>0.281431377440031</v>
      </c>
      <c r="GE319" s="0" t="n">
        <f aca="false">AM319*'Dist Horaria'!$R$10</f>
        <v>0.34338854536806</v>
      </c>
      <c r="GF319" s="0" t="n">
        <f aca="false">AM319*'Dist Horaria'!$S$10</f>
        <v>0.29326715725183</v>
      </c>
      <c r="GG319" s="0" t="n">
        <f aca="false">AR319*'Dist Horaria'!$H$10</f>
        <v>0.355566932997532</v>
      </c>
      <c r="GH319" s="0" t="n">
        <f aca="false">AR319*'Dist Horaria'!$I$10</f>
        <v>0.332771407845427</v>
      </c>
      <c r="GI319" s="0" t="n">
        <f aca="false">AR319*'Dist Horaria'!$J$10</f>
        <v>0.331330810044877</v>
      </c>
      <c r="GJ319" s="0" t="n">
        <f aca="false">AR319*'Dist Horaria'!$K$10</f>
        <v>0.321801849809086</v>
      </c>
      <c r="GK319" s="0" t="n">
        <f aca="false">AR319*'Dist Horaria'!$L$10</f>
        <v>0.321930629778884</v>
      </c>
      <c r="GL319" s="0" t="n">
        <f aca="false">AR319*'Dist Horaria'!$M$10</f>
        <v>0.344479022158499</v>
      </c>
      <c r="GM319" s="0" t="n">
        <f aca="false">AR319*'Dist Horaria'!$N$10</f>
        <v>0.325891393659667</v>
      </c>
      <c r="GN319" s="0" t="n">
        <f aca="false">AR319*'Dist Horaria'!$O$10</f>
        <v>0.320329034735816</v>
      </c>
      <c r="GO319" s="0" t="n">
        <f aca="false">AR319*'Dist Horaria'!$P$10</f>
        <v>0.325299807888375</v>
      </c>
      <c r="GP319" s="0" t="n">
        <f aca="false">AR319*'Dist Horaria'!$Q$10</f>
        <v>0.294385351768405</v>
      </c>
      <c r="GQ319" s="0" t="n">
        <f aca="false">AR319*'Dist Horaria'!$R$10</f>
        <v>0.359194339454767</v>
      </c>
      <c r="GR319" s="0" t="n">
        <f aca="false">AR319*'Dist Horaria'!$S$10</f>
        <v>0.306765919404621</v>
      </c>
      <c r="GS319" s="0" t="n">
        <f aca="false">AW319*'Dist Horaria'!$H$10</f>
        <v>0.0206125758259439</v>
      </c>
      <c r="GT319" s="0" t="n">
        <f aca="false">AW319*'Dist Horaria'!$I$10</f>
        <v>0.0192910961069812</v>
      </c>
      <c r="GU319" s="0" t="n">
        <f aca="false">AW319*'Dist Horaria'!$J$10</f>
        <v>0.0192075831910074</v>
      </c>
      <c r="GV319" s="0" t="n">
        <f aca="false">AW319*'Dist Horaria'!$K$10</f>
        <v>0.0186551796990775</v>
      </c>
      <c r="GW319" s="0" t="n">
        <f aca="false">AW319*'Dist Horaria'!$L$10</f>
        <v>0.018662645204573</v>
      </c>
      <c r="GX319" s="0" t="n">
        <f aca="false">AW319*'Dist Horaria'!$M$10</f>
        <v>0.019969798386</v>
      </c>
      <c r="GY319" s="0" t="n">
        <f aca="false">AW319*'Dist Horaria'!$N$10</f>
        <v>0.0188922547049082</v>
      </c>
      <c r="GZ319" s="0" t="n">
        <f aca="false">AW319*'Dist Horaria'!$O$10</f>
        <v>0.0185697991151198</v>
      </c>
      <c r="HA319" s="0" t="n">
        <f aca="false">AW319*'Dist Horaria'!$P$10</f>
        <v>0.018857959877587</v>
      </c>
      <c r="HB319" s="0" t="n">
        <f aca="false">AW319*'Dist Horaria'!$Q$10</f>
        <v>0.0170658174938205</v>
      </c>
      <c r="HC319" s="0" t="n">
        <f aca="false">AW319*'Dist Horaria'!$R$10</f>
        <v>0.0208228602582473</v>
      </c>
      <c r="HD319" s="0" t="n">
        <f aca="false">AW319*'Dist Horaria'!$S$10</f>
        <v>0.0177835315596882</v>
      </c>
    </row>
    <row r="320" customFormat="false" ht="13.8" hidden="false" customHeight="false" outlineLevel="0" collapsed="false">
      <c r="A320" s="0" t="n">
        <v>4.697252</v>
      </c>
      <c r="B320" s="0" t="n">
        <v>-74.068888</v>
      </c>
      <c r="C320" s="0" t="n">
        <v>32</v>
      </c>
      <c r="D320" s="0" t="n">
        <v>35</v>
      </c>
      <c r="E320" s="0" t="n">
        <v>2451</v>
      </c>
      <c r="G320" s="0" t="s">
        <v>682</v>
      </c>
      <c r="I320" s="0" t="s">
        <v>1547</v>
      </c>
      <c r="J320" s="0" t="s">
        <v>1548</v>
      </c>
      <c r="K320" s="0" t="s">
        <v>1023</v>
      </c>
      <c r="L320" s="0" t="s">
        <v>1549</v>
      </c>
      <c r="S320" s="0" t="n">
        <v>365</v>
      </c>
      <c r="V320" s="0" t="n">
        <v>62848.4851543964</v>
      </c>
      <c r="W320" s="0" t="n">
        <f aca="false">V320*12</f>
        <v>754181.821852757</v>
      </c>
      <c r="X320" s="0" t="n">
        <v>1</v>
      </c>
      <c r="Z320" s="0" t="n">
        <v>33000</v>
      </c>
      <c r="AB320" s="0" t="n">
        <v>0.005</v>
      </c>
      <c r="AC320" s="0" t="n">
        <v>0</v>
      </c>
      <c r="AD320" s="0" t="n">
        <v>3851.91995573882</v>
      </c>
      <c r="AE320" s="0" t="n">
        <f aca="false">AD320/2204.59</f>
        <v>1.74722735553496</v>
      </c>
      <c r="AF320" s="0" t="n">
        <f aca="false">AE320/S320</f>
        <v>0.00478692426173962</v>
      </c>
      <c r="AG320" s="0" t="n">
        <f aca="false">AE320*EXP(AB320*AC320)</f>
        <v>1.74722735553496</v>
      </c>
      <c r="AH320" s="0" t="n">
        <f aca="false">AG320/S320</f>
        <v>0.00478692426173962</v>
      </c>
      <c r="AI320" s="0" t="s">
        <v>90</v>
      </c>
      <c r="AJ320" s="0" t="n">
        <f aca="false">IF(AI320="A",'FE DISTRIBUCIÓN'!$C$2,'FE DISTRIBUCIÓN'!$C$3)</f>
        <v>4.994E-006</v>
      </c>
      <c r="AK320" s="0" t="n">
        <f aca="false">W320*AJ320</f>
        <v>3.76638401833267</v>
      </c>
      <c r="AL320" s="0" t="n">
        <f aca="false">AK320/365</f>
        <v>0.0103188603241991</v>
      </c>
      <c r="AM320" s="0" t="n">
        <f aca="false">AK320*EXP(AB320*AC320)</f>
        <v>3.76638401833267</v>
      </c>
      <c r="AN320" s="0" t="n">
        <f aca="false">AM320/365</f>
        <v>0.0103188603241991</v>
      </c>
      <c r="AO320" s="0" t="n">
        <v>5.223868284E-006</v>
      </c>
      <c r="AP320" s="0" t="n">
        <f aca="false">AO320*W320</f>
        <v>3.93974649954596</v>
      </c>
      <c r="AQ320" s="0" t="n">
        <f aca="false">AP320/365</f>
        <v>0.0107938260261533</v>
      </c>
      <c r="AR320" s="0" t="n">
        <f aca="false">AP320*EXP(AB320*AC320)</f>
        <v>3.93974649954596</v>
      </c>
      <c r="AS320" s="0" t="n">
        <f aca="false">AR320/365</f>
        <v>0.0107938260261533</v>
      </c>
      <c r="AT320" s="0" t="n">
        <v>3.02832944E-007</v>
      </c>
      <c r="AU320" s="0" t="n">
        <f aca="false">AT320*W320</f>
        <v>0.228391101422954</v>
      </c>
      <c r="AV320" s="0" t="n">
        <f aca="false">AU320/365</f>
        <v>0.000625729044994394</v>
      </c>
      <c r="AW320" s="0" t="n">
        <f aca="false">AU320*EXP(AB320*AC320)</f>
        <v>0.228391101422954</v>
      </c>
      <c r="AX320" s="0" t="n">
        <f aca="false">AW320/365</f>
        <v>0.000625729044994394</v>
      </c>
      <c r="AY320" s="0" t="n">
        <f aca="false">AW320+AR320+AM320+AG320</f>
        <v>9.68174897483654</v>
      </c>
      <c r="AZ320" s="0" t="n">
        <f aca="false">AH320+AN320+AS320+AX320</f>
        <v>0.0265253396570864</v>
      </c>
      <c r="BA320" s="0" t="n">
        <f aca="false">AH320*1000000</f>
        <v>4786.92426173962</v>
      </c>
      <c r="BB320" s="0" t="n">
        <f aca="false">BA320*'Dist Horaria'!$H$3</f>
        <v>166.798180963088</v>
      </c>
      <c r="BC320" s="0" t="n">
        <f aca="false">BA320*'Dist Horaria'!$I$3</f>
        <v>162.336173465887</v>
      </c>
      <c r="BD320" s="0" t="n">
        <f aca="false">BA320*'Dist Horaria'!$J$3</f>
        <v>158.124586793676</v>
      </c>
      <c r="BE320" s="0" t="n">
        <f aca="false">BA320*'Dist Horaria'!$K$3</f>
        <v>154.536479438101</v>
      </c>
      <c r="BF320" s="0" t="n">
        <f aca="false">BA320*'Dist Horaria'!$L$3</f>
        <v>151.914429889086</v>
      </c>
      <c r="BG320" s="0" t="n">
        <f aca="false">BA320*'Dist Horaria'!$M$3</f>
        <v>150.263679291777</v>
      </c>
      <c r="BH320" s="0" t="n">
        <f aca="false">BA320*'Dist Horaria'!$N$3</f>
        <v>157.045411441047</v>
      </c>
      <c r="BI320" s="0" t="n">
        <f aca="false">BA320*'Dist Horaria'!$O$3</f>
        <v>157.045411441047</v>
      </c>
      <c r="BJ320" s="0" t="n">
        <f aca="false">BA320*'Dist Horaria'!$P$3</f>
        <v>207.776378531329</v>
      </c>
      <c r="BK320" s="0" t="n">
        <f aca="false">BA320*'Dist Horaria'!$Q$3</f>
        <v>229.752726260604</v>
      </c>
      <c r="BL320" s="0" t="n">
        <f aca="false">BA320*'Dist Horaria'!$R$3</f>
        <v>245.735524609168</v>
      </c>
      <c r="BM320" s="0" t="n">
        <f aca="false">BA320*'Dist Horaria'!$S$3</f>
        <v>253.72692378345</v>
      </c>
      <c r="BN320" s="0" t="n">
        <f aca="false">BA320*'Dist Horaria'!$T$3</f>
        <v>255.72477357702</v>
      </c>
      <c r="BO320" s="0" t="n">
        <f aca="false">BA320*'Dist Horaria'!$U$3</f>
        <v>253.72692378345</v>
      </c>
      <c r="BP320" s="0" t="n">
        <f aca="false">BA320*'Dist Horaria'!$V$3</f>
        <v>249.731224196309</v>
      </c>
      <c r="BQ320" s="0" t="n">
        <f aca="false">BA320*'Dist Horaria'!$W$3</f>
        <v>243.737674815597</v>
      </c>
      <c r="BR320" s="0" t="n">
        <f aca="false">BA320*'Dist Horaria'!$X$3</f>
        <v>239.014042535658</v>
      </c>
      <c r="BS320" s="0" t="n">
        <f aca="false">BA320*'Dist Horaria'!$Y$3</f>
        <v>233.562477562922</v>
      </c>
      <c r="BT320" s="0" t="n">
        <f aca="false">BA320*'Dist Horaria'!$Z$3</f>
        <v>203.889075825783</v>
      </c>
      <c r="BU320" s="0" t="n">
        <f aca="false">BA320*'Dist Horaria'!$AA$3</f>
        <v>193.886866004981</v>
      </c>
      <c r="BV320" s="0" t="n">
        <f aca="false">BA320*'Dist Horaria'!$AB$3</f>
        <v>172.572267155516</v>
      </c>
      <c r="BW320" s="0" t="n">
        <f aca="false">BA320*'Dist Horaria'!$AC$3</f>
        <v>187.038208371668</v>
      </c>
      <c r="BX320" s="0" t="n">
        <f aca="false">BA320*'Dist Horaria'!$AD$3</f>
        <v>182.102349529558</v>
      </c>
      <c r="BY320" s="0" t="n">
        <f aca="false">BA320*'Dist Horaria'!$AE$3</f>
        <v>176.880498991082</v>
      </c>
      <c r="BZ320" s="0" t="n">
        <f aca="false">AN320*1000000</f>
        <v>10318.8603241991</v>
      </c>
      <c r="CA320" s="0" t="n">
        <f aca="false">BZ320*'Dist Horaria'!$H$6</f>
        <v>257.971508104977</v>
      </c>
      <c r="CB320" s="0" t="n">
        <f aca="false">BZ320*'Dist Horaria'!$I$6</f>
        <v>257.971508104977</v>
      </c>
      <c r="CC320" s="0" t="n">
        <f aca="false">BZ320*'Dist Horaria'!$J$6</f>
        <v>257.971508104977</v>
      </c>
      <c r="CD320" s="0" t="n">
        <f aca="false">BZ320*'Dist Horaria'!$K$6</f>
        <v>257.971508104977</v>
      </c>
      <c r="CE320" s="0" t="n">
        <f aca="false">BZ320*'Dist Horaria'!$L$6</f>
        <v>257.971508104977</v>
      </c>
      <c r="CF320" s="0" t="n">
        <f aca="false">BZ320*'Dist Horaria'!$M$6</f>
        <v>687.924021613273</v>
      </c>
      <c r="CG320" s="0" t="n">
        <f aca="false">BZ320*'Dist Horaria'!$N$6</f>
        <v>687.924021613273</v>
      </c>
      <c r="CH320" s="0" t="n">
        <f aca="false">BZ320*'Dist Horaria'!$O$6</f>
        <v>687.924021613273</v>
      </c>
      <c r="CI320" s="0" t="n">
        <f aca="false">BZ320*'Dist Horaria'!$P$6</f>
        <v>451.45013918371</v>
      </c>
      <c r="CJ320" s="0" t="n">
        <f aca="false">BZ320*'Dist Horaria'!$Q$6</f>
        <v>451.45013918371</v>
      </c>
      <c r="CK320" s="0" t="n">
        <f aca="false">BZ320*'Dist Horaria'!$R$6</f>
        <v>451.45013918371</v>
      </c>
      <c r="CL320" s="0" t="n">
        <f aca="false">BZ320*'Dist Horaria'!$S$6</f>
        <v>451.45013918371</v>
      </c>
      <c r="CM320" s="0" t="n">
        <f aca="false">BZ320*'Dist Horaria'!$T$6</f>
        <v>451.45013918371</v>
      </c>
      <c r="CN320" s="0" t="n">
        <f aca="false">BZ320*'Dist Horaria'!$U$6</f>
        <v>451.45013918371</v>
      </c>
      <c r="CO320" s="0" t="n">
        <f aca="false">BZ320*'Dist Horaria'!$V$6</f>
        <v>451.45013918371</v>
      </c>
      <c r="CP320" s="0" t="n">
        <f aca="false">BZ320*'Dist Horaria'!$W$6</f>
        <v>451.45013918371</v>
      </c>
      <c r="CQ320" s="0" t="n">
        <f aca="false">BZ320*'Dist Horaria'!$X$6</f>
        <v>687.924021613273</v>
      </c>
      <c r="CR320" s="0" t="n">
        <f aca="false">BZ320*'Dist Horaria'!$Y$6</f>
        <v>687.924021613273</v>
      </c>
      <c r="CS320" s="0" t="n">
        <f aca="false">BZ320*'Dist Horaria'!$Z$6</f>
        <v>687.924021613273</v>
      </c>
      <c r="CT320" s="0" t="n">
        <f aca="false">BZ320*'Dist Horaria'!$AA$6</f>
        <v>257.971508104977</v>
      </c>
      <c r="CU320" s="0" t="n">
        <f aca="false">BZ320*'Dist Horaria'!$AB$6</f>
        <v>257.971508104977</v>
      </c>
      <c r="CV320" s="0" t="n">
        <f aca="false">BZ320*'Dist Horaria'!$AC$6</f>
        <v>257.971508104977</v>
      </c>
      <c r="CW320" s="0" t="n">
        <f aca="false">BZ320*'Dist Horaria'!$AD$6</f>
        <v>257.971508104977</v>
      </c>
      <c r="CX320" s="0" t="n">
        <f aca="false">BZ320*'Dist Horaria'!$AE$6</f>
        <v>257.971508104977</v>
      </c>
      <c r="CY320" s="0" t="n">
        <f aca="false">AS320*1000000</f>
        <v>10793.8260261533</v>
      </c>
      <c r="CZ320" s="0" t="n">
        <f aca="false">CY320*'Dist Horaria'!$H$6</f>
        <v>269.845650653833</v>
      </c>
      <c r="DA320" s="0" t="n">
        <f aca="false">CY320*'Dist Horaria'!$I$6</f>
        <v>269.845650653833</v>
      </c>
      <c r="DB320" s="0" t="n">
        <f aca="false">CY320*'Dist Horaria'!$J$6</f>
        <v>269.845650653833</v>
      </c>
      <c r="DC320" s="0" t="n">
        <f aca="false">CY320*'Dist Horaria'!$K$6</f>
        <v>269.845650653833</v>
      </c>
      <c r="DD320" s="0" t="n">
        <f aca="false">CY320*'Dist Horaria'!$L$6</f>
        <v>269.845650653833</v>
      </c>
      <c r="DE320" s="0" t="n">
        <f aca="false">CY320*'Dist Horaria'!$M$6</f>
        <v>719.588401743554</v>
      </c>
      <c r="DF320" s="0" t="n">
        <f aca="false">CY320*'Dist Horaria'!$N$6</f>
        <v>719.588401743554</v>
      </c>
      <c r="DG320" s="0" t="n">
        <f aca="false">CY320*'Dist Horaria'!$O$6</f>
        <v>719.588401743554</v>
      </c>
      <c r="DH320" s="0" t="n">
        <f aca="false">CY320*'Dist Horaria'!$P$6</f>
        <v>472.229888644207</v>
      </c>
      <c r="DI320" s="0" t="n">
        <f aca="false">CY320*'Dist Horaria'!$Q$6</f>
        <v>472.229888644207</v>
      </c>
      <c r="DJ320" s="0" t="n">
        <f aca="false">CY320*'Dist Horaria'!$R$6</f>
        <v>472.229888644207</v>
      </c>
      <c r="DK320" s="0" t="n">
        <f aca="false">CY320*'Dist Horaria'!$S$6</f>
        <v>472.229888644207</v>
      </c>
      <c r="DL320" s="0" t="n">
        <f aca="false">CY320*'Dist Horaria'!$T$6</f>
        <v>472.229888644207</v>
      </c>
      <c r="DM320" s="0" t="n">
        <f aca="false">CY320*'Dist Horaria'!$U$6</f>
        <v>472.229888644207</v>
      </c>
      <c r="DN320" s="0" t="n">
        <f aca="false">CY320*'Dist Horaria'!$V$6</f>
        <v>472.229888644207</v>
      </c>
      <c r="DO320" s="0" t="n">
        <f aca="false">CY320*'Dist Horaria'!$W$6</f>
        <v>472.229888644207</v>
      </c>
      <c r="DP320" s="0" t="n">
        <f aca="false">CY320*'Dist Horaria'!$X$6</f>
        <v>719.588401743554</v>
      </c>
      <c r="DQ320" s="0" t="n">
        <f aca="false">CY320*'Dist Horaria'!$Y$6</f>
        <v>719.588401743554</v>
      </c>
      <c r="DR320" s="0" t="n">
        <f aca="false">CY320*'Dist Horaria'!$Z$6</f>
        <v>719.588401743554</v>
      </c>
      <c r="DS320" s="0" t="n">
        <f aca="false">CY320*'Dist Horaria'!$AA$6</f>
        <v>269.845650653833</v>
      </c>
      <c r="DT320" s="0" t="n">
        <f aca="false">CY320*'Dist Horaria'!$AB$6</f>
        <v>269.845650653833</v>
      </c>
      <c r="DU320" s="0" t="n">
        <f aca="false">CY320*'Dist Horaria'!$AC$6</f>
        <v>269.845650653833</v>
      </c>
      <c r="DV320" s="0" t="n">
        <f aca="false">CY320*'Dist Horaria'!$AD$6</f>
        <v>269.845650653833</v>
      </c>
      <c r="DW320" s="0" t="n">
        <f aca="false">CY320*'Dist Horaria'!$AE$6</f>
        <v>269.845650653833</v>
      </c>
      <c r="DX320" s="0" t="n">
        <f aca="false">AX320*1000000</f>
        <v>625.729044994394</v>
      </c>
      <c r="DY320" s="0" t="n">
        <f aca="false">DX320*'Dist Horaria'!$H$6</f>
        <v>15.6432261248599</v>
      </c>
      <c r="DZ320" s="0" t="n">
        <f aca="false">DX320*'Dist Horaria'!$I$6</f>
        <v>15.6432261248599</v>
      </c>
      <c r="EA320" s="0" t="n">
        <f aca="false">DX320*'Dist Horaria'!$J$6</f>
        <v>15.6432261248599</v>
      </c>
      <c r="EB320" s="0" t="n">
        <f aca="false">DX320*'Dist Horaria'!$K$6</f>
        <v>15.6432261248599</v>
      </c>
      <c r="EC320" s="0" t="n">
        <f aca="false">DX320*'Dist Horaria'!$L$6</f>
        <v>15.6432261248599</v>
      </c>
      <c r="ED320" s="0" t="n">
        <f aca="false">DX320*'Dist Horaria'!$M$6</f>
        <v>41.715269666293</v>
      </c>
      <c r="EE320" s="0" t="n">
        <f aca="false">DX320*'Dist Horaria'!$N$6</f>
        <v>41.715269666293</v>
      </c>
      <c r="EF320" s="0" t="n">
        <f aca="false">DX320*'Dist Horaria'!$O$6</f>
        <v>41.715269666293</v>
      </c>
      <c r="EG320" s="0" t="n">
        <f aca="false">DX320*'Dist Horaria'!$P$6</f>
        <v>27.3756457185047</v>
      </c>
      <c r="EH320" s="0" t="n">
        <f aca="false">DX320*'Dist Horaria'!$Q$6</f>
        <v>27.3756457185047</v>
      </c>
      <c r="EI320" s="0" t="n">
        <f aca="false">DX320*'Dist Horaria'!$R$6</f>
        <v>27.3756457185047</v>
      </c>
      <c r="EJ320" s="0" t="n">
        <f aca="false">DX320*'Dist Horaria'!$S$6</f>
        <v>27.3756457185047</v>
      </c>
      <c r="EK320" s="0" t="n">
        <f aca="false">DX320*'Dist Horaria'!$T$6</f>
        <v>27.3756457185047</v>
      </c>
      <c r="EL320" s="0" t="n">
        <f aca="false">DX320*'Dist Horaria'!$U$6</f>
        <v>27.3756457185047</v>
      </c>
      <c r="EM320" s="0" t="n">
        <f aca="false">DX320*'Dist Horaria'!$V$6</f>
        <v>27.3756457185047</v>
      </c>
      <c r="EN320" s="0" t="n">
        <f aca="false">DX320*'Dist Horaria'!$W$6</f>
        <v>27.3756457185047</v>
      </c>
      <c r="EO320" s="0" t="n">
        <f aca="false">DX320*'Dist Horaria'!$X$6</f>
        <v>41.715269666293</v>
      </c>
      <c r="EP320" s="0" t="n">
        <f aca="false">DX320*'Dist Horaria'!$Y$6</f>
        <v>41.715269666293</v>
      </c>
      <c r="EQ320" s="0" t="n">
        <f aca="false">DX320*'Dist Horaria'!$Z$6</f>
        <v>41.715269666293</v>
      </c>
      <c r="ER320" s="0" t="n">
        <f aca="false">DX320*'Dist Horaria'!$AA$6</f>
        <v>15.6432261248599</v>
      </c>
      <c r="ES320" s="0" t="n">
        <f aca="false">DX320*'Dist Horaria'!$AB$6</f>
        <v>15.6432261248599</v>
      </c>
      <c r="ET320" s="0" t="n">
        <f aca="false">DX320*'Dist Horaria'!$AC$6</f>
        <v>15.6432261248599</v>
      </c>
      <c r="EU320" s="0" t="n">
        <f aca="false">DX320*'Dist Horaria'!$AD$6</f>
        <v>15.6432261248599</v>
      </c>
      <c r="EV320" s="0" t="n">
        <f aca="false">DX320*'Dist Horaria'!$AE$6</f>
        <v>15.6432261248599</v>
      </c>
      <c r="EW320" s="0" t="n">
        <f aca="false">BB320+CA320+CZ320+DY320</f>
        <v>710.258565846757</v>
      </c>
      <c r="EX320" s="0" t="n">
        <f aca="false">BC320+CB320+DA320+DZ320</f>
        <v>705.796558349557</v>
      </c>
      <c r="EY320" s="0" t="n">
        <f aca="false">BD320+CC320+DB320+EA320</f>
        <v>701.584971677346</v>
      </c>
      <c r="EZ320" s="0" t="n">
        <f aca="false">BE320+CD320+DC320+EB320</f>
        <v>697.99686432177</v>
      </c>
      <c r="FA320" s="0" t="n">
        <f aca="false">BF320+CE320+DD320+EC320</f>
        <v>695.374814772756</v>
      </c>
      <c r="FB320" s="0" t="n">
        <f aca="false">BG320+CF320+DE320+ED320</f>
        <v>1599.4913723149</v>
      </c>
      <c r="FC320" s="0" t="n">
        <f aca="false">BH320+CG320+DF320+EE320</f>
        <v>1606.27310446417</v>
      </c>
      <c r="FD320" s="0" t="n">
        <f aca="false">BI320+CH320+DG320+EF320</f>
        <v>1606.27310446417</v>
      </c>
      <c r="FE320" s="0" t="n">
        <f aca="false">BJ320+CI320+DH320+EG320</f>
        <v>1158.83205207775</v>
      </c>
      <c r="FF320" s="0" t="n">
        <f aca="false">BK320+CJ320+DI320+EH320</f>
        <v>1180.80839980703</v>
      </c>
      <c r="FG320" s="0" t="n">
        <f aca="false">BL320+CK320+DJ320+EI320</f>
        <v>1196.79119815559</v>
      </c>
      <c r="FH320" s="0" t="n">
        <f aca="false">BM320+CL320+DK320+EJ320</f>
        <v>1204.78259732987</v>
      </c>
      <c r="FI320" s="0" t="n">
        <f aca="false">BN320+CM320+DL320+EK320</f>
        <v>1206.78044712344</v>
      </c>
      <c r="FJ320" s="0" t="n">
        <f aca="false">BO320+CN320+DM320+EL320</f>
        <v>1204.78259732987</v>
      </c>
      <c r="FK320" s="0" t="n">
        <f aca="false">BP320+CO320+DN320+EM320</f>
        <v>1200.78689774273</v>
      </c>
      <c r="FL320" s="0" t="n">
        <f aca="false">BQ320+CP320+DO320+EN320</f>
        <v>1194.79334836202</v>
      </c>
      <c r="FM320" s="0" t="n">
        <f aca="false">BR320+CQ320+DP320+EO320</f>
        <v>1688.24173555878</v>
      </c>
      <c r="FN320" s="0" t="n">
        <f aca="false">BS320+CR320+DQ320+EP320</f>
        <v>1682.79017058604</v>
      </c>
      <c r="FO320" s="0" t="n">
        <f aca="false">BT320+CS320+DR320+EQ320</f>
        <v>1653.1167688489</v>
      </c>
      <c r="FP320" s="0" t="n">
        <f aca="false">BU320+CT320+DS320+ER320</f>
        <v>737.34725088865</v>
      </c>
      <c r="FQ320" s="0" t="n">
        <f aca="false">BV320+CU320+DT320+ES320</f>
        <v>716.032652039186</v>
      </c>
      <c r="FR320" s="0" t="n">
        <f aca="false">BW320+CV320+DU320+ET320</f>
        <v>730.498593255338</v>
      </c>
      <c r="FS320" s="0" t="n">
        <f aca="false">BX320+CW320+DV320+EU320</f>
        <v>725.562734413227</v>
      </c>
      <c r="FT320" s="0" t="n">
        <f aca="false">BY320+CX320+DW320+EV320</f>
        <v>720.340883874752</v>
      </c>
      <c r="FU320" s="0" t="n">
        <f aca="false">AM320*'Dist Horaria'!$H$10</f>
        <v>0.339920757349187</v>
      </c>
      <c r="FV320" s="0" t="n">
        <f aca="false">AM320*'Dist Horaria'!$I$10</f>
        <v>0.318128314197759</v>
      </c>
      <c r="FW320" s="0" t="n">
        <f aca="false">AM320*'Dist Horaria'!$J$10</f>
        <v>0.316751107686259</v>
      </c>
      <c r="FX320" s="0" t="n">
        <f aca="false">AM320*'Dist Horaria'!$K$10</f>
        <v>0.307641454680019</v>
      </c>
      <c r="FY320" s="0" t="n">
        <f aca="false">AM320*'Dist Horaria'!$L$10</f>
        <v>0.307764567885446</v>
      </c>
      <c r="FZ320" s="0" t="n">
        <f aca="false">AM320*'Dist Horaria'!$M$10</f>
        <v>0.329320752961685</v>
      </c>
      <c r="GA320" s="0" t="n">
        <f aca="false">AM320*'Dist Horaria'!$N$10</f>
        <v>0.311551044447501</v>
      </c>
      <c r="GB320" s="0" t="n">
        <f aca="false">AM320*'Dist Horaria'!$O$10</f>
        <v>0.3062334485673</v>
      </c>
      <c r="GC320" s="0" t="n">
        <f aca="false">AM320*'Dist Horaria'!$P$10</f>
        <v>0.31098549049759</v>
      </c>
      <c r="GD320" s="0" t="n">
        <f aca="false">AM320*'Dist Horaria'!$Q$10</f>
        <v>0.281431377440031</v>
      </c>
      <c r="GE320" s="0" t="n">
        <f aca="false">AM320*'Dist Horaria'!$R$10</f>
        <v>0.34338854536806</v>
      </c>
      <c r="GF320" s="0" t="n">
        <f aca="false">AM320*'Dist Horaria'!$S$10</f>
        <v>0.29326715725183</v>
      </c>
      <c r="GG320" s="0" t="n">
        <f aca="false">AR320*'Dist Horaria'!$H$10</f>
        <v>0.355566932997532</v>
      </c>
      <c r="GH320" s="0" t="n">
        <f aca="false">AR320*'Dist Horaria'!$I$10</f>
        <v>0.332771407845427</v>
      </c>
      <c r="GI320" s="0" t="n">
        <f aca="false">AR320*'Dist Horaria'!$J$10</f>
        <v>0.331330810044877</v>
      </c>
      <c r="GJ320" s="0" t="n">
        <f aca="false">AR320*'Dist Horaria'!$K$10</f>
        <v>0.321801849809086</v>
      </c>
      <c r="GK320" s="0" t="n">
        <f aca="false">AR320*'Dist Horaria'!$L$10</f>
        <v>0.321930629778884</v>
      </c>
      <c r="GL320" s="0" t="n">
        <f aca="false">AR320*'Dist Horaria'!$M$10</f>
        <v>0.344479022158499</v>
      </c>
      <c r="GM320" s="0" t="n">
        <f aca="false">AR320*'Dist Horaria'!$N$10</f>
        <v>0.325891393659667</v>
      </c>
      <c r="GN320" s="0" t="n">
        <f aca="false">AR320*'Dist Horaria'!$O$10</f>
        <v>0.320329034735816</v>
      </c>
      <c r="GO320" s="0" t="n">
        <f aca="false">AR320*'Dist Horaria'!$P$10</f>
        <v>0.325299807888375</v>
      </c>
      <c r="GP320" s="0" t="n">
        <f aca="false">AR320*'Dist Horaria'!$Q$10</f>
        <v>0.294385351768405</v>
      </c>
      <c r="GQ320" s="0" t="n">
        <f aca="false">AR320*'Dist Horaria'!$R$10</f>
        <v>0.359194339454767</v>
      </c>
      <c r="GR320" s="0" t="n">
        <f aca="false">AR320*'Dist Horaria'!$S$10</f>
        <v>0.306765919404621</v>
      </c>
      <c r="GS320" s="0" t="n">
        <f aca="false">AW320*'Dist Horaria'!$H$10</f>
        <v>0.0206125758259439</v>
      </c>
      <c r="GT320" s="0" t="n">
        <f aca="false">AW320*'Dist Horaria'!$I$10</f>
        <v>0.0192910961069812</v>
      </c>
      <c r="GU320" s="0" t="n">
        <f aca="false">AW320*'Dist Horaria'!$J$10</f>
        <v>0.0192075831910074</v>
      </c>
      <c r="GV320" s="0" t="n">
        <f aca="false">AW320*'Dist Horaria'!$K$10</f>
        <v>0.0186551796990775</v>
      </c>
      <c r="GW320" s="0" t="n">
        <f aca="false">AW320*'Dist Horaria'!$L$10</f>
        <v>0.018662645204573</v>
      </c>
      <c r="GX320" s="0" t="n">
        <f aca="false">AW320*'Dist Horaria'!$M$10</f>
        <v>0.019969798386</v>
      </c>
      <c r="GY320" s="0" t="n">
        <f aca="false">AW320*'Dist Horaria'!$N$10</f>
        <v>0.0188922547049082</v>
      </c>
      <c r="GZ320" s="0" t="n">
        <f aca="false">AW320*'Dist Horaria'!$O$10</f>
        <v>0.0185697991151198</v>
      </c>
      <c r="HA320" s="0" t="n">
        <f aca="false">AW320*'Dist Horaria'!$P$10</f>
        <v>0.018857959877587</v>
      </c>
      <c r="HB320" s="0" t="n">
        <f aca="false">AW320*'Dist Horaria'!$Q$10</f>
        <v>0.0170658174938205</v>
      </c>
      <c r="HC320" s="0" t="n">
        <f aca="false">AW320*'Dist Horaria'!$R$10</f>
        <v>0.0208228602582473</v>
      </c>
      <c r="HD320" s="0" t="n">
        <f aca="false">AW320*'Dist Horaria'!$S$10</f>
        <v>0.0177835315596882</v>
      </c>
    </row>
    <row r="321" customFormat="false" ht="13.8" hidden="false" customHeight="false" outlineLevel="0" collapsed="false">
      <c r="A321" s="0" t="n">
        <v>4.732849</v>
      </c>
      <c r="B321" s="0" t="n">
        <v>-74.090708</v>
      </c>
      <c r="C321" s="0" t="n">
        <v>30</v>
      </c>
      <c r="D321" s="0" t="n">
        <v>39</v>
      </c>
      <c r="E321" s="0" t="n">
        <v>30</v>
      </c>
      <c r="G321" s="0" t="s">
        <v>682</v>
      </c>
      <c r="I321" s="0" t="s">
        <v>1550</v>
      </c>
      <c r="J321" s="0" t="s">
        <v>1368</v>
      </c>
      <c r="L321" s="0" t="s">
        <v>1551</v>
      </c>
      <c r="S321" s="0" t="n">
        <v>365</v>
      </c>
      <c r="V321" s="0" t="n">
        <v>62848.4851543964</v>
      </c>
      <c r="W321" s="0" t="n">
        <f aca="false">V321*12</f>
        <v>754181.821852757</v>
      </c>
      <c r="X321" s="0" t="n">
        <v>1</v>
      </c>
      <c r="Z321" s="0" t="n">
        <v>33000</v>
      </c>
      <c r="AB321" s="0" t="n">
        <v>0.005</v>
      </c>
      <c r="AC321" s="0" t="n">
        <v>0</v>
      </c>
      <c r="AD321" s="0" t="n">
        <v>3851.91995573882</v>
      </c>
      <c r="AE321" s="0" t="n">
        <f aca="false">AD321/2204.59</f>
        <v>1.74722735553496</v>
      </c>
      <c r="AF321" s="0" t="n">
        <f aca="false">AE321/S321</f>
        <v>0.00478692426173962</v>
      </c>
      <c r="AG321" s="0" t="n">
        <f aca="false">AE321*EXP(AB321*AC321)</f>
        <v>1.74722735553496</v>
      </c>
      <c r="AH321" s="0" t="n">
        <f aca="false">AG321/S321</f>
        <v>0.00478692426173962</v>
      </c>
      <c r="AI321" s="0" t="s">
        <v>90</v>
      </c>
      <c r="AJ321" s="0" t="n">
        <f aca="false">IF(AI321="A",'FE DISTRIBUCIÓN'!$C$2,'FE DISTRIBUCIÓN'!$C$3)</f>
        <v>4.994E-006</v>
      </c>
      <c r="AK321" s="0" t="n">
        <f aca="false">W321*AJ321</f>
        <v>3.76638401833267</v>
      </c>
      <c r="AL321" s="0" t="n">
        <f aca="false">AK321/365</f>
        <v>0.0103188603241991</v>
      </c>
      <c r="AM321" s="0" t="n">
        <f aca="false">AK321*EXP(AB321*AC321)</f>
        <v>3.76638401833267</v>
      </c>
      <c r="AN321" s="0" t="n">
        <f aca="false">AM321/365</f>
        <v>0.0103188603241991</v>
      </c>
      <c r="AO321" s="0" t="n">
        <v>5.223868284E-006</v>
      </c>
      <c r="AP321" s="0" t="n">
        <f aca="false">AO321*W321</f>
        <v>3.93974649954596</v>
      </c>
      <c r="AQ321" s="0" t="n">
        <f aca="false">AP321/365</f>
        <v>0.0107938260261533</v>
      </c>
      <c r="AR321" s="0" t="n">
        <f aca="false">AP321*EXP(AB321*AC321)</f>
        <v>3.93974649954596</v>
      </c>
      <c r="AS321" s="0" t="n">
        <f aca="false">AR321/365</f>
        <v>0.0107938260261533</v>
      </c>
      <c r="AT321" s="0" t="n">
        <v>3.02832944E-007</v>
      </c>
      <c r="AU321" s="0" t="n">
        <f aca="false">AT321*W321</f>
        <v>0.228391101422954</v>
      </c>
      <c r="AV321" s="0" t="n">
        <f aca="false">AU321/365</f>
        <v>0.000625729044994394</v>
      </c>
      <c r="AW321" s="0" t="n">
        <f aca="false">AU321*EXP(AB321*AC321)</f>
        <v>0.228391101422954</v>
      </c>
      <c r="AX321" s="0" t="n">
        <f aca="false">AW321/365</f>
        <v>0.000625729044994394</v>
      </c>
      <c r="AY321" s="0" t="n">
        <f aca="false">AW321+AR321+AM321+AG321</f>
        <v>9.68174897483654</v>
      </c>
      <c r="AZ321" s="0" t="n">
        <f aca="false">AH321+AN321+AS321+AX321</f>
        <v>0.0265253396570864</v>
      </c>
      <c r="BA321" s="0" t="n">
        <f aca="false">AH321*1000000</f>
        <v>4786.92426173962</v>
      </c>
      <c r="BB321" s="0" t="n">
        <f aca="false">BA321*'Dist Horaria'!$H$3</f>
        <v>166.798180963088</v>
      </c>
      <c r="BC321" s="0" t="n">
        <f aca="false">BA321*'Dist Horaria'!$I$3</f>
        <v>162.336173465887</v>
      </c>
      <c r="BD321" s="0" t="n">
        <f aca="false">BA321*'Dist Horaria'!$J$3</f>
        <v>158.124586793676</v>
      </c>
      <c r="BE321" s="0" t="n">
        <f aca="false">BA321*'Dist Horaria'!$K$3</f>
        <v>154.536479438101</v>
      </c>
      <c r="BF321" s="0" t="n">
        <f aca="false">BA321*'Dist Horaria'!$L$3</f>
        <v>151.914429889086</v>
      </c>
      <c r="BG321" s="0" t="n">
        <f aca="false">BA321*'Dist Horaria'!$M$3</f>
        <v>150.263679291777</v>
      </c>
      <c r="BH321" s="0" t="n">
        <f aca="false">BA321*'Dist Horaria'!$N$3</f>
        <v>157.045411441047</v>
      </c>
      <c r="BI321" s="0" t="n">
        <f aca="false">BA321*'Dist Horaria'!$O$3</f>
        <v>157.045411441047</v>
      </c>
      <c r="BJ321" s="0" t="n">
        <f aca="false">BA321*'Dist Horaria'!$P$3</f>
        <v>207.776378531329</v>
      </c>
      <c r="BK321" s="0" t="n">
        <f aca="false">BA321*'Dist Horaria'!$Q$3</f>
        <v>229.752726260604</v>
      </c>
      <c r="BL321" s="0" t="n">
        <f aca="false">BA321*'Dist Horaria'!$R$3</f>
        <v>245.735524609168</v>
      </c>
      <c r="BM321" s="0" t="n">
        <f aca="false">BA321*'Dist Horaria'!$S$3</f>
        <v>253.72692378345</v>
      </c>
      <c r="BN321" s="0" t="n">
        <f aca="false">BA321*'Dist Horaria'!$T$3</f>
        <v>255.72477357702</v>
      </c>
      <c r="BO321" s="0" t="n">
        <f aca="false">BA321*'Dist Horaria'!$U$3</f>
        <v>253.72692378345</v>
      </c>
      <c r="BP321" s="0" t="n">
        <f aca="false">BA321*'Dist Horaria'!$V$3</f>
        <v>249.731224196309</v>
      </c>
      <c r="BQ321" s="0" t="n">
        <f aca="false">BA321*'Dist Horaria'!$W$3</f>
        <v>243.737674815597</v>
      </c>
      <c r="BR321" s="0" t="n">
        <f aca="false">BA321*'Dist Horaria'!$X$3</f>
        <v>239.014042535658</v>
      </c>
      <c r="BS321" s="0" t="n">
        <f aca="false">BA321*'Dist Horaria'!$Y$3</f>
        <v>233.562477562922</v>
      </c>
      <c r="BT321" s="0" t="n">
        <f aca="false">BA321*'Dist Horaria'!$Z$3</f>
        <v>203.889075825783</v>
      </c>
      <c r="BU321" s="0" t="n">
        <f aca="false">BA321*'Dist Horaria'!$AA$3</f>
        <v>193.886866004981</v>
      </c>
      <c r="BV321" s="0" t="n">
        <f aca="false">BA321*'Dist Horaria'!$AB$3</f>
        <v>172.572267155516</v>
      </c>
      <c r="BW321" s="0" t="n">
        <f aca="false">BA321*'Dist Horaria'!$AC$3</f>
        <v>187.038208371668</v>
      </c>
      <c r="BX321" s="0" t="n">
        <f aca="false">BA321*'Dist Horaria'!$AD$3</f>
        <v>182.102349529558</v>
      </c>
      <c r="BY321" s="0" t="n">
        <f aca="false">BA321*'Dist Horaria'!$AE$3</f>
        <v>176.880498991082</v>
      </c>
      <c r="BZ321" s="0" t="n">
        <f aca="false">AN321*1000000</f>
        <v>10318.8603241991</v>
      </c>
      <c r="CA321" s="0" t="n">
        <f aca="false">BZ321*'Dist Horaria'!$H$6</f>
        <v>257.971508104977</v>
      </c>
      <c r="CB321" s="0" t="n">
        <f aca="false">BZ321*'Dist Horaria'!$I$6</f>
        <v>257.971508104977</v>
      </c>
      <c r="CC321" s="0" t="n">
        <f aca="false">BZ321*'Dist Horaria'!$J$6</f>
        <v>257.971508104977</v>
      </c>
      <c r="CD321" s="0" t="n">
        <f aca="false">BZ321*'Dist Horaria'!$K$6</f>
        <v>257.971508104977</v>
      </c>
      <c r="CE321" s="0" t="n">
        <f aca="false">BZ321*'Dist Horaria'!$L$6</f>
        <v>257.971508104977</v>
      </c>
      <c r="CF321" s="0" t="n">
        <f aca="false">BZ321*'Dist Horaria'!$M$6</f>
        <v>687.924021613273</v>
      </c>
      <c r="CG321" s="0" t="n">
        <f aca="false">BZ321*'Dist Horaria'!$N$6</f>
        <v>687.924021613273</v>
      </c>
      <c r="CH321" s="0" t="n">
        <f aca="false">BZ321*'Dist Horaria'!$O$6</f>
        <v>687.924021613273</v>
      </c>
      <c r="CI321" s="0" t="n">
        <f aca="false">BZ321*'Dist Horaria'!$P$6</f>
        <v>451.45013918371</v>
      </c>
      <c r="CJ321" s="0" t="n">
        <f aca="false">BZ321*'Dist Horaria'!$Q$6</f>
        <v>451.45013918371</v>
      </c>
      <c r="CK321" s="0" t="n">
        <f aca="false">BZ321*'Dist Horaria'!$R$6</f>
        <v>451.45013918371</v>
      </c>
      <c r="CL321" s="0" t="n">
        <f aca="false">BZ321*'Dist Horaria'!$S$6</f>
        <v>451.45013918371</v>
      </c>
      <c r="CM321" s="0" t="n">
        <f aca="false">BZ321*'Dist Horaria'!$T$6</f>
        <v>451.45013918371</v>
      </c>
      <c r="CN321" s="0" t="n">
        <f aca="false">BZ321*'Dist Horaria'!$U$6</f>
        <v>451.45013918371</v>
      </c>
      <c r="CO321" s="0" t="n">
        <f aca="false">BZ321*'Dist Horaria'!$V$6</f>
        <v>451.45013918371</v>
      </c>
      <c r="CP321" s="0" t="n">
        <f aca="false">BZ321*'Dist Horaria'!$W$6</f>
        <v>451.45013918371</v>
      </c>
      <c r="CQ321" s="0" t="n">
        <f aca="false">BZ321*'Dist Horaria'!$X$6</f>
        <v>687.924021613273</v>
      </c>
      <c r="CR321" s="0" t="n">
        <f aca="false">BZ321*'Dist Horaria'!$Y$6</f>
        <v>687.924021613273</v>
      </c>
      <c r="CS321" s="0" t="n">
        <f aca="false">BZ321*'Dist Horaria'!$Z$6</f>
        <v>687.924021613273</v>
      </c>
      <c r="CT321" s="0" t="n">
        <f aca="false">BZ321*'Dist Horaria'!$AA$6</f>
        <v>257.971508104977</v>
      </c>
      <c r="CU321" s="0" t="n">
        <f aca="false">BZ321*'Dist Horaria'!$AB$6</f>
        <v>257.971508104977</v>
      </c>
      <c r="CV321" s="0" t="n">
        <f aca="false">BZ321*'Dist Horaria'!$AC$6</f>
        <v>257.971508104977</v>
      </c>
      <c r="CW321" s="0" t="n">
        <f aca="false">BZ321*'Dist Horaria'!$AD$6</f>
        <v>257.971508104977</v>
      </c>
      <c r="CX321" s="0" t="n">
        <f aca="false">BZ321*'Dist Horaria'!$AE$6</f>
        <v>257.971508104977</v>
      </c>
      <c r="CY321" s="0" t="n">
        <f aca="false">AS321*1000000</f>
        <v>10793.8260261533</v>
      </c>
      <c r="CZ321" s="0" t="n">
        <f aca="false">CY321*'Dist Horaria'!$H$6</f>
        <v>269.845650653833</v>
      </c>
      <c r="DA321" s="0" t="n">
        <f aca="false">CY321*'Dist Horaria'!$I$6</f>
        <v>269.845650653833</v>
      </c>
      <c r="DB321" s="0" t="n">
        <f aca="false">CY321*'Dist Horaria'!$J$6</f>
        <v>269.845650653833</v>
      </c>
      <c r="DC321" s="0" t="n">
        <f aca="false">CY321*'Dist Horaria'!$K$6</f>
        <v>269.845650653833</v>
      </c>
      <c r="DD321" s="0" t="n">
        <f aca="false">CY321*'Dist Horaria'!$L$6</f>
        <v>269.845650653833</v>
      </c>
      <c r="DE321" s="0" t="n">
        <f aca="false">CY321*'Dist Horaria'!$M$6</f>
        <v>719.588401743554</v>
      </c>
      <c r="DF321" s="0" t="n">
        <f aca="false">CY321*'Dist Horaria'!$N$6</f>
        <v>719.588401743554</v>
      </c>
      <c r="DG321" s="0" t="n">
        <f aca="false">CY321*'Dist Horaria'!$O$6</f>
        <v>719.588401743554</v>
      </c>
      <c r="DH321" s="0" t="n">
        <f aca="false">CY321*'Dist Horaria'!$P$6</f>
        <v>472.229888644207</v>
      </c>
      <c r="DI321" s="0" t="n">
        <f aca="false">CY321*'Dist Horaria'!$Q$6</f>
        <v>472.229888644207</v>
      </c>
      <c r="DJ321" s="0" t="n">
        <f aca="false">CY321*'Dist Horaria'!$R$6</f>
        <v>472.229888644207</v>
      </c>
      <c r="DK321" s="0" t="n">
        <f aca="false">CY321*'Dist Horaria'!$S$6</f>
        <v>472.229888644207</v>
      </c>
      <c r="DL321" s="0" t="n">
        <f aca="false">CY321*'Dist Horaria'!$T$6</f>
        <v>472.229888644207</v>
      </c>
      <c r="DM321" s="0" t="n">
        <f aca="false">CY321*'Dist Horaria'!$U$6</f>
        <v>472.229888644207</v>
      </c>
      <c r="DN321" s="0" t="n">
        <f aca="false">CY321*'Dist Horaria'!$V$6</f>
        <v>472.229888644207</v>
      </c>
      <c r="DO321" s="0" t="n">
        <f aca="false">CY321*'Dist Horaria'!$W$6</f>
        <v>472.229888644207</v>
      </c>
      <c r="DP321" s="0" t="n">
        <f aca="false">CY321*'Dist Horaria'!$X$6</f>
        <v>719.588401743554</v>
      </c>
      <c r="DQ321" s="0" t="n">
        <f aca="false">CY321*'Dist Horaria'!$Y$6</f>
        <v>719.588401743554</v>
      </c>
      <c r="DR321" s="0" t="n">
        <f aca="false">CY321*'Dist Horaria'!$Z$6</f>
        <v>719.588401743554</v>
      </c>
      <c r="DS321" s="0" t="n">
        <f aca="false">CY321*'Dist Horaria'!$AA$6</f>
        <v>269.845650653833</v>
      </c>
      <c r="DT321" s="0" t="n">
        <f aca="false">CY321*'Dist Horaria'!$AB$6</f>
        <v>269.845650653833</v>
      </c>
      <c r="DU321" s="0" t="n">
        <f aca="false">CY321*'Dist Horaria'!$AC$6</f>
        <v>269.845650653833</v>
      </c>
      <c r="DV321" s="0" t="n">
        <f aca="false">CY321*'Dist Horaria'!$AD$6</f>
        <v>269.845650653833</v>
      </c>
      <c r="DW321" s="0" t="n">
        <f aca="false">CY321*'Dist Horaria'!$AE$6</f>
        <v>269.845650653833</v>
      </c>
      <c r="DX321" s="0" t="n">
        <f aca="false">AX321*1000000</f>
        <v>625.729044994394</v>
      </c>
      <c r="DY321" s="0" t="n">
        <f aca="false">DX321*'Dist Horaria'!$H$6</f>
        <v>15.6432261248599</v>
      </c>
      <c r="DZ321" s="0" t="n">
        <f aca="false">DX321*'Dist Horaria'!$I$6</f>
        <v>15.6432261248599</v>
      </c>
      <c r="EA321" s="0" t="n">
        <f aca="false">DX321*'Dist Horaria'!$J$6</f>
        <v>15.6432261248599</v>
      </c>
      <c r="EB321" s="0" t="n">
        <f aca="false">DX321*'Dist Horaria'!$K$6</f>
        <v>15.6432261248599</v>
      </c>
      <c r="EC321" s="0" t="n">
        <f aca="false">DX321*'Dist Horaria'!$L$6</f>
        <v>15.6432261248599</v>
      </c>
      <c r="ED321" s="0" t="n">
        <f aca="false">DX321*'Dist Horaria'!$M$6</f>
        <v>41.715269666293</v>
      </c>
      <c r="EE321" s="0" t="n">
        <f aca="false">DX321*'Dist Horaria'!$N$6</f>
        <v>41.715269666293</v>
      </c>
      <c r="EF321" s="0" t="n">
        <f aca="false">DX321*'Dist Horaria'!$O$6</f>
        <v>41.715269666293</v>
      </c>
      <c r="EG321" s="0" t="n">
        <f aca="false">DX321*'Dist Horaria'!$P$6</f>
        <v>27.3756457185047</v>
      </c>
      <c r="EH321" s="0" t="n">
        <f aca="false">DX321*'Dist Horaria'!$Q$6</f>
        <v>27.3756457185047</v>
      </c>
      <c r="EI321" s="0" t="n">
        <f aca="false">DX321*'Dist Horaria'!$R$6</f>
        <v>27.3756457185047</v>
      </c>
      <c r="EJ321" s="0" t="n">
        <f aca="false">DX321*'Dist Horaria'!$S$6</f>
        <v>27.3756457185047</v>
      </c>
      <c r="EK321" s="0" t="n">
        <f aca="false">DX321*'Dist Horaria'!$T$6</f>
        <v>27.3756457185047</v>
      </c>
      <c r="EL321" s="0" t="n">
        <f aca="false">DX321*'Dist Horaria'!$U$6</f>
        <v>27.3756457185047</v>
      </c>
      <c r="EM321" s="0" t="n">
        <f aca="false">DX321*'Dist Horaria'!$V$6</f>
        <v>27.3756457185047</v>
      </c>
      <c r="EN321" s="0" t="n">
        <f aca="false">DX321*'Dist Horaria'!$W$6</f>
        <v>27.3756457185047</v>
      </c>
      <c r="EO321" s="0" t="n">
        <f aca="false">DX321*'Dist Horaria'!$X$6</f>
        <v>41.715269666293</v>
      </c>
      <c r="EP321" s="0" t="n">
        <f aca="false">DX321*'Dist Horaria'!$Y$6</f>
        <v>41.715269666293</v>
      </c>
      <c r="EQ321" s="0" t="n">
        <f aca="false">DX321*'Dist Horaria'!$Z$6</f>
        <v>41.715269666293</v>
      </c>
      <c r="ER321" s="0" t="n">
        <f aca="false">DX321*'Dist Horaria'!$AA$6</f>
        <v>15.6432261248599</v>
      </c>
      <c r="ES321" s="0" t="n">
        <f aca="false">DX321*'Dist Horaria'!$AB$6</f>
        <v>15.6432261248599</v>
      </c>
      <c r="ET321" s="0" t="n">
        <f aca="false">DX321*'Dist Horaria'!$AC$6</f>
        <v>15.6432261248599</v>
      </c>
      <c r="EU321" s="0" t="n">
        <f aca="false">DX321*'Dist Horaria'!$AD$6</f>
        <v>15.6432261248599</v>
      </c>
      <c r="EV321" s="0" t="n">
        <f aca="false">DX321*'Dist Horaria'!$AE$6</f>
        <v>15.6432261248599</v>
      </c>
      <c r="EW321" s="0" t="n">
        <f aca="false">BB321+CA321+CZ321+DY321</f>
        <v>710.258565846757</v>
      </c>
      <c r="EX321" s="0" t="n">
        <f aca="false">BC321+CB321+DA321+DZ321</f>
        <v>705.796558349557</v>
      </c>
      <c r="EY321" s="0" t="n">
        <f aca="false">BD321+CC321+DB321+EA321</f>
        <v>701.584971677346</v>
      </c>
      <c r="EZ321" s="0" t="n">
        <f aca="false">BE321+CD321+DC321+EB321</f>
        <v>697.99686432177</v>
      </c>
      <c r="FA321" s="0" t="n">
        <f aca="false">BF321+CE321+DD321+EC321</f>
        <v>695.374814772756</v>
      </c>
      <c r="FB321" s="0" t="n">
        <f aca="false">BG321+CF321+DE321+ED321</f>
        <v>1599.4913723149</v>
      </c>
      <c r="FC321" s="0" t="n">
        <f aca="false">BH321+CG321+DF321+EE321</f>
        <v>1606.27310446417</v>
      </c>
      <c r="FD321" s="0" t="n">
        <f aca="false">BI321+CH321+DG321+EF321</f>
        <v>1606.27310446417</v>
      </c>
      <c r="FE321" s="0" t="n">
        <f aca="false">BJ321+CI321+DH321+EG321</f>
        <v>1158.83205207775</v>
      </c>
      <c r="FF321" s="0" t="n">
        <f aca="false">BK321+CJ321+DI321+EH321</f>
        <v>1180.80839980703</v>
      </c>
      <c r="FG321" s="0" t="n">
        <f aca="false">BL321+CK321+DJ321+EI321</f>
        <v>1196.79119815559</v>
      </c>
      <c r="FH321" s="0" t="n">
        <f aca="false">BM321+CL321+DK321+EJ321</f>
        <v>1204.78259732987</v>
      </c>
      <c r="FI321" s="0" t="n">
        <f aca="false">BN321+CM321+DL321+EK321</f>
        <v>1206.78044712344</v>
      </c>
      <c r="FJ321" s="0" t="n">
        <f aca="false">BO321+CN321+DM321+EL321</f>
        <v>1204.78259732987</v>
      </c>
      <c r="FK321" s="0" t="n">
        <f aca="false">BP321+CO321+DN321+EM321</f>
        <v>1200.78689774273</v>
      </c>
      <c r="FL321" s="0" t="n">
        <f aca="false">BQ321+CP321+DO321+EN321</f>
        <v>1194.79334836202</v>
      </c>
      <c r="FM321" s="0" t="n">
        <f aca="false">BR321+CQ321+DP321+EO321</f>
        <v>1688.24173555878</v>
      </c>
      <c r="FN321" s="0" t="n">
        <f aca="false">BS321+CR321+DQ321+EP321</f>
        <v>1682.79017058604</v>
      </c>
      <c r="FO321" s="0" t="n">
        <f aca="false">BT321+CS321+DR321+EQ321</f>
        <v>1653.1167688489</v>
      </c>
      <c r="FP321" s="0" t="n">
        <f aca="false">BU321+CT321+DS321+ER321</f>
        <v>737.34725088865</v>
      </c>
      <c r="FQ321" s="0" t="n">
        <f aca="false">BV321+CU321+DT321+ES321</f>
        <v>716.032652039186</v>
      </c>
      <c r="FR321" s="0" t="n">
        <f aca="false">BW321+CV321+DU321+ET321</f>
        <v>730.498593255338</v>
      </c>
      <c r="FS321" s="0" t="n">
        <f aca="false">BX321+CW321+DV321+EU321</f>
        <v>725.562734413227</v>
      </c>
      <c r="FT321" s="0" t="n">
        <f aca="false">BY321+CX321+DW321+EV321</f>
        <v>720.340883874752</v>
      </c>
      <c r="FU321" s="0" t="n">
        <f aca="false">AM321*'Dist Horaria'!$H$10</f>
        <v>0.339920757349187</v>
      </c>
      <c r="FV321" s="0" t="n">
        <f aca="false">AM321*'Dist Horaria'!$I$10</f>
        <v>0.318128314197759</v>
      </c>
      <c r="FW321" s="0" t="n">
        <f aca="false">AM321*'Dist Horaria'!$J$10</f>
        <v>0.316751107686259</v>
      </c>
      <c r="FX321" s="0" t="n">
        <f aca="false">AM321*'Dist Horaria'!$K$10</f>
        <v>0.307641454680019</v>
      </c>
      <c r="FY321" s="0" t="n">
        <f aca="false">AM321*'Dist Horaria'!$L$10</f>
        <v>0.307764567885446</v>
      </c>
      <c r="FZ321" s="0" t="n">
        <f aca="false">AM321*'Dist Horaria'!$M$10</f>
        <v>0.329320752961685</v>
      </c>
      <c r="GA321" s="0" t="n">
        <f aca="false">AM321*'Dist Horaria'!$N$10</f>
        <v>0.311551044447501</v>
      </c>
      <c r="GB321" s="0" t="n">
        <f aca="false">AM321*'Dist Horaria'!$O$10</f>
        <v>0.3062334485673</v>
      </c>
      <c r="GC321" s="0" t="n">
        <f aca="false">AM321*'Dist Horaria'!$P$10</f>
        <v>0.31098549049759</v>
      </c>
      <c r="GD321" s="0" t="n">
        <f aca="false">AM321*'Dist Horaria'!$Q$10</f>
        <v>0.281431377440031</v>
      </c>
      <c r="GE321" s="0" t="n">
        <f aca="false">AM321*'Dist Horaria'!$R$10</f>
        <v>0.34338854536806</v>
      </c>
      <c r="GF321" s="0" t="n">
        <f aca="false">AM321*'Dist Horaria'!$S$10</f>
        <v>0.29326715725183</v>
      </c>
      <c r="GG321" s="0" t="n">
        <f aca="false">AR321*'Dist Horaria'!$H$10</f>
        <v>0.355566932997532</v>
      </c>
      <c r="GH321" s="0" t="n">
        <f aca="false">AR321*'Dist Horaria'!$I$10</f>
        <v>0.332771407845427</v>
      </c>
      <c r="GI321" s="0" t="n">
        <f aca="false">AR321*'Dist Horaria'!$J$10</f>
        <v>0.331330810044877</v>
      </c>
      <c r="GJ321" s="0" t="n">
        <f aca="false">AR321*'Dist Horaria'!$K$10</f>
        <v>0.321801849809086</v>
      </c>
      <c r="GK321" s="0" t="n">
        <f aca="false">AR321*'Dist Horaria'!$L$10</f>
        <v>0.321930629778884</v>
      </c>
      <c r="GL321" s="0" t="n">
        <f aca="false">AR321*'Dist Horaria'!$M$10</f>
        <v>0.344479022158499</v>
      </c>
      <c r="GM321" s="0" t="n">
        <f aca="false">AR321*'Dist Horaria'!$N$10</f>
        <v>0.325891393659667</v>
      </c>
      <c r="GN321" s="0" t="n">
        <f aca="false">AR321*'Dist Horaria'!$O$10</f>
        <v>0.320329034735816</v>
      </c>
      <c r="GO321" s="0" t="n">
        <f aca="false">AR321*'Dist Horaria'!$P$10</f>
        <v>0.325299807888375</v>
      </c>
      <c r="GP321" s="0" t="n">
        <f aca="false">AR321*'Dist Horaria'!$Q$10</f>
        <v>0.294385351768405</v>
      </c>
      <c r="GQ321" s="0" t="n">
        <f aca="false">AR321*'Dist Horaria'!$R$10</f>
        <v>0.359194339454767</v>
      </c>
      <c r="GR321" s="0" t="n">
        <f aca="false">AR321*'Dist Horaria'!$S$10</f>
        <v>0.306765919404621</v>
      </c>
      <c r="GS321" s="0" t="n">
        <f aca="false">AW321*'Dist Horaria'!$H$10</f>
        <v>0.0206125758259439</v>
      </c>
      <c r="GT321" s="0" t="n">
        <f aca="false">AW321*'Dist Horaria'!$I$10</f>
        <v>0.0192910961069812</v>
      </c>
      <c r="GU321" s="0" t="n">
        <f aca="false">AW321*'Dist Horaria'!$J$10</f>
        <v>0.0192075831910074</v>
      </c>
      <c r="GV321" s="0" t="n">
        <f aca="false">AW321*'Dist Horaria'!$K$10</f>
        <v>0.0186551796990775</v>
      </c>
      <c r="GW321" s="0" t="n">
        <f aca="false">AW321*'Dist Horaria'!$L$10</f>
        <v>0.018662645204573</v>
      </c>
      <c r="GX321" s="0" t="n">
        <f aca="false">AW321*'Dist Horaria'!$M$10</f>
        <v>0.019969798386</v>
      </c>
      <c r="GY321" s="0" t="n">
        <f aca="false">AW321*'Dist Horaria'!$N$10</f>
        <v>0.0188922547049082</v>
      </c>
      <c r="GZ321" s="0" t="n">
        <f aca="false">AW321*'Dist Horaria'!$O$10</f>
        <v>0.0185697991151198</v>
      </c>
      <c r="HA321" s="0" t="n">
        <f aca="false">AW321*'Dist Horaria'!$P$10</f>
        <v>0.018857959877587</v>
      </c>
      <c r="HB321" s="0" t="n">
        <f aca="false">AW321*'Dist Horaria'!$Q$10</f>
        <v>0.0170658174938205</v>
      </c>
      <c r="HC321" s="0" t="n">
        <f aca="false">AW321*'Dist Horaria'!$R$10</f>
        <v>0.0208228602582473</v>
      </c>
      <c r="HD321" s="0" t="n">
        <f aca="false">AW321*'Dist Horaria'!$S$10</f>
        <v>0.0177835315596882</v>
      </c>
    </row>
    <row r="322" customFormat="false" ht="13.8" hidden="false" customHeight="false" outlineLevel="0" collapsed="false">
      <c r="A322" s="0" t="n">
        <v>4.761694</v>
      </c>
      <c r="B322" s="0" t="n">
        <v>-74.048495</v>
      </c>
      <c r="C322" s="0" t="n">
        <v>35</v>
      </c>
      <c r="D322" s="0" t="n">
        <v>42</v>
      </c>
      <c r="E322" s="0" t="n">
        <v>643</v>
      </c>
      <c r="G322" s="0" t="s">
        <v>682</v>
      </c>
      <c r="I322" s="0" t="s">
        <v>1552</v>
      </c>
      <c r="J322" s="0" t="s">
        <v>1553</v>
      </c>
      <c r="K322" s="0" t="s">
        <v>1554</v>
      </c>
      <c r="L322" s="0" t="s">
        <v>1555</v>
      </c>
      <c r="S322" s="0" t="n">
        <v>365</v>
      </c>
      <c r="V322" s="0" t="n">
        <v>62848.4851543964</v>
      </c>
      <c r="W322" s="0" t="n">
        <f aca="false">V322*12</f>
        <v>754181.821852757</v>
      </c>
      <c r="X322" s="0" t="n">
        <v>1</v>
      </c>
      <c r="Z322" s="0" t="n">
        <v>33000</v>
      </c>
      <c r="AB322" s="0" t="n">
        <v>0.005</v>
      </c>
      <c r="AC322" s="0" t="n">
        <v>0</v>
      </c>
      <c r="AD322" s="0" t="n">
        <v>3851.91995573882</v>
      </c>
      <c r="AE322" s="0" t="n">
        <f aca="false">AD322/2204.59</f>
        <v>1.74722735553496</v>
      </c>
      <c r="AF322" s="0" t="n">
        <f aca="false">AE322/S322</f>
        <v>0.00478692426173962</v>
      </c>
      <c r="AG322" s="0" t="n">
        <f aca="false">AE322*EXP(AB322*AC322)</f>
        <v>1.74722735553496</v>
      </c>
      <c r="AH322" s="0" t="n">
        <f aca="false">AG322/S322</f>
        <v>0.00478692426173962</v>
      </c>
      <c r="AI322" s="0" t="s">
        <v>90</v>
      </c>
      <c r="AJ322" s="0" t="n">
        <f aca="false">IF(AI322="A",'FE DISTRIBUCIÓN'!$C$2,'FE DISTRIBUCIÓN'!$C$3)</f>
        <v>4.994E-006</v>
      </c>
      <c r="AK322" s="0" t="n">
        <f aca="false">W322*AJ322</f>
        <v>3.76638401833267</v>
      </c>
      <c r="AL322" s="0" t="n">
        <f aca="false">AK322/365</f>
        <v>0.0103188603241991</v>
      </c>
      <c r="AM322" s="0" t="n">
        <f aca="false">AK322*EXP(AB322*AC322)</f>
        <v>3.76638401833267</v>
      </c>
      <c r="AN322" s="0" t="n">
        <f aca="false">AM322/365</f>
        <v>0.0103188603241991</v>
      </c>
      <c r="AO322" s="0" t="n">
        <v>5.223868284E-006</v>
      </c>
      <c r="AP322" s="0" t="n">
        <f aca="false">AO322*W322</f>
        <v>3.93974649954596</v>
      </c>
      <c r="AQ322" s="0" t="n">
        <f aca="false">AP322/365</f>
        <v>0.0107938260261533</v>
      </c>
      <c r="AR322" s="0" t="n">
        <f aca="false">AP322*EXP(AB322*AC322)</f>
        <v>3.93974649954596</v>
      </c>
      <c r="AS322" s="0" t="n">
        <f aca="false">AR322/365</f>
        <v>0.0107938260261533</v>
      </c>
      <c r="AT322" s="0" t="n">
        <v>3.02832944E-007</v>
      </c>
      <c r="AU322" s="0" t="n">
        <f aca="false">AT322*W322</f>
        <v>0.228391101422954</v>
      </c>
      <c r="AV322" s="0" t="n">
        <f aca="false">AU322/365</f>
        <v>0.000625729044994394</v>
      </c>
      <c r="AW322" s="0" t="n">
        <f aca="false">AU322*EXP(AB322*AC322)</f>
        <v>0.228391101422954</v>
      </c>
      <c r="AX322" s="0" t="n">
        <f aca="false">AW322/365</f>
        <v>0.000625729044994394</v>
      </c>
      <c r="AY322" s="0" t="n">
        <f aca="false">AW322+AR322+AM322+AG322</f>
        <v>9.68174897483654</v>
      </c>
      <c r="AZ322" s="0" t="n">
        <f aca="false">AH322+AN322+AS322+AX322</f>
        <v>0.0265253396570864</v>
      </c>
      <c r="BA322" s="0" t="n">
        <f aca="false">AH322*1000000</f>
        <v>4786.92426173962</v>
      </c>
      <c r="BB322" s="0" t="n">
        <f aca="false">BA322*'Dist Horaria'!$H$3</f>
        <v>166.798180963088</v>
      </c>
      <c r="BC322" s="0" t="n">
        <f aca="false">BA322*'Dist Horaria'!$I$3</f>
        <v>162.336173465887</v>
      </c>
      <c r="BD322" s="0" t="n">
        <f aca="false">BA322*'Dist Horaria'!$J$3</f>
        <v>158.124586793676</v>
      </c>
      <c r="BE322" s="0" t="n">
        <f aca="false">BA322*'Dist Horaria'!$K$3</f>
        <v>154.536479438101</v>
      </c>
      <c r="BF322" s="0" t="n">
        <f aca="false">BA322*'Dist Horaria'!$L$3</f>
        <v>151.914429889086</v>
      </c>
      <c r="BG322" s="0" t="n">
        <f aca="false">BA322*'Dist Horaria'!$M$3</f>
        <v>150.263679291777</v>
      </c>
      <c r="BH322" s="0" t="n">
        <f aca="false">BA322*'Dist Horaria'!$N$3</f>
        <v>157.045411441047</v>
      </c>
      <c r="BI322" s="0" t="n">
        <f aca="false">BA322*'Dist Horaria'!$O$3</f>
        <v>157.045411441047</v>
      </c>
      <c r="BJ322" s="0" t="n">
        <f aca="false">BA322*'Dist Horaria'!$P$3</f>
        <v>207.776378531329</v>
      </c>
      <c r="BK322" s="0" t="n">
        <f aca="false">BA322*'Dist Horaria'!$Q$3</f>
        <v>229.752726260604</v>
      </c>
      <c r="BL322" s="0" t="n">
        <f aca="false">BA322*'Dist Horaria'!$R$3</f>
        <v>245.735524609168</v>
      </c>
      <c r="BM322" s="0" t="n">
        <f aca="false">BA322*'Dist Horaria'!$S$3</f>
        <v>253.72692378345</v>
      </c>
      <c r="BN322" s="0" t="n">
        <f aca="false">BA322*'Dist Horaria'!$T$3</f>
        <v>255.72477357702</v>
      </c>
      <c r="BO322" s="0" t="n">
        <f aca="false">BA322*'Dist Horaria'!$U$3</f>
        <v>253.72692378345</v>
      </c>
      <c r="BP322" s="0" t="n">
        <f aca="false">BA322*'Dist Horaria'!$V$3</f>
        <v>249.731224196309</v>
      </c>
      <c r="BQ322" s="0" t="n">
        <f aca="false">BA322*'Dist Horaria'!$W$3</f>
        <v>243.737674815597</v>
      </c>
      <c r="BR322" s="0" t="n">
        <f aca="false">BA322*'Dist Horaria'!$X$3</f>
        <v>239.014042535658</v>
      </c>
      <c r="BS322" s="0" t="n">
        <f aca="false">BA322*'Dist Horaria'!$Y$3</f>
        <v>233.562477562922</v>
      </c>
      <c r="BT322" s="0" t="n">
        <f aca="false">BA322*'Dist Horaria'!$Z$3</f>
        <v>203.889075825783</v>
      </c>
      <c r="BU322" s="0" t="n">
        <f aca="false">BA322*'Dist Horaria'!$AA$3</f>
        <v>193.886866004981</v>
      </c>
      <c r="BV322" s="0" t="n">
        <f aca="false">BA322*'Dist Horaria'!$AB$3</f>
        <v>172.572267155516</v>
      </c>
      <c r="BW322" s="0" t="n">
        <f aca="false">BA322*'Dist Horaria'!$AC$3</f>
        <v>187.038208371668</v>
      </c>
      <c r="BX322" s="0" t="n">
        <f aca="false">BA322*'Dist Horaria'!$AD$3</f>
        <v>182.102349529558</v>
      </c>
      <c r="BY322" s="0" t="n">
        <f aca="false">BA322*'Dist Horaria'!$AE$3</f>
        <v>176.880498991082</v>
      </c>
      <c r="BZ322" s="0" t="n">
        <f aca="false">AN322*1000000</f>
        <v>10318.8603241991</v>
      </c>
      <c r="CA322" s="0" t="n">
        <f aca="false">BZ322*'Dist Horaria'!$H$6</f>
        <v>257.971508104977</v>
      </c>
      <c r="CB322" s="0" t="n">
        <f aca="false">BZ322*'Dist Horaria'!$I$6</f>
        <v>257.971508104977</v>
      </c>
      <c r="CC322" s="0" t="n">
        <f aca="false">BZ322*'Dist Horaria'!$J$6</f>
        <v>257.971508104977</v>
      </c>
      <c r="CD322" s="0" t="n">
        <f aca="false">BZ322*'Dist Horaria'!$K$6</f>
        <v>257.971508104977</v>
      </c>
      <c r="CE322" s="0" t="n">
        <f aca="false">BZ322*'Dist Horaria'!$L$6</f>
        <v>257.971508104977</v>
      </c>
      <c r="CF322" s="0" t="n">
        <f aca="false">BZ322*'Dist Horaria'!$M$6</f>
        <v>687.924021613273</v>
      </c>
      <c r="CG322" s="0" t="n">
        <f aca="false">BZ322*'Dist Horaria'!$N$6</f>
        <v>687.924021613273</v>
      </c>
      <c r="CH322" s="0" t="n">
        <f aca="false">BZ322*'Dist Horaria'!$O$6</f>
        <v>687.924021613273</v>
      </c>
      <c r="CI322" s="0" t="n">
        <f aca="false">BZ322*'Dist Horaria'!$P$6</f>
        <v>451.45013918371</v>
      </c>
      <c r="CJ322" s="0" t="n">
        <f aca="false">BZ322*'Dist Horaria'!$Q$6</f>
        <v>451.45013918371</v>
      </c>
      <c r="CK322" s="0" t="n">
        <f aca="false">BZ322*'Dist Horaria'!$R$6</f>
        <v>451.45013918371</v>
      </c>
      <c r="CL322" s="0" t="n">
        <f aca="false">BZ322*'Dist Horaria'!$S$6</f>
        <v>451.45013918371</v>
      </c>
      <c r="CM322" s="0" t="n">
        <f aca="false">BZ322*'Dist Horaria'!$T$6</f>
        <v>451.45013918371</v>
      </c>
      <c r="CN322" s="0" t="n">
        <f aca="false">BZ322*'Dist Horaria'!$U$6</f>
        <v>451.45013918371</v>
      </c>
      <c r="CO322" s="0" t="n">
        <f aca="false">BZ322*'Dist Horaria'!$V$6</f>
        <v>451.45013918371</v>
      </c>
      <c r="CP322" s="0" t="n">
        <f aca="false">BZ322*'Dist Horaria'!$W$6</f>
        <v>451.45013918371</v>
      </c>
      <c r="CQ322" s="0" t="n">
        <f aca="false">BZ322*'Dist Horaria'!$X$6</f>
        <v>687.924021613273</v>
      </c>
      <c r="CR322" s="0" t="n">
        <f aca="false">BZ322*'Dist Horaria'!$Y$6</f>
        <v>687.924021613273</v>
      </c>
      <c r="CS322" s="0" t="n">
        <f aca="false">BZ322*'Dist Horaria'!$Z$6</f>
        <v>687.924021613273</v>
      </c>
      <c r="CT322" s="0" t="n">
        <f aca="false">BZ322*'Dist Horaria'!$AA$6</f>
        <v>257.971508104977</v>
      </c>
      <c r="CU322" s="0" t="n">
        <f aca="false">BZ322*'Dist Horaria'!$AB$6</f>
        <v>257.971508104977</v>
      </c>
      <c r="CV322" s="0" t="n">
        <f aca="false">BZ322*'Dist Horaria'!$AC$6</f>
        <v>257.971508104977</v>
      </c>
      <c r="CW322" s="0" t="n">
        <f aca="false">BZ322*'Dist Horaria'!$AD$6</f>
        <v>257.971508104977</v>
      </c>
      <c r="CX322" s="0" t="n">
        <f aca="false">BZ322*'Dist Horaria'!$AE$6</f>
        <v>257.971508104977</v>
      </c>
      <c r="CY322" s="0" t="n">
        <f aca="false">AS322*1000000</f>
        <v>10793.8260261533</v>
      </c>
      <c r="CZ322" s="0" t="n">
        <f aca="false">CY322*'Dist Horaria'!$H$6</f>
        <v>269.845650653833</v>
      </c>
      <c r="DA322" s="0" t="n">
        <f aca="false">CY322*'Dist Horaria'!$I$6</f>
        <v>269.845650653833</v>
      </c>
      <c r="DB322" s="0" t="n">
        <f aca="false">CY322*'Dist Horaria'!$J$6</f>
        <v>269.845650653833</v>
      </c>
      <c r="DC322" s="0" t="n">
        <f aca="false">CY322*'Dist Horaria'!$K$6</f>
        <v>269.845650653833</v>
      </c>
      <c r="DD322" s="0" t="n">
        <f aca="false">CY322*'Dist Horaria'!$L$6</f>
        <v>269.845650653833</v>
      </c>
      <c r="DE322" s="0" t="n">
        <f aca="false">CY322*'Dist Horaria'!$M$6</f>
        <v>719.588401743554</v>
      </c>
      <c r="DF322" s="0" t="n">
        <f aca="false">CY322*'Dist Horaria'!$N$6</f>
        <v>719.588401743554</v>
      </c>
      <c r="DG322" s="0" t="n">
        <f aca="false">CY322*'Dist Horaria'!$O$6</f>
        <v>719.588401743554</v>
      </c>
      <c r="DH322" s="0" t="n">
        <f aca="false">CY322*'Dist Horaria'!$P$6</f>
        <v>472.229888644207</v>
      </c>
      <c r="DI322" s="0" t="n">
        <f aca="false">CY322*'Dist Horaria'!$Q$6</f>
        <v>472.229888644207</v>
      </c>
      <c r="DJ322" s="0" t="n">
        <f aca="false">CY322*'Dist Horaria'!$R$6</f>
        <v>472.229888644207</v>
      </c>
      <c r="DK322" s="0" t="n">
        <f aca="false">CY322*'Dist Horaria'!$S$6</f>
        <v>472.229888644207</v>
      </c>
      <c r="DL322" s="0" t="n">
        <f aca="false">CY322*'Dist Horaria'!$T$6</f>
        <v>472.229888644207</v>
      </c>
      <c r="DM322" s="0" t="n">
        <f aca="false">CY322*'Dist Horaria'!$U$6</f>
        <v>472.229888644207</v>
      </c>
      <c r="DN322" s="0" t="n">
        <f aca="false">CY322*'Dist Horaria'!$V$6</f>
        <v>472.229888644207</v>
      </c>
      <c r="DO322" s="0" t="n">
        <f aca="false">CY322*'Dist Horaria'!$W$6</f>
        <v>472.229888644207</v>
      </c>
      <c r="DP322" s="0" t="n">
        <f aca="false">CY322*'Dist Horaria'!$X$6</f>
        <v>719.588401743554</v>
      </c>
      <c r="DQ322" s="0" t="n">
        <f aca="false">CY322*'Dist Horaria'!$Y$6</f>
        <v>719.588401743554</v>
      </c>
      <c r="DR322" s="0" t="n">
        <f aca="false">CY322*'Dist Horaria'!$Z$6</f>
        <v>719.588401743554</v>
      </c>
      <c r="DS322" s="0" t="n">
        <f aca="false">CY322*'Dist Horaria'!$AA$6</f>
        <v>269.845650653833</v>
      </c>
      <c r="DT322" s="0" t="n">
        <f aca="false">CY322*'Dist Horaria'!$AB$6</f>
        <v>269.845650653833</v>
      </c>
      <c r="DU322" s="0" t="n">
        <f aca="false">CY322*'Dist Horaria'!$AC$6</f>
        <v>269.845650653833</v>
      </c>
      <c r="DV322" s="0" t="n">
        <f aca="false">CY322*'Dist Horaria'!$AD$6</f>
        <v>269.845650653833</v>
      </c>
      <c r="DW322" s="0" t="n">
        <f aca="false">CY322*'Dist Horaria'!$AE$6</f>
        <v>269.845650653833</v>
      </c>
      <c r="DX322" s="0" t="n">
        <f aca="false">AX322*1000000</f>
        <v>625.729044994394</v>
      </c>
      <c r="DY322" s="0" t="n">
        <f aca="false">DX322*'Dist Horaria'!$H$6</f>
        <v>15.6432261248599</v>
      </c>
      <c r="DZ322" s="0" t="n">
        <f aca="false">DX322*'Dist Horaria'!$I$6</f>
        <v>15.6432261248599</v>
      </c>
      <c r="EA322" s="0" t="n">
        <f aca="false">DX322*'Dist Horaria'!$J$6</f>
        <v>15.6432261248599</v>
      </c>
      <c r="EB322" s="0" t="n">
        <f aca="false">DX322*'Dist Horaria'!$K$6</f>
        <v>15.6432261248599</v>
      </c>
      <c r="EC322" s="0" t="n">
        <f aca="false">DX322*'Dist Horaria'!$L$6</f>
        <v>15.6432261248599</v>
      </c>
      <c r="ED322" s="0" t="n">
        <f aca="false">DX322*'Dist Horaria'!$M$6</f>
        <v>41.715269666293</v>
      </c>
      <c r="EE322" s="0" t="n">
        <f aca="false">DX322*'Dist Horaria'!$N$6</f>
        <v>41.715269666293</v>
      </c>
      <c r="EF322" s="0" t="n">
        <f aca="false">DX322*'Dist Horaria'!$O$6</f>
        <v>41.715269666293</v>
      </c>
      <c r="EG322" s="0" t="n">
        <f aca="false">DX322*'Dist Horaria'!$P$6</f>
        <v>27.3756457185047</v>
      </c>
      <c r="EH322" s="0" t="n">
        <f aca="false">DX322*'Dist Horaria'!$Q$6</f>
        <v>27.3756457185047</v>
      </c>
      <c r="EI322" s="0" t="n">
        <f aca="false">DX322*'Dist Horaria'!$R$6</f>
        <v>27.3756457185047</v>
      </c>
      <c r="EJ322" s="0" t="n">
        <f aca="false">DX322*'Dist Horaria'!$S$6</f>
        <v>27.3756457185047</v>
      </c>
      <c r="EK322" s="0" t="n">
        <f aca="false">DX322*'Dist Horaria'!$T$6</f>
        <v>27.3756457185047</v>
      </c>
      <c r="EL322" s="0" t="n">
        <f aca="false">DX322*'Dist Horaria'!$U$6</f>
        <v>27.3756457185047</v>
      </c>
      <c r="EM322" s="0" t="n">
        <f aca="false">DX322*'Dist Horaria'!$V$6</f>
        <v>27.3756457185047</v>
      </c>
      <c r="EN322" s="0" t="n">
        <f aca="false">DX322*'Dist Horaria'!$W$6</f>
        <v>27.3756457185047</v>
      </c>
      <c r="EO322" s="0" t="n">
        <f aca="false">DX322*'Dist Horaria'!$X$6</f>
        <v>41.715269666293</v>
      </c>
      <c r="EP322" s="0" t="n">
        <f aca="false">DX322*'Dist Horaria'!$Y$6</f>
        <v>41.715269666293</v>
      </c>
      <c r="EQ322" s="0" t="n">
        <f aca="false">DX322*'Dist Horaria'!$Z$6</f>
        <v>41.715269666293</v>
      </c>
      <c r="ER322" s="0" t="n">
        <f aca="false">DX322*'Dist Horaria'!$AA$6</f>
        <v>15.6432261248599</v>
      </c>
      <c r="ES322" s="0" t="n">
        <f aca="false">DX322*'Dist Horaria'!$AB$6</f>
        <v>15.6432261248599</v>
      </c>
      <c r="ET322" s="0" t="n">
        <f aca="false">DX322*'Dist Horaria'!$AC$6</f>
        <v>15.6432261248599</v>
      </c>
      <c r="EU322" s="0" t="n">
        <f aca="false">DX322*'Dist Horaria'!$AD$6</f>
        <v>15.6432261248599</v>
      </c>
      <c r="EV322" s="0" t="n">
        <f aca="false">DX322*'Dist Horaria'!$AE$6</f>
        <v>15.6432261248599</v>
      </c>
      <c r="EW322" s="0" t="n">
        <f aca="false">BB322+CA322+CZ322+DY322</f>
        <v>710.258565846757</v>
      </c>
      <c r="EX322" s="0" t="n">
        <f aca="false">BC322+CB322+DA322+DZ322</f>
        <v>705.796558349557</v>
      </c>
      <c r="EY322" s="0" t="n">
        <f aca="false">BD322+CC322+DB322+EA322</f>
        <v>701.584971677346</v>
      </c>
      <c r="EZ322" s="0" t="n">
        <f aca="false">BE322+CD322+DC322+EB322</f>
        <v>697.99686432177</v>
      </c>
      <c r="FA322" s="0" t="n">
        <f aca="false">BF322+CE322+DD322+EC322</f>
        <v>695.374814772756</v>
      </c>
      <c r="FB322" s="0" t="n">
        <f aca="false">BG322+CF322+DE322+ED322</f>
        <v>1599.4913723149</v>
      </c>
      <c r="FC322" s="0" t="n">
        <f aca="false">BH322+CG322+DF322+EE322</f>
        <v>1606.27310446417</v>
      </c>
      <c r="FD322" s="0" t="n">
        <f aca="false">BI322+CH322+DG322+EF322</f>
        <v>1606.27310446417</v>
      </c>
      <c r="FE322" s="0" t="n">
        <f aca="false">BJ322+CI322+DH322+EG322</f>
        <v>1158.83205207775</v>
      </c>
      <c r="FF322" s="0" t="n">
        <f aca="false">BK322+CJ322+DI322+EH322</f>
        <v>1180.80839980703</v>
      </c>
      <c r="FG322" s="0" t="n">
        <f aca="false">BL322+CK322+DJ322+EI322</f>
        <v>1196.79119815559</v>
      </c>
      <c r="FH322" s="0" t="n">
        <f aca="false">BM322+CL322+DK322+EJ322</f>
        <v>1204.78259732987</v>
      </c>
      <c r="FI322" s="0" t="n">
        <f aca="false">BN322+CM322+DL322+EK322</f>
        <v>1206.78044712344</v>
      </c>
      <c r="FJ322" s="0" t="n">
        <f aca="false">BO322+CN322+DM322+EL322</f>
        <v>1204.78259732987</v>
      </c>
      <c r="FK322" s="0" t="n">
        <f aca="false">BP322+CO322+DN322+EM322</f>
        <v>1200.78689774273</v>
      </c>
      <c r="FL322" s="0" t="n">
        <f aca="false">BQ322+CP322+DO322+EN322</f>
        <v>1194.79334836202</v>
      </c>
      <c r="FM322" s="0" t="n">
        <f aca="false">BR322+CQ322+DP322+EO322</f>
        <v>1688.24173555878</v>
      </c>
      <c r="FN322" s="0" t="n">
        <f aca="false">BS322+CR322+DQ322+EP322</f>
        <v>1682.79017058604</v>
      </c>
      <c r="FO322" s="0" t="n">
        <f aca="false">BT322+CS322+DR322+EQ322</f>
        <v>1653.1167688489</v>
      </c>
      <c r="FP322" s="0" t="n">
        <f aca="false">BU322+CT322+DS322+ER322</f>
        <v>737.34725088865</v>
      </c>
      <c r="FQ322" s="0" t="n">
        <f aca="false">BV322+CU322+DT322+ES322</f>
        <v>716.032652039186</v>
      </c>
      <c r="FR322" s="0" t="n">
        <f aca="false">BW322+CV322+DU322+ET322</f>
        <v>730.498593255338</v>
      </c>
      <c r="FS322" s="0" t="n">
        <f aca="false">BX322+CW322+DV322+EU322</f>
        <v>725.562734413227</v>
      </c>
      <c r="FT322" s="0" t="n">
        <f aca="false">BY322+CX322+DW322+EV322</f>
        <v>720.340883874752</v>
      </c>
      <c r="FU322" s="0" t="n">
        <f aca="false">AM322*'Dist Horaria'!$H$10</f>
        <v>0.339920757349187</v>
      </c>
      <c r="FV322" s="0" t="n">
        <f aca="false">AM322*'Dist Horaria'!$I$10</f>
        <v>0.318128314197759</v>
      </c>
      <c r="FW322" s="0" t="n">
        <f aca="false">AM322*'Dist Horaria'!$J$10</f>
        <v>0.316751107686259</v>
      </c>
      <c r="FX322" s="0" t="n">
        <f aca="false">AM322*'Dist Horaria'!$K$10</f>
        <v>0.307641454680019</v>
      </c>
      <c r="FY322" s="0" t="n">
        <f aca="false">AM322*'Dist Horaria'!$L$10</f>
        <v>0.307764567885446</v>
      </c>
      <c r="FZ322" s="0" t="n">
        <f aca="false">AM322*'Dist Horaria'!$M$10</f>
        <v>0.329320752961685</v>
      </c>
      <c r="GA322" s="0" t="n">
        <f aca="false">AM322*'Dist Horaria'!$N$10</f>
        <v>0.311551044447501</v>
      </c>
      <c r="GB322" s="0" t="n">
        <f aca="false">AM322*'Dist Horaria'!$O$10</f>
        <v>0.3062334485673</v>
      </c>
      <c r="GC322" s="0" t="n">
        <f aca="false">AM322*'Dist Horaria'!$P$10</f>
        <v>0.31098549049759</v>
      </c>
      <c r="GD322" s="0" t="n">
        <f aca="false">AM322*'Dist Horaria'!$Q$10</f>
        <v>0.281431377440031</v>
      </c>
      <c r="GE322" s="0" t="n">
        <f aca="false">AM322*'Dist Horaria'!$R$10</f>
        <v>0.34338854536806</v>
      </c>
      <c r="GF322" s="0" t="n">
        <f aca="false">AM322*'Dist Horaria'!$S$10</f>
        <v>0.29326715725183</v>
      </c>
      <c r="GG322" s="0" t="n">
        <f aca="false">AR322*'Dist Horaria'!$H$10</f>
        <v>0.355566932997532</v>
      </c>
      <c r="GH322" s="0" t="n">
        <f aca="false">AR322*'Dist Horaria'!$I$10</f>
        <v>0.332771407845427</v>
      </c>
      <c r="GI322" s="0" t="n">
        <f aca="false">AR322*'Dist Horaria'!$J$10</f>
        <v>0.331330810044877</v>
      </c>
      <c r="GJ322" s="0" t="n">
        <f aca="false">AR322*'Dist Horaria'!$K$10</f>
        <v>0.321801849809086</v>
      </c>
      <c r="GK322" s="0" t="n">
        <f aca="false">AR322*'Dist Horaria'!$L$10</f>
        <v>0.321930629778884</v>
      </c>
      <c r="GL322" s="0" t="n">
        <f aca="false">AR322*'Dist Horaria'!$M$10</f>
        <v>0.344479022158499</v>
      </c>
      <c r="GM322" s="0" t="n">
        <f aca="false">AR322*'Dist Horaria'!$N$10</f>
        <v>0.325891393659667</v>
      </c>
      <c r="GN322" s="0" t="n">
        <f aca="false">AR322*'Dist Horaria'!$O$10</f>
        <v>0.320329034735816</v>
      </c>
      <c r="GO322" s="0" t="n">
        <f aca="false">AR322*'Dist Horaria'!$P$10</f>
        <v>0.325299807888375</v>
      </c>
      <c r="GP322" s="0" t="n">
        <f aca="false">AR322*'Dist Horaria'!$Q$10</f>
        <v>0.294385351768405</v>
      </c>
      <c r="GQ322" s="0" t="n">
        <f aca="false">AR322*'Dist Horaria'!$R$10</f>
        <v>0.359194339454767</v>
      </c>
      <c r="GR322" s="0" t="n">
        <f aca="false">AR322*'Dist Horaria'!$S$10</f>
        <v>0.306765919404621</v>
      </c>
      <c r="GS322" s="0" t="n">
        <f aca="false">AW322*'Dist Horaria'!$H$10</f>
        <v>0.0206125758259439</v>
      </c>
      <c r="GT322" s="0" t="n">
        <f aca="false">AW322*'Dist Horaria'!$I$10</f>
        <v>0.0192910961069812</v>
      </c>
      <c r="GU322" s="0" t="n">
        <f aca="false">AW322*'Dist Horaria'!$J$10</f>
        <v>0.0192075831910074</v>
      </c>
      <c r="GV322" s="0" t="n">
        <f aca="false">AW322*'Dist Horaria'!$K$10</f>
        <v>0.0186551796990775</v>
      </c>
      <c r="GW322" s="0" t="n">
        <f aca="false">AW322*'Dist Horaria'!$L$10</f>
        <v>0.018662645204573</v>
      </c>
      <c r="GX322" s="0" t="n">
        <f aca="false">AW322*'Dist Horaria'!$M$10</f>
        <v>0.019969798386</v>
      </c>
      <c r="GY322" s="0" t="n">
        <f aca="false">AW322*'Dist Horaria'!$N$10</f>
        <v>0.0188922547049082</v>
      </c>
      <c r="GZ322" s="0" t="n">
        <f aca="false">AW322*'Dist Horaria'!$O$10</f>
        <v>0.0185697991151198</v>
      </c>
      <c r="HA322" s="0" t="n">
        <f aca="false">AW322*'Dist Horaria'!$P$10</f>
        <v>0.018857959877587</v>
      </c>
      <c r="HB322" s="0" t="n">
        <f aca="false">AW322*'Dist Horaria'!$Q$10</f>
        <v>0.0170658174938205</v>
      </c>
      <c r="HC322" s="0" t="n">
        <f aca="false">AW322*'Dist Horaria'!$R$10</f>
        <v>0.0208228602582473</v>
      </c>
      <c r="HD322" s="0" t="n">
        <f aca="false">AW322*'Dist Horaria'!$S$10</f>
        <v>0.0177835315596882</v>
      </c>
    </row>
    <row r="323" customFormat="false" ht="26.85" hidden="false" customHeight="false" outlineLevel="0" collapsed="false">
      <c r="A323" s="0" t="n">
        <v>4.740862</v>
      </c>
      <c r="B323" s="0" t="n">
        <v>-74.08818</v>
      </c>
      <c r="C323" s="0" t="n">
        <v>30</v>
      </c>
      <c r="D323" s="0" t="n">
        <v>40</v>
      </c>
      <c r="E323" s="0" t="n">
        <v>60</v>
      </c>
      <c r="G323" s="0" t="s">
        <v>682</v>
      </c>
      <c r="I323" s="0" t="s">
        <v>1556</v>
      </c>
      <c r="J323" s="25" t="s">
        <v>1557</v>
      </c>
      <c r="K323" s="0" t="s">
        <v>1558</v>
      </c>
      <c r="L323" s="0" t="s">
        <v>1559</v>
      </c>
      <c r="S323" s="0" t="n">
        <v>365</v>
      </c>
      <c r="V323" s="0" t="n">
        <v>62848.4851543964</v>
      </c>
      <c r="W323" s="0" t="n">
        <f aca="false">V323*12</f>
        <v>754181.821852757</v>
      </c>
      <c r="X323" s="0" t="n">
        <v>1</v>
      </c>
      <c r="Z323" s="0" t="n">
        <v>33000</v>
      </c>
      <c r="AB323" s="0" t="n">
        <v>0.005</v>
      </c>
      <c r="AC323" s="0" t="n">
        <v>0</v>
      </c>
      <c r="AD323" s="0" t="n">
        <v>3851.91995573882</v>
      </c>
      <c r="AE323" s="0" t="n">
        <f aca="false">AD323/2204.59</f>
        <v>1.74722735553496</v>
      </c>
      <c r="AF323" s="0" t="n">
        <f aca="false">AE323/S323</f>
        <v>0.00478692426173962</v>
      </c>
      <c r="AG323" s="0" t="n">
        <f aca="false">AE323*EXP(AB323*AC323)</f>
        <v>1.74722735553496</v>
      </c>
      <c r="AH323" s="0" t="n">
        <f aca="false">AG323/S323</f>
        <v>0.00478692426173962</v>
      </c>
      <c r="AI323" s="0" t="s">
        <v>90</v>
      </c>
      <c r="AJ323" s="0" t="n">
        <f aca="false">IF(AI323="A",'FE DISTRIBUCIÓN'!$C$2,'FE DISTRIBUCIÓN'!$C$3)</f>
        <v>4.994E-006</v>
      </c>
      <c r="AK323" s="0" t="n">
        <f aca="false">W323*AJ323</f>
        <v>3.76638401833267</v>
      </c>
      <c r="AL323" s="0" t="n">
        <f aca="false">AK323/365</f>
        <v>0.0103188603241991</v>
      </c>
      <c r="AM323" s="0" t="n">
        <f aca="false">AK323*EXP(AB323*AC323)</f>
        <v>3.76638401833267</v>
      </c>
      <c r="AN323" s="0" t="n">
        <f aca="false">AM323/365</f>
        <v>0.0103188603241991</v>
      </c>
      <c r="AO323" s="0" t="n">
        <v>5.223868284E-006</v>
      </c>
      <c r="AP323" s="0" t="n">
        <f aca="false">AO323*W323</f>
        <v>3.93974649954596</v>
      </c>
      <c r="AQ323" s="0" t="n">
        <f aca="false">AP323/365</f>
        <v>0.0107938260261533</v>
      </c>
      <c r="AR323" s="0" t="n">
        <f aca="false">AP323*EXP(AB323*AC323)</f>
        <v>3.93974649954596</v>
      </c>
      <c r="AS323" s="0" t="n">
        <f aca="false">AR323/365</f>
        <v>0.0107938260261533</v>
      </c>
      <c r="AT323" s="0" t="n">
        <v>3.02832944E-007</v>
      </c>
      <c r="AU323" s="0" t="n">
        <f aca="false">AT323*W323</f>
        <v>0.228391101422954</v>
      </c>
      <c r="AV323" s="0" t="n">
        <f aca="false">AU323/365</f>
        <v>0.000625729044994394</v>
      </c>
      <c r="AW323" s="0" t="n">
        <f aca="false">AU323*EXP(AB323*AC323)</f>
        <v>0.228391101422954</v>
      </c>
      <c r="AX323" s="0" t="n">
        <f aca="false">AW323/365</f>
        <v>0.000625729044994394</v>
      </c>
      <c r="AY323" s="0" t="n">
        <f aca="false">AW323+AR323+AM323+AG323</f>
        <v>9.68174897483654</v>
      </c>
      <c r="AZ323" s="0" t="n">
        <f aca="false">AH323+AN323+AS323+AX323</f>
        <v>0.0265253396570864</v>
      </c>
      <c r="BA323" s="0" t="n">
        <f aca="false">AH323*1000000</f>
        <v>4786.92426173962</v>
      </c>
      <c r="BB323" s="0" t="n">
        <f aca="false">BA323*'Dist Horaria'!$H$3</f>
        <v>166.798180963088</v>
      </c>
      <c r="BC323" s="0" t="n">
        <f aca="false">BA323*'Dist Horaria'!$I$3</f>
        <v>162.336173465887</v>
      </c>
      <c r="BD323" s="0" t="n">
        <f aca="false">BA323*'Dist Horaria'!$J$3</f>
        <v>158.124586793676</v>
      </c>
      <c r="BE323" s="0" t="n">
        <f aca="false">BA323*'Dist Horaria'!$K$3</f>
        <v>154.536479438101</v>
      </c>
      <c r="BF323" s="0" t="n">
        <f aca="false">BA323*'Dist Horaria'!$L$3</f>
        <v>151.914429889086</v>
      </c>
      <c r="BG323" s="0" t="n">
        <f aca="false">BA323*'Dist Horaria'!$M$3</f>
        <v>150.263679291777</v>
      </c>
      <c r="BH323" s="0" t="n">
        <f aca="false">BA323*'Dist Horaria'!$N$3</f>
        <v>157.045411441047</v>
      </c>
      <c r="BI323" s="0" t="n">
        <f aca="false">BA323*'Dist Horaria'!$O$3</f>
        <v>157.045411441047</v>
      </c>
      <c r="BJ323" s="0" t="n">
        <f aca="false">BA323*'Dist Horaria'!$P$3</f>
        <v>207.776378531329</v>
      </c>
      <c r="BK323" s="0" t="n">
        <f aca="false">BA323*'Dist Horaria'!$Q$3</f>
        <v>229.752726260604</v>
      </c>
      <c r="BL323" s="0" t="n">
        <f aca="false">BA323*'Dist Horaria'!$R$3</f>
        <v>245.735524609168</v>
      </c>
      <c r="BM323" s="0" t="n">
        <f aca="false">BA323*'Dist Horaria'!$S$3</f>
        <v>253.72692378345</v>
      </c>
      <c r="BN323" s="0" t="n">
        <f aca="false">BA323*'Dist Horaria'!$T$3</f>
        <v>255.72477357702</v>
      </c>
      <c r="BO323" s="0" t="n">
        <f aca="false">BA323*'Dist Horaria'!$U$3</f>
        <v>253.72692378345</v>
      </c>
      <c r="BP323" s="0" t="n">
        <f aca="false">BA323*'Dist Horaria'!$V$3</f>
        <v>249.731224196309</v>
      </c>
      <c r="BQ323" s="0" t="n">
        <f aca="false">BA323*'Dist Horaria'!$W$3</f>
        <v>243.737674815597</v>
      </c>
      <c r="BR323" s="0" t="n">
        <f aca="false">BA323*'Dist Horaria'!$X$3</f>
        <v>239.014042535658</v>
      </c>
      <c r="BS323" s="0" t="n">
        <f aca="false">BA323*'Dist Horaria'!$Y$3</f>
        <v>233.562477562922</v>
      </c>
      <c r="BT323" s="0" t="n">
        <f aca="false">BA323*'Dist Horaria'!$Z$3</f>
        <v>203.889075825783</v>
      </c>
      <c r="BU323" s="0" t="n">
        <f aca="false">BA323*'Dist Horaria'!$AA$3</f>
        <v>193.886866004981</v>
      </c>
      <c r="BV323" s="0" t="n">
        <f aca="false">BA323*'Dist Horaria'!$AB$3</f>
        <v>172.572267155516</v>
      </c>
      <c r="BW323" s="0" t="n">
        <f aca="false">BA323*'Dist Horaria'!$AC$3</f>
        <v>187.038208371668</v>
      </c>
      <c r="BX323" s="0" t="n">
        <f aca="false">BA323*'Dist Horaria'!$AD$3</f>
        <v>182.102349529558</v>
      </c>
      <c r="BY323" s="0" t="n">
        <f aca="false">BA323*'Dist Horaria'!$AE$3</f>
        <v>176.880498991082</v>
      </c>
      <c r="BZ323" s="0" t="n">
        <f aca="false">AN323*1000000</f>
        <v>10318.8603241991</v>
      </c>
      <c r="CA323" s="0" t="n">
        <f aca="false">BZ323*'Dist Horaria'!$H$6</f>
        <v>257.971508104977</v>
      </c>
      <c r="CB323" s="0" t="n">
        <f aca="false">BZ323*'Dist Horaria'!$I$6</f>
        <v>257.971508104977</v>
      </c>
      <c r="CC323" s="0" t="n">
        <f aca="false">BZ323*'Dist Horaria'!$J$6</f>
        <v>257.971508104977</v>
      </c>
      <c r="CD323" s="0" t="n">
        <f aca="false">BZ323*'Dist Horaria'!$K$6</f>
        <v>257.971508104977</v>
      </c>
      <c r="CE323" s="0" t="n">
        <f aca="false">BZ323*'Dist Horaria'!$L$6</f>
        <v>257.971508104977</v>
      </c>
      <c r="CF323" s="0" t="n">
        <f aca="false">BZ323*'Dist Horaria'!$M$6</f>
        <v>687.924021613273</v>
      </c>
      <c r="CG323" s="0" t="n">
        <f aca="false">BZ323*'Dist Horaria'!$N$6</f>
        <v>687.924021613273</v>
      </c>
      <c r="CH323" s="0" t="n">
        <f aca="false">BZ323*'Dist Horaria'!$O$6</f>
        <v>687.924021613273</v>
      </c>
      <c r="CI323" s="0" t="n">
        <f aca="false">BZ323*'Dist Horaria'!$P$6</f>
        <v>451.45013918371</v>
      </c>
      <c r="CJ323" s="0" t="n">
        <f aca="false">BZ323*'Dist Horaria'!$Q$6</f>
        <v>451.45013918371</v>
      </c>
      <c r="CK323" s="0" t="n">
        <f aca="false">BZ323*'Dist Horaria'!$R$6</f>
        <v>451.45013918371</v>
      </c>
      <c r="CL323" s="0" t="n">
        <f aca="false">BZ323*'Dist Horaria'!$S$6</f>
        <v>451.45013918371</v>
      </c>
      <c r="CM323" s="0" t="n">
        <f aca="false">BZ323*'Dist Horaria'!$T$6</f>
        <v>451.45013918371</v>
      </c>
      <c r="CN323" s="0" t="n">
        <f aca="false">BZ323*'Dist Horaria'!$U$6</f>
        <v>451.45013918371</v>
      </c>
      <c r="CO323" s="0" t="n">
        <f aca="false">BZ323*'Dist Horaria'!$V$6</f>
        <v>451.45013918371</v>
      </c>
      <c r="CP323" s="0" t="n">
        <f aca="false">BZ323*'Dist Horaria'!$W$6</f>
        <v>451.45013918371</v>
      </c>
      <c r="CQ323" s="0" t="n">
        <f aca="false">BZ323*'Dist Horaria'!$X$6</f>
        <v>687.924021613273</v>
      </c>
      <c r="CR323" s="0" t="n">
        <f aca="false">BZ323*'Dist Horaria'!$Y$6</f>
        <v>687.924021613273</v>
      </c>
      <c r="CS323" s="0" t="n">
        <f aca="false">BZ323*'Dist Horaria'!$Z$6</f>
        <v>687.924021613273</v>
      </c>
      <c r="CT323" s="0" t="n">
        <f aca="false">BZ323*'Dist Horaria'!$AA$6</f>
        <v>257.971508104977</v>
      </c>
      <c r="CU323" s="0" t="n">
        <f aca="false">BZ323*'Dist Horaria'!$AB$6</f>
        <v>257.971508104977</v>
      </c>
      <c r="CV323" s="0" t="n">
        <f aca="false">BZ323*'Dist Horaria'!$AC$6</f>
        <v>257.971508104977</v>
      </c>
      <c r="CW323" s="0" t="n">
        <f aca="false">BZ323*'Dist Horaria'!$AD$6</f>
        <v>257.971508104977</v>
      </c>
      <c r="CX323" s="0" t="n">
        <f aca="false">BZ323*'Dist Horaria'!$AE$6</f>
        <v>257.971508104977</v>
      </c>
      <c r="CY323" s="0" t="n">
        <f aca="false">AS323*1000000</f>
        <v>10793.8260261533</v>
      </c>
      <c r="CZ323" s="0" t="n">
        <f aca="false">CY323*'Dist Horaria'!$H$6</f>
        <v>269.845650653833</v>
      </c>
      <c r="DA323" s="0" t="n">
        <f aca="false">CY323*'Dist Horaria'!$I$6</f>
        <v>269.845650653833</v>
      </c>
      <c r="DB323" s="0" t="n">
        <f aca="false">CY323*'Dist Horaria'!$J$6</f>
        <v>269.845650653833</v>
      </c>
      <c r="DC323" s="0" t="n">
        <f aca="false">CY323*'Dist Horaria'!$K$6</f>
        <v>269.845650653833</v>
      </c>
      <c r="DD323" s="0" t="n">
        <f aca="false">CY323*'Dist Horaria'!$L$6</f>
        <v>269.845650653833</v>
      </c>
      <c r="DE323" s="0" t="n">
        <f aca="false">CY323*'Dist Horaria'!$M$6</f>
        <v>719.588401743554</v>
      </c>
      <c r="DF323" s="0" t="n">
        <f aca="false">CY323*'Dist Horaria'!$N$6</f>
        <v>719.588401743554</v>
      </c>
      <c r="DG323" s="0" t="n">
        <f aca="false">CY323*'Dist Horaria'!$O$6</f>
        <v>719.588401743554</v>
      </c>
      <c r="DH323" s="0" t="n">
        <f aca="false">CY323*'Dist Horaria'!$P$6</f>
        <v>472.229888644207</v>
      </c>
      <c r="DI323" s="0" t="n">
        <f aca="false">CY323*'Dist Horaria'!$Q$6</f>
        <v>472.229888644207</v>
      </c>
      <c r="DJ323" s="0" t="n">
        <f aca="false">CY323*'Dist Horaria'!$R$6</f>
        <v>472.229888644207</v>
      </c>
      <c r="DK323" s="0" t="n">
        <f aca="false">CY323*'Dist Horaria'!$S$6</f>
        <v>472.229888644207</v>
      </c>
      <c r="DL323" s="0" t="n">
        <f aca="false">CY323*'Dist Horaria'!$T$6</f>
        <v>472.229888644207</v>
      </c>
      <c r="DM323" s="0" t="n">
        <f aca="false">CY323*'Dist Horaria'!$U$6</f>
        <v>472.229888644207</v>
      </c>
      <c r="DN323" s="0" t="n">
        <f aca="false">CY323*'Dist Horaria'!$V$6</f>
        <v>472.229888644207</v>
      </c>
      <c r="DO323" s="0" t="n">
        <f aca="false">CY323*'Dist Horaria'!$W$6</f>
        <v>472.229888644207</v>
      </c>
      <c r="DP323" s="0" t="n">
        <f aca="false">CY323*'Dist Horaria'!$X$6</f>
        <v>719.588401743554</v>
      </c>
      <c r="DQ323" s="0" t="n">
        <f aca="false">CY323*'Dist Horaria'!$Y$6</f>
        <v>719.588401743554</v>
      </c>
      <c r="DR323" s="0" t="n">
        <f aca="false">CY323*'Dist Horaria'!$Z$6</f>
        <v>719.588401743554</v>
      </c>
      <c r="DS323" s="0" t="n">
        <f aca="false">CY323*'Dist Horaria'!$AA$6</f>
        <v>269.845650653833</v>
      </c>
      <c r="DT323" s="0" t="n">
        <f aca="false">CY323*'Dist Horaria'!$AB$6</f>
        <v>269.845650653833</v>
      </c>
      <c r="DU323" s="0" t="n">
        <f aca="false">CY323*'Dist Horaria'!$AC$6</f>
        <v>269.845650653833</v>
      </c>
      <c r="DV323" s="0" t="n">
        <f aca="false">CY323*'Dist Horaria'!$AD$6</f>
        <v>269.845650653833</v>
      </c>
      <c r="DW323" s="0" t="n">
        <f aca="false">CY323*'Dist Horaria'!$AE$6</f>
        <v>269.845650653833</v>
      </c>
      <c r="DX323" s="0" t="n">
        <f aca="false">AX323*1000000</f>
        <v>625.729044994394</v>
      </c>
      <c r="DY323" s="0" t="n">
        <f aca="false">DX323*'Dist Horaria'!$H$6</f>
        <v>15.6432261248599</v>
      </c>
      <c r="DZ323" s="0" t="n">
        <f aca="false">DX323*'Dist Horaria'!$I$6</f>
        <v>15.6432261248599</v>
      </c>
      <c r="EA323" s="0" t="n">
        <f aca="false">DX323*'Dist Horaria'!$J$6</f>
        <v>15.6432261248599</v>
      </c>
      <c r="EB323" s="0" t="n">
        <f aca="false">DX323*'Dist Horaria'!$K$6</f>
        <v>15.6432261248599</v>
      </c>
      <c r="EC323" s="0" t="n">
        <f aca="false">DX323*'Dist Horaria'!$L$6</f>
        <v>15.6432261248599</v>
      </c>
      <c r="ED323" s="0" t="n">
        <f aca="false">DX323*'Dist Horaria'!$M$6</f>
        <v>41.715269666293</v>
      </c>
      <c r="EE323" s="0" t="n">
        <f aca="false">DX323*'Dist Horaria'!$N$6</f>
        <v>41.715269666293</v>
      </c>
      <c r="EF323" s="0" t="n">
        <f aca="false">DX323*'Dist Horaria'!$O$6</f>
        <v>41.715269666293</v>
      </c>
      <c r="EG323" s="0" t="n">
        <f aca="false">DX323*'Dist Horaria'!$P$6</f>
        <v>27.3756457185047</v>
      </c>
      <c r="EH323" s="0" t="n">
        <f aca="false">DX323*'Dist Horaria'!$Q$6</f>
        <v>27.3756457185047</v>
      </c>
      <c r="EI323" s="0" t="n">
        <f aca="false">DX323*'Dist Horaria'!$R$6</f>
        <v>27.3756457185047</v>
      </c>
      <c r="EJ323" s="0" t="n">
        <f aca="false">DX323*'Dist Horaria'!$S$6</f>
        <v>27.3756457185047</v>
      </c>
      <c r="EK323" s="0" t="n">
        <f aca="false">DX323*'Dist Horaria'!$T$6</f>
        <v>27.3756457185047</v>
      </c>
      <c r="EL323" s="0" t="n">
        <f aca="false">DX323*'Dist Horaria'!$U$6</f>
        <v>27.3756457185047</v>
      </c>
      <c r="EM323" s="0" t="n">
        <f aca="false">DX323*'Dist Horaria'!$V$6</f>
        <v>27.3756457185047</v>
      </c>
      <c r="EN323" s="0" t="n">
        <f aca="false">DX323*'Dist Horaria'!$W$6</f>
        <v>27.3756457185047</v>
      </c>
      <c r="EO323" s="0" t="n">
        <f aca="false">DX323*'Dist Horaria'!$X$6</f>
        <v>41.715269666293</v>
      </c>
      <c r="EP323" s="0" t="n">
        <f aca="false">DX323*'Dist Horaria'!$Y$6</f>
        <v>41.715269666293</v>
      </c>
      <c r="EQ323" s="0" t="n">
        <f aca="false">DX323*'Dist Horaria'!$Z$6</f>
        <v>41.715269666293</v>
      </c>
      <c r="ER323" s="0" t="n">
        <f aca="false">DX323*'Dist Horaria'!$AA$6</f>
        <v>15.6432261248599</v>
      </c>
      <c r="ES323" s="0" t="n">
        <f aca="false">DX323*'Dist Horaria'!$AB$6</f>
        <v>15.6432261248599</v>
      </c>
      <c r="ET323" s="0" t="n">
        <f aca="false">DX323*'Dist Horaria'!$AC$6</f>
        <v>15.6432261248599</v>
      </c>
      <c r="EU323" s="0" t="n">
        <f aca="false">DX323*'Dist Horaria'!$AD$6</f>
        <v>15.6432261248599</v>
      </c>
      <c r="EV323" s="0" t="n">
        <f aca="false">DX323*'Dist Horaria'!$AE$6</f>
        <v>15.6432261248599</v>
      </c>
      <c r="EW323" s="0" t="n">
        <f aca="false">BB323+CA323+CZ323+DY323</f>
        <v>710.258565846757</v>
      </c>
      <c r="EX323" s="0" t="n">
        <f aca="false">BC323+CB323+DA323+DZ323</f>
        <v>705.796558349557</v>
      </c>
      <c r="EY323" s="0" t="n">
        <f aca="false">BD323+CC323+DB323+EA323</f>
        <v>701.584971677346</v>
      </c>
      <c r="EZ323" s="0" t="n">
        <f aca="false">BE323+CD323+DC323+EB323</f>
        <v>697.99686432177</v>
      </c>
      <c r="FA323" s="0" t="n">
        <f aca="false">BF323+CE323+DD323+EC323</f>
        <v>695.374814772756</v>
      </c>
      <c r="FB323" s="0" t="n">
        <f aca="false">BG323+CF323+DE323+ED323</f>
        <v>1599.4913723149</v>
      </c>
      <c r="FC323" s="0" t="n">
        <f aca="false">BH323+CG323+DF323+EE323</f>
        <v>1606.27310446417</v>
      </c>
      <c r="FD323" s="0" t="n">
        <f aca="false">BI323+CH323+DG323+EF323</f>
        <v>1606.27310446417</v>
      </c>
      <c r="FE323" s="0" t="n">
        <f aca="false">BJ323+CI323+DH323+EG323</f>
        <v>1158.83205207775</v>
      </c>
      <c r="FF323" s="0" t="n">
        <f aca="false">BK323+CJ323+DI323+EH323</f>
        <v>1180.80839980703</v>
      </c>
      <c r="FG323" s="0" t="n">
        <f aca="false">BL323+CK323+DJ323+EI323</f>
        <v>1196.79119815559</v>
      </c>
      <c r="FH323" s="0" t="n">
        <f aca="false">BM323+CL323+DK323+EJ323</f>
        <v>1204.78259732987</v>
      </c>
      <c r="FI323" s="0" t="n">
        <f aca="false">BN323+CM323+DL323+EK323</f>
        <v>1206.78044712344</v>
      </c>
      <c r="FJ323" s="0" t="n">
        <f aca="false">BO323+CN323+DM323+EL323</f>
        <v>1204.78259732987</v>
      </c>
      <c r="FK323" s="0" t="n">
        <f aca="false">BP323+CO323+DN323+EM323</f>
        <v>1200.78689774273</v>
      </c>
      <c r="FL323" s="0" t="n">
        <f aca="false">BQ323+CP323+DO323+EN323</f>
        <v>1194.79334836202</v>
      </c>
      <c r="FM323" s="0" t="n">
        <f aca="false">BR323+CQ323+DP323+EO323</f>
        <v>1688.24173555878</v>
      </c>
      <c r="FN323" s="0" t="n">
        <f aca="false">BS323+CR323+DQ323+EP323</f>
        <v>1682.79017058604</v>
      </c>
      <c r="FO323" s="0" t="n">
        <f aca="false">BT323+CS323+DR323+EQ323</f>
        <v>1653.1167688489</v>
      </c>
      <c r="FP323" s="0" t="n">
        <f aca="false">BU323+CT323+DS323+ER323</f>
        <v>737.34725088865</v>
      </c>
      <c r="FQ323" s="0" t="n">
        <f aca="false">BV323+CU323+DT323+ES323</f>
        <v>716.032652039186</v>
      </c>
      <c r="FR323" s="0" t="n">
        <f aca="false">BW323+CV323+DU323+ET323</f>
        <v>730.498593255338</v>
      </c>
      <c r="FS323" s="0" t="n">
        <f aca="false">BX323+CW323+DV323+EU323</f>
        <v>725.562734413227</v>
      </c>
      <c r="FT323" s="0" t="n">
        <f aca="false">BY323+CX323+DW323+EV323</f>
        <v>720.340883874752</v>
      </c>
      <c r="FU323" s="0" t="n">
        <f aca="false">AM323*'Dist Horaria'!$H$10</f>
        <v>0.339920757349187</v>
      </c>
      <c r="FV323" s="0" t="n">
        <f aca="false">AM323*'Dist Horaria'!$I$10</f>
        <v>0.318128314197759</v>
      </c>
      <c r="FW323" s="0" t="n">
        <f aca="false">AM323*'Dist Horaria'!$J$10</f>
        <v>0.316751107686259</v>
      </c>
      <c r="FX323" s="0" t="n">
        <f aca="false">AM323*'Dist Horaria'!$K$10</f>
        <v>0.307641454680019</v>
      </c>
      <c r="FY323" s="0" t="n">
        <f aca="false">AM323*'Dist Horaria'!$L$10</f>
        <v>0.307764567885446</v>
      </c>
      <c r="FZ323" s="0" t="n">
        <f aca="false">AM323*'Dist Horaria'!$M$10</f>
        <v>0.329320752961685</v>
      </c>
      <c r="GA323" s="0" t="n">
        <f aca="false">AM323*'Dist Horaria'!$N$10</f>
        <v>0.311551044447501</v>
      </c>
      <c r="GB323" s="0" t="n">
        <f aca="false">AM323*'Dist Horaria'!$O$10</f>
        <v>0.3062334485673</v>
      </c>
      <c r="GC323" s="0" t="n">
        <f aca="false">AM323*'Dist Horaria'!$P$10</f>
        <v>0.31098549049759</v>
      </c>
      <c r="GD323" s="0" t="n">
        <f aca="false">AM323*'Dist Horaria'!$Q$10</f>
        <v>0.281431377440031</v>
      </c>
      <c r="GE323" s="0" t="n">
        <f aca="false">AM323*'Dist Horaria'!$R$10</f>
        <v>0.34338854536806</v>
      </c>
      <c r="GF323" s="0" t="n">
        <f aca="false">AM323*'Dist Horaria'!$S$10</f>
        <v>0.29326715725183</v>
      </c>
      <c r="GG323" s="0" t="n">
        <f aca="false">AR323*'Dist Horaria'!$H$10</f>
        <v>0.355566932997532</v>
      </c>
      <c r="GH323" s="0" t="n">
        <f aca="false">AR323*'Dist Horaria'!$I$10</f>
        <v>0.332771407845427</v>
      </c>
      <c r="GI323" s="0" t="n">
        <f aca="false">AR323*'Dist Horaria'!$J$10</f>
        <v>0.331330810044877</v>
      </c>
      <c r="GJ323" s="0" t="n">
        <f aca="false">AR323*'Dist Horaria'!$K$10</f>
        <v>0.321801849809086</v>
      </c>
      <c r="GK323" s="0" t="n">
        <f aca="false">AR323*'Dist Horaria'!$L$10</f>
        <v>0.321930629778884</v>
      </c>
      <c r="GL323" s="0" t="n">
        <f aca="false">AR323*'Dist Horaria'!$M$10</f>
        <v>0.344479022158499</v>
      </c>
      <c r="GM323" s="0" t="n">
        <f aca="false">AR323*'Dist Horaria'!$N$10</f>
        <v>0.325891393659667</v>
      </c>
      <c r="GN323" s="0" t="n">
        <f aca="false">AR323*'Dist Horaria'!$O$10</f>
        <v>0.320329034735816</v>
      </c>
      <c r="GO323" s="0" t="n">
        <f aca="false">AR323*'Dist Horaria'!$P$10</f>
        <v>0.325299807888375</v>
      </c>
      <c r="GP323" s="0" t="n">
        <f aca="false">AR323*'Dist Horaria'!$Q$10</f>
        <v>0.294385351768405</v>
      </c>
      <c r="GQ323" s="0" t="n">
        <f aca="false">AR323*'Dist Horaria'!$R$10</f>
        <v>0.359194339454767</v>
      </c>
      <c r="GR323" s="0" t="n">
        <f aca="false">AR323*'Dist Horaria'!$S$10</f>
        <v>0.306765919404621</v>
      </c>
      <c r="GS323" s="0" t="n">
        <f aca="false">AW323*'Dist Horaria'!$H$10</f>
        <v>0.0206125758259439</v>
      </c>
      <c r="GT323" s="0" t="n">
        <f aca="false">AW323*'Dist Horaria'!$I$10</f>
        <v>0.0192910961069812</v>
      </c>
      <c r="GU323" s="0" t="n">
        <f aca="false">AW323*'Dist Horaria'!$J$10</f>
        <v>0.0192075831910074</v>
      </c>
      <c r="GV323" s="0" t="n">
        <f aca="false">AW323*'Dist Horaria'!$K$10</f>
        <v>0.0186551796990775</v>
      </c>
      <c r="GW323" s="0" t="n">
        <f aca="false">AW323*'Dist Horaria'!$L$10</f>
        <v>0.018662645204573</v>
      </c>
      <c r="GX323" s="0" t="n">
        <f aca="false">AW323*'Dist Horaria'!$M$10</f>
        <v>0.019969798386</v>
      </c>
      <c r="GY323" s="0" t="n">
        <f aca="false">AW323*'Dist Horaria'!$N$10</f>
        <v>0.0188922547049082</v>
      </c>
      <c r="GZ323" s="0" t="n">
        <f aca="false">AW323*'Dist Horaria'!$O$10</f>
        <v>0.0185697991151198</v>
      </c>
      <c r="HA323" s="0" t="n">
        <f aca="false">AW323*'Dist Horaria'!$P$10</f>
        <v>0.018857959877587</v>
      </c>
      <c r="HB323" s="0" t="n">
        <f aca="false">AW323*'Dist Horaria'!$Q$10</f>
        <v>0.0170658174938205</v>
      </c>
      <c r="HC323" s="0" t="n">
        <f aca="false">AW323*'Dist Horaria'!$R$10</f>
        <v>0.0208228602582473</v>
      </c>
      <c r="HD323" s="0" t="n">
        <f aca="false">AW323*'Dist Horaria'!$S$10</f>
        <v>0.0177835315596882</v>
      </c>
    </row>
    <row r="324" customFormat="false" ht="13.8" hidden="false" customHeight="false" outlineLevel="0" collapsed="false">
      <c r="A324" s="0" t="n">
        <v>4.699326</v>
      </c>
      <c r="B324" s="0" t="n">
        <v>-74.077118</v>
      </c>
      <c r="C324" s="0" t="n">
        <v>32</v>
      </c>
      <c r="D324" s="0" t="n">
        <v>35</v>
      </c>
      <c r="E324" s="0" t="n">
        <v>2451</v>
      </c>
      <c r="G324" s="0" t="s">
        <v>682</v>
      </c>
      <c r="I324" s="0" t="s">
        <v>1560</v>
      </c>
      <c r="J324" s="0" t="s">
        <v>1561</v>
      </c>
      <c r="L324" s="0" t="s">
        <v>1562</v>
      </c>
      <c r="S324" s="0" t="n">
        <v>365</v>
      </c>
      <c r="V324" s="0" t="n">
        <v>62848.4851543964</v>
      </c>
      <c r="W324" s="0" t="n">
        <f aca="false">V324*12</f>
        <v>754181.821852757</v>
      </c>
      <c r="X324" s="0" t="n">
        <v>1</v>
      </c>
      <c r="Z324" s="0" t="n">
        <v>33000</v>
      </c>
      <c r="AB324" s="0" t="n">
        <v>0.005</v>
      </c>
      <c r="AC324" s="0" t="n">
        <v>0</v>
      </c>
      <c r="AD324" s="0" t="n">
        <v>3851.91995573882</v>
      </c>
      <c r="AE324" s="0" t="n">
        <f aca="false">AD324/2204.59</f>
        <v>1.74722735553496</v>
      </c>
      <c r="AF324" s="0" t="n">
        <f aca="false">AE324/S324</f>
        <v>0.00478692426173962</v>
      </c>
      <c r="AG324" s="0" t="n">
        <f aca="false">AE324*EXP(AB324*AC324)</f>
        <v>1.74722735553496</v>
      </c>
      <c r="AH324" s="0" t="n">
        <f aca="false">AG324/S324</f>
        <v>0.00478692426173962</v>
      </c>
      <c r="AI324" s="0" t="s">
        <v>90</v>
      </c>
      <c r="AJ324" s="0" t="n">
        <f aca="false">IF(AI324="A",'FE DISTRIBUCIÓN'!$C$2,'FE DISTRIBUCIÓN'!$C$3)</f>
        <v>4.994E-006</v>
      </c>
      <c r="AK324" s="0" t="n">
        <f aca="false">W324*AJ324</f>
        <v>3.76638401833267</v>
      </c>
      <c r="AL324" s="0" t="n">
        <f aca="false">AK324/365</f>
        <v>0.0103188603241991</v>
      </c>
      <c r="AM324" s="0" t="n">
        <f aca="false">AK324*EXP(AB324*AC324)</f>
        <v>3.76638401833267</v>
      </c>
      <c r="AN324" s="0" t="n">
        <f aca="false">AM324/365</f>
        <v>0.0103188603241991</v>
      </c>
      <c r="AO324" s="0" t="n">
        <v>5.223868284E-006</v>
      </c>
      <c r="AP324" s="0" t="n">
        <f aca="false">AO324*W324</f>
        <v>3.93974649954596</v>
      </c>
      <c r="AQ324" s="0" t="n">
        <f aca="false">AP324/365</f>
        <v>0.0107938260261533</v>
      </c>
      <c r="AR324" s="0" t="n">
        <f aca="false">AP324*EXP(AB324*AC324)</f>
        <v>3.93974649954596</v>
      </c>
      <c r="AS324" s="0" t="n">
        <f aca="false">AR324/365</f>
        <v>0.0107938260261533</v>
      </c>
      <c r="AT324" s="0" t="n">
        <v>3.02832944E-007</v>
      </c>
      <c r="AU324" s="0" t="n">
        <f aca="false">AT324*W324</f>
        <v>0.228391101422954</v>
      </c>
      <c r="AV324" s="0" t="n">
        <f aca="false">AU324/365</f>
        <v>0.000625729044994394</v>
      </c>
      <c r="AW324" s="0" t="n">
        <f aca="false">AU324*EXP(AB324*AC324)</f>
        <v>0.228391101422954</v>
      </c>
      <c r="AX324" s="0" t="n">
        <f aca="false">AW324/365</f>
        <v>0.000625729044994394</v>
      </c>
      <c r="AY324" s="0" t="n">
        <f aca="false">AW324+AR324+AM324+AG324</f>
        <v>9.68174897483654</v>
      </c>
      <c r="AZ324" s="0" t="n">
        <f aca="false">AH324+AN324+AS324+AX324</f>
        <v>0.0265253396570864</v>
      </c>
      <c r="BA324" s="0" t="n">
        <f aca="false">AH324*1000000</f>
        <v>4786.92426173962</v>
      </c>
      <c r="BB324" s="0" t="n">
        <f aca="false">BA324*'Dist Horaria'!$H$3</f>
        <v>166.798180963088</v>
      </c>
      <c r="BC324" s="0" t="n">
        <f aca="false">BA324*'Dist Horaria'!$I$3</f>
        <v>162.336173465887</v>
      </c>
      <c r="BD324" s="0" t="n">
        <f aca="false">BA324*'Dist Horaria'!$J$3</f>
        <v>158.124586793676</v>
      </c>
      <c r="BE324" s="0" t="n">
        <f aca="false">BA324*'Dist Horaria'!$K$3</f>
        <v>154.536479438101</v>
      </c>
      <c r="BF324" s="0" t="n">
        <f aca="false">BA324*'Dist Horaria'!$L$3</f>
        <v>151.914429889086</v>
      </c>
      <c r="BG324" s="0" t="n">
        <f aca="false">BA324*'Dist Horaria'!$M$3</f>
        <v>150.263679291777</v>
      </c>
      <c r="BH324" s="0" t="n">
        <f aca="false">BA324*'Dist Horaria'!$N$3</f>
        <v>157.045411441047</v>
      </c>
      <c r="BI324" s="0" t="n">
        <f aca="false">BA324*'Dist Horaria'!$O$3</f>
        <v>157.045411441047</v>
      </c>
      <c r="BJ324" s="0" t="n">
        <f aca="false">BA324*'Dist Horaria'!$P$3</f>
        <v>207.776378531329</v>
      </c>
      <c r="BK324" s="0" t="n">
        <f aca="false">BA324*'Dist Horaria'!$Q$3</f>
        <v>229.752726260604</v>
      </c>
      <c r="BL324" s="0" t="n">
        <f aca="false">BA324*'Dist Horaria'!$R$3</f>
        <v>245.735524609168</v>
      </c>
      <c r="BM324" s="0" t="n">
        <f aca="false">BA324*'Dist Horaria'!$S$3</f>
        <v>253.72692378345</v>
      </c>
      <c r="BN324" s="0" t="n">
        <f aca="false">BA324*'Dist Horaria'!$T$3</f>
        <v>255.72477357702</v>
      </c>
      <c r="BO324" s="0" t="n">
        <f aca="false">BA324*'Dist Horaria'!$U$3</f>
        <v>253.72692378345</v>
      </c>
      <c r="BP324" s="0" t="n">
        <f aca="false">BA324*'Dist Horaria'!$V$3</f>
        <v>249.731224196309</v>
      </c>
      <c r="BQ324" s="0" t="n">
        <f aca="false">BA324*'Dist Horaria'!$W$3</f>
        <v>243.737674815597</v>
      </c>
      <c r="BR324" s="0" t="n">
        <f aca="false">BA324*'Dist Horaria'!$X$3</f>
        <v>239.014042535658</v>
      </c>
      <c r="BS324" s="0" t="n">
        <f aca="false">BA324*'Dist Horaria'!$Y$3</f>
        <v>233.562477562922</v>
      </c>
      <c r="BT324" s="0" t="n">
        <f aca="false">BA324*'Dist Horaria'!$Z$3</f>
        <v>203.889075825783</v>
      </c>
      <c r="BU324" s="0" t="n">
        <f aca="false">BA324*'Dist Horaria'!$AA$3</f>
        <v>193.886866004981</v>
      </c>
      <c r="BV324" s="0" t="n">
        <f aca="false">BA324*'Dist Horaria'!$AB$3</f>
        <v>172.572267155516</v>
      </c>
      <c r="BW324" s="0" t="n">
        <f aca="false">BA324*'Dist Horaria'!$AC$3</f>
        <v>187.038208371668</v>
      </c>
      <c r="BX324" s="0" t="n">
        <f aca="false">BA324*'Dist Horaria'!$AD$3</f>
        <v>182.102349529558</v>
      </c>
      <c r="BY324" s="0" t="n">
        <f aca="false">BA324*'Dist Horaria'!$AE$3</f>
        <v>176.880498991082</v>
      </c>
      <c r="BZ324" s="0" t="n">
        <f aca="false">AN324*1000000</f>
        <v>10318.8603241991</v>
      </c>
      <c r="CA324" s="0" t="n">
        <f aca="false">BZ324*'Dist Horaria'!$H$6</f>
        <v>257.971508104977</v>
      </c>
      <c r="CB324" s="0" t="n">
        <f aca="false">BZ324*'Dist Horaria'!$I$6</f>
        <v>257.971508104977</v>
      </c>
      <c r="CC324" s="0" t="n">
        <f aca="false">BZ324*'Dist Horaria'!$J$6</f>
        <v>257.971508104977</v>
      </c>
      <c r="CD324" s="0" t="n">
        <f aca="false">BZ324*'Dist Horaria'!$K$6</f>
        <v>257.971508104977</v>
      </c>
      <c r="CE324" s="0" t="n">
        <f aca="false">BZ324*'Dist Horaria'!$L$6</f>
        <v>257.971508104977</v>
      </c>
      <c r="CF324" s="0" t="n">
        <f aca="false">BZ324*'Dist Horaria'!$M$6</f>
        <v>687.924021613273</v>
      </c>
      <c r="CG324" s="0" t="n">
        <f aca="false">BZ324*'Dist Horaria'!$N$6</f>
        <v>687.924021613273</v>
      </c>
      <c r="CH324" s="0" t="n">
        <f aca="false">BZ324*'Dist Horaria'!$O$6</f>
        <v>687.924021613273</v>
      </c>
      <c r="CI324" s="0" t="n">
        <f aca="false">BZ324*'Dist Horaria'!$P$6</f>
        <v>451.45013918371</v>
      </c>
      <c r="CJ324" s="0" t="n">
        <f aca="false">BZ324*'Dist Horaria'!$Q$6</f>
        <v>451.45013918371</v>
      </c>
      <c r="CK324" s="0" t="n">
        <f aca="false">BZ324*'Dist Horaria'!$R$6</f>
        <v>451.45013918371</v>
      </c>
      <c r="CL324" s="0" t="n">
        <f aca="false">BZ324*'Dist Horaria'!$S$6</f>
        <v>451.45013918371</v>
      </c>
      <c r="CM324" s="0" t="n">
        <f aca="false">BZ324*'Dist Horaria'!$T$6</f>
        <v>451.45013918371</v>
      </c>
      <c r="CN324" s="0" t="n">
        <f aca="false">BZ324*'Dist Horaria'!$U$6</f>
        <v>451.45013918371</v>
      </c>
      <c r="CO324" s="0" t="n">
        <f aca="false">BZ324*'Dist Horaria'!$V$6</f>
        <v>451.45013918371</v>
      </c>
      <c r="CP324" s="0" t="n">
        <f aca="false">BZ324*'Dist Horaria'!$W$6</f>
        <v>451.45013918371</v>
      </c>
      <c r="CQ324" s="0" t="n">
        <f aca="false">BZ324*'Dist Horaria'!$X$6</f>
        <v>687.924021613273</v>
      </c>
      <c r="CR324" s="0" t="n">
        <f aca="false">BZ324*'Dist Horaria'!$Y$6</f>
        <v>687.924021613273</v>
      </c>
      <c r="CS324" s="0" t="n">
        <f aca="false">BZ324*'Dist Horaria'!$Z$6</f>
        <v>687.924021613273</v>
      </c>
      <c r="CT324" s="0" t="n">
        <f aca="false">BZ324*'Dist Horaria'!$AA$6</f>
        <v>257.971508104977</v>
      </c>
      <c r="CU324" s="0" t="n">
        <f aca="false">BZ324*'Dist Horaria'!$AB$6</f>
        <v>257.971508104977</v>
      </c>
      <c r="CV324" s="0" t="n">
        <f aca="false">BZ324*'Dist Horaria'!$AC$6</f>
        <v>257.971508104977</v>
      </c>
      <c r="CW324" s="0" t="n">
        <f aca="false">BZ324*'Dist Horaria'!$AD$6</f>
        <v>257.971508104977</v>
      </c>
      <c r="CX324" s="0" t="n">
        <f aca="false">BZ324*'Dist Horaria'!$AE$6</f>
        <v>257.971508104977</v>
      </c>
      <c r="CY324" s="0" t="n">
        <f aca="false">AS324*1000000</f>
        <v>10793.8260261533</v>
      </c>
      <c r="CZ324" s="0" t="n">
        <f aca="false">CY324*'Dist Horaria'!$H$6</f>
        <v>269.845650653833</v>
      </c>
      <c r="DA324" s="0" t="n">
        <f aca="false">CY324*'Dist Horaria'!$I$6</f>
        <v>269.845650653833</v>
      </c>
      <c r="DB324" s="0" t="n">
        <f aca="false">CY324*'Dist Horaria'!$J$6</f>
        <v>269.845650653833</v>
      </c>
      <c r="DC324" s="0" t="n">
        <f aca="false">CY324*'Dist Horaria'!$K$6</f>
        <v>269.845650653833</v>
      </c>
      <c r="DD324" s="0" t="n">
        <f aca="false">CY324*'Dist Horaria'!$L$6</f>
        <v>269.845650653833</v>
      </c>
      <c r="DE324" s="0" t="n">
        <f aca="false">CY324*'Dist Horaria'!$M$6</f>
        <v>719.588401743554</v>
      </c>
      <c r="DF324" s="0" t="n">
        <f aca="false">CY324*'Dist Horaria'!$N$6</f>
        <v>719.588401743554</v>
      </c>
      <c r="DG324" s="0" t="n">
        <f aca="false">CY324*'Dist Horaria'!$O$6</f>
        <v>719.588401743554</v>
      </c>
      <c r="DH324" s="0" t="n">
        <f aca="false">CY324*'Dist Horaria'!$P$6</f>
        <v>472.229888644207</v>
      </c>
      <c r="DI324" s="0" t="n">
        <f aca="false">CY324*'Dist Horaria'!$Q$6</f>
        <v>472.229888644207</v>
      </c>
      <c r="DJ324" s="0" t="n">
        <f aca="false">CY324*'Dist Horaria'!$R$6</f>
        <v>472.229888644207</v>
      </c>
      <c r="DK324" s="0" t="n">
        <f aca="false">CY324*'Dist Horaria'!$S$6</f>
        <v>472.229888644207</v>
      </c>
      <c r="DL324" s="0" t="n">
        <f aca="false">CY324*'Dist Horaria'!$T$6</f>
        <v>472.229888644207</v>
      </c>
      <c r="DM324" s="0" t="n">
        <f aca="false">CY324*'Dist Horaria'!$U$6</f>
        <v>472.229888644207</v>
      </c>
      <c r="DN324" s="0" t="n">
        <f aca="false">CY324*'Dist Horaria'!$V$6</f>
        <v>472.229888644207</v>
      </c>
      <c r="DO324" s="0" t="n">
        <f aca="false">CY324*'Dist Horaria'!$W$6</f>
        <v>472.229888644207</v>
      </c>
      <c r="DP324" s="0" t="n">
        <f aca="false">CY324*'Dist Horaria'!$X$6</f>
        <v>719.588401743554</v>
      </c>
      <c r="DQ324" s="0" t="n">
        <f aca="false">CY324*'Dist Horaria'!$Y$6</f>
        <v>719.588401743554</v>
      </c>
      <c r="DR324" s="0" t="n">
        <f aca="false">CY324*'Dist Horaria'!$Z$6</f>
        <v>719.588401743554</v>
      </c>
      <c r="DS324" s="0" t="n">
        <f aca="false">CY324*'Dist Horaria'!$AA$6</f>
        <v>269.845650653833</v>
      </c>
      <c r="DT324" s="0" t="n">
        <f aca="false">CY324*'Dist Horaria'!$AB$6</f>
        <v>269.845650653833</v>
      </c>
      <c r="DU324" s="0" t="n">
        <f aca="false">CY324*'Dist Horaria'!$AC$6</f>
        <v>269.845650653833</v>
      </c>
      <c r="DV324" s="0" t="n">
        <f aca="false">CY324*'Dist Horaria'!$AD$6</f>
        <v>269.845650653833</v>
      </c>
      <c r="DW324" s="0" t="n">
        <f aca="false">CY324*'Dist Horaria'!$AE$6</f>
        <v>269.845650653833</v>
      </c>
      <c r="DX324" s="0" t="n">
        <f aca="false">AX324*1000000</f>
        <v>625.729044994394</v>
      </c>
      <c r="DY324" s="0" t="n">
        <f aca="false">DX324*'Dist Horaria'!$H$6</f>
        <v>15.6432261248599</v>
      </c>
      <c r="DZ324" s="0" t="n">
        <f aca="false">DX324*'Dist Horaria'!$I$6</f>
        <v>15.6432261248599</v>
      </c>
      <c r="EA324" s="0" t="n">
        <f aca="false">DX324*'Dist Horaria'!$J$6</f>
        <v>15.6432261248599</v>
      </c>
      <c r="EB324" s="0" t="n">
        <f aca="false">DX324*'Dist Horaria'!$K$6</f>
        <v>15.6432261248599</v>
      </c>
      <c r="EC324" s="0" t="n">
        <f aca="false">DX324*'Dist Horaria'!$L$6</f>
        <v>15.6432261248599</v>
      </c>
      <c r="ED324" s="0" t="n">
        <f aca="false">DX324*'Dist Horaria'!$M$6</f>
        <v>41.715269666293</v>
      </c>
      <c r="EE324" s="0" t="n">
        <f aca="false">DX324*'Dist Horaria'!$N$6</f>
        <v>41.715269666293</v>
      </c>
      <c r="EF324" s="0" t="n">
        <f aca="false">DX324*'Dist Horaria'!$O$6</f>
        <v>41.715269666293</v>
      </c>
      <c r="EG324" s="0" t="n">
        <f aca="false">DX324*'Dist Horaria'!$P$6</f>
        <v>27.3756457185047</v>
      </c>
      <c r="EH324" s="0" t="n">
        <f aca="false">DX324*'Dist Horaria'!$Q$6</f>
        <v>27.3756457185047</v>
      </c>
      <c r="EI324" s="0" t="n">
        <f aca="false">DX324*'Dist Horaria'!$R$6</f>
        <v>27.3756457185047</v>
      </c>
      <c r="EJ324" s="0" t="n">
        <f aca="false">DX324*'Dist Horaria'!$S$6</f>
        <v>27.3756457185047</v>
      </c>
      <c r="EK324" s="0" t="n">
        <f aca="false">DX324*'Dist Horaria'!$T$6</f>
        <v>27.3756457185047</v>
      </c>
      <c r="EL324" s="0" t="n">
        <f aca="false">DX324*'Dist Horaria'!$U$6</f>
        <v>27.3756457185047</v>
      </c>
      <c r="EM324" s="0" t="n">
        <f aca="false">DX324*'Dist Horaria'!$V$6</f>
        <v>27.3756457185047</v>
      </c>
      <c r="EN324" s="0" t="n">
        <f aca="false">DX324*'Dist Horaria'!$W$6</f>
        <v>27.3756457185047</v>
      </c>
      <c r="EO324" s="0" t="n">
        <f aca="false">DX324*'Dist Horaria'!$X$6</f>
        <v>41.715269666293</v>
      </c>
      <c r="EP324" s="0" t="n">
        <f aca="false">DX324*'Dist Horaria'!$Y$6</f>
        <v>41.715269666293</v>
      </c>
      <c r="EQ324" s="0" t="n">
        <f aca="false">DX324*'Dist Horaria'!$Z$6</f>
        <v>41.715269666293</v>
      </c>
      <c r="ER324" s="0" t="n">
        <f aca="false">DX324*'Dist Horaria'!$AA$6</f>
        <v>15.6432261248599</v>
      </c>
      <c r="ES324" s="0" t="n">
        <f aca="false">DX324*'Dist Horaria'!$AB$6</f>
        <v>15.6432261248599</v>
      </c>
      <c r="ET324" s="0" t="n">
        <f aca="false">DX324*'Dist Horaria'!$AC$6</f>
        <v>15.6432261248599</v>
      </c>
      <c r="EU324" s="0" t="n">
        <f aca="false">DX324*'Dist Horaria'!$AD$6</f>
        <v>15.6432261248599</v>
      </c>
      <c r="EV324" s="0" t="n">
        <f aca="false">DX324*'Dist Horaria'!$AE$6</f>
        <v>15.6432261248599</v>
      </c>
      <c r="EW324" s="0" t="n">
        <f aca="false">BB324+CA324+CZ324+DY324</f>
        <v>710.258565846757</v>
      </c>
      <c r="EX324" s="0" t="n">
        <f aca="false">BC324+CB324+DA324+DZ324</f>
        <v>705.796558349557</v>
      </c>
      <c r="EY324" s="0" t="n">
        <f aca="false">BD324+CC324+DB324+EA324</f>
        <v>701.584971677346</v>
      </c>
      <c r="EZ324" s="0" t="n">
        <f aca="false">BE324+CD324+DC324+EB324</f>
        <v>697.99686432177</v>
      </c>
      <c r="FA324" s="0" t="n">
        <f aca="false">BF324+CE324+DD324+EC324</f>
        <v>695.374814772756</v>
      </c>
      <c r="FB324" s="0" t="n">
        <f aca="false">BG324+CF324+DE324+ED324</f>
        <v>1599.4913723149</v>
      </c>
      <c r="FC324" s="0" t="n">
        <f aca="false">BH324+CG324+DF324+EE324</f>
        <v>1606.27310446417</v>
      </c>
      <c r="FD324" s="0" t="n">
        <f aca="false">BI324+CH324+DG324+EF324</f>
        <v>1606.27310446417</v>
      </c>
      <c r="FE324" s="0" t="n">
        <f aca="false">BJ324+CI324+DH324+EG324</f>
        <v>1158.83205207775</v>
      </c>
      <c r="FF324" s="0" t="n">
        <f aca="false">BK324+CJ324+DI324+EH324</f>
        <v>1180.80839980703</v>
      </c>
      <c r="FG324" s="0" t="n">
        <f aca="false">BL324+CK324+DJ324+EI324</f>
        <v>1196.79119815559</v>
      </c>
      <c r="FH324" s="0" t="n">
        <f aca="false">BM324+CL324+DK324+EJ324</f>
        <v>1204.78259732987</v>
      </c>
      <c r="FI324" s="0" t="n">
        <f aca="false">BN324+CM324+DL324+EK324</f>
        <v>1206.78044712344</v>
      </c>
      <c r="FJ324" s="0" t="n">
        <f aca="false">BO324+CN324+DM324+EL324</f>
        <v>1204.78259732987</v>
      </c>
      <c r="FK324" s="0" t="n">
        <f aca="false">BP324+CO324+DN324+EM324</f>
        <v>1200.78689774273</v>
      </c>
      <c r="FL324" s="0" t="n">
        <f aca="false">BQ324+CP324+DO324+EN324</f>
        <v>1194.79334836202</v>
      </c>
      <c r="FM324" s="0" t="n">
        <f aca="false">BR324+CQ324+DP324+EO324</f>
        <v>1688.24173555878</v>
      </c>
      <c r="FN324" s="0" t="n">
        <f aca="false">BS324+CR324+DQ324+EP324</f>
        <v>1682.79017058604</v>
      </c>
      <c r="FO324" s="0" t="n">
        <f aca="false">BT324+CS324+DR324+EQ324</f>
        <v>1653.1167688489</v>
      </c>
      <c r="FP324" s="0" t="n">
        <f aca="false">BU324+CT324+DS324+ER324</f>
        <v>737.34725088865</v>
      </c>
      <c r="FQ324" s="0" t="n">
        <f aca="false">BV324+CU324+DT324+ES324</f>
        <v>716.032652039186</v>
      </c>
      <c r="FR324" s="0" t="n">
        <f aca="false">BW324+CV324+DU324+ET324</f>
        <v>730.498593255338</v>
      </c>
      <c r="FS324" s="0" t="n">
        <f aca="false">BX324+CW324+DV324+EU324</f>
        <v>725.562734413227</v>
      </c>
      <c r="FT324" s="0" t="n">
        <f aca="false">BY324+CX324+DW324+EV324</f>
        <v>720.340883874752</v>
      </c>
      <c r="FU324" s="0" t="n">
        <f aca="false">AM324*'Dist Horaria'!$H$10</f>
        <v>0.339920757349187</v>
      </c>
      <c r="FV324" s="0" t="n">
        <f aca="false">AM324*'Dist Horaria'!$I$10</f>
        <v>0.318128314197759</v>
      </c>
      <c r="FW324" s="0" t="n">
        <f aca="false">AM324*'Dist Horaria'!$J$10</f>
        <v>0.316751107686259</v>
      </c>
      <c r="FX324" s="0" t="n">
        <f aca="false">AM324*'Dist Horaria'!$K$10</f>
        <v>0.307641454680019</v>
      </c>
      <c r="FY324" s="0" t="n">
        <f aca="false">AM324*'Dist Horaria'!$L$10</f>
        <v>0.307764567885446</v>
      </c>
      <c r="FZ324" s="0" t="n">
        <f aca="false">AM324*'Dist Horaria'!$M$10</f>
        <v>0.329320752961685</v>
      </c>
      <c r="GA324" s="0" t="n">
        <f aca="false">AM324*'Dist Horaria'!$N$10</f>
        <v>0.311551044447501</v>
      </c>
      <c r="GB324" s="0" t="n">
        <f aca="false">AM324*'Dist Horaria'!$O$10</f>
        <v>0.3062334485673</v>
      </c>
      <c r="GC324" s="0" t="n">
        <f aca="false">AM324*'Dist Horaria'!$P$10</f>
        <v>0.31098549049759</v>
      </c>
      <c r="GD324" s="0" t="n">
        <f aca="false">AM324*'Dist Horaria'!$Q$10</f>
        <v>0.281431377440031</v>
      </c>
      <c r="GE324" s="0" t="n">
        <f aca="false">AM324*'Dist Horaria'!$R$10</f>
        <v>0.34338854536806</v>
      </c>
      <c r="GF324" s="0" t="n">
        <f aca="false">AM324*'Dist Horaria'!$S$10</f>
        <v>0.29326715725183</v>
      </c>
      <c r="GG324" s="0" t="n">
        <f aca="false">AR324*'Dist Horaria'!$H$10</f>
        <v>0.355566932997532</v>
      </c>
      <c r="GH324" s="0" t="n">
        <f aca="false">AR324*'Dist Horaria'!$I$10</f>
        <v>0.332771407845427</v>
      </c>
      <c r="GI324" s="0" t="n">
        <f aca="false">AR324*'Dist Horaria'!$J$10</f>
        <v>0.331330810044877</v>
      </c>
      <c r="GJ324" s="0" t="n">
        <f aca="false">AR324*'Dist Horaria'!$K$10</f>
        <v>0.321801849809086</v>
      </c>
      <c r="GK324" s="0" t="n">
        <f aca="false">AR324*'Dist Horaria'!$L$10</f>
        <v>0.321930629778884</v>
      </c>
      <c r="GL324" s="0" t="n">
        <f aca="false">AR324*'Dist Horaria'!$M$10</f>
        <v>0.344479022158499</v>
      </c>
      <c r="GM324" s="0" t="n">
        <f aca="false">AR324*'Dist Horaria'!$N$10</f>
        <v>0.325891393659667</v>
      </c>
      <c r="GN324" s="0" t="n">
        <f aca="false">AR324*'Dist Horaria'!$O$10</f>
        <v>0.320329034735816</v>
      </c>
      <c r="GO324" s="0" t="n">
        <f aca="false">AR324*'Dist Horaria'!$P$10</f>
        <v>0.325299807888375</v>
      </c>
      <c r="GP324" s="0" t="n">
        <f aca="false">AR324*'Dist Horaria'!$Q$10</f>
        <v>0.294385351768405</v>
      </c>
      <c r="GQ324" s="0" t="n">
        <f aca="false">AR324*'Dist Horaria'!$R$10</f>
        <v>0.359194339454767</v>
      </c>
      <c r="GR324" s="0" t="n">
        <f aca="false">AR324*'Dist Horaria'!$S$10</f>
        <v>0.306765919404621</v>
      </c>
      <c r="GS324" s="0" t="n">
        <f aca="false">AW324*'Dist Horaria'!$H$10</f>
        <v>0.0206125758259439</v>
      </c>
      <c r="GT324" s="0" t="n">
        <f aca="false">AW324*'Dist Horaria'!$I$10</f>
        <v>0.0192910961069812</v>
      </c>
      <c r="GU324" s="0" t="n">
        <f aca="false">AW324*'Dist Horaria'!$J$10</f>
        <v>0.0192075831910074</v>
      </c>
      <c r="GV324" s="0" t="n">
        <f aca="false">AW324*'Dist Horaria'!$K$10</f>
        <v>0.0186551796990775</v>
      </c>
      <c r="GW324" s="0" t="n">
        <f aca="false">AW324*'Dist Horaria'!$L$10</f>
        <v>0.018662645204573</v>
      </c>
      <c r="GX324" s="0" t="n">
        <f aca="false">AW324*'Dist Horaria'!$M$10</f>
        <v>0.019969798386</v>
      </c>
      <c r="GY324" s="0" t="n">
        <f aca="false">AW324*'Dist Horaria'!$N$10</f>
        <v>0.0188922547049082</v>
      </c>
      <c r="GZ324" s="0" t="n">
        <f aca="false">AW324*'Dist Horaria'!$O$10</f>
        <v>0.0185697991151198</v>
      </c>
      <c r="HA324" s="0" t="n">
        <f aca="false">AW324*'Dist Horaria'!$P$10</f>
        <v>0.018857959877587</v>
      </c>
      <c r="HB324" s="0" t="n">
        <f aca="false">AW324*'Dist Horaria'!$Q$10</f>
        <v>0.0170658174938205</v>
      </c>
      <c r="HC324" s="0" t="n">
        <f aca="false">AW324*'Dist Horaria'!$R$10</f>
        <v>0.0208228602582473</v>
      </c>
      <c r="HD324" s="0" t="n">
        <f aca="false">AW324*'Dist Horaria'!$S$10</f>
        <v>0.0177835315596882</v>
      </c>
    </row>
    <row r="325" customFormat="false" ht="13.8" hidden="false" customHeight="false" outlineLevel="0" collapsed="false">
      <c r="A325" s="0" t="n">
        <v>4.747815</v>
      </c>
      <c r="B325" s="0" t="n">
        <v>-74.047687</v>
      </c>
      <c r="C325" s="0" t="n">
        <v>35</v>
      </c>
      <c r="D325" s="0" t="n">
        <v>40</v>
      </c>
      <c r="E325" s="0" t="n">
        <v>593</v>
      </c>
      <c r="G325" s="0" t="s">
        <v>682</v>
      </c>
      <c r="I325" s="0" t="s">
        <v>1563</v>
      </c>
      <c r="J325" s="0" t="s">
        <v>1564</v>
      </c>
      <c r="K325" s="0" t="s">
        <v>1565</v>
      </c>
      <c r="L325" s="0" t="s">
        <v>1566</v>
      </c>
      <c r="S325" s="0" t="n">
        <v>365</v>
      </c>
      <c r="V325" s="0" t="n">
        <v>62848.4851543964</v>
      </c>
      <c r="W325" s="0" t="n">
        <f aca="false">V325*12</f>
        <v>754181.821852757</v>
      </c>
      <c r="X325" s="0" t="n">
        <v>1</v>
      </c>
      <c r="Z325" s="0" t="n">
        <v>33000</v>
      </c>
      <c r="AB325" s="0" t="n">
        <v>0.005</v>
      </c>
      <c r="AC325" s="0" t="n">
        <v>0</v>
      </c>
      <c r="AD325" s="0" t="n">
        <v>3851.91995573882</v>
      </c>
      <c r="AE325" s="0" t="n">
        <f aca="false">AD325/2204.59</f>
        <v>1.74722735553496</v>
      </c>
      <c r="AF325" s="0" t="n">
        <f aca="false">AE325/S325</f>
        <v>0.00478692426173962</v>
      </c>
      <c r="AG325" s="0" t="n">
        <f aca="false">AE325*EXP(AB325*AC325)</f>
        <v>1.74722735553496</v>
      </c>
      <c r="AH325" s="0" t="n">
        <f aca="false">AG325/S325</f>
        <v>0.00478692426173962</v>
      </c>
      <c r="AI325" s="0" t="s">
        <v>90</v>
      </c>
      <c r="AJ325" s="0" t="n">
        <f aca="false">IF(AI325="A",'FE DISTRIBUCIÓN'!$C$2,'FE DISTRIBUCIÓN'!$C$3)</f>
        <v>4.994E-006</v>
      </c>
      <c r="AK325" s="0" t="n">
        <f aca="false">W325*AJ325</f>
        <v>3.76638401833267</v>
      </c>
      <c r="AL325" s="0" t="n">
        <f aca="false">AK325/365</f>
        <v>0.0103188603241991</v>
      </c>
      <c r="AM325" s="0" t="n">
        <f aca="false">AK325*EXP(AB325*AC325)</f>
        <v>3.76638401833267</v>
      </c>
      <c r="AN325" s="0" t="n">
        <f aca="false">AM325/365</f>
        <v>0.0103188603241991</v>
      </c>
      <c r="AO325" s="0" t="n">
        <v>5.223868284E-006</v>
      </c>
      <c r="AP325" s="0" t="n">
        <f aca="false">AO325*W325</f>
        <v>3.93974649954596</v>
      </c>
      <c r="AQ325" s="0" t="n">
        <f aca="false">AP325/365</f>
        <v>0.0107938260261533</v>
      </c>
      <c r="AR325" s="0" t="n">
        <f aca="false">AP325*EXP(AB325*AC325)</f>
        <v>3.93974649954596</v>
      </c>
      <c r="AS325" s="0" t="n">
        <f aca="false">AR325/365</f>
        <v>0.0107938260261533</v>
      </c>
      <c r="AT325" s="0" t="n">
        <v>3.02832944E-007</v>
      </c>
      <c r="AU325" s="0" t="n">
        <f aca="false">AT325*W325</f>
        <v>0.228391101422954</v>
      </c>
      <c r="AV325" s="0" t="n">
        <f aca="false">AU325/365</f>
        <v>0.000625729044994394</v>
      </c>
      <c r="AW325" s="0" t="n">
        <f aca="false">AU325*EXP(AB325*AC325)</f>
        <v>0.228391101422954</v>
      </c>
      <c r="AX325" s="0" t="n">
        <f aca="false">AW325/365</f>
        <v>0.000625729044994394</v>
      </c>
      <c r="AY325" s="0" t="n">
        <f aca="false">AW325+AR325+AM325+AG325</f>
        <v>9.68174897483654</v>
      </c>
      <c r="AZ325" s="0" t="n">
        <f aca="false">AH325+AN325+AS325+AX325</f>
        <v>0.0265253396570864</v>
      </c>
      <c r="BA325" s="0" t="n">
        <f aca="false">AH325*1000000</f>
        <v>4786.92426173962</v>
      </c>
      <c r="BB325" s="0" t="n">
        <f aca="false">BA325*'Dist Horaria'!$H$3</f>
        <v>166.798180963088</v>
      </c>
      <c r="BC325" s="0" t="n">
        <f aca="false">BA325*'Dist Horaria'!$I$3</f>
        <v>162.336173465887</v>
      </c>
      <c r="BD325" s="0" t="n">
        <f aca="false">BA325*'Dist Horaria'!$J$3</f>
        <v>158.124586793676</v>
      </c>
      <c r="BE325" s="0" t="n">
        <f aca="false">BA325*'Dist Horaria'!$K$3</f>
        <v>154.536479438101</v>
      </c>
      <c r="BF325" s="0" t="n">
        <f aca="false">BA325*'Dist Horaria'!$L$3</f>
        <v>151.914429889086</v>
      </c>
      <c r="BG325" s="0" t="n">
        <f aca="false">BA325*'Dist Horaria'!$M$3</f>
        <v>150.263679291777</v>
      </c>
      <c r="BH325" s="0" t="n">
        <f aca="false">BA325*'Dist Horaria'!$N$3</f>
        <v>157.045411441047</v>
      </c>
      <c r="BI325" s="0" t="n">
        <f aca="false">BA325*'Dist Horaria'!$O$3</f>
        <v>157.045411441047</v>
      </c>
      <c r="BJ325" s="0" t="n">
        <f aca="false">BA325*'Dist Horaria'!$P$3</f>
        <v>207.776378531329</v>
      </c>
      <c r="BK325" s="0" t="n">
        <f aca="false">BA325*'Dist Horaria'!$Q$3</f>
        <v>229.752726260604</v>
      </c>
      <c r="BL325" s="0" t="n">
        <f aca="false">BA325*'Dist Horaria'!$R$3</f>
        <v>245.735524609168</v>
      </c>
      <c r="BM325" s="0" t="n">
        <f aca="false">BA325*'Dist Horaria'!$S$3</f>
        <v>253.72692378345</v>
      </c>
      <c r="BN325" s="0" t="n">
        <f aca="false">BA325*'Dist Horaria'!$T$3</f>
        <v>255.72477357702</v>
      </c>
      <c r="BO325" s="0" t="n">
        <f aca="false">BA325*'Dist Horaria'!$U$3</f>
        <v>253.72692378345</v>
      </c>
      <c r="BP325" s="0" t="n">
        <f aca="false">BA325*'Dist Horaria'!$V$3</f>
        <v>249.731224196309</v>
      </c>
      <c r="BQ325" s="0" t="n">
        <f aca="false">BA325*'Dist Horaria'!$W$3</f>
        <v>243.737674815597</v>
      </c>
      <c r="BR325" s="0" t="n">
        <f aca="false">BA325*'Dist Horaria'!$X$3</f>
        <v>239.014042535658</v>
      </c>
      <c r="BS325" s="0" t="n">
        <f aca="false">BA325*'Dist Horaria'!$Y$3</f>
        <v>233.562477562922</v>
      </c>
      <c r="BT325" s="0" t="n">
        <f aca="false">BA325*'Dist Horaria'!$Z$3</f>
        <v>203.889075825783</v>
      </c>
      <c r="BU325" s="0" t="n">
        <f aca="false">BA325*'Dist Horaria'!$AA$3</f>
        <v>193.886866004981</v>
      </c>
      <c r="BV325" s="0" t="n">
        <f aca="false">BA325*'Dist Horaria'!$AB$3</f>
        <v>172.572267155516</v>
      </c>
      <c r="BW325" s="0" t="n">
        <f aca="false">BA325*'Dist Horaria'!$AC$3</f>
        <v>187.038208371668</v>
      </c>
      <c r="BX325" s="0" t="n">
        <f aca="false">BA325*'Dist Horaria'!$AD$3</f>
        <v>182.102349529558</v>
      </c>
      <c r="BY325" s="0" t="n">
        <f aca="false">BA325*'Dist Horaria'!$AE$3</f>
        <v>176.880498991082</v>
      </c>
      <c r="BZ325" s="0" t="n">
        <f aca="false">AN325*1000000</f>
        <v>10318.8603241991</v>
      </c>
      <c r="CA325" s="0" t="n">
        <f aca="false">BZ325*'Dist Horaria'!$H$6</f>
        <v>257.971508104977</v>
      </c>
      <c r="CB325" s="0" t="n">
        <f aca="false">BZ325*'Dist Horaria'!$I$6</f>
        <v>257.971508104977</v>
      </c>
      <c r="CC325" s="0" t="n">
        <f aca="false">BZ325*'Dist Horaria'!$J$6</f>
        <v>257.971508104977</v>
      </c>
      <c r="CD325" s="0" t="n">
        <f aca="false">BZ325*'Dist Horaria'!$K$6</f>
        <v>257.971508104977</v>
      </c>
      <c r="CE325" s="0" t="n">
        <f aca="false">BZ325*'Dist Horaria'!$L$6</f>
        <v>257.971508104977</v>
      </c>
      <c r="CF325" s="0" t="n">
        <f aca="false">BZ325*'Dist Horaria'!$M$6</f>
        <v>687.924021613273</v>
      </c>
      <c r="CG325" s="0" t="n">
        <f aca="false">BZ325*'Dist Horaria'!$N$6</f>
        <v>687.924021613273</v>
      </c>
      <c r="CH325" s="0" t="n">
        <f aca="false">BZ325*'Dist Horaria'!$O$6</f>
        <v>687.924021613273</v>
      </c>
      <c r="CI325" s="0" t="n">
        <f aca="false">BZ325*'Dist Horaria'!$P$6</f>
        <v>451.45013918371</v>
      </c>
      <c r="CJ325" s="0" t="n">
        <f aca="false">BZ325*'Dist Horaria'!$Q$6</f>
        <v>451.45013918371</v>
      </c>
      <c r="CK325" s="0" t="n">
        <f aca="false">BZ325*'Dist Horaria'!$R$6</f>
        <v>451.45013918371</v>
      </c>
      <c r="CL325" s="0" t="n">
        <f aca="false">BZ325*'Dist Horaria'!$S$6</f>
        <v>451.45013918371</v>
      </c>
      <c r="CM325" s="0" t="n">
        <f aca="false">BZ325*'Dist Horaria'!$T$6</f>
        <v>451.45013918371</v>
      </c>
      <c r="CN325" s="0" t="n">
        <f aca="false">BZ325*'Dist Horaria'!$U$6</f>
        <v>451.45013918371</v>
      </c>
      <c r="CO325" s="0" t="n">
        <f aca="false">BZ325*'Dist Horaria'!$V$6</f>
        <v>451.45013918371</v>
      </c>
      <c r="CP325" s="0" t="n">
        <f aca="false">BZ325*'Dist Horaria'!$W$6</f>
        <v>451.45013918371</v>
      </c>
      <c r="CQ325" s="0" t="n">
        <f aca="false">BZ325*'Dist Horaria'!$X$6</f>
        <v>687.924021613273</v>
      </c>
      <c r="CR325" s="0" t="n">
        <f aca="false">BZ325*'Dist Horaria'!$Y$6</f>
        <v>687.924021613273</v>
      </c>
      <c r="CS325" s="0" t="n">
        <f aca="false">BZ325*'Dist Horaria'!$Z$6</f>
        <v>687.924021613273</v>
      </c>
      <c r="CT325" s="0" t="n">
        <f aca="false">BZ325*'Dist Horaria'!$AA$6</f>
        <v>257.971508104977</v>
      </c>
      <c r="CU325" s="0" t="n">
        <f aca="false">BZ325*'Dist Horaria'!$AB$6</f>
        <v>257.971508104977</v>
      </c>
      <c r="CV325" s="0" t="n">
        <f aca="false">BZ325*'Dist Horaria'!$AC$6</f>
        <v>257.971508104977</v>
      </c>
      <c r="CW325" s="0" t="n">
        <f aca="false">BZ325*'Dist Horaria'!$AD$6</f>
        <v>257.971508104977</v>
      </c>
      <c r="CX325" s="0" t="n">
        <f aca="false">BZ325*'Dist Horaria'!$AE$6</f>
        <v>257.971508104977</v>
      </c>
      <c r="CY325" s="0" t="n">
        <f aca="false">AS325*1000000</f>
        <v>10793.8260261533</v>
      </c>
      <c r="CZ325" s="0" t="n">
        <f aca="false">CY325*'Dist Horaria'!$H$6</f>
        <v>269.845650653833</v>
      </c>
      <c r="DA325" s="0" t="n">
        <f aca="false">CY325*'Dist Horaria'!$I$6</f>
        <v>269.845650653833</v>
      </c>
      <c r="DB325" s="0" t="n">
        <f aca="false">CY325*'Dist Horaria'!$J$6</f>
        <v>269.845650653833</v>
      </c>
      <c r="DC325" s="0" t="n">
        <f aca="false">CY325*'Dist Horaria'!$K$6</f>
        <v>269.845650653833</v>
      </c>
      <c r="DD325" s="0" t="n">
        <f aca="false">CY325*'Dist Horaria'!$L$6</f>
        <v>269.845650653833</v>
      </c>
      <c r="DE325" s="0" t="n">
        <f aca="false">CY325*'Dist Horaria'!$M$6</f>
        <v>719.588401743554</v>
      </c>
      <c r="DF325" s="0" t="n">
        <f aca="false">CY325*'Dist Horaria'!$N$6</f>
        <v>719.588401743554</v>
      </c>
      <c r="DG325" s="0" t="n">
        <f aca="false">CY325*'Dist Horaria'!$O$6</f>
        <v>719.588401743554</v>
      </c>
      <c r="DH325" s="0" t="n">
        <f aca="false">CY325*'Dist Horaria'!$P$6</f>
        <v>472.229888644207</v>
      </c>
      <c r="DI325" s="0" t="n">
        <f aca="false">CY325*'Dist Horaria'!$Q$6</f>
        <v>472.229888644207</v>
      </c>
      <c r="DJ325" s="0" t="n">
        <f aca="false">CY325*'Dist Horaria'!$R$6</f>
        <v>472.229888644207</v>
      </c>
      <c r="DK325" s="0" t="n">
        <f aca="false">CY325*'Dist Horaria'!$S$6</f>
        <v>472.229888644207</v>
      </c>
      <c r="DL325" s="0" t="n">
        <f aca="false">CY325*'Dist Horaria'!$T$6</f>
        <v>472.229888644207</v>
      </c>
      <c r="DM325" s="0" t="n">
        <f aca="false">CY325*'Dist Horaria'!$U$6</f>
        <v>472.229888644207</v>
      </c>
      <c r="DN325" s="0" t="n">
        <f aca="false">CY325*'Dist Horaria'!$V$6</f>
        <v>472.229888644207</v>
      </c>
      <c r="DO325" s="0" t="n">
        <f aca="false">CY325*'Dist Horaria'!$W$6</f>
        <v>472.229888644207</v>
      </c>
      <c r="DP325" s="0" t="n">
        <f aca="false">CY325*'Dist Horaria'!$X$6</f>
        <v>719.588401743554</v>
      </c>
      <c r="DQ325" s="0" t="n">
        <f aca="false">CY325*'Dist Horaria'!$Y$6</f>
        <v>719.588401743554</v>
      </c>
      <c r="DR325" s="0" t="n">
        <f aca="false">CY325*'Dist Horaria'!$Z$6</f>
        <v>719.588401743554</v>
      </c>
      <c r="DS325" s="0" t="n">
        <f aca="false">CY325*'Dist Horaria'!$AA$6</f>
        <v>269.845650653833</v>
      </c>
      <c r="DT325" s="0" t="n">
        <f aca="false">CY325*'Dist Horaria'!$AB$6</f>
        <v>269.845650653833</v>
      </c>
      <c r="DU325" s="0" t="n">
        <f aca="false">CY325*'Dist Horaria'!$AC$6</f>
        <v>269.845650653833</v>
      </c>
      <c r="DV325" s="0" t="n">
        <f aca="false">CY325*'Dist Horaria'!$AD$6</f>
        <v>269.845650653833</v>
      </c>
      <c r="DW325" s="0" t="n">
        <f aca="false">CY325*'Dist Horaria'!$AE$6</f>
        <v>269.845650653833</v>
      </c>
      <c r="DX325" s="0" t="n">
        <f aca="false">AX325*1000000</f>
        <v>625.729044994394</v>
      </c>
      <c r="DY325" s="0" t="n">
        <f aca="false">DX325*'Dist Horaria'!$H$6</f>
        <v>15.6432261248599</v>
      </c>
      <c r="DZ325" s="0" t="n">
        <f aca="false">DX325*'Dist Horaria'!$I$6</f>
        <v>15.6432261248599</v>
      </c>
      <c r="EA325" s="0" t="n">
        <f aca="false">DX325*'Dist Horaria'!$J$6</f>
        <v>15.6432261248599</v>
      </c>
      <c r="EB325" s="0" t="n">
        <f aca="false">DX325*'Dist Horaria'!$K$6</f>
        <v>15.6432261248599</v>
      </c>
      <c r="EC325" s="0" t="n">
        <f aca="false">DX325*'Dist Horaria'!$L$6</f>
        <v>15.6432261248599</v>
      </c>
      <c r="ED325" s="0" t="n">
        <f aca="false">DX325*'Dist Horaria'!$M$6</f>
        <v>41.715269666293</v>
      </c>
      <c r="EE325" s="0" t="n">
        <f aca="false">DX325*'Dist Horaria'!$N$6</f>
        <v>41.715269666293</v>
      </c>
      <c r="EF325" s="0" t="n">
        <f aca="false">DX325*'Dist Horaria'!$O$6</f>
        <v>41.715269666293</v>
      </c>
      <c r="EG325" s="0" t="n">
        <f aca="false">DX325*'Dist Horaria'!$P$6</f>
        <v>27.3756457185047</v>
      </c>
      <c r="EH325" s="0" t="n">
        <f aca="false">DX325*'Dist Horaria'!$Q$6</f>
        <v>27.3756457185047</v>
      </c>
      <c r="EI325" s="0" t="n">
        <f aca="false">DX325*'Dist Horaria'!$R$6</f>
        <v>27.3756457185047</v>
      </c>
      <c r="EJ325" s="0" t="n">
        <f aca="false">DX325*'Dist Horaria'!$S$6</f>
        <v>27.3756457185047</v>
      </c>
      <c r="EK325" s="0" t="n">
        <f aca="false">DX325*'Dist Horaria'!$T$6</f>
        <v>27.3756457185047</v>
      </c>
      <c r="EL325" s="0" t="n">
        <f aca="false">DX325*'Dist Horaria'!$U$6</f>
        <v>27.3756457185047</v>
      </c>
      <c r="EM325" s="0" t="n">
        <f aca="false">DX325*'Dist Horaria'!$V$6</f>
        <v>27.3756457185047</v>
      </c>
      <c r="EN325" s="0" t="n">
        <f aca="false">DX325*'Dist Horaria'!$W$6</f>
        <v>27.3756457185047</v>
      </c>
      <c r="EO325" s="0" t="n">
        <f aca="false">DX325*'Dist Horaria'!$X$6</f>
        <v>41.715269666293</v>
      </c>
      <c r="EP325" s="0" t="n">
        <f aca="false">DX325*'Dist Horaria'!$Y$6</f>
        <v>41.715269666293</v>
      </c>
      <c r="EQ325" s="0" t="n">
        <f aca="false">DX325*'Dist Horaria'!$Z$6</f>
        <v>41.715269666293</v>
      </c>
      <c r="ER325" s="0" t="n">
        <f aca="false">DX325*'Dist Horaria'!$AA$6</f>
        <v>15.6432261248599</v>
      </c>
      <c r="ES325" s="0" t="n">
        <f aca="false">DX325*'Dist Horaria'!$AB$6</f>
        <v>15.6432261248599</v>
      </c>
      <c r="ET325" s="0" t="n">
        <f aca="false">DX325*'Dist Horaria'!$AC$6</f>
        <v>15.6432261248599</v>
      </c>
      <c r="EU325" s="0" t="n">
        <f aca="false">DX325*'Dist Horaria'!$AD$6</f>
        <v>15.6432261248599</v>
      </c>
      <c r="EV325" s="0" t="n">
        <f aca="false">DX325*'Dist Horaria'!$AE$6</f>
        <v>15.6432261248599</v>
      </c>
      <c r="EW325" s="0" t="n">
        <f aca="false">BB325+CA325+CZ325+DY325</f>
        <v>710.258565846757</v>
      </c>
      <c r="EX325" s="0" t="n">
        <f aca="false">BC325+CB325+DA325+DZ325</f>
        <v>705.796558349557</v>
      </c>
      <c r="EY325" s="0" t="n">
        <f aca="false">BD325+CC325+DB325+EA325</f>
        <v>701.584971677346</v>
      </c>
      <c r="EZ325" s="0" t="n">
        <f aca="false">BE325+CD325+DC325+EB325</f>
        <v>697.99686432177</v>
      </c>
      <c r="FA325" s="0" t="n">
        <f aca="false">BF325+CE325+DD325+EC325</f>
        <v>695.374814772756</v>
      </c>
      <c r="FB325" s="0" t="n">
        <f aca="false">BG325+CF325+DE325+ED325</f>
        <v>1599.4913723149</v>
      </c>
      <c r="FC325" s="0" t="n">
        <f aca="false">BH325+CG325+DF325+EE325</f>
        <v>1606.27310446417</v>
      </c>
      <c r="FD325" s="0" t="n">
        <f aca="false">BI325+CH325+DG325+EF325</f>
        <v>1606.27310446417</v>
      </c>
      <c r="FE325" s="0" t="n">
        <f aca="false">BJ325+CI325+DH325+EG325</f>
        <v>1158.83205207775</v>
      </c>
      <c r="FF325" s="0" t="n">
        <f aca="false">BK325+CJ325+DI325+EH325</f>
        <v>1180.80839980703</v>
      </c>
      <c r="FG325" s="0" t="n">
        <f aca="false">BL325+CK325+DJ325+EI325</f>
        <v>1196.79119815559</v>
      </c>
      <c r="FH325" s="0" t="n">
        <f aca="false">BM325+CL325+DK325+EJ325</f>
        <v>1204.78259732987</v>
      </c>
      <c r="FI325" s="0" t="n">
        <f aca="false">BN325+CM325+DL325+EK325</f>
        <v>1206.78044712344</v>
      </c>
      <c r="FJ325" s="0" t="n">
        <f aca="false">BO325+CN325+DM325+EL325</f>
        <v>1204.78259732987</v>
      </c>
      <c r="FK325" s="0" t="n">
        <f aca="false">BP325+CO325+DN325+EM325</f>
        <v>1200.78689774273</v>
      </c>
      <c r="FL325" s="0" t="n">
        <f aca="false">BQ325+CP325+DO325+EN325</f>
        <v>1194.79334836202</v>
      </c>
      <c r="FM325" s="0" t="n">
        <f aca="false">BR325+CQ325+DP325+EO325</f>
        <v>1688.24173555878</v>
      </c>
      <c r="FN325" s="0" t="n">
        <f aca="false">BS325+CR325+DQ325+EP325</f>
        <v>1682.79017058604</v>
      </c>
      <c r="FO325" s="0" t="n">
        <f aca="false">BT325+CS325+DR325+EQ325</f>
        <v>1653.1167688489</v>
      </c>
      <c r="FP325" s="0" t="n">
        <f aca="false">BU325+CT325+DS325+ER325</f>
        <v>737.34725088865</v>
      </c>
      <c r="FQ325" s="0" t="n">
        <f aca="false">BV325+CU325+DT325+ES325</f>
        <v>716.032652039186</v>
      </c>
      <c r="FR325" s="0" t="n">
        <f aca="false">BW325+CV325+DU325+ET325</f>
        <v>730.498593255338</v>
      </c>
      <c r="FS325" s="0" t="n">
        <f aca="false">BX325+CW325+DV325+EU325</f>
        <v>725.562734413227</v>
      </c>
      <c r="FT325" s="0" t="n">
        <f aca="false">BY325+CX325+DW325+EV325</f>
        <v>720.340883874752</v>
      </c>
      <c r="FU325" s="0" t="n">
        <f aca="false">AM325*'Dist Horaria'!$H$10</f>
        <v>0.339920757349187</v>
      </c>
      <c r="FV325" s="0" t="n">
        <f aca="false">AM325*'Dist Horaria'!$I$10</f>
        <v>0.318128314197759</v>
      </c>
      <c r="FW325" s="0" t="n">
        <f aca="false">AM325*'Dist Horaria'!$J$10</f>
        <v>0.316751107686259</v>
      </c>
      <c r="FX325" s="0" t="n">
        <f aca="false">AM325*'Dist Horaria'!$K$10</f>
        <v>0.307641454680019</v>
      </c>
      <c r="FY325" s="0" t="n">
        <f aca="false">AM325*'Dist Horaria'!$L$10</f>
        <v>0.307764567885446</v>
      </c>
      <c r="FZ325" s="0" t="n">
        <f aca="false">AM325*'Dist Horaria'!$M$10</f>
        <v>0.329320752961685</v>
      </c>
      <c r="GA325" s="0" t="n">
        <f aca="false">AM325*'Dist Horaria'!$N$10</f>
        <v>0.311551044447501</v>
      </c>
      <c r="GB325" s="0" t="n">
        <f aca="false">AM325*'Dist Horaria'!$O$10</f>
        <v>0.3062334485673</v>
      </c>
      <c r="GC325" s="0" t="n">
        <f aca="false">AM325*'Dist Horaria'!$P$10</f>
        <v>0.31098549049759</v>
      </c>
      <c r="GD325" s="0" t="n">
        <f aca="false">AM325*'Dist Horaria'!$Q$10</f>
        <v>0.281431377440031</v>
      </c>
      <c r="GE325" s="0" t="n">
        <f aca="false">AM325*'Dist Horaria'!$R$10</f>
        <v>0.34338854536806</v>
      </c>
      <c r="GF325" s="0" t="n">
        <f aca="false">AM325*'Dist Horaria'!$S$10</f>
        <v>0.29326715725183</v>
      </c>
      <c r="GG325" s="0" t="n">
        <f aca="false">AR325*'Dist Horaria'!$H$10</f>
        <v>0.355566932997532</v>
      </c>
      <c r="GH325" s="0" t="n">
        <f aca="false">AR325*'Dist Horaria'!$I$10</f>
        <v>0.332771407845427</v>
      </c>
      <c r="GI325" s="0" t="n">
        <f aca="false">AR325*'Dist Horaria'!$J$10</f>
        <v>0.331330810044877</v>
      </c>
      <c r="GJ325" s="0" t="n">
        <f aca="false">AR325*'Dist Horaria'!$K$10</f>
        <v>0.321801849809086</v>
      </c>
      <c r="GK325" s="0" t="n">
        <f aca="false">AR325*'Dist Horaria'!$L$10</f>
        <v>0.321930629778884</v>
      </c>
      <c r="GL325" s="0" t="n">
        <f aca="false">AR325*'Dist Horaria'!$M$10</f>
        <v>0.344479022158499</v>
      </c>
      <c r="GM325" s="0" t="n">
        <f aca="false">AR325*'Dist Horaria'!$N$10</f>
        <v>0.325891393659667</v>
      </c>
      <c r="GN325" s="0" t="n">
        <f aca="false">AR325*'Dist Horaria'!$O$10</f>
        <v>0.320329034735816</v>
      </c>
      <c r="GO325" s="0" t="n">
        <f aca="false">AR325*'Dist Horaria'!$P$10</f>
        <v>0.325299807888375</v>
      </c>
      <c r="GP325" s="0" t="n">
        <f aca="false">AR325*'Dist Horaria'!$Q$10</f>
        <v>0.294385351768405</v>
      </c>
      <c r="GQ325" s="0" t="n">
        <f aca="false">AR325*'Dist Horaria'!$R$10</f>
        <v>0.359194339454767</v>
      </c>
      <c r="GR325" s="0" t="n">
        <f aca="false">AR325*'Dist Horaria'!$S$10</f>
        <v>0.306765919404621</v>
      </c>
      <c r="GS325" s="0" t="n">
        <f aca="false">AW325*'Dist Horaria'!$H$10</f>
        <v>0.0206125758259439</v>
      </c>
      <c r="GT325" s="0" t="n">
        <f aca="false">AW325*'Dist Horaria'!$I$10</f>
        <v>0.0192910961069812</v>
      </c>
      <c r="GU325" s="0" t="n">
        <f aca="false">AW325*'Dist Horaria'!$J$10</f>
        <v>0.0192075831910074</v>
      </c>
      <c r="GV325" s="0" t="n">
        <f aca="false">AW325*'Dist Horaria'!$K$10</f>
        <v>0.0186551796990775</v>
      </c>
      <c r="GW325" s="0" t="n">
        <f aca="false">AW325*'Dist Horaria'!$L$10</f>
        <v>0.018662645204573</v>
      </c>
      <c r="GX325" s="0" t="n">
        <f aca="false">AW325*'Dist Horaria'!$M$10</f>
        <v>0.019969798386</v>
      </c>
      <c r="GY325" s="0" t="n">
        <f aca="false">AW325*'Dist Horaria'!$N$10</f>
        <v>0.0188922547049082</v>
      </c>
      <c r="GZ325" s="0" t="n">
        <f aca="false">AW325*'Dist Horaria'!$O$10</f>
        <v>0.0185697991151198</v>
      </c>
      <c r="HA325" s="0" t="n">
        <f aca="false">AW325*'Dist Horaria'!$P$10</f>
        <v>0.018857959877587</v>
      </c>
      <c r="HB325" s="0" t="n">
        <f aca="false">AW325*'Dist Horaria'!$Q$10</f>
        <v>0.0170658174938205</v>
      </c>
      <c r="HC325" s="0" t="n">
        <f aca="false">AW325*'Dist Horaria'!$R$10</f>
        <v>0.0208228602582473</v>
      </c>
      <c r="HD325" s="0" t="n">
        <f aca="false">AW325*'Dist Horaria'!$S$10</f>
        <v>0.0177835315596882</v>
      </c>
    </row>
    <row r="326" customFormat="false" ht="13.8" hidden="false" customHeight="false" outlineLevel="0" collapsed="false">
      <c r="A326" s="0" t="n">
        <v>4.725175</v>
      </c>
      <c r="B326" s="0" t="n">
        <v>-74.057032</v>
      </c>
      <c r="C326" s="0" t="n">
        <v>34</v>
      </c>
      <c r="D326" s="0" t="n">
        <v>38</v>
      </c>
      <c r="E326" s="0" t="n">
        <v>2492</v>
      </c>
      <c r="G326" s="0" t="s">
        <v>682</v>
      </c>
      <c r="I326" s="0" t="s">
        <v>1567</v>
      </c>
      <c r="J326" s="0" t="s">
        <v>1568</v>
      </c>
      <c r="K326" s="0" t="s">
        <v>1569</v>
      </c>
      <c r="L326" s="0" t="s">
        <v>1570</v>
      </c>
      <c r="S326" s="0" t="n">
        <v>365</v>
      </c>
      <c r="V326" s="0" t="n">
        <v>62848.4851543964</v>
      </c>
      <c r="W326" s="0" t="n">
        <f aca="false">V326*12</f>
        <v>754181.821852757</v>
      </c>
      <c r="X326" s="0" t="n">
        <v>1</v>
      </c>
      <c r="Z326" s="0" t="n">
        <v>33000</v>
      </c>
      <c r="AB326" s="0" t="n">
        <v>0.005</v>
      </c>
      <c r="AC326" s="0" t="n">
        <v>0</v>
      </c>
      <c r="AD326" s="0" t="n">
        <v>3851.91995573882</v>
      </c>
      <c r="AE326" s="0" t="n">
        <f aca="false">AD326/2204.59</f>
        <v>1.74722735553496</v>
      </c>
      <c r="AF326" s="0" t="n">
        <f aca="false">AE326/S326</f>
        <v>0.00478692426173962</v>
      </c>
      <c r="AG326" s="0" t="n">
        <f aca="false">AE326*EXP(AB326*AC326)</f>
        <v>1.74722735553496</v>
      </c>
      <c r="AH326" s="0" t="n">
        <f aca="false">AG326/S326</f>
        <v>0.00478692426173962</v>
      </c>
      <c r="AI326" s="0" t="s">
        <v>90</v>
      </c>
      <c r="AJ326" s="0" t="n">
        <f aca="false">IF(AI326="A",'FE DISTRIBUCIÓN'!$C$2,'FE DISTRIBUCIÓN'!$C$3)</f>
        <v>4.994E-006</v>
      </c>
      <c r="AK326" s="0" t="n">
        <f aca="false">W326*AJ326</f>
        <v>3.76638401833267</v>
      </c>
      <c r="AL326" s="0" t="n">
        <f aca="false">AK326/365</f>
        <v>0.0103188603241991</v>
      </c>
      <c r="AM326" s="0" t="n">
        <f aca="false">AK326*EXP(AB326*AC326)</f>
        <v>3.76638401833267</v>
      </c>
      <c r="AN326" s="0" t="n">
        <f aca="false">AM326/365</f>
        <v>0.0103188603241991</v>
      </c>
      <c r="AO326" s="0" t="n">
        <v>5.223868284E-006</v>
      </c>
      <c r="AP326" s="0" t="n">
        <f aca="false">AO326*W326</f>
        <v>3.93974649954596</v>
      </c>
      <c r="AQ326" s="0" t="n">
        <f aca="false">AP326/365</f>
        <v>0.0107938260261533</v>
      </c>
      <c r="AR326" s="0" t="n">
        <f aca="false">AP326*EXP(AB326*AC326)</f>
        <v>3.93974649954596</v>
      </c>
      <c r="AS326" s="0" t="n">
        <f aca="false">AR326/365</f>
        <v>0.0107938260261533</v>
      </c>
      <c r="AT326" s="0" t="n">
        <v>3.02832944E-007</v>
      </c>
      <c r="AU326" s="0" t="n">
        <f aca="false">AT326*W326</f>
        <v>0.228391101422954</v>
      </c>
      <c r="AV326" s="0" t="n">
        <f aca="false">AU326/365</f>
        <v>0.000625729044994394</v>
      </c>
      <c r="AW326" s="0" t="n">
        <f aca="false">AU326*EXP(AB326*AC326)</f>
        <v>0.228391101422954</v>
      </c>
      <c r="AX326" s="0" t="n">
        <f aca="false">AW326/365</f>
        <v>0.000625729044994394</v>
      </c>
      <c r="AY326" s="0" t="n">
        <f aca="false">AW326+AR326+AM326+AG326</f>
        <v>9.68174897483654</v>
      </c>
      <c r="AZ326" s="0" t="n">
        <f aca="false">AH326+AN326+AS326+AX326</f>
        <v>0.0265253396570864</v>
      </c>
      <c r="BA326" s="0" t="n">
        <f aca="false">AH326*1000000</f>
        <v>4786.92426173962</v>
      </c>
      <c r="BB326" s="0" t="n">
        <f aca="false">BA326*'Dist Horaria'!$H$3</f>
        <v>166.798180963088</v>
      </c>
      <c r="BC326" s="0" t="n">
        <f aca="false">BA326*'Dist Horaria'!$I$3</f>
        <v>162.336173465887</v>
      </c>
      <c r="BD326" s="0" t="n">
        <f aca="false">BA326*'Dist Horaria'!$J$3</f>
        <v>158.124586793676</v>
      </c>
      <c r="BE326" s="0" t="n">
        <f aca="false">BA326*'Dist Horaria'!$K$3</f>
        <v>154.536479438101</v>
      </c>
      <c r="BF326" s="0" t="n">
        <f aca="false">BA326*'Dist Horaria'!$L$3</f>
        <v>151.914429889086</v>
      </c>
      <c r="BG326" s="0" t="n">
        <f aca="false">BA326*'Dist Horaria'!$M$3</f>
        <v>150.263679291777</v>
      </c>
      <c r="BH326" s="0" t="n">
        <f aca="false">BA326*'Dist Horaria'!$N$3</f>
        <v>157.045411441047</v>
      </c>
      <c r="BI326" s="0" t="n">
        <f aca="false">BA326*'Dist Horaria'!$O$3</f>
        <v>157.045411441047</v>
      </c>
      <c r="BJ326" s="0" t="n">
        <f aca="false">BA326*'Dist Horaria'!$P$3</f>
        <v>207.776378531329</v>
      </c>
      <c r="BK326" s="0" t="n">
        <f aca="false">BA326*'Dist Horaria'!$Q$3</f>
        <v>229.752726260604</v>
      </c>
      <c r="BL326" s="0" t="n">
        <f aca="false">BA326*'Dist Horaria'!$R$3</f>
        <v>245.735524609168</v>
      </c>
      <c r="BM326" s="0" t="n">
        <f aca="false">BA326*'Dist Horaria'!$S$3</f>
        <v>253.72692378345</v>
      </c>
      <c r="BN326" s="0" t="n">
        <f aca="false">BA326*'Dist Horaria'!$T$3</f>
        <v>255.72477357702</v>
      </c>
      <c r="BO326" s="0" t="n">
        <f aca="false">BA326*'Dist Horaria'!$U$3</f>
        <v>253.72692378345</v>
      </c>
      <c r="BP326" s="0" t="n">
        <f aca="false">BA326*'Dist Horaria'!$V$3</f>
        <v>249.731224196309</v>
      </c>
      <c r="BQ326" s="0" t="n">
        <f aca="false">BA326*'Dist Horaria'!$W$3</f>
        <v>243.737674815597</v>
      </c>
      <c r="BR326" s="0" t="n">
        <f aca="false">BA326*'Dist Horaria'!$X$3</f>
        <v>239.014042535658</v>
      </c>
      <c r="BS326" s="0" t="n">
        <f aca="false">BA326*'Dist Horaria'!$Y$3</f>
        <v>233.562477562922</v>
      </c>
      <c r="BT326" s="0" t="n">
        <f aca="false">BA326*'Dist Horaria'!$Z$3</f>
        <v>203.889075825783</v>
      </c>
      <c r="BU326" s="0" t="n">
        <f aca="false">BA326*'Dist Horaria'!$AA$3</f>
        <v>193.886866004981</v>
      </c>
      <c r="BV326" s="0" t="n">
        <f aca="false">BA326*'Dist Horaria'!$AB$3</f>
        <v>172.572267155516</v>
      </c>
      <c r="BW326" s="0" t="n">
        <f aca="false">BA326*'Dist Horaria'!$AC$3</f>
        <v>187.038208371668</v>
      </c>
      <c r="BX326" s="0" t="n">
        <f aca="false">BA326*'Dist Horaria'!$AD$3</f>
        <v>182.102349529558</v>
      </c>
      <c r="BY326" s="0" t="n">
        <f aca="false">BA326*'Dist Horaria'!$AE$3</f>
        <v>176.880498991082</v>
      </c>
      <c r="BZ326" s="0" t="n">
        <f aca="false">AN326*1000000</f>
        <v>10318.8603241991</v>
      </c>
      <c r="CA326" s="0" t="n">
        <f aca="false">BZ326*'Dist Horaria'!$H$6</f>
        <v>257.971508104977</v>
      </c>
      <c r="CB326" s="0" t="n">
        <f aca="false">BZ326*'Dist Horaria'!$I$6</f>
        <v>257.971508104977</v>
      </c>
      <c r="CC326" s="0" t="n">
        <f aca="false">BZ326*'Dist Horaria'!$J$6</f>
        <v>257.971508104977</v>
      </c>
      <c r="CD326" s="0" t="n">
        <f aca="false">BZ326*'Dist Horaria'!$K$6</f>
        <v>257.971508104977</v>
      </c>
      <c r="CE326" s="0" t="n">
        <f aca="false">BZ326*'Dist Horaria'!$L$6</f>
        <v>257.971508104977</v>
      </c>
      <c r="CF326" s="0" t="n">
        <f aca="false">BZ326*'Dist Horaria'!$M$6</f>
        <v>687.924021613273</v>
      </c>
      <c r="CG326" s="0" t="n">
        <f aca="false">BZ326*'Dist Horaria'!$N$6</f>
        <v>687.924021613273</v>
      </c>
      <c r="CH326" s="0" t="n">
        <f aca="false">BZ326*'Dist Horaria'!$O$6</f>
        <v>687.924021613273</v>
      </c>
      <c r="CI326" s="0" t="n">
        <f aca="false">BZ326*'Dist Horaria'!$P$6</f>
        <v>451.45013918371</v>
      </c>
      <c r="CJ326" s="0" t="n">
        <f aca="false">BZ326*'Dist Horaria'!$Q$6</f>
        <v>451.45013918371</v>
      </c>
      <c r="CK326" s="0" t="n">
        <f aca="false">BZ326*'Dist Horaria'!$R$6</f>
        <v>451.45013918371</v>
      </c>
      <c r="CL326" s="0" t="n">
        <f aca="false">BZ326*'Dist Horaria'!$S$6</f>
        <v>451.45013918371</v>
      </c>
      <c r="CM326" s="0" t="n">
        <f aca="false">BZ326*'Dist Horaria'!$T$6</f>
        <v>451.45013918371</v>
      </c>
      <c r="CN326" s="0" t="n">
        <f aca="false">BZ326*'Dist Horaria'!$U$6</f>
        <v>451.45013918371</v>
      </c>
      <c r="CO326" s="0" t="n">
        <f aca="false">BZ326*'Dist Horaria'!$V$6</f>
        <v>451.45013918371</v>
      </c>
      <c r="CP326" s="0" t="n">
        <f aca="false">BZ326*'Dist Horaria'!$W$6</f>
        <v>451.45013918371</v>
      </c>
      <c r="CQ326" s="0" t="n">
        <f aca="false">BZ326*'Dist Horaria'!$X$6</f>
        <v>687.924021613273</v>
      </c>
      <c r="CR326" s="0" t="n">
        <f aca="false">BZ326*'Dist Horaria'!$Y$6</f>
        <v>687.924021613273</v>
      </c>
      <c r="CS326" s="0" t="n">
        <f aca="false">BZ326*'Dist Horaria'!$Z$6</f>
        <v>687.924021613273</v>
      </c>
      <c r="CT326" s="0" t="n">
        <f aca="false">BZ326*'Dist Horaria'!$AA$6</f>
        <v>257.971508104977</v>
      </c>
      <c r="CU326" s="0" t="n">
        <f aca="false">BZ326*'Dist Horaria'!$AB$6</f>
        <v>257.971508104977</v>
      </c>
      <c r="CV326" s="0" t="n">
        <f aca="false">BZ326*'Dist Horaria'!$AC$6</f>
        <v>257.971508104977</v>
      </c>
      <c r="CW326" s="0" t="n">
        <f aca="false">BZ326*'Dist Horaria'!$AD$6</f>
        <v>257.971508104977</v>
      </c>
      <c r="CX326" s="0" t="n">
        <f aca="false">BZ326*'Dist Horaria'!$AE$6</f>
        <v>257.971508104977</v>
      </c>
      <c r="CY326" s="0" t="n">
        <f aca="false">AS326*1000000</f>
        <v>10793.8260261533</v>
      </c>
      <c r="CZ326" s="0" t="n">
        <f aca="false">CY326*'Dist Horaria'!$H$6</f>
        <v>269.845650653833</v>
      </c>
      <c r="DA326" s="0" t="n">
        <f aca="false">CY326*'Dist Horaria'!$I$6</f>
        <v>269.845650653833</v>
      </c>
      <c r="DB326" s="0" t="n">
        <f aca="false">CY326*'Dist Horaria'!$J$6</f>
        <v>269.845650653833</v>
      </c>
      <c r="DC326" s="0" t="n">
        <f aca="false">CY326*'Dist Horaria'!$K$6</f>
        <v>269.845650653833</v>
      </c>
      <c r="DD326" s="0" t="n">
        <f aca="false">CY326*'Dist Horaria'!$L$6</f>
        <v>269.845650653833</v>
      </c>
      <c r="DE326" s="0" t="n">
        <f aca="false">CY326*'Dist Horaria'!$M$6</f>
        <v>719.588401743554</v>
      </c>
      <c r="DF326" s="0" t="n">
        <f aca="false">CY326*'Dist Horaria'!$N$6</f>
        <v>719.588401743554</v>
      </c>
      <c r="DG326" s="0" t="n">
        <f aca="false">CY326*'Dist Horaria'!$O$6</f>
        <v>719.588401743554</v>
      </c>
      <c r="DH326" s="0" t="n">
        <f aca="false">CY326*'Dist Horaria'!$P$6</f>
        <v>472.229888644207</v>
      </c>
      <c r="DI326" s="0" t="n">
        <f aca="false">CY326*'Dist Horaria'!$Q$6</f>
        <v>472.229888644207</v>
      </c>
      <c r="DJ326" s="0" t="n">
        <f aca="false">CY326*'Dist Horaria'!$R$6</f>
        <v>472.229888644207</v>
      </c>
      <c r="DK326" s="0" t="n">
        <f aca="false">CY326*'Dist Horaria'!$S$6</f>
        <v>472.229888644207</v>
      </c>
      <c r="DL326" s="0" t="n">
        <f aca="false">CY326*'Dist Horaria'!$T$6</f>
        <v>472.229888644207</v>
      </c>
      <c r="DM326" s="0" t="n">
        <f aca="false">CY326*'Dist Horaria'!$U$6</f>
        <v>472.229888644207</v>
      </c>
      <c r="DN326" s="0" t="n">
        <f aca="false">CY326*'Dist Horaria'!$V$6</f>
        <v>472.229888644207</v>
      </c>
      <c r="DO326" s="0" t="n">
        <f aca="false">CY326*'Dist Horaria'!$W$6</f>
        <v>472.229888644207</v>
      </c>
      <c r="DP326" s="0" t="n">
        <f aca="false">CY326*'Dist Horaria'!$X$6</f>
        <v>719.588401743554</v>
      </c>
      <c r="DQ326" s="0" t="n">
        <f aca="false">CY326*'Dist Horaria'!$Y$6</f>
        <v>719.588401743554</v>
      </c>
      <c r="DR326" s="0" t="n">
        <f aca="false">CY326*'Dist Horaria'!$Z$6</f>
        <v>719.588401743554</v>
      </c>
      <c r="DS326" s="0" t="n">
        <f aca="false">CY326*'Dist Horaria'!$AA$6</f>
        <v>269.845650653833</v>
      </c>
      <c r="DT326" s="0" t="n">
        <f aca="false">CY326*'Dist Horaria'!$AB$6</f>
        <v>269.845650653833</v>
      </c>
      <c r="DU326" s="0" t="n">
        <f aca="false">CY326*'Dist Horaria'!$AC$6</f>
        <v>269.845650653833</v>
      </c>
      <c r="DV326" s="0" t="n">
        <f aca="false">CY326*'Dist Horaria'!$AD$6</f>
        <v>269.845650653833</v>
      </c>
      <c r="DW326" s="0" t="n">
        <f aca="false">CY326*'Dist Horaria'!$AE$6</f>
        <v>269.845650653833</v>
      </c>
      <c r="DX326" s="0" t="n">
        <f aca="false">AX326*1000000</f>
        <v>625.729044994394</v>
      </c>
      <c r="DY326" s="0" t="n">
        <f aca="false">DX326*'Dist Horaria'!$H$6</f>
        <v>15.6432261248599</v>
      </c>
      <c r="DZ326" s="0" t="n">
        <f aca="false">DX326*'Dist Horaria'!$I$6</f>
        <v>15.6432261248599</v>
      </c>
      <c r="EA326" s="0" t="n">
        <f aca="false">DX326*'Dist Horaria'!$J$6</f>
        <v>15.6432261248599</v>
      </c>
      <c r="EB326" s="0" t="n">
        <f aca="false">DX326*'Dist Horaria'!$K$6</f>
        <v>15.6432261248599</v>
      </c>
      <c r="EC326" s="0" t="n">
        <f aca="false">DX326*'Dist Horaria'!$L$6</f>
        <v>15.6432261248599</v>
      </c>
      <c r="ED326" s="0" t="n">
        <f aca="false">DX326*'Dist Horaria'!$M$6</f>
        <v>41.715269666293</v>
      </c>
      <c r="EE326" s="0" t="n">
        <f aca="false">DX326*'Dist Horaria'!$N$6</f>
        <v>41.715269666293</v>
      </c>
      <c r="EF326" s="0" t="n">
        <f aca="false">DX326*'Dist Horaria'!$O$6</f>
        <v>41.715269666293</v>
      </c>
      <c r="EG326" s="0" t="n">
        <f aca="false">DX326*'Dist Horaria'!$P$6</f>
        <v>27.3756457185047</v>
      </c>
      <c r="EH326" s="0" t="n">
        <f aca="false">DX326*'Dist Horaria'!$Q$6</f>
        <v>27.3756457185047</v>
      </c>
      <c r="EI326" s="0" t="n">
        <f aca="false">DX326*'Dist Horaria'!$R$6</f>
        <v>27.3756457185047</v>
      </c>
      <c r="EJ326" s="0" t="n">
        <f aca="false">DX326*'Dist Horaria'!$S$6</f>
        <v>27.3756457185047</v>
      </c>
      <c r="EK326" s="0" t="n">
        <f aca="false">DX326*'Dist Horaria'!$T$6</f>
        <v>27.3756457185047</v>
      </c>
      <c r="EL326" s="0" t="n">
        <f aca="false">DX326*'Dist Horaria'!$U$6</f>
        <v>27.3756457185047</v>
      </c>
      <c r="EM326" s="0" t="n">
        <f aca="false">DX326*'Dist Horaria'!$V$6</f>
        <v>27.3756457185047</v>
      </c>
      <c r="EN326" s="0" t="n">
        <f aca="false">DX326*'Dist Horaria'!$W$6</f>
        <v>27.3756457185047</v>
      </c>
      <c r="EO326" s="0" t="n">
        <f aca="false">DX326*'Dist Horaria'!$X$6</f>
        <v>41.715269666293</v>
      </c>
      <c r="EP326" s="0" t="n">
        <f aca="false">DX326*'Dist Horaria'!$Y$6</f>
        <v>41.715269666293</v>
      </c>
      <c r="EQ326" s="0" t="n">
        <f aca="false">DX326*'Dist Horaria'!$Z$6</f>
        <v>41.715269666293</v>
      </c>
      <c r="ER326" s="0" t="n">
        <f aca="false">DX326*'Dist Horaria'!$AA$6</f>
        <v>15.6432261248599</v>
      </c>
      <c r="ES326" s="0" t="n">
        <f aca="false">DX326*'Dist Horaria'!$AB$6</f>
        <v>15.6432261248599</v>
      </c>
      <c r="ET326" s="0" t="n">
        <f aca="false">DX326*'Dist Horaria'!$AC$6</f>
        <v>15.6432261248599</v>
      </c>
      <c r="EU326" s="0" t="n">
        <f aca="false">DX326*'Dist Horaria'!$AD$6</f>
        <v>15.6432261248599</v>
      </c>
      <c r="EV326" s="0" t="n">
        <f aca="false">DX326*'Dist Horaria'!$AE$6</f>
        <v>15.6432261248599</v>
      </c>
      <c r="EW326" s="0" t="n">
        <f aca="false">BB326+CA326+CZ326+DY326</f>
        <v>710.258565846757</v>
      </c>
      <c r="EX326" s="0" t="n">
        <f aca="false">BC326+CB326+DA326+DZ326</f>
        <v>705.796558349557</v>
      </c>
      <c r="EY326" s="0" t="n">
        <f aca="false">BD326+CC326+DB326+EA326</f>
        <v>701.584971677346</v>
      </c>
      <c r="EZ326" s="0" t="n">
        <f aca="false">BE326+CD326+DC326+EB326</f>
        <v>697.99686432177</v>
      </c>
      <c r="FA326" s="0" t="n">
        <f aca="false">BF326+CE326+DD326+EC326</f>
        <v>695.374814772756</v>
      </c>
      <c r="FB326" s="0" t="n">
        <f aca="false">BG326+CF326+DE326+ED326</f>
        <v>1599.4913723149</v>
      </c>
      <c r="FC326" s="0" t="n">
        <f aca="false">BH326+CG326+DF326+EE326</f>
        <v>1606.27310446417</v>
      </c>
      <c r="FD326" s="0" t="n">
        <f aca="false">BI326+CH326+DG326+EF326</f>
        <v>1606.27310446417</v>
      </c>
      <c r="FE326" s="0" t="n">
        <f aca="false">BJ326+CI326+DH326+EG326</f>
        <v>1158.83205207775</v>
      </c>
      <c r="FF326" s="0" t="n">
        <f aca="false">BK326+CJ326+DI326+EH326</f>
        <v>1180.80839980703</v>
      </c>
      <c r="FG326" s="0" t="n">
        <f aca="false">BL326+CK326+DJ326+EI326</f>
        <v>1196.79119815559</v>
      </c>
      <c r="FH326" s="0" t="n">
        <f aca="false">BM326+CL326+DK326+EJ326</f>
        <v>1204.78259732987</v>
      </c>
      <c r="FI326" s="0" t="n">
        <f aca="false">BN326+CM326+DL326+EK326</f>
        <v>1206.78044712344</v>
      </c>
      <c r="FJ326" s="0" t="n">
        <f aca="false">BO326+CN326+DM326+EL326</f>
        <v>1204.78259732987</v>
      </c>
      <c r="FK326" s="0" t="n">
        <f aca="false">BP326+CO326+DN326+EM326</f>
        <v>1200.78689774273</v>
      </c>
      <c r="FL326" s="0" t="n">
        <f aca="false">BQ326+CP326+DO326+EN326</f>
        <v>1194.79334836202</v>
      </c>
      <c r="FM326" s="0" t="n">
        <f aca="false">BR326+CQ326+DP326+EO326</f>
        <v>1688.24173555878</v>
      </c>
      <c r="FN326" s="0" t="n">
        <f aca="false">BS326+CR326+DQ326+EP326</f>
        <v>1682.79017058604</v>
      </c>
      <c r="FO326" s="0" t="n">
        <f aca="false">BT326+CS326+DR326+EQ326</f>
        <v>1653.1167688489</v>
      </c>
      <c r="FP326" s="0" t="n">
        <f aca="false">BU326+CT326+DS326+ER326</f>
        <v>737.34725088865</v>
      </c>
      <c r="FQ326" s="0" t="n">
        <f aca="false">BV326+CU326+DT326+ES326</f>
        <v>716.032652039186</v>
      </c>
      <c r="FR326" s="0" t="n">
        <f aca="false">BW326+CV326+DU326+ET326</f>
        <v>730.498593255338</v>
      </c>
      <c r="FS326" s="0" t="n">
        <f aca="false">BX326+CW326+DV326+EU326</f>
        <v>725.562734413227</v>
      </c>
      <c r="FT326" s="0" t="n">
        <f aca="false">BY326+CX326+DW326+EV326</f>
        <v>720.340883874752</v>
      </c>
      <c r="FU326" s="0" t="n">
        <f aca="false">AM326*'Dist Horaria'!$H$10</f>
        <v>0.339920757349187</v>
      </c>
      <c r="FV326" s="0" t="n">
        <f aca="false">AM326*'Dist Horaria'!$I$10</f>
        <v>0.318128314197759</v>
      </c>
      <c r="FW326" s="0" t="n">
        <f aca="false">AM326*'Dist Horaria'!$J$10</f>
        <v>0.316751107686259</v>
      </c>
      <c r="FX326" s="0" t="n">
        <f aca="false">AM326*'Dist Horaria'!$K$10</f>
        <v>0.307641454680019</v>
      </c>
      <c r="FY326" s="0" t="n">
        <f aca="false">AM326*'Dist Horaria'!$L$10</f>
        <v>0.307764567885446</v>
      </c>
      <c r="FZ326" s="0" t="n">
        <f aca="false">AM326*'Dist Horaria'!$M$10</f>
        <v>0.329320752961685</v>
      </c>
      <c r="GA326" s="0" t="n">
        <f aca="false">AM326*'Dist Horaria'!$N$10</f>
        <v>0.311551044447501</v>
      </c>
      <c r="GB326" s="0" t="n">
        <f aca="false">AM326*'Dist Horaria'!$O$10</f>
        <v>0.3062334485673</v>
      </c>
      <c r="GC326" s="0" t="n">
        <f aca="false">AM326*'Dist Horaria'!$P$10</f>
        <v>0.31098549049759</v>
      </c>
      <c r="GD326" s="0" t="n">
        <f aca="false">AM326*'Dist Horaria'!$Q$10</f>
        <v>0.281431377440031</v>
      </c>
      <c r="GE326" s="0" t="n">
        <f aca="false">AM326*'Dist Horaria'!$R$10</f>
        <v>0.34338854536806</v>
      </c>
      <c r="GF326" s="0" t="n">
        <f aca="false">AM326*'Dist Horaria'!$S$10</f>
        <v>0.29326715725183</v>
      </c>
      <c r="GG326" s="0" t="n">
        <f aca="false">AR326*'Dist Horaria'!$H$10</f>
        <v>0.355566932997532</v>
      </c>
      <c r="GH326" s="0" t="n">
        <f aca="false">AR326*'Dist Horaria'!$I$10</f>
        <v>0.332771407845427</v>
      </c>
      <c r="GI326" s="0" t="n">
        <f aca="false">AR326*'Dist Horaria'!$J$10</f>
        <v>0.331330810044877</v>
      </c>
      <c r="GJ326" s="0" t="n">
        <f aca="false">AR326*'Dist Horaria'!$K$10</f>
        <v>0.321801849809086</v>
      </c>
      <c r="GK326" s="0" t="n">
        <f aca="false">AR326*'Dist Horaria'!$L$10</f>
        <v>0.321930629778884</v>
      </c>
      <c r="GL326" s="0" t="n">
        <f aca="false">AR326*'Dist Horaria'!$M$10</f>
        <v>0.344479022158499</v>
      </c>
      <c r="GM326" s="0" t="n">
        <f aca="false">AR326*'Dist Horaria'!$N$10</f>
        <v>0.325891393659667</v>
      </c>
      <c r="GN326" s="0" t="n">
        <f aca="false">AR326*'Dist Horaria'!$O$10</f>
        <v>0.320329034735816</v>
      </c>
      <c r="GO326" s="0" t="n">
        <f aca="false">AR326*'Dist Horaria'!$P$10</f>
        <v>0.325299807888375</v>
      </c>
      <c r="GP326" s="0" t="n">
        <f aca="false">AR326*'Dist Horaria'!$Q$10</f>
        <v>0.294385351768405</v>
      </c>
      <c r="GQ326" s="0" t="n">
        <f aca="false">AR326*'Dist Horaria'!$R$10</f>
        <v>0.359194339454767</v>
      </c>
      <c r="GR326" s="0" t="n">
        <f aca="false">AR326*'Dist Horaria'!$S$10</f>
        <v>0.306765919404621</v>
      </c>
      <c r="GS326" s="0" t="n">
        <f aca="false">AW326*'Dist Horaria'!$H$10</f>
        <v>0.0206125758259439</v>
      </c>
      <c r="GT326" s="0" t="n">
        <f aca="false">AW326*'Dist Horaria'!$I$10</f>
        <v>0.0192910961069812</v>
      </c>
      <c r="GU326" s="0" t="n">
        <f aca="false">AW326*'Dist Horaria'!$J$10</f>
        <v>0.0192075831910074</v>
      </c>
      <c r="GV326" s="0" t="n">
        <f aca="false">AW326*'Dist Horaria'!$K$10</f>
        <v>0.0186551796990775</v>
      </c>
      <c r="GW326" s="0" t="n">
        <f aca="false">AW326*'Dist Horaria'!$L$10</f>
        <v>0.018662645204573</v>
      </c>
      <c r="GX326" s="0" t="n">
        <f aca="false">AW326*'Dist Horaria'!$M$10</f>
        <v>0.019969798386</v>
      </c>
      <c r="GY326" s="0" t="n">
        <f aca="false">AW326*'Dist Horaria'!$N$10</f>
        <v>0.0188922547049082</v>
      </c>
      <c r="GZ326" s="0" t="n">
        <f aca="false">AW326*'Dist Horaria'!$O$10</f>
        <v>0.0185697991151198</v>
      </c>
      <c r="HA326" s="0" t="n">
        <f aca="false">AW326*'Dist Horaria'!$P$10</f>
        <v>0.018857959877587</v>
      </c>
      <c r="HB326" s="0" t="n">
        <f aca="false">AW326*'Dist Horaria'!$Q$10</f>
        <v>0.0170658174938205</v>
      </c>
      <c r="HC326" s="0" t="n">
        <f aca="false">AW326*'Dist Horaria'!$R$10</f>
        <v>0.0208228602582473</v>
      </c>
      <c r="HD326" s="0" t="n">
        <f aca="false">AW326*'Dist Horaria'!$S$10</f>
        <v>0.0177835315596882</v>
      </c>
    </row>
    <row r="327" customFormat="false" ht="13.8" hidden="false" customHeight="false" outlineLevel="0" collapsed="false">
      <c r="A327" s="0" t="n">
        <v>4.595435</v>
      </c>
      <c r="B327" s="0" t="n">
        <v>-74.145998</v>
      </c>
      <c r="C327" s="0" t="n">
        <v>24</v>
      </c>
      <c r="D327" s="0" t="n">
        <v>23</v>
      </c>
      <c r="E327" s="0" t="n">
        <v>1794</v>
      </c>
      <c r="G327" s="0" t="s">
        <v>1216</v>
      </c>
      <c r="I327" s="0" t="s">
        <v>1571</v>
      </c>
      <c r="J327" s="0" t="s">
        <v>1572</v>
      </c>
      <c r="K327" s="0" t="n">
        <v>830103515</v>
      </c>
      <c r="L327" s="0" t="s">
        <v>1573</v>
      </c>
      <c r="S327" s="0" t="n">
        <v>365</v>
      </c>
      <c r="V327" s="0" t="n">
        <v>155041.666666667</v>
      </c>
      <c r="W327" s="0" t="n">
        <f aca="false">V327*12</f>
        <v>1860500</v>
      </c>
      <c r="X327" s="0" t="n">
        <v>1</v>
      </c>
      <c r="Z327" s="0" t="n">
        <v>23000</v>
      </c>
      <c r="AB327" s="0" t="n">
        <v>0.005</v>
      </c>
      <c r="AC327" s="0" t="n">
        <v>0</v>
      </c>
      <c r="AD327" s="0" t="n">
        <v>2207.70583925373</v>
      </c>
      <c r="AE327" s="0" t="n">
        <f aca="false">AD327/2204.59</f>
        <v>1.00141334182489</v>
      </c>
      <c r="AF327" s="0" t="n">
        <f aca="false">AE327/S327</f>
        <v>0.00274359819678051</v>
      </c>
      <c r="AG327" s="0" t="n">
        <f aca="false">AE327*EXP(AB327*AC327)</f>
        <v>1.00141334182489</v>
      </c>
      <c r="AH327" s="0" t="n">
        <f aca="false">AG327/S327</f>
        <v>0.00274359819678051</v>
      </c>
      <c r="AI327" s="0" t="s">
        <v>90</v>
      </c>
      <c r="AJ327" s="0" t="n">
        <f aca="false">IF(AI327="A",'FE DISTRIBUCIÓN'!$C$2,'FE DISTRIBUCIÓN'!$C$3)</f>
        <v>4.994E-006</v>
      </c>
      <c r="AK327" s="0" t="n">
        <f aca="false">W327*AJ327</f>
        <v>9.291337</v>
      </c>
      <c r="AL327" s="0" t="n">
        <f aca="false">AK327/365</f>
        <v>0.0254557178082192</v>
      </c>
      <c r="AM327" s="0" t="n">
        <f aca="false">AK327*EXP(AB327*AC327)</f>
        <v>9.291337</v>
      </c>
      <c r="AN327" s="0" t="n">
        <f aca="false">AM327/365</f>
        <v>0.0254557178082192</v>
      </c>
      <c r="AO327" s="0" t="n">
        <v>5.223868284E-006</v>
      </c>
      <c r="AP327" s="0" t="n">
        <f aca="false">AO327*W327</f>
        <v>9.719006942382</v>
      </c>
      <c r="AQ327" s="0" t="n">
        <f aca="false">AP327/365</f>
        <v>0.0266274162804986</v>
      </c>
      <c r="AR327" s="0" t="n">
        <f aca="false">AP327*EXP(AB327*AC327)</f>
        <v>9.719006942382</v>
      </c>
      <c r="AS327" s="0" t="n">
        <f aca="false">AR327/365</f>
        <v>0.0266274162804986</v>
      </c>
      <c r="AT327" s="0" t="n">
        <v>3.02832944E-007</v>
      </c>
      <c r="AU327" s="0" t="n">
        <f aca="false">AT327*W327</f>
        <v>0.563420692312</v>
      </c>
      <c r="AV327" s="0" t="n">
        <f aca="false">AU327/365</f>
        <v>0.00154361833510137</v>
      </c>
      <c r="AW327" s="0" t="n">
        <f aca="false">AU327*EXP(AB327*AC327)</f>
        <v>0.563420692312</v>
      </c>
      <c r="AX327" s="0" t="n">
        <f aca="false">AW327/365</f>
        <v>0.00154361833510137</v>
      </c>
      <c r="AY327" s="0" t="n">
        <f aca="false">AW327+AR327+AM327+AG327</f>
        <v>20.5751779765189</v>
      </c>
      <c r="AZ327" s="0" t="n">
        <f aca="false">AH327+AN327+AS327+AX327</f>
        <v>0.0563703506205997</v>
      </c>
      <c r="BA327" s="0" t="n">
        <f aca="false">AH327*1000000</f>
        <v>2743.59819678051</v>
      </c>
      <c r="BB327" s="0" t="n">
        <f aca="false">BA327*'Dist Horaria'!$H$3</f>
        <v>95.5994211511277</v>
      </c>
      <c r="BC327" s="0" t="n">
        <f aca="false">BA327*'Dist Horaria'!$I$3</f>
        <v>93.0420471351677</v>
      </c>
      <c r="BD327" s="0" t="n">
        <f aca="false">BA327*'Dist Horaria'!$J$3</f>
        <v>90.6282003793672</v>
      </c>
      <c r="BE327" s="0" t="n">
        <f aca="false">BA327*'Dist Horaria'!$K$3</f>
        <v>88.5716972194376</v>
      </c>
      <c r="BF327" s="0" t="n">
        <f aca="false">BA327*'Dist Horaria'!$L$3</f>
        <v>87.0688845528485</v>
      </c>
      <c r="BG327" s="0" t="n">
        <f aca="false">BA327*'Dist Horaria'!$M$3</f>
        <v>86.1227663118916</v>
      </c>
      <c r="BH327" s="0" t="n">
        <f aca="false">BA327*'Dist Horaria'!$N$3</f>
        <v>90.0096772130102</v>
      </c>
      <c r="BI327" s="0" t="n">
        <f aca="false">BA327*'Dist Horaria'!$O$3</f>
        <v>90.0096772130102</v>
      </c>
      <c r="BJ327" s="0" t="n">
        <f aca="false">BA327*'Dist Horaria'!$P$3</f>
        <v>119.085840155945</v>
      </c>
      <c r="BK327" s="0" t="n">
        <f aca="false">BA327*'Dist Horaria'!$Q$3</f>
        <v>131.681457864747</v>
      </c>
      <c r="BL327" s="0" t="n">
        <f aca="false">BA327*'Dist Horaria'!$R$3</f>
        <v>140.841907107512</v>
      </c>
      <c r="BM327" s="0" t="n">
        <f aca="false">BA327*'Dist Horaria'!$S$3</f>
        <v>145.422131728894</v>
      </c>
      <c r="BN327" s="0" t="n">
        <f aca="false">BA327*'Dist Horaria'!$T$3</f>
        <v>146.56718788424</v>
      </c>
      <c r="BO327" s="0" t="n">
        <f aca="false">BA327*'Dist Horaria'!$U$3</f>
        <v>145.422131728894</v>
      </c>
      <c r="BP327" s="0" t="n">
        <f aca="false">BA327*'Dist Horaria'!$V$3</f>
        <v>143.132019418203</v>
      </c>
      <c r="BQ327" s="0" t="n">
        <f aca="false">BA327*'Dist Horaria'!$W$3</f>
        <v>139.696850952166</v>
      </c>
      <c r="BR327" s="0" t="n">
        <f aca="false">BA327*'Dist Horaria'!$X$3</f>
        <v>136.989528191896</v>
      </c>
      <c r="BS327" s="0" t="n">
        <f aca="false">BA327*'Dist Horaria'!$Y$3</f>
        <v>133.864994982049</v>
      </c>
      <c r="BT327" s="0" t="n">
        <f aca="false">BA327*'Dist Horaria'!$Z$3</f>
        <v>116.857854896491</v>
      </c>
      <c r="BU327" s="0" t="n">
        <f aca="false">BA327*'Dist Horaria'!$AA$3</f>
        <v>111.125145681201</v>
      </c>
      <c r="BV327" s="0" t="n">
        <f aca="false">BA327*'Dist Horaria'!$AB$3</f>
        <v>98.908805549001</v>
      </c>
      <c r="BW327" s="0" t="n">
        <f aca="false">BA327*'Dist Horaria'!$AC$3</f>
        <v>107.199876822593</v>
      </c>
      <c r="BX327" s="0" t="n">
        <f aca="false">BA327*'Dist Horaria'!$AD$3</f>
        <v>104.370917624927</v>
      </c>
      <c r="BY327" s="0" t="n">
        <f aca="false">BA327*'Dist Horaria'!$AE$3</f>
        <v>101.378043926103</v>
      </c>
      <c r="BZ327" s="0" t="n">
        <f aca="false">AN327*1000000</f>
        <v>25455.7178082192</v>
      </c>
      <c r="CA327" s="0" t="n">
        <f aca="false">BZ327*'Dist Horaria'!$H$6</f>
        <v>636.392945205479</v>
      </c>
      <c r="CB327" s="0" t="n">
        <f aca="false">BZ327*'Dist Horaria'!$I$6</f>
        <v>636.392945205479</v>
      </c>
      <c r="CC327" s="0" t="n">
        <f aca="false">BZ327*'Dist Horaria'!$J$6</f>
        <v>636.392945205479</v>
      </c>
      <c r="CD327" s="0" t="n">
        <f aca="false">BZ327*'Dist Horaria'!$K$6</f>
        <v>636.392945205479</v>
      </c>
      <c r="CE327" s="0" t="n">
        <f aca="false">BZ327*'Dist Horaria'!$L$6</f>
        <v>636.392945205479</v>
      </c>
      <c r="CF327" s="0" t="n">
        <f aca="false">BZ327*'Dist Horaria'!$M$6</f>
        <v>1697.04785388128</v>
      </c>
      <c r="CG327" s="0" t="n">
        <f aca="false">BZ327*'Dist Horaria'!$N$6</f>
        <v>1697.04785388128</v>
      </c>
      <c r="CH327" s="0" t="n">
        <f aca="false">BZ327*'Dist Horaria'!$O$6</f>
        <v>1697.04785388128</v>
      </c>
      <c r="CI327" s="0" t="n">
        <f aca="false">BZ327*'Dist Horaria'!$P$6</f>
        <v>1113.68765410959</v>
      </c>
      <c r="CJ327" s="0" t="n">
        <f aca="false">BZ327*'Dist Horaria'!$Q$6</f>
        <v>1113.68765410959</v>
      </c>
      <c r="CK327" s="0" t="n">
        <f aca="false">BZ327*'Dist Horaria'!$R$6</f>
        <v>1113.68765410959</v>
      </c>
      <c r="CL327" s="0" t="n">
        <f aca="false">BZ327*'Dist Horaria'!$S$6</f>
        <v>1113.68765410959</v>
      </c>
      <c r="CM327" s="0" t="n">
        <f aca="false">BZ327*'Dist Horaria'!$T$6</f>
        <v>1113.68765410959</v>
      </c>
      <c r="CN327" s="0" t="n">
        <f aca="false">BZ327*'Dist Horaria'!$U$6</f>
        <v>1113.68765410959</v>
      </c>
      <c r="CO327" s="0" t="n">
        <f aca="false">BZ327*'Dist Horaria'!$V$6</f>
        <v>1113.68765410959</v>
      </c>
      <c r="CP327" s="0" t="n">
        <f aca="false">BZ327*'Dist Horaria'!$W$6</f>
        <v>1113.68765410959</v>
      </c>
      <c r="CQ327" s="0" t="n">
        <f aca="false">BZ327*'Dist Horaria'!$X$6</f>
        <v>1697.04785388128</v>
      </c>
      <c r="CR327" s="0" t="n">
        <f aca="false">BZ327*'Dist Horaria'!$Y$6</f>
        <v>1697.04785388128</v>
      </c>
      <c r="CS327" s="0" t="n">
        <f aca="false">BZ327*'Dist Horaria'!$Z$6</f>
        <v>1697.04785388128</v>
      </c>
      <c r="CT327" s="0" t="n">
        <f aca="false">BZ327*'Dist Horaria'!$AA$6</f>
        <v>636.392945205479</v>
      </c>
      <c r="CU327" s="0" t="n">
        <f aca="false">BZ327*'Dist Horaria'!$AB$6</f>
        <v>636.392945205479</v>
      </c>
      <c r="CV327" s="0" t="n">
        <f aca="false">BZ327*'Dist Horaria'!$AC$6</f>
        <v>636.392945205479</v>
      </c>
      <c r="CW327" s="0" t="n">
        <f aca="false">BZ327*'Dist Horaria'!$AD$6</f>
        <v>636.392945205479</v>
      </c>
      <c r="CX327" s="0" t="n">
        <f aca="false">BZ327*'Dist Horaria'!$AE$6</f>
        <v>636.392945205479</v>
      </c>
      <c r="CY327" s="0" t="n">
        <f aca="false">AS327*1000000</f>
        <v>26627.4162804986</v>
      </c>
      <c r="CZ327" s="0" t="n">
        <f aca="false">CY327*'Dist Horaria'!$H$6</f>
        <v>665.685407012466</v>
      </c>
      <c r="DA327" s="0" t="n">
        <f aca="false">CY327*'Dist Horaria'!$I$6</f>
        <v>665.685407012466</v>
      </c>
      <c r="DB327" s="0" t="n">
        <f aca="false">CY327*'Dist Horaria'!$J$6</f>
        <v>665.685407012466</v>
      </c>
      <c r="DC327" s="0" t="n">
        <f aca="false">CY327*'Dist Horaria'!$K$6</f>
        <v>665.685407012466</v>
      </c>
      <c r="DD327" s="0" t="n">
        <f aca="false">CY327*'Dist Horaria'!$L$6</f>
        <v>665.685407012466</v>
      </c>
      <c r="DE327" s="0" t="n">
        <f aca="false">CY327*'Dist Horaria'!$M$6</f>
        <v>1775.16108536658</v>
      </c>
      <c r="DF327" s="0" t="n">
        <f aca="false">CY327*'Dist Horaria'!$N$6</f>
        <v>1775.16108536658</v>
      </c>
      <c r="DG327" s="0" t="n">
        <f aca="false">CY327*'Dist Horaria'!$O$6</f>
        <v>1775.16108536658</v>
      </c>
      <c r="DH327" s="0" t="n">
        <f aca="false">CY327*'Dist Horaria'!$P$6</f>
        <v>1164.94946227182</v>
      </c>
      <c r="DI327" s="0" t="n">
        <f aca="false">CY327*'Dist Horaria'!$Q$6</f>
        <v>1164.94946227182</v>
      </c>
      <c r="DJ327" s="0" t="n">
        <f aca="false">CY327*'Dist Horaria'!$R$6</f>
        <v>1164.94946227182</v>
      </c>
      <c r="DK327" s="0" t="n">
        <f aca="false">CY327*'Dist Horaria'!$S$6</f>
        <v>1164.94946227182</v>
      </c>
      <c r="DL327" s="0" t="n">
        <f aca="false">CY327*'Dist Horaria'!$T$6</f>
        <v>1164.94946227182</v>
      </c>
      <c r="DM327" s="0" t="n">
        <f aca="false">CY327*'Dist Horaria'!$U$6</f>
        <v>1164.94946227182</v>
      </c>
      <c r="DN327" s="0" t="n">
        <f aca="false">CY327*'Dist Horaria'!$V$6</f>
        <v>1164.94946227182</v>
      </c>
      <c r="DO327" s="0" t="n">
        <f aca="false">CY327*'Dist Horaria'!$W$6</f>
        <v>1164.94946227182</v>
      </c>
      <c r="DP327" s="0" t="n">
        <f aca="false">CY327*'Dist Horaria'!$X$6</f>
        <v>1775.16108536658</v>
      </c>
      <c r="DQ327" s="0" t="n">
        <f aca="false">CY327*'Dist Horaria'!$Y$6</f>
        <v>1775.16108536658</v>
      </c>
      <c r="DR327" s="0" t="n">
        <f aca="false">CY327*'Dist Horaria'!$Z$6</f>
        <v>1775.16108536658</v>
      </c>
      <c r="DS327" s="0" t="n">
        <f aca="false">CY327*'Dist Horaria'!$AA$6</f>
        <v>665.685407012466</v>
      </c>
      <c r="DT327" s="0" t="n">
        <f aca="false">CY327*'Dist Horaria'!$AB$6</f>
        <v>665.685407012466</v>
      </c>
      <c r="DU327" s="0" t="n">
        <f aca="false">CY327*'Dist Horaria'!$AC$6</f>
        <v>665.685407012466</v>
      </c>
      <c r="DV327" s="0" t="n">
        <f aca="false">CY327*'Dist Horaria'!$AD$6</f>
        <v>665.685407012466</v>
      </c>
      <c r="DW327" s="0" t="n">
        <f aca="false">CY327*'Dist Horaria'!$AE$6</f>
        <v>665.685407012466</v>
      </c>
      <c r="DX327" s="0" t="n">
        <f aca="false">AX327*1000000</f>
        <v>1543.61833510137</v>
      </c>
      <c r="DY327" s="0" t="n">
        <f aca="false">DX327*'Dist Horaria'!$H$6</f>
        <v>38.5904583775342</v>
      </c>
      <c r="DZ327" s="0" t="n">
        <f aca="false">DX327*'Dist Horaria'!$I$6</f>
        <v>38.5904583775342</v>
      </c>
      <c r="EA327" s="0" t="n">
        <f aca="false">DX327*'Dist Horaria'!$J$6</f>
        <v>38.5904583775342</v>
      </c>
      <c r="EB327" s="0" t="n">
        <f aca="false">DX327*'Dist Horaria'!$K$6</f>
        <v>38.5904583775342</v>
      </c>
      <c r="EC327" s="0" t="n">
        <f aca="false">DX327*'Dist Horaria'!$L$6</f>
        <v>38.5904583775342</v>
      </c>
      <c r="ED327" s="0" t="n">
        <f aca="false">DX327*'Dist Horaria'!$M$6</f>
        <v>102.907889006758</v>
      </c>
      <c r="EE327" s="0" t="n">
        <f aca="false">DX327*'Dist Horaria'!$N$6</f>
        <v>102.907889006758</v>
      </c>
      <c r="EF327" s="0" t="n">
        <f aca="false">DX327*'Dist Horaria'!$O$6</f>
        <v>102.907889006758</v>
      </c>
      <c r="EG327" s="0" t="n">
        <f aca="false">DX327*'Dist Horaria'!$P$6</f>
        <v>67.5333021606849</v>
      </c>
      <c r="EH327" s="0" t="n">
        <f aca="false">DX327*'Dist Horaria'!$Q$6</f>
        <v>67.5333021606849</v>
      </c>
      <c r="EI327" s="0" t="n">
        <f aca="false">DX327*'Dist Horaria'!$R$6</f>
        <v>67.5333021606849</v>
      </c>
      <c r="EJ327" s="0" t="n">
        <f aca="false">DX327*'Dist Horaria'!$S$6</f>
        <v>67.5333021606849</v>
      </c>
      <c r="EK327" s="0" t="n">
        <f aca="false">DX327*'Dist Horaria'!$T$6</f>
        <v>67.5333021606849</v>
      </c>
      <c r="EL327" s="0" t="n">
        <f aca="false">DX327*'Dist Horaria'!$U$6</f>
        <v>67.5333021606849</v>
      </c>
      <c r="EM327" s="0" t="n">
        <f aca="false">DX327*'Dist Horaria'!$V$6</f>
        <v>67.5333021606849</v>
      </c>
      <c r="EN327" s="0" t="n">
        <f aca="false">DX327*'Dist Horaria'!$W$6</f>
        <v>67.5333021606849</v>
      </c>
      <c r="EO327" s="0" t="n">
        <f aca="false">DX327*'Dist Horaria'!$X$6</f>
        <v>102.907889006758</v>
      </c>
      <c r="EP327" s="0" t="n">
        <f aca="false">DX327*'Dist Horaria'!$Y$6</f>
        <v>102.907889006758</v>
      </c>
      <c r="EQ327" s="0" t="n">
        <f aca="false">DX327*'Dist Horaria'!$Z$6</f>
        <v>102.907889006758</v>
      </c>
      <c r="ER327" s="0" t="n">
        <f aca="false">DX327*'Dist Horaria'!$AA$6</f>
        <v>38.5904583775342</v>
      </c>
      <c r="ES327" s="0" t="n">
        <f aca="false">DX327*'Dist Horaria'!$AB$6</f>
        <v>38.5904583775342</v>
      </c>
      <c r="ET327" s="0" t="n">
        <f aca="false">DX327*'Dist Horaria'!$AC$6</f>
        <v>38.5904583775342</v>
      </c>
      <c r="EU327" s="0" t="n">
        <f aca="false">DX327*'Dist Horaria'!$AD$6</f>
        <v>38.5904583775342</v>
      </c>
      <c r="EV327" s="0" t="n">
        <f aca="false">DX327*'Dist Horaria'!$AE$6</f>
        <v>38.5904583775342</v>
      </c>
      <c r="EW327" s="0" t="n">
        <f aca="false">BB327+CA327+CZ327+DY327</f>
        <v>1436.26823174661</v>
      </c>
      <c r="EX327" s="0" t="n">
        <f aca="false">BC327+CB327+DA327+DZ327</f>
        <v>1433.71085773065</v>
      </c>
      <c r="EY327" s="0" t="n">
        <f aca="false">BD327+CC327+DB327+EA327</f>
        <v>1431.29701097485</v>
      </c>
      <c r="EZ327" s="0" t="n">
        <f aca="false">BE327+CD327+DC327+EB327</f>
        <v>1429.24050781492</v>
      </c>
      <c r="FA327" s="0" t="n">
        <f aca="false">BF327+CE327+DD327+EC327</f>
        <v>1427.73769514833</v>
      </c>
      <c r="FB327" s="0" t="n">
        <f aca="false">BG327+CF327+DE327+ED327</f>
        <v>3661.2395945665</v>
      </c>
      <c r="FC327" s="0" t="n">
        <f aca="false">BH327+CG327+DF327+EE327</f>
        <v>3665.12650546762</v>
      </c>
      <c r="FD327" s="0" t="n">
        <f aca="false">BI327+CH327+DG327+EF327</f>
        <v>3665.12650546762</v>
      </c>
      <c r="FE327" s="0" t="n">
        <f aca="false">BJ327+CI327+DH327+EG327</f>
        <v>2465.25625869803</v>
      </c>
      <c r="FF327" s="0" t="n">
        <f aca="false">BK327+CJ327+DI327+EH327</f>
        <v>2477.85187640684</v>
      </c>
      <c r="FG327" s="0" t="n">
        <f aca="false">BL327+CK327+DJ327+EI327</f>
        <v>2487.0123256496</v>
      </c>
      <c r="FH327" s="0" t="n">
        <f aca="false">BM327+CL327+DK327+EJ327</f>
        <v>2491.59255027098</v>
      </c>
      <c r="FI327" s="0" t="n">
        <f aca="false">BN327+CM327+DL327+EK327</f>
        <v>2492.73760642633</v>
      </c>
      <c r="FJ327" s="0" t="n">
        <f aca="false">BO327+CN327+DM327+EL327</f>
        <v>2491.59255027098</v>
      </c>
      <c r="FK327" s="0" t="n">
        <f aca="false">BP327+CO327+DN327+EM327</f>
        <v>2489.30243796029</v>
      </c>
      <c r="FL327" s="0" t="n">
        <f aca="false">BQ327+CP327+DO327+EN327</f>
        <v>2485.86726949426</v>
      </c>
      <c r="FM327" s="0" t="n">
        <f aca="false">BR327+CQ327+DP327+EO327</f>
        <v>3712.10635644651</v>
      </c>
      <c r="FN327" s="0" t="n">
        <f aca="false">BS327+CR327+DQ327+EP327</f>
        <v>3708.98182323666</v>
      </c>
      <c r="FO327" s="0" t="n">
        <f aca="false">BT327+CS327+DR327+EQ327</f>
        <v>3691.9746831511</v>
      </c>
      <c r="FP327" s="0" t="n">
        <f aca="false">BU327+CT327+DS327+ER327</f>
        <v>1451.79395627668</v>
      </c>
      <c r="FQ327" s="0" t="n">
        <f aca="false">BV327+CU327+DT327+ES327</f>
        <v>1439.57761614448</v>
      </c>
      <c r="FR327" s="0" t="n">
        <f aca="false">BW327+CV327+DU327+ET327</f>
        <v>1447.86868741807</v>
      </c>
      <c r="FS327" s="0" t="n">
        <f aca="false">BX327+CW327+DV327+EU327</f>
        <v>1445.03972822041</v>
      </c>
      <c r="FT327" s="0" t="n">
        <f aca="false">BY327+CX327+DW327+EV327</f>
        <v>1442.04685452158</v>
      </c>
      <c r="FU327" s="0" t="n">
        <f aca="false">AM327*'Dist Horaria'!$H$10</f>
        <v>0.838554511290824</v>
      </c>
      <c r="FV327" s="0" t="n">
        <f aca="false">AM327*'Dist Horaria'!$I$10</f>
        <v>0.784794477160557</v>
      </c>
      <c r="FW327" s="0" t="n">
        <f aca="false">AM327*'Dist Horaria'!$J$10</f>
        <v>0.781397030231444</v>
      </c>
      <c r="FX327" s="0" t="n">
        <f aca="false">AM327*'Dist Horaria'!$K$10</f>
        <v>0.758924320167349</v>
      </c>
      <c r="FY327" s="0" t="n">
        <f aca="false">AM327*'Dist Horaria'!$L$10</f>
        <v>0.759228029580728</v>
      </c>
      <c r="FZ327" s="0" t="n">
        <f aca="false">AM327*'Dist Horaria'!$M$10</f>
        <v>0.812405235888643</v>
      </c>
      <c r="GA327" s="0" t="n">
        <f aca="false">AM327*'Dist Horaria'!$N$10</f>
        <v>0.768568933112979</v>
      </c>
      <c r="GB327" s="0" t="n">
        <f aca="false">AM327*'Dist Horaria'!$O$10</f>
        <v>0.755450893340011</v>
      </c>
      <c r="GC327" s="0" t="n">
        <f aca="false">AM327*'Dist Horaria'!$P$10</f>
        <v>0.767173761427158</v>
      </c>
      <c r="GD327" s="0" t="n">
        <f aca="false">AM327*'Dist Horaria'!$Q$10</f>
        <v>0.694266372584891</v>
      </c>
      <c r="GE327" s="0" t="n">
        <f aca="false">AM327*'Dist Horaria'!$R$10</f>
        <v>0.847109238310449</v>
      </c>
      <c r="GF327" s="0" t="n">
        <f aca="false">AM327*'Dist Horaria'!$S$10</f>
        <v>0.723464196904967</v>
      </c>
      <c r="GG327" s="0" t="n">
        <f aca="false">AR327*'Dist Horaria'!$H$10</f>
        <v>0.877152245882511</v>
      </c>
      <c r="GH327" s="0" t="n">
        <f aca="false">AR327*'Dist Horaria'!$I$10</f>
        <v>0.82091769697585</v>
      </c>
      <c r="GI327" s="0" t="n">
        <f aca="false">AR327*'Dist Horaria'!$J$10</f>
        <v>0.817363869330763</v>
      </c>
      <c r="GJ327" s="0" t="n">
        <f aca="false">AR327*'Dist Horaria'!$K$10</f>
        <v>0.793856765334096</v>
      </c>
      <c r="GK327" s="0" t="n">
        <f aca="false">AR327*'Dist Horaria'!$L$10</f>
        <v>0.794174454155102</v>
      </c>
      <c r="GL327" s="0" t="n">
        <f aca="false">AR327*'Dist Horaria'!$M$10</f>
        <v>0.849799348320829</v>
      </c>
      <c r="GM327" s="0" t="n">
        <f aca="false">AR327*'Dist Horaria'!$N$10</f>
        <v>0.803945309122268</v>
      </c>
      <c r="GN327" s="0" t="n">
        <f aca="false">AR327*'Dist Horaria'!$O$10</f>
        <v>0.790223460520294</v>
      </c>
      <c r="GO327" s="0" t="n">
        <f aca="false">AR327*'Dist Horaria'!$P$10</f>
        <v>0.80248591923034</v>
      </c>
      <c r="GP327" s="0" t="n">
        <f aca="false">AR327*'Dist Horaria'!$Q$10</f>
        <v>0.726222684099707</v>
      </c>
      <c r="GQ327" s="0" t="n">
        <f aca="false">AR327*'Dist Horaria'!$R$10</f>
        <v>0.886100737503675</v>
      </c>
      <c r="GR327" s="0" t="n">
        <f aca="false">AR327*'Dist Horaria'!$S$10</f>
        <v>0.756764451906566</v>
      </c>
      <c r="GS327" s="0" t="n">
        <f aca="false">AW327*'Dist Horaria'!$H$10</f>
        <v>0.0508494055584064</v>
      </c>
      <c r="GT327" s="0" t="n">
        <f aca="false">AW327*'Dist Horaria'!$I$10</f>
        <v>0.0475894317087449</v>
      </c>
      <c r="GU327" s="0" t="n">
        <f aca="false">AW327*'Dist Horaria'!$J$10</f>
        <v>0.0473834127148268</v>
      </c>
      <c r="GV327" s="0" t="n">
        <f aca="false">AW327*'Dist Horaria'!$K$10</f>
        <v>0.0460206820483534</v>
      </c>
      <c r="GW327" s="0" t="n">
        <f aca="false">AW327*'Dist Horaria'!$L$10</f>
        <v>0.0460390987916001</v>
      </c>
      <c r="GX327" s="0" t="n">
        <f aca="false">AW327*'Dist Horaria'!$M$10</f>
        <v>0.0492637303374393</v>
      </c>
      <c r="GY327" s="0" t="n">
        <f aca="false">AW327*'Dist Horaria'!$N$10</f>
        <v>0.0466055251665083</v>
      </c>
      <c r="GZ327" s="0" t="n">
        <f aca="false">AW327*'Dist Horaria'!$O$10</f>
        <v>0.0458100556823359</v>
      </c>
      <c r="HA327" s="0" t="n">
        <f aca="false">AW327*'Dist Horaria'!$P$10</f>
        <v>0.0465209228539327</v>
      </c>
      <c r="HB327" s="0" t="n">
        <f aca="false">AW327*'Dist Horaria'!$Q$10</f>
        <v>0.0420998657449106</v>
      </c>
      <c r="HC327" s="0" t="n">
        <f aca="false">AW327*'Dist Horaria'!$R$10</f>
        <v>0.0513681586958652</v>
      </c>
      <c r="HD327" s="0" t="n">
        <f aca="false">AW327*'Dist Horaria'!$S$10</f>
        <v>0.0438704030090763</v>
      </c>
    </row>
    <row r="328" customFormat="false" ht="13.8" hidden="false" customHeight="false" outlineLevel="0" collapsed="false">
      <c r="A328" s="0" t="n">
        <v>4.596217</v>
      </c>
      <c r="B328" s="0" t="n">
        <v>-74.175608</v>
      </c>
      <c r="C328" s="0" t="n">
        <v>21</v>
      </c>
      <c r="D328" s="0" t="n">
        <v>23</v>
      </c>
      <c r="E328" s="0" t="n">
        <v>1791</v>
      </c>
      <c r="G328" s="0" t="s">
        <v>1216</v>
      </c>
      <c r="I328" s="0" t="s">
        <v>1574</v>
      </c>
      <c r="J328" s="0" t="s">
        <v>1575</v>
      </c>
      <c r="K328" s="0" t="s">
        <v>1576</v>
      </c>
      <c r="L328" s="0" t="s">
        <v>1577</v>
      </c>
      <c r="S328" s="0" t="n">
        <v>365</v>
      </c>
      <c r="V328" s="0" t="n">
        <v>155041.666666667</v>
      </c>
      <c r="W328" s="0" t="n">
        <f aca="false">V328*12</f>
        <v>1860500</v>
      </c>
      <c r="X328" s="0" t="n">
        <v>1</v>
      </c>
      <c r="Z328" s="0" t="n">
        <v>23000</v>
      </c>
      <c r="AB328" s="0" t="n">
        <v>0.005</v>
      </c>
      <c r="AC328" s="0" t="n">
        <v>0</v>
      </c>
      <c r="AD328" s="0" t="n">
        <v>2207.70583925373</v>
      </c>
      <c r="AE328" s="0" t="n">
        <f aca="false">AD328/2204.59</f>
        <v>1.00141334182489</v>
      </c>
      <c r="AF328" s="0" t="n">
        <f aca="false">AE328/S328</f>
        <v>0.00274359819678052</v>
      </c>
      <c r="AG328" s="0" t="n">
        <f aca="false">AE328*EXP(AB328*AC328)</f>
        <v>1.00141334182489</v>
      </c>
      <c r="AH328" s="0" t="n">
        <f aca="false">AG328/S328</f>
        <v>0.00274359819678052</v>
      </c>
      <c r="AI328" s="0" t="s">
        <v>90</v>
      </c>
      <c r="AJ328" s="0" t="n">
        <f aca="false">IF(AI328="A",'FE DISTRIBUCIÓN'!$C$2,'FE DISTRIBUCIÓN'!$C$3)</f>
        <v>4.994E-006</v>
      </c>
      <c r="AK328" s="0" t="n">
        <f aca="false">W328*AJ328</f>
        <v>9.291337</v>
      </c>
      <c r="AL328" s="0" t="n">
        <f aca="false">AK328/365</f>
        <v>0.0254557178082192</v>
      </c>
      <c r="AM328" s="0" t="n">
        <f aca="false">AK328*EXP(AB328*AC328)</f>
        <v>9.291337</v>
      </c>
      <c r="AN328" s="0" t="n">
        <f aca="false">AM328/365</f>
        <v>0.0254557178082192</v>
      </c>
      <c r="AO328" s="0" t="n">
        <v>5.223868284E-006</v>
      </c>
      <c r="AP328" s="0" t="n">
        <f aca="false">AO328*W328</f>
        <v>9.719006942382</v>
      </c>
      <c r="AQ328" s="0" t="n">
        <f aca="false">AP328/365</f>
        <v>0.0266274162804986</v>
      </c>
      <c r="AR328" s="0" t="n">
        <f aca="false">AP328*EXP(AB328*AC328)</f>
        <v>9.719006942382</v>
      </c>
      <c r="AS328" s="0" t="n">
        <f aca="false">AR328/365</f>
        <v>0.0266274162804986</v>
      </c>
      <c r="AT328" s="0" t="n">
        <v>3.02832944E-007</v>
      </c>
      <c r="AU328" s="0" t="n">
        <f aca="false">AT328*W328</f>
        <v>0.563420692312</v>
      </c>
      <c r="AV328" s="0" t="n">
        <f aca="false">AU328/365</f>
        <v>0.00154361833510137</v>
      </c>
      <c r="AW328" s="0" t="n">
        <f aca="false">AU328*EXP(AB328*AC328)</f>
        <v>0.563420692312</v>
      </c>
      <c r="AX328" s="0" t="n">
        <f aca="false">AW328/365</f>
        <v>0.00154361833510137</v>
      </c>
      <c r="AY328" s="0" t="n">
        <f aca="false">AW328+AR328+AM328+AG328</f>
        <v>20.5751779765189</v>
      </c>
      <c r="AZ328" s="0" t="n">
        <f aca="false">AH328+AN328+AS328+AX328</f>
        <v>0.0563703506205997</v>
      </c>
      <c r="BA328" s="0" t="n">
        <f aca="false">AH328*1000000</f>
        <v>2743.59819678052</v>
      </c>
      <c r="BB328" s="0" t="n">
        <f aca="false">BA328*'Dist Horaria'!$H$3</f>
        <v>95.5994211511277</v>
      </c>
      <c r="BC328" s="0" t="n">
        <f aca="false">BA328*'Dist Horaria'!$I$3</f>
        <v>93.0420471351678</v>
      </c>
      <c r="BD328" s="0" t="n">
        <f aca="false">BA328*'Dist Horaria'!$J$3</f>
        <v>90.6282003793673</v>
      </c>
      <c r="BE328" s="0" t="n">
        <f aca="false">BA328*'Dist Horaria'!$K$3</f>
        <v>88.5716972194377</v>
      </c>
      <c r="BF328" s="0" t="n">
        <f aca="false">BA328*'Dist Horaria'!$L$3</f>
        <v>87.0688845528486</v>
      </c>
      <c r="BG328" s="0" t="n">
        <f aca="false">BA328*'Dist Horaria'!$M$3</f>
        <v>86.1227663118917</v>
      </c>
      <c r="BH328" s="0" t="n">
        <f aca="false">BA328*'Dist Horaria'!$N$3</f>
        <v>90.0096772130103</v>
      </c>
      <c r="BI328" s="0" t="n">
        <f aca="false">BA328*'Dist Horaria'!$O$3</f>
        <v>90.0096772130103</v>
      </c>
      <c r="BJ328" s="0" t="n">
        <f aca="false">BA328*'Dist Horaria'!$P$3</f>
        <v>119.085840155945</v>
      </c>
      <c r="BK328" s="0" t="n">
        <f aca="false">BA328*'Dist Horaria'!$Q$3</f>
        <v>131.681457864747</v>
      </c>
      <c r="BL328" s="0" t="n">
        <f aca="false">BA328*'Dist Horaria'!$R$3</f>
        <v>140.841907107512</v>
      </c>
      <c r="BM328" s="0" t="n">
        <f aca="false">BA328*'Dist Horaria'!$S$3</f>
        <v>145.422131728894</v>
      </c>
      <c r="BN328" s="0" t="n">
        <f aca="false">BA328*'Dist Horaria'!$T$3</f>
        <v>146.56718788424</v>
      </c>
      <c r="BO328" s="0" t="n">
        <f aca="false">BA328*'Dist Horaria'!$U$3</f>
        <v>145.422131728894</v>
      </c>
      <c r="BP328" s="0" t="n">
        <f aca="false">BA328*'Dist Horaria'!$V$3</f>
        <v>143.132019418203</v>
      </c>
      <c r="BQ328" s="0" t="n">
        <f aca="false">BA328*'Dist Horaria'!$W$3</f>
        <v>139.696850952166</v>
      </c>
      <c r="BR328" s="0" t="n">
        <f aca="false">BA328*'Dist Horaria'!$X$3</f>
        <v>136.989528191897</v>
      </c>
      <c r="BS328" s="0" t="n">
        <f aca="false">BA328*'Dist Horaria'!$Y$3</f>
        <v>133.864994982049</v>
      </c>
      <c r="BT328" s="0" t="n">
        <f aca="false">BA328*'Dist Horaria'!$Z$3</f>
        <v>116.857854896491</v>
      </c>
      <c r="BU328" s="0" t="n">
        <f aca="false">BA328*'Dist Horaria'!$AA$3</f>
        <v>111.125145681201</v>
      </c>
      <c r="BV328" s="0" t="n">
        <f aca="false">BA328*'Dist Horaria'!$AB$3</f>
        <v>98.9088055490011</v>
      </c>
      <c r="BW328" s="0" t="n">
        <f aca="false">BA328*'Dist Horaria'!$AC$3</f>
        <v>107.199876822593</v>
      </c>
      <c r="BX328" s="0" t="n">
        <f aca="false">BA328*'Dist Horaria'!$AD$3</f>
        <v>104.370917624927</v>
      </c>
      <c r="BY328" s="0" t="n">
        <f aca="false">BA328*'Dist Horaria'!$AE$3</f>
        <v>101.378043926104</v>
      </c>
      <c r="BZ328" s="0" t="n">
        <f aca="false">AN328*1000000</f>
        <v>25455.7178082192</v>
      </c>
      <c r="CA328" s="0" t="n">
        <f aca="false">BZ328*'Dist Horaria'!$H$6</f>
        <v>636.392945205479</v>
      </c>
      <c r="CB328" s="0" t="n">
        <f aca="false">BZ328*'Dist Horaria'!$I$6</f>
        <v>636.392945205479</v>
      </c>
      <c r="CC328" s="0" t="n">
        <f aca="false">BZ328*'Dist Horaria'!$J$6</f>
        <v>636.392945205479</v>
      </c>
      <c r="CD328" s="0" t="n">
        <f aca="false">BZ328*'Dist Horaria'!$K$6</f>
        <v>636.392945205479</v>
      </c>
      <c r="CE328" s="0" t="n">
        <f aca="false">BZ328*'Dist Horaria'!$L$6</f>
        <v>636.392945205479</v>
      </c>
      <c r="CF328" s="0" t="n">
        <f aca="false">BZ328*'Dist Horaria'!$M$6</f>
        <v>1697.04785388128</v>
      </c>
      <c r="CG328" s="0" t="n">
        <f aca="false">BZ328*'Dist Horaria'!$N$6</f>
        <v>1697.04785388128</v>
      </c>
      <c r="CH328" s="0" t="n">
        <f aca="false">BZ328*'Dist Horaria'!$O$6</f>
        <v>1697.04785388128</v>
      </c>
      <c r="CI328" s="0" t="n">
        <f aca="false">BZ328*'Dist Horaria'!$P$6</f>
        <v>1113.68765410959</v>
      </c>
      <c r="CJ328" s="0" t="n">
        <f aca="false">BZ328*'Dist Horaria'!$Q$6</f>
        <v>1113.68765410959</v>
      </c>
      <c r="CK328" s="0" t="n">
        <f aca="false">BZ328*'Dist Horaria'!$R$6</f>
        <v>1113.68765410959</v>
      </c>
      <c r="CL328" s="0" t="n">
        <f aca="false">BZ328*'Dist Horaria'!$S$6</f>
        <v>1113.68765410959</v>
      </c>
      <c r="CM328" s="0" t="n">
        <f aca="false">BZ328*'Dist Horaria'!$T$6</f>
        <v>1113.68765410959</v>
      </c>
      <c r="CN328" s="0" t="n">
        <f aca="false">BZ328*'Dist Horaria'!$U$6</f>
        <v>1113.68765410959</v>
      </c>
      <c r="CO328" s="0" t="n">
        <f aca="false">BZ328*'Dist Horaria'!$V$6</f>
        <v>1113.68765410959</v>
      </c>
      <c r="CP328" s="0" t="n">
        <f aca="false">BZ328*'Dist Horaria'!$W$6</f>
        <v>1113.68765410959</v>
      </c>
      <c r="CQ328" s="0" t="n">
        <f aca="false">BZ328*'Dist Horaria'!$X$6</f>
        <v>1697.04785388128</v>
      </c>
      <c r="CR328" s="0" t="n">
        <f aca="false">BZ328*'Dist Horaria'!$Y$6</f>
        <v>1697.04785388128</v>
      </c>
      <c r="CS328" s="0" t="n">
        <f aca="false">BZ328*'Dist Horaria'!$Z$6</f>
        <v>1697.04785388128</v>
      </c>
      <c r="CT328" s="0" t="n">
        <f aca="false">BZ328*'Dist Horaria'!$AA$6</f>
        <v>636.392945205479</v>
      </c>
      <c r="CU328" s="0" t="n">
        <f aca="false">BZ328*'Dist Horaria'!$AB$6</f>
        <v>636.392945205479</v>
      </c>
      <c r="CV328" s="0" t="n">
        <f aca="false">BZ328*'Dist Horaria'!$AC$6</f>
        <v>636.392945205479</v>
      </c>
      <c r="CW328" s="0" t="n">
        <f aca="false">BZ328*'Dist Horaria'!$AD$6</f>
        <v>636.392945205479</v>
      </c>
      <c r="CX328" s="0" t="n">
        <f aca="false">BZ328*'Dist Horaria'!$AE$6</f>
        <v>636.392945205479</v>
      </c>
      <c r="CY328" s="0" t="n">
        <f aca="false">AS328*1000000</f>
        <v>26627.4162804986</v>
      </c>
      <c r="CZ328" s="0" t="n">
        <f aca="false">CY328*'Dist Horaria'!$H$6</f>
        <v>665.685407012466</v>
      </c>
      <c r="DA328" s="0" t="n">
        <f aca="false">CY328*'Dist Horaria'!$I$6</f>
        <v>665.685407012466</v>
      </c>
      <c r="DB328" s="0" t="n">
        <f aca="false">CY328*'Dist Horaria'!$J$6</f>
        <v>665.685407012466</v>
      </c>
      <c r="DC328" s="0" t="n">
        <f aca="false">CY328*'Dist Horaria'!$K$6</f>
        <v>665.685407012466</v>
      </c>
      <c r="DD328" s="0" t="n">
        <f aca="false">CY328*'Dist Horaria'!$L$6</f>
        <v>665.685407012466</v>
      </c>
      <c r="DE328" s="0" t="n">
        <f aca="false">CY328*'Dist Horaria'!$M$6</f>
        <v>1775.16108536658</v>
      </c>
      <c r="DF328" s="0" t="n">
        <f aca="false">CY328*'Dist Horaria'!$N$6</f>
        <v>1775.16108536658</v>
      </c>
      <c r="DG328" s="0" t="n">
        <f aca="false">CY328*'Dist Horaria'!$O$6</f>
        <v>1775.16108536658</v>
      </c>
      <c r="DH328" s="0" t="n">
        <f aca="false">CY328*'Dist Horaria'!$P$6</f>
        <v>1164.94946227182</v>
      </c>
      <c r="DI328" s="0" t="n">
        <f aca="false">CY328*'Dist Horaria'!$Q$6</f>
        <v>1164.94946227182</v>
      </c>
      <c r="DJ328" s="0" t="n">
        <f aca="false">CY328*'Dist Horaria'!$R$6</f>
        <v>1164.94946227182</v>
      </c>
      <c r="DK328" s="0" t="n">
        <f aca="false">CY328*'Dist Horaria'!$S$6</f>
        <v>1164.94946227182</v>
      </c>
      <c r="DL328" s="0" t="n">
        <f aca="false">CY328*'Dist Horaria'!$T$6</f>
        <v>1164.94946227182</v>
      </c>
      <c r="DM328" s="0" t="n">
        <f aca="false">CY328*'Dist Horaria'!$U$6</f>
        <v>1164.94946227182</v>
      </c>
      <c r="DN328" s="0" t="n">
        <f aca="false">CY328*'Dist Horaria'!$V$6</f>
        <v>1164.94946227182</v>
      </c>
      <c r="DO328" s="0" t="n">
        <f aca="false">CY328*'Dist Horaria'!$W$6</f>
        <v>1164.94946227182</v>
      </c>
      <c r="DP328" s="0" t="n">
        <f aca="false">CY328*'Dist Horaria'!$X$6</f>
        <v>1775.16108536658</v>
      </c>
      <c r="DQ328" s="0" t="n">
        <f aca="false">CY328*'Dist Horaria'!$Y$6</f>
        <v>1775.16108536658</v>
      </c>
      <c r="DR328" s="0" t="n">
        <f aca="false">CY328*'Dist Horaria'!$Z$6</f>
        <v>1775.16108536658</v>
      </c>
      <c r="DS328" s="0" t="n">
        <f aca="false">CY328*'Dist Horaria'!$AA$6</f>
        <v>665.685407012466</v>
      </c>
      <c r="DT328" s="0" t="n">
        <f aca="false">CY328*'Dist Horaria'!$AB$6</f>
        <v>665.685407012466</v>
      </c>
      <c r="DU328" s="0" t="n">
        <f aca="false">CY328*'Dist Horaria'!$AC$6</f>
        <v>665.685407012466</v>
      </c>
      <c r="DV328" s="0" t="n">
        <f aca="false">CY328*'Dist Horaria'!$AD$6</f>
        <v>665.685407012466</v>
      </c>
      <c r="DW328" s="0" t="n">
        <f aca="false">CY328*'Dist Horaria'!$AE$6</f>
        <v>665.685407012466</v>
      </c>
      <c r="DX328" s="0" t="n">
        <f aca="false">AX328*1000000</f>
        <v>1543.61833510137</v>
      </c>
      <c r="DY328" s="0" t="n">
        <f aca="false">DX328*'Dist Horaria'!$H$6</f>
        <v>38.5904583775342</v>
      </c>
      <c r="DZ328" s="0" t="n">
        <f aca="false">DX328*'Dist Horaria'!$I$6</f>
        <v>38.5904583775342</v>
      </c>
      <c r="EA328" s="0" t="n">
        <f aca="false">DX328*'Dist Horaria'!$J$6</f>
        <v>38.5904583775342</v>
      </c>
      <c r="EB328" s="0" t="n">
        <f aca="false">DX328*'Dist Horaria'!$K$6</f>
        <v>38.5904583775342</v>
      </c>
      <c r="EC328" s="0" t="n">
        <f aca="false">DX328*'Dist Horaria'!$L$6</f>
        <v>38.5904583775342</v>
      </c>
      <c r="ED328" s="0" t="n">
        <f aca="false">DX328*'Dist Horaria'!$M$6</f>
        <v>102.907889006758</v>
      </c>
      <c r="EE328" s="0" t="n">
        <f aca="false">DX328*'Dist Horaria'!$N$6</f>
        <v>102.907889006758</v>
      </c>
      <c r="EF328" s="0" t="n">
        <f aca="false">DX328*'Dist Horaria'!$O$6</f>
        <v>102.907889006758</v>
      </c>
      <c r="EG328" s="0" t="n">
        <f aca="false">DX328*'Dist Horaria'!$P$6</f>
        <v>67.5333021606849</v>
      </c>
      <c r="EH328" s="0" t="n">
        <f aca="false">DX328*'Dist Horaria'!$Q$6</f>
        <v>67.5333021606849</v>
      </c>
      <c r="EI328" s="0" t="n">
        <f aca="false">DX328*'Dist Horaria'!$R$6</f>
        <v>67.5333021606849</v>
      </c>
      <c r="EJ328" s="0" t="n">
        <f aca="false">DX328*'Dist Horaria'!$S$6</f>
        <v>67.5333021606849</v>
      </c>
      <c r="EK328" s="0" t="n">
        <f aca="false">DX328*'Dist Horaria'!$T$6</f>
        <v>67.5333021606849</v>
      </c>
      <c r="EL328" s="0" t="n">
        <f aca="false">DX328*'Dist Horaria'!$U$6</f>
        <v>67.5333021606849</v>
      </c>
      <c r="EM328" s="0" t="n">
        <f aca="false">DX328*'Dist Horaria'!$V$6</f>
        <v>67.5333021606849</v>
      </c>
      <c r="EN328" s="0" t="n">
        <f aca="false">DX328*'Dist Horaria'!$W$6</f>
        <v>67.5333021606849</v>
      </c>
      <c r="EO328" s="0" t="n">
        <f aca="false">DX328*'Dist Horaria'!$X$6</f>
        <v>102.907889006758</v>
      </c>
      <c r="EP328" s="0" t="n">
        <f aca="false">DX328*'Dist Horaria'!$Y$6</f>
        <v>102.907889006758</v>
      </c>
      <c r="EQ328" s="0" t="n">
        <f aca="false">DX328*'Dist Horaria'!$Z$6</f>
        <v>102.907889006758</v>
      </c>
      <c r="ER328" s="0" t="n">
        <f aca="false">DX328*'Dist Horaria'!$AA$6</f>
        <v>38.5904583775342</v>
      </c>
      <c r="ES328" s="0" t="n">
        <f aca="false">DX328*'Dist Horaria'!$AB$6</f>
        <v>38.5904583775342</v>
      </c>
      <c r="ET328" s="0" t="n">
        <f aca="false">DX328*'Dist Horaria'!$AC$6</f>
        <v>38.5904583775342</v>
      </c>
      <c r="EU328" s="0" t="n">
        <f aca="false">DX328*'Dist Horaria'!$AD$6</f>
        <v>38.5904583775342</v>
      </c>
      <c r="EV328" s="0" t="n">
        <f aca="false">DX328*'Dist Horaria'!$AE$6</f>
        <v>38.5904583775342</v>
      </c>
      <c r="EW328" s="0" t="n">
        <f aca="false">BB328+CA328+CZ328+DY328</f>
        <v>1436.26823174661</v>
      </c>
      <c r="EX328" s="0" t="n">
        <f aca="false">BC328+CB328+DA328+DZ328</f>
        <v>1433.71085773065</v>
      </c>
      <c r="EY328" s="0" t="n">
        <f aca="false">BD328+CC328+DB328+EA328</f>
        <v>1431.29701097485</v>
      </c>
      <c r="EZ328" s="0" t="n">
        <f aca="false">BE328+CD328+DC328+EB328</f>
        <v>1429.24050781492</v>
      </c>
      <c r="FA328" s="0" t="n">
        <f aca="false">BF328+CE328+DD328+EC328</f>
        <v>1427.73769514833</v>
      </c>
      <c r="FB328" s="0" t="n">
        <f aca="false">BG328+CF328+DE328+ED328</f>
        <v>3661.2395945665</v>
      </c>
      <c r="FC328" s="0" t="n">
        <f aca="false">BH328+CG328+DF328+EE328</f>
        <v>3665.12650546762</v>
      </c>
      <c r="FD328" s="0" t="n">
        <f aca="false">BI328+CH328+DG328+EF328</f>
        <v>3665.12650546762</v>
      </c>
      <c r="FE328" s="0" t="n">
        <f aca="false">BJ328+CI328+DH328+EG328</f>
        <v>2465.25625869803</v>
      </c>
      <c r="FF328" s="0" t="n">
        <f aca="false">BK328+CJ328+DI328+EH328</f>
        <v>2477.85187640684</v>
      </c>
      <c r="FG328" s="0" t="n">
        <f aca="false">BL328+CK328+DJ328+EI328</f>
        <v>2487.0123256496</v>
      </c>
      <c r="FH328" s="0" t="n">
        <f aca="false">BM328+CL328+DK328+EJ328</f>
        <v>2491.59255027098</v>
      </c>
      <c r="FI328" s="0" t="n">
        <f aca="false">BN328+CM328+DL328+EK328</f>
        <v>2492.73760642633</v>
      </c>
      <c r="FJ328" s="0" t="n">
        <f aca="false">BO328+CN328+DM328+EL328</f>
        <v>2491.59255027098</v>
      </c>
      <c r="FK328" s="0" t="n">
        <f aca="false">BP328+CO328+DN328+EM328</f>
        <v>2489.30243796029</v>
      </c>
      <c r="FL328" s="0" t="n">
        <f aca="false">BQ328+CP328+DO328+EN328</f>
        <v>2485.86726949426</v>
      </c>
      <c r="FM328" s="0" t="n">
        <f aca="false">BR328+CQ328+DP328+EO328</f>
        <v>3712.10635644651</v>
      </c>
      <c r="FN328" s="0" t="n">
        <f aca="false">BS328+CR328+DQ328+EP328</f>
        <v>3708.98182323666</v>
      </c>
      <c r="FO328" s="0" t="n">
        <f aca="false">BT328+CS328+DR328+EQ328</f>
        <v>3691.9746831511</v>
      </c>
      <c r="FP328" s="0" t="n">
        <f aca="false">BU328+CT328+DS328+ER328</f>
        <v>1451.79395627668</v>
      </c>
      <c r="FQ328" s="0" t="n">
        <f aca="false">BV328+CU328+DT328+ES328</f>
        <v>1439.57761614448</v>
      </c>
      <c r="FR328" s="0" t="n">
        <f aca="false">BW328+CV328+DU328+ET328</f>
        <v>1447.86868741807</v>
      </c>
      <c r="FS328" s="0" t="n">
        <f aca="false">BX328+CW328+DV328+EU328</f>
        <v>1445.03972822041</v>
      </c>
      <c r="FT328" s="0" t="n">
        <f aca="false">BY328+CX328+DW328+EV328</f>
        <v>1442.04685452158</v>
      </c>
      <c r="FU328" s="0" t="n">
        <f aca="false">AM328*'Dist Horaria'!$H$10</f>
        <v>0.838554511290824</v>
      </c>
      <c r="FV328" s="0" t="n">
        <f aca="false">AM328*'Dist Horaria'!$I$10</f>
        <v>0.784794477160557</v>
      </c>
      <c r="FW328" s="0" t="n">
        <f aca="false">AM328*'Dist Horaria'!$J$10</f>
        <v>0.781397030231444</v>
      </c>
      <c r="FX328" s="0" t="n">
        <f aca="false">AM328*'Dist Horaria'!$K$10</f>
        <v>0.758924320167349</v>
      </c>
      <c r="FY328" s="0" t="n">
        <f aca="false">AM328*'Dist Horaria'!$L$10</f>
        <v>0.759228029580728</v>
      </c>
      <c r="FZ328" s="0" t="n">
        <f aca="false">AM328*'Dist Horaria'!$M$10</f>
        <v>0.812405235888643</v>
      </c>
      <c r="GA328" s="0" t="n">
        <f aca="false">AM328*'Dist Horaria'!$N$10</f>
        <v>0.768568933112979</v>
      </c>
      <c r="GB328" s="0" t="n">
        <f aca="false">AM328*'Dist Horaria'!$O$10</f>
        <v>0.755450893340011</v>
      </c>
      <c r="GC328" s="0" t="n">
        <f aca="false">AM328*'Dist Horaria'!$P$10</f>
        <v>0.767173761427158</v>
      </c>
      <c r="GD328" s="0" t="n">
        <f aca="false">AM328*'Dist Horaria'!$Q$10</f>
        <v>0.694266372584891</v>
      </c>
      <c r="GE328" s="0" t="n">
        <f aca="false">AM328*'Dist Horaria'!$R$10</f>
        <v>0.847109238310449</v>
      </c>
      <c r="GF328" s="0" t="n">
        <f aca="false">AM328*'Dist Horaria'!$S$10</f>
        <v>0.723464196904967</v>
      </c>
      <c r="GG328" s="0" t="n">
        <f aca="false">AR328*'Dist Horaria'!$H$10</f>
        <v>0.877152245882511</v>
      </c>
      <c r="GH328" s="0" t="n">
        <f aca="false">AR328*'Dist Horaria'!$I$10</f>
        <v>0.82091769697585</v>
      </c>
      <c r="GI328" s="0" t="n">
        <f aca="false">AR328*'Dist Horaria'!$J$10</f>
        <v>0.817363869330763</v>
      </c>
      <c r="GJ328" s="0" t="n">
        <f aca="false">AR328*'Dist Horaria'!$K$10</f>
        <v>0.793856765334096</v>
      </c>
      <c r="GK328" s="0" t="n">
        <f aca="false">AR328*'Dist Horaria'!$L$10</f>
        <v>0.794174454155102</v>
      </c>
      <c r="GL328" s="0" t="n">
        <f aca="false">AR328*'Dist Horaria'!$M$10</f>
        <v>0.849799348320829</v>
      </c>
      <c r="GM328" s="0" t="n">
        <f aca="false">AR328*'Dist Horaria'!$N$10</f>
        <v>0.803945309122268</v>
      </c>
      <c r="GN328" s="0" t="n">
        <f aca="false">AR328*'Dist Horaria'!$O$10</f>
        <v>0.790223460520294</v>
      </c>
      <c r="GO328" s="0" t="n">
        <f aca="false">AR328*'Dist Horaria'!$P$10</f>
        <v>0.80248591923034</v>
      </c>
      <c r="GP328" s="0" t="n">
        <f aca="false">AR328*'Dist Horaria'!$Q$10</f>
        <v>0.726222684099707</v>
      </c>
      <c r="GQ328" s="0" t="n">
        <f aca="false">AR328*'Dist Horaria'!$R$10</f>
        <v>0.886100737503675</v>
      </c>
      <c r="GR328" s="0" t="n">
        <f aca="false">AR328*'Dist Horaria'!$S$10</f>
        <v>0.756764451906566</v>
      </c>
      <c r="GS328" s="0" t="n">
        <f aca="false">AW328*'Dist Horaria'!$H$10</f>
        <v>0.0508494055584064</v>
      </c>
      <c r="GT328" s="0" t="n">
        <f aca="false">AW328*'Dist Horaria'!$I$10</f>
        <v>0.0475894317087449</v>
      </c>
      <c r="GU328" s="0" t="n">
        <f aca="false">AW328*'Dist Horaria'!$J$10</f>
        <v>0.0473834127148268</v>
      </c>
      <c r="GV328" s="0" t="n">
        <f aca="false">AW328*'Dist Horaria'!$K$10</f>
        <v>0.0460206820483534</v>
      </c>
      <c r="GW328" s="0" t="n">
        <f aca="false">AW328*'Dist Horaria'!$L$10</f>
        <v>0.0460390987916001</v>
      </c>
      <c r="GX328" s="0" t="n">
        <f aca="false">AW328*'Dist Horaria'!$M$10</f>
        <v>0.0492637303374393</v>
      </c>
      <c r="GY328" s="0" t="n">
        <f aca="false">AW328*'Dist Horaria'!$N$10</f>
        <v>0.0466055251665083</v>
      </c>
      <c r="GZ328" s="0" t="n">
        <f aca="false">AW328*'Dist Horaria'!$O$10</f>
        <v>0.0458100556823359</v>
      </c>
      <c r="HA328" s="0" t="n">
        <f aca="false">AW328*'Dist Horaria'!$P$10</f>
        <v>0.0465209228539327</v>
      </c>
      <c r="HB328" s="0" t="n">
        <f aca="false">AW328*'Dist Horaria'!$Q$10</f>
        <v>0.0420998657449106</v>
      </c>
      <c r="HC328" s="0" t="n">
        <f aca="false">AW328*'Dist Horaria'!$R$10</f>
        <v>0.0513681586958652</v>
      </c>
      <c r="HD328" s="0" t="n">
        <f aca="false">AW328*'Dist Horaria'!$S$10</f>
        <v>0.0438704030090763</v>
      </c>
    </row>
    <row r="329" customFormat="false" ht="26.85" hidden="false" customHeight="false" outlineLevel="0" collapsed="false">
      <c r="A329" s="0" t="n">
        <v>4.590175</v>
      </c>
      <c r="B329" s="0" t="n">
        <v>-74.14506</v>
      </c>
      <c r="C329" s="0" t="n">
        <v>24</v>
      </c>
      <c r="D329" s="0" t="n">
        <v>23</v>
      </c>
      <c r="E329" s="0" t="n">
        <v>1794</v>
      </c>
      <c r="G329" s="0" t="s">
        <v>1216</v>
      </c>
      <c r="I329" s="0" t="s">
        <v>1578</v>
      </c>
      <c r="J329" s="25" t="s">
        <v>1579</v>
      </c>
      <c r="L329" s="0" t="s">
        <v>1580</v>
      </c>
      <c r="S329" s="0" t="n">
        <v>365</v>
      </c>
      <c r="V329" s="0" t="n">
        <v>155041.666666667</v>
      </c>
      <c r="W329" s="0" t="n">
        <f aca="false">V329*12</f>
        <v>1860500</v>
      </c>
      <c r="X329" s="0" t="n">
        <v>1</v>
      </c>
      <c r="Z329" s="0" t="n">
        <v>23000</v>
      </c>
      <c r="AB329" s="0" t="n">
        <v>0.005</v>
      </c>
      <c r="AC329" s="0" t="n">
        <v>0</v>
      </c>
      <c r="AD329" s="0" t="n">
        <v>2207.70583925373</v>
      </c>
      <c r="AE329" s="0" t="n">
        <f aca="false">AD329/2204.59</f>
        <v>1.00141334182489</v>
      </c>
      <c r="AF329" s="0" t="n">
        <f aca="false">AE329/S329</f>
        <v>0.00274359819678052</v>
      </c>
      <c r="AG329" s="0" t="n">
        <f aca="false">AE329*EXP(AB329*AC329)</f>
        <v>1.00141334182489</v>
      </c>
      <c r="AH329" s="0" t="n">
        <f aca="false">AG329/S329</f>
        <v>0.00274359819678052</v>
      </c>
      <c r="AI329" s="0" t="s">
        <v>90</v>
      </c>
      <c r="AJ329" s="0" t="n">
        <f aca="false">IF(AI329="A",'FE DISTRIBUCIÓN'!$C$2,'FE DISTRIBUCIÓN'!$C$3)</f>
        <v>4.994E-006</v>
      </c>
      <c r="AK329" s="0" t="n">
        <f aca="false">W329*AJ329</f>
        <v>9.291337</v>
      </c>
      <c r="AL329" s="0" t="n">
        <f aca="false">AK329/365</f>
        <v>0.0254557178082192</v>
      </c>
      <c r="AM329" s="0" t="n">
        <f aca="false">AK329*EXP(AB329*AC329)</f>
        <v>9.291337</v>
      </c>
      <c r="AN329" s="0" t="n">
        <f aca="false">AM329/365</f>
        <v>0.0254557178082192</v>
      </c>
      <c r="AO329" s="0" t="n">
        <v>5.223868284E-006</v>
      </c>
      <c r="AP329" s="0" t="n">
        <f aca="false">AO329*W329</f>
        <v>9.719006942382</v>
      </c>
      <c r="AQ329" s="0" t="n">
        <f aca="false">AP329/365</f>
        <v>0.0266274162804986</v>
      </c>
      <c r="AR329" s="0" t="n">
        <f aca="false">AP329*EXP(AB329*AC329)</f>
        <v>9.719006942382</v>
      </c>
      <c r="AS329" s="0" t="n">
        <f aca="false">AR329/365</f>
        <v>0.0266274162804986</v>
      </c>
      <c r="AT329" s="0" t="n">
        <v>3.02832944E-007</v>
      </c>
      <c r="AU329" s="0" t="n">
        <f aca="false">AT329*W329</f>
        <v>0.563420692312</v>
      </c>
      <c r="AV329" s="0" t="n">
        <f aca="false">AU329/365</f>
        <v>0.00154361833510137</v>
      </c>
      <c r="AW329" s="0" t="n">
        <f aca="false">AU329*EXP(AB329*AC329)</f>
        <v>0.563420692312</v>
      </c>
      <c r="AX329" s="0" t="n">
        <f aca="false">AW329/365</f>
        <v>0.00154361833510137</v>
      </c>
      <c r="AY329" s="0" t="n">
        <f aca="false">AW329+AR329+AM329+AG329</f>
        <v>20.5751779765189</v>
      </c>
      <c r="AZ329" s="0" t="n">
        <f aca="false">AH329+AN329+AS329+AX329</f>
        <v>0.0563703506205997</v>
      </c>
      <c r="BA329" s="0" t="n">
        <f aca="false">AH329*1000000</f>
        <v>2743.59819678052</v>
      </c>
      <c r="BB329" s="0" t="n">
        <f aca="false">BA329*'Dist Horaria'!$H$3</f>
        <v>95.5994211511277</v>
      </c>
      <c r="BC329" s="0" t="n">
        <f aca="false">BA329*'Dist Horaria'!$I$3</f>
        <v>93.0420471351678</v>
      </c>
      <c r="BD329" s="0" t="n">
        <f aca="false">BA329*'Dist Horaria'!$J$3</f>
        <v>90.6282003793673</v>
      </c>
      <c r="BE329" s="0" t="n">
        <f aca="false">BA329*'Dist Horaria'!$K$3</f>
        <v>88.5716972194377</v>
      </c>
      <c r="BF329" s="0" t="n">
        <f aca="false">BA329*'Dist Horaria'!$L$3</f>
        <v>87.0688845528486</v>
      </c>
      <c r="BG329" s="0" t="n">
        <f aca="false">BA329*'Dist Horaria'!$M$3</f>
        <v>86.1227663118917</v>
      </c>
      <c r="BH329" s="0" t="n">
        <f aca="false">BA329*'Dist Horaria'!$N$3</f>
        <v>90.0096772130103</v>
      </c>
      <c r="BI329" s="0" t="n">
        <f aca="false">BA329*'Dist Horaria'!$O$3</f>
        <v>90.0096772130103</v>
      </c>
      <c r="BJ329" s="0" t="n">
        <f aca="false">BA329*'Dist Horaria'!$P$3</f>
        <v>119.085840155945</v>
      </c>
      <c r="BK329" s="0" t="n">
        <f aca="false">BA329*'Dist Horaria'!$Q$3</f>
        <v>131.681457864747</v>
      </c>
      <c r="BL329" s="0" t="n">
        <f aca="false">BA329*'Dist Horaria'!$R$3</f>
        <v>140.841907107512</v>
      </c>
      <c r="BM329" s="0" t="n">
        <f aca="false">BA329*'Dist Horaria'!$S$3</f>
        <v>145.422131728894</v>
      </c>
      <c r="BN329" s="0" t="n">
        <f aca="false">BA329*'Dist Horaria'!$T$3</f>
        <v>146.56718788424</v>
      </c>
      <c r="BO329" s="0" t="n">
        <f aca="false">BA329*'Dist Horaria'!$U$3</f>
        <v>145.422131728894</v>
      </c>
      <c r="BP329" s="0" t="n">
        <f aca="false">BA329*'Dist Horaria'!$V$3</f>
        <v>143.132019418203</v>
      </c>
      <c r="BQ329" s="0" t="n">
        <f aca="false">BA329*'Dist Horaria'!$W$3</f>
        <v>139.696850952166</v>
      </c>
      <c r="BR329" s="0" t="n">
        <f aca="false">BA329*'Dist Horaria'!$X$3</f>
        <v>136.989528191897</v>
      </c>
      <c r="BS329" s="0" t="n">
        <f aca="false">BA329*'Dist Horaria'!$Y$3</f>
        <v>133.864994982049</v>
      </c>
      <c r="BT329" s="0" t="n">
        <f aca="false">BA329*'Dist Horaria'!$Z$3</f>
        <v>116.857854896491</v>
      </c>
      <c r="BU329" s="0" t="n">
        <f aca="false">BA329*'Dist Horaria'!$AA$3</f>
        <v>111.125145681201</v>
      </c>
      <c r="BV329" s="0" t="n">
        <f aca="false">BA329*'Dist Horaria'!$AB$3</f>
        <v>98.9088055490011</v>
      </c>
      <c r="BW329" s="0" t="n">
        <f aca="false">BA329*'Dist Horaria'!$AC$3</f>
        <v>107.199876822593</v>
      </c>
      <c r="BX329" s="0" t="n">
        <f aca="false">BA329*'Dist Horaria'!$AD$3</f>
        <v>104.370917624927</v>
      </c>
      <c r="BY329" s="0" t="n">
        <f aca="false">BA329*'Dist Horaria'!$AE$3</f>
        <v>101.378043926104</v>
      </c>
      <c r="BZ329" s="0" t="n">
        <f aca="false">AN329*1000000</f>
        <v>25455.7178082192</v>
      </c>
      <c r="CA329" s="0" t="n">
        <f aca="false">BZ329*'Dist Horaria'!$H$6</f>
        <v>636.392945205479</v>
      </c>
      <c r="CB329" s="0" t="n">
        <f aca="false">BZ329*'Dist Horaria'!$I$6</f>
        <v>636.392945205479</v>
      </c>
      <c r="CC329" s="0" t="n">
        <f aca="false">BZ329*'Dist Horaria'!$J$6</f>
        <v>636.392945205479</v>
      </c>
      <c r="CD329" s="0" t="n">
        <f aca="false">BZ329*'Dist Horaria'!$K$6</f>
        <v>636.392945205479</v>
      </c>
      <c r="CE329" s="0" t="n">
        <f aca="false">BZ329*'Dist Horaria'!$L$6</f>
        <v>636.392945205479</v>
      </c>
      <c r="CF329" s="0" t="n">
        <f aca="false">BZ329*'Dist Horaria'!$M$6</f>
        <v>1697.04785388128</v>
      </c>
      <c r="CG329" s="0" t="n">
        <f aca="false">BZ329*'Dist Horaria'!$N$6</f>
        <v>1697.04785388128</v>
      </c>
      <c r="CH329" s="0" t="n">
        <f aca="false">BZ329*'Dist Horaria'!$O$6</f>
        <v>1697.04785388128</v>
      </c>
      <c r="CI329" s="0" t="n">
        <f aca="false">BZ329*'Dist Horaria'!$P$6</f>
        <v>1113.68765410959</v>
      </c>
      <c r="CJ329" s="0" t="n">
        <f aca="false">BZ329*'Dist Horaria'!$Q$6</f>
        <v>1113.68765410959</v>
      </c>
      <c r="CK329" s="0" t="n">
        <f aca="false">BZ329*'Dist Horaria'!$R$6</f>
        <v>1113.68765410959</v>
      </c>
      <c r="CL329" s="0" t="n">
        <f aca="false">BZ329*'Dist Horaria'!$S$6</f>
        <v>1113.68765410959</v>
      </c>
      <c r="CM329" s="0" t="n">
        <f aca="false">BZ329*'Dist Horaria'!$T$6</f>
        <v>1113.68765410959</v>
      </c>
      <c r="CN329" s="0" t="n">
        <f aca="false">BZ329*'Dist Horaria'!$U$6</f>
        <v>1113.68765410959</v>
      </c>
      <c r="CO329" s="0" t="n">
        <f aca="false">BZ329*'Dist Horaria'!$V$6</f>
        <v>1113.68765410959</v>
      </c>
      <c r="CP329" s="0" t="n">
        <f aca="false">BZ329*'Dist Horaria'!$W$6</f>
        <v>1113.68765410959</v>
      </c>
      <c r="CQ329" s="0" t="n">
        <f aca="false">BZ329*'Dist Horaria'!$X$6</f>
        <v>1697.04785388128</v>
      </c>
      <c r="CR329" s="0" t="n">
        <f aca="false">BZ329*'Dist Horaria'!$Y$6</f>
        <v>1697.04785388128</v>
      </c>
      <c r="CS329" s="0" t="n">
        <f aca="false">BZ329*'Dist Horaria'!$Z$6</f>
        <v>1697.04785388128</v>
      </c>
      <c r="CT329" s="0" t="n">
        <f aca="false">BZ329*'Dist Horaria'!$AA$6</f>
        <v>636.392945205479</v>
      </c>
      <c r="CU329" s="0" t="n">
        <f aca="false">BZ329*'Dist Horaria'!$AB$6</f>
        <v>636.392945205479</v>
      </c>
      <c r="CV329" s="0" t="n">
        <f aca="false">BZ329*'Dist Horaria'!$AC$6</f>
        <v>636.392945205479</v>
      </c>
      <c r="CW329" s="0" t="n">
        <f aca="false">BZ329*'Dist Horaria'!$AD$6</f>
        <v>636.392945205479</v>
      </c>
      <c r="CX329" s="0" t="n">
        <f aca="false">BZ329*'Dist Horaria'!$AE$6</f>
        <v>636.392945205479</v>
      </c>
      <c r="CY329" s="0" t="n">
        <f aca="false">AS329*1000000</f>
        <v>26627.4162804986</v>
      </c>
      <c r="CZ329" s="0" t="n">
        <f aca="false">CY329*'Dist Horaria'!$H$6</f>
        <v>665.685407012466</v>
      </c>
      <c r="DA329" s="0" t="n">
        <f aca="false">CY329*'Dist Horaria'!$I$6</f>
        <v>665.685407012466</v>
      </c>
      <c r="DB329" s="0" t="n">
        <f aca="false">CY329*'Dist Horaria'!$J$6</f>
        <v>665.685407012466</v>
      </c>
      <c r="DC329" s="0" t="n">
        <f aca="false">CY329*'Dist Horaria'!$K$6</f>
        <v>665.685407012466</v>
      </c>
      <c r="DD329" s="0" t="n">
        <f aca="false">CY329*'Dist Horaria'!$L$6</f>
        <v>665.685407012466</v>
      </c>
      <c r="DE329" s="0" t="n">
        <f aca="false">CY329*'Dist Horaria'!$M$6</f>
        <v>1775.16108536658</v>
      </c>
      <c r="DF329" s="0" t="n">
        <f aca="false">CY329*'Dist Horaria'!$N$6</f>
        <v>1775.16108536658</v>
      </c>
      <c r="DG329" s="0" t="n">
        <f aca="false">CY329*'Dist Horaria'!$O$6</f>
        <v>1775.16108536658</v>
      </c>
      <c r="DH329" s="0" t="n">
        <f aca="false">CY329*'Dist Horaria'!$P$6</f>
        <v>1164.94946227182</v>
      </c>
      <c r="DI329" s="0" t="n">
        <f aca="false">CY329*'Dist Horaria'!$Q$6</f>
        <v>1164.94946227182</v>
      </c>
      <c r="DJ329" s="0" t="n">
        <f aca="false">CY329*'Dist Horaria'!$R$6</f>
        <v>1164.94946227182</v>
      </c>
      <c r="DK329" s="0" t="n">
        <f aca="false">CY329*'Dist Horaria'!$S$6</f>
        <v>1164.94946227182</v>
      </c>
      <c r="DL329" s="0" t="n">
        <f aca="false">CY329*'Dist Horaria'!$T$6</f>
        <v>1164.94946227182</v>
      </c>
      <c r="DM329" s="0" t="n">
        <f aca="false">CY329*'Dist Horaria'!$U$6</f>
        <v>1164.94946227182</v>
      </c>
      <c r="DN329" s="0" t="n">
        <f aca="false">CY329*'Dist Horaria'!$V$6</f>
        <v>1164.94946227182</v>
      </c>
      <c r="DO329" s="0" t="n">
        <f aca="false">CY329*'Dist Horaria'!$W$6</f>
        <v>1164.94946227182</v>
      </c>
      <c r="DP329" s="0" t="n">
        <f aca="false">CY329*'Dist Horaria'!$X$6</f>
        <v>1775.16108536658</v>
      </c>
      <c r="DQ329" s="0" t="n">
        <f aca="false">CY329*'Dist Horaria'!$Y$6</f>
        <v>1775.16108536658</v>
      </c>
      <c r="DR329" s="0" t="n">
        <f aca="false">CY329*'Dist Horaria'!$Z$6</f>
        <v>1775.16108536658</v>
      </c>
      <c r="DS329" s="0" t="n">
        <f aca="false">CY329*'Dist Horaria'!$AA$6</f>
        <v>665.685407012466</v>
      </c>
      <c r="DT329" s="0" t="n">
        <f aca="false">CY329*'Dist Horaria'!$AB$6</f>
        <v>665.685407012466</v>
      </c>
      <c r="DU329" s="0" t="n">
        <f aca="false">CY329*'Dist Horaria'!$AC$6</f>
        <v>665.685407012466</v>
      </c>
      <c r="DV329" s="0" t="n">
        <f aca="false">CY329*'Dist Horaria'!$AD$6</f>
        <v>665.685407012466</v>
      </c>
      <c r="DW329" s="0" t="n">
        <f aca="false">CY329*'Dist Horaria'!$AE$6</f>
        <v>665.685407012466</v>
      </c>
      <c r="DX329" s="0" t="n">
        <f aca="false">AX329*1000000</f>
        <v>1543.61833510137</v>
      </c>
      <c r="DY329" s="0" t="n">
        <f aca="false">DX329*'Dist Horaria'!$H$6</f>
        <v>38.5904583775342</v>
      </c>
      <c r="DZ329" s="0" t="n">
        <f aca="false">DX329*'Dist Horaria'!$I$6</f>
        <v>38.5904583775342</v>
      </c>
      <c r="EA329" s="0" t="n">
        <f aca="false">DX329*'Dist Horaria'!$J$6</f>
        <v>38.5904583775342</v>
      </c>
      <c r="EB329" s="0" t="n">
        <f aca="false">DX329*'Dist Horaria'!$K$6</f>
        <v>38.5904583775342</v>
      </c>
      <c r="EC329" s="0" t="n">
        <f aca="false">DX329*'Dist Horaria'!$L$6</f>
        <v>38.5904583775342</v>
      </c>
      <c r="ED329" s="0" t="n">
        <f aca="false">DX329*'Dist Horaria'!$M$6</f>
        <v>102.907889006758</v>
      </c>
      <c r="EE329" s="0" t="n">
        <f aca="false">DX329*'Dist Horaria'!$N$6</f>
        <v>102.907889006758</v>
      </c>
      <c r="EF329" s="0" t="n">
        <f aca="false">DX329*'Dist Horaria'!$O$6</f>
        <v>102.907889006758</v>
      </c>
      <c r="EG329" s="0" t="n">
        <f aca="false">DX329*'Dist Horaria'!$P$6</f>
        <v>67.5333021606849</v>
      </c>
      <c r="EH329" s="0" t="n">
        <f aca="false">DX329*'Dist Horaria'!$Q$6</f>
        <v>67.5333021606849</v>
      </c>
      <c r="EI329" s="0" t="n">
        <f aca="false">DX329*'Dist Horaria'!$R$6</f>
        <v>67.5333021606849</v>
      </c>
      <c r="EJ329" s="0" t="n">
        <f aca="false">DX329*'Dist Horaria'!$S$6</f>
        <v>67.5333021606849</v>
      </c>
      <c r="EK329" s="0" t="n">
        <f aca="false">DX329*'Dist Horaria'!$T$6</f>
        <v>67.5333021606849</v>
      </c>
      <c r="EL329" s="0" t="n">
        <f aca="false">DX329*'Dist Horaria'!$U$6</f>
        <v>67.5333021606849</v>
      </c>
      <c r="EM329" s="0" t="n">
        <f aca="false">DX329*'Dist Horaria'!$V$6</f>
        <v>67.5333021606849</v>
      </c>
      <c r="EN329" s="0" t="n">
        <f aca="false">DX329*'Dist Horaria'!$W$6</f>
        <v>67.5333021606849</v>
      </c>
      <c r="EO329" s="0" t="n">
        <f aca="false">DX329*'Dist Horaria'!$X$6</f>
        <v>102.907889006758</v>
      </c>
      <c r="EP329" s="0" t="n">
        <f aca="false">DX329*'Dist Horaria'!$Y$6</f>
        <v>102.907889006758</v>
      </c>
      <c r="EQ329" s="0" t="n">
        <f aca="false">DX329*'Dist Horaria'!$Z$6</f>
        <v>102.907889006758</v>
      </c>
      <c r="ER329" s="0" t="n">
        <f aca="false">DX329*'Dist Horaria'!$AA$6</f>
        <v>38.5904583775342</v>
      </c>
      <c r="ES329" s="0" t="n">
        <f aca="false">DX329*'Dist Horaria'!$AB$6</f>
        <v>38.5904583775342</v>
      </c>
      <c r="ET329" s="0" t="n">
        <f aca="false">DX329*'Dist Horaria'!$AC$6</f>
        <v>38.5904583775342</v>
      </c>
      <c r="EU329" s="0" t="n">
        <f aca="false">DX329*'Dist Horaria'!$AD$6</f>
        <v>38.5904583775342</v>
      </c>
      <c r="EV329" s="0" t="n">
        <f aca="false">DX329*'Dist Horaria'!$AE$6</f>
        <v>38.5904583775342</v>
      </c>
      <c r="EW329" s="0" t="n">
        <f aca="false">BB329+CA329+CZ329+DY329</f>
        <v>1436.26823174661</v>
      </c>
      <c r="EX329" s="0" t="n">
        <f aca="false">BC329+CB329+DA329+DZ329</f>
        <v>1433.71085773065</v>
      </c>
      <c r="EY329" s="0" t="n">
        <f aca="false">BD329+CC329+DB329+EA329</f>
        <v>1431.29701097485</v>
      </c>
      <c r="EZ329" s="0" t="n">
        <f aca="false">BE329+CD329+DC329+EB329</f>
        <v>1429.24050781492</v>
      </c>
      <c r="FA329" s="0" t="n">
        <f aca="false">BF329+CE329+DD329+EC329</f>
        <v>1427.73769514833</v>
      </c>
      <c r="FB329" s="0" t="n">
        <f aca="false">BG329+CF329+DE329+ED329</f>
        <v>3661.2395945665</v>
      </c>
      <c r="FC329" s="0" t="n">
        <f aca="false">BH329+CG329+DF329+EE329</f>
        <v>3665.12650546762</v>
      </c>
      <c r="FD329" s="0" t="n">
        <f aca="false">BI329+CH329+DG329+EF329</f>
        <v>3665.12650546762</v>
      </c>
      <c r="FE329" s="0" t="n">
        <f aca="false">BJ329+CI329+DH329+EG329</f>
        <v>2465.25625869803</v>
      </c>
      <c r="FF329" s="0" t="n">
        <f aca="false">BK329+CJ329+DI329+EH329</f>
        <v>2477.85187640684</v>
      </c>
      <c r="FG329" s="0" t="n">
        <f aca="false">BL329+CK329+DJ329+EI329</f>
        <v>2487.0123256496</v>
      </c>
      <c r="FH329" s="0" t="n">
        <f aca="false">BM329+CL329+DK329+EJ329</f>
        <v>2491.59255027098</v>
      </c>
      <c r="FI329" s="0" t="n">
        <f aca="false">BN329+CM329+DL329+EK329</f>
        <v>2492.73760642633</v>
      </c>
      <c r="FJ329" s="0" t="n">
        <f aca="false">BO329+CN329+DM329+EL329</f>
        <v>2491.59255027098</v>
      </c>
      <c r="FK329" s="0" t="n">
        <f aca="false">BP329+CO329+DN329+EM329</f>
        <v>2489.30243796029</v>
      </c>
      <c r="FL329" s="0" t="n">
        <f aca="false">BQ329+CP329+DO329+EN329</f>
        <v>2485.86726949426</v>
      </c>
      <c r="FM329" s="0" t="n">
        <f aca="false">BR329+CQ329+DP329+EO329</f>
        <v>3712.10635644651</v>
      </c>
      <c r="FN329" s="0" t="n">
        <f aca="false">BS329+CR329+DQ329+EP329</f>
        <v>3708.98182323666</v>
      </c>
      <c r="FO329" s="0" t="n">
        <f aca="false">BT329+CS329+DR329+EQ329</f>
        <v>3691.9746831511</v>
      </c>
      <c r="FP329" s="0" t="n">
        <f aca="false">BU329+CT329+DS329+ER329</f>
        <v>1451.79395627668</v>
      </c>
      <c r="FQ329" s="0" t="n">
        <f aca="false">BV329+CU329+DT329+ES329</f>
        <v>1439.57761614448</v>
      </c>
      <c r="FR329" s="0" t="n">
        <f aca="false">BW329+CV329+DU329+ET329</f>
        <v>1447.86868741807</v>
      </c>
      <c r="FS329" s="0" t="n">
        <f aca="false">BX329+CW329+DV329+EU329</f>
        <v>1445.03972822041</v>
      </c>
      <c r="FT329" s="0" t="n">
        <f aca="false">BY329+CX329+DW329+EV329</f>
        <v>1442.04685452158</v>
      </c>
      <c r="FU329" s="0" t="n">
        <f aca="false">AM329*'Dist Horaria'!$H$10</f>
        <v>0.838554511290824</v>
      </c>
      <c r="FV329" s="0" t="n">
        <f aca="false">AM329*'Dist Horaria'!$I$10</f>
        <v>0.784794477160557</v>
      </c>
      <c r="FW329" s="0" t="n">
        <f aca="false">AM329*'Dist Horaria'!$J$10</f>
        <v>0.781397030231444</v>
      </c>
      <c r="FX329" s="0" t="n">
        <f aca="false">AM329*'Dist Horaria'!$K$10</f>
        <v>0.758924320167349</v>
      </c>
      <c r="FY329" s="0" t="n">
        <f aca="false">AM329*'Dist Horaria'!$L$10</f>
        <v>0.759228029580728</v>
      </c>
      <c r="FZ329" s="0" t="n">
        <f aca="false">AM329*'Dist Horaria'!$M$10</f>
        <v>0.812405235888643</v>
      </c>
      <c r="GA329" s="0" t="n">
        <f aca="false">AM329*'Dist Horaria'!$N$10</f>
        <v>0.768568933112979</v>
      </c>
      <c r="GB329" s="0" t="n">
        <f aca="false">AM329*'Dist Horaria'!$O$10</f>
        <v>0.755450893340011</v>
      </c>
      <c r="GC329" s="0" t="n">
        <f aca="false">AM329*'Dist Horaria'!$P$10</f>
        <v>0.767173761427158</v>
      </c>
      <c r="GD329" s="0" t="n">
        <f aca="false">AM329*'Dist Horaria'!$Q$10</f>
        <v>0.694266372584891</v>
      </c>
      <c r="GE329" s="0" t="n">
        <f aca="false">AM329*'Dist Horaria'!$R$10</f>
        <v>0.847109238310449</v>
      </c>
      <c r="GF329" s="0" t="n">
        <f aca="false">AM329*'Dist Horaria'!$S$10</f>
        <v>0.723464196904967</v>
      </c>
      <c r="GG329" s="0" t="n">
        <f aca="false">AR329*'Dist Horaria'!$H$10</f>
        <v>0.877152245882511</v>
      </c>
      <c r="GH329" s="0" t="n">
        <f aca="false">AR329*'Dist Horaria'!$I$10</f>
        <v>0.82091769697585</v>
      </c>
      <c r="GI329" s="0" t="n">
        <f aca="false">AR329*'Dist Horaria'!$J$10</f>
        <v>0.817363869330763</v>
      </c>
      <c r="GJ329" s="0" t="n">
        <f aca="false">AR329*'Dist Horaria'!$K$10</f>
        <v>0.793856765334096</v>
      </c>
      <c r="GK329" s="0" t="n">
        <f aca="false">AR329*'Dist Horaria'!$L$10</f>
        <v>0.794174454155102</v>
      </c>
      <c r="GL329" s="0" t="n">
        <f aca="false">AR329*'Dist Horaria'!$M$10</f>
        <v>0.849799348320829</v>
      </c>
      <c r="GM329" s="0" t="n">
        <f aca="false">AR329*'Dist Horaria'!$N$10</f>
        <v>0.803945309122268</v>
      </c>
      <c r="GN329" s="0" t="n">
        <f aca="false">AR329*'Dist Horaria'!$O$10</f>
        <v>0.790223460520294</v>
      </c>
      <c r="GO329" s="0" t="n">
        <f aca="false">AR329*'Dist Horaria'!$P$10</f>
        <v>0.80248591923034</v>
      </c>
      <c r="GP329" s="0" t="n">
        <f aca="false">AR329*'Dist Horaria'!$Q$10</f>
        <v>0.726222684099707</v>
      </c>
      <c r="GQ329" s="0" t="n">
        <f aca="false">AR329*'Dist Horaria'!$R$10</f>
        <v>0.886100737503675</v>
      </c>
      <c r="GR329" s="0" t="n">
        <f aca="false">AR329*'Dist Horaria'!$S$10</f>
        <v>0.756764451906566</v>
      </c>
      <c r="GS329" s="0" t="n">
        <f aca="false">AW329*'Dist Horaria'!$H$10</f>
        <v>0.0508494055584064</v>
      </c>
      <c r="GT329" s="0" t="n">
        <f aca="false">AW329*'Dist Horaria'!$I$10</f>
        <v>0.0475894317087449</v>
      </c>
      <c r="GU329" s="0" t="n">
        <f aca="false">AW329*'Dist Horaria'!$J$10</f>
        <v>0.0473834127148268</v>
      </c>
      <c r="GV329" s="0" t="n">
        <f aca="false">AW329*'Dist Horaria'!$K$10</f>
        <v>0.0460206820483534</v>
      </c>
      <c r="GW329" s="0" t="n">
        <f aca="false">AW329*'Dist Horaria'!$L$10</f>
        <v>0.0460390987916001</v>
      </c>
      <c r="GX329" s="0" t="n">
        <f aca="false">AW329*'Dist Horaria'!$M$10</f>
        <v>0.0492637303374393</v>
      </c>
      <c r="GY329" s="0" t="n">
        <f aca="false">AW329*'Dist Horaria'!$N$10</f>
        <v>0.0466055251665083</v>
      </c>
      <c r="GZ329" s="0" t="n">
        <f aca="false">AW329*'Dist Horaria'!$O$10</f>
        <v>0.0458100556823359</v>
      </c>
      <c r="HA329" s="0" t="n">
        <f aca="false">AW329*'Dist Horaria'!$P$10</f>
        <v>0.0465209228539327</v>
      </c>
      <c r="HB329" s="0" t="n">
        <f aca="false">AW329*'Dist Horaria'!$Q$10</f>
        <v>0.0420998657449106</v>
      </c>
      <c r="HC329" s="0" t="n">
        <f aca="false">AW329*'Dist Horaria'!$R$10</f>
        <v>0.0513681586958652</v>
      </c>
      <c r="HD329" s="0" t="n">
        <f aca="false">AW329*'Dist Horaria'!$S$10</f>
        <v>0.0438704030090763</v>
      </c>
    </row>
    <row r="330" customFormat="false" ht="26.85" hidden="false" customHeight="false" outlineLevel="0" collapsed="false">
      <c r="A330" s="0" t="n">
        <v>4.563107</v>
      </c>
      <c r="B330" s="0" t="n">
        <v>-74.13014</v>
      </c>
      <c r="C330" s="0" t="n">
        <v>26</v>
      </c>
      <c r="D330" s="0" t="n">
        <v>20</v>
      </c>
      <c r="E330" s="0" t="n">
        <v>1757</v>
      </c>
      <c r="G330" s="0" t="s">
        <v>1216</v>
      </c>
      <c r="I330" s="0" t="s">
        <v>1581</v>
      </c>
      <c r="J330" s="0" t="s">
        <v>1582</v>
      </c>
      <c r="K330" s="25" t="s">
        <v>1583</v>
      </c>
      <c r="L330" s="0" t="s">
        <v>1584</v>
      </c>
      <c r="S330" s="0" t="n">
        <v>365</v>
      </c>
      <c r="V330" s="0" t="n">
        <v>155041.666666667</v>
      </c>
      <c r="W330" s="0" t="n">
        <f aca="false">V330*12</f>
        <v>1860500</v>
      </c>
      <c r="X330" s="0" t="n">
        <v>1</v>
      </c>
      <c r="Z330" s="0" t="n">
        <v>23000</v>
      </c>
      <c r="AB330" s="0" t="n">
        <v>0.005</v>
      </c>
      <c r="AC330" s="0" t="n">
        <v>0</v>
      </c>
      <c r="AD330" s="0" t="n">
        <v>2207.70583925373</v>
      </c>
      <c r="AE330" s="0" t="n">
        <f aca="false">AD330/2204.59</f>
        <v>1.00141334182489</v>
      </c>
      <c r="AF330" s="0" t="n">
        <f aca="false">AE330/S330</f>
        <v>0.00274359819678052</v>
      </c>
      <c r="AG330" s="0" t="n">
        <f aca="false">AE330*EXP(AB330*AC330)</f>
        <v>1.00141334182489</v>
      </c>
      <c r="AH330" s="0" t="n">
        <f aca="false">AG330/S330</f>
        <v>0.00274359819678052</v>
      </c>
      <c r="AI330" s="0" t="s">
        <v>90</v>
      </c>
      <c r="AJ330" s="0" t="n">
        <f aca="false">IF(AI330="A",'FE DISTRIBUCIÓN'!$C$2,'FE DISTRIBUCIÓN'!$C$3)</f>
        <v>4.994E-006</v>
      </c>
      <c r="AK330" s="0" t="n">
        <f aca="false">W330*AJ330</f>
        <v>9.291337</v>
      </c>
      <c r="AL330" s="0" t="n">
        <f aca="false">AK330/365</f>
        <v>0.0254557178082192</v>
      </c>
      <c r="AM330" s="0" t="n">
        <f aca="false">AK330*EXP(AB330*AC330)</f>
        <v>9.291337</v>
      </c>
      <c r="AN330" s="0" t="n">
        <f aca="false">AM330/365</f>
        <v>0.0254557178082192</v>
      </c>
      <c r="AO330" s="0" t="n">
        <v>5.223868284E-006</v>
      </c>
      <c r="AP330" s="0" t="n">
        <f aca="false">AO330*W330</f>
        <v>9.719006942382</v>
      </c>
      <c r="AQ330" s="0" t="n">
        <f aca="false">AP330/365</f>
        <v>0.0266274162804986</v>
      </c>
      <c r="AR330" s="0" t="n">
        <f aca="false">AP330*EXP(AB330*AC330)</f>
        <v>9.719006942382</v>
      </c>
      <c r="AS330" s="0" t="n">
        <f aca="false">AR330/365</f>
        <v>0.0266274162804986</v>
      </c>
      <c r="AT330" s="0" t="n">
        <v>3.02832944E-007</v>
      </c>
      <c r="AU330" s="0" t="n">
        <f aca="false">AT330*W330</f>
        <v>0.563420692312</v>
      </c>
      <c r="AV330" s="0" t="n">
        <f aca="false">AU330/365</f>
        <v>0.00154361833510137</v>
      </c>
      <c r="AW330" s="0" t="n">
        <f aca="false">AU330*EXP(AB330*AC330)</f>
        <v>0.563420692312</v>
      </c>
      <c r="AX330" s="0" t="n">
        <f aca="false">AW330/365</f>
        <v>0.00154361833510137</v>
      </c>
      <c r="AY330" s="0" t="n">
        <f aca="false">AW330+AR330+AM330+AG330</f>
        <v>20.5751779765189</v>
      </c>
      <c r="AZ330" s="0" t="n">
        <f aca="false">AH330+AN330+AS330+AX330</f>
        <v>0.0563703506205997</v>
      </c>
      <c r="BA330" s="0" t="n">
        <f aca="false">AH330*1000000</f>
        <v>2743.59819678052</v>
      </c>
      <c r="BB330" s="0" t="n">
        <f aca="false">BA330*'Dist Horaria'!$H$3</f>
        <v>95.5994211511277</v>
      </c>
      <c r="BC330" s="0" t="n">
        <f aca="false">BA330*'Dist Horaria'!$I$3</f>
        <v>93.0420471351678</v>
      </c>
      <c r="BD330" s="0" t="n">
        <f aca="false">BA330*'Dist Horaria'!$J$3</f>
        <v>90.6282003793673</v>
      </c>
      <c r="BE330" s="0" t="n">
        <f aca="false">BA330*'Dist Horaria'!$K$3</f>
        <v>88.5716972194377</v>
      </c>
      <c r="BF330" s="0" t="n">
        <f aca="false">BA330*'Dist Horaria'!$L$3</f>
        <v>87.0688845528486</v>
      </c>
      <c r="BG330" s="0" t="n">
        <f aca="false">BA330*'Dist Horaria'!$M$3</f>
        <v>86.1227663118917</v>
      </c>
      <c r="BH330" s="0" t="n">
        <f aca="false">BA330*'Dist Horaria'!$N$3</f>
        <v>90.0096772130103</v>
      </c>
      <c r="BI330" s="0" t="n">
        <f aca="false">BA330*'Dist Horaria'!$O$3</f>
        <v>90.0096772130103</v>
      </c>
      <c r="BJ330" s="0" t="n">
        <f aca="false">BA330*'Dist Horaria'!$P$3</f>
        <v>119.085840155945</v>
      </c>
      <c r="BK330" s="0" t="n">
        <f aca="false">BA330*'Dist Horaria'!$Q$3</f>
        <v>131.681457864747</v>
      </c>
      <c r="BL330" s="0" t="n">
        <f aca="false">BA330*'Dist Horaria'!$R$3</f>
        <v>140.841907107512</v>
      </c>
      <c r="BM330" s="0" t="n">
        <f aca="false">BA330*'Dist Horaria'!$S$3</f>
        <v>145.422131728894</v>
      </c>
      <c r="BN330" s="0" t="n">
        <f aca="false">BA330*'Dist Horaria'!$T$3</f>
        <v>146.56718788424</v>
      </c>
      <c r="BO330" s="0" t="n">
        <f aca="false">BA330*'Dist Horaria'!$U$3</f>
        <v>145.422131728894</v>
      </c>
      <c r="BP330" s="0" t="n">
        <f aca="false">BA330*'Dist Horaria'!$V$3</f>
        <v>143.132019418203</v>
      </c>
      <c r="BQ330" s="0" t="n">
        <f aca="false">BA330*'Dist Horaria'!$W$3</f>
        <v>139.696850952166</v>
      </c>
      <c r="BR330" s="0" t="n">
        <f aca="false">BA330*'Dist Horaria'!$X$3</f>
        <v>136.989528191897</v>
      </c>
      <c r="BS330" s="0" t="n">
        <f aca="false">BA330*'Dist Horaria'!$Y$3</f>
        <v>133.864994982049</v>
      </c>
      <c r="BT330" s="0" t="n">
        <f aca="false">BA330*'Dist Horaria'!$Z$3</f>
        <v>116.857854896491</v>
      </c>
      <c r="BU330" s="0" t="n">
        <f aca="false">BA330*'Dist Horaria'!$AA$3</f>
        <v>111.125145681201</v>
      </c>
      <c r="BV330" s="0" t="n">
        <f aca="false">BA330*'Dist Horaria'!$AB$3</f>
        <v>98.9088055490011</v>
      </c>
      <c r="BW330" s="0" t="n">
        <f aca="false">BA330*'Dist Horaria'!$AC$3</f>
        <v>107.199876822593</v>
      </c>
      <c r="BX330" s="0" t="n">
        <f aca="false">BA330*'Dist Horaria'!$AD$3</f>
        <v>104.370917624927</v>
      </c>
      <c r="BY330" s="0" t="n">
        <f aca="false">BA330*'Dist Horaria'!$AE$3</f>
        <v>101.378043926104</v>
      </c>
      <c r="BZ330" s="0" t="n">
        <f aca="false">AN330*1000000</f>
        <v>25455.7178082192</v>
      </c>
      <c r="CA330" s="0" t="n">
        <f aca="false">BZ330*'Dist Horaria'!$H$6</f>
        <v>636.392945205479</v>
      </c>
      <c r="CB330" s="0" t="n">
        <f aca="false">BZ330*'Dist Horaria'!$I$6</f>
        <v>636.392945205479</v>
      </c>
      <c r="CC330" s="0" t="n">
        <f aca="false">BZ330*'Dist Horaria'!$J$6</f>
        <v>636.392945205479</v>
      </c>
      <c r="CD330" s="0" t="n">
        <f aca="false">BZ330*'Dist Horaria'!$K$6</f>
        <v>636.392945205479</v>
      </c>
      <c r="CE330" s="0" t="n">
        <f aca="false">BZ330*'Dist Horaria'!$L$6</f>
        <v>636.392945205479</v>
      </c>
      <c r="CF330" s="0" t="n">
        <f aca="false">BZ330*'Dist Horaria'!$M$6</f>
        <v>1697.04785388128</v>
      </c>
      <c r="CG330" s="0" t="n">
        <f aca="false">BZ330*'Dist Horaria'!$N$6</f>
        <v>1697.04785388128</v>
      </c>
      <c r="CH330" s="0" t="n">
        <f aca="false">BZ330*'Dist Horaria'!$O$6</f>
        <v>1697.04785388128</v>
      </c>
      <c r="CI330" s="0" t="n">
        <f aca="false">BZ330*'Dist Horaria'!$P$6</f>
        <v>1113.68765410959</v>
      </c>
      <c r="CJ330" s="0" t="n">
        <f aca="false">BZ330*'Dist Horaria'!$Q$6</f>
        <v>1113.68765410959</v>
      </c>
      <c r="CK330" s="0" t="n">
        <f aca="false">BZ330*'Dist Horaria'!$R$6</f>
        <v>1113.68765410959</v>
      </c>
      <c r="CL330" s="0" t="n">
        <f aca="false">BZ330*'Dist Horaria'!$S$6</f>
        <v>1113.68765410959</v>
      </c>
      <c r="CM330" s="0" t="n">
        <f aca="false">BZ330*'Dist Horaria'!$T$6</f>
        <v>1113.68765410959</v>
      </c>
      <c r="CN330" s="0" t="n">
        <f aca="false">BZ330*'Dist Horaria'!$U$6</f>
        <v>1113.68765410959</v>
      </c>
      <c r="CO330" s="0" t="n">
        <f aca="false">BZ330*'Dist Horaria'!$V$6</f>
        <v>1113.68765410959</v>
      </c>
      <c r="CP330" s="0" t="n">
        <f aca="false">BZ330*'Dist Horaria'!$W$6</f>
        <v>1113.68765410959</v>
      </c>
      <c r="CQ330" s="0" t="n">
        <f aca="false">BZ330*'Dist Horaria'!$X$6</f>
        <v>1697.04785388128</v>
      </c>
      <c r="CR330" s="0" t="n">
        <f aca="false">BZ330*'Dist Horaria'!$Y$6</f>
        <v>1697.04785388128</v>
      </c>
      <c r="CS330" s="0" t="n">
        <f aca="false">BZ330*'Dist Horaria'!$Z$6</f>
        <v>1697.04785388128</v>
      </c>
      <c r="CT330" s="0" t="n">
        <f aca="false">BZ330*'Dist Horaria'!$AA$6</f>
        <v>636.392945205479</v>
      </c>
      <c r="CU330" s="0" t="n">
        <f aca="false">BZ330*'Dist Horaria'!$AB$6</f>
        <v>636.392945205479</v>
      </c>
      <c r="CV330" s="0" t="n">
        <f aca="false">BZ330*'Dist Horaria'!$AC$6</f>
        <v>636.392945205479</v>
      </c>
      <c r="CW330" s="0" t="n">
        <f aca="false">BZ330*'Dist Horaria'!$AD$6</f>
        <v>636.392945205479</v>
      </c>
      <c r="CX330" s="0" t="n">
        <f aca="false">BZ330*'Dist Horaria'!$AE$6</f>
        <v>636.392945205479</v>
      </c>
      <c r="CY330" s="0" t="n">
        <f aca="false">AS330*1000000</f>
        <v>26627.4162804986</v>
      </c>
      <c r="CZ330" s="0" t="n">
        <f aca="false">CY330*'Dist Horaria'!$H$6</f>
        <v>665.685407012466</v>
      </c>
      <c r="DA330" s="0" t="n">
        <f aca="false">CY330*'Dist Horaria'!$I$6</f>
        <v>665.685407012466</v>
      </c>
      <c r="DB330" s="0" t="n">
        <f aca="false">CY330*'Dist Horaria'!$J$6</f>
        <v>665.685407012466</v>
      </c>
      <c r="DC330" s="0" t="n">
        <f aca="false">CY330*'Dist Horaria'!$K$6</f>
        <v>665.685407012466</v>
      </c>
      <c r="DD330" s="0" t="n">
        <f aca="false">CY330*'Dist Horaria'!$L$6</f>
        <v>665.685407012466</v>
      </c>
      <c r="DE330" s="0" t="n">
        <f aca="false">CY330*'Dist Horaria'!$M$6</f>
        <v>1775.16108536658</v>
      </c>
      <c r="DF330" s="0" t="n">
        <f aca="false">CY330*'Dist Horaria'!$N$6</f>
        <v>1775.16108536658</v>
      </c>
      <c r="DG330" s="0" t="n">
        <f aca="false">CY330*'Dist Horaria'!$O$6</f>
        <v>1775.16108536658</v>
      </c>
      <c r="DH330" s="0" t="n">
        <f aca="false">CY330*'Dist Horaria'!$P$6</f>
        <v>1164.94946227182</v>
      </c>
      <c r="DI330" s="0" t="n">
        <f aca="false">CY330*'Dist Horaria'!$Q$6</f>
        <v>1164.94946227182</v>
      </c>
      <c r="DJ330" s="0" t="n">
        <f aca="false">CY330*'Dist Horaria'!$R$6</f>
        <v>1164.94946227182</v>
      </c>
      <c r="DK330" s="0" t="n">
        <f aca="false">CY330*'Dist Horaria'!$S$6</f>
        <v>1164.94946227182</v>
      </c>
      <c r="DL330" s="0" t="n">
        <f aca="false">CY330*'Dist Horaria'!$T$6</f>
        <v>1164.94946227182</v>
      </c>
      <c r="DM330" s="0" t="n">
        <f aca="false">CY330*'Dist Horaria'!$U$6</f>
        <v>1164.94946227182</v>
      </c>
      <c r="DN330" s="0" t="n">
        <f aca="false">CY330*'Dist Horaria'!$V$6</f>
        <v>1164.94946227182</v>
      </c>
      <c r="DO330" s="0" t="n">
        <f aca="false">CY330*'Dist Horaria'!$W$6</f>
        <v>1164.94946227182</v>
      </c>
      <c r="DP330" s="0" t="n">
        <f aca="false">CY330*'Dist Horaria'!$X$6</f>
        <v>1775.16108536658</v>
      </c>
      <c r="DQ330" s="0" t="n">
        <f aca="false">CY330*'Dist Horaria'!$Y$6</f>
        <v>1775.16108536658</v>
      </c>
      <c r="DR330" s="0" t="n">
        <f aca="false">CY330*'Dist Horaria'!$Z$6</f>
        <v>1775.16108536658</v>
      </c>
      <c r="DS330" s="0" t="n">
        <f aca="false">CY330*'Dist Horaria'!$AA$6</f>
        <v>665.685407012466</v>
      </c>
      <c r="DT330" s="0" t="n">
        <f aca="false">CY330*'Dist Horaria'!$AB$6</f>
        <v>665.685407012466</v>
      </c>
      <c r="DU330" s="0" t="n">
        <f aca="false">CY330*'Dist Horaria'!$AC$6</f>
        <v>665.685407012466</v>
      </c>
      <c r="DV330" s="0" t="n">
        <f aca="false">CY330*'Dist Horaria'!$AD$6</f>
        <v>665.685407012466</v>
      </c>
      <c r="DW330" s="0" t="n">
        <f aca="false">CY330*'Dist Horaria'!$AE$6</f>
        <v>665.685407012466</v>
      </c>
      <c r="DX330" s="0" t="n">
        <f aca="false">AX330*1000000</f>
        <v>1543.61833510137</v>
      </c>
      <c r="DY330" s="0" t="n">
        <f aca="false">DX330*'Dist Horaria'!$H$6</f>
        <v>38.5904583775342</v>
      </c>
      <c r="DZ330" s="0" t="n">
        <f aca="false">DX330*'Dist Horaria'!$I$6</f>
        <v>38.5904583775342</v>
      </c>
      <c r="EA330" s="0" t="n">
        <f aca="false">DX330*'Dist Horaria'!$J$6</f>
        <v>38.5904583775342</v>
      </c>
      <c r="EB330" s="0" t="n">
        <f aca="false">DX330*'Dist Horaria'!$K$6</f>
        <v>38.5904583775342</v>
      </c>
      <c r="EC330" s="0" t="n">
        <f aca="false">DX330*'Dist Horaria'!$L$6</f>
        <v>38.5904583775342</v>
      </c>
      <c r="ED330" s="0" t="n">
        <f aca="false">DX330*'Dist Horaria'!$M$6</f>
        <v>102.907889006758</v>
      </c>
      <c r="EE330" s="0" t="n">
        <f aca="false">DX330*'Dist Horaria'!$N$6</f>
        <v>102.907889006758</v>
      </c>
      <c r="EF330" s="0" t="n">
        <f aca="false">DX330*'Dist Horaria'!$O$6</f>
        <v>102.907889006758</v>
      </c>
      <c r="EG330" s="0" t="n">
        <f aca="false">DX330*'Dist Horaria'!$P$6</f>
        <v>67.5333021606849</v>
      </c>
      <c r="EH330" s="0" t="n">
        <f aca="false">DX330*'Dist Horaria'!$Q$6</f>
        <v>67.5333021606849</v>
      </c>
      <c r="EI330" s="0" t="n">
        <f aca="false">DX330*'Dist Horaria'!$R$6</f>
        <v>67.5333021606849</v>
      </c>
      <c r="EJ330" s="0" t="n">
        <f aca="false">DX330*'Dist Horaria'!$S$6</f>
        <v>67.5333021606849</v>
      </c>
      <c r="EK330" s="0" t="n">
        <f aca="false">DX330*'Dist Horaria'!$T$6</f>
        <v>67.5333021606849</v>
      </c>
      <c r="EL330" s="0" t="n">
        <f aca="false">DX330*'Dist Horaria'!$U$6</f>
        <v>67.5333021606849</v>
      </c>
      <c r="EM330" s="0" t="n">
        <f aca="false">DX330*'Dist Horaria'!$V$6</f>
        <v>67.5333021606849</v>
      </c>
      <c r="EN330" s="0" t="n">
        <f aca="false">DX330*'Dist Horaria'!$W$6</f>
        <v>67.5333021606849</v>
      </c>
      <c r="EO330" s="0" t="n">
        <f aca="false">DX330*'Dist Horaria'!$X$6</f>
        <v>102.907889006758</v>
      </c>
      <c r="EP330" s="0" t="n">
        <f aca="false">DX330*'Dist Horaria'!$Y$6</f>
        <v>102.907889006758</v>
      </c>
      <c r="EQ330" s="0" t="n">
        <f aca="false">DX330*'Dist Horaria'!$Z$6</f>
        <v>102.907889006758</v>
      </c>
      <c r="ER330" s="0" t="n">
        <f aca="false">DX330*'Dist Horaria'!$AA$6</f>
        <v>38.5904583775342</v>
      </c>
      <c r="ES330" s="0" t="n">
        <f aca="false">DX330*'Dist Horaria'!$AB$6</f>
        <v>38.5904583775342</v>
      </c>
      <c r="ET330" s="0" t="n">
        <f aca="false">DX330*'Dist Horaria'!$AC$6</f>
        <v>38.5904583775342</v>
      </c>
      <c r="EU330" s="0" t="n">
        <f aca="false">DX330*'Dist Horaria'!$AD$6</f>
        <v>38.5904583775342</v>
      </c>
      <c r="EV330" s="0" t="n">
        <f aca="false">DX330*'Dist Horaria'!$AE$6</f>
        <v>38.5904583775342</v>
      </c>
      <c r="EW330" s="0" t="n">
        <f aca="false">BB330+CA330+CZ330+DY330</f>
        <v>1436.26823174661</v>
      </c>
      <c r="EX330" s="0" t="n">
        <f aca="false">BC330+CB330+DA330+DZ330</f>
        <v>1433.71085773065</v>
      </c>
      <c r="EY330" s="0" t="n">
        <f aca="false">BD330+CC330+DB330+EA330</f>
        <v>1431.29701097485</v>
      </c>
      <c r="EZ330" s="0" t="n">
        <f aca="false">BE330+CD330+DC330+EB330</f>
        <v>1429.24050781492</v>
      </c>
      <c r="FA330" s="0" t="n">
        <f aca="false">BF330+CE330+DD330+EC330</f>
        <v>1427.73769514833</v>
      </c>
      <c r="FB330" s="0" t="n">
        <f aca="false">BG330+CF330+DE330+ED330</f>
        <v>3661.2395945665</v>
      </c>
      <c r="FC330" s="0" t="n">
        <f aca="false">BH330+CG330+DF330+EE330</f>
        <v>3665.12650546762</v>
      </c>
      <c r="FD330" s="0" t="n">
        <f aca="false">BI330+CH330+DG330+EF330</f>
        <v>3665.12650546762</v>
      </c>
      <c r="FE330" s="0" t="n">
        <f aca="false">BJ330+CI330+DH330+EG330</f>
        <v>2465.25625869803</v>
      </c>
      <c r="FF330" s="0" t="n">
        <f aca="false">BK330+CJ330+DI330+EH330</f>
        <v>2477.85187640684</v>
      </c>
      <c r="FG330" s="0" t="n">
        <f aca="false">BL330+CK330+DJ330+EI330</f>
        <v>2487.0123256496</v>
      </c>
      <c r="FH330" s="0" t="n">
        <f aca="false">BM330+CL330+DK330+EJ330</f>
        <v>2491.59255027098</v>
      </c>
      <c r="FI330" s="0" t="n">
        <f aca="false">BN330+CM330+DL330+EK330</f>
        <v>2492.73760642633</v>
      </c>
      <c r="FJ330" s="0" t="n">
        <f aca="false">BO330+CN330+DM330+EL330</f>
        <v>2491.59255027098</v>
      </c>
      <c r="FK330" s="0" t="n">
        <f aca="false">BP330+CO330+DN330+EM330</f>
        <v>2489.30243796029</v>
      </c>
      <c r="FL330" s="0" t="n">
        <f aca="false">BQ330+CP330+DO330+EN330</f>
        <v>2485.86726949426</v>
      </c>
      <c r="FM330" s="0" t="n">
        <f aca="false">BR330+CQ330+DP330+EO330</f>
        <v>3712.10635644651</v>
      </c>
      <c r="FN330" s="0" t="n">
        <f aca="false">BS330+CR330+DQ330+EP330</f>
        <v>3708.98182323666</v>
      </c>
      <c r="FO330" s="0" t="n">
        <f aca="false">BT330+CS330+DR330+EQ330</f>
        <v>3691.9746831511</v>
      </c>
      <c r="FP330" s="0" t="n">
        <f aca="false">BU330+CT330+DS330+ER330</f>
        <v>1451.79395627668</v>
      </c>
      <c r="FQ330" s="0" t="n">
        <f aca="false">BV330+CU330+DT330+ES330</f>
        <v>1439.57761614448</v>
      </c>
      <c r="FR330" s="0" t="n">
        <f aca="false">BW330+CV330+DU330+ET330</f>
        <v>1447.86868741807</v>
      </c>
      <c r="FS330" s="0" t="n">
        <f aca="false">BX330+CW330+DV330+EU330</f>
        <v>1445.03972822041</v>
      </c>
      <c r="FT330" s="0" t="n">
        <f aca="false">BY330+CX330+DW330+EV330</f>
        <v>1442.04685452158</v>
      </c>
      <c r="FU330" s="0" t="n">
        <f aca="false">AM330*'Dist Horaria'!$H$10</f>
        <v>0.838554511290824</v>
      </c>
      <c r="FV330" s="0" t="n">
        <f aca="false">AM330*'Dist Horaria'!$I$10</f>
        <v>0.784794477160557</v>
      </c>
      <c r="FW330" s="0" t="n">
        <f aca="false">AM330*'Dist Horaria'!$J$10</f>
        <v>0.781397030231444</v>
      </c>
      <c r="FX330" s="0" t="n">
        <f aca="false">AM330*'Dist Horaria'!$K$10</f>
        <v>0.758924320167349</v>
      </c>
      <c r="FY330" s="0" t="n">
        <f aca="false">AM330*'Dist Horaria'!$L$10</f>
        <v>0.759228029580728</v>
      </c>
      <c r="FZ330" s="0" t="n">
        <f aca="false">AM330*'Dist Horaria'!$M$10</f>
        <v>0.812405235888643</v>
      </c>
      <c r="GA330" s="0" t="n">
        <f aca="false">AM330*'Dist Horaria'!$N$10</f>
        <v>0.768568933112979</v>
      </c>
      <c r="GB330" s="0" t="n">
        <f aca="false">AM330*'Dist Horaria'!$O$10</f>
        <v>0.755450893340011</v>
      </c>
      <c r="GC330" s="0" t="n">
        <f aca="false">AM330*'Dist Horaria'!$P$10</f>
        <v>0.767173761427158</v>
      </c>
      <c r="GD330" s="0" t="n">
        <f aca="false">AM330*'Dist Horaria'!$Q$10</f>
        <v>0.694266372584891</v>
      </c>
      <c r="GE330" s="0" t="n">
        <f aca="false">AM330*'Dist Horaria'!$R$10</f>
        <v>0.847109238310449</v>
      </c>
      <c r="GF330" s="0" t="n">
        <f aca="false">AM330*'Dist Horaria'!$S$10</f>
        <v>0.723464196904967</v>
      </c>
      <c r="GG330" s="0" t="n">
        <f aca="false">AR330*'Dist Horaria'!$H$10</f>
        <v>0.877152245882511</v>
      </c>
      <c r="GH330" s="0" t="n">
        <f aca="false">AR330*'Dist Horaria'!$I$10</f>
        <v>0.82091769697585</v>
      </c>
      <c r="GI330" s="0" t="n">
        <f aca="false">AR330*'Dist Horaria'!$J$10</f>
        <v>0.817363869330763</v>
      </c>
      <c r="GJ330" s="0" t="n">
        <f aca="false">AR330*'Dist Horaria'!$K$10</f>
        <v>0.793856765334096</v>
      </c>
      <c r="GK330" s="0" t="n">
        <f aca="false">AR330*'Dist Horaria'!$L$10</f>
        <v>0.794174454155102</v>
      </c>
      <c r="GL330" s="0" t="n">
        <f aca="false">AR330*'Dist Horaria'!$M$10</f>
        <v>0.849799348320829</v>
      </c>
      <c r="GM330" s="0" t="n">
        <f aca="false">AR330*'Dist Horaria'!$N$10</f>
        <v>0.803945309122268</v>
      </c>
      <c r="GN330" s="0" t="n">
        <f aca="false">AR330*'Dist Horaria'!$O$10</f>
        <v>0.790223460520294</v>
      </c>
      <c r="GO330" s="0" t="n">
        <f aca="false">AR330*'Dist Horaria'!$P$10</f>
        <v>0.80248591923034</v>
      </c>
      <c r="GP330" s="0" t="n">
        <f aca="false">AR330*'Dist Horaria'!$Q$10</f>
        <v>0.726222684099707</v>
      </c>
      <c r="GQ330" s="0" t="n">
        <f aca="false">AR330*'Dist Horaria'!$R$10</f>
        <v>0.886100737503675</v>
      </c>
      <c r="GR330" s="0" t="n">
        <f aca="false">AR330*'Dist Horaria'!$S$10</f>
        <v>0.756764451906566</v>
      </c>
      <c r="GS330" s="0" t="n">
        <f aca="false">AW330*'Dist Horaria'!$H$10</f>
        <v>0.0508494055584064</v>
      </c>
      <c r="GT330" s="0" t="n">
        <f aca="false">AW330*'Dist Horaria'!$I$10</f>
        <v>0.0475894317087449</v>
      </c>
      <c r="GU330" s="0" t="n">
        <f aca="false">AW330*'Dist Horaria'!$J$10</f>
        <v>0.0473834127148268</v>
      </c>
      <c r="GV330" s="0" t="n">
        <f aca="false">AW330*'Dist Horaria'!$K$10</f>
        <v>0.0460206820483534</v>
      </c>
      <c r="GW330" s="0" t="n">
        <f aca="false">AW330*'Dist Horaria'!$L$10</f>
        <v>0.0460390987916001</v>
      </c>
      <c r="GX330" s="0" t="n">
        <f aca="false">AW330*'Dist Horaria'!$M$10</f>
        <v>0.0492637303374393</v>
      </c>
      <c r="GY330" s="0" t="n">
        <f aca="false">AW330*'Dist Horaria'!$N$10</f>
        <v>0.0466055251665083</v>
      </c>
      <c r="GZ330" s="0" t="n">
        <f aca="false">AW330*'Dist Horaria'!$O$10</f>
        <v>0.0458100556823359</v>
      </c>
      <c r="HA330" s="0" t="n">
        <f aca="false">AW330*'Dist Horaria'!$P$10</f>
        <v>0.0465209228539327</v>
      </c>
      <c r="HB330" s="0" t="n">
        <f aca="false">AW330*'Dist Horaria'!$Q$10</f>
        <v>0.0420998657449106</v>
      </c>
      <c r="HC330" s="0" t="n">
        <f aca="false">AW330*'Dist Horaria'!$R$10</f>
        <v>0.0513681586958652</v>
      </c>
      <c r="HD330" s="0" t="n">
        <f aca="false">AW330*'Dist Horaria'!$S$10</f>
        <v>0.0438704030090763</v>
      </c>
    </row>
    <row r="331" customFormat="false" ht="26.85" hidden="false" customHeight="false" outlineLevel="0" collapsed="false">
      <c r="A331" s="0" t="n">
        <v>4.587125</v>
      </c>
      <c r="B331" s="0" t="n">
        <v>-74.144118</v>
      </c>
      <c r="C331" s="0" t="n">
        <v>24</v>
      </c>
      <c r="D331" s="0" t="n">
        <v>22</v>
      </c>
      <c r="E331" s="0" t="n">
        <v>1781</v>
      </c>
      <c r="G331" s="0" t="s">
        <v>1216</v>
      </c>
      <c r="I331" s="0" t="s">
        <v>1585</v>
      </c>
      <c r="J331" s="0" t="s">
        <v>1586</v>
      </c>
      <c r="K331" s="25" t="s">
        <v>1587</v>
      </c>
      <c r="L331" s="0" t="s">
        <v>1588</v>
      </c>
      <c r="S331" s="0" t="n">
        <v>365</v>
      </c>
      <c r="V331" s="0" t="n">
        <v>155041.666666667</v>
      </c>
      <c r="W331" s="0" t="n">
        <f aca="false">V331*12</f>
        <v>1860500</v>
      </c>
      <c r="X331" s="0" t="n">
        <v>1</v>
      </c>
      <c r="Z331" s="0" t="n">
        <v>23000</v>
      </c>
      <c r="AB331" s="0" t="n">
        <v>0.005</v>
      </c>
      <c r="AC331" s="0" t="n">
        <v>0</v>
      </c>
      <c r="AD331" s="0" t="n">
        <v>2207.70583925373</v>
      </c>
      <c r="AE331" s="0" t="n">
        <f aca="false">AD331/2204.59</f>
        <v>1.00141334182489</v>
      </c>
      <c r="AF331" s="0" t="n">
        <f aca="false">AE331/S331</f>
        <v>0.00274359819678052</v>
      </c>
      <c r="AG331" s="0" t="n">
        <f aca="false">AE331*EXP(AB331*AC331)</f>
        <v>1.00141334182489</v>
      </c>
      <c r="AH331" s="0" t="n">
        <f aca="false">AG331/S331</f>
        <v>0.00274359819678052</v>
      </c>
      <c r="AI331" s="0" t="s">
        <v>90</v>
      </c>
      <c r="AJ331" s="0" t="n">
        <f aca="false">IF(AI331="A",'FE DISTRIBUCIÓN'!$C$2,'FE DISTRIBUCIÓN'!$C$3)</f>
        <v>4.994E-006</v>
      </c>
      <c r="AK331" s="0" t="n">
        <f aca="false">W331*AJ331</f>
        <v>9.291337</v>
      </c>
      <c r="AL331" s="0" t="n">
        <f aca="false">AK331/365</f>
        <v>0.0254557178082192</v>
      </c>
      <c r="AM331" s="0" t="n">
        <f aca="false">AK331*EXP(AB331*AC331)</f>
        <v>9.291337</v>
      </c>
      <c r="AN331" s="0" t="n">
        <f aca="false">AM331/365</f>
        <v>0.0254557178082192</v>
      </c>
      <c r="AO331" s="0" t="n">
        <v>5.223868284E-006</v>
      </c>
      <c r="AP331" s="0" t="n">
        <f aca="false">AO331*W331</f>
        <v>9.719006942382</v>
      </c>
      <c r="AQ331" s="0" t="n">
        <f aca="false">AP331/365</f>
        <v>0.0266274162804986</v>
      </c>
      <c r="AR331" s="0" t="n">
        <f aca="false">AP331*EXP(AB331*AC331)</f>
        <v>9.719006942382</v>
      </c>
      <c r="AS331" s="0" t="n">
        <f aca="false">AR331/365</f>
        <v>0.0266274162804986</v>
      </c>
      <c r="AT331" s="0" t="n">
        <v>3.02832944E-007</v>
      </c>
      <c r="AU331" s="0" t="n">
        <f aca="false">AT331*W331</f>
        <v>0.563420692312</v>
      </c>
      <c r="AV331" s="0" t="n">
        <f aca="false">AU331/365</f>
        <v>0.00154361833510137</v>
      </c>
      <c r="AW331" s="0" t="n">
        <f aca="false">AU331*EXP(AB331*AC331)</f>
        <v>0.563420692312</v>
      </c>
      <c r="AX331" s="0" t="n">
        <f aca="false">AW331/365</f>
        <v>0.00154361833510137</v>
      </c>
      <c r="AY331" s="0" t="n">
        <f aca="false">AW331+AR331+AM331+AG331</f>
        <v>20.5751779765189</v>
      </c>
      <c r="AZ331" s="0" t="n">
        <f aca="false">AH331+AN331+AS331+AX331</f>
        <v>0.0563703506205997</v>
      </c>
      <c r="BA331" s="0" t="n">
        <f aca="false">AH331*1000000</f>
        <v>2743.59819678052</v>
      </c>
      <c r="BB331" s="0" t="n">
        <f aca="false">BA331*'Dist Horaria'!$H$3</f>
        <v>95.5994211511277</v>
      </c>
      <c r="BC331" s="0" t="n">
        <f aca="false">BA331*'Dist Horaria'!$I$3</f>
        <v>93.0420471351678</v>
      </c>
      <c r="BD331" s="0" t="n">
        <f aca="false">BA331*'Dist Horaria'!$J$3</f>
        <v>90.6282003793673</v>
      </c>
      <c r="BE331" s="0" t="n">
        <f aca="false">BA331*'Dist Horaria'!$K$3</f>
        <v>88.5716972194377</v>
      </c>
      <c r="BF331" s="0" t="n">
        <f aca="false">BA331*'Dist Horaria'!$L$3</f>
        <v>87.0688845528486</v>
      </c>
      <c r="BG331" s="0" t="n">
        <f aca="false">BA331*'Dist Horaria'!$M$3</f>
        <v>86.1227663118917</v>
      </c>
      <c r="BH331" s="0" t="n">
        <f aca="false">BA331*'Dist Horaria'!$N$3</f>
        <v>90.0096772130103</v>
      </c>
      <c r="BI331" s="0" t="n">
        <f aca="false">BA331*'Dist Horaria'!$O$3</f>
        <v>90.0096772130103</v>
      </c>
      <c r="BJ331" s="0" t="n">
        <f aca="false">BA331*'Dist Horaria'!$P$3</f>
        <v>119.085840155945</v>
      </c>
      <c r="BK331" s="0" t="n">
        <f aca="false">BA331*'Dist Horaria'!$Q$3</f>
        <v>131.681457864747</v>
      </c>
      <c r="BL331" s="0" t="n">
        <f aca="false">BA331*'Dist Horaria'!$R$3</f>
        <v>140.841907107512</v>
      </c>
      <c r="BM331" s="0" t="n">
        <f aca="false">BA331*'Dist Horaria'!$S$3</f>
        <v>145.422131728894</v>
      </c>
      <c r="BN331" s="0" t="n">
        <f aca="false">BA331*'Dist Horaria'!$T$3</f>
        <v>146.56718788424</v>
      </c>
      <c r="BO331" s="0" t="n">
        <f aca="false">BA331*'Dist Horaria'!$U$3</f>
        <v>145.422131728894</v>
      </c>
      <c r="BP331" s="0" t="n">
        <f aca="false">BA331*'Dist Horaria'!$V$3</f>
        <v>143.132019418203</v>
      </c>
      <c r="BQ331" s="0" t="n">
        <f aca="false">BA331*'Dist Horaria'!$W$3</f>
        <v>139.696850952166</v>
      </c>
      <c r="BR331" s="0" t="n">
        <f aca="false">BA331*'Dist Horaria'!$X$3</f>
        <v>136.989528191897</v>
      </c>
      <c r="BS331" s="0" t="n">
        <f aca="false">BA331*'Dist Horaria'!$Y$3</f>
        <v>133.864994982049</v>
      </c>
      <c r="BT331" s="0" t="n">
        <f aca="false">BA331*'Dist Horaria'!$Z$3</f>
        <v>116.857854896491</v>
      </c>
      <c r="BU331" s="0" t="n">
        <f aca="false">BA331*'Dist Horaria'!$AA$3</f>
        <v>111.125145681201</v>
      </c>
      <c r="BV331" s="0" t="n">
        <f aca="false">BA331*'Dist Horaria'!$AB$3</f>
        <v>98.9088055490011</v>
      </c>
      <c r="BW331" s="0" t="n">
        <f aca="false">BA331*'Dist Horaria'!$AC$3</f>
        <v>107.199876822593</v>
      </c>
      <c r="BX331" s="0" t="n">
        <f aca="false">BA331*'Dist Horaria'!$AD$3</f>
        <v>104.370917624927</v>
      </c>
      <c r="BY331" s="0" t="n">
        <f aca="false">BA331*'Dist Horaria'!$AE$3</f>
        <v>101.378043926104</v>
      </c>
      <c r="BZ331" s="0" t="n">
        <f aca="false">AN331*1000000</f>
        <v>25455.7178082192</v>
      </c>
      <c r="CA331" s="0" t="n">
        <f aca="false">BZ331*'Dist Horaria'!$H$6</f>
        <v>636.392945205479</v>
      </c>
      <c r="CB331" s="0" t="n">
        <f aca="false">BZ331*'Dist Horaria'!$I$6</f>
        <v>636.392945205479</v>
      </c>
      <c r="CC331" s="0" t="n">
        <f aca="false">BZ331*'Dist Horaria'!$J$6</f>
        <v>636.392945205479</v>
      </c>
      <c r="CD331" s="0" t="n">
        <f aca="false">BZ331*'Dist Horaria'!$K$6</f>
        <v>636.392945205479</v>
      </c>
      <c r="CE331" s="0" t="n">
        <f aca="false">BZ331*'Dist Horaria'!$L$6</f>
        <v>636.392945205479</v>
      </c>
      <c r="CF331" s="0" t="n">
        <f aca="false">BZ331*'Dist Horaria'!$M$6</f>
        <v>1697.04785388128</v>
      </c>
      <c r="CG331" s="0" t="n">
        <f aca="false">BZ331*'Dist Horaria'!$N$6</f>
        <v>1697.04785388128</v>
      </c>
      <c r="CH331" s="0" t="n">
        <f aca="false">BZ331*'Dist Horaria'!$O$6</f>
        <v>1697.04785388128</v>
      </c>
      <c r="CI331" s="0" t="n">
        <f aca="false">BZ331*'Dist Horaria'!$P$6</f>
        <v>1113.68765410959</v>
      </c>
      <c r="CJ331" s="0" t="n">
        <f aca="false">BZ331*'Dist Horaria'!$Q$6</f>
        <v>1113.68765410959</v>
      </c>
      <c r="CK331" s="0" t="n">
        <f aca="false">BZ331*'Dist Horaria'!$R$6</f>
        <v>1113.68765410959</v>
      </c>
      <c r="CL331" s="0" t="n">
        <f aca="false">BZ331*'Dist Horaria'!$S$6</f>
        <v>1113.68765410959</v>
      </c>
      <c r="CM331" s="0" t="n">
        <f aca="false">BZ331*'Dist Horaria'!$T$6</f>
        <v>1113.68765410959</v>
      </c>
      <c r="CN331" s="0" t="n">
        <f aca="false">BZ331*'Dist Horaria'!$U$6</f>
        <v>1113.68765410959</v>
      </c>
      <c r="CO331" s="0" t="n">
        <f aca="false">BZ331*'Dist Horaria'!$V$6</f>
        <v>1113.68765410959</v>
      </c>
      <c r="CP331" s="0" t="n">
        <f aca="false">BZ331*'Dist Horaria'!$W$6</f>
        <v>1113.68765410959</v>
      </c>
      <c r="CQ331" s="0" t="n">
        <f aca="false">BZ331*'Dist Horaria'!$X$6</f>
        <v>1697.04785388128</v>
      </c>
      <c r="CR331" s="0" t="n">
        <f aca="false">BZ331*'Dist Horaria'!$Y$6</f>
        <v>1697.04785388128</v>
      </c>
      <c r="CS331" s="0" t="n">
        <f aca="false">BZ331*'Dist Horaria'!$Z$6</f>
        <v>1697.04785388128</v>
      </c>
      <c r="CT331" s="0" t="n">
        <f aca="false">BZ331*'Dist Horaria'!$AA$6</f>
        <v>636.392945205479</v>
      </c>
      <c r="CU331" s="0" t="n">
        <f aca="false">BZ331*'Dist Horaria'!$AB$6</f>
        <v>636.392945205479</v>
      </c>
      <c r="CV331" s="0" t="n">
        <f aca="false">BZ331*'Dist Horaria'!$AC$6</f>
        <v>636.392945205479</v>
      </c>
      <c r="CW331" s="0" t="n">
        <f aca="false">BZ331*'Dist Horaria'!$AD$6</f>
        <v>636.392945205479</v>
      </c>
      <c r="CX331" s="0" t="n">
        <f aca="false">BZ331*'Dist Horaria'!$AE$6</f>
        <v>636.392945205479</v>
      </c>
      <c r="CY331" s="0" t="n">
        <f aca="false">AS331*1000000</f>
        <v>26627.4162804986</v>
      </c>
      <c r="CZ331" s="0" t="n">
        <f aca="false">CY331*'Dist Horaria'!$H$6</f>
        <v>665.685407012466</v>
      </c>
      <c r="DA331" s="0" t="n">
        <f aca="false">CY331*'Dist Horaria'!$I$6</f>
        <v>665.685407012466</v>
      </c>
      <c r="DB331" s="0" t="n">
        <f aca="false">CY331*'Dist Horaria'!$J$6</f>
        <v>665.685407012466</v>
      </c>
      <c r="DC331" s="0" t="n">
        <f aca="false">CY331*'Dist Horaria'!$K$6</f>
        <v>665.685407012466</v>
      </c>
      <c r="DD331" s="0" t="n">
        <f aca="false">CY331*'Dist Horaria'!$L$6</f>
        <v>665.685407012466</v>
      </c>
      <c r="DE331" s="0" t="n">
        <f aca="false">CY331*'Dist Horaria'!$M$6</f>
        <v>1775.16108536658</v>
      </c>
      <c r="DF331" s="0" t="n">
        <f aca="false">CY331*'Dist Horaria'!$N$6</f>
        <v>1775.16108536658</v>
      </c>
      <c r="DG331" s="0" t="n">
        <f aca="false">CY331*'Dist Horaria'!$O$6</f>
        <v>1775.16108536658</v>
      </c>
      <c r="DH331" s="0" t="n">
        <f aca="false">CY331*'Dist Horaria'!$P$6</f>
        <v>1164.94946227182</v>
      </c>
      <c r="DI331" s="0" t="n">
        <f aca="false">CY331*'Dist Horaria'!$Q$6</f>
        <v>1164.94946227182</v>
      </c>
      <c r="DJ331" s="0" t="n">
        <f aca="false">CY331*'Dist Horaria'!$R$6</f>
        <v>1164.94946227182</v>
      </c>
      <c r="DK331" s="0" t="n">
        <f aca="false">CY331*'Dist Horaria'!$S$6</f>
        <v>1164.94946227182</v>
      </c>
      <c r="DL331" s="0" t="n">
        <f aca="false">CY331*'Dist Horaria'!$T$6</f>
        <v>1164.94946227182</v>
      </c>
      <c r="DM331" s="0" t="n">
        <f aca="false">CY331*'Dist Horaria'!$U$6</f>
        <v>1164.94946227182</v>
      </c>
      <c r="DN331" s="0" t="n">
        <f aca="false">CY331*'Dist Horaria'!$V$6</f>
        <v>1164.94946227182</v>
      </c>
      <c r="DO331" s="0" t="n">
        <f aca="false">CY331*'Dist Horaria'!$W$6</f>
        <v>1164.94946227182</v>
      </c>
      <c r="DP331" s="0" t="n">
        <f aca="false">CY331*'Dist Horaria'!$X$6</f>
        <v>1775.16108536658</v>
      </c>
      <c r="DQ331" s="0" t="n">
        <f aca="false">CY331*'Dist Horaria'!$Y$6</f>
        <v>1775.16108536658</v>
      </c>
      <c r="DR331" s="0" t="n">
        <f aca="false">CY331*'Dist Horaria'!$Z$6</f>
        <v>1775.16108536658</v>
      </c>
      <c r="DS331" s="0" t="n">
        <f aca="false">CY331*'Dist Horaria'!$AA$6</f>
        <v>665.685407012466</v>
      </c>
      <c r="DT331" s="0" t="n">
        <f aca="false">CY331*'Dist Horaria'!$AB$6</f>
        <v>665.685407012466</v>
      </c>
      <c r="DU331" s="0" t="n">
        <f aca="false">CY331*'Dist Horaria'!$AC$6</f>
        <v>665.685407012466</v>
      </c>
      <c r="DV331" s="0" t="n">
        <f aca="false">CY331*'Dist Horaria'!$AD$6</f>
        <v>665.685407012466</v>
      </c>
      <c r="DW331" s="0" t="n">
        <f aca="false">CY331*'Dist Horaria'!$AE$6</f>
        <v>665.685407012466</v>
      </c>
      <c r="DX331" s="0" t="n">
        <f aca="false">AX331*1000000</f>
        <v>1543.61833510137</v>
      </c>
      <c r="DY331" s="0" t="n">
        <f aca="false">DX331*'Dist Horaria'!$H$6</f>
        <v>38.5904583775342</v>
      </c>
      <c r="DZ331" s="0" t="n">
        <f aca="false">DX331*'Dist Horaria'!$I$6</f>
        <v>38.5904583775342</v>
      </c>
      <c r="EA331" s="0" t="n">
        <f aca="false">DX331*'Dist Horaria'!$J$6</f>
        <v>38.5904583775342</v>
      </c>
      <c r="EB331" s="0" t="n">
        <f aca="false">DX331*'Dist Horaria'!$K$6</f>
        <v>38.5904583775342</v>
      </c>
      <c r="EC331" s="0" t="n">
        <f aca="false">DX331*'Dist Horaria'!$L$6</f>
        <v>38.5904583775342</v>
      </c>
      <c r="ED331" s="0" t="n">
        <f aca="false">DX331*'Dist Horaria'!$M$6</f>
        <v>102.907889006758</v>
      </c>
      <c r="EE331" s="0" t="n">
        <f aca="false">DX331*'Dist Horaria'!$N$6</f>
        <v>102.907889006758</v>
      </c>
      <c r="EF331" s="0" t="n">
        <f aca="false">DX331*'Dist Horaria'!$O$6</f>
        <v>102.907889006758</v>
      </c>
      <c r="EG331" s="0" t="n">
        <f aca="false">DX331*'Dist Horaria'!$P$6</f>
        <v>67.5333021606849</v>
      </c>
      <c r="EH331" s="0" t="n">
        <f aca="false">DX331*'Dist Horaria'!$Q$6</f>
        <v>67.5333021606849</v>
      </c>
      <c r="EI331" s="0" t="n">
        <f aca="false">DX331*'Dist Horaria'!$R$6</f>
        <v>67.5333021606849</v>
      </c>
      <c r="EJ331" s="0" t="n">
        <f aca="false">DX331*'Dist Horaria'!$S$6</f>
        <v>67.5333021606849</v>
      </c>
      <c r="EK331" s="0" t="n">
        <f aca="false">DX331*'Dist Horaria'!$T$6</f>
        <v>67.5333021606849</v>
      </c>
      <c r="EL331" s="0" t="n">
        <f aca="false">DX331*'Dist Horaria'!$U$6</f>
        <v>67.5333021606849</v>
      </c>
      <c r="EM331" s="0" t="n">
        <f aca="false">DX331*'Dist Horaria'!$V$6</f>
        <v>67.5333021606849</v>
      </c>
      <c r="EN331" s="0" t="n">
        <f aca="false">DX331*'Dist Horaria'!$W$6</f>
        <v>67.5333021606849</v>
      </c>
      <c r="EO331" s="0" t="n">
        <f aca="false">DX331*'Dist Horaria'!$X$6</f>
        <v>102.907889006758</v>
      </c>
      <c r="EP331" s="0" t="n">
        <f aca="false">DX331*'Dist Horaria'!$Y$6</f>
        <v>102.907889006758</v>
      </c>
      <c r="EQ331" s="0" t="n">
        <f aca="false">DX331*'Dist Horaria'!$Z$6</f>
        <v>102.907889006758</v>
      </c>
      <c r="ER331" s="0" t="n">
        <f aca="false">DX331*'Dist Horaria'!$AA$6</f>
        <v>38.5904583775342</v>
      </c>
      <c r="ES331" s="0" t="n">
        <f aca="false">DX331*'Dist Horaria'!$AB$6</f>
        <v>38.5904583775342</v>
      </c>
      <c r="ET331" s="0" t="n">
        <f aca="false">DX331*'Dist Horaria'!$AC$6</f>
        <v>38.5904583775342</v>
      </c>
      <c r="EU331" s="0" t="n">
        <f aca="false">DX331*'Dist Horaria'!$AD$6</f>
        <v>38.5904583775342</v>
      </c>
      <c r="EV331" s="0" t="n">
        <f aca="false">DX331*'Dist Horaria'!$AE$6</f>
        <v>38.5904583775342</v>
      </c>
      <c r="EW331" s="0" t="n">
        <f aca="false">BB331+CA331+CZ331+DY331</f>
        <v>1436.26823174661</v>
      </c>
      <c r="EX331" s="0" t="n">
        <f aca="false">BC331+CB331+DA331+DZ331</f>
        <v>1433.71085773065</v>
      </c>
      <c r="EY331" s="0" t="n">
        <f aca="false">BD331+CC331+DB331+EA331</f>
        <v>1431.29701097485</v>
      </c>
      <c r="EZ331" s="0" t="n">
        <f aca="false">BE331+CD331+DC331+EB331</f>
        <v>1429.24050781492</v>
      </c>
      <c r="FA331" s="0" t="n">
        <f aca="false">BF331+CE331+DD331+EC331</f>
        <v>1427.73769514833</v>
      </c>
      <c r="FB331" s="0" t="n">
        <f aca="false">BG331+CF331+DE331+ED331</f>
        <v>3661.2395945665</v>
      </c>
      <c r="FC331" s="0" t="n">
        <f aca="false">BH331+CG331+DF331+EE331</f>
        <v>3665.12650546762</v>
      </c>
      <c r="FD331" s="0" t="n">
        <f aca="false">BI331+CH331+DG331+EF331</f>
        <v>3665.12650546762</v>
      </c>
      <c r="FE331" s="0" t="n">
        <f aca="false">BJ331+CI331+DH331+EG331</f>
        <v>2465.25625869803</v>
      </c>
      <c r="FF331" s="0" t="n">
        <f aca="false">BK331+CJ331+DI331+EH331</f>
        <v>2477.85187640684</v>
      </c>
      <c r="FG331" s="0" t="n">
        <f aca="false">BL331+CK331+DJ331+EI331</f>
        <v>2487.0123256496</v>
      </c>
      <c r="FH331" s="0" t="n">
        <f aca="false">BM331+CL331+DK331+EJ331</f>
        <v>2491.59255027098</v>
      </c>
      <c r="FI331" s="0" t="n">
        <f aca="false">BN331+CM331+DL331+EK331</f>
        <v>2492.73760642633</v>
      </c>
      <c r="FJ331" s="0" t="n">
        <f aca="false">BO331+CN331+DM331+EL331</f>
        <v>2491.59255027098</v>
      </c>
      <c r="FK331" s="0" t="n">
        <f aca="false">BP331+CO331+DN331+EM331</f>
        <v>2489.30243796029</v>
      </c>
      <c r="FL331" s="0" t="n">
        <f aca="false">BQ331+CP331+DO331+EN331</f>
        <v>2485.86726949426</v>
      </c>
      <c r="FM331" s="0" t="n">
        <f aca="false">BR331+CQ331+DP331+EO331</f>
        <v>3712.10635644651</v>
      </c>
      <c r="FN331" s="0" t="n">
        <f aca="false">BS331+CR331+DQ331+EP331</f>
        <v>3708.98182323666</v>
      </c>
      <c r="FO331" s="0" t="n">
        <f aca="false">BT331+CS331+DR331+EQ331</f>
        <v>3691.9746831511</v>
      </c>
      <c r="FP331" s="0" t="n">
        <f aca="false">BU331+CT331+DS331+ER331</f>
        <v>1451.79395627668</v>
      </c>
      <c r="FQ331" s="0" t="n">
        <f aca="false">BV331+CU331+DT331+ES331</f>
        <v>1439.57761614448</v>
      </c>
      <c r="FR331" s="0" t="n">
        <f aca="false">BW331+CV331+DU331+ET331</f>
        <v>1447.86868741807</v>
      </c>
      <c r="FS331" s="0" t="n">
        <f aca="false">BX331+CW331+DV331+EU331</f>
        <v>1445.03972822041</v>
      </c>
      <c r="FT331" s="0" t="n">
        <f aca="false">BY331+CX331+DW331+EV331</f>
        <v>1442.04685452158</v>
      </c>
      <c r="FU331" s="0" t="n">
        <f aca="false">AM331*'Dist Horaria'!$H$10</f>
        <v>0.838554511290824</v>
      </c>
      <c r="FV331" s="0" t="n">
        <f aca="false">AM331*'Dist Horaria'!$I$10</f>
        <v>0.784794477160557</v>
      </c>
      <c r="FW331" s="0" t="n">
        <f aca="false">AM331*'Dist Horaria'!$J$10</f>
        <v>0.781397030231444</v>
      </c>
      <c r="FX331" s="0" t="n">
        <f aca="false">AM331*'Dist Horaria'!$K$10</f>
        <v>0.758924320167349</v>
      </c>
      <c r="FY331" s="0" t="n">
        <f aca="false">AM331*'Dist Horaria'!$L$10</f>
        <v>0.759228029580728</v>
      </c>
      <c r="FZ331" s="0" t="n">
        <f aca="false">AM331*'Dist Horaria'!$M$10</f>
        <v>0.812405235888643</v>
      </c>
      <c r="GA331" s="0" t="n">
        <f aca="false">AM331*'Dist Horaria'!$N$10</f>
        <v>0.768568933112979</v>
      </c>
      <c r="GB331" s="0" t="n">
        <f aca="false">AM331*'Dist Horaria'!$O$10</f>
        <v>0.755450893340011</v>
      </c>
      <c r="GC331" s="0" t="n">
        <f aca="false">AM331*'Dist Horaria'!$P$10</f>
        <v>0.767173761427158</v>
      </c>
      <c r="GD331" s="0" t="n">
        <f aca="false">AM331*'Dist Horaria'!$Q$10</f>
        <v>0.694266372584891</v>
      </c>
      <c r="GE331" s="0" t="n">
        <f aca="false">AM331*'Dist Horaria'!$R$10</f>
        <v>0.847109238310449</v>
      </c>
      <c r="GF331" s="0" t="n">
        <f aca="false">AM331*'Dist Horaria'!$S$10</f>
        <v>0.723464196904967</v>
      </c>
      <c r="GG331" s="0" t="n">
        <f aca="false">AR331*'Dist Horaria'!$H$10</f>
        <v>0.877152245882511</v>
      </c>
      <c r="GH331" s="0" t="n">
        <f aca="false">AR331*'Dist Horaria'!$I$10</f>
        <v>0.82091769697585</v>
      </c>
      <c r="GI331" s="0" t="n">
        <f aca="false">AR331*'Dist Horaria'!$J$10</f>
        <v>0.817363869330763</v>
      </c>
      <c r="GJ331" s="0" t="n">
        <f aca="false">AR331*'Dist Horaria'!$K$10</f>
        <v>0.793856765334096</v>
      </c>
      <c r="GK331" s="0" t="n">
        <f aca="false">AR331*'Dist Horaria'!$L$10</f>
        <v>0.794174454155102</v>
      </c>
      <c r="GL331" s="0" t="n">
        <f aca="false">AR331*'Dist Horaria'!$M$10</f>
        <v>0.849799348320829</v>
      </c>
      <c r="GM331" s="0" t="n">
        <f aca="false">AR331*'Dist Horaria'!$N$10</f>
        <v>0.803945309122268</v>
      </c>
      <c r="GN331" s="0" t="n">
        <f aca="false">AR331*'Dist Horaria'!$O$10</f>
        <v>0.790223460520294</v>
      </c>
      <c r="GO331" s="0" t="n">
        <f aca="false">AR331*'Dist Horaria'!$P$10</f>
        <v>0.80248591923034</v>
      </c>
      <c r="GP331" s="0" t="n">
        <f aca="false">AR331*'Dist Horaria'!$Q$10</f>
        <v>0.726222684099707</v>
      </c>
      <c r="GQ331" s="0" t="n">
        <f aca="false">AR331*'Dist Horaria'!$R$10</f>
        <v>0.886100737503675</v>
      </c>
      <c r="GR331" s="0" t="n">
        <f aca="false">AR331*'Dist Horaria'!$S$10</f>
        <v>0.756764451906566</v>
      </c>
      <c r="GS331" s="0" t="n">
        <f aca="false">AW331*'Dist Horaria'!$H$10</f>
        <v>0.0508494055584064</v>
      </c>
      <c r="GT331" s="0" t="n">
        <f aca="false">AW331*'Dist Horaria'!$I$10</f>
        <v>0.0475894317087449</v>
      </c>
      <c r="GU331" s="0" t="n">
        <f aca="false">AW331*'Dist Horaria'!$J$10</f>
        <v>0.0473834127148268</v>
      </c>
      <c r="GV331" s="0" t="n">
        <f aca="false">AW331*'Dist Horaria'!$K$10</f>
        <v>0.0460206820483534</v>
      </c>
      <c r="GW331" s="0" t="n">
        <f aca="false">AW331*'Dist Horaria'!$L$10</f>
        <v>0.0460390987916001</v>
      </c>
      <c r="GX331" s="0" t="n">
        <f aca="false">AW331*'Dist Horaria'!$M$10</f>
        <v>0.0492637303374393</v>
      </c>
      <c r="GY331" s="0" t="n">
        <f aca="false">AW331*'Dist Horaria'!$N$10</f>
        <v>0.0466055251665083</v>
      </c>
      <c r="GZ331" s="0" t="n">
        <f aca="false">AW331*'Dist Horaria'!$O$10</f>
        <v>0.0458100556823359</v>
      </c>
      <c r="HA331" s="0" t="n">
        <f aca="false">AW331*'Dist Horaria'!$P$10</f>
        <v>0.0465209228539327</v>
      </c>
      <c r="HB331" s="0" t="n">
        <f aca="false">AW331*'Dist Horaria'!$Q$10</f>
        <v>0.0420998657449106</v>
      </c>
      <c r="HC331" s="0" t="n">
        <f aca="false">AW331*'Dist Horaria'!$R$10</f>
        <v>0.0513681586958652</v>
      </c>
      <c r="HD331" s="0" t="n">
        <f aca="false">AW331*'Dist Horaria'!$S$10</f>
        <v>0.0438704030090763</v>
      </c>
    </row>
    <row r="332" customFormat="false" ht="13.8" hidden="false" customHeight="false" outlineLevel="0" collapsed="false">
      <c r="A332" s="0" t="n">
        <v>4.755439</v>
      </c>
      <c r="B332" s="0" t="n">
        <v>-74.044676</v>
      </c>
      <c r="C332" s="0" t="n">
        <v>35</v>
      </c>
      <c r="D332" s="0" t="n">
        <v>41</v>
      </c>
      <c r="E332" s="0" t="n">
        <v>618</v>
      </c>
      <c r="G332" s="0" t="s">
        <v>1205</v>
      </c>
      <c r="I332" s="0" t="s">
        <v>1589</v>
      </c>
      <c r="J332" s="0" t="s">
        <v>1590</v>
      </c>
      <c r="K332" s="0" t="s">
        <v>1591</v>
      </c>
      <c r="L332" s="0" t="s">
        <v>1592</v>
      </c>
      <c r="S332" s="0" t="n">
        <v>365</v>
      </c>
      <c r="V332" s="0" t="n">
        <v>78615.624375</v>
      </c>
      <c r="W332" s="0" t="n">
        <f aca="false">V332*12</f>
        <v>943387.4925</v>
      </c>
      <c r="X332" s="0" t="n">
        <v>1</v>
      </c>
      <c r="Z332" s="0" t="n">
        <v>25000</v>
      </c>
      <c r="AB332" s="0" t="n">
        <v>0.005</v>
      </c>
      <c r="AC332" s="0" t="n">
        <v>0</v>
      </c>
      <c r="AD332" s="0" t="n">
        <v>2906.61691288024</v>
      </c>
      <c r="AE332" s="0" t="n">
        <f aca="false">AD332/2204.59</f>
        <v>1.31843876316242</v>
      </c>
      <c r="AF332" s="0" t="n">
        <f aca="false">AE332/S332</f>
        <v>0.00361216099496554</v>
      </c>
      <c r="AG332" s="0" t="n">
        <f aca="false">AE332*EXP(AB332*AC332)</f>
        <v>1.31843876316242</v>
      </c>
      <c r="AH332" s="0" t="n">
        <f aca="false">AG332/S332</f>
        <v>0.00361216099496554</v>
      </c>
      <c r="AI332" s="0" t="s">
        <v>90</v>
      </c>
      <c r="AJ332" s="0" t="n">
        <f aca="false">IF(AI332="A",'FE DISTRIBUCIÓN'!$C$2,'FE DISTRIBUCIÓN'!$C$3)</f>
        <v>4.994E-006</v>
      </c>
      <c r="AK332" s="0" t="n">
        <f aca="false">W332*AJ332</f>
        <v>4.711277137545</v>
      </c>
      <c r="AL332" s="0" t="n">
        <f aca="false">AK332/365</f>
        <v>0.0129076085960137</v>
      </c>
      <c r="AM332" s="0" t="n">
        <f aca="false">AK332*EXP(AB332*AC332)</f>
        <v>4.711277137545</v>
      </c>
      <c r="AN332" s="0" t="n">
        <f aca="false">AM332/365</f>
        <v>0.0129076085960137</v>
      </c>
      <c r="AO332" s="0" t="n">
        <v>5.223868284E-006</v>
      </c>
      <c r="AP332" s="0" t="n">
        <f aca="false">AO332*W332</f>
        <v>4.92813200159304</v>
      </c>
      <c r="AQ332" s="0" t="n">
        <f aca="false">AP332/365</f>
        <v>0.0135017315112138</v>
      </c>
      <c r="AR332" s="0" t="n">
        <f aca="false">AP332*EXP(AB332*AC332)</f>
        <v>4.92813200159304</v>
      </c>
      <c r="AS332" s="0" t="n">
        <f aca="false">AR332/365</f>
        <v>0.0135017315112138</v>
      </c>
      <c r="AT332" s="0" t="n">
        <v>3.02832944E-007</v>
      </c>
      <c r="AU332" s="0" t="n">
        <f aca="false">AT332*W332</f>
        <v>0.285688811686553</v>
      </c>
      <c r="AV332" s="0" t="n">
        <f aca="false">AU332/365</f>
        <v>0.000782709073113844</v>
      </c>
      <c r="AW332" s="0" t="n">
        <f aca="false">AU332*EXP(AB332*AC332)</f>
        <v>0.285688811686553</v>
      </c>
      <c r="AX332" s="0" t="n">
        <f aca="false">AW332/365</f>
        <v>0.000782709073113844</v>
      </c>
      <c r="AY332" s="0" t="n">
        <f aca="false">AW332+AR332+AM332+AG332</f>
        <v>11.243536713987</v>
      </c>
      <c r="AZ332" s="0" t="n">
        <f aca="false">AH332+AN332+AS332+AX332</f>
        <v>0.0308042101753069</v>
      </c>
      <c r="BA332" s="0" t="n">
        <f aca="false">AH332*1000000</f>
        <v>3612.16099496554</v>
      </c>
      <c r="BB332" s="0" t="n">
        <f aca="false">BA332*'Dist Horaria'!$H$3</f>
        <v>125.864093593809</v>
      </c>
      <c r="BC332" s="0" t="n">
        <f aca="false">BA332*'Dist Horaria'!$I$3</f>
        <v>122.497111256224</v>
      </c>
      <c r="BD332" s="0" t="n">
        <f aca="false">BA332*'Dist Horaria'!$J$3</f>
        <v>119.319093750104</v>
      </c>
      <c r="BE332" s="0" t="n">
        <f aca="false">BA332*'Dist Horaria'!$K$3</f>
        <v>116.611546956613</v>
      </c>
      <c r="BF332" s="0" t="n">
        <f aca="false">BA332*'Dist Horaria'!$L$3</f>
        <v>114.632976879055</v>
      </c>
      <c r="BG332" s="0" t="n">
        <f aca="false">BA332*'Dist Horaria'!$M$3</f>
        <v>113.387338428563</v>
      </c>
      <c r="BH332" s="0" t="n">
        <f aca="false">BA332*'Dist Horaria'!$N$3</f>
        <v>118.504759763947</v>
      </c>
      <c r="BI332" s="0" t="n">
        <f aca="false">BA332*'Dist Horaria'!$O$3</f>
        <v>118.504759763947</v>
      </c>
      <c r="BJ332" s="0" t="n">
        <f aca="false">BA332*'Dist Horaria'!$P$3</f>
        <v>156.785795882493</v>
      </c>
      <c r="BK332" s="0" t="n">
        <f aca="false">BA332*'Dist Horaria'!$Q$3</f>
        <v>173.368908908526</v>
      </c>
      <c r="BL332" s="0" t="n">
        <f aca="false">BA332*'Dist Horaria'!$R$3</f>
        <v>185.429354745641</v>
      </c>
      <c r="BM332" s="0" t="n">
        <f aca="false">BA332*'Dist Horaria'!$S$3</f>
        <v>191.459577664198</v>
      </c>
      <c r="BN332" s="0" t="n">
        <f aca="false">BA332*'Dist Horaria'!$T$3</f>
        <v>192.967133393837</v>
      </c>
      <c r="BO332" s="0" t="n">
        <f aca="false">BA332*'Dist Horaria'!$U$3</f>
        <v>191.459577664198</v>
      </c>
      <c r="BP332" s="0" t="n">
        <f aca="false">BA332*'Dist Horaria'!$V$3</f>
        <v>188.444466204919</v>
      </c>
      <c r="BQ332" s="0" t="n">
        <f aca="false">BA332*'Dist Horaria'!$W$3</f>
        <v>183.921799016001</v>
      </c>
      <c r="BR332" s="0" t="n">
        <f aca="false">BA332*'Dist Horaria'!$X$3</f>
        <v>180.357397462267</v>
      </c>
      <c r="BS332" s="0" t="n">
        <f aca="false">BA332*'Dist Horaria'!$Y$3</f>
        <v>176.243705814076</v>
      </c>
      <c r="BT332" s="0" t="n">
        <f aca="false">BA332*'Dist Horaria'!$Z$3</f>
        <v>153.85247953136</v>
      </c>
      <c r="BU332" s="0" t="n">
        <f aca="false">BA332*'Dist Horaria'!$AA$3</f>
        <v>146.304920764463</v>
      </c>
      <c r="BV332" s="0" t="n">
        <f aca="false">BA332*'Dist Horaria'!$AB$3</f>
        <v>130.221156247288</v>
      </c>
      <c r="BW332" s="0" t="n">
        <f aca="false">BA332*'Dist Horaria'!$AC$3</f>
        <v>141.136998186567</v>
      </c>
      <c r="BX332" s="0" t="n">
        <f aca="false">BA332*'Dist Horaria'!$AD$3</f>
        <v>137.412452776766</v>
      </c>
      <c r="BY332" s="0" t="n">
        <f aca="false">BA332*'Dist Horaria'!$AE$3</f>
        <v>133.472101142757</v>
      </c>
      <c r="BZ332" s="0" t="n">
        <f aca="false">AN332*1000000</f>
        <v>12907.6085960137</v>
      </c>
      <c r="CA332" s="0" t="n">
        <f aca="false">BZ332*'Dist Horaria'!$H$6</f>
        <v>322.690214900343</v>
      </c>
      <c r="CB332" s="0" t="n">
        <f aca="false">BZ332*'Dist Horaria'!$I$6</f>
        <v>322.690214900343</v>
      </c>
      <c r="CC332" s="0" t="n">
        <f aca="false">BZ332*'Dist Horaria'!$J$6</f>
        <v>322.690214900343</v>
      </c>
      <c r="CD332" s="0" t="n">
        <f aca="false">BZ332*'Dist Horaria'!$K$6</f>
        <v>322.690214900343</v>
      </c>
      <c r="CE332" s="0" t="n">
        <f aca="false">BZ332*'Dist Horaria'!$L$6</f>
        <v>322.690214900343</v>
      </c>
      <c r="CF332" s="0" t="n">
        <f aca="false">BZ332*'Dist Horaria'!$M$6</f>
        <v>860.507239734247</v>
      </c>
      <c r="CG332" s="0" t="n">
        <f aca="false">BZ332*'Dist Horaria'!$N$6</f>
        <v>860.507239734247</v>
      </c>
      <c r="CH332" s="0" t="n">
        <f aca="false">BZ332*'Dist Horaria'!$O$6</f>
        <v>860.507239734247</v>
      </c>
      <c r="CI332" s="0" t="n">
        <f aca="false">BZ332*'Dist Horaria'!$P$6</f>
        <v>564.707876075599</v>
      </c>
      <c r="CJ332" s="0" t="n">
        <f aca="false">BZ332*'Dist Horaria'!$Q$6</f>
        <v>564.707876075599</v>
      </c>
      <c r="CK332" s="0" t="n">
        <f aca="false">BZ332*'Dist Horaria'!$R$6</f>
        <v>564.707876075599</v>
      </c>
      <c r="CL332" s="0" t="n">
        <f aca="false">BZ332*'Dist Horaria'!$S$6</f>
        <v>564.707876075599</v>
      </c>
      <c r="CM332" s="0" t="n">
        <f aca="false">BZ332*'Dist Horaria'!$T$6</f>
        <v>564.707876075599</v>
      </c>
      <c r="CN332" s="0" t="n">
        <f aca="false">BZ332*'Dist Horaria'!$U$6</f>
        <v>564.707876075599</v>
      </c>
      <c r="CO332" s="0" t="n">
        <f aca="false">BZ332*'Dist Horaria'!$V$6</f>
        <v>564.707876075599</v>
      </c>
      <c r="CP332" s="0" t="n">
        <f aca="false">BZ332*'Dist Horaria'!$W$6</f>
        <v>564.707876075599</v>
      </c>
      <c r="CQ332" s="0" t="n">
        <f aca="false">BZ332*'Dist Horaria'!$X$6</f>
        <v>860.507239734247</v>
      </c>
      <c r="CR332" s="0" t="n">
        <f aca="false">BZ332*'Dist Horaria'!$Y$6</f>
        <v>860.507239734247</v>
      </c>
      <c r="CS332" s="0" t="n">
        <f aca="false">BZ332*'Dist Horaria'!$Z$6</f>
        <v>860.507239734247</v>
      </c>
      <c r="CT332" s="0" t="n">
        <f aca="false">BZ332*'Dist Horaria'!$AA$6</f>
        <v>322.690214900343</v>
      </c>
      <c r="CU332" s="0" t="n">
        <f aca="false">BZ332*'Dist Horaria'!$AB$6</f>
        <v>322.690214900343</v>
      </c>
      <c r="CV332" s="0" t="n">
        <f aca="false">BZ332*'Dist Horaria'!$AC$6</f>
        <v>322.690214900343</v>
      </c>
      <c r="CW332" s="0" t="n">
        <f aca="false">BZ332*'Dist Horaria'!$AD$6</f>
        <v>322.690214900343</v>
      </c>
      <c r="CX332" s="0" t="n">
        <f aca="false">BZ332*'Dist Horaria'!$AE$6</f>
        <v>322.690214900343</v>
      </c>
      <c r="CY332" s="0" t="n">
        <f aca="false">AS332*1000000</f>
        <v>13501.7315112138</v>
      </c>
      <c r="CZ332" s="0" t="n">
        <f aca="false">CY332*'Dist Horaria'!$H$6</f>
        <v>337.543287780345</v>
      </c>
      <c r="DA332" s="0" t="n">
        <f aca="false">CY332*'Dist Horaria'!$I$6</f>
        <v>337.543287780345</v>
      </c>
      <c r="DB332" s="0" t="n">
        <f aca="false">CY332*'Dist Horaria'!$J$6</f>
        <v>337.543287780345</v>
      </c>
      <c r="DC332" s="0" t="n">
        <f aca="false">CY332*'Dist Horaria'!$K$6</f>
        <v>337.543287780345</v>
      </c>
      <c r="DD332" s="0" t="n">
        <f aca="false">CY332*'Dist Horaria'!$L$6</f>
        <v>337.543287780345</v>
      </c>
      <c r="DE332" s="0" t="n">
        <f aca="false">CY332*'Dist Horaria'!$M$6</f>
        <v>900.115434080921</v>
      </c>
      <c r="DF332" s="0" t="n">
        <f aca="false">CY332*'Dist Horaria'!$N$6</f>
        <v>900.115434080921</v>
      </c>
      <c r="DG332" s="0" t="n">
        <f aca="false">CY332*'Dist Horaria'!$O$6</f>
        <v>900.115434080921</v>
      </c>
      <c r="DH332" s="0" t="n">
        <f aca="false">CY332*'Dist Horaria'!$P$6</f>
        <v>590.700753615604</v>
      </c>
      <c r="DI332" s="0" t="n">
        <f aca="false">CY332*'Dist Horaria'!$Q$6</f>
        <v>590.700753615604</v>
      </c>
      <c r="DJ332" s="0" t="n">
        <f aca="false">CY332*'Dist Horaria'!$R$6</f>
        <v>590.700753615604</v>
      </c>
      <c r="DK332" s="0" t="n">
        <f aca="false">CY332*'Dist Horaria'!$S$6</f>
        <v>590.700753615604</v>
      </c>
      <c r="DL332" s="0" t="n">
        <f aca="false">CY332*'Dist Horaria'!$T$6</f>
        <v>590.700753615604</v>
      </c>
      <c r="DM332" s="0" t="n">
        <f aca="false">CY332*'Dist Horaria'!$U$6</f>
        <v>590.700753615604</v>
      </c>
      <c r="DN332" s="0" t="n">
        <f aca="false">CY332*'Dist Horaria'!$V$6</f>
        <v>590.700753615604</v>
      </c>
      <c r="DO332" s="0" t="n">
        <f aca="false">CY332*'Dist Horaria'!$W$6</f>
        <v>590.700753615604</v>
      </c>
      <c r="DP332" s="0" t="n">
        <f aca="false">CY332*'Dist Horaria'!$X$6</f>
        <v>900.115434080921</v>
      </c>
      <c r="DQ332" s="0" t="n">
        <f aca="false">CY332*'Dist Horaria'!$Y$6</f>
        <v>900.115434080921</v>
      </c>
      <c r="DR332" s="0" t="n">
        <f aca="false">CY332*'Dist Horaria'!$Z$6</f>
        <v>900.115434080921</v>
      </c>
      <c r="DS332" s="0" t="n">
        <f aca="false">CY332*'Dist Horaria'!$AA$6</f>
        <v>337.543287780345</v>
      </c>
      <c r="DT332" s="0" t="n">
        <f aca="false">CY332*'Dist Horaria'!$AB$6</f>
        <v>337.543287780345</v>
      </c>
      <c r="DU332" s="0" t="n">
        <f aca="false">CY332*'Dist Horaria'!$AC$6</f>
        <v>337.543287780345</v>
      </c>
      <c r="DV332" s="0" t="n">
        <f aca="false">CY332*'Dist Horaria'!$AD$6</f>
        <v>337.543287780345</v>
      </c>
      <c r="DW332" s="0" t="n">
        <f aca="false">CY332*'Dist Horaria'!$AE$6</f>
        <v>337.543287780345</v>
      </c>
      <c r="DX332" s="0" t="n">
        <f aca="false">AX332*1000000</f>
        <v>782.709073113844</v>
      </c>
      <c r="DY332" s="0" t="n">
        <f aca="false">DX332*'Dist Horaria'!$H$6</f>
        <v>19.5677268278461</v>
      </c>
      <c r="DZ332" s="0" t="n">
        <f aca="false">DX332*'Dist Horaria'!$I$6</f>
        <v>19.5677268278461</v>
      </c>
      <c r="EA332" s="0" t="n">
        <f aca="false">DX332*'Dist Horaria'!$J$6</f>
        <v>19.5677268278461</v>
      </c>
      <c r="EB332" s="0" t="n">
        <f aca="false">DX332*'Dist Horaria'!$K$6</f>
        <v>19.5677268278461</v>
      </c>
      <c r="EC332" s="0" t="n">
        <f aca="false">DX332*'Dist Horaria'!$L$6</f>
        <v>19.5677268278461</v>
      </c>
      <c r="ED332" s="0" t="n">
        <f aca="false">DX332*'Dist Horaria'!$M$6</f>
        <v>52.1806048742563</v>
      </c>
      <c r="EE332" s="0" t="n">
        <f aca="false">DX332*'Dist Horaria'!$N$6</f>
        <v>52.1806048742563</v>
      </c>
      <c r="EF332" s="0" t="n">
        <f aca="false">DX332*'Dist Horaria'!$O$6</f>
        <v>52.1806048742563</v>
      </c>
      <c r="EG332" s="0" t="n">
        <f aca="false">DX332*'Dist Horaria'!$P$6</f>
        <v>34.2435219487307</v>
      </c>
      <c r="EH332" s="0" t="n">
        <f aca="false">DX332*'Dist Horaria'!$Q$6</f>
        <v>34.2435219487307</v>
      </c>
      <c r="EI332" s="0" t="n">
        <f aca="false">DX332*'Dist Horaria'!$R$6</f>
        <v>34.2435219487307</v>
      </c>
      <c r="EJ332" s="0" t="n">
        <f aca="false">DX332*'Dist Horaria'!$S$6</f>
        <v>34.2435219487307</v>
      </c>
      <c r="EK332" s="0" t="n">
        <f aca="false">DX332*'Dist Horaria'!$T$6</f>
        <v>34.2435219487307</v>
      </c>
      <c r="EL332" s="0" t="n">
        <f aca="false">DX332*'Dist Horaria'!$U$6</f>
        <v>34.2435219487307</v>
      </c>
      <c r="EM332" s="0" t="n">
        <f aca="false">DX332*'Dist Horaria'!$V$6</f>
        <v>34.2435219487307</v>
      </c>
      <c r="EN332" s="0" t="n">
        <f aca="false">DX332*'Dist Horaria'!$W$6</f>
        <v>34.2435219487307</v>
      </c>
      <c r="EO332" s="0" t="n">
        <f aca="false">DX332*'Dist Horaria'!$X$6</f>
        <v>52.1806048742563</v>
      </c>
      <c r="EP332" s="0" t="n">
        <f aca="false">DX332*'Dist Horaria'!$Y$6</f>
        <v>52.1806048742563</v>
      </c>
      <c r="EQ332" s="0" t="n">
        <f aca="false">DX332*'Dist Horaria'!$Z$6</f>
        <v>52.1806048742563</v>
      </c>
      <c r="ER332" s="0" t="n">
        <f aca="false">DX332*'Dist Horaria'!$AA$6</f>
        <v>19.5677268278461</v>
      </c>
      <c r="ES332" s="0" t="n">
        <f aca="false">DX332*'Dist Horaria'!$AB$6</f>
        <v>19.5677268278461</v>
      </c>
      <c r="ET332" s="0" t="n">
        <f aca="false">DX332*'Dist Horaria'!$AC$6</f>
        <v>19.5677268278461</v>
      </c>
      <c r="EU332" s="0" t="n">
        <f aca="false">DX332*'Dist Horaria'!$AD$6</f>
        <v>19.5677268278461</v>
      </c>
      <c r="EV332" s="0" t="n">
        <f aca="false">DX332*'Dist Horaria'!$AE$6</f>
        <v>19.5677268278461</v>
      </c>
      <c r="EW332" s="0" t="n">
        <f aca="false">BB332+CA332+CZ332+DY332</f>
        <v>805.665323102343</v>
      </c>
      <c r="EX332" s="0" t="n">
        <f aca="false">BC332+CB332+DA332+DZ332</f>
        <v>802.298340764758</v>
      </c>
      <c r="EY332" s="0" t="n">
        <f aca="false">BD332+CC332+DB332+EA332</f>
        <v>799.120323258638</v>
      </c>
      <c r="EZ332" s="0" t="n">
        <f aca="false">BE332+CD332+DC332+EB332</f>
        <v>796.412776465147</v>
      </c>
      <c r="FA332" s="0" t="n">
        <f aca="false">BF332+CE332+DD332+EC332</f>
        <v>794.434206387589</v>
      </c>
      <c r="FB332" s="0" t="n">
        <f aca="false">BG332+CF332+DE332+ED332</f>
        <v>1926.19061711799</v>
      </c>
      <c r="FC332" s="0" t="n">
        <f aca="false">BH332+CG332+DF332+EE332</f>
        <v>1931.30803845337</v>
      </c>
      <c r="FD332" s="0" t="n">
        <f aca="false">BI332+CH332+DG332+EF332</f>
        <v>1931.30803845337</v>
      </c>
      <c r="FE332" s="0" t="n">
        <f aca="false">BJ332+CI332+DH332+EG332</f>
        <v>1346.43794752243</v>
      </c>
      <c r="FF332" s="0" t="n">
        <f aca="false">BK332+CJ332+DI332+EH332</f>
        <v>1363.02106054846</v>
      </c>
      <c r="FG332" s="0" t="n">
        <f aca="false">BL332+CK332+DJ332+EI332</f>
        <v>1375.08150638557</v>
      </c>
      <c r="FH332" s="0" t="n">
        <f aca="false">BM332+CL332+DK332+EJ332</f>
        <v>1381.11172930413</v>
      </c>
      <c r="FI332" s="0" t="n">
        <f aca="false">BN332+CM332+DL332+EK332</f>
        <v>1382.61928503377</v>
      </c>
      <c r="FJ332" s="0" t="n">
        <f aca="false">BO332+CN332+DM332+EL332</f>
        <v>1381.11172930413</v>
      </c>
      <c r="FK332" s="0" t="n">
        <f aca="false">BP332+CO332+DN332+EM332</f>
        <v>1378.09661784485</v>
      </c>
      <c r="FL332" s="0" t="n">
        <f aca="false">BQ332+CP332+DO332+EN332</f>
        <v>1373.57395065594</v>
      </c>
      <c r="FM332" s="0" t="n">
        <f aca="false">BR332+CQ332+DP332+EO332</f>
        <v>1993.16067615169</v>
      </c>
      <c r="FN332" s="0" t="n">
        <f aca="false">BS332+CR332+DQ332+EP332</f>
        <v>1989.0469845035</v>
      </c>
      <c r="FO332" s="0" t="n">
        <f aca="false">BT332+CS332+DR332+EQ332</f>
        <v>1966.65575822078</v>
      </c>
      <c r="FP332" s="0" t="n">
        <f aca="false">BU332+CT332+DS332+ER332</f>
        <v>826.106150272997</v>
      </c>
      <c r="FQ332" s="0" t="n">
        <f aca="false">BV332+CU332+DT332+ES332</f>
        <v>810.022385755822</v>
      </c>
      <c r="FR332" s="0" t="n">
        <f aca="false">BW332+CV332+DU332+ET332</f>
        <v>820.938227695101</v>
      </c>
      <c r="FS332" s="0" t="n">
        <f aca="false">BX332+CW332+DV332+EU332</f>
        <v>817.2136822853</v>
      </c>
      <c r="FT332" s="0" t="n">
        <f aca="false">BY332+CX332+DW332+EV332</f>
        <v>813.273330651291</v>
      </c>
      <c r="FU332" s="0" t="n">
        <f aca="false">AM332*'Dist Horaria'!$H$10</f>
        <v>0.425198515308365</v>
      </c>
      <c r="FV332" s="0" t="n">
        <f aca="false">AM332*'Dist Horaria'!$I$10</f>
        <v>0.397938884136708</v>
      </c>
      <c r="FW332" s="0" t="n">
        <f aca="false">AM332*'Dist Horaria'!$J$10</f>
        <v>0.396216170382687</v>
      </c>
      <c r="FX332" s="0" t="n">
        <f aca="false">AM332*'Dist Horaria'!$K$10</f>
        <v>0.384821129481291</v>
      </c>
      <c r="FY332" s="0" t="n">
        <f aca="false">AM332*'Dist Horaria'!$L$10</f>
        <v>0.384975128762096</v>
      </c>
      <c r="FZ332" s="0" t="n">
        <f aca="false">AM332*'Dist Horaria'!$M$10</f>
        <v>0.411939230518064</v>
      </c>
      <c r="GA332" s="0" t="n">
        <f aca="false">AM332*'Dist Horaria'!$N$10</f>
        <v>0.389711539168424</v>
      </c>
      <c r="GB332" s="0" t="n">
        <f aca="false">AM332*'Dist Horaria'!$O$10</f>
        <v>0.383059889263595</v>
      </c>
      <c r="GC332" s="0" t="n">
        <f aca="false">AM332*'Dist Horaria'!$P$10</f>
        <v>0.389004101641795</v>
      </c>
      <c r="GD332" s="0" t="n">
        <f aca="false">AM332*'Dist Horaria'!$Q$10</f>
        <v>0.352035588476179</v>
      </c>
      <c r="GE332" s="0" t="n">
        <f aca="false">AM332*'Dist Horaria'!$R$10</f>
        <v>0.429536286053899</v>
      </c>
      <c r="GF332" s="0" t="n">
        <f aca="false">AM332*'Dist Horaria'!$S$10</f>
        <v>0.366840674351896</v>
      </c>
      <c r="GG332" s="0" t="n">
        <f aca="false">AR332*'Dist Horaria'!$H$10</f>
        <v>0.444769931622599</v>
      </c>
      <c r="GH332" s="0" t="n">
        <f aca="false">AR332*'Dist Horaria'!$I$10</f>
        <v>0.416255569846236</v>
      </c>
      <c r="GI332" s="0" t="n">
        <f aca="false">AR332*'Dist Horaria'!$J$10</f>
        <v>0.414453561487797</v>
      </c>
      <c r="GJ332" s="0" t="n">
        <f aca="false">AR332*'Dist Horaria'!$K$10</f>
        <v>0.402534019485458</v>
      </c>
      <c r="GK332" s="0" t="n">
        <f aca="false">AR332*'Dist Horaria'!$L$10</f>
        <v>0.402695107182445</v>
      </c>
      <c r="GL332" s="0" t="n">
        <f aca="false">AR332*'Dist Horaria'!$M$10</f>
        <v>0.430900336651718</v>
      </c>
      <c r="GM332" s="0" t="n">
        <f aca="false">AR332*'Dist Horaria'!$N$10</f>
        <v>0.407649529309322</v>
      </c>
      <c r="GN332" s="0" t="n">
        <f aca="false">AR332*'Dist Horaria'!$O$10</f>
        <v>0.400691711332928</v>
      </c>
      <c r="GO332" s="0" t="n">
        <f aca="false">AR332*'Dist Horaria'!$P$10</f>
        <v>0.406909529217559</v>
      </c>
      <c r="GP332" s="0" t="n">
        <f aca="false">AR332*'Dist Horaria'!$Q$10</f>
        <v>0.368239396371643</v>
      </c>
      <c r="GQ332" s="0" t="n">
        <f aca="false">AR332*'Dist Horaria'!$R$10</f>
        <v>0.449307365147</v>
      </c>
      <c r="GR332" s="0" t="n">
        <f aca="false">AR332*'Dist Horaria'!$S$10</f>
        <v>0.383725943938335</v>
      </c>
      <c r="GS332" s="0" t="n">
        <f aca="false">AW332*'Dist Horaria'!$H$10</f>
        <v>0.0257837641520347</v>
      </c>
      <c r="GT332" s="0" t="n">
        <f aca="false">AW332*'Dist Horaria'!$I$10</f>
        <v>0.0241307576722456</v>
      </c>
      <c r="GU332" s="0" t="n">
        <f aca="false">AW332*'Dist Horaria'!$J$10</f>
        <v>0.0240262934195824</v>
      </c>
      <c r="GV332" s="0" t="n">
        <f aca="false">AW332*'Dist Horaria'!$K$10</f>
        <v>0.0233353054774178</v>
      </c>
      <c r="GW332" s="0" t="n">
        <f aca="false">AW332*'Dist Horaria'!$L$10</f>
        <v>0.0233446438946345</v>
      </c>
      <c r="GX332" s="0" t="n">
        <f aca="false">AW332*'Dist Horaria'!$M$10</f>
        <v>0.0249797296609691</v>
      </c>
      <c r="GY332" s="0" t="n">
        <f aca="false">AW332*'Dist Horaria'!$N$10</f>
        <v>0.0236318567715549</v>
      </c>
      <c r="GZ332" s="0" t="n">
        <f aca="false">AW332*'Dist Horaria'!$O$10</f>
        <v>0.0232285050048074</v>
      </c>
      <c r="HA332" s="0" t="n">
        <f aca="false">AW332*'Dist Horaria'!$P$10</f>
        <v>0.0235889582155106</v>
      </c>
      <c r="HB332" s="0" t="n">
        <f aca="false">AW332*'Dist Horaria'!$Q$10</f>
        <v>0.0213472113838634</v>
      </c>
      <c r="HC332" s="0" t="n">
        <f aca="false">AW332*'Dist Horaria'!$R$10</f>
        <v>0.0260468037766377</v>
      </c>
      <c r="HD332" s="0" t="n">
        <f aca="false">AW332*'Dist Horaria'!$S$10</f>
        <v>0.0222449822572948</v>
      </c>
    </row>
    <row r="333" customFormat="false" ht="13.8" hidden="false" customHeight="false" outlineLevel="0" collapsed="false">
      <c r="A333" s="0" t="n">
        <v>4.73988952948855</v>
      </c>
      <c r="B333" s="0" t="n">
        <v>-74.0382699881998</v>
      </c>
      <c r="C333" s="0" t="n">
        <v>36</v>
      </c>
      <c r="D333" s="0" t="n">
        <v>39</v>
      </c>
      <c r="E333" s="0" t="n">
        <v>569</v>
      </c>
      <c r="F333" s="0" t="n">
        <v>148</v>
      </c>
      <c r="G333" s="0" t="s">
        <v>1593</v>
      </c>
      <c r="H333" s="0" t="n">
        <v>39693</v>
      </c>
      <c r="I333" s="0" t="s">
        <v>1594</v>
      </c>
      <c r="J333" s="0" t="s">
        <v>1595</v>
      </c>
      <c r="L333" s="0" t="s">
        <v>1596</v>
      </c>
      <c r="S333" s="0" t="n">
        <v>365</v>
      </c>
      <c r="V333" s="0" t="n">
        <v>78615.624375</v>
      </c>
      <c r="W333" s="0" t="n">
        <f aca="false">V333*12</f>
        <v>943387.4925</v>
      </c>
      <c r="X333" s="0" t="n">
        <v>1</v>
      </c>
      <c r="Z333" s="0" t="n">
        <v>25000</v>
      </c>
      <c r="AB333" s="0" t="n">
        <v>0.005</v>
      </c>
      <c r="AC333" s="0" t="n">
        <v>0</v>
      </c>
      <c r="AD333" s="0" t="n">
        <v>2906.61691288025</v>
      </c>
      <c r="AE333" s="0" t="n">
        <f aca="false">AD333/2204.59</f>
        <v>1.31843876316242</v>
      </c>
      <c r="AF333" s="0" t="n">
        <f aca="false">AE333/S333</f>
        <v>0.00361216099496554</v>
      </c>
      <c r="AG333" s="0" t="n">
        <f aca="false">AE333*EXP(AB333*AC333)</f>
        <v>1.31843876316242</v>
      </c>
      <c r="AH333" s="0" t="n">
        <f aca="false">AG333/S333</f>
        <v>0.00361216099496554</v>
      </c>
      <c r="AI333" s="0" t="s">
        <v>90</v>
      </c>
      <c r="AJ333" s="0" t="n">
        <f aca="false">IF(AI333="A",'FE DISTRIBUCIÓN'!$C$2,'FE DISTRIBUCIÓN'!$C$3)</f>
        <v>4.994E-006</v>
      </c>
      <c r="AK333" s="0" t="n">
        <f aca="false">W333*AJ333</f>
        <v>4.711277137545</v>
      </c>
      <c r="AL333" s="0" t="n">
        <f aca="false">AK333/365</f>
        <v>0.0129076085960137</v>
      </c>
      <c r="AM333" s="0" t="n">
        <f aca="false">AK333*EXP(AB333*AC333)</f>
        <v>4.711277137545</v>
      </c>
      <c r="AN333" s="0" t="n">
        <f aca="false">AM333/365</f>
        <v>0.0129076085960137</v>
      </c>
      <c r="AO333" s="0" t="n">
        <v>5.223868284E-006</v>
      </c>
      <c r="AP333" s="0" t="n">
        <f aca="false">AO333*W333</f>
        <v>4.92813200159304</v>
      </c>
      <c r="AQ333" s="0" t="n">
        <f aca="false">AP333/365</f>
        <v>0.0135017315112138</v>
      </c>
      <c r="AR333" s="0" t="n">
        <f aca="false">AP333*EXP(AB333*AC333)</f>
        <v>4.92813200159304</v>
      </c>
      <c r="AS333" s="0" t="n">
        <f aca="false">AR333/365</f>
        <v>0.0135017315112138</v>
      </c>
      <c r="AT333" s="0" t="n">
        <v>3.02832944E-007</v>
      </c>
      <c r="AU333" s="0" t="n">
        <f aca="false">AT333*W333</f>
        <v>0.285688811686553</v>
      </c>
      <c r="AV333" s="0" t="n">
        <f aca="false">AU333/365</f>
        <v>0.000782709073113844</v>
      </c>
      <c r="AW333" s="0" t="n">
        <f aca="false">AU333*EXP(AB333*AC333)</f>
        <v>0.285688811686553</v>
      </c>
      <c r="AX333" s="0" t="n">
        <f aca="false">AW333/365</f>
        <v>0.000782709073113844</v>
      </c>
      <c r="AY333" s="0" t="n">
        <f aca="false">AW333+AR333+AM333+AG333</f>
        <v>11.243536713987</v>
      </c>
      <c r="AZ333" s="0" t="n">
        <f aca="false">AH333+AN333+AS333+AX333</f>
        <v>0.0308042101753069</v>
      </c>
      <c r="BA333" s="0" t="n">
        <f aca="false">AH333*1000000</f>
        <v>3612.16099496554</v>
      </c>
      <c r="BB333" s="0" t="n">
        <f aca="false">BA333*'Dist Horaria'!$H$3</f>
        <v>125.864093593809</v>
      </c>
      <c r="BC333" s="0" t="n">
        <f aca="false">BA333*'Dist Horaria'!$I$3</f>
        <v>122.497111256224</v>
      </c>
      <c r="BD333" s="0" t="n">
        <f aca="false">BA333*'Dist Horaria'!$J$3</f>
        <v>119.319093750104</v>
      </c>
      <c r="BE333" s="0" t="n">
        <f aca="false">BA333*'Dist Horaria'!$K$3</f>
        <v>116.611546956613</v>
      </c>
      <c r="BF333" s="0" t="n">
        <f aca="false">BA333*'Dist Horaria'!$L$3</f>
        <v>114.632976879055</v>
      </c>
      <c r="BG333" s="0" t="n">
        <f aca="false">BA333*'Dist Horaria'!$M$3</f>
        <v>113.387338428563</v>
      </c>
      <c r="BH333" s="0" t="n">
        <f aca="false">BA333*'Dist Horaria'!$N$3</f>
        <v>118.504759763947</v>
      </c>
      <c r="BI333" s="0" t="n">
        <f aca="false">BA333*'Dist Horaria'!$O$3</f>
        <v>118.504759763947</v>
      </c>
      <c r="BJ333" s="0" t="n">
        <f aca="false">BA333*'Dist Horaria'!$P$3</f>
        <v>156.785795882493</v>
      </c>
      <c r="BK333" s="0" t="n">
        <f aca="false">BA333*'Dist Horaria'!$Q$3</f>
        <v>173.368908908526</v>
      </c>
      <c r="BL333" s="0" t="n">
        <f aca="false">BA333*'Dist Horaria'!$R$3</f>
        <v>185.429354745641</v>
      </c>
      <c r="BM333" s="0" t="n">
        <f aca="false">BA333*'Dist Horaria'!$S$3</f>
        <v>191.459577664198</v>
      </c>
      <c r="BN333" s="0" t="n">
        <f aca="false">BA333*'Dist Horaria'!$T$3</f>
        <v>192.967133393837</v>
      </c>
      <c r="BO333" s="0" t="n">
        <f aca="false">BA333*'Dist Horaria'!$U$3</f>
        <v>191.459577664198</v>
      </c>
      <c r="BP333" s="0" t="n">
        <f aca="false">BA333*'Dist Horaria'!$V$3</f>
        <v>188.444466204919</v>
      </c>
      <c r="BQ333" s="0" t="n">
        <f aca="false">BA333*'Dist Horaria'!$W$3</f>
        <v>183.921799016001</v>
      </c>
      <c r="BR333" s="0" t="n">
        <f aca="false">BA333*'Dist Horaria'!$X$3</f>
        <v>180.357397462267</v>
      </c>
      <c r="BS333" s="0" t="n">
        <f aca="false">BA333*'Dist Horaria'!$Y$3</f>
        <v>176.243705814076</v>
      </c>
      <c r="BT333" s="0" t="n">
        <f aca="false">BA333*'Dist Horaria'!$Z$3</f>
        <v>153.85247953136</v>
      </c>
      <c r="BU333" s="0" t="n">
        <f aca="false">BA333*'Dist Horaria'!$AA$3</f>
        <v>146.304920764463</v>
      </c>
      <c r="BV333" s="0" t="n">
        <f aca="false">BA333*'Dist Horaria'!$AB$3</f>
        <v>130.221156247288</v>
      </c>
      <c r="BW333" s="0" t="n">
        <f aca="false">BA333*'Dist Horaria'!$AC$3</f>
        <v>141.136998186567</v>
      </c>
      <c r="BX333" s="0" t="n">
        <f aca="false">BA333*'Dist Horaria'!$AD$3</f>
        <v>137.412452776766</v>
      </c>
      <c r="BY333" s="0" t="n">
        <f aca="false">BA333*'Dist Horaria'!$AE$3</f>
        <v>133.472101142757</v>
      </c>
      <c r="BZ333" s="0" t="n">
        <f aca="false">AN333*1000000</f>
        <v>12907.6085960137</v>
      </c>
      <c r="CA333" s="0" t="n">
        <f aca="false">BZ333*'Dist Horaria'!$H$6</f>
        <v>322.690214900343</v>
      </c>
      <c r="CB333" s="0" t="n">
        <f aca="false">BZ333*'Dist Horaria'!$I$6</f>
        <v>322.690214900343</v>
      </c>
      <c r="CC333" s="0" t="n">
        <f aca="false">BZ333*'Dist Horaria'!$J$6</f>
        <v>322.690214900343</v>
      </c>
      <c r="CD333" s="0" t="n">
        <f aca="false">BZ333*'Dist Horaria'!$K$6</f>
        <v>322.690214900343</v>
      </c>
      <c r="CE333" s="0" t="n">
        <f aca="false">BZ333*'Dist Horaria'!$L$6</f>
        <v>322.690214900343</v>
      </c>
      <c r="CF333" s="0" t="n">
        <f aca="false">BZ333*'Dist Horaria'!$M$6</f>
        <v>860.507239734247</v>
      </c>
      <c r="CG333" s="0" t="n">
        <f aca="false">BZ333*'Dist Horaria'!$N$6</f>
        <v>860.507239734247</v>
      </c>
      <c r="CH333" s="0" t="n">
        <f aca="false">BZ333*'Dist Horaria'!$O$6</f>
        <v>860.507239734247</v>
      </c>
      <c r="CI333" s="0" t="n">
        <f aca="false">BZ333*'Dist Horaria'!$P$6</f>
        <v>564.707876075599</v>
      </c>
      <c r="CJ333" s="0" t="n">
        <f aca="false">BZ333*'Dist Horaria'!$Q$6</f>
        <v>564.707876075599</v>
      </c>
      <c r="CK333" s="0" t="n">
        <f aca="false">BZ333*'Dist Horaria'!$R$6</f>
        <v>564.707876075599</v>
      </c>
      <c r="CL333" s="0" t="n">
        <f aca="false">BZ333*'Dist Horaria'!$S$6</f>
        <v>564.707876075599</v>
      </c>
      <c r="CM333" s="0" t="n">
        <f aca="false">BZ333*'Dist Horaria'!$T$6</f>
        <v>564.707876075599</v>
      </c>
      <c r="CN333" s="0" t="n">
        <f aca="false">BZ333*'Dist Horaria'!$U$6</f>
        <v>564.707876075599</v>
      </c>
      <c r="CO333" s="0" t="n">
        <f aca="false">BZ333*'Dist Horaria'!$V$6</f>
        <v>564.707876075599</v>
      </c>
      <c r="CP333" s="0" t="n">
        <f aca="false">BZ333*'Dist Horaria'!$W$6</f>
        <v>564.707876075599</v>
      </c>
      <c r="CQ333" s="0" t="n">
        <f aca="false">BZ333*'Dist Horaria'!$X$6</f>
        <v>860.507239734247</v>
      </c>
      <c r="CR333" s="0" t="n">
        <f aca="false">BZ333*'Dist Horaria'!$Y$6</f>
        <v>860.507239734247</v>
      </c>
      <c r="CS333" s="0" t="n">
        <f aca="false">BZ333*'Dist Horaria'!$Z$6</f>
        <v>860.507239734247</v>
      </c>
      <c r="CT333" s="0" t="n">
        <f aca="false">BZ333*'Dist Horaria'!$AA$6</f>
        <v>322.690214900343</v>
      </c>
      <c r="CU333" s="0" t="n">
        <f aca="false">BZ333*'Dist Horaria'!$AB$6</f>
        <v>322.690214900343</v>
      </c>
      <c r="CV333" s="0" t="n">
        <f aca="false">BZ333*'Dist Horaria'!$AC$6</f>
        <v>322.690214900343</v>
      </c>
      <c r="CW333" s="0" t="n">
        <f aca="false">BZ333*'Dist Horaria'!$AD$6</f>
        <v>322.690214900343</v>
      </c>
      <c r="CX333" s="0" t="n">
        <f aca="false">BZ333*'Dist Horaria'!$AE$6</f>
        <v>322.690214900343</v>
      </c>
      <c r="CY333" s="0" t="n">
        <f aca="false">AS333*1000000</f>
        <v>13501.7315112138</v>
      </c>
      <c r="CZ333" s="0" t="n">
        <f aca="false">CY333*'Dist Horaria'!$H$6</f>
        <v>337.543287780345</v>
      </c>
      <c r="DA333" s="0" t="n">
        <f aca="false">CY333*'Dist Horaria'!$I$6</f>
        <v>337.543287780345</v>
      </c>
      <c r="DB333" s="0" t="n">
        <f aca="false">CY333*'Dist Horaria'!$J$6</f>
        <v>337.543287780345</v>
      </c>
      <c r="DC333" s="0" t="n">
        <f aca="false">CY333*'Dist Horaria'!$K$6</f>
        <v>337.543287780345</v>
      </c>
      <c r="DD333" s="0" t="n">
        <f aca="false">CY333*'Dist Horaria'!$L$6</f>
        <v>337.543287780345</v>
      </c>
      <c r="DE333" s="0" t="n">
        <f aca="false">CY333*'Dist Horaria'!$M$6</f>
        <v>900.115434080921</v>
      </c>
      <c r="DF333" s="0" t="n">
        <f aca="false">CY333*'Dist Horaria'!$N$6</f>
        <v>900.115434080921</v>
      </c>
      <c r="DG333" s="0" t="n">
        <f aca="false">CY333*'Dist Horaria'!$O$6</f>
        <v>900.115434080921</v>
      </c>
      <c r="DH333" s="0" t="n">
        <f aca="false">CY333*'Dist Horaria'!$P$6</f>
        <v>590.700753615604</v>
      </c>
      <c r="DI333" s="0" t="n">
        <f aca="false">CY333*'Dist Horaria'!$Q$6</f>
        <v>590.700753615604</v>
      </c>
      <c r="DJ333" s="0" t="n">
        <f aca="false">CY333*'Dist Horaria'!$R$6</f>
        <v>590.700753615604</v>
      </c>
      <c r="DK333" s="0" t="n">
        <f aca="false">CY333*'Dist Horaria'!$S$6</f>
        <v>590.700753615604</v>
      </c>
      <c r="DL333" s="0" t="n">
        <f aca="false">CY333*'Dist Horaria'!$T$6</f>
        <v>590.700753615604</v>
      </c>
      <c r="DM333" s="0" t="n">
        <f aca="false">CY333*'Dist Horaria'!$U$6</f>
        <v>590.700753615604</v>
      </c>
      <c r="DN333" s="0" t="n">
        <f aca="false">CY333*'Dist Horaria'!$V$6</f>
        <v>590.700753615604</v>
      </c>
      <c r="DO333" s="0" t="n">
        <f aca="false">CY333*'Dist Horaria'!$W$6</f>
        <v>590.700753615604</v>
      </c>
      <c r="DP333" s="0" t="n">
        <f aca="false">CY333*'Dist Horaria'!$X$6</f>
        <v>900.115434080921</v>
      </c>
      <c r="DQ333" s="0" t="n">
        <f aca="false">CY333*'Dist Horaria'!$Y$6</f>
        <v>900.115434080921</v>
      </c>
      <c r="DR333" s="0" t="n">
        <f aca="false">CY333*'Dist Horaria'!$Z$6</f>
        <v>900.115434080921</v>
      </c>
      <c r="DS333" s="0" t="n">
        <f aca="false">CY333*'Dist Horaria'!$AA$6</f>
        <v>337.543287780345</v>
      </c>
      <c r="DT333" s="0" t="n">
        <f aca="false">CY333*'Dist Horaria'!$AB$6</f>
        <v>337.543287780345</v>
      </c>
      <c r="DU333" s="0" t="n">
        <f aca="false">CY333*'Dist Horaria'!$AC$6</f>
        <v>337.543287780345</v>
      </c>
      <c r="DV333" s="0" t="n">
        <f aca="false">CY333*'Dist Horaria'!$AD$6</f>
        <v>337.543287780345</v>
      </c>
      <c r="DW333" s="0" t="n">
        <f aca="false">CY333*'Dist Horaria'!$AE$6</f>
        <v>337.543287780345</v>
      </c>
      <c r="DX333" s="0" t="n">
        <f aca="false">AX333*1000000</f>
        <v>782.709073113844</v>
      </c>
      <c r="DY333" s="0" t="n">
        <f aca="false">DX333*'Dist Horaria'!$H$6</f>
        <v>19.5677268278461</v>
      </c>
      <c r="DZ333" s="0" t="n">
        <f aca="false">DX333*'Dist Horaria'!$I$6</f>
        <v>19.5677268278461</v>
      </c>
      <c r="EA333" s="0" t="n">
        <f aca="false">DX333*'Dist Horaria'!$J$6</f>
        <v>19.5677268278461</v>
      </c>
      <c r="EB333" s="0" t="n">
        <f aca="false">DX333*'Dist Horaria'!$K$6</f>
        <v>19.5677268278461</v>
      </c>
      <c r="EC333" s="0" t="n">
        <f aca="false">DX333*'Dist Horaria'!$L$6</f>
        <v>19.5677268278461</v>
      </c>
      <c r="ED333" s="0" t="n">
        <f aca="false">DX333*'Dist Horaria'!$M$6</f>
        <v>52.1806048742563</v>
      </c>
      <c r="EE333" s="0" t="n">
        <f aca="false">DX333*'Dist Horaria'!$N$6</f>
        <v>52.1806048742563</v>
      </c>
      <c r="EF333" s="0" t="n">
        <f aca="false">DX333*'Dist Horaria'!$O$6</f>
        <v>52.1806048742563</v>
      </c>
      <c r="EG333" s="0" t="n">
        <f aca="false">DX333*'Dist Horaria'!$P$6</f>
        <v>34.2435219487307</v>
      </c>
      <c r="EH333" s="0" t="n">
        <f aca="false">DX333*'Dist Horaria'!$Q$6</f>
        <v>34.2435219487307</v>
      </c>
      <c r="EI333" s="0" t="n">
        <f aca="false">DX333*'Dist Horaria'!$R$6</f>
        <v>34.2435219487307</v>
      </c>
      <c r="EJ333" s="0" t="n">
        <f aca="false">DX333*'Dist Horaria'!$S$6</f>
        <v>34.2435219487307</v>
      </c>
      <c r="EK333" s="0" t="n">
        <f aca="false">DX333*'Dist Horaria'!$T$6</f>
        <v>34.2435219487307</v>
      </c>
      <c r="EL333" s="0" t="n">
        <f aca="false">DX333*'Dist Horaria'!$U$6</f>
        <v>34.2435219487307</v>
      </c>
      <c r="EM333" s="0" t="n">
        <f aca="false">DX333*'Dist Horaria'!$V$6</f>
        <v>34.2435219487307</v>
      </c>
      <c r="EN333" s="0" t="n">
        <f aca="false">DX333*'Dist Horaria'!$W$6</f>
        <v>34.2435219487307</v>
      </c>
      <c r="EO333" s="0" t="n">
        <f aca="false">DX333*'Dist Horaria'!$X$6</f>
        <v>52.1806048742563</v>
      </c>
      <c r="EP333" s="0" t="n">
        <f aca="false">DX333*'Dist Horaria'!$Y$6</f>
        <v>52.1806048742563</v>
      </c>
      <c r="EQ333" s="0" t="n">
        <f aca="false">DX333*'Dist Horaria'!$Z$6</f>
        <v>52.1806048742563</v>
      </c>
      <c r="ER333" s="0" t="n">
        <f aca="false">DX333*'Dist Horaria'!$AA$6</f>
        <v>19.5677268278461</v>
      </c>
      <c r="ES333" s="0" t="n">
        <f aca="false">DX333*'Dist Horaria'!$AB$6</f>
        <v>19.5677268278461</v>
      </c>
      <c r="ET333" s="0" t="n">
        <f aca="false">DX333*'Dist Horaria'!$AC$6</f>
        <v>19.5677268278461</v>
      </c>
      <c r="EU333" s="0" t="n">
        <f aca="false">DX333*'Dist Horaria'!$AD$6</f>
        <v>19.5677268278461</v>
      </c>
      <c r="EV333" s="0" t="n">
        <f aca="false">DX333*'Dist Horaria'!$AE$6</f>
        <v>19.5677268278461</v>
      </c>
      <c r="EW333" s="0" t="n">
        <f aca="false">BB333+CA333+CZ333+DY333</f>
        <v>805.665323102343</v>
      </c>
      <c r="EX333" s="0" t="n">
        <f aca="false">BC333+CB333+DA333+DZ333</f>
        <v>802.298340764758</v>
      </c>
      <c r="EY333" s="0" t="n">
        <f aca="false">BD333+CC333+DB333+EA333</f>
        <v>799.120323258638</v>
      </c>
      <c r="EZ333" s="0" t="n">
        <f aca="false">BE333+CD333+DC333+EB333</f>
        <v>796.412776465147</v>
      </c>
      <c r="FA333" s="0" t="n">
        <f aca="false">BF333+CE333+DD333+EC333</f>
        <v>794.434206387589</v>
      </c>
      <c r="FB333" s="0" t="n">
        <f aca="false">BG333+CF333+DE333+ED333</f>
        <v>1926.19061711799</v>
      </c>
      <c r="FC333" s="0" t="n">
        <f aca="false">BH333+CG333+DF333+EE333</f>
        <v>1931.30803845337</v>
      </c>
      <c r="FD333" s="0" t="n">
        <f aca="false">BI333+CH333+DG333+EF333</f>
        <v>1931.30803845337</v>
      </c>
      <c r="FE333" s="0" t="n">
        <f aca="false">BJ333+CI333+DH333+EG333</f>
        <v>1346.43794752243</v>
      </c>
      <c r="FF333" s="0" t="n">
        <f aca="false">BK333+CJ333+DI333+EH333</f>
        <v>1363.02106054846</v>
      </c>
      <c r="FG333" s="0" t="n">
        <f aca="false">BL333+CK333+DJ333+EI333</f>
        <v>1375.08150638557</v>
      </c>
      <c r="FH333" s="0" t="n">
        <f aca="false">BM333+CL333+DK333+EJ333</f>
        <v>1381.11172930413</v>
      </c>
      <c r="FI333" s="0" t="n">
        <f aca="false">BN333+CM333+DL333+EK333</f>
        <v>1382.61928503377</v>
      </c>
      <c r="FJ333" s="0" t="n">
        <f aca="false">BO333+CN333+DM333+EL333</f>
        <v>1381.11172930413</v>
      </c>
      <c r="FK333" s="0" t="n">
        <f aca="false">BP333+CO333+DN333+EM333</f>
        <v>1378.09661784485</v>
      </c>
      <c r="FL333" s="0" t="n">
        <f aca="false">BQ333+CP333+DO333+EN333</f>
        <v>1373.57395065594</v>
      </c>
      <c r="FM333" s="0" t="n">
        <f aca="false">BR333+CQ333+DP333+EO333</f>
        <v>1993.16067615169</v>
      </c>
      <c r="FN333" s="0" t="n">
        <f aca="false">BS333+CR333+DQ333+EP333</f>
        <v>1989.0469845035</v>
      </c>
      <c r="FO333" s="0" t="n">
        <f aca="false">BT333+CS333+DR333+EQ333</f>
        <v>1966.65575822078</v>
      </c>
      <c r="FP333" s="0" t="n">
        <f aca="false">BU333+CT333+DS333+ER333</f>
        <v>826.106150272997</v>
      </c>
      <c r="FQ333" s="0" t="n">
        <f aca="false">BV333+CU333+DT333+ES333</f>
        <v>810.022385755822</v>
      </c>
      <c r="FR333" s="0" t="n">
        <f aca="false">BW333+CV333+DU333+ET333</f>
        <v>820.938227695101</v>
      </c>
      <c r="FS333" s="0" t="n">
        <f aca="false">BX333+CW333+DV333+EU333</f>
        <v>817.2136822853</v>
      </c>
      <c r="FT333" s="0" t="n">
        <f aca="false">BY333+CX333+DW333+EV333</f>
        <v>813.273330651291</v>
      </c>
      <c r="FU333" s="0" t="n">
        <f aca="false">AM333*'Dist Horaria'!$H$10</f>
        <v>0.425198515308365</v>
      </c>
      <c r="FV333" s="0" t="n">
        <f aca="false">AM333*'Dist Horaria'!$I$10</f>
        <v>0.397938884136708</v>
      </c>
      <c r="FW333" s="0" t="n">
        <f aca="false">AM333*'Dist Horaria'!$J$10</f>
        <v>0.396216170382687</v>
      </c>
      <c r="FX333" s="0" t="n">
        <f aca="false">AM333*'Dist Horaria'!$K$10</f>
        <v>0.384821129481291</v>
      </c>
      <c r="FY333" s="0" t="n">
        <f aca="false">AM333*'Dist Horaria'!$L$10</f>
        <v>0.384975128762096</v>
      </c>
      <c r="FZ333" s="0" t="n">
        <f aca="false">AM333*'Dist Horaria'!$M$10</f>
        <v>0.411939230518064</v>
      </c>
      <c r="GA333" s="0" t="n">
        <f aca="false">AM333*'Dist Horaria'!$N$10</f>
        <v>0.389711539168424</v>
      </c>
      <c r="GB333" s="0" t="n">
        <f aca="false">AM333*'Dist Horaria'!$O$10</f>
        <v>0.383059889263595</v>
      </c>
      <c r="GC333" s="0" t="n">
        <f aca="false">AM333*'Dist Horaria'!$P$10</f>
        <v>0.389004101641795</v>
      </c>
      <c r="GD333" s="0" t="n">
        <f aca="false">AM333*'Dist Horaria'!$Q$10</f>
        <v>0.352035588476179</v>
      </c>
      <c r="GE333" s="0" t="n">
        <f aca="false">AM333*'Dist Horaria'!$R$10</f>
        <v>0.429536286053899</v>
      </c>
      <c r="GF333" s="0" t="n">
        <f aca="false">AM333*'Dist Horaria'!$S$10</f>
        <v>0.366840674351896</v>
      </c>
      <c r="GG333" s="0" t="n">
        <f aca="false">AR333*'Dist Horaria'!$H$10</f>
        <v>0.444769931622599</v>
      </c>
      <c r="GH333" s="0" t="n">
        <f aca="false">AR333*'Dist Horaria'!$I$10</f>
        <v>0.416255569846236</v>
      </c>
      <c r="GI333" s="0" t="n">
        <f aca="false">AR333*'Dist Horaria'!$J$10</f>
        <v>0.414453561487797</v>
      </c>
      <c r="GJ333" s="0" t="n">
        <f aca="false">AR333*'Dist Horaria'!$K$10</f>
        <v>0.402534019485458</v>
      </c>
      <c r="GK333" s="0" t="n">
        <f aca="false">AR333*'Dist Horaria'!$L$10</f>
        <v>0.402695107182445</v>
      </c>
      <c r="GL333" s="0" t="n">
        <f aca="false">AR333*'Dist Horaria'!$M$10</f>
        <v>0.430900336651718</v>
      </c>
      <c r="GM333" s="0" t="n">
        <f aca="false">AR333*'Dist Horaria'!$N$10</f>
        <v>0.407649529309322</v>
      </c>
      <c r="GN333" s="0" t="n">
        <f aca="false">AR333*'Dist Horaria'!$O$10</f>
        <v>0.400691711332928</v>
      </c>
      <c r="GO333" s="0" t="n">
        <f aca="false">AR333*'Dist Horaria'!$P$10</f>
        <v>0.406909529217559</v>
      </c>
      <c r="GP333" s="0" t="n">
        <f aca="false">AR333*'Dist Horaria'!$Q$10</f>
        <v>0.368239396371643</v>
      </c>
      <c r="GQ333" s="0" t="n">
        <f aca="false">AR333*'Dist Horaria'!$R$10</f>
        <v>0.449307365147</v>
      </c>
      <c r="GR333" s="0" t="n">
        <f aca="false">AR333*'Dist Horaria'!$S$10</f>
        <v>0.383725943938335</v>
      </c>
      <c r="GS333" s="0" t="n">
        <f aca="false">AW333*'Dist Horaria'!$H$10</f>
        <v>0.0257837641520347</v>
      </c>
      <c r="GT333" s="0" t="n">
        <f aca="false">AW333*'Dist Horaria'!$I$10</f>
        <v>0.0241307576722456</v>
      </c>
      <c r="GU333" s="0" t="n">
        <f aca="false">AW333*'Dist Horaria'!$J$10</f>
        <v>0.0240262934195824</v>
      </c>
      <c r="GV333" s="0" t="n">
        <f aca="false">AW333*'Dist Horaria'!$K$10</f>
        <v>0.0233353054774178</v>
      </c>
      <c r="GW333" s="0" t="n">
        <f aca="false">AW333*'Dist Horaria'!$L$10</f>
        <v>0.0233446438946345</v>
      </c>
      <c r="GX333" s="0" t="n">
        <f aca="false">AW333*'Dist Horaria'!$M$10</f>
        <v>0.0249797296609691</v>
      </c>
      <c r="GY333" s="0" t="n">
        <f aca="false">AW333*'Dist Horaria'!$N$10</f>
        <v>0.0236318567715549</v>
      </c>
      <c r="GZ333" s="0" t="n">
        <f aca="false">AW333*'Dist Horaria'!$O$10</f>
        <v>0.0232285050048074</v>
      </c>
      <c r="HA333" s="0" t="n">
        <f aca="false">AW333*'Dist Horaria'!$P$10</f>
        <v>0.0235889582155106</v>
      </c>
      <c r="HB333" s="0" t="n">
        <f aca="false">AW333*'Dist Horaria'!$Q$10</f>
        <v>0.0213472113838634</v>
      </c>
      <c r="HC333" s="0" t="n">
        <f aca="false">AW333*'Dist Horaria'!$R$10</f>
        <v>0.0260468037766377</v>
      </c>
      <c r="HD333" s="0" t="n">
        <f aca="false">AW333*'Dist Horaria'!$S$10</f>
        <v>0.0222449822572948</v>
      </c>
    </row>
    <row r="334" customFormat="false" ht="13.8" hidden="false" customHeight="false" outlineLevel="0" collapsed="false">
      <c r="A334" s="0" t="n">
        <v>4.725467</v>
      </c>
      <c r="B334" s="0" t="n">
        <v>-74.075085</v>
      </c>
      <c r="C334" s="0" t="n">
        <v>32</v>
      </c>
      <c r="D334" s="0" t="n">
        <v>38</v>
      </c>
      <c r="E334" s="0" t="n">
        <v>2490</v>
      </c>
      <c r="F334" s="0" t="n">
        <v>163</v>
      </c>
      <c r="G334" s="0" t="s">
        <v>1597</v>
      </c>
      <c r="I334" s="0" t="s">
        <v>1598</v>
      </c>
      <c r="J334" s="0" t="s">
        <v>1599</v>
      </c>
      <c r="L334" s="0" t="s">
        <v>1600</v>
      </c>
      <c r="M334" s="0" t="s">
        <v>1601</v>
      </c>
      <c r="S334" s="0" t="n">
        <v>365</v>
      </c>
      <c r="V334" s="0" t="n">
        <v>78615.624375</v>
      </c>
      <c r="W334" s="0" t="n">
        <f aca="false">V334*12</f>
        <v>943387.4925</v>
      </c>
      <c r="X334" s="0" t="n">
        <v>1</v>
      </c>
      <c r="Z334" s="0" t="n">
        <v>25000</v>
      </c>
      <c r="AB334" s="0" t="n">
        <v>0.005</v>
      </c>
      <c r="AC334" s="0" t="n">
        <v>0</v>
      </c>
      <c r="AD334" s="0" t="n">
        <v>2906.61691288025</v>
      </c>
      <c r="AE334" s="0" t="n">
        <f aca="false">AD334/2204.59</f>
        <v>1.31843876316242</v>
      </c>
      <c r="AF334" s="0" t="n">
        <f aca="false">AE334/S334</f>
        <v>0.00361216099496554</v>
      </c>
      <c r="AG334" s="0" t="n">
        <f aca="false">AE334*EXP(AB334*AC334)</f>
        <v>1.31843876316242</v>
      </c>
      <c r="AH334" s="0" t="n">
        <f aca="false">AG334/S334</f>
        <v>0.00361216099496554</v>
      </c>
      <c r="AI334" s="0" t="s">
        <v>90</v>
      </c>
      <c r="AJ334" s="0" t="n">
        <f aca="false">IF(AI334="A",'FE DISTRIBUCIÓN'!$C$2,'FE DISTRIBUCIÓN'!$C$3)</f>
        <v>4.994E-006</v>
      </c>
      <c r="AK334" s="0" t="n">
        <f aca="false">W334*AJ334</f>
        <v>4.711277137545</v>
      </c>
      <c r="AL334" s="0" t="n">
        <f aca="false">AK334/365</f>
        <v>0.0129076085960137</v>
      </c>
      <c r="AM334" s="0" t="n">
        <f aca="false">AK334*EXP(AB334*AC334)</f>
        <v>4.711277137545</v>
      </c>
      <c r="AN334" s="0" t="n">
        <f aca="false">AM334/365</f>
        <v>0.0129076085960137</v>
      </c>
      <c r="AO334" s="0" t="n">
        <v>5.223868284E-006</v>
      </c>
      <c r="AP334" s="0" t="n">
        <f aca="false">AO334*W334</f>
        <v>4.92813200159304</v>
      </c>
      <c r="AQ334" s="0" t="n">
        <f aca="false">AP334/365</f>
        <v>0.0135017315112138</v>
      </c>
      <c r="AR334" s="0" t="n">
        <f aca="false">AP334*EXP(AB334*AC334)</f>
        <v>4.92813200159304</v>
      </c>
      <c r="AS334" s="0" t="n">
        <f aca="false">AR334/365</f>
        <v>0.0135017315112138</v>
      </c>
      <c r="AT334" s="0" t="n">
        <v>3.02832944E-007</v>
      </c>
      <c r="AU334" s="0" t="n">
        <f aca="false">AT334*W334</f>
        <v>0.285688811686553</v>
      </c>
      <c r="AV334" s="0" t="n">
        <f aca="false">AU334/365</f>
        <v>0.000782709073113844</v>
      </c>
      <c r="AW334" s="0" t="n">
        <f aca="false">AU334*EXP(AB334*AC334)</f>
        <v>0.285688811686553</v>
      </c>
      <c r="AX334" s="0" t="n">
        <f aca="false">AW334/365</f>
        <v>0.000782709073113844</v>
      </c>
      <c r="AY334" s="0" t="n">
        <f aca="false">AW334+AR334+AM334+AG334</f>
        <v>11.243536713987</v>
      </c>
      <c r="AZ334" s="0" t="n">
        <f aca="false">AH334+AN334+AS334+AX334</f>
        <v>0.0308042101753069</v>
      </c>
      <c r="BA334" s="0" t="n">
        <f aca="false">AH334*1000000</f>
        <v>3612.16099496554</v>
      </c>
      <c r="BB334" s="0" t="n">
        <f aca="false">BA334*'Dist Horaria'!$H$3</f>
        <v>125.864093593809</v>
      </c>
      <c r="BC334" s="0" t="n">
        <f aca="false">BA334*'Dist Horaria'!$I$3</f>
        <v>122.497111256224</v>
      </c>
      <c r="BD334" s="0" t="n">
        <f aca="false">BA334*'Dist Horaria'!$J$3</f>
        <v>119.319093750104</v>
      </c>
      <c r="BE334" s="0" t="n">
        <f aca="false">BA334*'Dist Horaria'!$K$3</f>
        <v>116.611546956613</v>
      </c>
      <c r="BF334" s="0" t="n">
        <f aca="false">BA334*'Dist Horaria'!$L$3</f>
        <v>114.632976879055</v>
      </c>
      <c r="BG334" s="0" t="n">
        <f aca="false">BA334*'Dist Horaria'!$M$3</f>
        <v>113.387338428563</v>
      </c>
      <c r="BH334" s="0" t="n">
        <f aca="false">BA334*'Dist Horaria'!$N$3</f>
        <v>118.504759763947</v>
      </c>
      <c r="BI334" s="0" t="n">
        <f aca="false">BA334*'Dist Horaria'!$O$3</f>
        <v>118.504759763947</v>
      </c>
      <c r="BJ334" s="0" t="n">
        <f aca="false">BA334*'Dist Horaria'!$P$3</f>
        <v>156.785795882493</v>
      </c>
      <c r="BK334" s="0" t="n">
        <f aca="false">BA334*'Dist Horaria'!$Q$3</f>
        <v>173.368908908526</v>
      </c>
      <c r="BL334" s="0" t="n">
        <f aca="false">BA334*'Dist Horaria'!$R$3</f>
        <v>185.429354745641</v>
      </c>
      <c r="BM334" s="0" t="n">
        <f aca="false">BA334*'Dist Horaria'!$S$3</f>
        <v>191.459577664198</v>
      </c>
      <c r="BN334" s="0" t="n">
        <f aca="false">BA334*'Dist Horaria'!$T$3</f>
        <v>192.967133393837</v>
      </c>
      <c r="BO334" s="0" t="n">
        <f aca="false">BA334*'Dist Horaria'!$U$3</f>
        <v>191.459577664198</v>
      </c>
      <c r="BP334" s="0" t="n">
        <f aca="false">BA334*'Dist Horaria'!$V$3</f>
        <v>188.444466204919</v>
      </c>
      <c r="BQ334" s="0" t="n">
        <f aca="false">BA334*'Dist Horaria'!$W$3</f>
        <v>183.921799016001</v>
      </c>
      <c r="BR334" s="0" t="n">
        <f aca="false">BA334*'Dist Horaria'!$X$3</f>
        <v>180.357397462267</v>
      </c>
      <c r="BS334" s="0" t="n">
        <f aca="false">BA334*'Dist Horaria'!$Y$3</f>
        <v>176.243705814076</v>
      </c>
      <c r="BT334" s="0" t="n">
        <f aca="false">BA334*'Dist Horaria'!$Z$3</f>
        <v>153.85247953136</v>
      </c>
      <c r="BU334" s="0" t="n">
        <f aca="false">BA334*'Dist Horaria'!$AA$3</f>
        <v>146.304920764463</v>
      </c>
      <c r="BV334" s="0" t="n">
        <f aca="false">BA334*'Dist Horaria'!$AB$3</f>
        <v>130.221156247288</v>
      </c>
      <c r="BW334" s="0" t="n">
        <f aca="false">BA334*'Dist Horaria'!$AC$3</f>
        <v>141.136998186567</v>
      </c>
      <c r="BX334" s="0" t="n">
        <f aca="false">BA334*'Dist Horaria'!$AD$3</f>
        <v>137.412452776766</v>
      </c>
      <c r="BY334" s="0" t="n">
        <f aca="false">BA334*'Dist Horaria'!$AE$3</f>
        <v>133.472101142757</v>
      </c>
      <c r="BZ334" s="0" t="n">
        <f aca="false">AN334*1000000</f>
        <v>12907.6085960137</v>
      </c>
      <c r="CA334" s="0" t="n">
        <f aca="false">BZ334*'Dist Horaria'!$H$6</f>
        <v>322.690214900343</v>
      </c>
      <c r="CB334" s="0" t="n">
        <f aca="false">BZ334*'Dist Horaria'!$I$6</f>
        <v>322.690214900343</v>
      </c>
      <c r="CC334" s="0" t="n">
        <f aca="false">BZ334*'Dist Horaria'!$J$6</f>
        <v>322.690214900343</v>
      </c>
      <c r="CD334" s="0" t="n">
        <f aca="false">BZ334*'Dist Horaria'!$K$6</f>
        <v>322.690214900343</v>
      </c>
      <c r="CE334" s="0" t="n">
        <f aca="false">BZ334*'Dist Horaria'!$L$6</f>
        <v>322.690214900343</v>
      </c>
      <c r="CF334" s="0" t="n">
        <f aca="false">BZ334*'Dist Horaria'!$M$6</f>
        <v>860.507239734247</v>
      </c>
      <c r="CG334" s="0" t="n">
        <f aca="false">BZ334*'Dist Horaria'!$N$6</f>
        <v>860.507239734247</v>
      </c>
      <c r="CH334" s="0" t="n">
        <f aca="false">BZ334*'Dist Horaria'!$O$6</f>
        <v>860.507239734247</v>
      </c>
      <c r="CI334" s="0" t="n">
        <f aca="false">BZ334*'Dist Horaria'!$P$6</f>
        <v>564.707876075599</v>
      </c>
      <c r="CJ334" s="0" t="n">
        <f aca="false">BZ334*'Dist Horaria'!$Q$6</f>
        <v>564.707876075599</v>
      </c>
      <c r="CK334" s="0" t="n">
        <f aca="false">BZ334*'Dist Horaria'!$R$6</f>
        <v>564.707876075599</v>
      </c>
      <c r="CL334" s="0" t="n">
        <f aca="false">BZ334*'Dist Horaria'!$S$6</f>
        <v>564.707876075599</v>
      </c>
      <c r="CM334" s="0" t="n">
        <f aca="false">BZ334*'Dist Horaria'!$T$6</f>
        <v>564.707876075599</v>
      </c>
      <c r="CN334" s="0" t="n">
        <f aca="false">BZ334*'Dist Horaria'!$U$6</f>
        <v>564.707876075599</v>
      </c>
      <c r="CO334" s="0" t="n">
        <f aca="false">BZ334*'Dist Horaria'!$V$6</f>
        <v>564.707876075599</v>
      </c>
      <c r="CP334" s="0" t="n">
        <f aca="false">BZ334*'Dist Horaria'!$W$6</f>
        <v>564.707876075599</v>
      </c>
      <c r="CQ334" s="0" t="n">
        <f aca="false">BZ334*'Dist Horaria'!$X$6</f>
        <v>860.507239734247</v>
      </c>
      <c r="CR334" s="0" t="n">
        <f aca="false">BZ334*'Dist Horaria'!$Y$6</f>
        <v>860.507239734247</v>
      </c>
      <c r="CS334" s="0" t="n">
        <f aca="false">BZ334*'Dist Horaria'!$Z$6</f>
        <v>860.507239734247</v>
      </c>
      <c r="CT334" s="0" t="n">
        <f aca="false">BZ334*'Dist Horaria'!$AA$6</f>
        <v>322.690214900343</v>
      </c>
      <c r="CU334" s="0" t="n">
        <f aca="false">BZ334*'Dist Horaria'!$AB$6</f>
        <v>322.690214900343</v>
      </c>
      <c r="CV334" s="0" t="n">
        <f aca="false">BZ334*'Dist Horaria'!$AC$6</f>
        <v>322.690214900343</v>
      </c>
      <c r="CW334" s="0" t="n">
        <f aca="false">BZ334*'Dist Horaria'!$AD$6</f>
        <v>322.690214900343</v>
      </c>
      <c r="CX334" s="0" t="n">
        <f aca="false">BZ334*'Dist Horaria'!$AE$6</f>
        <v>322.690214900343</v>
      </c>
      <c r="CY334" s="0" t="n">
        <f aca="false">AS334*1000000</f>
        <v>13501.7315112138</v>
      </c>
      <c r="CZ334" s="0" t="n">
        <f aca="false">CY334*'Dist Horaria'!$H$6</f>
        <v>337.543287780345</v>
      </c>
      <c r="DA334" s="0" t="n">
        <f aca="false">CY334*'Dist Horaria'!$I$6</f>
        <v>337.543287780345</v>
      </c>
      <c r="DB334" s="0" t="n">
        <f aca="false">CY334*'Dist Horaria'!$J$6</f>
        <v>337.543287780345</v>
      </c>
      <c r="DC334" s="0" t="n">
        <f aca="false">CY334*'Dist Horaria'!$K$6</f>
        <v>337.543287780345</v>
      </c>
      <c r="DD334" s="0" t="n">
        <f aca="false">CY334*'Dist Horaria'!$L$6</f>
        <v>337.543287780345</v>
      </c>
      <c r="DE334" s="0" t="n">
        <f aca="false">CY334*'Dist Horaria'!$M$6</f>
        <v>900.115434080921</v>
      </c>
      <c r="DF334" s="0" t="n">
        <f aca="false">CY334*'Dist Horaria'!$N$6</f>
        <v>900.115434080921</v>
      </c>
      <c r="DG334" s="0" t="n">
        <f aca="false">CY334*'Dist Horaria'!$O$6</f>
        <v>900.115434080921</v>
      </c>
      <c r="DH334" s="0" t="n">
        <f aca="false">CY334*'Dist Horaria'!$P$6</f>
        <v>590.700753615604</v>
      </c>
      <c r="DI334" s="0" t="n">
        <f aca="false">CY334*'Dist Horaria'!$Q$6</f>
        <v>590.700753615604</v>
      </c>
      <c r="DJ334" s="0" t="n">
        <f aca="false">CY334*'Dist Horaria'!$R$6</f>
        <v>590.700753615604</v>
      </c>
      <c r="DK334" s="0" t="n">
        <f aca="false">CY334*'Dist Horaria'!$S$6</f>
        <v>590.700753615604</v>
      </c>
      <c r="DL334" s="0" t="n">
        <f aca="false">CY334*'Dist Horaria'!$T$6</f>
        <v>590.700753615604</v>
      </c>
      <c r="DM334" s="0" t="n">
        <f aca="false">CY334*'Dist Horaria'!$U$6</f>
        <v>590.700753615604</v>
      </c>
      <c r="DN334" s="0" t="n">
        <f aca="false">CY334*'Dist Horaria'!$V$6</f>
        <v>590.700753615604</v>
      </c>
      <c r="DO334" s="0" t="n">
        <f aca="false">CY334*'Dist Horaria'!$W$6</f>
        <v>590.700753615604</v>
      </c>
      <c r="DP334" s="0" t="n">
        <f aca="false">CY334*'Dist Horaria'!$X$6</f>
        <v>900.115434080921</v>
      </c>
      <c r="DQ334" s="0" t="n">
        <f aca="false">CY334*'Dist Horaria'!$Y$6</f>
        <v>900.115434080921</v>
      </c>
      <c r="DR334" s="0" t="n">
        <f aca="false">CY334*'Dist Horaria'!$Z$6</f>
        <v>900.115434080921</v>
      </c>
      <c r="DS334" s="0" t="n">
        <f aca="false">CY334*'Dist Horaria'!$AA$6</f>
        <v>337.543287780345</v>
      </c>
      <c r="DT334" s="0" t="n">
        <f aca="false">CY334*'Dist Horaria'!$AB$6</f>
        <v>337.543287780345</v>
      </c>
      <c r="DU334" s="0" t="n">
        <f aca="false">CY334*'Dist Horaria'!$AC$6</f>
        <v>337.543287780345</v>
      </c>
      <c r="DV334" s="0" t="n">
        <f aca="false">CY334*'Dist Horaria'!$AD$6</f>
        <v>337.543287780345</v>
      </c>
      <c r="DW334" s="0" t="n">
        <f aca="false">CY334*'Dist Horaria'!$AE$6</f>
        <v>337.543287780345</v>
      </c>
      <c r="DX334" s="0" t="n">
        <f aca="false">AX334*1000000</f>
        <v>782.709073113844</v>
      </c>
      <c r="DY334" s="0" t="n">
        <f aca="false">DX334*'Dist Horaria'!$H$6</f>
        <v>19.5677268278461</v>
      </c>
      <c r="DZ334" s="0" t="n">
        <f aca="false">DX334*'Dist Horaria'!$I$6</f>
        <v>19.5677268278461</v>
      </c>
      <c r="EA334" s="0" t="n">
        <f aca="false">DX334*'Dist Horaria'!$J$6</f>
        <v>19.5677268278461</v>
      </c>
      <c r="EB334" s="0" t="n">
        <f aca="false">DX334*'Dist Horaria'!$K$6</f>
        <v>19.5677268278461</v>
      </c>
      <c r="EC334" s="0" t="n">
        <f aca="false">DX334*'Dist Horaria'!$L$6</f>
        <v>19.5677268278461</v>
      </c>
      <c r="ED334" s="0" t="n">
        <f aca="false">DX334*'Dist Horaria'!$M$6</f>
        <v>52.1806048742563</v>
      </c>
      <c r="EE334" s="0" t="n">
        <f aca="false">DX334*'Dist Horaria'!$N$6</f>
        <v>52.1806048742563</v>
      </c>
      <c r="EF334" s="0" t="n">
        <f aca="false">DX334*'Dist Horaria'!$O$6</f>
        <v>52.1806048742563</v>
      </c>
      <c r="EG334" s="0" t="n">
        <f aca="false">DX334*'Dist Horaria'!$P$6</f>
        <v>34.2435219487307</v>
      </c>
      <c r="EH334" s="0" t="n">
        <f aca="false">DX334*'Dist Horaria'!$Q$6</f>
        <v>34.2435219487307</v>
      </c>
      <c r="EI334" s="0" t="n">
        <f aca="false">DX334*'Dist Horaria'!$R$6</f>
        <v>34.2435219487307</v>
      </c>
      <c r="EJ334" s="0" t="n">
        <f aca="false">DX334*'Dist Horaria'!$S$6</f>
        <v>34.2435219487307</v>
      </c>
      <c r="EK334" s="0" t="n">
        <f aca="false">DX334*'Dist Horaria'!$T$6</f>
        <v>34.2435219487307</v>
      </c>
      <c r="EL334" s="0" t="n">
        <f aca="false">DX334*'Dist Horaria'!$U$6</f>
        <v>34.2435219487307</v>
      </c>
      <c r="EM334" s="0" t="n">
        <f aca="false">DX334*'Dist Horaria'!$V$6</f>
        <v>34.2435219487307</v>
      </c>
      <c r="EN334" s="0" t="n">
        <f aca="false">DX334*'Dist Horaria'!$W$6</f>
        <v>34.2435219487307</v>
      </c>
      <c r="EO334" s="0" t="n">
        <f aca="false">DX334*'Dist Horaria'!$X$6</f>
        <v>52.1806048742563</v>
      </c>
      <c r="EP334" s="0" t="n">
        <f aca="false">DX334*'Dist Horaria'!$Y$6</f>
        <v>52.1806048742563</v>
      </c>
      <c r="EQ334" s="0" t="n">
        <f aca="false">DX334*'Dist Horaria'!$Z$6</f>
        <v>52.1806048742563</v>
      </c>
      <c r="ER334" s="0" t="n">
        <f aca="false">DX334*'Dist Horaria'!$AA$6</f>
        <v>19.5677268278461</v>
      </c>
      <c r="ES334" s="0" t="n">
        <f aca="false">DX334*'Dist Horaria'!$AB$6</f>
        <v>19.5677268278461</v>
      </c>
      <c r="ET334" s="0" t="n">
        <f aca="false">DX334*'Dist Horaria'!$AC$6</f>
        <v>19.5677268278461</v>
      </c>
      <c r="EU334" s="0" t="n">
        <f aca="false">DX334*'Dist Horaria'!$AD$6</f>
        <v>19.5677268278461</v>
      </c>
      <c r="EV334" s="0" t="n">
        <f aca="false">DX334*'Dist Horaria'!$AE$6</f>
        <v>19.5677268278461</v>
      </c>
      <c r="EW334" s="0" t="n">
        <f aca="false">BB334+CA334+CZ334+DY334</f>
        <v>805.665323102343</v>
      </c>
      <c r="EX334" s="0" t="n">
        <f aca="false">BC334+CB334+DA334+DZ334</f>
        <v>802.298340764758</v>
      </c>
      <c r="EY334" s="0" t="n">
        <f aca="false">BD334+CC334+DB334+EA334</f>
        <v>799.120323258638</v>
      </c>
      <c r="EZ334" s="0" t="n">
        <f aca="false">BE334+CD334+DC334+EB334</f>
        <v>796.412776465147</v>
      </c>
      <c r="FA334" s="0" t="n">
        <f aca="false">BF334+CE334+DD334+EC334</f>
        <v>794.434206387589</v>
      </c>
      <c r="FB334" s="0" t="n">
        <f aca="false">BG334+CF334+DE334+ED334</f>
        <v>1926.19061711799</v>
      </c>
      <c r="FC334" s="0" t="n">
        <f aca="false">BH334+CG334+DF334+EE334</f>
        <v>1931.30803845337</v>
      </c>
      <c r="FD334" s="0" t="n">
        <f aca="false">BI334+CH334+DG334+EF334</f>
        <v>1931.30803845337</v>
      </c>
      <c r="FE334" s="0" t="n">
        <f aca="false">BJ334+CI334+DH334+EG334</f>
        <v>1346.43794752243</v>
      </c>
      <c r="FF334" s="0" t="n">
        <f aca="false">BK334+CJ334+DI334+EH334</f>
        <v>1363.02106054846</v>
      </c>
      <c r="FG334" s="0" t="n">
        <f aca="false">BL334+CK334+DJ334+EI334</f>
        <v>1375.08150638557</v>
      </c>
      <c r="FH334" s="0" t="n">
        <f aca="false">BM334+CL334+DK334+EJ334</f>
        <v>1381.11172930413</v>
      </c>
      <c r="FI334" s="0" t="n">
        <f aca="false">BN334+CM334+DL334+EK334</f>
        <v>1382.61928503377</v>
      </c>
      <c r="FJ334" s="0" t="n">
        <f aca="false">BO334+CN334+DM334+EL334</f>
        <v>1381.11172930413</v>
      </c>
      <c r="FK334" s="0" t="n">
        <f aca="false">BP334+CO334+DN334+EM334</f>
        <v>1378.09661784485</v>
      </c>
      <c r="FL334" s="0" t="n">
        <f aca="false">BQ334+CP334+DO334+EN334</f>
        <v>1373.57395065594</v>
      </c>
      <c r="FM334" s="0" t="n">
        <f aca="false">BR334+CQ334+DP334+EO334</f>
        <v>1993.16067615169</v>
      </c>
      <c r="FN334" s="0" t="n">
        <f aca="false">BS334+CR334+DQ334+EP334</f>
        <v>1989.0469845035</v>
      </c>
      <c r="FO334" s="0" t="n">
        <f aca="false">BT334+CS334+DR334+EQ334</f>
        <v>1966.65575822078</v>
      </c>
      <c r="FP334" s="0" t="n">
        <f aca="false">BU334+CT334+DS334+ER334</f>
        <v>826.106150272997</v>
      </c>
      <c r="FQ334" s="0" t="n">
        <f aca="false">BV334+CU334+DT334+ES334</f>
        <v>810.022385755822</v>
      </c>
      <c r="FR334" s="0" t="n">
        <f aca="false">BW334+CV334+DU334+ET334</f>
        <v>820.938227695101</v>
      </c>
      <c r="FS334" s="0" t="n">
        <f aca="false">BX334+CW334+DV334+EU334</f>
        <v>817.2136822853</v>
      </c>
      <c r="FT334" s="0" t="n">
        <f aca="false">BY334+CX334+DW334+EV334</f>
        <v>813.273330651291</v>
      </c>
      <c r="FU334" s="0" t="n">
        <f aca="false">AM334*'Dist Horaria'!$H$10</f>
        <v>0.425198515308365</v>
      </c>
      <c r="FV334" s="0" t="n">
        <f aca="false">AM334*'Dist Horaria'!$I$10</f>
        <v>0.397938884136708</v>
      </c>
      <c r="FW334" s="0" t="n">
        <f aca="false">AM334*'Dist Horaria'!$J$10</f>
        <v>0.396216170382687</v>
      </c>
      <c r="FX334" s="0" t="n">
        <f aca="false">AM334*'Dist Horaria'!$K$10</f>
        <v>0.384821129481291</v>
      </c>
      <c r="FY334" s="0" t="n">
        <f aca="false">AM334*'Dist Horaria'!$L$10</f>
        <v>0.384975128762096</v>
      </c>
      <c r="FZ334" s="0" t="n">
        <f aca="false">AM334*'Dist Horaria'!$M$10</f>
        <v>0.411939230518064</v>
      </c>
      <c r="GA334" s="0" t="n">
        <f aca="false">AM334*'Dist Horaria'!$N$10</f>
        <v>0.389711539168424</v>
      </c>
      <c r="GB334" s="0" t="n">
        <f aca="false">AM334*'Dist Horaria'!$O$10</f>
        <v>0.383059889263595</v>
      </c>
      <c r="GC334" s="0" t="n">
        <f aca="false">AM334*'Dist Horaria'!$P$10</f>
        <v>0.389004101641795</v>
      </c>
      <c r="GD334" s="0" t="n">
        <f aca="false">AM334*'Dist Horaria'!$Q$10</f>
        <v>0.352035588476179</v>
      </c>
      <c r="GE334" s="0" t="n">
        <f aca="false">AM334*'Dist Horaria'!$R$10</f>
        <v>0.429536286053899</v>
      </c>
      <c r="GF334" s="0" t="n">
        <f aca="false">AM334*'Dist Horaria'!$S$10</f>
        <v>0.366840674351896</v>
      </c>
      <c r="GG334" s="0" t="n">
        <f aca="false">AR334*'Dist Horaria'!$H$10</f>
        <v>0.444769931622599</v>
      </c>
      <c r="GH334" s="0" t="n">
        <f aca="false">AR334*'Dist Horaria'!$I$10</f>
        <v>0.416255569846236</v>
      </c>
      <c r="GI334" s="0" t="n">
        <f aca="false">AR334*'Dist Horaria'!$J$10</f>
        <v>0.414453561487797</v>
      </c>
      <c r="GJ334" s="0" t="n">
        <f aca="false">AR334*'Dist Horaria'!$K$10</f>
        <v>0.402534019485458</v>
      </c>
      <c r="GK334" s="0" t="n">
        <f aca="false">AR334*'Dist Horaria'!$L$10</f>
        <v>0.402695107182445</v>
      </c>
      <c r="GL334" s="0" t="n">
        <f aca="false">AR334*'Dist Horaria'!$M$10</f>
        <v>0.430900336651718</v>
      </c>
      <c r="GM334" s="0" t="n">
        <f aca="false">AR334*'Dist Horaria'!$N$10</f>
        <v>0.407649529309322</v>
      </c>
      <c r="GN334" s="0" t="n">
        <f aca="false">AR334*'Dist Horaria'!$O$10</f>
        <v>0.400691711332928</v>
      </c>
      <c r="GO334" s="0" t="n">
        <f aca="false">AR334*'Dist Horaria'!$P$10</f>
        <v>0.406909529217559</v>
      </c>
      <c r="GP334" s="0" t="n">
        <f aca="false">AR334*'Dist Horaria'!$Q$10</f>
        <v>0.368239396371643</v>
      </c>
      <c r="GQ334" s="0" t="n">
        <f aca="false">AR334*'Dist Horaria'!$R$10</f>
        <v>0.449307365147</v>
      </c>
      <c r="GR334" s="0" t="n">
        <f aca="false">AR334*'Dist Horaria'!$S$10</f>
        <v>0.383725943938335</v>
      </c>
      <c r="GS334" s="0" t="n">
        <f aca="false">AW334*'Dist Horaria'!$H$10</f>
        <v>0.0257837641520347</v>
      </c>
      <c r="GT334" s="0" t="n">
        <f aca="false">AW334*'Dist Horaria'!$I$10</f>
        <v>0.0241307576722456</v>
      </c>
      <c r="GU334" s="0" t="n">
        <f aca="false">AW334*'Dist Horaria'!$J$10</f>
        <v>0.0240262934195824</v>
      </c>
      <c r="GV334" s="0" t="n">
        <f aca="false">AW334*'Dist Horaria'!$K$10</f>
        <v>0.0233353054774178</v>
      </c>
      <c r="GW334" s="0" t="n">
        <f aca="false">AW334*'Dist Horaria'!$L$10</f>
        <v>0.0233446438946345</v>
      </c>
      <c r="GX334" s="0" t="n">
        <f aca="false">AW334*'Dist Horaria'!$M$10</f>
        <v>0.0249797296609691</v>
      </c>
      <c r="GY334" s="0" t="n">
        <f aca="false">AW334*'Dist Horaria'!$N$10</f>
        <v>0.0236318567715549</v>
      </c>
      <c r="GZ334" s="0" t="n">
        <f aca="false">AW334*'Dist Horaria'!$O$10</f>
        <v>0.0232285050048074</v>
      </c>
      <c r="HA334" s="0" t="n">
        <f aca="false">AW334*'Dist Horaria'!$P$10</f>
        <v>0.0235889582155106</v>
      </c>
      <c r="HB334" s="0" t="n">
        <f aca="false">AW334*'Dist Horaria'!$Q$10</f>
        <v>0.0213472113838634</v>
      </c>
      <c r="HC334" s="0" t="n">
        <f aca="false">AW334*'Dist Horaria'!$R$10</f>
        <v>0.0260468037766377</v>
      </c>
      <c r="HD334" s="0" t="n">
        <f aca="false">AW334*'Dist Horaria'!$S$10</f>
        <v>0.0222449822572948</v>
      </c>
    </row>
    <row r="335" customFormat="false" ht="13.8" hidden="false" customHeight="false" outlineLevel="0" collapsed="false">
      <c r="A335" s="0" t="n">
        <v>4.727895</v>
      </c>
      <c r="B335" s="0" t="n">
        <v>-74.024247</v>
      </c>
      <c r="C335" s="0" t="n">
        <v>30</v>
      </c>
      <c r="D335" s="0" t="n">
        <v>22</v>
      </c>
      <c r="E335" s="0" t="n">
        <v>2280</v>
      </c>
      <c r="G335" s="0" t="s">
        <v>1205</v>
      </c>
      <c r="I335" s="0" t="s">
        <v>1602</v>
      </c>
      <c r="J335" s="0" t="s">
        <v>127</v>
      </c>
      <c r="L335" s="0" t="s">
        <v>1603</v>
      </c>
      <c r="S335" s="0" t="n">
        <v>365</v>
      </c>
      <c r="V335" s="0" t="n">
        <v>78615.624375</v>
      </c>
      <c r="W335" s="0" t="n">
        <f aca="false">V335*12</f>
        <v>943387.4925</v>
      </c>
      <c r="X335" s="0" t="n">
        <v>1</v>
      </c>
      <c r="Z335" s="0" t="n">
        <v>25000</v>
      </c>
      <c r="AB335" s="0" t="n">
        <v>0.005</v>
      </c>
      <c r="AC335" s="0" t="n">
        <v>0</v>
      </c>
      <c r="AD335" s="0" t="n">
        <v>2906.61691288025</v>
      </c>
      <c r="AE335" s="0" t="n">
        <f aca="false">AD335/2204.59</f>
        <v>1.31843876316242</v>
      </c>
      <c r="AF335" s="0" t="n">
        <f aca="false">AE335/S335</f>
        <v>0.00361216099496554</v>
      </c>
      <c r="AG335" s="0" t="n">
        <f aca="false">AE335*EXP(AB335*AC335)</f>
        <v>1.31843876316242</v>
      </c>
      <c r="AH335" s="0" t="n">
        <f aca="false">AG335/S335</f>
        <v>0.00361216099496554</v>
      </c>
      <c r="AI335" s="0" t="s">
        <v>90</v>
      </c>
      <c r="AJ335" s="0" t="n">
        <f aca="false">IF(AI335="A",'FE DISTRIBUCIÓN'!$C$2,'FE DISTRIBUCIÓN'!$C$3)</f>
        <v>4.994E-006</v>
      </c>
      <c r="AK335" s="0" t="n">
        <f aca="false">W335*AJ335</f>
        <v>4.711277137545</v>
      </c>
      <c r="AL335" s="0" t="n">
        <f aca="false">AK335/365</f>
        <v>0.0129076085960137</v>
      </c>
      <c r="AM335" s="0" t="n">
        <f aca="false">AK335*EXP(AB335*AC335)</f>
        <v>4.711277137545</v>
      </c>
      <c r="AN335" s="0" t="n">
        <f aca="false">AM335/365</f>
        <v>0.0129076085960137</v>
      </c>
      <c r="AO335" s="0" t="n">
        <v>5.223868284E-006</v>
      </c>
      <c r="AP335" s="0" t="n">
        <f aca="false">AO335*W335</f>
        <v>4.92813200159304</v>
      </c>
      <c r="AQ335" s="0" t="n">
        <f aca="false">AP335/365</f>
        <v>0.0135017315112138</v>
      </c>
      <c r="AR335" s="0" t="n">
        <f aca="false">AP335*EXP(AB335*AC335)</f>
        <v>4.92813200159304</v>
      </c>
      <c r="AS335" s="0" t="n">
        <f aca="false">AR335/365</f>
        <v>0.0135017315112138</v>
      </c>
      <c r="AT335" s="0" t="n">
        <v>3.02832944E-007</v>
      </c>
      <c r="AU335" s="0" t="n">
        <f aca="false">AT335*W335</f>
        <v>0.285688811686553</v>
      </c>
      <c r="AV335" s="0" t="n">
        <f aca="false">AU335/365</f>
        <v>0.000782709073113844</v>
      </c>
      <c r="AW335" s="0" t="n">
        <f aca="false">AU335*EXP(AB335*AC335)</f>
        <v>0.285688811686553</v>
      </c>
      <c r="AX335" s="0" t="n">
        <f aca="false">AW335/365</f>
        <v>0.000782709073113844</v>
      </c>
      <c r="AY335" s="0" t="n">
        <f aca="false">AW335+AR335+AM335+AG335</f>
        <v>11.243536713987</v>
      </c>
      <c r="AZ335" s="0" t="n">
        <f aca="false">AH335+AN335+AS335+AX335</f>
        <v>0.0308042101753069</v>
      </c>
      <c r="BA335" s="0" t="n">
        <f aca="false">AH335*1000000</f>
        <v>3612.16099496554</v>
      </c>
      <c r="BB335" s="0" t="n">
        <f aca="false">BA335*'Dist Horaria'!$H$3</f>
        <v>125.864093593809</v>
      </c>
      <c r="BC335" s="0" t="n">
        <f aca="false">BA335*'Dist Horaria'!$I$3</f>
        <v>122.497111256224</v>
      </c>
      <c r="BD335" s="0" t="n">
        <f aca="false">BA335*'Dist Horaria'!$J$3</f>
        <v>119.319093750104</v>
      </c>
      <c r="BE335" s="0" t="n">
        <f aca="false">BA335*'Dist Horaria'!$K$3</f>
        <v>116.611546956613</v>
      </c>
      <c r="BF335" s="0" t="n">
        <f aca="false">BA335*'Dist Horaria'!$L$3</f>
        <v>114.632976879055</v>
      </c>
      <c r="BG335" s="0" t="n">
        <f aca="false">BA335*'Dist Horaria'!$M$3</f>
        <v>113.387338428563</v>
      </c>
      <c r="BH335" s="0" t="n">
        <f aca="false">BA335*'Dist Horaria'!$N$3</f>
        <v>118.504759763947</v>
      </c>
      <c r="BI335" s="0" t="n">
        <f aca="false">BA335*'Dist Horaria'!$O$3</f>
        <v>118.504759763947</v>
      </c>
      <c r="BJ335" s="0" t="n">
        <f aca="false">BA335*'Dist Horaria'!$P$3</f>
        <v>156.785795882493</v>
      </c>
      <c r="BK335" s="0" t="n">
        <f aca="false">BA335*'Dist Horaria'!$Q$3</f>
        <v>173.368908908526</v>
      </c>
      <c r="BL335" s="0" t="n">
        <f aca="false">BA335*'Dist Horaria'!$R$3</f>
        <v>185.429354745641</v>
      </c>
      <c r="BM335" s="0" t="n">
        <f aca="false">BA335*'Dist Horaria'!$S$3</f>
        <v>191.459577664198</v>
      </c>
      <c r="BN335" s="0" t="n">
        <f aca="false">BA335*'Dist Horaria'!$T$3</f>
        <v>192.967133393837</v>
      </c>
      <c r="BO335" s="0" t="n">
        <f aca="false">BA335*'Dist Horaria'!$U$3</f>
        <v>191.459577664198</v>
      </c>
      <c r="BP335" s="0" t="n">
        <f aca="false">BA335*'Dist Horaria'!$V$3</f>
        <v>188.444466204919</v>
      </c>
      <c r="BQ335" s="0" t="n">
        <f aca="false">BA335*'Dist Horaria'!$W$3</f>
        <v>183.921799016001</v>
      </c>
      <c r="BR335" s="0" t="n">
        <f aca="false">BA335*'Dist Horaria'!$X$3</f>
        <v>180.357397462267</v>
      </c>
      <c r="BS335" s="0" t="n">
        <f aca="false">BA335*'Dist Horaria'!$Y$3</f>
        <v>176.243705814076</v>
      </c>
      <c r="BT335" s="0" t="n">
        <f aca="false">BA335*'Dist Horaria'!$Z$3</f>
        <v>153.85247953136</v>
      </c>
      <c r="BU335" s="0" t="n">
        <f aca="false">BA335*'Dist Horaria'!$AA$3</f>
        <v>146.304920764463</v>
      </c>
      <c r="BV335" s="0" t="n">
        <f aca="false">BA335*'Dist Horaria'!$AB$3</f>
        <v>130.221156247288</v>
      </c>
      <c r="BW335" s="0" t="n">
        <f aca="false">BA335*'Dist Horaria'!$AC$3</f>
        <v>141.136998186567</v>
      </c>
      <c r="BX335" s="0" t="n">
        <f aca="false">BA335*'Dist Horaria'!$AD$3</f>
        <v>137.412452776766</v>
      </c>
      <c r="BY335" s="0" t="n">
        <f aca="false">BA335*'Dist Horaria'!$AE$3</f>
        <v>133.472101142757</v>
      </c>
      <c r="BZ335" s="0" t="n">
        <f aca="false">AN335*1000000</f>
        <v>12907.6085960137</v>
      </c>
      <c r="CA335" s="0" t="n">
        <f aca="false">BZ335*'Dist Horaria'!$H$6</f>
        <v>322.690214900343</v>
      </c>
      <c r="CB335" s="0" t="n">
        <f aca="false">BZ335*'Dist Horaria'!$I$6</f>
        <v>322.690214900343</v>
      </c>
      <c r="CC335" s="0" t="n">
        <f aca="false">BZ335*'Dist Horaria'!$J$6</f>
        <v>322.690214900343</v>
      </c>
      <c r="CD335" s="0" t="n">
        <f aca="false">BZ335*'Dist Horaria'!$K$6</f>
        <v>322.690214900343</v>
      </c>
      <c r="CE335" s="0" t="n">
        <f aca="false">BZ335*'Dist Horaria'!$L$6</f>
        <v>322.690214900343</v>
      </c>
      <c r="CF335" s="0" t="n">
        <f aca="false">BZ335*'Dist Horaria'!$M$6</f>
        <v>860.507239734247</v>
      </c>
      <c r="CG335" s="0" t="n">
        <f aca="false">BZ335*'Dist Horaria'!$N$6</f>
        <v>860.507239734247</v>
      </c>
      <c r="CH335" s="0" t="n">
        <f aca="false">BZ335*'Dist Horaria'!$O$6</f>
        <v>860.507239734247</v>
      </c>
      <c r="CI335" s="0" t="n">
        <f aca="false">BZ335*'Dist Horaria'!$P$6</f>
        <v>564.707876075599</v>
      </c>
      <c r="CJ335" s="0" t="n">
        <f aca="false">BZ335*'Dist Horaria'!$Q$6</f>
        <v>564.707876075599</v>
      </c>
      <c r="CK335" s="0" t="n">
        <f aca="false">BZ335*'Dist Horaria'!$R$6</f>
        <v>564.707876075599</v>
      </c>
      <c r="CL335" s="0" t="n">
        <f aca="false">BZ335*'Dist Horaria'!$S$6</f>
        <v>564.707876075599</v>
      </c>
      <c r="CM335" s="0" t="n">
        <f aca="false">BZ335*'Dist Horaria'!$T$6</f>
        <v>564.707876075599</v>
      </c>
      <c r="CN335" s="0" t="n">
        <f aca="false">BZ335*'Dist Horaria'!$U$6</f>
        <v>564.707876075599</v>
      </c>
      <c r="CO335" s="0" t="n">
        <f aca="false">BZ335*'Dist Horaria'!$V$6</f>
        <v>564.707876075599</v>
      </c>
      <c r="CP335" s="0" t="n">
        <f aca="false">BZ335*'Dist Horaria'!$W$6</f>
        <v>564.707876075599</v>
      </c>
      <c r="CQ335" s="0" t="n">
        <f aca="false">BZ335*'Dist Horaria'!$X$6</f>
        <v>860.507239734247</v>
      </c>
      <c r="CR335" s="0" t="n">
        <f aca="false">BZ335*'Dist Horaria'!$Y$6</f>
        <v>860.507239734247</v>
      </c>
      <c r="CS335" s="0" t="n">
        <f aca="false">BZ335*'Dist Horaria'!$Z$6</f>
        <v>860.507239734247</v>
      </c>
      <c r="CT335" s="0" t="n">
        <f aca="false">BZ335*'Dist Horaria'!$AA$6</f>
        <v>322.690214900343</v>
      </c>
      <c r="CU335" s="0" t="n">
        <f aca="false">BZ335*'Dist Horaria'!$AB$6</f>
        <v>322.690214900343</v>
      </c>
      <c r="CV335" s="0" t="n">
        <f aca="false">BZ335*'Dist Horaria'!$AC$6</f>
        <v>322.690214900343</v>
      </c>
      <c r="CW335" s="0" t="n">
        <f aca="false">BZ335*'Dist Horaria'!$AD$6</f>
        <v>322.690214900343</v>
      </c>
      <c r="CX335" s="0" t="n">
        <f aca="false">BZ335*'Dist Horaria'!$AE$6</f>
        <v>322.690214900343</v>
      </c>
      <c r="CY335" s="0" t="n">
        <f aca="false">AS335*1000000</f>
        <v>13501.7315112138</v>
      </c>
      <c r="CZ335" s="0" t="n">
        <f aca="false">CY335*'Dist Horaria'!$H$6</f>
        <v>337.543287780345</v>
      </c>
      <c r="DA335" s="0" t="n">
        <f aca="false">CY335*'Dist Horaria'!$I$6</f>
        <v>337.543287780345</v>
      </c>
      <c r="DB335" s="0" t="n">
        <f aca="false">CY335*'Dist Horaria'!$J$6</f>
        <v>337.543287780345</v>
      </c>
      <c r="DC335" s="0" t="n">
        <f aca="false">CY335*'Dist Horaria'!$K$6</f>
        <v>337.543287780345</v>
      </c>
      <c r="DD335" s="0" t="n">
        <f aca="false">CY335*'Dist Horaria'!$L$6</f>
        <v>337.543287780345</v>
      </c>
      <c r="DE335" s="0" t="n">
        <f aca="false">CY335*'Dist Horaria'!$M$6</f>
        <v>900.115434080921</v>
      </c>
      <c r="DF335" s="0" t="n">
        <f aca="false">CY335*'Dist Horaria'!$N$6</f>
        <v>900.115434080921</v>
      </c>
      <c r="DG335" s="0" t="n">
        <f aca="false">CY335*'Dist Horaria'!$O$6</f>
        <v>900.115434080921</v>
      </c>
      <c r="DH335" s="0" t="n">
        <f aca="false">CY335*'Dist Horaria'!$P$6</f>
        <v>590.700753615604</v>
      </c>
      <c r="DI335" s="0" t="n">
        <f aca="false">CY335*'Dist Horaria'!$Q$6</f>
        <v>590.700753615604</v>
      </c>
      <c r="DJ335" s="0" t="n">
        <f aca="false">CY335*'Dist Horaria'!$R$6</f>
        <v>590.700753615604</v>
      </c>
      <c r="DK335" s="0" t="n">
        <f aca="false">CY335*'Dist Horaria'!$S$6</f>
        <v>590.700753615604</v>
      </c>
      <c r="DL335" s="0" t="n">
        <f aca="false">CY335*'Dist Horaria'!$T$6</f>
        <v>590.700753615604</v>
      </c>
      <c r="DM335" s="0" t="n">
        <f aca="false">CY335*'Dist Horaria'!$U$6</f>
        <v>590.700753615604</v>
      </c>
      <c r="DN335" s="0" t="n">
        <f aca="false">CY335*'Dist Horaria'!$V$6</f>
        <v>590.700753615604</v>
      </c>
      <c r="DO335" s="0" t="n">
        <f aca="false">CY335*'Dist Horaria'!$W$6</f>
        <v>590.700753615604</v>
      </c>
      <c r="DP335" s="0" t="n">
        <f aca="false">CY335*'Dist Horaria'!$X$6</f>
        <v>900.115434080921</v>
      </c>
      <c r="DQ335" s="0" t="n">
        <f aca="false">CY335*'Dist Horaria'!$Y$6</f>
        <v>900.115434080921</v>
      </c>
      <c r="DR335" s="0" t="n">
        <f aca="false">CY335*'Dist Horaria'!$Z$6</f>
        <v>900.115434080921</v>
      </c>
      <c r="DS335" s="0" t="n">
        <f aca="false">CY335*'Dist Horaria'!$AA$6</f>
        <v>337.543287780345</v>
      </c>
      <c r="DT335" s="0" t="n">
        <f aca="false">CY335*'Dist Horaria'!$AB$6</f>
        <v>337.543287780345</v>
      </c>
      <c r="DU335" s="0" t="n">
        <f aca="false">CY335*'Dist Horaria'!$AC$6</f>
        <v>337.543287780345</v>
      </c>
      <c r="DV335" s="0" t="n">
        <f aca="false">CY335*'Dist Horaria'!$AD$6</f>
        <v>337.543287780345</v>
      </c>
      <c r="DW335" s="0" t="n">
        <f aca="false">CY335*'Dist Horaria'!$AE$6</f>
        <v>337.543287780345</v>
      </c>
      <c r="DX335" s="0" t="n">
        <f aca="false">AX335*1000000</f>
        <v>782.709073113844</v>
      </c>
      <c r="DY335" s="0" t="n">
        <f aca="false">DX335*'Dist Horaria'!$H$6</f>
        <v>19.5677268278461</v>
      </c>
      <c r="DZ335" s="0" t="n">
        <f aca="false">DX335*'Dist Horaria'!$I$6</f>
        <v>19.5677268278461</v>
      </c>
      <c r="EA335" s="0" t="n">
        <f aca="false">DX335*'Dist Horaria'!$J$6</f>
        <v>19.5677268278461</v>
      </c>
      <c r="EB335" s="0" t="n">
        <f aca="false">DX335*'Dist Horaria'!$K$6</f>
        <v>19.5677268278461</v>
      </c>
      <c r="EC335" s="0" t="n">
        <f aca="false">DX335*'Dist Horaria'!$L$6</f>
        <v>19.5677268278461</v>
      </c>
      <c r="ED335" s="0" t="n">
        <f aca="false">DX335*'Dist Horaria'!$M$6</f>
        <v>52.1806048742563</v>
      </c>
      <c r="EE335" s="0" t="n">
        <f aca="false">DX335*'Dist Horaria'!$N$6</f>
        <v>52.1806048742563</v>
      </c>
      <c r="EF335" s="0" t="n">
        <f aca="false">DX335*'Dist Horaria'!$O$6</f>
        <v>52.1806048742563</v>
      </c>
      <c r="EG335" s="0" t="n">
        <f aca="false">DX335*'Dist Horaria'!$P$6</f>
        <v>34.2435219487307</v>
      </c>
      <c r="EH335" s="0" t="n">
        <f aca="false">DX335*'Dist Horaria'!$Q$6</f>
        <v>34.2435219487307</v>
      </c>
      <c r="EI335" s="0" t="n">
        <f aca="false">DX335*'Dist Horaria'!$R$6</f>
        <v>34.2435219487307</v>
      </c>
      <c r="EJ335" s="0" t="n">
        <f aca="false">DX335*'Dist Horaria'!$S$6</f>
        <v>34.2435219487307</v>
      </c>
      <c r="EK335" s="0" t="n">
        <f aca="false">DX335*'Dist Horaria'!$T$6</f>
        <v>34.2435219487307</v>
      </c>
      <c r="EL335" s="0" t="n">
        <f aca="false">DX335*'Dist Horaria'!$U$6</f>
        <v>34.2435219487307</v>
      </c>
      <c r="EM335" s="0" t="n">
        <f aca="false">DX335*'Dist Horaria'!$V$6</f>
        <v>34.2435219487307</v>
      </c>
      <c r="EN335" s="0" t="n">
        <f aca="false">DX335*'Dist Horaria'!$W$6</f>
        <v>34.2435219487307</v>
      </c>
      <c r="EO335" s="0" t="n">
        <f aca="false">DX335*'Dist Horaria'!$X$6</f>
        <v>52.1806048742563</v>
      </c>
      <c r="EP335" s="0" t="n">
        <f aca="false">DX335*'Dist Horaria'!$Y$6</f>
        <v>52.1806048742563</v>
      </c>
      <c r="EQ335" s="0" t="n">
        <f aca="false">DX335*'Dist Horaria'!$Z$6</f>
        <v>52.1806048742563</v>
      </c>
      <c r="ER335" s="0" t="n">
        <f aca="false">DX335*'Dist Horaria'!$AA$6</f>
        <v>19.5677268278461</v>
      </c>
      <c r="ES335" s="0" t="n">
        <f aca="false">DX335*'Dist Horaria'!$AB$6</f>
        <v>19.5677268278461</v>
      </c>
      <c r="ET335" s="0" t="n">
        <f aca="false">DX335*'Dist Horaria'!$AC$6</f>
        <v>19.5677268278461</v>
      </c>
      <c r="EU335" s="0" t="n">
        <f aca="false">DX335*'Dist Horaria'!$AD$6</f>
        <v>19.5677268278461</v>
      </c>
      <c r="EV335" s="0" t="n">
        <f aca="false">DX335*'Dist Horaria'!$AE$6</f>
        <v>19.5677268278461</v>
      </c>
      <c r="EW335" s="0" t="n">
        <f aca="false">BB335+CA335+CZ335+DY335</f>
        <v>805.665323102343</v>
      </c>
      <c r="EX335" s="0" t="n">
        <f aca="false">BC335+CB335+DA335+DZ335</f>
        <v>802.298340764758</v>
      </c>
      <c r="EY335" s="0" t="n">
        <f aca="false">BD335+CC335+DB335+EA335</f>
        <v>799.120323258638</v>
      </c>
      <c r="EZ335" s="0" t="n">
        <f aca="false">BE335+CD335+DC335+EB335</f>
        <v>796.412776465147</v>
      </c>
      <c r="FA335" s="0" t="n">
        <f aca="false">BF335+CE335+DD335+EC335</f>
        <v>794.434206387589</v>
      </c>
      <c r="FB335" s="0" t="n">
        <f aca="false">BG335+CF335+DE335+ED335</f>
        <v>1926.19061711799</v>
      </c>
      <c r="FC335" s="0" t="n">
        <f aca="false">BH335+CG335+DF335+EE335</f>
        <v>1931.30803845337</v>
      </c>
      <c r="FD335" s="0" t="n">
        <f aca="false">BI335+CH335+DG335+EF335</f>
        <v>1931.30803845337</v>
      </c>
      <c r="FE335" s="0" t="n">
        <f aca="false">BJ335+CI335+DH335+EG335</f>
        <v>1346.43794752243</v>
      </c>
      <c r="FF335" s="0" t="n">
        <f aca="false">BK335+CJ335+DI335+EH335</f>
        <v>1363.02106054846</v>
      </c>
      <c r="FG335" s="0" t="n">
        <f aca="false">BL335+CK335+DJ335+EI335</f>
        <v>1375.08150638557</v>
      </c>
      <c r="FH335" s="0" t="n">
        <f aca="false">BM335+CL335+DK335+EJ335</f>
        <v>1381.11172930413</v>
      </c>
      <c r="FI335" s="0" t="n">
        <f aca="false">BN335+CM335+DL335+EK335</f>
        <v>1382.61928503377</v>
      </c>
      <c r="FJ335" s="0" t="n">
        <f aca="false">BO335+CN335+DM335+EL335</f>
        <v>1381.11172930413</v>
      </c>
      <c r="FK335" s="0" t="n">
        <f aca="false">BP335+CO335+DN335+EM335</f>
        <v>1378.09661784485</v>
      </c>
      <c r="FL335" s="0" t="n">
        <f aca="false">BQ335+CP335+DO335+EN335</f>
        <v>1373.57395065594</v>
      </c>
      <c r="FM335" s="0" t="n">
        <f aca="false">BR335+CQ335+DP335+EO335</f>
        <v>1993.16067615169</v>
      </c>
      <c r="FN335" s="0" t="n">
        <f aca="false">BS335+CR335+DQ335+EP335</f>
        <v>1989.0469845035</v>
      </c>
      <c r="FO335" s="0" t="n">
        <f aca="false">BT335+CS335+DR335+EQ335</f>
        <v>1966.65575822078</v>
      </c>
      <c r="FP335" s="0" t="n">
        <f aca="false">BU335+CT335+DS335+ER335</f>
        <v>826.106150272997</v>
      </c>
      <c r="FQ335" s="0" t="n">
        <f aca="false">BV335+CU335+DT335+ES335</f>
        <v>810.022385755822</v>
      </c>
      <c r="FR335" s="0" t="n">
        <f aca="false">BW335+CV335+DU335+ET335</f>
        <v>820.938227695101</v>
      </c>
      <c r="FS335" s="0" t="n">
        <f aca="false">BX335+CW335+DV335+EU335</f>
        <v>817.2136822853</v>
      </c>
      <c r="FT335" s="0" t="n">
        <f aca="false">BY335+CX335+DW335+EV335</f>
        <v>813.273330651291</v>
      </c>
      <c r="FU335" s="0" t="n">
        <f aca="false">AM335*'Dist Horaria'!$H$10</f>
        <v>0.425198515308365</v>
      </c>
      <c r="FV335" s="0" t="n">
        <f aca="false">AM335*'Dist Horaria'!$I$10</f>
        <v>0.397938884136708</v>
      </c>
      <c r="FW335" s="0" t="n">
        <f aca="false">AM335*'Dist Horaria'!$J$10</f>
        <v>0.396216170382687</v>
      </c>
      <c r="FX335" s="0" t="n">
        <f aca="false">AM335*'Dist Horaria'!$K$10</f>
        <v>0.384821129481291</v>
      </c>
      <c r="FY335" s="0" t="n">
        <f aca="false">AM335*'Dist Horaria'!$L$10</f>
        <v>0.384975128762096</v>
      </c>
      <c r="FZ335" s="0" t="n">
        <f aca="false">AM335*'Dist Horaria'!$M$10</f>
        <v>0.411939230518064</v>
      </c>
      <c r="GA335" s="0" t="n">
        <f aca="false">AM335*'Dist Horaria'!$N$10</f>
        <v>0.389711539168424</v>
      </c>
      <c r="GB335" s="0" t="n">
        <f aca="false">AM335*'Dist Horaria'!$O$10</f>
        <v>0.383059889263595</v>
      </c>
      <c r="GC335" s="0" t="n">
        <f aca="false">AM335*'Dist Horaria'!$P$10</f>
        <v>0.389004101641795</v>
      </c>
      <c r="GD335" s="0" t="n">
        <f aca="false">AM335*'Dist Horaria'!$Q$10</f>
        <v>0.352035588476179</v>
      </c>
      <c r="GE335" s="0" t="n">
        <f aca="false">AM335*'Dist Horaria'!$R$10</f>
        <v>0.429536286053899</v>
      </c>
      <c r="GF335" s="0" t="n">
        <f aca="false">AM335*'Dist Horaria'!$S$10</f>
        <v>0.366840674351896</v>
      </c>
      <c r="GG335" s="0" t="n">
        <f aca="false">AR335*'Dist Horaria'!$H$10</f>
        <v>0.444769931622599</v>
      </c>
      <c r="GH335" s="0" t="n">
        <f aca="false">AR335*'Dist Horaria'!$I$10</f>
        <v>0.416255569846236</v>
      </c>
      <c r="GI335" s="0" t="n">
        <f aca="false">AR335*'Dist Horaria'!$J$10</f>
        <v>0.414453561487797</v>
      </c>
      <c r="GJ335" s="0" t="n">
        <f aca="false">AR335*'Dist Horaria'!$K$10</f>
        <v>0.402534019485458</v>
      </c>
      <c r="GK335" s="0" t="n">
        <f aca="false">AR335*'Dist Horaria'!$L$10</f>
        <v>0.402695107182445</v>
      </c>
      <c r="GL335" s="0" t="n">
        <f aca="false">AR335*'Dist Horaria'!$M$10</f>
        <v>0.430900336651718</v>
      </c>
      <c r="GM335" s="0" t="n">
        <f aca="false">AR335*'Dist Horaria'!$N$10</f>
        <v>0.407649529309322</v>
      </c>
      <c r="GN335" s="0" t="n">
        <f aca="false">AR335*'Dist Horaria'!$O$10</f>
        <v>0.400691711332928</v>
      </c>
      <c r="GO335" s="0" t="n">
        <f aca="false">AR335*'Dist Horaria'!$P$10</f>
        <v>0.406909529217559</v>
      </c>
      <c r="GP335" s="0" t="n">
        <f aca="false">AR335*'Dist Horaria'!$Q$10</f>
        <v>0.368239396371643</v>
      </c>
      <c r="GQ335" s="0" t="n">
        <f aca="false">AR335*'Dist Horaria'!$R$10</f>
        <v>0.449307365147</v>
      </c>
      <c r="GR335" s="0" t="n">
        <f aca="false">AR335*'Dist Horaria'!$S$10</f>
        <v>0.383725943938335</v>
      </c>
      <c r="GS335" s="0" t="n">
        <f aca="false">AW335*'Dist Horaria'!$H$10</f>
        <v>0.0257837641520347</v>
      </c>
      <c r="GT335" s="0" t="n">
        <f aca="false">AW335*'Dist Horaria'!$I$10</f>
        <v>0.0241307576722456</v>
      </c>
      <c r="GU335" s="0" t="n">
        <f aca="false">AW335*'Dist Horaria'!$J$10</f>
        <v>0.0240262934195824</v>
      </c>
      <c r="GV335" s="0" t="n">
        <f aca="false">AW335*'Dist Horaria'!$K$10</f>
        <v>0.0233353054774178</v>
      </c>
      <c r="GW335" s="0" t="n">
        <f aca="false">AW335*'Dist Horaria'!$L$10</f>
        <v>0.0233446438946345</v>
      </c>
      <c r="GX335" s="0" t="n">
        <f aca="false">AW335*'Dist Horaria'!$M$10</f>
        <v>0.0249797296609691</v>
      </c>
      <c r="GY335" s="0" t="n">
        <f aca="false">AW335*'Dist Horaria'!$N$10</f>
        <v>0.0236318567715549</v>
      </c>
      <c r="GZ335" s="0" t="n">
        <f aca="false">AW335*'Dist Horaria'!$O$10</f>
        <v>0.0232285050048074</v>
      </c>
      <c r="HA335" s="0" t="n">
        <f aca="false">AW335*'Dist Horaria'!$P$10</f>
        <v>0.0235889582155106</v>
      </c>
      <c r="HB335" s="0" t="n">
        <f aca="false">AW335*'Dist Horaria'!$Q$10</f>
        <v>0.0213472113838634</v>
      </c>
      <c r="HC335" s="0" t="n">
        <f aca="false">AW335*'Dist Horaria'!$R$10</f>
        <v>0.0260468037766377</v>
      </c>
      <c r="HD335" s="0" t="n">
        <f aca="false">AW335*'Dist Horaria'!$S$10</f>
        <v>0.0222449822572948</v>
      </c>
    </row>
    <row r="336" customFormat="false" ht="26.85" hidden="false" customHeight="false" outlineLevel="0" collapsed="false">
      <c r="A336" s="0" t="n">
        <v>4.705947</v>
      </c>
      <c r="B336" s="0" t="n">
        <v>-74.051581</v>
      </c>
      <c r="C336" s="0" t="n">
        <v>34</v>
      </c>
      <c r="D336" s="0" t="n">
        <v>36</v>
      </c>
      <c r="E336" s="0" t="n">
        <v>2466</v>
      </c>
      <c r="G336" s="0" t="s">
        <v>1205</v>
      </c>
      <c r="I336" s="0" t="s">
        <v>1604</v>
      </c>
      <c r="J336" s="25" t="s">
        <v>1605</v>
      </c>
      <c r="K336" s="25" t="s">
        <v>1606</v>
      </c>
      <c r="L336" s="0" t="s">
        <v>1607</v>
      </c>
      <c r="S336" s="0" t="n">
        <v>365</v>
      </c>
      <c r="V336" s="0" t="n">
        <v>78615.624375</v>
      </c>
      <c r="W336" s="0" t="n">
        <f aca="false">V336*12</f>
        <v>943387.4925</v>
      </c>
      <c r="X336" s="0" t="n">
        <v>1</v>
      </c>
      <c r="Z336" s="0" t="n">
        <v>25000</v>
      </c>
      <c r="AB336" s="0" t="n">
        <v>0.005</v>
      </c>
      <c r="AC336" s="0" t="n">
        <v>0</v>
      </c>
      <c r="AD336" s="0" t="n">
        <v>2906.61691288025</v>
      </c>
      <c r="AE336" s="0" t="n">
        <f aca="false">AD336/2204.59</f>
        <v>1.31843876316242</v>
      </c>
      <c r="AF336" s="0" t="n">
        <f aca="false">AE336/S336</f>
        <v>0.00361216099496554</v>
      </c>
      <c r="AG336" s="0" t="n">
        <f aca="false">AE336*EXP(AB336*AC336)</f>
        <v>1.31843876316242</v>
      </c>
      <c r="AH336" s="0" t="n">
        <f aca="false">AG336/S336</f>
        <v>0.00361216099496554</v>
      </c>
      <c r="AI336" s="0" t="s">
        <v>90</v>
      </c>
      <c r="AJ336" s="0" t="n">
        <f aca="false">IF(AI336="A",'FE DISTRIBUCIÓN'!$C$2,'FE DISTRIBUCIÓN'!$C$3)</f>
        <v>4.994E-006</v>
      </c>
      <c r="AK336" s="0" t="n">
        <f aca="false">W336*AJ336</f>
        <v>4.711277137545</v>
      </c>
      <c r="AL336" s="0" t="n">
        <f aca="false">AK336/365</f>
        <v>0.0129076085960137</v>
      </c>
      <c r="AM336" s="0" t="n">
        <f aca="false">AK336*EXP(AB336*AC336)</f>
        <v>4.711277137545</v>
      </c>
      <c r="AN336" s="0" t="n">
        <f aca="false">AM336/365</f>
        <v>0.0129076085960137</v>
      </c>
      <c r="AO336" s="0" t="n">
        <v>5.223868284E-006</v>
      </c>
      <c r="AP336" s="0" t="n">
        <f aca="false">AO336*W336</f>
        <v>4.92813200159304</v>
      </c>
      <c r="AQ336" s="0" t="n">
        <f aca="false">AP336/365</f>
        <v>0.0135017315112138</v>
      </c>
      <c r="AR336" s="0" t="n">
        <f aca="false">AP336*EXP(AB336*AC336)</f>
        <v>4.92813200159304</v>
      </c>
      <c r="AS336" s="0" t="n">
        <f aca="false">AR336/365</f>
        <v>0.0135017315112138</v>
      </c>
      <c r="AT336" s="0" t="n">
        <v>3.02832944E-007</v>
      </c>
      <c r="AU336" s="0" t="n">
        <f aca="false">AT336*W336</f>
        <v>0.285688811686553</v>
      </c>
      <c r="AV336" s="0" t="n">
        <f aca="false">AU336/365</f>
        <v>0.000782709073113844</v>
      </c>
      <c r="AW336" s="0" t="n">
        <f aca="false">AU336*EXP(AB336*AC336)</f>
        <v>0.285688811686553</v>
      </c>
      <c r="AX336" s="0" t="n">
        <f aca="false">AW336/365</f>
        <v>0.000782709073113844</v>
      </c>
      <c r="AY336" s="0" t="n">
        <f aca="false">AW336+AR336+AM336+AG336</f>
        <v>11.243536713987</v>
      </c>
      <c r="AZ336" s="0" t="n">
        <f aca="false">AH336+AN336+AS336+AX336</f>
        <v>0.0308042101753069</v>
      </c>
      <c r="BA336" s="0" t="n">
        <f aca="false">AH336*1000000</f>
        <v>3612.16099496554</v>
      </c>
      <c r="BB336" s="0" t="n">
        <f aca="false">BA336*'Dist Horaria'!$H$3</f>
        <v>125.864093593809</v>
      </c>
      <c r="BC336" s="0" t="n">
        <f aca="false">BA336*'Dist Horaria'!$I$3</f>
        <v>122.497111256224</v>
      </c>
      <c r="BD336" s="0" t="n">
        <f aca="false">BA336*'Dist Horaria'!$J$3</f>
        <v>119.319093750104</v>
      </c>
      <c r="BE336" s="0" t="n">
        <f aca="false">BA336*'Dist Horaria'!$K$3</f>
        <v>116.611546956613</v>
      </c>
      <c r="BF336" s="0" t="n">
        <f aca="false">BA336*'Dist Horaria'!$L$3</f>
        <v>114.632976879055</v>
      </c>
      <c r="BG336" s="0" t="n">
        <f aca="false">BA336*'Dist Horaria'!$M$3</f>
        <v>113.387338428563</v>
      </c>
      <c r="BH336" s="0" t="n">
        <f aca="false">BA336*'Dist Horaria'!$N$3</f>
        <v>118.504759763947</v>
      </c>
      <c r="BI336" s="0" t="n">
        <f aca="false">BA336*'Dist Horaria'!$O$3</f>
        <v>118.504759763947</v>
      </c>
      <c r="BJ336" s="0" t="n">
        <f aca="false">BA336*'Dist Horaria'!$P$3</f>
        <v>156.785795882493</v>
      </c>
      <c r="BK336" s="0" t="n">
        <f aca="false">BA336*'Dist Horaria'!$Q$3</f>
        <v>173.368908908526</v>
      </c>
      <c r="BL336" s="0" t="n">
        <f aca="false">BA336*'Dist Horaria'!$R$3</f>
        <v>185.429354745641</v>
      </c>
      <c r="BM336" s="0" t="n">
        <f aca="false">BA336*'Dist Horaria'!$S$3</f>
        <v>191.459577664198</v>
      </c>
      <c r="BN336" s="0" t="n">
        <f aca="false">BA336*'Dist Horaria'!$T$3</f>
        <v>192.967133393837</v>
      </c>
      <c r="BO336" s="0" t="n">
        <f aca="false">BA336*'Dist Horaria'!$U$3</f>
        <v>191.459577664198</v>
      </c>
      <c r="BP336" s="0" t="n">
        <f aca="false">BA336*'Dist Horaria'!$V$3</f>
        <v>188.444466204919</v>
      </c>
      <c r="BQ336" s="0" t="n">
        <f aca="false">BA336*'Dist Horaria'!$W$3</f>
        <v>183.921799016001</v>
      </c>
      <c r="BR336" s="0" t="n">
        <f aca="false">BA336*'Dist Horaria'!$X$3</f>
        <v>180.357397462267</v>
      </c>
      <c r="BS336" s="0" t="n">
        <f aca="false">BA336*'Dist Horaria'!$Y$3</f>
        <v>176.243705814076</v>
      </c>
      <c r="BT336" s="0" t="n">
        <f aca="false">BA336*'Dist Horaria'!$Z$3</f>
        <v>153.85247953136</v>
      </c>
      <c r="BU336" s="0" t="n">
        <f aca="false">BA336*'Dist Horaria'!$AA$3</f>
        <v>146.304920764463</v>
      </c>
      <c r="BV336" s="0" t="n">
        <f aca="false">BA336*'Dist Horaria'!$AB$3</f>
        <v>130.221156247288</v>
      </c>
      <c r="BW336" s="0" t="n">
        <f aca="false">BA336*'Dist Horaria'!$AC$3</f>
        <v>141.136998186567</v>
      </c>
      <c r="BX336" s="0" t="n">
        <f aca="false">BA336*'Dist Horaria'!$AD$3</f>
        <v>137.412452776766</v>
      </c>
      <c r="BY336" s="0" t="n">
        <f aca="false">BA336*'Dist Horaria'!$AE$3</f>
        <v>133.472101142757</v>
      </c>
      <c r="BZ336" s="0" t="n">
        <f aca="false">AN336*1000000</f>
        <v>12907.6085960137</v>
      </c>
      <c r="CA336" s="0" t="n">
        <f aca="false">BZ336*'Dist Horaria'!$H$6</f>
        <v>322.690214900343</v>
      </c>
      <c r="CB336" s="0" t="n">
        <f aca="false">BZ336*'Dist Horaria'!$I$6</f>
        <v>322.690214900343</v>
      </c>
      <c r="CC336" s="0" t="n">
        <f aca="false">BZ336*'Dist Horaria'!$J$6</f>
        <v>322.690214900343</v>
      </c>
      <c r="CD336" s="0" t="n">
        <f aca="false">BZ336*'Dist Horaria'!$K$6</f>
        <v>322.690214900343</v>
      </c>
      <c r="CE336" s="0" t="n">
        <f aca="false">BZ336*'Dist Horaria'!$L$6</f>
        <v>322.690214900343</v>
      </c>
      <c r="CF336" s="0" t="n">
        <f aca="false">BZ336*'Dist Horaria'!$M$6</f>
        <v>860.507239734247</v>
      </c>
      <c r="CG336" s="0" t="n">
        <f aca="false">BZ336*'Dist Horaria'!$N$6</f>
        <v>860.507239734247</v>
      </c>
      <c r="CH336" s="0" t="n">
        <f aca="false">BZ336*'Dist Horaria'!$O$6</f>
        <v>860.507239734247</v>
      </c>
      <c r="CI336" s="0" t="n">
        <f aca="false">BZ336*'Dist Horaria'!$P$6</f>
        <v>564.707876075599</v>
      </c>
      <c r="CJ336" s="0" t="n">
        <f aca="false">BZ336*'Dist Horaria'!$Q$6</f>
        <v>564.707876075599</v>
      </c>
      <c r="CK336" s="0" t="n">
        <f aca="false">BZ336*'Dist Horaria'!$R$6</f>
        <v>564.707876075599</v>
      </c>
      <c r="CL336" s="0" t="n">
        <f aca="false">BZ336*'Dist Horaria'!$S$6</f>
        <v>564.707876075599</v>
      </c>
      <c r="CM336" s="0" t="n">
        <f aca="false">BZ336*'Dist Horaria'!$T$6</f>
        <v>564.707876075599</v>
      </c>
      <c r="CN336" s="0" t="n">
        <f aca="false">BZ336*'Dist Horaria'!$U$6</f>
        <v>564.707876075599</v>
      </c>
      <c r="CO336" s="0" t="n">
        <f aca="false">BZ336*'Dist Horaria'!$V$6</f>
        <v>564.707876075599</v>
      </c>
      <c r="CP336" s="0" t="n">
        <f aca="false">BZ336*'Dist Horaria'!$W$6</f>
        <v>564.707876075599</v>
      </c>
      <c r="CQ336" s="0" t="n">
        <f aca="false">BZ336*'Dist Horaria'!$X$6</f>
        <v>860.507239734247</v>
      </c>
      <c r="CR336" s="0" t="n">
        <f aca="false">BZ336*'Dist Horaria'!$Y$6</f>
        <v>860.507239734247</v>
      </c>
      <c r="CS336" s="0" t="n">
        <f aca="false">BZ336*'Dist Horaria'!$Z$6</f>
        <v>860.507239734247</v>
      </c>
      <c r="CT336" s="0" t="n">
        <f aca="false">BZ336*'Dist Horaria'!$AA$6</f>
        <v>322.690214900343</v>
      </c>
      <c r="CU336" s="0" t="n">
        <f aca="false">BZ336*'Dist Horaria'!$AB$6</f>
        <v>322.690214900343</v>
      </c>
      <c r="CV336" s="0" t="n">
        <f aca="false">BZ336*'Dist Horaria'!$AC$6</f>
        <v>322.690214900343</v>
      </c>
      <c r="CW336" s="0" t="n">
        <f aca="false">BZ336*'Dist Horaria'!$AD$6</f>
        <v>322.690214900343</v>
      </c>
      <c r="CX336" s="0" t="n">
        <f aca="false">BZ336*'Dist Horaria'!$AE$6</f>
        <v>322.690214900343</v>
      </c>
      <c r="CY336" s="0" t="n">
        <f aca="false">AS336*1000000</f>
        <v>13501.7315112138</v>
      </c>
      <c r="CZ336" s="0" t="n">
        <f aca="false">CY336*'Dist Horaria'!$H$6</f>
        <v>337.543287780345</v>
      </c>
      <c r="DA336" s="0" t="n">
        <f aca="false">CY336*'Dist Horaria'!$I$6</f>
        <v>337.543287780345</v>
      </c>
      <c r="DB336" s="0" t="n">
        <f aca="false">CY336*'Dist Horaria'!$J$6</f>
        <v>337.543287780345</v>
      </c>
      <c r="DC336" s="0" t="n">
        <f aca="false">CY336*'Dist Horaria'!$K$6</f>
        <v>337.543287780345</v>
      </c>
      <c r="DD336" s="0" t="n">
        <f aca="false">CY336*'Dist Horaria'!$L$6</f>
        <v>337.543287780345</v>
      </c>
      <c r="DE336" s="0" t="n">
        <f aca="false">CY336*'Dist Horaria'!$M$6</f>
        <v>900.115434080921</v>
      </c>
      <c r="DF336" s="0" t="n">
        <f aca="false">CY336*'Dist Horaria'!$N$6</f>
        <v>900.115434080921</v>
      </c>
      <c r="DG336" s="0" t="n">
        <f aca="false">CY336*'Dist Horaria'!$O$6</f>
        <v>900.115434080921</v>
      </c>
      <c r="DH336" s="0" t="n">
        <f aca="false">CY336*'Dist Horaria'!$P$6</f>
        <v>590.700753615604</v>
      </c>
      <c r="DI336" s="0" t="n">
        <f aca="false">CY336*'Dist Horaria'!$Q$6</f>
        <v>590.700753615604</v>
      </c>
      <c r="DJ336" s="0" t="n">
        <f aca="false">CY336*'Dist Horaria'!$R$6</f>
        <v>590.700753615604</v>
      </c>
      <c r="DK336" s="0" t="n">
        <f aca="false">CY336*'Dist Horaria'!$S$6</f>
        <v>590.700753615604</v>
      </c>
      <c r="DL336" s="0" t="n">
        <f aca="false">CY336*'Dist Horaria'!$T$6</f>
        <v>590.700753615604</v>
      </c>
      <c r="DM336" s="0" t="n">
        <f aca="false">CY336*'Dist Horaria'!$U$6</f>
        <v>590.700753615604</v>
      </c>
      <c r="DN336" s="0" t="n">
        <f aca="false">CY336*'Dist Horaria'!$V$6</f>
        <v>590.700753615604</v>
      </c>
      <c r="DO336" s="0" t="n">
        <f aca="false">CY336*'Dist Horaria'!$W$6</f>
        <v>590.700753615604</v>
      </c>
      <c r="DP336" s="0" t="n">
        <f aca="false">CY336*'Dist Horaria'!$X$6</f>
        <v>900.115434080921</v>
      </c>
      <c r="DQ336" s="0" t="n">
        <f aca="false">CY336*'Dist Horaria'!$Y$6</f>
        <v>900.115434080921</v>
      </c>
      <c r="DR336" s="0" t="n">
        <f aca="false">CY336*'Dist Horaria'!$Z$6</f>
        <v>900.115434080921</v>
      </c>
      <c r="DS336" s="0" t="n">
        <f aca="false">CY336*'Dist Horaria'!$AA$6</f>
        <v>337.543287780345</v>
      </c>
      <c r="DT336" s="0" t="n">
        <f aca="false">CY336*'Dist Horaria'!$AB$6</f>
        <v>337.543287780345</v>
      </c>
      <c r="DU336" s="0" t="n">
        <f aca="false">CY336*'Dist Horaria'!$AC$6</f>
        <v>337.543287780345</v>
      </c>
      <c r="DV336" s="0" t="n">
        <f aca="false">CY336*'Dist Horaria'!$AD$6</f>
        <v>337.543287780345</v>
      </c>
      <c r="DW336" s="0" t="n">
        <f aca="false">CY336*'Dist Horaria'!$AE$6</f>
        <v>337.543287780345</v>
      </c>
      <c r="DX336" s="0" t="n">
        <f aca="false">AX336*1000000</f>
        <v>782.709073113844</v>
      </c>
      <c r="DY336" s="0" t="n">
        <f aca="false">DX336*'Dist Horaria'!$H$6</f>
        <v>19.5677268278461</v>
      </c>
      <c r="DZ336" s="0" t="n">
        <f aca="false">DX336*'Dist Horaria'!$I$6</f>
        <v>19.5677268278461</v>
      </c>
      <c r="EA336" s="0" t="n">
        <f aca="false">DX336*'Dist Horaria'!$J$6</f>
        <v>19.5677268278461</v>
      </c>
      <c r="EB336" s="0" t="n">
        <f aca="false">DX336*'Dist Horaria'!$K$6</f>
        <v>19.5677268278461</v>
      </c>
      <c r="EC336" s="0" t="n">
        <f aca="false">DX336*'Dist Horaria'!$L$6</f>
        <v>19.5677268278461</v>
      </c>
      <c r="ED336" s="0" t="n">
        <f aca="false">DX336*'Dist Horaria'!$M$6</f>
        <v>52.1806048742563</v>
      </c>
      <c r="EE336" s="0" t="n">
        <f aca="false">DX336*'Dist Horaria'!$N$6</f>
        <v>52.1806048742563</v>
      </c>
      <c r="EF336" s="0" t="n">
        <f aca="false">DX336*'Dist Horaria'!$O$6</f>
        <v>52.1806048742563</v>
      </c>
      <c r="EG336" s="0" t="n">
        <f aca="false">DX336*'Dist Horaria'!$P$6</f>
        <v>34.2435219487307</v>
      </c>
      <c r="EH336" s="0" t="n">
        <f aca="false">DX336*'Dist Horaria'!$Q$6</f>
        <v>34.2435219487307</v>
      </c>
      <c r="EI336" s="0" t="n">
        <f aca="false">DX336*'Dist Horaria'!$R$6</f>
        <v>34.2435219487307</v>
      </c>
      <c r="EJ336" s="0" t="n">
        <f aca="false">DX336*'Dist Horaria'!$S$6</f>
        <v>34.2435219487307</v>
      </c>
      <c r="EK336" s="0" t="n">
        <f aca="false">DX336*'Dist Horaria'!$T$6</f>
        <v>34.2435219487307</v>
      </c>
      <c r="EL336" s="0" t="n">
        <f aca="false">DX336*'Dist Horaria'!$U$6</f>
        <v>34.2435219487307</v>
      </c>
      <c r="EM336" s="0" t="n">
        <f aca="false">DX336*'Dist Horaria'!$V$6</f>
        <v>34.2435219487307</v>
      </c>
      <c r="EN336" s="0" t="n">
        <f aca="false">DX336*'Dist Horaria'!$W$6</f>
        <v>34.2435219487307</v>
      </c>
      <c r="EO336" s="0" t="n">
        <f aca="false">DX336*'Dist Horaria'!$X$6</f>
        <v>52.1806048742563</v>
      </c>
      <c r="EP336" s="0" t="n">
        <f aca="false">DX336*'Dist Horaria'!$Y$6</f>
        <v>52.1806048742563</v>
      </c>
      <c r="EQ336" s="0" t="n">
        <f aca="false">DX336*'Dist Horaria'!$Z$6</f>
        <v>52.1806048742563</v>
      </c>
      <c r="ER336" s="0" t="n">
        <f aca="false">DX336*'Dist Horaria'!$AA$6</f>
        <v>19.5677268278461</v>
      </c>
      <c r="ES336" s="0" t="n">
        <f aca="false">DX336*'Dist Horaria'!$AB$6</f>
        <v>19.5677268278461</v>
      </c>
      <c r="ET336" s="0" t="n">
        <f aca="false">DX336*'Dist Horaria'!$AC$6</f>
        <v>19.5677268278461</v>
      </c>
      <c r="EU336" s="0" t="n">
        <f aca="false">DX336*'Dist Horaria'!$AD$6</f>
        <v>19.5677268278461</v>
      </c>
      <c r="EV336" s="0" t="n">
        <f aca="false">DX336*'Dist Horaria'!$AE$6</f>
        <v>19.5677268278461</v>
      </c>
      <c r="EW336" s="0" t="n">
        <f aca="false">BB336+CA336+CZ336+DY336</f>
        <v>805.665323102343</v>
      </c>
      <c r="EX336" s="0" t="n">
        <f aca="false">BC336+CB336+DA336+DZ336</f>
        <v>802.298340764758</v>
      </c>
      <c r="EY336" s="0" t="n">
        <f aca="false">BD336+CC336+DB336+EA336</f>
        <v>799.120323258638</v>
      </c>
      <c r="EZ336" s="0" t="n">
        <f aca="false">BE336+CD336+DC336+EB336</f>
        <v>796.412776465147</v>
      </c>
      <c r="FA336" s="0" t="n">
        <f aca="false">BF336+CE336+DD336+EC336</f>
        <v>794.434206387589</v>
      </c>
      <c r="FB336" s="0" t="n">
        <f aca="false">BG336+CF336+DE336+ED336</f>
        <v>1926.19061711799</v>
      </c>
      <c r="FC336" s="0" t="n">
        <f aca="false">BH336+CG336+DF336+EE336</f>
        <v>1931.30803845337</v>
      </c>
      <c r="FD336" s="0" t="n">
        <f aca="false">BI336+CH336+DG336+EF336</f>
        <v>1931.30803845337</v>
      </c>
      <c r="FE336" s="0" t="n">
        <f aca="false">BJ336+CI336+DH336+EG336</f>
        <v>1346.43794752243</v>
      </c>
      <c r="FF336" s="0" t="n">
        <f aca="false">BK336+CJ336+DI336+EH336</f>
        <v>1363.02106054846</v>
      </c>
      <c r="FG336" s="0" t="n">
        <f aca="false">BL336+CK336+DJ336+EI336</f>
        <v>1375.08150638557</v>
      </c>
      <c r="FH336" s="0" t="n">
        <f aca="false">BM336+CL336+DK336+EJ336</f>
        <v>1381.11172930413</v>
      </c>
      <c r="FI336" s="0" t="n">
        <f aca="false">BN336+CM336+DL336+EK336</f>
        <v>1382.61928503377</v>
      </c>
      <c r="FJ336" s="0" t="n">
        <f aca="false">BO336+CN336+DM336+EL336</f>
        <v>1381.11172930413</v>
      </c>
      <c r="FK336" s="0" t="n">
        <f aca="false">BP336+CO336+DN336+EM336</f>
        <v>1378.09661784485</v>
      </c>
      <c r="FL336" s="0" t="n">
        <f aca="false">BQ336+CP336+DO336+EN336</f>
        <v>1373.57395065594</v>
      </c>
      <c r="FM336" s="0" t="n">
        <f aca="false">BR336+CQ336+DP336+EO336</f>
        <v>1993.16067615169</v>
      </c>
      <c r="FN336" s="0" t="n">
        <f aca="false">BS336+CR336+DQ336+EP336</f>
        <v>1989.0469845035</v>
      </c>
      <c r="FO336" s="0" t="n">
        <f aca="false">BT336+CS336+DR336+EQ336</f>
        <v>1966.65575822078</v>
      </c>
      <c r="FP336" s="0" t="n">
        <f aca="false">BU336+CT336+DS336+ER336</f>
        <v>826.106150272997</v>
      </c>
      <c r="FQ336" s="0" t="n">
        <f aca="false">BV336+CU336+DT336+ES336</f>
        <v>810.022385755822</v>
      </c>
      <c r="FR336" s="0" t="n">
        <f aca="false">BW336+CV336+DU336+ET336</f>
        <v>820.938227695101</v>
      </c>
      <c r="FS336" s="0" t="n">
        <f aca="false">BX336+CW336+DV336+EU336</f>
        <v>817.2136822853</v>
      </c>
      <c r="FT336" s="0" t="n">
        <f aca="false">BY336+CX336+DW336+EV336</f>
        <v>813.273330651291</v>
      </c>
      <c r="FU336" s="0" t="n">
        <f aca="false">AM336*'Dist Horaria'!$H$10</f>
        <v>0.425198515308365</v>
      </c>
      <c r="FV336" s="0" t="n">
        <f aca="false">AM336*'Dist Horaria'!$I$10</f>
        <v>0.397938884136708</v>
      </c>
      <c r="FW336" s="0" t="n">
        <f aca="false">AM336*'Dist Horaria'!$J$10</f>
        <v>0.396216170382687</v>
      </c>
      <c r="FX336" s="0" t="n">
        <f aca="false">AM336*'Dist Horaria'!$K$10</f>
        <v>0.384821129481291</v>
      </c>
      <c r="FY336" s="0" t="n">
        <f aca="false">AM336*'Dist Horaria'!$L$10</f>
        <v>0.384975128762096</v>
      </c>
      <c r="FZ336" s="0" t="n">
        <f aca="false">AM336*'Dist Horaria'!$M$10</f>
        <v>0.411939230518064</v>
      </c>
      <c r="GA336" s="0" t="n">
        <f aca="false">AM336*'Dist Horaria'!$N$10</f>
        <v>0.389711539168424</v>
      </c>
      <c r="GB336" s="0" t="n">
        <f aca="false">AM336*'Dist Horaria'!$O$10</f>
        <v>0.383059889263595</v>
      </c>
      <c r="GC336" s="0" t="n">
        <f aca="false">AM336*'Dist Horaria'!$P$10</f>
        <v>0.389004101641795</v>
      </c>
      <c r="GD336" s="0" t="n">
        <f aca="false">AM336*'Dist Horaria'!$Q$10</f>
        <v>0.352035588476179</v>
      </c>
      <c r="GE336" s="0" t="n">
        <f aca="false">AM336*'Dist Horaria'!$R$10</f>
        <v>0.429536286053899</v>
      </c>
      <c r="GF336" s="0" t="n">
        <f aca="false">AM336*'Dist Horaria'!$S$10</f>
        <v>0.366840674351896</v>
      </c>
      <c r="GG336" s="0" t="n">
        <f aca="false">AR336*'Dist Horaria'!$H$10</f>
        <v>0.444769931622599</v>
      </c>
      <c r="GH336" s="0" t="n">
        <f aca="false">AR336*'Dist Horaria'!$I$10</f>
        <v>0.416255569846236</v>
      </c>
      <c r="GI336" s="0" t="n">
        <f aca="false">AR336*'Dist Horaria'!$J$10</f>
        <v>0.414453561487797</v>
      </c>
      <c r="GJ336" s="0" t="n">
        <f aca="false">AR336*'Dist Horaria'!$K$10</f>
        <v>0.402534019485458</v>
      </c>
      <c r="GK336" s="0" t="n">
        <f aca="false">AR336*'Dist Horaria'!$L$10</f>
        <v>0.402695107182445</v>
      </c>
      <c r="GL336" s="0" t="n">
        <f aca="false">AR336*'Dist Horaria'!$M$10</f>
        <v>0.430900336651718</v>
      </c>
      <c r="GM336" s="0" t="n">
        <f aca="false">AR336*'Dist Horaria'!$N$10</f>
        <v>0.407649529309322</v>
      </c>
      <c r="GN336" s="0" t="n">
        <f aca="false">AR336*'Dist Horaria'!$O$10</f>
        <v>0.400691711332928</v>
      </c>
      <c r="GO336" s="0" t="n">
        <f aca="false">AR336*'Dist Horaria'!$P$10</f>
        <v>0.406909529217559</v>
      </c>
      <c r="GP336" s="0" t="n">
        <f aca="false">AR336*'Dist Horaria'!$Q$10</f>
        <v>0.368239396371643</v>
      </c>
      <c r="GQ336" s="0" t="n">
        <f aca="false">AR336*'Dist Horaria'!$R$10</f>
        <v>0.449307365147</v>
      </c>
      <c r="GR336" s="0" t="n">
        <f aca="false">AR336*'Dist Horaria'!$S$10</f>
        <v>0.383725943938335</v>
      </c>
      <c r="GS336" s="0" t="n">
        <f aca="false">AW336*'Dist Horaria'!$H$10</f>
        <v>0.0257837641520347</v>
      </c>
      <c r="GT336" s="0" t="n">
        <f aca="false">AW336*'Dist Horaria'!$I$10</f>
        <v>0.0241307576722456</v>
      </c>
      <c r="GU336" s="0" t="n">
        <f aca="false">AW336*'Dist Horaria'!$J$10</f>
        <v>0.0240262934195824</v>
      </c>
      <c r="GV336" s="0" t="n">
        <f aca="false">AW336*'Dist Horaria'!$K$10</f>
        <v>0.0233353054774178</v>
      </c>
      <c r="GW336" s="0" t="n">
        <f aca="false">AW336*'Dist Horaria'!$L$10</f>
        <v>0.0233446438946345</v>
      </c>
      <c r="GX336" s="0" t="n">
        <f aca="false">AW336*'Dist Horaria'!$M$10</f>
        <v>0.0249797296609691</v>
      </c>
      <c r="GY336" s="0" t="n">
        <f aca="false">AW336*'Dist Horaria'!$N$10</f>
        <v>0.0236318567715549</v>
      </c>
      <c r="GZ336" s="0" t="n">
        <f aca="false">AW336*'Dist Horaria'!$O$10</f>
        <v>0.0232285050048074</v>
      </c>
      <c r="HA336" s="0" t="n">
        <f aca="false">AW336*'Dist Horaria'!$P$10</f>
        <v>0.0235889582155106</v>
      </c>
      <c r="HB336" s="0" t="n">
        <f aca="false">AW336*'Dist Horaria'!$Q$10</f>
        <v>0.0213472113838634</v>
      </c>
      <c r="HC336" s="0" t="n">
        <f aca="false">AW336*'Dist Horaria'!$R$10</f>
        <v>0.0260468037766377</v>
      </c>
      <c r="HD336" s="0" t="n">
        <f aca="false">AW336*'Dist Horaria'!$S$10</f>
        <v>0.0222449822572948</v>
      </c>
    </row>
    <row r="337" customFormat="false" ht="13.8" hidden="false" customHeight="false" outlineLevel="0" collapsed="false">
      <c r="A337" s="0" t="n">
        <v>4.730075</v>
      </c>
      <c r="B337" s="0" t="n">
        <v>-74.024292</v>
      </c>
      <c r="C337" s="0" t="n">
        <v>37</v>
      </c>
      <c r="D337" s="0" t="n">
        <v>38</v>
      </c>
      <c r="E337" s="0" t="n">
        <v>2495</v>
      </c>
      <c r="G337" s="0" t="s">
        <v>1205</v>
      </c>
      <c r="I337" s="0" t="s">
        <v>1608</v>
      </c>
      <c r="J337" s="0" t="s">
        <v>1609</v>
      </c>
      <c r="K337" s="0" t="s">
        <v>1610</v>
      </c>
      <c r="L337" s="0" t="s">
        <v>1611</v>
      </c>
      <c r="S337" s="0" t="n">
        <v>365</v>
      </c>
      <c r="V337" s="0" t="n">
        <v>78615.624375</v>
      </c>
      <c r="W337" s="0" t="n">
        <f aca="false">V337*12</f>
        <v>943387.4925</v>
      </c>
      <c r="X337" s="0" t="n">
        <v>1</v>
      </c>
      <c r="Z337" s="0" t="n">
        <v>25000</v>
      </c>
      <c r="AB337" s="0" t="n">
        <v>0.005</v>
      </c>
      <c r="AC337" s="0" t="n">
        <v>0</v>
      </c>
      <c r="AD337" s="0" t="n">
        <v>2906.61691288025</v>
      </c>
      <c r="AE337" s="0" t="n">
        <f aca="false">AD337/2204.59</f>
        <v>1.31843876316242</v>
      </c>
      <c r="AF337" s="0" t="n">
        <f aca="false">AE337/S337</f>
        <v>0.00361216099496554</v>
      </c>
      <c r="AG337" s="0" t="n">
        <f aca="false">AE337*EXP(AB337*AC337)</f>
        <v>1.31843876316242</v>
      </c>
      <c r="AH337" s="0" t="n">
        <f aca="false">AG337/S337</f>
        <v>0.00361216099496554</v>
      </c>
      <c r="AI337" s="0" t="s">
        <v>90</v>
      </c>
      <c r="AJ337" s="0" t="n">
        <f aca="false">IF(AI337="A",'FE DISTRIBUCIÓN'!$C$2,'FE DISTRIBUCIÓN'!$C$3)</f>
        <v>4.994E-006</v>
      </c>
      <c r="AK337" s="0" t="n">
        <f aca="false">W337*AJ337</f>
        <v>4.711277137545</v>
      </c>
      <c r="AL337" s="0" t="n">
        <f aca="false">AK337/365</f>
        <v>0.0129076085960137</v>
      </c>
      <c r="AM337" s="0" t="n">
        <f aca="false">AK337*EXP(AB337*AC337)</f>
        <v>4.711277137545</v>
      </c>
      <c r="AN337" s="0" t="n">
        <f aca="false">AM337/365</f>
        <v>0.0129076085960137</v>
      </c>
      <c r="AO337" s="0" t="n">
        <v>5.223868284E-006</v>
      </c>
      <c r="AP337" s="0" t="n">
        <f aca="false">AO337*W337</f>
        <v>4.92813200159304</v>
      </c>
      <c r="AQ337" s="0" t="n">
        <f aca="false">AP337/365</f>
        <v>0.0135017315112138</v>
      </c>
      <c r="AR337" s="0" t="n">
        <f aca="false">AP337*EXP(AB337*AC337)</f>
        <v>4.92813200159304</v>
      </c>
      <c r="AS337" s="0" t="n">
        <f aca="false">AR337/365</f>
        <v>0.0135017315112138</v>
      </c>
      <c r="AT337" s="0" t="n">
        <v>3.02832944E-007</v>
      </c>
      <c r="AU337" s="0" t="n">
        <f aca="false">AT337*W337</f>
        <v>0.285688811686553</v>
      </c>
      <c r="AV337" s="0" t="n">
        <f aca="false">AU337/365</f>
        <v>0.000782709073113844</v>
      </c>
      <c r="AW337" s="0" t="n">
        <f aca="false">AU337*EXP(AB337*AC337)</f>
        <v>0.285688811686553</v>
      </c>
      <c r="AX337" s="0" t="n">
        <f aca="false">AW337/365</f>
        <v>0.000782709073113844</v>
      </c>
      <c r="AY337" s="0" t="n">
        <f aca="false">AW337+AR337+AM337+AG337</f>
        <v>11.243536713987</v>
      </c>
      <c r="AZ337" s="0" t="n">
        <f aca="false">AH337+AN337+AS337+AX337</f>
        <v>0.0308042101753069</v>
      </c>
      <c r="BA337" s="0" t="n">
        <f aca="false">AH337*1000000</f>
        <v>3612.16099496554</v>
      </c>
      <c r="BB337" s="0" t="n">
        <f aca="false">BA337*'Dist Horaria'!$H$3</f>
        <v>125.864093593809</v>
      </c>
      <c r="BC337" s="0" t="n">
        <f aca="false">BA337*'Dist Horaria'!$I$3</f>
        <v>122.497111256224</v>
      </c>
      <c r="BD337" s="0" t="n">
        <f aca="false">BA337*'Dist Horaria'!$J$3</f>
        <v>119.319093750104</v>
      </c>
      <c r="BE337" s="0" t="n">
        <f aca="false">BA337*'Dist Horaria'!$K$3</f>
        <v>116.611546956613</v>
      </c>
      <c r="BF337" s="0" t="n">
        <f aca="false">BA337*'Dist Horaria'!$L$3</f>
        <v>114.632976879055</v>
      </c>
      <c r="BG337" s="0" t="n">
        <f aca="false">BA337*'Dist Horaria'!$M$3</f>
        <v>113.387338428563</v>
      </c>
      <c r="BH337" s="0" t="n">
        <f aca="false">BA337*'Dist Horaria'!$N$3</f>
        <v>118.504759763947</v>
      </c>
      <c r="BI337" s="0" t="n">
        <f aca="false">BA337*'Dist Horaria'!$O$3</f>
        <v>118.504759763947</v>
      </c>
      <c r="BJ337" s="0" t="n">
        <f aca="false">BA337*'Dist Horaria'!$P$3</f>
        <v>156.785795882493</v>
      </c>
      <c r="BK337" s="0" t="n">
        <f aca="false">BA337*'Dist Horaria'!$Q$3</f>
        <v>173.368908908526</v>
      </c>
      <c r="BL337" s="0" t="n">
        <f aca="false">BA337*'Dist Horaria'!$R$3</f>
        <v>185.429354745641</v>
      </c>
      <c r="BM337" s="0" t="n">
        <f aca="false">BA337*'Dist Horaria'!$S$3</f>
        <v>191.459577664198</v>
      </c>
      <c r="BN337" s="0" t="n">
        <f aca="false">BA337*'Dist Horaria'!$T$3</f>
        <v>192.967133393837</v>
      </c>
      <c r="BO337" s="0" t="n">
        <f aca="false">BA337*'Dist Horaria'!$U$3</f>
        <v>191.459577664198</v>
      </c>
      <c r="BP337" s="0" t="n">
        <f aca="false">BA337*'Dist Horaria'!$V$3</f>
        <v>188.444466204919</v>
      </c>
      <c r="BQ337" s="0" t="n">
        <f aca="false">BA337*'Dist Horaria'!$W$3</f>
        <v>183.921799016001</v>
      </c>
      <c r="BR337" s="0" t="n">
        <f aca="false">BA337*'Dist Horaria'!$X$3</f>
        <v>180.357397462267</v>
      </c>
      <c r="BS337" s="0" t="n">
        <f aca="false">BA337*'Dist Horaria'!$Y$3</f>
        <v>176.243705814076</v>
      </c>
      <c r="BT337" s="0" t="n">
        <f aca="false">BA337*'Dist Horaria'!$Z$3</f>
        <v>153.85247953136</v>
      </c>
      <c r="BU337" s="0" t="n">
        <f aca="false">BA337*'Dist Horaria'!$AA$3</f>
        <v>146.304920764463</v>
      </c>
      <c r="BV337" s="0" t="n">
        <f aca="false">BA337*'Dist Horaria'!$AB$3</f>
        <v>130.221156247288</v>
      </c>
      <c r="BW337" s="0" t="n">
        <f aca="false">BA337*'Dist Horaria'!$AC$3</f>
        <v>141.136998186567</v>
      </c>
      <c r="BX337" s="0" t="n">
        <f aca="false">BA337*'Dist Horaria'!$AD$3</f>
        <v>137.412452776766</v>
      </c>
      <c r="BY337" s="0" t="n">
        <f aca="false">BA337*'Dist Horaria'!$AE$3</f>
        <v>133.472101142757</v>
      </c>
      <c r="BZ337" s="0" t="n">
        <f aca="false">AN337*1000000</f>
        <v>12907.6085960137</v>
      </c>
      <c r="CA337" s="0" t="n">
        <f aca="false">BZ337*'Dist Horaria'!$H$6</f>
        <v>322.690214900343</v>
      </c>
      <c r="CB337" s="0" t="n">
        <f aca="false">BZ337*'Dist Horaria'!$I$6</f>
        <v>322.690214900343</v>
      </c>
      <c r="CC337" s="0" t="n">
        <f aca="false">BZ337*'Dist Horaria'!$J$6</f>
        <v>322.690214900343</v>
      </c>
      <c r="CD337" s="0" t="n">
        <f aca="false">BZ337*'Dist Horaria'!$K$6</f>
        <v>322.690214900343</v>
      </c>
      <c r="CE337" s="0" t="n">
        <f aca="false">BZ337*'Dist Horaria'!$L$6</f>
        <v>322.690214900343</v>
      </c>
      <c r="CF337" s="0" t="n">
        <f aca="false">BZ337*'Dist Horaria'!$M$6</f>
        <v>860.507239734247</v>
      </c>
      <c r="CG337" s="0" t="n">
        <f aca="false">BZ337*'Dist Horaria'!$N$6</f>
        <v>860.507239734247</v>
      </c>
      <c r="CH337" s="0" t="n">
        <f aca="false">BZ337*'Dist Horaria'!$O$6</f>
        <v>860.507239734247</v>
      </c>
      <c r="CI337" s="0" t="n">
        <f aca="false">BZ337*'Dist Horaria'!$P$6</f>
        <v>564.707876075599</v>
      </c>
      <c r="CJ337" s="0" t="n">
        <f aca="false">BZ337*'Dist Horaria'!$Q$6</f>
        <v>564.707876075599</v>
      </c>
      <c r="CK337" s="0" t="n">
        <f aca="false">BZ337*'Dist Horaria'!$R$6</f>
        <v>564.707876075599</v>
      </c>
      <c r="CL337" s="0" t="n">
        <f aca="false">BZ337*'Dist Horaria'!$S$6</f>
        <v>564.707876075599</v>
      </c>
      <c r="CM337" s="0" t="n">
        <f aca="false">BZ337*'Dist Horaria'!$T$6</f>
        <v>564.707876075599</v>
      </c>
      <c r="CN337" s="0" t="n">
        <f aca="false">BZ337*'Dist Horaria'!$U$6</f>
        <v>564.707876075599</v>
      </c>
      <c r="CO337" s="0" t="n">
        <f aca="false">BZ337*'Dist Horaria'!$V$6</f>
        <v>564.707876075599</v>
      </c>
      <c r="CP337" s="0" t="n">
        <f aca="false">BZ337*'Dist Horaria'!$W$6</f>
        <v>564.707876075599</v>
      </c>
      <c r="CQ337" s="0" t="n">
        <f aca="false">BZ337*'Dist Horaria'!$X$6</f>
        <v>860.507239734247</v>
      </c>
      <c r="CR337" s="0" t="n">
        <f aca="false">BZ337*'Dist Horaria'!$Y$6</f>
        <v>860.507239734247</v>
      </c>
      <c r="CS337" s="0" t="n">
        <f aca="false">BZ337*'Dist Horaria'!$Z$6</f>
        <v>860.507239734247</v>
      </c>
      <c r="CT337" s="0" t="n">
        <f aca="false">BZ337*'Dist Horaria'!$AA$6</f>
        <v>322.690214900343</v>
      </c>
      <c r="CU337" s="0" t="n">
        <f aca="false">BZ337*'Dist Horaria'!$AB$6</f>
        <v>322.690214900343</v>
      </c>
      <c r="CV337" s="0" t="n">
        <f aca="false">BZ337*'Dist Horaria'!$AC$6</f>
        <v>322.690214900343</v>
      </c>
      <c r="CW337" s="0" t="n">
        <f aca="false">BZ337*'Dist Horaria'!$AD$6</f>
        <v>322.690214900343</v>
      </c>
      <c r="CX337" s="0" t="n">
        <f aca="false">BZ337*'Dist Horaria'!$AE$6</f>
        <v>322.690214900343</v>
      </c>
      <c r="CY337" s="0" t="n">
        <f aca="false">AS337*1000000</f>
        <v>13501.7315112138</v>
      </c>
      <c r="CZ337" s="0" t="n">
        <f aca="false">CY337*'Dist Horaria'!$H$6</f>
        <v>337.543287780345</v>
      </c>
      <c r="DA337" s="0" t="n">
        <f aca="false">CY337*'Dist Horaria'!$I$6</f>
        <v>337.543287780345</v>
      </c>
      <c r="DB337" s="0" t="n">
        <f aca="false">CY337*'Dist Horaria'!$J$6</f>
        <v>337.543287780345</v>
      </c>
      <c r="DC337" s="0" t="n">
        <f aca="false">CY337*'Dist Horaria'!$K$6</f>
        <v>337.543287780345</v>
      </c>
      <c r="DD337" s="0" t="n">
        <f aca="false">CY337*'Dist Horaria'!$L$6</f>
        <v>337.543287780345</v>
      </c>
      <c r="DE337" s="0" t="n">
        <f aca="false">CY337*'Dist Horaria'!$M$6</f>
        <v>900.115434080921</v>
      </c>
      <c r="DF337" s="0" t="n">
        <f aca="false">CY337*'Dist Horaria'!$N$6</f>
        <v>900.115434080921</v>
      </c>
      <c r="DG337" s="0" t="n">
        <f aca="false">CY337*'Dist Horaria'!$O$6</f>
        <v>900.115434080921</v>
      </c>
      <c r="DH337" s="0" t="n">
        <f aca="false">CY337*'Dist Horaria'!$P$6</f>
        <v>590.700753615604</v>
      </c>
      <c r="DI337" s="0" t="n">
        <f aca="false">CY337*'Dist Horaria'!$Q$6</f>
        <v>590.700753615604</v>
      </c>
      <c r="DJ337" s="0" t="n">
        <f aca="false">CY337*'Dist Horaria'!$R$6</f>
        <v>590.700753615604</v>
      </c>
      <c r="DK337" s="0" t="n">
        <f aca="false">CY337*'Dist Horaria'!$S$6</f>
        <v>590.700753615604</v>
      </c>
      <c r="DL337" s="0" t="n">
        <f aca="false">CY337*'Dist Horaria'!$T$6</f>
        <v>590.700753615604</v>
      </c>
      <c r="DM337" s="0" t="n">
        <f aca="false">CY337*'Dist Horaria'!$U$6</f>
        <v>590.700753615604</v>
      </c>
      <c r="DN337" s="0" t="n">
        <f aca="false">CY337*'Dist Horaria'!$V$6</f>
        <v>590.700753615604</v>
      </c>
      <c r="DO337" s="0" t="n">
        <f aca="false">CY337*'Dist Horaria'!$W$6</f>
        <v>590.700753615604</v>
      </c>
      <c r="DP337" s="0" t="n">
        <f aca="false">CY337*'Dist Horaria'!$X$6</f>
        <v>900.115434080921</v>
      </c>
      <c r="DQ337" s="0" t="n">
        <f aca="false">CY337*'Dist Horaria'!$Y$6</f>
        <v>900.115434080921</v>
      </c>
      <c r="DR337" s="0" t="n">
        <f aca="false">CY337*'Dist Horaria'!$Z$6</f>
        <v>900.115434080921</v>
      </c>
      <c r="DS337" s="0" t="n">
        <f aca="false">CY337*'Dist Horaria'!$AA$6</f>
        <v>337.543287780345</v>
      </c>
      <c r="DT337" s="0" t="n">
        <f aca="false">CY337*'Dist Horaria'!$AB$6</f>
        <v>337.543287780345</v>
      </c>
      <c r="DU337" s="0" t="n">
        <f aca="false">CY337*'Dist Horaria'!$AC$6</f>
        <v>337.543287780345</v>
      </c>
      <c r="DV337" s="0" t="n">
        <f aca="false">CY337*'Dist Horaria'!$AD$6</f>
        <v>337.543287780345</v>
      </c>
      <c r="DW337" s="0" t="n">
        <f aca="false">CY337*'Dist Horaria'!$AE$6</f>
        <v>337.543287780345</v>
      </c>
      <c r="DX337" s="0" t="n">
        <f aca="false">AX337*1000000</f>
        <v>782.709073113844</v>
      </c>
      <c r="DY337" s="0" t="n">
        <f aca="false">DX337*'Dist Horaria'!$H$6</f>
        <v>19.5677268278461</v>
      </c>
      <c r="DZ337" s="0" t="n">
        <f aca="false">DX337*'Dist Horaria'!$I$6</f>
        <v>19.5677268278461</v>
      </c>
      <c r="EA337" s="0" t="n">
        <f aca="false">DX337*'Dist Horaria'!$J$6</f>
        <v>19.5677268278461</v>
      </c>
      <c r="EB337" s="0" t="n">
        <f aca="false">DX337*'Dist Horaria'!$K$6</f>
        <v>19.5677268278461</v>
      </c>
      <c r="EC337" s="0" t="n">
        <f aca="false">DX337*'Dist Horaria'!$L$6</f>
        <v>19.5677268278461</v>
      </c>
      <c r="ED337" s="0" t="n">
        <f aca="false">DX337*'Dist Horaria'!$M$6</f>
        <v>52.1806048742563</v>
      </c>
      <c r="EE337" s="0" t="n">
        <f aca="false">DX337*'Dist Horaria'!$N$6</f>
        <v>52.1806048742563</v>
      </c>
      <c r="EF337" s="0" t="n">
        <f aca="false">DX337*'Dist Horaria'!$O$6</f>
        <v>52.1806048742563</v>
      </c>
      <c r="EG337" s="0" t="n">
        <f aca="false">DX337*'Dist Horaria'!$P$6</f>
        <v>34.2435219487307</v>
      </c>
      <c r="EH337" s="0" t="n">
        <f aca="false">DX337*'Dist Horaria'!$Q$6</f>
        <v>34.2435219487307</v>
      </c>
      <c r="EI337" s="0" t="n">
        <f aca="false">DX337*'Dist Horaria'!$R$6</f>
        <v>34.2435219487307</v>
      </c>
      <c r="EJ337" s="0" t="n">
        <f aca="false">DX337*'Dist Horaria'!$S$6</f>
        <v>34.2435219487307</v>
      </c>
      <c r="EK337" s="0" t="n">
        <f aca="false">DX337*'Dist Horaria'!$T$6</f>
        <v>34.2435219487307</v>
      </c>
      <c r="EL337" s="0" t="n">
        <f aca="false">DX337*'Dist Horaria'!$U$6</f>
        <v>34.2435219487307</v>
      </c>
      <c r="EM337" s="0" t="n">
        <f aca="false">DX337*'Dist Horaria'!$V$6</f>
        <v>34.2435219487307</v>
      </c>
      <c r="EN337" s="0" t="n">
        <f aca="false">DX337*'Dist Horaria'!$W$6</f>
        <v>34.2435219487307</v>
      </c>
      <c r="EO337" s="0" t="n">
        <f aca="false">DX337*'Dist Horaria'!$X$6</f>
        <v>52.1806048742563</v>
      </c>
      <c r="EP337" s="0" t="n">
        <f aca="false">DX337*'Dist Horaria'!$Y$6</f>
        <v>52.1806048742563</v>
      </c>
      <c r="EQ337" s="0" t="n">
        <f aca="false">DX337*'Dist Horaria'!$Z$6</f>
        <v>52.1806048742563</v>
      </c>
      <c r="ER337" s="0" t="n">
        <f aca="false">DX337*'Dist Horaria'!$AA$6</f>
        <v>19.5677268278461</v>
      </c>
      <c r="ES337" s="0" t="n">
        <f aca="false">DX337*'Dist Horaria'!$AB$6</f>
        <v>19.5677268278461</v>
      </c>
      <c r="ET337" s="0" t="n">
        <f aca="false">DX337*'Dist Horaria'!$AC$6</f>
        <v>19.5677268278461</v>
      </c>
      <c r="EU337" s="0" t="n">
        <f aca="false">DX337*'Dist Horaria'!$AD$6</f>
        <v>19.5677268278461</v>
      </c>
      <c r="EV337" s="0" t="n">
        <f aca="false">DX337*'Dist Horaria'!$AE$6</f>
        <v>19.5677268278461</v>
      </c>
      <c r="EW337" s="0" t="n">
        <f aca="false">BB337+CA337+CZ337+DY337</f>
        <v>805.665323102343</v>
      </c>
      <c r="EX337" s="0" t="n">
        <f aca="false">BC337+CB337+DA337+DZ337</f>
        <v>802.298340764758</v>
      </c>
      <c r="EY337" s="0" t="n">
        <f aca="false">BD337+CC337+DB337+EA337</f>
        <v>799.120323258638</v>
      </c>
      <c r="EZ337" s="0" t="n">
        <f aca="false">BE337+CD337+DC337+EB337</f>
        <v>796.412776465147</v>
      </c>
      <c r="FA337" s="0" t="n">
        <f aca="false">BF337+CE337+DD337+EC337</f>
        <v>794.434206387589</v>
      </c>
      <c r="FB337" s="0" t="n">
        <f aca="false">BG337+CF337+DE337+ED337</f>
        <v>1926.19061711799</v>
      </c>
      <c r="FC337" s="0" t="n">
        <f aca="false">BH337+CG337+DF337+EE337</f>
        <v>1931.30803845337</v>
      </c>
      <c r="FD337" s="0" t="n">
        <f aca="false">BI337+CH337+DG337+EF337</f>
        <v>1931.30803845337</v>
      </c>
      <c r="FE337" s="0" t="n">
        <f aca="false">BJ337+CI337+DH337+EG337</f>
        <v>1346.43794752243</v>
      </c>
      <c r="FF337" s="0" t="n">
        <f aca="false">BK337+CJ337+DI337+EH337</f>
        <v>1363.02106054846</v>
      </c>
      <c r="FG337" s="0" t="n">
        <f aca="false">BL337+CK337+DJ337+EI337</f>
        <v>1375.08150638557</v>
      </c>
      <c r="FH337" s="0" t="n">
        <f aca="false">BM337+CL337+DK337+EJ337</f>
        <v>1381.11172930413</v>
      </c>
      <c r="FI337" s="0" t="n">
        <f aca="false">BN337+CM337+DL337+EK337</f>
        <v>1382.61928503377</v>
      </c>
      <c r="FJ337" s="0" t="n">
        <f aca="false">BO337+CN337+DM337+EL337</f>
        <v>1381.11172930413</v>
      </c>
      <c r="FK337" s="0" t="n">
        <f aca="false">BP337+CO337+DN337+EM337</f>
        <v>1378.09661784485</v>
      </c>
      <c r="FL337" s="0" t="n">
        <f aca="false">BQ337+CP337+DO337+EN337</f>
        <v>1373.57395065594</v>
      </c>
      <c r="FM337" s="0" t="n">
        <f aca="false">BR337+CQ337+DP337+EO337</f>
        <v>1993.16067615169</v>
      </c>
      <c r="FN337" s="0" t="n">
        <f aca="false">BS337+CR337+DQ337+EP337</f>
        <v>1989.0469845035</v>
      </c>
      <c r="FO337" s="0" t="n">
        <f aca="false">BT337+CS337+DR337+EQ337</f>
        <v>1966.65575822078</v>
      </c>
      <c r="FP337" s="0" t="n">
        <f aca="false">BU337+CT337+DS337+ER337</f>
        <v>826.106150272997</v>
      </c>
      <c r="FQ337" s="0" t="n">
        <f aca="false">BV337+CU337+DT337+ES337</f>
        <v>810.022385755822</v>
      </c>
      <c r="FR337" s="0" t="n">
        <f aca="false">BW337+CV337+DU337+ET337</f>
        <v>820.938227695101</v>
      </c>
      <c r="FS337" s="0" t="n">
        <f aca="false">BX337+CW337+DV337+EU337</f>
        <v>817.2136822853</v>
      </c>
      <c r="FT337" s="0" t="n">
        <f aca="false">BY337+CX337+DW337+EV337</f>
        <v>813.273330651291</v>
      </c>
      <c r="FU337" s="0" t="n">
        <f aca="false">AM337*'Dist Horaria'!$H$10</f>
        <v>0.425198515308365</v>
      </c>
      <c r="FV337" s="0" t="n">
        <f aca="false">AM337*'Dist Horaria'!$I$10</f>
        <v>0.397938884136708</v>
      </c>
      <c r="FW337" s="0" t="n">
        <f aca="false">AM337*'Dist Horaria'!$J$10</f>
        <v>0.396216170382687</v>
      </c>
      <c r="FX337" s="0" t="n">
        <f aca="false">AM337*'Dist Horaria'!$K$10</f>
        <v>0.384821129481291</v>
      </c>
      <c r="FY337" s="0" t="n">
        <f aca="false">AM337*'Dist Horaria'!$L$10</f>
        <v>0.384975128762096</v>
      </c>
      <c r="FZ337" s="0" t="n">
        <f aca="false">AM337*'Dist Horaria'!$M$10</f>
        <v>0.411939230518064</v>
      </c>
      <c r="GA337" s="0" t="n">
        <f aca="false">AM337*'Dist Horaria'!$N$10</f>
        <v>0.389711539168424</v>
      </c>
      <c r="GB337" s="0" t="n">
        <f aca="false">AM337*'Dist Horaria'!$O$10</f>
        <v>0.383059889263595</v>
      </c>
      <c r="GC337" s="0" t="n">
        <f aca="false">AM337*'Dist Horaria'!$P$10</f>
        <v>0.389004101641795</v>
      </c>
      <c r="GD337" s="0" t="n">
        <f aca="false">AM337*'Dist Horaria'!$Q$10</f>
        <v>0.352035588476179</v>
      </c>
      <c r="GE337" s="0" t="n">
        <f aca="false">AM337*'Dist Horaria'!$R$10</f>
        <v>0.429536286053899</v>
      </c>
      <c r="GF337" s="0" t="n">
        <f aca="false">AM337*'Dist Horaria'!$S$10</f>
        <v>0.366840674351896</v>
      </c>
      <c r="GG337" s="0" t="n">
        <f aca="false">AR337*'Dist Horaria'!$H$10</f>
        <v>0.444769931622599</v>
      </c>
      <c r="GH337" s="0" t="n">
        <f aca="false">AR337*'Dist Horaria'!$I$10</f>
        <v>0.416255569846236</v>
      </c>
      <c r="GI337" s="0" t="n">
        <f aca="false">AR337*'Dist Horaria'!$J$10</f>
        <v>0.414453561487797</v>
      </c>
      <c r="GJ337" s="0" t="n">
        <f aca="false">AR337*'Dist Horaria'!$K$10</f>
        <v>0.402534019485458</v>
      </c>
      <c r="GK337" s="0" t="n">
        <f aca="false">AR337*'Dist Horaria'!$L$10</f>
        <v>0.402695107182445</v>
      </c>
      <c r="GL337" s="0" t="n">
        <f aca="false">AR337*'Dist Horaria'!$M$10</f>
        <v>0.430900336651718</v>
      </c>
      <c r="GM337" s="0" t="n">
        <f aca="false">AR337*'Dist Horaria'!$N$10</f>
        <v>0.407649529309322</v>
      </c>
      <c r="GN337" s="0" t="n">
        <f aca="false">AR337*'Dist Horaria'!$O$10</f>
        <v>0.400691711332928</v>
      </c>
      <c r="GO337" s="0" t="n">
        <f aca="false">AR337*'Dist Horaria'!$P$10</f>
        <v>0.406909529217559</v>
      </c>
      <c r="GP337" s="0" t="n">
        <f aca="false">AR337*'Dist Horaria'!$Q$10</f>
        <v>0.368239396371643</v>
      </c>
      <c r="GQ337" s="0" t="n">
        <f aca="false">AR337*'Dist Horaria'!$R$10</f>
        <v>0.449307365147</v>
      </c>
      <c r="GR337" s="0" t="n">
        <f aca="false">AR337*'Dist Horaria'!$S$10</f>
        <v>0.383725943938335</v>
      </c>
      <c r="GS337" s="0" t="n">
        <f aca="false">AW337*'Dist Horaria'!$H$10</f>
        <v>0.0257837641520347</v>
      </c>
      <c r="GT337" s="0" t="n">
        <f aca="false">AW337*'Dist Horaria'!$I$10</f>
        <v>0.0241307576722456</v>
      </c>
      <c r="GU337" s="0" t="n">
        <f aca="false">AW337*'Dist Horaria'!$J$10</f>
        <v>0.0240262934195824</v>
      </c>
      <c r="GV337" s="0" t="n">
        <f aca="false">AW337*'Dist Horaria'!$K$10</f>
        <v>0.0233353054774178</v>
      </c>
      <c r="GW337" s="0" t="n">
        <f aca="false">AW337*'Dist Horaria'!$L$10</f>
        <v>0.0233446438946345</v>
      </c>
      <c r="GX337" s="0" t="n">
        <f aca="false">AW337*'Dist Horaria'!$M$10</f>
        <v>0.0249797296609691</v>
      </c>
      <c r="GY337" s="0" t="n">
        <f aca="false">AW337*'Dist Horaria'!$N$10</f>
        <v>0.0236318567715549</v>
      </c>
      <c r="GZ337" s="0" t="n">
        <f aca="false">AW337*'Dist Horaria'!$O$10</f>
        <v>0.0232285050048074</v>
      </c>
      <c r="HA337" s="0" t="n">
        <f aca="false">AW337*'Dist Horaria'!$P$10</f>
        <v>0.0235889582155106</v>
      </c>
      <c r="HB337" s="0" t="n">
        <f aca="false">AW337*'Dist Horaria'!$Q$10</f>
        <v>0.0213472113838634</v>
      </c>
      <c r="HC337" s="0" t="n">
        <f aca="false">AW337*'Dist Horaria'!$R$10</f>
        <v>0.0260468037766377</v>
      </c>
      <c r="HD337" s="0" t="n">
        <f aca="false">AW337*'Dist Horaria'!$S$10</f>
        <v>0.0222449822572948</v>
      </c>
    </row>
    <row r="338" customFormat="false" ht="26.85" hidden="false" customHeight="false" outlineLevel="0" collapsed="false">
      <c r="A338" s="0" t="n">
        <v>4.77174</v>
      </c>
      <c r="B338" s="0" t="n">
        <v>-74.042404</v>
      </c>
      <c r="C338" s="0" t="n">
        <v>35</v>
      </c>
      <c r="D338" s="0" t="n">
        <v>43</v>
      </c>
      <c r="E338" s="0" t="n">
        <v>668</v>
      </c>
      <c r="G338" s="0" t="s">
        <v>1205</v>
      </c>
      <c r="I338" s="0" t="s">
        <v>1612</v>
      </c>
      <c r="J338" s="25" t="s">
        <v>1613</v>
      </c>
      <c r="K338" s="25" t="s">
        <v>1614</v>
      </c>
      <c r="L338" s="0" t="s">
        <v>1615</v>
      </c>
      <c r="S338" s="0" t="n">
        <v>365</v>
      </c>
      <c r="V338" s="0" t="n">
        <v>78615.624375</v>
      </c>
      <c r="W338" s="0" t="n">
        <f aca="false">V338*12</f>
        <v>943387.4925</v>
      </c>
      <c r="X338" s="0" t="n">
        <v>1</v>
      </c>
      <c r="Z338" s="0" t="n">
        <v>25000</v>
      </c>
      <c r="AB338" s="0" t="n">
        <v>0.005</v>
      </c>
      <c r="AC338" s="0" t="n">
        <v>0</v>
      </c>
      <c r="AD338" s="0" t="n">
        <v>2906.61691288025</v>
      </c>
      <c r="AE338" s="0" t="n">
        <f aca="false">AD338/2204.59</f>
        <v>1.31843876316242</v>
      </c>
      <c r="AF338" s="0" t="n">
        <f aca="false">AE338/S338</f>
        <v>0.00361216099496554</v>
      </c>
      <c r="AG338" s="0" t="n">
        <f aca="false">AE338*EXP(AB338*AC338)</f>
        <v>1.31843876316242</v>
      </c>
      <c r="AH338" s="0" t="n">
        <f aca="false">AG338/S338</f>
        <v>0.00361216099496554</v>
      </c>
      <c r="AI338" s="0" t="s">
        <v>90</v>
      </c>
      <c r="AJ338" s="0" t="n">
        <f aca="false">IF(AI338="A",'FE DISTRIBUCIÓN'!$C$2,'FE DISTRIBUCIÓN'!$C$3)</f>
        <v>4.994E-006</v>
      </c>
      <c r="AK338" s="0" t="n">
        <f aca="false">W338*AJ338</f>
        <v>4.711277137545</v>
      </c>
      <c r="AL338" s="0" t="n">
        <f aca="false">AK338/365</f>
        <v>0.0129076085960137</v>
      </c>
      <c r="AM338" s="0" t="n">
        <f aca="false">AK338*EXP(AB338*AC338)</f>
        <v>4.711277137545</v>
      </c>
      <c r="AN338" s="0" t="n">
        <f aca="false">AM338/365</f>
        <v>0.0129076085960137</v>
      </c>
      <c r="AO338" s="0" t="n">
        <v>5.223868284E-006</v>
      </c>
      <c r="AP338" s="0" t="n">
        <f aca="false">AO338*W338</f>
        <v>4.92813200159304</v>
      </c>
      <c r="AQ338" s="0" t="n">
        <f aca="false">AP338/365</f>
        <v>0.0135017315112138</v>
      </c>
      <c r="AR338" s="0" t="n">
        <f aca="false">AP338*EXP(AB338*AC338)</f>
        <v>4.92813200159304</v>
      </c>
      <c r="AS338" s="0" t="n">
        <f aca="false">AR338/365</f>
        <v>0.0135017315112138</v>
      </c>
      <c r="AT338" s="0" t="n">
        <v>3.02832944E-007</v>
      </c>
      <c r="AU338" s="0" t="n">
        <f aca="false">AT338*W338</f>
        <v>0.285688811686553</v>
      </c>
      <c r="AV338" s="0" t="n">
        <f aca="false">AU338/365</f>
        <v>0.000782709073113844</v>
      </c>
      <c r="AW338" s="0" t="n">
        <f aca="false">AU338*EXP(AB338*AC338)</f>
        <v>0.285688811686553</v>
      </c>
      <c r="AX338" s="0" t="n">
        <f aca="false">AW338/365</f>
        <v>0.000782709073113844</v>
      </c>
      <c r="AY338" s="0" t="n">
        <f aca="false">AW338+AR338+AM338+AG338</f>
        <v>11.243536713987</v>
      </c>
      <c r="AZ338" s="0" t="n">
        <f aca="false">AH338+AN338+AS338+AX338</f>
        <v>0.0308042101753069</v>
      </c>
      <c r="BA338" s="0" t="n">
        <f aca="false">AH338*1000000</f>
        <v>3612.16099496554</v>
      </c>
      <c r="BB338" s="0" t="n">
        <f aca="false">BA338*'Dist Horaria'!$H$3</f>
        <v>125.864093593809</v>
      </c>
      <c r="BC338" s="0" t="n">
        <f aca="false">BA338*'Dist Horaria'!$I$3</f>
        <v>122.497111256224</v>
      </c>
      <c r="BD338" s="0" t="n">
        <f aca="false">BA338*'Dist Horaria'!$J$3</f>
        <v>119.319093750104</v>
      </c>
      <c r="BE338" s="0" t="n">
        <f aca="false">BA338*'Dist Horaria'!$K$3</f>
        <v>116.611546956613</v>
      </c>
      <c r="BF338" s="0" t="n">
        <f aca="false">BA338*'Dist Horaria'!$L$3</f>
        <v>114.632976879055</v>
      </c>
      <c r="BG338" s="0" t="n">
        <f aca="false">BA338*'Dist Horaria'!$M$3</f>
        <v>113.387338428563</v>
      </c>
      <c r="BH338" s="0" t="n">
        <f aca="false">BA338*'Dist Horaria'!$N$3</f>
        <v>118.504759763947</v>
      </c>
      <c r="BI338" s="0" t="n">
        <f aca="false">BA338*'Dist Horaria'!$O$3</f>
        <v>118.504759763947</v>
      </c>
      <c r="BJ338" s="0" t="n">
        <f aca="false">BA338*'Dist Horaria'!$P$3</f>
        <v>156.785795882493</v>
      </c>
      <c r="BK338" s="0" t="n">
        <f aca="false">BA338*'Dist Horaria'!$Q$3</f>
        <v>173.368908908526</v>
      </c>
      <c r="BL338" s="0" t="n">
        <f aca="false">BA338*'Dist Horaria'!$R$3</f>
        <v>185.429354745641</v>
      </c>
      <c r="BM338" s="0" t="n">
        <f aca="false">BA338*'Dist Horaria'!$S$3</f>
        <v>191.459577664198</v>
      </c>
      <c r="BN338" s="0" t="n">
        <f aca="false">BA338*'Dist Horaria'!$T$3</f>
        <v>192.967133393837</v>
      </c>
      <c r="BO338" s="0" t="n">
        <f aca="false">BA338*'Dist Horaria'!$U$3</f>
        <v>191.459577664198</v>
      </c>
      <c r="BP338" s="0" t="n">
        <f aca="false">BA338*'Dist Horaria'!$V$3</f>
        <v>188.444466204919</v>
      </c>
      <c r="BQ338" s="0" t="n">
        <f aca="false">BA338*'Dist Horaria'!$W$3</f>
        <v>183.921799016001</v>
      </c>
      <c r="BR338" s="0" t="n">
        <f aca="false">BA338*'Dist Horaria'!$X$3</f>
        <v>180.357397462267</v>
      </c>
      <c r="BS338" s="0" t="n">
        <f aca="false">BA338*'Dist Horaria'!$Y$3</f>
        <v>176.243705814076</v>
      </c>
      <c r="BT338" s="0" t="n">
        <f aca="false">BA338*'Dist Horaria'!$Z$3</f>
        <v>153.85247953136</v>
      </c>
      <c r="BU338" s="0" t="n">
        <f aca="false">BA338*'Dist Horaria'!$AA$3</f>
        <v>146.304920764463</v>
      </c>
      <c r="BV338" s="0" t="n">
        <f aca="false">BA338*'Dist Horaria'!$AB$3</f>
        <v>130.221156247288</v>
      </c>
      <c r="BW338" s="0" t="n">
        <f aca="false">BA338*'Dist Horaria'!$AC$3</f>
        <v>141.136998186567</v>
      </c>
      <c r="BX338" s="0" t="n">
        <f aca="false">BA338*'Dist Horaria'!$AD$3</f>
        <v>137.412452776766</v>
      </c>
      <c r="BY338" s="0" t="n">
        <f aca="false">BA338*'Dist Horaria'!$AE$3</f>
        <v>133.472101142757</v>
      </c>
      <c r="BZ338" s="0" t="n">
        <f aca="false">AN338*1000000</f>
        <v>12907.6085960137</v>
      </c>
      <c r="CA338" s="0" t="n">
        <f aca="false">BZ338*'Dist Horaria'!$H$6</f>
        <v>322.690214900343</v>
      </c>
      <c r="CB338" s="0" t="n">
        <f aca="false">BZ338*'Dist Horaria'!$I$6</f>
        <v>322.690214900343</v>
      </c>
      <c r="CC338" s="0" t="n">
        <f aca="false">BZ338*'Dist Horaria'!$J$6</f>
        <v>322.690214900343</v>
      </c>
      <c r="CD338" s="0" t="n">
        <f aca="false">BZ338*'Dist Horaria'!$K$6</f>
        <v>322.690214900343</v>
      </c>
      <c r="CE338" s="0" t="n">
        <f aca="false">BZ338*'Dist Horaria'!$L$6</f>
        <v>322.690214900343</v>
      </c>
      <c r="CF338" s="0" t="n">
        <f aca="false">BZ338*'Dist Horaria'!$M$6</f>
        <v>860.507239734247</v>
      </c>
      <c r="CG338" s="0" t="n">
        <f aca="false">BZ338*'Dist Horaria'!$N$6</f>
        <v>860.507239734247</v>
      </c>
      <c r="CH338" s="0" t="n">
        <f aca="false">BZ338*'Dist Horaria'!$O$6</f>
        <v>860.507239734247</v>
      </c>
      <c r="CI338" s="0" t="n">
        <f aca="false">BZ338*'Dist Horaria'!$P$6</f>
        <v>564.707876075599</v>
      </c>
      <c r="CJ338" s="0" t="n">
        <f aca="false">BZ338*'Dist Horaria'!$Q$6</f>
        <v>564.707876075599</v>
      </c>
      <c r="CK338" s="0" t="n">
        <f aca="false">BZ338*'Dist Horaria'!$R$6</f>
        <v>564.707876075599</v>
      </c>
      <c r="CL338" s="0" t="n">
        <f aca="false">BZ338*'Dist Horaria'!$S$6</f>
        <v>564.707876075599</v>
      </c>
      <c r="CM338" s="0" t="n">
        <f aca="false">BZ338*'Dist Horaria'!$T$6</f>
        <v>564.707876075599</v>
      </c>
      <c r="CN338" s="0" t="n">
        <f aca="false">BZ338*'Dist Horaria'!$U$6</f>
        <v>564.707876075599</v>
      </c>
      <c r="CO338" s="0" t="n">
        <f aca="false">BZ338*'Dist Horaria'!$V$6</f>
        <v>564.707876075599</v>
      </c>
      <c r="CP338" s="0" t="n">
        <f aca="false">BZ338*'Dist Horaria'!$W$6</f>
        <v>564.707876075599</v>
      </c>
      <c r="CQ338" s="0" t="n">
        <f aca="false">BZ338*'Dist Horaria'!$X$6</f>
        <v>860.507239734247</v>
      </c>
      <c r="CR338" s="0" t="n">
        <f aca="false">BZ338*'Dist Horaria'!$Y$6</f>
        <v>860.507239734247</v>
      </c>
      <c r="CS338" s="0" t="n">
        <f aca="false">BZ338*'Dist Horaria'!$Z$6</f>
        <v>860.507239734247</v>
      </c>
      <c r="CT338" s="0" t="n">
        <f aca="false">BZ338*'Dist Horaria'!$AA$6</f>
        <v>322.690214900343</v>
      </c>
      <c r="CU338" s="0" t="n">
        <f aca="false">BZ338*'Dist Horaria'!$AB$6</f>
        <v>322.690214900343</v>
      </c>
      <c r="CV338" s="0" t="n">
        <f aca="false">BZ338*'Dist Horaria'!$AC$6</f>
        <v>322.690214900343</v>
      </c>
      <c r="CW338" s="0" t="n">
        <f aca="false">BZ338*'Dist Horaria'!$AD$6</f>
        <v>322.690214900343</v>
      </c>
      <c r="CX338" s="0" t="n">
        <f aca="false">BZ338*'Dist Horaria'!$AE$6</f>
        <v>322.690214900343</v>
      </c>
      <c r="CY338" s="0" t="n">
        <f aca="false">AS338*1000000</f>
        <v>13501.7315112138</v>
      </c>
      <c r="CZ338" s="0" t="n">
        <f aca="false">CY338*'Dist Horaria'!$H$6</f>
        <v>337.543287780345</v>
      </c>
      <c r="DA338" s="0" t="n">
        <f aca="false">CY338*'Dist Horaria'!$I$6</f>
        <v>337.543287780345</v>
      </c>
      <c r="DB338" s="0" t="n">
        <f aca="false">CY338*'Dist Horaria'!$J$6</f>
        <v>337.543287780345</v>
      </c>
      <c r="DC338" s="0" t="n">
        <f aca="false">CY338*'Dist Horaria'!$K$6</f>
        <v>337.543287780345</v>
      </c>
      <c r="DD338" s="0" t="n">
        <f aca="false">CY338*'Dist Horaria'!$L$6</f>
        <v>337.543287780345</v>
      </c>
      <c r="DE338" s="0" t="n">
        <f aca="false">CY338*'Dist Horaria'!$M$6</f>
        <v>900.115434080921</v>
      </c>
      <c r="DF338" s="0" t="n">
        <f aca="false">CY338*'Dist Horaria'!$N$6</f>
        <v>900.115434080921</v>
      </c>
      <c r="DG338" s="0" t="n">
        <f aca="false">CY338*'Dist Horaria'!$O$6</f>
        <v>900.115434080921</v>
      </c>
      <c r="DH338" s="0" t="n">
        <f aca="false">CY338*'Dist Horaria'!$P$6</f>
        <v>590.700753615604</v>
      </c>
      <c r="DI338" s="0" t="n">
        <f aca="false">CY338*'Dist Horaria'!$Q$6</f>
        <v>590.700753615604</v>
      </c>
      <c r="DJ338" s="0" t="n">
        <f aca="false">CY338*'Dist Horaria'!$R$6</f>
        <v>590.700753615604</v>
      </c>
      <c r="DK338" s="0" t="n">
        <f aca="false">CY338*'Dist Horaria'!$S$6</f>
        <v>590.700753615604</v>
      </c>
      <c r="DL338" s="0" t="n">
        <f aca="false">CY338*'Dist Horaria'!$T$6</f>
        <v>590.700753615604</v>
      </c>
      <c r="DM338" s="0" t="n">
        <f aca="false">CY338*'Dist Horaria'!$U$6</f>
        <v>590.700753615604</v>
      </c>
      <c r="DN338" s="0" t="n">
        <f aca="false">CY338*'Dist Horaria'!$V$6</f>
        <v>590.700753615604</v>
      </c>
      <c r="DO338" s="0" t="n">
        <f aca="false">CY338*'Dist Horaria'!$W$6</f>
        <v>590.700753615604</v>
      </c>
      <c r="DP338" s="0" t="n">
        <f aca="false">CY338*'Dist Horaria'!$X$6</f>
        <v>900.115434080921</v>
      </c>
      <c r="DQ338" s="0" t="n">
        <f aca="false">CY338*'Dist Horaria'!$Y$6</f>
        <v>900.115434080921</v>
      </c>
      <c r="DR338" s="0" t="n">
        <f aca="false">CY338*'Dist Horaria'!$Z$6</f>
        <v>900.115434080921</v>
      </c>
      <c r="DS338" s="0" t="n">
        <f aca="false">CY338*'Dist Horaria'!$AA$6</f>
        <v>337.543287780345</v>
      </c>
      <c r="DT338" s="0" t="n">
        <f aca="false">CY338*'Dist Horaria'!$AB$6</f>
        <v>337.543287780345</v>
      </c>
      <c r="DU338" s="0" t="n">
        <f aca="false">CY338*'Dist Horaria'!$AC$6</f>
        <v>337.543287780345</v>
      </c>
      <c r="DV338" s="0" t="n">
        <f aca="false">CY338*'Dist Horaria'!$AD$6</f>
        <v>337.543287780345</v>
      </c>
      <c r="DW338" s="0" t="n">
        <f aca="false">CY338*'Dist Horaria'!$AE$6</f>
        <v>337.543287780345</v>
      </c>
      <c r="DX338" s="0" t="n">
        <f aca="false">AX338*1000000</f>
        <v>782.709073113844</v>
      </c>
      <c r="DY338" s="0" t="n">
        <f aca="false">DX338*'Dist Horaria'!$H$6</f>
        <v>19.5677268278461</v>
      </c>
      <c r="DZ338" s="0" t="n">
        <f aca="false">DX338*'Dist Horaria'!$I$6</f>
        <v>19.5677268278461</v>
      </c>
      <c r="EA338" s="0" t="n">
        <f aca="false">DX338*'Dist Horaria'!$J$6</f>
        <v>19.5677268278461</v>
      </c>
      <c r="EB338" s="0" t="n">
        <f aca="false">DX338*'Dist Horaria'!$K$6</f>
        <v>19.5677268278461</v>
      </c>
      <c r="EC338" s="0" t="n">
        <f aca="false">DX338*'Dist Horaria'!$L$6</f>
        <v>19.5677268278461</v>
      </c>
      <c r="ED338" s="0" t="n">
        <f aca="false">DX338*'Dist Horaria'!$M$6</f>
        <v>52.1806048742563</v>
      </c>
      <c r="EE338" s="0" t="n">
        <f aca="false">DX338*'Dist Horaria'!$N$6</f>
        <v>52.1806048742563</v>
      </c>
      <c r="EF338" s="0" t="n">
        <f aca="false">DX338*'Dist Horaria'!$O$6</f>
        <v>52.1806048742563</v>
      </c>
      <c r="EG338" s="0" t="n">
        <f aca="false">DX338*'Dist Horaria'!$P$6</f>
        <v>34.2435219487307</v>
      </c>
      <c r="EH338" s="0" t="n">
        <f aca="false">DX338*'Dist Horaria'!$Q$6</f>
        <v>34.2435219487307</v>
      </c>
      <c r="EI338" s="0" t="n">
        <f aca="false">DX338*'Dist Horaria'!$R$6</f>
        <v>34.2435219487307</v>
      </c>
      <c r="EJ338" s="0" t="n">
        <f aca="false">DX338*'Dist Horaria'!$S$6</f>
        <v>34.2435219487307</v>
      </c>
      <c r="EK338" s="0" t="n">
        <f aca="false">DX338*'Dist Horaria'!$T$6</f>
        <v>34.2435219487307</v>
      </c>
      <c r="EL338" s="0" t="n">
        <f aca="false">DX338*'Dist Horaria'!$U$6</f>
        <v>34.2435219487307</v>
      </c>
      <c r="EM338" s="0" t="n">
        <f aca="false">DX338*'Dist Horaria'!$V$6</f>
        <v>34.2435219487307</v>
      </c>
      <c r="EN338" s="0" t="n">
        <f aca="false">DX338*'Dist Horaria'!$W$6</f>
        <v>34.2435219487307</v>
      </c>
      <c r="EO338" s="0" t="n">
        <f aca="false">DX338*'Dist Horaria'!$X$6</f>
        <v>52.1806048742563</v>
      </c>
      <c r="EP338" s="0" t="n">
        <f aca="false">DX338*'Dist Horaria'!$Y$6</f>
        <v>52.1806048742563</v>
      </c>
      <c r="EQ338" s="0" t="n">
        <f aca="false">DX338*'Dist Horaria'!$Z$6</f>
        <v>52.1806048742563</v>
      </c>
      <c r="ER338" s="0" t="n">
        <f aca="false">DX338*'Dist Horaria'!$AA$6</f>
        <v>19.5677268278461</v>
      </c>
      <c r="ES338" s="0" t="n">
        <f aca="false">DX338*'Dist Horaria'!$AB$6</f>
        <v>19.5677268278461</v>
      </c>
      <c r="ET338" s="0" t="n">
        <f aca="false">DX338*'Dist Horaria'!$AC$6</f>
        <v>19.5677268278461</v>
      </c>
      <c r="EU338" s="0" t="n">
        <f aca="false">DX338*'Dist Horaria'!$AD$6</f>
        <v>19.5677268278461</v>
      </c>
      <c r="EV338" s="0" t="n">
        <f aca="false">DX338*'Dist Horaria'!$AE$6</f>
        <v>19.5677268278461</v>
      </c>
      <c r="EW338" s="0" t="n">
        <f aca="false">BB338+CA338+CZ338+DY338</f>
        <v>805.665323102343</v>
      </c>
      <c r="EX338" s="0" t="n">
        <f aca="false">BC338+CB338+DA338+DZ338</f>
        <v>802.298340764758</v>
      </c>
      <c r="EY338" s="0" t="n">
        <f aca="false">BD338+CC338+DB338+EA338</f>
        <v>799.120323258638</v>
      </c>
      <c r="EZ338" s="0" t="n">
        <f aca="false">BE338+CD338+DC338+EB338</f>
        <v>796.412776465147</v>
      </c>
      <c r="FA338" s="0" t="n">
        <f aca="false">BF338+CE338+DD338+EC338</f>
        <v>794.434206387589</v>
      </c>
      <c r="FB338" s="0" t="n">
        <f aca="false">BG338+CF338+DE338+ED338</f>
        <v>1926.19061711799</v>
      </c>
      <c r="FC338" s="0" t="n">
        <f aca="false">BH338+CG338+DF338+EE338</f>
        <v>1931.30803845337</v>
      </c>
      <c r="FD338" s="0" t="n">
        <f aca="false">BI338+CH338+DG338+EF338</f>
        <v>1931.30803845337</v>
      </c>
      <c r="FE338" s="0" t="n">
        <f aca="false">BJ338+CI338+DH338+EG338</f>
        <v>1346.43794752243</v>
      </c>
      <c r="FF338" s="0" t="n">
        <f aca="false">BK338+CJ338+DI338+EH338</f>
        <v>1363.02106054846</v>
      </c>
      <c r="FG338" s="0" t="n">
        <f aca="false">BL338+CK338+DJ338+EI338</f>
        <v>1375.08150638557</v>
      </c>
      <c r="FH338" s="0" t="n">
        <f aca="false">BM338+CL338+DK338+EJ338</f>
        <v>1381.11172930413</v>
      </c>
      <c r="FI338" s="0" t="n">
        <f aca="false">BN338+CM338+DL338+EK338</f>
        <v>1382.61928503377</v>
      </c>
      <c r="FJ338" s="0" t="n">
        <f aca="false">BO338+CN338+DM338+EL338</f>
        <v>1381.11172930413</v>
      </c>
      <c r="FK338" s="0" t="n">
        <f aca="false">BP338+CO338+DN338+EM338</f>
        <v>1378.09661784485</v>
      </c>
      <c r="FL338" s="0" t="n">
        <f aca="false">BQ338+CP338+DO338+EN338</f>
        <v>1373.57395065594</v>
      </c>
      <c r="FM338" s="0" t="n">
        <f aca="false">BR338+CQ338+DP338+EO338</f>
        <v>1993.16067615169</v>
      </c>
      <c r="FN338" s="0" t="n">
        <f aca="false">BS338+CR338+DQ338+EP338</f>
        <v>1989.0469845035</v>
      </c>
      <c r="FO338" s="0" t="n">
        <f aca="false">BT338+CS338+DR338+EQ338</f>
        <v>1966.65575822078</v>
      </c>
      <c r="FP338" s="0" t="n">
        <f aca="false">BU338+CT338+DS338+ER338</f>
        <v>826.106150272997</v>
      </c>
      <c r="FQ338" s="0" t="n">
        <f aca="false">BV338+CU338+DT338+ES338</f>
        <v>810.022385755822</v>
      </c>
      <c r="FR338" s="0" t="n">
        <f aca="false">BW338+CV338+DU338+ET338</f>
        <v>820.938227695101</v>
      </c>
      <c r="FS338" s="0" t="n">
        <f aca="false">BX338+CW338+DV338+EU338</f>
        <v>817.2136822853</v>
      </c>
      <c r="FT338" s="0" t="n">
        <f aca="false">BY338+CX338+DW338+EV338</f>
        <v>813.273330651291</v>
      </c>
      <c r="FU338" s="0" t="n">
        <f aca="false">AM338*'Dist Horaria'!$H$10</f>
        <v>0.425198515308365</v>
      </c>
      <c r="FV338" s="0" t="n">
        <f aca="false">AM338*'Dist Horaria'!$I$10</f>
        <v>0.397938884136708</v>
      </c>
      <c r="FW338" s="0" t="n">
        <f aca="false">AM338*'Dist Horaria'!$J$10</f>
        <v>0.396216170382687</v>
      </c>
      <c r="FX338" s="0" t="n">
        <f aca="false">AM338*'Dist Horaria'!$K$10</f>
        <v>0.384821129481291</v>
      </c>
      <c r="FY338" s="0" t="n">
        <f aca="false">AM338*'Dist Horaria'!$L$10</f>
        <v>0.384975128762096</v>
      </c>
      <c r="FZ338" s="0" t="n">
        <f aca="false">AM338*'Dist Horaria'!$M$10</f>
        <v>0.411939230518064</v>
      </c>
      <c r="GA338" s="0" t="n">
        <f aca="false">AM338*'Dist Horaria'!$N$10</f>
        <v>0.389711539168424</v>
      </c>
      <c r="GB338" s="0" t="n">
        <f aca="false">AM338*'Dist Horaria'!$O$10</f>
        <v>0.383059889263595</v>
      </c>
      <c r="GC338" s="0" t="n">
        <f aca="false">AM338*'Dist Horaria'!$P$10</f>
        <v>0.389004101641795</v>
      </c>
      <c r="GD338" s="0" t="n">
        <f aca="false">AM338*'Dist Horaria'!$Q$10</f>
        <v>0.352035588476179</v>
      </c>
      <c r="GE338" s="0" t="n">
        <f aca="false">AM338*'Dist Horaria'!$R$10</f>
        <v>0.429536286053899</v>
      </c>
      <c r="GF338" s="0" t="n">
        <f aca="false">AM338*'Dist Horaria'!$S$10</f>
        <v>0.366840674351896</v>
      </c>
      <c r="GG338" s="0" t="n">
        <f aca="false">AR338*'Dist Horaria'!$H$10</f>
        <v>0.444769931622599</v>
      </c>
      <c r="GH338" s="0" t="n">
        <f aca="false">AR338*'Dist Horaria'!$I$10</f>
        <v>0.416255569846236</v>
      </c>
      <c r="GI338" s="0" t="n">
        <f aca="false">AR338*'Dist Horaria'!$J$10</f>
        <v>0.414453561487797</v>
      </c>
      <c r="GJ338" s="0" t="n">
        <f aca="false">AR338*'Dist Horaria'!$K$10</f>
        <v>0.402534019485458</v>
      </c>
      <c r="GK338" s="0" t="n">
        <f aca="false">AR338*'Dist Horaria'!$L$10</f>
        <v>0.402695107182445</v>
      </c>
      <c r="GL338" s="0" t="n">
        <f aca="false">AR338*'Dist Horaria'!$M$10</f>
        <v>0.430900336651718</v>
      </c>
      <c r="GM338" s="0" t="n">
        <f aca="false">AR338*'Dist Horaria'!$N$10</f>
        <v>0.407649529309322</v>
      </c>
      <c r="GN338" s="0" t="n">
        <f aca="false">AR338*'Dist Horaria'!$O$10</f>
        <v>0.400691711332928</v>
      </c>
      <c r="GO338" s="0" t="n">
        <f aca="false">AR338*'Dist Horaria'!$P$10</f>
        <v>0.406909529217559</v>
      </c>
      <c r="GP338" s="0" t="n">
        <f aca="false">AR338*'Dist Horaria'!$Q$10</f>
        <v>0.368239396371643</v>
      </c>
      <c r="GQ338" s="0" t="n">
        <f aca="false">AR338*'Dist Horaria'!$R$10</f>
        <v>0.449307365147</v>
      </c>
      <c r="GR338" s="0" t="n">
        <f aca="false">AR338*'Dist Horaria'!$S$10</f>
        <v>0.383725943938335</v>
      </c>
      <c r="GS338" s="0" t="n">
        <f aca="false">AW338*'Dist Horaria'!$H$10</f>
        <v>0.0257837641520347</v>
      </c>
      <c r="GT338" s="0" t="n">
        <f aca="false">AW338*'Dist Horaria'!$I$10</f>
        <v>0.0241307576722456</v>
      </c>
      <c r="GU338" s="0" t="n">
        <f aca="false">AW338*'Dist Horaria'!$J$10</f>
        <v>0.0240262934195824</v>
      </c>
      <c r="GV338" s="0" t="n">
        <f aca="false">AW338*'Dist Horaria'!$K$10</f>
        <v>0.0233353054774178</v>
      </c>
      <c r="GW338" s="0" t="n">
        <f aca="false">AW338*'Dist Horaria'!$L$10</f>
        <v>0.0233446438946345</v>
      </c>
      <c r="GX338" s="0" t="n">
        <f aca="false">AW338*'Dist Horaria'!$M$10</f>
        <v>0.0249797296609691</v>
      </c>
      <c r="GY338" s="0" t="n">
        <f aca="false">AW338*'Dist Horaria'!$N$10</f>
        <v>0.0236318567715549</v>
      </c>
      <c r="GZ338" s="0" t="n">
        <f aca="false">AW338*'Dist Horaria'!$O$10</f>
        <v>0.0232285050048074</v>
      </c>
      <c r="HA338" s="0" t="n">
        <f aca="false">AW338*'Dist Horaria'!$P$10</f>
        <v>0.0235889582155106</v>
      </c>
      <c r="HB338" s="0" t="n">
        <f aca="false">AW338*'Dist Horaria'!$Q$10</f>
        <v>0.0213472113838634</v>
      </c>
      <c r="HC338" s="0" t="n">
        <f aca="false">AW338*'Dist Horaria'!$R$10</f>
        <v>0.0260468037766377</v>
      </c>
      <c r="HD338" s="0" t="n">
        <f aca="false">AW338*'Dist Horaria'!$S$10</f>
        <v>0.0222449822572948</v>
      </c>
    </row>
    <row r="339" customFormat="false" ht="13.8" hidden="false" customHeight="false" outlineLevel="0" collapsed="false">
      <c r="A339" s="0" t="n">
        <v>4.691687</v>
      </c>
      <c r="B339" s="0" t="n">
        <v>-74.055847</v>
      </c>
      <c r="C339" s="0" t="n">
        <v>34</v>
      </c>
      <c r="D339" s="0" t="n">
        <v>34</v>
      </c>
      <c r="E339" s="0" t="n">
        <v>2440</v>
      </c>
      <c r="G339" s="0" t="s">
        <v>1205</v>
      </c>
      <c r="I339" s="0" t="s">
        <v>1616</v>
      </c>
      <c r="J339" s="0" t="s">
        <v>1617</v>
      </c>
      <c r="K339" s="0" t="s">
        <v>1618</v>
      </c>
      <c r="L339" s="0" t="s">
        <v>1619</v>
      </c>
      <c r="S339" s="0" t="n">
        <v>365</v>
      </c>
      <c r="V339" s="0" t="n">
        <v>78615.624375</v>
      </c>
      <c r="W339" s="0" t="n">
        <f aca="false">V339*12</f>
        <v>943387.4925</v>
      </c>
      <c r="X339" s="0" t="n">
        <v>1</v>
      </c>
      <c r="Z339" s="0" t="n">
        <v>25000</v>
      </c>
      <c r="AB339" s="0" t="n">
        <v>0.005</v>
      </c>
      <c r="AC339" s="0" t="n">
        <v>0</v>
      </c>
      <c r="AD339" s="0" t="n">
        <v>2906.61691288025</v>
      </c>
      <c r="AE339" s="0" t="n">
        <f aca="false">AD339/2204.59</f>
        <v>1.31843876316242</v>
      </c>
      <c r="AF339" s="0" t="n">
        <f aca="false">AE339/S339</f>
        <v>0.00361216099496554</v>
      </c>
      <c r="AG339" s="0" t="n">
        <f aca="false">AE339*EXP(AB339*AC339)</f>
        <v>1.31843876316242</v>
      </c>
      <c r="AH339" s="0" t="n">
        <f aca="false">AG339/S339</f>
        <v>0.00361216099496554</v>
      </c>
      <c r="AI339" s="0" t="s">
        <v>90</v>
      </c>
      <c r="AJ339" s="0" t="n">
        <f aca="false">IF(AI339="A",'FE DISTRIBUCIÓN'!$C$2,'FE DISTRIBUCIÓN'!$C$3)</f>
        <v>4.994E-006</v>
      </c>
      <c r="AK339" s="0" t="n">
        <f aca="false">W339*AJ339</f>
        <v>4.711277137545</v>
      </c>
      <c r="AL339" s="0" t="n">
        <f aca="false">AK339/365</f>
        <v>0.0129076085960137</v>
      </c>
      <c r="AM339" s="0" t="n">
        <f aca="false">AK339*EXP(AB339*AC339)</f>
        <v>4.711277137545</v>
      </c>
      <c r="AN339" s="0" t="n">
        <f aca="false">AM339/365</f>
        <v>0.0129076085960137</v>
      </c>
      <c r="AO339" s="0" t="n">
        <v>5.223868284E-006</v>
      </c>
      <c r="AP339" s="0" t="n">
        <f aca="false">AO339*W339</f>
        <v>4.92813200159304</v>
      </c>
      <c r="AQ339" s="0" t="n">
        <f aca="false">AP339/365</f>
        <v>0.0135017315112138</v>
      </c>
      <c r="AR339" s="0" t="n">
        <f aca="false">AP339*EXP(AB339*AC339)</f>
        <v>4.92813200159304</v>
      </c>
      <c r="AS339" s="0" t="n">
        <f aca="false">AR339/365</f>
        <v>0.0135017315112138</v>
      </c>
      <c r="AT339" s="0" t="n">
        <v>3.02832944E-007</v>
      </c>
      <c r="AU339" s="0" t="n">
        <f aca="false">AT339*W339</f>
        <v>0.285688811686553</v>
      </c>
      <c r="AV339" s="0" t="n">
        <f aca="false">AU339/365</f>
        <v>0.000782709073113844</v>
      </c>
      <c r="AW339" s="0" t="n">
        <f aca="false">AU339*EXP(AB339*AC339)</f>
        <v>0.285688811686553</v>
      </c>
      <c r="AX339" s="0" t="n">
        <f aca="false">AW339/365</f>
        <v>0.000782709073113844</v>
      </c>
      <c r="AY339" s="0" t="n">
        <f aca="false">AW339+AR339+AM339+AG339</f>
        <v>11.243536713987</v>
      </c>
      <c r="AZ339" s="0" t="n">
        <f aca="false">AH339+AN339+AS339+AX339</f>
        <v>0.0308042101753069</v>
      </c>
      <c r="BA339" s="0" t="n">
        <f aca="false">AH339*1000000</f>
        <v>3612.16099496554</v>
      </c>
      <c r="BB339" s="0" t="n">
        <f aca="false">BA339*'Dist Horaria'!$H$3</f>
        <v>125.864093593809</v>
      </c>
      <c r="BC339" s="0" t="n">
        <f aca="false">BA339*'Dist Horaria'!$I$3</f>
        <v>122.497111256224</v>
      </c>
      <c r="BD339" s="0" t="n">
        <f aca="false">BA339*'Dist Horaria'!$J$3</f>
        <v>119.319093750104</v>
      </c>
      <c r="BE339" s="0" t="n">
        <f aca="false">BA339*'Dist Horaria'!$K$3</f>
        <v>116.611546956613</v>
      </c>
      <c r="BF339" s="0" t="n">
        <f aca="false">BA339*'Dist Horaria'!$L$3</f>
        <v>114.632976879055</v>
      </c>
      <c r="BG339" s="0" t="n">
        <f aca="false">BA339*'Dist Horaria'!$M$3</f>
        <v>113.387338428563</v>
      </c>
      <c r="BH339" s="0" t="n">
        <f aca="false">BA339*'Dist Horaria'!$N$3</f>
        <v>118.504759763947</v>
      </c>
      <c r="BI339" s="0" t="n">
        <f aca="false">BA339*'Dist Horaria'!$O$3</f>
        <v>118.504759763947</v>
      </c>
      <c r="BJ339" s="0" t="n">
        <f aca="false">BA339*'Dist Horaria'!$P$3</f>
        <v>156.785795882493</v>
      </c>
      <c r="BK339" s="0" t="n">
        <f aca="false">BA339*'Dist Horaria'!$Q$3</f>
        <v>173.368908908526</v>
      </c>
      <c r="BL339" s="0" t="n">
        <f aca="false">BA339*'Dist Horaria'!$R$3</f>
        <v>185.429354745641</v>
      </c>
      <c r="BM339" s="0" t="n">
        <f aca="false">BA339*'Dist Horaria'!$S$3</f>
        <v>191.459577664198</v>
      </c>
      <c r="BN339" s="0" t="n">
        <f aca="false">BA339*'Dist Horaria'!$T$3</f>
        <v>192.967133393837</v>
      </c>
      <c r="BO339" s="0" t="n">
        <f aca="false">BA339*'Dist Horaria'!$U$3</f>
        <v>191.459577664198</v>
      </c>
      <c r="BP339" s="0" t="n">
        <f aca="false">BA339*'Dist Horaria'!$V$3</f>
        <v>188.444466204919</v>
      </c>
      <c r="BQ339" s="0" t="n">
        <f aca="false">BA339*'Dist Horaria'!$W$3</f>
        <v>183.921799016001</v>
      </c>
      <c r="BR339" s="0" t="n">
        <f aca="false">BA339*'Dist Horaria'!$X$3</f>
        <v>180.357397462267</v>
      </c>
      <c r="BS339" s="0" t="n">
        <f aca="false">BA339*'Dist Horaria'!$Y$3</f>
        <v>176.243705814076</v>
      </c>
      <c r="BT339" s="0" t="n">
        <f aca="false">BA339*'Dist Horaria'!$Z$3</f>
        <v>153.85247953136</v>
      </c>
      <c r="BU339" s="0" t="n">
        <f aca="false">BA339*'Dist Horaria'!$AA$3</f>
        <v>146.304920764463</v>
      </c>
      <c r="BV339" s="0" t="n">
        <f aca="false">BA339*'Dist Horaria'!$AB$3</f>
        <v>130.221156247288</v>
      </c>
      <c r="BW339" s="0" t="n">
        <f aca="false">BA339*'Dist Horaria'!$AC$3</f>
        <v>141.136998186567</v>
      </c>
      <c r="BX339" s="0" t="n">
        <f aca="false">BA339*'Dist Horaria'!$AD$3</f>
        <v>137.412452776766</v>
      </c>
      <c r="BY339" s="0" t="n">
        <f aca="false">BA339*'Dist Horaria'!$AE$3</f>
        <v>133.472101142757</v>
      </c>
      <c r="BZ339" s="0" t="n">
        <f aca="false">AN339*1000000</f>
        <v>12907.6085960137</v>
      </c>
      <c r="CA339" s="0" t="n">
        <f aca="false">BZ339*'Dist Horaria'!$H$6</f>
        <v>322.690214900343</v>
      </c>
      <c r="CB339" s="0" t="n">
        <f aca="false">BZ339*'Dist Horaria'!$I$6</f>
        <v>322.690214900343</v>
      </c>
      <c r="CC339" s="0" t="n">
        <f aca="false">BZ339*'Dist Horaria'!$J$6</f>
        <v>322.690214900343</v>
      </c>
      <c r="CD339" s="0" t="n">
        <f aca="false">BZ339*'Dist Horaria'!$K$6</f>
        <v>322.690214900343</v>
      </c>
      <c r="CE339" s="0" t="n">
        <f aca="false">BZ339*'Dist Horaria'!$L$6</f>
        <v>322.690214900343</v>
      </c>
      <c r="CF339" s="0" t="n">
        <f aca="false">BZ339*'Dist Horaria'!$M$6</f>
        <v>860.507239734247</v>
      </c>
      <c r="CG339" s="0" t="n">
        <f aca="false">BZ339*'Dist Horaria'!$N$6</f>
        <v>860.507239734247</v>
      </c>
      <c r="CH339" s="0" t="n">
        <f aca="false">BZ339*'Dist Horaria'!$O$6</f>
        <v>860.507239734247</v>
      </c>
      <c r="CI339" s="0" t="n">
        <f aca="false">BZ339*'Dist Horaria'!$P$6</f>
        <v>564.707876075599</v>
      </c>
      <c r="CJ339" s="0" t="n">
        <f aca="false">BZ339*'Dist Horaria'!$Q$6</f>
        <v>564.707876075599</v>
      </c>
      <c r="CK339" s="0" t="n">
        <f aca="false">BZ339*'Dist Horaria'!$R$6</f>
        <v>564.707876075599</v>
      </c>
      <c r="CL339" s="0" t="n">
        <f aca="false">BZ339*'Dist Horaria'!$S$6</f>
        <v>564.707876075599</v>
      </c>
      <c r="CM339" s="0" t="n">
        <f aca="false">BZ339*'Dist Horaria'!$T$6</f>
        <v>564.707876075599</v>
      </c>
      <c r="CN339" s="0" t="n">
        <f aca="false">BZ339*'Dist Horaria'!$U$6</f>
        <v>564.707876075599</v>
      </c>
      <c r="CO339" s="0" t="n">
        <f aca="false">BZ339*'Dist Horaria'!$V$6</f>
        <v>564.707876075599</v>
      </c>
      <c r="CP339" s="0" t="n">
        <f aca="false">BZ339*'Dist Horaria'!$W$6</f>
        <v>564.707876075599</v>
      </c>
      <c r="CQ339" s="0" t="n">
        <f aca="false">BZ339*'Dist Horaria'!$X$6</f>
        <v>860.507239734247</v>
      </c>
      <c r="CR339" s="0" t="n">
        <f aca="false">BZ339*'Dist Horaria'!$Y$6</f>
        <v>860.507239734247</v>
      </c>
      <c r="CS339" s="0" t="n">
        <f aca="false">BZ339*'Dist Horaria'!$Z$6</f>
        <v>860.507239734247</v>
      </c>
      <c r="CT339" s="0" t="n">
        <f aca="false">BZ339*'Dist Horaria'!$AA$6</f>
        <v>322.690214900343</v>
      </c>
      <c r="CU339" s="0" t="n">
        <f aca="false">BZ339*'Dist Horaria'!$AB$6</f>
        <v>322.690214900343</v>
      </c>
      <c r="CV339" s="0" t="n">
        <f aca="false">BZ339*'Dist Horaria'!$AC$6</f>
        <v>322.690214900343</v>
      </c>
      <c r="CW339" s="0" t="n">
        <f aca="false">BZ339*'Dist Horaria'!$AD$6</f>
        <v>322.690214900343</v>
      </c>
      <c r="CX339" s="0" t="n">
        <f aca="false">BZ339*'Dist Horaria'!$AE$6</f>
        <v>322.690214900343</v>
      </c>
      <c r="CY339" s="0" t="n">
        <f aca="false">AS339*1000000</f>
        <v>13501.7315112138</v>
      </c>
      <c r="CZ339" s="0" t="n">
        <f aca="false">CY339*'Dist Horaria'!$H$6</f>
        <v>337.543287780345</v>
      </c>
      <c r="DA339" s="0" t="n">
        <f aca="false">CY339*'Dist Horaria'!$I$6</f>
        <v>337.543287780345</v>
      </c>
      <c r="DB339" s="0" t="n">
        <f aca="false">CY339*'Dist Horaria'!$J$6</f>
        <v>337.543287780345</v>
      </c>
      <c r="DC339" s="0" t="n">
        <f aca="false">CY339*'Dist Horaria'!$K$6</f>
        <v>337.543287780345</v>
      </c>
      <c r="DD339" s="0" t="n">
        <f aca="false">CY339*'Dist Horaria'!$L$6</f>
        <v>337.543287780345</v>
      </c>
      <c r="DE339" s="0" t="n">
        <f aca="false">CY339*'Dist Horaria'!$M$6</f>
        <v>900.115434080921</v>
      </c>
      <c r="DF339" s="0" t="n">
        <f aca="false">CY339*'Dist Horaria'!$N$6</f>
        <v>900.115434080921</v>
      </c>
      <c r="DG339" s="0" t="n">
        <f aca="false">CY339*'Dist Horaria'!$O$6</f>
        <v>900.115434080921</v>
      </c>
      <c r="DH339" s="0" t="n">
        <f aca="false">CY339*'Dist Horaria'!$P$6</f>
        <v>590.700753615604</v>
      </c>
      <c r="DI339" s="0" t="n">
        <f aca="false">CY339*'Dist Horaria'!$Q$6</f>
        <v>590.700753615604</v>
      </c>
      <c r="DJ339" s="0" t="n">
        <f aca="false">CY339*'Dist Horaria'!$R$6</f>
        <v>590.700753615604</v>
      </c>
      <c r="DK339" s="0" t="n">
        <f aca="false">CY339*'Dist Horaria'!$S$6</f>
        <v>590.700753615604</v>
      </c>
      <c r="DL339" s="0" t="n">
        <f aca="false">CY339*'Dist Horaria'!$T$6</f>
        <v>590.700753615604</v>
      </c>
      <c r="DM339" s="0" t="n">
        <f aca="false">CY339*'Dist Horaria'!$U$6</f>
        <v>590.700753615604</v>
      </c>
      <c r="DN339" s="0" t="n">
        <f aca="false">CY339*'Dist Horaria'!$V$6</f>
        <v>590.700753615604</v>
      </c>
      <c r="DO339" s="0" t="n">
        <f aca="false">CY339*'Dist Horaria'!$W$6</f>
        <v>590.700753615604</v>
      </c>
      <c r="DP339" s="0" t="n">
        <f aca="false">CY339*'Dist Horaria'!$X$6</f>
        <v>900.115434080921</v>
      </c>
      <c r="DQ339" s="0" t="n">
        <f aca="false">CY339*'Dist Horaria'!$Y$6</f>
        <v>900.115434080921</v>
      </c>
      <c r="DR339" s="0" t="n">
        <f aca="false">CY339*'Dist Horaria'!$Z$6</f>
        <v>900.115434080921</v>
      </c>
      <c r="DS339" s="0" t="n">
        <f aca="false">CY339*'Dist Horaria'!$AA$6</f>
        <v>337.543287780345</v>
      </c>
      <c r="DT339" s="0" t="n">
        <f aca="false">CY339*'Dist Horaria'!$AB$6</f>
        <v>337.543287780345</v>
      </c>
      <c r="DU339" s="0" t="n">
        <f aca="false">CY339*'Dist Horaria'!$AC$6</f>
        <v>337.543287780345</v>
      </c>
      <c r="DV339" s="0" t="n">
        <f aca="false">CY339*'Dist Horaria'!$AD$6</f>
        <v>337.543287780345</v>
      </c>
      <c r="DW339" s="0" t="n">
        <f aca="false">CY339*'Dist Horaria'!$AE$6</f>
        <v>337.543287780345</v>
      </c>
      <c r="DX339" s="0" t="n">
        <f aca="false">AX339*1000000</f>
        <v>782.709073113844</v>
      </c>
      <c r="DY339" s="0" t="n">
        <f aca="false">DX339*'Dist Horaria'!$H$6</f>
        <v>19.5677268278461</v>
      </c>
      <c r="DZ339" s="0" t="n">
        <f aca="false">DX339*'Dist Horaria'!$I$6</f>
        <v>19.5677268278461</v>
      </c>
      <c r="EA339" s="0" t="n">
        <f aca="false">DX339*'Dist Horaria'!$J$6</f>
        <v>19.5677268278461</v>
      </c>
      <c r="EB339" s="0" t="n">
        <f aca="false">DX339*'Dist Horaria'!$K$6</f>
        <v>19.5677268278461</v>
      </c>
      <c r="EC339" s="0" t="n">
        <f aca="false">DX339*'Dist Horaria'!$L$6</f>
        <v>19.5677268278461</v>
      </c>
      <c r="ED339" s="0" t="n">
        <f aca="false">DX339*'Dist Horaria'!$M$6</f>
        <v>52.1806048742563</v>
      </c>
      <c r="EE339" s="0" t="n">
        <f aca="false">DX339*'Dist Horaria'!$N$6</f>
        <v>52.1806048742563</v>
      </c>
      <c r="EF339" s="0" t="n">
        <f aca="false">DX339*'Dist Horaria'!$O$6</f>
        <v>52.1806048742563</v>
      </c>
      <c r="EG339" s="0" t="n">
        <f aca="false">DX339*'Dist Horaria'!$P$6</f>
        <v>34.2435219487307</v>
      </c>
      <c r="EH339" s="0" t="n">
        <f aca="false">DX339*'Dist Horaria'!$Q$6</f>
        <v>34.2435219487307</v>
      </c>
      <c r="EI339" s="0" t="n">
        <f aca="false">DX339*'Dist Horaria'!$R$6</f>
        <v>34.2435219487307</v>
      </c>
      <c r="EJ339" s="0" t="n">
        <f aca="false">DX339*'Dist Horaria'!$S$6</f>
        <v>34.2435219487307</v>
      </c>
      <c r="EK339" s="0" t="n">
        <f aca="false">DX339*'Dist Horaria'!$T$6</f>
        <v>34.2435219487307</v>
      </c>
      <c r="EL339" s="0" t="n">
        <f aca="false">DX339*'Dist Horaria'!$U$6</f>
        <v>34.2435219487307</v>
      </c>
      <c r="EM339" s="0" t="n">
        <f aca="false">DX339*'Dist Horaria'!$V$6</f>
        <v>34.2435219487307</v>
      </c>
      <c r="EN339" s="0" t="n">
        <f aca="false">DX339*'Dist Horaria'!$W$6</f>
        <v>34.2435219487307</v>
      </c>
      <c r="EO339" s="0" t="n">
        <f aca="false">DX339*'Dist Horaria'!$X$6</f>
        <v>52.1806048742563</v>
      </c>
      <c r="EP339" s="0" t="n">
        <f aca="false">DX339*'Dist Horaria'!$Y$6</f>
        <v>52.1806048742563</v>
      </c>
      <c r="EQ339" s="0" t="n">
        <f aca="false">DX339*'Dist Horaria'!$Z$6</f>
        <v>52.1806048742563</v>
      </c>
      <c r="ER339" s="0" t="n">
        <f aca="false">DX339*'Dist Horaria'!$AA$6</f>
        <v>19.5677268278461</v>
      </c>
      <c r="ES339" s="0" t="n">
        <f aca="false">DX339*'Dist Horaria'!$AB$6</f>
        <v>19.5677268278461</v>
      </c>
      <c r="ET339" s="0" t="n">
        <f aca="false">DX339*'Dist Horaria'!$AC$6</f>
        <v>19.5677268278461</v>
      </c>
      <c r="EU339" s="0" t="n">
        <f aca="false">DX339*'Dist Horaria'!$AD$6</f>
        <v>19.5677268278461</v>
      </c>
      <c r="EV339" s="0" t="n">
        <f aca="false">DX339*'Dist Horaria'!$AE$6</f>
        <v>19.5677268278461</v>
      </c>
      <c r="EW339" s="0" t="n">
        <f aca="false">BB339+CA339+CZ339+DY339</f>
        <v>805.665323102343</v>
      </c>
      <c r="EX339" s="0" t="n">
        <f aca="false">BC339+CB339+DA339+DZ339</f>
        <v>802.298340764758</v>
      </c>
      <c r="EY339" s="0" t="n">
        <f aca="false">BD339+CC339+DB339+EA339</f>
        <v>799.120323258638</v>
      </c>
      <c r="EZ339" s="0" t="n">
        <f aca="false">BE339+CD339+DC339+EB339</f>
        <v>796.412776465147</v>
      </c>
      <c r="FA339" s="0" t="n">
        <f aca="false">BF339+CE339+DD339+EC339</f>
        <v>794.434206387589</v>
      </c>
      <c r="FB339" s="0" t="n">
        <f aca="false">BG339+CF339+DE339+ED339</f>
        <v>1926.19061711799</v>
      </c>
      <c r="FC339" s="0" t="n">
        <f aca="false">BH339+CG339+DF339+EE339</f>
        <v>1931.30803845337</v>
      </c>
      <c r="FD339" s="0" t="n">
        <f aca="false">BI339+CH339+DG339+EF339</f>
        <v>1931.30803845337</v>
      </c>
      <c r="FE339" s="0" t="n">
        <f aca="false">BJ339+CI339+DH339+EG339</f>
        <v>1346.43794752243</v>
      </c>
      <c r="FF339" s="0" t="n">
        <f aca="false">BK339+CJ339+DI339+EH339</f>
        <v>1363.02106054846</v>
      </c>
      <c r="FG339" s="0" t="n">
        <f aca="false">BL339+CK339+DJ339+EI339</f>
        <v>1375.08150638557</v>
      </c>
      <c r="FH339" s="0" t="n">
        <f aca="false">BM339+CL339+DK339+EJ339</f>
        <v>1381.11172930413</v>
      </c>
      <c r="FI339" s="0" t="n">
        <f aca="false">BN339+CM339+DL339+EK339</f>
        <v>1382.61928503377</v>
      </c>
      <c r="FJ339" s="0" t="n">
        <f aca="false">BO339+CN339+DM339+EL339</f>
        <v>1381.11172930413</v>
      </c>
      <c r="FK339" s="0" t="n">
        <f aca="false">BP339+CO339+DN339+EM339</f>
        <v>1378.09661784485</v>
      </c>
      <c r="FL339" s="0" t="n">
        <f aca="false">BQ339+CP339+DO339+EN339</f>
        <v>1373.57395065594</v>
      </c>
      <c r="FM339" s="0" t="n">
        <f aca="false">BR339+CQ339+DP339+EO339</f>
        <v>1993.16067615169</v>
      </c>
      <c r="FN339" s="0" t="n">
        <f aca="false">BS339+CR339+DQ339+EP339</f>
        <v>1989.0469845035</v>
      </c>
      <c r="FO339" s="0" t="n">
        <f aca="false">BT339+CS339+DR339+EQ339</f>
        <v>1966.65575822078</v>
      </c>
      <c r="FP339" s="0" t="n">
        <f aca="false">BU339+CT339+DS339+ER339</f>
        <v>826.106150272997</v>
      </c>
      <c r="FQ339" s="0" t="n">
        <f aca="false">BV339+CU339+DT339+ES339</f>
        <v>810.022385755822</v>
      </c>
      <c r="FR339" s="0" t="n">
        <f aca="false">BW339+CV339+DU339+ET339</f>
        <v>820.938227695101</v>
      </c>
      <c r="FS339" s="0" t="n">
        <f aca="false">BX339+CW339+DV339+EU339</f>
        <v>817.2136822853</v>
      </c>
      <c r="FT339" s="0" t="n">
        <f aca="false">BY339+CX339+DW339+EV339</f>
        <v>813.273330651291</v>
      </c>
      <c r="FU339" s="0" t="n">
        <f aca="false">AM339*'Dist Horaria'!$H$10</f>
        <v>0.425198515308365</v>
      </c>
      <c r="FV339" s="0" t="n">
        <f aca="false">AM339*'Dist Horaria'!$I$10</f>
        <v>0.397938884136708</v>
      </c>
      <c r="FW339" s="0" t="n">
        <f aca="false">AM339*'Dist Horaria'!$J$10</f>
        <v>0.396216170382687</v>
      </c>
      <c r="FX339" s="0" t="n">
        <f aca="false">AM339*'Dist Horaria'!$K$10</f>
        <v>0.384821129481291</v>
      </c>
      <c r="FY339" s="0" t="n">
        <f aca="false">AM339*'Dist Horaria'!$L$10</f>
        <v>0.384975128762096</v>
      </c>
      <c r="FZ339" s="0" t="n">
        <f aca="false">AM339*'Dist Horaria'!$M$10</f>
        <v>0.411939230518064</v>
      </c>
      <c r="GA339" s="0" t="n">
        <f aca="false">AM339*'Dist Horaria'!$N$10</f>
        <v>0.389711539168424</v>
      </c>
      <c r="GB339" s="0" t="n">
        <f aca="false">AM339*'Dist Horaria'!$O$10</f>
        <v>0.383059889263595</v>
      </c>
      <c r="GC339" s="0" t="n">
        <f aca="false">AM339*'Dist Horaria'!$P$10</f>
        <v>0.389004101641795</v>
      </c>
      <c r="GD339" s="0" t="n">
        <f aca="false">AM339*'Dist Horaria'!$Q$10</f>
        <v>0.352035588476179</v>
      </c>
      <c r="GE339" s="0" t="n">
        <f aca="false">AM339*'Dist Horaria'!$R$10</f>
        <v>0.429536286053899</v>
      </c>
      <c r="GF339" s="0" t="n">
        <f aca="false">AM339*'Dist Horaria'!$S$10</f>
        <v>0.366840674351896</v>
      </c>
      <c r="GG339" s="0" t="n">
        <f aca="false">AR339*'Dist Horaria'!$H$10</f>
        <v>0.444769931622599</v>
      </c>
      <c r="GH339" s="0" t="n">
        <f aca="false">AR339*'Dist Horaria'!$I$10</f>
        <v>0.416255569846236</v>
      </c>
      <c r="GI339" s="0" t="n">
        <f aca="false">AR339*'Dist Horaria'!$J$10</f>
        <v>0.414453561487797</v>
      </c>
      <c r="GJ339" s="0" t="n">
        <f aca="false">AR339*'Dist Horaria'!$K$10</f>
        <v>0.402534019485458</v>
      </c>
      <c r="GK339" s="0" t="n">
        <f aca="false">AR339*'Dist Horaria'!$L$10</f>
        <v>0.402695107182445</v>
      </c>
      <c r="GL339" s="0" t="n">
        <f aca="false">AR339*'Dist Horaria'!$M$10</f>
        <v>0.430900336651718</v>
      </c>
      <c r="GM339" s="0" t="n">
        <f aca="false">AR339*'Dist Horaria'!$N$10</f>
        <v>0.407649529309322</v>
      </c>
      <c r="GN339" s="0" t="n">
        <f aca="false">AR339*'Dist Horaria'!$O$10</f>
        <v>0.400691711332928</v>
      </c>
      <c r="GO339" s="0" t="n">
        <f aca="false">AR339*'Dist Horaria'!$P$10</f>
        <v>0.406909529217559</v>
      </c>
      <c r="GP339" s="0" t="n">
        <f aca="false">AR339*'Dist Horaria'!$Q$10</f>
        <v>0.368239396371643</v>
      </c>
      <c r="GQ339" s="0" t="n">
        <f aca="false">AR339*'Dist Horaria'!$R$10</f>
        <v>0.449307365147</v>
      </c>
      <c r="GR339" s="0" t="n">
        <f aca="false">AR339*'Dist Horaria'!$S$10</f>
        <v>0.383725943938335</v>
      </c>
      <c r="GS339" s="0" t="n">
        <f aca="false">AW339*'Dist Horaria'!$H$10</f>
        <v>0.0257837641520347</v>
      </c>
      <c r="GT339" s="0" t="n">
        <f aca="false">AW339*'Dist Horaria'!$I$10</f>
        <v>0.0241307576722456</v>
      </c>
      <c r="GU339" s="0" t="n">
        <f aca="false">AW339*'Dist Horaria'!$J$10</f>
        <v>0.0240262934195824</v>
      </c>
      <c r="GV339" s="0" t="n">
        <f aca="false">AW339*'Dist Horaria'!$K$10</f>
        <v>0.0233353054774178</v>
      </c>
      <c r="GW339" s="0" t="n">
        <f aca="false">AW339*'Dist Horaria'!$L$10</f>
        <v>0.0233446438946345</v>
      </c>
      <c r="GX339" s="0" t="n">
        <f aca="false">AW339*'Dist Horaria'!$M$10</f>
        <v>0.0249797296609691</v>
      </c>
      <c r="GY339" s="0" t="n">
        <f aca="false">AW339*'Dist Horaria'!$N$10</f>
        <v>0.0236318567715549</v>
      </c>
      <c r="GZ339" s="0" t="n">
        <f aca="false">AW339*'Dist Horaria'!$O$10</f>
        <v>0.0232285050048074</v>
      </c>
      <c r="HA339" s="0" t="n">
        <f aca="false">AW339*'Dist Horaria'!$P$10</f>
        <v>0.0235889582155106</v>
      </c>
      <c r="HB339" s="0" t="n">
        <f aca="false">AW339*'Dist Horaria'!$Q$10</f>
        <v>0.0213472113838634</v>
      </c>
      <c r="HC339" s="0" t="n">
        <f aca="false">AW339*'Dist Horaria'!$R$10</f>
        <v>0.0260468037766377</v>
      </c>
      <c r="HD339" s="0" t="n">
        <f aca="false">AW339*'Dist Horaria'!$S$10</f>
        <v>0.0222449822572948</v>
      </c>
    </row>
    <row r="340" customFormat="false" ht="26.85" hidden="false" customHeight="false" outlineLevel="0" collapsed="false">
      <c r="A340" s="0" t="n">
        <v>4.7466</v>
      </c>
      <c r="B340" s="0" t="n">
        <v>-74.046698</v>
      </c>
      <c r="C340" s="0" t="n">
        <v>35</v>
      </c>
      <c r="D340" s="0" t="n">
        <v>40</v>
      </c>
      <c r="E340" s="0" t="n">
        <v>593</v>
      </c>
      <c r="G340" s="0" t="s">
        <v>1205</v>
      </c>
      <c r="I340" s="0" t="s">
        <v>1620</v>
      </c>
      <c r="J340" s="25" t="s">
        <v>1621</v>
      </c>
      <c r="L340" s="0" t="s">
        <v>1622</v>
      </c>
      <c r="S340" s="0" t="n">
        <v>365</v>
      </c>
      <c r="V340" s="0" t="n">
        <v>78615.624375</v>
      </c>
      <c r="W340" s="0" t="n">
        <f aca="false">V340*12</f>
        <v>943387.4925</v>
      </c>
      <c r="X340" s="0" t="n">
        <v>1</v>
      </c>
      <c r="Z340" s="0" t="n">
        <v>25000</v>
      </c>
      <c r="AB340" s="0" t="n">
        <v>0.005</v>
      </c>
      <c r="AC340" s="0" t="n">
        <v>0</v>
      </c>
      <c r="AD340" s="0" t="n">
        <v>2906.61691288025</v>
      </c>
      <c r="AE340" s="0" t="n">
        <f aca="false">AD340/2204.59</f>
        <v>1.31843876316242</v>
      </c>
      <c r="AF340" s="0" t="n">
        <f aca="false">AE340/S340</f>
        <v>0.00361216099496554</v>
      </c>
      <c r="AG340" s="0" t="n">
        <f aca="false">AE340*EXP(AB340*AC340)</f>
        <v>1.31843876316242</v>
      </c>
      <c r="AH340" s="0" t="n">
        <f aca="false">AG340/S340</f>
        <v>0.00361216099496554</v>
      </c>
      <c r="AI340" s="0" t="s">
        <v>90</v>
      </c>
      <c r="AJ340" s="0" t="n">
        <f aca="false">IF(AI340="A",'FE DISTRIBUCIÓN'!$C$2,'FE DISTRIBUCIÓN'!$C$3)</f>
        <v>4.994E-006</v>
      </c>
      <c r="AK340" s="0" t="n">
        <f aca="false">W340*AJ340</f>
        <v>4.711277137545</v>
      </c>
      <c r="AL340" s="0" t="n">
        <f aca="false">AK340/365</f>
        <v>0.0129076085960137</v>
      </c>
      <c r="AM340" s="0" t="n">
        <f aca="false">AK340*EXP(AB340*AC340)</f>
        <v>4.711277137545</v>
      </c>
      <c r="AN340" s="0" t="n">
        <f aca="false">AM340/365</f>
        <v>0.0129076085960137</v>
      </c>
      <c r="AO340" s="0" t="n">
        <v>5.223868284E-006</v>
      </c>
      <c r="AP340" s="0" t="n">
        <f aca="false">AO340*W340</f>
        <v>4.92813200159304</v>
      </c>
      <c r="AQ340" s="0" t="n">
        <f aca="false">AP340/365</f>
        <v>0.0135017315112138</v>
      </c>
      <c r="AR340" s="0" t="n">
        <f aca="false">AP340*EXP(AB340*AC340)</f>
        <v>4.92813200159304</v>
      </c>
      <c r="AS340" s="0" t="n">
        <f aca="false">AR340/365</f>
        <v>0.0135017315112138</v>
      </c>
      <c r="AT340" s="0" t="n">
        <v>3.02832944E-007</v>
      </c>
      <c r="AU340" s="0" t="n">
        <f aca="false">AT340*W340</f>
        <v>0.285688811686553</v>
      </c>
      <c r="AV340" s="0" t="n">
        <f aca="false">AU340/365</f>
        <v>0.000782709073113844</v>
      </c>
      <c r="AW340" s="0" t="n">
        <f aca="false">AU340*EXP(AB340*AC340)</f>
        <v>0.285688811686553</v>
      </c>
      <c r="AX340" s="0" t="n">
        <f aca="false">AW340/365</f>
        <v>0.000782709073113844</v>
      </c>
      <c r="AY340" s="0" t="n">
        <f aca="false">AW340+AR340+AM340+AG340</f>
        <v>11.243536713987</v>
      </c>
      <c r="AZ340" s="0" t="n">
        <f aca="false">AH340+AN340+AS340+AX340</f>
        <v>0.0308042101753069</v>
      </c>
      <c r="BA340" s="0" t="n">
        <f aca="false">AH340*1000000</f>
        <v>3612.16099496554</v>
      </c>
      <c r="BB340" s="0" t="n">
        <f aca="false">BA340*'Dist Horaria'!$H$3</f>
        <v>125.864093593809</v>
      </c>
      <c r="BC340" s="0" t="n">
        <f aca="false">BA340*'Dist Horaria'!$I$3</f>
        <v>122.497111256224</v>
      </c>
      <c r="BD340" s="0" t="n">
        <f aca="false">BA340*'Dist Horaria'!$J$3</f>
        <v>119.319093750104</v>
      </c>
      <c r="BE340" s="0" t="n">
        <f aca="false">BA340*'Dist Horaria'!$K$3</f>
        <v>116.611546956613</v>
      </c>
      <c r="BF340" s="0" t="n">
        <f aca="false">BA340*'Dist Horaria'!$L$3</f>
        <v>114.632976879055</v>
      </c>
      <c r="BG340" s="0" t="n">
        <f aca="false">BA340*'Dist Horaria'!$M$3</f>
        <v>113.387338428563</v>
      </c>
      <c r="BH340" s="0" t="n">
        <f aca="false">BA340*'Dist Horaria'!$N$3</f>
        <v>118.504759763947</v>
      </c>
      <c r="BI340" s="0" t="n">
        <f aca="false">BA340*'Dist Horaria'!$O$3</f>
        <v>118.504759763947</v>
      </c>
      <c r="BJ340" s="0" t="n">
        <f aca="false">BA340*'Dist Horaria'!$P$3</f>
        <v>156.785795882493</v>
      </c>
      <c r="BK340" s="0" t="n">
        <f aca="false">BA340*'Dist Horaria'!$Q$3</f>
        <v>173.368908908526</v>
      </c>
      <c r="BL340" s="0" t="n">
        <f aca="false">BA340*'Dist Horaria'!$R$3</f>
        <v>185.429354745641</v>
      </c>
      <c r="BM340" s="0" t="n">
        <f aca="false">BA340*'Dist Horaria'!$S$3</f>
        <v>191.459577664198</v>
      </c>
      <c r="BN340" s="0" t="n">
        <f aca="false">BA340*'Dist Horaria'!$T$3</f>
        <v>192.967133393837</v>
      </c>
      <c r="BO340" s="0" t="n">
        <f aca="false">BA340*'Dist Horaria'!$U$3</f>
        <v>191.459577664198</v>
      </c>
      <c r="BP340" s="0" t="n">
        <f aca="false">BA340*'Dist Horaria'!$V$3</f>
        <v>188.444466204919</v>
      </c>
      <c r="BQ340" s="0" t="n">
        <f aca="false">BA340*'Dist Horaria'!$W$3</f>
        <v>183.921799016001</v>
      </c>
      <c r="BR340" s="0" t="n">
        <f aca="false">BA340*'Dist Horaria'!$X$3</f>
        <v>180.357397462267</v>
      </c>
      <c r="BS340" s="0" t="n">
        <f aca="false">BA340*'Dist Horaria'!$Y$3</f>
        <v>176.243705814076</v>
      </c>
      <c r="BT340" s="0" t="n">
        <f aca="false">BA340*'Dist Horaria'!$Z$3</f>
        <v>153.85247953136</v>
      </c>
      <c r="BU340" s="0" t="n">
        <f aca="false">BA340*'Dist Horaria'!$AA$3</f>
        <v>146.304920764463</v>
      </c>
      <c r="BV340" s="0" t="n">
        <f aca="false">BA340*'Dist Horaria'!$AB$3</f>
        <v>130.221156247288</v>
      </c>
      <c r="BW340" s="0" t="n">
        <f aca="false">BA340*'Dist Horaria'!$AC$3</f>
        <v>141.136998186567</v>
      </c>
      <c r="BX340" s="0" t="n">
        <f aca="false">BA340*'Dist Horaria'!$AD$3</f>
        <v>137.412452776766</v>
      </c>
      <c r="BY340" s="0" t="n">
        <f aca="false">BA340*'Dist Horaria'!$AE$3</f>
        <v>133.472101142757</v>
      </c>
      <c r="BZ340" s="0" t="n">
        <f aca="false">AN340*1000000</f>
        <v>12907.6085960137</v>
      </c>
      <c r="CA340" s="0" t="n">
        <f aca="false">BZ340*'Dist Horaria'!$H$6</f>
        <v>322.690214900343</v>
      </c>
      <c r="CB340" s="0" t="n">
        <f aca="false">BZ340*'Dist Horaria'!$I$6</f>
        <v>322.690214900343</v>
      </c>
      <c r="CC340" s="0" t="n">
        <f aca="false">BZ340*'Dist Horaria'!$J$6</f>
        <v>322.690214900343</v>
      </c>
      <c r="CD340" s="0" t="n">
        <f aca="false">BZ340*'Dist Horaria'!$K$6</f>
        <v>322.690214900343</v>
      </c>
      <c r="CE340" s="0" t="n">
        <f aca="false">BZ340*'Dist Horaria'!$L$6</f>
        <v>322.690214900343</v>
      </c>
      <c r="CF340" s="0" t="n">
        <f aca="false">BZ340*'Dist Horaria'!$M$6</f>
        <v>860.507239734247</v>
      </c>
      <c r="CG340" s="0" t="n">
        <f aca="false">BZ340*'Dist Horaria'!$N$6</f>
        <v>860.507239734247</v>
      </c>
      <c r="CH340" s="0" t="n">
        <f aca="false">BZ340*'Dist Horaria'!$O$6</f>
        <v>860.507239734247</v>
      </c>
      <c r="CI340" s="0" t="n">
        <f aca="false">BZ340*'Dist Horaria'!$P$6</f>
        <v>564.707876075599</v>
      </c>
      <c r="CJ340" s="0" t="n">
        <f aca="false">BZ340*'Dist Horaria'!$Q$6</f>
        <v>564.707876075599</v>
      </c>
      <c r="CK340" s="0" t="n">
        <f aca="false">BZ340*'Dist Horaria'!$R$6</f>
        <v>564.707876075599</v>
      </c>
      <c r="CL340" s="0" t="n">
        <f aca="false">BZ340*'Dist Horaria'!$S$6</f>
        <v>564.707876075599</v>
      </c>
      <c r="CM340" s="0" t="n">
        <f aca="false">BZ340*'Dist Horaria'!$T$6</f>
        <v>564.707876075599</v>
      </c>
      <c r="CN340" s="0" t="n">
        <f aca="false">BZ340*'Dist Horaria'!$U$6</f>
        <v>564.707876075599</v>
      </c>
      <c r="CO340" s="0" t="n">
        <f aca="false">BZ340*'Dist Horaria'!$V$6</f>
        <v>564.707876075599</v>
      </c>
      <c r="CP340" s="0" t="n">
        <f aca="false">BZ340*'Dist Horaria'!$W$6</f>
        <v>564.707876075599</v>
      </c>
      <c r="CQ340" s="0" t="n">
        <f aca="false">BZ340*'Dist Horaria'!$X$6</f>
        <v>860.507239734247</v>
      </c>
      <c r="CR340" s="0" t="n">
        <f aca="false">BZ340*'Dist Horaria'!$Y$6</f>
        <v>860.507239734247</v>
      </c>
      <c r="CS340" s="0" t="n">
        <f aca="false">BZ340*'Dist Horaria'!$Z$6</f>
        <v>860.507239734247</v>
      </c>
      <c r="CT340" s="0" t="n">
        <f aca="false">BZ340*'Dist Horaria'!$AA$6</f>
        <v>322.690214900343</v>
      </c>
      <c r="CU340" s="0" t="n">
        <f aca="false">BZ340*'Dist Horaria'!$AB$6</f>
        <v>322.690214900343</v>
      </c>
      <c r="CV340" s="0" t="n">
        <f aca="false">BZ340*'Dist Horaria'!$AC$6</f>
        <v>322.690214900343</v>
      </c>
      <c r="CW340" s="0" t="n">
        <f aca="false">BZ340*'Dist Horaria'!$AD$6</f>
        <v>322.690214900343</v>
      </c>
      <c r="CX340" s="0" t="n">
        <f aca="false">BZ340*'Dist Horaria'!$AE$6</f>
        <v>322.690214900343</v>
      </c>
      <c r="CY340" s="0" t="n">
        <f aca="false">AS340*1000000</f>
        <v>13501.7315112138</v>
      </c>
      <c r="CZ340" s="0" t="n">
        <f aca="false">CY340*'Dist Horaria'!$H$6</f>
        <v>337.543287780345</v>
      </c>
      <c r="DA340" s="0" t="n">
        <f aca="false">CY340*'Dist Horaria'!$I$6</f>
        <v>337.543287780345</v>
      </c>
      <c r="DB340" s="0" t="n">
        <f aca="false">CY340*'Dist Horaria'!$J$6</f>
        <v>337.543287780345</v>
      </c>
      <c r="DC340" s="0" t="n">
        <f aca="false">CY340*'Dist Horaria'!$K$6</f>
        <v>337.543287780345</v>
      </c>
      <c r="DD340" s="0" t="n">
        <f aca="false">CY340*'Dist Horaria'!$L$6</f>
        <v>337.543287780345</v>
      </c>
      <c r="DE340" s="0" t="n">
        <f aca="false">CY340*'Dist Horaria'!$M$6</f>
        <v>900.115434080921</v>
      </c>
      <c r="DF340" s="0" t="n">
        <f aca="false">CY340*'Dist Horaria'!$N$6</f>
        <v>900.115434080921</v>
      </c>
      <c r="DG340" s="0" t="n">
        <f aca="false">CY340*'Dist Horaria'!$O$6</f>
        <v>900.115434080921</v>
      </c>
      <c r="DH340" s="0" t="n">
        <f aca="false">CY340*'Dist Horaria'!$P$6</f>
        <v>590.700753615604</v>
      </c>
      <c r="DI340" s="0" t="n">
        <f aca="false">CY340*'Dist Horaria'!$Q$6</f>
        <v>590.700753615604</v>
      </c>
      <c r="DJ340" s="0" t="n">
        <f aca="false">CY340*'Dist Horaria'!$R$6</f>
        <v>590.700753615604</v>
      </c>
      <c r="DK340" s="0" t="n">
        <f aca="false">CY340*'Dist Horaria'!$S$6</f>
        <v>590.700753615604</v>
      </c>
      <c r="DL340" s="0" t="n">
        <f aca="false">CY340*'Dist Horaria'!$T$6</f>
        <v>590.700753615604</v>
      </c>
      <c r="DM340" s="0" t="n">
        <f aca="false">CY340*'Dist Horaria'!$U$6</f>
        <v>590.700753615604</v>
      </c>
      <c r="DN340" s="0" t="n">
        <f aca="false">CY340*'Dist Horaria'!$V$6</f>
        <v>590.700753615604</v>
      </c>
      <c r="DO340" s="0" t="n">
        <f aca="false">CY340*'Dist Horaria'!$W$6</f>
        <v>590.700753615604</v>
      </c>
      <c r="DP340" s="0" t="n">
        <f aca="false">CY340*'Dist Horaria'!$X$6</f>
        <v>900.115434080921</v>
      </c>
      <c r="DQ340" s="0" t="n">
        <f aca="false">CY340*'Dist Horaria'!$Y$6</f>
        <v>900.115434080921</v>
      </c>
      <c r="DR340" s="0" t="n">
        <f aca="false">CY340*'Dist Horaria'!$Z$6</f>
        <v>900.115434080921</v>
      </c>
      <c r="DS340" s="0" t="n">
        <f aca="false">CY340*'Dist Horaria'!$AA$6</f>
        <v>337.543287780345</v>
      </c>
      <c r="DT340" s="0" t="n">
        <f aca="false">CY340*'Dist Horaria'!$AB$6</f>
        <v>337.543287780345</v>
      </c>
      <c r="DU340" s="0" t="n">
        <f aca="false">CY340*'Dist Horaria'!$AC$6</f>
        <v>337.543287780345</v>
      </c>
      <c r="DV340" s="0" t="n">
        <f aca="false">CY340*'Dist Horaria'!$AD$6</f>
        <v>337.543287780345</v>
      </c>
      <c r="DW340" s="0" t="n">
        <f aca="false">CY340*'Dist Horaria'!$AE$6</f>
        <v>337.543287780345</v>
      </c>
      <c r="DX340" s="0" t="n">
        <f aca="false">AX340*1000000</f>
        <v>782.709073113844</v>
      </c>
      <c r="DY340" s="0" t="n">
        <f aca="false">DX340*'Dist Horaria'!$H$6</f>
        <v>19.5677268278461</v>
      </c>
      <c r="DZ340" s="0" t="n">
        <f aca="false">DX340*'Dist Horaria'!$I$6</f>
        <v>19.5677268278461</v>
      </c>
      <c r="EA340" s="0" t="n">
        <f aca="false">DX340*'Dist Horaria'!$J$6</f>
        <v>19.5677268278461</v>
      </c>
      <c r="EB340" s="0" t="n">
        <f aca="false">DX340*'Dist Horaria'!$K$6</f>
        <v>19.5677268278461</v>
      </c>
      <c r="EC340" s="0" t="n">
        <f aca="false">DX340*'Dist Horaria'!$L$6</f>
        <v>19.5677268278461</v>
      </c>
      <c r="ED340" s="0" t="n">
        <f aca="false">DX340*'Dist Horaria'!$M$6</f>
        <v>52.1806048742563</v>
      </c>
      <c r="EE340" s="0" t="n">
        <f aca="false">DX340*'Dist Horaria'!$N$6</f>
        <v>52.1806048742563</v>
      </c>
      <c r="EF340" s="0" t="n">
        <f aca="false">DX340*'Dist Horaria'!$O$6</f>
        <v>52.1806048742563</v>
      </c>
      <c r="EG340" s="0" t="n">
        <f aca="false">DX340*'Dist Horaria'!$P$6</f>
        <v>34.2435219487307</v>
      </c>
      <c r="EH340" s="0" t="n">
        <f aca="false">DX340*'Dist Horaria'!$Q$6</f>
        <v>34.2435219487307</v>
      </c>
      <c r="EI340" s="0" t="n">
        <f aca="false">DX340*'Dist Horaria'!$R$6</f>
        <v>34.2435219487307</v>
      </c>
      <c r="EJ340" s="0" t="n">
        <f aca="false">DX340*'Dist Horaria'!$S$6</f>
        <v>34.2435219487307</v>
      </c>
      <c r="EK340" s="0" t="n">
        <f aca="false">DX340*'Dist Horaria'!$T$6</f>
        <v>34.2435219487307</v>
      </c>
      <c r="EL340" s="0" t="n">
        <f aca="false">DX340*'Dist Horaria'!$U$6</f>
        <v>34.2435219487307</v>
      </c>
      <c r="EM340" s="0" t="n">
        <f aca="false">DX340*'Dist Horaria'!$V$6</f>
        <v>34.2435219487307</v>
      </c>
      <c r="EN340" s="0" t="n">
        <f aca="false">DX340*'Dist Horaria'!$W$6</f>
        <v>34.2435219487307</v>
      </c>
      <c r="EO340" s="0" t="n">
        <f aca="false">DX340*'Dist Horaria'!$X$6</f>
        <v>52.1806048742563</v>
      </c>
      <c r="EP340" s="0" t="n">
        <f aca="false">DX340*'Dist Horaria'!$Y$6</f>
        <v>52.1806048742563</v>
      </c>
      <c r="EQ340" s="0" t="n">
        <f aca="false">DX340*'Dist Horaria'!$Z$6</f>
        <v>52.1806048742563</v>
      </c>
      <c r="ER340" s="0" t="n">
        <f aca="false">DX340*'Dist Horaria'!$AA$6</f>
        <v>19.5677268278461</v>
      </c>
      <c r="ES340" s="0" t="n">
        <f aca="false">DX340*'Dist Horaria'!$AB$6</f>
        <v>19.5677268278461</v>
      </c>
      <c r="ET340" s="0" t="n">
        <f aca="false">DX340*'Dist Horaria'!$AC$6</f>
        <v>19.5677268278461</v>
      </c>
      <c r="EU340" s="0" t="n">
        <f aca="false">DX340*'Dist Horaria'!$AD$6</f>
        <v>19.5677268278461</v>
      </c>
      <c r="EV340" s="0" t="n">
        <f aca="false">DX340*'Dist Horaria'!$AE$6</f>
        <v>19.5677268278461</v>
      </c>
      <c r="EW340" s="0" t="n">
        <f aca="false">BB340+CA340+CZ340+DY340</f>
        <v>805.665323102343</v>
      </c>
      <c r="EX340" s="0" t="n">
        <f aca="false">BC340+CB340+DA340+DZ340</f>
        <v>802.298340764758</v>
      </c>
      <c r="EY340" s="0" t="n">
        <f aca="false">BD340+CC340+DB340+EA340</f>
        <v>799.120323258638</v>
      </c>
      <c r="EZ340" s="0" t="n">
        <f aca="false">BE340+CD340+DC340+EB340</f>
        <v>796.412776465147</v>
      </c>
      <c r="FA340" s="0" t="n">
        <f aca="false">BF340+CE340+DD340+EC340</f>
        <v>794.434206387589</v>
      </c>
      <c r="FB340" s="0" t="n">
        <f aca="false">BG340+CF340+DE340+ED340</f>
        <v>1926.19061711799</v>
      </c>
      <c r="FC340" s="0" t="n">
        <f aca="false">BH340+CG340+DF340+EE340</f>
        <v>1931.30803845337</v>
      </c>
      <c r="FD340" s="0" t="n">
        <f aca="false">BI340+CH340+DG340+EF340</f>
        <v>1931.30803845337</v>
      </c>
      <c r="FE340" s="0" t="n">
        <f aca="false">BJ340+CI340+DH340+EG340</f>
        <v>1346.43794752243</v>
      </c>
      <c r="FF340" s="0" t="n">
        <f aca="false">BK340+CJ340+DI340+EH340</f>
        <v>1363.02106054846</v>
      </c>
      <c r="FG340" s="0" t="n">
        <f aca="false">BL340+CK340+DJ340+EI340</f>
        <v>1375.08150638557</v>
      </c>
      <c r="FH340" s="0" t="n">
        <f aca="false">BM340+CL340+DK340+EJ340</f>
        <v>1381.11172930413</v>
      </c>
      <c r="FI340" s="0" t="n">
        <f aca="false">BN340+CM340+DL340+EK340</f>
        <v>1382.61928503377</v>
      </c>
      <c r="FJ340" s="0" t="n">
        <f aca="false">BO340+CN340+DM340+EL340</f>
        <v>1381.11172930413</v>
      </c>
      <c r="FK340" s="0" t="n">
        <f aca="false">BP340+CO340+DN340+EM340</f>
        <v>1378.09661784485</v>
      </c>
      <c r="FL340" s="0" t="n">
        <f aca="false">BQ340+CP340+DO340+EN340</f>
        <v>1373.57395065594</v>
      </c>
      <c r="FM340" s="0" t="n">
        <f aca="false">BR340+CQ340+DP340+EO340</f>
        <v>1993.16067615169</v>
      </c>
      <c r="FN340" s="0" t="n">
        <f aca="false">BS340+CR340+DQ340+EP340</f>
        <v>1989.0469845035</v>
      </c>
      <c r="FO340" s="0" t="n">
        <f aca="false">BT340+CS340+DR340+EQ340</f>
        <v>1966.65575822078</v>
      </c>
      <c r="FP340" s="0" t="n">
        <f aca="false">BU340+CT340+DS340+ER340</f>
        <v>826.106150272997</v>
      </c>
      <c r="FQ340" s="0" t="n">
        <f aca="false">BV340+CU340+DT340+ES340</f>
        <v>810.022385755822</v>
      </c>
      <c r="FR340" s="0" t="n">
        <f aca="false">BW340+CV340+DU340+ET340</f>
        <v>820.938227695101</v>
      </c>
      <c r="FS340" s="0" t="n">
        <f aca="false">BX340+CW340+DV340+EU340</f>
        <v>817.2136822853</v>
      </c>
      <c r="FT340" s="0" t="n">
        <f aca="false">BY340+CX340+DW340+EV340</f>
        <v>813.273330651291</v>
      </c>
      <c r="FU340" s="0" t="n">
        <f aca="false">AM340*'Dist Horaria'!$H$10</f>
        <v>0.425198515308365</v>
      </c>
      <c r="FV340" s="0" t="n">
        <f aca="false">AM340*'Dist Horaria'!$I$10</f>
        <v>0.397938884136708</v>
      </c>
      <c r="FW340" s="0" t="n">
        <f aca="false">AM340*'Dist Horaria'!$J$10</f>
        <v>0.396216170382687</v>
      </c>
      <c r="FX340" s="0" t="n">
        <f aca="false">AM340*'Dist Horaria'!$K$10</f>
        <v>0.384821129481291</v>
      </c>
      <c r="FY340" s="0" t="n">
        <f aca="false">AM340*'Dist Horaria'!$L$10</f>
        <v>0.384975128762096</v>
      </c>
      <c r="FZ340" s="0" t="n">
        <f aca="false">AM340*'Dist Horaria'!$M$10</f>
        <v>0.411939230518064</v>
      </c>
      <c r="GA340" s="0" t="n">
        <f aca="false">AM340*'Dist Horaria'!$N$10</f>
        <v>0.389711539168424</v>
      </c>
      <c r="GB340" s="0" t="n">
        <f aca="false">AM340*'Dist Horaria'!$O$10</f>
        <v>0.383059889263595</v>
      </c>
      <c r="GC340" s="0" t="n">
        <f aca="false">AM340*'Dist Horaria'!$P$10</f>
        <v>0.389004101641795</v>
      </c>
      <c r="GD340" s="0" t="n">
        <f aca="false">AM340*'Dist Horaria'!$Q$10</f>
        <v>0.352035588476179</v>
      </c>
      <c r="GE340" s="0" t="n">
        <f aca="false">AM340*'Dist Horaria'!$R$10</f>
        <v>0.429536286053899</v>
      </c>
      <c r="GF340" s="0" t="n">
        <f aca="false">AM340*'Dist Horaria'!$S$10</f>
        <v>0.366840674351896</v>
      </c>
      <c r="GG340" s="0" t="n">
        <f aca="false">AR340*'Dist Horaria'!$H$10</f>
        <v>0.444769931622599</v>
      </c>
      <c r="GH340" s="0" t="n">
        <f aca="false">AR340*'Dist Horaria'!$I$10</f>
        <v>0.416255569846236</v>
      </c>
      <c r="GI340" s="0" t="n">
        <f aca="false">AR340*'Dist Horaria'!$J$10</f>
        <v>0.414453561487797</v>
      </c>
      <c r="GJ340" s="0" t="n">
        <f aca="false">AR340*'Dist Horaria'!$K$10</f>
        <v>0.402534019485458</v>
      </c>
      <c r="GK340" s="0" t="n">
        <f aca="false">AR340*'Dist Horaria'!$L$10</f>
        <v>0.402695107182445</v>
      </c>
      <c r="GL340" s="0" t="n">
        <f aca="false">AR340*'Dist Horaria'!$M$10</f>
        <v>0.430900336651718</v>
      </c>
      <c r="GM340" s="0" t="n">
        <f aca="false">AR340*'Dist Horaria'!$N$10</f>
        <v>0.407649529309322</v>
      </c>
      <c r="GN340" s="0" t="n">
        <f aca="false">AR340*'Dist Horaria'!$O$10</f>
        <v>0.400691711332928</v>
      </c>
      <c r="GO340" s="0" t="n">
        <f aca="false">AR340*'Dist Horaria'!$P$10</f>
        <v>0.406909529217559</v>
      </c>
      <c r="GP340" s="0" t="n">
        <f aca="false">AR340*'Dist Horaria'!$Q$10</f>
        <v>0.368239396371643</v>
      </c>
      <c r="GQ340" s="0" t="n">
        <f aca="false">AR340*'Dist Horaria'!$R$10</f>
        <v>0.449307365147</v>
      </c>
      <c r="GR340" s="0" t="n">
        <f aca="false">AR340*'Dist Horaria'!$S$10</f>
        <v>0.383725943938335</v>
      </c>
      <c r="GS340" s="0" t="n">
        <f aca="false">AW340*'Dist Horaria'!$H$10</f>
        <v>0.0257837641520347</v>
      </c>
      <c r="GT340" s="0" t="n">
        <f aca="false">AW340*'Dist Horaria'!$I$10</f>
        <v>0.0241307576722456</v>
      </c>
      <c r="GU340" s="0" t="n">
        <f aca="false">AW340*'Dist Horaria'!$J$10</f>
        <v>0.0240262934195824</v>
      </c>
      <c r="GV340" s="0" t="n">
        <f aca="false">AW340*'Dist Horaria'!$K$10</f>
        <v>0.0233353054774178</v>
      </c>
      <c r="GW340" s="0" t="n">
        <f aca="false">AW340*'Dist Horaria'!$L$10</f>
        <v>0.0233446438946345</v>
      </c>
      <c r="GX340" s="0" t="n">
        <f aca="false">AW340*'Dist Horaria'!$M$10</f>
        <v>0.0249797296609691</v>
      </c>
      <c r="GY340" s="0" t="n">
        <f aca="false">AW340*'Dist Horaria'!$N$10</f>
        <v>0.0236318567715549</v>
      </c>
      <c r="GZ340" s="0" t="n">
        <f aca="false">AW340*'Dist Horaria'!$O$10</f>
        <v>0.0232285050048074</v>
      </c>
      <c r="HA340" s="0" t="n">
        <f aca="false">AW340*'Dist Horaria'!$P$10</f>
        <v>0.0235889582155106</v>
      </c>
      <c r="HB340" s="0" t="n">
        <f aca="false">AW340*'Dist Horaria'!$Q$10</f>
        <v>0.0213472113838634</v>
      </c>
      <c r="HC340" s="0" t="n">
        <f aca="false">AW340*'Dist Horaria'!$R$10</f>
        <v>0.0260468037766377</v>
      </c>
      <c r="HD340" s="0" t="n">
        <f aca="false">AW340*'Dist Horaria'!$S$10</f>
        <v>0.0222449822572948</v>
      </c>
    </row>
    <row r="341" customFormat="false" ht="26.85" hidden="false" customHeight="false" outlineLevel="0" collapsed="false">
      <c r="A341" s="0" t="n">
        <v>4.727459</v>
      </c>
      <c r="B341" s="0" t="n">
        <v>-74.051662</v>
      </c>
      <c r="C341" s="0" t="n">
        <v>34</v>
      </c>
      <c r="D341" s="0" t="n">
        <v>38</v>
      </c>
      <c r="E341" s="0" t="n">
        <v>2492</v>
      </c>
      <c r="G341" s="0" t="s">
        <v>1205</v>
      </c>
      <c r="I341" s="0" t="s">
        <v>1623</v>
      </c>
      <c r="J341" s="0" t="s">
        <v>1624</v>
      </c>
      <c r="K341" s="25" t="s">
        <v>1625</v>
      </c>
      <c r="L341" s="0" t="s">
        <v>1626</v>
      </c>
      <c r="S341" s="0" t="n">
        <v>365</v>
      </c>
      <c r="V341" s="0" t="n">
        <v>78615.624375</v>
      </c>
      <c r="W341" s="0" t="n">
        <f aca="false">V341*12</f>
        <v>943387.4925</v>
      </c>
      <c r="X341" s="0" t="n">
        <v>1</v>
      </c>
      <c r="Z341" s="0" t="n">
        <v>25000</v>
      </c>
      <c r="AB341" s="0" t="n">
        <v>0.005</v>
      </c>
      <c r="AC341" s="0" t="n">
        <v>0</v>
      </c>
      <c r="AD341" s="0" t="n">
        <v>2906.61691288025</v>
      </c>
      <c r="AE341" s="0" t="n">
        <f aca="false">AD341/2204.59</f>
        <v>1.31843876316242</v>
      </c>
      <c r="AF341" s="0" t="n">
        <f aca="false">AE341/S341</f>
        <v>0.00361216099496554</v>
      </c>
      <c r="AG341" s="0" t="n">
        <f aca="false">AE341*EXP(AB341*AC341)</f>
        <v>1.31843876316242</v>
      </c>
      <c r="AH341" s="0" t="n">
        <f aca="false">AG341/S341</f>
        <v>0.00361216099496554</v>
      </c>
      <c r="AI341" s="0" t="s">
        <v>90</v>
      </c>
      <c r="AJ341" s="0" t="n">
        <f aca="false">IF(AI341="A",'FE DISTRIBUCIÓN'!$C$2,'FE DISTRIBUCIÓN'!$C$3)</f>
        <v>4.994E-006</v>
      </c>
      <c r="AK341" s="0" t="n">
        <f aca="false">W341*AJ341</f>
        <v>4.711277137545</v>
      </c>
      <c r="AL341" s="0" t="n">
        <f aca="false">AK341/365</f>
        <v>0.0129076085960137</v>
      </c>
      <c r="AM341" s="0" t="n">
        <f aca="false">AK341*EXP(AB341*AC341)</f>
        <v>4.711277137545</v>
      </c>
      <c r="AN341" s="0" t="n">
        <f aca="false">AM341/365</f>
        <v>0.0129076085960137</v>
      </c>
      <c r="AO341" s="0" t="n">
        <v>5.223868284E-006</v>
      </c>
      <c r="AP341" s="0" t="n">
        <f aca="false">AO341*W341</f>
        <v>4.92813200159304</v>
      </c>
      <c r="AQ341" s="0" t="n">
        <f aca="false">AP341/365</f>
        <v>0.0135017315112138</v>
      </c>
      <c r="AR341" s="0" t="n">
        <f aca="false">AP341*EXP(AB341*AC341)</f>
        <v>4.92813200159304</v>
      </c>
      <c r="AS341" s="0" t="n">
        <f aca="false">AR341/365</f>
        <v>0.0135017315112138</v>
      </c>
      <c r="AT341" s="0" t="n">
        <v>3.02832944E-007</v>
      </c>
      <c r="AU341" s="0" t="n">
        <f aca="false">AT341*W341</f>
        <v>0.285688811686553</v>
      </c>
      <c r="AV341" s="0" t="n">
        <f aca="false">AU341/365</f>
        <v>0.000782709073113844</v>
      </c>
      <c r="AW341" s="0" t="n">
        <f aca="false">AU341*EXP(AB341*AC341)</f>
        <v>0.285688811686553</v>
      </c>
      <c r="AX341" s="0" t="n">
        <f aca="false">AW341/365</f>
        <v>0.000782709073113844</v>
      </c>
      <c r="AY341" s="0" t="n">
        <f aca="false">AW341+AR341+AM341+AG341</f>
        <v>11.243536713987</v>
      </c>
      <c r="AZ341" s="0" t="n">
        <f aca="false">AH341+AN341+AS341+AX341</f>
        <v>0.0308042101753069</v>
      </c>
      <c r="BA341" s="0" t="n">
        <f aca="false">AH341*1000000</f>
        <v>3612.16099496554</v>
      </c>
      <c r="BB341" s="0" t="n">
        <f aca="false">BA341*'Dist Horaria'!$H$3</f>
        <v>125.864093593809</v>
      </c>
      <c r="BC341" s="0" t="n">
        <f aca="false">BA341*'Dist Horaria'!$I$3</f>
        <v>122.497111256224</v>
      </c>
      <c r="BD341" s="0" t="n">
        <f aca="false">BA341*'Dist Horaria'!$J$3</f>
        <v>119.319093750104</v>
      </c>
      <c r="BE341" s="0" t="n">
        <f aca="false">BA341*'Dist Horaria'!$K$3</f>
        <v>116.611546956613</v>
      </c>
      <c r="BF341" s="0" t="n">
        <f aca="false">BA341*'Dist Horaria'!$L$3</f>
        <v>114.632976879055</v>
      </c>
      <c r="BG341" s="0" t="n">
        <f aca="false">BA341*'Dist Horaria'!$M$3</f>
        <v>113.387338428563</v>
      </c>
      <c r="BH341" s="0" t="n">
        <f aca="false">BA341*'Dist Horaria'!$N$3</f>
        <v>118.504759763947</v>
      </c>
      <c r="BI341" s="0" t="n">
        <f aca="false">BA341*'Dist Horaria'!$O$3</f>
        <v>118.504759763947</v>
      </c>
      <c r="BJ341" s="0" t="n">
        <f aca="false">BA341*'Dist Horaria'!$P$3</f>
        <v>156.785795882493</v>
      </c>
      <c r="BK341" s="0" t="n">
        <f aca="false">BA341*'Dist Horaria'!$Q$3</f>
        <v>173.368908908526</v>
      </c>
      <c r="BL341" s="0" t="n">
        <f aca="false">BA341*'Dist Horaria'!$R$3</f>
        <v>185.429354745641</v>
      </c>
      <c r="BM341" s="0" t="n">
        <f aca="false">BA341*'Dist Horaria'!$S$3</f>
        <v>191.459577664198</v>
      </c>
      <c r="BN341" s="0" t="n">
        <f aca="false">BA341*'Dist Horaria'!$T$3</f>
        <v>192.967133393837</v>
      </c>
      <c r="BO341" s="0" t="n">
        <f aca="false">BA341*'Dist Horaria'!$U$3</f>
        <v>191.459577664198</v>
      </c>
      <c r="BP341" s="0" t="n">
        <f aca="false">BA341*'Dist Horaria'!$V$3</f>
        <v>188.444466204919</v>
      </c>
      <c r="BQ341" s="0" t="n">
        <f aca="false">BA341*'Dist Horaria'!$W$3</f>
        <v>183.921799016001</v>
      </c>
      <c r="BR341" s="0" t="n">
        <f aca="false">BA341*'Dist Horaria'!$X$3</f>
        <v>180.357397462267</v>
      </c>
      <c r="BS341" s="0" t="n">
        <f aca="false">BA341*'Dist Horaria'!$Y$3</f>
        <v>176.243705814076</v>
      </c>
      <c r="BT341" s="0" t="n">
        <f aca="false">BA341*'Dist Horaria'!$Z$3</f>
        <v>153.85247953136</v>
      </c>
      <c r="BU341" s="0" t="n">
        <f aca="false">BA341*'Dist Horaria'!$AA$3</f>
        <v>146.304920764463</v>
      </c>
      <c r="BV341" s="0" t="n">
        <f aca="false">BA341*'Dist Horaria'!$AB$3</f>
        <v>130.221156247288</v>
      </c>
      <c r="BW341" s="0" t="n">
        <f aca="false">BA341*'Dist Horaria'!$AC$3</f>
        <v>141.136998186567</v>
      </c>
      <c r="BX341" s="0" t="n">
        <f aca="false">BA341*'Dist Horaria'!$AD$3</f>
        <v>137.412452776766</v>
      </c>
      <c r="BY341" s="0" t="n">
        <f aca="false">BA341*'Dist Horaria'!$AE$3</f>
        <v>133.472101142757</v>
      </c>
      <c r="BZ341" s="0" t="n">
        <f aca="false">AN341*1000000</f>
        <v>12907.6085960137</v>
      </c>
      <c r="CA341" s="0" t="n">
        <f aca="false">BZ341*'Dist Horaria'!$H$6</f>
        <v>322.690214900343</v>
      </c>
      <c r="CB341" s="0" t="n">
        <f aca="false">BZ341*'Dist Horaria'!$I$6</f>
        <v>322.690214900343</v>
      </c>
      <c r="CC341" s="0" t="n">
        <f aca="false">BZ341*'Dist Horaria'!$J$6</f>
        <v>322.690214900343</v>
      </c>
      <c r="CD341" s="0" t="n">
        <f aca="false">BZ341*'Dist Horaria'!$K$6</f>
        <v>322.690214900343</v>
      </c>
      <c r="CE341" s="0" t="n">
        <f aca="false">BZ341*'Dist Horaria'!$L$6</f>
        <v>322.690214900343</v>
      </c>
      <c r="CF341" s="0" t="n">
        <f aca="false">BZ341*'Dist Horaria'!$M$6</f>
        <v>860.507239734247</v>
      </c>
      <c r="CG341" s="0" t="n">
        <f aca="false">BZ341*'Dist Horaria'!$N$6</f>
        <v>860.507239734247</v>
      </c>
      <c r="CH341" s="0" t="n">
        <f aca="false">BZ341*'Dist Horaria'!$O$6</f>
        <v>860.507239734247</v>
      </c>
      <c r="CI341" s="0" t="n">
        <f aca="false">BZ341*'Dist Horaria'!$P$6</f>
        <v>564.707876075599</v>
      </c>
      <c r="CJ341" s="0" t="n">
        <f aca="false">BZ341*'Dist Horaria'!$Q$6</f>
        <v>564.707876075599</v>
      </c>
      <c r="CK341" s="0" t="n">
        <f aca="false">BZ341*'Dist Horaria'!$R$6</f>
        <v>564.707876075599</v>
      </c>
      <c r="CL341" s="0" t="n">
        <f aca="false">BZ341*'Dist Horaria'!$S$6</f>
        <v>564.707876075599</v>
      </c>
      <c r="CM341" s="0" t="n">
        <f aca="false">BZ341*'Dist Horaria'!$T$6</f>
        <v>564.707876075599</v>
      </c>
      <c r="CN341" s="0" t="n">
        <f aca="false">BZ341*'Dist Horaria'!$U$6</f>
        <v>564.707876075599</v>
      </c>
      <c r="CO341" s="0" t="n">
        <f aca="false">BZ341*'Dist Horaria'!$V$6</f>
        <v>564.707876075599</v>
      </c>
      <c r="CP341" s="0" t="n">
        <f aca="false">BZ341*'Dist Horaria'!$W$6</f>
        <v>564.707876075599</v>
      </c>
      <c r="CQ341" s="0" t="n">
        <f aca="false">BZ341*'Dist Horaria'!$X$6</f>
        <v>860.507239734247</v>
      </c>
      <c r="CR341" s="0" t="n">
        <f aca="false">BZ341*'Dist Horaria'!$Y$6</f>
        <v>860.507239734247</v>
      </c>
      <c r="CS341" s="0" t="n">
        <f aca="false">BZ341*'Dist Horaria'!$Z$6</f>
        <v>860.507239734247</v>
      </c>
      <c r="CT341" s="0" t="n">
        <f aca="false">BZ341*'Dist Horaria'!$AA$6</f>
        <v>322.690214900343</v>
      </c>
      <c r="CU341" s="0" t="n">
        <f aca="false">BZ341*'Dist Horaria'!$AB$6</f>
        <v>322.690214900343</v>
      </c>
      <c r="CV341" s="0" t="n">
        <f aca="false">BZ341*'Dist Horaria'!$AC$6</f>
        <v>322.690214900343</v>
      </c>
      <c r="CW341" s="0" t="n">
        <f aca="false">BZ341*'Dist Horaria'!$AD$6</f>
        <v>322.690214900343</v>
      </c>
      <c r="CX341" s="0" t="n">
        <f aca="false">BZ341*'Dist Horaria'!$AE$6</f>
        <v>322.690214900343</v>
      </c>
      <c r="CY341" s="0" t="n">
        <f aca="false">AS341*1000000</f>
        <v>13501.7315112138</v>
      </c>
      <c r="CZ341" s="0" t="n">
        <f aca="false">CY341*'Dist Horaria'!$H$6</f>
        <v>337.543287780345</v>
      </c>
      <c r="DA341" s="0" t="n">
        <f aca="false">CY341*'Dist Horaria'!$I$6</f>
        <v>337.543287780345</v>
      </c>
      <c r="DB341" s="0" t="n">
        <f aca="false">CY341*'Dist Horaria'!$J$6</f>
        <v>337.543287780345</v>
      </c>
      <c r="DC341" s="0" t="n">
        <f aca="false">CY341*'Dist Horaria'!$K$6</f>
        <v>337.543287780345</v>
      </c>
      <c r="DD341" s="0" t="n">
        <f aca="false">CY341*'Dist Horaria'!$L$6</f>
        <v>337.543287780345</v>
      </c>
      <c r="DE341" s="0" t="n">
        <f aca="false">CY341*'Dist Horaria'!$M$6</f>
        <v>900.115434080921</v>
      </c>
      <c r="DF341" s="0" t="n">
        <f aca="false">CY341*'Dist Horaria'!$N$6</f>
        <v>900.115434080921</v>
      </c>
      <c r="DG341" s="0" t="n">
        <f aca="false">CY341*'Dist Horaria'!$O$6</f>
        <v>900.115434080921</v>
      </c>
      <c r="DH341" s="0" t="n">
        <f aca="false">CY341*'Dist Horaria'!$P$6</f>
        <v>590.700753615604</v>
      </c>
      <c r="DI341" s="0" t="n">
        <f aca="false">CY341*'Dist Horaria'!$Q$6</f>
        <v>590.700753615604</v>
      </c>
      <c r="DJ341" s="0" t="n">
        <f aca="false">CY341*'Dist Horaria'!$R$6</f>
        <v>590.700753615604</v>
      </c>
      <c r="DK341" s="0" t="n">
        <f aca="false">CY341*'Dist Horaria'!$S$6</f>
        <v>590.700753615604</v>
      </c>
      <c r="DL341" s="0" t="n">
        <f aca="false">CY341*'Dist Horaria'!$T$6</f>
        <v>590.700753615604</v>
      </c>
      <c r="DM341" s="0" t="n">
        <f aca="false">CY341*'Dist Horaria'!$U$6</f>
        <v>590.700753615604</v>
      </c>
      <c r="DN341" s="0" t="n">
        <f aca="false">CY341*'Dist Horaria'!$V$6</f>
        <v>590.700753615604</v>
      </c>
      <c r="DO341" s="0" t="n">
        <f aca="false">CY341*'Dist Horaria'!$W$6</f>
        <v>590.700753615604</v>
      </c>
      <c r="DP341" s="0" t="n">
        <f aca="false">CY341*'Dist Horaria'!$X$6</f>
        <v>900.115434080921</v>
      </c>
      <c r="DQ341" s="0" t="n">
        <f aca="false">CY341*'Dist Horaria'!$Y$6</f>
        <v>900.115434080921</v>
      </c>
      <c r="DR341" s="0" t="n">
        <f aca="false">CY341*'Dist Horaria'!$Z$6</f>
        <v>900.115434080921</v>
      </c>
      <c r="DS341" s="0" t="n">
        <f aca="false">CY341*'Dist Horaria'!$AA$6</f>
        <v>337.543287780345</v>
      </c>
      <c r="DT341" s="0" t="n">
        <f aca="false">CY341*'Dist Horaria'!$AB$6</f>
        <v>337.543287780345</v>
      </c>
      <c r="DU341" s="0" t="n">
        <f aca="false">CY341*'Dist Horaria'!$AC$6</f>
        <v>337.543287780345</v>
      </c>
      <c r="DV341" s="0" t="n">
        <f aca="false">CY341*'Dist Horaria'!$AD$6</f>
        <v>337.543287780345</v>
      </c>
      <c r="DW341" s="0" t="n">
        <f aca="false">CY341*'Dist Horaria'!$AE$6</f>
        <v>337.543287780345</v>
      </c>
      <c r="DX341" s="0" t="n">
        <f aca="false">AX341*1000000</f>
        <v>782.709073113844</v>
      </c>
      <c r="DY341" s="0" t="n">
        <f aca="false">DX341*'Dist Horaria'!$H$6</f>
        <v>19.5677268278461</v>
      </c>
      <c r="DZ341" s="0" t="n">
        <f aca="false">DX341*'Dist Horaria'!$I$6</f>
        <v>19.5677268278461</v>
      </c>
      <c r="EA341" s="0" t="n">
        <f aca="false">DX341*'Dist Horaria'!$J$6</f>
        <v>19.5677268278461</v>
      </c>
      <c r="EB341" s="0" t="n">
        <f aca="false">DX341*'Dist Horaria'!$K$6</f>
        <v>19.5677268278461</v>
      </c>
      <c r="EC341" s="0" t="n">
        <f aca="false">DX341*'Dist Horaria'!$L$6</f>
        <v>19.5677268278461</v>
      </c>
      <c r="ED341" s="0" t="n">
        <f aca="false">DX341*'Dist Horaria'!$M$6</f>
        <v>52.1806048742563</v>
      </c>
      <c r="EE341" s="0" t="n">
        <f aca="false">DX341*'Dist Horaria'!$N$6</f>
        <v>52.1806048742563</v>
      </c>
      <c r="EF341" s="0" t="n">
        <f aca="false">DX341*'Dist Horaria'!$O$6</f>
        <v>52.1806048742563</v>
      </c>
      <c r="EG341" s="0" t="n">
        <f aca="false">DX341*'Dist Horaria'!$P$6</f>
        <v>34.2435219487307</v>
      </c>
      <c r="EH341" s="0" t="n">
        <f aca="false">DX341*'Dist Horaria'!$Q$6</f>
        <v>34.2435219487307</v>
      </c>
      <c r="EI341" s="0" t="n">
        <f aca="false">DX341*'Dist Horaria'!$R$6</f>
        <v>34.2435219487307</v>
      </c>
      <c r="EJ341" s="0" t="n">
        <f aca="false">DX341*'Dist Horaria'!$S$6</f>
        <v>34.2435219487307</v>
      </c>
      <c r="EK341" s="0" t="n">
        <f aca="false">DX341*'Dist Horaria'!$T$6</f>
        <v>34.2435219487307</v>
      </c>
      <c r="EL341" s="0" t="n">
        <f aca="false">DX341*'Dist Horaria'!$U$6</f>
        <v>34.2435219487307</v>
      </c>
      <c r="EM341" s="0" t="n">
        <f aca="false">DX341*'Dist Horaria'!$V$6</f>
        <v>34.2435219487307</v>
      </c>
      <c r="EN341" s="0" t="n">
        <f aca="false">DX341*'Dist Horaria'!$W$6</f>
        <v>34.2435219487307</v>
      </c>
      <c r="EO341" s="0" t="n">
        <f aca="false">DX341*'Dist Horaria'!$X$6</f>
        <v>52.1806048742563</v>
      </c>
      <c r="EP341" s="0" t="n">
        <f aca="false">DX341*'Dist Horaria'!$Y$6</f>
        <v>52.1806048742563</v>
      </c>
      <c r="EQ341" s="0" t="n">
        <f aca="false">DX341*'Dist Horaria'!$Z$6</f>
        <v>52.1806048742563</v>
      </c>
      <c r="ER341" s="0" t="n">
        <f aca="false">DX341*'Dist Horaria'!$AA$6</f>
        <v>19.5677268278461</v>
      </c>
      <c r="ES341" s="0" t="n">
        <f aca="false">DX341*'Dist Horaria'!$AB$6</f>
        <v>19.5677268278461</v>
      </c>
      <c r="ET341" s="0" t="n">
        <f aca="false">DX341*'Dist Horaria'!$AC$6</f>
        <v>19.5677268278461</v>
      </c>
      <c r="EU341" s="0" t="n">
        <f aca="false">DX341*'Dist Horaria'!$AD$6</f>
        <v>19.5677268278461</v>
      </c>
      <c r="EV341" s="0" t="n">
        <f aca="false">DX341*'Dist Horaria'!$AE$6</f>
        <v>19.5677268278461</v>
      </c>
      <c r="EW341" s="0" t="n">
        <f aca="false">BB341+CA341+CZ341+DY341</f>
        <v>805.665323102343</v>
      </c>
      <c r="EX341" s="0" t="n">
        <f aca="false">BC341+CB341+DA341+DZ341</f>
        <v>802.298340764758</v>
      </c>
      <c r="EY341" s="0" t="n">
        <f aca="false">BD341+CC341+DB341+EA341</f>
        <v>799.120323258638</v>
      </c>
      <c r="EZ341" s="0" t="n">
        <f aca="false">BE341+CD341+DC341+EB341</f>
        <v>796.412776465147</v>
      </c>
      <c r="FA341" s="0" t="n">
        <f aca="false">BF341+CE341+DD341+EC341</f>
        <v>794.434206387589</v>
      </c>
      <c r="FB341" s="0" t="n">
        <f aca="false">BG341+CF341+DE341+ED341</f>
        <v>1926.19061711799</v>
      </c>
      <c r="FC341" s="0" t="n">
        <f aca="false">BH341+CG341+DF341+EE341</f>
        <v>1931.30803845337</v>
      </c>
      <c r="FD341" s="0" t="n">
        <f aca="false">BI341+CH341+DG341+EF341</f>
        <v>1931.30803845337</v>
      </c>
      <c r="FE341" s="0" t="n">
        <f aca="false">BJ341+CI341+DH341+EG341</f>
        <v>1346.43794752243</v>
      </c>
      <c r="FF341" s="0" t="n">
        <f aca="false">BK341+CJ341+DI341+EH341</f>
        <v>1363.02106054846</v>
      </c>
      <c r="FG341" s="0" t="n">
        <f aca="false">BL341+CK341+DJ341+EI341</f>
        <v>1375.08150638557</v>
      </c>
      <c r="FH341" s="0" t="n">
        <f aca="false">BM341+CL341+DK341+EJ341</f>
        <v>1381.11172930413</v>
      </c>
      <c r="FI341" s="0" t="n">
        <f aca="false">BN341+CM341+DL341+EK341</f>
        <v>1382.61928503377</v>
      </c>
      <c r="FJ341" s="0" t="n">
        <f aca="false">BO341+CN341+DM341+EL341</f>
        <v>1381.11172930413</v>
      </c>
      <c r="FK341" s="0" t="n">
        <f aca="false">BP341+CO341+DN341+EM341</f>
        <v>1378.09661784485</v>
      </c>
      <c r="FL341" s="0" t="n">
        <f aca="false">BQ341+CP341+DO341+EN341</f>
        <v>1373.57395065594</v>
      </c>
      <c r="FM341" s="0" t="n">
        <f aca="false">BR341+CQ341+DP341+EO341</f>
        <v>1993.16067615169</v>
      </c>
      <c r="FN341" s="0" t="n">
        <f aca="false">BS341+CR341+DQ341+EP341</f>
        <v>1989.0469845035</v>
      </c>
      <c r="FO341" s="0" t="n">
        <f aca="false">BT341+CS341+DR341+EQ341</f>
        <v>1966.65575822078</v>
      </c>
      <c r="FP341" s="0" t="n">
        <f aca="false">BU341+CT341+DS341+ER341</f>
        <v>826.106150272997</v>
      </c>
      <c r="FQ341" s="0" t="n">
        <f aca="false">BV341+CU341+DT341+ES341</f>
        <v>810.022385755822</v>
      </c>
      <c r="FR341" s="0" t="n">
        <f aca="false">BW341+CV341+DU341+ET341</f>
        <v>820.938227695101</v>
      </c>
      <c r="FS341" s="0" t="n">
        <f aca="false">BX341+CW341+DV341+EU341</f>
        <v>817.2136822853</v>
      </c>
      <c r="FT341" s="0" t="n">
        <f aca="false">BY341+CX341+DW341+EV341</f>
        <v>813.273330651291</v>
      </c>
      <c r="FU341" s="0" t="n">
        <f aca="false">AM341*'Dist Horaria'!$H$10</f>
        <v>0.425198515308365</v>
      </c>
      <c r="FV341" s="0" t="n">
        <f aca="false">AM341*'Dist Horaria'!$I$10</f>
        <v>0.397938884136708</v>
      </c>
      <c r="FW341" s="0" t="n">
        <f aca="false">AM341*'Dist Horaria'!$J$10</f>
        <v>0.396216170382687</v>
      </c>
      <c r="FX341" s="0" t="n">
        <f aca="false">AM341*'Dist Horaria'!$K$10</f>
        <v>0.384821129481291</v>
      </c>
      <c r="FY341" s="0" t="n">
        <f aca="false">AM341*'Dist Horaria'!$L$10</f>
        <v>0.384975128762096</v>
      </c>
      <c r="FZ341" s="0" t="n">
        <f aca="false">AM341*'Dist Horaria'!$M$10</f>
        <v>0.411939230518064</v>
      </c>
      <c r="GA341" s="0" t="n">
        <f aca="false">AM341*'Dist Horaria'!$N$10</f>
        <v>0.389711539168424</v>
      </c>
      <c r="GB341" s="0" t="n">
        <f aca="false">AM341*'Dist Horaria'!$O$10</f>
        <v>0.383059889263595</v>
      </c>
      <c r="GC341" s="0" t="n">
        <f aca="false">AM341*'Dist Horaria'!$P$10</f>
        <v>0.389004101641795</v>
      </c>
      <c r="GD341" s="0" t="n">
        <f aca="false">AM341*'Dist Horaria'!$Q$10</f>
        <v>0.352035588476179</v>
      </c>
      <c r="GE341" s="0" t="n">
        <f aca="false">AM341*'Dist Horaria'!$R$10</f>
        <v>0.429536286053899</v>
      </c>
      <c r="GF341" s="0" t="n">
        <f aca="false">AM341*'Dist Horaria'!$S$10</f>
        <v>0.366840674351896</v>
      </c>
      <c r="GG341" s="0" t="n">
        <f aca="false">AR341*'Dist Horaria'!$H$10</f>
        <v>0.444769931622599</v>
      </c>
      <c r="GH341" s="0" t="n">
        <f aca="false">AR341*'Dist Horaria'!$I$10</f>
        <v>0.416255569846236</v>
      </c>
      <c r="GI341" s="0" t="n">
        <f aca="false">AR341*'Dist Horaria'!$J$10</f>
        <v>0.414453561487797</v>
      </c>
      <c r="GJ341" s="0" t="n">
        <f aca="false">AR341*'Dist Horaria'!$K$10</f>
        <v>0.402534019485458</v>
      </c>
      <c r="GK341" s="0" t="n">
        <f aca="false">AR341*'Dist Horaria'!$L$10</f>
        <v>0.402695107182445</v>
      </c>
      <c r="GL341" s="0" t="n">
        <f aca="false">AR341*'Dist Horaria'!$M$10</f>
        <v>0.430900336651718</v>
      </c>
      <c r="GM341" s="0" t="n">
        <f aca="false">AR341*'Dist Horaria'!$N$10</f>
        <v>0.407649529309322</v>
      </c>
      <c r="GN341" s="0" t="n">
        <f aca="false">AR341*'Dist Horaria'!$O$10</f>
        <v>0.400691711332928</v>
      </c>
      <c r="GO341" s="0" t="n">
        <f aca="false">AR341*'Dist Horaria'!$P$10</f>
        <v>0.406909529217559</v>
      </c>
      <c r="GP341" s="0" t="n">
        <f aca="false">AR341*'Dist Horaria'!$Q$10</f>
        <v>0.368239396371643</v>
      </c>
      <c r="GQ341" s="0" t="n">
        <f aca="false">AR341*'Dist Horaria'!$R$10</f>
        <v>0.449307365147</v>
      </c>
      <c r="GR341" s="0" t="n">
        <f aca="false">AR341*'Dist Horaria'!$S$10</f>
        <v>0.383725943938335</v>
      </c>
      <c r="GS341" s="0" t="n">
        <f aca="false">AW341*'Dist Horaria'!$H$10</f>
        <v>0.0257837641520347</v>
      </c>
      <c r="GT341" s="0" t="n">
        <f aca="false">AW341*'Dist Horaria'!$I$10</f>
        <v>0.0241307576722456</v>
      </c>
      <c r="GU341" s="0" t="n">
        <f aca="false">AW341*'Dist Horaria'!$J$10</f>
        <v>0.0240262934195824</v>
      </c>
      <c r="GV341" s="0" t="n">
        <f aca="false">AW341*'Dist Horaria'!$K$10</f>
        <v>0.0233353054774178</v>
      </c>
      <c r="GW341" s="0" t="n">
        <f aca="false">AW341*'Dist Horaria'!$L$10</f>
        <v>0.0233446438946345</v>
      </c>
      <c r="GX341" s="0" t="n">
        <f aca="false">AW341*'Dist Horaria'!$M$10</f>
        <v>0.0249797296609691</v>
      </c>
      <c r="GY341" s="0" t="n">
        <f aca="false">AW341*'Dist Horaria'!$N$10</f>
        <v>0.0236318567715549</v>
      </c>
      <c r="GZ341" s="0" t="n">
        <f aca="false">AW341*'Dist Horaria'!$O$10</f>
        <v>0.0232285050048074</v>
      </c>
      <c r="HA341" s="0" t="n">
        <f aca="false">AW341*'Dist Horaria'!$P$10</f>
        <v>0.0235889582155106</v>
      </c>
      <c r="HB341" s="0" t="n">
        <f aca="false">AW341*'Dist Horaria'!$Q$10</f>
        <v>0.0213472113838634</v>
      </c>
      <c r="HC341" s="0" t="n">
        <f aca="false">AW341*'Dist Horaria'!$R$10</f>
        <v>0.0260468037766377</v>
      </c>
      <c r="HD341" s="0" t="n">
        <f aca="false">AW341*'Dist Horaria'!$S$10</f>
        <v>0.0222449822572948</v>
      </c>
    </row>
    <row r="342" customFormat="false" ht="13.8" hidden="false" customHeight="false" outlineLevel="0" collapsed="false">
      <c r="A342" s="0" t="n">
        <v>4.723866</v>
      </c>
      <c r="B342" s="0" t="n">
        <v>-74.042134</v>
      </c>
      <c r="C342" s="0" t="n">
        <v>35</v>
      </c>
      <c r="D342" s="0" t="n">
        <v>38</v>
      </c>
      <c r="E342" s="0" t="n">
        <v>2493</v>
      </c>
      <c r="G342" s="0" t="s">
        <v>1205</v>
      </c>
      <c r="I342" s="0" t="s">
        <v>1627</v>
      </c>
      <c r="J342" s="0" t="s">
        <v>1628</v>
      </c>
      <c r="L342" s="0" t="s">
        <v>1629</v>
      </c>
      <c r="S342" s="0" t="n">
        <v>365</v>
      </c>
      <c r="V342" s="0" t="n">
        <v>78615.624375</v>
      </c>
      <c r="W342" s="0" t="n">
        <f aca="false">V342*12</f>
        <v>943387.4925</v>
      </c>
      <c r="X342" s="0" t="n">
        <v>1</v>
      </c>
      <c r="Z342" s="0" t="n">
        <v>25000</v>
      </c>
      <c r="AB342" s="0" t="n">
        <v>0.005</v>
      </c>
      <c r="AC342" s="0" t="n">
        <v>0</v>
      </c>
      <c r="AD342" s="0" t="n">
        <v>2906.61691288025</v>
      </c>
      <c r="AE342" s="0" t="n">
        <f aca="false">AD342/2204.59</f>
        <v>1.31843876316242</v>
      </c>
      <c r="AF342" s="0" t="n">
        <f aca="false">AE342/S342</f>
        <v>0.00361216099496554</v>
      </c>
      <c r="AG342" s="0" t="n">
        <f aca="false">AE342*EXP(AB342*AC342)</f>
        <v>1.31843876316242</v>
      </c>
      <c r="AH342" s="0" t="n">
        <f aca="false">AG342/S342</f>
        <v>0.00361216099496554</v>
      </c>
      <c r="AI342" s="0" t="s">
        <v>90</v>
      </c>
      <c r="AJ342" s="0" t="n">
        <f aca="false">IF(AI342="A",'FE DISTRIBUCIÓN'!$C$2,'FE DISTRIBUCIÓN'!$C$3)</f>
        <v>4.994E-006</v>
      </c>
      <c r="AK342" s="0" t="n">
        <f aca="false">W342*AJ342</f>
        <v>4.711277137545</v>
      </c>
      <c r="AL342" s="0" t="n">
        <f aca="false">AK342/365</f>
        <v>0.0129076085960137</v>
      </c>
      <c r="AM342" s="0" t="n">
        <f aca="false">AK342*EXP(AB342*AC342)</f>
        <v>4.711277137545</v>
      </c>
      <c r="AN342" s="0" t="n">
        <f aca="false">AM342/365</f>
        <v>0.0129076085960137</v>
      </c>
      <c r="AO342" s="0" t="n">
        <v>5.223868284E-006</v>
      </c>
      <c r="AP342" s="0" t="n">
        <f aca="false">AO342*W342</f>
        <v>4.92813200159304</v>
      </c>
      <c r="AQ342" s="0" t="n">
        <f aca="false">AP342/365</f>
        <v>0.0135017315112138</v>
      </c>
      <c r="AR342" s="0" t="n">
        <f aca="false">AP342*EXP(AB342*AC342)</f>
        <v>4.92813200159304</v>
      </c>
      <c r="AS342" s="0" t="n">
        <f aca="false">AR342/365</f>
        <v>0.0135017315112138</v>
      </c>
      <c r="AT342" s="0" t="n">
        <v>3.02832944E-007</v>
      </c>
      <c r="AU342" s="0" t="n">
        <f aca="false">AT342*W342</f>
        <v>0.285688811686553</v>
      </c>
      <c r="AV342" s="0" t="n">
        <f aca="false">AU342/365</f>
        <v>0.000782709073113844</v>
      </c>
      <c r="AW342" s="0" t="n">
        <f aca="false">AU342*EXP(AB342*AC342)</f>
        <v>0.285688811686553</v>
      </c>
      <c r="AX342" s="0" t="n">
        <f aca="false">AW342/365</f>
        <v>0.000782709073113844</v>
      </c>
      <c r="AY342" s="0" t="n">
        <f aca="false">AW342+AR342+AM342+AG342</f>
        <v>11.243536713987</v>
      </c>
      <c r="AZ342" s="0" t="n">
        <f aca="false">AH342+AN342+AS342+AX342</f>
        <v>0.0308042101753069</v>
      </c>
      <c r="BA342" s="0" t="n">
        <f aca="false">AH342*1000000</f>
        <v>3612.16099496554</v>
      </c>
      <c r="BB342" s="0" t="n">
        <f aca="false">BA342*'Dist Horaria'!$H$3</f>
        <v>125.864093593809</v>
      </c>
      <c r="BC342" s="0" t="n">
        <f aca="false">BA342*'Dist Horaria'!$I$3</f>
        <v>122.497111256224</v>
      </c>
      <c r="BD342" s="0" t="n">
        <f aca="false">BA342*'Dist Horaria'!$J$3</f>
        <v>119.319093750104</v>
      </c>
      <c r="BE342" s="0" t="n">
        <f aca="false">BA342*'Dist Horaria'!$K$3</f>
        <v>116.611546956613</v>
      </c>
      <c r="BF342" s="0" t="n">
        <f aca="false">BA342*'Dist Horaria'!$L$3</f>
        <v>114.632976879055</v>
      </c>
      <c r="BG342" s="0" t="n">
        <f aca="false">BA342*'Dist Horaria'!$M$3</f>
        <v>113.387338428563</v>
      </c>
      <c r="BH342" s="0" t="n">
        <f aca="false">BA342*'Dist Horaria'!$N$3</f>
        <v>118.504759763947</v>
      </c>
      <c r="BI342" s="0" t="n">
        <f aca="false">BA342*'Dist Horaria'!$O$3</f>
        <v>118.504759763947</v>
      </c>
      <c r="BJ342" s="0" t="n">
        <f aca="false">BA342*'Dist Horaria'!$P$3</f>
        <v>156.785795882493</v>
      </c>
      <c r="BK342" s="0" t="n">
        <f aca="false">BA342*'Dist Horaria'!$Q$3</f>
        <v>173.368908908526</v>
      </c>
      <c r="BL342" s="0" t="n">
        <f aca="false">BA342*'Dist Horaria'!$R$3</f>
        <v>185.429354745641</v>
      </c>
      <c r="BM342" s="0" t="n">
        <f aca="false">BA342*'Dist Horaria'!$S$3</f>
        <v>191.459577664198</v>
      </c>
      <c r="BN342" s="0" t="n">
        <f aca="false">BA342*'Dist Horaria'!$T$3</f>
        <v>192.967133393837</v>
      </c>
      <c r="BO342" s="0" t="n">
        <f aca="false">BA342*'Dist Horaria'!$U$3</f>
        <v>191.459577664198</v>
      </c>
      <c r="BP342" s="0" t="n">
        <f aca="false">BA342*'Dist Horaria'!$V$3</f>
        <v>188.444466204919</v>
      </c>
      <c r="BQ342" s="0" t="n">
        <f aca="false">BA342*'Dist Horaria'!$W$3</f>
        <v>183.921799016001</v>
      </c>
      <c r="BR342" s="0" t="n">
        <f aca="false">BA342*'Dist Horaria'!$X$3</f>
        <v>180.357397462267</v>
      </c>
      <c r="BS342" s="0" t="n">
        <f aca="false">BA342*'Dist Horaria'!$Y$3</f>
        <v>176.243705814076</v>
      </c>
      <c r="BT342" s="0" t="n">
        <f aca="false">BA342*'Dist Horaria'!$Z$3</f>
        <v>153.85247953136</v>
      </c>
      <c r="BU342" s="0" t="n">
        <f aca="false">BA342*'Dist Horaria'!$AA$3</f>
        <v>146.304920764463</v>
      </c>
      <c r="BV342" s="0" t="n">
        <f aca="false">BA342*'Dist Horaria'!$AB$3</f>
        <v>130.221156247288</v>
      </c>
      <c r="BW342" s="0" t="n">
        <f aca="false">BA342*'Dist Horaria'!$AC$3</f>
        <v>141.136998186567</v>
      </c>
      <c r="BX342" s="0" t="n">
        <f aca="false">BA342*'Dist Horaria'!$AD$3</f>
        <v>137.412452776766</v>
      </c>
      <c r="BY342" s="0" t="n">
        <f aca="false">BA342*'Dist Horaria'!$AE$3</f>
        <v>133.472101142757</v>
      </c>
      <c r="BZ342" s="0" t="n">
        <f aca="false">AN342*1000000</f>
        <v>12907.6085960137</v>
      </c>
      <c r="CA342" s="0" t="n">
        <f aca="false">BZ342*'Dist Horaria'!$H$6</f>
        <v>322.690214900343</v>
      </c>
      <c r="CB342" s="0" t="n">
        <f aca="false">BZ342*'Dist Horaria'!$I$6</f>
        <v>322.690214900343</v>
      </c>
      <c r="CC342" s="0" t="n">
        <f aca="false">BZ342*'Dist Horaria'!$J$6</f>
        <v>322.690214900343</v>
      </c>
      <c r="CD342" s="0" t="n">
        <f aca="false">BZ342*'Dist Horaria'!$K$6</f>
        <v>322.690214900343</v>
      </c>
      <c r="CE342" s="0" t="n">
        <f aca="false">BZ342*'Dist Horaria'!$L$6</f>
        <v>322.690214900343</v>
      </c>
      <c r="CF342" s="0" t="n">
        <f aca="false">BZ342*'Dist Horaria'!$M$6</f>
        <v>860.507239734247</v>
      </c>
      <c r="CG342" s="0" t="n">
        <f aca="false">BZ342*'Dist Horaria'!$N$6</f>
        <v>860.507239734247</v>
      </c>
      <c r="CH342" s="0" t="n">
        <f aca="false">BZ342*'Dist Horaria'!$O$6</f>
        <v>860.507239734247</v>
      </c>
      <c r="CI342" s="0" t="n">
        <f aca="false">BZ342*'Dist Horaria'!$P$6</f>
        <v>564.707876075599</v>
      </c>
      <c r="CJ342" s="0" t="n">
        <f aca="false">BZ342*'Dist Horaria'!$Q$6</f>
        <v>564.707876075599</v>
      </c>
      <c r="CK342" s="0" t="n">
        <f aca="false">BZ342*'Dist Horaria'!$R$6</f>
        <v>564.707876075599</v>
      </c>
      <c r="CL342" s="0" t="n">
        <f aca="false">BZ342*'Dist Horaria'!$S$6</f>
        <v>564.707876075599</v>
      </c>
      <c r="CM342" s="0" t="n">
        <f aca="false">BZ342*'Dist Horaria'!$T$6</f>
        <v>564.707876075599</v>
      </c>
      <c r="CN342" s="0" t="n">
        <f aca="false">BZ342*'Dist Horaria'!$U$6</f>
        <v>564.707876075599</v>
      </c>
      <c r="CO342" s="0" t="n">
        <f aca="false">BZ342*'Dist Horaria'!$V$6</f>
        <v>564.707876075599</v>
      </c>
      <c r="CP342" s="0" t="n">
        <f aca="false">BZ342*'Dist Horaria'!$W$6</f>
        <v>564.707876075599</v>
      </c>
      <c r="CQ342" s="0" t="n">
        <f aca="false">BZ342*'Dist Horaria'!$X$6</f>
        <v>860.507239734247</v>
      </c>
      <c r="CR342" s="0" t="n">
        <f aca="false">BZ342*'Dist Horaria'!$Y$6</f>
        <v>860.507239734247</v>
      </c>
      <c r="CS342" s="0" t="n">
        <f aca="false">BZ342*'Dist Horaria'!$Z$6</f>
        <v>860.507239734247</v>
      </c>
      <c r="CT342" s="0" t="n">
        <f aca="false">BZ342*'Dist Horaria'!$AA$6</f>
        <v>322.690214900343</v>
      </c>
      <c r="CU342" s="0" t="n">
        <f aca="false">BZ342*'Dist Horaria'!$AB$6</f>
        <v>322.690214900343</v>
      </c>
      <c r="CV342" s="0" t="n">
        <f aca="false">BZ342*'Dist Horaria'!$AC$6</f>
        <v>322.690214900343</v>
      </c>
      <c r="CW342" s="0" t="n">
        <f aca="false">BZ342*'Dist Horaria'!$AD$6</f>
        <v>322.690214900343</v>
      </c>
      <c r="CX342" s="0" t="n">
        <f aca="false">BZ342*'Dist Horaria'!$AE$6</f>
        <v>322.690214900343</v>
      </c>
      <c r="CY342" s="0" t="n">
        <f aca="false">AS342*1000000</f>
        <v>13501.7315112138</v>
      </c>
      <c r="CZ342" s="0" t="n">
        <f aca="false">CY342*'Dist Horaria'!$H$6</f>
        <v>337.543287780345</v>
      </c>
      <c r="DA342" s="0" t="n">
        <f aca="false">CY342*'Dist Horaria'!$I$6</f>
        <v>337.543287780345</v>
      </c>
      <c r="DB342" s="0" t="n">
        <f aca="false">CY342*'Dist Horaria'!$J$6</f>
        <v>337.543287780345</v>
      </c>
      <c r="DC342" s="0" t="n">
        <f aca="false">CY342*'Dist Horaria'!$K$6</f>
        <v>337.543287780345</v>
      </c>
      <c r="DD342" s="0" t="n">
        <f aca="false">CY342*'Dist Horaria'!$L$6</f>
        <v>337.543287780345</v>
      </c>
      <c r="DE342" s="0" t="n">
        <f aca="false">CY342*'Dist Horaria'!$M$6</f>
        <v>900.115434080921</v>
      </c>
      <c r="DF342" s="0" t="n">
        <f aca="false">CY342*'Dist Horaria'!$N$6</f>
        <v>900.115434080921</v>
      </c>
      <c r="DG342" s="0" t="n">
        <f aca="false">CY342*'Dist Horaria'!$O$6</f>
        <v>900.115434080921</v>
      </c>
      <c r="DH342" s="0" t="n">
        <f aca="false">CY342*'Dist Horaria'!$P$6</f>
        <v>590.700753615604</v>
      </c>
      <c r="DI342" s="0" t="n">
        <f aca="false">CY342*'Dist Horaria'!$Q$6</f>
        <v>590.700753615604</v>
      </c>
      <c r="DJ342" s="0" t="n">
        <f aca="false">CY342*'Dist Horaria'!$R$6</f>
        <v>590.700753615604</v>
      </c>
      <c r="DK342" s="0" t="n">
        <f aca="false">CY342*'Dist Horaria'!$S$6</f>
        <v>590.700753615604</v>
      </c>
      <c r="DL342" s="0" t="n">
        <f aca="false">CY342*'Dist Horaria'!$T$6</f>
        <v>590.700753615604</v>
      </c>
      <c r="DM342" s="0" t="n">
        <f aca="false">CY342*'Dist Horaria'!$U$6</f>
        <v>590.700753615604</v>
      </c>
      <c r="DN342" s="0" t="n">
        <f aca="false">CY342*'Dist Horaria'!$V$6</f>
        <v>590.700753615604</v>
      </c>
      <c r="DO342" s="0" t="n">
        <f aca="false">CY342*'Dist Horaria'!$W$6</f>
        <v>590.700753615604</v>
      </c>
      <c r="DP342" s="0" t="n">
        <f aca="false">CY342*'Dist Horaria'!$X$6</f>
        <v>900.115434080921</v>
      </c>
      <c r="DQ342" s="0" t="n">
        <f aca="false">CY342*'Dist Horaria'!$Y$6</f>
        <v>900.115434080921</v>
      </c>
      <c r="DR342" s="0" t="n">
        <f aca="false">CY342*'Dist Horaria'!$Z$6</f>
        <v>900.115434080921</v>
      </c>
      <c r="DS342" s="0" t="n">
        <f aca="false">CY342*'Dist Horaria'!$AA$6</f>
        <v>337.543287780345</v>
      </c>
      <c r="DT342" s="0" t="n">
        <f aca="false">CY342*'Dist Horaria'!$AB$6</f>
        <v>337.543287780345</v>
      </c>
      <c r="DU342" s="0" t="n">
        <f aca="false">CY342*'Dist Horaria'!$AC$6</f>
        <v>337.543287780345</v>
      </c>
      <c r="DV342" s="0" t="n">
        <f aca="false">CY342*'Dist Horaria'!$AD$6</f>
        <v>337.543287780345</v>
      </c>
      <c r="DW342" s="0" t="n">
        <f aca="false">CY342*'Dist Horaria'!$AE$6</f>
        <v>337.543287780345</v>
      </c>
      <c r="DX342" s="0" t="n">
        <f aca="false">AX342*1000000</f>
        <v>782.709073113844</v>
      </c>
      <c r="DY342" s="0" t="n">
        <f aca="false">DX342*'Dist Horaria'!$H$6</f>
        <v>19.5677268278461</v>
      </c>
      <c r="DZ342" s="0" t="n">
        <f aca="false">DX342*'Dist Horaria'!$I$6</f>
        <v>19.5677268278461</v>
      </c>
      <c r="EA342" s="0" t="n">
        <f aca="false">DX342*'Dist Horaria'!$J$6</f>
        <v>19.5677268278461</v>
      </c>
      <c r="EB342" s="0" t="n">
        <f aca="false">DX342*'Dist Horaria'!$K$6</f>
        <v>19.5677268278461</v>
      </c>
      <c r="EC342" s="0" t="n">
        <f aca="false">DX342*'Dist Horaria'!$L$6</f>
        <v>19.5677268278461</v>
      </c>
      <c r="ED342" s="0" t="n">
        <f aca="false">DX342*'Dist Horaria'!$M$6</f>
        <v>52.1806048742563</v>
      </c>
      <c r="EE342" s="0" t="n">
        <f aca="false">DX342*'Dist Horaria'!$N$6</f>
        <v>52.1806048742563</v>
      </c>
      <c r="EF342" s="0" t="n">
        <f aca="false">DX342*'Dist Horaria'!$O$6</f>
        <v>52.1806048742563</v>
      </c>
      <c r="EG342" s="0" t="n">
        <f aca="false">DX342*'Dist Horaria'!$P$6</f>
        <v>34.2435219487307</v>
      </c>
      <c r="EH342" s="0" t="n">
        <f aca="false">DX342*'Dist Horaria'!$Q$6</f>
        <v>34.2435219487307</v>
      </c>
      <c r="EI342" s="0" t="n">
        <f aca="false">DX342*'Dist Horaria'!$R$6</f>
        <v>34.2435219487307</v>
      </c>
      <c r="EJ342" s="0" t="n">
        <f aca="false">DX342*'Dist Horaria'!$S$6</f>
        <v>34.2435219487307</v>
      </c>
      <c r="EK342" s="0" t="n">
        <f aca="false">DX342*'Dist Horaria'!$T$6</f>
        <v>34.2435219487307</v>
      </c>
      <c r="EL342" s="0" t="n">
        <f aca="false">DX342*'Dist Horaria'!$U$6</f>
        <v>34.2435219487307</v>
      </c>
      <c r="EM342" s="0" t="n">
        <f aca="false">DX342*'Dist Horaria'!$V$6</f>
        <v>34.2435219487307</v>
      </c>
      <c r="EN342" s="0" t="n">
        <f aca="false">DX342*'Dist Horaria'!$W$6</f>
        <v>34.2435219487307</v>
      </c>
      <c r="EO342" s="0" t="n">
        <f aca="false">DX342*'Dist Horaria'!$X$6</f>
        <v>52.1806048742563</v>
      </c>
      <c r="EP342" s="0" t="n">
        <f aca="false">DX342*'Dist Horaria'!$Y$6</f>
        <v>52.1806048742563</v>
      </c>
      <c r="EQ342" s="0" t="n">
        <f aca="false">DX342*'Dist Horaria'!$Z$6</f>
        <v>52.1806048742563</v>
      </c>
      <c r="ER342" s="0" t="n">
        <f aca="false">DX342*'Dist Horaria'!$AA$6</f>
        <v>19.5677268278461</v>
      </c>
      <c r="ES342" s="0" t="n">
        <f aca="false">DX342*'Dist Horaria'!$AB$6</f>
        <v>19.5677268278461</v>
      </c>
      <c r="ET342" s="0" t="n">
        <f aca="false">DX342*'Dist Horaria'!$AC$6</f>
        <v>19.5677268278461</v>
      </c>
      <c r="EU342" s="0" t="n">
        <f aca="false">DX342*'Dist Horaria'!$AD$6</f>
        <v>19.5677268278461</v>
      </c>
      <c r="EV342" s="0" t="n">
        <f aca="false">DX342*'Dist Horaria'!$AE$6</f>
        <v>19.5677268278461</v>
      </c>
      <c r="EW342" s="0" t="n">
        <f aca="false">BB342+CA342+CZ342+DY342</f>
        <v>805.665323102343</v>
      </c>
      <c r="EX342" s="0" t="n">
        <f aca="false">BC342+CB342+DA342+DZ342</f>
        <v>802.298340764758</v>
      </c>
      <c r="EY342" s="0" t="n">
        <f aca="false">BD342+CC342+DB342+EA342</f>
        <v>799.120323258638</v>
      </c>
      <c r="EZ342" s="0" t="n">
        <f aca="false">BE342+CD342+DC342+EB342</f>
        <v>796.412776465147</v>
      </c>
      <c r="FA342" s="0" t="n">
        <f aca="false">BF342+CE342+DD342+EC342</f>
        <v>794.434206387589</v>
      </c>
      <c r="FB342" s="0" t="n">
        <f aca="false">BG342+CF342+DE342+ED342</f>
        <v>1926.19061711799</v>
      </c>
      <c r="FC342" s="0" t="n">
        <f aca="false">BH342+CG342+DF342+EE342</f>
        <v>1931.30803845337</v>
      </c>
      <c r="FD342" s="0" t="n">
        <f aca="false">BI342+CH342+DG342+EF342</f>
        <v>1931.30803845337</v>
      </c>
      <c r="FE342" s="0" t="n">
        <f aca="false">BJ342+CI342+DH342+EG342</f>
        <v>1346.43794752243</v>
      </c>
      <c r="FF342" s="0" t="n">
        <f aca="false">BK342+CJ342+DI342+EH342</f>
        <v>1363.02106054846</v>
      </c>
      <c r="FG342" s="0" t="n">
        <f aca="false">BL342+CK342+DJ342+EI342</f>
        <v>1375.08150638557</v>
      </c>
      <c r="FH342" s="0" t="n">
        <f aca="false">BM342+CL342+DK342+EJ342</f>
        <v>1381.11172930413</v>
      </c>
      <c r="FI342" s="0" t="n">
        <f aca="false">BN342+CM342+DL342+EK342</f>
        <v>1382.61928503377</v>
      </c>
      <c r="FJ342" s="0" t="n">
        <f aca="false">BO342+CN342+DM342+EL342</f>
        <v>1381.11172930413</v>
      </c>
      <c r="FK342" s="0" t="n">
        <f aca="false">BP342+CO342+DN342+EM342</f>
        <v>1378.09661784485</v>
      </c>
      <c r="FL342" s="0" t="n">
        <f aca="false">BQ342+CP342+DO342+EN342</f>
        <v>1373.57395065594</v>
      </c>
      <c r="FM342" s="0" t="n">
        <f aca="false">BR342+CQ342+DP342+EO342</f>
        <v>1993.16067615169</v>
      </c>
      <c r="FN342" s="0" t="n">
        <f aca="false">BS342+CR342+DQ342+EP342</f>
        <v>1989.0469845035</v>
      </c>
      <c r="FO342" s="0" t="n">
        <f aca="false">BT342+CS342+DR342+EQ342</f>
        <v>1966.65575822078</v>
      </c>
      <c r="FP342" s="0" t="n">
        <f aca="false">BU342+CT342+DS342+ER342</f>
        <v>826.106150272997</v>
      </c>
      <c r="FQ342" s="0" t="n">
        <f aca="false">BV342+CU342+DT342+ES342</f>
        <v>810.022385755822</v>
      </c>
      <c r="FR342" s="0" t="n">
        <f aca="false">BW342+CV342+DU342+ET342</f>
        <v>820.938227695101</v>
      </c>
      <c r="FS342" s="0" t="n">
        <f aca="false">BX342+CW342+DV342+EU342</f>
        <v>817.2136822853</v>
      </c>
      <c r="FT342" s="0" t="n">
        <f aca="false">BY342+CX342+DW342+EV342</f>
        <v>813.273330651291</v>
      </c>
      <c r="FU342" s="0" t="n">
        <f aca="false">AM342*'Dist Horaria'!$H$10</f>
        <v>0.425198515308365</v>
      </c>
      <c r="FV342" s="0" t="n">
        <f aca="false">AM342*'Dist Horaria'!$I$10</f>
        <v>0.397938884136708</v>
      </c>
      <c r="FW342" s="0" t="n">
        <f aca="false">AM342*'Dist Horaria'!$J$10</f>
        <v>0.396216170382687</v>
      </c>
      <c r="FX342" s="0" t="n">
        <f aca="false">AM342*'Dist Horaria'!$K$10</f>
        <v>0.384821129481291</v>
      </c>
      <c r="FY342" s="0" t="n">
        <f aca="false">AM342*'Dist Horaria'!$L$10</f>
        <v>0.384975128762096</v>
      </c>
      <c r="FZ342" s="0" t="n">
        <f aca="false">AM342*'Dist Horaria'!$M$10</f>
        <v>0.411939230518064</v>
      </c>
      <c r="GA342" s="0" t="n">
        <f aca="false">AM342*'Dist Horaria'!$N$10</f>
        <v>0.389711539168424</v>
      </c>
      <c r="GB342" s="0" t="n">
        <f aca="false">AM342*'Dist Horaria'!$O$10</f>
        <v>0.383059889263595</v>
      </c>
      <c r="GC342" s="0" t="n">
        <f aca="false">AM342*'Dist Horaria'!$P$10</f>
        <v>0.389004101641795</v>
      </c>
      <c r="GD342" s="0" t="n">
        <f aca="false">AM342*'Dist Horaria'!$Q$10</f>
        <v>0.352035588476179</v>
      </c>
      <c r="GE342" s="0" t="n">
        <f aca="false">AM342*'Dist Horaria'!$R$10</f>
        <v>0.429536286053899</v>
      </c>
      <c r="GF342" s="0" t="n">
        <f aca="false">AM342*'Dist Horaria'!$S$10</f>
        <v>0.366840674351896</v>
      </c>
      <c r="GG342" s="0" t="n">
        <f aca="false">AR342*'Dist Horaria'!$H$10</f>
        <v>0.444769931622599</v>
      </c>
      <c r="GH342" s="0" t="n">
        <f aca="false">AR342*'Dist Horaria'!$I$10</f>
        <v>0.416255569846236</v>
      </c>
      <c r="GI342" s="0" t="n">
        <f aca="false">AR342*'Dist Horaria'!$J$10</f>
        <v>0.414453561487797</v>
      </c>
      <c r="GJ342" s="0" t="n">
        <f aca="false">AR342*'Dist Horaria'!$K$10</f>
        <v>0.402534019485458</v>
      </c>
      <c r="GK342" s="0" t="n">
        <f aca="false">AR342*'Dist Horaria'!$L$10</f>
        <v>0.402695107182445</v>
      </c>
      <c r="GL342" s="0" t="n">
        <f aca="false">AR342*'Dist Horaria'!$M$10</f>
        <v>0.430900336651718</v>
      </c>
      <c r="GM342" s="0" t="n">
        <f aca="false">AR342*'Dist Horaria'!$N$10</f>
        <v>0.407649529309322</v>
      </c>
      <c r="GN342" s="0" t="n">
        <f aca="false">AR342*'Dist Horaria'!$O$10</f>
        <v>0.400691711332928</v>
      </c>
      <c r="GO342" s="0" t="n">
        <f aca="false">AR342*'Dist Horaria'!$P$10</f>
        <v>0.406909529217559</v>
      </c>
      <c r="GP342" s="0" t="n">
        <f aca="false">AR342*'Dist Horaria'!$Q$10</f>
        <v>0.368239396371643</v>
      </c>
      <c r="GQ342" s="0" t="n">
        <f aca="false">AR342*'Dist Horaria'!$R$10</f>
        <v>0.449307365147</v>
      </c>
      <c r="GR342" s="0" t="n">
        <f aca="false">AR342*'Dist Horaria'!$S$10</f>
        <v>0.383725943938335</v>
      </c>
      <c r="GS342" s="0" t="n">
        <f aca="false">AW342*'Dist Horaria'!$H$10</f>
        <v>0.0257837641520347</v>
      </c>
      <c r="GT342" s="0" t="n">
        <f aca="false">AW342*'Dist Horaria'!$I$10</f>
        <v>0.0241307576722456</v>
      </c>
      <c r="GU342" s="0" t="n">
        <f aca="false">AW342*'Dist Horaria'!$J$10</f>
        <v>0.0240262934195824</v>
      </c>
      <c r="GV342" s="0" t="n">
        <f aca="false">AW342*'Dist Horaria'!$K$10</f>
        <v>0.0233353054774178</v>
      </c>
      <c r="GW342" s="0" t="n">
        <f aca="false">AW342*'Dist Horaria'!$L$10</f>
        <v>0.0233446438946345</v>
      </c>
      <c r="GX342" s="0" t="n">
        <f aca="false">AW342*'Dist Horaria'!$M$10</f>
        <v>0.0249797296609691</v>
      </c>
      <c r="GY342" s="0" t="n">
        <f aca="false">AW342*'Dist Horaria'!$N$10</f>
        <v>0.0236318567715549</v>
      </c>
      <c r="GZ342" s="0" t="n">
        <f aca="false">AW342*'Dist Horaria'!$O$10</f>
        <v>0.0232285050048074</v>
      </c>
      <c r="HA342" s="0" t="n">
        <f aca="false">AW342*'Dist Horaria'!$P$10</f>
        <v>0.0235889582155106</v>
      </c>
      <c r="HB342" s="0" t="n">
        <f aca="false">AW342*'Dist Horaria'!$Q$10</f>
        <v>0.0213472113838634</v>
      </c>
      <c r="HC342" s="0" t="n">
        <f aca="false">AW342*'Dist Horaria'!$R$10</f>
        <v>0.0260468037766377</v>
      </c>
      <c r="HD342" s="0" t="n">
        <f aca="false">AW342*'Dist Horaria'!$S$10</f>
        <v>0.0222449822572948</v>
      </c>
    </row>
    <row r="343" customFormat="false" ht="13.8" hidden="false" customHeight="false" outlineLevel="0" collapsed="false">
      <c r="A343" s="0" t="n">
        <v>4.731084</v>
      </c>
      <c r="B343" s="0" t="n">
        <v>-74.02433</v>
      </c>
      <c r="C343" s="0" t="n">
        <v>37</v>
      </c>
      <c r="D343" s="0" t="n">
        <v>38</v>
      </c>
      <c r="E343" s="0" t="n">
        <v>2495</v>
      </c>
      <c r="G343" s="0" t="s">
        <v>1205</v>
      </c>
      <c r="I343" s="0" t="s">
        <v>1630</v>
      </c>
      <c r="J343" s="0" t="s">
        <v>1631</v>
      </c>
      <c r="K343" s="0" t="s">
        <v>751</v>
      </c>
      <c r="L343" s="0" t="s">
        <v>1632</v>
      </c>
      <c r="S343" s="0" t="n">
        <v>365</v>
      </c>
      <c r="V343" s="0" t="n">
        <v>78615.624375</v>
      </c>
      <c r="W343" s="0" t="n">
        <f aca="false">V343*12</f>
        <v>943387.4925</v>
      </c>
      <c r="X343" s="0" t="n">
        <v>1</v>
      </c>
      <c r="Z343" s="0" t="n">
        <v>25000</v>
      </c>
      <c r="AB343" s="0" t="n">
        <v>0.005</v>
      </c>
      <c r="AC343" s="0" t="n">
        <v>0</v>
      </c>
      <c r="AD343" s="0" t="n">
        <v>2906.61691288025</v>
      </c>
      <c r="AE343" s="0" t="n">
        <f aca="false">AD343/2204.59</f>
        <v>1.31843876316242</v>
      </c>
      <c r="AF343" s="0" t="n">
        <f aca="false">AE343/S343</f>
        <v>0.00361216099496554</v>
      </c>
      <c r="AG343" s="0" t="n">
        <f aca="false">AE343*EXP(AB343*AC343)</f>
        <v>1.31843876316242</v>
      </c>
      <c r="AH343" s="0" t="n">
        <f aca="false">AG343/S343</f>
        <v>0.00361216099496554</v>
      </c>
      <c r="AI343" s="0" t="s">
        <v>90</v>
      </c>
      <c r="AJ343" s="0" t="n">
        <f aca="false">IF(AI343="A",'FE DISTRIBUCIÓN'!$C$2,'FE DISTRIBUCIÓN'!$C$3)</f>
        <v>4.994E-006</v>
      </c>
      <c r="AK343" s="0" t="n">
        <f aca="false">W343*AJ343</f>
        <v>4.711277137545</v>
      </c>
      <c r="AL343" s="0" t="n">
        <f aca="false">AK343/365</f>
        <v>0.0129076085960137</v>
      </c>
      <c r="AM343" s="0" t="n">
        <f aca="false">AK343*EXP(AB343*AC343)</f>
        <v>4.711277137545</v>
      </c>
      <c r="AN343" s="0" t="n">
        <f aca="false">AM343/365</f>
        <v>0.0129076085960137</v>
      </c>
      <c r="AO343" s="0" t="n">
        <v>5.223868284E-006</v>
      </c>
      <c r="AP343" s="0" t="n">
        <f aca="false">AO343*W343</f>
        <v>4.92813200159304</v>
      </c>
      <c r="AQ343" s="0" t="n">
        <f aca="false">AP343/365</f>
        <v>0.0135017315112138</v>
      </c>
      <c r="AR343" s="0" t="n">
        <f aca="false">AP343*EXP(AB343*AC343)</f>
        <v>4.92813200159304</v>
      </c>
      <c r="AS343" s="0" t="n">
        <f aca="false">AR343/365</f>
        <v>0.0135017315112138</v>
      </c>
      <c r="AT343" s="0" t="n">
        <v>3.02832944E-007</v>
      </c>
      <c r="AU343" s="0" t="n">
        <f aca="false">AT343*W343</f>
        <v>0.285688811686553</v>
      </c>
      <c r="AV343" s="0" t="n">
        <f aca="false">AU343/365</f>
        <v>0.000782709073113844</v>
      </c>
      <c r="AW343" s="0" t="n">
        <f aca="false">AU343*EXP(AB343*AC343)</f>
        <v>0.285688811686553</v>
      </c>
      <c r="AX343" s="0" t="n">
        <f aca="false">AW343/365</f>
        <v>0.000782709073113844</v>
      </c>
      <c r="AY343" s="0" t="n">
        <f aca="false">AW343+AR343+AM343+AG343</f>
        <v>11.243536713987</v>
      </c>
      <c r="AZ343" s="0" t="n">
        <f aca="false">AH343+AN343+AS343+AX343</f>
        <v>0.0308042101753069</v>
      </c>
      <c r="BA343" s="0" t="n">
        <f aca="false">AH343*1000000</f>
        <v>3612.16099496554</v>
      </c>
      <c r="BB343" s="0" t="n">
        <f aca="false">BA343*'Dist Horaria'!$H$3</f>
        <v>125.864093593809</v>
      </c>
      <c r="BC343" s="0" t="n">
        <f aca="false">BA343*'Dist Horaria'!$I$3</f>
        <v>122.497111256224</v>
      </c>
      <c r="BD343" s="0" t="n">
        <f aca="false">BA343*'Dist Horaria'!$J$3</f>
        <v>119.319093750104</v>
      </c>
      <c r="BE343" s="0" t="n">
        <f aca="false">BA343*'Dist Horaria'!$K$3</f>
        <v>116.611546956613</v>
      </c>
      <c r="BF343" s="0" t="n">
        <f aca="false">BA343*'Dist Horaria'!$L$3</f>
        <v>114.632976879055</v>
      </c>
      <c r="BG343" s="0" t="n">
        <f aca="false">BA343*'Dist Horaria'!$M$3</f>
        <v>113.387338428563</v>
      </c>
      <c r="BH343" s="0" t="n">
        <f aca="false">BA343*'Dist Horaria'!$N$3</f>
        <v>118.504759763947</v>
      </c>
      <c r="BI343" s="0" t="n">
        <f aca="false">BA343*'Dist Horaria'!$O$3</f>
        <v>118.504759763947</v>
      </c>
      <c r="BJ343" s="0" t="n">
        <f aca="false">BA343*'Dist Horaria'!$P$3</f>
        <v>156.785795882493</v>
      </c>
      <c r="BK343" s="0" t="n">
        <f aca="false">BA343*'Dist Horaria'!$Q$3</f>
        <v>173.368908908526</v>
      </c>
      <c r="BL343" s="0" t="n">
        <f aca="false">BA343*'Dist Horaria'!$R$3</f>
        <v>185.429354745641</v>
      </c>
      <c r="BM343" s="0" t="n">
        <f aca="false">BA343*'Dist Horaria'!$S$3</f>
        <v>191.459577664198</v>
      </c>
      <c r="BN343" s="0" t="n">
        <f aca="false">BA343*'Dist Horaria'!$T$3</f>
        <v>192.967133393837</v>
      </c>
      <c r="BO343" s="0" t="n">
        <f aca="false">BA343*'Dist Horaria'!$U$3</f>
        <v>191.459577664198</v>
      </c>
      <c r="BP343" s="0" t="n">
        <f aca="false">BA343*'Dist Horaria'!$V$3</f>
        <v>188.444466204919</v>
      </c>
      <c r="BQ343" s="0" t="n">
        <f aca="false">BA343*'Dist Horaria'!$W$3</f>
        <v>183.921799016001</v>
      </c>
      <c r="BR343" s="0" t="n">
        <f aca="false">BA343*'Dist Horaria'!$X$3</f>
        <v>180.357397462267</v>
      </c>
      <c r="BS343" s="0" t="n">
        <f aca="false">BA343*'Dist Horaria'!$Y$3</f>
        <v>176.243705814076</v>
      </c>
      <c r="BT343" s="0" t="n">
        <f aca="false">BA343*'Dist Horaria'!$Z$3</f>
        <v>153.85247953136</v>
      </c>
      <c r="BU343" s="0" t="n">
        <f aca="false">BA343*'Dist Horaria'!$AA$3</f>
        <v>146.304920764463</v>
      </c>
      <c r="BV343" s="0" t="n">
        <f aca="false">BA343*'Dist Horaria'!$AB$3</f>
        <v>130.221156247288</v>
      </c>
      <c r="BW343" s="0" t="n">
        <f aca="false">BA343*'Dist Horaria'!$AC$3</f>
        <v>141.136998186567</v>
      </c>
      <c r="BX343" s="0" t="n">
        <f aca="false">BA343*'Dist Horaria'!$AD$3</f>
        <v>137.412452776766</v>
      </c>
      <c r="BY343" s="0" t="n">
        <f aca="false">BA343*'Dist Horaria'!$AE$3</f>
        <v>133.472101142757</v>
      </c>
      <c r="BZ343" s="0" t="n">
        <f aca="false">AN343*1000000</f>
        <v>12907.6085960137</v>
      </c>
      <c r="CA343" s="0" t="n">
        <f aca="false">BZ343*'Dist Horaria'!$H$6</f>
        <v>322.690214900343</v>
      </c>
      <c r="CB343" s="0" t="n">
        <f aca="false">BZ343*'Dist Horaria'!$I$6</f>
        <v>322.690214900343</v>
      </c>
      <c r="CC343" s="0" t="n">
        <f aca="false">BZ343*'Dist Horaria'!$J$6</f>
        <v>322.690214900343</v>
      </c>
      <c r="CD343" s="0" t="n">
        <f aca="false">BZ343*'Dist Horaria'!$K$6</f>
        <v>322.690214900343</v>
      </c>
      <c r="CE343" s="0" t="n">
        <f aca="false">BZ343*'Dist Horaria'!$L$6</f>
        <v>322.690214900343</v>
      </c>
      <c r="CF343" s="0" t="n">
        <f aca="false">BZ343*'Dist Horaria'!$M$6</f>
        <v>860.507239734247</v>
      </c>
      <c r="CG343" s="0" t="n">
        <f aca="false">BZ343*'Dist Horaria'!$N$6</f>
        <v>860.507239734247</v>
      </c>
      <c r="CH343" s="0" t="n">
        <f aca="false">BZ343*'Dist Horaria'!$O$6</f>
        <v>860.507239734247</v>
      </c>
      <c r="CI343" s="0" t="n">
        <f aca="false">BZ343*'Dist Horaria'!$P$6</f>
        <v>564.707876075599</v>
      </c>
      <c r="CJ343" s="0" t="n">
        <f aca="false">BZ343*'Dist Horaria'!$Q$6</f>
        <v>564.707876075599</v>
      </c>
      <c r="CK343" s="0" t="n">
        <f aca="false">BZ343*'Dist Horaria'!$R$6</f>
        <v>564.707876075599</v>
      </c>
      <c r="CL343" s="0" t="n">
        <f aca="false">BZ343*'Dist Horaria'!$S$6</f>
        <v>564.707876075599</v>
      </c>
      <c r="CM343" s="0" t="n">
        <f aca="false">BZ343*'Dist Horaria'!$T$6</f>
        <v>564.707876075599</v>
      </c>
      <c r="CN343" s="0" t="n">
        <f aca="false">BZ343*'Dist Horaria'!$U$6</f>
        <v>564.707876075599</v>
      </c>
      <c r="CO343" s="0" t="n">
        <f aca="false">BZ343*'Dist Horaria'!$V$6</f>
        <v>564.707876075599</v>
      </c>
      <c r="CP343" s="0" t="n">
        <f aca="false">BZ343*'Dist Horaria'!$W$6</f>
        <v>564.707876075599</v>
      </c>
      <c r="CQ343" s="0" t="n">
        <f aca="false">BZ343*'Dist Horaria'!$X$6</f>
        <v>860.507239734247</v>
      </c>
      <c r="CR343" s="0" t="n">
        <f aca="false">BZ343*'Dist Horaria'!$Y$6</f>
        <v>860.507239734247</v>
      </c>
      <c r="CS343" s="0" t="n">
        <f aca="false">BZ343*'Dist Horaria'!$Z$6</f>
        <v>860.507239734247</v>
      </c>
      <c r="CT343" s="0" t="n">
        <f aca="false">BZ343*'Dist Horaria'!$AA$6</f>
        <v>322.690214900343</v>
      </c>
      <c r="CU343" s="0" t="n">
        <f aca="false">BZ343*'Dist Horaria'!$AB$6</f>
        <v>322.690214900343</v>
      </c>
      <c r="CV343" s="0" t="n">
        <f aca="false">BZ343*'Dist Horaria'!$AC$6</f>
        <v>322.690214900343</v>
      </c>
      <c r="CW343" s="0" t="n">
        <f aca="false">BZ343*'Dist Horaria'!$AD$6</f>
        <v>322.690214900343</v>
      </c>
      <c r="CX343" s="0" t="n">
        <f aca="false">BZ343*'Dist Horaria'!$AE$6</f>
        <v>322.690214900343</v>
      </c>
      <c r="CY343" s="0" t="n">
        <f aca="false">AS343*1000000</f>
        <v>13501.7315112138</v>
      </c>
      <c r="CZ343" s="0" t="n">
        <f aca="false">CY343*'Dist Horaria'!$H$6</f>
        <v>337.543287780345</v>
      </c>
      <c r="DA343" s="0" t="n">
        <f aca="false">CY343*'Dist Horaria'!$I$6</f>
        <v>337.543287780345</v>
      </c>
      <c r="DB343" s="0" t="n">
        <f aca="false">CY343*'Dist Horaria'!$J$6</f>
        <v>337.543287780345</v>
      </c>
      <c r="DC343" s="0" t="n">
        <f aca="false">CY343*'Dist Horaria'!$K$6</f>
        <v>337.543287780345</v>
      </c>
      <c r="DD343" s="0" t="n">
        <f aca="false">CY343*'Dist Horaria'!$L$6</f>
        <v>337.543287780345</v>
      </c>
      <c r="DE343" s="0" t="n">
        <f aca="false">CY343*'Dist Horaria'!$M$6</f>
        <v>900.115434080921</v>
      </c>
      <c r="DF343" s="0" t="n">
        <f aca="false">CY343*'Dist Horaria'!$N$6</f>
        <v>900.115434080921</v>
      </c>
      <c r="DG343" s="0" t="n">
        <f aca="false">CY343*'Dist Horaria'!$O$6</f>
        <v>900.115434080921</v>
      </c>
      <c r="DH343" s="0" t="n">
        <f aca="false">CY343*'Dist Horaria'!$P$6</f>
        <v>590.700753615604</v>
      </c>
      <c r="DI343" s="0" t="n">
        <f aca="false">CY343*'Dist Horaria'!$Q$6</f>
        <v>590.700753615604</v>
      </c>
      <c r="DJ343" s="0" t="n">
        <f aca="false">CY343*'Dist Horaria'!$R$6</f>
        <v>590.700753615604</v>
      </c>
      <c r="DK343" s="0" t="n">
        <f aca="false">CY343*'Dist Horaria'!$S$6</f>
        <v>590.700753615604</v>
      </c>
      <c r="DL343" s="0" t="n">
        <f aca="false">CY343*'Dist Horaria'!$T$6</f>
        <v>590.700753615604</v>
      </c>
      <c r="DM343" s="0" t="n">
        <f aca="false">CY343*'Dist Horaria'!$U$6</f>
        <v>590.700753615604</v>
      </c>
      <c r="DN343" s="0" t="n">
        <f aca="false">CY343*'Dist Horaria'!$V$6</f>
        <v>590.700753615604</v>
      </c>
      <c r="DO343" s="0" t="n">
        <f aca="false">CY343*'Dist Horaria'!$W$6</f>
        <v>590.700753615604</v>
      </c>
      <c r="DP343" s="0" t="n">
        <f aca="false">CY343*'Dist Horaria'!$X$6</f>
        <v>900.115434080921</v>
      </c>
      <c r="DQ343" s="0" t="n">
        <f aca="false">CY343*'Dist Horaria'!$Y$6</f>
        <v>900.115434080921</v>
      </c>
      <c r="DR343" s="0" t="n">
        <f aca="false">CY343*'Dist Horaria'!$Z$6</f>
        <v>900.115434080921</v>
      </c>
      <c r="DS343" s="0" t="n">
        <f aca="false">CY343*'Dist Horaria'!$AA$6</f>
        <v>337.543287780345</v>
      </c>
      <c r="DT343" s="0" t="n">
        <f aca="false">CY343*'Dist Horaria'!$AB$6</f>
        <v>337.543287780345</v>
      </c>
      <c r="DU343" s="0" t="n">
        <f aca="false">CY343*'Dist Horaria'!$AC$6</f>
        <v>337.543287780345</v>
      </c>
      <c r="DV343" s="0" t="n">
        <f aca="false">CY343*'Dist Horaria'!$AD$6</f>
        <v>337.543287780345</v>
      </c>
      <c r="DW343" s="0" t="n">
        <f aca="false">CY343*'Dist Horaria'!$AE$6</f>
        <v>337.543287780345</v>
      </c>
      <c r="DX343" s="0" t="n">
        <f aca="false">AX343*1000000</f>
        <v>782.709073113844</v>
      </c>
      <c r="DY343" s="0" t="n">
        <f aca="false">DX343*'Dist Horaria'!$H$6</f>
        <v>19.5677268278461</v>
      </c>
      <c r="DZ343" s="0" t="n">
        <f aca="false">DX343*'Dist Horaria'!$I$6</f>
        <v>19.5677268278461</v>
      </c>
      <c r="EA343" s="0" t="n">
        <f aca="false">DX343*'Dist Horaria'!$J$6</f>
        <v>19.5677268278461</v>
      </c>
      <c r="EB343" s="0" t="n">
        <f aca="false">DX343*'Dist Horaria'!$K$6</f>
        <v>19.5677268278461</v>
      </c>
      <c r="EC343" s="0" t="n">
        <f aca="false">DX343*'Dist Horaria'!$L$6</f>
        <v>19.5677268278461</v>
      </c>
      <c r="ED343" s="0" t="n">
        <f aca="false">DX343*'Dist Horaria'!$M$6</f>
        <v>52.1806048742563</v>
      </c>
      <c r="EE343" s="0" t="n">
        <f aca="false">DX343*'Dist Horaria'!$N$6</f>
        <v>52.1806048742563</v>
      </c>
      <c r="EF343" s="0" t="n">
        <f aca="false">DX343*'Dist Horaria'!$O$6</f>
        <v>52.1806048742563</v>
      </c>
      <c r="EG343" s="0" t="n">
        <f aca="false">DX343*'Dist Horaria'!$P$6</f>
        <v>34.2435219487307</v>
      </c>
      <c r="EH343" s="0" t="n">
        <f aca="false">DX343*'Dist Horaria'!$Q$6</f>
        <v>34.2435219487307</v>
      </c>
      <c r="EI343" s="0" t="n">
        <f aca="false">DX343*'Dist Horaria'!$R$6</f>
        <v>34.2435219487307</v>
      </c>
      <c r="EJ343" s="0" t="n">
        <f aca="false">DX343*'Dist Horaria'!$S$6</f>
        <v>34.2435219487307</v>
      </c>
      <c r="EK343" s="0" t="n">
        <f aca="false">DX343*'Dist Horaria'!$T$6</f>
        <v>34.2435219487307</v>
      </c>
      <c r="EL343" s="0" t="n">
        <f aca="false">DX343*'Dist Horaria'!$U$6</f>
        <v>34.2435219487307</v>
      </c>
      <c r="EM343" s="0" t="n">
        <f aca="false">DX343*'Dist Horaria'!$V$6</f>
        <v>34.2435219487307</v>
      </c>
      <c r="EN343" s="0" t="n">
        <f aca="false">DX343*'Dist Horaria'!$W$6</f>
        <v>34.2435219487307</v>
      </c>
      <c r="EO343" s="0" t="n">
        <f aca="false">DX343*'Dist Horaria'!$X$6</f>
        <v>52.1806048742563</v>
      </c>
      <c r="EP343" s="0" t="n">
        <f aca="false">DX343*'Dist Horaria'!$Y$6</f>
        <v>52.1806048742563</v>
      </c>
      <c r="EQ343" s="0" t="n">
        <f aca="false">DX343*'Dist Horaria'!$Z$6</f>
        <v>52.1806048742563</v>
      </c>
      <c r="ER343" s="0" t="n">
        <f aca="false">DX343*'Dist Horaria'!$AA$6</f>
        <v>19.5677268278461</v>
      </c>
      <c r="ES343" s="0" t="n">
        <f aca="false">DX343*'Dist Horaria'!$AB$6</f>
        <v>19.5677268278461</v>
      </c>
      <c r="ET343" s="0" t="n">
        <f aca="false">DX343*'Dist Horaria'!$AC$6</f>
        <v>19.5677268278461</v>
      </c>
      <c r="EU343" s="0" t="n">
        <f aca="false">DX343*'Dist Horaria'!$AD$6</f>
        <v>19.5677268278461</v>
      </c>
      <c r="EV343" s="0" t="n">
        <f aca="false">DX343*'Dist Horaria'!$AE$6</f>
        <v>19.5677268278461</v>
      </c>
      <c r="EW343" s="0" t="n">
        <f aca="false">BB343+CA343+CZ343+DY343</f>
        <v>805.665323102343</v>
      </c>
      <c r="EX343" s="0" t="n">
        <f aca="false">BC343+CB343+DA343+DZ343</f>
        <v>802.298340764758</v>
      </c>
      <c r="EY343" s="0" t="n">
        <f aca="false">BD343+CC343+DB343+EA343</f>
        <v>799.120323258638</v>
      </c>
      <c r="EZ343" s="0" t="n">
        <f aca="false">BE343+CD343+DC343+EB343</f>
        <v>796.412776465147</v>
      </c>
      <c r="FA343" s="0" t="n">
        <f aca="false">BF343+CE343+DD343+EC343</f>
        <v>794.434206387589</v>
      </c>
      <c r="FB343" s="0" t="n">
        <f aca="false">BG343+CF343+DE343+ED343</f>
        <v>1926.19061711799</v>
      </c>
      <c r="FC343" s="0" t="n">
        <f aca="false">BH343+CG343+DF343+EE343</f>
        <v>1931.30803845337</v>
      </c>
      <c r="FD343" s="0" t="n">
        <f aca="false">BI343+CH343+DG343+EF343</f>
        <v>1931.30803845337</v>
      </c>
      <c r="FE343" s="0" t="n">
        <f aca="false">BJ343+CI343+DH343+EG343</f>
        <v>1346.43794752243</v>
      </c>
      <c r="FF343" s="0" t="n">
        <f aca="false">BK343+CJ343+DI343+EH343</f>
        <v>1363.02106054846</v>
      </c>
      <c r="FG343" s="0" t="n">
        <f aca="false">BL343+CK343+DJ343+EI343</f>
        <v>1375.08150638557</v>
      </c>
      <c r="FH343" s="0" t="n">
        <f aca="false">BM343+CL343+DK343+EJ343</f>
        <v>1381.11172930413</v>
      </c>
      <c r="FI343" s="0" t="n">
        <f aca="false">BN343+CM343+DL343+EK343</f>
        <v>1382.61928503377</v>
      </c>
      <c r="FJ343" s="0" t="n">
        <f aca="false">BO343+CN343+DM343+EL343</f>
        <v>1381.11172930413</v>
      </c>
      <c r="FK343" s="0" t="n">
        <f aca="false">BP343+CO343+DN343+EM343</f>
        <v>1378.09661784485</v>
      </c>
      <c r="FL343" s="0" t="n">
        <f aca="false">BQ343+CP343+DO343+EN343</f>
        <v>1373.57395065594</v>
      </c>
      <c r="FM343" s="0" t="n">
        <f aca="false">BR343+CQ343+DP343+EO343</f>
        <v>1993.16067615169</v>
      </c>
      <c r="FN343" s="0" t="n">
        <f aca="false">BS343+CR343+DQ343+EP343</f>
        <v>1989.0469845035</v>
      </c>
      <c r="FO343" s="0" t="n">
        <f aca="false">BT343+CS343+DR343+EQ343</f>
        <v>1966.65575822078</v>
      </c>
      <c r="FP343" s="0" t="n">
        <f aca="false">BU343+CT343+DS343+ER343</f>
        <v>826.106150272997</v>
      </c>
      <c r="FQ343" s="0" t="n">
        <f aca="false">BV343+CU343+DT343+ES343</f>
        <v>810.022385755822</v>
      </c>
      <c r="FR343" s="0" t="n">
        <f aca="false">BW343+CV343+DU343+ET343</f>
        <v>820.938227695101</v>
      </c>
      <c r="FS343" s="0" t="n">
        <f aca="false">BX343+CW343+DV343+EU343</f>
        <v>817.2136822853</v>
      </c>
      <c r="FT343" s="0" t="n">
        <f aca="false">BY343+CX343+DW343+EV343</f>
        <v>813.273330651291</v>
      </c>
      <c r="FU343" s="0" t="n">
        <f aca="false">AM343*'Dist Horaria'!$H$10</f>
        <v>0.425198515308365</v>
      </c>
      <c r="FV343" s="0" t="n">
        <f aca="false">AM343*'Dist Horaria'!$I$10</f>
        <v>0.397938884136708</v>
      </c>
      <c r="FW343" s="0" t="n">
        <f aca="false">AM343*'Dist Horaria'!$J$10</f>
        <v>0.396216170382687</v>
      </c>
      <c r="FX343" s="0" t="n">
        <f aca="false">AM343*'Dist Horaria'!$K$10</f>
        <v>0.384821129481291</v>
      </c>
      <c r="FY343" s="0" t="n">
        <f aca="false">AM343*'Dist Horaria'!$L$10</f>
        <v>0.384975128762096</v>
      </c>
      <c r="FZ343" s="0" t="n">
        <f aca="false">AM343*'Dist Horaria'!$M$10</f>
        <v>0.411939230518064</v>
      </c>
      <c r="GA343" s="0" t="n">
        <f aca="false">AM343*'Dist Horaria'!$N$10</f>
        <v>0.389711539168424</v>
      </c>
      <c r="GB343" s="0" t="n">
        <f aca="false">AM343*'Dist Horaria'!$O$10</f>
        <v>0.383059889263595</v>
      </c>
      <c r="GC343" s="0" t="n">
        <f aca="false">AM343*'Dist Horaria'!$P$10</f>
        <v>0.389004101641795</v>
      </c>
      <c r="GD343" s="0" t="n">
        <f aca="false">AM343*'Dist Horaria'!$Q$10</f>
        <v>0.352035588476179</v>
      </c>
      <c r="GE343" s="0" t="n">
        <f aca="false">AM343*'Dist Horaria'!$R$10</f>
        <v>0.429536286053899</v>
      </c>
      <c r="GF343" s="0" t="n">
        <f aca="false">AM343*'Dist Horaria'!$S$10</f>
        <v>0.366840674351896</v>
      </c>
      <c r="GG343" s="0" t="n">
        <f aca="false">AR343*'Dist Horaria'!$H$10</f>
        <v>0.444769931622599</v>
      </c>
      <c r="GH343" s="0" t="n">
        <f aca="false">AR343*'Dist Horaria'!$I$10</f>
        <v>0.416255569846236</v>
      </c>
      <c r="GI343" s="0" t="n">
        <f aca="false">AR343*'Dist Horaria'!$J$10</f>
        <v>0.414453561487797</v>
      </c>
      <c r="GJ343" s="0" t="n">
        <f aca="false">AR343*'Dist Horaria'!$K$10</f>
        <v>0.402534019485458</v>
      </c>
      <c r="GK343" s="0" t="n">
        <f aca="false">AR343*'Dist Horaria'!$L$10</f>
        <v>0.402695107182445</v>
      </c>
      <c r="GL343" s="0" t="n">
        <f aca="false">AR343*'Dist Horaria'!$M$10</f>
        <v>0.430900336651718</v>
      </c>
      <c r="GM343" s="0" t="n">
        <f aca="false">AR343*'Dist Horaria'!$N$10</f>
        <v>0.407649529309322</v>
      </c>
      <c r="GN343" s="0" t="n">
        <f aca="false">AR343*'Dist Horaria'!$O$10</f>
        <v>0.400691711332928</v>
      </c>
      <c r="GO343" s="0" t="n">
        <f aca="false">AR343*'Dist Horaria'!$P$10</f>
        <v>0.406909529217559</v>
      </c>
      <c r="GP343" s="0" t="n">
        <f aca="false">AR343*'Dist Horaria'!$Q$10</f>
        <v>0.368239396371643</v>
      </c>
      <c r="GQ343" s="0" t="n">
        <f aca="false">AR343*'Dist Horaria'!$R$10</f>
        <v>0.449307365147</v>
      </c>
      <c r="GR343" s="0" t="n">
        <f aca="false">AR343*'Dist Horaria'!$S$10</f>
        <v>0.383725943938335</v>
      </c>
      <c r="GS343" s="0" t="n">
        <f aca="false">AW343*'Dist Horaria'!$H$10</f>
        <v>0.0257837641520347</v>
      </c>
      <c r="GT343" s="0" t="n">
        <f aca="false">AW343*'Dist Horaria'!$I$10</f>
        <v>0.0241307576722456</v>
      </c>
      <c r="GU343" s="0" t="n">
        <f aca="false">AW343*'Dist Horaria'!$J$10</f>
        <v>0.0240262934195824</v>
      </c>
      <c r="GV343" s="0" t="n">
        <f aca="false">AW343*'Dist Horaria'!$K$10</f>
        <v>0.0233353054774178</v>
      </c>
      <c r="GW343" s="0" t="n">
        <f aca="false">AW343*'Dist Horaria'!$L$10</f>
        <v>0.0233446438946345</v>
      </c>
      <c r="GX343" s="0" t="n">
        <f aca="false">AW343*'Dist Horaria'!$M$10</f>
        <v>0.0249797296609691</v>
      </c>
      <c r="GY343" s="0" t="n">
        <f aca="false">AW343*'Dist Horaria'!$N$10</f>
        <v>0.0236318567715549</v>
      </c>
      <c r="GZ343" s="0" t="n">
        <f aca="false">AW343*'Dist Horaria'!$O$10</f>
        <v>0.0232285050048074</v>
      </c>
      <c r="HA343" s="0" t="n">
        <f aca="false">AW343*'Dist Horaria'!$P$10</f>
        <v>0.0235889582155106</v>
      </c>
      <c r="HB343" s="0" t="n">
        <f aca="false">AW343*'Dist Horaria'!$Q$10</f>
        <v>0.0213472113838634</v>
      </c>
      <c r="HC343" s="0" t="n">
        <f aca="false">AW343*'Dist Horaria'!$R$10</f>
        <v>0.0260468037766377</v>
      </c>
      <c r="HD343" s="0" t="n">
        <f aca="false">AW343*'Dist Horaria'!$S$10</f>
        <v>0.0222449822572948</v>
      </c>
    </row>
    <row r="344" customFormat="false" ht="13.8" hidden="false" customHeight="false" outlineLevel="0" collapsed="false">
      <c r="A344" s="0" t="n">
        <v>4.749498</v>
      </c>
      <c r="B344" s="0" t="n">
        <v>-74.023217</v>
      </c>
      <c r="C344" s="0" t="n">
        <v>38</v>
      </c>
      <c r="D344" s="0" t="n">
        <v>40</v>
      </c>
      <c r="E344" s="0" t="n">
        <v>596</v>
      </c>
      <c r="G344" s="0" t="s">
        <v>1205</v>
      </c>
      <c r="I344" s="0" t="s">
        <v>1633</v>
      </c>
      <c r="J344" s="0" t="s">
        <v>1634</v>
      </c>
      <c r="L344" s="0" t="s">
        <v>1635</v>
      </c>
      <c r="S344" s="0" t="n">
        <v>365</v>
      </c>
      <c r="V344" s="0" t="n">
        <v>78615.624375</v>
      </c>
      <c r="W344" s="0" t="n">
        <f aca="false">V344*12</f>
        <v>943387.4925</v>
      </c>
      <c r="X344" s="0" t="n">
        <v>1</v>
      </c>
      <c r="Z344" s="0" t="n">
        <v>25000</v>
      </c>
      <c r="AB344" s="0" t="n">
        <v>0.005</v>
      </c>
      <c r="AC344" s="0" t="n">
        <v>0</v>
      </c>
      <c r="AD344" s="0" t="n">
        <v>2906.61691288025</v>
      </c>
      <c r="AE344" s="0" t="n">
        <f aca="false">AD344/2204.59</f>
        <v>1.31843876316242</v>
      </c>
      <c r="AF344" s="0" t="n">
        <f aca="false">AE344/S344</f>
        <v>0.00361216099496554</v>
      </c>
      <c r="AG344" s="0" t="n">
        <f aca="false">AE344*EXP(AB344*AC344)</f>
        <v>1.31843876316242</v>
      </c>
      <c r="AH344" s="0" t="n">
        <f aca="false">AG344/S344</f>
        <v>0.00361216099496554</v>
      </c>
      <c r="AI344" s="0" t="s">
        <v>90</v>
      </c>
      <c r="AJ344" s="0" t="n">
        <f aca="false">IF(AI344="A",'FE DISTRIBUCIÓN'!$C$2,'FE DISTRIBUCIÓN'!$C$3)</f>
        <v>4.994E-006</v>
      </c>
      <c r="AK344" s="0" t="n">
        <f aca="false">W344*AJ344</f>
        <v>4.711277137545</v>
      </c>
      <c r="AL344" s="0" t="n">
        <f aca="false">AK344/365</f>
        <v>0.0129076085960137</v>
      </c>
      <c r="AM344" s="0" t="n">
        <f aca="false">AK344*EXP(AB344*AC344)</f>
        <v>4.711277137545</v>
      </c>
      <c r="AN344" s="0" t="n">
        <f aca="false">AM344/365</f>
        <v>0.0129076085960137</v>
      </c>
      <c r="AO344" s="0" t="n">
        <v>5.223868284E-006</v>
      </c>
      <c r="AP344" s="0" t="n">
        <f aca="false">AO344*W344</f>
        <v>4.92813200159304</v>
      </c>
      <c r="AQ344" s="0" t="n">
        <f aca="false">AP344/365</f>
        <v>0.0135017315112138</v>
      </c>
      <c r="AR344" s="0" t="n">
        <f aca="false">AP344*EXP(AB344*AC344)</f>
        <v>4.92813200159304</v>
      </c>
      <c r="AS344" s="0" t="n">
        <f aca="false">AR344/365</f>
        <v>0.0135017315112138</v>
      </c>
      <c r="AT344" s="0" t="n">
        <v>3.02832944E-007</v>
      </c>
      <c r="AU344" s="0" t="n">
        <f aca="false">AT344*W344</f>
        <v>0.285688811686553</v>
      </c>
      <c r="AV344" s="0" t="n">
        <f aca="false">AU344/365</f>
        <v>0.000782709073113844</v>
      </c>
      <c r="AW344" s="0" t="n">
        <f aca="false">AU344*EXP(AB344*AC344)</f>
        <v>0.285688811686553</v>
      </c>
      <c r="AX344" s="0" t="n">
        <f aca="false">AW344/365</f>
        <v>0.000782709073113844</v>
      </c>
      <c r="AY344" s="0" t="n">
        <f aca="false">AW344+AR344+AM344+AG344</f>
        <v>11.243536713987</v>
      </c>
      <c r="AZ344" s="0" t="n">
        <f aca="false">AH344+AN344+AS344+AX344</f>
        <v>0.0308042101753069</v>
      </c>
      <c r="BA344" s="0" t="n">
        <f aca="false">AH344*1000000</f>
        <v>3612.16099496554</v>
      </c>
      <c r="BB344" s="0" t="n">
        <f aca="false">BA344*'Dist Horaria'!$H$3</f>
        <v>125.864093593809</v>
      </c>
      <c r="BC344" s="0" t="n">
        <f aca="false">BA344*'Dist Horaria'!$I$3</f>
        <v>122.497111256224</v>
      </c>
      <c r="BD344" s="0" t="n">
        <f aca="false">BA344*'Dist Horaria'!$J$3</f>
        <v>119.319093750104</v>
      </c>
      <c r="BE344" s="0" t="n">
        <f aca="false">BA344*'Dist Horaria'!$K$3</f>
        <v>116.611546956613</v>
      </c>
      <c r="BF344" s="0" t="n">
        <f aca="false">BA344*'Dist Horaria'!$L$3</f>
        <v>114.632976879055</v>
      </c>
      <c r="BG344" s="0" t="n">
        <f aca="false">BA344*'Dist Horaria'!$M$3</f>
        <v>113.387338428563</v>
      </c>
      <c r="BH344" s="0" t="n">
        <f aca="false">BA344*'Dist Horaria'!$N$3</f>
        <v>118.504759763947</v>
      </c>
      <c r="BI344" s="0" t="n">
        <f aca="false">BA344*'Dist Horaria'!$O$3</f>
        <v>118.504759763947</v>
      </c>
      <c r="BJ344" s="0" t="n">
        <f aca="false">BA344*'Dist Horaria'!$P$3</f>
        <v>156.785795882493</v>
      </c>
      <c r="BK344" s="0" t="n">
        <f aca="false">BA344*'Dist Horaria'!$Q$3</f>
        <v>173.368908908526</v>
      </c>
      <c r="BL344" s="0" t="n">
        <f aca="false">BA344*'Dist Horaria'!$R$3</f>
        <v>185.429354745641</v>
      </c>
      <c r="BM344" s="0" t="n">
        <f aca="false">BA344*'Dist Horaria'!$S$3</f>
        <v>191.459577664198</v>
      </c>
      <c r="BN344" s="0" t="n">
        <f aca="false">BA344*'Dist Horaria'!$T$3</f>
        <v>192.967133393837</v>
      </c>
      <c r="BO344" s="0" t="n">
        <f aca="false">BA344*'Dist Horaria'!$U$3</f>
        <v>191.459577664198</v>
      </c>
      <c r="BP344" s="0" t="n">
        <f aca="false">BA344*'Dist Horaria'!$V$3</f>
        <v>188.444466204919</v>
      </c>
      <c r="BQ344" s="0" t="n">
        <f aca="false">BA344*'Dist Horaria'!$W$3</f>
        <v>183.921799016001</v>
      </c>
      <c r="BR344" s="0" t="n">
        <f aca="false">BA344*'Dist Horaria'!$X$3</f>
        <v>180.357397462267</v>
      </c>
      <c r="BS344" s="0" t="n">
        <f aca="false">BA344*'Dist Horaria'!$Y$3</f>
        <v>176.243705814076</v>
      </c>
      <c r="BT344" s="0" t="n">
        <f aca="false">BA344*'Dist Horaria'!$Z$3</f>
        <v>153.85247953136</v>
      </c>
      <c r="BU344" s="0" t="n">
        <f aca="false">BA344*'Dist Horaria'!$AA$3</f>
        <v>146.304920764463</v>
      </c>
      <c r="BV344" s="0" t="n">
        <f aca="false">BA344*'Dist Horaria'!$AB$3</f>
        <v>130.221156247288</v>
      </c>
      <c r="BW344" s="0" t="n">
        <f aca="false">BA344*'Dist Horaria'!$AC$3</f>
        <v>141.136998186567</v>
      </c>
      <c r="BX344" s="0" t="n">
        <f aca="false">BA344*'Dist Horaria'!$AD$3</f>
        <v>137.412452776766</v>
      </c>
      <c r="BY344" s="0" t="n">
        <f aca="false">BA344*'Dist Horaria'!$AE$3</f>
        <v>133.472101142757</v>
      </c>
      <c r="BZ344" s="0" t="n">
        <f aca="false">AN344*1000000</f>
        <v>12907.6085960137</v>
      </c>
      <c r="CA344" s="0" t="n">
        <f aca="false">BZ344*'Dist Horaria'!$H$6</f>
        <v>322.690214900343</v>
      </c>
      <c r="CB344" s="0" t="n">
        <f aca="false">BZ344*'Dist Horaria'!$I$6</f>
        <v>322.690214900343</v>
      </c>
      <c r="CC344" s="0" t="n">
        <f aca="false">BZ344*'Dist Horaria'!$J$6</f>
        <v>322.690214900343</v>
      </c>
      <c r="CD344" s="0" t="n">
        <f aca="false">BZ344*'Dist Horaria'!$K$6</f>
        <v>322.690214900343</v>
      </c>
      <c r="CE344" s="0" t="n">
        <f aca="false">BZ344*'Dist Horaria'!$L$6</f>
        <v>322.690214900343</v>
      </c>
      <c r="CF344" s="0" t="n">
        <f aca="false">BZ344*'Dist Horaria'!$M$6</f>
        <v>860.507239734247</v>
      </c>
      <c r="CG344" s="0" t="n">
        <f aca="false">BZ344*'Dist Horaria'!$N$6</f>
        <v>860.507239734247</v>
      </c>
      <c r="CH344" s="0" t="n">
        <f aca="false">BZ344*'Dist Horaria'!$O$6</f>
        <v>860.507239734247</v>
      </c>
      <c r="CI344" s="0" t="n">
        <f aca="false">BZ344*'Dist Horaria'!$P$6</f>
        <v>564.707876075599</v>
      </c>
      <c r="CJ344" s="0" t="n">
        <f aca="false">BZ344*'Dist Horaria'!$Q$6</f>
        <v>564.707876075599</v>
      </c>
      <c r="CK344" s="0" t="n">
        <f aca="false">BZ344*'Dist Horaria'!$R$6</f>
        <v>564.707876075599</v>
      </c>
      <c r="CL344" s="0" t="n">
        <f aca="false">BZ344*'Dist Horaria'!$S$6</f>
        <v>564.707876075599</v>
      </c>
      <c r="CM344" s="0" t="n">
        <f aca="false">BZ344*'Dist Horaria'!$T$6</f>
        <v>564.707876075599</v>
      </c>
      <c r="CN344" s="0" t="n">
        <f aca="false">BZ344*'Dist Horaria'!$U$6</f>
        <v>564.707876075599</v>
      </c>
      <c r="CO344" s="0" t="n">
        <f aca="false">BZ344*'Dist Horaria'!$V$6</f>
        <v>564.707876075599</v>
      </c>
      <c r="CP344" s="0" t="n">
        <f aca="false">BZ344*'Dist Horaria'!$W$6</f>
        <v>564.707876075599</v>
      </c>
      <c r="CQ344" s="0" t="n">
        <f aca="false">BZ344*'Dist Horaria'!$X$6</f>
        <v>860.507239734247</v>
      </c>
      <c r="CR344" s="0" t="n">
        <f aca="false">BZ344*'Dist Horaria'!$Y$6</f>
        <v>860.507239734247</v>
      </c>
      <c r="CS344" s="0" t="n">
        <f aca="false">BZ344*'Dist Horaria'!$Z$6</f>
        <v>860.507239734247</v>
      </c>
      <c r="CT344" s="0" t="n">
        <f aca="false">BZ344*'Dist Horaria'!$AA$6</f>
        <v>322.690214900343</v>
      </c>
      <c r="CU344" s="0" t="n">
        <f aca="false">BZ344*'Dist Horaria'!$AB$6</f>
        <v>322.690214900343</v>
      </c>
      <c r="CV344" s="0" t="n">
        <f aca="false">BZ344*'Dist Horaria'!$AC$6</f>
        <v>322.690214900343</v>
      </c>
      <c r="CW344" s="0" t="n">
        <f aca="false">BZ344*'Dist Horaria'!$AD$6</f>
        <v>322.690214900343</v>
      </c>
      <c r="CX344" s="0" t="n">
        <f aca="false">BZ344*'Dist Horaria'!$AE$6</f>
        <v>322.690214900343</v>
      </c>
      <c r="CY344" s="0" t="n">
        <f aca="false">AS344*1000000</f>
        <v>13501.7315112138</v>
      </c>
      <c r="CZ344" s="0" t="n">
        <f aca="false">CY344*'Dist Horaria'!$H$6</f>
        <v>337.543287780345</v>
      </c>
      <c r="DA344" s="0" t="n">
        <f aca="false">CY344*'Dist Horaria'!$I$6</f>
        <v>337.543287780345</v>
      </c>
      <c r="DB344" s="0" t="n">
        <f aca="false">CY344*'Dist Horaria'!$J$6</f>
        <v>337.543287780345</v>
      </c>
      <c r="DC344" s="0" t="n">
        <f aca="false">CY344*'Dist Horaria'!$K$6</f>
        <v>337.543287780345</v>
      </c>
      <c r="DD344" s="0" t="n">
        <f aca="false">CY344*'Dist Horaria'!$L$6</f>
        <v>337.543287780345</v>
      </c>
      <c r="DE344" s="0" t="n">
        <f aca="false">CY344*'Dist Horaria'!$M$6</f>
        <v>900.115434080921</v>
      </c>
      <c r="DF344" s="0" t="n">
        <f aca="false">CY344*'Dist Horaria'!$N$6</f>
        <v>900.115434080921</v>
      </c>
      <c r="DG344" s="0" t="n">
        <f aca="false">CY344*'Dist Horaria'!$O$6</f>
        <v>900.115434080921</v>
      </c>
      <c r="DH344" s="0" t="n">
        <f aca="false">CY344*'Dist Horaria'!$P$6</f>
        <v>590.700753615604</v>
      </c>
      <c r="DI344" s="0" t="n">
        <f aca="false">CY344*'Dist Horaria'!$Q$6</f>
        <v>590.700753615604</v>
      </c>
      <c r="DJ344" s="0" t="n">
        <f aca="false">CY344*'Dist Horaria'!$R$6</f>
        <v>590.700753615604</v>
      </c>
      <c r="DK344" s="0" t="n">
        <f aca="false">CY344*'Dist Horaria'!$S$6</f>
        <v>590.700753615604</v>
      </c>
      <c r="DL344" s="0" t="n">
        <f aca="false">CY344*'Dist Horaria'!$T$6</f>
        <v>590.700753615604</v>
      </c>
      <c r="DM344" s="0" t="n">
        <f aca="false">CY344*'Dist Horaria'!$U$6</f>
        <v>590.700753615604</v>
      </c>
      <c r="DN344" s="0" t="n">
        <f aca="false">CY344*'Dist Horaria'!$V$6</f>
        <v>590.700753615604</v>
      </c>
      <c r="DO344" s="0" t="n">
        <f aca="false">CY344*'Dist Horaria'!$W$6</f>
        <v>590.700753615604</v>
      </c>
      <c r="DP344" s="0" t="n">
        <f aca="false">CY344*'Dist Horaria'!$X$6</f>
        <v>900.115434080921</v>
      </c>
      <c r="DQ344" s="0" t="n">
        <f aca="false">CY344*'Dist Horaria'!$Y$6</f>
        <v>900.115434080921</v>
      </c>
      <c r="DR344" s="0" t="n">
        <f aca="false">CY344*'Dist Horaria'!$Z$6</f>
        <v>900.115434080921</v>
      </c>
      <c r="DS344" s="0" t="n">
        <f aca="false">CY344*'Dist Horaria'!$AA$6</f>
        <v>337.543287780345</v>
      </c>
      <c r="DT344" s="0" t="n">
        <f aca="false">CY344*'Dist Horaria'!$AB$6</f>
        <v>337.543287780345</v>
      </c>
      <c r="DU344" s="0" t="n">
        <f aca="false">CY344*'Dist Horaria'!$AC$6</f>
        <v>337.543287780345</v>
      </c>
      <c r="DV344" s="0" t="n">
        <f aca="false">CY344*'Dist Horaria'!$AD$6</f>
        <v>337.543287780345</v>
      </c>
      <c r="DW344" s="0" t="n">
        <f aca="false">CY344*'Dist Horaria'!$AE$6</f>
        <v>337.543287780345</v>
      </c>
      <c r="DX344" s="0" t="n">
        <f aca="false">AX344*1000000</f>
        <v>782.709073113844</v>
      </c>
      <c r="DY344" s="0" t="n">
        <f aca="false">DX344*'Dist Horaria'!$H$6</f>
        <v>19.5677268278461</v>
      </c>
      <c r="DZ344" s="0" t="n">
        <f aca="false">DX344*'Dist Horaria'!$I$6</f>
        <v>19.5677268278461</v>
      </c>
      <c r="EA344" s="0" t="n">
        <f aca="false">DX344*'Dist Horaria'!$J$6</f>
        <v>19.5677268278461</v>
      </c>
      <c r="EB344" s="0" t="n">
        <f aca="false">DX344*'Dist Horaria'!$K$6</f>
        <v>19.5677268278461</v>
      </c>
      <c r="EC344" s="0" t="n">
        <f aca="false">DX344*'Dist Horaria'!$L$6</f>
        <v>19.5677268278461</v>
      </c>
      <c r="ED344" s="0" t="n">
        <f aca="false">DX344*'Dist Horaria'!$M$6</f>
        <v>52.1806048742563</v>
      </c>
      <c r="EE344" s="0" t="n">
        <f aca="false">DX344*'Dist Horaria'!$N$6</f>
        <v>52.1806048742563</v>
      </c>
      <c r="EF344" s="0" t="n">
        <f aca="false">DX344*'Dist Horaria'!$O$6</f>
        <v>52.1806048742563</v>
      </c>
      <c r="EG344" s="0" t="n">
        <f aca="false">DX344*'Dist Horaria'!$P$6</f>
        <v>34.2435219487307</v>
      </c>
      <c r="EH344" s="0" t="n">
        <f aca="false">DX344*'Dist Horaria'!$Q$6</f>
        <v>34.2435219487307</v>
      </c>
      <c r="EI344" s="0" t="n">
        <f aca="false">DX344*'Dist Horaria'!$R$6</f>
        <v>34.2435219487307</v>
      </c>
      <c r="EJ344" s="0" t="n">
        <f aca="false">DX344*'Dist Horaria'!$S$6</f>
        <v>34.2435219487307</v>
      </c>
      <c r="EK344" s="0" t="n">
        <f aca="false">DX344*'Dist Horaria'!$T$6</f>
        <v>34.2435219487307</v>
      </c>
      <c r="EL344" s="0" t="n">
        <f aca="false">DX344*'Dist Horaria'!$U$6</f>
        <v>34.2435219487307</v>
      </c>
      <c r="EM344" s="0" t="n">
        <f aca="false">DX344*'Dist Horaria'!$V$6</f>
        <v>34.2435219487307</v>
      </c>
      <c r="EN344" s="0" t="n">
        <f aca="false">DX344*'Dist Horaria'!$W$6</f>
        <v>34.2435219487307</v>
      </c>
      <c r="EO344" s="0" t="n">
        <f aca="false">DX344*'Dist Horaria'!$X$6</f>
        <v>52.1806048742563</v>
      </c>
      <c r="EP344" s="0" t="n">
        <f aca="false">DX344*'Dist Horaria'!$Y$6</f>
        <v>52.1806048742563</v>
      </c>
      <c r="EQ344" s="0" t="n">
        <f aca="false">DX344*'Dist Horaria'!$Z$6</f>
        <v>52.1806048742563</v>
      </c>
      <c r="ER344" s="0" t="n">
        <f aca="false">DX344*'Dist Horaria'!$AA$6</f>
        <v>19.5677268278461</v>
      </c>
      <c r="ES344" s="0" t="n">
        <f aca="false">DX344*'Dist Horaria'!$AB$6</f>
        <v>19.5677268278461</v>
      </c>
      <c r="ET344" s="0" t="n">
        <f aca="false">DX344*'Dist Horaria'!$AC$6</f>
        <v>19.5677268278461</v>
      </c>
      <c r="EU344" s="0" t="n">
        <f aca="false">DX344*'Dist Horaria'!$AD$6</f>
        <v>19.5677268278461</v>
      </c>
      <c r="EV344" s="0" t="n">
        <f aca="false">DX344*'Dist Horaria'!$AE$6</f>
        <v>19.5677268278461</v>
      </c>
      <c r="EW344" s="0" t="n">
        <f aca="false">BB344+CA344+CZ344+DY344</f>
        <v>805.665323102343</v>
      </c>
      <c r="EX344" s="0" t="n">
        <f aca="false">BC344+CB344+DA344+DZ344</f>
        <v>802.298340764758</v>
      </c>
      <c r="EY344" s="0" t="n">
        <f aca="false">BD344+CC344+DB344+EA344</f>
        <v>799.120323258638</v>
      </c>
      <c r="EZ344" s="0" t="n">
        <f aca="false">BE344+CD344+DC344+EB344</f>
        <v>796.412776465147</v>
      </c>
      <c r="FA344" s="0" t="n">
        <f aca="false">BF344+CE344+DD344+EC344</f>
        <v>794.434206387589</v>
      </c>
      <c r="FB344" s="0" t="n">
        <f aca="false">BG344+CF344+DE344+ED344</f>
        <v>1926.19061711799</v>
      </c>
      <c r="FC344" s="0" t="n">
        <f aca="false">BH344+CG344+DF344+EE344</f>
        <v>1931.30803845337</v>
      </c>
      <c r="FD344" s="0" t="n">
        <f aca="false">BI344+CH344+DG344+EF344</f>
        <v>1931.30803845337</v>
      </c>
      <c r="FE344" s="0" t="n">
        <f aca="false">BJ344+CI344+DH344+EG344</f>
        <v>1346.43794752243</v>
      </c>
      <c r="FF344" s="0" t="n">
        <f aca="false">BK344+CJ344+DI344+EH344</f>
        <v>1363.02106054846</v>
      </c>
      <c r="FG344" s="0" t="n">
        <f aca="false">BL344+CK344+DJ344+EI344</f>
        <v>1375.08150638557</v>
      </c>
      <c r="FH344" s="0" t="n">
        <f aca="false">BM344+CL344+DK344+EJ344</f>
        <v>1381.11172930413</v>
      </c>
      <c r="FI344" s="0" t="n">
        <f aca="false">BN344+CM344+DL344+EK344</f>
        <v>1382.61928503377</v>
      </c>
      <c r="FJ344" s="0" t="n">
        <f aca="false">BO344+CN344+DM344+EL344</f>
        <v>1381.11172930413</v>
      </c>
      <c r="FK344" s="0" t="n">
        <f aca="false">BP344+CO344+DN344+EM344</f>
        <v>1378.09661784485</v>
      </c>
      <c r="FL344" s="0" t="n">
        <f aca="false">BQ344+CP344+DO344+EN344</f>
        <v>1373.57395065594</v>
      </c>
      <c r="FM344" s="0" t="n">
        <f aca="false">BR344+CQ344+DP344+EO344</f>
        <v>1993.16067615169</v>
      </c>
      <c r="FN344" s="0" t="n">
        <f aca="false">BS344+CR344+DQ344+EP344</f>
        <v>1989.0469845035</v>
      </c>
      <c r="FO344" s="0" t="n">
        <f aca="false">BT344+CS344+DR344+EQ344</f>
        <v>1966.65575822078</v>
      </c>
      <c r="FP344" s="0" t="n">
        <f aca="false">BU344+CT344+DS344+ER344</f>
        <v>826.106150272997</v>
      </c>
      <c r="FQ344" s="0" t="n">
        <f aca="false">BV344+CU344+DT344+ES344</f>
        <v>810.022385755822</v>
      </c>
      <c r="FR344" s="0" t="n">
        <f aca="false">BW344+CV344+DU344+ET344</f>
        <v>820.938227695101</v>
      </c>
      <c r="FS344" s="0" t="n">
        <f aca="false">BX344+CW344+DV344+EU344</f>
        <v>817.2136822853</v>
      </c>
      <c r="FT344" s="0" t="n">
        <f aca="false">BY344+CX344+DW344+EV344</f>
        <v>813.273330651291</v>
      </c>
      <c r="FU344" s="0" t="n">
        <f aca="false">AM344*'Dist Horaria'!$H$10</f>
        <v>0.425198515308365</v>
      </c>
      <c r="FV344" s="0" t="n">
        <f aca="false">AM344*'Dist Horaria'!$I$10</f>
        <v>0.397938884136708</v>
      </c>
      <c r="FW344" s="0" t="n">
        <f aca="false">AM344*'Dist Horaria'!$J$10</f>
        <v>0.396216170382687</v>
      </c>
      <c r="FX344" s="0" t="n">
        <f aca="false">AM344*'Dist Horaria'!$K$10</f>
        <v>0.384821129481291</v>
      </c>
      <c r="FY344" s="0" t="n">
        <f aca="false">AM344*'Dist Horaria'!$L$10</f>
        <v>0.384975128762096</v>
      </c>
      <c r="FZ344" s="0" t="n">
        <f aca="false">AM344*'Dist Horaria'!$M$10</f>
        <v>0.411939230518064</v>
      </c>
      <c r="GA344" s="0" t="n">
        <f aca="false">AM344*'Dist Horaria'!$N$10</f>
        <v>0.389711539168424</v>
      </c>
      <c r="GB344" s="0" t="n">
        <f aca="false">AM344*'Dist Horaria'!$O$10</f>
        <v>0.383059889263595</v>
      </c>
      <c r="GC344" s="0" t="n">
        <f aca="false">AM344*'Dist Horaria'!$P$10</f>
        <v>0.389004101641795</v>
      </c>
      <c r="GD344" s="0" t="n">
        <f aca="false">AM344*'Dist Horaria'!$Q$10</f>
        <v>0.352035588476179</v>
      </c>
      <c r="GE344" s="0" t="n">
        <f aca="false">AM344*'Dist Horaria'!$R$10</f>
        <v>0.429536286053899</v>
      </c>
      <c r="GF344" s="0" t="n">
        <f aca="false">AM344*'Dist Horaria'!$S$10</f>
        <v>0.366840674351896</v>
      </c>
      <c r="GG344" s="0" t="n">
        <f aca="false">AR344*'Dist Horaria'!$H$10</f>
        <v>0.444769931622599</v>
      </c>
      <c r="GH344" s="0" t="n">
        <f aca="false">AR344*'Dist Horaria'!$I$10</f>
        <v>0.416255569846236</v>
      </c>
      <c r="GI344" s="0" t="n">
        <f aca="false">AR344*'Dist Horaria'!$J$10</f>
        <v>0.414453561487797</v>
      </c>
      <c r="GJ344" s="0" t="n">
        <f aca="false">AR344*'Dist Horaria'!$K$10</f>
        <v>0.402534019485458</v>
      </c>
      <c r="GK344" s="0" t="n">
        <f aca="false">AR344*'Dist Horaria'!$L$10</f>
        <v>0.402695107182445</v>
      </c>
      <c r="GL344" s="0" t="n">
        <f aca="false">AR344*'Dist Horaria'!$M$10</f>
        <v>0.430900336651718</v>
      </c>
      <c r="GM344" s="0" t="n">
        <f aca="false">AR344*'Dist Horaria'!$N$10</f>
        <v>0.407649529309322</v>
      </c>
      <c r="GN344" s="0" t="n">
        <f aca="false">AR344*'Dist Horaria'!$O$10</f>
        <v>0.400691711332928</v>
      </c>
      <c r="GO344" s="0" t="n">
        <f aca="false">AR344*'Dist Horaria'!$P$10</f>
        <v>0.406909529217559</v>
      </c>
      <c r="GP344" s="0" t="n">
        <f aca="false">AR344*'Dist Horaria'!$Q$10</f>
        <v>0.368239396371643</v>
      </c>
      <c r="GQ344" s="0" t="n">
        <f aca="false">AR344*'Dist Horaria'!$R$10</f>
        <v>0.449307365147</v>
      </c>
      <c r="GR344" s="0" t="n">
        <f aca="false">AR344*'Dist Horaria'!$S$10</f>
        <v>0.383725943938335</v>
      </c>
      <c r="GS344" s="0" t="n">
        <f aca="false">AW344*'Dist Horaria'!$H$10</f>
        <v>0.0257837641520347</v>
      </c>
      <c r="GT344" s="0" t="n">
        <f aca="false">AW344*'Dist Horaria'!$I$10</f>
        <v>0.0241307576722456</v>
      </c>
      <c r="GU344" s="0" t="n">
        <f aca="false">AW344*'Dist Horaria'!$J$10</f>
        <v>0.0240262934195824</v>
      </c>
      <c r="GV344" s="0" t="n">
        <f aca="false">AW344*'Dist Horaria'!$K$10</f>
        <v>0.0233353054774178</v>
      </c>
      <c r="GW344" s="0" t="n">
        <f aca="false">AW344*'Dist Horaria'!$L$10</f>
        <v>0.0233446438946345</v>
      </c>
      <c r="GX344" s="0" t="n">
        <f aca="false">AW344*'Dist Horaria'!$M$10</f>
        <v>0.0249797296609691</v>
      </c>
      <c r="GY344" s="0" t="n">
        <f aca="false">AW344*'Dist Horaria'!$N$10</f>
        <v>0.0236318567715549</v>
      </c>
      <c r="GZ344" s="0" t="n">
        <f aca="false">AW344*'Dist Horaria'!$O$10</f>
        <v>0.0232285050048074</v>
      </c>
      <c r="HA344" s="0" t="n">
        <f aca="false">AW344*'Dist Horaria'!$P$10</f>
        <v>0.0235889582155106</v>
      </c>
      <c r="HB344" s="0" t="n">
        <f aca="false">AW344*'Dist Horaria'!$Q$10</f>
        <v>0.0213472113838634</v>
      </c>
      <c r="HC344" s="0" t="n">
        <f aca="false">AW344*'Dist Horaria'!$R$10</f>
        <v>0.0260468037766377</v>
      </c>
      <c r="HD344" s="0" t="n">
        <f aca="false">AW344*'Dist Horaria'!$S$10</f>
        <v>0.0222449822572948</v>
      </c>
    </row>
    <row r="345" customFormat="false" ht="13.8" hidden="false" customHeight="false" outlineLevel="0" collapsed="false">
      <c r="A345" s="0" t="n">
        <v>4.739501</v>
      </c>
      <c r="B345" s="0" t="n">
        <v>-74.02243</v>
      </c>
      <c r="C345" s="0" t="n">
        <v>38</v>
      </c>
      <c r="D345" s="0" t="n">
        <v>39</v>
      </c>
      <c r="E345" s="0" t="n">
        <v>571</v>
      </c>
      <c r="G345" s="0" t="s">
        <v>1205</v>
      </c>
      <c r="I345" s="0" t="s">
        <v>1636</v>
      </c>
      <c r="J345" s="0" t="s">
        <v>1637</v>
      </c>
      <c r="K345" s="0" t="s">
        <v>1638</v>
      </c>
      <c r="L345" s="0" t="s">
        <v>1639</v>
      </c>
      <c r="S345" s="0" t="n">
        <v>365</v>
      </c>
      <c r="V345" s="0" t="n">
        <v>78615.624375</v>
      </c>
      <c r="W345" s="0" t="n">
        <f aca="false">V345*12</f>
        <v>943387.4925</v>
      </c>
      <c r="X345" s="0" t="n">
        <v>1</v>
      </c>
      <c r="Z345" s="0" t="n">
        <v>25000</v>
      </c>
      <c r="AB345" s="0" t="n">
        <v>0.005</v>
      </c>
      <c r="AC345" s="0" t="n">
        <v>0</v>
      </c>
      <c r="AD345" s="0" t="n">
        <v>2906.61691288025</v>
      </c>
      <c r="AE345" s="0" t="n">
        <f aca="false">AD345/2204.59</f>
        <v>1.31843876316242</v>
      </c>
      <c r="AF345" s="0" t="n">
        <f aca="false">AE345/S345</f>
        <v>0.00361216099496554</v>
      </c>
      <c r="AG345" s="0" t="n">
        <f aca="false">AE345*EXP(AB345*AC345)</f>
        <v>1.31843876316242</v>
      </c>
      <c r="AH345" s="0" t="n">
        <f aca="false">AG345/S345</f>
        <v>0.00361216099496554</v>
      </c>
      <c r="AI345" s="0" t="s">
        <v>90</v>
      </c>
      <c r="AJ345" s="0" t="n">
        <f aca="false">IF(AI345="A",'FE DISTRIBUCIÓN'!$C$2,'FE DISTRIBUCIÓN'!$C$3)</f>
        <v>4.994E-006</v>
      </c>
      <c r="AK345" s="0" t="n">
        <f aca="false">W345*AJ345</f>
        <v>4.711277137545</v>
      </c>
      <c r="AL345" s="0" t="n">
        <f aca="false">AK345/365</f>
        <v>0.0129076085960137</v>
      </c>
      <c r="AM345" s="0" t="n">
        <f aca="false">AK345*EXP(AB345*AC345)</f>
        <v>4.711277137545</v>
      </c>
      <c r="AN345" s="0" t="n">
        <f aca="false">AM345/365</f>
        <v>0.0129076085960137</v>
      </c>
      <c r="AO345" s="0" t="n">
        <v>5.223868284E-006</v>
      </c>
      <c r="AP345" s="0" t="n">
        <f aca="false">AO345*W345</f>
        <v>4.92813200159304</v>
      </c>
      <c r="AQ345" s="0" t="n">
        <f aca="false">AP345/365</f>
        <v>0.0135017315112138</v>
      </c>
      <c r="AR345" s="0" t="n">
        <f aca="false">AP345*EXP(AB345*AC345)</f>
        <v>4.92813200159304</v>
      </c>
      <c r="AS345" s="0" t="n">
        <f aca="false">AR345/365</f>
        <v>0.0135017315112138</v>
      </c>
      <c r="AT345" s="0" t="n">
        <v>3.02832944E-007</v>
      </c>
      <c r="AU345" s="0" t="n">
        <f aca="false">AT345*W345</f>
        <v>0.285688811686553</v>
      </c>
      <c r="AV345" s="0" t="n">
        <f aca="false">AU345/365</f>
        <v>0.000782709073113844</v>
      </c>
      <c r="AW345" s="0" t="n">
        <f aca="false">AU345*EXP(AB345*AC345)</f>
        <v>0.285688811686553</v>
      </c>
      <c r="AX345" s="0" t="n">
        <f aca="false">AW345/365</f>
        <v>0.000782709073113844</v>
      </c>
      <c r="AY345" s="0" t="n">
        <f aca="false">AW345+AR345+AM345+AG345</f>
        <v>11.243536713987</v>
      </c>
      <c r="AZ345" s="0" t="n">
        <f aca="false">AH345+AN345+AS345+AX345</f>
        <v>0.0308042101753069</v>
      </c>
      <c r="BA345" s="0" t="n">
        <f aca="false">AH345*1000000</f>
        <v>3612.16099496554</v>
      </c>
      <c r="BB345" s="0" t="n">
        <f aca="false">BA345*'Dist Horaria'!$H$3</f>
        <v>125.864093593809</v>
      </c>
      <c r="BC345" s="0" t="n">
        <f aca="false">BA345*'Dist Horaria'!$I$3</f>
        <v>122.497111256224</v>
      </c>
      <c r="BD345" s="0" t="n">
        <f aca="false">BA345*'Dist Horaria'!$J$3</f>
        <v>119.319093750104</v>
      </c>
      <c r="BE345" s="0" t="n">
        <f aca="false">BA345*'Dist Horaria'!$K$3</f>
        <v>116.611546956613</v>
      </c>
      <c r="BF345" s="0" t="n">
        <f aca="false">BA345*'Dist Horaria'!$L$3</f>
        <v>114.632976879055</v>
      </c>
      <c r="BG345" s="0" t="n">
        <f aca="false">BA345*'Dist Horaria'!$M$3</f>
        <v>113.387338428563</v>
      </c>
      <c r="BH345" s="0" t="n">
        <f aca="false">BA345*'Dist Horaria'!$N$3</f>
        <v>118.504759763947</v>
      </c>
      <c r="BI345" s="0" t="n">
        <f aca="false">BA345*'Dist Horaria'!$O$3</f>
        <v>118.504759763947</v>
      </c>
      <c r="BJ345" s="0" t="n">
        <f aca="false">BA345*'Dist Horaria'!$P$3</f>
        <v>156.785795882493</v>
      </c>
      <c r="BK345" s="0" t="n">
        <f aca="false">BA345*'Dist Horaria'!$Q$3</f>
        <v>173.368908908526</v>
      </c>
      <c r="BL345" s="0" t="n">
        <f aca="false">BA345*'Dist Horaria'!$R$3</f>
        <v>185.429354745641</v>
      </c>
      <c r="BM345" s="0" t="n">
        <f aca="false">BA345*'Dist Horaria'!$S$3</f>
        <v>191.459577664198</v>
      </c>
      <c r="BN345" s="0" t="n">
        <f aca="false">BA345*'Dist Horaria'!$T$3</f>
        <v>192.967133393837</v>
      </c>
      <c r="BO345" s="0" t="n">
        <f aca="false">BA345*'Dist Horaria'!$U$3</f>
        <v>191.459577664198</v>
      </c>
      <c r="BP345" s="0" t="n">
        <f aca="false">BA345*'Dist Horaria'!$V$3</f>
        <v>188.444466204919</v>
      </c>
      <c r="BQ345" s="0" t="n">
        <f aca="false">BA345*'Dist Horaria'!$W$3</f>
        <v>183.921799016001</v>
      </c>
      <c r="BR345" s="0" t="n">
        <f aca="false">BA345*'Dist Horaria'!$X$3</f>
        <v>180.357397462267</v>
      </c>
      <c r="BS345" s="0" t="n">
        <f aca="false">BA345*'Dist Horaria'!$Y$3</f>
        <v>176.243705814076</v>
      </c>
      <c r="BT345" s="0" t="n">
        <f aca="false">BA345*'Dist Horaria'!$Z$3</f>
        <v>153.85247953136</v>
      </c>
      <c r="BU345" s="0" t="n">
        <f aca="false">BA345*'Dist Horaria'!$AA$3</f>
        <v>146.304920764463</v>
      </c>
      <c r="BV345" s="0" t="n">
        <f aca="false">BA345*'Dist Horaria'!$AB$3</f>
        <v>130.221156247288</v>
      </c>
      <c r="BW345" s="0" t="n">
        <f aca="false">BA345*'Dist Horaria'!$AC$3</f>
        <v>141.136998186567</v>
      </c>
      <c r="BX345" s="0" t="n">
        <f aca="false">BA345*'Dist Horaria'!$AD$3</f>
        <v>137.412452776766</v>
      </c>
      <c r="BY345" s="0" t="n">
        <f aca="false">BA345*'Dist Horaria'!$AE$3</f>
        <v>133.472101142757</v>
      </c>
      <c r="BZ345" s="0" t="n">
        <f aca="false">AN345*1000000</f>
        <v>12907.6085960137</v>
      </c>
      <c r="CA345" s="0" t="n">
        <f aca="false">BZ345*'Dist Horaria'!$H$6</f>
        <v>322.690214900343</v>
      </c>
      <c r="CB345" s="0" t="n">
        <f aca="false">BZ345*'Dist Horaria'!$I$6</f>
        <v>322.690214900343</v>
      </c>
      <c r="CC345" s="0" t="n">
        <f aca="false">BZ345*'Dist Horaria'!$J$6</f>
        <v>322.690214900343</v>
      </c>
      <c r="CD345" s="0" t="n">
        <f aca="false">BZ345*'Dist Horaria'!$K$6</f>
        <v>322.690214900343</v>
      </c>
      <c r="CE345" s="0" t="n">
        <f aca="false">BZ345*'Dist Horaria'!$L$6</f>
        <v>322.690214900343</v>
      </c>
      <c r="CF345" s="0" t="n">
        <f aca="false">BZ345*'Dist Horaria'!$M$6</f>
        <v>860.507239734247</v>
      </c>
      <c r="CG345" s="0" t="n">
        <f aca="false">BZ345*'Dist Horaria'!$N$6</f>
        <v>860.507239734247</v>
      </c>
      <c r="CH345" s="0" t="n">
        <f aca="false">BZ345*'Dist Horaria'!$O$6</f>
        <v>860.507239734247</v>
      </c>
      <c r="CI345" s="0" t="n">
        <f aca="false">BZ345*'Dist Horaria'!$P$6</f>
        <v>564.707876075599</v>
      </c>
      <c r="CJ345" s="0" t="n">
        <f aca="false">BZ345*'Dist Horaria'!$Q$6</f>
        <v>564.707876075599</v>
      </c>
      <c r="CK345" s="0" t="n">
        <f aca="false">BZ345*'Dist Horaria'!$R$6</f>
        <v>564.707876075599</v>
      </c>
      <c r="CL345" s="0" t="n">
        <f aca="false">BZ345*'Dist Horaria'!$S$6</f>
        <v>564.707876075599</v>
      </c>
      <c r="CM345" s="0" t="n">
        <f aca="false">BZ345*'Dist Horaria'!$T$6</f>
        <v>564.707876075599</v>
      </c>
      <c r="CN345" s="0" t="n">
        <f aca="false">BZ345*'Dist Horaria'!$U$6</f>
        <v>564.707876075599</v>
      </c>
      <c r="CO345" s="0" t="n">
        <f aca="false">BZ345*'Dist Horaria'!$V$6</f>
        <v>564.707876075599</v>
      </c>
      <c r="CP345" s="0" t="n">
        <f aca="false">BZ345*'Dist Horaria'!$W$6</f>
        <v>564.707876075599</v>
      </c>
      <c r="CQ345" s="0" t="n">
        <f aca="false">BZ345*'Dist Horaria'!$X$6</f>
        <v>860.507239734247</v>
      </c>
      <c r="CR345" s="0" t="n">
        <f aca="false">BZ345*'Dist Horaria'!$Y$6</f>
        <v>860.507239734247</v>
      </c>
      <c r="CS345" s="0" t="n">
        <f aca="false">BZ345*'Dist Horaria'!$Z$6</f>
        <v>860.507239734247</v>
      </c>
      <c r="CT345" s="0" t="n">
        <f aca="false">BZ345*'Dist Horaria'!$AA$6</f>
        <v>322.690214900343</v>
      </c>
      <c r="CU345" s="0" t="n">
        <f aca="false">BZ345*'Dist Horaria'!$AB$6</f>
        <v>322.690214900343</v>
      </c>
      <c r="CV345" s="0" t="n">
        <f aca="false">BZ345*'Dist Horaria'!$AC$6</f>
        <v>322.690214900343</v>
      </c>
      <c r="CW345" s="0" t="n">
        <f aca="false">BZ345*'Dist Horaria'!$AD$6</f>
        <v>322.690214900343</v>
      </c>
      <c r="CX345" s="0" t="n">
        <f aca="false">BZ345*'Dist Horaria'!$AE$6</f>
        <v>322.690214900343</v>
      </c>
      <c r="CY345" s="0" t="n">
        <f aca="false">AS345*1000000</f>
        <v>13501.7315112138</v>
      </c>
      <c r="CZ345" s="0" t="n">
        <f aca="false">CY345*'Dist Horaria'!$H$6</f>
        <v>337.543287780345</v>
      </c>
      <c r="DA345" s="0" t="n">
        <f aca="false">CY345*'Dist Horaria'!$I$6</f>
        <v>337.543287780345</v>
      </c>
      <c r="DB345" s="0" t="n">
        <f aca="false">CY345*'Dist Horaria'!$J$6</f>
        <v>337.543287780345</v>
      </c>
      <c r="DC345" s="0" t="n">
        <f aca="false">CY345*'Dist Horaria'!$K$6</f>
        <v>337.543287780345</v>
      </c>
      <c r="DD345" s="0" t="n">
        <f aca="false">CY345*'Dist Horaria'!$L$6</f>
        <v>337.543287780345</v>
      </c>
      <c r="DE345" s="0" t="n">
        <f aca="false">CY345*'Dist Horaria'!$M$6</f>
        <v>900.115434080921</v>
      </c>
      <c r="DF345" s="0" t="n">
        <f aca="false">CY345*'Dist Horaria'!$N$6</f>
        <v>900.115434080921</v>
      </c>
      <c r="DG345" s="0" t="n">
        <f aca="false">CY345*'Dist Horaria'!$O$6</f>
        <v>900.115434080921</v>
      </c>
      <c r="DH345" s="0" t="n">
        <f aca="false">CY345*'Dist Horaria'!$P$6</f>
        <v>590.700753615604</v>
      </c>
      <c r="DI345" s="0" t="n">
        <f aca="false">CY345*'Dist Horaria'!$Q$6</f>
        <v>590.700753615604</v>
      </c>
      <c r="DJ345" s="0" t="n">
        <f aca="false">CY345*'Dist Horaria'!$R$6</f>
        <v>590.700753615604</v>
      </c>
      <c r="DK345" s="0" t="n">
        <f aca="false">CY345*'Dist Horaria'!$S$6</f>
        <v>590.700753615604</v>
      </c>
      <c r="DL345" s="0" t="n">
        <f aca="false">CY345*'Dist Horaria'!$T$6</f>
        <v>590.700753615604</v>
      </c>
      <c r="DM345" s="0" t="n">
        <f aca="false">CY345*'Dist Horaria'!$U$6</f>
        <v>590.700753615604</v>
      </c>
      <c r="DN345" s="0" t="n">
        <f aca="false">CY345*'Dist Horaria'!$V$6</f>
        <v>590.700753615604</v>
      </c>
      <c r="DO345" s="0" t="n">
        <f aca="false">CY345*'Dist Horaria'!$W$6</f>
        <v>590.700753615604</v>
      </c>
      <c r="DP345" s="0" t="n">
        <f aca="false">CY345*'Dist Horaria'!$X$6</f>
        <v>900.115434080921</v>
      </c>
      <c r="DQ345" s="0" t="n">
        <f aca="false">CY345*'Dist Horaria'!$Y$6</f>
        <v>900.115434080921</v>
      </c>
      <c r="DR345" s="0" t="n">
        <f aca="false">CY345*'Dist Horaria'!$Z$6</f>
        <v>900.115434080921</v>
      </c>
      <c r="DS345" s="0" t="n">
        <f aca="false">CY345*'Dist Horaria'!$AA$6</f>
        <v>337.543287780345</v>
      </c>
      <c r="DT345" s="0" t="n">
        <f aca="false">CY345*'Dist Horaria'!$AB$6</f>
        <v>337.543287780345</v>
      </c>
      <c r="DU345" s="0" t="n">
        <f aca="false">CY345*'Dist Horaria'!$AC$6</f>
        <v>337.543287780345</v>
      </c>
      <c r="DV345" s="0" t="n">
        <f aca="false">CY345*'Dist Horaria'!$AD$6</f>
        <v>337.543287780345</v>
      </c>
      <c r="DW345" s="0" t="n">
        <f aca="false">CY345*'Dist Horaria'!$AE$6</f>
        <v>337.543287780345</v>
      </c>
      <c r="DX345" s="0" t="n">
        <f aca="false">AX345*1000000</f>
        <v>782.709073113844</v>
      </c>
      <c r="DY345" s="0" t="n">
        <f aca="false">DX345*'Dist Horaria'!$H$6</f>
        <v>19.5677268278461</v>
      </c>
      <c r="DZ345" s="0" t="n">
        <f aca="false">DX345*'Dist Horaria'!$I$6</f>
        <v>19.5677268278461</v>
      </c>
      <c r="EA345" s="0" t="n">
        <f aca="false">DX345*'Dist Horaria'!$J$6</f>
        <v>19.5677268278461</v>
      </c>
      <c r="EB345" s="0" t="n">
        <f aca="false">DX345*'Dist Horaria'!$K$6</f>
        <v>19.5677268278461</v>
      </c>
      <c r="EC345" s="0" t="n">
        <f aca="false">DX345*'Dist Horaria'!$L$6</f>
        <v>19.5677268278461</v>
      </c>
      <c r="ED345" s="0" t="n">
        <f aca="false">DX345*'Dist Horaria'!$M$6</f>
        <v>52.1806048742563</v>
      </c>
      <c r="EE345" s="0" t="n">
        <f aca="false">DX345*'Dist Horaria'!$N$6</f>
        <v>52.1806048742563</v>
      </c>
      <c r="EF345" s="0" t="n">
        <f aca="false">DX345*'Dist Horaria'!$O$6</f>
        <v>52.1806048742563</v>
      </c>
      <c r="EG345" s="0" t="n">
        <f aca="false">DX345*'Dist Horaria'!$P$6</f>
        <v>34.2435219487307</v>
      </c>
      <c r="EH345" s="0" t="n">
        <f aca="false">DX345*'Dist Horaria'!$Q$6</f>
        <v>34.2435219487307</v>
      </c>
      <c r="EI345" s="0" t="n">
        <f aca="false">DX345*'Dist Horaria'!$R$6</f>
        <v>34.2435219487307</v>
      </c>
      <c r="EJ345" s="0" t="n">
        <f aca="false">DX345*'Dist Horaria'!$S$6</f>
        <v>34.2435219487307</v>
      </c>
      <c r="EK345" s="0" t="n">
        <f aca="false">DX345*'Dist Horaria'!$T$6</f>
        <v>34.2435219487307</v>
      </c>
      <c r="EL345" s="0" t="n">
        <f aca="false">DX345*'Dist Horaria'!$U$6</f>
        <v>34.2435219487307</v>
      </c>
      <c r="EM345" s="0" t="n">
        <f aca="false">DX345*'Dist Horaria'!$V$6</f>
        <v>34.2435219487307</v>
      </c>
      <c r="EN345" s="0" t="n">
        <f aca="false">DX345*'Dist Horaria'!$W$6</f>
        <v>34.2435219487307</v>
      </c>
      <c r="EO345" s="0" t="n">
        <f aca="false">DX345*'Dist Horaria'!$X$6</f>
        <v>52.1806048742563</v>
      </c>
      <c r="EP345" s="0" t="n">
        <f aca="false">DX345*'Dist Horaria'!$Y$6</f>
        <v>52.1806048742563</v>
      </c>
      <c r="EQ345" s="0" t="n">
        <f aca="false">DX345*'Dist Horaria'!$Z$6</f>
        <v>52.1806048742563</v>
      </c>
      <c r="ER345" s="0" t="n">
        <f aca="false">DX345*'Dist Horaria'!$AA$6</f>
        <v>19.5677268278461</v>
      </c>
      <c r="ES345" s="0" t="n">
        <f aca="false">DX345*'Dist Horaria'!$AB$6</f>
        <v>19.5677268278461</v>
      </c>
      <c r="ET345" s="0" t="n">
        <f aca="false">DX345*'Dist Horaria'!$AC$6</f>
        <v>19.5677268278461</v>
      </c>
      <c r="EU345" s="0" t="n">
        <f aca="false">DX345*'Dist Horaria'!$AD$6</f>
        <v>19.5677268278461</v>
      </c>
      <c r="EV345" s="0" t="n">
        <f aca="false">DX345*'Dist Horaria'!$AE$6</f>
        <v>19.5677268278461</v>
      </c>
      <c r="EW345" s="0" t="n">
        <f aca="false">BB345+CA345+CZ345+DY345</f>
        <v>805.665323102343</v>
      </c>
      <c r="EX345" s="0" t="n">
        <f aca="false">BC345+CB345+DA345+DZ345</f>
        <v>802.298340764758</v>
      </c>
      <c r="EY345" s="0" t="n">
        <f aca="false">BD345+CC345+DB345+EA345</f>
        <v>799.120323258638</v>
      </c>
      <c r="EZ345" s="0" t="n">
        <f aca="false">BE345+CD345+DC345+EB345</f>
        <v>796.412776465147</v>
      </c>
      <c r="FA345" s="0" t="n">
        <f aca="false">BF345+CE345+DD345+EC345</f>
        <v>794.434206387589</v>
      </c>
      <c r="FB345" s="0" t="n">
        <f aca="false">BG345+CF345+DE345+ED345</f>
        <v>1926.19061711799</v>
      </c>
      <c r="FC345" s="0" t="n">
        <f aca="false">BH345+CG345+DF345+EE345</f>
        <v>1931.30803845337</v>
      </c>
      <c r="FD345" s="0" t="n">
        <f aca="false">BI345+CH345+DG345+EF345</f>
        <v>1931.30803845337</v>
      </c>
      <c r="FE345" s="0" t="n">
        <f aca="false">BJ345+CI345+DH345+EG345</f>
        <v>1346.43794752243</v>
      </c>
      <c r="FF345" s="0" t="n">
        <f aca="false">BK345+CJ345+DI345+EH345</f>
        <v>1363.02106054846</v>
      </c>
      <c r="FG345" s="0" t="n">
        <f aca="false">BL345+CK345+DJ345+EI345</f>
        <v>1375.08150638557</v>
      </c>
      <c r="FH345" s="0" t="n">
        <f aca="false">BM345+CL345+DK345+EJ345</f>
        <v>1381.11172930413</v>
      </c>
      <c r="FI345" s="0" t="n">
        <f aca="false">BN345+CM345+DL345+EK345</f>
        <v>1382.61928503377</v>
      </c>
      <c r="FJ345" s="0" t="n">
        <f aca="false">BO345+CN345+DM345+EL345</f>
        <v>1381.11172930413</v>
      </c>
      <c r="FK345" s="0" t="n">
        <f aca="false">BP345+CO345+DN345+EM345</f>
        <v>1378.09661784485</v>
      </c>
      <c r="FL345" s="0" t="n">
        <f aca="false">BQ345+CP345+DO345+EN345</f>
        <v>1373.57395065594</v>
      </c>
      <c r="FM345" s="0" t="n">
        <f aca="false">BR345+CQ345+DP345+EO345</f>
        <v>1993.16067615169</v>
      </c>
      <c r="FN345" s="0" t="n">
        <f aca="false">BS345+CR345+DQ345+EP345</f>
        <v>1989.0469845035</v>
      </c>
      <c r="FO345" s="0" t="n">
        <f aca="false">BT345+CS345+DR345+EQ345</f>
        <v>1966.65575822078</v>
      </c>
      <c r="FP345" s="0" t="n">
        <f aca="false">BU345+CT345+DS345+ER345</f>
        <v>826.106150272997</v>
      </c>
      <c r="FQ345" s="0" t="n">
        <f aca="false">BV345+CU345+DT345+ES345</f>
        <v>810.022385755822</v>
      </c>
      <c r="FR345" s="0" t="n">
        <f aca="false">BW345+CV345+DU345+ET345</f>
        <v>820.938227695101</v>
      </c>
      <c r="FS345" s="0" t="n">
        <f aca="false">BX345+CW345+DV345+EU345</f>
        <v>817.2136822853</v>
      </c>
      <c r="FT345" s="0" t="n">
        <f aca="false">BY345+CX345+DW345+EV345</f>
        <v>813.273330651291</v>
      </c>
      <c r="FU345" s="0" t="n">
        <f aca="false">AM345*'Dist Horaria'!$H$10</f>
        <v>0.425198515308365</v>
      </c>
      <c r="FV345" s="0" t="n">
        <f aca="false">AM345*'Dist Horaria'!$I$10</f>
        <v>0.397938884136708</v>
      </c>
      <c r="FW345" s="0" t="n">
        <f aca="false">AM345*'Dist Horaria'!$J$10</f>
        <v>0.396216170382687</v>
      </c>
      <c r="FX345" s="0" t="n">
        <f aca="false">AM345*'Dist Horaria'!$K$10</f>
        <v>0.384821129481291</v>
      </c>
      <c r="FY345" s="0" t="n">
        <f aca="false">AM345*'Dist Horaria'!$L$10</f>
        <v>0.384975128762096</v>
      </c>
      <c r="FZ345" s="0" t="n">
        <f aca="false">AM345*'Dist Horaria'!$M$10</f>
        <v>0.411939230518064</v>
      </c>
      <c r="GA345" s="0" t="n">
        <f aca="false">AM345*'Dist Horaria'!$N$10</f>
        <v>0.389711539168424</v>
      </c>
      <c r="GB345" s="0" t="n">
        <f aca="false">AM345*'Dist Horaria'!$O$10</f>
        <v>0.383059889263595</v>
      </c>
      <c r="GC345" s="0" t="n">
        <f aca="false">AM345*'Dist Horaria'!$P$10</f>
        <v>0.389004101641795</v>
      </c>
      <c r="GD345" s="0" t="n">
        <f aca="false">AM345*'Dist Horaria'!$Q$10</f>
        <v>0.352035588476179</v>
      </c>
      <c r="GE345" s="0" t="n">
        <f aca="false">AM345*'Dist Horaria'!$R$10</f>
        <v>0.429536286053899</v>
      </c>
      <c r="GF345" s="0" t="n">
        <f aca="false">AM345*'Dist Horaria'!$S$10</f>
        <v>0.366840674351896</v>
      </c>
      <c r="GG345" s="0" t="n">
        <f aca="false">AR345*'Dist Horaria'!$H$10</f>
        <v>0.444769931622599</v>
      </c>
      <c r="GH345" s="0" t="n">
        <f aca="false">AR345*'Dist Horaria'!$I$10</f>
        <v>0.416255569846236</v>
      </c>
      <c r="GI345" s="0" t="n">
        <f aca="false">AR345*'Dist Horaria'!$J$10</f>
        <v>0.414453561487797</v>
      </c>
      <c r="GJ345" s="0" t="n">
        <f aca="false">AR345*'Dist Horaria'!$K$10</f>
        <v>0.402534019485458</v>
      </c>
      <c r="GK345" s="0" t="n">
        <f aca="false">AR345*'Dist Horaria'!$L$10</f>
        <v>0.402695107182445</v>
      </c>
      <c r="GL345" s="0" t="n">
        <f aca="false">AR345*'Dist Horaria'!$M$10</f>
        <v>0.430900336651718</v>
      </c>
      <c r="GM345" s="0" t="n">
        <f aca="false">AR345*'Dist Horaria'!$N$10</f>
        <v>0.407649529309322</v>
      </c>
      <c r="GN345" s="0" t="n">
        <f aca="false">AR345*'Dist Horaria'!$O$10</f>
        <v>0.400691711332928</v>
      </c>
      <c r="GO345" s="0" t="n">
        <f aca="false">AR345*'Dist Horaria'!$P$10</f>
        <v>0.406909529217559</v>
      </c>
      <c r="GP345" s="0" t="n">
        <f aca="false">AR345*'Dist Horaria'!$Q$10</f>
        <v>0.368239396371643</v>
      </c>
      <c r="GQ345" s="0" t="n">
        <f aca="false">AR345*'Dist Horaria'!$R$10</f>
        <v>0.449307365147</v>
      </c>
      <c r="GR345" s="0" t="n">
        <f aca="false">AR345*'Dist Horaria'!$S$10</f>
        <v>0.383725943938335</v>
      </c>
      <c r="GS345" s="0" t="n">
        <f aca="false">AW345*'Dist Horaria'!$H$10</f>
        <v>0.0257837641520347</v>
      </c>
      <c r="GT345" s="0" t="n">
        <f aca="false">AW345*'Dist Horaria'!$I$10</f>
        <v>0.0241307576722456</v>
      </c>
      <c r="GU345" s="0" t="n">
        <f aca="false">AW345*'Dist Horaria'!$J$10</f>
        <v>0.0240262934195824</v>
      </c>
      <c r="GV345" s="0" t="n">
        <f aca="false">AW345*'Dist Horaria'!$K$10</f>
        <v>0.0233353054774178</v>
      </c>
      <c r="GW345" s="0" t="n">
        <f aca="false">AW345*'Dist Horaria'!$L$10</f>
        <v>0.0233446438946345</v>
      </c>
      <c r="GX345" s="0" t="n">
        <f aca="false">AW345*'Dist Horaria'!$M$10</f>
        <v>0.0249797296609691</v>
      </c>
      <c r="GY345" s="0" t="n">
        <f aca="false">AW345*'Dist Horaria'!$N$10</f>
        <v>0.0236318567715549</v>
      </c>
      <c r="GZ345" s="0" t="n">
        <f aca="false">AW345*'Dist Horaria'!$O$10</f>
        <v>0.0232285050048074</v>
      </c>
      <c r="HA345" s="0" t="n">
        <f aca="false">AW345*'Dist Horaria'!$P$10</f>
        <v>0.0235889582155106</v>
      </c>
      <c r="HB345" s="0" t="n">
        <f aca="false">AW345*'Dist Horaria'!$Q$10</f>
        <v>0.0213472113838634</v>
      </c>
      <c r="HC345" s="0" t="n">
        <f aca="false">AW345*'Dist Horaria'!$R$10</f>
        <v>0.0260468037766377</v>
      </c>
      <c r="HD345" s="0" t="n">
        <f aca="false">AW345*'Dist Horaria'!$S$10</f>
        <v>0.0222449822572948</v>
      </c>
    </row>
    <row r="346" customFormat="false" ht="13.8" hidden="false" customHeight="false" outlineLevel="0" collapsed="false">
      <c r="A346" s="0" t="n">
        <v>4.709836</v>
      </c>
      <c r="B346" s="0" t="n">
        <v>-74.048686</v>
      </c>
      <c r="C346" s="0" t="n">
        <v>35</v>
      </c>
      <c r="D346" s="0" t="n">
        <v>36</v>
      </c>
      <c r="E346" s="0" t="n">
        <v>2467</v>
      </c>
      <c r="G346" s="0" t="s">
        <v>1205</v>
      </c>
      <c r="I346" s="0" t="s">
        <v>1640</v>
      </c>
      <c r="J346" s="0" t="s">
        <v>1641</v>
      </c>
      <c r="K346" s="0" t="n">
        <v>9000932894</v>
      </c>
      <c r="L346" s="0" t="s">
        <v>1642</v>
      </c>
      <c r="S346" s="0" t="n">
        <v>365</v>
      </c>
      <c r="V346" s="0" t="n">
        <v>78615.624375</v>
      </c>
      <c r="W346" s="0" t="n">
        <f aca="false">V346*12</f>
        <v>943387.4925</v>
      </c>
      <c r="X346" s="0" t="n">
        <v>1</v>
      </c>
      <c r="Z346" s="0" t="n">
        <v>25000</v>
      </c>
      <c r="AB346" s="0" t="n">
        <v>0.005</v>
      </c>
      <c r="AC346" s="0" t="n">
        <v>0</v>
      </c>
      <c r="AD346" s="0" t="n">
        <v>2906.61691288025</v>
      </c>
      <c r="AE346" s="0" t="n">
        <f aca="false">AD346/2204.59</f>
        <v>1.31843876316242</v>
      </c>
      <c r="AF346" s="0" t="n">
        <f aca="false">AE346/S346</f>
        <v>0.00361216099496554</v>
      </c>
      <c r="AG346" s="0" t="n">
        <f aca="false">AE346*EXP(AB346*AC346)</f>
        <v>1.31843876316242</v>
      </c>
      <c r="AH346" s="0" t="n">
        <f aca="false">AG346/S346</f>
        <v>0.00361216099496554</v>
      </c>
      <c r="AI346" s="0" t="s">
        <v>90</v>
      </c>
      <c r="AJ346" s="0" t="n">
        <f aca="false">IF(AI346="A",'FE DISTRIBUCIÓN'!$C$2,'FE DISTRIBUCIÓN'!$C$3)</f>
        <v>4.994E-006</v>
      </c>
      <c r="AK346" s="0" t="n">
        <f aca="false">W346*AJ346</f>
        <v>4.711277137545</v>
      </c>
      <c r="AL346" s="0" t="n">
        <f aca="false">AK346/365</f>
        <v>0.0129076085960137</v>
      </c>
      <c r="AM346" s="0" t="n">
        <f aca="false">AK346*EXP(AB346*AC346)</f>
        <v>4.711277137545</v>
      </c>
      <c r="AN346" s="0" t="n">
        <f aca="false">AM346/365</f>
        <v>0.0129076085960137</v>
      </c>
      <c r="AO346" s="0" t="n">
        <v>5.223868284E-006</v>
      </c>
      <c r="AP346" s="0" t="n">
        <f aca="false">AO346*W346</f>
        <v>4.92813200159304</v>
      </c>
      <c r="AQ346" s="0" t="n">
        <f aca="false">AP346/365</f>
        <v>0.0135017315112138</v>
      </c>
      <c r="AR346" s="0" t="n">
        <f aca="false">AP346*EXP(AB346*AC346)</f>
        <v>4.92813200159304</v>
      </c>
      <c r="AS346" s="0" t="n">
        <f aca="false">AR346/365</f>
        <v>0.0135017315112138</v>
      </c>
      <c r="AT346" s="0" t="n">
        <v>3.02832944E-007</v>
      </c>
      <c r="AU346" s="0" t="n">
        <f aca="false">AT346*W346</f>
        <v>0.285688811686553</v>
      </c>
      <c r="AV346" s="0" t="n">
        <f aca="false">AU346/365</f>
        <v>0.000782709073113844</v>
      </c>
      <c r="AW346" s="0" t="n">
        <f aca="false">AU346*EXP(AB346*AC346)</f>
        <v>0.285688811686553</v>
      </c>
      <c r="AX346" s="0" t="n">
        <f aca="false">AW346/365</f>
        <v>0.000782709073113844</v>
      </c>
      <c r="AY346" s="0" t="n">
        <f aca="false">AW346+AR346+AM346+AG346</f>
        <v>11.243536713987</v>
      </c>
      <c r="AZ346" s="0" t="n">
        <f aca="false">AH346+AN346+AS346+AX346</f>
        <v>0.0308042101753069</v>
      </c>
      <c r="BA346" s="0" t="n">
        <f aca="false">AH346*1000000</f>
        <v>3612.16099496554</v>
      </c>
      <c r="BB346" s="0" t="n">
        <f aca="false">BA346*'Dist Horaria'!$H$3</f>
        <v>125.864093593809</v>
      </c>
      <c r="BC346" s="0" t="n">
        <f aca="false">BA346*'Dist Horaria'!$I$3</f>
        <v>122.497111256224</v>
      </c>
      <c r="BD346" s="0" t="n">
        <f aca="false">BA346*'Dist Horaria'!$J$3</f>
        <v>119.319093750104</v>
      </c>
      <c r="BE346" s="0" t="n">
        <f aca="false">BA346*'Dist Horaria'!$K$3</f>
        <v>116.611546956613</v>
      </c>
      <c r="BF346" s="0" t="n">
        <f aca="false">BA346*'Dist Horaria'!$L$3</f>
        <v>114.632976879055</v>
      </c>
      <c r="BG346" s="0" t="n">
        <f aca="false">BA346*'Dist Horaria'!$M$3</f>
        <v>113.387338428563</v>
      </c>
      <c r="BH346" s="0" t="n">
        <f aca="false">BA346*'Dist Horaria'!$N$3</f>
        <v>118.504759763947</v>
      </c>
      <c r="BI346" s="0" t="n">
        <f aca="false">BA346*'Dist Horaria'!$O$3</f>
        <v>118.504759763947</v>
      </c>
      <c r="BJ346" s="0" t="n">
        <f aca="false">BA346*'Dist Horaria'!$P$3</f>
        <v>156.785795882493</v>
      </c>
      <c r="BK346" s="0" t="n">
        <f aca="false">BA346*'Dist Horaria'!$Q$3</f>
        <v>173.368908908526</v>
      </c>
      <c r="BL346" s="0" t="n">
        <f aca="false">BA346*'Dist Horaria'!$R$3</f>
        <v>185.429354745641</v>
      </c>
      <c r="BM346" s="0" t="n">
        <f aca="false">BA346*'Dist Horaria'!$S$3</f>
        <v>191.459577664198</v>
      </c>
      <c r="BN346" s="0" t="n">
        <f aca="false">BA346*'Dist Horaria'!$T$3</f>
        <v>192.967133393837</v>
      </c>
      <c r="BO346" s="0" t="n">
        <f aca="false">BA346*'Dist Horaria'!$U$3</f>
        <v>191.459577664198</v>
      </c>
      <c r="BP346" s="0" t="n">
        <f aca="false">BA346*'Dist Horaria'!$V$3</f>
        <v>188.444466204919</v>
      </c>
      <c r="BQ346" s="0" t="n">
        <f aca="false">BA346*'Dist Horaria'!$W$3</f>
        <v>183.921799016001</v>
      </c>
      <c r="BR346" s="0" t="n">
        <f aca="false">BA346*'Dist Horaria'!$X$3</f>
        <v>180.357397462267</v>
      </c>
      <c r="BS346" s="0" t="n">
        <f aca="false">BA346*'Dist Horaria'!$Y$3</f>
        <v>176.243705814076</v>
      </c>
      <c r="BT346" s="0" t="n">
        <f aca="false">BA346*'Dist Horaria'!$Z$3</f>
        <v>153.85247953136</v>
      </c>
      <c r="BU346" s="0" t="n">
        <f aca="false">BA346*'Dist Horaria'!$AA$3</f>
        <v>146.304920764463</v>
      </c>
      <c r="BV346" s="0" t="n">
        <f aca="false">BA346*'Dist Horaria'!$AB$3</f>
        <v>130.221156247288</v>
      </c>
      <c r="BW346" s="0" t="n">
        <f aca="false">BA346*'Dist Horaria'!$AC$3</f>
        <v>141.136998186567</v>
      </c>
      <c r="BX346" s="0" t="n">
        <f aca="false">BA346*'Dist Horaria'!$AD$3</f>
        <v>137.412452776766</v>
      </c>
      <c r="BY346" s="0" t="n">
        <f aca="false">BA346*'Dist Horaria'!$AE$3</f>
        <v>133.472101142757</v>
      </c>
      <c r="BZ346" s="0" t="n">
        <f aca="false">AN346*1000000</f>
        <v>12907.6085960137</v>
      </c>
      <c r="CA346" s="0" t="n">
        <f aca="false">BZ346*'Dist Horaria'!$H$6</f>
        <v>322.690214900343</v>
      </c>
      <c r="CB346" s="0" t="n">
        <f aca="false">BZ346*'Dist Horaria'!$I$6</f>
        <v>322.690214900343</v>
      </c>
      <c r="CC346" s="0" t="n">
        <f aca="false">BZ346*'Dist Horaria'!$J$6</f>
        <v>322.690214900343</v>
      </c>
      <c r="CD346" s="0" t="n">
        <f aca="false">BZ346*'Dist Horaria'!$K$6</f>
        <v>322.690214900343</v>
      </c>
      <c r="CE346" s="0" t="n">
        <f aca="false">BZ346*'Dist Horaria'!$L$6</f>
        <v>322.690214900343</v>
      </c>
      <c r="CF346" s="0" t="n">
        <f aca="false">BZ346*'Dist Horaria'!$M$6</f>
        <v>860.507239734247</v>
      </c>
      <c r="CG346" s="0" t="n">
        <f aca="false">BZ346*'Dist Horaria'!$N$6</f>
        <v>860.507239734247</v>
      </c>
      <c r="CH346" s="0" t="n">
        <f aca="false">BZ346*'Dist Horaria'!$O$6</f>
        <v>860.507239734247</v>
      </c>
      <c r="CI346" s="0" t="n">
        <f aca="false">BZ346*'Dist Horaria'!$P$6</f>
        <v>564.707876075599</v>
      </c>
      <c r="CJ346" s="0" t="n">
        <f aca="false">BZ346*'Dist Horaria'!$Q$6</f>
        <v>564.707876075599</v>
      </c>
      <c r="CK346" s="0" t="n">
        <f aca="false">BZ346*'Dist Horaria'!$R$6</f>
        <v>564.707876075599</v>
      </c>
      <c r="CL346" s="0" t="n">
        <f aca="false">BZ346*'Dist Horaria'!$S$6</f>
        <v>564.707876075599</v>
      </c>
      <c r="CM346" s="0" t="n">
        <f aca="false">BZ346*'Dist Horaria'!$T$6</f>
        <v>564.707876075599</v>
      </c>
      <c r="CN346" s="0" t="n">
        <f aca="false">BZ346*'Dist Horaria'!$U$6</f>
        <v>564.707876075599</v>
      </c>
      <c r="CO346" s="0" t="n">
        <f aca="false">BZ346*'Dist Horaria'!$V$6</f>
        <v>564.707876075599</v>
      </c>
      <c r="CP346" s="0" t="n">
        <f aca="false">BZ346*'Dist Horaria'!$W$6</f>
        <v>564.707876075599</v>
      </c>
      <c r="CQ346" s="0" t="n">
        <f aca="false">BZ346*'Dist Horaria'!$X$6</f>
        <v>860.507239734247</v>
      </c>
      <c r="CR346" s="0" t="n">
        <f aca="false">BZ346*'Dist Horaria'!$Y$6</f>
        <v>860.507239734247</v>
      </c>
      <c r="CS346" s="0" t="n">
        <f aca="false">BZ346*'Dist Horaria'!$Z$6</f>
        <v>860.507239734247</v>
      </c>
      <c r="CT346" s="0" t="n">
        <f aca="false">BZ346*'Dist Horaria'!$AA$6</f>
        <v>322.690214900343</v>
      </c>
      <c r="CU346" s="0" t="n">
        <f aca="false">BZ346*'Dist Horaria'!$AB$6</f>
        <v>322.690214900343</v>
      </c>
      <c r="CV346" s="0" t="n">
        <f aca="false">BZ346*'Dist Horaria'!$AC$6</f>
        <v>322.690214900343</v>
      </c>
      <c r="CW346" s="0" t="n">
        <f aca="false">BZ346*'Dist Horaria'!$AD$6</f>
        <v>322.690214900343</v>
      </c>
      <c r="CX346" s="0" t="n">
        <f aca="false">BZ346*'Dist Horaria'!$AE$6</f>
        <v>322.690214900343</v>
      </c>
      <c r="CY346" s="0" t="n">
        <f aca="false">AS346*1000000</f>
        <v>13501.7315112138</v>
      </c>
      <c r="CZ346" s="0" t="n">
        <f aca="false">CY346*'Dist Horaria'!$H$6</f>
        <v>337.543287780345</v>
      </c>
      <c r="DA346" s="0" t="n">
        <f aca="false">CY346*'Dist Horaria'!$I$6</f>
        <v>337.543287780345</v>
      </c>
      <c r="DB346" s="0" t="n">
        <f aca="false">CY346*'Dist Horaria'!$J$6</f>
        <v>337.543287780345</v>
      </c>
      <c r="DC346" s="0" t="n">
        <f aca="false">CY346*'Dist Horaria'!$K$6</f>
        <v>337.543287780345</v>
      </c>
      <c r="DD346" s="0" t="n">
        <f aca="false">CY346*'Dist Horaria'!$L$6</f>
        <v>337.543287780345</v>
      </c>
      <c r="DE346" s="0" t="n">
        <f aca="false">CY346*'Dist Horaria'!$M$6</f>
        <v>900.115434080921</v>
      </c>
      <c r="DF346" s="0" t="n">
        <f aca="false">CY346*'Dist Horaria'!$N$6</f>
        <v>900.115434080921</v>
      </c>
      <c r="DG346" s="0" t="n">
        <f aca="false">CY346*'Dist Horaria'!$O$6</f>
        <v>900.115434080921</v>
      </c>
      <c r="DH346" s="0" t="n">
        <f aca="false">CY346*'Dist Horaria'!$P$6</f>
        <v>590.700753615604</v>
      </c>
      <c r="DI346" s="0" t="n">
        <f aca="false">CY346*'Dist Horaria'!$Q$6</f>
        <v>590.700753615604</v>
      </c>
      <c r="DJ346" s="0" t="n">
        <f aca="false">CY346*'Dist Horaria'!$R$6</f>
        <v>590.700753615604</v>
      </c>
      <c r="DK346" s="0" t="n">
        <f aca="false">CY346*'Dist Horaria'!$S$6</f>
        <v>590.700753615604</v>
      </c>
      <c r="DL346" s="0" t="n">
        <f aca="false">CY346*'Dist Horaria'!$T$6</f>
        <v>590.700753615604</v>
      </c>
      <c r="DM346" s="0" t="n">
        <f aca="false">CY346*'Dist Horaria'!$U$6</f>
        <v>590.700753615604</v>
      </c>
      <c r="DN346" s="0" t="n">
        <f aca="false">CY346*'Dist Horaria'!$V$6</f>
        <v>590.700753615604</v>
      </c>
      <c r="DO346" s="0" t="n">
        <f aca="false">CY346*'Dist Horaria'!$W$6</f>
        <v>590.700753615604</v>
      </c>
      <c r="DP346" s="0" t="n">
        <f aca="false">CY346*'Dist Horaria'!$X$6</f>
        <v>900.115434080921</v>
      </c>
      <c r="DQ346" s="0" t="n">
        <f aca="false">CY346*'Dist Horaria'!$Y$6</f>
        <v>900.115434080921</v>
      </c>
      <c r="DR346" s="0" t="n">
        <f aca="false">CY346*'Dist Horaria'!$Z$6</f>
        <v>900.115434080921</v>
      </c>
      <c r="DS346" s="0" t="n">
        <f aca="false">CY346*'Dist Horaria'!$AA$6</f>
        <v>337.543287780345</v>
      </c>
      <c r="DT346" s="0" t="n">
        <f aca="false">CY346*'Dist Horaria'!$AB$6</f>
        <v>337.543287780345</v>
      </c>
      <c r="DU346" s="0" t="n">
        <f aca="false">CY346*'Dist Horaria'!$AC$6</f>
        <v>337.543287780345</v>
      </c>
      <c r="DV346" s="0" t="n">
        <f aca="false">CY346*'Dist Horaria'!$AD$6</f>
        <v>337.543287780345</v>
      </c>
      <c r="DW346" s="0" t="n">
        <f aca="false">CY346*'Dist Horaria'!$AE$6</f>
        <v>337.543287780345</v>
      </c>
      <c r="DX346" s="0" t="n">
        <f aca="false">AX346*1000000</f>
        <v>782.709073113844</v>
      </c>
      <c r="DY346" s="0" t="n">
        <f aca="false">DX346*'Dist Horaria'!$H$6</f>
        <v>19.5677268278461</v>
      </c>
      <c r="DZ346" s="0" t="n">
        <f aca="false">DX346*'Dist Horaria'!$I$6</f>
        <v>19.5677268278461</v>
      </c>
      <c r="EA346" s="0" t="n">
        <f aca="false">DX346*'Dist Horaria'!$J$6</f>
        <v>19.5677268278461</v>
      </c>
      <c r="EB346" s="0" t="n">
        <f aca="false">DX346*'Dist Horaria'!$K$6</f>
        <v>19.5677268278461</v>
      </c>
      <c r="EC346" s="0" t="n">
        <f aca="false">DX346*'Dist Horaria'!$L$6</f>
        <v>19.5677268278461</v>
      </c>
      <c r="ED346" s="0" t="n">
        <f aca="false">DX346*'Dist Horaria'!$M$6</f>
        <v>52.1806048742563</v>
      </c>
      <c r="EE346" s="0" t="n">
        <f aca="false">DX346*'Dist Horaria'!$N$6</f>
        <v>52.1806048742563</v>
      </c>
      <c r="EF346" s="0" t="n">
        <f aca="false">DX346*'Dist Horaria'!$O$6</f>
        <v>52.1806048742563</v>
      </c>
      <c r="EG346" s="0" t="n">
        <f aca="false">DX346*'Dist Horaria'!$P$6</f>
        <v>34.2435219487307</v>
      </c>
      <c r="EH346" s="0" t="n">
        <f aca="false">DX346*'Dist Horaria'!$Q$6</f>
        <v>34.2435219487307</v>
      </c>
      <c r="EI346" s="0" t="n">
        <f aca="false">DX346*'Dist Horaria'!$R$6</f>
        <v>34.2435219487307</v>
      </c>
      <c r="EJ346" s="0" t="n">
        <f aca="false">DX346*'Dist Horaria'!$S$6</f>
        <v>34.2435219487307</v>
      </c>
      <c r="EK346" s="0" t="n">
        <f aca="false">DX346*'Dist Horaria'!$T$6</f>
        <v>34.2435219487307</v>
      </c>
      <c r="EL346" s="0" t="n">
        <f aca="false">DX346*'Dist Horaria'!$U$6</f>
        <v>34.2435219487307</v>
      </c>
      <c r="EM346" s="0" t="n">
        <f aca="false">DX346*'Dist Horaria'!$V$6</f>
        <v>34.2435219487307</v>
      </c>
      <c r="EN346" s="0" t="n">
        <f aca="false">DX346*'Dist Horaria'!$W$6</f>
        <v>34.2435219487307</v>
      </c>
      <c r="EO346" s="0" t="n">
        <f aca="false">DX346*'Dist Horaria'!$X$6</f>
        <v>52.1806048742563</v>
      </c>
      <c r="EP346" s="0" t="n">
        <f aca="false">DX346*'Dist Horaria'!$Y$6</f>
        <v>52.1806048742563</v>
      </c>
      <c r="EQ346" s="0" t="n">
        <f aca="false">DX346*'Dist Horaria'!$Z$6</f>
        <v>52.1806048742563</v>
      </c>
      <c r="ER346" s="0" t="n">
        <f aca="false">DX346*'Dist Horaria'!$AA$6</f>
        <v>19.5677268278461</v>
      </c>
      <c r="ES346" s="0" t="n">
        <f aca="false">DX346*'Dist Horaria'!$AB$6</f>
        <v>19.5677268278461</v>
      </c>
      <c r="ET346" s="0" t="n">
        <f aca="false">DX346*'Dist Horaria'!$AC$6</f>
        <v>19.5677268278461</v>
      </c>
      <c r="EU346" s="0" t="n">
        <f aca="false">DX346*'Dist Horaria'!$AD$6</f>
        <v>19.5677268278461</v>
      </c>
      <c r="EV346" s="0" t="n">
        <f aca="false">DX346*'Dist Horaria'!$AE$6</f>
        <v>19.5677268278461</v>
      </c>
      <c r="EW346" s="0" t="n">
        <f aca="false">BB346+CA346+CZ346+DY346</f>
        <v>805.665323102343</v>
      </c>
      <c r="EX346" s="0" t="n">
        <f aca="false">BC346+CB346+DA346+DZ346</f>
        <v>802.298340764758</v>
      </c>
      <c r="EY346" s="0" t="n">
        <f aca="false">BD346+CC346+DB346+EA346</f>
        <v>799.120323258638</v>
      </c>
      <c r="EZ346" s="0" t="n">
        <f aca="false">BE346+CD346+DC346+EB346</f>
        <v>796.412776465147</v>
      </c>
      <c r="FA346" s="0" t="n">
        <f aca="false">BF346+CE346+DD346+EC346</f>
        <v>794.434206387589</v>
      </c>
      <c r="FB346" s="0" t="n">
        <f aca="false">BG346+CF346+DE346+ED346</f>
        <v>1926.19061711799</v>
      </c>
      <c r="FC346" s="0" t="n">
        <f aca="false">BH346+CG346+DF346+EE346</f>
        <v>1931.30803845337</v>
      </c>
      <c r="FD346" s="0" t="n">
        <f aca="false">BI346+CH346+DG346+EF346</f>
        <v>1931.30803845337</v>
      </c>
      <c r="FE346" s="0" t="n">
        <f aca="false">BJ346+CI346+DH346+EG346</f>
        <v>1346.43794752243</v>
      </c>
      <c r="FF346" s="0" t="n">
        <f aca="false">BK346+CJ346+DI346+EH346</f>
        <v>1363.02106054846</v>
      </c>
      <c r="FG346" s="0" t="n">
        <f aca="false">BL346+CK346+DJ346+EI346</f>
        <v>1375.08150638557</v>
      </c>
      <c r="FH346" s="0" t="n">
        <f aca="false">BM346+CL346+DK346+EJ346</f>
        <v>1381.11172930413</v>
      </c>
      <c r="FI346" s="0" t="n">
        <f aca="false">BN346+CM346+DL346+EK346</f>
        <v>1382.61928503377</v>
      </c>
      <c r="FJ346" s="0" t="n">
        <f aca="false">BO346+CN346+DM346+EL346</f>
        <v>1381.11172930413</v>
      </c>
      <c r="FK346" s="0" t="n">
        <f aca="false">BP346+CO346+DN346+EM346</f>
        <v>1378.09661784485</v>
      </c>
      <c r="FL346" s="0" t="n">
        <f aca="false">BQ346+CP346+DO346+EN346</f>
        <v>1373.57395065594</v>
      </c>
      <c r="FM346" s="0" t="n">
        <f aca="false">BR346+CQ346+DP346+EO346</f>
        <v>1993.16067615169</v>
      </c>
      <c r="FN346" s="0" t="n">
        <f aca="false">BS346+CR346+DQ346+EP346</f>
        <v>1989.0469845035</v>
      </c>
      <c r="FO346" s="0" t="n">
        <f aca="false">BT346+CS346+DR346+EQ346</f>
        <v>1966.65575822078</v>
      </c>
      <c r="FP346" s="0" t="n">
        <f aca="false">BU346+CT346+DS346+ER346</f>
        <v>826.106150272997</v>
      </c>
      <c r="FQ346" s="0" t="n">
        <f aca="false">BV346+CU346+DT346+ES346</f>
        <v>810.022385755822</v>
      </c>
      <c r="FR346" s="0" t="n">
        <f aca="false">BW346+CV346+DU346+ET346</f>
        <v>820.938227695101</v>
      </c>
      <c r="FS346" s="0" t="n">
        <f aca="false">BX346+CW346+DV346+EU346</f>
        <v>817.2136822853</v>
      </c>
      <c r="FT346" s="0" t="n">
        <f aca="false">BY346+CX346+DW346+EV346</f>
        <v>813.273330651291</v>
      </c>
      <c r="FU346" s="0" t="n">
        <f aca="false">AM346*'Dist Horaria'!$H$10</f>
        <v>0.425198515308365</v>
      </c>
      <c r="FV346" s="0" t="n">
        <f aca="false">AM346*'Dist Horaria'!$I$10</f>
        <v>0.397938884136708</v>
      </c>
      <c r="FW346" s="0" t="n">
        <f aca="false">AM346*'Dist Horaria'!$J$10</f>
        <v>0.396216170382687</v>
      </c>
      <c r="FX346" s="0" t="n">
        <f aca="false">AM346*'Dist Horaria'!$K$10</f>
        <v>0.384821129481291</v>
      </c>
      <c r="FY346" s="0" t="n">
        <f aca="false">AM346*'Dist Horaria'!$L$10</f>
        <v>0.384975128762096</v>
      </c>
      <c r="FZ346" s="0" t="n">
        <f aca="false">AM346*'Dist Horaria'!$M$10</f>
        <v>0.411939230518064</v>
      </c>
      <c r="GA346" s="0" t="n">
        <f aca="false">AM346*'Dist Horaria'!$N$10</f>
        <v>0.389711539168424</v>
      </c>
      <c r="GB346" s="0" t="n">
        <f aca="false">AM346*'Dist Horaria'!$O$10</f>
        <v>0.383059889263595</v>
      </c>
      <c r="GC346" s="0" t="n">
        <f aca="false">AM346*'Dist Horaria'!$P$10</f>
        <v>0.389004101641795</v>
      </c>
      <c r="GD346" s="0" t="n">
        <f aca="false">AM346*'Dist Horaria'!$Q$10</f>
        <v>0.352035588476179</v>
      </c>
      <c r="GE346" s="0" t="n">
        <f aca="false">AM346*'Dist Horaria'!$R$10</f>
        <v>0.429536286053899</v>
      </c>
      <c r="GF346" s="0" t="n">
        <f aca="false">AM346*'Dist Horaria'!$S$10</f>
        <v>0.366840674351896</v>
      </c>
      <c r="GG346" s="0" t="n">
        <f aca="false">AR346*'Dist Horaria'!$H$10</f>
        <v>0.444769931622599</v>
      </c>
      <c r="GH346" s="0" t="n">
        <f aca="false">AR346*'Dist Horaria'!$I$10</f>
        <v>0.416255569846236</v>
      </c>
      <c r="GI346" s="0" t="n">
        <f aca="false">AR346*'Dist Horaria'!$J$10</f>
        <v>0.414453561487797</v>
      </c>
      <c r="GJ346" s="0" t="n">
        <f aca="false">AR346*'Dist Horaria'!$K$10</f>
        <v>0.402534019485458</v>
      </c>
      <c r="GK346" s="0" t="n">
        <f aca="false">AR346*'Dist Horaria'!$L$10</f>
        <v>0.402695107182445</v>
      </c>
      <c r="GL346" s="0" t="n">
        <f aca="false">AR346*'Dist Horaria'!$M$10</f>
        <v>0.430900336651718</v>
      </c>
      <c r="GM346" s="0" t="n">
        <f aca="false">AR346*'Dist Horaria'!$N$10</f>
        <v>0.407649529309322</v>
      </c>
      <c r="GN346" s="0" t="n">
        <f aca="false">AR346*'Dist Horaria'!$O$10</f>
        <v>0.400691711332928</v>
      </c>
      <c r="GO346" s="0" t="n">
        <f aca="false">AR346*'Dist Horaria'!$P$10</f>
        <v>0.406909529217559</v>
      </c>
      <c r="GP346" s="0" t="n">
        <f aca="false">AR346*'Dist Horaria'!$Q$10</f>
        <v>0.368239396371643</v>
      </c>
      <c r="GQ346" s="0" t="n">
        <f aca="false">AR346*'Dist Horaria'!$R$10</f>
        <v>0.449307365147</v>
      </c>
      <c r="GR346" s="0" t="n">
        <f aca="false">AR346*'Dist Horaria'!$S$10</f>
        <v>0.383725943938335</v>
      </c>
      <c r="GS346" s="0" t="n">
        <f aca="false">AW346*'Dist Horaria'!$H$10</f>
        <v>0.0257837641520347</v>
      </c>
      <c r="GT346" s="0" t="n">
        <f aca="false">AW346*'Dist Horaria'!$I$10</f>
        <v>0.0241307576722456</v>
      </c>
      <c r="GU346" s="0" t="n">
        <f aca="false">AW346*'Dist Horaria'!$J$10</f>
        <v>0.0240262934195824</v>
      </c>
      <c r="GV346" s="0" t="n">
        <f aca="false">AW346*'Dist Horaria'!$K$10</f>
        <v>0.0233353054774178</v>
      </c>
      <c r="GW346" s="0" t="n">
        <f aca="false">AW346*'Dist Horaria'!$L$10</f>
        <v>0.0233446438946345</v>
      </c>
      <c r="GX346" s="0" t="n">
        <f aca="false">AW346*'Dist Horaria'!$M$10</f>
        <v>0.0249797296609691</v>
      </c>
      <c r="GY346" s="0" t="n">
        <f aca="false">AW346*'Dist Horaria'!$N$10</f>
        <v>0.0236318567715549</v>
      </c>
      <c r="GZ346" s="0" t="n">
        <f aca="false">AW346*'Dist Horaria'!$O$10</f>
        <v>0.0232285050048074</v>
      </c>
      <c r="HA346" s="0" t="n">
        <f aca="false">AW346*'Dist Horaria'!$P$10</f>
        <v>0.0235889582155106</v>
      </c>
      <c r="HB346" s="0" t="n">
        <f aca="false">AW346*'Dist Horaria'!$Q$10</f>
        <v>0.0213472113838634</v>
      </c>
      <c r="HC346" s="0" t="n">
        <f aca="false">AW346*'Dist Horaria'!$R$10</f>
        <v>0.0260468037766377</v>
      </c>
      <c r="HD346" s="0" t="n">
        <f aca="false">AW346*'Dist Horaria'!$S$10</f>
        <v>0.0222449822572948</v>
      </c>
    </row>
    <row r="347" customFormat="false" ht="13.8" hidden="false" customHeight="false" outlineLevel="0" collapsed="false">
      <c r="A347" s="0" t="n">
        <v>4.767135</v>
      </c>
      <c r="B347" s="0" t="n">
        <v>-74.041318</v>
      </c>
      <c r="C347" s="0" t="n">
        <v>36</v>
      </c>
      <c r="D347" s="0" t="n">
        <v>42</v>
      </c>
      <c r="E347" s="0" t="n">
        <v>644</v>
      </c>
      <c r="G347" s="0" t="s">
        <v>1205</v>
      </c>
      <c r="I347" s="0" t="s">
        <v>1643</v>
      </c>
      <c r="J347" s="0" t="s">
        <v>1644</v>
      </c>
      <c r="K347" s="0" t="s">
        <v>1645</v>
      </c>
      <c r="L347" s="0" t="s">
        <v>1646</v>
      </c>
      <c r="S347" s="0" t="n">
        <v>365</v>
      </c>
      <c r="V347" s="0" t="n">
        <v>78615.624375</v>
      </c>
      <c r="W347" s="0" t="n">
        <f aca="false">V347*12</f>
        <v>943387.4925</v>
      </c>
      <c r="X347" s="0" t="n">
        <v>1</v>
      </c>
      <c r="Z347" s="0" t="n">
        <v>25000</v>
      </c>
      <c r="AB347" s="0" t="n">
        <v>0.005</v>
      </c>
      <c r="AC347" s="0" t="n">
        <v>0</v>
      </c>
      <c r="AD347" s="0" t="n">
        <v>2906.61691288025</v>
      </c>
      <c r="AE347" s="0" t="n">
        <f aca="false">AD347/2204.59</f>
        <v>1.31843876316242</v>
      </c>
      <c r="AF347" s="0" t="n">
        <f aca="false">AE347/S347</f>
        <v>0.00361216099496554</v>
      </c>
      <c r="AG347" s="0" t="n">
        <f aca="false">AE347*EXP(AB347*AC347)</f>
        <v>1.31843876316242</v>
      </c>
      <c r="AH347" s="0" t="n">
        <f aca="false">AG347/S347</f>
        <v>0.00361216099496554</v>
      </c>
      <c r="AI347" s="0" t="s">
        <v>90</v>
      </c>
      <c r="AJ347" s="0" t="n">
        <f aca="false">IF(AI347="A",'FE DISTRIBUCIÓN'!$C$2,'FE DISTRIBUCIÓN'!$C$3)</f>
        <v>4.994E-006</v>
      </c>
      <c r="AK347" s="0" t="n">
        <f aca="false">W347*AJ347</f>
        <v>4.711277137545</v>
      </c>
      <c r="AL347" s="0" t="n">
        <f aca="false">AK347/365</f>
        <v>0.0129076085960137</v>
      </c>
      <c r="AM347" s="0" t="n">
        <f aca="false">AK347*EXP(AB347*AC347)</f>
        <v>4.711277137545</v>
      </c>
      <c r="AN347" s="0" t="n">
        <f aca="false">AM347/365</f>
        <v>0.0129076085960137</v>
      </c>
      <c r="AO347" s="0" t="n">
        <v>5.223868284E-006</v>
      </c>
      <c r="AP347" s="0" t="n">
        <f aca="false">AO347*W347</f>
        <v>4.92813200159304</v>
      </c>
      <c r="AQ347" s="0" t="n">
        <f aca="false">AP347/365</f>
        <v>0.0135017315112138</v>
      </c>
      <c r="AR347" s="0" t="n">
        <f aca="false">AP347*EXP(AB347*AC347)</f>
        <v>4.92813200159304</v>
      </c>
      <c r="AS347" s="0" t="n">
        <f aca="false">AR347/365</f>
        <v>0.0135017315112138</v>
      </c>
      <c r="AT347" s="0" t="n">
        <v>3.02832944E-007</v>
      </c>
      <c r="AU347" s="0" t="n">
        <f aca="false">AT347*W347</f>
        <v>0.285688811686553</v>
      </c>
      <c r="AV347" s="0" t="n">
        <f aca="false">AU347/365</f>
        <v>0.000782709073113844</v>
      </c>
      <c r="AW347" s="0" t="n">
        <f aca="false">AU347*EXP(AB347*AC347)</f>
        <v>0.285688811686553</v>
      </c>
      <c r="AX347" s="0" t="n">
        <f aca="false">AW347/365</f>
        <v>0.000782709073113844</v>
      </c>
      <c r="AY347" s="0" t="n">
        <f aca="false">AW347+AR347+AM347+AG347</f>
        <v>11.243536713987</v>
      </c>
      <c r="AZ347" s="0" t="n">
        <f aca="false">AH347+AN347+AS347+AX347</f>
        <v>0.0308042101753069</v>
      </c>
      <c r="BA347" s="0" t="n">
        <f aca="false">AH347*1000000</f>
        <v>3612.16099496554</v>
      </c>
      <c r="BB347" s="0" t="n">
        <f aca="false">BA347*'Dist Horaria'!$H$3</f>
        <v>125.864093593809</v>
      </c>
      <c r="BC347" s="0" t="n">
        <f aca="false">BA347*'Dist Horaria'!$I$3</f>
        <v>122.497111256224</v>
      </c>
      <c r="BD347" s="0" t="n">
        <f aca="false">BA347*'Dist Horaria'!$J$3</f>
        <v>119.319093750104</v>
      </c>
      <c r="BE347" s="0" t="n">
        <f aca="false">BA347*'Dist Horaria'!$K$3</f>
        <v>116.611546956613</v>
      </c>
      <c r="BF347" s="0" t="n">
        <f aca="false">BA347*'Dist Horaria'!$L$3</f>
        <v>114.632976879055</v>
      </c>
      <c r="BG347" s="0" t="n">
        <f aca="false">BA347*'Dist Horaria'!$M$3</f>
        <v>113.387338428563</v>
      </c>
      <c r="BH347" s="0" t="n">
        <f aca="false">BA347*'Dist Horaria'!$N$3</f>
        <v>118.504759763947</v>
      </c>
      <c r="BI347" s="0" t="n">
        <f aca="false">BA347*'Dist Horaria'!$O$3</f>
        <v>118.504759763947</v>
      </c>
      <c r="BJ347" s="0" t="n">
        <f aca="false">BA347*'Dist Horaria'!$P$3</f>
        <v>156.785795882493</v>
      </c>
      <c r="BK347" s="0" t="n">
        <f aca="false">BA347*'Dist Horaria'!$Q$3</f>
        <v>173.368908908526</v>
      </c>
      <c r="BL347" s="0" t="n">
        <f aca="false">BA347*'Dist Horaria'!$R$3</f>
        <v>185.429354745641</v>
      </c>
      <c r="BM347" s="0" t="n">
        <f aca="false">BA347*'Dist Horaria'!$S$3</f>
        <v>191.459577664198</v>
      </c>
      <c r="BN347" s="0" t="n">
        <f aca="false">BA347*'Dist Horaria'!$T$3</f>
        <v>192.967133393837</v>
      </c>
      <c r="BO347" s="0" t="n">
        <f aca="false">BA347*'Dist Horaria'!$U$3</f>
        <v>191.459577664198</v>
      </c>
      <c r="BP347" s="0" t="n">
        <f aca="false">BA347*'Dist Horaria'!$V$3</f>
        <v>188.444466204919</v>
      </c>
      <c r="BQ347" s="0" t="n">
        <f aca="false">BA347*'Dist Horaria'!$W$3</f>
        <v>183.921799016001</v>
      </c>
      <c r="BR347" s="0" t="n">
        <f aca="false">BA347*'Dist Horaria'!$X$3</f>
        <v>180.357397462267</v>
      </c>
      <c r="BS347" s="0" t="n">
        <f aca="false">BA347*'Dist Horaria'!$Y$3</f>
        <v>176.243705814076</v>
      </c>
      <c r="BT347" s="0" t="n">
        <f aca="false">BA347*'Dist Horaria'!$Z$3</f>
        <v>153.85247953136</v>
      </c>
      <c r="BU347" s="0" t="n">
        <f aca="false">BA347*'Dist Horaria'!$AA$3</f>
        <v>146.304920764463</v>
      </c>
      <c r="BV347" s="0" t="n">
        <f aca="false">BA347*'Dist Horaria'!$AB$3</f>
        <v>130.221156247288</v>
      </c>
      <c r="BW347" s="0" t="n">
        <f aca="false">BA347*'Dist Horaria'!$AC$3</f>
        <v>141.136998186567</v>
      </c>
      <c r="BX347" s="0" t="n">
        <f aca="false">BA347*'Dist Horaria'!$AD$3</f>
        <v>137.412452776766</v>
      </c>
      <c r="BY347" s="0" t="n">
        <f aca="false">BA347*'Dist Horaria'!$AE$3</f>
        <v>133.472101142757</v>
      </c>
      <c r="BZ347" s="0" t="n">
        <f aca="false">AN347*1000000</f>
        <v>12907.6085960137</v>
      </c>
      <c r="CA347" s="0" t="n">
        <f aca="false">BZ347*'Dist Horaria'!$H$6</f>
        <v>322.690214900343</v>
      </c>
      <c r="CB347" s="0" t="n">
        <f aca="false">BZ347*'Dist Horaria'!$I$6</f>
        <v>322.690214900343</v>
      </c>
      <c r="CC347" s="0" t="n">
        <f aca="false">BZ347*'Dist Horaria'!$J$6</f>
        <v>322.690214900343</v>
      </c>
      <c r="CD347" s="0" t="n">
        <f aca="false">BZ347*'Dist Horaria'!$K$6</f>
        <v>322.690214900343</v>
      </c>
      <c r="CE347" s="0" t="n">
        <f aca="false">BZ347*'Dist Horaria'!$L$6</f>
        <v>322.690214900343</v>
      </c>
      <c r="CF347" s="0" t="n">
        <f aca="false">BZ347*'Dist Horaria'!$M$6</f>
        <v>860.507239734247</v>
      </c>
      <c r="CG347" s="0" t="n">
        <f aca="false">BZ347*'Dist Horaria'!$N$6</f>
        <v>860.507239734247</v>
      </c>
      <c r="CH347" s="0" t="n">
        <f aca="false">BZ347*'Dist Horaria'!$O$6</f>
        <v>860.507239734247</v>
      </c>
      <c r="CI347" s="0" t="n">
        <f aca="false">BZ347*'Dist Horaria'!$P$6</f>
        <v>564.707876075599</v>
      </c>
      <c r="CJ347" s="0" t="n">
        <f aca="false">BZ347*'Dist Horaria'!$Q$6</f>
        <v>564.707876075599</v>
      </c>
      <c r="CK347" s="0" t="n">
        <f aca="false">BZ347*'Dist Horaria'!$R$6</f>
        <v>564.707876075599</v>
      </c>
      <c r="CL347" s="0" t="n">
        <f aca="false">BZ347*'Dist Horaria'!$S$6</f>
        <v>564.707876075599</v>
      </c>
      <c r="CM347" s="0" t="n">
        <f aca="false">BZ347*'Dist Horaria'!$T$6</f>
        <v>564.707876075599</v>
      </c>
      <c r="CN347" s="0" t="n">
        <f aca="false">BZ347*'Dist Horaria'!$U$6</f>
        <v>564.707876075599</v>
      </c>
      <c r="CO347" s="0" t="n">
        <f aca="false">BZ347*'Dist Horaria'!$V$6</f>
        <v>564.707876075599</v>
      </c>
      <c r="CP347" s="0" t="n">
        <f aca="false">BZ347*'Dist Horaria'!$W$6</f>
        <v>564.707876075599</v>
      </c>
      <c r="CQ347" s="0" t="n">
        <f aca="false">BZ347*'Dist Horaria'!$X$6</f>
        <v>860.507239734247</v>
      </c>
      <c r="CR347" s="0" t="n">
        <f aca="false">BZ347*'Dist Horaria'!$Y$6</f>
        <v>860.507239734247</v>
      </c>
      <c r="CS347" s="0" t="n">
        <f aca="false">BZ347*'Dist Horaria'!$Z$6</f>
        <v>860.507239734247</v>
      </c>
      <c r="CT347" s="0" t="n">
        <f aca="false">BZ347*'Dist Horaria'!$AA$6</f>
        <v>322.690214900343</v>
      </c>
      <c r="CU347" s="0" t="n">
        <f aca="false">BZ347*'Dist Horaria'!$AB$6</f>
        <v>322.690214900343</v>
      </c>
      <c r="CV347" s="0" t="n">
        <f aca="false">BZ347*'Dist Horaria'!$AC$6</f>
        <v>322.690214900343</v>
      </c>
      <c r="CW347" s="0" t="n">
        <f aca="false">BZ347*'Dist Horaria'!$AD$6</f>
        <v>322.690214900343</v>
      </c>
      <c r="CX347" s="0" t="n">
        <f aca="false">BZ347*'Dist Horaria'!$AE$6</f>
        <v>322.690214900343</v>
      </c>
      <c r="CY347" s="0" t="n">
        <f aca="false">AS347*1000000</f>
        <v>13501.7315112138</v>
      </c>
      <c r="CZ347" s="0" t="n">
        <f aca="false">CY347*'Dist Horaria'!$H$6</f>
        <v>337.543287780345</v>
      </c>
      <c r="DA347" s="0" t="n">
        <f aca="false">CY347*'Dist Horaria'!$I$6</f>
        <v>337.543287780345</v>
      </c>
      <c r="DB347" s="0" t="n">
        <f aca="false">CY347*'Dist Horaria'!$J$6</f>
        <v>337.543287780345</v>
      </c>
      <c r="DC347" s="0" t="n">
        <f aca="false">CY347*'Dist Horaria'!$K$6</f>
        <v>337.543287780345</v>
      </c>
      <c r="DD347" s="0" t="n">
        <f aca="false">CY347*'Dist Horaria'!$L$6</f>
        <v>337.543287780345</v>
      </c>
      <c r="DE347" s="0" t="n">
        <f aca="false">CY347*'Dist Horaria'!$M$6</f>
        <v>900.115434080921</v>
      </c>
      <c r="DF347" s="0" t="n">
        <f aca="false">CY347*'Dist Horaria'!$N$6</f>
        <v>900.115434080921</v>
      </c>
      <c r="DG347" s="0" t="n">
        <f aca="false">CY347*'Dist Horaria'!$O$6</f>
        <v>900.115434080921</v>
      </c>
      <c r="DH347" s="0" t="n">
        <f aca="false">CY347*'Dist Horaria'!$P$6</f>
        <v>590.700753615604</v>
      </c>
      <c r="DI347" s="0" t="n">
        <f aca="false">CY347*'Dist Horaria'!$Q$6</f>
        <v>590.700753615604</v>
      </c>
      <c r="DJ347" s="0" t="n">
        <f aca="false">CY347*'Dist Horaria'!$R$6</f>
        <v>590.700753615604</v>
      </c>
      <c r="DK347" s="0" t="n">
        <f aca="false">CY347*'Dist Horaria'!$S$6</f>
        <v>590.700753615604</v>
      </c>
      <c r="DL347" s="0" t="n">
        <f aca="false">CY347*'Dist Horaria'!$T$6</f>
        <v>590.700753615604</v>
      </c>
      <c r="DM347" s="0" t="n">
        <f aca="false">CY347*'Dist Horaria'!$U$6</f>
        <v>590.700753615604</v>
      </c>
      <c r="DN347" s="0" t="n">
        <f aca="false">CY347*'Dist Horaria'!$V$6</f>
        <v>590.700753615604</v>
      </c>
      <c r="DO347" s="0" t="n">
        <f aca="false">CY347*'Dist Horaria'!$W$6</f>
        <v>590.700753615604</v>
      </c>
      <c r="DP347" s="0" t="n">
        <f aca="false">CY347*'Dist Horaria'!$X$6</f>
        <v>900.115434080921</v>
      </c>
      <c r="DQ347" s="0" t="n">
        <f aca="false">CY347*'Dist Horaria'!$Y$6</f>
        <v>900.115434080921</v>
      </c>
      <c r="DR347" s="0" t="n">
        <f aca="false">CY347*'Dist Horaria'!$Z$6</f>
        <v>900.115434080921</v>
      </c>
      <c r="DS347" s="0" t="n">
        <f aca="false">CY347*'Dist Horaria'!$AA$6</f>
        <v>337.543287780345</v>
      </c>
      <c r="DT347" s="0" t="n">
        <f aca="false">CY347*'Dist Horaria'!$AB$6</f>
        <v>337.543287780345</v>
      </c>
      <c r="DU347" s="0" t="n">
        <f aca="false">CY347*'Dist Horaria'!$AC$6</f>
        <v>337.543287780345</v>
      </c>
      <c r="DV347" s="0" t="n">
        <f aca="false">CY347*'Dist Horaria'!$AD$6</f>
        <v>337.543287780345</v>
      </c>
      <c r="DW347" s="0" t="n">
        <f aca="false">CY347*'Dist Horaria'!$AE$6</f>
        <v>337.543287780345</v>
      </c>
      <c r="DX347" s="0" t="n">
        <f aca="false">AX347*1000000</f>
        <v>782.709073113844</v>
      </c>
      <c r="DY347" s="0" t="n">
        <f aca="false">DX347*'Dist Horaria'!$H$6</f>
        <v>19.5677268278461</v>
      </c>
      <c r="DZ347" s="0" t="n">
        <f aca="false">DX347*'Dist Horaria'!$I$6</f>
        <v>19.5677268278461</v>
      </c>
      <c r="EA347" s="0" t="n">
        <f aca="false">DX347*'Dist Horaria'!$J$6</f>
        <v>19.5677268278461</v>
      </c>
      <c r="EB347" s="0" t="n">
        <f aca="false">DX347*'Dist Horaria'!$K$6</f>
        <v>19.5677268278461</v>
      </c>
      <c r="EC347" s="0" t="n">
        <f aca="false">DX347*'Dist Horaria'!$L$6</f>
        <v>19.5677268278461</v>
      </c>
      <c r="ED347" s="0" t="n">
        <f aca="false">DX347*'Dist Horaria'!$M$6</f>
        <v>52.1806048742563</v>
      </c>
      <c r="EE347" s="0" t="n">
        <f aca="false">DX347*'Dist Horaria'!$N$6</f>
        <v>52.1806048742563</v>
      </c>
      <c r="EF347" s="0" t="n">
        <f aca="false">DX347*'Dist Horaria'!$O$6</f>
        <v>52.1806048742563</v>
      </c>
      <c r="EG347" s="0" t="n">
        <f aca="false">DX347*'Dist Horaria'!$P$6</f>
        <v>34.2435219487307</v>
      </c>
      <c r="EH347" s="0" t="n">
        <f aca="false">DX347*'Dist Horaria'!$Q$6</f>
        <v>34.2435219487307</v>
      </c>
      <c r="EI347" s="0" t="n">
        <f aca="false">DX347*'Dist Horaria'!$R$6</f>
        <v>34.2435219487307</v>
      </c>
      <c r="EJ347" s="0" t="n">
        <f aca="false">DX347*'Dist Horaria'!$S$6</f>
        <v>34.2435219487307</v>
      </c>
      <c r="EK347" s="0" t="n">
        <f aca="false">DX347*'Dist Horaria'!$T$6</f>
        <v>34.2435219487307</v>
      </c>
      <c r="EL347" s="0" t="n">
        <f aca="false">DX347*'Dist Horaria'!$U$6</f>
        <v>34.2435219487307</v>
      </c>
      <c r="EM347" s="0" t="n">
        <f aca="false">DX347*'Dist Horaria'!$V$6</f>
        <v>34.2435219487307</v>
      </c>
      <c r="EN347" s="0" t="n">
        <f aca="false">DX347*'Dist Horaria'!$W$6</f>
        <v>34.2435219487307</v>
      </c>
      <c r="EO347" s="0" t="n">
        <f aca="false">DX347*'Dist Horaria'!$X$6</f>
        <v>52.1806048742563</v>
      </c>
      <c r="EP347" s="0" t="n">
        <f aca="false">DX347*'Dist Horaria'!$Y$6</f>
        <v>52.1806048742563</v>
      </c>
      <c r="EQ347" s="0" t="n">
        <f aca="false">DX347*'Dist Horaria'!$Z$6</f>
        <v>52.1806048742563</v>
      </c>
      <c r="ER347" s="0" t="n">
        <f aca="false">DX347*'Dist Horaria'!$AA$6</f>
        <v>19.5677268278461</v>
      </c>
      <c r="ES347" s="0" t="n">
        <f aca="false">DX347*'Dist Horaria'!$AB$6</f>
        <v>19.5677268278461</v>
      </c>
      <c r="ET347" s="0" t="n">
        <f aca="false">DX347*'Dist Horaria'!$AC$6</f>
        <v>19.5677268278461</v>
      </c>
      <c r="EU347" s="0" t="n">
        <f aca="false">DX347*'Dist Horaria'!$AD$6</f>
        <v>19.5677268278461</v>
      </c>
      <c r="EV347" s="0" t="n">
        <f aca="false">DX347*'Dist Horaria'!$AE$6</f>
        <v>19.5677268278461</v>
      </c>
      <c r="EW347" s="0" t="n">
        <f aca="false">BB347+CA347+CZ347+DY347</f>
        <v>805.665323102343</v>
      </c>
      <c r="EX347" s="0" t="n">
        <f aca="false">BC347+CB347+DA347+DZ347</f>
        <v>802.298340764758</v>
      </c>
      <c r="EY347" s="0" t="n">
        <f aca="false">BD347+CC347+DB347+EA347</f>
        <v>799.120323258638</v>
      </c>
      <c r="EZ347" s="0" t="n">
        <f aca="false">BE347+CD347+DC347+EB347</f>
        <v>796.412776465147</v>
      </c>
      <c r="FA347" s="0" t="n">
        <f aca="false">BF347+CE347+DD347+EC347</f>
        <v>794.434206387589</v>
      </c>
      <c r="FB347" s="0" t="n">
        <f aca="false">BG347+CF347+DE347+ED347</f>
        <v>1926.19061711799</v>
      </c>
      <c r="FC347" s="0" t="n">
        <f aca="false">BH347+CG347+DF347+EE347</f>
        <v>1931.30803845337</v>
      </c>
      <c r="FD347" s="0" t="n">
        <f aca="false">BI347+CH347+DG347+EF347</f>
        <v>1931.30803845337</v>
      </c>
      <c r="FE347" s="0" t="n">
        <f aca="false">BJ347+CI347+DH347+EG347</f>
        <v>1346.43794752243</v>
      </c>
      <c r="FF347" s="0" t="n">
        <f aca="false">BK347+CJ347+DI347+EH347</f>
        <v>1363.02106054846</v>
      </c>
      <c r="FG347" s="0" t="n">
        <f aca="false">BL347+CK347+DJ347+EI347</f>
        <v>1375.08150638557</v>
      </c>
      <c r="FH347" s="0" t="n">
        <f aca="false">BM347+CL347+DK347+EJ347</f>
        <v>1381.11172930413</v>
      </c>
      <c r="FI347" s="0" t="n">
        <f aca="false">BN347+CM347+DL347+EK347</f>
        <v>1382.61928503377</v>
      </c>
      <c r="FJ347" s="0" t="n">
        <f aca="false">BO347+CN347+DM347+EL347</f>
        <v>1381.11172930413</v>
      </c>
      <c r="FK347" s="0" t="n">
        <f aca="false">BP347+CO347+DN347+EM347</f>
        <v>1378.09661784485</v>
      </c>
      <c r="FL347" s="0" t="n">
        <f aca="false">BQ347+CP347+DO347+EN347</f>
        <v>1373.57395065594</v>
      </c>
      <c r="FM347" s="0" t="n">
        <f aca="false">BR347+CQ347+DP347+EO347</f>
        <v>1993.16067615169</v>
      </c>
      <c r="FN347" s="0" t="n">
        <f aca="false">BS347+CR347+DQ347+EP347</f>
        <v>1989.0469845035</v>
      </c>
      <c r="FO347" s="0" t="n">
        <f aca="false">BT347+CS347+DR347+EQ347</f>
        <v>1966.65575822078</v>
      </c>
      <c r="FP347" s="0" t="n">
        <f aca="false">BU347+CT347+DS347+ER347</f>
        <v>826.106150272997</v>
      </c>
      <c r="FQ347" s="0" t="n">
        <f aca="false">BV347+CU347+DT347+ES347</f>
        <v>810.022385755822</v>
      </c>
      <c r="FR347" s="0" t="n">
        <f aca="false">BW347+CV347+DU347+ET347</f>
        <v>820.938227695101</v>
      </c>
      <c r="FS347" s="0" t="n">
        <f aca="false">BX347+CW347+DV347+EU347</f>
        <v>817.2136822853</v>
      </c>
      <c r="FT347" s="0" t="n">
        <f aca="false">BY347+CX347+DW347+EV347</f>
        <v>813.273330651291</v>
      </c>
      <c r="FU347" s="0" t="n">
        <f aca="false">AM347*'Dist Horaria'!$H$10</f>
        <v>0.425198515308365</v>
      </c>
      <c r="FV347" s="0" t="n">
        <f aca="false">AM347*'Dist Horaria'!$I$10</f>
        <v>0.397938884136708</v>
      </c>
      <c r="FW347" s="0" t="n">
        <f aca="false">AM347*'Dist Horaria'!$J$10</f>
        <v>0.396216170382687</v>
      </c>
      <c r="FX347" s="0" t="n">
        <f aca="false">AM347*'Dist Horaria'!$K$10</f>
        <v>0.384821129481291</v>
      </c>
      <c r="FY347" s="0" t="n">
        <f aca="false">AM347*'Dist Horaria'!$L$10</f>
        <v>0.384975128762096</v>
      </c>
      <c r="FZ347" s="0" t="n">
        <f aca="false">AM347*'Dist Horaria'!$M$10</f>
        <v>0.411939230518064</v>
      </c>
      <c r="GA347" s="0" t="n">
        <f aca="false">AM347*'Dist Horaria'!$N$10</f>
        <v>0.389711539168424</v>
      </c>
      <c r="GB347" s="0" t="n">
        <f aca="false">AM347*'Dist Horaria'!$O$10</f>
        <v>0.383059889263595</v>
      </c>
      <c r="GC347" s="0" t="n">
        <f aca="false">AM347*'Dist Horaria'!$P$10</f>
        <v>0.389004101641795</v>
      </c>
      <c r="GD347" s="0" t="n">
        <f aca="false">AM347*'Dist Horaria'!$Q$10</f>
        <v>0.352035588476179</v>
      </c>
      <c r="GE347" s="0" t="n">
        <f aca="false">AM347*'Dist Horaria'!$R$10</f>
        <v>0.429536286053899</v>
      </c>
      <c r="GF347" s="0" t="n">
        <f aca="false">AM347*'Dist Horaria'!$S$10</f>
        <v>0.366840674351896</v>
      </c>
      <c r="GG347" s="0" t="n">
        <f aca="false">AR347*'Dist Horaria'!$H$10</f>
        <v>0.444769931622599</v>
      </c>
      <c r="GH347" s="0" t="n">
        <f aca="false">AR347*'Dist Horaria'!$I$10</f>
        <v>0.416255569846236</v>
      </c>
      <c r="GI347" s="0" t="n">
        <f aca="false">AR347*'Dist Horaria'!$J$10</f>
        <v>0.414453561487797</v>
      </c>
      <c r="GJ347" s="0" t="n">
        <f aca="false">AR347*'Dist Horaria'!$K$10</f>
        <v>0.402534019485458</v>
      </c>
      <c r="GK347" s="0" t="n">
        <f aca="false">AR347*'Dist Horaria'!$L$10</f>
        <v>0.402695107182445</v>
      </c>
      <c r="GL347" s="0" t="n">
        <f aca="false">AR347*'Dist Horaria'!$M$10</f>
        <v>0.430900336651718</v>
      </c>
      <c r="GM347" s="0" t="n">
        <f aca="false">AR347*'Dist Horaria'!$N$10</f>
        <v>0.407649529309322</v>
      </c>
      <c r="GN347" s="0" t="n">
        <f aca="false">AR347*'Dist Horaria'!$O$10</f>
        <v>0.400691711332928</v>
      </c>
      <c r="GO347" s="0" t="n">
        <f aca="false">AR347*'Dist Horaria'!$P$10</f>
        <v>0.406909529217559</v>
      </c>
      <c r="GP347" s="0" t="n">
        <f aca="false">AR347*'Dist Horaria'!$Q$10</f>
        <v>0.368239396371643</v>
      </c>
      <c r="GQ347" s="0" t="n">
        <f aca="false">AR347*'Dist Horaria'!$R$10</f>
        <v>0.449307365147</v>
      </c>
      <c r="GR347" s="0" t="n">
        <f aca="false">AR347*'Dist Horaria'!$S$10</f>
        <v>0.383725943938335</v>
      </c>
      <c r="GS347" s="0" t="n">
        <f aca="false">AW347*'Dist Horaria'!$H$10</f>
        <v>0.0257837641520347</v>
      </c>
      <c r="GT347" s="0" t="n">
        <f aca="false">AW347*'Dist Horaria'!$I$10</f>
        <v>0.0241307576722456</v>
      </c>
      <c r="GU347" s="0" t="n">
        <f aca="false">AW347*'Dist Horaria'!$J$10</f>
        <v>0.0240262934195824</v>
      </c>
      <c r="GV347" s="0" t="n">
        <f aca="false">AW347*'Dist Horaria'!$K$10</f>
        <v>0.0233353054774178</v>
      </c>
      <c r="GW347" s="0" t="n">
        <f aca="false">AW347*'Dist Horaria'!$L$10</f>
        <v>0.0233446438946345</v>
      </c>
      <c r="GX347" s="0" t="n">
        <f aca="false">AW347*'Dist Horaria'!$M$10</f>
        <v>0.0249797296609691</v>
      </c>
      <c r="GY347" s="0" t="n">
        <f aca="false">AW347*'Dist Horaria'!$N$10</f>
        <v>0.0236318567715549</v>
      </c>
      <c r="GZ347" s="0" t="n">
        <f aca="false">AW347*'Dist Horaria'!$O$10</f>
        <v>0.0232285050048074</v>
      </c>
      <c r="HA347" s="0" t="n">
        <f aca="false">AW347*'Dist Horaria'!$P$10</f>
        <v>0.0235889582155106</v>
      </c>
      <c r="HB347" s="0" t="n">
        <f aca="false">AW347*'Dist Horaria'!$Q$10</f>
        <v>0.0213472113838634</v>
      </c>
      <c r="HC347" s="0" t="n">
        <f aca="false">AW347*'Dist Horaria'!$R$10</f>
        <v>0.0260468037766377</v>
      </c>
      <c r="HD347" s="0" t="n">
        <f aca="false">AW347*'Dist Horaria'!$S$10</f>
        <v>0.0222449822572948</v>
      </c>
    </row>
    <row r="348" customFormat="false" ht="13.8" hidden="false" customHeight="false" outlineLevel="0" collapsed="false">
      <c r="A348" s="0" t="n">
        <v>4.747813</v>
      </c>
      <c r="B348" s="0" t="n">
        <v>-74.047678</v>
      </c>
      <c r="C348" s="0" t="n">
        <v>35</v>
      </c>
      <c r="D348" s="0" t="n">
        <v>40</v>
      </c>
      <c r="E348" s="0" t="n">
        <v>593</v>
      </c>
      <c r="G348" s="0" t="s">
        <v>1205</v>
      </c>
      <c r="I348" s="0" t="s">
        <v>1647</v>
      </c>
      <c r="J348" s="0" t="s">
        <v>1648</v>
      </c>
      <c r="K348" s="0" t="s">
        <v>1649</v>
      </c>
      <c r="L348" s="0" t="s">
        <v>1650</v>
      </c>
      <c r="S348" s="0" t="n">
        <v>365</v>
      </c>
      <c r="V348" s="0" t="n">
        <v>78615.624375</v>
      </c>
      <c r="W348" s="0" t="n">
        <f aca="false">V348*12</f>
        <v>943387.4925</v>
      </c>
      <c r="X348" s="0" t="n">
        <v>1</v>
      </c>
      <c r="Z348" s="0" t="n">
        <v>25000</v>
      </c>
      <c r="AB348" s="0" t="n">
        <v>0.005</v>
      </c>
      <c r="AC348" s="0" t="n">
        <v>0</v>
      </c>
      <c r="AD348" s="0" t="n">
        <v>2906.61691288025</v>
      </c>
      <c r="AE348" s="0" t="n">
        <f aca="false">AD348/2204.59</f>
        <v>1.31843876316242</v>
      </c>
      <c r="AF348" s="0" t="n">
        <f aca="false">AE348/S348</f>
        <v>0.00361216099496554</v>
      </c>
      <c r="AG348" s="0" t="n">
        <f aca="false">AE348*EXP(AB348*AC348)</f>
        <v>1.31843876316242</v>
      </c>
      <c r="AH348" s="0" t="n">
        <f aca="false">AG348/S348</f>
        <v>0.00361216099496554</v>
      </c>
      <c r="AI348" s="0" t="s">
        <v>90</v>
      </c>
      <c r="AJ348" s="0" t="n">
        <f aca="false">IF(AI348="A",'FE DISTRIBUCIÓN'!$C$2,'FE DISTRIBUCIÓN'!$C$3)</f>
        <v>4.994E-006</v>
      </c>
      <c r="AK348" s="0" t="n">
        <f aca="false">W348*AJ348</f>
        <v>4.711277137545</v>
      </c>
      <c r="AL348" s="0" t="n">
        <f aca="false">AK348/365</f>
        <v>0.0129076085960137</v>
      </c>
      <c r="AM348" s="0" t="n">
        <f aca="false">AK348*EXP(AB348*AC348)</f>
        <v>4.711277137545</v>
      </c>
      <c r="AN348" s="0" t="n">
        <f aca="false">AM348/365</f>
        <v>0.0129076085960137</v>
      </c>
      <c r="AO348" s="0" t="n">
        <v>5.223868284E-006</v>
      </c>
      <c r="AP348" s="0" t="n">
        <f aca="false">AO348*W348</f>
        <v>4.92813200159304</v>
      </c>
      <c r="AQ348" s="0" t="n">
        <f aca="false">AP348/365</f>
        <v>0.0135017315112138</v>
      </c>
      <c r="AR348" s="0" t="n">
        <f aca="false">AP348*EXP(AB348*AC348)</f>
        <v>4.92813200159304</v>
      </c>
      <c r="AS348" s="0" t="n">
        <f aca="false">AR348/365</f>
        <v>0.0135017315112138</v>
      </c>
      <c r="AT348" s="0" t="n">
        <v>3.02832944E-007</v>
      </c>
      <c r="AU348" s="0" t="n">
        <f aca="false">AT348*W348</f>
        <v>0.285688811686553</v>
      </c>
      <c r="AV348" s="0" t="n">
        <f aca="false">AU348/365</f>
        <v>0.000782709073113844</v>
      </c>
      <c r="AW348" s="0" t="n">
        <f aca="false">AU348*EXP(AB348*AC348)</f>
        <v>0.285688811686553</v>
      </c>
      <c r="AX348" s="0" t="n">
        <f aca="false">AW348/365</f>
        <v>0.000782709073113844</v>
      </c>
      <c r="AY348" s="0" t="n">
        <f aca="false">AW348+AR348+AM348+AG348</f>
        <v>11.243536713987</v>
      </c>
      <c r="AZ348" s="0" t="n">
        <f aca="false">AH348+AN348+AS348+AX348</f>
        <v>0.0308042101753069</v>
      </c>
      <c r="BA348" s="0" t="n">
        <f aca="false">AH348*1000000</f>
        <v>3612.16099496554</v>
      </c>
      <c r="BB348" s="0" t="n">
        <f aca="false">BA348*'Dist Horaria'!$H$3</f>
        <v>125.864093593809</v>
      </c>
      <c r="BC348" s="0" t="n">
        <f aca="false">BA348*'Dist Horaria'!$I$3</f>
        <v>122.497111256224</v>
      </c>
      <c r="BD348" s="0" t="n">
        <f aca="false">BA348*'Dist Horaria'!$J$3</f>
        <v>119.319093750104</v>
      </c>
      <c r="BE348" s="0" t="n">
        <f aca="false">BA348*'Dist Horaria'!$K$3</f>
        <v>116.611546956613</v>
      </c>
      <c r="BF348" s="0" t="n">
        <f aca="false">BA348*'Dist Horaria'!$L$3</f>
        <v>114.632976879055</v>
      </c>
      <c r="BG348" s="0" t="n">
        <f aca="false">BA348*'Dist Horaria'!$M$3</f>
        <v>113.387338428563</v>
      </c>
      <c r="BH348" s="0" t="n">
        <f aca="false">BA348*'Dist Horaria'!$N$3</f>
        <v>118.504759763947</v>
      </c>
      <c r="BI348" s="0" t="n">
        <f aca="false">BA348*'Dist Horaria'!$O$3</f>
        <v>118.504759763947</v>
      </c>
      <c r="BJ348" s="0" t="n">
        <f aca="false">BA348*'Dist Horaria'!$P$3</f>
        <v>156.785795882493</v>
      </c>
      <c r="BK348" s="0" t="n">
        <f aca="false">BA348*'Dist Horaria'!$Q$3</f>
        <v>173.368908908526</v>
      </c>
      <c r="BL348" s="0" t="n">
        <f aca="false">BA348*'Dist Horaria'!$R$3</f>
        <v>185.429354745641</v>
      </c>
      <c r="BM348" s="0" t="n">
        <f aca="false">BA348*'Dist Horaria'!$S$3</f>
        <v>191.459577664198</v>
      </c>
      <c r="BN348" s="0" t="n">
        <f aca="false">BA348*'Dist Horaria'!$T$3</f>
        <v>192.967133393837</v>
      </c>
      <c r="BO348" s="0" t="n">
        <f aca="false">BA348*'Dist Horaria'!$U$3</f>
        <v>191.459577664198</v>
      </c>
      <c r="BP348" s="0" t="n">
        <f aca="false">BA348*'Dist Horaria'!$V$3</f>
        <v>188.444466204919</v>
      </c>
      <c r="BQ348" s="0" t="n">
        <f aca="false">BA348*'Dist Horaria'!$W$3</f>
        <v>183.921799016001</v>
      </c>
      <c r="BR348" s="0" t="n">
        <f aca="false">BA348*'Dist Horaria'!$X$3</f>
        <v>180.357397462267</v>
      </c>
      <c r="BS348" s="0" t="n">
        <f aca="false">BA348*'Dist Horaria'!$Y$3</f>
        <v>176.243705814076</v>
      </c>
      <c r="BT348" s="0" t="n">
        <f aca="false">BA348*'Dist Horaria'!$Z$3</f>
        <v>153.85247953136</v>
      </c>
      <c r="BU348" s="0" t="n">
        <f aca="false">BA348*'Dist Horaria'!$AA$3</f>
        <v>146.304920764463</v>
      </c>
      <c r="BV348" s="0" t="n">
        <f aca="false">BA348*'Dist Horaria'!$AB$3</f>
        <v>130.221156247288</v>
      </c>
      <c r="BW348" s="0" t="n">
        <f aca="false">BA348*'Dist Horaria'!$AC$3</f>
        <v>141.136998186567</v>
      </c>
      <c r="BX348" s="0" t="n">
        <f aca="false">BA348*'Dist Horaria'!$AD$3</f>
        <v>137.412452776766</v>
      </c>
      <c r="BY348" s="0" t="n">
        <f aca="false">BA348*'Dist Horaria'!$AE$3</f>
        <v>133.472101142757</v>
      </c>
      <c r="BZ348" s="0" t="n">
        <f aca="false">AN348*1000000</f>
        <v>12907.6085960137</v>
      </c>
      <c r="CA348" s="0" t="n">
        <f aca="false">BZ348*'Dist Horaria'!$H$6</f>
        <v>322.690214900343</v>
      </c>
      <c r="CB348" s="0" t="n">
        <f aca="false">BZ348*'Dist Horaria'!$I$6</f>
        <v>322.690214900343</v>
      </c>
      <c r="CC348" s="0" t="n">
        <f aca="false">BZ348*'Dist Horaria'!$J$6</f>
        <v>322.690214900343</v>
      </c>
      <c r="CD348" s="0" t="n">
        <f aca="false">BZ348*'Dist Horaria'!$K$6</f>
        <v>322.690214900343</v>
      </c>
      <c r="CE348" s="0" t="n">
        <f aca="false">BZ348*'Dist Horaria'!$L$6</f>
        <v>322.690214900343</v>
      </c>
      <c r="CF348" s="0" t="n">
        <f aca="false">BZ348*'Dist Horaria'!$M$6</f>
        <v>860.507239734247</v>
      </c>
      <c r="CG348" s="0" t="n">
        <f aca="false">BZ348*'Dist Horaria'!$N$6</f>
        <v>860.507239734247</v>
      </c>
      <c r="CH348" s="0" t="n">
        <f aca="false">BZ348*'Dist Horaria'!$O$6</f>
        <v>860.507239734247</v>
      </c>
      <c r="CI348" s="0" t="n">
        <f aca="false">BZ348*'Dist Horaria'!$P$6</f>
        <v>564.707876075599</v>
      </c>
      <c r="CJ348" s="0" t="n">
        <f aca="false">BZ348*'Dist Horaria'!$Q$6</f>
        <v>564.707876075599</v>
      </c>
      <c r="CK348" s="0" t="n">
        <f aca="false">BZ348*'Dist Horaria'!$R$6</f>
        <v>564.707876075599</v>
      </c>
      <c r="CL348" s="0" t="n">
        <f aca="false">BZ348*'Dist Horaria'!$S$6</f>
        <v>564.707876075599</v>
      </c>
      <c r="CM348" s="0" t="n">
        <f aca="false">BZ348*'Dist Horaria'!$T$6</f>
        <v>564.707876075599</v>
      </c>
      <c r="CN348" s="0" t="n">
        <f aca="false">BZ348*'Dist Horaria'!$U$6</f>
        <v>564.707876075599</v>
      </c>
      <c r="CO348" s="0" t="n">
        <f aca="false">BZ348*'Dist Horaria'!$V$6</f>
        <v>564.707876075599</v>
      </c>
      <c r="CP348" s="0" t="n">
        <f aca="false">BZ348*'Dist Horaria'!$W$6</f>
        <v>564.707876075599</v>
      </c>
      <c r="CQ348" s="0" t="n">
        <f aca="false">BZ348*'Dist Horaria'!$X$6</f>
        <v>860.507239734247</v>
      </c>
      <c r="CR348" s="0" t="n">
        <f aca="false">BZ348*'Dist Horaria'!$Y$6</f>
        <v>860.507239734247</v>
      </c>
      <c r="CS348" s="0" t="n">
        <f aca="false">BZ348*'Dist Horaria'!$Z$6</f>
        <v>860.507239734247</v>
      </c>
      <c r="CT348" s="0" t="n">
        <f aca="false">BZ348*'Dist Horaria'!$AA$6</f>
        <v>322.690214900343</v>
      </c>
      <c r="CU348" s="0" t="n">
        <f aca="false">BZ348*'Dist Horaria'!$AB$6</f>
        <v>322.690214900343</v>
      </c>
      <c r="CV348" s="0" t="n">
        <f aca="false">BZ348*'Dist Horaria'!$AC$6</f>
        <v>322.690214900343</v>
      </c>
      <c r="CW348" s="0" t="n">
        <f aca="false">BZ348*'Dist Horaria'!$AD$6</f>
        <v>322.690214900343</v>
      </c>
      <c r="CX348" s="0" t="n">
        <f aca="false">BZ348*'Dist Horaria'!$AE$6</f>
        <v>322.690214900343</v>
      </c>
      <c r="CY348" s="0" t="n">
        <f aca="false">AS348*1000000</f>
        <v>13501.7315112138</v>
      </c>
      <c r="CZ348" s="0" t="n">
        <f aca="false">CY348*'Dist Horaria'!$H$6</f>
        <v>337.543287780345</v>
      </c>
      <c r="DA348" s="0" t="n">
        <f aca="false">CY348*'Dist Horaria'!$I$6</f>
        <v>337.543287780345</v>
      </c>
      <c r="DB348" s="0" t="n">
        <f aca="false">CY348*'Dist Horaria'!$J$6</f>
        <v>337.543287780345</v>
      </c>
      <c r="DC348" s="0" t="n">
        <f aca="false">CY348*'Dist Horaria'!$K$6</f>
        <v>337.543287780345</v>
      </c>
      <c r="DD348" s="0" t="n">
        <f aca="false">CY348*'Dist Horaria'!$L$6</f>
        <v>337.543287780345</v>
      </c>
      <c r="DE348" s="0" t="n">
        <f aca="false">CY348*'Dist Horaria'!$M$6</f>
        <v>900.115434080921</v>
      </c>
      <c r="DF348" s="0" t="n">
        <f aca="false">CY348*'Dist Horaria'!$N$6</f>
        <v>900.115434080921</v>
      </c>
      <c r="DG348" s="0" t="n">
        <f aca="false">CY348*'Dist Horaria'!$O$6</f>
        <v>900.115434080921</v>
      </c>
      <c r="DH348" s="0" t="n">
        <f aca="false">CY348*'Dist Horaria'!$P$6</f>
        <v>590.700753615604</v>
      </c>
      <c r="DI348" s="0" t="n">
        <f aca="false">CY348*'Dist Horaria'!$Q$6</f>
        <v>590.700753615604</v>
      </c>
      <c r="DJ348" s="0" t="n">
        <f aca="false">CY348*'Dist Horaria'!$R$6</f>
        <v>590.700753615604</v>
      </c>
      <c r="DK348" s="0" t="n">
        <f aca="false">CY348*'Dist Horaria'!$S$6</f>
        <v>590.700753615604</v>
      </c>
      <c r="DL348" s="0" t="n">
        <f aca="false">CY348*'Dist Horaria'!$T$6</f>
        <v>590.700753615604</v>
      </c>
      <c r="DM348" s="0" t="n">
        <f aca="false">CY348*'Dist Horaria'!$U$6</f>
        <v>590.700753615604</v>
      </c>
      <c r="DN348" s="0" t="n">
        <f aca="false">CY348*'Dist Horaria'!$V$6</f>
        <v>590.700753615604</v>
      </c>
      <c r="DO348" s="0" t="n">
        <f aca="false">CY348*'Dist Horaria'!$W$6</f>
        <v>590.700753615604</v>
      </c>
      <c r="DP348" s="0" t="n">
        <f aca="false">CY348*'Dist Horaria'!$X$6</f>
        <v>900.115434080921</v>
      </c>
      <c r="DQ348" s="0" t="n">
        <f aca="false">CY348*'Dist Horaria'!$Y$6</f>
        <v>900.115434080921</v>
      </c>
      <c r="DR348" s="0" t="n">
        <f aca="false">CY348*'Dist Horaria'!$Z$6</f>
        <v>900.115434080921</v>
      </c>
      <c r="DS348" s="0" t="n">
        <f aca="false">CY348*'Dist Horaria'!$AA$6</f>
        <v>337.543287780345</v>
      </c>
      <c r="DT348" s="0" t="n">
        <f aca="false">CY348*'Dist Horaria'!$AB$6</f>
        <v>337.543287780345</v>
      </c>
      <c r="DU348" s="0" t="n">
        <f aca="false">CY348*'Dist Horaria'!$AC$6</f>
        <v>337.543287780345</v>
      </c>
      <c r="DV348" s="0" t="n">
        <f aca="false">CY348*'Dist Horaria'!$AD$6</f>
        <v>337.543287780345</v>
      </c>
      <c r="DW348" s="0" t="n">
        <f aca="false">CY348*'Dist Horaria'!$AE$6</f>
        <v>337.543287780345</v>
      </c>
      <c r="DX348" s="0" t="n">
        <f aca="false">AX348*1000000</f>
        <v>782.709073113844</v>
      </c>
      <c r="DY348" s="0" t="n">
        <f aca="false">DX348*'Dist Horaria'!$H$6</f>
        <v>19.5677268278461</v>
      </c>
      <c r="DZ348" s="0" t="n">
        <f aca="false">DX348*'Dist Horaria'!$I$6</f>
        <v>19.5677268278461</v>
      </c>
      <c r="EA348" s="0" t="n">
        <f aca="false">DX348*'Dist Horaria'!$J$6</f>
        <v>19.5677268278461</v>
      </c>
      <c r="EB348" s="0" t="n">
        <f aca="false">DX348*'Dist Horaria'!$K$6</f>
        <v>19.5677268278461</v>
      </c>
      <c r="EC348" s="0" t="n">
        <f aca="false">DX348*'Dist Horaria'!$L$6</f>
        <v>19.5677268278461</v>
      </c>
      <c r="ED348" s="0" t="n">
        <f aca="false">DX348*'Dist Horaria'!$M$6</f>
        <v>52.1806048742563</v>
      </c>
      <c r="EE348" s="0" t="n">
        <f aca="false">DX348*'Dist Horaria'!$N$6</f>
        <v>52.1806048742563</v>
      </c>
      <c r="EF348" s="0" t="n">
        <f aca="false">DX348*'Dist Horaria'!$O$6</f>
        <v>52.1806048742563</v>
      </c>
      <c r="EG348" s="0" t="n">
        <f aca="false">DX348*'Dist Horaria'!$P$6</f>
        <v>34.2435219487307</v>
      </c>
      <c r="EH348" s="0" t="n">
        <f aca="false">DX348*'Dist Horaria'!$Q$6</f>
        <v>34.2435219487307</v>
      </c>
      <c r="EI348" s="0" t="n">
        <f aca="false">DX348*'Dist Horaria'!$R$6</f>
        <v>34.2435219487307</v>
      </c>
      <c r="EJ348" s="0" t="n">
        <f aca="false">DX348*'Dist Horaria'!$S$6</f>
        <v>34.2435219487307</v>
      </c>
      <c r="EK348" s="0" t="n">
        <f aca="false">DX348*'Dist Horaria'!$T$6</f>
        <v>34.2435219487307</v>
      </c>
      <c r="EL348" s="0" t="n">
        <f aca="false">DX348*'Dist Horaria'!$U$6</f>
        <v>34.2435219487307</v>
      </c>
      <c r="EM348" s="0" t="n">
        <f aca="false">DX348*'Dist Horaria'!$V$6</f>
        <v>34.2435219487307</v>
      </c>
      <c r="EN348" s="0" t="n">
        <f aca="false">DX348*'Dist Horaria'!$W$6</f>
        <v>34.2435219487307</v>
      </c>
      <c r="EO348" s="0" t="n">
        <f aca="false">DX348*'Dist Horaria'!$X$6</f>
        <v>52.1806048742563</v>
      </c>
      <c r="EP348" s="0" t="n">
        <f aca="false">DX348*'Dist Horaria'!$Y$6</f>
        <v>52.1806048742563</v>
      </c>
      <c r="EQ348" s="0" t="n">
        <f aca="false">DX348*'Dist Horaria'!$Z$6</f>
        <v>52.1806048742563</v>
      </c>
      <c r="ER348" s="0" t="n">
        <f aca="false">DX348*'Dist Horaria'!$AA$6</f>
        <v>19.5677268278461</v>
      </c>
      <c r="ES348" s="0" t="n">
        <f aca="false">DX348*'Dist Horaria'!$AB$6</f>
        <v>19.5677268278461</v>
      </c>
      <c r="ET348" s="0" t="n">
        <f aca="false">DX348*'Dist Horaria'!$AC$6</f>
        <v>19.5677268278461</v>
      </c>
      <c r="EU348" s="0" t="n">
        <f aca="false">DX348*'Dist Horaria'!$AD$6</f>
        <v>19.5677268278461</v>
      </c>
      <c r="EV348" s="0" t="n">
        <f aca="false">DX348*'Dist Horaria'!$AE$6</f>
        <v>19.5677268278461</v>
      </c>
      <c r="EW348" s="0" t="n">
        <f aca="false">BB348+CA348+CZ348+DY348</f>
        <v>805.665323102343</v>
      </c>
      <c r="EX348" s="0" t="n">
        <f aca="false">BC348+CB348+DA348+DZ348</f>
        <v>802.298340764758</v>
      </c>
      <c r="EY348" s="0" t="n">
        <f aca="false">BD348+CC348+DB348+EA348</f>
        <v>799.120323258638</v>
      </c>
      <c r="EZ348" s="0" t="n">
        <f aca="false">BE348+CD348+DC348+EB348</f>
        <v>796.412776465147</v>
      </c>
      <c r="FA348" s="0" t="n">
        <f aca="false">BF348+CE348+DD348+EC348</f>
        <v>794.434206387589</v>
      </c>
      <c r="FB348" s="0" t="n">
        <f aca="false">BG348+CF348+DE348+ED348</f>
        <v>1926.19061711799</v>
      </c>
      <c r="FC348" s="0" t="n">
        <f aca="false">BH348+CG348+DF348+EE348</f>
        <v>1931.30803845337</v>
      </c>
      <c r="FD348" s="0" t="n">
        <f aca="false">BI348+CH348+DG348+EF348</f>
        <v>1931.30803845337</v>
      </c>
      <c r="FE348" s="0" t="n">
        <f aca="false">BJ348+CI348+DH348+EG348</f>
        <v>1346.43794752243</v>
      </c>
      <c r="FF348" s="0" t="n">
        <f aca="false">BK348+CJ348+DI348+EH348</f>
        <v>1363.02106054846</v>
      </c>
      <c r="FG348" s="0" t="n">
        <f aca="false">BL348+CK348+DJ348+EI348</f>
        <v>1375.08150638557</v>
      </c>
      <c r="FH348" s="0" t="n">
        <f aca="false">BM348+CL348+DK348+EJ348</f>
        <v>1381.11172930413</v>
      </c>
      <c r="FI348" s="0" t="n">
        <f aca="false">BN348+CM348+DL348+EK348</f>
        <v>1382.61928503377</v>
      </c>
      <c r="FJ348" s="0" t="n">
        <f aca="false">BO348+CN348+DM348+EL348</f>
        <v>1381.11172930413</v>
      </c>
      <c r="FK348" s="0" t="n">
        <f aca="false">BP348+CO348+DN348+EM348</f>
        <v>1378.09661784485</v>
      </c>
      <c r="FL348" s="0" t="n">
        <f aca="false">BQ348+CP348+DO348+EN348</f>
        <v>1373.57395065594</v>
      </c>
      <c r="FM348" s="0" t="n">
        <f aca="false">BR348+CQ348+DP348+EO348</f>
        <v>1993.16067615169</v>
      </c>
      <c r="FN348" s="0" t="n">
        <f aca="false">BS348+CR348+DQ348+EP348</f>
        <v>1989.0469845035</v>
      </c>
      <c r="FO348" s="0" t="n">
        <f aca="false">BT348+CS348+DR348+EQ348</f>
        <v>1966.65575822078</v>
      </c>
      <c r="FP348" s="0" t="n">
        <f aca="false">BU348+CT348+DS348+ER348</f>
        <v>826.106150272997</v>
      </c>
      <c r="FQ348" s="0" t="n">
        <f aca="false">BV348+CU348+DT348+ES348</f>
        <v>810.022385755822</v>
      </c>
      <c r="FR348" s="0" t="n">
        <f aca="false">BW348+CV348+DU348+ET348</f>
        <v>820.938227695101</v>
      </c>
      <c r="FS348" s="0" t="n">
        <f aca="false">BX348+CW348+DV348+EU348</f>
        <v>817.2136822853</v>
      </c>
      <c r="FT348" s="0" t="n">
        <f aca="false">BY348+CX348+DW348+EV348</f>
        <v>813.273330651291</v>
      </c>
      <c r="FU348" s="0" t="n">
        <f aca="false">AM348*'Dist Horaria'!$H$10</f>
        <v>0.425198515308365</v>
      </c>
      <c r="FV348" s="0" t="n">
        <f aca="false">AM348*'Dist Horaria'!$I$10</f>
        <v>0.397938884136708</v>
      </c>
      <c r="FW348" s="0" t="n">
        <f aca="false">AM348*'Dist Horaria'!$J$10</f>
        <v>0.396216170382687</v>
      </c>
      <c r="FX348" s="0" t="n">
        <f aca="false">AM348*'Dist Horaria'!$K$10</f>
        <v>0.384821129481291</v>
      </c>
      <c r="FY348" s="0" t="n">
        <f aca="false">AM348*'Dist Horaria'!$L$10</f>
        <v>0.384975128762096</v>
      </c>
      <c r="FZ348" s="0" t="n">
        <f aca="false">AM348*'Dist Horaria'!$M$10</f>
        <v>0.411939230518064</v>
      </c>
      <c r="GA348" s="0" t="n">
        <f aca="false">AM348*'Dist Horaria'!$N$10</f>
        <v>0.389711539168424</v>
      </c>
      <c r="GB348" s="0" t="n">
        <f aca="false">AM348*'Dist Horaria'!$O$10</f>
        <v>0.383059889263595</v>
      </c>
      <c r="GC348" s="0" t="n">
        <f aca="false">AM348*'Dist Horaria'!$P$10</f>
        <v>0.389004101641795</v>
      </c>
      <c r="GD348" s="0" t="n">
        <f aca="false">AM348*'Dist Horaria'!$Q$10</f>
        <v>0.352035588476179</v>
      </c>
      <c r="GE348" s="0" t="n">
        <f aca="false">AM348*'Dist Horaria'!$R$10</f>
        <v>0.429536286053899</v>
      </c>
      <c r="GF348" s="0" t="n">
        <f aca="false">AM348*'Dist Horaria'!$S$10</f>
        <v>0.366840674351896</v>
      </c>
      <c r="GG348" s="0" t="n">
        <f aca="false">AR348*'Dist Horaria'!$H$10</f>
        <v>0.444769931622599</v>
      </c>
      <c r="GH348" s="0" t="n">
        <f aca="false">AR348*'Dist Horaria'!$I$10</f>
        <v>0.416255569846236</v>
      </c>
      <c r="GI348" s="0" t="n">
        <f aca="false">AR348*'Dist Horaria'!$J$10</f>
        <v>0.414453561487797</v>
      </c>
      <c r="GJ348" s="0" t="n">
        <f aca="false">AR348*'Dist Horaria'!$K$10</f>
        <v>0.402534019485458</v>
      </c>
      <c r="GK348" s="0" t="n">
        <f aca="false">AR348*'Dist Horaria'!$L$10</f>
        <v>0.402695107182445</v>
      </c>
      <c r="GL348" s="0" t="n">
        <f aca="false">AR348*'Dist Horaria'!$M$10</f>
        <v>0.430900336651718</v>
      </c>
      <c r="GM348" s="0" t="n">
        <f aca="false">AR348*'Dist Horaria'!$N$10</f>
        <v>0.407649529309322</v>
      </c>
      <c r="GN348" s="0" t="n">
        <f aca="false">AR348*'Dist Horaria'!$O$10</f>
        <v>0.400691711332928</v>
      </c>
      <c r="GO348" s="0" t="n">
        <f aca="false">AR348*'Dist Horaria'!$P$10</f>
        <v>0.406909529217559</v>
      </c>
      <c r="GP348" s="0" t="n">
        <f aca="false">AR348*'Dist Horaria'!$Q$10</f>
        <v>0.368239396371643</v>
      </c>
      <c r="GQ348" s="0" t="n">
        <f aca="false">AR348*'Dist Horaria'!$R$10</f>
        <v>0.449307365147</v>
      </c>
      <c r="GR348" s="0" t="n">
        <f aca="false">AR348*'Dist Horaria'!$S$10</f>
        <v>0.383725943938335</v>
      </c>
      <c r="GS348" s="0" t="n">
        <f aca="false">AW348*'Dist Horaria'!$H$10</f>
        <v>0.0257837641520347</v>
      </c>
      <c r="GT348" s="0" t="n">
        <f aca="false">AW348*'Dist Horaria'!$I$10</f>
        <v>0.0241307576722456</v>
      </c>
      <c r="GU348" s="0" t="n">
        <f aca="false">AW348*'Dist Horaria'!$J$10</f>
        <v>0.0240262934195824</v>
      </c>
      <c r="GV348" s="0" t="n">
        <f aca="false">AW348*'Dist Horaria'!$K$10</f>
        <v>0.0233353054774178</v>
      </c>
      <c r="GW348" s="0" t="n">
        <f aca="false">AW348*'Dist Horaria'!$L$10</f>
        <v>0.0233446438946345</v>
      </c>
      <c r="GX348" s="0" t="n">
        <f aca="false">AW348*'Dist Horaria'!$M$10</f>
        <v>0.0249797296609691</v>
      </c>
      <c r="GY348" s="0" t="n">
        <f aca="false">AW348*'Dist Horaria'!$N$10</f>
        <v>0.0236318567715549</v>
      </c>
      <c r="GZ348" s="0" t="n">
        <f aca="false">AW348*'Dist Horaria'!$O$10</f>
        <v>0.0232285050048074</v>
      </c>
      <c r="HA348" s="0" t="n">
        <f aca="false">AW348*'Dist Horaria'!$P$10</f>
        <v>0.0235889582155106</v>
      </c>
      <c r="HB348" s="0" t="n">
        <f aca="false">AW348*'Dist Horaria'!$Q$10</f>
        <v>0.0213472113838634</v>
      </c>
      <c r="HC348" s="0" t="n">
        <f aca="false">AW348*'Dist Horaria'!$R$10</f>
        <v>0.0260468037766377</v>
      </c>
      <c r="HD348" s="0" t="n">
        <f aca="false">AW348*'Dist Horaria'!$S$10</f>
        <v>0.0222449822572948</v>
      </c>
    </row>
    <row r="349" customFormat="false" ht="13.8" hidden="false" customHeight="false" outlineLevel="0" collapsed="false">
      <c r="A349" s="0" t="n">
        <v>4.711162</v>
      </c>
      <c r="B349" s="0" t="n">
        <v>-74.029484</v>
      </c>
      <c r="C349" s="0" t="n">
        <v>37</v>
      </c>
      <c r="D349" s="0" t="n">
        <v>36</v>
      </c>
      <c r="E349" s="0" t="n">
        <v>2469</v>
      </c>
      <c r="G349" s="0" t="s">
        <v>1205</v>
      </c>
      <c r="I349" s="0" t="s">
        <v>1651</v>
      </c>
      <c r="J349" s="0" t="s">
        <v>1652</v>
      </c>
      <c r="K349" s="0" t="n">
        <v>830105943</v>
      </c>
      <c r="L349" s="0" t="s">
        <v>1653</v>
      </c>
      <c r="S349" s="0" t="n">
        <v>365</v>
      </c>
      <c r="V349" s="0" t="n">
        <v>78615.624375</v>
      </c>
      <c r="W349" s="0" t="n">
        <f aca="false">V349*12</f>
        <v>943387.4925</v>
      </c>
      <c r="X349" s="0" t="n">
        <v>1</v>
      </c>
      <c r="Z349" s="0" t="n">
        <v>25000</v>
      </c>
      <c r="AB349" s="0" t="n">
        <v>0.005</v>
      </c>
      <c r="AC349" s="0" t="n">
        <v>0</v>
      </c>
      <c r="AD349" s="0" t="n">
        <v>2906.61691288025</v>
      </c>
      <c r="AE349" s="0" t="n">
        <f aca="false">AD349/2204.59</f>
        <v>1.31843876316242</v>
      </c>
      <c r="AF349" s="0" t="n">
        <f aca="false">AE349/S349</f>
        <v>0.00361216099496554</v>
      </c>
      <c r="AG349" s="0" t="n">
        <f aca="false">AE349*EXP(AB349*AC349)</f>
        <v>1.31843876316242</v>
      </c>
      <c r="AH349" s="0" t="n">
        <f aca="false">AG349/S349</f>
        <v>0.00361216099496554</v>
      </c>
      <c r="AI349" s="0" t="s">
        <v>90</v>
      </c>
      <c r="AJ349" s="0" t="n">
        <f aca="false">IF(AI349="A",'FE DISTRIBUCIÓN'!$C$2,'FE DISTRIBUCIÓN'!$C$3)</f>
        <v>4.994E-006</v>
      </c>
      <c r="AK349" s="0" t="n">
        <f aca="false">W349*AJ349</f>
        <v>4.711277137545</v>
      </c>
      <c r="AL349" s="0" t="n">
        <f aca="false">AK349/365</f>
        <v>0.0129076085960137</v>
      </c>
      <c r="AM349" s="0" t="n">
        <f aca="false">AK349*EXP(AB349*AC349)</f>
        <v>4.711277137545</v>
      </c>
      <c r="AN349" s="0" t="n">
        <f aca="false">AM349/365</f>
        <v>0.0129076085960137</v>
      </c>
      <c r="AO349" s="0" t="n">
        <v>5.223868284E-006</v>
      </c>
      <c r="AP349" s="0" t="n">
        <f aca="false">AO349*W349</f>
        <v>4.92813200159304</v>
      </c>
      <c r="AQ349" s="0" t="n">
        <f aca="false">AP349/365</f>
        <v>0.0135017315112138</v>
      </c>
      <c r="AR349" s="0" t="n">
        <f aca="false">AP349*EXP(AB349*AC349)</f>
        <v>4.92813200159304</v>
      </c>
      <c r="AS349" s="0" t="n">
        <f aca="false">AR349/365</f>
        <v>0.0135017315112138</v>
      </c>
      <c r="AT349" s="0" t="n">
        <v>3.02832944E-007</v>
      </c>
      <c r="AU349" s="0" t="n">
        <f aca="false">AT349*W349</f>
        <v>0.285688811686553</v>
      </c>
      <c r="AV349" s="0" t="n">
        <f aca="false">AU349/365</f>
        <v>0.000782709073113844</v>
      </c>
      <c r="AW349" s="0" t="n">
        <f aca="false">AU349*EXP(AB349*AC349)</f>
        <v>0.285688811686553</v>
      </c>
      <c r="AX349" s="0" t="n">
        <f aca="false">AW349/365</f>
        <v>0.000782709073113844</v>
      </c>
      <c r="AY349" s="0" t="n">
        <f aca="false">AW349+AR349+AM349+AG349</f>
        <v>11.243536713987</v>
      </c>
      <c r="AZ349" s="0" t="n">
        <f aca="false">AH349+AN349+AS349+AX349</f>
        <v>0.0308042101753069</v>
      </c>
      <c r="BA349" s="0" t="n">
        <f aca="false">AH349*1000000</f>
        <v>3612.16099496554</v>
      </c>
      <c r="BB349" s="0" t="n">
        <f aca="false">BA349*'Dist Horaria'!$H$3</f>
        <v>125.864093593809</v>
      </c>
      <c r="BC349" s="0" t="n">
        <f aca="false">BA349*'Dist Horaria'!$I$3</f>
        <v>122.497111256224</v>
      </c>
      <c r="BD349" s="0" t="n">
        <f aca="false">BA349*'Dist Horaria'!$J$3</f>
        <v>119.319093750104</v>
      </c>
      <c r="BE349" s="0" t="n">
        <f aca="false">BA349*'Dist Horaria'!$K$3</f>
        <v>116.611546956613</v>
      </c>
      <c r="BF349" s="0" t="n">
        <f aca="false">BA349*'Dist Horaria'!$L$3</f>
        <v>114.632976879055</v>
      </c>
      <c r="BG349" s="0" t="n">
        <f aca="false">BA349*'Dist Horaria'!$M$3</f>
        <v>113.387338428563</v>
      </c>
      <c r="BH349" s="0" t="n">
        <f aca="false">BA349*'Dist Horaria'!$N$3</f>
        <v>118.504759763947</v>
      </c>
      <c r="BI349" s="0" t="n">
        <f aca="false">BA349*'Dist Horaria'!$O$3</f>
        <v>118.504759763947</v>
      </c>
      <c r="BJ349" s="0" t="n">
        <f aca="false">BA349*'Dist Horaria'!$P$3</f>
        <v>156.785795882493</v>
      </c>
      <c r="BK349" s="0" t="n">
        <f aca="false">BA349*'Dist Horaria'!$Q$3</f>
        <v>173.368908908526</v>
      </c>
      <c r="BL349" s="0" t="n">
        <f aca="false">BA349*'Dist Horaria'!$R$3</f>
        <v>185.429354745641</v>
      </c>
      <c r="BM349" s="0" t="n">
        <f aca="false">BA349*'Dist Horaria'!$S$3</f>
        <v>191.459577664198</v>
      </c>
      <c r="BN349" s="0" t="n">
        <f aca="false">BA349*'Dist Horaria'!$T$3</f>
        <v>192.967133393837</v>
      </c>
      <c r="BO349" s="0" t="n">
        <f aca="false">BA349*'Dist Horaria'!$U$3</f>
        <v>191.459577664198</v>
      </c>
      <c r="BP349" s="0" t="n">
        <f aca="false">BA349*'Dist Horaria'!$V$3</f>
        <v>188.444466204919</v>
      </c>
      <c r="BQ349" s="0" t="n">
        <f aca="false">BA349*'Dist Horaria'!$W$3</f>
        <v>183.921799016001</v>
      </c>
      <c r="BR349" s="0" t="n">
        <f aca="false">BA349*'Dist Horaria'!$X$3</f>
        <v>180.357397462267</v>
      </c>
      <c r="BS349" s="0" t="n">
        <f aca="false">BA349*'Dist Horaria'!$Y$3</f>
        <v>176.243705814076</v>
      </c>
      <c r="BT349" s="0" t="n">
        <f aca="false">BA349*'Dist Horaria'!$Z$3</f>
        <v>153.85247953136</v>
      </c>
      <c r="BU349" s="0" t="n">
        <f aca="false">BA349*'Dist Horaria'!$AA$3</f>
        <v>146.304920764463</v>
      </c>
      <c r="BV349" s="0" t="n">
        <f aca="false">BA349*'Dist Horaria'!$AB$3</f>
        <v>130.221156247288</v>
      </c>
      <c r="BW349" s="0" t="n">
        <f aca="false">BA349*'Dist Horaria'!$AC$3</f>
        <v>141.136998186567</v>
      </c>
      <c r="BX349" s="0" t="n">
        <f aca="false">BA349*'Dist Horaria'!$AD$3</f>
        <v>137.412452776766</v>
      </c>
      <c r="BY349" s="0" t="n">
        <f aca="false">BA349*'Dist Horaria'!$AE$3</f>
        <v>133.472101142757</v>
      </c>
      <c r="BZ349" s="0" t="n">
        <f aca="false">AN349*1000000</f>
        <v>12907.6085960137</v>
      </c>
      <c r="CA349" s="0" t="n">
        <f aca="false">BZ349*'Dist Horaria'!$H$6</f>
        <v>322.690214900343</v>
      </c>
      <c r="CB349" s="0" t="n">
        <f aca="false">BZ349*'Dist Horaria'!$I$6</f>
        <v>322.690214900343</v>
      </c>
      <c r="CC349" s="0" t="n">
        <f aca="false">BZ349*'Dist Horaria'!$J$6</f>
        <v>322.690214900343</v>
      </c>
      <c r="CD349" s="0" t="n">
        <f aca="false">BZ349*'Dist Horaria'!$K$6</f>
        <v>322.690214900343</v>
      </c>
      <c r="CE349" s="0" t="n">
        <f aca="false">BZ349*'Dist Horaria'!$L$6</f>
        <v>322.690214900343</v>
      </c>
      <c r="CF349" s="0" t="n">
        <f aca="false">BZ349*'Dist Horaria'!$M$6</f>
        <v>860.507239734247</v>
      </c>
      <c r="CG349" s="0" t="n">
        <f aca="false">BZ349*'Dist Horaria'!$N$6</f>
        <v>860.507239734247</v>
      </c>
      <c r="CH349" s="0" t="n">
        <f aca="false">BZ349*'Dist Horaria'!$O$6</f>
        <v>860.507239734247</v>
      </c>
      <c r="CI349" s="0" t="n">
        <f aca="false">BZ349*'Dist Horaria'!$P$6</f>
        <v>564.707876075599</v>
      </c>
      <c r="CJ349" s="0" t="n">
        <f aca="false">BZ349*'Dist Horaria'!$Q$6</f>
        <v>564.707876075599</v>
      </c>
      <c r="CK349" s="0" t="n">
        <f aca="false">BZ349*'Dist Horaria'!$R$6</f>
        <v>564.707876075599</v>
      </c>
      <c r="CL349" s="0" t="n">
        <f aca="false">BZ349*'Dist Horaria'!$S$6</f>
        <v>564.707876075599</v>
      </c>
      <c r="CM349" s="0" t="n">
        <f aca="false">BZ349*'Dist Horaria'!$T$6</f>
        <v>564.707876075599</v>
      </c>
      <c r="CN349" s="0" t="n">
        <f aca="false">BZ349*'Dist Horaria'!$U$6</f>
        <v>564.707876075599</v>
      </c>
      <c r="CO349" s="0" t="n">
        <f aca="false">BZ349*'Dist Horaria'!$V$6</f>
        <v>564.707876075599</v>
      </c>
      <c r="CP349" s="0" t="n">
        <f aca="false">BZ349*'Dist Horaria'!$W$6</f>
        <v>564.707876075599</v>
      </c>
      <c r="CQ349" s="0" t="n">
        <f aca="false">BZ349*'Dist Horaria'!$X$6</f>
        <v>860.507239734247</v>
      </c>
      <c r="CR349" s="0" t="n">
        <f aca="false">BZ349*'Dist Horaria'!$Y$6</f>
        <v>860.507239734247</v>
      </c>
      <c r="CS349" s="0" t="n">
        <f aca="false">BZ349*'Dist Horaria'!$Z$6</f>
        <v>860.507239734247</v>
      </c>
      <c r="CT349" s="0" t="n">
        <f aca="false">BZ349*'Dist Horaria'!$AA$6</f>
        <v>322.690214900343</v>
      </c>
      <c r="CU349" s="0" t="n">
        <f aca="false">BZ349*'Dist Horaria'!$AB$6</f>
        <v>322.690214900343</v>
      </c>
      <c r="CV349" s="0" t="n">
        <f aca="false">BZ349*'Dist Horaria'!$AC$6</f>
        <v>322.690214900343</v>
      </c>
      <c r="CW349" s="0" t="n">
        <f aca="false">BZ349*'Dist Horaria'!$AD$6</f>
        <v>322.690214900343</v>
      </c>
      <c r="CX349" s="0" t="n">
        <f aca="false">BZ349*'Dist Horaria'!$AE$6</f>
        <v>322.690214900343</v>
      </c>
      <c r="CY349" s="0" t="n">
        <f aca="false">AS349*1000000</f>
        <v>13501.7315112138</v>
      </c>
      <c r="CZ349" s="0" t="n">
        <f aca="false">CY349*'Dist Horaria'!$H$6</f>
        <v>337.543287780345</v>
      </c>
      <c r="DA349" s="0" t="n">
        <f aca="false">CY349*'Dist Horaria'!$I$6</f>
        <v>337.543287780345</v>
      </c>
      <c r="DB349" s="0" t="n">
        <f aca="false">CY349*'Dist Horaria'!$J$6</f>
        <v>337.543287780345</v>
      </c>
      <c r="DC349" s="0" t="n">
        <f aca="false">CY349*'Dist Horaria'!$K$6</f>
        <v>337.543287780345</v>
      </c>
      <c r="DD349" s="0" t="n">
        <f aca="false">CY349*'Dist Horaria'!$L$6</f>
        <v>337.543287780345</v>
      </c>
      <c r="DE349" s="0" t="n">
        <f aca="false">CY349*'Dist Horaria'!$M$6</f>
        <v>900.115434080921</v>
      </c>
      <c r="DF349" s="0" t="n">
        <f aca="false">CY349*'Dist Horaria'!$N$6</f>
        <v>900.115434080921</v>
      </c>
      <c r="DG349" s="0" t="n">
        <f aca="false">CY349*'Dist Horaria'!$O$6</f>
        <v>900.115434080921</v>
      </c>
      <c r="DH349" s="0" t="n">
        <f aca="false">CY349*'Dist Horaria'!$P$6</f>
        <v>590.700753615604</v>
      </c>
      <c r="DI349" s="0" t="n">
        <f aca="false">CY349*'Dist Horaria'!$Q$6</f>
        <v>590.700753615604</v>
      </c>
      <c r="DJ349" s="0" t="n">
        <f aca="false">CY349*'Dist Horaria'!$R$6</f>
        <v>590.700753615604</v>
      </c>
      <c r="DK349" s="0" t="n">
        <f aca="false">CY349*'Dist Horaria'!$S$6</f>
        <v>590.700753615604</v>
      </c>
      <c r="DL349" s="0" t="n">
        <f aca="false">CY349*'Dist Horaria'!$T$6</f>
        <v>590.700753615604</v>
      </c>
      <c r="DM349" s="0" t="n">
        <f aca="false">CY349*'Dist Horaria'!$U$6</f>
        <v>590.700753615604</v>
      </c>
      <c r="DN349" s="0" t="n">
        <f aca="false">CY349*'Dist Horaria'!$V$6</f>
        <v>590.700753615604</v>
      </c>
      <c r="DO349" s="0" t="n">
        <f aca="false">CY349*'Dist Horaria'!$W$6</f>
        <v>590.700753615604</v>
      </c>
      <c r="DP349" s="0" t="n">
        <f aca="false">CY349*'Dist Horaria'!$X$6</f>
        <v>900.115434080921</v>
      </c>
      <c r="DQ349" s="0" t="n">
        <f aca="false">CY349*'Dist Horaria'!$Y$6</f>
        <v>900.115434080921</v>
      </c>
      <c r="DR349" s="0" t="n">
        <f aca="false">CY349*'Dist Horaria'!$Z$6</f>
        <v>900.115434080921</v>
      </c>
      <c r="DS349" s="0" t="n">
        <f aca="false">CY349*'Dist Horaria'!$AA$6</f>
        <v>337.543287780345</v>
      </c>
      <c r="DT349" s="0" t="n">
        <f aca="false">CY349*'Dist Horaria'!$AB$6</f>
        <v>337.543287780345</v>
      </c>
      <c r="DU349" s="0" t="n">
        <f aca="false">CY349*'Dist Horaria'!$AC$6</f>
        <v>337.543287780345</v>
      </c>
      <c r="DV349" s="0" t="n">
        <f aca="false">CY349*'Dist Horaria'!$AD$6</f>
        <v>337.543287780345</v>
      </c>
      <c r="DW349" s="0" t="n">
        <f aca="false">CY349*'Dist Horaria'!$AE$6</f>
        <v>337.543287780345</v>
      </c>
      <c r="DX349" s="0" t="n">
        <f aca="false">AX349*1000000</f>
        <v>782.709073113844</v>
      </c>
      <c r="DY349" s="0" t="n">
        <f aca="false">DX349*'Dist Horaria'!$H$6</f>
        <v>19.5677268278461</v>
      </c>
      <c r="DZ349" s="0" t="n">
        <f aca="false">DX349*'Dist Horaria'!$I$6</f>
        <v>19.5677268278461</v>
      </c>
      <c r="EA349" s="0" t="n">
        <f aca="false">DX349*'Dist Horaria'!$J$6</f>
        <v>19.5677268278461</v>
      </c>
      <c r="EB349" s="0" t="n">
        <f aca="false">DX349*'Dist Horaria'!$K$6</f>
        <v>19.5677268278461</v>
      </c>
      <c r="EC349" s="0" t="n">
        <f aca="false">DX349*'Dist Horaria'!$L$6</f>
        <v>19.5677268278461</v>
      </c>
      <c r="ED349" s="0" t="n">
        <f aca="false">DX349*'Dist Horaria'!$M$6</f>
        <v>52.1806048742563</v>
      </c>
      <c r="EE349" s="0" t="n">
        <f aca="false">DX349*'Dist Horaria'!$N$6</f>
        <v>52.1806048742563</v>
      </c>
      <c r="EF349" s="0" t="n">
        <f aca="false">DX349*'Dist Horaria'!$O$6</f>
        <v>52.1806048742563</v>
      </c>
      <c r="EG349" s="0" t="n">
        <f aca="false">DX349*'Dist Horaria'!$P$6</f>
        <v>34.2435219487307</v>
      </c>
      <c r="EH349" s="0" t="n">
        <f aca="false">DX349*'Dist Horaria'!$Q$6</f>
        <v>34.2435219487307</v>
      </c>
      <c r="EI349" s="0" t="n">
        <f aca="false">DX349*'Dist Horaria'!$R$6</f>
        <v>34.2435219487307</v>
      </c>
      <c r="EJ349" s="0" t="n">
        <f aca="false">DX349*'Dist Horaria'!$S$6</f>
        <v>34.2435219487307</v>
      </c>
      <c r="EK349" s="0" t="n">
        <f aca="false">DX349*'Dist Horaria'!$T$6</f>
        <v>34.2435219487307</v>
      </c>
      <c r="EL349" s="0" t="n">
        <f aca="false">DX349*'Dist Horaria'!$U$6</f>
        <v>34.2435219487307</v>
      </c>
      <c r="EM349" s="0" t="n">
        <f aca="false">DX349*'Dist Horaria'!$V$6</f>
        <v>34.2435219487307</v>
      </c>
      <c r="EN349" s="0" t="n">
        <f aca="false">DX349*'Dist Horaria'!$W$6</f>
        <v>34.2435219487307</v>
      </c>
      <c r="EO349" s="0" t="n">
        <f aca="false">DX349*'Dist Horaria'!$X$6</f>
        <v>52.1806048742563</v>
      </c>
      <c r="EP349" s="0" t="n">
        <f aca="false">DX349*'Dist Horaria'!$Y$6</f>
        <v>52.1806048742563</v>
      </c>
      <c r="EQ349" s="0" t="n">
        <f aca="false">DX349*'Dist Horaria'!$Z$6</f>
        <v>52.1806048742563</v>
      </c>
      <c r="ER349" s="0" t="n">
        <f aca="false">DX349*'Dist Horaria'!$AA$6</f>
        <v>19.5677268278461</v>
      </c>
      <c r="ES349" s="0" t="n">
        <f aca="false">DX349*'Dist Horaria'!$AB$6</f>
        <v>19.5677268278461</v>
      </c>
      <c r="ET349" s="0" t="n">
        <f aca="false">DX349*'Dist Horaria'!$AC$6</f>
        <v>19.5677268278461</v>
      </c>
      <c r="EU349" s="0" t="n">
        <f aca="false">DX349*'Dist Horaria'!$AD$6</f>
        <v>19.5677268278461</v>
      </c>
      <c r="EV349" s="0" t="n">
        <f aca="false">DX349*'Dist Horaria'!$AE$6</f>
        <v>19.5677268278461</v>
      </c>
      <c r="EW349" s="0" t="n">
        <f aca="false">BB349+CA349+CZ349+DY349</f>
        <v>805.665323102343</v>
      </c>
      <c r="EX349" s="0" t="n">
        <f aca="false">BC349+CB349+DA349+DZ349</f>
        <v>802.298340764758</v>
      </c>
      <c r="EY349" s="0" t="n">
        <f aca="false">BD349+CC349+DB349+EA349</f>
        <v>799.120323258638</v>
      </c>
      <c r="EZ349" s="0" t="n">
        <f aca="false">BE349+CD349+DC349+EB349</f>
        <v>796.412776465147</v>
      </c>
      <c r="FA349" s="0" t="n">
        <f aca="false">BF349+CE349+DD349+EC349</f>
        <v>794.434206387589</v>
      </c>
      <c r="FB349" s="0" t="n">
        <f aca="false">BG349+CF349+DE349+ED349</f>
        <v>1926.19061711799</v>
      </c>
      <c r="FC349" s="0" t="n">
        <f aca="false">BH349+CG349+DF349+EE349</f>
        <v>1931.30803845337</v>
      </c>
      <c r="FD349" s="0" t="n">
        <f aca="false">BI349+CH349+DG349+EF349</f>
        <v>1931.30803845337</v>
      </c>
      <c r="FE349" s="0" t="n">
        <f aca="false">BJ349+CI349+DH349+EG349</f>
        <v>1346.43794752243</v>
      </c>
      <c r="FF349" s="0" t="n">
        <f aca="false">BK349+CJ349+DI349+EH349</f>
        <v>1363.02106054846</v>
      </c>
      <c r="FG349" s="0" t="n">
        <f aca="false">BL349+CK349+DJ349+EI349</f>
        <v>1375.08150638557</v>
      </c>
      <c r="FH349" s="0" t="n">
        <f aca="false">BM349+CL349+DK349+EJ349</f>
        <v>1381.11172930413</v>
      </c>
      <c r="FI349" s="0" t="n">
        <f aca="false">BN349+CM349+DL349+EK349</f>
        <v>1382.61928503377</v>
      </c>
      <c r="FJ349" s="0" t="n">
        <f aca="false">BO349+CN349+DM349+EL349</f>
        <v>1381.11172930413</v>
      </c>
      <c r="FK349" s="0" t="n">
        <f aca="false">BP349+CO349+DN349+EM349</f>
        <v>1378.09661784485</v>
      </c>
      <c r="FL349" s="0" t="n">
        <f aca="false">BQ349+CP349+DO349+EN349</f>
        <v>1373.57395065594</v>
      </c>
      <c r="FM349" s="0" t="n">
        <f aca="false">BR349+CQ349+DP349+EO349</f>
        <v>1993.16067615169</v>
      </c>
      <c r="FN349" s="0" t="n">
        <f aca="false">BS349+CR349+DQ349+EP349</f>
        <v>1989.0469845035</v>
      </c>
      <c r="FO349" s="0" t="n">
        <f aca="false">BT349+CS349+DR349+EQ349</f>
        <v>1966.65575822078</v>
      </c>
      <c r="FP349" s="0" t="n">
        <f aca="false">BU349+CT349+DS349+ER349</f>
        <v>826.106150272997</v>
      </c>
      <c r="FQ349" s="0" t="n">
        <f aca="false">BV349+CU349+DT349+ES349</f>
        <v>810.022385755822</v>
      </c>
      <c r="FR349" s="0" t="n">
        <f aca="false">BW349+CV349+DU349+ET349</f>
        <v>820.938227695101</v>
      </c>
      <c r="FS349" s="0" t="n">
        <f aca="false">BX349+CW349+DV349+EU349</f>
        <v>817.2136822853</v>
      </c>
      <c r="FT349" s="0" t="n">
        <f aca="false">BY349+CX349+DW349+EV349</f>
        <v>813.273330651291</v>
      </c>
      <c r="FU349" s="0" t="n">
        <f aca="false">AM349*'Dist Horaria'!$H$10</f>
        <v>0.425198515308365</v>
      </c>
      <c r="FV349" s="0" t="n">
        <f aca="false">AM349*'Dist Horaria'!$I$10</f>
        <v>0.397938884136708</v>
      </c>
      <c r="FW349" s="0" t="n">
        <f aca="false">AM349*'Dist Horaria'!$J$10</f>
        <v>0.396216170382687</v>
      </c>
      <c r="FX349" s="0" t="n">
        <f aca="false">AM349*'Dist Horaria'!$K$10</f>
        <v>0.384821129481291</v>
      </c>
      <c r="FY349" s="0" t="n">
        <f aca="false">AM349*'Dist Horaria'!$L$10</f>
        <v>0.384975128762096</v>
      </c>
      <c r="FZ349" s="0" t="n">
        <f aca="false">AM349*'Dist Horaria'!$M$10</f>
        <v>0.411939230518064</v>
      </c>
      <c r="GA349" s="0" t="n">
        <f aca="false">AM349*'Dist Horaria'!$N$10</f>
        <v>0.389711539168424</v>
      </c>
      <c r="GB349" s="0" t="n">
        <f aca="false">AM349*'Dist Horaria'!$O$10</f>
        <v>0.383059889263595</v>
      </c>
      <c r="GC349" s="0" t="n">
        <f aca="false">AM349*'Dist Horaria'!$P$10</f>
        <v>0.389004101641795</v>
      </c>
      <c r="GD349" s="0" t="n">
        <f aca="false">AM349*'Dist Horaria'!$Q$10</f>
        <v>0.352035588476179</v>
      </c>
      <c r="GE349" s="0" t="n">
        <f aca="false">AM349*'Dist Horaria'!$R$10</f>
        <v>0.429536286053899</v>
      </c>
      <c r="GF349" s="0" t="n">
        <f aca="false">AM349*'Dist Horaria'!$S$10</f>
        <v>0.366840674351896</v>
      </c>
      <c r="GG349" s="0" t="n">
        <f aca="false">AR349*'Dist Horaria'!$H$10</f>
        <v>0.444769931622599</v>
      </c>
      <c r="GH349" s="0" t="n">
        <f aca="false">AR349*'Dist Horaria'!$I$10</f>
        <v>0.416255569846236</v>
      </c>
      <c r="GI349" s="0" t="n">
        <f aca="false">AR349*'Dist Horaria'!$J$10</f>
        <v>0.414453561487797</v>
      </c>
      <c r="GJ349" s="0" t="n">
        <f aca="false">AR349*'Dist Horaria'!$K$10</f>
        <v>0.402534019485458</v>
      </c>
      <c r="GK349" s="0" t="n">
        <f aca="false">AR349*'Dist Horaria'!$L$10</f>
        <v>0.402695107182445</v>
      </c>
      <c r="GL349" s="0" t="n">
        <f aca="false">AR349*'Dist Horaria'!$M$10</f>
        <v>0.430900336651718</v>
      </c>
      <c r="GM349" s="0" t="n">
        <f aca="false">AR349*'Dist Horaria'!$N$10</f>
        <v>0.407649529309322</v>
      </c>
      <c r="GN349" s="0" t="n">
        <f aca="false">AR349*'Dist Horaria'!$O$10</f>
        <v>0.400691711332928</v>
      </c>
      <c r="GO349" s="0" t="n">
        <f aca="false">AR349*'Dist Horaria'!$P$10</f>
        <v>0.406909529217559</v>
      </c>
      <c r="GP349" s="0" t="n">
        <f aca="false">AR349*'Dist Horaria'!$Q$10</f>
        <v>0.368239396371643</v>
      </c>
      <c r="GQ349" s="0" t="n">
        <f aca="false">AR349*'Dist Horaria'!$R$10</f>
        <v>0.449307365147</v>
      </c>
      <c r="GR349" s="0" t="n">
        <f aca="false">AR349*'Dist Horaria'!$S$10</f>
        <v>0.383725943938335</v>
      </c>
      <c r="GS349" s="0" t="n">
        <f aca="false">AW349*'Dist Horaria'!$H$10</f>
        <v>0.0257837641520347</v>
      </c>
      <c r="GT349" s="0" t="n">
        <f aca="false">AW349*'Dist Horaria'!$I$10</f>
        <v>0.0241307576722456</v>
      </c>
      <c r="GU349" s="0" t="n">
        <f aca="false">AW349*'Dist Horaria'!$J$10</f>
        <v>0.0240262934195824</v>
      </c>
      <c r="GV349" s="0" t="n">
        <f aca="false">AW349*'Dist Horaria'!$K$10</f>
        <v>0.0233353054774178</v>
      </c>
      <c r="GW349" s="0" t="n">
        <f aca="false">AW349*'Dist Horaria'!$L$10</f>
        <v>0.0233446438946345</v>
      </c>
      <c r="GX349" s="0" t="n">
        <f aca="false">AW349*'Dist Horaria'!$M$10</f>
        <v>0.0249797296609691</v>
      </c>
      <c r="GY349" s="0" t="n">
        <f aca="false">AW349*'Dist Horaria'!$N$10</f>
        <v>0.0236318567715549</v>
      </c>
      <c r="GZ349" s="0" t="n">
        <f aca="false">AW349*'Dist Horaria'!$O$10</f>
        <v>0.0232285050048074</v>
      </c>
      <c r="HA349" s="0" t="n">
        <f aca="false">AW349*'Dist Horaria'!$P$10</f>
        <v>0.0235889582155106</v>
      </c>
      <c r="HB349" s="0" t="n">
        <f aca="false">AW349*'Dist Horaria'!$Q$10</f>
        <v>0.0213472113838634</v>
      </c>
      <c r="HC349" s="0" t="n">
        <f aca="false">AW349*'Dist Horaria'!$R$10</f>
        <v>0.0260468037766377</v>
      </c>
      <c r="HD349" s="0" t="n">
        <f aca="false">AW349*'Dist Horaria'!$S$10</f>
        <v>0.0222449822572948</v>
      </c>
    </row>
    <row r="350" customFormat="false" ht="13.8" hidden="false" customHeight="false" outlineLevel="0" collapsed="false">
      <c r="A350" s="0" t="n">
        <v>4.701714</v>
      </c>
      <c r="B350" s="0" t="n">
        <v>-74.028373</v>
      </c>
      <c r="C350" s="0" t="n">
        <v>37</v>
      </c>
      <c r="D350" s="0" t="n">
        <v>35</v>
      </c>
      <c r="E350" s="0" t="n">
        <v>2456</v>
      </c>
      <c r="G350" s="0" t="s">
        <v>1205</v>
      </c>
      <c r="I350" s="0" t="s">
        <v>1654</v>
      </c>
      <c r="J350" s="0" t="s">
        <v>1655</v>
      </c>
      <c r="K350" s="0" t="s">
        <v>1656</v>
      </c>
      <c r="L350" s="0" t="s">
        <v>1657</v>
      </c>
      <c r="S350" s="0" t="n">
        <v>365</v>
      </c>
      <c r="V350" s="0" t="n">
        <v>78615.624375</v>
      </c>
      <c r="W350" s="0" t="n">
        <f aca="false">V350*12</f>
        <v>943387.4925</v>
      </c>
      <c r="X350" s="0" t="n">
        <v>1</v>
      </c>
      <c r="Z350" s="0" t="n">
        <v>25000</v>
      </c>
      <c r="AB350" s="0" t="n">
        <v>0.005</v>
      </c>
      <c r="AC350" s="0" t="n">
        <v>0</v>
      </c>
      <c r="AD350" s="0" t="n">
        <v>2906.61691288025</v>
      </c>
      <c r="AE350" s="0" t="n">
        <f aca="false">AD350/2204.59</f>
        <v>1.31843876316242</v>
      </c>
      <c r="AF350" s="0" t="n">
        <f aca="false">AE350/S350</f>
        <v>0.00361216099496554</v>
      </c>
      <c r="AG350" s="0" t="n">
        <f aca="false">AE350*EXP(AB350*AC350)</f>
        <v>1.31843876316242</v>
      </c>
      <c r="AH350" s="0" t="n">
        <f aca="false">AG350/S350</f>
        <v>0.00361216099496554</v>
      </c>
      <c r="AI350" s="0" t="s">
        <v>90</v>
      </c>
      <c r="AJ350" s="0" t="n">
        <f aca="false">IF(AI350="A",'FE DISTRIBUCIÓN'!$C$2,'FE DISTRIBUCIÓN'!$C$3)</f>
        <v>4.994E-006</v>
      </c>
      <c r="AK350" s="0" t="n">
        <f aca="false">W350*AJ350</f>
        <v>4.711277137545</v>
      </c>
      <c r="AL350" s="0" t="n">
        <f aca="false">AK350/365</f>
        <v>0.0129076085960137</v>
      </c>
      <c r="AM350" s="0" t="n">
        <f aca="false">AK350*EXP(AB350*AC350)</f>
        <v>4.711277137545</v>
      </c>
      <c r="AN350" s="0" t="n">
        <f aca="false">AM350/365</f>
        <v>0.0129076085960137</v>
      </c>
      <c r="AO350" s="0" t="n">
        <v>5.223868284E-006</v>
      </c>
      <c r="AP350" s="0" t="n">
        <f aca="false">AO350*W350</f>
        <v>4.92813200159304</v>
      </c>
      <c r="AQ350" s="0" t="n">
        <f aca="false">AP350/365</f>
        <v>0.0135017315112138</v>
      </c>
      <c r="AR350" s="0" t="n">
        <f aca="false">AP350*EXP(AB350*AC350)</f>
        <v>4.92813200159304</v>
      </c>
      <c r="AS350" s="0" t="n">
        <f aca="false">AR350/365</f>
        <v>0.0135017315112138</v>
      </c>
      <c r="AT350" s="0" t="n">
        <v>3.02832944E-007</v>
      </c>
      <c r="AU350" s="0" t="n">
        <f aca="false">AT350*W350</f>
        <v>0.285688811686553</v>
      </c>
      <c r="AV350" s="0" t="n">
        <f aca="false">AU350/365</f>
        <v>0.000782709073113844</v>
      </c>
      <c r="AW350" s="0" t="n">
        <f aca="false">AU350*EXP(AB350*AC350)</f>
        <v>0.285688811686553</v>
      </c>
      <c r="AX350" s="0" t="n">
        <f aca="false">AW350/365</f>
        <v>0.000782709073113844</v>
      </c>
      <c r="AY350" s="0" t="n">
        <f aca="false">AW350+AR350+AM350+AG350</f>
        <v>11.243536713987</v>
      </c>
      <c r="AZ350" s="0" t="n">
        <f aca="false">AH350+AN350+AS350+AX350</f>
        <v>0.0308042101753069</v>
      </c>
      <c r="BA350" s="0" t="n">
        <f aca="false">AH350*1000000</f>
        <v>3612.16099496554</v>
      </c>
      <c r="BB350" s="0" t="n">
        <f aca="false">BA350*'Dist Horaria'!$H$3</f>
        <v>125.864093593809</v>
      </c>
      <c r="BC350" s="0" t="n">
        <f aca="false">BA350*'Dist Horaria'!$I$3</f>
        <v>122.497111256224</v>
      </c>
      <c r="BD350" s="0" t="n">
        <f aca="false">BA350*'Dist Horaria'!$J$3</f>
        <v>119.319093750104</v>
      </c>
      <c r="BE350" s="0" t="n">
        <f aca="false">BA350*'Dist Horaria'!$K$3</f>
        <v>116.611546956613</v>
      </c>
      <c r="BF350" s="0" t="n">
        <f aca="false">BA350*'Dist Horaria'!$L$3</f>
        <v>114.632976879055</v>
      </c>
      <c r="BG350" s="0" t="n">
        <f aca="false">BA350*'Dist Horaria'!$M$3</f>
        <v>113.387338428563</v>
      </c>
      <c r="BH350" s="0" t="n">
        <f aca="false">BA350*'Dist Horaria'!$N$3</f>
        <v>118.504759763947</v>
      </c>
      <c r="BI350" s="0" t="n">
        <f aca="false">BA350*'Dist Horaria'!$O$3</f>
        <v>118.504759763947</v>
      </c>
      <c r="BJ350" s="0" t="n">
        <f aca="false">BA350*'Dist Horaria'!$P$3</f>
        <v>156.785795882493</v>
      </c>
      <c r="BK350" s="0" t="n">
        <f aca="false">BA350*'Dist Horaria'!$Q$3</f>
        <v>173.368908908526</v>
      </c>
      <c r="BL350" s="0" t="n">
        <f aca="false">BA350*'Dist Horaria'!$R$3</f>
        <v>185.429354745641</v>
      </c>
      <c r="BM350" s="0" t="n">
        <f aca="false">BA350*'Dist Horaria'!$S$3</f>
        <v>191.459577664198</v>
      </c>
      <c r="BN350" s="0" t="n">
        <f aca="false">BA350*'Dist Horaria'!$T$3</f>
        <v>192.967133393837</v>
      </c>
      <c r="BO350" s="0" t="n">
        <f aca="false">BA350*'Dist Horaria'!$U$3</f>
        <v>191.459577664198</v>
      </c>
      <c r="BP350" s="0" t="n">
        <f aca="false">BA350*'Dist Horaria'!$V$3</f>
        <v>188.444466204919</v>
      </c>
      <c r="BQ350" s="0" t="n">
        <f aca="false">BA350*'Dist Horaria'!$W$3</f>
        <v>183.921799016001</v>
      </c>
      <c r="BR350" s="0" t="n">
        <f aca="false">BA350*'Dist Horaria'!$X$3</f>
        <v>180.357397462267</v>
      </c>
      <c r="BS350" s="0" t="n">
        <f aca="false">BA350*'Dist Horaria'!$Y$3</f>
        <v>176.243705814076</v>
      </c>
      <c r="BT350" s="0" t="n">
        <f aca="false">BA350*'Dist Horaria'!$Z$3</f>
        <v>153.85247953136</v>
      </c>
      <c r="BU350" s="0" t="n">
        <f aca="false">BA350*'Dist Horaria'!$AA$3</f>
        <v>146.304920764463</v>
      </c>
      <c r="BV350" s="0" t="n">
        <f aca="false">BA350*'Dist Horaria'!$AB$3</f>
        <v>130.221156247288</v>
      </c>
      <c r="BW350" s="0" t="n">
        <f aca="false">BA350*'Dist Horaria'!$AC$3</f>
        <v>141.136998186567</v>
      </c>
      <c r="BX350" s="0" t="n">
        <f aca="false">BA350*'Dist Horaria'!$AD$3</f>
        <v>137.412452776766</v>
      </c>
      <c r="BY350" s="0" t="n">
        <f aca="false">BA350*'Dist Horaria'!$AE$3</f>
        <v>133.472101142757</v>
      </c>
      <c r="BZ350" s="0" t="n">
        <f aca="false">AN350*1000000</f>
        <v>12907.6085960137</v>
      </c>
      <c r="CA350" s="0" t="n">
        <f aca="false">BZ350*'Dist Horaria'!$H$6</f>
        <v>322.690214900343</v>
      </c>
      <c r="CB350" s="0" t="n">
        <f aca="false">BZ350*'Dist Horaria'!$I$6</f>
        <v>322.690214900343</v>
      </c>
      <c r="CC350" s="0" t="n">
        <f aca="false">BZ350*'Dist Horaria'!$J$6</f>
        <v>322.690214900343</v>
      </c>
      <c r="CD350" s="0" t="n">
        <f aca="false">BZ350*'Dist Horaria'!$K$6</f>
        <v>322.690214900343</v>
      </c>
      <c r="CE350" s="0" t="n">
        <f aca="false">BZ350*'Dist Horaria'!$L$6</f>
        <v>322.690214900343</v>
      </c>
      <c r="CF350" s="0" t="n">
        <f aca="false">BZ350*'Dist Horaria'!$M$6</f>
        <v>860.507239734247</v>
      </c>
      <c r="CG350" s="0" t="n">
        <f aca="false">BZ350*'Dist Horaria'!$N$6</f>
        <v>860.507239734247</v>
      </c>
      <c r="CH350" s="0" t="n">
        <f aca="false">BZ350*'Dist Horaria'!$O$6</f>
        <v>860.507239734247</v>
      </c>
      <c r="CI350" s="0" t="n">
        <f aca="false">BZ350*'Dist Horaria'!$P$6</f>
        <v>564.707876075599</v>
      </c>
      <c r="CJ350" s="0" t="n">
        <f aca="false">BZ350*'Dist Horaria'!$Q$6</f>
        <v>564.707876075599</v>
      </c>
      <c r="CK350" s="0" t="n">
        <f aca="false">BZ350*'Dist Horaria'!$R$6</f>
        <v>564.707876075599</v>
      </c>
      <c r="CL350" s="0" t="n">
        <f aca="false">BZ350*'Dist Horaria'!$S$6</f>
        <v>564.707876075599</v>
      </c>
      <c r="CM350" s="0" t="n">
        <f aca="false">BZ350*'Dist Horaria'!$T$6</f>
        <v>564.707876075599</v>
      </c>
      <c r="CN350" s="0" t="n">
        <f aca="false">BZ350*'Dist Horaria'!$U$6</f>
        <v>564.707876075599</v>
      </c>
      <c r="CO350" s="0" t="n">
        <f aca="false">BZ350*'Dist Horaria'!$V$6</f>
        <v>564.707876075599</v>
      </c>
      <c r="CP350" s="0" t="n">
        <f aca="false">BZ350*'Dist Horaria'!$W$6</f>
        <v>564.707876075599</v>
      </c>
      <c r="CQ350" s="0" t="n">
        <f aca="false">BZ350*'Dist Horaria'!$X$6</f>
        <v>860.507239734247</v>
      </c>
      <c r="CR350" s="0" t="n">
        <f aca="false">BZ350*'Dist Horaria'!$Y$6</f>
        <v>860.507239734247</v>
      </c>
      <c r="CS350" s="0" t="n">
        <f aca="false">BZ350*'Dist Horaria'!$Z$6</f>
        <v>860.507239734247</v>
      </c>
      <c r="CT350" s="0" t="n">
        <f aca="false">BZ350*'Dist Horaria'!$AA$6</f>
        <v>322.690214900343</v>
      </c>
      <c r="CU350" s="0" t="n">
        <f aca="false">BZ350*'Dist Horaria'!$AB$6</f>
        <v>322.690214900343</v>
      </c>
      <c r="CV350" s="0" t="n">
        <f aca="false">BZ350*'Dist Horaria'!$AC$6</f>
        <v>322.690214900343</v>
      </c>
      <c r="CW350" s="0" t="n">
        <f aca="false">BZ350*'Dist Horaria'!$AD$6</f>
        <v>322.690214900343</v>
      </c>
      <c r="CX350" s="0" t="n">
        <f aca="false">BZ350*'Dist Horaria'!$AE$6</f>
        <v>322.690214900343</v>
      </c>
      <c r="CY350" s="0" t="n">
        <f aca="false">AS350*1000000</f>
        <v>13501.7315112138</v>
      </c>
      <c r="CZ350" s="0" t="n">
        <f aca="false">CY350*'Dist Horaria'!$H$6</f>
        <v>337.543287780345</v>
      </c>
      <c r="DA350" s="0" t="n">
        <f aca="false">CY350*'Dist Horaria'!$I$6</f>
        <v>337.543287780345</v>
      </c>
      <c r="DB350" s="0" t="n">
        <f aca="false">CY350*'Dist Horaria'!$J$6</f>
        <v>337.543287780345</v>
      </c>
      <c r="DC350" s="0" t="n">
        <f aca="false">CY350*'Dist Horaria'!$K$6</f>
        <v>337.543287780345</v>
      </c>
      <c r="DD350" s="0" t="n">
        <f aca="false">CY350*'Dist Horaria'!$L$6</f>
        <v>337.543287780345</v>
      </c>
      <c r="DE350" s="0" t="n">
        <f aca="false">CY350*'Dist Horaria'!$M$6</f>
        <v>900.115434080921</v>
      </c>
      <c r="DF350" s="0" t="n">
        <f aca="false">CY350*'Dist Horaria'!$N$6</f>
        <v>900.115434080921</v>
      </c>
      <c r="DG350" s="0" t="n">
        <f aca="false">CY350*'Dist Horaria'!$O$6</f>
        <v>900.115434080921</v>
      </c>
      <c r="DH350" s="0" t="n">
        <f aca="false">CY350*'Dist Horaria'!$P$6</f>
        <v>590.700753615604</v>
      </c>
      <c r="DI350" s="0" t="n">
        <f aca="false">CY350*'Dist Horaria'!$Q$6</f>
        <v>590.700753615604</v>
      </c>
      <c r="DJ350" s="0" t="n">
        <f aca="false">CY350*'Dist Horaria'!$R$6</f>
        <v>590.700753615604</v>
      </c>
      <c r="DK350" s="0" t="n">
        <f aca="false">CY350*'Dist Horaria'!$S$6</f>
        <v>590.700753615604</v>
      </c>
      <c r="DL350" s="0" t="n">
        <f aca="false">CY350*'Dist Horaria'!$T$6</f>
        <v>590.700753615604</v>
      </c>
      <c r="DM350" s="0" t="n">
        <f aca="false">CY350*'Dist Horaria'!$U$6</f>
        <v>590.700753615604</v>
      </c>
      <c r="DN350" s="0" t="n">
        <f aca="false">CY350*'Dist Horaria'!$V$6</f>
        <v>590.700753615604</v>
      </c>
      <c r="DO350" s="0" t="n">
        <f aca="false">CY350*'Dist Horaria'!$W$6</f>
        <v>590.700753615604</v>
      </c>
      <c r="DP350" s="0" t="n">
        <f aca="false">CY350*'Dist Horaria'!$X$6</f>
        <v>900.115434080921</v>
      </c>
      <c r="DQ350" s="0" t="n">
        <f aca="false">CY350*'Dist Horaria'!$Y$6</f>
        <v>900.115434080921</v>
      </c>
      <c r="DR350" s="0" t="n">
        <f aca="false">CY350*'Dist Horaria'!$Z$6</f>
        <v>900.115434080921</v>
      </c>
      <c r="DS350" s="0" t="n">
        <f aca="false">CY350*'Dist Horaria'!$AA$6</f>
        <v>337.543287780345</v>
      </c>
      <c r="DT350" s="0" t="n">
        <f aca="false">CY350*'Dist Horaria'!$AB$6</f>
        <v>337.543287780345</v>
      </c>
      <c r="DU350" s="0" t="n">
        <f aca="false">CY350*'Dist Horaria'!$AC$6</f>
        <v>337.543287780345</v>
      </c>
      <c r="DV350" s="0" t="n">
        <f aca="false">CY350*'Dist Horaria'!$AD$6</f>
        <v>337.543287780345</v>
      </c>
      <c r="DW350" s="0" t="n">
        <f aca="false">CY350*'Dist Horaria'!$AE$6</f>
        <v>337.543287780345</v>
      </c>
      <c r="DX350" s="0" t="n">
        <f aca="false">AX350*1000000</f>
        <v>782.709073113844</v>
      </c>
      <c r="DY350" s="0" t="n">
        <f aca="false">DX350*'Dist Horaria'!$H$6</f>
        <v>19.5677268278461</v>
      </c>
      <c r="DZ350" s="0" t="n">
        <f aca="false">DX350*'Dist Horaria'!$I$6</f>
        <v>19.5677268278461</v>
      </c>
      <c r="EA350" s="0" t="n">
        <f aca="false">DX350*'Dist Horaria'!$J$6</f>
        <v>19.5677268278461</v>
      </c>
      <c r="EB350" s="0" t="n">
        <f aca="false">DX350*'Dist Horaria'!$K$6</f>
        <v>19.5677268278461</v>
      </c>
      <c r="EC350" s="0" t="n">
        <f aca="false">DX350*'Dist Horaria'!$L$6</f>
        <v>19.5677268278461</v>
      </c>
      <c r="ED350" s="0" t="n">
        <f aca="false">DX350*'Dist Horaria'!$M$6</f>
        <v>52.1806048742563</v>
      </c>
      <c r="EE350" s="0" t="n">
        <f aca="false">DX350*'Dist Horaria'!$N$6</f>
        <v>52.1806048742563</v>
      </c>
      <c r="EF350" s="0" t="n">
        <f aca="false">DX350*'Dist Horaria'!$O$6</f>
        <v>52.1806048742563</v>
      </c>
      <c r="EG350" s="0" t="n">
        <f aca="false">DX350*'Dist Horaria'!$P$6</f>
        <v>34.2435219487307</v>
      </c>
      <c r="EH350" s="0" t="n">
        <f aca="false">DX350*'Dist Horaria'!$Q$6</f>
        <v>34.2435219487307</v>
      </c>
      <c r="EI350" s="0" t="n">
        <f aca="false">DX350*'Dist Horaria'!$R$6</f>
        <v>34.2435219487307</v>
      </c>
      <c r="EJ350" s="0" t="n">
        <f aca="false">DX350*'Dist Horaria'!$S$6</f>
        <v>34.2435219487307</v>
      </c>
      <c r="EK350" s="0" t="n">
        <f aca="false">DX350*'Dist Horaria'!$T$6</f>
        <v>34.2435219487307</v>
      </c>
      <c r="EL350" s="0" t="n">
        <f aca="false">DX350*'Dist Horaria'!$U$6</f>
        <v>34.2435219487307</v>
      </c>
      <c r="EM350" s="0" t="n">
        <f aca="false">DX350*'Dist Horaria'!$V$6</f>
        <v>34.2435219487307</v>
      </c>
      <c r="EN350" s="0" t="n">
        <f aca="false">DX350*'Dist Horaria'!$W$6</f>
        <v>34.2435219487307</v>
      </c>
      <c r="EO350" s="0" t="n">
        <f aca="false">DX350*'Dist Horaria'!$X$6</f>
        <v>52.1806048742563</v>
      </c>
      <c r="EP350" s="0" t="n">
        <f aca="false">DX350*'Dist Horaria'!$Y$6</f>
        <v>52.1806048742563</v>
      </c>
      <c r="EQ350" s="0" t="n">
        <f aca="false">DX350*'Dist Horaria'!$Z$6</f>
        <v>52.1806048742563</v>
      </c>
      <c r="ER350" s="0" t="n">
        <f aca="false">DX350*'Dist Horaria'!$AA$6</f>
        <v>19.5677268278461</v>
      </c>
      <c r="ES350" s="0" t="n">
        <f aca="false">DX350*'Dist Horaria'!$AB$6</f>
        <v>19.5677268278461</v>
      </c>
      <c r="ET350" s="0" t="n">
        <f aca="false">DX350*'Dist Horaria'!$AC$6</f>
        <v>19.5677268278461</v>
      </c>
      <c r="EU350" s="0" t="n">
        <f aca="false">DX350*'Dist Horaria'!$AD$6</f>
        <v>19.5677268278461</v>
      </c>
      <c r="EV350" s="0" t="n">
        <f aca="false">DX350*'Dist Horaria'!$AE$6</f>
        <v>19.5677268278461</v>
      </c>
      <c r="EW350" s="0" t="n">
        <f aca="false">BB350+CA350+CZ350+DY350</f>
        <v>805.665323102343</v>
      </c>
      <c r="EX350" s="0" t="n">
        <f aca="false">BC350+CB350+DA350+DZ350</f>
        <v>802.298340764758</v>
      </c>
      <c r="EY350" s="0" t="n">
        <f aca="false">BD350+CC350+DB350+EA350</f>
        <v>799.120323258638</v>
      </c>
      <c r="EZ350" s="0" t="n">
        <f aca="false">BE350+CD350+DC350+EB350</f>
        <v>796.412776465147</v>
      </c>
      <c r="FA350" s="0" t="n">
        <f aca="false">BF350+CE350+DD350+EC350</f>
        <v>794.434206387589</v>
      </c>
      <c r="FB350" s="0" t="n">
        <f aca="false">BG350+CF350+DE350+ED350</f>
        <v>1926.19061711799</v>
      </c>
      <c r="FC350" s="0" t="n">
        <f aca="false">BH350+CG350+DF350+EE350</f>
        <v>1931.30803845337</v>
      </c>
      <c r="FD350" s="0" t="n">
        <f aca="false">BI350+CH350+DG350+EF350</f>
        <v>1931.30803845337</v>
      </c>
      <c r="FE350" s="0" t="n">
        <f aca="false">BJ350+CI350+DH350+EG350</f>
        <v>1346.43794752243</v>
      </c>
      <c r="FF350" s="0" t="n">
        <f aca="false">BK350+CJ350+DI350+EH350</f>
        <v>1363.02106054846</v>
      </c>
      <c r="FG350" s="0" t="n">
        <f aca="false">BL350+CK350+DJ350+EI350</f>
        <v>1375.08150638557</v>
      </c>
      <c r="FH350" s="0" t="n">
        <f aca="false">BM350+CL350+DK350+EJ350</f>
        <v>1381.11172930413</v>
      </c>
      <c r="FI350" s="0" t="n">
        <f aca="false">BN350+CM350+DL350+EK350</f>
        <v>1382.61928503377</v>
      </c>
      <c r="FJ350" s="0" t="n">
        <f aca="false">BO350+CN350+DM350+EL350</f>
        <v>1381.11172930413</v>
      </c>
      <c r="FK350" s="0" t="n">
        <f aca="false">BP350+CO350+DN350+EM350</f>
        <v>1378.09661784485</v>
      </c>
      <c r="FL350" s="0" t="n">
        <f aca="false">BQ350+CP350+DO350+EN350</f>
        <v>1373.57395065594</v>
      </c>
      <c r="FM350" s="0" t="n">
        <f aca="false">BR350+CQ350+DP350+EO350</f>
        <v>1993.16067615169</v>
      </c>
      <c r="FN350" s="0" t="n">
        <f aca="false">BS350+CR350+DQ350+EP350</f>
        <v>1989.0469845035</v>
      </c>
      <c r="FO350" s="0" t="n">
        <f aca="false">BT350+CS350+DR350+EQ350</f>
        <v>1966.65575822078</v>
      </c>
      <c r="FP350" s="0" t="n">
        <f aca="false">BU350+CT350+DS350+ER350</f>
        <v>826.106150272997</v>
      </c>
      <c r="FQ350" s="0" t="n">
        <f aca="false">BV350+CU350+DT350+ES350</f>
        <v>810.022385755822</v>
      </c>
      <c r="FR350" s="0" t="n">
        <f aca="false">BW350+CV350+DU350+ET350</f>
        <v>820.938227695101</v>
      </c>
      <c r="FS350" s="0" t="n">
        <f aca="false">BX350+CW350+DV350+EU350</f>
        <v>817.2136822853</v>
      </c>
      <c r="FT350" s="0" t="n">
        <f aca="false">BY350+CX350+DW350+EV350</f>
        <v>813.273330651291</v>
      </c>
      <c r="FU350" s="0" t="n">
        <f aca="false">AM350*'Dist Horaria'!$H$10</f>
        <v>0.425198515308365</v>
      </c>
      <c r="FV350" s="0" t="n">
        <f aca="false">AM350*'Dist Horaria'!$I$10</f>
        <v>0.397938884136708</v>
      </c>
      <c r="FW350" s="0" t="n">
        <f aca="false">AM350*'Dist Horaria'!$J$10</f>
        <v>0.396216170382687</v>
      </c>
      <c r="FX350" s="0" t="n">
        <f aca="false">AM350*'Dist Horaria'!$K$10</f>
        <v>0.384821129481291</v>
      </c>
      <c r="FY350" s="0" t="n">
        <f aca="false">AM350*'Dist Horaria'!$L$10</f>
        <v>0.384975128762096</v>
      </c>
      <c r="FZ350" s="0" t="n">
        <f aca="false">AM350*'Dist Horaria'!$M$10</f>
        <v>0.411939230518064</v>
      </c>
      <c r="GA350" s="0" t="n">
        <f aca="false">AM350*'Dist Horaria'!$N$10</f>
        <v>0.389711539168424</v>
      </c>
      <c r="GB350" s="0" t="n">
        <f aca="false">AM350*'Dist Horaria'!$O$10</f>
        <v>0.383059889263595</v>
      </c>
      <c r="GC350" s="0" t="n">
        <f aca="false">AM350*'Dist Horaria'!$P$10</f>
        <v>0.389004101641795</v>
      </c>
      <c r="GD350" s="0" t="n">
        <f aca="false">AM350*'Dist Horaria'!$Q$10</f>
        <v>0.352035588476179</v>
      </c>
      <c r="GE350" s="0" t="n">
        <f aca="false">AM350*'Dist Horaria'!$R$10</f>
        <v>0.429536286053899</v>
      </c>
      <c r="GF350" s="0" t="n">
        <f aca="false">AM350*'Dist Horaria'!$S$10</f>
        <v>0.366840674351896</v>
      </c>
      <c r="GG350" s="0" t="n">
        <f aca="false">AR350*'Dist Horaria'!$H$10</f>
        <v>0.444769931622599</v>
      </c>
      <c r="GH350" s="0" t="n">
        <f aca="false">AR350*'Dist Horaria'!$I$10</f>
        <v>0.416255569846236</v>
      </c>
      <c r="GI350" s="0" t="n">
        <f aca="false">AR350*'Dist Horaria'!$J$10</f>
        <v>0.414453561487797</v>
      </c>
      <c r="GJ350" s="0" t="n">
        <f aca="false">AR350*'Dist Horaria'!$K$10</f>
        <v>0.402534019485458</v>
      </c>
      <c r="GK350" s="0" t="n">
        <f aca="false">AR350*'Dist Horaria'!$L$10</f>
        <v>0.402695107182445</v>
      </c>
      <c r="GL350" s="0" t="n">
        <f aca="false">AR350*'Dist Horaria'!$M$10</f>
        <v>0.430900336651718</v>
      </c>
      <c r="GM350" s="0" t="n">
        <f aca="false">AR350*'Dist Horaria'!$N$10</f>
        <v>0.407649529309322</v>
      </c>
      <c r="GN350" s="0" t="n">
        <f aca="false">AR350*'Dist Horaria'!$O$10</f>
        <v>0.400691711332928</v>
      </c>
      <c r="GO350" s="0" t="n">
        <f aca="false">AR350*'Dist Horaria'!$P$10</f>
        <v>0.406909529217559</v>
      </c>
      <c r="GP350" s="0" t="n">
        <f aca="false">AR350*'Dist Horaria'!$Q$10</f>
        <v>0.368239396371643</v>
      </c>
      <c r="GQ350" s="0" t="n">
        <f aca="false">AR350*'Dist Horaria'!$R$10</f>
        <v>0.449307365147</v>
      </c>
      <c r="GR350" s="0" t="n">
        <f aca="false">AR350*'Dist Horaria'!$S$10</f>
        <v>0.383725943938335</v>
      </c>
      <c r="GS350" s="0" t="n">
        <f aca="false">AW350*'Dist Horaria'!$H$10</f>
        <v>0.0257837641520347</v>
      </c>
      <c r="GT350" s="0" t="n">
        <f aca="false">AW350*'Dist Horaria'!$I$10</f>
        <v>0.0241307576722456</v>
      </c>
      <c r="GU350" s="0" t="n">
        <f aca="false">AW350*'Dist Horaria'!$J$10</f>
        <v>0.0240262934195824</v>
      </c>
      <c r="GV350" s="0" t="n">
        <f aca="false">AW350*'Dist Horaria'!$K$10</f>
        <v>0.0233353054774178</v>
      </c>
      <c r="GW350" s="0" t="n">
        <f aca="false">AW350*'Dist Horaria'!$L$10</f>
        <v>0.0233446438946345</v>
      </c>
      <c r="GX350" s="0" t="n">
        <f aca="false">AW350*'Dist Horaria'!$M$10</f>
        <v>0.0249797296609691</v>
      </c>
      <c r="GY350" s="0" t="n">
        <f aca="false">AW350*'Dist Horaria'!$N$10</f>
        <v>0.0236318567715549</v>
      </c>
      <c r="GZ350" s="0" t="n">
        <f aca="false">AW350*'Dist Horaria'!$O$10</f>
        <v>0.0232285050048074</v>
      </c>
      <c r="HA350" s="0" t="n">
        <f aca="false">AW350*'Dist Horaria'!$P$10</f>
        <v>0.0235889582155106</v>
      </c>
      <c r="HB350" s="0" t="n">
        <f aca="false">AW350*'Dist Horaria'!$Q$10</f>
        <v>0.0213472113838634</v>
      </c>
      <c r="HC350" s="0" t="n">
        <f aca="false">AW350*'Dist Horaria'!$R$10</f>
        <v>0.0260468037766377</v>
      </c>
      <c r="HD350" s="0" t="n">
        <f aca="false">AW350*'Dist Horaria'!$S$10</f>
        <v>0.0222449822572948</v>
      </c>
    </row>
    <row r="351" customFormat="false" ht="13.8" hidden="false" customHeight="false" outlineLevel="0" collapsed="false">
      <c r="A351" s="0" t="n">
        <v>4.709365</v>
      </c>
      <c r="B351" s="0" t="n">
        <v>-74.043451</v>
      </c>
      <c r="C351" s="0" t="n">
        <v>35</v>
      </c>
      <c r="D351" s="0" t="n">
        <v>36</v>
      </c>
      <c r="E351" s="0" t="n">
        <v>2467</v>
      </c>
      <c r="G351" s="0" t="s">
        <v>1205</v>
      </c>
      <c r="I351" s="0" t="s">
        <v>1658</v>
      </c>
      <c r="J351" s="0" t="s">
        <v>1659</v>
      </c>
      <c r="K351" s="0" t="n">
        <v>8600096451</v>
      </c>
      <c r="L351" s="0" t="s">
        <v>1660</v>
      </c>
      <c r="S351" s="0" t="n">
        <v>365</v>
      </c>
      <c r="V351" s="0" t="n">
        <v>78615.624375</v>
      </c>
      <c r="W351" s="0" t="n">
        <f aca="false">V351*12</f>
        <v>943387.4925</v>
      </c>
      <c r="X351" s="0" t="n">
        <v>1</v>
      </c>
      <c r="Z351" s="0" t="n">
        <v>25000</v>
      </c>
      <c r="AB351" s="0" t="n">
        <v>0.005</v>
      </c>
      <c r="AC351" s="0" t="n">
        <v>0</v>
      </c>
      <c r="AD351" s="0" t="n">
        <v>2906.61691288025</v>
      </c>
      <c r="AE351" s="0" t="n">
        <f aca="false">AD351/2204.59</f>
        <v>1.31843876316242</v>
      </c>
      <c r="AF351" s="0" t="n">
        <f aca="false">AE351/S351</f>
        <v>0.00361216099496554</v>
      </c>
      <c r="AG351" s="0" t="n">
        <f aca="false">AE351*EXP(AB351*AC351)</f>
        <v>1.31843876316242</v>
      </c>
      <c r="AH351" s="0" t="n">
        <f aca="false">AG351/S351</f>
        <v>0.00361216099496554</v>
      </c>
      <c r="AI351" s="0" t="s">
        <v>90</v>
      </c>
      <c r="AJ351" s="0" t="n">
        <f aca="false">IF(AI351="A",'FE DISTRIBUCIÓN'!$C$2,'FE DISTRIBUCIÓN'!$C$3)</f>
        <v>4.994E-006</v>
      </c>
      <c r="AK351" s="0" t="n">
        <f aca="false">W351*AJ351</f>
        <v>4.711277137545</v>
      </c>
      <c r="AL351" s="0" t="n">
        <f aca="false">AK351/365</f>
        <v>0.0129076085960137</v>
      </c>
      <c r="AM351" s="0" t="n">
        <f aca="false">AK351*EXP(AB351*AC351)</f>
        <v>4.711277137545</v>
      </c>
      <c r="AN351" s="0" t="n">
        <f aca="false">AM351/365</f>
        <v>0.0129076085960137</v>
      </c>
      <c r="AO351" s="0" t="n">
        <v>5.223868284E-006</v>
      </c>
      <c r="AP351" s="0" t="n">
        <f aca="false">AO351*W351</f>
        <v>4.92813200159304</v>
      </c>
      <c r="AQ351" s="0" t="n">
        <f aca="false">AP351/365</f>
        <v>0.0135017315112138</v>
      </c>
      <c r="AR351" s="0" t="n">
        <f aca="false">AP351*EXP(AB351*AC351)</f>
        <v>4.92813200159304</v>
      </c>
      <c r="AS351" s="0" t="n">
        <f aca="false">AR351/365</f>
        <v>0.0135017315112138</v>
      </c>
      <c r="AT351" s="0" t="n">
        <v>3.02832944E-007</v>
      </c>
      <c r="AU351" s="0" t="n">
        <f aca="false">AT351*W351</f>
        <v>0.285688811686553</v>
      </c>
      <c r="AV351" s="0" t="n">
        <f aca="false">AU351/365</f>
        <v>0.000782709073113844</v>
      </c>
      <c r="AW351" s="0" t="n">
        <f aca="false">AU351*EXP(AB351*AC351)</f>
        <v>0.285688811686553</v>
      </c>
      <c r="AX351" s="0" t="n">
        <f aca="false">AW351/365</f>
        <v>0.000782709073113844</v>
      </c>
      <c r="AY351" s="0" t="n">
        <f aca="false">AW351+AR351+AM351+AG351</f>
        <v>11.243536713987</v>
      </c>
      <c r="AZ351" s="0" t="n">
        <f aca="false">AH351+AN351+AS351+AX351</f>
        <v>0.0308042101753069</v>
      </c>
      <c r="BA351" s="0" t="n">
        <f aca="false">AH351*1000000</f>
        <v>3612.16099496554</v>
      </c>
      <c r="BB351" s="0" t="n">
        <f aca="false">BA351*'Dist Horaria'!$H$3</f>
        <v>125.864093593809</v>
      </c>
      <c r="BC351" s="0" t="n">
        <f aca="false">BA351*'Dist Horaria'!$I$3</f>
        <v>122.497111256224</v>
      </c>
      <c r="BD351" s="0" t="n">
        <f aca="false">BA351*'Dist Horaria'!$J$3</f>
        <v>119.319093750104</v>
      </c>
      <c r="BE351" s="0" t="n">
        <f aca="false">BA351*'Dist Horaria'!$K$3</f>
        <v>116.611546956613</v>
      </c>
      <c r="BF351" s="0" t="n">
        <f aca="false">BA351*'Dist Horaria'!$L$3</f>
        <v>114.632976879055</v>
      </c>
      <c r="BG351" s="0" t="n">
        <f aca="false">BA351*'Dist Horaria'!$M$3</f>
        <v>113.387338428563</v>
      </c>
      <c r="BH351" s="0" t="n">
        <f aca="false">BA351*'Dist Horaria'!$N$3</f>
        <v>118.504759763947</v>
      </c>
      <c r="BI351" s="0" t="n">
        <f aca="false">BA351*'Dist Horaria'!$O$3</f>
        <v>118.504759763947</v>
      </c>
      <c r="BJ351" s="0" t="n">
        <f aca="false">BA351*'Dist Horaria'!$P$3</f>
        <v>156.785795882493</v>
      </c>
      <c r="BK351" s="0" t="n">
        <f aca="false">BA351*'Dist Horaria'!$Q$3</f>
        <v>173.368908908526</v>
      </c>
      <c r="BL351" s="0" t="n">
        <f aca="false">BA351*'Dist Horaria'!$R$3</f>
        <v>185.429354745641</v>
      </c>
      <c r="BM351" s="0" t="n">
        <f aca="false">BA351*'Dist Horaria'!$S$3</f>
        <v>191.459577664198</v>
      </c>
      <c r="BN351" s="0" t="n">
        <f aca="false">BA351*'Dist Horaria'!$T$3</f>
        <v>192.967133393837</v>
      </c>
      <c r="BO351" s="0" t="n">
        <f aca="false">BA351*'Dist Horaria'!$U$3</f>
        <v>191.459577664198</v>
      </c>
      <c r="BP351" s="0" t="n">
        <f aca="false">BA351*'Dist Horaria'!$V$3</f>
        <v>188.444466204919</v>
      </c>
      <c r="BQ351" s="0" t="n">
        <f aca="false">BA351*'Dist Horaria'!$W$3</f>
        <v>183.921799016001</v>
      </c>
      <c r="BR351" s="0" t="n">
        <f aca="false">BA351*'Dist Horaria'!$X$3</f>
        <v>180.357397462267</v>
      </c>
      <c r="BS351" s="0" t="n">
        <f aca="false">BA351*'Dist Horaria'!$Y$3</f>
        <v>176.243705814076</v>
      </c>
      <c r="BT351" s="0" t="n">
        <f aca="false">BA351*'Dist Horaria'!$Z$3</f>
        <v>153.85247953136</v>
      </c>
      <c r="BU351" s="0" t="n">
        <f aca="false">BA351*'Dist Horaria'!$AA$3</f>
        <v>146.304920764463</v>
      </c>
      <c r="BV351" s="0" t="n">
        <f aca="false">BA351*'Dist Horaria'!$AB$3</f>
        <v>130.221156247288</v>
      </c>
      <c r="BW351" s="0" t="n">
        <f aca="false">BA351*'Dist Horaria'!$AC$3</f>
        <v>141.136998186567</v>
      </c>
      <c r="BX351" s="0" t="n">
        <f aca="false">BA351*'Dist Horaria'!$AD$3</f>
        <v>137.412452776766</v>
      </c>
      <c r="BY351" s="0" t="n">
        <f aca="false">BA351*'Dist Horaria'!$AE$3</f>
        <v>133.472101142757</v>
      </c>
      <c r="BZ351" s="0" t="n">
        <f aca="false">AN351*1000000</f>
        <v>12907.6085960137</v>
      </c>
      <c r="CA351" s="0" t="n">
        <f aca="false">BZ351*'Dist Horaria'!$H$6</f>
        <v>322.690214900343</v>
      </c>
      <c r="CB351" s="0" t="n">
        <f aca="false">BZ351*'Dist Horaria'!$I$6</f>
        <v>322.690214900343</v>
      </c>
      <c r="CC351" s="0" t="n">
        <f aca="false">BZ351*'Dist Horaria'!$J$6</f>
        <v>322.690214900343</v>
      </c>
      <c r="CD351" s="0" t="n">
        <f aca="false">BZ351*'Dist Horaria'!$K$6</f>
        <v>322.690214900343</v>
      </c>
      <c r="CE351" s="0" t="n">
        <f aca="false">BZ351*'Dist Horaria'!$L$6</f>
        <v>322.690214900343</v>
      </c>
      <c r="CF351" s="0" t="n">
        <f aca="false">BZ351*'Dist Horaria'!$M$6</f>
        <v>860.507239734247</v>
      </c>
      <c r="CG351" s="0" t="n">
        <f aca="false">BZ351*'Dist Horaria'!$N$6</f>
        <v>860.507239734247</v>
      </c>
      <c r="CH351" s="0" t="n">
        <f aca="false">BZ351*'Dist Horaria'!$O$6</f>
        <v>860.507239734247</v>
      </c>
      <c r="CI351" s="0" t="n">
        <f aca="false">BZ351*'Dist Horaria'!$P$6</f>
        <v>564.707876075599</v>
      </c>
      <c r="CJ351" s="0" t="n">
        <f aca="false">BZ351*'Dist Horaria'!$Q$6</f>
        <v>564.707876075599</v>
      </c>
      <c r="CK351" s="0" t="n">
        <f aca="false">BZ351*'Dist Horaria'!$R$6</f>
        <v>564.707876075599</v>
      </c>
      <c r="CL351" s="0" t="n">
        <f aca="false">BZ351*'Dist Horaria'!$S$6</f>
        <v>564.707876075599</v>
      </c>
      <c r="CM351" s="0" t="n">
        <f aca="false">BZ351*'Dist Horaria'!$T$6</f>
        <v>564.707876075599</v>
      </c>
      <c r="CN351" s="0" t="n">
        <f aca="false">BZ351*'Dist Horaria'!$U$6</f>
        <v>564.707876075599</v>
      </c>
      <c r="CO351" s="0" t="n">
        <f aca="false">BZ351*'Dist Horaria'!$V$6</f>
        <v>564.707876075599</v>
      </c>
      <c r="CP351" s="0" t="n">
        <f aca="false">BZ351*'Dist Horaria'!$W$6</f>
        <v>564.707876075599</v>
      </c>
      <c r="CQ351" s="0" t="n">
        <f aca="false">BZ351*'Dist Horaria'!$X$6</f>
        <v>860.507239734247</v>
      </c>
      <c r="CR351" s="0" t="n">
        <f aca="false">BZ351*'Dist Horaria'!$Y$6</f>
        <v>860.507239734247</v>
      </c>
      <c r="CS351" s="0" t="n">
        <f aca="false">BZ351*'Dist Horaria'!$Z$6</f>
        <v>860.507239734247</v>
      </c>
      <c r="CT351" s="0" t="n">
        <f aca="false">BZ351*'Dist Horaria'!$AA$6</f>
        <v>322.690214900343</v>
      </c>
      <c r="CU351" s="0" t="n">
        <f aca="false">BZ351*'Dist Horaria'!$AB$6</f>
        <v>322.690214900343</v>
      </c>
      <c r="CV351" s="0" t="n">
        <f aca="false">BZ351*'Dist Horaria'!$AC$6</f>
        <v>322.690214900343</v>
      </c>
      <c r="CW351" s="0" t="n">
        <f aca="false">BZ351*'Dist Horaria'!$AD$6</f>
        <v>322.690214900343</v>
      </c>
      <c r="CX351" s="0" t="n">
        <f aca="false">BZ351*'Dist Horaria'!$AE$6</f>
        <v>322.690214900343</v>
      </c>
      <c r="CY351" s="0" t="n">
        <f aca="false">AS351*1000000</f>
        <v>13501.7315112138</v>
      </c>
      <c r="CZ351" s="0" t="n">
        <f aca="false">CY351*'Dist Horaria'!$H$6</f>
        <v>337.543287780345</v>
      </c>
      <c r="DA351" s="0" t="n">
        <f aca="false">CY351*'Dist Horaria'!$I$6</f>
        <v>337.543287780345</v>
      </c>
      <c r="DB351" s="0" t="n">
        <f aca="false">CY351*'Dist Horaria'!$J$6</f>
        <v>337.543287780345</v>
      </c>
      <c r="DC351" s="0" t="n">
        <f aca="false">CY351*'Dist Horaria'!$K$6</f>
        <v>337.543287780345</v>
      </c>
      <c r="DD351" s="0" t="n">
        <f aca="false">CY351*'Dist Horaria'!$L$6</f>
        <v>337.543287780345</v>
      </c>
      <c r="DE351" s="0" t="n">
        <f aca="false">CY351*'Dist Horaria'!$M$6</f>
        <v>900.115434080921</v>
      </c>
      <c r="DF351" s="0" t="n">
        <f aca="false">CY351*'Dist Horaria'!$N$6</f>
        <v>900.115434080921</v>
      </c>
      <c r="DG351" s="0" t="n">
        <f aca="false">CY351*'Dist Horaria'!$O$6</f>
        <v>900.115434080921</v>
      </c>
      <c r="DH351" s="0" t="n">
        <f aca="false">CY351*'Dist Horaria'!$P$6</f>
        <v>590.700753615604</v>
      </c>
      <c r="DI351" s="0" t="n">
        <f aca="false">CY351*'Dist Horaria'!$Q$6</f>
        <v>590.700753615604</v>
      </c>
      <c r="DJ351" s="0" t="n">
        <f aca="false">CY351*'Dist Horaria'!$R$6</f>
        <v>590.700753615604</v>
      </c>
      <c r="DK351" s="0" t="n">
        <f aca="false">CY351*'Dist Horaria'!$S$6</f>
        <v>590.700753615604</v>
      </c>
      <c r="DL351" s="0" t="n">
        <f aca="false">CY351*'Dist Horaria'!$T$6</f>
        <v>590.700753615604</v>
      </c>
      <c r="DM351" s="0" t="n">
        <f aca="false">CY351*'Dist Horaria'!$U$6</f>
        <v>590.700753615604</v>
      </c>
      <c r="DN351" s="0" t="n">
        <f aca="false">CY351*'Dist Horaria'!$V$6</f>
        <v>590.700753615604</v>
      </c>
      <c r="DO351" s="0" t="n">
        <f aca="false">CY351*'Dist Horaria'!$W$6</f>
        <v>590.700753615604</v>
      </c>
      <c r="DP351" s="0" t="n">
        <f aca="false">CY351*'Dist Horaria'!$X$6</f>
        <v>900.115434080921</v>
      </c>
      <c r="DQ351" s="0" t="n">
        <f aca="false">CY351*'Dist Horaria'!$Y$6</f>
        <v>900.115434080921</v>
      </c>
      <c r="DR351" s="0" t="n">
        <f aca="false">CY351*'Dist Horaria'!$Z$6</f>
        <v>900.115434080921</v>
      </c>
      <c r="DS351" s="0" t="n">
        <f aca="false">CY351*'Dist Horaria'!$AA$6</f>
        <v>337.543287780345</v>
      </c>
      <c r="DT351" s="0" t="n">
        <f aca="false">CY351*'Dist Horaria'!$AB$6</f>
        <v>337.543287780345</v>
      </c>
      <c r="DU351" s="0" t="n">
        <f aca="false">CY351*'Dist Horaria'!$AC$6</f>
        <v>337.543287780345</v>
      </c>
      <c r="DV351" s="0" t="n">
        <f aca="false">CY351*'Dist Horaria'!$AD$6</f>
        <v>337.543287780345</v>
      </c>
      <c r="DW351" s="0" t="n">
        <f aca="false">CY351*'Dist Horaria'!$AE$6</f>
        <v>337.543287780345</v>
      </c>
      <c r="DX351" s="0" t="n">
        <f aca="false">AX351*1000000</f>
        <v>782.709073113844</v>
      </c>
      <c r="DY351" s="0" t="n">
        <f aca="false">DX351*'Dist Horaria'!$H$6</f>
        <v>19.5677268278461</v>
      </c>
      <c r="DZ351" s="0" t="n">
        <f aca="false">DX351*'Dist Horaria'!$I$6</f>
        <v>19.5677268278461</v>
      </c>
      <c r="EA351" s="0" t="n">
        <f aca="false">DX351*'Dist Horaria'!$J$6</f>
        <v>19.5677268278461</v>
      </c>
      <c r="EB351" s="0" t="n">
        <f aca="false">DX351*'Dist Horaria'!$K$6</f>
        <v>19.5677268278461</v>
      </c>
      <c r="EC351" s="0" t="n">
        <f aca="false">DX351*'Dist Horaria'!$L$6</f>
        <v>19.5677268278461</v>
      </c>
      <c r="ED351" s="0" t="n">
        <f aca="false">DX351*'Dist Horaria'!$M$6</f>
        <v>52.1806048742563</v>
      </c>
      <c r="EE351" s="0" t="n">
        <f aca="false">DX351*'Dist Horaria'!$N$6</f>
        <v>52.1806048742563</v>
      </c>
      <c r="EF351" s="0" t="n">
        <f aca="false">DX351*'Dist Horaria'!$O$6</f>
        <v>52.1806048742563</v>
      </c>
      <c r="EG351" s="0" t="n">
        <f aca="false">DX351*'Dist Horaria'!$P$6</f>
        <v>34.2435219487307</v>
      </c>
      <c r="EH351" s="0" t="n">
        <f aca="false">DX351*'Dist Horaria'!$Q$6</f>
        <v>34.2435219487307</v>
      </c>
      <c r="EI351" s="0" t="n">
        <f aca="false">DX351*'Dist Horaria'!$R$6</f>
        <v>34.2435219487307</v>
      </c>
      <c r="EJ351" s="0" t="n">
        <f aca="false">DX351*'Dist Horaria'!$S$6</f>
        <v>34.2435219487307</v>
      </c>
      <c r="EK351" s="0" t="n">
        <f aca="false">DX351*'Dist Horaria'!$T$6</f>
        <v>34.2435219487307</v>
      </c>
      <c r="EL351" s="0" t="n">
        <f aca="false">DX351*'Dist Horaria'!$U$6</f>
        <v>34.2435219487307</v>
      </c>
      <c r="EM351" s="0" t="n">
        <f aca="false">DX351*'Dist Horaria'!$V$6</f>
        <v>34.2435219487307</v>
      </c>
      <c r="EN351" s="0" t="n">
        <f aca="false">DX351*'Dist Horaria'!$W$6</f>
        <v>34.2435219487307</v>
      </c>
      <c r="EO351" s="0" t="n">
        <f aca="false">DX351*'Dist Horaria'!$X$6</f>
        <v>52.1806048742563</v>
      </c>
      <c r="EP351" s="0" t="n">
        <f aca="false">DX351*'Dist Horaria'!$Y$6</f>
        <v>52.1806048742563</v>
      </c>
      <c r="EQ351" s="0" t="n">
        <f aca="false">DX351*'Dist Horaria'!$Z$6</f>
        <v>52.1806048742563</v>
      </c>
      <c r="ER351" s="0" t="n">
        <f aca="false">DX351*'Dist Horaria'!$AA$6</f>
        <v>19.5677268278461</v>
      </c>
      <c r="ES351" s="0" t="n">
        <f aca="false">DX351*'Dist Horaria'!$AB$6</f>
        <v>19.5677268278461</v>
      </c>
      <c r="ET351" s="0" t="n">
        <f aca="false">DX351*'Dist Horaria'!$AC$6</f>
        <v>19.5677268278461</v>
      </c>
      <c r="EU351" s="0" t="n">
        <f aca="false">DX351*'Dist Horaria'!$AD$6</f>
        <v>19.5677268278461</v>
      </c>
      <c r="EV351" s="0" t="n">
        <f aca="false">DX351*'Dist Horaria'!$AE$6</f>
        <v>19.5677268278461</v>
      </c>
      <c r="EW351" s="0" t="n">
        <f aca="false">BB351+CA351+CZ351+DY351</f>
        <v>805.665323102343</v>
      </c>
      <c r="EX351" s="0" t="n">
        <f aca="false">BC351+CB351+DA351+DZ351</f>
        <v>802.298340764758</v>
      </c>
      <c r="EY351" s="0" t="n">
        <f aca="false">BD351+CC351+DB351+EA351</f>
        <v>799.120323258638</v>
      </c>
      <c r="EZ351" s="0" t="n">
        <f aca="false">BE351+CD351+DC351+EB351</f>
        <v>796.412776465147</v>
      </c>
      <c r="FA351" s="0" t="n">
        <f aca="false">BF351+CE351+DD351+EC351</f>
        <v>794.434206387589</v>
      </c>
      <c r="FB351" s="0" t="n">
        <f aca="false">BG351+CF351+DE351+ED351</f>
        <v>1926.19061711799</v>
      </c>
      <c r="FC351" s="0" t="n">
        <f aca="false">BH351+CG351+DF351+EE351</f>
        <v>1931.30803845337</v>
      </c>
      <c r="FD351" s="0" t="n">
        <f aca="false">BI351+CH351+DG351+EF351</f>
        <v>1931.30803845337</v>
      </c>
      <c r="FE351" s="0" t="n">
        <f aca="false">BJ351+CI351+DH351+EG351</f>
        <v>1346.43794752243</v>
      </c>
      <c r="FF351" s="0" t="n">
        <f aca="false">BK351+CJ351+DI351+EH351</f>
        <v>1363.02106054846</v>
      </c>
      <c r="FG351" s="0" t="n">
        <f aca="false">BL351+CK351+DJ351+EI351</f>
        <v>1375.08150638557</v>
      </c>
      <c r="FH351" s="0" t="n">
        <f aca="false">BM351+CL351+DK351+EJ351</f>
        <v>1381.11172930413</v>
      </c>
      <c r="FI351" s="0" t="n">
        <f aca="false">BN351+CM351+DL351+EK351</f>
        <v>1382.61928503377</v>
      </c>
      <c r="FJ351" s="0" t="n">
        <f aca="false">BO351+CN351+DM351+EL351</f>
        <v>1381.11172930413</v>
      </c>
      <c r="FK351" s="0" t="n">
        <f aca="false">BP351+CO351+DN351+EM351</f>
        <v>1378.09661784485</v>
      </c>
      <c r="FL351" s="0" t="n">
        <f aca="false">BQ351+CP351+DO351+EN351</f>
        <v>1373.57395065594</v>
      </c>
      <c r="FM351" s="0" t="n">
        <f aca="false">BR351+CQ351+DP351+EO351</f>
        <v>1993.16067615169</v>
      </c>
      <c r="FN351" s="0" t="n">
        <f aca="false">BS351+CR351+DQ351+EP351</f>
        <v>1989.0469845035</v>
      </c>
      <c r="FO351" s="0" t="n">
        <f aca="false">BT351+CS351+DR351+EQ351</f>
        <v>1966.65575822078</v>
      </c>
      <c r="FP351" s="0" t="n">
        <f aca="false">BU351+CT351+DS351+ER351</f>
        <v>826.106150272997</v>
      </c>
      <c r="FQ351" s="0" t="n">
        <f aca="false">BV351+CU351+DT351+ES351</f>
        <v>810.022385755822</v>
      </c>
      <c r="FR351" s="0" t="n">
        <f aca="false">BW351+CV351+DU351+ET351</f>
        <v>820.938227695101</v>
      </c>
      <c r="FS351" s="0" t="n">
        <f aca="false">BX351+CW351+DV351+EU351</f>
        <v>817.2136822853</v>
      </c>
      <c r="FT351" s="0" t="n">
        <f aca="false">BY351+CX351+DW351+EV351</f>
        <v>813.273330651291</v>
      </c>
      <c r="FU351" s="0" t="n">
        <f aca="false">AM351*'Dist Horaria'!$H$10</f>
        <v>0.425198515308365</v>
      </c>
      <c r="FV351" s="0" t="n">
        <f aca="false">AM351*'Dist Horaria'!$I$10</f>
        <v>0.397938884136708</v>
      </c>
      <c r="FW351" s="0" t="n">
        <f aca="false">AM351*'Dist Horaria'!$J$10</f>
        <v>0.396216170382687</v>
      </c>
      <c r="FX351" s="0" t="n">
        <f aca="false">AM351*'Dist Horaria'!$K$10</f>
        <v>0.384821129481291</v>
      </c>
      <c r="FY351" s="0" t="n">
        <f aca="false">AM351*'Dist Horaria'!$L$10</f>
        <v>0.384975128762096</v>
      </c>
      <c r="FZ351" s="0" t="n">
        <f aca="false">AM351*'Dist Horaria'!$M$10</f>
        <v>0.411939230518064</v>
      </c>
      <c r="GA351" s="0" t="n">
        <f aca="false">AM351*'Dist Horaria'!$N$10</f>
        <v>0.389711539168424</v>
      </c>
      <c r="GB351" s="0" t="n">
        <f aca="false">AM351*'Dist Horaria'!$O$10</f>
        <v>0.383059889263595</v>
      </c>
      <c r="GC351" s="0" t="n">
        <f aca="false">AM351*'Dist Horaria'!$P$10</f>
        <v>0.389004101641795</v>
      </c>
      <c r="GD351" s="0" t="n">
        <f aca="false">AM351*'Dist Horaria'!$Q$10</f>
        <v>0.352035588476179</v>
      </c>
      <c r="GE351" s="0" t="n">
        <f aca="false">AM351*'Dist Horaria'!$R$10</f>
        <v>0.429536286053899</v>
      </c>
      <c r="GF351" s="0" t="n">
        <f aca="false">AM351*'Dist Horaria'!$S$10</f>
        <v>0.366840674351896</v>
      </c>
      <c r="GG351" s="0" t="n">
        <f aca="false">AR351*'Dist Horaria'!$H$10</f>
        <v>0.444769931622599</v>
      </c>
      <c r="GH351" s="0" t="n">
        <f aca="false">AR351*'Dist Horaria'!$I$10</f>
        <v>0.416255569846236</v>
      </c>
      <c r="GI351" s="0" t="n">
        <f aca="false">AR351*'Dist Horaria'!$J$10</f>
        <v>0.414453561487797</v>
      </c>
      <c r="GJ351" s="0" t="n">
        <f aca="false">AR351*'Dist Horaria'!$K$10</f>
        <v>0.402534019485458</v>
      </c>
      <c r="GK351" s="0" t="n">
        <f aca="false">AR351*'Dist Horaria'!$L$10</f>
        <v>0.402695107182445</v>
      </c>
      <c r="GL351" s="0" t="n">
        <f aca="false">AR351*'Dist Horaria'!$M$10</f>
        <v>0.430900336651718</v>
      </c>
      <c r="GM351" s="0" t="n">
        <f aca="false">AR351*'Dist Horaria'!$N$10</f>
        <v>0.407649529309322</v>
      </c>
      <c r="GN351" s="0" t="n">
        <f aca="false">AR351*'Dist Horaria'!$O$10</f>
        <v>0.400691711332928</v>
      </c>
      <c r="GO351" s="0" t="n">
        <f aca="false">AR351*'Dist Horaria'!$P$10</f>
        <v>0.406909529217559</v>
      </c>
      <c r="GP351" s="0" t="n">
        <f aca="false">AR351*'Dist Horaria'!$Q$10</f>
        <v>0.368239396371643</v>
      </c>
      <c r="GQ351" s="0" t="n">
        <f aca="false">AR351*'Dist Horaria'!$R$10</f>
        <v>0.449307365147</v>
      </c>
      <c r="GR351" s="0" t="n">
        <f aca="false">AR351*'Dist Horaria'!$S$10</f>
        <v>0.383725943938335</v>
      </c>
      <c r="GS351" s="0" t="n">
        <f aca="false">AW351*'Dist Horaria'!$H$10</f>
        <v>0.0257837641520347</v>
      </c>
      <c r="GT351" s="0" t="n">
        <f aca="false">AW351*'Dist Horaria'!$I$10</f>
        <v>0.0241307576722456</v>
      </c>
      <c r="GU351" s="0" t="n">
        <f aca="false">AW351*'Dist Horaria'!$J$10</f>
        <v>0.0240262934195824</v>
      </c>
      <c r="GV351" s="0" t="n">
        <f aca="false">AW351*'Dist Horaria'!$K$10</f>
        <v>0.0233353054774178</v>
      </c>
      <c r="GW351" s="0" t="n">
        <f aca="false">AW351*'Dist Horaria'!$L$10</f>
        <v>0.0233446438946345</v>
      </c>
      <c r="GX351" s="0" t="n">
        <f aca="false">AW351*'Dist Horaria'!$M$10</f>
        <v>0.0249797296609691</v>
      </c>
      <c r="GY351" s="0" t="n">
        <f aca="false">AW351*'Dist Horaria'!$N$10</f>
        <v>0.0236318567715549</v>
      </c>
      <c r="GZ351" s="0" t="n">
        <f aca="false">AW351*'Dist Horaria'!$O$10</f>
        <v>0.0232285050048074</v>
      </c>
      <c r="HA351" s="0" t="n">
        <f aca="false">AW351*'Dist Horaria'!$P$10</f>
        <v>0.0235889582155106</v>
      </c>
      <c r="HB351" s="0" t="n">
        <f aca="false">AW351*'Dist Horaria'!$Q$10</f>
        <v>0.0213472113838634</v>
      </c>
      <c r="HC351" s="0" t="n">
        <f aca="false">AW351*'Dist Horaria'!$R$10</f>
        <v>0.0260468037766377</v>
      </c>
      <c r="HD351" s="0" t="n">
        <f aca="false">AW351*'Dist Horaria'!$S$10</f>
        <v>0.0222449822572948</v>
      </c>
    </row>
    <row r="352" customFormat="false" ht="13.8" hidden="false" customHeight="false" outlineLevel="0" collapsed="false">
      <c r="A352" s="0" t="n">
        <v>4.687403</v>
      </c>
      <c r="B352" s="0" t="n">
        <v>-74.035327</v>
      </c>
      <c r="C352" s="0" t="n">
        <v>36</v>
      </c>
      <c r="D352" s="0" t="n">
        <v>34</v>
      </c>
      <c r="E352" s="0" t="n">
        <v>2442</v>
      </c>
      <c r="G352" s="0" t="s">
        <v>1205</v>
      </c>
      <c r="I352" s="0" t="s">
        <v>1661</v>
      </c>
      <c r="J352" s="0" t="s">
        <v>1662</v>
      </c>
      <c r="K352" s="0" t="s">
        <v>1663</v>
      </c>
      <c r="L352" s="0" t="s">
        <v>1664</v>
      </c>
      <c r="S352" s="0" t="n">
        <v>365</v>
      </c>
      <c r="V352" s="0" t="n">
        <v>78615.624375</v>
      </c>
      <c r="W352" s="0" t="n">
        <f aca="false">V352*12</f>
        <v>943387.4925</v>
      </c>
      <c r="X352" s="0" t="n">
        <v>1</v>
      </c>
      <c r="Z352" s="0" t="n">
        <v>25000</v>
      </c>
      <c r="AB352" s="0" t="n">
        <v>0.005</v>
      </c>
      <c r="AC352" s="0" t="n">
        <v>0</v>
      </c>
      <c r="AD352" s="0" t="n">
        <v>2906.61691288025</v>
      </c>
      <c r="AE352" s="0" t="n">
        <f aca="false">AD352/2204.59</f>
        <v>1.31843876316242</v>
      </c>
      <c r="AF352" s="0" t="n">
        <f aca="false">AE352/S352</f>
        <v>0.00361216099496554</v>
      </c>
      <c r="AG352" s="0" t="n">
        <f aca="false">AE352*EXP(AB352*AC352)</f>
        <v>1.31843876316242</v>
      </c>
      <c r="AH352" s="0" t="n">
        <f aca="false">AG352/S352</f>
        <v>0.00361216099496554</v>
      </c>
      <c r="AI352" s="0" t="s">
        <v>90</v>
      </c>
      <c r="AJ352" s="0" t="n">
        <f aca="false">IF(AI352="A",'FE DISTRIBUCIÓN'!$C$2,'FE DISTRIBUCIÓN'!$C$3)</f>
        <v>4.994E-006</v>
      </c>
      <c r="AK352" s="0" t="n">
        <f aca="false">W352*AJ352</f>
        <v>4.711277137545</v>
      </c>
      <c r="AL352" s="0" t="n">
        <f aca="false">AK352/365</f>
        <v>0.0129076085960137</v>
      </c>
      <c r="AM352" s="0" t="n">
        <f aca="false">AK352*EXP(AB352*AC352)</f>
        <v>4.711277137545</v>
      </c>
      <c r="AN352" s="0" t="n">
        <f aca="false">AM352/365</f>
        <v>0.0129076085960137</v>
      </c>
      <c r="AO352" s="0" t="n">
        <v>5.223868284E-006</v>
      </c>
      <c r="AP352" s="0" t="n">
        <f aca="false">AO352*W352</f>
        <v>4.92813200159304</v>
      </c>
      <c r="AQ352" s="0" t="n">
        <f aca="false">AP352/365</f>
        <v>0.0135017315112138</v>
      </c>
      <c r="AR352" s="0" t="n">
        <f aca="false">AP352*EXP(AB352*AC352)</f>
        <v>4.92813200159304</v>
      </c>
      <c r="AS352" s="0" t="n">
        <f aca="false">AR352/365</f>
        <v>0.0135017315112138</v>
      </c>
      <c r="AT352" s="0" t="n">
        <v>3.02832944E-007</v>
      </c>
      <c r="AU352" s="0" t="n">
        <f aca="false">AT352*W352</f>
        <v>0.285688811686553</v>
      </c>
      <c r="AV352" s="0" t="n">
        <f aca="false">AU352/365</f>
        <v>0.000782709073113844</v>
      </c>
      <c r="AW352" s="0" t="n">
        <f aca="false">AU352*EXP(AB352*AC352)</f>
        <v>0.285688811686553</v>
      </c>
      <c r="AX352" s="0" t="n">
        <f aca="false">AW352/365</f>
        <v>0.000782709073113844</v>
      </c>
      <c r="AY352" s="0" t="n">
        <f aca="false">AW352+AR352+AM352+AG352</f>
        <v>11.243536713987</v>
      </c>
      <c r="AZ352" s="0" t="n">
        <f aca="false">AH352+AN352+AS352+AX352</f>
        <v>0.0308042101753069</v>
      </c>
      <c r="BA352" s="0" t="n">
        <f aca="false">AH352*1000000</f>
        <v>3612.16099496554</v>
      </c>
      <c r="BB352" s="0" t="n">
        <f aca="false">BA352*'Dist Horaria'!$H$3</f>
        <v>125.864093593809</v>
      </c>
      <c r="BC352" s="0" t="n">
        <f aca="false">BA352*'Dist Horaria'!$I$3</f>
        <v>122.497111256224</v>
      </c>
      <c r="BD352" s="0" t="n">
        <f aca="false">BA352*'Dist Horaria'!$J$3</f>
        <v>119.319093750104</v>
      </c>
      <c r="BE352" s="0" t="n">
        <f aca="false">BA352*'Dist Horaria'!$K$3</f>
        <v>116.611546956613</v>
      </c>
      <c r="BF352" s="0" t="n">
        <f aca="false">BA352*'Dist Horaria'!$L$3</f>
        <v>114.632976879055</v>
      </c>
      <c r="BG352" s="0" t="n">
        <f aca="false">BA352*'Dist Horaria'!$M$3</f>
        <v>113.387338428563</v>
      </c>
      <c r="BH352" s="0" t="n">
        <f aca="false">BA352*'Dist Horaria'!$N$3</f>
        <v>118.504759763947</v>
      </c>
      <c r="BI352" s="0" t="n">
        <f aca="false">BA352*'Dist Horaria'!$O$3</f>
        <v>118.504759763947</v>
      </c>
      <c r="BJ352" s="0" t="n">
        <f aca="false">BA352*'Dist Horaria'!$P$3</f>
        <v>156.785795882493</v>
      </c>
      <c r="BK352" s="0" t="n">
        <f aca="false">BA352*'Dist Horaria'!$Q$3</f>
        <v>173.368908908526</v>
      </c>
      <c r="BL352" s="0" t="n">
        <f aca="false">BA352*'Dist Horaria'!$R$3</f>
        <v>185.429354745641</v>
      </c>
      <c r="BM352" s="0" t="n">
        <f aca="false">BA352*'Dist Horaria'!$S$3</f>
        <v>191.459577664198</v>
      </c>
      <c r="BN352" s="0" t="n">
        <f aca="false">BA352*'Dist Horaria'!$T$3</f>
        <v>192.967133393837</v>
      </c>
      <c r="BO352" s="0" t="n">
        <f aca="false">BA352*'Dist Horaria'!$U$3</f>
        <v>191.459577664198</v>
      </c>
      <c r="BP352" s="0" t="n">
        <f aca="false">BA352*'Dist Horaria'!$V$3</f>
        <v>188.444466204919</v>
      </c>
      <c r="BQ352" s="0" t="n">
        <f aca="false">BA352*'Dist Horaria'!$W$3</f>
        <v>183.921799016001</v>
      </c>
      <c r="BR352" s="0" t="n">
        <f aca="false">BA352*'Dist Horaria'!$X$3</f>
        <v>180.357397462267</v>
      </c>
      <c r="BS352" s="0" t="n">
        <f aca="false">BA352*'Dist Horaria'!$Y$3</f>
        <v>176.243705814076</v>
      </c>
      <c r="BT352" s="0" t="n">
        <f aca="false">BA352*'Dist Horaria'!$Z$3</f>
        <v>153.85247953136</v>
      </c>
      <c r="BU352" s="0" t="n">
        <f aca="false">BA352*'Dist Horaria'!$AA$3</f>
        <v>146.304920764463</v>
      </c>
      <c r="BV352" s="0" t="n">
        <f aca="false">BA352*'Dist Horaria'!$AB$3</f>
        <v>130.221156247288</v>
      </c>
      <c r="BW352" s="0" t="n">
        <f aca="false">BA352*'Dist Horaria'!$AC$3</f>
        <v>141.136998186567</v>
      </c>
      <c r="BX352" s="0" t="n">
        <f aca="false">BA352*'Dist Horaria'!$AD$3</f>
        <v>137.412452776766</v>
      </c>
      <c r="BY352" s="0" t="n">
        <f aca="false">BA352*'Dist Horaria'!$AE$3</f>
        <v>133.472101142757</v>
      </c>
      <c r="BZ352" s="0" t="n">
        <f aca="false">AN352*1000000</f>
        <v>12907.6085960137</v>
      </c>
      <c r="CA352" s="0" t="n">
        <f aca="false">BZ352*'Dist Horaria'!$H$6</f>
        <v>322.690214900343</v>
      </c>
      <c r="CB352" s="0" t="n">
        <f aca="false">BZ352*'Dist Horaria'!$I$6</f>
        <v>322.690214900343</v>
      </c>
      <c r="CC352" s="0" t="n">
        <f aca="false">BZ352*'Dist Horaria'!$J$6</f>
        <v>322.690214900343</v>
      </c>
      <c r="CD352" s="0" t="n">
        <f aca="false">BZ352*'Dist Horaria'!$K$6</f>
        <v>322.690214900343</v>
      </c>
      <c r="CE352" s="0" t="n">
        <f aca="false">BZ352*'Dist Horaria'!$L$6</f>
        <v>322.690214900343</v>
      </c>
      <c r="CF352" s="0" t="n">
        <f aca="false">BZ352*'Dist Horaria'!$M$6</f>
        <v>860.507239734247</v>
      </c>
      <c r="CG352" s="0" t="n">
        <f aca="false">BZ352*'Dist Horaria'!$N$6</f>
        <v>860.507239734247</v>
      </c>
      <c r="CH352" s="0" t="n">
        <f aca="false">BZ352*'Dist Horaria'!$O$6</f>
        <v>860.507239734247</v>
      </c>
      <c r="CI352" s="0" t="n">
        <f aca="false">BZ352*'Dist Horaria'!$P$6</f>
        <v>564.707876075599</v>
      </c>
      <c r="CJ352" s="0" t="n">
        <f aca="false">BZ352*'Dist Horaria'!$Q$6</f>
        <v>564.707876075599</v>
      </c>
      <c r="CK352" s="0" t="n">
        <f aca="false">BZ352*'Dist Horaria'!$R$6</f>
        <v>564.707876075599</v>
      </c>
      <c r="CL352" s="0" t="n">
        <f aca="false">BZ352*'Dist Horaria'!$S$6</f>
        <v>564.707876075599</v>
      </c>
      <c r="CM352" s="0" t="n">
        <f aca="false">BZ352*'Dist Horaria'!$T$6</f>
        <v>564.707876075599</v>
      </c>
      <c r="CN352" s="0" t="n">
        <f aca="false">BZ352*'Dist Horaria'!$U$6</f>
        <v>564.707876075599</v>
      </c>
      <c r="CO352" s="0" t="n">
        <f aca="false">BZ352*'Dist Horaria'!$V$6</f>
        <v>564.707876075599</v>
      </c>
      <c r="CP352" s="0" t="n">
        <f aca="false">BZ352*'Dist Horaria'!$W$6</f>
        <v>564.707876075599</v>
      </c>
      <c r="CQ352" s="0" t="n">
        <f aca="false">BZ352*'Dist Horaria'!$X$6</f>
        <v>860.507239734247</v>
      </c>
      <c r="CR352" s="0" t="n">
        <f aca="false">BZ352*'Dist Horaria'!$Y$6</f>
        <v>860.507239734247</v>
      </c>
      <c r="CS352" s="0" t="n">
        <f aca="false">BZ352*'Dist Horaria'!$Z$6</f>
        <v>860.507239734247</v>
      </c>
      <c r="CT352" s="0" t="n">
        <f aca="false">BZ352*'Dist Horaria'!$AA$6</f>
        <v>322.690214900343</v>
      </c>
      <c r="CU352" s="0" t="n">
        <f aca="false">BZ352*'Dist Horaria'!$AB$6</f>
        <v>322.690214900343</v>
      </c>
      <c r="CV352" s="0" t="n">
        <f aca="false">BZ352*'Dist Horaria'!$AC$6</f>
        <v>322.690214900343</v>
      </c>
      <c r="CW352" s="0" t="n">
        <f aca="false">BZ352*'Dist Horaria'!$AD$6</f>
        <v>322.690214900343</v>
      </c>
      <c r="CX352" s="0" t="n">
        <f aca="false">BZ352*'Dist Horaria'!$AE$6</f>
        <v>322.690214900343</v>
      </c>
      <c r="CY352" s="0" t="n">
        <f aca="false">AS352*1000000</f>
        <v>13501.7315112138</v>
      </c>
      <c r="CZ352" s="0" t="n">
        <f aca="false">CY352*'Dist Horaria'!$H$6</f>
        <v>337.543287780345</v>
      </c>
      <c r="DA352" s="0" t="n">
        <f aca="false">CY352*'Dist Horaria'!$I$6</f>
        <v>337.543287780345</v>
      </c>
      <c r="DB352" s="0" t="n">
        <f aca="false">CY352*'Dist Horaria'!$J$6</f>
        <v>337.543287780345</v>
      </c>
      <c r="DC352" s="0" t="n">
        <f aca="false">CY352*'Dist Horaria'!$K$6</f>
        <v>337.543287780345</v>
      </c>
      <c r="DD352" s="0" t="n">
        <f aca="false">CY352*'Dist Horaria'!$L$6</f>
        <v>337.543287780345</v>
      </c>
      <c r="DE352" s="0" t="n">
        <f aca="false">CY352*'Dist Horaria'!$M$6</f>
        <v>900.115434080921</v>
      </c>
      <c r="DF352" s="0" t="n">
        <f aca="false">CY352*'Dist Horaria'!$N$6</f>
        <v>900.115434080921</v>
      </c>
      <c r="DG352" s="0" t="n">
        <f aca="false">CY352*'Dist Horaria'!$O$6</f>
        <v>900.115434080921</v>
      </c>
      <c r="DH352" s="0" t="n">
        <f aca="false">CY352*'Dist Horaria'!$P$6</f>
        <v>590.700753615604</v>
      </c>
      <c r="DI352" s="0" t="n">
        <f aca="false">CY352*'Dist Horaria'!$Q$6</f>
        <v>590.700753615604</v>
      </c>
      <c r="DJ352" s="0" t="n">
        <f aca="false">CY352*'Dist Horaria'!$R$6</f>
        <v>590.700753615604</v>
      </c>
      <c r="DK352" s="0" t="n">
        <f aca="false">CY352*'Dist Horaria'!$S$6</f>
        <v>590.700753615604</v>
      </c>
      <c r="DL352" s="0" t="n">
        <f aca="false">CY352*'Dist Horaria'!$T$6</f>
        <v>590.700753615604</v>
      </c>
      <c r="DM352" s="0" t="n">
        <f aca="false">CY352*'Dist Horaria'!$U$6</f>
        <v>590.700753615604</v>
      </c>
      <c r="DN352" s="0" t="n">
        <f aca="false">CY352*'Dist Horaria'!$V$6</f>
        <v>590.700753615604</v>
      </c>
      <c r="DO352" s="0" t="n">
        <f aca="false">CY352*'Dist Horaria'!$W$6</f>
        <v>590.700753615604</v>
      </c>
      <c r="DP352" s="0" t="n">
        <f aca="false">CY352*'Dist Horaria'!$X$6</f>
        <v>900.115434080921</v>
      </c>
      <c r="DQ352" s="0" t="n">
        <f aca="false">CY352*'Dist Horaria'!$Y$6</f>
        <v>900.115434080921</v>
      </c>
      <c r="DR352" s="0" t="n">
        <f aca="false">CY352*'Dist Horaria'!$Z$6</f>
        <v>900.115434080921</v>
      </c>
      <c r="DS352" s="0" t="n">
        <f aca="false">CY352*'Dist Horaria'!$AA$6</f>
        <v>337.543287780345</v>
      </c>
      <c r="DT352" s="0" t="n">
        <f aca="false">CY352*'Dist Horaria'!$AB$6</f>
        <v>337.543287780345</v>
      </c>
      <c r="DU352" s="0" t="n">
        <f aca="false">CY352*'Dist Horaria'!$AC$6</f>
        <v>337.543287780345</v>
      </c>
      <c r="DV352" s="0" t="n">
        <f aca="false">CY352*'Dist Horaria'!$AD$6</f>
        <v>337.543287780345</v>
      </c>
      <c r="DW352" s="0" t="n">
        <f aca="false">CY352*'Dist Horaria'!$AE$6</f>
        <v>337.543287780345</v>
      </c>
      <c r="DX352" s="0" t="n">
        <f aca="false">AX352*1000000</f>
        <v>782.709073113844</v>
      </c>
      <c r="DY352" s="0" t="n">
        <f aca="false">DX352*'Dist Horaria'!$H$6</f>
        <v>19.5677268278461</v>
      </c>
      <c r="DZ352" s="0" t="n">
        <f aca="false">DX352*'Dist Horaria'!$I$6</f>
        <v>19.5677268278461</v>
      </c>
      <c r="EA352" s="0" t="n">
        <f aca="false">DX352*'Dist Horaria'!$J$6</f>
        <v>19.5677268278461</v>
      </c>
      <c r="EB352" s="0" t="n">
        <f aca="false">DX352*'Dist Horaria'!$K$6</f>
        <v>19.5677268278461</v>
      </c>
      <c r="EC352" s="0" t="n">
        <f aca="false">DX352*'Dist Horaria'!$L$6</f>
        <v>19.5677268278461</v>
      </c>
      <c r="ED352" s="0" t="n">
        <f aca="false">DX352*'Dist Horaria'!$M$6</f>
        <v>52.1806048742563</v>
      </c>
      <c r="EE352" s="0" t="n">
        <f aca="false">DX352*'Dist Horaria'!$N$6</f>
        <v>52.1806048742563</v>
      </c>
      <c r="EF352" s="0" t="n">
        <f aca="false">DX352*'Dist Horaria'!$O$6</f>
        <v>52.1806048742563</v>
      </c>
      <c r="EG352" s="0" t="n">
        <f aca="false">DX352*'Dist Horaria'!$P$6</f>
        <v>34.2435219487307</v>
      </c>
      <c r="EH352" s="0" t="n">
        <f aca="false">DX352*'Dist Horaria'!$Q$6</f>
        <v>34.2435219487307</v>
      </c>
      <c r="EI352" s="0" t="n">
        <f aca="false">DX352*'Dist Horaria'!$R$6</f>
        <v>34.2435219487307</v>
      </c>
      <c r="EJ352" s="0" t="n">
        <f aca="false">DX352*'Dist Horaria'!$S$6</f>
        <v>34.2435219487307</v>
      </c>
      <c r="EK352" s="0" t="n">
        <f aca="false">DX352*'Dist Horaria'!$T$6</f>
        <v>34.2435219487307</v>
      </c>
      <c r="EL352" s="0" t="n">
        <f aca="false">DX352*'Dist Horaria'!$U$6</f>
        <v>34.2435219487307</v>
      </c>
      <c r="EM352" s="0" t="n">
        <f aca="false">DX352*'Dist Horaria'!$V$6</f>
        <v>34.2435219487307</v>
      </c>
      <c r="EN352" s="0" t="n">
        <f aca="false">DX352*'Dist Horaria'!$W$6</f>
        <v>34.2435219487307</v>
      </c>
      <c r="EO352" s="0" t="n">
        <f aca="false">DX352*'Dist Horaria'!$X$6</f>
        <v>52.1806048742563</v>
      </c>
      <c r="EP352" s="0" t="n">
        <f aca="false">DX352*'Dist Horaria'!$Y$6</f>
        <v>52.1806048742563</v>
      </c>
      <c r="EQ352" s="0" t="n">
        <f aca="false">DX352*'Dist Horaria'!$Z$6</f>
        <v>52.1806048742563</v>
      </c>
      <c r="ER352" s="0" t="n">
        <f aca="false">DX352*'Dist Horaria'!$AA$6</f>
        <v>19.5677268278461</v>
      </c>
      <c r="ES352" s="0" t="n">
        <f aca="false">DX352*'Dist Horaria'!$AB$6</f>
        <v>19.5677268278461</v>
      </c>
      <c r="ET352" s="0" t="n">
        <f aca="false">DX352*'Dist Horaria'!$AC$6</f>
        <v>19.5677268278461</v>
      </c>
      <c r="EU352" s="0" t="n">
        <f aca="false">DX352*'Dist Horaria'!$AD$6</f>
        <v>19.5677268278461</v>
      </c>
      <c r="EV352" s="0" t="n">
        <f aca="false">DX352*'Dist Horaria'!$AE$6</f>
        <v>19.5677268278461</v>
      </c>
      <c r="EW352" s="0" t="n">
        <f aca="false">BB352+CA352+CZ352+DY352</f>
        <v>805.665323102343</v>
      </c>
      <c r="EX352" s="0" t="n">
        <f aca="false">BC352+CB352+DA352+DZ352</f>
        <v>802.298340764758</v>
      </c>
      <c r="EY352" s="0" t="n">
        <f aca="false">BD352+CC352+DB352+EA352</f>
        <v>799.120323258638</v>
      </c>
      <c r="EZ352" s="0" t="n">
        <f aca="false">BE352+CD352+DC352+EB352</f>
        <v>796.412776465147</v>
      </c>
      <c r="FA352" s="0" t="n">
        <f aca="false">BF352+CE352+DD352+EC352</f>
        <v>794.434206387589</v>
      </c>
      <c r="FB352" s="0" t="n">
        <f aca="false">BG352+CF352+DE352+ED352</f>
        <v>1926.19061711799</v>
      </c>
      <c r="FC352" s="0" t="n">
        <f aca="false">BH352+CG352+DF352+EE352</f>
        <v>1931.30803845337</v>
      </c>
      <c r="FD352" s="0" t="n">
        <f aca="false">BI352+CH352+DG352+EF352</f>
        <v>1931.30803845337</v>
      </c>
      <c r="FE352" s="0" t="n">
        <f aca="false">BJ352+CI352+DH352+EG352</f>
        <v>1346.43794752243</v>
      </c>
      <c r="FF352" s="0" t="n">
        <f aca="false">BK352+CJ352+DI352+EH352</f>
        <v>1363.02106054846</v>
      </c>
      <c r="FG352" s="0" t="n">
        <f aca="false">BL352+CK352+DJ352+EI352</f>
        <v>1375.08150638557</v>
      </c>
      <c r="FH352" s="0" t="n">
        <f aca="false">BM352+CL352+DK352+EJ352</f>
        <v>1381.11172930413</v>
      </c>
      <c r="FI352" s="0" t="n">
        <f aca="false">BN352+CM352+DL352+EK352</f>
        <v>1382.61928503377</v>
      </c>
      <c r="FJ352" s="0" t="n">
        <f aca="false">BO352+CN352+DM352+EL352</f>
        <v>1381.11172930413</v>
      </c>
      <c r="FK352" s="0" t="n">
        <f aca="false">BP352+CO352+DN352+EM352</f>
        <v>1378.09661784485</v>
      </c>
      <c r="FL352" s="0" t="n">
        <f aca="false">BQ352+CP352+DO352+EN352</f>
        <v>1373.57395065594</v>
      </c>
      <c r="FM352" s="0" t="n">
        <f aca="false">BR352+CQ352+DP352+EO352</f>
        <v>1993.16067615169</v>
      </c>
      <c r="FN352" s="0" t="n">
        <f aca="false">BS352+CR352+DQ352+EP352</f>
        <v>1989.0469845035</v>
      </c>
      <c r="FO352" s="0" t="n">
        <f aca="false">BT352+CS352+DR352+EQ352</f>
        <v>1966.65575822078</v>
      </c>
      <c r="FP352" s="0" t="n">
        <f aca="false">BU352+CT352+DS352+ER352</f>
        <v>826.106150272997</v>
      </c>
      <c r="FQ352" s="0" t="n">
        <f aca="false">BV352+CU352+DT352+ES352</f>
        <v>810.022385755822</v>
      </c>
      <c r="FR352" s="0" t="n">
        <f aca="false">BW352+CV352+DU352+ET352</f>
        <v>820.938227695101</v>
      </c>
      <c r="FS352" s="0" t="n">
        <f aca="false">BX352+CW352+DV352+EU352</f>
        <v>817.2136822853</v>
      </c>
      <c r="FT352" s="0" t="n">
        <f aca="false">BY352+CX352+DW352+EV352</f>
        <v>813.273330651291</v>
      </c>
      <c r="FU352" s="0" t="n">
        <f aca="false">AM352*'Dist Horaria'!$H$10</f>
        <v>0.425198515308365</v>
      </c>
      <c r="FV352" s="0" t="n">
        <f aca="false">AM352*'Dist Horaria'!$I$10</f>
        <v>0.397938884136708</v>
      </c>
      <c r="FW352" s="0" t="n">
        <f aca="false">AM352*'Dist Horaria'!$J$10</f>
        <v>0.396216170382687</v>
      </c>
      <c r="FX352" s="0" t="n">
        <f aca="false">AM352*'Dist Horaria'!$K$10</f>
        <v>0.384821129481291</v>
      </c>
      <c r="FY352" s="0" t="n">
        <f aca="false">AM352*'Dist Horaria'!$L$10</f>
        <v>0.384975128762096</v>
      </c>
      <c r="FZ352" s="0" t="n">
        <f aca="false">AM352*'Dist Horaria'!$M$10</f>
        <v>0.411939230518064</v>
      </c>
      <c r="GA352" s="0" t="n">
        <f aca="false">AM352*'Dist Horaria'!$N$10</f>
        <v>0.389711539168424</v>
      </c>
      <c r="GB352" s="0" t="n">
        <f aca="false">AM352*'Dist Horaria'!$O$10</f>
        <v>0.383059889263595</v>
      </c>
      <c r="GC352" s="0" t="n">
        <f aca="false">AM352*'Dist Horaria'!$P$10</f>
        <v>0.389004101641795</v>
      </c>
      <c r="GD352" s="0" t="n">
        <f aca="false">AM352*'Dist Horaria'!$Q$10</f>
        <v>0.352035588476179</v>
      </c>
      <c r="GE352" s="0" t="n">
        <f aca="false">AM352*'Dist Horaria'!$R$10</f>
        <v>0.429536286053899</v>
      </c>
      <c r="GF352" s="0" t="n">
        <f aca="false">AM352*'Dist Horaria'!$S$10</f>
        <v>0.366840674351896</v>
      </c>
      <c r="GG352" s="0" t="n">
        <f aca="false">AR352*'Dist Horaria'!$H$10</f>
        <v>0.444769931622599</v>
      </c>
      <c r="GH352" s="0" t="n">
        <f aca="false">AR352*'Dist Horaria'!$I$10</f>
        <v>0.416255569846236</v>
      </c>
      <c r="GI352" s="0" t="n">
        <f aca="false">AR352*'Dist Horaria'!$J$10</f>
        <v>0.414453561487797</v>
      </c>
      <c r="GJ352" s="0" t="n">
        <f aca="false">AR352*'Dist Horaria'!$K$10</f>
        <v>0.402534019485458</v>
      </c>
      <c r="GK352" s="0" t="n">
        <f aca="false">AR352*'Dist Horaria'!$L$10</f>
        <v>0.402695107182445</v>
      </c>
      <c r="GL352" s="0" t="n">
        <f aca="false">AR352*'Dist Horaria'!$M$10</f>
        <v>0.430900336651718</v>
      </c>
      <c r="GM352" s="0" t="n">
        <f aca="false">AR352*'Dist Horaria'!$N$10</f>
        <v>0.407649529309322</v>
      </c>
      <c r="GN352" s="0" t="n">
        <f aca="false">AR352*'Dist Horaria'!$O$10</f>
        <v>0.400691711332928</v>
      </c>
      <c r="GO352" s="0" t="n">
        <f aca="false">AR352*'Dist Horaria'!$P$10</f>
        <v>0.406909529217559</v>
      </c>
      <c r="GP352" s="0" t="n">
        <f aca="false">AR352*'Dist Horaria'!$Q$10</f>
        <v>0.368239396371643</v>
      </c>
      <c r="GQ352" s="0" t="n">
        <f aca="false">AR352*'Dist Horaria'!$R$10</f>
        <v>0.449307365147</v>
      </c>
      <c r="GR352" s="0" t="n">
        <f aca="false">AR352*'Dist Horaria'!$S$10</f>
        <v>0.383725943938335</v>
      </c>
      <c r="GS352" s="0" t="n">
        <f aca="false">AW352*'Dist Horaria'!$H$10</f>
        <v>0.0257837641520347</v>
      </c>
      <c r="GT352" s="0" t="n">
        <f aca="false">AW352*'Dist Horaria'!$I$10</f>
        <v>0.0241307576722456</v>
      </c>
      <c r="GU352" s="0" t="n">
        <f aca="false">AW352*'Dist Horaria'!$J$10</f>
        <v>0.0240262934195824</v>
      </c>
      <c r="GV352" s="0" t="n">
        <f aca="false">AW352*'Dist Horaria'!$K$10</f>
        <v>0.0233353054774178</v>
      </c>
      <c r="GW352" s="0" t="n">
        <f aca="false">AW352*'Dist Horaria'!$L$10</f>
        <v>0.0233446438946345</v>
      </c>
      <c r="GX352" s="0" t="n">
        <f aca="false">AW352*'Dist Horaria'!$M$10</f>
        <v>0.0249797296609691</v>
      </c>
      <c r="GY352" s="0" t="n">
        <f aca="false">AW352*'Dist Horaria'!$N$10</f>
        <v>0.0236318567715549</v>
      </c>
      <c r="GZ352" s="0" t="n">
        <f aca="false">AW352*'Dist Horaria'!$O$10</f>
        <v>0.0232285050048074</v>
      </c>
      <c r="HA352" s="0" t="n">
        <f aca="false">AW352*'Dist Horaria'!$P$10</f>
        <v>0.0235889582155106</v>
      </c>
      <c r="HB352" s="0" t="n">
        <f aca="false">AW352*'Dist Horaria'!$Q$10</f>
        <v>0.0213472113838634</v>
      </c>
      <c r="HC352" s="0" t="n">
        <f aca="false">AW352*'Dist Horaria'!$R$10</f>
        <v>0.0260468037766377</v>
      </c>
      <c r="HD352" s="0" t="n">
        <f aca="false">AW352*'Dist Horaria'!$S$10</f>
        <v>0.0222449822572948</v>
      </c>
    </row>
    <row r="353" customFormat="false" ht="13.8" hidden="false" customHeight="false" outlineLevel="0" collapsed="false">
      <c r="A353" s="0" t="n">
        <v>4.759543</v>
      </c>
      <c r="B353" s="0" t="n">
        <v>-74.046106</v>
      </c>
      <c r="C353" s="0" t="n">
        <v>35</v>
      </c>
      <c r="D353" s="0" t="n">
        <v>42</v>
      </c>
      <c r="E353" s="0" t="n">
        <v>643</v>
      </c>
      <c r="G353" s="0" t="s">
        <v>1205</v>
      </c>
      <c r="I353" s="0" t="s">
        <v>1665</v>
      </c>
      <c r="J353" s="0" t="s">
        <v>1666</v>
      </c>
      <c r="L353" s="0" t="s">
        <v>1667</v>
      </c>
      <c r="S353" s="0" t="n">
        <v>365</v>
      </c>
      <c r="V353" s="0" t="n">
        <v>78615.624375</v>
      </c>
      <c r="W353" s="0" t="n">
        <f aca="false">V353*12</f>
        <v>943387.4925</v>
      </c>
      <c r="X353" s="0" t="n">
        <v>1</v>
      </c>
      <c r="Z353" s="0" t="n">
        <v>25000</v>
      </c>
      <c r="AB353" s="0" t="n">
        <v>0.005</v>
      </c>
      <c r="AC353" s="0" t="n">
        <v>0</v>
      </c>
      <c r="AD353" s="0" t="n">
        <v>2906.61691288025</v>
      </c>
      <c r="AE353" s="0" t="n">
        <f aca="false">AD353/2204.59</f>
        <v>1.31843876316242</v>
      </c>
      <c r="AF353" s="0" t="n">
        <f aca="false">AE353/S353</f>
        <v>0.00361216099496554</v>
      </c>
      <c r="AG353" s="0" t="n">
        <f aca="false">AE353*EXP(AB353*AC353)</f>
        <v>1.31843876316242</v>
      </c>
      <c r="AH353" s="0" t="n">
        <f aca="false">AG353/S353</f>
        <v>0.00361216099496554</v>
      </c>
      <c r="AI353" s="0" t="s">
        <v>90</v>
      </c>
      <c r="AJ353" s="0" t="n">
        <f aca="false">IF(AI353="A",'FE DISTRIBUCIÓN'!$C$2,'FE DISTRIBUCIÓN'!$C$3)</f>
        <v>4.994E-006</v>
      </c>
      <c r="AK353" s="0" t="n">
        <f aca="false">W353*AJ353</f>
        <v>4.711277137545</v>
      </c>
      <c r="AL353" s="0" t="n">
        <f aca="false">AK353/365</f>
        <v>0.0129076085960137</v>
      </c>
      <c r="AM353" s="0" t="n">
        <f aca="false">AK353*EXP(AB353*AC353)</f>
        <v>4.711277137545</v>
      </c>
      <c r="AN353" s="0" t="n">
        <f aca="false">AM353/365</f>
        <v>0.0129076085960137</v>
      </c>
      <c r="AO353" s="0" t="n">
        <v>5.223868284E-006</v>
      </c>
      <c r="AP353" s="0" t="n">
        <f aca="false">AO353*W353</f>
        <v>4.92813200159304</v>
      </c>
      <c r="AQ353" s="0" t="n">
        <f aca="false">AP353/365</f>
        <v>0.0135017315112138</v>
      </c>
      <c r="AR353" s="0" t="n">
        <f aca="false">AP353*EXP(AB353*AC353)</f>
        <v>4.92813200159304</v>
      </c>
      <c r="AS353" s="0" t="n">
        <f aca="false">AR353/365</f>
        <v>0.0135017315112138</v>
      </c>
      <c r="AT353" s="0" t="n">
        <v>3.02832944E-007</v>
      </c>
      <c r="AU353" s="0" t="n">
        <f aca="false">AT353*W353</f>
        <v>0.285688811686553</v>
      </c>
      <c r="AV353" s="0" t="n">
        <f aca="false">AU353/365</f>
        <v>0.000782709073113844</v>
      </c>
      <c r="AW353" s="0" t="n">
        <f aca="false">AU353*EXP(AB353*AC353)</f>
        <v>0.285688811686553</v>
      </c>
      <c r="AX353" s="0" t="n">
        <f aca="false">AW353/365</f>
        <v>0.000782709073113844</v>
      </c>
      <c r="AY353" s="0" t="n">
        <f aca="false">AW353+AR353+AM353+AG353</f>
        <v>11.243536713987</v>
      </c>
      <c r="AZ353" s="0" t="n">
        <f aca="false">AH353+AN353+AS353+AX353</f>
        <v>0.0308042101753069</v>
      </c>
      <c r="BA353" s="0" t="n">
        <f aca="false">AH353*1000000</f>
        <v>3612.16099496554</v>
      </c>
      <c r="BB353" s="0" t="n">
        <f aca="false">BA353*'Dist Horaria'!$H$3</f>
        <v>125.864093593809</v>
      </c>
      <c r="BC353" s="0" t="n">
        <f aca="false">BA353*'Dist Horaria'!$I$3</f>
        <v>122.497111256224</v>
      </c>
      <c r="BD353" s="0" t="n">
        <f aca="false">BA353*'Dist Horaria'!$J$3</f>
        <v>119.319093750104</v>
      </c>
      <c r="BE353" s="0" t="n">
        <f aca="false">BA353*'Dist Horaria'!$K$3</f>
        <v>116.611546956613</v>
      </c>
      <c r="BF353" s="0" t="n">
        <f aca="false">BA353*'Dist Horaria'!$L$3</f>
        <v>114.632976879055</v>
      </c>
      <c r="BG353" s="0" t="n">
        <f aca="false">BA353*'Dist Horaria'!$M$3</f>
        <v>113.387338428563</v>
      </c>
      <c r="BH353" s="0" t="n">
        <f aca="false">BA353*'Dist Horaria'!$N$3</f>
        <v>118.504759763947</v>
      </c>
      <c r="BI353" s="0" t="n">
        <f aca="false">BA353*'Dist Horaria'!$O$3</f>
        <v>118.504759763947</v>
      </c>
      <c r="BJ353" s="0" t="n">
        <f aca="false">BA353*'Dist Horaria'!$P$3</f>
        <v>156.785795882493</v>
      </c>
      <c r="BK353" s="0" t="n">
        <f aca="false">BA353*'Dist Horaria'!$Q$3</f>
        <v>173.368908908526</v>
      </c>
      <c r="BL353" s="0" t="n">
        <f aca="false">BA353*'Dist Horaria'!$R$3</f>
        <v>185.429354745641</v>
      </c>
      <c r="BM353" s="0" t="n">
        <f aca="false">BA353*'Dist Horaria'!$S$3</f>
        <v>191.459577664198</v>
      </c>
      <c r="BN353" s="0" t="n">
        <f aca="false">BA353*'Dist Horaria'!$T$3</f>
        <v>192.967133393837</v>
      </c>
      <c r="BO353" s="0" t="n">
        <f aca="false">BA353*'Dist Horaria'!$U$3</f>
        <v>191.459577664198</v>
      </c>
      <c r="BP353" s="0" t="n">
        <f aca="false">BA353*'Dist Horaria'!$V$3</f>
        <v>188.444466204919</v>
      </c>
      <c r="BQ353" s="0" t="n">
        <f aca="false">BA353*'Dist Horaria'!$W$3</f>
        <v>183.921799016001</v>
      </c>
      <c r="BR353" s="0" t="n">
        <f aca="false">BA353*'Dist Horaria'!$X$3</f>
        <v>180.357397462267</v>
      </c>
      <c r="BS353" s="0" t="n">
        <f aca="false">BA353*'Dist Horaria'!$Y$3</f>
        <v>176.243705814076</v>
      </c>
      <c r="BT353" s="0" t="n">
        <f aca="false">BA353*'Dist Horaria'!$Z$3</f>
        <v>153.85247953136</v>
      </c>
      <c r="BU353" s="0" t="n">
        <f aca="false">BA353*'Dist Horaria'!$AA$3</f>
        <v>146.304920764463</v>
      </c>
      <c r="BV353" s="0" t="n">
        <f aca="false">BA353*'Dist Horaria'!$AB$3</f>
        <v>130.221156247288</v>
      </c>
      <c r="BW353" s="0" t="n">
        <f aca="false">BA353*'Dist Horaria'!$AC$3</f>
        <v>141.136998186567</v>
      </c>
      <c r="BX353" s="0" t="n">
        <f aca="false">BA353*'Dist Horaria'!$AD$3</f>
        <v>137.412452776766</v>
      </c>
      <c r="BY353" s="0" t="n">
        <f aca="false">BA353*'Dist Horaria'!$AE$3</f>
        <v>133.472101142757</v>
      </c>
      <c r="BZ353" s="0" t="n">
        <f aca="false">AN353*1000000</f>
        <v>12907.6085960137</v>
      </c>
      <c r="CA353" s="0" t="n">
        <f aca="false">BZ353*'Dist Horaria'!$H$6</f>
        <v>322.690214900343</v>
      </c>
      <c r="CB353" s="0" t="n">
        <f aca="false">BZ353*'Dist Horaria'!$I$6</f>
        <v>322.690214900343</v>
      </c>
      <c r="CC353" s="0" t="n">
        <f aca="false">BZ353*'Dist Horaria'!$J$6</f>
        <v>322.690214900343</v>
      </c>
      <c r="CD353" s="0" t="n">
        <f aca="false">BZ353*'Dist Horaria'!$K$6</f>
        <v>322.690214900343</v>
      </c>
      <c r="CE353" s="0" t="n">
        <f aca="false">BZ353*'Dist Horaria'!$L$6</f>
        <v>322.690214900343</v>
      </c>
      <c r="CF353" s="0" t="n">
        <f aca="false">BZ353*'Dist Horaria'!$M$6</f>
        <v>860.507239734247</v>
      </c>
      <c r="CG353" s="0" t="n">
        <f aca="false">BZ353*'Dist Horaria'!$N$6</f>
        <v>860.507239734247</v>
      </c>
      <c r="CH353" s="0" t="n">
        <f aca="false">BZ353*'Dist Horaria'!$O$6</f>
        <v>860.507239734247</v>
      </c>
      <c r="CI353" s="0" t="n">
        <f aca="false">BZ353*'Dist Horaria'!$P$6</f>
        <v>564.707876075599</v>
      </c>
      <c r="CJ353" s="0" t="n">
        <f aca="false">BZ353*'Dist Horaria'!$Q$6</f>
        <v>564.707876075599</v>
      </c>
      <c r="CK353" s="0" t="n">
        <f aca="false">BZ353*'Dist Horaria'!$R$6</f>
        <v>564.707876075599</v>
      </c>
      <c r="CL353" s="0" t="n">
        <f aca="false">BZ353*'Dist Horaria'!$S$6</f>
        <v>564.707876075599</v>
      </c>
      <c r="CM353" s="0" t="n">
        <f aca="false">BZ353*'Dist Horaria'!$T$6</f>
        <v>564.707876075599</v>
      </c>
      <c r="CN353" s="0" t="n">
        <f aca="false">BZ353*'Dist Horaria'!$U$6</f>
        <v>564.707876075599</v>
      </c>
      <c r="CO353" s="0" t="n">
        <f aca="false">BZ353*'Dist Horaria'!$V$6</f>
        <v>564.707876075599</v>
      </c>
      <c r="CP353" s="0" t="n">
        <f aca="false">BZ353*'Dist Horaria'!$W$6</f>
        <v>564.707876075599</v>
      </c>
      <c r="CQ353" s="0" t="n">
        <f aca="false">BZ353*'Dist Horaria'!$X$6</f>
        <v>860.507239734247</v>
      </c>
      <c r="CR353" s="0" t="n">
        <f aca="false">BZ353*'Dist Horaria'!$Y$6</f>
        <v>860.507239734247</v>
      </c>
      <c r="CS353" s="0" t="n">
        <f aca="false">BZ353*'Dist Horaria'!$Z$6</f>
        <v>860.507239734247</v>
      </c>
      <c r="CT353" s="0" t="n">
        <f aca="false">BZ353*'Dist Horaria'!$AA$6</f>
        <v>322.690214900343</v>
      </c>
      <c r="CU353" s="0" t="n">
        <f aca="false">BZ353*'Dist Horaria'!$AB$6</f>
        <v>322.690214900343</v>
      </c>
      <c r="CV353" s="0" t="n">
        <f aca="false">BZ353*'Dist Horaria'!$AC$6</f>
        <v>322.690214900343</v>
      </c>
      <c r="CW353" s="0" t="n">
        <f aca="false">BZ353*'Dist Horaria'!$AD$6</f>
        <v>322.690214900343</v>
      </c>
      <c r="CX353" s="0" t="n">
        <f aca="false">BZ353*'Dist Horaria'!$AE$6</f>
        <v>322.690214900343</v>
      </c>
      <c r="CY353" s="0" t="n">
        <f aca="false">AS353*1000000</f>
        <v>13501.7315112138</v>
      </c>
      <c r="CZ353" s="0" t="n">
        <f aca="false">CY353*'Dist Horaria'!$H$6</f>
        <v>337.543287780345</v>
      </c>
      <c r="DA353" s="0" t="n">
        <f aca="false">CY353*'Dist Horaria'!$I$6</f>
        <v>337.543287780345</v>
      </c>
      <c r="DB353" s="0" t="n">
        <f aca="false">CY353*'Dist Horaria'!$J$6</f>
        <v>337.543287780345</v>
      </c>
      <c r="DC353" s="0" t="n">
        <f aca="false">CY353*'Dist Horaria'!$K$6</f>
        <v>337.543287780345</v>
      </c>
      <c r="DD353" s="0" t="n">
        <f aca="false">CY353*'Dist Horaria'!$L$6</f>
        <v>337.543287780345</v>
      </c>
      <c r="DE353" s="0" t="n">
        <f aca="false">CY353*'Dist Horaria'!$M$6</f>
        <v>900.115434080921</v>
      </c>
      <c r="DF353" s="0" t="n">
        <f aca="false">CY353*'Dist Horaria'!$N$6</f>
        <v>900.115434080921</v>
      </c>
      <c r="DG353" s="0" t="n">
        <f aca="false">CY353*'Dist Horaria'!$O$6</f>
        <v>900.115434080921</v>
      </c>
      <c r="DH353" s="0" t="n">
        <f aca="false">CY353*'Dist Horaria'!$P$6</f>
        <v>590.700753615604</v>
      </c>
      <c r="DI353" s="0" t="n">
        <f aca="false">CY353*'Dist Horaria'!$Q$6</f>
        <v>590.700753615604</v>
      </c>
      <c r="DJ353" s="0" t="n">
        <f aca="false">CY353*'Dist Horaria'!$R$6</f>
        <v>590.700753615604</v>
      </c>
      <c r="DK353" s="0" t="n">
        <f aca="false">CY353*'Dist Horaria'!$S$6</f>
        <v>590.700753615604</v>
      </c>
      <c r="DL353" s="0" t="n">
        <f aca="false">CY353*'Dist Horaria'!$T$6</f>
        <v>590.700753615604</v>
      </c>
      <c r="DM353" s="0" t="n">
        <f aca="false">CY353*'Dist Horaria'!$U$6</f>
        <v>590.700753615604</v>
      </c>
      <c r="DN353" s="0" t="n">
        <f aca="false">CY353*'Dist Horaria'!$V$6</f>
        <v>590.700753615604</v>
      </c>
      <c r="DO353" s="0" t="n">
        <f aca="false">CY353*'Dist Horaria'!$W$6</f>
        <v>590.700753615604</v>
      </c>
      <c r="DP353" s="0" t="n">
        <f aca="false">CY353*'Dist Horaria'!$X$6</f>
        <v>900.115434080921</v>
      </c>
      <c r="DQ353" s="0" t="n">
        <f aca="false">CY353*'Dist Horaria'!$Y$6</f>
        <v>900.115434080921</v>
      </c>
      <c r="DR353" s="0" t="n">
        <f aca="false">CY353*'Dist Horaria'!$Z$6</f>
        <v>900.115434080921</v>
      </c>
      <c r="DS353" s="0" t="n">
        <f aca="false">CY353*'Dist Horaria'!$AA$6</f>
        <v>337.543287780345</v>
      </c>
      <c r="DT353" s="0" t="n">
        <f aca="false">CY353*'Dist Horaria'!$AB$6</f>
        <v>337.543287780345</v>
      </c>
      <c r="DU353" s="0" t="n">
        <f aca="false">CY353*'Dist Horaria'!$AC$6</f>
        <v>337.543287780345</v>
      </c>
      <c r="DV353" s="0" t="n">
        <f aca="false">CY353*'Dist Horaria'!$AD$6</f>
        <v>337.543287780345</v>
      </c>
      <c r="DW353" s="0" t="n">
        <f aca="false">CY353*'Dist Horaria'!$AE$6</f>
        <v>337.543287780345</v>
      </c>
      <c r="DX353" s="0" t="n">
        <f aca="false">AX353*1000000</f>
        <v>782.709073113844</v>
      </c>
      <c r="DY353" s="0" t="n">
        <f aca="false">DX353*'Dist Horaria'!$H$6</f>
        <v>19.5677268278461</v>
      </c>
      <c r="DZ353" s="0" t="n">
        <f aca="false">DX353*'Dist Horaria'!$I$6</f>
        <v>19.5677268278461</v>
      </c>
      <c r="EA353" s="0" t="n">
        <f aca="false">DX353*'Dist Horaria'!$J$6</f>
        <v>19.5677268278461</v>
      </c>
      <c r="EB353" s="0" t="n">
        <f aca="false">DX353*'Dist Horaria'!$K$6</f>
        <v>19.5677268278461</v>
      </c>
      <c r="EC353" s="0" t="n">
        <f aca="false">DX353*'Dist Horaria'!$L$6</f>
        <v>19.5677268278461</v>
      </c>
      <c r="ED353" s="0" t="n">
        <f aca="false">DX353*'Dist Horaria'!$M$6</f>
        <v>52.1806048742563</v>
      </c>
      <c r="EE353" s="0" t="n">
        <f aca="false">DX353*'Dist Horaria'!$N$6</f>
        <v>52.1806048742563</v>
      </c>
      <c r="EF353" s="0" t="n">
        <f aca="false">DX353*'Dist Horaria'!$O$6</f>
        <v>52.1806048742563</v>
      </c>
      <c r="EG353" s="0" t="n">
        <f aca="false">DX353*'Dist Horaria'!$P$6</f>
        <v>34.2435219487307</v>
      </c>
      <c r="EH353" s="0" t="n">
        <f aca="false">DX353*'Dist Horaria'!$Q$6</f>
        <v>34.2435219487307</v>
      </c>
      <c r="EI353" s="0" t="n">
        <f aca="false">DX353*'Dist Horaria'!$R$6</f>
        <v>34.2435219487307</v>
      </c>
      <c r="EJ353" s="0" t="n">
        <f aca="false">DX353*'Dist Horaria'!$S$6</f>
        <v>34.2435219487307</v>
      </c>
      <c r="EK353" s="0" t="n">
        <f aca="false">DX353*'Dist Horaria'!$T$6</f>
        <v>34.2435219487307</v>
      </c>
      <c r="EL353" s="0" t="n">
        <f aca="false">DX353*'Dist Horaria'!$U$6</f>
        <v>34.2435219487307</v>
      </c>
      <c r="EM353" s="0" t="n">
        <f aca="false">DX353*'Dist Horaria'!$V$6</f>
        <v>34.2435219487307</v>
      </c>
      <c r="EN353" s="0" t="n">
        <f aca="false">DX353*'Dist Horaria'!$W$6</f>
        <v>34.2435219487307</v>
      </c>
      <c r="EO353" s="0" t="n">
        <f aca="false">DX353*'Dist Horaria'!$X$6</f>
        <v>52.1806048742563</v>
      </c>
      <c r="EP353" s="0" t="n">
        <f aca="false">DX353*'Dist Horaria'!$Y$6</f>
        <v>52.1806048742563</v>
      </c>
      <c r="EQ353" s="0" t="n">
        <f aca="false">DX353*'Dist Horaria'!$Z$6</f>
        <v>52.1806048742563</v>
      </c>
      <c r="ER353" s="0" t="n">
        <f aca="false">DX353*'Dist Horaria'!$AA$6</f>
        <v>19.5677268278461</v>
      </c>
      <c r="ES353" s="0" t="n">
        <f aca="false">DX353*'Dist Horaria'!$AB$6</f>
        <v>19.5677268278461</v>
      </c>
      <c r="ET353" s="0" t="n">
        <f aca="false">DX353*'Dist Horaria'!$AC$6</f>
        <v>19.5677268278461</v>
      </c>
      <c r="EU353" s="0" t="n">
        <f aca="false">DX353*'Dist Horaria'!$AD$6</f>
        <v>19.5677268278461</v>
      </c>
      <c r="EV353" s="0" t="n">
        <f aca="false">DX353*'Dist Horaria'!$AE$6</f>
        <v>19.5677268278461</v>
      </c>
      <c r="EW353" s="0" t="n">
        <f aca="false">BB353+CA353+CZ353+DY353</f>
        <v>805.665323102343</v>
      </c>
      <c r="EX353" s="0" t="n">
        <f aca="false">BC353+CB353+DA353+DZ353</f>
        <v>802.298340764758</v>
      </c>
      <c r="EY353" s="0" t="n">
        <f aca="false">BD353+CC353+DB353+EA353</f>
        <v>799.120323258638</v>
      </c>
      <c r="EZ353" s="0" t="n">
        <f aca="false">BE353+CD353+DC353+EB353</f>
        <v>796.412776465147</v>
      </c>
      <c r="FA353" s="0" t="n">
        <f aca="false">BF353+CE353+DD353+EC353</f>
        <v>794.434206387589</v>
      </c>
      <c r="FB353" s="0" t="n">
        <f aca="false">BG353+CF353+DE353+ED353</f>
        <v>1926.19061711799</v>
      </c>
      <c r="FC353" s="0" t="n">
        <f aca="false">BH353+CG353+DF353+EE353</f>
        <v>1931.30803845337</v>
      </c>
      <c r="FD353" s="0" t="n">
        <f aca="false">BI353+CH353+DG353+EF353</f>
        <v>1931.30803845337</v>
      </c>
      <c r="FE353" s="0" t="n">
        <f aca="false">BJ353+CI353+DH353+EG353</f>
        <v>1346.43794752243</v>
      </c>
      <c r="FF353" s="0" t="n">
        <f aca="false">BK353+CJ353+DI353+EH353</f>
        <v>1363.02106054846</v>
      </c>
      <c r="FG353" s="0" t="n">
        <f aca="false">BL353+CK353+DJ353+EI353</f>
        <v>1375.08150638557</v>
      </c>
      <c r="FH353" s="0" t="n">
        <f aca="false">BM353+CL353+DK353+EJ353</f>
        <v>1381.11172930413</v>
      </c>
      <c r="FI353" s="0" t="n">
        <f aca="false">BN353+CM353+DL353+EK353</f>
        <v>1382.61928503377</v>
      </c>
      <c r="FJ353" s="0" t="n">
        <f aca="false">BO353+CN353+DM353+EL353</f>
        <v>1381.11172930413</v>
      </c>
      <c r="FK353" s="0" t="n">
        <f aca="false">BP353+CO353+DN353+EM353</f>
        <v>1378.09661784485</v>
      </c>
      <c r="FL353" s="0" t="n">
        <f aca="false">BQ353+CP353+DO353+EN353</f>
        <v>1373.57395065594</v>
      </c>
      <c r="FM353" s="0" t="n">
        <f aca="false">BR353+CQ353+DP353+EO353</f>
        <v>1993.16067615169</v>
      </c>
      <c r="FN353" s="0" t="n">
        <f aca="false">BS353+CR353+DQ353+EP353</f>
        <v>1989.0469845035</v>
      </c>
      <c r="FO353" s="0" t="n">
        <f aca="false">BT353+CS353+DR353+EQ353</f>
        <v>1966.65575822078</v>
      </c>
      <c r="FP353" s="0" t="n">
        <f aca="false">BU353+CT353+DS353+ER353</f>
        <v>826.106150272997</v>
      </c>
      <c r="FQ353" s="0" t="n">
        <f aca="false">BV353+CU353+DT353+ES353</f>
        <v>810.022385755822</v>
      </c>
      <c r="FR353" s="0" t="n">
        <f aca="false">BW353+CV353+DU353+ET353</f>
        <v>820.938227695101</v>
      </c>
      <c r="FS353" s="0" t="n">
        <f aca="false">BX353+CW353+DV353+EU353</f>
        <v>817.2136822853</v>
      </c>
      <c r="FT353" s="0" t="n">
        <f aca="false">BY353+CX353+DW353+EV353</f>
        <v>813.273330651291</v>
      </c>
      <c r="FU353" s="0" t="n">
        <f aca="false">AM353*'Dist Horaria'!$H$10</f>
        <v>0.425198515308365</v>
      </c>
      <c r="FV353" s="0" t="n">
        <f aca="false">AM353*'Dist Horaria'!$I$10</f>
        <v>0.397938884136708</v>
      </c>
      <c r="FW353" s="0" t="n">
        <f aca="false">AM353*'Dist Horaria'!$J$10</f>
        <v>0.396216170382687</v>
      </c>
      <c r="FX353" s="0" t="n">
        <f aca="false">AM353*'Dist Horaria'!$K$10</f>
        <v>0.384821129481291</v>
      </c>
      <c r="FY353" s="0" t="n">
        <f aca="false">AM353*'Dist Horaria'!$L$10</f>
        <v>0.384975128762096</v>
      </c>
      <c r="FZ353" s="0" t="n">
        <f aca="false">AM353*'Dist Horaria'!$M$10</f>
        <v>0.411939230518064</v>
      </c>
      <c r="GA353" s="0" t="n">
        <f aca="false">AM353*'Dist Horaria'!$N$10</f>
        <v>0.389711539168424</v>
      </c>
      <c r="GB353" s="0" t="n">
        <f aca="false">AM353*'Dist Horaria'!$O$10</f>
        <v>0.383059889263595</v>
      </c>
      <c r="GC353" s="0" t="n">
        <f aca="false">AM353*'Dist Horaria'!$P$10</f>
        <v>0.389004101641795</v>
      </c>
      <c r="GD353" s="0" t="n">
        <f aca="false">AM353*'Dist Horaria'!$Q$10</f>
        <v>0.352035588476179</v>
      </c>
      <c r="GE353" s="0" t="n">
        <f aca="false">AM353*'Dist Horaria'!$R$10</f>
        <v>0.429536286053899</v>
      </c>
      <c r="GF353" s="0" t="n">
        <f aca="false">AM353*'Dist Horaria'!$S$10</f>
        <v>0.366840674351896</v>
      </c>
      <c r="GG353" s="0" t="n">
        <f aca="false">AR353*'Dist Horaria'!$H$10</f>
        <v>0.444769931622599</v>
      </c>
      <c r="GH353" s="0" t="n">
        <f aca="false">AR353*'Dist Horaria'!$I$10</f>
        <v>0.416255569846236</v>
      </c>
      <c r="GI353" s="0" t="n">
        <f aca="false">AR353*'Dist Horaria'!$J$10</f>
        <v>0.414453561487797</v>
      </c>
      <c r="GJ353" s="0" t="n">
        <f aca="false">AR353*'Dist Horaria'!$K$10</f>
        <v>0.402534019485458</v>
      </c>
      <c r="GK353" s="0" t="n">
        <f aca="false">AR353*'Dist Horaria'!$L$10</f>
        <v>0.402695107182445</v>
      </c>
      <c r="GL353" s="0" t="n">
        <f aca="false">AR353*'Dist Horaria'!$M$10</f>
        <v>0.430900336651718</v>
      </c>
      <c r="GM353" s="0" t="n">
        <f aca="false">AR353*'Dist Horaria'!$N$10</f>
        <v>0.407649529309322</v>
      </c>
      <c r="GN353" s="0" t="n">
        <f aca="false">AR353*'Dist Horaria'!$O$10</f>
        <v>0.400691711332928</v>
      </c>
      <c r="GO353" s="0" t="n">
        <f aca="false">AR353*'Dist Horaria'!$P$10</f>
        <v>0.406909529217559</v>
      </c>
      <c r="GP353" s="0" t="n">
        <f aca="false">AR353*'Dist Horaria'!$Q$10</f>
        <v>0.368239396371643</v>
      </c>
      <c r="GQ353" s="0" t="n">
        <f aca="false">AR353*'Dist Horaria'!$R$10</f>
        <v>0.449307365147</v>
      </c>
      <c r="GR353" s="0" t="n">
        <f aca="false">AR353*'Dist Horaria'!$S$10</f>
        <v>0.383725943938335</v>
      </c>
      <c r="GS353" s="0" t="n">
        <f aca="false">AW353*'Dist Horaria'!$H$10</f>
        <v>0.0257837641520347</v>
      </c>
      <c r="GT353" s="0" t="n">
        <f aca="false">AW353*'Dist Horaria'!$I$10</f>
        <v>0.0241307576722456</v>
      </c>
      <c r="GU353" s="0" t="n">
        <f aca="false">AW353*'Dist Horaria'!$J$10</f>
        <v>0.0240262934195824</v>
      </c>
      <c r="GV353" s="0" t="n">
        <f aca="false">AW353*'Dist Horaria'!$K$10</f>
        <v>0.0233353054774178</v>
      </c>
      <c r="GW353" s="0" t="n">
        <f aca="false">AW353*'Dist Horaria'!$L$10</f>
        <v>0.0233446438946345</v>
      </c>
      <c r="GX353" s="0" t="n">
        <f aca="false">AW353*'Dist Horaria'!$M$10</f>
        <v>0.0249797296609691</v>
      </c>
      <c r="GY353" s="0" t="n">
        <f aca="false">AW353*'Dist Horaria'!$N$10</f>
        <v>0.0236318567715549</v>
      </c>
      <c r="GZ353" s="0" t="n">
        <f aca="false">AW353*'Dist Horaria'!$O$10</f>
        <v>0.0232285050048074</v>
      </c>
      <c r="HA353" s="0" t="n">
        <f aca="false">AW353*'Dist Horaria'!$P$10</f>
        <v>0.0235889582155106</v>
      </c>
      <c r="HB353" s="0" t="n">
        <f aca="false">AW353*'Dist Horaria'!$Q$10</f>
        <v>0.0213472113838634</v>
      </c>
      <c r="HC353" s="0" t="n">
        <f aca="false">AW353*'Dist Horaria'!$R$10</f>
        <v>0.0260468037766377</v>
      </c>
      <c r="HD353" s="0" t="n">
        <f aca="false">AW353*'Dist Horaria'!$S$10</f>
        <v>0.0222449822572948</v>
      </c>
    </row>
    <row r="354" customFormat="false" ht="26.85" hidden="false" customHeight="false" outlineLevel="0" collapsed="false">
      <c r="A354" s="0" t="n">
        <v>4.697942</v>
      </c>
      <c r="B354" s="0" t="n">
        <v>-74.030894</v>
      </c>
      <c r="C354" s="0" t="n">
        <v>37</v>
      </c>
      <c r="D354" s="0" t="n">
        <v>35</v>
      </c>
      <c r="E354" s="0" t="n">
        <v>2456</v>
      </c>
      <c r="G354" s="0" t="s">
        <v>1205</v>
      </c>
      <c r="I354" s="0" t="s">
        <v>1668</v>
      </c>
      <c r="J354" s="0" t="s">
        <v>1669</v>
      </c>
      <c r="K354" s="25" t="s">
        <v>1670</v>
      </c>
      <c r="L354" s="0" t="s">
        <v>1671</v>
      </c>
      <c r="S354" s="0" t="n">
        <v>365</v>
      </c>
      <c r="V354" s="0" t="n">
        <v>78615.624375</v>
      </c>
      <c r="W354" s="0" t="n">
        <f aca="false">V354*12</f>
        <v>943387.4925</v>
      </c>
      <c r="X354" s="0" t="n">
        <v>1</v>
      </c>
      <c r="Z354" s="0" t="n">
        <v>25000</v>
      </c>
      <c r="AB354" s="0" t="n">
        <v>0.005</v>
      </c>
      <c r="AC354" s="0" t="n">
        <v>0</v>
      </c>
      <c r="AD354" s="0" t="n">
        <v>2906.61691288025</v>
      </c>
      <c r="AE354" s="0" t="n">
        <f aca="false">AD354/2204.59</f>
        <v>1.31843876316242</v>
      </c>
      <c r="AF354" s="0" t="n">
        <f aca="false">AE354/S354</f>
        <v>0.00361216099496554</v>
      </c>
      <c r="AG354" s="0" t="n">
        <f aca="false">AE354*EXP(AB354*AC354)</f>
        <v>1.31843876316242</v>
      </c>
      <c r="AH354" s="0" t="n">
        <f aca="false">AG354/S354</f>
        <v>0.00361216099496554</v>
      </c>
      <c r="AI354" s="0" t="s">
        <v>90</v>
      </c>
      <c r="AJ354" s="0" t="n">
        <f aca="false">IF(AI354="A",'FE DISTRIBUCIÓN'!$C$2,'FE DISTRIBUCIÓN'!$C$3)</f>
        <v>4.994E-006</v>
      </c>
      <c r="AK354" s="0" t="n">
        <f aca="false">W354*AJ354</f>
        <v>4.711277137545</v>
      </c>
      <c r="AL354" s="0" t="n">
        <f aca="false">AK354/365</f>
        <v>0.0129076085960137</v>
      </c>
      <c r="AM354" s="0" t="n">
        <f aca="false">AK354*EXP(AB354*AC354)</f>
        <v>4.711277137545</v>
      </c>
      <c r="AN354" s="0" t="n">
        <f aca="false">AM354/365</f>
        <v>0.0129076085960137</v>
      </c>
      <c r="AO354" s="0" t="n">
        <v>5.223868284E-006</v>
      </c>
      <c r="AP354" s="0" t="n">
        <f aca="false">AO354*W354</f>
        <v>4.92813200159304</v>
      </c>
      <c r="AQ354" s="0" t="n">
        <f aca="false">AP354/365</f>
        <v>0.0135017315112138</v>
      </c>
      <c r="AR354" s="0" t="n">
        <f aca="false">AP354*EXP(AB354*AC354)</f>
        <v>4.92813200159304</v>
      </c>
      <c r="AS354" s="0" t="n">
        <f aca="false">AR354/365</f>
        <v>0.0135017315112138</v>
      </c>
      <c r="AT354" s="0" t="n">
        <v>3.02832944E-007</v>
      </c>
      <c r="AU354" s="0" t="n">
        <f aca="false">AT354*W354</f>
        <v>0.285688811686553</v>
      </c>
      <c r="AV354" s="0" t="n">
        <f aca="false">AU354/365</f>
        <v>0.000782709073113844</v>
      </c>
      <c r="AW354" s="0" t="n">
        <f aca="false">AU354*EXP(AB354*AC354)</f>
        <v>0.285688811686553</v>
      </c>
      <c r="AX354" s="0" t="n">
        <f aca="false">AW354/365</f>
        <v>0.000782709073113844</v>
      </c>
      <c r="AY354" s="0" t="n">
        <f aca="false">AW354+AR354+AM354+AG354</f>
        <v>11.243536713987</v>
      </c>
      <c r="AZ354" s="0" t="n">
        <f aca="false">AH354+AN354+AS354+AX354</f>
        <v>0.0308042101753069</v>
      </c>
      <c r="BA354" s="0" t="n">
        <f aca="false">AH354*1000000</f>
        <v>3612.16099496554</v>
      </c>
      <c r="BB354" s="0" t="n">
        <f aca="false">BA354*'Dist Horaria'!$H$3</f>
        <v>125.864093593809</v>
      </c>
      <c r="BC354" s="0" t="n">
        <f aca="false">BA354*'Dist Horaria'!$I$3</f>
        <v>122.497111256224</v>
      </c>
      <c r="BD354" s="0" t="n">
        <f aca="false">BA354*'Dist Horaria'!$J$3</f>
        <v>119.319093750104</v>
      </c>
      <c r="BE354" s="0" t="n">
        <f aca="false">BA354*'Dist Horaria'!$K$3</f>
        <v>116.611546956613</v>
      </c>
      <c r="BF354" s="0" t="n">
        <f aca="false">BA354*'Dist Horaria'!$L$3</f>
        <v>114.632976879055</v>
      </c>
      <c r="BG354" s="0" t="n">
        <f aca="false">BA354*'Dist Horaria'!$M$3</f>
        <v>113.387338428563</v>
      </c>
      <c r="BH354" s="0" t="n">
        <f aca="false">BA354*'Dist Horaria'!$N$3</f>
        <v>118.504759763947</v>
      </c>
      <c r="BI354" s="0" t="n">
        <f aca="false">BA354*'Dist Horaria'!$O$3</f>
        <v>118.504759763947</v>
      </c>
      <c r="BJ354" s="0" t="n">
        <f aca="false">BA354*'Dist Horaria'!$P$3</f>
        <v>156.785795882493</v>
      </c>
      <c r="BK354" s="0" t="n">
        <f aca="false">BA354*'Dist Horaria'!$Q$3</f>
        <v>173.368908908526</v>
      </c>
      <c r="BL354" s="0" t="n">
        <f aca="false">BA354*'Dist Horaria'!$R$3</f>
        <v>185.429354745641</v>
      </c>
      <c r="BM354" s="0" t="n">
        <f aca="false">BA354*'Dist Horaria'!$S$3</f>
        <v>191.459577664198</v>
      </c>
      <c r="BN354" s="0" t="n">
        <f aca="false">BA354*'Dist Horaria'!$T$3</f>
        <v>192.967133393837</v>
      </c>
      <c r="BO354" s="0" t="n">
        <f aca="false">BA354*'Dist Horaria'!$U$3</f>
        <v>191.459577664198</v>
      </c>
      <c r="BP354" s="0" t="n">
        <f aca="false">BA354*'Dist Horaria'!$V$3</f>
        <v>188.444466204919</v>
      </c>
      <c r="BQ354" s="0" t="n">
        <f aca="false">BA354*'Dist Horaria'!$W$3</f>
        <v>183.921799016001</v>
      </c>
      <c r="BR354" s="0" t="n">
        <f aca="false">BA354*'Dist Horaria'!$X$3</f>
        <v>180.357397462267</v>
      </c>
      <c r="BS354" s="0" t="n">
        <f aca="false">BA354*'Dist Horaria'!$Y$3</f>
        <v>176.243705814076</v>
      </c>
      <c r="BT354" s="0" t="n">
        <f aca="false">BA354*'Dist Horaria'!$Z$3</f>
        <v>153.85247953136</v>
      </c>
      <c r="BU354" s="0" t="n">
        <f aca="false">BA354*'Dist Horaria'!$AA$3</f>
        <v>146.304920764463</v>
      </c>
      <c r="BV354" s="0" t="n">
        <f aca="false">BA354*'Dist Horaria'!$AB$3</f>
        <v>130.221156247288</v>
      </c>
      <c r="BW354" s="0" t="n">
        <f aca="false">BA354*'Dist Horaria'!$AC$3</f>
        <v>141.136998186567</v>
      </c>
      <c r="BX354" s="0" t="n">
        <f aca="false">BA354*'Dist Horaria'!$AD$3</f>
        <v>137.412452776766</v>
      </c>
      <c r="BY354" s="0" t="n">
        <f aca="false">BA354*'Dist Horaria'!$AE$3</f>
        <v>133.472101142757</v>
      </c>
      <c r="BZ354" s="0" t="n">
        <f aca="false">AN354*1000000</f>
        <v>12907.6085960137</v>
      </c>
      <c r="CA354" s="0" t="n">
        <f aca="false">BZ354*'Dist Horaria'!$H$6</f>
        <v>322.690214900343</v>
      </c>
      <c r="CB354" s="0" t="n">
        <f aca="false">BZ354*'Dist Horaria'!$I$6</f>
        <v>322.690214900343</v>
      </c>
      <c r="CC354" s="0" t="n">
        <f aca="false">BZ354*'Dist Horaria'!$J$6</f>
        <v>322.690214900343</v>
      </c>
      <c r="CD354" s="0" t="n">
        <f aca="false">BZ354*'Dist Horaria'!$K$6</f>
        <v>322.690214900343</v>
      </c>
      <c r="CE354" s="0" t="n">
        <f aca="false">BZ354*'Dist Horaria'!$L$6</f>
        <v>322.690214900343</v>
      </c>
      <c r="CF354" s="0" t="n">
        <f aca="false">BZ354*'Dist Horaria'!$M$6</f>
        <v>860.507239734247</v>
      </c>
      <c r="CG354" s="0" t="n">
        <f aca="false">BZ354*'Dist Horaria'!$N$6</f>
        <v>860.507239734247</v>
      </c>
      <c r="CH354" s="0" t="n">
        <f aca="false">BZ354*'Dist Horaria'!$O$6</f>
        <v>860.507239734247</v>
      </c>
      <c r="CI354" s="0" t="n">
        <f aca="false">BZ354*'Dist Horaria'!$P$6</f>
        <v>564.707876075599</v>
      </c>
      <c r="CJ354" s="0" t="n">
        <f aca="false">BZ354*'Dist Horaria'!$Q$6</f>
        <v>564.707876075599</v>
      </c>
      <c r="CK354" s="0" t="n">
        <f aca="false">BZ354*'Dist Horaria'!$R$6</f>
        <v>564.707876075599</v>
      </c>
      <c r="CL354" s="0" t="n">
        <f aca="false">BZ354*'Dist Horaria'!$S$6</f>
        <v>564.707876075599</v>
      </c>
      <c r="CM354" s="0" t="n">
        <f aca="false">BZ354*'Dist Horaria'!$T$6</f>
        <v>564.707876075599</v>
      </c>
      <c r="CN354" s="0" t="n">
        <f aca="false">BZ354*'Dist Horaria'!$U$6</f>
        <v>564.707876075599</v>
      </c>
      <c r="CO354" s="0" t="n">
        <f aca="false">BZ354*'Dist Horaria'!$V$6</f>
        <v>564.707876075599</v>
      </c>
      <c r="CP354" s="0" t="n">
        <f aca="false">BZ354*'Dist Horaria'!$W$6</f>
        <v>564.707876075599</v>
      </c>
      <c r="CQ354" s="0" t="n">
        <f aca="false">BZ354*'Dist Horaria'!$X$6</f>
        <v>860.507239734247</v>
      </c>
      <c r="CR354" s="0" t="n">
        <f aca="false">BZ354*'Dist Horaria'!$Y$6</f>
        <v>860.507239734247</v>
      </c>
      <c r="CS354" s="0" t="n">
        <f aca="false">BZ354*'Dist Horaria'!$Z$6</f>
        <v>860.507239734247</v>
      </c>
      <c r="CT354" s="0" t="n">
        <f aca="false">BZ354*'Dist Horaria'!$AA$6</f>
        <v>322.690214900343</v>
      </c>
      <c r="CU354" s="0" t="n">
        <f aca="false">BZ354*'Dist Horaria'!$AB$6</f>
        <v>322.690214900343</v>
      </c>
      <c r="CV354" s="0" t="n">
        <f aca="false">BZ354*'Dist Horaria'!$AC$6</f>
        <v>322.690214900343</v>
      </c>
      <c r="CW354" s="0" t="n">
        <f aca="false">BZ354*'Dist Horaria'!$AD$6</f>
        <v>322.690214900343</v>
      </c>
      <c r="CX354" s="0" t="n">
        <f aca="false">BZ354*'Dist Horaria'!$AE$6</f>
        <v>322.690214900343</v>
      </c>
      <c r="CY354" s="0" t="n">
        <f aca="false">AS354*1000000</f>
        <v>13501.7315112138</v>
      </c>
      <c r="CZ354" s="0" t="n">
        <f aca="false">CY354*'Dist Horaria'!$H$6</f>
        <v>337.543287780345</v>
      </c>
      <c r="DA354" s="0" t="n">
        <f aca="false">CY354*'Dist Horaria'!$I$6</f>
        <v>337.543287780345</v>
      </c>
      <c r="DB354" s="0" t="n">
        <f aca="false">CY354*'Dist Horaria'!$J$6</f>
        <v>337.543287780345</v>
      </c>
      <c r="DC354" s="0" t="n">
        <f aca="false">CY354*'Dist Horaria'!$K$6</f>
        <v>337.543287780345</v>
      </c>
      <c r="DD354" s="0" t="n">
        <f aca="false">CY354*'Dist Horaria'!$L$6</f>
        <v>337.543287780345</v>
      </c>
      <c r="DE354" s="0" t="n">
        <f aca="false">CY354*'Dist Horaria'!$M$6</f>
        <v>900.115434080921</v>
      </c>
      <c r="DF354" s="0" t="n">
        <f aca="false">CY354*'Dist Horaria'!$N$6</f>
        <v>900.115434080921</v>
      </c>
      <c r="DG354" s="0" t="n">
        <f aca="false">CY354*'Dist Horaria'!$O$6</f>
        <v>900.115434080921</v>
      </c>
      <c r="DH354" s="0" t="n">
        <f aca="false">CY354*'Dist Horaria'!$P$6</f>
        <v>590.700753615604</v>
      </c>
      <c r="DI354" s="0" t="n">
        <f aca="false">CY354*'Dist Horaria'!$Q$6</f>
        <v>590.700753615604</v>
      </c>
      <c r="DJ354" s="0" t="n">
        <f aca="false">CY354*'Dist Horaria'!$R$6</f>
        <v>590.700753615604</v>
      </c>
      <c r="DK354" s="0" t="n">
        <f aca="false">CY354*'Dist Horaria'!$S$6</f>
        <v>590.700753615604</v>
      </c>
      <c r="DL354" s="0" t="n">
        <f aca="false">CY354*'Dist Horaria'!$T$6</f>
        <v>590.700753615604</v>
      </c>
      <c r="DM354" s="0" t="n">
        <f aca="false">CY354*'Dist Horaria'!$U$6</f>
        <v>590.700753615604</v>
      </c>
      <c r="DN354" s="0" t="n">
        <f aca="false">CY354*'Dist Horaria'!$V$6</f>
        <v>590.700753615604</v>
      </c>
      <c r="DO354" s="0" t="n">
        <f aca="false">CY354*'Dist Horaria'!$W$6</f>
        <v>590.700753615604</v>
      </c>
      <c r="DP354" s="0" t="n">
        <f aca="false">CY354*'Dist Horaria'!$X$6</f>
        <v>900.115434080921</v>
      </c>
      <c r="DQ354" s="0" t="n">
        <f aca="false">CY354*'Dist Horaria'!$Y$6</f>
        <v>900.115434080921</v>
      </c>
      <c r="DR354" s="0" t="n">
        <f aca="false">CY354*'Dist Horaria'!$Z$6</f>
        <v>900.115434080921</v>
      </c>
      <c r="DS354" s="0" t="n">
        <f aca="false">CY354*'Dist Horaria'!$AA$6</f>
        <v>337.543287780345</v>
      </c>
      <c r="DT354" s="0" t="n">
        <f aca="false">CY354*'Dist Horaria'!$AB$6</f>
        <v>337.543287780345</v>
      </c>
      <c r="DU354" s="0" t="n">
        <f aca="false">CY354*'Dist Horaria'!$AC$6</f>
        <v>337.543287780345</v>
      </c>
      <c r="DV354" s="0" t="n">
        <f aca="false">CY354*'Dist Horaria'!$AD$6</f>
        <v>337.543287780345</v>
      </c>
      <c r="DW354" s="0" t="n">
        <f aca="false">CY354*'Dist Horaria'!$AE$6</f>
        <v>337.543287780345</v>
      </c>
      <c r="DX354" s="0" t="n">
        <f aca="false">AX354*1000000</f>
        <v>782.709073113844</v>
      </c>
      <c r="DY354" s="0" t="n">
        <f aca="false">DX354*'Dist Horaria'!$H$6</f>
        <v>19.5677268278461</v>
      </c>
      <c r="DZ354" s="0" t="n">
        <f aca="false">DX354*'Dist Horaria'!$I$6</f>
        <v>19.5677268278461</v>
      </c>
      <c r="EA354" s="0" t="n">
        <f aca="false">DX354*'Dist Horaria'!$J$6</f>
        <v>19.5677268278461</v>
      </c>
      <c r="EB354" s="0" t="n">
        <f aca="false">DX354*'Dist Horaria'!$K$6</f>
        <v>19.5677268278461</v>
      </c>
      <c r="EC354" s="0" t="n">
        <f aca="false">DX354*'Dist Horaria'!$L$6</f>
        <v>19.5677268278461</v>
      </c>
      <c r="ED354" s="0" t="n">
        <f aca="false">DX354*'Dist Horaria'!$M$6</f>
        <v>52.1806048742563</v>
      </c>
      <c r="EE354" s="0" t="n">
        <f aca="false">DX354*'Dist Horaria'!$N$6</f>
        <v>52.1806048742563</v>
      </c>
      <c r="EF354" s="0" t="n">
        <f aca="false">DX354*'Dist Horaria'!$O$6</f>
        <v>52.1806048742563</v>
      </c>
      <c r="EG354" s="0" t="n">
        <f aca="false">DX354*'Dist Horaria'!$P$6</f>
        <v>34.2435219487307</v>
      </c>
      <c r="EH354" s="0" t="n">
        <f aca="false">DX354*'Dist Horaria'!$Q$6</f>
        <v>34.2435219487307</v>
      </c>
      <c r="EI354" s="0" t="n">
        <f aca="false">DX354*'Dist Horaria'!$R$6</f>
        <v>34.2435219487307</v>
      </c>
      <c r="EJ354" s="0" t="n">
        <f aca="false">DX354*'Dist Horaria'!$S$6</f>
        <v>34.2435219487307</v>
      </c>
      <c r="EK354" s="0" t="n">
        <f aca="false">DX354*'Dist Horaria'!$T$6</f>
        <v>34.2435219487307</v>
      </c>
      <c r="EL354" s="0" t="n">
        <f aca="false">DX354*'Dist Horaria'!$U$6</f>
        <v>34.2435219487307</v>
      </c>
      <c r="EM354" s="0" t="n">
        <f aca="false">DX354*'Dist Horaria'!$V$6</f>
        <v>34.2435219487307</v>
      </c>
      <c r="EN354" s="0" t="n">
        <f aca="false">DX354*'Dist Horaria'!$W$6</f>
        <v>34.2435219487307</v>
      </c>
      <c r="EO354" s="0" t="n">
        <f aca="false">DX354*'Dist Horaria'!$X$6</f>
        <v>52.1806048742563</v>
      </c>
      <c r="EP354" s="0" t="n">
        <f aca="false">DX354*'Dist Horaria'!$Y$6</f>
        <v>52.1806048742563</v>
      </c>
      <c r="EQ354" s="0" t="n">
        <f aca="false">DX354*'Dist Horaria'!$Z$6</f>
        <v>52.1806048742563</v>
      </c>
      <c r="ER354" s="0" t="n">
        <f aca="false">DX354*'Dist Horaria'!$AA$6</f>
        <v>19.5677268278461</v>
      </c>
      <c r="ES354" s="0" t="n">
        <f aca="false">DX354*'Dist Horaria'!$AB$6</f>
        <v>19.5677268278461</v>
      </c>
      <c r="ET354" s="0" t="n">
        <f aca="false">DX354*'Dist Horaria'!$AC$6</f>
        <v>19.5677268278461</v>
      </c>
      <c r="EU354" s="0" t="n">
        <f aca="false">DX354*'Dist Horaria'!$AD$6</f>
        <v>19.5677268278461</v>
      </c>
      <c r="EV354" s="0" t="n">
        <f aca="false">DX354*'Dist Horaria'!$AE$6</f>
        <v>19.5677268278461</v>
      </c>
      <c r="EW354" s="0" t="n">
        <f aca="false">BB354+CA354+CZ354+DY354</f>
        <v>805.665323102343</v>
      </c>
      <c r="EX354" s="0" t="n">
        <f aca="false">BC354+CB354+DA354+DZ354</f>
        <v>802.298340764758</v>
      </c>
      <c r="EY354" s="0" t="n">
        <f aca="false">BD354+CC354+DB354+EA354</f>
        <v>799.120323258638</v>
      </c>
      <c r="EZ354" s="0" t="n">
        <f aca="false">BE354+CD354+DC354+EB354</f>
        <v>796.412776465147</v>
      </c>
      <c r="FA354" s="0" t="n">
        <f aca="false">BF354+CE354+DD354+EC354</f>
        <v>794.434206387589</v>
      </c>
      <c r="FB354" s="0" t="n">
        <f aca="false">BG354+CF354+DE354+ED354</f>
        <v>1926.19061711799</v>
      </c>
      <c r="FC354" s="0" t="n">
        <f aca="false">BH354+CG354+DF354+EE354</f>
        <v>1931.30803845337</v>
      </c>
      <c r="FD354" s="0" t="n">
        <f aca="false">BI354+CH354+DG354+EF354</f>
        <v>1931.30803845337</v>
      </c>
      <c r="FE354" s="0" t="n">
        <f aca="false">BJ354+CI354+DH354+EG354</f>
        <v>1346.43794752243</v>
      </c>
      <c r="FF354" s="0" t="n">
        <f aca="false">BK354+CJ354+DI354+EH354</f>
        <v>1363.02106054846</v>
      </c>
      <c r="FG354" s="0" t="n">
        <f aca="false">BL354+CK354+DJ354+EI354</f>
        <v>1375.08150638557</v>
      </c>
      <c r="FH354" s="0" t="n">
        <f aca="false">BM354+CL354+DK354+EJ354</f>
        <v>1381.11172930413</v>
      </c>
      <c r="FI354" s="0" t="n">
        <f aca="false">BN354+CM354+DL354+EK354</f>
        <v>1382.61928503377</v>
      </c>
      <c r="FJ354" s="0" t="n">
        <f aca="false">BO354+CN354+DM354+EL354</f>
        <v>1381.11172930413</v>
      </c>
      <c r="FK354" s="0" t="n">
        <f aca="false">BP354+CO354+DN354+EM354</f>
        <v>1378.09661784485</v>
      </c>
      <c r="FL354" s="0" t="n">
        <f aca="false">BQ354+CP354+DO354+EN354</f>
        <v>1373.57395065594</v>
      </c>
      <c r="FM354" s="0" t="n">
        <f aca="false">BR354+CQ354+DP354+EO354</f>
        <v>1993.16067615169</v>
      </c>
      <c r="FN354" s="0" t="n">
        <f aca="false">BS354+CR354+DQ354+EP354</f>
        <v>1989.0469845035</v>
      </c>
      <c r="FO354" s="0" t="n">
        <f aca="false">BT354+CS354+DR354+EQ354</f>
        <v>1966.65575822078</v>
      </c>
      <c r="FP354" s="0" t="n">
        <f aca="false">BU354+CT354+DS354+ER354</f>
        <v>826.106150272997</v>
      </c>
      <c r="FQ354" s="0" t="n">
        <f aca="false">BV354+CU354+DT354+ES354</f>
        <v>810.022385755822</v>
      </c>
      <c r="FR354" s="0" t="n">
        <f aca="false">BW354+CV354+DU354+ET354</f>
        <v>820.938227695101</v>
      </c>
      <c r="FS354" s="0" t="n">
        <f aca="false">BX354+CW354+DV354+EU354</f>
        <v>817.2136822853</v>
      </c>
      <c r="FT354" s="0" t="n">
        <f aca="false">BY354+CX354+DW354+EV354</f>
        <v>813.273330651291</v>
      </c>
      <c r="FU354" s="0" t="n">
        <f aca="false">AM354*'Dist Horaria'!$H$10</f>
        <v>0.425198515308365</v>
      </c>
      <c r="FV354" s="0" t="n">
        <f aca="false">AM354*'Dist Horaria'!$I$10</f>
        <v>0.397938884136708</v>
      </c>
      <c r="FW354" s="0" t="n">
        <f aca="false">AM354*'Dist Horaria'!$J$10</f>
        <v>0.396216170382687</v>
      </c>
      <c r="FX354" s="0" t="n">
        <f aca="false">AM354*'Dist Horaria'!$K$10</f>
        <v>0.384821129481291</v>
      </c>
      <c r="FY354" s="0" t="n">
        <f aca="false">AM354*'Dist Horaria'!$L$10</f>
        <v>0.384975128762096</v>
      </c>
      <c r="FZ354" s="0" t="n">
        <f aca="false">AM354*'Dist Horaria'!$M$10</f>
        <v>0.411939230518064</v>
      </c>
      <c r="GA354" s="0" t="n">
        <f aca="false">AM354*'Dist Horaria'!$N$10</f>
        <v>0.389711539168424</v>
      </c>
      <c r="GB354" s="0" t="n">
        <f aca="false">AM354*'Dist Horaria'!$O$10</f>
        <v>0.383059889263595</v>
      </c>
      <c r="GC354" s="0" t="n">
        <f aca="false">AM354*'Dist Horaria'!$P$10</f>
        <v>0.389004101641795</v>
      </c>
      <c r="GD354" s="0" t="n">
        <f aca="false">AM354*'Dist Horaria'!$Q$10</f>
        <v>0.352035588476179</v>
      </c>
      <c r="GE354" s="0" t="n">
        <f aca="false">AM354*'Dist Horaria'!$R$10</f>
        <v>0.429536286053899</v>
      </c>
      <c r="GF354" s="0" t="n">
        <f aca="false">AM354*'Dist Horaria'!$S$10</f>
        <v>0.366840674351896</v>
      </c>
      <c r="GG354" s="0" t="n">
        <f aca="false">AR354*'Dist Horaria'!$H$10</f>
        <v>0.444769931622599</v>
      </c>
      <c r="GH354" s="0" t="n">
        <f aca="false">AR354*'Dist Horaria'!$I$10</f>
        <v>0.416255569846236</v>
      </c>
      <c r="GI354" s="0" t="n">
        <f aca="false">AR354*'Dist Horaria'!$J$10</f>
        <v>0.414453561487797</v>
      </c>
      <c r="GJ354" s="0" t="n">
        <f aca="false">AR354*'Dist Horaria'!$K$10</f>
        <v>0.402534019485458</v>
      </c>
      <c r="GK354" s="0" t="n">
        <f aca="false">AR354*'Dist Horaria'!$L$10</f>
        <v>0.402695107182445</v>
      </c>
      <c r="GL354" s="0" t="n">
        <f aca="false">AR354*'Dist Horaria'!$M$10</f>
        <v>0.430900336651718</v>
      </c>
      <c r="GM354" s="0" t="n">
        <f aca="false">AR354*'Dist Horaria'!$N$10</f>
        <v>0.407649529309322</v>
      </c>
      <c r="GN354" s="0" t="n">
        <f aca="false">AR354*'Dist Horaria'!$O$10</f>
        <v>0.400691711332928</v>
      </c>
      <c r="GO354" s="0" t="n">
        <f aca="false">AR354*'Dist Horaria'!$P$10</f>
        <v>0.406909529217559</v>
      </c>
      <c r="GP354" s="0" t="n">
        <f aca="false">AR354*'Dist Horaria'!$Q$10</f>
        <v>0.368239396371643</v>
      </c>
      <c r="GQ354" s="0" t="n">
        <f aca="false">AR354*'Dist Horaria'!$R$10</f>
        <v>0.449307365147</v>
      </c>
      <c r="GR354" s="0" t="n">
        <f aca="false">AR354*'Dist Horaria'!$S$10</f>
        <v>0.383725943938335</v>
      </c>
      <c r="GS354" s="0" t="n">
        <f aca="false">AW354*'Dist Horaria'!$H$10</f>
        <v>0.0257837641520347</v>
      </c>
      <c r="GT354" s="0" t="n">
        <f aca="false">AW354*'Dist Horaria'!$I$10</f>
        <v>0.0241307576722456</v>
      </c>
      <c r="GU354" s="0" t="n">
        <f aca="false">AW354*'Dist Horaria'!$J$10</f>
        <v>0.0240262934195824</v>
      </c>
      <c r="GV354" s="0" t="n">
        <f aca="false">AW354*'Dist Horaria'!$K$10</f>
        <v>0.0233353054774178</v>
      </c>
      <c r="GW354" s="0" t="n">
        <f aca="false">AW354*'Dist Horaria'!$L$10</f>
        <v>0.0233446438946345</v>
      </c>
      <c r="GX354" s="0" t="n">
        <f aca="false">AW354*'Dist Horaria'!$M$10</f>
        <v>0.0249797296609691</v>
      </c>
      <c r="GY354" s="0" t="n">
        <f aca="false">AW354*'Dist Horaria'!$N$10</f>
        <v>0.0236318567715549</v>
      </c>
      <c r="GZ354" s="0" t="n">
        <f aca="false">AW354*'Dist Horaria'!$O$10</f>
        <v>0.0232285050048074</v>
      </c>
      <c r="HA354" s="0" t="n">
        <f aca="false">AW354*'Dist Horaria'!$P$10</f>
        <v>0.0235889582155106</v>
      </c>
      <c r="HB354" s="0" t="n">
        <f aca="false">AW354*'Dist Horaria'!$Q$10</f>
        <v>0.0213472113838634</v>
      </c>
      <c r="HC354" s="0" t="n">
        <f aca="false">AW354*'Dist Horaria'!$R$10</f>
        <v>0.0260468037766377</v>
      </c>
      <c r="HD354" s="0" t="n">
        <f aca="false">AW354*'Dist Horaria'!$S$10</f>
        <v>0.0222449822572948</v>
      </c>
    </row>
    <row r="355" customFormat="false" ht="13.8" hidden="false" customHeight="false" outlineLevel="0" collapsed="false">
      <c r="A355" s="0" t="n">
        <v>4.758344</v>
      </c>
      <c r="B355" s="0" t="n">
        <v>-74.025344</v>
      </c>
      <c r="C355" s="0" t="n">
        <v>37</v>
      </c>
      <c r="D355" s="0" t="n">
        <v>41</v>
      </c>
      <c r="E355" s="0" t="n">
        <v>620</v>
      </c>
      <c r="G355" s="0" t="s">
        <v>1205</v>
      </c>
      <c r="I355" s="0" t="s">
        <v>1672</v>
      </c>
      <c r="J355" s="0" t="s">
        <v>1399</v>
      </c>
      <c r="L355" s="0" t="s">
        <v>1673</v>
      </c>
      <c r="S355" s="0" t="n">
        <v>365</v>
      </c>
      <c r="V355" s="0" t="n">
        <v>78615.624375</v>
      </c>
      <c r="W355" s="0" t="n">
        <f aca="false">V355*12</f>
        <v>943387.4925</v>
      </c>
      <c r="X355" s="0" t="n">
        <v>1</v>
      </c>
      <c r="Z355" s="0" t="n">
        <v>25000</v>
      </c>
      <c r="AB355" s="0" t="n">
        <v>0.005</v>
      </c>
      <c r="AC355" s="0" t="n">
        <v>0</v>
      </c>
      <c r="AD355" s="0" t="n">
        <v>2906.61691288025</v>
      </c>
      <c r="AE355" s="0" t="n">
        <f aca="false">AD355/2204.59</f>
        <v>1.31843876316242</v>
      </c>
      <c r="AF355" s="0" t="n">
        <f aca="false">AE355/S355</f>
        <v>0.00361216099496554</v>
      </c>
      <c r="AG355" s="0" t="n">
        <f aca="false">AE355*EXP(AB355*AC355)</f>
        <v>1.31843876316242</v>
      </c>
      <c r="AH355" s="0" t="n">
        <f aca="false">AG355/S355</f>
        <v>0.00361216099496554</v>
      </c>
      <c r="AI355" s="0" t="s">
        <v>90</v>
      </c>
      <c r="AJ355" s="0" t="n">
        <f aca="false">IF(AI355="A",'FE DISTRIBUCIÓN'!$C$2,'FE DISTRIBUCIÓN'!$C$3)</f>
        <v>4.994E-006</v>
      </c>
      <c r="AK355" s="0" t="n">
        <f aca="false">W355*AJ355</f>
        <v>4.711277137545</v>
      </c>
      <c r="AL355" s="0" t="n">
        <f aca="false">AK355/365</f>
        <v>0.0129076085960137</v>
      </c>
      <c r="AM355" s="0" t="n">
        <f aca="false">AK355*EXP(AB355*AC355)</f>
        <v>4.711277137545</v>
      </c>
      <c r="AN355" s="0" t="n">
        <f aca="false">AM355/365</f>
        <v>0.0129076085960137</v>
      </c>
      <c r="AO355" s="0" t="n">
        <v>5.223868284E-006</v>
      </c>
      <c r="AP355" s="0" t="n">
        <f aca="false">AO355*W355</f>
        <v>4.92813200159304</v>
      </c>
      <c r="AQ355" s="0" t="n">
        <f aca="false">AP355/365</f>
        <v>0.0135017315112138</v>
      </c>
      <c r="AR355" s="0" t="n">
        <f aca="false">AP355*EXP(AB355*AC355)</f>
        <v>4.92813200159304</v>
      </c>
      <c r="AS355" s="0" t="n">
        <f aca="false">AR355/365</f>
        <v>0.0135017315112138</v>
      </c>
      <c r="AT355" s="0" t="n">
        <v>3.02832944E-007</v>
      </c>
      <c r="AU355" s="0" t="n">
        <f aca="false">AT355*W355</f>
        <v>0.285688811686553</v>
      </c>
      <c r="AV355" s="0" t="n">
        <f aca="false">AU355/365</f>
        <v>0.000782709073113844</v>
      </c>
      <c r="AW355" s="0" t="n">
        <f aca="false">AU355*EXP(AB355*AC355)</f>
        <v>0.285688811686553</v>
      </c>
      <c r="AX355" s="0" t="n">
        <f aca="false">AW355/365</f>
        <v>0.000782709073113844</v>
      </c>
      <c r="AY355" s="0" t="n">
        <f aca="false">AW355+AR355+AM355+AG355</f>
        <v>11.243536713987</v>
      </c>
      <c r="AZ355" s="0" t="n">
        <f aca="false">AH355+AN355+AS355+AX355</f>
        <v>0.0308042101753069</v>
      </c>
      <c r="BA355" s="0" t="n">
        <f aca="false">AH355*1000000</f>
        <v>3612.16099496554</v>
      </c>
      <c r="BB355" s="0" t="n">
        <f aca="false">BA355*'Dist Horaria'!$H$3</f>
        <v>125.864093593809</v>
      </c>
      <c r="BC355" s="0" t="n">
        <f aca="false">BA355*'Dist Horaria'!$I$3</f>
        <v>122.497111256224</v>
      </c>
      <c r="BD355" s="0" t="n">
        <f aca="false">BA355*'Dist Horaria'!$J$3</f>
        <v>119.319093750104</v>
      </c>
      <c r="BE355" s="0" t="n">
        <f aca="false">BA355*'Dist Horaria'!$K$3</f>
        <v>116.611546956613</v>
      </c>
      <c r="BF355" s="0" t="n">
        <f aca="false">BA355*'Dist Horaria'!$L$3</f>
        <v>114.632976879055</v>
      </c>
      <c r="BG355" s="0" t="n">
        <f aca="false">BA355*'Dist Horaria'!$M$3</f>
        <v>113.387338428563</v>
      </c>
      <c r="BH355" s="0" t="n">
        <f aca="false">BA355*'Dist Horaria'!$N$3</f>
        <v>118.504759763947</v>
      </c>
      <c r="BI355" s="0" t="n">
        <f aca="false">BA355*'Dist Horaria'!$O$3</f>
        <v>118.504759763947</v>
      </c>
      <c r="BJ355" s="0" t="n">
        <f aca="false">BA355*'Dist Horaria'!$P$3</f>
        <v>156.785795882493</v>
      </c>
      <c r="BK355" s="0" t="n">
        <f aca="false">BA355*'Dist Horaria'!$Q$3</f>
        <v>173.368908908526</v>
      </c>
      <c r="BL355" s="0" t="n">
        <f aca="false">BA355*'Dist Horaria'!$R$3</f>
        <v>185.429354745641</v>
      </c>
      <c r="BM355" s="0" t="n">
        <f aca="false">BA355*'Dist Horaria'!$S$3</f>
        <v>191.459577664198</v>
      </c>
      <c r="BN355" s="0" t="n">
        <f aca="false">BA355*'Dist Horaria'!$T$3</f>
        <v>192.967133393837</v>
      </c>
      <c r="BO355" s="0" t="n">
        <f aca="false">BA355*'Dist Horaria'!$U$3</f>
        <v>191.459577664198</v>
      </c>
      <c r="BP355" s="0" t="n">
        <f aca="false">BA355*'Dist Horaria'!$V$3</f>
        <v>188.444466204919</v>
      </c>
      <c r="BQ355" s="0" t="n">
        <f aca="false">BA355*'Dist Horaria'!$W$3</f>
        <v>183.921799016001</v>
      </c>
      <c r="BR355" s="0" t="n">
        <f aca="false">BA355*'Dist Horaria'!$X$3</f>
        <v>180.357397462267</v>
      </c>
      <c r="BS355" s="0" t="n">
        <f aca="false">BA355*'Dist Horaria'!$Y$3</f>
        <v>176.243705814076</v>
      </c>
      <c r="BT355" s="0" t="n">
        <f aca="false">BA355*'Dist Horaria'!$Z$3</f>
        <v>153.85247953136</v>
      </c>
      <c r="BU355" s="0" t="n">
        <f aca="false">BA355*'Dist Horaria'!$AA$3</f>
        <v>146.304920764463</v>
      </c>
      <c r="BV355" s="0" t="n">
        <f aca="false">BA355*'Dist Horaria'!$AB$3</f>
        <v>130.221156247288</v>
      </c>
      <c r="BW355" s="0" t="n">
        <f aca="false">BA355*'Dist Horaria'!$AC$3</f>
        <v>141.136998186567</v>
      </c>
      <c r="BX355" s="0" t="n">
        <f aca="false">BA355*'Dist Horaria'!$AD$3</f>
        <v>137.412452776766</v>
      </c>
      <c r="BY355" s="0" t="n">
        <f aca="false">BA355*'Dist Horaria'!$AE$3</f>
        <v>133.472101142757</v>
      </c>
      <c r="BZ355" s="0" t="n">
        <f aca="false">AN355*1000000</f>
        <v>12907.6085960137</v>
      </c>
      <c r="CA355" s="0" t="n">
        <f aca="false">BZ355*'Dist Horaria'!$H$6</f>
        <v>322.690214900343</v>
      </c>
      <c r="CB355" s="0" t="n">
        <f aca="false">BZ355*'Dist Horaria'!$I$6</f>
        <v>322.690214900343</v>
      </c>
      <c r="CC355" s="0" t="n">
        <f aca="false">BZ355*'Dist Horaria'!$J$6</f>
        <v>322.690214900343</v>
      </c>
      <c r="CD355" s="0" t="n">
        <f aca="false">BZ355*'Dist Horaria'!$K$6</f>
        <v>322.690214900343</v>
      </c>
      <c r="CE355" s="0" t="n">
        <f aca="false">BZ355*'Dist Horaria'!$L$6</f>
        <v>322.690214900343</v>
      </c>
      <c r="CF355" s="0" t="n">
        <f aca="false">BZ355*'Dist Horaria'!$M$6</f>
        <v>860.507239734247</v>
      </c>
      <c r="CG355" s="0" t="n">
        <f aca="false">BZ355*'Dist Horaria'!$N$6</f>
        <v>860.507239734247</v>
      </c>
      <c r="CH355" s="0" t="n">
        <f aca="false">BZ355*'Dist Horaria'!$O$6</f>
        <v>860.507239734247</v>
      </c>
      <c r="CI355" s="0" t="n">
        <f aca="false">BZ355*'Dist Horaria'!$P$6</f>
        <v>564.707876075599</v>
      </c>
      <c r="CJ355" s="0" t="n">
        <f aca="false">BZ355*'Dist Horaria'!$Q$6</f>
        <v>564.707876075599</v>
      </c>
      <c r="CK355" s="0" t="n">
        <f aca="false">BZ355*'Dist Horaria'!$R$6</f>
        <v>564.707876075599</v>
      </c>
      <c r="CL355" s="0" t="n">
        <f aca="false">BZ355*'Dist Horaria'!$S$6</f>
        <v>564.707876075599</v>
      </c>
      <c r="CM355" s="0" t="n">
        <f aca="false">BZ355*'Dist Horaria'!$T$6</f>
        <v>564.707876075599</v>
      </c>
      <c r="CN355" s="0" t="n">
        <f aca="false">BZ355*'Dist Horaria'!$U$6</f>
        <v>564.707876075599</v>
      </c>
      <c r="CO355" s="0" t="n">
        <f aca="false">BZ355*'Dist Horaria'!$V$6</f>
        <v>564.707876075599</v>
      </c>
      <c r="CP355" s="0" t="n">
        <f aca="false">BZ355*'Dist Horaria'!$W$6</f>
        <v>564.707876075599</v>
      </c>
      <c r="CQ355" s="0" t="n">
        <f aca="false">BZ355*'Dist Horaria'!$X$6</f>
        <v>860.507239734247</v>
      </c>
      <c r="CR355" s="0" t="n">
        <f aca="false">BZ355*'Dist Horaria'!$Y$6</f>
        <v>860.507239734247</v>
      </c>
      <c r="CS355" s="0" t="n">
        <f aca="false">BZ355*'Dist Horaria'!$Z$6</f>
        <v>860.507239734247</v>
      </c>
      <c r="CT355" s="0" t="n">
        <f aca="false">BZ355*'Dist Horaria'!$AA$6</f>
        <v>322.690214900343</v>
      </c>
      <c r="CU355" s="0" t="n">
        <f aca="false">BZ355*'Dist Horaria'!$AB$6</f>
        <v>322.690214900343</v>
      </c>
      <c r="CV355" s="0" t="n">
        <f aca="false">BZ355*'Dist Horaria'!$AC$6</f>
        <v>322.690214900343</v>
      </c>
      <c r="CW355" s="0" t="n">
        <f aca="false">BZ355*'Dist Horaria'!$AD$6</f>
        <v>322.690214900343</v>
      </c>
      <c r="CX355" s="0" t="n">
        <f aca="false">BZ355*'Dist Horaria'!$AE$6</f>
        <v>322.690214900343</v>
      </c>
      <c r="CY355" s="0" t="n">
        <f aca="false">AS355*1000000</f>
        <v>13501.7315112138</v>
      </c>
      <c r="CZ355" s="0" t="n">
        <f aca="false">CY355*'Dist Horaria'!$H$6</f>
        <v>337.543287780345</v>
      </c>
      <c r="DA355" s="0" t="n">
        <f aca="false">CY355*'Dist Horaria'!$I$6</f>
        <v>337.543287780345</v>
      </c>
      <c r="DB355" s="0" t="n">
        <f aca="false">CY355*'Dist Horaria'!$J$6</f>
        <v>337.543287780345</v>
      </c>
      <c r="DC355" s="0" t="n">
        <f aca="false">CY355*'Dist Horaria'!$K$6</f>
        <v>337.543287780345</v>
      </c>
      <c r="DD355" s="0" t="n">
        <f aca="false">CY355*'Dist Horaria'!$L$6</f>
        <v>337.543287780345</v>
      </c>
      <c r="DE355" s="0" t="n">
        <f aca="false">CY355*'Dist Horaria'!$M$6</f>
        <v>900.115434080921</v>
      </c>
      <c r="DF355" s="0" t="n">
        <f aca="false">CY355*'Dist Horaria'!$N$6</f>
        <v>900.115434080921</v>
      </c>
      <c r="DG355" s="0" t="n">
        <f aca="false">CY355*'Dist Horaria'!$O$6</f>
        <v>900.115434080921</v>
      </c>
      <c r="DH355" s="0" t="n">
        <f aca="false">CY355*'Dist Horaria'!$P$6</f>
        <v>590.700753615604</v>
      </c>
      <c r="DI355" s="0" t="n">
        <f aca="false">CY355*'Dist Horaria'!$Q$6</f>
        <v>590.700753615604</v>
      </c>
      <c r="DJ355" s="0" t="n">
        <f aca="false">CY355*'Dist Horaria'!$R$6</f>
        <v>590.700753615604</v>
      </c>
      <c r="DK355" s="0" t="n">
        <f aca="false">CY355*'Dist Horaria'!$S$6</f>
        <v>590.700753615604</v>
      </c>
      <c r="DL355" s="0" t="n">
        <f aca="false">CY355*'Dist Horaria'!$T$6</f>
        <v>590.700753615604</v>
      </c>
      <c r="DM355" s="0" t="n">
        <f aca="false">CY355*'Dist Horaria'!$U$6</f>
        <v>590.700753615604</v>
      </c>
      <c r="DN355" s="0" t="n">
        <f aca="false">CY355*'Dist Horaria'!$V$6</f>
        <v>590.700753615604</v>
      </c>
      <c r="DO355" s="0" t="n">
        <f aca="false">CY355*'Dist Horaria'!$W$6</f>
        <v>590.700753615604</v>
      </c>
      <c r="DP355" s="0" t="n">
        <f aca="false">CY355*'Dist Horaria'!$X$6</f>
        <v>900.115434080921</v>
      </c>
      <c r="DQ355" s="0" t="n">
        <f aca="false">CY355*'Dist Horaria'!$Y$6</f>
        <v>900.115434080921</v>
      </c>
      <c r="DR355" s="0" t="n">
        <f aca="false">CY355*'Dist Horaria'!$Z$6</f>
        <v>900.115434080921</v>
      </c>
      <c r="DS355" s="0" t="n">
        <f aca="false">CY355*'Dist Horaria'!$AA$6</f>
        <v>337.543287780345</v>
      </c>
      <c r="DT355" s="0" t="n">
        <f aca="false">CY355*'Dist Horaria'!$AB$6</f>
        <v>337.543287780345</v>
      </c>
      <c r="DU355" s="0" t="n">
        <f aca="false">CY355*'Dist Horaria'!$AC$6</f>
        <v>337.543287780345</v>
      </c>
      <c r="DV355" s="0" t="n">
        <f aca="false">CY355*'Dist Horaria'!$AD$6</f>
        <v>337.543287780345</v>
      </c>
      <c r="DW355" s="0" t="n">
        <f aca="false">CY355*'Dist Horaria'!$AE$6</f>
        <v>337.543287780345</v>
      </c>
      <c r="DX355" s="0" t="n">
        <f aca="false">AX355*1000000</f>
        <v>782.709073113844</v>
      </c>
      <c r="DY355" s="0" t="n">
        <f aca="false">DX355*'Dist Horaria'!$H$6</f>
        <v>19.5677268278461</v>
      </c>
      <c r="DZ355" s="0" t="n">
        <f aca="false">DX355*'Dist Horaria'!$I$6</f>
        <v>19.5677268278461</v>
      </c>
      <c r="EA355" s="0" t="n">
        <f aca="false">DX355*'Dist Horaria'!$J$6</f>
        <v>19.5677268278461</v>
      </c>
      <c r="EB355" s="0" t="n">
        <f aca="false">DX355*'Dist Horaria'!$K$6</f>
        <v>19.5677268278461</v>
      </c>
      <c r="EC355" s="0" t="n">
        <f aca="false">DX355*'Dist Horaria'!$L$6</f>
        <v>19.5677268278461</v>
      </c>
      <c r="ED355" s="0" t="n">
        <f aca="false">DX355*'Dist Horaria'!$M$6</f>
        <v>52.1806048742563</v>
      </c>
      <c r="EE355" s="0" t="n">
        <f aca="false">DX355*'Dist Horaria'!$N$6</f>
        <v>52.1806048742563</v>
      </c>
      <c r="EF355" s="0" t="n">
        <f aca="false">DX355*'Dist Horaria'!$O$6</f>
        <v>52.1806048742563</v>
      </c>
      <c r="EG355" s="0" t="n">
        <f aca="false">DX355*'Dist Horaria'!$P$6</f>
        <v>34.2435219487307</v>
      </c>
      <c r="EH355" s="0" t="n">
        <f aca="false">DX355*'Dist Horaria'!$Q$6</f>
        <v>34.2435219487307</v>
      </c>
      <c r="EI355" s="0" t="n">
        <f aca="false">DX355*'Dist Horaria'!$R$6</f>
        <v>34.2435219487307</v>
      </c>
      <c r="EJ355" s="0" t="n">
        <f aca="false">DX355*'Dist Horaria'!$S$6</f>
        <v>34.2435219487307</v>
      </c>
      <c r="EK355" s="0" t="n">
        <f aca="false">DX355*'Dist Horaria'!$T$6</f>
        <v>34.2435219487307</v>
      </c>
      <c r="EL355" s="0" t="n">
        <f aca="false">DX355*'Dist Horaria'!$U$6</f>
        <v>34.2435219487307</v>
      </c>
      <c r="EM355" s="0" t="n">
        <f aca="false">DX355*'Dist Horaria'!$V$6</f>
        <v>34.2435219487307</v>
      </c>
      <c r="EN355" s="0" t="n">
        <f aca="false">DX355*'Dist Horaria'!$W$6</f>
        <v>34.2435219487307</v>
      </c>
      <c r="EO355" s="0" t="n">
        <f aca="false">DX355*'Dist Horaria'!$X$6</f>
        <v>52.1806048742563</v>
      </c>
      <c r="EP355" s="0" t="n">
        <f aca="false">DX355*'Dist Horaria'!$Y$6</f>
        <v>52.1806048742563</v>
      </c>
      <c r="EQ355" s="0" t="n">
        <f aca="false">DX355*'Dist Horaria'!$Z$6</f>
        <v>52.1806048742563</v>
      </c>
      <c r="ER355" s="0" t="n">
        <f aca="false">DX355*'Dist Horaria'!$AA$6</f>
        <v>19.5677268278461</v>
      </c>
      <c r="ES355" s="0" t="n">
        <f aca="false">DX355*'Dist Horaria'!$AB$6</f>
        <v>19.5677268278461</v>
      </c>
      <c r="ET355" s="0" t="n">
        <f aca="false">DX355*'Dist Horaria'!$AC$6</f>
        <v>19.5677268278461</v>
      </c>
      <c r="EU355" s="0" t="n">
        <f aca="false">DX355*'Dist Horaria'!$AD$6</f>
        <v>19.5677268278461</v>
      </c>
      <c r="EV355" s="0" t="n">
        <f aca="false">DX355*'Dist Horaria'!$AE$6</f>
        <v>19.5677268278461</v>
      </c>
      <c r="EW355" s="0" t="n">
        <f aca="false">BB355+CA355+CZ355+DY355</f>
        <v>805.665323102343</v>
      </c>
      <c r="EX355" s="0" t="n">
        <f aca="false">BC355+CB355+DA355+DZ355</f>
        <v>802.298340764758</v>
      </c>
      <c r="EY355" s="0" t="n">
        <f aca="false">BD355+CC355+DB355+EA355</f>
        <v>799.120323258638</v>
      </c>
      <c r="EZ355" s="0" t="n">
        <f aca="false">BE355+CD355+DC355+EB355</f>
        <v>796.412776465147</v>
      </c>
      <c r="FA355" s="0" t="n">
        <f aca="false">BF355+CE355+DD355+EC355</f>
        <v>794.434206387589</v>
      </c>
      <c r="FB355" s="0" t="n">
        <f aca="false">BG355+CF355+DE355+ED355</f>
        <v>1926.19061711799</v>
      </c>
      <c r="FC355" s="0" t="n">
        <f aca="false">BH355+CG355+DF355+EE355</f>
        <v>1931.30803845337</v>
      </c>
      <c r="FD355" s="0" t="n">
        <f aca="false">BI355+CH355+DG355+EF355</f>
        <v>1931.30803845337</v>
      </c>
      <c r="FE355" s="0" t="n">
        <f aca="false">BJ355+CI355+DH355+EG355</f>
        <v>1346.43794752243</v>
      </c>
      <c r="FF355" s="0" t="n">
        <f aca="false">BK355+CJ355+DI355+EH355</f>
        <v>1363.02106054846</v>
      </c>
      <c r="FG355" s="0" t="n">
        <f aca="false">BL355+CK355+DJ355+EI355</f>
        <v>1375.08150638557</v>
      </c>
      <c r="FH355" s="0" t="n">
        <f aca="false">BM355+CL355+DK355+EJ355</f>
        <v>1381.11172930413</v>
      </c>
      <c r="FI355" s="0" t="n">
        <f aca="false">BN355+CM355+DL355+EK355</f>
        <v>1382.61928503377</v>
      </c>
      <c r="FJ355" s="0" t="n">
        <f aca="false">BO355+CN355+DM355+EL355</f>
        <v>1381.11172930413</v>
      </c>
      <c r="FK355" s="0" t="n">
        <f aca="false">BP355+CO355+DN355+EM355</f>
        <v>1378.09661784485</v>
      </c>
      <c r="FL355" s="0" t="n">
        <f aca="false">BQ355+CP355+DO355+EN355</f>
        <v>1373.57395065594</v>
      </c>
      <c r="FM355" s="0" t="n">
        <f aca="false">BR355+CQ355+DP355+EO355</f>
        <v>1993.16067615169</v>
      </c>
      <c r="FN355" s="0" t="n">
        <f aca="false">BS355+CR355+DQ355+EP355</f>
        <v>1989.0469845035</v>
      </c>
      <c r="FO355" s="0" t="n">
        <f aca="false">BT355+CS355+DR355+EQ355</f>
        <v>1966.65575822078</v>
      </c>
      <c r="FP355" s="0" t="n">
        <f aca="false">BU355+CT355+DS355+ER355</f>
        <v>826.106150272997</v>
      </c>
      <c r="FQ355" s="0" t="n">
        <f aca="false">BV355+CU355+DT355+ES355</f>
        <v>810.022385755822</v>
      </c>
      <c r="FR355" s="0" t="n">
        <f aca="false">BW355+CV355+DU355+ET355</f>
        <v>820.938227695101</v>
      </c>
      <c r="FS355" s="0" t="n">
        <f aca="false">BX355+CW355+DV355+EU355</f>
        <v>817.2136822853</v>
      </c>
      <c r="FT355" s="0" t="n">
        <f aca="false">BY355+CX355+DW355+EV355</f>
        <v>813.273330651291</v>
      </c>
      <c r="FU355" s="0" t="n">
        <f aca="false">AM355*'Dist Horaria'!$H$10</f>
        <v>0.425198515308365</v>
      </c>
      <c r="FV355" s="0" t="n">
        <f aca="false">AM355*'Dist Horaria'!$I$10</f>
        <v>0.397938884136708</v>
      </c>
      <c r="FW355" s="0" t="n">
        <f aca="false">AM355*'Dist Horaria'!$J$10</f>
        <v>0.396216170382687</v>
      </c>
      <c r="FX355" s="0" t="n">
        <f aca="false">AM355*'Dist Horaria'!$K$10</f>
        <v>0.384821129481291</v>
      </c>
      <c r="FY355" s="0" t="n">
        <f aca="false">AM355*'Dist Horaria'!$L$10</f>
        <v>0.384975128762096</v>
      </c>
      <c r="FZ355" s="0" t="n">
        <f aca="false">AM355*'Dist Horaria'!$M$10</f>
        <v>0.411939230518064</v>
      </c>
      <c r="GA355" s="0" t="n">
        <f aca="false">AM355*'Dist Horaria'!$N$10</f>
        <v>0.389711539168424</v>
      </c>
      <c r="GB355" s="0" t="n">
        <f aca="false">AM355*'Dist Horaria'!$O$10</f>
        <v>0.383059889263595</v>
      </c>
      <c r="GC355" s="0" t="n">
        <f aca="false">AM355*'Dist Horaria'!$P$10</f>
        <v>0.389004101641795</v>
      </c>
      <c r="GD355" s="0" t="n">
        <f aca="false">AM355*'Dist Horaria'!$Q$10</f>
        <v>0.352035588476179</v>
      </c>
      <c r="GE355" s="0" t="n">
        <f aca="false">AM355*'Dist Horaria'!$R$10</f>
        <v>0.429536286053899</v>
      </c>
      <c r="GF355" s="0" t="n">
        <f aca="false">AM355*'Dist Horaria'!$S$10</f>
        <v>0.366840674351896</v>
      </c>
      <c r="GG355" s="0" t="n">
        <f aca="false">AR355*'Dist Horaria'!$H$10</f>
        <v>0.444769931622599</v>
      </c>
      <c r="GH355" s="0" t="n">
        <f aca="false">AR355*'Dist Horaria'!$I$10</f>
        <v>0.416255569846236</v>
      </c>
      <c r="GI355" s="0" t="n">
        <f aca="false">AR355*'Dist Horaria'!$J$10</f>
        <v>0.414453561487797</v>
      </c>
      <c r="GJ355" s="0" t="n">
        <f aca="false">AR355*'Dist Horaria'!$K$10</f>
        <v>0.402534019485458</v>
      </c>
      <c r="GK355" s="0" t="n">
        <f aca="false">AR355*'Dist Horaria'!$L$10</f>
        <v>0.402695107182445</v>
      </c>
      <c r="GL355" s="0" t="n">
        <f aca="false">AR355*'Dist Horaria'!$M$10</f>
        <v>0.430900336651718</v>
      </c>
      <c r="GM355" s="0" t="n">
        <f aca="false">AR355*'Dist Horaria'!$N$10</f>
        <v>0.407649529309322</v>
      </c>
      <c r="GN355" s="0" t="n">
        <f aca="false">AR355*'Dist Horaria'!$O$10</f>
        <v>0.400691711332928</v>
      </c>
      <c r="GO355" s="0" t="n">
        <f aca="false">AR355*'Dist Horaria'!$P$10</f>
        <v>0.406909529217559</v>
      </c>
      <c r="GP355" s="0" t="n">
        <f aca="false">AR355*'Dist Horaria'!$Q$10</f>
        <v>0.368239396371643</v>
      </c>
      <c r="GQ355" s="0" t="n">
        <f aca="false">AR355*'Dist Horaria'!$R$10</f>
        <v>0.449307365147</v>
      </c>
      <c r="GR355" s="0" t="n">
        <f aca="false">AR355*'Dist Horaria'!$S$10</f>
        <v>0.383725943938335</v>
      </c>
      <c r="GS355" s="0" t="n">
        <f aca="false">AW355*'Dist Horaria'!$H$10</f>
        <v>0.0257837641520347</v>
      </c>
      <c r="GT355" s="0" t="n">
        <f aca="false">AW355*'Dist Horaria'!$I$10</f>
        <v>0.0241307576722456</v>
      </c>
      <c r="GU355" s="0" t="n">
        <f aca="false">AW355*'Dist Horaria'!$J$10</f>
        <v>0.0240262934195824</v>
      </c>
      <c r="GV355" s="0" t="n">
        <f aca="false">AW355*'Dist Horaria'!$K$10</f>
        <v>0.0233353054774178</v>
      </c>
      <c r="GW355" s="0" t="n">
        <f aca="false">AW355*'Dist Horaria'!$L$10</f>
        <v>0.0233446438946345</v>
      </c>
      <c r="GX355" s="0" t="n">
        <f aca="false">AW355*'Dist Horaria'!$M$10</f>
        <v>0.0249797296609691</v>
      </c>
      <c r="GY355" s="0" t="n">
        <f aca="false">AW355*'Dist Horaria'!$N$10</f>
        <v>0.0236318567715549</v>
      </c>
      <c r="GZ355" s="0" t="n">
        <f aca="false">AW355*'Dist Horaria'!$O$10</f>
        <v>0.0232285050048074</v>
      </c>
      <c r="HA355" s="0" t="n">
        <f aca="false">AW355*'Dist Horaria'!$P$10</f>
        <v>0.0235889582155106</v>
      </c>
      <c r="HB355" s="0" t="n">
        <f aca="false">AW355*'Dist Horaria'!$Q$10</f>
        <v>0.0213472113838634</v>
      </c>
      <c r="HC355" s="0" t="n">
        <f aca="false">AW355*'Dist Horaria'!$R$10</f>
        <v>0.0260468037766377</v>
      </c>
      <c r="HD355" s="0" t="n">
        <f aca="false">AW355*'Dist Horaria'!$S$10</f>
        <v>0.0222449822572948</v>
      </c>
    </row>
    <row r="356" customFormat="false" ht="13.8" hidden="false" customHeight="false" outlineLevel="0" collapsed="false">
      <c r="A356" s="0" t="n">
        <v>4.79885</v>
      </c>
      <c r="B356" s="0" t="n">
        <v>-74.043223</v>
      </c>
      <c r="C356" s="0" t="n">
        <v>35</v>
      </c>
      <c r="D356" s="0" t="n">
        <v>46</v>
      </c>
      <c r="E356" s="0" t="n">
        <v>746</v>
      </c>
      <c r="G356" s="0" t="s">
        <v>1205</v>
      </c>
      <c r="I356" s="0" t="s">
        <v>1674</v>
      </c>
      <c r="J356" s="0" t="s">
        <v>1399</v>
      </c>
      <c r="L356" s="0" t="s">
        <v>1675</v>
      </c>
      <c r="S356" s="0" t="n">
        <v>365</v>
      </c>
      <c r="V356" s="0" t="n">
        <v>78615.624375</v>
      </c>
      <c r="W356" s="0" t="n">
        <f aca="false">V356*12</f>
        <v>943387.4925</v>
      </c>
      <c r="X356" s="0" t="n">
        <v>1</v>
      </c>
      <c r="Z356" s="0" t="n">
        <v>25000</v>
      </c>
      <c r="AB356" s="0" t="n">
        <v>0.005</v>
      </c>
      <c r="AC356" s="0" t="n">
        <v>0</v>
      </c>
      <c r="AD356" s="0" t="n">
        <v>2906.61691288025</v>
      </c>
      <c r="AE356" s="0" t="n">
        <f aca="false">AD356/2204.59</f>
        <v>1.31843876316242</v>
      </c>
      <c r="AF356" s="0" t="n">
        <f aca="false">AE356/S356</f>
        <v>0.00361216099496554</v>
      </c>
      <c r="AG356" s="0" t="n">
        <f aca="false">AE356*EXP(AB356*AC356)</f>
        <v>1.31843876316242</v>
      </c>
      <c r="AH356" s="0" t="n">
        <f aca="false">AG356/S356</f>
        <v>0.00361216099496554</v>
      </c>
      <c r="AI356" s="0" t="s">
        <v>90</v>
      </c>
      <c r="AJ356" s="0" t="n">
        <f aca="false">IF(AI356="A",'FE DISTRIBUCIÓN'!$C$2,'FE DISTRIBUCIÓN'!$C$3)</f>
        <v>4.994E-006</v>
      </c>
      <c r="AK356" s="0" t="n">
        <f aca="false">W356*AJ356</f>
        <v>4.711277137545</v>
      </c>
      <c r="AL356" s="0" t="n">
        <f aca="false">AK356/365</f>
        <v>0.0129076085960137</v>
      </c>
      <c r="AM356" s="0" t="n">
        <f aca="false">AK356*EXP(AB356*AC356)</f>
        <v>4.711277137545</v>
      </c>
      <c r="AN356" s="0" t="n">
        <f aca="false">AM356/365</f>
        <v>0.0129076085960137</v>
      </c>
      <c r="AO356" s="0" t="n">
        <v>5.223868284E-006</v>
      </c>
      <c r="AP356" s="0" t="n">
        <f aca="false">AO356*W356</f>
        <v>4.92813200159304</v>
      </c>
      <c r="AQ356" s="0" t="n">
        <f aca="false">AP356/365</f>
        <v>0.0135017315112138</v>
      </c>
      <c r="AR356" s="0" t="n">
        <f aca="false">AP356*EXP(AB356*AC356)</f>
        <v>4.92813200159304</v>
      </c>
      <c r="AS356" s="0" t="n">
        <f aca="false">AR356/365</f>
        <v>0.0135017315112138</v>
      </c>
      <c r="AT356" s="0" t="n">
        <v>3.02832944E-007</v>
      </c>
      <c r="AU356" s="0" t="n">
        <f aca="false">AT356*W356</f>
        <v>0.285688811686553</v>
      </c>
      <c r="AV356" s="0" t="n">
        <f aca="false">AU356/365</f>
        <v>0.000782709073113844</v>
      </c>
      <c r="AW356" s="0" t="n">
        <f aca="false">AU356*EXP(AB356*AC356)</f>
        <v>0.285688811686553</v>
      </c>
      <c r="AX356" s="0" t="n">
        <f aca="false">AW356/365</f>
        <v>0.000782709073113844</v>
      </c>
      <c r="AY356" s="0" t="n">
        <f aca="false">AW356+AR356+AM356+AG356</f>
        <v>11.243536713987</v>
      </c>
      <c r="AZ356" s="0" t="n">
        <f aca="false">AH356+AN356+AS356+AX356</f>
        <v>0.0308042101753069</v>
      </c>
      <c r="BA356" s="0" t="n">
        <f aca="false">AH356*1000000</f>
        <v>3612.16099496554</v>
      </c>
      <c r="BB356" s="0" t="n">
        <f aca="false">BA356*'Dist Horaria'!$H$3</f>
        <v>125.864093593809</v>
      </c>
      <c r="BC356" s="0" t="n">
        <f aca="false">BA356*'Dist Horaria'!$I$3</f>
        <v>122.497111256224</v>
      </c>
      <c r="BD356" s="0" t="n">
        <f aca="false">BA356*'Dist Horaria'!$J$3</f>
        <v>119.319093750104</v>
      </c>
      <c r="BE356" s="0" t="n">
        <f aca="false">BA356*'Dist Horaria'!$K$3</f>
        <v>116.611546956613</v>
      </c>
      <c r="BF356" s="0" t="n">
        <f aca="false">BA356*'Dist Horaria'!$L$3</f>
        <v>114.632976879055</v>
      </c>
      <c r="BG356" s="0" t="n">
        <f aca="false">BA356*'Dist Horaria'!$M$3</f>
        <v>113.387338428563</v>
      </c>
      <c r="BH356" s="0" t="n">
        <f aca="false">BA356*'Dist Horaria'!$N$3</f>
        <v>118.504759763947</v>
      </c>
      <c r="BI356" s="0" t="n">
        <f aca="false">BA356*'Dist Horaria'!$O$3</f>
        <v>118.504759763947</v>
      </c>
      <c r="BJ356" s="0" t="n">
        <f aca="false">BA356*'Dist Horaria'!$P$3</f>
        <v>156.785795882493</v>
      </c>
      <c r="BK356" s="0" t="n">
        <f aca="false">BA356*'Dist Horaria'!$Q$3</f>
        <v>173.368908908526</v>
      </c>
      <c r="BL356" s="0" t="n">
        <f aca="false">BA356*'Dist Horaria'!$R$3</f>
        <v>185.429354745641</v>
      </c>
      <c r="BM356" s="0" t="n">
        <f aca="false">BA356*'Dist Horaria'!$S$3</f>
        <v>191.459577664198</v>
      </c>
      <c r="BN356" s="0" t="n">
        <f aca="false">BA356*'Dist Horaria'!$T$3</f>
        <v>192.967133393837</v>
      </c>
      <c r="BO356" s="0" t="n">
        <f aca="false">BA356*'Dist Horaria'!$U$3</f>
        <v>191.459577664198</v>
      </c>
      <c r="BP356" s="0" t="n">
        <f aca="false">BA356*'Dist Horaria'!$V$3</f>
        <v>188.444466204919</v>
      </c>
      <c r="BQ356" s="0" t="n">
        <f aca="false">BA356*'Dist Horaria'!$W$3</f>
        <v>183.921799016001</v>
      </c>
      <c r="BR356" s="0" t="n">
        <f aca="false">BA356*'Dist Horaria'!$X$3</f>
        <v>180.357397462267</v>
      </c>
      <c r="BS356" s="0" t="n">
        <f aca="false">BA356*'Dist Horaria'!$Y$3</f>
        <v>176.243705814076</v>
      </c>
      <c r="BT356" s="0" t="n">
        <f aca="false">BA356*'Dist Horaria'!$Z$3</f>
        <v>153.85247953136</v>
      </c>
      <c r="BU356" s="0" t="n">
        <f aca="false">BA356*'Dist Horaria'!$AA$3</f>
        <v>146.304920764463</v>
      </c>
      <c r="BV356" s="0" t="n">
        <f aca="false">BA356*'Dist Horaria'!$AB$3</f>
        <v>130.221156247288</v>
      </c>
      <c r="BW356" s="0" t="n">
        <f aca="false">BA356*'Dist Horaria'!$AC$3</f>
        <v>141.136998186567</v>
      </c>
      <c r="BX356" s="0" t="n">
        <f aca="false">BA356*'Dist Horaria'!$AD$3</f>
        <v>137.412452776766</v>
      </c>
      <c r="BY356" s="0" t="n">
        <f aca="false">BA356*'Dist Horaria'!$AE$3</f>
        <v>133.472101142757</v>
      </c>
      <c r="BZ356" s="0" t="n">
        <f aca="false">AN356*1000000</f>
        <v>12907.6085960137</v>
      </c>
      <c r="CA356" s="0" t="n">
        <f aca="false">BZ356*'Dist Horaria'!$H$6</f>
        <v>322.690214900343</v>
      </c>
      <c r="CB356" s="0" t="n">
        <f aca="false">BZ356*'Dist Horaria'!$I$6</f>
        <v>322.690214900343</v>
      </c>
      <c r="CC356" s="0" t="n">
        <f aca="false">BZ356*'Dist Horaria'!$J$6</f>
        <v>322.690214900343</v>
      </c>
      <c r="CD356" s="0" t="n">
        <f aca="false">BZ356*'Dist Horaria'!$K$6</f>
        <v>322.690214900343</v>
      </c>
      <c r="CE356" s="0" t="n">
        <f aca="false">BZ356*'Dist Horaria'!$L$6</f>
        <v>322.690214900343</v>
      </c>
      <c r="CF356" s="0" t="n">
        <f aca="false">BZ356*'Dist Horaria'!$M$6</f>
        <v>860.507239734247</v>
      </c>
      <c r="CG356" s="0" t="n">
        <f aca="false">BZ356*'Dist Horaria'!$N$6</f>
        <v>860.507239734247</v>
      </c>
      <c r="CH356" s="0" t="n">
        <f aca="false">BZ356*'Dist Horaria'!$O$6</f>
        <v>860.507239734247</v>
      </c>
      <c r="CI356" s="0" t="n">
        <f aca="false">BZ356*'Dist Horaria'!$P$6</f>
        <v>564.707876075599</v>
      </c>
      <c r="CJ356" s="0" t="n">
        <f aca="false">BZ356*'Dist Horaria'!$Q$6</f>
        <v>564.707876075599</v>
      </c>
      <c r="CK356" s="0" t="n">
        <f aca="false">BZ356*'Dist Horaria'!$R$6</f>
        <v>564.707876075599</v>
      </c>
      <c r="CL356" s="0" t="n">
        <f aca="false">BZ356*'Dist Horaria'!$S$6</f>
        <v>564.707876075599</v>
      </c>
      <c r="CM356" s="0" t="n">
        <f aca="false">BZ356*'Dist Horaria'!$T$6</f>
        <v>564.707876075599</v>
      </c>
      <c r="CN356" s="0" t="n">
        <f aca="false">BZ356*'Dist Horaria'!$U$6</f>
        <v>564.707876075599</v>
      </c>
      <c r="CO356" s="0" t="n">
        <f aca="false">BZ356*'Dist Horaria'!$V$6</f>
        <v>564.707876075599</v>
      </c>
      <c r="CP356" s="0" t="n">
        <f aca="false">BZ356*'Dist Horaria'!$W$6</f>
        <v>564.707876075599</v>
      </c>
      <c r="CQ356" s="0" t="n">
        <f aca="false">BZ356*'Dist Horaria'!$X$6</f>
        <v>860.507239734247</v>
      </c>
      <c r="CR356" s="0" t="n">
        <f aca="false">BZ356*'Dist Horaria'!$Y$6</f>
        <v>860.507239734247</v>
      </c>
      <c r="CS356" s="0" t="n">
        <f aca="false">BZ356*'Dist Horaria'!$Z$6</f>
        <v>860.507239734247</v>
      </c>
      <c r="CT356" s="0" t="n">
        <f aca="false">BZ356*'Dist Horaria'!$AA$6</f>
        <v>322.690214900343</v>
      </c>
      <c r="CU356" s="0" t="n">
        <f aca="false">BZ356*'Dist Horaria'!$AB$6</f>
        <v>322.690214900343</v>
      </c>
      <c r="CV356" s="0" t="n">
        <f aca="false">BZ356*'Dist Horaria'!$AC$6</f>
        <v>322.690214900343</v>
      </c>
      <c r="CW356" s="0" t="n">
        <f aca="false">BZ356*'Dist Horaria'!$AD$6</f>
        <v>322.690214900343</v>
      </c>
      <c r="CX356" s="0" t="n">
        <f aca="false">BZ356*'Dist Horaria'!$AE$6</f>
        <v>322.690214900343</v>
      </c>
      <c r="CY356" s="0" t="n">
        <f aca="false">AS356*1000000</f>
        <v>13501.7315112138</v>
      </c>
      <c r="CZ356" s="0" t="n">
        <f aca="false">CY356*'Dist Horaria'!$H$6</f>
        <v>337.543287780345</v>
      </c>
      <c r="DA356" s="0" t="n">
        <f aca="false">CY356*'Dist Horaria'!$I$6</f>
        <v>337.543287780345</v>
      </c>
      <c r="DB356" s="0" t="n">
        <f aca="false">CY356*'Dist Horaria'!$J$6</f>
        <v>337.543287780345</v>
      </c>
      <c r="DC356" s="0" t="n">
        <f aca="false">CY356*'Dist Horaria'!$K$6</f>
        <v>337.543287780345</v>
      </c>
      <c r="DD356" s="0" t="n">
        <f aca="false">CY356*'Dist Horaria'!$L$6</f>
        <v>337.543287780345</v>
      </c>
      <c r="DE356" s="0" t="n">
        <f aca="false">CY356*'Dist Horaria'!$M$6</f>
        <v>900.115434080921</v>
      </c>
      <c r="DF356" s="0" t="n">
        <f aca="false">CY356*'Dist Horaria'!$N$6</f>
        <v>900.115434080921</v>
      </c>
      <c r="DG356" s="0" t="n">
        <f aca="false">CY356*'Dist Horaria'!$O$6</f>
        <v>900.115434080921</v>
      </c>
      <c r="DH356" s="0" t="n">
        <f aca="false">CY356*'Dist Horaria'!$P$6</f>
        <v>590.700753615604</v>
      </c>
      <c r="DI356" s="0" t="n">
        <f aca="false">CY356*'Dist Horaria'!$Q$6</f>
        <v>590.700753615604</v>
      </c>
      <c r="DJ356" s="0" t="n">
        <f aca="false">CY356*'Dist Horaria'!$R$6</f>
        <v>590.700753615604</v>
      </c>
      <c r="DK356" s="0" t="n">
        <f aca="false">CY356*'Dist Horaria'!$S$6</f>
        <v>590.700753615604</v>
      </c>
      <c r="DL356" s="0" t="n">
        <f aca="false">CY356*'Dist Horaria'!$T$6</f>
        <v>590.700753615604</v>
      </c>
      <c r="DM356" s="0" t="n">
        <f aca="false">CY356*'Dist Horaria'!$U$6</f>
        <v>590.700753615604</v>
      </c>
      <c r="DN356" s="0" t="n">
        <f aca="false">CY356*'Dist Horaria'!$V$6</f>
        <v>590.700753615604</v>
      </c>
      <c r="DO356" s="0" t="n">
        <f aca="false">CY356*'Dist Horaria'!$W$6</f>
        <v>590.700753615604</v>
      </c>
      <c r="DP356" s="0" t="n">
        <f aca="false">CY356*'Dist Horaria'!$X$6</f>
        <v>900.115434080921</v>
      </c>
      <c r="DQ356" s="0" t="n">
        <f aca="false">CY356*'Dist Horaria'!$Y$6</f>
        <v>900.115434080921</v>
      </c>
      <c r="DR356" s="0" t="n">
        <f aca="false">CY356*'Dist Horaria'!$Z$6</f>
        <v>900.115434080921</v>
      </c>
      <c r="DS356" s="0" t="n">
        <f aca="false">CY356*'Dist Horaria'!$AA$6</f>
        <v>337.543287780345</v>
      </c>
      <c r="DT356" s="0" t="n">
        <f aca="false">CY356*'Dist Horaria'!$AB$6</f>
        <v>337.543287780345</v>
      </c>
      <c r="DU356" s="0" t="n">
        <f aca="false">CY356*'Dist Horaria'!$AC$6</f>
        <v>337.543287780345</v>
      </c>
      <c r="DV356" s="0" t="n">
        <f aca="false">CY356*'Dist Horaria'!$AD$6</f>
        <v>337.543287780345</v>
      </c>
      <c r="DW356" s="0" t="n">
        <f aca="false">CY356*'Dist Horaria'!$AE$6</f>
        <v>337.543287780345</v>
      </c>
      <c r="DX356" s="0" t="n">
        <f aca="false">AX356*1000000</f>
        <v>782.709073113844</v>
      </c>
      <c r="DY356" s="0" t="n">
        <f aca="false">DX356*'Dist Horaria'!$H$6</f>
        <v>19.5677268278461</v>
      </c>
      <c r="DZ356" s="0" t="n">
        <f aca="false">DX356*'Dist Horaria'!$I$6</f>
        <v>19.5677268278461</v>
      </c>
      <c r="EA356" s="0" t="n">
        <f aca="false">DX356*'Dist Horaria'!$J$6</f>
        <v>19.5677268278461</v>
      </c>
      <c r="EB356" s="0" t="n">
        <f aca="false">DX356*'Dist Horaria'!$K$6</f>
        <v>19.5677268278461</v>
      </c>
      <c r="EC356" s="0" t="n">
        <f aca="false">DX356*'Dist Horaria'!$L$6</f>
        <v>19.5677268278461</v>
      </c>
      <c r="ED356" s="0" t="n">
        <f aca="false">DX356*'Dist Horaria'!$M$6</f>
        <v>52.1806048742563</v>
      </c>
      <c r="EE356" s="0" t="n">
        <f aca="false">DX356*'Dist Horaria'!$N$6</f>
        <v>52.1806048742563</v>
      </c>
      <c r="EF356" s="0" t="n">
        <f aca="false">DX356*'Dist Horaria'!$O$6</f>
        <v>52.1806048742563</v>
      </c>
      <c r="EG356" s="0" t="n">
        <f aca="false">DX356*'Dist Horaria'!$P$6</f>
        <v>34.2435219487307</v>
      </c>
      <c r="EH356" s="0" t="n">
        <f aca="false">DX356*'Dist Horaria'!$Q$6</f>
        <v>34.2435219487307</v>
      </c>
      <c r="EI356" s="0" t="n">
        <f aca="false">DX356*'Dist Horaria'!$R$6</f>
        <v>34.2435219487307</v>
      </c>
      <c r="EJ356" s="0" t="n">
        <f aca="false">DX356*'Dist Horaria'!$S$6</f>
        <v>34.2435219487307</v>
      </c>
      <c r="EK356" s="0" t="n">
        <f aca="false">DX356*'Dist Horaria'!$T$6</f>
        <v>34.2435219487307</v>
      </c>
      <c r="EL356" s="0" t="n">
        <f aca="false">DX356*'Dist Horaria'!$U$6</f>
        <v>34.2435219487307</v>
      </c>
      <c r="EM356" s="0" t="n">
        <f aca="false">DX356*'Dist Horaria'!$V$6</f>
        <v>34.2435219487307</v>
      </c>
      <c r="EN356" s="0" t="n">
        <f aca="false">DX356*'Dist Horaria'!$W$6</f>
        <v>34.2435219487307</v>
      </c>
      <c r="EO356" s="0" t="n">
        <f aca="false">DX356*'Dist Horaria'!$X$6</f>
        <v>52.1806048742563</v>
      </c>
      <c r="EP356" s="0" t="n">
        <f aca="false">DX356*'Dist Horaria'!$Y$6</f>
        <v>52.1806048742563</v>
      </c>
      <c r="EQ356" s="0" t="n">
        <f aca="false">DX356*'Dist Horaria'!$Z$6</f>
        <v>52.1806048742563</v>
      </c>
      <c r="ER356" s="0" t="n">
        <f aca="false">DX356*'Dist Horaria'!$AA$6</f>
        <v>19.5677268278461</v>
      </c>
      <c r="ES356" s="0" t="n">
        <f aca="false">DX356*'Dist Horaria'!$AB$6</f>
        <v>19.5677268278461</v>
      </c>
      <c r="ET356" s="0" t="n">
        <f aca="false">DX356*'Dist Horaria'!$AC$6</f>
        <v>19.5677268278461</v>
      </c>
      <c r="EU356" s="0" t="n">
        <f aca="false">DX356*'Dist Horaria'!$AD$6</f>
        <v>19.5677268278461</v>
      </c>
      <c r="EV356" s="0" t="n">
        <f aca="false">DX356*'Dist Horaria'!$AE$6</f>
        <v>19.5677268278461</v>
      </c>
      <c r="EW356" s="0" t="n">
        <f aca="false">BB356+CA356+CZ356+DY356</f>
        <v>805.665323102343</v>
      </c>
      <c r="EX356" s="0" t="n">
        <f aca="false">BC356+CB356+DA356+DZ356</f>
        <v>802.298340764758</v>
      </c>
      <c r="EY356" s="0" t="n">
        <f aca="false">BD356+CC356+DB356+EA356</f>
        <v>799.120323258638</v>
      </c>
      <c r="EZ356" s="0" t="n">
        <f aca="false">BE356+CD356+DC356+EB356</f>
        <v>796.412776465147</v>
      </c>
      <c r="FA356" s="0" t="n">
        <f aca="false">BF356+CE356+DD356+EC356</f>
        <v>794.434206387589</v>
      </c>
      <c r="FB356" s="0" t="n">
        <f aca="false">BG356+CF356+DE356+ED356</f>
        <v>1926.19061711799</v>
      </c>
      <c r="FC356" s="0" t="n">
        <f aca="false">BH356+CG356+DF356+EE356</f>
        <v>1931.30803845337</v>
      </c>
      <c r="FD356" s="0" t="n">
        <f aca="false">BI356+CH356+DG356+EF356</f>
        <v>1931.30803845337</v>
      </c>
      <c r="FE356" s="0" t="n">
        <f aca="false">BJ356+CI356+DH356+EG356</f>
        <v>1346.43794752243</v>
      </c>
      <c r="FF356" s="0" t="n">
        <f aca="false">BK356+CJ356+DI356+EH356</f>
        <v>1363.02106054846</v>
      </c>
      <c r="FG356" s="0" t="n">
        <f aca="false">BL356+CK356+DJ356+EI356</f>
        <v>1375.08150638557</v>
      </c>
      <c r="FH356" s="0" t="n">
        <f aca="false">BM356+CL356+DK356+EJ356</f>
        <v>1381.11172930413</v>
      </c>
      <c r="FI356" s="0" t="n">
        <f aca="false">BN356+CM356+DL356+EK356</f>
        <v>1382.61928503377</v>
      </c>
      <c r="FJ356" s="0" t="n">
        <f aca="false">BO356+CN356+DM356+EL356</f>
        <v>1381.11172930413</v>
      </c>
      <c r="FK356" s="0" t="n">
        <f aca="false">BP356+CO356+DN356+EM356</f>
        <v>1378.09661784485</v>
      </c>
      <c r="FL356" s="0" t="n">
        <f aca="false">BQ356+CP356+DO356+EN356</f>
        <v>1373.57395065594</v>
      </c>
      <c r="FM356" s="0" t="n">
        <f aca="false">BR356+CQ356+DP356+EO356</f>
        <v>1993.16067615169</v>
      </c>
      <c r="FN356" s="0" t="n">
        <f aca="false">BS356+CR356+DQ356+EP356</f>
        <v>1989.0469845035</v>
      </c>
      <c r="FO356" s="0" t="n">
        <f aca="false">BT356+CS356+DR356+EQ356</f>
        <v>1966.65575822078</v>
      </c>
      <c r="FP356" s="0" t="n">
        <f aca="false">BU356+CT356+DS356+ER356</f>
        <v>826.106150272997</v>
      </c>
      <c r="FQ356" s="0" t="n">
        <f aca="false">BV356+CU356+DT356+ES356</f>
        <v>810.022385755822</v>
      </c>
      <c r="FR356" s="0" t="n">
        <f aca="false">BW356+CV356+DU356+ET356</f>
        <v>820.938227695101</v>
      </c>
      <c r="FS356" s="0" t="n">
        <f aca="false">BX356+CW356+DV356+EU356</f>
        <v>817.2136822853</v>
      </c>
      <c r="FT356" s="0" t="n">
        <f aca="false">BY356+CX356+DW356+EV356</f>
        <v>813.273330651291</v>
      </c>
      <c r="FU356" s="0" t="n">
        <f aca="false">AM356*'Dist Horaria'!$H$10</f>
        <v>0.425198515308365</v>
      </c>
      <c r="FV356" s="0" t="n">
        <f aca="false">AM356*'Dist Horaria'!$I$10</f>
        <v>0.397938884136708</v>
      </c>
      <c r="FW356" s="0" t="n">
        <f aca="false">AM356*'Dist Horaria'!$J$10</f>
        <v>0.396216170382687</v>
      </c>
      <c r="FX356" s="0" t="n">
        <f aca="false">AM356*'Dist Horaria'!$K$10</f>
        <v>0.384821129481291</v>
      </c>
      <c r="FY356" s="0" t="n">
        <f aca="false">AM356*'Dist Horaria'!$L$10</f>
        <v>0.384975128762096</v>
      </c>
      <c r="FZ356" s="0" t="n">
        <f aca="false">AM356*'Dist Horaria'!$M$10</f>
        <v>0.411939230518064</v>
      </c>
      <c r="GA356" s="0" t="n">
        <f aca="false">AM356*'Dist Horaria'!$N$10</f>
        <v>0.389711539168424</v>
      </c>
      <c r="GB356" s="0" t="n">
        <f aca="false">AM356*'Dist Horaria'!$O$10</f>
        <v>0.383059889263595</v>
      </c>
      <c r="GC356" s="0" t="n">
        <f aca="false">AM356*'Dist Horaria'!$P$10</f>
        <v>0.389004101641795</v>
      </c>
      <c r="GD356" s="0" t="n">
        <f aca="false">AM356*'Dist Horaria'!$Q$10</f>
        <v>0.352035588476179</v>
      </c>
      <c r="GE356" s="0" t="n">
        <f aca="false">AM356*'Dist Horaria'!$R$10</f>
        <v>0.429536286053899</v>
      </c>
      <c r="GF356" s="0" t="n">
        <f aca="false">AM356*'Dist Horaria'!$S$10</f>
        <v>0.366840674351896</v>
      </c>
      <c r="GG356" s="0" t="n">
        <f aca="false">AR356*'Dist Horaria'!$H$10</f>
        <v>0.444769931622599</v>
      </c>
      <c r="GH356" s="0" t="n">
        <f aca="false">AR356*'Dist Horaria'!$I$10</f>
        <v>0.416255569846236</v>
      </c>
      <c r="GI356" s="0" t="n">
        <f aca="false">AR356*'Dist Horaria'!$J$10</f>
        <v>0.414453561487797</v>
      </c>
      <c r="GJ356" s="0" t="n">
        <f aca="false">AR356*'Dist Horaria'!$K$10</f>
        <v>0.402534019485458</v>
      </c>
      <c r="GK356" s="0" t="n">
        <f aca="false">AR356*'Dist Horaria'!$L$10</f>
        <v>0.402695107182445</v>
      </c>
      <c r="GL356" s="0" t="n">
        <f aca="false">AR356*'Dist Horaria'!$M$10</f>
        <v>0.430900336651718</v>
      </c>
      <c r="GM356" s="0" t="n">
        <f aca="false">AR356*'Dist Horaria'!$N$10</f>
        <v>0.407649529309322</v>
      </c>
      <c r="GN356" s="0" t="n">
        <f aca="false">AR356*'Dist Horaria'!$O$10</f>
        <v>0.400691711332928</v>
      </c>
      <c r="GO356" s="0" t="n">
        <f aca="false">AR356*'Dist Horaria'!$P$10</f>
        <v>0.406909529217559</v>
      </c>
      <c r="GP356" s="0" t="n">
        <f aca="false">AR356*'Dist Horaria'!$Q$10</f>
        <v>0.368239396371643</v>
      </c>
      <c r="GQ356" s="0" t="n">
        <f aca="false">AR356*'Dist Horaria'!$R$10</f>
        <v>0.449307365147</v>
      </c>
      <c r="GR356" s="0" t="n">
        <f aca="false">AR356*'Dist Horaria'!$S$10</f>
        <v>0.383725943938335</v>
      </c>
      <c r="GS356" s="0" t="n">
        <f aca="false">AW356*'Dist Horaria'!$H$10</f>
        <v>0.0257837641520347</v>
      </c>
      <c r="GT356" s="0" t="n">
        <f aca="false">AW356*'Dist Horaria'!$I$10</f>
        <v>0.0241307576722456</v>
      </c>
      <c r="GU356" s="0" t="n">
        <f aca="false">AW356*'Dist Horaria'!$J$10</f>
        <v>0.0240262934195824</v>
      </c>
      <c r="GV356" s="0" t="n">
        <f aca="false">AW356*'Dist Horaria'!$K$10</f>
        <v>0.0233353054774178</v>
      </c>
      <c r="GW356" s="0" t="n">
        <f aca="false">AW356*'Dist Horaria'!$L$10</f>
        <v>0.0233446438946345</v>
      </c>
      <c r="GX356" s="0" t="n">
        <f aca="false">AW356*'Dist Horaria'!$M$10</f>
        <v>0.0249797296609691</v>
      </c>
      <c r="GY356" s="0" t="n">
        <f aca="false">AW356*'Dist Horaria'!$N$10</f>
        <v>0.0236318567715549</v>
      </c>
      <c r="GZ356" s="0" t="n">
        <f aca="false">AW356*'Dist Horaria'!$O$10</f>
        <v>0.0232285050048074</v>
      </c>
      <c r="HA356" s="0" t="n">
        <f aca="false">AW356*'Dist Horaria'!$P$10</f>
        <v>0.0235889582155106</v>
      </c>
      <c r="HB356" s="0" t="n">
        <f aca="false">AW356*'Dist Horaria'!$Q$10</f>
        <v>0.0213472113838634</v>
      </c>
      <c r="HC356" s="0" t="n">
        <f aca="false">AW356*'Dist Horaria'!$R$10</f>
        <v>0.0260468037766377</v>
      </c>
      <c r="HD356" s="0" t="n">
        <f aca="false">AW356*'Dist Horaria'!$S$10</f>
        <v>0.0222449822572948</v>
      </c>
    </row>
    <row r="357" customFormat="false" ht="26.85" hidden="false" customHeight="false" outlineLevel="0" collapsed="false">
      <c r="A357" s="0" t="n">
        <v>4.713529</v>
      </c>
      <c r="B357" s="0" t="n">
        <v>-74.048134</v>
      </c>
      <c r="C357" s="0" t="n">
        <v>35</v>
      </c>
      <c r="D357" s="0" t="n">
        <v>36</v>
      </c>
      <c r="E357" s="0" t="n">
        <v>2467</v>
      </c>
      <c r="G357" s="0" t="s">
        <v>1205</v>
      </c>
      <c r="I357" s="0" t="s">
        <v>1676</v>
      </c>
      <c r="J357" s="25" t="s">
        <v>1677</v>
      </c>
      <c r="K357" s="0" t="s">
        <v>1678</v>
      </c>
      <c r="L357" s="0" t="s">
        <v>1679</v>
      </c>
      <c r="S357" s="0" t="n">
        <v>365</v>
      </c>
      <c r="V357" s="0" t="n">
        <v>78615.624375</v>
      </c>
      <c r="W357" s="0" t="n">
        <f aca="false">V357*12</f>
        <v>943387.4925</v>
      </c>
      <c r="X357" s="0" t="n">
        <v>1</v>
      </c>
      <c r="Z357" s="0" t="n">
        <v>25000</v>
      </c>
      <c r="AB357" s="0" t="n">
        <v>0.005</v>
      </c>
      <c r="AC357" s="0" t="n">
        <v>0</v>
      </c>
      <c r="AD357" s="0" t="n">
        <v>2906.61691288025</v>
      </c>
      <c r="AE357" s="0" t="n">
        <f aca="false">AD357/2204.59</f>
        <v>1.31843876316242</v>
      </c>
      <c r="AF357" s="0" t="n">
        <f aca="false">AE357/S357</f>
        <v>0.00361216099496554</v>
      </c>
      <c r="AG357" s="0" t="n">
        <f aca="false">AE357*EXP(AB357*AC357)</f>
        <v>1.31843876316242</v>
      </c>
      <c r="AH357" s="0" t="n">
        <f aca="false">AG357/S357</f>
        <v>0.00361216099496554</v>
      </c>
      <c r="AI357" s="0" t="s">
        <v>90</v>
      </c>
      <c r="AJ357" s="0" t="n">
        <f aca="false">IF(AI357="A",'FE DISTRIBUCIÓN'!$C$2,'FE DISTRIBUCIÓN'!$C$3)</f>
        <v>4.994E-006</v>
      </c>
      <c r="AK357" s="0" t="n">
        <f aca="false">W357*AJ357</f>
        <v>4.711277137545</v>
      </c>
      <c r="AL357" s="0" t="n">
        <f aca="false">AK357/365</f>
        <v>0.0129076085960137</v>
      </c>
      <c r="AM357" s="0" t="n">
        <f aca="false">AK357*EXP(AB357*AC357)</f>
        <v>4.711277137545</v>
      </c>
      <c r="AN357" s="0" t="n">
        <f aca="false">AM357/365</f>
        <v>0.0129076085960137</v>
      </c>
      <c r="AO357" s="0" t="n">
        <v>5.223868284E-006</v>
      </c>
      <c r="AP357" s="0" t="n">
        <f aca="false">AO357*W357</f>
        <v>4.92813200159304</v>
      </c>
      <c r="AQ357" s="0" t="n">
        <f aca="false">AP357/365</f>
        <v>0.0135017315112138</v>
      </c>
      <c r="AR357" s="0" t="n">
        <f aca="false">AP357*EXP(AB357*AC357)</f>
        <v>4.92813200159304</v>
      </c>
      <c r="AS357" s="0" t="n">
        <f aca="false">AR357/365</f>
        <v>0.0135017315112138</v>
      </c>
      <c r="AT357" s="0" t="n">
        <v>3.02832944E-007</v>
      </c>
      <c r="AU357" s="0" t="n">
        <f aca="false">AT357*W357</f>
        <v>0.285688811686553</v>
      </c>
      <c r="AV357" s="0" t="n">
        <f aca="false">AU357/365</f>
        <v>0.000782709073113844</v>
      </c>
      <c r="AW357" s="0" t="n">
        <f aca="false">AU357*EXP(AB357*AC357)</f>
        <v>0.285688811686553</v>
      </c>
      <c r="AX357" s="0" t="n">
        <f aca="false">AW357/365</f>
        <v>0.000782709073113844</v>
      </c>
      <c r="AY357" s="0" t="n">
        <f aca="false">AW357+AR357+AM357+AG357</f>
        <v>11.243536713987</v>
      </c>
      <c r="AZ357" s="0" t="n">
        <f aca="false">AH357+AN357+AS357+AX357</f>
        <v>0.0308042101753069</v>
      </c>
      <c r="BA357" s="0" t="n">
        <f aca="false">AH357*1000000</f>
        <v>3612.16099496554</v>
      </c>
      <c r="BB357" s="0" t="n">
        <f aca="false">BA357*'Dist Horaria'!$H$3</f>
        <v>125.864093593809</v>
      </c>
      <c r="BC357" s="0" t="n">
        <f aca="false">BA357*'Dist Horaria'!$I$3</f>
        <v>122.497111256224</v>
      </c>
      <c r="BD357" s="0" t="n">
        <f aca="false">BA357*'Dist Horaria'!$J$3</f>
        <v>119.319093750104</v>
      </c>
      <c r="BE357" s="0" t="n">
        <f aca="false">BA357*'Dist Horaria'!$K$3</f>
        <v>116.611546956613</v>
      </c>
      <c r="BF357" s="0" t="n">
        <f aca="false">BA357*'Dist Horaria'!$L$3</f>
        <v>114.632976879055</v>
      </c>
      <c r="BG357" s="0" t="n">
        <f aca="false">BA357*'Dist Horaria'!$M$3</f>
        <v>113.387338428563</v>
      </c>
      <c r="BH357" s="0" t="n">
        <f aca="false">BA357*'Dist Horaria'!$N$3</f>
        <v>118.504759763947</v>
      </c>
      <c r="BI357" s="0" t="n">
        <f aca="false">BA357*'Dist Horaria'!$O$3</f>
        <v>118.504759763947</v>
      </c>
      <c r="BJ357" s="0" t="n">
        <f aca="false">BA357*'Dist Horaria'!$P$3</f>
        <v>156.785795882493</v>
      </c>
      <c r="BK357" s="0" t="n">
        <f aca="false">BA357*'Dist Horaria'!$Q$3</f>
        <v>173.368908908526</v>
      </c>
      <c r="BL357" s="0" t="n">
        <f aca="false">BA357*'Dist Horaria'!$R$3</f>
        <v>185.429354745641</v>
      </c>
      <c r="BM357" s="0" t="n">
        <f aca="false">BA357*'Dist Horaria'!$S$3</f>
        <v>191.459577664198</v>
      </c>
      <c r="BN357" s="0" t="n">
        <f aca="false">BA357*'Dist Horaria'!$T$3</f>
        <v>192.967133393837</v>
      </c>
      <c r="BO357" s="0" t="n">
        <f aca="false">BA357*'Dist Horaria'!$U$3</f>
        <v>191.459577664198</v>
      </c>
      <c r="BP357" s="0" t="n">
        <f aca="false">BA357*'Dist Horaria'!$V$3</f>
        <v>188.444466204919</v>
      </c>
      <c r="BQ357" s="0" t="n">
        <f aca="false">BA357*'Dist Horaria'!$W$3</f>
        <v>183.921799016001</v>
      </c>
      <c r="BR357" s="0" t="n">
        <f aca="false">BA357*'Dist Horaria'!$X$3</f>
        <v>180.357397462267</v>
      </c>
      <c r="BS357" s="0" t="n">
        <f aca="false">BA357*'Dist Horaria'!$Y$3</f>
        <v>176.243705814076</v>
      </c>
      <c r="BT357" s="0" t="n">
        <f aca="false">BA357*'Dist Horaria'!$Z$3</f>
        <v>153.85247953136</v>
      </c>
      <c r="BU357" s="0" t="n">
        <f aca="false">BA357*'Dist Horaria'!$AA$3</f>
        <v>146.304920764463</v>
      </c>
      <c r="BV357" s="0" t="n">
        <f aca="false">BA357*'Dist Horaria'!$AB$3</f>
        <v>130.221156247288</v>
      </c>
      <c r="BW357" s="0" t="n">
        <f aca="false">BA357*'Dist Horaria'!$AC$3</f>
        <v>141.136998186567</v>
      </c>
      <c r="BX357" s="0" t="n">
        <f aca="false">BA357*'Dist Horaria'!$AD$3</f>
        <v>137.412452776766</v>
      </c>
      <c r="BY357" s="0" t="n">
        <f aca="false">BA357*'Dist Horaria'!$AE$3</f>
        <v>133.472101142757</v>
      </c>
      <c r="BZ357" s="0" t="n">
        <f aca="false">AN357*1000000</f>
        <v>12907.6085960137</v>
      </c>
      <c r="CA357" s="0" t="n">
        <f aca="false">BZ357*'Dist Horaria'!$H$6</f>
        <v>322.690214900343</v>
      </c>
      <c r="CB357" s="0" t="n">
        <f aca="false">BZ357*'Dist Horaria'!$I$6</f>
        <v>322.690214900343</v>
      </c>
      <c r="CC357" s="0" t="n">
        <f aca="false">BZ357*'Dist Horaria'!$J$6</f>
        <v>322.690214900343</v>
      </c>
      <c r="CD357" s="0" t="n">
        <f aca="false">BZ357*'Dist Horaria'!$K$6</f>
        <v>322.690214900343</v>
      </c>
      <c r="CE357" s="0" t="n">
        <f aca="false">BZ357*'Dist Horaria'!$L$6</f>
        <v>322.690214900343</v>
      </c>
      <c r="CF357" s="0" t="n">
        <f aca="false">BZ357*'Dist Horaria'!$M$6</f>
        <v>860.507239734247</v>
      </c>
      <c r="CG357" s="0" t="n">
        <f aca="false">BZ357*'Dist Horaria'!$N$6</f>
        <v>860.507239734247</v>
      </c>
      <c r="CH357" s="0" t="n">
        <f aca="false">BZ357*'Dist Horaria'!$O$6</f>
        <v>860.507239734247</v>
      </c>
      <c r="CI357" s="0" t="n">
        <f aca="false">BZ357*'Dist Horaria'!$P$6</f>
        <v>564.707876075599</v>
      </c>
      <c r="CJ357" s="0" t="n">
        <f aca="false">BZ357*'Dist Horaria'!$Q$6</f>
        <v>564.707876075599</v>
      </c>
      <c r="CK357" s="0" t="n">
        <f aca="false">BZ357*'Dist Horaria'!$R$6</f>
        <v>564.707876075599</v>
      </c>
      <c r="CL357" s="0" t="n">
        <f aca="false">BZ357*'Dist Horaria'!$S$6</f>
        <v>564.707876075599</v>
      </c>
      <c r="CM357" s="0" t="n">
        <f aca="false">BZ357*'Dist Horaria'!$T$6</f>
        <v>564.707876075599</v>
      </c>
      <c r="CN357" s="0" t="n">
        <f aca="false">BZ357*'Dist Horaria'!$U$6</f>
        <v>564.707876075599</v>
      </c>
      <c r="CO357" s="0" t="n">
        <f aca="false">BZ357*'Dist Horaria'!$V$6</f>
        <v>564.707876075599</v>
      </c>
      <c r="CP357" s="0" t="n">
        <f aca="false">BZ357*'Dist Horaria'!$W$6</f>
        <v>564.707876075599</v>
      </c>
      <c r="CQ357" s="0" t="n">
        <f aca="false">BZ357*'Dist Horaria'!$X$6</f>
        <v>860.507239734247</v>
      </c>
      <c r="CR357" s="0" t="n">
        <f aca="false">BZ357*'Dist Horaria'!$Y$6</f>
        <v>860.507239734247</v>
      </c>
      <c r="CS357" s="0" t="n">
        <f aca="false">BZ357*'Dist Horaria'!$Z$6</f>
        <v>860.507239734247</v>
      </c>
      <c r="CT357" s="0" t="n">
        <f aca="false">BZ357*'Dist Horaria'!$AA$6</f>
        <v>322.690214900343</v>
      </c>
      <c r="CU357" s="0" t="n">
        <f aca="false">BZ357*'Dist Horaria'!$AB$6</f>
        <v>322.690214900343</v>
      </c>
      <c r="CV357" s="0" t="n">
        <f aca="false">BZ357*'Dist Horaria'!$AC$6</f>
        <v>322.690214900343</v>
      </c>
      <c r="CW357" s="0" t="n">
        <f aca="false">BZ357*'Dist Horaria'!$AD$6</f>
        <v>322.690214900343</v>
      </c>
      <c r="CX357" s="0" t="n">
        <f aca="false">BZ357*'Dist Horaria'!$AE$6</f>
        <v>322.690214900343</v>
      </c>
      <c r="CY357" s="0" t="n">
        <f aca="false">AS357*1000000</f>
        <v>13501.7315112138</v>
      </c>
      <c r="CZ357" s="0" t="n">
        <f aca="false">CY357*'Dist Horaria'!$H$6</f>
        <v>337.543287780345</v>
      </c>
      <c r="DA357" s="0" t="n">
        <f aca="false">CY357*'Dist Horaria'!$I$6</f>
        <v>337.543287780345</v>
      </c>
      <c r="DB357" s="0" t="n">
        <f aca="false">CY357*'Dist Horaria'!$J$6</f>
        <v>337.543287780345</v>
      </c>
      <c r="DC357" s="0" t="n">
        <f aca="false">CY357*'Dist Horaria'!$K$6</f>
        <v>337.543287780345</v>
      </c>
      <c r="DD357" s="0" t="n">
        <f aca="false">CY357*'Dist Horaria'!$L$6</f>
        <v>337.543287780345</v>
      </c>
      <c r="DE357" s="0" t="n">
        <f aca="false">CY357*'Dist Horaria'!$M$6</f>
        <v>900.115434080921</v>
      </c>
      <c r="DF357" s="0" t="n">
        <f aca="false">CY357*'Dist Horaria'!$N$6</f>
        <v>900.115434080921</v>
      </c>
      <c r="DG357" s="0" t="n">
        <f aca="false">CY357*'Dist Horaria'!$O$6</f>
        <v>900.115434080921</v>
      </c>
      <c r="DH357" s="0" t="n">
        <f aca="false">CY357*'Dist Horaria'!$P$6</f>
        <v>590.700753615604</v>
      </c>
      <c r="DI357" s="0" t="n">
        <f aca="false">CY357*'Dist Horaria'!$Q$6</f>
        <v>590.700753615604</v>
      </c>
      <c r="DJ357" s="0" t="n">
        <f aca="false">CY357*'Dist Horaria'!$R$6</f>
        <v>590.700753615604</v>
      </c>
      <c r="DK357" s="0" t="n">
        <f aca="false">CY357*'Dist Horaria'!$S$6</f>
        <v>590.700753615604</v>
      </c>
      <c r="DL357" s="0" t="n">
        <f aca="false">CY357*'Dist Horaria'!$T$6</f>
        <v>590.700753615604</v>
      </c>
      <c r="DM357" s="0" t="n">
        <f aca="false">CY357*'Dist Horaria'!$U$6</f>
        <v>590.700753615604</v>
      </c>
      <c r="DN357" s="0" t="n">
        <f aca="false">CY357*'Dist Horaria'!$V$6</f>
        <v>590.700753615604</v>
      </c>
      <c r="DO357" s="0" t="n">
        <f aca="false">CY357*'Dist Horaria'!$W$6</f>
        <v>590.700753615604</v>
      </c>
      <c r="DP357" s="0" t="n">
        <f aca="false">CY357*'Dist Horaria'!$X$6</f>
        <v>900.115434080921</v>
      </c>
      <c r="DQ357" s="0" t="n">
        <f aca="false">CY357*'Dist Horaria'!$Y$6</f>
        <v>900.115434080921</v>
      </c>
      <c r="DR357" s="0" t="n">
        <f aca="false">CY357*'Dist Horaria'!$Z$6</f>
        <v>900.115434080921</v>
      </c>
      <c r="DS357" s="0" t="n">
        <f aca="false">CY357*'Dist Horaria'!$AA$6</f>
        <v>337.543287780345</v>
      </c>
      <c r="DT357" s="0" t="n">
        <f aca="false">CY357*'Dist Horaria'!$AB$6</f>
        <v>337.543287780345</v>
      </c>
      <c r="DU357" s="0" t="n">
        <f aca="false">CY357*'Dist Horaria'!$AC$6</f>
        <v>337.543287780345</v>
      </c>
      <c r="DV357" s="0" t="n">
        <f aca="false">CY357*'Dist Horaria'!$AD$6</f>
        <v>337.543287780345</v>
      </c>
      <c r="DW357" s="0" t="n">
        <f aca="false">CY357*'Dist Horaria'!$AE$6</f>
        <v>337.543287780345</v>
      </c>
      <c r="DX357" s="0" t="n">
        <f aca="false">AX357*1000000</f>
        <v>782.709073113844</v>
      </c>
      <c r="DY357" s="0" t="n">
        <f aca="false">DX357*'Dist Horaria'!$H$6</f>
        <v>19.5677268278461</v>
      </c>
      <c r="DZ357" s="0" t="n">
        <f aca="false">DX357*'Dist Horaria'!$I$6</f>
        <v>19.5677268278461</v>
      </c>
      <c r="EA357" s="0" t="n">
        <f aca="false">DX357*'Dist Horaria'!$J$6</f>
        <v>19.5677268278461</v>
      </c>
      <c r="EB357" s="0" t="n">
        <f aca="false">DX357*'Dist Horaria'!$K$6</f>
        <v>19.5677268278461</v>
      </c>
      <c r="EC357" s="0" t="n">
        <f aca="false">DX357*'Dist Horaria'!$L$6</f>
        <v>19.5677268278461</v>
      </c>
      <c r="ED357" s="0" t="n">
        <f aca="false">DX357*'Dist Horaria'!$M$6</f>
        <v>52.1806048742563</v>
      </c>
      <c r="EE357" s="0" t="n">
        <f aca="false">DX357*'Dist Horaria'!$N$6</f>
        <v>52.1806048742563</v>
      </c>
      <c r="EF357" s="0" t="n">
        <f aca="false">DX357*'Dist Horaria'!$O$6</f>
        <v>52.1806048742563</v>
      </c>
      <c r="EG357" s="0" t="n">
        <f aca="false">DX357*'Dist Horaria'!$P$6</f>
        <v>34.2435219487307</v>
      </c>
      <c r="EH357" s="0" t="n">
        <f aca="false">DX357*'Dist Horaria'!$Q$6</f>
        <v>34.2435219487307</v>
      </c>
      <c r="EI357" s="0" t="n">
        <f aca="false">DX357*'Dist Horaria'!$R$6</f>
        <v>34.2435219487307</v>
      </c>
      <c r="EJ357" s="0" t="n">
        <f aca="false">DX357*'Dist Horaria'!$S$6</f>
        <v>34.2435219487307</v>
      </c>
      <c r="EK357" s="0" t="n">
        <f aca="false">DX357*'Dist Horaria'!$T$6</f>
        <v>34.2435219487307</v>
      </c>
      <c r="EL357" s="0" t="n">
        <f aca="false">DX357*'Dist Horaria'!$U$6</f>
        <v>34.2435219487307</v>
      </c>
      <c r="EM357" s="0" t="n">
        <f aca="false">DX357*'Dist Horaria'!$V$6</f>
        <v>34.2435219487307</v>
      </c>
      <c r="EN357" s="0" t="n">
        <f aca="false">DX357*'Dist Horaria'!$W$6</f>
        <v>34.2435219487307</v>
      </c>
      <c r="EO357" s="0" t="n">
        <f aca="false">DX357*'Dist Horaria'!$X$6</f>
        <v>52.1806048742563</v>
      </c>
      <c r="EP357" s="0" t="n">
        <f aca="false">DX357*'Dist Horaria'!$Y$6</f>
        <v>52.1806048742563</v>
      </c>
      <c r="EQ357" s="0" t="n">
        <f aca="false">DX357*'Dist Horaria'!$Z$6</f>
        <v>52.1806048742563</v>
      </c>
      <c r="ER357" s="0" t="n">
        <f aca="false">DX357*'Dist Horaria'!$AA$6</f>
        <v>19.5677268278461</v>
      </c>
      <c r="ES357" s="0" t="n">
        <f aca="false">DX357*'Dist Horaria'!$AB$6</f>
        <v>19.5677268278461</v>
      </c>
      <c r="ET357" s="0" t="n">
        <f aca="false">DX357*'Dist Horaria'!$AC$6</f>
        <v>19.5677268278461</v>
      </c>
      <c r="EU357" s="0" t="n">
        <f aca="false">DX357*'Dist Horaria'!$AD$6</f>
        <v>19.5677268278461</v>
      </c>
      <c r="EV357" s="0" t="n">
        <f aca="false">DX357*'Dist Horaria'!$AE$6</f>
        <v>19.5677268278461</v>
      </c>
      <c r="EW357" s="0" t="n">
        <f aca="false">BB357+CA357+CZ357+DY357</f>
        <v>805.665323102343</v>
      </c>
      <c r="EX357" s="0" t="n">
        <f aca="false">BC357+CB357+DA357+DZ357</f>
        <v>802.298340764758</v>
      </c>
      <c r="EY357" s="0" t="n">
        <f aca="false">BD357+CC357+DB357+EA357</f>
        <v>799.120323258638</v>
      </c>
      <c r="EZ357" s="0" t="n">
        <f aca="false">BE357+CD357+DC357+EB357</f>
        <v>796.412776465147</v>
      </c>
      <c r="FA357" s="0" t="n">
        <f aca="false">BF357+CE357+DD357+EC357</f>
        <v>794.434206387589</v>
      </c>
      <c r="FB357" s="0" t="n">
        <f aca="false">BG357+CF357+DE357+ED357</f>
        <v>1926.19061711799</v>
      </c>
      <c r="FC357" s="0" t="n">
        <f aca="false">BH357+CG357+DF357+EE357</f>
        <v>1931.30803845337</v>
      </c>
      <c r="FD357" s="0" t="n">
        <f aca="false">BI357+CH357+DG357+EF357</f>
        <v>1931.30803845337</v>
      </c>
      <c r="FE357" s="0" t="n">
        <f aca="false">BJ357+CI357+DH357+EG357</f>
        <v>1346.43794752243</v>
      </c>
      <c r="FF357" s="0" t="n">
        <f aca="false">BK357+CJ357+DI357+EH357</f>
        <v>1363.02106054846</v>
      </c>
      <c r="FG357" s="0" t="n">
        <f aca="false">BL357+CK357+DJ357+EI357</f>
        <v>1375.08150638557</v>
      </c>
      <c r="FH357" s="0" t="n">
        <f aca="false">BM357+CL357+DK357+EJ357</f>
        <v>1381.11172930413</v>
      </c>
      <c r="FI357" s="0" t="n">
        <f aca="false">BN357+CM357+DL357+EK357</f>
        <v>1382.61928503377</v>
      </c>
      <c r="FJ357" s="0" t="n">
        <f aca="false">BO357+CN357+DM357+EL357</f>
        <v>1381.11172930413</v>
      </c>
      <c r="FK357" s="0" t="n">
        <f aca="false">BP357+CO357+DN357+EM357</f>
        <v>1378.09661784485</v>
      </c>
      <c r="FL357" s="0" t="n">
        <f aca="false">BQ357+CP357+DO357+EN357</f>
        <v>1373.57395065594</v>
      </c>
      <c r="FM357" s="0" t="n">
        <f aca="false">BR357+CQ357+DP357+EO357</f>
        <v>1993.16067615169</v>
      </c>
      <c r="FN357" s="0" t="n">
        <f aca="false">BS357+CR357+DQ357+EP357</f>
        <v>1989.0469845035</v>
      </c>
      <c r="FO357" s="0" t="n">
        <f aca="false">BT357+CS357+DR357+EQ357</f>
        <v>1966.65575822078</v>
      </c>
      <c r="FP357" s="0" t="n">
        <f aca="false">BU357+CT357+DS357+ER357</f>
        <v>826.106150272997</v>
      </c>
      <c r="FQ357" s="0" t="n">
        <f aca="false">BV357+CU357+DT357+ES357</f>
        <v>810.022385755822</v>
      </c>
      <c r="FR357" s="0" t="n">
        <f aca="false">BW357+CV357+DU357+ET357</f>
        <v>820.938227695101</v>
      </c>
      <c r="FS357" s="0" t="n">
        <f aca="false">BX357+CW357+DV357+EU357</f>
        <v>817.2136822853</v>
      </c>
      <c r="FT357" s="0" t="n">
        <f aca="false">BY357+CX357+DW357+EV357</f>
        <v>813.273330651291</v>
      </c>
      <c r="FU357" s="0" t="n">
        <f aca="false">AM357*'Dist Horaria'!$H$10</f>
        <v>0.425198515308365</v>
      </c>
      <c r="FV357" s="0" t="n">
        <f aca="false">AM357*'Dist Horaria'!$I$10</f>
        <v>0.397938884136708</v>
      </c>
      <c r="FW357" s="0" t="n">
        <f aca="false">AM357*'Dist Horaria'!$J$10</f>
        <v>0.396216170382687</v>
      </c>
      <c r="FX357" s="0" t="n">
        <f aca="false">AM357*'Dist Horaria'!$K$10</f>
        <v>0.384821129481291</v>
      </c>
      <c r="FY357" s="0" t="n">
        <f aca="false">AM357*'Dist Horaria'!$L$10</f>
        <v>0.384975128762096</v>
      </c>
      <c r="FZ357" s="0" t="n">
        <f aca="false">AM357*'Dist Horaria'!$M$10</f>
        <v>0.411939230518064</v>
      </c>
      <c r="GA357" s="0" t="n">
        <f aca="false">AM357*'Dist Horaria'!$N$10</f>
        <v>0.389711539168424</v>
      </c>
      <c r="GB357" s="0" t="n">
        <f aca="false">AM357*'Dist Horaria'!$O$10</f>
        <v>0.383059889263595</v>
      </c>
      <c r="GC357" s="0" t="n">
        <f aca="false">AM357*'Dist Horaria'!$P$10</f>
        <v>0.389004101641795</v>
      </c>
      <c r="GD357" s="0" t="n">
        <f aca="false">AM357*'Dist Horaria'!$Q$10</f>
        <v>0.352035588476179</v>
      </c>
      <c r="GE357" s="0" t="n">
        <f aca="false">AM357*'Dist Horaria'!$R$10</f>
        <v>0.429536286053899</v>
      </c>
      <c r="GF357" s="0" t="n">
        <f aca="false">AM357*'Dist Horaria'!$S$10</f>
        <v>0.366840674351896</v>
      </c>
      <c r="GG357" s="0" t="n">
        <f aca="false">AR357*'Dist Horaria'!$H$10</f>
        <v>0.444769931622599</v>
      </c>
      <c r="GH357" s="0" t="n">
        <f aca="false">AR357*'Dist Horaria'!$I$10</f>
        <v>0.416255569846236</v>
      </c>
      <c r="GI357" s="0" t="n">
        <f aca="false">AR357*'Dist Horaria'!$J$10</f>
        <v>0.414453561487797</v>
      </c>
      <c r="GJ357" s="0" t="n">
        <f aca="false">AR357*'Dist Horaria'!$K$10</f>
        <v>0.402534019485458</v>
      </c>
      <c r="GK357" s="0" t="n">
        <f aca="false">AR357*'Dist Horaria'!$L$10</f>
        <v>0.402695107182445</v>
      </c>
      <c r="GL357" s="0" t="n">
        <f aca="false">AR357*'Dist Horaria'!$M$10</f>
        <v>0.430900336651718</v>
      </c>
      <c r="GM357" s="0" t="n">
        <f aca="false">AR357*'Dist Horaria'!$N$10</f>
        <v>0.407649529309322</v>
      </c>
      <c r="GN357" s="0" t="n">
        <f aca="false">AR357*'Dist Horaria'!$O$10</f>
        <v>0.400691711332928</v>
      </c>
      <c r="GO357" s="0" t="n">
        <f aca="false">AR357*'Dist Horaria'!$P$10</f>
        <v>0.406909529217559</v>
      </c>
      <c r="GP357" s="0" t="n">
        <f aca="false">AR357*'Dist Horaria'!$Q$10</f>
        <v>0.368239396371643</v>
      </c>
      <c r="GQ357" s="0" t="n">
        <f aca="false">AR357*'Dist Horaria'!$R$10</f>
        <v>0.449307365147</v>
      </c>
      <c r="GR357" s="0" t="n">
        <f aca="false">AR357*'Dist Horaria'!$S$10</f>
        <v>0.383725943938335</v>
      </c>
      <c r="GS357" s="0" t="n">
        <f aca="false">AW357*'Dist Horaria'!$H$10</f>
        <v>0.0257837641520347</v>
      </c>
      <c r="GT357" s="0" t="n">
        <f aca="false">AW357*'Dist Horaria'!$I$10</f>
        <v>0.0241307576722456</v>
      </c>
      <c r="GU357" s="0" t="n">
        <f aca="false">AW357*'Dist Horaria'!$J$10</f>
        <v>0.0240262934195824</v>
      </c>
      <c r="GV357" s="0" t="n">
        <f aca="false">AW357*'Dist Horaria'!$K$10</f>
        <v>0.0233353054774178</v>
      </c>
      <c r="GW357" s="0" t="n">
        <f aca="false">AW357*'Dist Horaria'!$L$10</f>
        <v>0.0233446438946345</v>
      </c>
      <c r="GX357" s="0" t="n">
        <f aca="false">AW357*'Dist Horaria'!$M$10</f>
        <v>0.0249797296609691</v>
      </c>
      <c r="GY357" s="0" t="n">
        <f aca="false">AW357*'Dist Horaria'!$N$10</f>
        <v>0.0236318567715549</v>
      </c>
      <c r="GZ357" s="0" t="n">
        <f aca="false">AW357*'Dist Horaria'!$O$10</f>
        <v>0.0232285050048074</v>
      </c>
      <c r="HA357" s="0" t="n">
        <f aca="false">AW357*'Dist Horaria'!$P$10</f>
        <v>0.0235889582155106</v>
      </c>
      <c r="HB357" s="0" t="n">
        <f aca="false">AW357*'Dist Horaria'!$Q$10</f>
        <v>0.0213472113838634</v>
      </c>
      <c r="HC357" s="0" t="n">
        <f aca="false">AW357*'Dist Horaria'!$R$10</f>
        <v>0.0260468037766377</v>
      </c>
      <c r="HD357" s="0" t="n">
        <f aca="false">AW357*'Dist Horaria'!$S$10</f>
        <v>0.0222449822572948</v>
      </c>
    </row>
    <row r="358" customFormat="false" ht="39.55" hidden="false" customHeight="false" outlineLevel="0" collapsed="false">
      <c r="A358" s="0" t="n">
        <v>4.526315</v>
      </c>
      <c r="B358" s="0" t="n">
        <v>-74.117718</v>
      </c>
      <c r="C358" s="0" t="n">
        <v>27</v>
      </c>
      <c r="D358" s="0" t="n">
        <v>16</v>
      </c>
      <c r="E358" s="0" t="n">
        <v>1706</v>
      </c>
      <c r="G358" s="0" t="s">
        <v>692</v>
      </c>
      <c r="I358" s="25" t="s">
        <v>1680</v>
      </c>
      <c r="J358" s="0" t="s">
        <v>1368</v>
      </c>
      <c r="K358" s="25" t="s">
        <v>1681</v>
      </c>
      <c r="L358" s="0" t="s">
        <v>1682</v>
      </c>
      <c r="S358" s="0" t="n">
        <v>365</v>
      </c>
      <c r="V358" s="0" t="n">
        <v>51666.6666666667</v>
      </c>
      <c r="W358" s="0" t="n">
        <f aca="false">V358*12</f>
        <v>620000</v>
      </c>
      <c r="X358" s="0" t="n">
        <v>1</v>
      </c>
      <c r="Z358" s="0" t="n">
        <v>20000</v>
      </c>
      <c r="AB358" s="0" t="n">
        <v>0.005</v>
      </c>
      <c r="AC358" s="0" t="n">
        <v>0</v>
      </c>
      <c r="AD358" s="0" t="n">
        <v>2184.35481342237</v>
      </c>
      <c r="AE358" s="0" t="n">
        <f aca="false">AD358/2204.59</f>
        <v>0.990821337945997</v>
      </c>
      <c r="AF358" s="0" t="n">
        <f aca="false">AE358/S358</f>
        <v>0.00271457900807123</v>
      </c>
      <c r="AG358" s="0" t="n">
        <f aca="false">AE358*EXP(AB358*AC358)</f>
        <v>0.990821337945997</v>
      </c>
      <c r="AH358" s="0" t="n">
        <f aca="false">AG358/S358</f>
        <v>0.00271457900807123</v>
      </c>
      <c r="AI358" s="0" t="s">
        <v>90</v>
      </c>
      <c r="AJ358" s="0" t="n">
        <f aca="false">IF(AI358="A",'FE DISTRIBUCIÓN'!$C$2,'FE DISTRIBUCIÓN'!$C$3)</f>
        <v>4.994E-006</v>
      </c>
      <c r="AK358" s="0" t="n">
        <f aca="false">W358*AJ358</f>
        <v>3.09628</v>
      </c>
      <c r="AL358" s="0" t="n">
        <f aca="false">AK358/365</f>
        <v>0.00848295890410959</v>
      </c>
      <c r="AM358" s="0" t="n">
        <f aca="false">AK358*EXP(AB358*AC358)</f>
        <v>3.09628</v>
      </c>
      <c r="AN358" s="0" t="n">
        <f aca="false">AM358/365</f>
        <v>0.00848295890410959</v>
      </c>
      <c r="AO358" s="0" t="n">
        <v>5.223868284E-006</v>
      </c>
      <c r="AP358" s="0" t="n">
        <f aca="false">AO358*W358</f>
        <v>3.23879833608</v>
      </c>
      <c r="AQ358" s="0" t="n">
        <f aca="false">AP358/365</f>
        <v>0.00887342009884931</v>
      </c>
      <c r="AR358" s="0" t="n">
        <f aca="false">AP358*EXP(AB358*AC358)</f>
        <v>3.23879833608</v>
      </c>
      <c r="AS358" s="0" t="n">
        <f aca="false">AR358/365</f>
        <v>0.00887342009884931</v>
      </c>
      <c r="AT358" s="0" t="n">
        <v>3.02832944E-007</v>
      </c>
      <c r="AU358" s="0" t="n">
        <f aca="false">AT358*W358</f>
        <v>0.18775642528</v>
      </c>
      <c r="AV358" s="0" t="n">
        <f aca="false">AU358/365</f>
        <v>0.000514401165150685</v>
      </c>
      <c r="AW358" s="0" t="n">
        <f aca="false">AU358*EXP(AB358*AC358)</f>
        <v>0.18775642528</v>
      </c>
      <c r="AX358" s="0" t="n">
        <f aca="false">AW358/365</f>
        <v>0.000514401165150685</v>
      </c>
      <c r="AY358" s="0" t="n">
        <f aca="false">AW358+AR358+AM358+AG358</f>
        <v>7.513656099306</v>
      </c>
      <c r="AZ358" s="0" t="n">
        <f aca="false">AH358+AN358+AS358+AX358</f>
        <v>0.0205853591761808</v>
      </c>
      <c r="BA358" s="0" t="n">
        <f aca="false">AH358*1000000</f>
        <v>2714.57900807123</v>
      </c>
      <c r="BB358" s="0" t="n">
        <f aca="false">BA358*'Dist Horaria'!$H$3</f>
        <v>94.5882608266535</v>
      </c>
      <c r="BC358" s="0" t="n">
        <f aca="false">BA358*'Dist Horaria'!$I$3</f>
        <v>92.0579362960215</v>
      </c>
      <c r="BD358" s="0" t="n">
        <f aca="false">BA358*'Dist Horaria'!$J$3</f>
        <v>89.6696209298407</v>
      </c>
      <c r="BE358" s="0" t="n">
        <f aca="false">BA358*'Dist Horaria'!$K$3</f>
        <v>87.6348695167044</v>
      </c>
      <c r="BF358" s="0" t="n">
        <f aca="false">BA358*'Dist Horaria'!$L$3</f>
        <v>86.1479521821715</v>
      </c>
      <c r="BG358" s="0" t="n">
        <f aca="false">BA358*'Dist Horaria'!$M$3</f>
        <v>85.2118410857768</v>
      </c>
      <c r="BH358" s="0" t="n">
        <f aca="false">BA358*'Dist Horaria'!$N$3</f>
        <v>89.0576399169617</v>
      </c>
      <c r="BI358" s="0" t="n">
        <f aca="false">BA358*'Dist Horaria'!$O$3</f>
        <v>89.0576399169617</v>
      </c>
      <c r="BJ358" s="0" t="n">
        <f aca="false">BA358*'Dist Horaria'!$P$3</f>
        <v>117.826262688609</v>
      </c>
      <c r="BK358" s="0" t="n">
        <f aca="false">BA358*'Dist Horaria'!$Q$3</f>
        <v>130.288655857596</v>
      </c>
      <c r="BL358" s="0" t="n">
        <f aca="false">BA358*'Dist Horaria'!$R$3</f>
        <v>139.35221452595</v>
      </c>
      <c r="BM358" s="0" t="n">
        <f aca="false">BA358*'Dist Horaria'!$S$3</f>
        <v>143.883993860128</v>
      </c>
      <c r="BN358" s="0" t="n">
        <f aca="false">BA358*'Dist Horaria'!$T$3</f>
        <v>145.016938693672</v>
      </c>
      <c r="BO358" s="0" t="n">
        <f aca="false">BA358*'Dist Horaria'!$U$3</f>
        <v>143.883993860128</v>
      </c>
      <c r="BP358" s="0" t="n">
        <f aca="false">BA358*'Dist Horaria'!$V$3</f>
        <v>141.618104193039</v>
      </c>
      <c r="BQ358" s="0" t="n">
        <f aca="false">BA358*'Dist Horaria'!$W$3</f>
        <v>138.219269692406</v>
      </c>
      <c r="BR358" s="0" t="n">
        <f aca="false">BA358*'Dist Horaria'!$X$3</f>
        <v>135.540582433563</v>
      </c>
      <c r="BS358" s="0" t="n">
        <f aca="false">BA358*'Dist Horaria'!$Y$3</f>
        <v>132.449097582965</v>
      </c>
      <c r="BT358" s="0" t="n">
        <f aca="false">BA358*'Dist Horaria'!$Z$3</f>
        <v>115.621842951527</v>
      </c>
      <c r="BU358" s="0" t="n">
        <f aca="false">BA358*'Dist Horaria'!$AA$3</f>
        <v>109.949768916245</v>
      </c>
      <c r="BV358" s="0" t="n">
        <f aca="false">BA358*'Dist Horaria'!$AB$3</f>
        <v>97.8626416841155</v>
      </c>
      <c r="BW358" s="0" t="n">
        <f aca="false">BA358*'Dist Horaria'!$AC$3</f>
        <v>106.066017841792</v>
      </c>
      <c r="BX358" s="0" t="n">
        <f aca="false">BA358*'Dist Horaria'!$AD$3</f>
        <v>103.266980700827</v>
      </c>
      <c r="BY358" s="0" t="n">
        <f aca="false">BA358*'Dist Horaria'!$AE$3</f>
        <v>100.30576279138</v>
      </c>
      <c r="BZ358" s="0" t="n">
        <f aca="false">AN358*1000000</f>
        <v>8482.95890410959</v>
      </c>
      <c r="CA358" s="0" t="n">
        <f aca="false">BZ358*'Dist Horaria'!$H$6</f>
        <v>212.07397260274</v>
      </c>
      <c r="CB358" s="0" t="n">
        <f aca="false">BZ358*'Dist Horaria'!$I$6</f>
        <v>212.07397260274</v>
      </c>
      <c r="CC358" s="0" t="n">
        <f aca="false">BZ358*'Dist Horaria'!$J$6</f>
        <v>212.07397260274</v>
      </c>
      <c r="CD358" s="0" t="n">
        <f aca="false">BZ358*'Dist Horaria'!$K$6</f>
        <v>212.07397260274</v>
      </c>
      <c r="CE358" s="0" t="n">
        <f aca="false">BZ358*'Dist Horaria'!$L$6</f>
        <v>212.07397260274</v>
      </c>
      <c r="CF358" s="0" t="n">
        <f aca="false">BZ358*'Dist Horaria'!$M$6</f>
        <v>565.530593607306</v>
      </c>
      <c r="CG358" s="0" t="n">
        <f aca="false">BZ358*'Dist Horaria'!$N$6</f>
        <v>565.530593607306</v>
      </c>
      <c r="CH358" s="0" t="n">
        <f aca="false">BZ358*'Dist Horaria'!$O$6</f>
        <v>565.530593607306</v>
      </c>
      <c r="CI358" s="0" t="n">
        <f aca="false">BZ358*'Dist Horaria'!$P$6</f>
        <v>371.129452054794</v>
      </c>
      <c r="CJ358" s="0" t="n">
        <f aca="false">BZ358*'Dist Horaria'!$Q$6</f>
        <v>371.129452054794</v>
      </c>
      <c r="CK358" s="0" t="n">
        <f aca="false">BZ358*'Dist Horaria'!$R$6</f>
        <v>371.129452054794</v>
      </c>
      <c r="CL358" s="0" t="n">
        <f aca="false">BZ358*'Dist Horaria'!$S$6</f>
        <v>371.129452054794</v>
      </c>
      <c r="CM358" s="0" t="n">
        <f aca="false">BZ358*'Dist Horaria'!$T$6</f>
        <v>371.129452054794</v>
      </c>
      <c r="CN358" s="0" t="n">
        <f aca="false">BZ358*'Dist Horaria'!$U$6</f>
        <v>371.129452054794</v>
      </c>
      <c r="CO358" s="0" t="n">
        <f aca="false">BZ358*'Dist Horaria'!$V$6</f>
        <v>371.129452054794</v>
      </c>
      <c r="CP358" s="0" t="n">
        <f aca="false">BZ358*'Dist Horaria'!$W$6</f>
        <v>371.129452054794</v>
      </c>
      <c r="CQ358" s="0" t="n">
        <f aca="false">BZ358*'Dist Horaria'!$X$6</f>
        <v>565.530593607306</v>
      </c>
      <c r="CR358" s="0" t="n">
        <f aca="false">BZ358*'Dist Horaria'!$Y$6</f>
        <v>565.530593607306</v>
      </c>
      <c r="CS358" s="0" t="n">
        <f aca="false">BZ358*'Dist Horaria'!$Z$6</f>
        <v>565.530593607306</v>
      </c>
      <c r="CT358" s="0" t="n">
        <f aca="false">BZ358*'Dist Horaria'!$AA$6</f>
        <v>212.07397260274</v>
      </c>
      <c r="CU358" s="0" t="n">
        <f aca="false">BZ358*'Dist Horaria'!$AB$6</f>
        <v>212.07397260274</v>
      </c>
      <c r="CV358" s="0" t="n">
        <f aca="false">BZ358*'Dist Horaria'!$AC$6</f>
        <v>212.07397260274</v>
      </c>
      <c r="CW358" s="0" t="n">
        <f aca="false">BZ358*'Dist Horaria'!$AD$6</f>
        <v>212.07397260274</v>
      </c>
      <c r="CX358" s="0" t="n">
        <f aca="false">BZ358*'Dist Horaria'!$AE$6</f>
        <v>212.07397260274</v>
      </c>
      <c r="CY358" s="0" t="n">
        <f aca="false">AS358*1000000</f>
        <v>8873.42009884931</v>
      </c>
      <c r="CZ358" s="0" t="n">
        <f aca="false">CY358*'Dist Horaria'!$H$6</f>
        <v>221.835502471233</v>
      </c>
      <c r="DA358" s="0" t="n">
        <f aca="false">CY358*'Dist Horaria'!$I$6</f>
        <v>221.835502471233</v>
      </c>
      <c r="DB358" s="0" t="n">
        <f aca="false">CY358*'Dist Horaria'!$J$6</f>
        <v>221.835502471233</v>
      </c>
      <c r="DC358" s="0" t="n">
        <f aca="false">CY358*'Dist Horaria'!$K$6</f>
        <v>221.835502471233</v>
      </c>
      <c r="DD358" s="0" t="n">
        <f aca="false">CY358*'Dist Horaria'!$L$6</f>
        <v>221.835502471233</v>
      </c>
      <c r="DE358" s="0" t="n">
        <f aca="false">CY358*'Dist Horaria'!$M$6</f>
        <v>591.561339923288</v>
      </c>
      <c r="DF358" s="0" t="n">
        <f aca="false">CY358*'Dist Horaria'!$N$6</f>
        <v>591.561339923288</v>
      </c>
      <c r="DG358" s="0" t="n">
        <f aca="false">CY358*'Dist Horaria'!$O$6</f>
        <v>591.561339923288</v>
      </c>
      <c r="DH358" s="0" t="n">
        <f aca="false">CY358*'Dist Horaria'!$P$6</f>
        <v>388.212129324657</v>
      </c>
      <c r="DI358" s="0" t="n">
        <f aca="false">CY358*'Dist Horaria'!$Q$6</f>
        <v>388.212129324657</v>
      </c>
      <c r="DJ358" s="0" t="n">
        <f aca="false">CY358*'Dist Horaria'!$R$6</f>
        <v>388.212129324657</v>
      </c>
      <c r="DK358" s="0" t="n">
        <f aca="false">CY358*'Dist Horaria'!$S$6</f>
        <v>388.212129324657</v>
      </c>
      <c r="DL358" s="0" t="n">
        <f aca="false">CY358*'Dist Horaria'!$T$6</f>
        <v>388.212129324657</v>
      </c>
      <c r="DM358" s="0" t="n">
        <f aca="false">CY358*'Dist Horaria'!$U$6</f>
        <v>388.212129324657</v>
      </c>
      <c r="DN358" s="0" t="n">
        <f aca="false">CY358*'Dist Horaria'!$V$6</f>
        <v>388.212129324657</v>
      </c>
      <c r="DO358" s="0" t="n">
        <f aca="false">CY358*'Dist Horaria'!$W$6</f>
        <v>388.212129324657</v>
      </c>
      <c r="DP358" s="0" t="n">
        <f aca="false">CY358*'Dist Horaria'!$X$6</f>
        <v>591.561339923288</v>
      </c>
      <c r="DQ358" s="0" t="n">
        <f aca="false">CY358*'Dist Horaria'!$Y$6</f>
        <v>591.561339923288</v>
      </c>
      <c r="DR358" s="0" t="n">
        <f aca="false">CY358*'Dist Horaria'!$Z$6</f>
        <v>591.561339923288</v>
      </c>
      <c r="DS358" s="0" t="n">
        <f aca="false">CY358*'Dist Horaria'!$AA$6</f>
        <v>221.835502471233</v>
      </c>
      <c r="DT358" s="0" t="n">
        <f aca="false">CY358*'Dist Horaria'!$AB$6</f>
        <v>221.835502471233</v>
      </c>
      <c r="DU358" s="0" t="n">
        <f aca="false">CY358*'Dist Horaria'!$AC$6</f>
        <v>221.835502471233</v>
      </c>
      <c r="DV358" s="0" t="n">
        <f aca="false">CY358*'Dist Horaria'!$AD$6</f>
        <v>221.835502471233</v>
      </c>
      <c r="DW358" s="0" t="n">
        <f aca="false">CY358*'Dist Horaria'!$AE$6</f>
        <v>221.835502471233</v>
      </c>
      <c r="DX358" s="0" t="n">
        <f aca="false">AX358*1000000</f>
        <v>514.401165150685</v>
      </c>
      <c r="DY358" s="0" t="n">
        <f aca="false">DX358*'Dist Horaria'!$H$6</f>
        <v>12.8600291287671</v>
      </c>
      <c r="DZ358" s="0" t="n">
        <f aca="false">DX358*'Dist Horaria'!$I$6</f>
        <v>12.8600291287671</v>
      </c>
      <c r="EA358" s="0" t="n">
        <f aca="false">DX358*'Dist Horaria'!$J$6</f>
        <v>12.8600291287671</v>
      </c>
      <c r="EB358" s="0" t="n">
        <f aca="false">DX358*'Dist Horaria'!$K$6</f>
        <v>12.8600291287671</v>
      </c>
      <c r="EC358" s="0" t="n">
        <f aca="false">DX358*'Dist Horaria'!$L$6</f>
        <v>12.8600291287671</v>
      </c>
      <c r="ED358" s="0" t="n">
        <f aca="false">DX358*'Dist Horaria'!$M$6</f>
        <v>34.2934110100457</v>
      </c>
      <c r="EE358" s="0" t="n">
        <f aca="false">DX358*'Dist Horaria'!$N$6</f>
        <v>34.2934110100457</v>
      </c>
      <c r="EF358" s="0" t="n">
        <f aca="false">DX358*'Dist Horaria'!$O$6</f>
        <v>34.2934110100457</v>
      </c>
      <c r="EG358" s="0" t="n">
        <f aca="false">DX358*'Dist Horaria'!$P$6</f>
        <v>22.5050509753425</v>
      </c>
      <c r="EH358" s="0" t="n">
        <f aca="false">DX358*'Dist Horaria'!$Q$6</f>
        <v>22.5050509753425</v>
      </c>
      <c r="EI358" s="0" t="n">
        <f aca="false">DX358*'Dist Horaria'!$R$6</f>
        <v>22.5050509753425</v>
      </c>
      <c r="EJ358" s="0" t="n">
        <f aca="false">DX358*'Dist Horaria'!$S$6</f>
        <v>22.5050509753425</v>
      </c>
      <c r="EK358" s="0" t="n">
        <f aca="false">DX358*'Dist Horaria'!$T$6</f>
        <v>22.5050509753425</v>
      </c>
      <c r="EL358" s="0" t="n">
        <f aca="false">DX358*'Dist Horaria'!$U$6</f>
        <v>22.5050509753425</v>
      </c>
      <c r="EM358" s="0" t="n">
        <f aca="false">DX358*'Dist Horaria'!$V$6</f>
        <v>22.5050509753425</v>
      </c>
      <c r="EN358" s="0" t="n">
        <f aca="false">DX358*'Dist Horaria'!$W$6</f>
        <v>22.5050509753425</v>
      </c>
      <c r="EO358" s="0" t="n">
        <f aca="false">DX358*'Dist Horaria'!$X$6</f>
        <v>34.2934110100457</v>
      </c>
      <c r="EP358" s="0" t="n">
        <f aca="false">DX358*'Dist Horaria'!$Y$6</f>
        <v>34.2934110100457</v>
      </c>
      <c r="EQ358" s="0" t="n">
        <f aca="false">DX358*'Dist Horaria'!$Z$6</f>
        <v>34.2934110100457</v>
      </c>
      <c r="ER358" s="0" t="n">
        <f aca="false">DX358*'Dist Horaria'!$AA$6</f>
        <v>12.8600291287671</v>
      </c>
      <c r="ES358" s="0" t="n">
        <f aca="false">DX358*'Dist Horaria'!$AB$6</f>
        <v>12.8600291287671</v>
      </c>
      <c r="ET358" s="0" t="n">
        <f aca="false">DX358*'Dist Horaria'!$AC$6</f>
        <v>12.8600291287671</v>
      </c>
      <c r="EU358" s="0" t="n">
        <f aca="false">DX358*'Dist Horaria'!$AD$6</f>
        <v>12.8600291287671</v>
      </c>
      <c r="EV358" s="0" t="n">
        <f aca="false">DX358*'Dist Horaria'!$AE$6</f>
        <v>12.8600291287671</v>
      </c>
      <c r="EW358" s="0" t="n">
        <f aca="false">BB358+CA358+CZ358+DY358</f>
        <v>541.357765029393</v>
      </c>
      <c r="EX358" s="0" t="n">
        <f aca="false">BC358+CB358+DA358+DZ358</f>
        <v>538.827440498761</v>
      </c>
      <c r="EY358" s="0" t="n">
        <f aca="false">BD358+CC358+DB358+EA358</f>
        <v>536.43912513258</v>
      </c>
      <c r="EZ358" s="0" t="n">
        <f aca="false">BE358+CD358+DC358+EB358</f>
        <v>534.404373719444</v>
      </c>
      <c r="FA358" s="0" t="n">
        <f aca="false">BF358+CE358+DD358+EC358</f>
        <v>532.917456384911</v>
      </c>
      <c r="FB358" s="0" t="n">
        <f aca="false">BG358+CF358+DE358+ED358</f>
        <v>1276.59718562642</v>
      </c>
      <c r="FC358" s="0" t="n">
        <f aca="false">BH358+CG358+DF358+EE358</f>
        <v>1280.4429844576</v>
      </c>
      <c r="FD358" s="0" t="n">
        <f aca="false">BI358+CH358+DG358+EF358</f>
        <v>1280.4429844576</v>
      </c>
      <c r="FE358" s="0" t="n">
        <f aca="false">BJ358+CI358+DH358+EG358</f>
        <v>899.672895043403</v>
      </c>
      <c r="FF358" s="0" t="n">
        <f aca="false">BK358+CJ358+DI358+EH358</f>
        <v>912.13528821239</v>
      </c>
      <c r="FG358" s="0" t="n">
        <f aca="false">BL358+CK358+DJ358+EI358</f>
        <v>921.198846880745</v>
      </c>
      <c r="FH358" s="0" t="n">
        <f aca="false">BM358+CL358+DK358+EJ358</f>
        <v>925.730626214922</v>
      </c>
      <c r="FI358" s="0" t="n">
        <f aca="false">BN358+CM358+DL358+EK358</f>
        <v>926.863571048466</v>
      </c>
      <c r="FJ358" s="0" t="n">
        <f aca="false">BO358+CN358+DM358+EL358</f>
        <v>925.730626214922</v>
      </c>
      <c r="FK358" s="0" t="n">
        <f aca="false">BP358+CO358+DN358+EM358</f>
        <v>923.464736547833</v>
      </c>
      <c r="FL358" s="0" t="n">
        <f aca="false">BQ358+CP358+DO358+EN358</f>
        <v>920.0659020472</v>
      </c>
      <c r="FM358" s="0" t="n">
        <f aca="false">BR358+CQ358+DP358+EO358</f>
        <v>1326.9259269742</v>
      </c>
      <c r="FN358" s="0" t="n">
        <f aca="false">BS358+CR358+DQ358+EP358</f>
        <v>1323.8344421236</v>
      </c>
      <c r="FO358" s="0" t="n">
        <f aca="false">BT358+CS358+DR358+EQ358</f>
        <v>1307.00718749217</v>
      </c>
      <c r="FP358" s="0" t="n">
        <f aca="false">BU358+CT358+DS358+ER358</f>
        <v>556.719273118985</v>
      </c>
      <c r="FQ358" s="0" t="n">
        <f aca="false">BV358+CU358+DT358+ES358</f>
        <v>544.632145886855</v>
      </c>
      <c r="FR358" s="0" t="n">
        <f aca="false">BW358+CV358+DU358+ET358</f>
        <v>552.835522044532</v>
      </c>
      <c r="FS358" s="0" t="n">
        <f aca="false">BX358+CW358+DV358+EU358</f>
        <v>550.036484903567</v>
      </c>
      <c r="FT358" s="0" t="n">
        <f aca="false">BY358+CX358+DW358+EV358</f>
        <v>547.075266994119</v>
      </c>
      <c r="FU358" s="0" t="n">
        <f aca="false">AM358*'Dist Horaria'!$H$10</f>
        <v>0.279443051330455</v>
      </c>
      <c r="FV358" s="0" t="n">
        <f aca="false">AM358*'Dist Horaria'!$I$10</f>
        <v>0.261527855866458</v>
      </c>
      <c r="FW358" s="0" t="n">
        <f aca="false">AM358*'Dist Horaria'!$J$10</f>
        <v>0.260395677905668</v>
      </c>
      <c r="FX358" s="0" t="n">
        <f aca="false">AM358*'Dist Horaria'!$K$10</f>
        <v>0.2529067876935</v>
      </c>
      <c r="FY358" s="0" t="n">
        <f aca="false">AM358*'Dist Horaria'!$L$10</f>
        <v>0.253007996957835</v>
      </c>
      <c r="FZ358" s="0" t="n">
        <f aca="false">AM358*'Dist Horaria'!$M$10</f>
        <v>0.270728968691727</v>
      </c>
      <c r="GA358" s="0" t="n">
        <f aca="false">AM358*'Dist Horaria'!$N$10</f>
        <v>0.256120794695</v>
      </c>
      <c r="GB358" s="0" t="n">
        <f aca="false">AM358*'Dist Horaria'!$O$10</f>
        <v>0.251749289906373</v>
      </c>
      <c r="GC358" s="0" t="n">
        <f aca="false">AM358*'Dist Horaria'!$P$10</f>
        <v>0.25565586244818</v>
      </c>
      <c r="GD358" s="0" t="n">
        <f aca="false">AM358*'Dist Horaria'!$Q$10</f>
        <v>0.231359930665215</v>
      </c>
      <c r="GE358" s="0" t="n">
        <f aca="false">AM358*'Dist Horaria'!$R$10</f>
        <v>0.28229386065707</v>
      </c>
      <c r="GF358" s="0" t="n">
        <f aca="false">AM358*'Dist Horaria'!$S$10</f>
        <v>0.241089923182521</v>
      </c>
      <c r="GG358" s="0" t="n">
        <f aca="false">AR358*'Dist Horaria'!$H$10</f>
        <v>0.292305505212124</v>
      </c>
      <c r="GH358" s="0" t="n">
        <f aca="false">AR358*'Dist Horaria'!$I$10</f>
        <v>0.273565693160455</v>
      </c>
      <c r="GI358" s="0" t="n">
        <f aca="false">AR358*'Dist Horaria'!$J$10</f>
        <v>0.272381402303184</v>
      </c>
      <c r="GJ358" s="0" t="n">
        <f aca="false">AR358*'Dist Horaria'!$K$10</f>
        <v>0.26454780677621</v>
      </c>
      <c r="GK358" s="0" t="n">
        <f aca="false">AR358*'Dist Horaria'!$L$10</f>
        <v>0.264653674590789</v>
      </c>
      <c r="GL358" s="0" t="n">
        <f aca="false">AR358*'Dist Horaria'!$M$10</f>
        <v>0.28319032300936</v>
      </c>
      <c r="GM358" s="0" t="n">
        <f aca="false">AR358*'Dist Horaria'!$N$10</f>
        <v>0.267909750957166</v>
      </c>
      <c r="GN358" s="0" t="n">
        <f aca="false">AR358*'Dist Horaria'!$O$10</f>
        <v>0.263337030649063</v>
      </c>
      <c r="GO358" s="0" t="n">
        <f aca="false">AR358*'Dist Horaria'!$P$10</f>
        <v>0.267423418394416</v>
      </c>
      <c r="GP358" s="0" t="n">
        <f aca="false">AR358*'Dist Horaria'!$Q$10</f>
        <v>0.242009171804256</v>
      </c>
      <c r="GQ358" s="0" t="n">
        <f aca="false">AR358*'Dist Horaria'!$R$10</f>
        <v>0.295287534131835</v>
      </c>
      <c r="GR358" s="0" t="n">
        <f aca="false">AR358*'Dist Horaria'!$S$10</f>
        <v>0.252187025091142</v>
      </c>
      <c r="GS358" s="0" t="n">
        <f aca="false">AW358*'Dist Horaria'!$H$10</f>
        <v>0.0169452466789637</v>
      </c>
      <c r="GT358" s="0" t="n">
        <f aca="false">AW358*'Dist Horaria'!$I$10</f>
        <v>0.0158588807629249</v>
      </c>
      <c r="GU358" s="0" t="n">
        <f aca="false">AW358*'Dist Horaria'!$J$10</f>
        <v>0.0157902262204744</v>
      </c>
      <c r="GV358" s="0" t="n">
        <f aca="false">AW358*'Dist Horaria'!$K$10</f>
        <v>0.0153361047406499</v>
      </c>
      <c r="GW358" s="0" t="n">
        <f aca="false">AW358*'Dist Horaria'!$L$10</f>
        <v>0.0153422420052631</v>
      </c>
      <c r="GX358" s="0" t="n">
        <f aca="false">AW358*'Dist Horaria'!$M$10</f>
        <v>0.0164168303193832</v>
      </c>
      <c r="GY358" s="0" t="n">
        <f aca="false">AW358*'Dist Horaria'!$N$10</f>
        <v>0.0155310000554879</v>
      </c>
      <c r="GZ358" s="0" t="n">
        <f aca="false">AW358*'Dist Horaria'!$O$10</f>
        <v>0.0152659148202356</v>
      </c>
      <c r="HA358" s="0" t="n">
        <f aca="false">AW358*'Dist Horaria'!$P$10</f>
        <v>0.0155028068634444</v>
      </c>
      <c r="HB358" s="0" t="n">
        <f aca="false">AW358*'Dist Horaria'!$Q$10</f>
        <v>0.0140295172060438</v>
      </c>
      <c r="HC358" s="0" t="n">
        <f aca="false">AW358*'Dist Horaria'!$R$10</f>
        <v>0.0171181179206861</v>
      </c>
      <c r="HD358" s="0" t="n">
        <f aca="false">AW358*'Dist Horaria'!$S$10</f>
        <v>0.014619537686443</v>
      </c>
    </row>
    <row r="359" customFormat="false" ht="13.8" hidden="false" customHeight="false" outlineLevel="0" collapsed="false">
      <c r="A359" s="0" t="n">
        <v>4.50638</v>
      </c>
      <c r="B359" s="0" t="n">
        <v>-74.107767</v>
      </c>
      <c r="C359" s="0" t="n">
        <v>28</v>
      </c>
      <c r="D359" s="0" t="n">
        <v>14</v>
      </c>
      <c r="E359" s="0" t="n">
        <v>1681</v>
      </c>
      <c r="G359" s="0" t="s">
        <v>692</v>
      </c>
      <c r="I359" s="0" t="s">
        <v>1683</v>
      </c>
      <c r="J359" s="0" t="s">
        <v>1684</v>
      </c>
      <c r="K359" s="0" t="n">
        <v>900072847</v>
      </c>
      <c r="L359" s="0" t="s">
        <v>1685</v>
      </c>
      <c r="S359" s="0" t="n">
        <v>365</v>
      </c>
      <c r="V359" s="0" t="n">
        <v>51666.6666666667</v>
      </c>
      <c r="W359" s="0" t="n">
        <f aca="false">V359*12</f>
        <v>620000</v>
      </c>
      <c r="X359" s="0" t="n">
        <v>1</v>
      </c>
      <c r="Z359" s="0" t="n">
        <v>20000</v>
      </c>
      <c r="AB359" s="0" t="n">
        <v>0.005</v>
      </c>
      <c r="AC359" s="0" t="n">
        <v>0</v>
      </c>
      <c r="AD359" s="0" t="n">
        <v>2184.35481342237</v>
      </c>
      <c r="AE359" s="0" t="n">
        <f aca="false">AD359/2204.59</f>
        <v>0.990821337945997</v>
      </c>
      <c r="AF359" s="0" t="n">
        <f aca="false">AE359/S359</f>
        <v>0.00271457900807123</v>
      </c>
      <c r="AG359" s="0" t="n">
        <f aca="false">AE359*EXP(AB359*AC359)</f>
        <v>0.990821337945997</v>
      </c>
      <c r="AH359" s="0" t="n">
        <f aca="false">AG359/S359</f>
        <v>0.00271457900807123</v>
      </c>
      <c r="AI359" s="0" t="s">
        <v>90</v>
      </c>
      <c r="AJ359" s="0" t="n">
        <f aca="false">IF(AI359="A",'FE DISTRIBUCIÓN'!$C$2,'FE DISTRIBUCIÓN'!$C$3)</f>
        <v>4.994E-006</v>
      </c>
      <c r="AK359" s="0" t="n">
        <f aca="false">W359*AJ359</f>
        <v>3.09628</v>
      </c>
      <c r="AL359" s="0" t="n">
        <f aca="false">AK359/365</f>
        <v>0.00848295890410959</v>
      </c>
      <c r="AM359" s="0" t="n">
        <f aca="false">AK359*EXP(AB359*AC359)</f>
        <v>3.09628</v>
      </c>
      <c r="AN359" s="0" t="n">
        <f aca="false">AM359/365</f>
        <v>0.00848295890410959</v>
      </c>
      <c r="AO359" s="0" t="n">
        <v>5.223868284E-006</v>
      </c>
      <c r="AP359" s="0" t="n">
        <f aca="false">AO359*W359</f>
        <v>3.23879833608</v>
      </c>
      <c r="AQ359" s="0" t="n">
        <f aca="false">AP359/365</f>
        <v>0.00887342009884931</v>
      </c>
      <c r="AR359" s="0" t="n">
        <f aca="false">AP359*EXP(AB359*AC359)</f>
        <v>3.23879833608</v>
      </c>
      <c r="AS359" s="0" t="n">
        <f aca="false">AR359/365</f>
        <v>0.00887342009884931</v>
      </c>
      <c r="AT359" s="0" t="n">
        <v>3.02832944E-007</v>
      </c>
      <c r="AU359" s="0" t="n">
        <f aca="false">AT359*W359</f>
        <v>0.18775642528</v>
      </c>
      <c r="AV359" s="0" t="n">
        <f aca="false">AU359/365</f>
        <v>0.000514401165150685</v>
      </c>
      <c r="AW359" s="0" t="n">
        <f aca="false">AU359*EXP(AB359*AC359)</f>
        <v>0.18775642528</v>
      </c>
      <c r="AX359" s="0" t="n">
        <f aca="false">AW359/365</f>
        <v>0.000514401165150685</v>
      </c>
      <c r="AY359" s="0" t="n">
        <f aca="false">AW359+AR359+AM359+AG359</f>
        <v>7.513656099306</v>
      </c>
      <c r="AZ359" s="0" t="n">
        <f aca="false">AH359+AN359+AS359+AX359</f>
        <v>0.0205853591761808</v>
      </c>
      <c r="BA359" s="0" t="n">
        <f aca="false">AH359*1000000</f>
        <v>2714.57900807123</v>
      </c>
      <c r="BB359" s="0" t="n">
        <f aca="false">BA359*'Dist Horaria'!$H$3</f>
        <v>94.5882608266535</v>
      </c>
      <c r="BC359" s="0" t="n">
        <f aca="false">BA359*'Dist Horaria'!$I$3</f>
        <v>92.0579362960215</v>
      </c>
      <c r="BD359" s="0" t="n">
        <f aca="false">BA359*'Dist Horaria'!$J$3</f>
        <v>89.6696209298407</v>
      </c>
      <c r="BE359" s="0" t="n">
        <f aca="false">BA359*'Dist Horaria'!$K$3</f>
        <v>87.6348695167044</v>
      </c>
      <c r="BF359" s="0" t="n">
        <f aca="false">BA359*'Dist Horaria'!$L$3</f>
        <v>86.1479521821715</v>
      </c>
      <c r="BG359" s="0" t="n">
        <f aca="false">BA359*'Dist Horaria'!$M$3</f>
        <v>85.2118410857768</v>
      </c>
      <c r="BH359" s="0" t="n">
        <f aca="false">BA359*'Dist Horaria'!$N$3</f>
        <v>89.0576399169617</v>
      </c>
      <c r="BI359" s="0" t="n">
        <f aca="false">BA359*'Dist Horaria'!$O$3</f>
        <v>89.0576399169617</v>
      </c>
      <c r="BJ359" s="0" t="n">
        <f aca="false">BA359*'Dist Horaria'!$P$3</f>
        <v>117.826262688609</v>
      </c>
      <c r="BK359" s="0" t="n">
        <f aca="false">BA359*'Dist Horaria'!$Q$3</f>
        <v>130.288655857596</v>
      </c>
      <c r="BL359" s="0" t="n">
        <f aca="false">BA359*'Dist Horaria'!$R$3</f>
        <v>139.35221452595</v>
      </c>
      <c r="BM359" s="0" t="n">
        <f aca="false">BA359*'Dist Horaria'!$S$3</f>
        <v>143.883993860128</v>
      </c>
      <c r="BN359" s="0" t="n">
        <f aca="false">BA359*'Dist Horaria'!$T$3</f>
        <v>145.016938693672</v>
      </c>
      <c r="BO359" s="0" t="n">
        <f aca="false">BA359*'Dist Horaria'!$U$3</f>
        <v>143.883993860128</v>
      </c>
      <c r="BP359" s="0" t="n">
        <f aca="false">BA359*'Dist Horaria'!$V$3</f>
        <v>141.618104193039</v>
      </c>
      <c r="BQ359" s="0" t="n">
        <f aca="false">BA359*'Dist Horaria'!$W$3</f>
        <v>138.219269692406</v>
      </c>
      <c r="BR359" s="0" t="n">
        <f aca="false">BA359*'Dist Horaria'!$X$3</f>
        <v>135.540582433563</v>
      </c>
      <c r="BS359" s="0" t="n">
        <f aca="false">BA359*'Dist Horaria'!$Y$3</f>
        <v>132.449097582965</v>
      </c>
      <c r="BT359" s="0" t="n">
        <f aca="false">BA359*'Dist Horaria'!$Z$3</f>
        <v>115.621842951527</v>
      </c>
      <c r="BU359" s="0" t="n">
        <f aca="false">BA359*'Dist Horaria'!$AA$3</f>
        <v>109.949768916245</v>
      </c>
      <c r="BV359" s="0" t="n">
        <f aca="false">BA359*'Dist Horaria'!$AB$3</f>
        <v>97.8626416841155</v>
      </c>
      <c r="BW359" s="0" t="n">
        <f aca="false">BA359*'Dist Horaria'!$AC$3</f>
        <v>106.066017841792</v>
      </c>
      <c r="BX359" s="0" t="n">
        <f aca="false">BA359*'Dist Horaria'!$AD$3</f>
        <v>103.266980700827</v>
      </c>
      <c r="BY359" s="0" t="n">
        <f aca="false">BA359*'Dist Horaria'!$AE$3</f>
        <v>100.30576279138</v>
      </c>
      <c r="BZ359" s="0" t="n">
        <f aca="false">AN359*1000000</f>
        <v>8482.95890410959</v>
      </c>
      <c r="CA359" s="0" t="n">
        <f aca="false">BZ359*'Dist Horaria'!$H$6</f>
        <v>212.07397260274</v>
      </c>
      <c r="CB359" s="0" t="n">
        <f aca="false">BZ359*'Dist Horaria'!$I$6</f>
        <v>212.07397260274</v>
      </c>
      <c r="CC359" s="0" t="n">
        <f aca="false">BZ359*'Dist Horaria'!$J$6</f>
        <v>212.07397260274</v>
      </c>
      <c r="CD359" s="0" t="n">
        <f aca="false">BZ359*'Dist Horaria'!$K$6</f>
        <v>212.07397260274</v>
      </c>
      <c r="CE359" s="0" t="n">
        <f aca="false">BZ359*'Dist Horaria'!$L$6</f>
        <v>212.07397260274</v>
      </c>
      <c r="CF359" s="0" t="n">
        <f aca="false">BZ359*'Dist Horaria'!$M$6</f>
        <v>565.530593607306</v>
      </c>
      <c r="CG359" s="0" t="n">
        <f aca="false">BZ359*'Dist Horaria'!$N$6</f>
        <v>565.530593607306</v>
      </c>
      <c r="CH359" s="0" t="n">
        <f aca="false">BZ359*'Dist Horaria'!$O$6</f>
        <v>565.530593607306</v>
      </c>
      <c r="CI359" s="0" t="n">
        <f aca="false">BZ359*'Dist Horaria'!$P$6</f>
        <v>371.129452054794</v>
      </c>
      <c r="CJ359" s="0" t="n">
        <f aca="false">BZ359*'Dist Horaria'!$Q$6</f>
        <v>371.129452054794</v>
      </c>
      <c r="CK359" s="0" t="n">
        <f aca="false">BZ359*'Dist Horaria'!$R$6</f>
        <v>371.129452054794</v>
      </c>
      <c r="CL359" s="0" t="n">
        <f aca="false">BZ359*'Dist Horaria'!$S$6</f>
        <v>371.129452054794</v>
      </c>
      <c r="CM359" s="0" t="n">
        <f aca="false">BZ359*'Dist Horaria'!$T$6</f>
        <v>371.129452054794</v>
      </c>
      <c r="CN359" s="0" t="n">
        <f aca="false">BZ359*'Dist Horaria'!$U$6</f>
        <v>371.129452054794</v>
      </c>
      <c r="CO359" s="0" t="n">
        <f aca="false">BZ359*'Dist Horaria'!$V$6</f>
        <v>371.129452054794</v>
      </c>
      <c r="CP359" s="0" t="n">
        <f aca="false">BZ359*'Dist Horaria'!$W$6</f>
        <v>371.129452054794</v>
      </c>
      <c r="CQ359" s="0" t="n">
        <f aca="false">BZ359*'Dist Horaria'!$X$6</f>
        <v>565.530593607306</v>
      </c>
      <c r="CR359" s="0" t="n">
        <f aca="false">BZ359*'Dist Horaria'!$Y$6</f>
        <v>565.530593607306</v>
      </c>
      <c r="CS359" s="0" t="n">
        <f aca="false">BZ359*'Dist Horaria'!$Z$6</f>
        <v>565.530593607306</v>
      </c>
      <c r="CT359" s="0" t="n">
        <f aca="false">BZ359*'Dist Horaria'!$AA$6</f>
        <v>212.07397260274</v>
      </c>
      <c r="CU359" s="0" t="n">
        <f aca="false">BZ359*'Dist Horaria'!$AB$6</f>
        <v>212.07397260274</v>
      </c>
      <c r="CV359" s="0" t="n">
        <f aca="false">BZ359*'Dist Horaria'!$AC$6</f>
        <v>212.07397260274</v>
      </c>
      <c r="CW359" s="0" t="n">
        <f aca="false">BZ359*'Dist Horaria'!$AD$6</f>
        <v>212.07397260274</v>
      </c>
      <c r="CX359" s="0" t="n">
        <f aca="false">BZ359*'Dist Horaria'!$AE$6</f>
        <v>212.07397260274</v>
      </c>
      <c r="CY359" s="0" t="n">
        <f aca="false">AS359*1000000</f>
        <v>8873.42009884931</v>
      </c>
      <c r="CZ359" s="0" t="n">
        <f aca="false">CY359*'Dist Horaria'!$H$6</f>
        <v>221.835502471233</v>
      </c>
      <c r="DA359" s="0" t="n">
        <f aca="false">CY359*'Dist Horaria'!$I$6</f>
        <v>221.835502471233</v>
      </c>
      <c r="DB359" s="0" t="n">
        <f aca="false">CY359*'Dist Horaria'!$J$6</f>
        <v>221.835502471233</v>
      </c>
      <c r="DC359" s="0" t="n">
        <f aca="false">CY359*'Dist Horaria'!$K$6</f>
        <v>221.835502471233</v>
      </c>
      <c r="DD359" s="0" t="n">
        <f aca="false">CY359*'Dist Horaria'!$L$6</f>
        <v>221.835502471233</v>
      </c>
      <c r="DE359" s="0" t="n">
        <f aca="false">CY359*'Dist Horaria'!$M$6</f>
        <v>591.561339923288</v>
      </c>
      <c r="DF359" s="0" t="n">
        <f aca="false">CY359*'Dist Horaria'!$N$6</f>
        <v>591.561339923288</v>
      </c>
      <c r="DG359" s="0" t="n">
        <f aca="false">CY359*'Dist Horaria'!$O$6</f>
        <v>591.561339923288</v>
      </c>
      <c r="DH359" s="0" t="n">
        <f aca="false">CY359*'Dist Horaria'!$P$6</f>
        <v>388.212129324657</v>
      </c>
      <c r="DI359" s="0" t="n">
        <f aca="false">CY359*'Dist Horaria'!$Q$6</f>
        <v>388.212129324657</v>
      </c>
      <c r="DJ359" s="0" t="n">
        <f aca="false">CY359*'Dist Horaria'!$R$6</f>
        <v>388.212129324657</v>
      </c>
      <c r="DK359" s="0" t="n">
        <f aca="false">CY359*'Dist Horaria'!$S$6</f>
        <v>388.212129324657</v>
      </c>
      <c r="DL359" s="0" t="n">
        <f aca="false">CY359*'Dist Horaria'!$T$6</f>
        <v>388.212129324657</v>
      </c>
      <c r="DM359" s="0" t="n">
        <f aca="false">CY359*'Dist Horaria'!$U$6</f>
        <v>388.212129324657</v>
      </c>
      <c r="DN359" s="0" t="n">
        <f aca="false">CY359*'Dist Horaria'!$V$6</f>
        <v>388.212129324657</v>
      </c>
      <c r="DO359" s="0" t="n">
        <f aca="false">CY359*'Dist Horaria'!$W$6</f>
        <v>388.212129324657</v>
      </c>
      <c r="DP359" s="0" t="n">
        <f aca="false">CY359*'Dist Horaria'!$X$6</f>
        <v>591.561339923288</v>
      </c>
      <c r="DQ359" s="0" t="n">
        <f aca="false">CY359*'Dist Horaria'!$Y$6</f>
        <v>591.561339923288</v>
      </c>
      <c r="DR359" s="0" t="n">
        <f aca="false">CY359*'Dist Horaria'!$Z$6</f>
        <v>591.561339923288</v>
      </c>
      <c r="DS359" s="0" t="n">
        <f aca="false">CY359*'Dist Horaria'!$AA$6</f>
        <v>221.835502471233</v>
      </c>
      <c r="DT359" s="0" t="n">
        <f aca="false">CY359*'Dist Horaria'!$AB$6</f>
        <v>221.835502471233</v>
      </c>
      <c r="DU359" s="0" t="n">
        <f aca="false">CY359*'Dist Horaria'!$AC$6</f>
        <v>221.835502471233</v>
      </c>
      <c r="DV359" s="0" t="n">
        <f aca="false">CY359*'Dist Horaria'!$AD$6</f>
        <v>221.835502471233</v>
      </c>
      <c r="DW359" s="0" t="n">
        <f aca="false">CY359*'Dist Horaria'!$AE$6</f>
        <v>221.835502471233</v>
      </c>
      <c r="DX359" s="0" t="n">
        <f aca="false">AX359*1000000</f>
        <v>514.401165150685</v>
      </c>
      <c r="DY359" s="0" t="n">
        <f aca="false">DX359*'Dist Horaria'!$H$6</f>
        <v>12.8600291287671</v>
      </c>
      <c r="DZ359" s="0" t="n">
        <f aca="false">DX359*'Dist Horaria'!$I$6</f>
        <v>12.8600291287671</v>
      </c>
      <c r="EA359" s="0" t="n">
        <f aca="false">DX359*'Dist Horaria'!$J$6</f>
        <v>12.8600291287671</v>
      </c>
      <c r="EB359" s="0" t="n">
        <f aca="false">DX359*'Dist Horaria'!$K$6</f>
        <v>12.8600291287671</v>
      </c>
      <c r="EC359" s="0" t="n">
        <f aca="false">DX359*'Dist Horaria'!$L$6</f>
        <v>12.8600291287671</v>
      </c>
      <c r="ED359" s="0" t="n">
        <f aca="false">DX359*'Dist Horaria'!$M$6</f>
        <v>34.2934110100457</v>
      </c>
      <c r="EE359" s="0" t="n">
        <f aca="false">DX359*'Dist Horaria'!$N$6</f>
        <v>34.2934110100457</v>
      </c>
      <c r="EF359" s="0" t="n">
        <f aca="false">DX359*'Dist Horaria'!$O$6</f>
        <v>34.2934110100457</v>
      </c>
      <c r="EG359" s="0" t="n">
        <f aca="false">DX359*'Dist Horaria'!$P$6</f>
        <v>22.5050509753425</v>
      </c>
      <c r="EH359" s="0" t="n">
        <f aca="false">DX359*'Dist Horaria'!$Q$6</f>
        <v>22.5050509753425</v>
      </c>
      <c r="EI359" s="0" t="n">
        <f aca="false">DX359*'Dist Horaria'!$R$6</f>
        <v>22.5050509753425</v>
      </c>
      <c r="EJ359" s="0" t="n">
        <f aca="false">DX359*'Dist Horaria'!$S$6</f>
        <v>22.5050509753425</v>
      </c>
      <c r="EK359" s="0" t="n">
        <f aca="false">DX359*'Dist Horaria'!$T$6</f>
        <v>22.5050509753425</v>
      </c>
      <c r="EL359" s="0" t="n">
        <f aca="false">DX359*'Dist Horaria'!$U$6</f>
        <v>22.5050509753425</v>
      </c>
      <c r="EM359" s="0" t="n">
        <f aca="false">DX359*'Dist Horaria'!$V$6</f>
        <v>22.5050509753425</v>
      </c>
      <c r="EN359" s="0" t="n">
        <f aca="false">DX359*'Dist Horaria'!$W$6</f>
        <v>22.5050509753425</v>
      </c>
      <c r="EO359" s="0" t="n">
        <f aca="false">DX359*'Dist Horaria'!$X$6</f>
        <v>34.2934110100457</v>
      </c>
      <c r="EP359" s="0" t="n">
        <f aca="false">DX359*'Dist Horaria'!$Y$6</f>
        <v>34.2934110100457</v>
      </c>
      <c r="EQ359" s="0" t="n">
        <f aca="false">DX359*'Dist Horaria'!$Z$6</f>
        <v>34.2934110100457</v>
      </c>
      <c r="ER359" s="0" t="n">
        <f aca="false">DX359*'Dist Horaria'!$AA$6</f>
        <v>12.8600291287671</v>
      </c>
      <c r="ES359" s="0" t="n">
        <f aca="false">DX359*'Dist Horaria'!$AB$6</f>
        <v>12.8600291287671</v>
      </c>
      <c r="ET359" s="0" t="n">
        <f aca="false">DX359*'Dist Horaria'!$AC$6</f>
        <v>12.8600291287671</v>
      </c>
      <c r="EU359" s="0" t="n">
        <f aca="false">DX359*'Dist Horaria'!$AD$6</f>
        <v>12.8600291287671</v>
      </c>
      <c r="EV359" s="0" t="n">
        <f aca="false">DX359*'Dist Horaria'!$AE$6</f>
        <v>12.8600291287671</v>
      </c>
      <c r="EW359" s="0" t="n">
        <f aca="false">BB359+CA359+CZ359+DY359</f>
        <v>541.357765029393</v>
      </c>
      <c r="EX359" s="0" t="n">
        <f aca="false">BC359+CB359+DA359+DZ359</f>
        <v>538.827440498761</v>
      </c>
      <c r="EY359" s="0" t="n">
        <f aca="false">BD359+CC359+DB359+EA359</f>
        <v>536.43912513258</v>
      </c>
      <c r="EZ359" s="0" t="n">
        <f aca="false">BE359+CD359+DC359+EB359</f>
        <v>534.404373719444</v>
      </c>
      <c r="FA359" s="0" t="n">
        <f aca="false">BF359+CE359+DD359+EC359</f>
        <v>532.917456384911</v>
      </c>
      <c r="FB359" s="0" t="n">
        <f aca="false">BG359+CF359+DE359+ED359</f>
        <v>1276.59718562642</v>
      </c>
      <c r="FC359" s="0" t="n">
        <f aca="false">BH359+CG359+DF359+EE359</f>
        <v>1280.4429844576</v>
      </c>
      <c r="FD359" s="0" t="n">
        <f aca="false">BI359+CH359+DG359+EF359</f>
        <v>1280.4429844576</v>
      </c>
      <c r="FE359" s="0" t="n">
        <f aca="false">BJ359+CI359+DH359+EG359</f>
        <v>899.672895043403</v>
      </c>
      <c r="FF359" s="0" t="n">
        <f aca="false">BK359+CJ359+DI359+EH359</f>
        <v>912.13528821239</v>
      </c>
      <c r="FG359" s="0" t="n">
        <f aca="false">BL359+CK359+DJ359+EI359</f>
        <v>921.198846880745</v>
      </c>
      <c r="FH359" s="0" t="n">
        <f aca="false">BM359+CL359+DK359+EJ359</f>
        <v>925.730626214922</v>
      </c>
      <c r="FI359" s="0" t="n">
        <f aca="false">BN359+CM359+DL359+EK359</f>
        <v>926.863571048466</v>
      </c>
      <c r="FJ359" s="0" t="n">
        <f aca="false">BO359+CN359+DM359+EL359</f>
        <v>925.730626214922</v>
      </c>
      <c r="FK359" s="0" t="n">
        <f aca="false">BP359+CO359+DN359+EM359</f>
        <v>923.464736547833</v>
      </c>
      <c r="FL359" s="0" t="n">
        <f aca="false">BQ359+CP359+DO359+EN359</f>
        <v>920.0659020472</v>
      </c>
      <c r="FM359" s="0" t="n">
        <f aca="false">BR359+CQ359+DP359+EO359</f>
        <v>1326.9259269742</v>
      </c>
      <c r="FN359" s="0" t="n">
        <f aca="false">BS359+CR359+DQ359+EP359</f>
        <v>1323.8344421236</v>
      </c>
      <c r="FO359" s="0" t="n">
        <f aca="false">BT359+CS359+DR359+EQ359</f>
        <v>1307.00718749217</v>
      </c>
      <c r="FP359" s="0" t="n">
        <f aca="false">BU359+CT359+DS359+ER359</f>
        <v>556.719273118985</v>
      </c>
      <c r="FQ359" s="0" t="n">
        <f aca="false">BV359+CU359+DT359+ES359</f>
        <v>544.632145886855</v>
      </c>
      <c r="FR359" s="0" t="n">
        <f aca="false">BW359+CV359+DU359+ET359</f>
        <v>552.835522044532</v>
      </c>
      <c r="FS359" s="0" t="n">
        <f aca="false">BX359+CW359+DV359+EU359</f>
        <v>550.036484903567</v>
      </c>
      <c r="FT359" s="0" t="n">
        <f aca="false">BY359+CX359+DW359+EV359</f>
        <v>547.075266994119</v>
      </c>
      <c r="FU359" s="0" t="n">
        <f aca="false">AM359*'Dist Horaria'!$H$10</f>
        <v>0.279443051330455</v>
      </c>
      <c r="FV359" s="0" t="n">
        <f aca="false">AM359*'Dist Horaria'!$I$10</f>
        <v>0.261527855866458</v>
      </c>
      <c r="FW359" s="0" t="n">
        <f aca="false">AM359*'Dist Horaria'!$J$10</f>
        <v>0.260395677905668</v>
      </c>
      <c r="FX359" s="0" t="n">
        <f aca="false">AM359*'Dist Horaria'!$K$10</f>
        <v>0.2529067876935</v>
      </c>
      <c r="FY359" s="0" t="n">
        <f aca="false">AM359*'Dist Horaria'!$L$10</f>
        <v>0.253007996957835</v>
      </c>
      <c r="FZ359" s="0" t="n">
        <f aca="false">AM359*'Dist Horaria'!$M$10</f>
        <v>0.270728968691727</v>
      </c>
      <c r="GA359" s="0" t="n">
        <f aca="false">AM359*'Dist Horaria'!$N$10</f>
        <v>0.256120794695</v>
      </c>
      <c r="GB359" s="0" t="n">
        <f aca="false">AM359*'Dist Horaria'!$O$10</f>
        <v>0.251749289906373</v>
      </c>
      <c r="GC359" s="0" t="n">
        <f aca="false">AM359*'Dist Horaria'!$P$10</f>
        <v>0.25565586244818</v>
      </c>
      <c r="GD359" s="0" t="n">
        <f aca="false">AM359*'Dist Horaria'!$Q$10</f>
        <v>0.231359930665215</v>
      </c>
      <c r="GE359" s="0" t="n">
        <f aca="false">AM359*'Dist Horaria'!$R$10</f>
        <v>0.28229386065707</v>
      </c>
      <c r="GF359" s="0" t="n">
        <f aca="false">AM359*'Dist Horaria'!$S$10</f>
        <v>0.241089923182521</v>
      </c>
      <c r="GG359" s="0" t="n">
        <f aca="false">AR359*'Dist Horaria'!$H$10</f>
        <v>0.292305505212124</v>
      </c>
      <c r="GH359" s="0" t="n">
        <f aca="false">AR359*'Dist Horaria'!$I$10</f>
        <v>0.273565693160455</v>
      </c>
      <c r="GI359" s="0" t="n">
        <f aca="false">AR359*'Dist Horaria'!$J$10</f>
        <v>0.272381402303184</v>
      </c>
      <c r="GJ359" s="0" t="n">
        <f aca="false">AR359*'Dist Horaria'!$K$10</f>
        <v>0.26454780677621</v>
      </c>
      <c r="GK359" s="0" t="n">
        <f aca="false">AR359*'Dist Horaria'!$L$10</f>
        <v>0.264653674590789</v>
      </c>
      <c r="GL359" s="0" t="n">
        <f aca="false">AR359*'Dist Horaria'!$M$10</f>
        <v>0.28319032300936</v>
      </c>
      <c r="GM359" s="0" t="n">
        <f aca="false">AR359*'Dist Horaria'!$N$10</f>
        <v>0.267909750957166</v>
      </c>
      <c r="GN359" s="0" t="n">
        <f aca="false">AR359*'Dist Horaria'!$O$10</f>
        <v>0.263337030649063</v>
      </c>
      <c r="GO359" s="0" t="n">
        <f aca="false">AR359*'Dist Horaria'!$P$10</f>
        <v>0.267423418394416</v>
      </c>
      <c r="GP359" s="0" t="n">
        <f aca="false">AR359*'Dist Horaria'!$Q$10</f>
        <v>0.242009171804256</v>
      </c>
      <c r="GQ359" s="0" t="n">
        <f aca="false">AR359*'Dist Horaria'!$R$10</f>
        <v>0.295287534131835</v>
      </c>
      <c r="GR359" s="0" t="n">
        <f aca="false">AR359*'Dist Horaria'!$S$10</f>
        <v>0.252187025091142</v>
      </c>
      <c r="GS359" s="0" t="n">
        <f aca="false">AW359*'Dist Horaria'!$H$10</f>
        <v>0.0169452466789637</v>
      </c>
      <c r="GT359" s="0" t="n">
        <f aca="false">AW359*'Dist Horaria'!$I$10</f>
        <v>0.0158588807629249</v>
      </c>
      <c r="GU359" s="0" t="n">
        <f aca="false">AW359*'Dist Horaria'!$J$10</f>
        <v>0.0157902262204744</v>
      </c>
      <c r="GV359" s="0" t="n">
        <f aca="false">AW359*'Dist Horaria'!$K$10</f>
        <v>0.0153361047406499</v>
      </c>
      <c r="GW359" s="0" t="n">
        <f aca="false">AW359*'Dist Horaria'!$L$10</f>
        <v>0.0153422420052631</v>
      </c>
      <c r="GX359" s="0" t="n">
        <f aca="false">AW359*'Dist Horaria'!$M$10</f>
        <v>0.0164168303193832</v>
      </c>
      <c r="GY359" s="0" t="n">
        <f aca="false">AW359*'Dist Horaria'!$N$10</f>
        <v>0.0155310000554879</v>
      </c>
      <c r="GZ359" s="0" t="n">
        <f aca="false">AW359*'Dist Horaria'!$O$10</f>
        <v>0.0152659148202356</v>
      </c>
      <c r="HA359" s="0" t="n">
        <f aca="false">AW359*'Dist Horaria'!$P$10</f>
        <v>0.0155028068634444</v>
      </c>
      <c r="HB359" s="0" t="n">
        <f aca="false">AW359*'Dist Horaria'!$Q$10</f>
        <v>0.0140295172060438</v>
      </c>
      <c r="HC359" s="0" t="n">
        <f aca="false">AW359*'Dist Horaria'!$R$10</f>
        <v>0.0171181179206861</v>
      </c>
      <c r="HD359" s="0" t="n">
        <f aca="false">AW359*'Dist Horaria'!$S$10</f>
        <v>0.014619537686443</v>
      </c>
    </row>
    <row r="360" customFormat="false" ht="13.8" hidden="false" customHeight="false" outlineLevel="0" collapsed="false">
      <c r="A360" s="0" t="n">
        <v>4.535265</v>
      </c>
      <c r="B360" s="0" t="n">
        <v>-74.111324</v>
      </c>
      <c r="C360" s="0" t="n">
        <v>28</v>
      </c>
      <c r="D360" s="0" t="n">
        <v>17</v>
      </c>
      <c r="E360" s="0" t="n">
        <v>1720</v>
      </c>
      <c r="G360" s="0" t="s">
        <v>692</v>
      </c>
      <c r="I360" s="0" t="s">
        <v>1686</v>
      </c>
      <c r="J360" s="0" t="s">
        <v>1687</v>
      </c>
      <c r="K360" s="0" t="s">
        <v>1688</v>
      </c>
      <c r="L360" s="0" t="s">
        <v>1689</v>
      </c>
      <c r="S360" s="0" t="n">
        <v>365</v>
      </c>
      <c r="V360" s="0" t="n">
        <v>51666.6666666667</v>
      </c>
      <c r="W360" s="0" t="n">
        <f aca="false">V360*12</f>
        <v>620000</v>
      </c>
      <c r="X360" s="0" t="n">
        <v>1</v>
      </c>
      <c r="Z360" s="0" t="n">
        <v>20000</v>
      </c>
      <c r="AB360" s="0" t="n">
        <v>0.005</v>
      </c>
      <c r="AC360" s="0" t="n">
        <v>0</v>
      </c>
      <c r="AD360" s="0" t="n">
        <v>2184.35481342237</v>
      </c>
      <c r="AE360" s="0" t="n">
        <f aca="false">AD360/2204.59</f>
        <v>0.990821337945997</v>
      </c>
      <c r="AF360" s="0" t="n">
        <f aca="false">AE360/S360</f>
        <v>0.00271457900807123</v>
      </c>
      <c r="AG360" s="0" t="n">
        <f aca="false">AE360*EXP(AB360*AC360)</f>
        <v>0.990821337945997</v>
      </c>
      <c r="AH360" s="0" t="n">
        <f aca="false">AG360/S360</f>
        <v>0.00271457900807123</v>
      </c>
      <c r="AI360" s="0" t="s">
        <v>90</v>
      </c>
      <c r="AJ360" s="0" t="n">
        <f aca="false">IF(AI360="A",'FE DISTRIBUCIÓN'!$C$2,'FE DISTRIBUCIÓN'!$C$3)</f>
        <v>4.994E-006</v>
      </c>
      <c r="AK360" s="0" t="n">
        <f aca="false">W360*AJ360</f>
        <v>3.09628</v>
      </c>
      <c r="AL360" s="0" t="n">
        <f aca="false">AK360/365</f>
        <v>0.00848295890410959</v>
      </c>
      <c r="AM360" s="0" t="n">
        <f aca="false">AK360*EXP(AB360*AC360)</f>
        <v>3.09628</v>
      </c>
      <c r="AN360" s="0" t="n">
        <f aca="false">AM360/365</f>
        <v>0.00848295890410959</v>
      </c>
      <c r="AO360" s="0" t="n">
        <v>5.223868284E-006</v>
      </c>
      <c r="AP360" s="0" t="n">
        <f aca="false">AO360*W360</f>
        <v>3.23879833608</v>
      </c>
      <c r="AQ360" s="0" t="n">
        <f aca="false">AP360/365</f>
        <v>0.00887342009884931</v>
      </c>
      <c r="AR360" s="0" t="n">
        <f aca="false">AP360*EXP(AB360*AC360)</f>
        <v>3.23879833608</v>
      </c>
      <c r="AS360" s="0" t="n">
        <f aca="false">AR360/365</f>
        <v>0.00887342009884931</v>
      </c>
      <c r="AT360" s="0" t="n">
        <v>3.02832944E-007</v>
      </c>
      <c r="AU360" s="0" t="n">
        <f aca="false">AT360*W360</f>
        <v>0.18775642528</v>
      </c>
      <c r="AV360" s="0" t="n">
        <f aca="false">AU360/365</f>
        <v>0.000514401165150685</v>
      </c>
      <c r="AW360" s="0" t="n">
        <f aca="false">AU360*EXP(AB360*AC360)</f>
        <v>0.18775642528</v>
      </c>
      <c r="AX360" s="0" t="n">
        <f aca="false">AW360/365</f>
        <v>0.000514401165150685</v>
      </c>
      <c r="AY360" s="0" t="n">
        <f aca="false">AW360+AR360+AM360+AG360</f>
        <v>7.513656099306</v>
      </c>
      <c r="AZ360" s="0" t="n">
        <f aca="false">AH360+AN360+AS360+AX360</f>
        <v>0.0205853591761808</v>
      </c>
      <c r="BA360" s="0" t="n">
        <f aca="false">AH360*1000000</f>
        <v>2714.57900807123</v>
      </c>
      <c r="BB360" s="0" t="n">
        <f aca="false">BA360*'Dist Horaria'!$H$3</f>
        <v>94.5882608266535</v>
      </c>
      <c r="BC360" s="0" t="n">
        <f aca="false">BA360*'Dist Horaria'!$I$3</f>
        <v>92.0579362960215</v>
      </c>
      <c r="BD360" s="0" t="n">
        <f aca="false">BA360*'Dist Horaria'!$J$3</f>
        <v>89.6696209298407</v>
      </c>
      <c r="BE360" s="0" t="n">
        <f aca="false">BA360*'Dist Horaria'!$K$3</f>
        <v>87.6348695167044</v>
      </c>
      <c r="BF360" s="0" t="n">
        <f aca="false">BA360*'Dist Horaria'!$L$3</f>
        <v>86.1479521821715</v>
      </c>
      <c r="BG360" s="0" t="n">
        <f aca="false">BA360*'Dist Horaria'!$M$3</f>
        <v>85.2118410857768</v>
      </c>
      <c r="BH360" s="0" t="n">
        <f aca="false">BA360*'Dist Horaria'!$N$3</f>
        <v>89.0576399169617</v>
      </c>
      <c r="BI360" s="0" t="n">
        <f aca="false">BA360*'Dist Horaria'!$O$3</f>
        <v>89.0576399169617</v>
      </c>
      <c r="BJ360" s="0" t="n">
        <f aca="false">BA360*'Dist Horaria'!$P$3</f>
        <v>117.826262688609</v>
      </c>
      <c r="BK360" s="0" t="n">
        <f aca="false">BA360*'Dist Horaria'!$Q$3</f>
        <v>130.288655857596</v>
      </c>
      <c r="BL360" s="0" t="n">
        <f aca="false">BA360*'Dist Horaria'!$R$3</f>
        <v>139.35221452595</v>
      </c>
      <c r="BM360" s="0" t="n">
        <f aca="false">BA360*'Dist Horaria'!$S$3</f>
        <v>143.883993860128</v>
      </c>
      <c r="BN360" s="0" t="n">
        <f aca="false">BA360*'Dist Horaria'!$T$3</f>
        <v>145.016938693672</v>
      </c>
      <c r="BO360" s="0" t="n">
        <f aca="false">BA360*'Dist Horaria'!$U$3</f>
        <v>143.883993860128</v>
      </c>
      <c r="BP360" s="0" t="n">
        <f aca="false">BA360*'Dist Horaria'!$V$3</f>
        <v>141.618104193039</v>
      </c>
      <c r="BQ360" s="0" t="n">
        <f aca="false">BA360*'Dist Horaria'!$W$3</f>
        <v>138.219269692406</v>
      </c>
      <c r="BR360" s="0" t="n">
        <f aca="false">BA360*'Dist Horaria'!$X$3</f>
        <v>135.540582433563</v>
      </c>
      <c r="BS360" s="0" t="n">
        <f aca="false">BA360*'Dist Horaria'!$Y$3</f>
        <v>132.449097582965</v>
      </c>
      <c r="BT360" s="0" t="n">
        <f aca="false">BA360*'Dist Horaria'!$Z$3</f>
        <v>115.621842951527</v>
      </c>
      <c r="BU360" s="0" t="n">
        <f aca="false">BA360*'Dist Horaria'!$AA$3</f>
        <v>109.949768916245</v>
      </c>
      <c r="BV360" s="0" t="n">
        <f aca="false">BA360*'Dist Horaria'!$AB$3</f>
        <v>97.8626416841155</v>
      </c>
      <c r="BW360" s="0" t="n">
        <f aca="false">BA360*'Dist Horaria'!$AC$3</f>
        <v>106.066017841792</v>
      </c>
      <c r="BX360" s="0" t="n">
        <f aca="false">BA360*'Dist Horaria'!$AD$3</f>
        <v>103.266980700827</v>
      </c>
      <c r="BY360" s="0" t="n">
        <f aca="false">BA360*'Dist Horaria'!$AE$3</f>
        <v>100.30576279138</v>
      </c>
      <c r="BZ360" s="0" t="n">
        <f aca="false">AN360*1000000</f>
        <v>8482.95890410959</v>
      </c>
      <c r="CA360" s="0" t="n">
        <f aca="false">BZ360*'Dist Horaria'!$H$6</f>
        <v>212.07397260274</v>
      </c>
      <c r="CB360" s="0" t="n">
        <f aca="false">BZ360*'Dist Horaria'!$I$6</f>
        <v>212.07397260274</v>
      </c>
      <c r="CC360" s="0" t="n">
        <f aca="false">BZ360*'Dist Horaria'!$J$6</f>
        <v>212.07397260274</v>
      </c>
      <c r="CD360" s="0" t="n">
        <f aca="false">BZ360*'Dist Horaria'!$K$6</f>
        <v>212.07397260274</v>
      </c>
      <c r="CE360" s="0" t="n">
        <f aca="false">BZ360*'Dist Horaria'!$L$6</f>
        <v>212.07397260274</v>
      </c>
      <c r="CF360" s="0" t="n">
        <f aca="false">BZ360*'Dist Horaria'!$M$6</f>
        <v>565.530593607306</v>
      </c>
      <c r="CG360" s="0" t="n">
        <f aca="false">BZ360*'Dist Horaria'!$N$6</f>
        <v>565.530593607306</v>
      </c>
      <c r="CH360" s="0" t="n">
        <f aca="false">BZ360*'Dist Horaria'!$O$6</f>
        <v>565.530593607306</v>
      </c>
      <c r="CI360" s="0" t="n">
        <f aca="false">BZ360*'Dist Horaria'!$P$6</f>
        <v>371.129452054794</v>
      </c>
      <c r="CJ360" s="0" t="n">
        <f aca="false">BZ360*'Dist Horaria'!$Q$6</f>
        <v>371.129452054794</v>
      </c>
      <c r="CK360" s="0" t="n">
        <f aca="false">BZ360*'Dist Horaria'!$R$6</f>
        <v>371.129452054794</v>
      </c>
      <c r="CL360" s="0" t="n">
        <f aca="false">BZ360*'Dist Horaria'!$S$6</f>
        <v>371.129452054794</v>
      </c>
      <c r="CM360" s="0" t="n">
        <f aca="false">BZ360*'Dist Horaria'!$T$6</f>
        <v>371.129452054794</v>
      </c>
      <c r="CN360" s="0" t="n">
        <f aca="false">BZ360*'Dist Horaria'!$U$6</f>
        <v>371.129452054794</v>
      </c>
      <c r="CO360" s="0" t="n">
        <f aca="false">BZ360*'Dist Horaria'!$V$6</f>
        <v>371.129452054794</v>
      </c>
      <c r="CP360" s="0" t="n">
        <f aca="false">BZ360*'Dist Horaria'!$W$6</f>
        <v>371.129452054794</v>
      </c>
      <c r="CQ360" s="0" t="n">
        <f aca="false">BZ360*'Dist Horaria'!$X$6</f>
        <v>565.530593607306</v>
      </c>
      <c r="CR360" s="0" t="n">
        <f aca="false">BZ360*'Dist Horaria'!$Y$6</f>
        <v>565.530593607306</v>
      </c>
      <c r="CS360" s="0" t="n">
        <f aca="false">BZ360*'Dist Horaria'!$Z$6</f>
        <v>565.530593607306</v>
      </c>
      <c r="CT360" s="0" t="n">
        <f aca="false">BZ360*'Dist Horaria'!$AA$6</f>
        <v>212.07397260274</v>
      </c>
      <c r="CU360" s="0" t="n">
        <f aca="false">BZ360*'Dist Horaria'!$AB$6</f>
        <v>212.07397260274</v>
      </c>
      <c r="CV360" s="0" t="n">
        <f aca="false">BZ360*'Dist Horaria'!$AC$6</f>
        <v>212.07397260274</v>
      </c>
      <c r="CW360" s="0" t="n">
        <f aca="false">BZ360*'Dist Horaria'!$AD$6</f>
        <v>212.07397260274</v>
      </c>
      <c r="CX360" s="0" t="n">
        <f aca="false">BZ360*'Dist Horaria'!$AE$6</f>
        <v>212.07397260274</v>
      </c>
      <c r="CY360" s="0" t="n">
        <f aca="false">AS360*1000000</f>
        <v>8873.42009884931</v>
      </c>
      <c r="CZ360" s="0" t="n">
        <f aca="false">CY360*'Dist Horaria'!$H$6</f>
        <v>221.835502471233</v>
      </c>
      <c r="DA360" s="0" t="n">
        <f aca="false">CY360*'Dist Horaria'!$I$6</f>
        <v>221.835502471233</v>
      </c>
      <c r="DB360" s="0" t="n">
        <f aca="false">CY360*'Dist Horaria'!$J$6</f>
        <v>221.835502471233</v>
      </c>
      <c r="DC360" s="0" t="n">
        <f aca="false">CY360*'Dist Horaria'!$K$6</f>
        <v>221.835502471233</v>
      </c>
      <c r="DD360" s="0" t="n">
        <f aca="false">CY360*'Dist Horaria'!$L$6</f>
        <v>221.835502471233</v>
      </c>
      <c r="DE360" s="0" t="n">
        <f aca="false">CY360*'Dist Horaria'!$M$6</f>
        <v>591.561339923288</v>
      </c>
      <c r="DF360" s="0" t="n">
        <f aca="false">CY360*'Dist Horaria'!$N$6</f>
        <v>591.561339923288</v>
      </c>
      <c r="DG360" s="0" t="n">
        <f aca="false">CY360*'Dist Horaria'!$O$6</f>
        <v>591.561339923288</v>
      </c>
      <c r="DH360" s="0" t="n">
        <f aca="false">CY360*'Dist Horaria'!$P$6</f>
        <v>388.212129324657</v>
      </c>
      <c r="DI360" s="0" t="n">
        <f aca="false">CY360*'Dist Horaria'!$Q$6</f>
        <v>388.212129324657</v>
      </c>
      <c r="DJ360" s="0" t="n">
        <f aca="false">CY360*'Dist Horaria'!$R$6</f>
        <v>388.212129324657</v>
      </c>
      <c r="DK360" s="0" t="n">
        <f aca="false">CY360*'Dist Horaria'!$S$6</f>
        <v>388.212129324657</v>
      </c>
      <c r="DL360" s="0" t="n">
        <f aca="false">CY360*'Dist Horaria'!$T$6</f>
        <v>388.212129324657</v>
      </c>
      <c r="DM360" s="0" t="n">
        <f aca="false">CY360*'Dist Horaria'!$U$6</f>
        <v>388.212129324657</v>
      </c>
      <c r="DN360" s="0" t="n">
        <f aca="false">CY360*'Dist Horaria'!$V$6</f>
        <v>388.212129324657</v>
      </c>
      <c r="DO360" s="0" t="n">
        <f aca="false">CY360*'Dist Horaria'!$W$6</f>
        <v>388.212129324657</v>
      </c>
      <c r="DP360" s="0" t="n">
        <f aca="false">CY360*'Dist Horaria'!$X$6</f>
        <v>591.561339923288</v>
      </c>
      <c r="DQ360" s="0" t="n">
        <f aca="false">CY360*'Dist Horaria'!$Y$6</f>
        <v>591.561339923288</v>
      </c>
      <c r="DR360" s="0" t="n">
        <f aca="false">CY360*'Dist Horaria'!$Z$6</f>
        <v>591.561339923288</v>
      </c>
      <c r="DS360" s="0" t="n">
        <f aca="false">CY360*'Dist Horaria'!$AA$6</f>
        <v>221.835502471233</v>
      </c>
      <c r="DT360" s="0" t="n">
        <f aca="false">CY360*'Dist Horaria'!$AB$6</f>
        <v>221.835502471233</v>
      </c>
      <c r="DU360" s="0" t="n">
        <f aca="false">CY360*'Dist Horaria'!$AC$6</f>
        <v>221.835502471233</v>
      </c>
      <c r="DV360" s="0" t="n">
        <f aca="false">CY360*'Dist Horaria'!$AD$6</f>
        <v>221.835502471233</v>
      </c>
      <c r="DW360" s="0" t="n">
        <f aca="false">CY360*'Dist Horaria'!$AE$6</f>
        <v>221.835502471233</v>
      </c>
      <c r="DX360" s="0" t="n">
        <f aca="false">AX360*1000000</f>
        <v>514.401165150685</v>
      </c>
      <c r="DY360" s="0" t="n">
        <f aca="false">DX360*'Dist Horaria'!$H$6</f>
        <v>12.8600291287671</v>
      </c>
      <c r="DZ360" s="0" t="n">
        <f aca="false">DX360*'Dist Horaria'!$I$6</f>
        <v>12.8600291287671</v>
      </c>
      <c r="EA360" s="0" t="n">
        <f aca="false">DX360*'Dist Horaria'!$J$6</f>
        <v>12.8600291287671</v>
      </c>
      <c r="EB360" s="0" t="n">
        <f aca="false">DX360*'Dist Horaria'!$K$6</f>
        <v>12.8600291287671</v>
      </c>
      <c r="EC360" s="0" t="n">
        <f aca="false">DX360*'Dist Horaria'!$L$6</f>
        <v>12.8600291287671</v>
      </c>
      <c r="ED360" s="0" t="n">
        <f aca="false">DX360*'Dist Horaria'!$M$6</f>
        <v>34.2934110100457</v>
      </c>
      <c r="EE360" s="0" t="n">
        <f aca="false">DX360*'Dist Horaria'!$N$6</f>
        <v>34.2934110100457</v>
      </c>
      <c r="EF360" s="0" t="n">
        <f aca="false">DX360*'Dist Horaria'!$O$6</f>
        <v>34.2934110100457</v>
      </c>
      <c r="EG360" s="0" t="n">
        <f aca="false">DX360*'Dist Horaria'!$P$6</f>
        <v>22.5050509753425</v>
      </c>
      <c r="EH360" s="0" t="n">
        <f aca="false">DX360*'Dist Horaria'!$Q$6</f>
        <v>22.5050509753425</v>
      </c>
      <c r="EI360" s="0" t="n">
        <f aca="false">DX360*'Dist Horaria'!$R$6</f>
        <v>22.5050509753425</v>
      </c>
      <c r="EJ360" s="0" t="n">
        <f aca="false">DX360*'Dist Horaria'!$S$6</f>
        <v>22.5050509753425</v>
      </c>
      <c r="EK360" s="0" t="n">
        <f aca="false">DX360*'Dist Horaria'!$T$6</f>
        <v>22.5050509753425</v>
      </c>
      <c r="EL360" s="0" t="n">
        <f aca="false">DX360*'Dist Horaria'!$U$6</f>
        <v>22.5050509753425</v>
      </c>
      <c r="EM360" s="0" t="n">
        <f aca="false">DX360*'Dist Horaria'!$V$6</f>
        <v>22.5050509753425</v>
      </c>
      <c r="EN360" s="0" t="n">
        <f aca="false">DX360*'Dist Horaria'!$W$6</f>
        <v>22.5050509753425</v>
      </c>
      <c r="EO360" s="0" t="n">
        <f aca="false">DX360*'Dist Horaria'!$X$6</f>
        <v>34.2934110100457</v>
      </c>
      <c r="EP360" s="0" t="n">
        <f aca="false">DX360*'Dist Horaria'!$Y$6</f>
        <v>34.2934110100457</v>
      </c>
      <c r="EQ360" s="0" t="n">
        <f aca="false">DX360*'Dist Horaria'!$Z$6</f>
        <v>34.2934110100457</v>
      </c>
      <c r="ER360" s="0" t="n">
        <f aca="false">DX360*'Dist Horaria'!$AA$6</f>
        <v>12.8600291287671</v>
      </c>
      <c r="ES360" s="0" t="n">
        <f aca="false">DX360*'Dist Horaria'!$AB$6</f>
        <v>12.8600291287671</v>
      </c>
      <c r="ET360" s="0" t="n">
        <f aca="false">DX360*'Dist Horaria'!$AC$6</f>
        <v>12.8600291287671</v>
      </c>
      <c r="EU360" s="0" t="n">
        <f aca="false">DX360*'Dist Horaria'!$AD$6</f>
        <v>12.8600291287671</v>
      </c>
      <c r="EV360" s="0" t="n">
        <f aca="false">DX360*'Dist Horaria'!$AE$6</f>
        <v>12.8600291287671</v>
      </c>
      <c r="EW360" s="0" t="n">
        <f aca="false">BB360+CA360+CZ360+DY360</f>
        <v>541.357765029393</v>
      </c>
      <c r="EX360" s="0" t="n">
        <f aca="false">BC360+CB360+DA360+DZ360</f>
        <v>538.827440498761</v>
      </c>
      <c r="EY360" s="0" t="n">
        <f aca="false">BD360+CC360+DB360+EA360</f>
        <v>536.43912513258</v>
      </c>
      <c r="EZ360" s="0" t="n">
        <f aca="false">BE360+CD360+DC360+EB360</f>
        <v>534.404373719444</v>
      </c>
      <c r="FA360" s="0" t="n">
        <f aca="false">BF360+CE360+DD360+EC360</f>
        <v>532.917456384911</v>
      </c>
      <c r="FB360" s="0" t="n">
        <f aca="false">BG360+CF360+DE360+ED360</f>
        <v>1276.59718562642</v>
      </c>
      <c r="FC360" s="0" t="n">
        <f aca="false">BH360+CG360+DF360+EE360</f>
        <v>1280.4429844576</v>
      </c>
      <c r="FD360" s="0" t="n">
        <f aca="false">BI360+CH360+DG360+EF360</f>
        <v>1280.4429844576</v>
      </c>
      <c r="FE360" s="0" t="n">
        <f aca="false">BJ360+CI360+DH360+EG360</f>
        <v>899.672895043403</v>
      </c>
      <c r="FF360" s="0" t="n">
        <f aca="false">BK360+CJ360+DI360+EH360</f>
        <v>912.13528821239</v>
      </c>
      <c r="FG360" s="0" t="n">
        <f aca="false">BL360+CK360+DJ360+EI360</f>
        <v>921.198846880745</v>
      </c>
      <c r="FH360" s="0" t="n">
        <f aca="false">BM360+CL360+DK360+EJ360</f>
        <v>925.730626214922</v>
      </c>
      <c r="FI360" s="0" t="n">
        <f aca="false">BN360+CM360+DL360+EK360</f>
        <v>926.863571048466</v>
      </c>
      <c r="FJ360" s="0" t="n">
        <f aca="false">BO360+CN360+DM360+EL360</f>
        <v>925.730626214922</v>
      </c>
      <c r="FK360" s="0" t="n">
        <f aca="false">BP360+CO360+DN360+EM360</f>
        <v>923.464736547833</v>
      </c>
      <c r="FL360" s="0" t="n">
        <f aca="false">BQ360+CP360+DO360+EN360</f>
        <v>920.0659020472</v>
      </c>
      <c r="FM360" s="0" t="n">
        <f aca="false">BR360+CQ360+DP360+EO360</f>
        <v>1326.9259269742</v>
      </c>
      <c r="FN360" s="0" t="n">
        <f aca="false">BS360+CR360+DQ360+EP360</f>
        <v>1323.8344421236</v>
      </c>
      <c r="FO360" s="0" t="n">
        <f aca="false">BT360+CS360+DR360+EQ360</f>
        <v>1307.00718749217</v>
      </c>
      <c r="FP360" s="0" t="n">
        <f aca="false">BU360+CT360+DS360+ER360</f>
        <v>556.719273118985</v>
      </c>
      <c r="FQ360" s="0" t="n">
        <f aca="false">BV360+CU360+DT360+ES360</f>
        <v>544.632145886855</v>
      </c>
      <c r="FR360" s="0" t="n">
        <f aca="false">BW360+CV360+DU360+ET360</f>
        <v>552.835522044532</v>
      </c>
      <c r="FS360" s="0" t="n">
        <f aca="false">BX360+CW360+DV360+EU360</f>
        <v>550.036484903567</v>
      </c>
      <c r="FT360" s="0" t="n">
        <f aca="false">BY360+CX360+DW360+EV360</f>
        <v>547.075266994119</v>
      </c>
      <c r="FU360" s="0" t="n">
        <f aca="false">AM360*'Dist Horaria'!$H$10</f>
        <v>0.279443051330455</v>
      </c>
      <c r="FV360" s="0" t="n">
        <f aca="false">AM360*'Dist Horaria'!$I$10</f>
        <v>0.261527855866458</v>
      </c>
      <c r="FW360" s="0" t="n">
        <f aca="false">AM360*'Dist Horaria'!$J$10</f>
        <v>0.260395677905668</v>
      </c>
      <c r="FX360" s="0" t="n">
        <f aca="false">AM360*'Dist Horaria'!$K$10</f>
        <v>0.2529067876935</v>
      </c>
      <c r="FY360" s="0" t="n">
        <f aca="false">AM360*'Dist Horaria'!$L$10</f>
        <v>0.253007996957835</v>
      </c>
      <c r="FZ360" s="0" t="n">
        <f aca="false">AM360*'Dist Horaria'!$M$10</f>
        <v>0.270728968691727</v>
      </c>
      <c r="GA360" s="0" t="n">
        <f aca="false">AM360*'Dist Horaria'!$N$10</f>
        <v>0.256120794695</v>
      </c>
      <c r="GB360" s="0" t="n">
        <f aca="false">AM360*'Dist Horaria'!$O$10</f>
        <v>0.251749289906373</v>
      </c>
      <c r="GC360" s="0" t="n">
        <f aca="false">AM360*'Dist Horaria'!$P$10</f>
        <v>0.25565586244818</v>
      </c>
      <c r="GD360" s="0" t="n">
        <f aca="false">AM360*'Dist Horaria'!$Q$10</f>
        <v>0.231359930665215</v>
      </c>
      <c r="GE360" s="0" t="n">
        <f aca="false">AM360*'Dist Horaria'!$R$10</f>
        <v>0.28229386065707</v>
      </c>
      <c r="GF360" s="0" t="n">
        <f aca="false">AM360*'Dist Horaria'!$S$10</f>
        <v>0.241089923182521</v>
      </c>
      <c r="GG360" s="0" t="n">
        <f aca="false">AR360*'Dist Horaria'!$H$10</f>
        <v>0.292305505212124</v>
      </c>
      <c r="GH360" s="0" t="n">
        <f aca="false">AR360*'Dist Horaria'!$I$10</f>
        <v>0.273565693160455</v>
      </c>
      <c r="GI360" s="0" t="n">
        <f aca="false">AR360*'Dist Horaria'!$J$10</f>
        <v>0.272381402303184</v>
      </c>
      <c r="GJ360" s="0" t="n">
        <f aca="false">AR360*'Dist Horaria'!$K$10</f>
        <v>0.26454780677621</v>
      </c>
      <c r="GK360" s="0" t="n">
        <f aca="false">AR360*'Dist Horaria'!$L$10</f>
        <v>0.264653674590789</v>
      </c>
      <c r="GL360" s="0" t="n">
        <f aca="false">AR360*'Dist Horaria'!$M$10</f>
        <v>0.28319032300936</v>
      </c>
      <c r="GM360" s="0" t="n">
        <f aca="false">AR360*'Dist Horaria'!$N$10</f>
        <v>0.267909750957166</v>
      </c>
      <c r="GN360" s="0" t="n">
        <f aca="false">AR360*'Dist Horaria'!$O$10</f>
        <v>0.263337030649063</v>
      </c>
      <c r="GO360" s="0" t="n">
        <f aca="false">AR360*'Dist Horaria'!$P$10</f>
        <v>0.267423418394416</v>
      </c>
      <c r="GP360" s="0" t="n">
        <f aca="false">AR360*'Dist Horaria'!$Q$10</f>
        <v>0.242009171804256</v>
      </c>
      <c r="GQ360" s="0" t="n">
        <f aca="false">AR360*'Dist Horaria'!$R$10</f>
        <v>0.295287534131835</v>
      </c>
      <c r="GR360" s="0" t="n">
        <f aca="false">AR360*'Dist Horaria'!$S$10</f>
        <v>0.252187025091142</v>
      </c>
      <c r="GS360" s="0" t="n">
        <f aca="false">AW360*'Dist Horaria'!$H$10</f>
        <v>0.0169452466789637</v>
      </c>
      <c r="GT360" s="0" t="n">
        <f aca="false">AW360*'Dist Horaria'!$I$10</f>
        <v>0.0158588807629249</v>
      </c>
      <c r="GU360" s="0" t="n">
        <f aca="false">AW360*'Dist Horaria'!$J$10</f>
        <v>0.0157902262204744</v>
      </c>
      <c r="GV360" s="0" t="n">
        <f aca="false">AW360*'Dist Horaria'!$K$10</f>
        <v>0.0153361047406499</v>
      </c>
      <c r="GW360" s="0" t="n">
        <f aca="false">AW360*'Dist Horaria'!$L$10</f>
        <v>0.0153422420052631</v>
      </c>
      <c r="GX360" s="0" t="n">
        <f aca="false">AW360*'Dist Horaria'!$M$10</f>
        <v>0.0164168303193832</v>
      </c>
      <c r="GY360" s="0" t="n">
        <f aca="false">AW360*'Dist Horaria'!$N$10</f>
        <v>0.0155310000554879</v>
      </c>
      <c r="GZ360" s="0" t="n">
        <f aca="false">AW360*'Dist Horaria'!$O$10</f>
        <v>0.0152659148202356</v>
      </c>
      <c r="HA360" s="0" t="n">
        <f aca="false">AW360*'Dist Horaria'!$P$10</f>
        <v>0.0155028068634444</v>
      </c>
      <c r="HB360" s="0" t="n">
        <f aca="false">AW360*'Dist Horaria'!$Q$10</f>
        <v>0.0140295172060438</v>
      </c>
      <c r="HC360" s="0" t="n">
        <f aca="false">AW360*'Dist Horaria'!$R$10</f>
        <v>0.0171181179206861</v>
      </c>
      <c r="HD360" s="0" t="n">
        <f aca="false">AW360*'Dist Horaria'!$S$10</f>
        <v>0.014619537686443</v>
      </c>
    </row>
    <row r="361" customFormat="false" ht="13.8" hidden="false" customHeight="false" outlineLevel="0" collapsed="false">
      <c r="A361" s="0" t="n">
        <v>4.524757</v>
      </c>
      <c r="B361" s="0" t="n">
        <v>-74.118153</v>
      </c>
      <c r="C361" s="0" t="n">
        <v>27</v>
      </c>
      <c r="D361" s="0" t="n">
        <v>16</v>
      </c>
      <c r="E361" s="0" t="n">
        <v>1706</v>
      </c>
      <c r="G361" s="0" t="s">
        <v>692</v>
      </c>
      <c r="I361" s="0" t="s">
        <v>1690</v>
      </c>
      <c r="J361" s="0" t="s">
        <v>1691</v>
      </c>
      <c r="K361" s="0" t="s">
        <v>1692</v>
      </c>
      <c r="L361" s="0" t="s">
        <v>1693</v>
      </c>
      <c r="S361" s="0" t="n">
        <v>365</v>
      </c>
      <c r="V361" s="0" t="n">
        <v>51666.6666666667</v>
      </c>
      <c r="W361" s="0" t="n">
        <f aca="false">V361*12</f>
        <v>620000</v>
      </c>
      <c r="X361" s="0" t="n">
        <v>1</v>
      </c>
      <c r="Z361" s="0" t="n">
        <v>20000</v>
      </c>
      <c r="AB361" s="0" t="n">
        <v>0.005</v>
      </c>
      <c r="AC361" s="0" t="n">
        <v>0</v>
      </c>
      <c r="AD361" s="0" t="n">
        <v>2184.35481342237</v>
      </c>
      <c r="AE361" s="0" t="n">
        <f aca="false">AD361/2204.59</f>
        <v>0.990821337945997</v>
      </c>
      <c r="AF361" s="0" t="n">
        <f aca="false">AE361/S361</f>
        <v>0.00271457900807123</v>
      </c>
      <c r="AG361" s="0" t="n">
        <f aca="false">AE361*EXP(AB361*AC361)</f>
        <v>0.990821337945997</v>
      </c>
      <c r="AH361" s="0" t="n">
        <f aca="false">AG361/S361</f>
        <v>0.00271457900807123</v>
      </c>
      <c r="AI361" s="0" t="s">
        <v>90</v>
      </c>
      <c r="AJ361" s="0" t="n">
        <f aca="false">IF(AI361="A",'FE DISTRIBUCIÓN'!$C$2,'FE DISTRIBUCIÓN'!$C$3)</f>
        <v>4.994E-006</v>
      </c>
      <c r="AK361" s="0" t="n">
        <f aca="false">W361*AJ361</f>
        <v>3.09628</v>
      </c>
      <c r="AL361" s="0" t="n">
        <f aca="false">AK361/365</f>
        <v>0.00848295890410959</v>
      </c>
      <c r="AM361" s="0" t="n">
        <f aca="false">AK361*EXP(AB361*AC361)</f>
        <v>3.09628</v>
      </c>
      <c r="AN361" s="0" t="n">
        <f aca="false">AM361/365</f>
        <v>0.00848295890410959</v>
      </c>
      <c r="AO361" s="0" t="n">
        <v>5.223868284E-006</v>
      </c>
      <c r="AP361" s="0" t="n">
        <f aca="false">AO361*W361</f>
        <v>3.23879833608</v>
      </c>
      <c r="AQ361" s="0" t="n">
        <f aca="false">AP361/365</f>
        <v>0.00887342009884931</v>
      </c>
      <c r="AR361" s="0" t="n">
        <f aca="false">AP361*EXP(AB361*AC361)</f>
        <v>3.23879833608</v>
      </c>
      <c r="AS361" s="0" t="n">
        <f aca="false">AR361/365</f>
        <v>0.00887342009884931</v>
      </c>
      <c r="AT361" s="0" t="n">
        <v>3.02832944E-007</v>
      </c>
      <c r="AU361" s="0" t="n">
        <f aca="false">AT361*W361</f>
        <v>0.18775642528</v>
      </c>
      <c r="AV361" s="0" t="n">
        <f aca="false">AU361/365</f>
        <v>0.000514401165150685</v>
      </c>
      <c r="AW361" s="0" t="n">
        <f aca="false">AU361*EXP(AB361*AC361)</f>
        <v>0.18775642528</v>
      </c>
      <c r="AX361" s="0" t="n">
        <f aca="false">AW361/365</f>
        <v>0.000514401165150685</v>
      </c>
      <c r="AY361" s="0" t="n">
        <f aca="false">AW361+AR361+AM361+AG361</f>
        <v>7.513656099306</v>
      </c>
      <c r="AZ361" s="0" t="n">
        <f aca="false">AH361+AN361+AS361+AX361</f>
        <v>0.0205853591761808</v>
      </c>
      <c r="BA361" s="0" t="n">
        <f aca="false">AH361*1000000</f>
        <v>2714.57900807123</v>
      </c>
      <c r="BB361" s="0" t="n">
        <f aca="false">BA361*'Dist Horaria'!$H$3</f>
        <v>94.5882608266535</v>
      </c>
      <c r="BC361" s="0" t="n">
        <f aca="false">BA361*'Dist Horaria'!$I$3</f>
        <v>92.0579362960215</v>
      </c>
      <c r="BD361" s="0" t="n">
        <f aca="false">BA361*'Dist Horaria'!$J$3</f>
        <v>89.6696209298407</v>
      </c>
      <c r="BE361" s="0" t="n">
        <f aca="false">BA361*'Dist Horaria'!$K$3</f>
        <v>87.6348695167044</v>
      </c>
      <c r="BF361" s="0" t="n">
        <f aca="false">BA361*'Dist Horaria'!$L$3</f>
        <v>86.1479521821715</v>
      </c>
      <c r="BG361" s="0" t="n">
        <f aca="false">BA361*'Dist Horaria'!$M$3</f>
        <v>85.2118410857768</v>
      </c>
      <c r="BH361" s="0" t="n">
        <f aca="false">BA361*'Dist Horaria'!$N$3</f>
        <v>89.0576399169617</v>
      </c>
      <c r="BI361" s="0" t="n">
        <f aca="false">BA361*'Dist Horaria'!$O$3</f>
        <v>89.0576399169617</v>
      </c>
      <c r="BJ361" s="0" t="n">
        <f aca="false">BA361*'Dist Horaria'!$P$3</f>
        <v>117.826262688609</v>
      </c>
      <c r="BK361" s="0" t="n">
        <f aca="false">BA361*'Dist Horaria'!$Q$3</f>
        <v>130.288655857596</v>
      </c>
      <c r="BL361" s="0" t="n">
        <f aca="false">BA361*'Dist Horaria'!$R$3</f>
        <v>139.35221452595</v>
      </c>
      <c r="BM361" s="0" t="n">
        <f aca="false">BA361*'Dist Horaria'!$S$3</f>
        <v>143.883993860128</v>
      </c>
      <c r="BN361" s="0" t="n">
        <f aca="false">BA361*'Dist Horaria'!$T$3</f>
        <v>145.016938693672</v>
      </c>
      <c r="BO361" s="0" t="n">
        <f aca="false">BA361*'Dist Horaria'!$U$3</f>
        <v>143.883993860128</v>
      </c>
      <c r="BP361" s="0" t="n">
        <f aca="false">BA361*'Dist Horaria'!$V$3</f>
        <v>141.618104193039</v>
      </c>
      <c r="BQ361" s="0" t="n">
        <f aca="false">BA361*'Dist Horaria'!$W$3</f>
        <v>138.219269692406</v>
      </c>
      <c r="BR361" s="0" t="n">
        <f aca="false">BA361*'Dist Horaria'!$X$3</f>
        <v>135.540582433563</v>
      </c>
      <c r="BS361" s="0" t="n">
        <f aca="false">BA361*'Dist Horaria'!$Y$3</f>
        <v>132.449097582965</v>
      </c>
      <c r="BT361" s="0" t="n">
        <f aca="false">BA361*'Dist Horaria'!$Z$3</f>
        <v>115.621842951527</v>
      </c>
      <c r="BU361" s="0" t="n">
        <f aca="false">BA361*'Dist Horaria'!$AA$3</f>
        <v>109.949768916245</v>
      </c>
      <c r="BV361" s="0" t="n">
        <f aca="false">BA361*'Dist Horaria'!$AB$3</f>
        <v>97.8626416841155</v>
      </c>
      <c r="BW361" s="0" t="n">
        <f aca="false">BA361*'Dist Horaria'!$AC$3</f>
        <v>106.066017841792</v>
      </c>
      <c r="BX361" s="0" t="n">
        <f aca="false">BA361*'Dist Horaria'!$AD$3</f>
        <v>103.266980700827</v>
      </c>
      <c r="BY361" s="0" t="n">
        <f aca="false">BA361*'Dist Horaria'!$AE$3</f>
        <v>100.30576279138</v>
      </c>
      <c r="BZ361" s="0" t="n">
        <f aca="false">AN361*1000000</f>
        <v>8482.95890410959</v>
      </c>
      <c r="CA361" s="0" t="n">
        <f aca="false">BZ361*'Dist Horaria'!$H$6</f>
        <v>212.07397260274</v>
      </c>
      <c r="CB361" s="0" t="n">
        <f aca="false">BZ361*'Dist Horaria'!$I$6</f>
        <v>212.07397260274</v>
      </c>
      <c r="CC361" s="0" t="n">
        <f aca="false">BZ361*'Dist Horaria'!$J$6</f>
        <v>212.07397260274</v>
      </c>
      <c r="CD361" s="0" t="n">
        <f aca="false">BZ361*'Dist Horaria'!$K$6</f>
        <v>212.07397260274</v>
      </c>
      <c r="CE361" s="0" t="n">
        <f aca="false">BZ361*'Dist Horaria'!$L$6</f>
        <v>212.07397260274</v>
      </c>
      <c r="CF361" s="0" t="n">
        <f aca="false">BZ361*'Dist Horaria'!$M$6</f>
        <v>565.530593607306</v>
      </c>
      <c r="CG361" s="0" t="n">
        <f aca="false">BZ361*'Dist Horaria'!$N$6</f>
        <v>565.530593607306</v>
      </c>
      <c r="CH361" s="0" t="n">
        <f aca="false">BZ361*'Dist Horaria'!$O$6</f>
        <v>565.530593607306</v>
      </c>
      <c r="CI361" s="0" t="n">
        <f aca="false">BZ361*'Dist Horaria'!$P$6</f>
        <v>371.129452054794</v>
      </c>
      <c r="CJ361" s="0" t="n">
        <f aca="false">BZ361*'Dist Horaria'!$Q$6</f>
        <v>371.129452054794</v>
      </c>
      <c r="CK361" s="0" t="n">
        <f aca="false">BZ361*'Dist Horaria'!$R$6</f>
        <v>371.129452054794</v>
      </c>
      <c r="CL361" s="0" t="n">
        <f aca="false">BZ361*'Dist Horaria'!$S$6</f>
        <v>371.129452054794</v>
      </c>
      <c r="CM361" s="0" t="n">
        <f aca="false">BZ361*'Dist Horaria'!$T$6</f>
        <v>371.129452054794</v>
      </c>
      <c r="CN361" s="0" t="n">
        <f aca="false">BZ361*'Dist Horaria'!$U$6</f>
        <v>371.129452054794</v>
      </c>
      <c r="CO361" s="0" t="n">
        <f aca="false">BZ361*'Dist Horaria'!$V$6</f>
        <v>371.129452054794</v>
      </c>
      <c r="CP361" s="0" t="n">
        <f aca="false">BZ361*'Dist Horaria'!$W$6</f>
        <v>371.129452054794</v>
      </c>
      <c r="CQ361" s="0" t="n">
        <f aca="false">BZ361*'Dist Horaria'!$X$6</f>
        <v>565.530593607306</v>
      </c>
      <c r="CR361" s="0" t="n">
        <f aca="false">BZ361*'Dist Horaria'!$Y$6</f>
        <v>565.530593607306</v>
      </c>
      <c r="CS361" s="0" t="n">
        <f aca="false">BZ361*'Dist Horaria'!$Z$6</f>
        <v>565.530593607306</v>
      </c>
      <c r="CT361" s="0" t="n">
        <f aca="false">BZ361*'Dist Horaria'!$AA$6</f>
        <v>212.07397260274</v>
      </c>
      <c r="CU361" s="0" t="n">
        <f aca="false">BZ361*'Dist Horaria'!$AB$6</f>
        <v>212.07397260274</v>
      </c>
      <c r="CV361" s="0" t="n">
        <f aca="false">BZ361*'Dist Horaria'!$AC$6</f>
        <v>212.07397260274</v>
      </c>
      <c r="CW361" s="0" t="n">
        <f aca="false">BZ361*'Dist Horaria'!$AD$6</f>
        <v>212.07397260274</v>
      </c>
      <c r="CX361" s="0" t="n">
        <f aca="false">BZ361*'Dist Horaria'!$AE$6</f>
        <v>212.07397260274</v>
      </c>
      <c r="CY361" s="0" t="n">
        <f aca="false">AS361*1000000</f>
        <v>8873.42009884931</v>
      </c>
      <c r="CZ361" s="0" t="n">
        <f aca="false">CY361*'Dist Horaria'!$H$6</f>
        <v>221.835502471233</v>
      </c>
      <c r="DA361" s="0" t="n">
        <f aca="false">CY361*'Dist Horaria'!$I$6</f>
        <v>221.835502471233</v>
      </c>
      <c r="DB361" s="0" t="n">
        <f aca="false">CY361*'Dist Horaria'!$J$6</f>
        <v>221.835502471233</v>
      </c>
      <c r="DC361" s="0" t="n">
        <f aca="false">CY361*'Dist Horaria'!$K$6</f>
        <v>221.835502471233</v>
      </c>
      <c r="DD361" s="0" t="n">
        <f aca="false">CY361*'Dist Horaria'!$L$6</f>
        <v>221.835502471233</v>
      </c>
      <c r="DE361" s="0" t="n">
        <f aca="false">CY361*'Dist Horaria'!$M$6</f>
        <v>591.561339923288</v>
      </c>
      <c r="DF361" s="0" t="n">
        <f aca="false">CY361*'Dist Horaria'!$N$6</f>
        <v>591.561339923288</v>
      </c>
      <c r="DG361" s="0" t="n">
        <f aca="false">CY361*'Dist Horaria'!$O$6</f>
        <v>591.561339923288</v>
      </c>
      <c r="DH361" s="0" t="n">
        <f aca="false">CY361*'Dist Horaria'!$P$6</f>
        <v>388.212129324657</v>
      </c>
      <c r="DI361" s="0" t="n">
        <f aca="false">CY361*'Dist Horaria'!$Q$6</f>
        <v>388.212129324657</v>
      </c>
      <c r="DJ361" s="0" t="n">
        <f aca="false">CY361*'Dist Horaria'!$R$6</f>
        <v>388.212129324657</v>
      </c>
      <c r="DK361" s="0" t="n">
        <f aca="false">CY361*'Dist Horaria'!$S$6</f>
        <v>388.212129324657</v>
      </c>
      <c r="DL361" s="0" t="n">
        <f aca="false">CY361*'Dist Horaria'!$T$6</f>
        <v>388.212129324657</v>
      </c>
      <c r="DM361" s="0" t="n">
        <f aca="false">CY361*'Dist Horaria'!$U$6</f>
        <v>388.212129324657</v>
      </c>
      <c r="DN361" s="0" t="n">
        <f aca="false">CY361*'Dist Horaria'!$V$6</f>
        <v>388.212129324657</v>
      </c>
      <c r="DO361" s="0" t="n">
        <f aca="false">CY361*'Dist Horaria'!$W$6</f>
        <v>388.212129324657</v>
      </c>
      <c r="DP361" s="0" t="n">
        <f aca="false">CY361*'Dist Horaria'!$X$6</f>
        <v>591.561339923288</v>
      </c>
      <c r="DQ361" s="0" t="n">
        <f aca="false">CY361*'Dist Horaria'!$Y$6</f>
        <v>591.561339923288</v>
      </c>
      <c r="DR361" s="0" t="n">
        <f aca="false">CY361*'Dist Horaria'!$Z$6</f>
        <v>591.561339923288</v>
      </c>
      <c r="DS361" s="0" t="n">
        <f aca="false">CY361*'Dist Horaria'!$AA$6</f>
        <v>221.835502471233</v>
      </c>
      <c r="DT361" s="0" t="n">
        <f aca="false">CY361*'Dist Horaria'!$AB$6</f>
        <v>221.835502471233</v>
      </c>
      <c r="DU361" s="0" t="n">
        <f aca="false">CY361*'Dist Horaria'!$AC$6</f>
        <v>221.835502471233</v>
      </c>
      <c r="DV361" s="0" t="n">
        <f aca="false">CY361*'Dist Horaria'!$AD$6</f>
        <v>221.835502471233</v>
      </c>
      <c r="DW361" s="0" t="n">
        <f aca="false">CY361*'Dist Horaria'!$AE$6</f>
        <v>221.835502471233</v>
      </c>
      <c r="DX361" s="0" t="n">
        <f aca="false">AX361*1000000</f>
        <v>514.401165150685</v>
      </c>
      <c r="DY361" s="0" t="n">
        <f aca="false">DX361*'Dist Horaria'!$H$6</f>
        <v>12.8600291287671</v>
      </c>
      <c r="DZ361" s="0" t="n">
        <f aca="false">DX361*'Dist Horaria'!$I$6</f>
        <v>12.8600291287671</v>
      </c>
      <c r="EA361" s="0" t="n">
        <f aca="false">DX361*'Dist Horaria'!$J$6</f>
        <v>12.8600291287671</v>
      </c>
      <c r="EB361" s="0" t="n">
        <f aca="false">DX361*'Dist Horaria'!$K$6</f>
        <v>12.8600291287671</v>
      </c>
      <c r="EC361" s="0" t="n">
        <f aca="false">DX361*'Dist Horaria'!$L$6</f>
        <v>12.8600291287671</v>
      </c>
      <c r="ED361" s="0" t="n">
        <f aca="false">DX361*'Dist Horaria'!$M$6</f>
        <v>34.2934110100457</v>
      </c>
      <c r="EE361" s="0" t="n">
        <f aca="false">DX361*'Dist Horaria'!$N$6</f>
        <v>34.2934110100457</v>
      </c>
      <c r="EF361" s="0" t="n">
        <f aca="false">DX361*'Dist Horaria'!$O$6</f>
        <v>34.2934110100457</v>
      </c>
      <c r="EG361" s="0" t="n">
        <f aca="false">DX361*'Dist Horaria'!$P$6</f>
        <v>22.5050509753425</v>
      </c>
      <c r="EH361" s="0" t="n">
        <f aca="false">DX361*'Dist Horaria'!$Q$6</f>
        <v>22.5050509753425</v>
      </c>
      <c r="EI361" s="0" t="n">
        <f aca="false">DX361*'Dist Horaria'!$R$6</f>
        <v>22.5050509753425</v>
      </c>
      <c r="EJ361" s="0" t="n">
        <f aca="false">DX361*'Dist Horaria'!$S$6</f>
        <v>22.5050509753425</v>
      </c>
      <c r="EK361" s="0" t="n">
        <f aca="false">DX361*'Dist Horaria'!$T$6</f>
        <v>22.5050509753425</v>
      </c>
      <c r="EL361" s="0" t="n">
        <f aca="false">DX361*'Dist Horaria'!$U$6</f>
        <v>22.5050509753425</v>
      </c>
      <c r="EM361" s="0" t="n">
        <f aca="false">DX361*'Dist Horaria'!$V$6</f>
        <v>22.5050509753425</v>
      </c>
      <c r="EN361" s="0" t="n">
        <f aca="false">DX361*'Dist Horaria'!$W$6</f>
        <v>22.5050509753425</v>
      </c>
      <c r="EO361" s="0" t="n">
        <f aca="false">DX361*'Dist Horaria'!$X$6</f>
        <v>34.2934110100457</v>
      </c>
      <c r="EP361" s="0" t="n">
        <f aca="false">DX361*'Dist Horaria'!$Y$6</f>
        <v>34.2934110100457</v>
      </c>
      <c r="EQ361" s="0" t="n">
        <f aca="false">DX361*'Dist Horaria'!$Z$6</f>
        <v>34.2934110100457</v>
      </c>
      <c r="ER361" s="0" t="n">
        <f aca="false">DX361*'Dist Horaria'!$AA$6</f>
        <v>12.8600291287671</v>
      </c>
      <c r="ES361" s="0" t="n">
        <f aca="false">DX361*'Dist Horaria'!$AB$6</f>
        <v>12.8600291287671</v>
      </c>
      <c r="ET361" s="0" t="n">
        <f aca="false">DX361*'Dist Horaria'!$AC$6</f>
        <v>12.8600291287671</v>
      </c>
      <c r="EU361" s="0" t="n">
        <f aca="false">DX361*'Dist Horaria'!$AD$6</f>
        <v>12.8600291287671</v>
      </c>
      <c r="EV361" s="0" t="n">
        <f aca="false">DX361*'Dist Horaria'!$AE$6</f>
        <v>12.8600291287671</v>
      </c>
      <c r="EW361" s="0" t="n">
        <f aca="false">BB361+CA361+CZ361+DY361</f>
        <v>541.357765029393</v>
      </c>
      <c r="EX361" s="0" t="n">
        <f aca="false">BC361+CB361+DA361+DZ361</f>
        <v>538.827440498761</v>
      </c>
      <c r="EY361" s="0" t="n">
        <f aca="false">BD361+CC361+DB361+EA361</f>
        <v>536.43912513258</v>
      </c>
      <c r="EZ361" s="0" t="n">
        <f aca="false">BE361+CD361+DC361+EB361</f>
        <v>534.404373719444</v>
      </c>
      <c r="FA361" s="0" t="n">
        <f aca="false">BF361+CE361+DD361+EC361</f>
        <v>532.917456384911</v>
      </c>
      <c r="FB361" s="0" t="n">
        <f aca="false">BG361+CF361+DE361+ED361</f>
        <v>1276.59718562642</v>
      </c>
      <c r="FC361" s="0" t="n">
        <f aca="false">BH361+CG361+DF361+EE361</f>
        <v>1280.4429844576</v>
      </c>
      <c r="FD361" s="0" t="n">
        <f aca="false">BI361+CH361+DG361+EF361</f>
        <v>1280.4429844576</v>
      </c>
      <c r="FE361" s="0" t="n">
        <f aca="false">BJ361+CI361+DH361+EG361</f>
        <v>899.672895043403</v>
      </c>
      <c r="FF361" s="0" t="n">
        <f aca="false">BK361+CJ361+DI361+EH361</f>
        <v>912.13528821239</v>
      </c>
      <c r="FG361" s="0" t="n">
        <f aca="false">BL361+CK361+DJ361+EI361</f>
        <v>921.198846880745</v>
      </c>
      <c r="FH361" s="0" t="n">
        <f aca="false">BM361+CL361+DK361+EJ361</f>
        <v>925.730626214922</v>
      </c>
      <c r="FI361" s="0" t="n">
        <f aca="false">BN361+CM361+DL361+EK361</f>
        <v>926.863571048466</v>
      </c>
      <c r="FJ361" s="0" t="n">
        <f aca="false">BO361+CN361+DM361+EL361</f>
        <v>925.730626214922</v>
      </c>
      <c r="FK361" s="0" t="n">
        <f aca="false">BP361+CO361+DN361+EM361</f>
        <v>923.464736547833</v>
      </c>
      <c r="FL361" s="0" t="n">
        <f aca="false">BQ361+CP361+DO361+EN361</f>
        <v>920.0659020472</v>
      </c>
      <c r="FM361" s="0" t="n">
        <f aca="false">BR361+CQ361+DP361+EO361</f>
        <v>1326.9259269742</v>
      </c>
      <c r="FN361" s="0" t="n">
        <f aca="false">BS361+CR361+DQ361+EP361</f>
        <v>1323.8344421236</v>
      </c>
      <c r="FO361" s="0" t="n">
        <f aca="false">BT361+CS361+DR361+EQ361</f>
        <v>1307.00718749217</v>
      </c>
      <c r="FP361" s="0" t="n">
        <f aca="false">BU361+CT361+DS361+ER361</f>
        <v>556.719273118985</v>
      </c>
      <c r="FQ361" s="0" t="n">
        <f aca="false">BV361+CU361+DT361+ES361</f>
        <v>544.632145886855</v>
      </c>
      <c r="FR361" s="0" t="n">
        <f aca="false">BW361+CV361+DU361+ET361</f>
        <v>552.835522044532</v>
      </c>
      <c r="FS361" s="0" t="n">
        <f aca="false">BX361+CW361+DV361+EU361</f>
        <v>550.036484903567</v>
      </c>
      <c r="FT361" s="0" t="n">
        <f aca="false">BY361+CX361+DW361+EV361</f>
        <v>547.075266994119</v>
      </c>
      <c r="FU361" s="0" t="n">
        <f aca="false">AM361*'Dist Horaria'!$H$10</f>
        <v>0.279443051330455</v>
      </c>
      <c r="FV361" s="0" t="n">
        <f aca="false">AM361*'Dist Horaria'!$I$10</f>
        <v>0.261527855866458</v>
      </c>
      <c r="FW361" s="0" t="n">
        <f aca="false">AM361*'Dist Horaria'!$J$10</f>
        <v>0.260395677905668</v>
      </c>
      <c r="FX361" s="0" t="n">
        <f aca="false">AM361*'Dist Horaria'!$K$10</f>
        <v>0.2529067876935</v>
      </c>
      <c r="FY361" s="0" t="n">
        <f aca="false">AM361*'Dist Horaria'!$L$10</f>
        <v>0.253007996957835</v>
      </c>
      <c r="FZ361" s="0" t="n">
        <f aca="false">AM361*'Dist Horaria'!$M$10</f>
        <v>0.270728968691727</v>
      </c>
      <c r="GA361" s="0" t="n">
        <f aca="false">AM361*'Dist Horaria'!$N$10</f>
        <v>0.256120794695</v>
      </c>
      <c r="GB361" s="0" t="n">
        <f aca="false">AM361*'Dist Horaria'!$O$10</f>
        <v>0.251749289906373</v>
      </c>
      <c r="GC361" s="0" t="n">
        <f aca="false">AM361*'Dist Horaria'!$P$10</f>
        <v>0.25565586244818</v>
      </c>
      <c r="GD361" s="0" t="n">
        <f aca="false">AM361*'Dist Horaria'!$Q$10</f>
        <v>0.231359930665215</v>
      </c>
      <c r="GE361" s="0" t="n">
        <f aca="false">AM361*'Dist Horaria'!$R$10</f>
        <v>0.28229386065707</v>
      </c>
      <c r="GF361" s="0" t="n">
        <f aca="false">AM361*'Dist Horaria'!$S$10</f>
        <v>0.241089923182521</v>
      </c>
      <c r="GG361" s="0" t="n">
        <f aca="false">AR361*'Dist Horaria'!$H$10</f>
        <v>0.292305505212124</v>
      </c>
      <c r="GH361" s="0" t="n">
        <f aca="false">AR361*'Dist Horaria'!$I$10</f>
        <v>0.273565693160455</v>
      </c>
      <c r="GI361" s="0" t="n">
        <f aca="false">AR361*'Dist Horaria'!$J$10</f>
        <v>0.272381402303184</v>
      </c>
      <c r="GJ361" s="0" t="n">
        <f aca="false">AR361*'Dist Horaria'!$K$10</f>
        <v>0.26454780677621</v>
      </c>
      <c r="GK361" s="0" t="n">
        <f aca="false">AR361*'Dist Horaria'!$L$10</f>
        <v>0.264653674590789</v>
      </c>
      <c r="GL361" s="0" t="n">
        <f aca="false">AR361*'Dist Horaria'!$M$10</f>
        <v>0.28319032300936</v>
      </c>
      <c r="GM361" s="0" t="n">
        <f aca="false">AR361*'Dist Horaria'!$N$10</f>
        <v>0.267909750957166</v>
      </c>
      <c r="GN361" s="0" t="n">
        <f aca="false">AR361*'Dist Horaria'!$O$10</f>
        <v>0.263337030649063</v>
      </c>
      <c r="GO361" s="0" t="n">
        <f aca="false">AR361*'Dist Horaria'!$P$10</f>
        <v>0.267423418394416</v>
      </c>
      <c r="GP361" s="0" t="n">
        <f aca="false">AR361*'Dist Horaria'!$Q$10</f>
        <v>0.242009171804256</v>
      </c>
      <c r="GQ361" s="0" t="n">
        <f aca="false">AR361*'Dist Horaria'!$R$10</f>
        <v>0.295287534131835</v>
      </c>
      <c r="GR361" s="0" t="n">
        <f aca="false">AR361*'Dist Horaria'!$S$10</f>
        <v>0.252187025091142</v>
      </c>
      <c r="GS361" s="0" t="n">
        <f aca="false">AW361*'Dist Horaria'!$H$10</f>
        <v>0.0169452466789637</v>
      </c>
      <c r="GT361" s="0" t="n">
        <f aca="false">AW361*'Dist Horaria'!$I$10</f>
        <v>0.0158588807629249</v>
      </c>
      <c r="GU361" s="0" t="n">
        <f aca="false">AW361*'Dist Horaria'!$J$10</f>
        <v>0.0157902262204744</v>
      </c>
      <c r="GV361" s="0" t="n">
        <f aca="false">AW361*'Dist Horaria'!$K$10</f>
        <v>0.0153361047406499</v>
      </c>
      <c r="GW361" s="0" t="n">
        <f aca="false">AW361*'Dist Horaria'!$L$10</f>
        <v>0.0153422420052631</v>
      </c>
      <c r="GX361" s="0" t="n">
        <f aca="false">AW361*'Dist Horaria'!$M$10</f>
        <v>0.0164168303193832</v>
      </c>
      <c r="GY361" s="0" t="n">
        <f aca="false">AW361*'Dist Horaria'!$N$10</f>
        <v>0.0155310000554879</v>
      </c>
      <c r="GZ361" s="0" t="n">
        <f aca="false">AW361*'Dist Horaria'!$O$10</f>
        <v>0.0152659148202356</v>
      </c>
      <c r="HA361" s="0" t="n">
        <f aca="false">AW361*'Dist Horaria'!$P$10</f>
        <v>0.0155028068634444</v>
      </c>
      <c r="HB361" s="0" t="n">
        <f aca="false">AW361*'Dist Horaria'!$Q$10</f>
        <v>0.0140295172060438</v>
      </c>
      <c r="HC361" s="0" t="n">
        <f aca="false">AW361*'Dist Horaria'!$R$10</f>
        <v>0.0171181179206861</v>
      </c>
      <c r="HD361" s="0" t="n">
        <f aca="false">AW361*'Dist Horaria'!$S$10</f>
        <v>0.014619537686443</v>
      </c>
    </row>
    <row r="362" customFormat="false" ht="13.8" hidden="false" customHeight="false" outlineLevel="0" collapsed="false">
      <c r="A362" s="0" t="n">
        <v>4.478828</v>
      </c>
      <c r="B362" s="0" t="n">
        <v>-74.094906</v>
      </c>
      <c r="C362" s="0" t="n">
        <v>30</v>
      </c>
      <c r="D362" s="0" t="n">
        <v>11</v>
      </c>
      <c r="E362" s="0" t="n">
        <v>2137</v>
      </c>
      <c r="G362" s="0" t="s">
        <v>692</v>
      </c>
      <c r="I362" s="0" t="s">
        <v>1694</v>
      </c>
      <c r="J362" s="0" t="s">
        <v>1695</v>
      </c>
      <c r="K362" s="0" t="s">
        <v>1696</v>
      </c>
      <c r="L362" s="0" t="s">
        <v>1697</v>
      </c>
      <c r="S362" s="0" t="n">
        <v>365</v>
      </c>
      <c r="V362" s="0" t="n">
        <v>51666.6666666667</v>
      </c>
      <c r="W362" s="0" t="n">
        <f aca="false">V362*12</f>
        <v>620000</v>
      </c>
      <c r="X362" s="0" t="n">
        <v>1</v>
      </c>
      <c r="Z362" s="0" t="n">
        <v>20000</v>
      </c>
      <c r="AB362" s="0" t="n">
        <v>0.005</v>
      </c>
      <c r="AC362" s="0" t="n">
        <v>0</v>
      </c>
      <c r="AD362" s="0" t="n">
        <v>2184.35481342237</v>
      </c>
      <c r="AE362" s="0" t="n">
        <f aca="false">AD362/2204.59</f>
        <v>0.990821337945997</v>
      </c>
      <c r="AF362" s="0" t="n">
        <f aca="false">AE362/S362</f>
        <v>0.00271457900807123</v>
      </c>
      <c r="AG362" s="0" t="n">
        <f aca="false">AE362*EXP(AB362*AC362)</f>
        <v>0.990821337945997</v>
      </c>
      <c r="AH362" s="0" t="n">
        <f aca="false">AG362/S362</f>
        <v>0.00271457900807123</v>
      </c>
      <c r="AI362" s="0" t="s">
        <v>90</v>
      </c>
      <c r="AJ362" s="0" t="n">
        <f aca="false">IF(AI362="A",'FE DISTRIBUCIÓN'!$C$2,'FE DISTRIBUCIÓN'!$C$3)</f>
        <v>4.994E-006</v>
      </c>
      <c r="AK362" s="0" t="n">
        <f aca="false">W362*AJ362</f>
        <v>3.09628</v>
      </c>
      <c r="AL362" s="0" t="n">
        <f aca="false">AK362/365</f>
        <v>0.00848295890410959</v>
      </c>
      <c r="AM362" s="0" t="n">
        <f aca="false">AK362*EXP(AB362*AC362)</f>
        <v>3.09628</v>
      </c>
      <c r="AN362" s="0" t="n">
        <f aca="false">AM362/365</f>
        <v>0.00848295890410959</v>
      </c>
      <c r="AO362" s="0" t="n">
        <v>5.223868284E-006</v>
      </c>
      <c r="AP362" s="0" t="n">
        <f aca="false">AO362*W362</f>
        <v>3.23879833608</v>
      </c>
      <c r="AQ362" s="0" t="n">
        <f aca="false">AP362/365</f>
        <v>0.00887342009884931</v>
      </c>
      <c r="AR362" s="0" t="n">
        <f aca="false">AP362*EXP(AB362*AC362)</f>
        <v>3.23879833608</v>
      </c>
      <c r="AS362" s="0" t="n">
        <f aca="false">AR362/365</f>
        <v>0.00887342009884931</v>
      </c>
      <c r="AT362" s="0" t="n">
        <v>3.02832944E-007</v>
      </c>
      <c r="AU362" s="0" t="n">
        <f aca="false">AT362*W362</f>
        <v>0.18775642528</v>
      </c>
      <c r="AV362" s="0" t="n">
        <f aca="false">AU362/365</f>
        <v>0.000514401165150685</v>
      </c>
      <c r="AW362" s="0" t="n">
        <f aca="false">AU362*EXP(AB362*AC362)</f>
        <v>0.18775642528</v>
      </c>
      <c r="AX362" s="0" t="n">
        <f aca="false">AW362/365</f>
        <v>0.000514401165150685</v>
      </c>
      <c r="AY362" s="0" t="n">
        <f aca="false">AW362+AR362+AM362+AG362</f>
        <v>7.513656099306</v>
      </c>
      <c r="AZ362" s="0" t="n">
        <f aca="false">AH362+AN362+AS362+AX362</f>
        <v>0.0205853591761808</v>
      </c>
      <c r="BA362" s="0" t="n">
        <f aca="false">AH362*1000000</f>
        <v>2714.57900807123</v>
      </c>
      <c r="BB362" s="0" t="n">
        <f aca="false">BA362*'Dist Horaria'!$H$3</f>
        <v>94.5882608266535</v>
      </c>
      <c r="BC362" s="0" t="n">
        <f aca="false">BA362*'Dist Horaria'!$I$3</f>
        <v>92.0579362960215</v>
      </c>
      <c r="BD362" s="0" t="n">
        <f aca="false">BA362*'Dist Horaria'!$J$3</f>
        <v>89.6696209298407</v>
      </c>
      <c r="BE362" s="0" t="n">
        <f aca="false">BA362*'Dist Horaria'!$K$3</f>
        <v>87.6348695167044</v>
      </c>
      <c r="BF362" s="0" t="n">
        <f aca="false">BA362*'Dist Horaria'!$L$3</f>
        <v>86.1479521821715</v>
      </c>
      <c r="BG362" s="0" t="n">
        <f aca="false">BA362*'Dist Horaria'!$M$3</f>
        <v>85.2118410857768</v>
      </c>
      <c r="BH362" s="0" t="n">
        <f aca="false">BA362*'Dist Horaria'!$N$3</f>
        <v>89.0576399169617</v>
      </c>
      <c r="BI362" s="0" t="n">
        <f aca="false">BA362*'Dist Horaria'!$O$3</f>
        <v>89.0576399169617</v>
      </c>
      <c r="BJ362" s="0" t="n">
        <f aca="false">BA362*'Dist Horaria'!$P$3</f>
        <v>117.826262688609</v>
      </c>
      <c r="BK362" s="0" t="n">
        <f aca="false">BA362*'Dist Horaria'!$Q$3</f>
        <v>130.288655857596</v>
      </c>
      <c r="BL362" s="0" t="n">
        <f aca="false">BA362*'Dist Horaria'!$R$3</f>
        <v>139.35221452595</v>
      </c>
      <c r="BM362" s="0" t="n">
        <f aca="false">BA362*'Dist Horaria'!$S$3</f>
        <v>143.883993860128</v>
      </c>
      <c r="BN362" s="0" t="n">
        <f aca="false">BA362*'Dist Horaria'!$T$3</f>
        <v>145.016938693672</v>
      </c>
      <c r="BO362" s="0" t="n">
        <f aca="false">BA362*'Dist Horaria'!$U$3</f>
        <v>143.883993860128</v>
      </c>
      <c r="BP362" s="0" t="n">
        <f aca="false">BA362*'Dist Horaria'!$V$3</f>
        <v>141.618104193039</v>
      </c>
      <c r="BQ362" s="0" t="n">
        <f aca="false">BA362*'Dist Horaria'!$W$3</f>
        <v>138.219269692406</v>
      </c>
      <c r="BR362" s="0" t="n">
        <f aca="false">BA362*'Dist Horaria'!$X$3</f>
        <v>135.540582433563</v>
      </c>
      <c r="BS362" s="0" t="n">
        <f aca="false">BA362*'Dist Horaria'!$Y$3</f>
        <v>132.449097582965</v>
      </c>
      <c r="BT362" s="0" t="n">
        <f aca="false">BA362*'Dist Horaria'!$Z$3</f>
        <v>115.621842951527</v>
      </c>
      <c r="BU362" s="0" t="n">
        <f aca="false">BA362*'Dist Horaria'!$AA$3</f>
        <v>109.949768916245</v>
      </c>
      <c r="BV362" s="0" t="n">
        <f aca="false">BA362*'Dist Horaria'!$AB$3</f>
        <v>97.8626416841155</v>
      </c>
      <c r="BW362" s="0" t="n">
        <f aca="false">BA362*'Dist Horaria'!$AC$3</f>
        <v>106.066017841792</v>
      </c>
      <c r="BX362" s="0" t="n">
        <f aca="false">BA362*'Dist Horaria'!$AD$3</f>
        <v>103.266980700827</v>
      </c>
      <c r="BY362" s="0" t="n">
        <f aca="false">BA362*'Dist Horaria'!$AE$3</f>
        <v>100.30576279138</v>
      </c>
      <c r="BZ362" s="0" t="n">
        <f aca="false">AN362*1000000</f>
        <v>8482.95890410959</v>
      </c>
      <c r="CA362" s="0" t="n">
        <f aca="false">BZ362*'Dist Horaria'!$H$6</f>
        <v>212.07397260274</v>
      </c>
      <c r="CB362" s="0" t="n">
        <f aca="false">BZ362*'Dist Horaria'!$I$6</f>
        <v>212.07397260274</v>
      </c>
      <c r="CC362" s="0" t="n">
        <f aca="false">BZ362*'Dist Horaria'!$J$6</f>
        <v>212.07397260274</v>
      </c>
      <c r="CD362" s="0" t="n">
        <f aca="false">BZ362*'Dist Horaria'!$K$6</f>
        <v>212.07397260274</v>
      </c>
      <c r="CE362" s="0" t="n">
        <f aca="false">BZ362*'Dist Horaria'!$L$6</f>
        <v>212.07397260274</v>
      </c>
      <c r="CF362" s="0" t="n">
        <f aca="false">BZ362*'Dist Horaria'!$M$6</f>
        <v>565.530593607306</v>
      </c>
      <c r="CG362" s="0" t="n">
        <f aca="false">BZ362*'Dist Horaria'!$N$6</f>
        <v>565.530593607306</v>
      </c>
      <c r="CH362" s="0" t="n">
        <f aca="false">BZ362*'Dist Horaria'!$O$6</f>
        <v>565.530593607306</v>
      </c>
      <c r="CI362" s="0" t="n">
        <f aca="false">BZ362*'Dist Horaria'!$P$6</f>
        <v>371.129452054794</v>
      </c>
      <c r="CJ362" s="0" t="n">
        <f aca="false">BZ362*'Dist Horaria'!$Q$6</f>
        <v>371.129452054794</v>
      </c>
      <c r="CK362" s="0" t="n">
        <f aca="false">BZ362*'Dist Horaria'!$R$6</f>
        <v>371.129452054794</v>
      </c>
      <c r="CL362" s="0" t="n">
        <f aca="false">BZ362*'Dist Horaria'!$S$6</f>
        <v>371.129452054794</v>
      </c>
      <c r="CM362" s="0" t="n">
        <f aca="false">BZ362*'Dist Horaria'!$T$6</f>
        <v>371.129452054794</v>
      </c>
      <c r="CN362" s="0" t="n">
        <f aca="false">BZ362*'Dist Horaria'!$U$6</f>
        <v>371.129452054794</v>
      </c>
      <c r="CO362" s="0" t="n">
        <f aca="false">BZ362*'Dist Horaria'!$V$6</f>
        <v>371.129452054794</v>
      </c>
      <c r="CP362" s="0" t="n">
        <f aca="false">BZ362*'Dist Horaria'!$W$6</f>
        <v>371.129452054794</v>
      </c>
      <c r="CQ362" s="0" t="n">
        <f aca="false">BZ362*'Dist Horaria'!$X$6</f>
        <v>565.530593607306</v>
      </c>
      <c r="CR362" s="0" t="n">
        <f aca="false">BZ362*'Dist Horaria'!$Y$6</f>
        <v>565.530593607306</v>
      </c>
      <c r="CS362" s="0" t="n">
        <f aca="false">BZ362*'Dist Horaria'!$Z$6</f>
        <v>565.530593607306</v>
      </c>
      <c r="CT362" s="0" t="n">
        <f aca="false">BZ362*'Dist Horaria'!$AA$6</f>
        <v>212.07397260274</v>
      </c>
      <c r="CU362" s="0" t="n">
        <f aca="false">BZ362*'Dist Horaria'!$AB$6</f>
        <v>212.07397260274</v>
      </c>
      <c r="CV362" s="0" t="n">
        <f aca="false">BZ362*'Dist Horaria'!$AC$6</f>
        <v>212.07397260274</v>
      </c>
      <c r="CW362" s="0" t="n">
        <f aca="false">BZ362*'Dist Horaria'!$AD$6</f>
        <v>212.07397260274</v>
      </c>
      <c r="CX362" s="0" t="n">
        <f aca="false">BZ362*'Dist Horaria'!$AE$6</f>
        <v>212.07397260274</v>
      </c>
      <c r="CY362" s="0" t="n">
        <f aca="false">AS362*1000000</f>
        <v>8873.42009884931</v>
      </c>
      <c r="CZ362" s="0" t="n">
        <f aca="false">CY362*'Dist Horaria'!$H$6</f>
        <v>221.835502471233</v>
      </c>
      <c r="DA362" s="0" t="n">
        <f aca="false">CY362*'Dist Horaria'!$I$6</f>
        <v>221.835502471233</v>
      </c>
      <c r="DB362" s="0" t="n">
        <f aca="false">CY362*'Dist Horaria'!$J$6</f>
        <v>221.835502471233</v>
      </c>
      <c r="DC362" s="0" t="n">
        <f aca="false">CY362*'Dist Horaria'!$K$6</f>
        <v>221.835502471233</v>
      </c>
      <c r="DD362" s="0" t="n">
        <f aca="false">CY362*'Dist Horaria'!$L$6</f>
        <v>221.835502471233</v>
      </c>
      <c r="DE362" s="0" t="n">
        <f aca="false">CY362*'Dist Horaria'!$M$6</f>
        <v>591.561339923288</v>
      </c>
      <c r="DF362" s="0" t="n">
        <f aca="false">CY362*'Dist Horaria'!$N$6</f>
        <v>591.561339923288</v>
      </c>
      <c r="DG362" s="0" t="n">
        <f aca="false">CY362*'Dist Horaria'!$O$6</f>
        <v>591.561339923288</v>
      </c>
      <c r="DH362" s="0" t="n">
        <f aca="false">CY362*'Dist Horaria'!$P$6</f>
        <v>388.212129324657</v>
      </c>
      <c r="DI362" s="0" t="n">
        <f aca="false">CY362*'Dist Horaria'!$Q$6</f>
        <v>388.212129324657</v>
      </c>
      <c r="DJ362" s="0" t="n">
        <f aca="false">CY362*'Dist Horaria'!$R$6</f>
        <v>388.212129324657</v>
      </c>
      <c r="DK362" s="0" t="n">
        <f aca="false">CY362*'Dist Horaria'!$S$6</f>
        <v>388.212129324657</v>
      </c>
      <c r="DL362" s="0" t="n">
        <f aca="false">CY362*'Dist Horaria'!$T$6</f>
        <v>388.212129324657</v>
      </c>
      <c r="DM362" s="0" t="n">
        <f aca="false">CY362*'Dist Horaria'!$U$6</f>
        <v>388.212129324657</v>
      </c>
      <c r="DN362" s="0" t="n">
        <f aca="false">CY362*'Dist Horaria'!$V$6</f>
        <v>388.212129324657</v>
      </c>
      <c r="DO362" s="0" t="n">
        <f aca="false">CY362*'Dist Horaria'!$W$6</f>
        <v>388.212129324657</v>
      </c>
      <c r="DP362" s="0" t="n">
        <f aca="false">CY362*'Dist Horaria'!$X$6</f>
        <v>591.561339923288</v>
      </c>
      <c r="DQ362" s="0" t="n">
        <f aca="false">CY362*'Dist Horaria'!$Y$6</f>
        <v>591.561339923288</v>
      </c>
      <c r="DR362" s="0" t="n">
        <f aca="false">CY362*'Dist Horaria'!$Z$6</f>
        <v>591.561339923288</v>
      </c>
      <c r="DS362" s="0" t="n">
        <f aca="false">CY362*'Dist Horaria'!$AA$6</f>
        <v>221.835502471233</v>
      </c>
      <c r="DT362" s="0" t="n">
        <f aca="false">CY362*'Dist Horaria'!$AB$6</f>
        <v>221.835502471233</v>
      </c>
      <c r="DU362" s="0" t="n">
        <f aca="false">CY362*'Dist Horaria'!$AC$6</f>
        <v>221.835502471233</v>
      </c>
      <c r="DV362" s="0" t="n">
        <f aca="false">CY362*'Dist Horaria'!$AD$6</f>
        <v>221.835502471233</v>
      </c>
      <c r="DW362" s="0" t="n">
        <f aca="false">CY362*'Dist Horaria'!$AE$6</f>
        <v>221.835502471233</v>
      </c>
      <c r="DX362" s="0" t="n">
        <f aca="false">AX362*1000000</f>
        <v>514.401165150685</v>
      </c>
      <c r="DY362" s="0" t="n">
        <f aca="false">DX362*'Dist Horaria'!$H$6</f>
        <v>12.8600291287671</v>
      </c>
      <c r="DZ362" s="0" t="n">
        <f aca="false">DX362*'Dist Horaria'!$I$6</f>
        <v>12.8600291287671</v>
      </c>
      <c r="EA362" s="0" t="n">
        <f aca="false">DX362*'Dist Horaria'!$J$6</f>
        <v>12.8600291287671</v>
      </c>
      <c r="EB362" s="0" t="n">
        <f aca="false">DX362*'Dist Horaria'!$K$6</f>
        <v>12.8600291287671</v>
      </c>
      <c r="EC362" s="0" t="n">
        <f aca="false">DX362*'Dist Horaria'!$L$6</f>
        <v>12.8600291287671</v>
      </c>
      <c r="ED362" s="0" t="n">
        <f aca="false">DX362*'Dist Horaria'!$M$6</f>
        <v>34.2934110100457</v>
      </c>
      <c r="EE362" s="0" t="n">
        <f aca="false">DX362*'Dist Horaria'!$N$6</f>
        <v>34.2934110100457</v>
      </c>
      <c r="EF362" s="0" t="n">
        <f aca="false">DX362*'Dist Horaria'!$O$6</f>
        <v>34.2934110100457</v>
      </c>
      <c r="EG362" s="0" t="n">
        <f aca="false">DX362*'Dist Horaria'!$P$6</f>
        <v>22.5050509753425</v>
      </c>
      <c r="EH362" s="0" t="n">
        <f aca="false">DX362*'Dist Horaria'!$Q$6</f>
        <v>22.5050509753425</v>
      </c>
      <c r="EI362" s="0" t="n">
        <f aca="false">DX362*'Dist Horaria'!$R$6</f>
        <v>22.5050509753425</v>
      </c>
      <c r="EJ362" s="0" t="n">
        <f aca="false">DX362*'Dist Horaria'!$S$6</f>
        <v>22.5050509753425</v>
      </c>
      <c r="EK362" s="0" t="n">
        <f aca="false">DX362*'Dist Horaria'!$T$6</f>
        <v>22.5050509753425</v>
      </c>
      <c r="EL362" s="0" t="n">
        <f aca="false">DX362*'Dist Horaria'!$U$6</f>
        <v>22.5050509753425</v>
      </c>
      <c r="EM362" s="0" t="n">
        <f aca="false">DX362*'Dist Horaria'!$V$6</f>
        <v>22.5050509753425</v>
      </c>
      <c r="EN362" s="0" t="n">
        <f aca="false">DX362*'Dist Horaria'!$W$6</f>
        <v>22.5050509753425</v>
      </c>
      <c r="EO362" s="0" t="n">
        <f aca="false">DX362*'Dist Horaria'!$X$6</f>
        <v>34.2934110100457</v>
      </c>
      <c r="EP362" s="0" t="n">
        <f aca="false">DX362*'Dist Horaria'!$Y$6</f>
        <v>34.2934110100457</v>
      </c>
      <c r="EQ362" s="0" t="n">
        <f aca="false">DX362*'Dist Horaria'!$Z$6</f>
        <v>34.2934110100457</v>
      </c>
      <c r="ER362" s="0" t="n">
        <f aca="false">DX362*'Dist Horaria'!$AA$6</f>
        <v>12.8600291287671</v>
      </c>
      <c r="ES362" s="0" t="n">
        <f aca="false">DX362*'Dist Horaria'!$AB$6</f>
        <v>12.8600291287671</v>
      </c>
      <c r="ET362" s="0" t="n">
        <f aca="false">DX362*'Dist Horaria'!$AC$6</f>
        <v>12.8600291287671</v>
      </c>
      <c r="EU362" s="0" t="n">
        <f aca="false">DX362*'Dist Horaria'!$AD$6</f>
        <v>12.8600291287671</v>
      </c>
      <c r="EV362" s="0" t="n">
        <f aca="false">DX362*'Dist Horaria'!$AE$6</f>
        <v>12.8600291287671</v>
      </c>
      <c r="EW362" s="0" t="n">
        <f aca="false">BB362+CA362+CZ362+DY362</f>
        <v>541.357765029393</v>
      </c>
      <c r="EX362" s="0" t="n">
        <f aca="false">BC362+CB362+DA362+DZ362</f>
        <v>538.827440498761</v>
      </c>
      <c r="EY362" s="0" t="n">
        <f aca="false">BD362+CC362+DB362+EA362</f>
        <v>536.43912513258</v>
      </c>
      <c r="EZ362" s="0" t="n">
        <f aca="false">BE362+CD362+DC362+EB362</f>
        <v>534.404373719444</v>
      </c>
      <c r="FA362" s="0" t="n">
        <f aca="false">BF362+CE362+DD362+EC362</f>
        <v>532.917456384911</v>
      </c>
      <c r="FB362" s="0" t="n">
        <f aca="false">BG362+CF362+DE362+ED362</f>
        <v>1276.59718562642</v>
      </c>
      <c r="FC362" s="0" t="n">
        <f aca="false">BH362+CG362+DF362+EE362</f>
        <v>1280.4429844576</v>
      </c>
      <c r="FD362" s="0" t="n">
        <f aca="false">BI362+CH362+DG362+EF362</f>
        <v>1280.4429844576</v>
      </c>
      <c r="FE362" s="0" t="n">
        <f aca="false">BJ362+CI362+DH362+EG362</f>
        <v>899.672895043403</v>
      </c>
      <c r="FF362" s="0" t="n">
        <f aca="false">BK362+CJ362+DI362+EH362</f>
        <v>912.13528821239</v>
      </c>
      <c r="FG362" s="0" t="n">
        <f aca="false">BL362+CK362+DJ362+EI362</f>
        <v>921.198846880745</v>
      </c>
      <c r="FH362" s="0" t="n">
        <f aca="false">BM362+CL362+DK362+EJ362</f>
        <v>925.730626214922</v>
      </c>
      <c r="FI362" s="0" t="n">
        <f aca="false">BN362+CM362+DL362+EK362</f>
        <v>926.863571048466</v>
      </c>
      <c r="FJ362" s="0" t="n">
        <f aca="false">BO362+CN362+DM362+EL362</f>
        <v>925.730626214922</v>
      </c>
      <c r="FK362" s="0" t="n">
        <f aca="false">BP362+CO362+DN362+EM362</f>
        <v>923.464736547833</v>
      </c>
      <c r="FL362" s="0" t="n">
        <f aca="false">BQ362+CP362+DO362+EN362</f>
        <v>920.0659020472</v>
      </c>
      <c r="FM362" s="0" t="n">
        <f aca="false">BR362+CQ362+DP362+EO362</f>
        <v>1326.9259269742</v>
      </c>
      <c r="FN362" s="0" t="n">
        <f aca="false">BS362+CR362+DQ362+EP362</f>
        <v>1323.8344421236</v>
      </c>
      <c r="FO362" s="0" t="n">
        <f aca="false">BT362+CS362+DR362+EQ362</f>
        <v>1307.00718749217</v>
      </c>
      <c r="FP362" s="0" t="n">
        <f aca="false">BU362+CT362+DS362+ER362</f>
        <v>556.719273118985</v>
      </c>
      <c r="FQ362" s="0" t="n">
        <f aca="false">BV362+CU362+DT362+ES362</f>
        <v>544.632145886855</v>
      </c>
      <c r="FR362" s="0" t="n">
        <f aca="false">BW362+CV362+DU362+ET362</f>
        <v>552.835522044532</v>
      </c>
      <c r="FS362" s="0" t="n">
        <f aca="false">BX362+CW362+DV362+EU362</f>
        <v>550.036484903567</v>
      </c>
      <c r="FT362" s="0" t="n">
        <f aca="false">BY362+CX362+DW362+EV362</f>
        <v>547.075266994119</v>
      </c>
      <c r="FU362" s="0" t="n">
        <f aca="false">AM362*'Dist Horaria'!$H$10</f>
        <v>0.279443051330455</v>
      </c>
      <c r="FV362" s="0" t="n">
        <f aca="false">AM362*'Dist Horaria'!$I$10</f>
        <v>0.261527855866458</v>
      </c>
      <c r="FW362" s="0" t="n">
        <f aca="false">AM362*'Dist Horaria'!$J$10</f>
        <v>0.260395677905668</v>
      </c>
      <c r="FX362" s="0" t="n">
        <f aca="false">AM362*'Dist Horaria'!$K$10</f>
        <v>0.2529067876935</v>
      </c>
      <c r="FY362" s="0" t="n">
        <f aca="false">AM362*'Dist Horaria'!$L$10</f>
        <v>0.253007996957835</v>
      </c>
      <c r="FZ362" s="0" t="n">
        <f aca="false">AM362*'Dist Horaria'!$M$10</f>
        <v>0.270728968691727</v>
      </c>
      <c r="GA362" s="0" t="n">
        <f aca="false">AM362*'Dist Horaria'!$N$10</f>
        <v>0.256120794695</v>
      </c>
      <c r="GB362" s="0" t="n">
        <f aca="false">AM362*'Dist Horaria'!$O$10</f>
        <v>0.251749289906373</v>
      </c>
      <c r="GC362" s="0" t="n">
        <f aca="false">AM362*'Dist Horaria'!$P$10</f>
        <v>0.25565586244818</v>
      </c>
      <c r="GD362" s="0" t="n">
        <f aca="false">AM362*'Dist Horaria'!$Q$10</f>
        <v>0.231359930665215</v>
      </c>
      <c r="GE362" s="0" t="n">
        <f aca="false">AM362*'Dist Horaria'!$R$10</f>
        <v>0.28229386065707</v>
      </c>
      <c r="GF362" s="0" t="n">
        <f aca="false">AM362*'Dist Horaria'!$S$10</f>
        <v>0.241089923182521</v>
      </c>
      <c r="GG362" s="0" t="n">
        <f aca="false">AR362*'Dist Horaria'!$H$10</f>
        <v>0.292305505212124</v>
      </c>
      <c r="GH362" s="0" t="n">
        <f aca="false">AR362*'Dist Horaria'!$I$10</f>
        <v>0.273565693160455</v>
      </c>
      <c r="GI362" s="0" t="n">
        <f aca="false">AR362*'Dist Horaria'!$J$10</f>
        <v>0.272381402303184</v>
      </c>
      <c r="GJ362" s="0" t="n">
        <f aca="false">AR362*'Dist Horaria'!$K$10</f>
        <v>0.26454780677621</v>
      </c>
      <c r="GK362" s="0" t="n">
        <f aca="false">AR362*'Dist Horaria'!$L$10</f>
        <v>0.264653674590789</v>
      </c>
      <c r="GL362" s="0" t="n">
        <f aca="false">AR362*'Dist Horaria'!$M$10</f>
        <v>0.28319032300936</v>
      </c>
      <c r="GM362" s="0" t="n">
        <f aca="false">AR362*'Dist Horaria'!$N$10</f>
        <v>0.267909750957166</v>
      </c>
      <c r="GN362" s="0" t="n">
        <f aca="false">AR362*'Dist Horaria'!$O$10</f>
        <v>0.263337030649063</v>
      </c>
      <c r="GO362" s="0" t="n">
        <f aca="false">AR362*'Dist Horaria'!$P$10</f>
        <v>0.267423418394416</v>
      </c>
      <c r="GP362" s="0" t="n">
        <f aca="false">AR362*'Dist Horaria'!$Q$10</f>
        <v>0.242009171804256</v>
      </c>
      <c r="GQ362" s="0" t="n">
        <f aca="false">AR362*'Dist Horaria'!$R$10</f>
        <v>0.295287534131835</v>
      </c>
      <c r="GR362" s="0" t="n">
        <f aca="false">AR362*'Dist Horaria'!$S$10</f>
        <v>0.252187025091142</v>
      </c>
      <c r="GS362" s="0" t="n">
        <f aca="false">AW362*'Dist Horaria'!$H$10</f>
        <v>0.0169452466789637</v>
      </c>
      <c r="GT362" s="0" t="n">
        <f aca="false">AW362*'Dist Horaria'!$I$10</f>
        <v>0.0158588807629249</v>
      </c>
      <c r="GU362" s="0" t="n">
        <f aca="false">AW362*'Dist Horaria'!$J$10</f>
        <v>0.0157902262204744</v>
      </c>
      <c r="GV362" s="0" t="n">
        <f aca="false">AW362*'Dist Horaria'!$K$10</f>
        <v>0.0153361047406499</v>
      </c>
      <c r="GW362" s="0" t="n">
        <f aca="false">AW362*'Dist Horaria'!$L$10</f>
        <v>0.0153422420052631</v>
      </c>
      <c r="GX362" s="0" t="n">
        <f aca="false">AW362*'Dist Horaria'!$M$10</f>
        <v>0.0164168303193832</v>
      </c>
      <c r="GY362" s="0" t="n">
        <f aca="false">AW362*'Dist Horaria'!$N$10</f>
        <v>0.0155310000554879</v>
      </c>
      <c r="GZ362" s="0" t="n">
        <f aca="false">AW362*'Dist Horaria'!$O$10</f>
        <v>0.0152659148202356</v>
      </c>
      <c r="HA362" s="0" t="n">
        <f aca="false">AW362*'Dist Horaria'!$P$10</f>
        <v>0.0155028068634444</v>
      </c>
      <c r="HB362" s="0" t="n">
        <f aca="false">AW362*'Dist Horaria'!$Q$10</f>
        <v>0.0140295172060438</v>
      </c>
      <c r="HC362" s="0" t="n">
        <f aca="false">AW362*'Dist Horaria'!$R$10</f>
        <v>0.0171181179206861</v>
      </c>
      <c r="HD362" s="0" t="n">
        <f aca="false">AW362*'Dist Horaria'!$S$10</f>
        <v>0.014619537686443</v>
      </c>
    </row>
    <row r="363" customFormat="false" ht="13.8" hidden="false" customHeight="false" outlineLevel="0" collapsed="false">
      <c r="A363" s="0" t="n">
        <v>4.508996</v>
      </c>
      <c r="B363" s="0" t="n">
        <v>-74.120885</v>
      </c>
      <c r="C363" s="0" t="n">
        <v>27</v>
      </c>
      <c r="D363" s="0" t="n">
        <v>14</v>
      </c>
      <c r="E363" s="0" t="n">
        <v>1680</v>
      </c>
      <c r="G363" s="0" t="s">
        <v>692</v>
      </c>
      <c r="I363" s="0" t="s">
        <v>1698</v>
      </c>
      <c r="J363" s="0" t="s">
        <v>1699</v>
      </c>
      <c r="K363" s="0" t="s">
        <v>1700</v>
      </c>
      <c r="L363" s="0" t="s">
        <v>1701</v>
      </c>
      <c r="S363" s="0" t="n">
        <v>365</v>
      </c>
      <c r="V363" s="0" t="n">
        <v>51666.6666666667</v>
      </c>
      <c r="W363" s="0" t="n">
        <f aca="false">V363*12</f>
        <v>620000</v>
      </c>
      <c r="X363" s="0" t="n">
        <v>1</v>
      </c>
      <c r="Z363" s="0" t="n">
        <v>20000</v>
      </c>
      <c r="AB363" s="0" t="n">
        <v>0.005</v>
      </c>
      <c r="AC363" s="0" t="n">
        <v>0</v>
      </c>
      <c r="AD363" s="0" t="n">
        <v>2184.35481342237</v>
      </c>
      <c r="AE363" s="0" t="n">
        <f aca="false">AD363/2204.59</f>
        <v>0.990821337945997</v>
      </c>
      <c r="AF363" s="0" t="n">
        <f aca="false">AE363/S363</f>
        <v>0.00271457900807123</v>
      </c>
      <c r="AG363" s="0" t="n">
        <f aca="false">AE363*EXP(AB363*AC363)</f>
        <v>0.990821337945997</v>
      </c>
      <c r="AH363" s="0" t="n">
        <f aca="false">AG363/S363</f>
        <v>0.00271457900807123</v>
      </c>
      <c r="AI363" s="0" t="s">
        <v>90</v>
      </c>
      <c r="AJ363" s="0" t="n">
        <f aca="false">IF(AI363="A",'FE DISTRIBUCIÓN'!$C$2,'FE DISTRIBUCIÓN'!$C$3)</f>
        <v>4.994E-006</v>
      </c>
      <c r="AK363" s="0" t="n">
        <f aca="false">W363*AJ363</f>
        <v>3.09628</v>
      </c>
      <c r="AL363" s="0" t="n">
        <f aca="false">AK363/365</f>
        <v>0.00848295890410959</v>
      </c>
      <c r="AM363" s="0" t="n">
        <f aca="false">AK363*EXP(AB363*AC363)</f>
        <v>3.09628</v>
      </c>
      <c r="AN363" s="0" t="n">
        <f aca="false">AM363/365</f>
        <v>0.00848295890410959</v>
      </c>
      <c r="AO363" s="0" t="n">
        <v>5.223868284E-006</v>
      </c>
      <c r="AP363" s="0" t="n">
        <f aca="false">AO363*W363</f>
        <v>3.23879833608</v>
      </c>
      <c r="AQ363" s="0" t="n">
        <f aca="false">AP363/365</f>
        <v>0.00887342009884931</v>
      </c>
      <c r="AR363" s="0" t="n">
        <f aca="false">AP363*EXP(AB363*AC363)</f>
        <v>3.23879833608</v>
      </c>
      <c r="AS363" s="0" t="n">
        <f aca="false">AR363/365</f>
        <v>0.00887342009884931</v>
      </c>
      <c r="AT363" s="0" t="n">
        <v>3.02832944E-007</v>
      </c>
      <c r="AU363" s="0" t="n">
        <f aca="false">AT363*W363</f>
        <v>0.18775642528</v>
      </c>
      <c r="AV363" s="0" t="n">
        <f aca="false">AU363/365</f>
        <v>0.000514401165150685</v>
      </c>
      <c r="AW363" s="0" t="n">
        <f aca="false">AU363*EXP(AB363*AC363)</f>
        <v>0.18775642528</v>
      </c>
      <c r="AX363" s="0" t="n">
        <f aca="false">AW363/365</f>
        <v>0.000514401165150685</v>
      </c>
      <c r="AY363" s="0" t="n">
        <f aca="false">AW363+AR363+AM363+AG363</f>
        <v>7.513656099306</v>
      </c>
      <c r="AZ363" s="0" t="n">
        <f aca="false">AH363+AN363+AS363+AX363</f>
        <v>0.0205853591761808</v>
      </c>
      <c r="BA363" s="0" t="n">
        <f aca="false">AH363*1000000</f>
        <v>2714.57900807123</v>
      </c>
      <c r="BB363" s="0" t="n">
        <f aca="false">BA363*'Dist Horaria'!$H$3</f>
        <v>94.5882608266535</v>
      </c>
      <c r="BC363" s="0" t="n">
        <f aca="false">BA363*'Dist Horaria'!$I$3</f>
        <v>92.0579362960215</v>
      </c>
      <c r="BD363" s="0" t="n">
        <f aca="false">BA363*'Dist Horaria'!$J$3</f>
        <v>89.6696209298407</v>
      </c>
      <c r="BE363" s="0" t="n">
        <f aca="false">BA363*'Dist Horaria'!$K$3</f>
        <v>87.6348695167044</v>
      </c>
      <c r="BF363" s="0" t="n">
        <f aca="false">BA363*'Dist Horaria'!$L$3</f>
        <v>86.1479521821715</v>
      </c>
      <c r="BG363" s="0" t="n">
        <f aca="false">BA363*'Dist Horaria'!$M$3</f>
        <v>85.2118410857768</v>
      </c>
      <c r="BH363" s="0" t="n">
        <f aca="false">BA363*'Dist Horaria'!$N$3</f>
        <v>89.0576399169617</v>
      </c>
      <c r="BI363" s="0" t="n">
        <f aca="false">BA363*'Dist Horaria'!$O$3</f>
        <v>89.0576399169617</v>
      </c>
      <c r="BJ363" s="0" t="n">
        <f aca="false">BA363*'Dist Horaria'!$P$3</f>
        <v>117.826262688609</v>
      </c>
      <c r="BK363" s="0" t="n">
        <f aca="false">BA363*'Dist Horaria'!$Q$3</f>
        <v>130.288655857596</v>
      </c>
      <c r="BL363" s="0" t="n">
        <f aca="false">BA363*'Dist Horaria'!$R$3</f>
        <v>139.35221452595</v>
      </c>
      <c r="BM363" s="0" t="n">
        <f aca="false">BA363*'Dist Horaria'!$S$3</f>
        <v>143.883993860128</v>
      </c>
      <c r="BN363" s="0" t="n">
        <f aca="false">BA363*'Dist Horaria'!$T$3</f>
        <v>145.016938693672</v>
      </c>
      <c r="BO363" s="0" t="n">
        <f aca="false">BA363*'Dist Horaria'!$U$3</f>
        <v>143.883993860128</v>
      </c>
      <c r="BP363" s="0" t="n">
        <f aca="false">BA363*'Dist Horaria'!$V$3</f>
        <v>141.618104193039</v>
      </c>
      <c r="BQ363" s="0" t="n">
        <f aca="false">BA363*'Dist Horaria'!$W$3</f>
        <v>138.219269692406</v>
      </c>
      <c r="BR363" s="0" t="n">
        <f aca="false">BA363*'Dist Horaria'!$X$3</f>
        <v>135.540582433563</v>
      </c>
      <c r="BS363" s="0" t="n">
        <f aca="false">BA363*'Dist Horaria'!$Y$3</f>
        <v>132.449097582965</v>
      </c>
      <c r="BT363" s="0" t="n">
        <f aca="false">BA363*'Dist Horaria'!$Z$3</f>
        <v>115.621842951527</v>
      </c>
      <c r="BU363" s="0" t="n">
        <f aca="false">BA363*'Dist Horaria'!$AA$3</f>
        <v>109.949768916245</v>
      </c>
      <c r="BV363" s="0" t="n">
        <f aca="false">BA363*'Dist Horaria'!$AB$3</f>
        <v>97.8626416841155</v>
      </c>
      <c r="BW363" s="0" t="n">
        <f aca="false">BA363*'Dist Horaria'!$AC$3</f>
        <v>106.066017841792</v>
      </c>
      <c r="BX363" s="0" t="n">
        <f aca="false">BA363*'Dist Horaria'!$AD$3</f>
        <v>103.266980700827</v>
      </c>
      <c r="BY363" s="0" t="n">
        <f aca="false">BA363*'Dist Horaria'!$AE$3</f>
        <v>100.30576279138</v>
      </c>
      <c r="BZ363" s="0" t="n">
        <f aca="false">AN363*1000000</f>
        <v>8482.95890410959</v>
      </c>
      <c r="CA363" s="0" t="n">
        <f aca="false">BZ363*'Dist Horaria'!$H$6</f>
        <v>212.07397260274</v>
      </c>
      <c r="CB363" s="0" t="n">
        <f aca="false">BZ363*'Dist Horaria'!$I$6</f>
        <v>212.07397260274</v>
      </c>
      <c r="CC363" s="0" t="n">
        <f aca="false">BZ363*'Dist Horaria'!$J$6</f>
        <v>212.07397260274</v>
      </c>
      <c r="CD363" s="0" t="n">
        <f aca="false">BZ363*'Dist Horaria'!$K$6</f>
        <v>212.07397260274</v>
      </c>
      <c r="CE363" s="0" t="n">
        <f aca="false">BZ363*'Dist Horaria'!$L$6</f>
        <v>212.07397260274</v>
      </c>
      <c r="CF363" s="0" t="n">
        <f aca="false">BZ363*'Dist Horaria'!$M$6</f>
        <v>565.530593607306</v>
      </c>
      <c r="CG363" s="0" t="n">
        <f aca="false">BZ363*'Dist Horaria'!$N$6</f>
        <v>565.530593607306</v>
      </c>
      <c r="CH363" s="0" t="n">
        <f aca="false">BZ363*'Dist Horaria'!$O$6</f>
        <v>565.530593607306</v>
      </c>
      <c r="CI363" s="0" t="n">
        <f aca="false">BZ363*'Dist Horaria'!$P$6</f>
        <v>371.129452054794</v>
      </c>
      <c r="CJ363" s="0" t="n">
        <f aca="false">BZ363*'Dist Horaria'!$Q$6</f>
        <v>371.129452054794</v>
      </c>
      <c r="CK363" s="0" t="n">
        <f aca="false">BZ363*'Dist Horaria'!$R$6</f>
        <v>371.129452054794</v>
      </c>
      <c r="CL363" s="0" t="n">
        <f aca="false">BZ363*'Dist Horaria'!$S$6</f>
        <v>371.129452054794</v>
      </c>
      <c r="CM363" s="0" t="n">
        <f aca="false">BZ363*'Dist Horaria'!$T$6</f>
        <v>371.129452054794</v>
      </c>
      <c r="CN363" s="0" t="n">
        <f aca="false">BZ363*'Dist Horaria'!$U$6</f>
        <v>371.129452054794</v>
      </c>
      <c r="CO363" s="0" t="n">
        <f aca="false">BZ363*'Dist Horaria'!$V$6</f>
        <v>371.129452054794</v>
      </c>
      <c r="CP363" s="0" t="n">
        <f aca="false">BZ363*'Dist Horaria'!$W$6</f>
        <v>371.129452054794</v>
      </c>
      <c r="CQ363" s="0" t="n">
        <f aca="false">BZ363*'Dist Horaria'!$X$6</f>
        <v>565.530593607306</v>
      </c>
      <c r="CR363" s="0" t="n">
        <f aca="false">BZ363*'Dist Horaria'!$Y$6</f>
        <v>565.530593607306</v>
      </c>
      <c r="CS363" s="0" t="n">
        <f aca="false">BZ363*'Dist Horaria'!$Z$6</f>
        <v>565.530593607306</v>
      </c>
      <c r="CT363" s="0" t="n">
        <f aca="false">BZ363*'Dist Horaria'!$AA$6</f>
        <v>212.07397260274</v>
      </c>
      <c r="CU363" s="0" t="n">
        <f aca="false">BZ363*'Dist Horaria'!$AB$6</f>
        <v>212.07397260274</v>
      </c>
      <c r="CV363" s="0" t="n">
        <f aca="false">BZ363*'Dist Horaria'!$AC$6</f>
        <v>212.07397260274</v>
      </c>
      <c r="CW363" s="0" t="n">
        <f aca="false">BZ363*'Dist Horaria'!$AD$6</f>
        <v>212.07397260274</v>
      </c>
      <c r="CX363" s="0" t="n">
        <f aca="false">BZ363*'Dist Horaria'!$AE$6</f>
        <v>212.07397260274</v>
      </c>
      <c r="CY363" s="0" t="n">
        <f aca="false">AS363*1000000</f>
        <v>8873.42009884931</v>
      </c>
      <c r="CZ363" s="0" t="n">
        <f aca="false">CY363*'Dist Horaria'!$H$6</f>
        <v>221.835502471233</v>
      </c>
      <c r="DA363" s="0" t="n">
        <f aca="false">CY363*'Dist Horaria'!$I$6</f>
        <v>221.835502471233</v>
      </c>
      <c r="DB363" s="0" t="n">
        <f aca="false">CY363*'Dist Horaria'!$J$6</f>
        <v>221.835502471233</v>
      </c>
      <c r="DC363" s="0" t="n">
        <f aca="false">CY363*'Dist Horaria'!$K$6</f>
        <v>221.835502471233</v>
      </c>
      <c r="DD363" s="0" t="n">
        <f aca="false">CY363*'Dist Horaria'!$L$6</f>
        <v>221.835502471233</v>
      </c>
      <c r="DE363" s="0" t="n">
        <f aca="false">CY363*'Dist Horaria'!$M$6</f>
        <v>591.561339923288</v>
      </c>
      <c r="DF363" s="0" t="n">
        <f aca="false">CY363*'Dist Horaria'!$N$6</f>
        <v>591.561339923288</v>
      </c>
      <c r="DG363" s="0" t="n">
        <f aca="false">CY363*'Dist Horaria'!$O$6</f>
        <v>591.561339923288</v>
      </c>
      <c r="DH363" s="0" t="n">
        <f aca="false">CY363*'Dist Horaria'!$P$6</f>
        <v>388.212129324657</v>
      </c>
      <c r="DI363" s="0" t="n">
        <f aca="false">CY363*'Dist Horaria'!$Q$6</f>
        <v>388.212129324657</v>
      </c>
      <c r="DJ363" s="0" t="n">
        <f aca="false">CY363*'Dist Horaria'!$R$6</f>
        <v>388.212129324657</v>
      </c>
      <c r="DK363" s="0" t="n">
        <f aca="false">CY363*'Dist Horaria'!$S$6</f>
        <v>388.212129324657</v>
      </c>
      <c r="DL363" s="0" t="n">
        <f aca="false">CY363*'Dist Horaria'!$T$6</f>
        <v>388.212129324657</v>
      </c>
      <c r="DM363" s="0" t="n">
        <f aca="false">CY363*'Dist Horaria'!$U$6</f>
        <v>388.212129324657</v>
      </c>
      <c r="DN363" s="0" t="n">
        <f aca="false">CY363*'Dist Horaria'!$V$6</f>
        <v>388.212129324657</v>
      </c>
      <c r="DO363" s="0" t="n">
        <f aca="false">CY363*'Dist Horaria'!$W$6</f>
        <v>388.212129324657</v>
      </c>
      <c r="DP363" s="0" t="n">
        <f aca="false">CY363*'Dist Horaria'!$X$6</f>
        <v>591.561339923288</v>
      </c>
      <c r="DQ363" s="0" t="n">
        <f aca="false">CY363*'Dist Horaria'!$Y$6</f>
        <v>591.561339923288</v>
      </c>
      <c r="DR363" s="0" t="n">
        <f aca="false">CY363*'Dist Horaria'!$Z$6</f>
        <v>591.561339923288</v>
      </c>
      <c r="DS363" s="0" t="n">
        <f aca="false">CY363*'Dist Horaria'!$AA$6</f>
        <v>221.835502471233</v>
      </c>
      <c r="DT363" s="0" t="n">
        <f aca="false">CY363*'Dist Horaria'!$AB$6</f>
        <v>221.835502471233</v>
      </c>
      <c r="DU363" s="0" t="n">
        <f aca="false">CY363*'Dist Horaria'!$AC$6</f>
        <v>221.835502471233</v>
      </c>
      <c r="DV363" s="0" t="n">
        <f aca="false">CY363*'Dist Horaria'!$AD$6</f>
        <v>221.835502471233</v>
      </c>
      <c r="DW363" s="0" t="n">
        <f aca="false">CY363*'Dist Horaria'!$AE$6</f>
        <v>221.835502471233</v>
      </c>
      <c r="DX363" s="0" t="n">
        <f aca="false">AX363*1000000</f>
        <v>514.401165150685</v>
      </c>
      <c r="DY363" s="0" t="n">
        <f aca="false">DX363*'Dist Horaria'!$H$6</f>
        <v>12.8600291287671</v>
      </c>
      <c r="DZ363" s="0" t="n">
        <f aca="false">DX363*'Dist Horaria'!$I$6</f>
        <v>12.8600291287671</v>
      </c>
      <c r="EA363" s="0" t="n">
        <f aca="false">DX363*'Dist Horaria'!$J$6</f>
        <v>12.8600291287671</v>
      </c>
      <c r="EB363" s="0" t="n">
        <f aca="false">DX363*'Dist Horaria'!$K$6</f>
        <v>12.8600291287671</v>
      </c>
      <c r="EC363" s="0" t="n">
        <f aca="false">DX363*'Dist Horaria'!$L$6</f>
        <v>12.8600291287671</v>
      </c>
      <c r="ED363" s="0" t="n">
        <f aca="false">DX363*'Dist Horaria'!$M$6</f>
        <v>34.2934110100457</v>
      </c>
      <c r="EE363" s="0" t="n">
        <f aca="false">DX363*'Dist Horaria'!$N$6</f>
        <v>34.2934110100457</v>
      </c>
      <c r="EF363" s="0" t="n">
        <f aca="false">DX363*'Dist Horaria'!$O$6</f>
        <v>34.2934110100457</v>
      </c>
      <c r="EG363" s="0" t="n">
        <f aca="false">DX363*'Dist Horaria'!$P$6</f>
        <v>22.5050509753425</v>
      </c>
      <c r="EH363" s="0" t="n">
        <f aca="false">DX363*'Dist Horaria'!$Q$6</f>
        <v>22.5050509753425</v>
      </c>
      <c r="EI363" s="0" t="n">
        <f aca="false">DX363*'Dist Horaria'!$R$6</f>
        <v>22.5050509753425</v>
      </c>
      <c r="EJ363" s="0" t="n">
        <f aca="false">DX363*'Dist Horaria'!$S$6</f>
        <v>22.5050509753425</v>
      </c>
      <c r="EK363" s="0" t="n">
        <f aca="false">DX363*'Dist Horaria'!$T$6</f>
        <v>22.5050509753425</v>
      </c>
      <c r="EL363" s="0" t="n">
        <f aca="false">DX363*'Dist Horaria'!$U$6</f>
        <v>22.5050509753425</v>
      </c>
      <c r="EM363" s="0" t="n">
        <f aca="false">DX363*'Dist Horaria'!$V$6</f>
        <v>22.5050509753425</v>
      </c>
      <c r="EN363" s="0" t="n">
        <f aca="false">DX363*'Dist Horaria'!$W$6</f>
        <v>22.5050509753425</v>
      </c>
      <c r="EO363" s="0" t="n">
        <f aca="false">DX363*'Dist Horaria'!$X$6</f>
        <v>34.2934110100457</v>
      </c>
      <c r="EP363" s="0" t="n">
        <f aca="false">DX363*'Dist Horaria'!$Y$6</f>
        <v>34.2934110100457</v>
      </c>
      <c r="EQ363" s="0" t="n">
        <f aca="false">DX363*'Dist Horaria'!$Z$6</f>
        <v>34.2934110100457</v>
      </c>
      <c r="ER363" s="0" t="n">
        <f aca="false">DX363*'Dist Horaria'!$AA$6</f>
        <v>12.8600291287671</v>
      </c>
      <c r="ES363" s="0" t="n">
        <f aca="false">DX363*'Dist Horaria'!$AB$6</f>
        <v>12.8600291287671</v>
      </c>
      <c r="ET363" s="0" t="n">
        <f aca="false">DX363*'Dist Horaria'!$AC$6</f>
        <v>12.8600291287671</v>
      </c>
      <c r="EU363" s="0" t="n">
        <f aca="false">DX363*'Dist Horaria'!$AD$6</f>
        <v>12.8600291287671</v>
      </c>
      <c r="EV363" s="0" t="n">
        <f aca="false">DX363*'Dist Horaria'!$AE$6</f>
        <v>12.8600291287671</v>
      </c>
      <c r="EW363" s="0" t="n">
        <f aca="false">BB363+CA363+CZ363+DY363</f>
        <v>541.357765029393</v>
      </c>
      <c r="EX363" s="0" t="n">
        <f aca="false">BC363+CB363+DA363+DZ363</f>
        <v>538.827440498761</v>
      </c>
      <c r="EY363" s="0" t="n">
        <f aca="false">BD363+CC363+DB363+EA363</f>
        <v>536.43912513258</v>
      </c>
      <c r="EZ363" s="0" t="n">
        <f aca="false">BE363+CD363+DC363+EB363</f>
        <v>534.404373719444</v>
      </c>
      <c r="FA363" s="0" t="n">
        <f aca="false">BF363+CE363+DD363+EC363</f>
        <v>532.917456384911</v>
      </c>
      <c r="FB363" s="0" t="n">
        <f aca="false">BG363+CF363+DE363+ED363</f>
        <v>1276.59718562642</v>
      </c>
      <c r="FC363" s="0" t="n">
        <f aca="false">BH363+CG363+DF363+EE363</f>
        <v>1280.4429844576</v>
      </c>
      <c r="FD363" s="0" t="n">
        <f aca="false">BI363+CH363+DG363+EF363</f>
        <v>1280.4429844576</v>
      </c>
      <c r="FE363" s="0" t="n">
        <f aca="false">BJ363+CI363+DH363+EG363</f>
        <v>899.672895043403</v>
      </c>
      <c r="FF363" s="0" t="n">
        <f aca="false">BK363+CJ363+DI363+EH363</f>
        <v>912.13528821239</v>
      </c>
      <c r="FG363" s="0" t="n">
        <f aca="false">BL363+CK363+DJ363+EI363</f>
        <v>921.198846880745</v>
      </c>
      <c r="FH363" s="0" t="n">
        <f aca="false">BM363+CL363+DK363+EJ363</f>
        <v>925.730626214922</v>
      </c>
      <c r="FI363" s="0" t="n">
        <f aca="false">BN363+CM363+DL363+EK363</f>
        <v>926.863571048466</v>
      </c>
      <c r="FJ363" s="0" t="n">
        <f aca="false">BO363+CN363+DM363+EL363</f>
        <v>925.730626214922</v>
      </c>
      <c r="FK363" s="0" t="n">
        <f aca="false">BP363+CO363+DN363+EM363</f>
        <v>923.464736547833</v>
      </c>
      <c r="FL363" s="0" t="n">
        <f aca="false">BQ363+CP363+DO363+EN363</f>
        <v>920.0659020472</v>
      </c>
      <c r="FM363" s="0" t="n">
        <f aca="false">BR363+CQ363+DP363+EO363</f>
        <v>1326.9259269742</v>
      </c>
      <c r="FN363" s="0" t="n">
        <f aca="false">BS363+CR363+DQ363+EP363</f>
        <v>1323.8344421236</v>
      </c>
      <c r="FO363" s="0" t="n">
        <f aca="false">BT363+CS363+DR363+EQ363</f>
        <v>1307.00718749217</v>
      </c>
      <c r="FP363" s="0" t="n">
        <f aca="false">BU363+CT363+DS363+ER363</f>
        <v>556.719273118985</v>
      </c>
      <c r="FQ363" s="0" t="n">
        <f aca="false">BV363+CU363+DT363+ES363</f>
        <v>544.632145886855</v>
      </c>
      <c r="FR363" s="0" t="n">
        <f aca="false">BW363+CV363+DU363+ET363</f>
        <v>552.835522044532</v>
      </c>
      <c r="FS363" s="0" t="n">
        <f aca="false">BX363+CW363+DV363+EU363</f>
        <v>550.036484903567</v>
      </c>
      <c r="FT363" s="0" t="n">
        <f aca="false">BY363+CX363+DW363+EV363</f>
        <v>547.075266994119</v>
      </c>
      <c r="FU363" s="0" t="n">
        <f aca="false">AM363*'Dist Horaria'!$H$10</f>
        <v>0.279443051330455</v>
      </c>
      <c r="FV363" s="0" t="n">
        <f aca="false">AM363*'Dist Horaria'!$I$10</f>
        <v>0.261527855866458</v>
      </c>
      <c r="FW363" s="0" t="n">
        <f aca="false">AM363*'Dist Horaria'!$J$10</f>
        <v>0.260395677905668</v>
      </c>
      <c r="FX363" s="0" t="n">
        <f aca="false">AM363*'Dist Horaria'!$K$10</f>
        <v>0.2529067876935</v>
      </c>
      <c r="FY363" s="0" t="n">
        <f aca="false">AM363*'Dist Horaria'!$L$10</f>
        <v>0.253007996957835</v>
      </c>
      <c r="FZ363" s="0" t="n">
        <f aca="false">AM363*'Dist Horaria'!$M$10</f>
        <v>0.270728968691727</v>
      </c>
      <c r="GA363" s="0" t="n">
        <f aca="false">AM363*'Dist Horaria'!$N$10</f>
        <v>0.256120794695</v>
      </c>
      <c r="GB363" s="0" t="n">
        <f aca="false">AM363*'Dist Horaria'!$O$10</f>
        <v>0.251749289906373</v>
      </c>
      <c r="GC363" s="0" t="n">
        <f aca="false">AM363*'Dist Horaria'!$P$10</f>
        <v>0.25565586244818</v>
      </c>
      <c r="GD363" s="0" t="n">
        <f aca="false">AM363*'Dist Horaria'!$Q$10</f>
        <v>0.231359930665215</v>
      </c>
      <c r="GE363" s="0" t="n">
        <f aca="false">AM363*'Dist Horaria'!$R$10</f>
        <v>0.28229386065707</v>
      </c>
      <c r="GF363" s="0" t="n">
        <f aca="false">AM363*'Dist Horaria'!$S$10</f>
        <v>0.241089923182521</v>
      </c>
      <c r="GG363" s="0" t="n">
        <f aca="false">AR363*'Dist Horaria'!$H$10</f>
        <v>0.292305505212124</v>
      </c>
      <c r="GH363" s="0" t="n">
        <f aca="false">AR363*'Dist Horaria'!$I$10</f>
        <v>0.273565693160455</v>
      </c>
      <c r="GI363" s="0" t="n">
        <f aca="false">AR363*'Dist Horaria'!$J$10</f>
        <v>0.272381402303184</v>
      </c>
      <c r="GJ363" s="0" t="n">
        <f aca="false">AR363*'Dist Horaria'!$K$10</f>
        <v>0.26454780677621</v>
      </c>
      <c r="GK363" s="0" t="n">
        <f aca="false">AR363*'Dist Horaria'!$L$10</f>
        <v>0.264653674590789</v>
      </c>
      <c r="GL363" s="0" t="n">
        <f aca="false">AR363*'Dist Horaria'!$M$10</f>
        <v>0.28319032300936</v>
      </c>
      <c r="GM363" s="0" t="n">
        <f aca="false">AR363*'Dist Horaria'!$N$10</f>
        <v>0.267909750957166</v>
      </c>
      <c r="GN363" s="0" t="n">
        <f aca="false">AR363*'Dist Horaria'!$O$10</f>
        <v>0.263337030649063</v>
      </c>
      <c r="GO363" s="0" t="n">
        <f aca="false">AR363*'Dist Horaria'!$P$10</f>
        <v>0.267423418394416</v>
      </c>
      <c r="GP363" s="0" t="n">
        <f aca="false">AR363*'Dist Horaria'!$Q$10</f>
        <v>0.242009171804256</v>
      </c>
      <c r="GQ363" s="0" t="n">
        <f aca="false">AR363*'Dist Horaria'!$R$10</f>
        <v>0.295287534131835</v>
      </c>
      <c r="GR363" s="0" t="n">
        <f aca="false">AR363*'Dist Horaria'!$S$10</f>
        <v>0.252187025091142</v>
      </c>
      <c r="GS363" s="0" t="n">
        <f aca="false">AW363*'Dist Horaria'!$H$10</f>
        <v>0.0169452466789637</v>
      </c>
      <c r="GT363" s="0" t="n">
        <f aca="false">AW363*'Dist Horaria'!$I$10</f>
        <v>0.0158588807629249</v>
      </c>
      <c r="GU363" s="0" t="n">
        <f aca="false">AW363*'Dist Horaria'!$J$10</f>
        <v>0.0157902262204744</v>
      </c>
      <c r="GV363" s="0" t="n">
        <f aca="false">AW363*'Dist Horaria'!$K$10</f>
        <v>0.0153361047406499</v>
      </c>
      <c r="GW363" s="0" t="n">
        <f aca="false">AW363*'Dist Horaria'!$L$10</f>
        <v>0.0153422420052631</v>
      </c>
      <c r="GX363" s="0" t="n">
        <f aca="false">AW363*'Dist Horaria'!$M$10</f>
        <v>0.0164168303193832</v>
      </c>
      <c r="GY363" s="0" t="n">
        <f aca="false">AW363*'Dist Horaria'!$N$10</f>
        <v>0.0155310000554879</v>
      </c>
      <c r="GZ363" s="0" t="n">
        <f aca="false">AW363*'Dist Horaria'!$O$10</f>
        <v>0.0152659148202356</v>
      </c>
      <c r="HA363" s="0" t="n">
        <f aca="false">AW363*'Dist Horaria'!$P$10</f>
        <v>0.0155028068634444</v>
      </c>
      <c r="HB363" s="0" t="n">
        <f aca="false">AW363*'Dist Horaria'!$Q$10</f>
        <v>0.0140295172060438</v>
      </c>
      <c r="HC363" s="0" t="n">
        <f aca="false">AW363*'Dist Horaria'!$R$10</f>
        <v>0.0171181179206861</v>
      </c>
      <c r="HD363" s="0" t="n">
        <f aca="false">AW363*'Dist Horaria'!$S$10</f>
        <v>0.014619537686443</v>
      </c>
    </row>
    <row r="364" customFormat="false" ht="13.8" hidden="false" customHeight="false" outlineLevel="0" collapsed="false">
      <c r="A364" s="0" t="n">
        <v>4.520653</v>
      </c>
      <c r="B364" s="0" t="n">
        <v>-74.120987</v>
      </c>
      <c r="C364" s="0" t="n">
        <v>27</v>
      </c>
      <c r="D364" s="0" t="n">
        <v>15</v>
      </c>
      <c r="E364" s="0" t="n">
        <v>1693</v>
      </c>
      <c r="G364" s="0" t="s">
        <v>692</v>
      </c>
      <c r="I364" s="0" t="s">
        <v>1702</v>
      </c>
      <c r="J364" s="0" t="s">
        <v>1703</v>
      </c>
      <c r="K364" s="0" t="n">
        <v>9000728474</v>
      </c>
      <c r="L364" s="0" t="s">
        <v>1704</v>
      </c>
      <c r="S364" s="0" t="n">
        <v>365</v>
      </c>
      <c r="V364" s="0" t="n">
        <v>51666.6666666667</v>
      </c>
      <c r="W364" s="0" t="n">
        <f aca="false">V364*12</f>
        <v>620000</v>
      </c>
      <c r="X364" s="0" t="n">
        <v>1</v>
      </c>
      <c r="Z364" s="0" t="n">
        <v>20000</v>
      </c>
      <c r="AB364" s="0" t="n">
        <v>0.005</v>
      </c>
      <c r="AC364" s="0" t="n">
        <v>0</v>
      </c>
      <c r="AD364" s="0" t="n">
        <v>2184.35481342237</v>
      </c>
      <c r="AE364" s="0" t="n">
        <f aca="false">AD364/2204.59</f>
        <v>0.990821337945997</v>
      </c>
      <c r="AF364" s="0" t="n">
        <f aca="false">AE364/S364</f>
        <v>0.00271457900807123</v>
      </c>
      <c r="AG364" s="0" t="n">
        <f aca="false">AE364*EXP(AB364*AC364)</f>
        <v>0.990821337945997</v>
      </c>
      <c r="AH364" s="0" t="n">
        <f aca="false">AG364/S364</f>
        <v>0.00271457900807123</v>
      </c>
      <c r="AI364" s="0" t="s">
        <v>90</v>
      </c>
      <c r="AJ364" s="0" t="n">
        <f aca="false">IF(AI364="A",'FE DISTRIBUCIÓN'!$C$2,'FE DISTRIBUCIÓN'!$C$3)</f>
        <v>4.994E-006</v>
      </c>
      <c r="AK364" s="0" t="n">
        <f aca="false">W364*AJ364</f>
        <v>3.09628</v>
      </c>
      <c r="AL364" s="0" t="n">
        <f aca="false">AK364/365</f>
        <v>0.00848295890410959</v>
      </c>
      <c r="AM364" s="0" t="n">
        <f aca="false">AK364*EXP(AB364*AC364)</f>
        <v>3.09628</v>
      </c>
      <c r="AN364" s="0" t="n">
        <f aca="false">AM364/365</f>
        <v>0.00848295890410959</v>
      </c>
      <c r="AO364" s="0" t="n">
        <v>5.223868284E-006</v>
      </c>
      <c r="AP364" s="0" t="n">
        <f aca="false">AO364*W364</f>
        <v>3.23879833608</v>
      </c>
      <c r="AQ364" s="0" t="n">
        <f aca="false">AP364/365</f>
        <v>0.00887342009884931</v>
      </c>
      <c r="AR364" s="0" t="n">
        <f aca="false">AP364*EXP(AB364*AC364)</f>
        <v>3.23879833608</v>
      </c>
      <c r="AS364" s="0" t="n">
        <f aca="false">AR364/365</f>
        <v>0.00887342009884931</v>
      </c>
      <c r="AT364" s="0" t="n">
        <v>3.02832944E-007</v>
      </c>
      <c r="AU364" s="0" t="n">
        <f aca="false">AT364*W364</f>
        <v>0.18775642528</v>
      </c>
      <c r="AV364" s="0" t="n">
        <f aca="false">AU364/365</f>
        <v>0.000514401165150685</v>
      </c>
      <c r="AW364" s="0" t="n">
        <f aca="false">AU364*EXP(AB364*AC364)</f>
        <v>0.18775642528</v>
      </c>
      <c r="AX364" s="0" t="n">
        <f aca="false">AW364/365</f>
        <v>0.000514401165150685</v>
      </c>
      <c r="AY364" s="0" t="n">
        <f aca="false">AW364+AR364+AM364+AG364</f>
        <v>7.513656099306</v>
      </c>
      <c r="AZ364" s="0" t="n">
        <f aca="false">AH364+AN364+AS364+AX364</f>
        <v>0.0205853591761808</v>
      </c>
      <c r="BA364" s="0" t="n">
        <f aca="false">AH364*1000000</f>
        <v>2714.57900807123</v>
      </c>
      <c r="BB364" s="0" t="n">
        <f aca="false">BA364*'Dist Horaria'!$H$3</f>
        <v>94.5882608266535</v>
      </c>
      <c r="BC364" s="0" t="n">
        <f aca="false">BA364*'Dist Horaria'!$I$3</f>
        <v>92.0579362960215</v>
      </c>
      <c r="BD364" s="0" t="n">
        <f aca="false">BA364*'Dist Horaria'!$J$3</f>
        <v>89.6696209298407</v>
      </c>
      <c r="BE364" s="0" t="n">
        <f aca="false">BA364*'Dist Horaria'!$K$3</f>
        <v>87.6348695167044</v>
      </c>
      <c r="BF364" s="0" t="n">
        <f aca="false">BA364*'Dist Horaria'!$L$3</f>
        <v>86.1479521821715</v>
      </c>
      <c r="BG364" s="0" t="n">
        <f aca="false">BA364*'Dist Horaria'!$M$3</f>
        <v>85.2118410857768</v>
      </c>
      <c r="BH364" s="0" t="n">
        <f aca="false">BA364*'Dist Horaria'!$N$3</f>
        <v>89.0576399169617</v>
      </c>
      <c r="BI364" s="0" t="n">
        <f aca="false">BA364*'Dist Horaria'!$O$3</f>
        <v>89.0576399169617</v>
      </c>
      <c r="BJ364" s="0" t="n">
        <f aca="false">BA364*'Dist Horaria'!$P$3</f>
        <v>117.826262688609</v>
      </c>
      <c r="BK364" s="0" t="n">
        <f aca="false">BA364*'Dist Horaria'!$Q$3</f>
        <v>130.288655857596</v>
      </c>
      <c r="BL364" s="0" t="n">
        <f aca="false">BA364*'Dist Horaria'!$R$3</f>
        <v>139.35221452595</v>
      </c>
      <c r="BM364" s="0" t="n">
        <f aca="false">BA364*'Dist Horaria'!$S$3</f>
        <v>143.883993860128</v>
      </c>
      <c r="BN364" s="0" t="n">
        <f aca="false">BA364*'Dist Horaria'!$T$3</f>
        <v>145.016938693672</v>
      </c>
      <c r="BO364" s="0" t="n">
        <f aca="false">BA364*'Dist Horaria'!$U$3</f>
        <v>143.883993860128</v>
      </c>
      <c r="BP364" s="0" t="n">
        <f aca="false">BA364*'Dist Horaria'!$V$3</f>
        <v>141.618104193039</v>
      </c>
      <c r="BQ364" s="0" t="n">
        <f aca="false">BA364*'Dist Horaria'!$W$3</f>
        <v>138.219269692406</v>
      </c>
      <c r="BR364" s="0" t="n">
        <f aca="false">BA364*'Dist Horaria'!$X$3</f>
        <v>135.540582433563</v>
      </c>
      <c r="BS364" s="0" t="n">
        <f aca="false">BA364*'Dist Horaria'!$Y$3</f>
        <v>132.449097582965</v>
      </c>
      <c r="BT364" s="0" t="n">
        <f aca="false">BA364*'Dist Horaria'!$Z$3</f>
        <v>115.621842951527</v>
      </c>
      <c r="BU364" s="0" t="n">
        <f aca="false">BA364*'Dist Horaria'!$AA$3</f>
        <v>109.949768916245</v>
      </c>
      <c r="BV364" s="0" t="n">
        <f aca="false">BA364*'Dist Horaria'!$AB$3</f>
        <v>97.8626416841155</v>
      </c>
      <c r="BW364" s="0" t="n">
        <f aca="false">BA364*'Dist Horaria'!$AC$3</f>
        <v>106.066017841792</v>
      </c>
      <c r="BX364" s="0" t="n">
        <f aca="false">BA364*'Dist Horaria'!$AD$3</f>
        <v>103.266980700827</v>
      </c>
      <c r="BY364" s="0" t="n">
        <f aca="false">BA364*'Dist Horaria'!$AE$3</f>
        <v>100.30576279138</v>
      </c>
      <c r="BZ364" s="0" t="n">
        <f aca="false">AN364*1000000</f>
        <v>8482.95890410959</v>
      </c>
      <c r="CA364" s="0" t="n">
        <f aca="false">BZ364*'Dist Horaria'!$H$6</f>
        <v>212.07397260274</v>
      </c>
      <c r="CB364" s="0" t="n">
        <f aca="false">BZ364*'Dist Horaria'!$I$6</f>
        <v>212.07397260274</v>
      </c>
      <c r="CC364" s="0" t="n">
        <f aca="false">BZ364*'Dist Horaria'!$J$6</f>
        <v>212.07397260274</v>
      </c>
      <c r="CD364" s="0" t="n">
        <f aca="false">BZ364*'Dist Horaria'!$K$6</f>
        <v>212.07397260274</v>
      </c>
      <c r="CE364" s="0" t="n">
        <f aca="false">BZ364*'Dist Horaria'!$L$6</f>
        <v>212.07397260274</v>
      </c>
      <c r="CF364" s="0" t="n">
        <f aca="false">BZ364*'Dist Horaria'!$M$6</f>
        <v>565.530593607306</v>
      </c>
      <c r="CG364" s="0" t="n">
        <f aca="false">BZ364*'Dist Horaria'!$N$6</f>
        <v>565.530593607306</v>
      </c>
      <c r="CH364" s="0" t="n">
        <f aca="false">BZ364*'Dist Horaria'!$O$6</f>
        <v>565.530593607306</v>
      </c>
      <c r="CI364" s="0" t="n">
        <f aca="false">BZ364*'Dist Horaria'!$P$6</f>
        <v>371.129452054794</v>
      </c>
      <c r="CJ364" s="0" t="n">
        <f aca="false">BZ364*'Dist Horaria'!$Q$6</f>
        <v>371.129452054794</v>
      </c>
      <c r="CK364" s="0" t="n">
        <f aca="false">BZ364*'Dist Horaria'!$R$6</f>
        <v>371.129452054794</v>
      </c>
      <c r="CL364" s="0" t="n">
        <f aca="false">BZ364*'Dist Horaria'!$S$6</f>
        <v>371.129452054794</v>
      </c>
      <c r="CM364" s="0" t="n">
        <f aca="false">BZ364*'Dist Horaria'!$T$6</f>
        <v>371.129452054794</v>
      </c>
      <c r="CN364" s="0" t="n">
        <f aca="false">BZ364*'Dist Horaria'!$U$6</f>
        <v>371.129452054794</v>
      </c>
      <c r="CO364" s="0" t="n">
        <f aca="false">BZ364*'Dist Horaria'!$V$6</f>
        <v>371.129452054794</v>
      </c>
      <c r="CP364" s="0" t="n">
        <f aca="false">BZ364*'Dist Horaria'!$W$6</f>
        <v>371.129452054794</v>
      </c>
      <c r="CQ364" s="0" t="n">
        <f aca="false">BZ364*'Dist Horaria'!$X$6</f>
        <v>565.530593607306</v>
      </c>
      <c r="CR364" s="0" t="n">
        <f aca="false">BZ364*'Dist Horaria'!$Y$6</f>
        <v>565.530593607306</v>
      </c>
      <c r="CS364" s="0" t="n">
        <f aca="false">BZ364*'Dist Horaria'!$Z$6</f>
        <v>565.530593607306</v>
      </c>
      <c r="CT364" s="0" t="n">
        <f aca="false">BZ364*'Dist Horaria'!$AA$6</f>
        <v>212.07397260274</v>
      </c>
      <c r="CU364" s="0" t="n">
        <f aca="false">BZ364*'Dist Horaria'!$AB$6</f>
        <v>212.07397260274</v>
      </c>
      <c r="CV364" s="0" t="n">
        <f aca="false">BZ364*'Dist Horaria'!$AC$6</f>
        <v>212.07397260274</v>
      </c>
      <c r="CW364" s="0" t="n">
        <f aca="false">BZ364*'Dist Horaria'!$AD$6</f>
        <v>212.07397260274</v>
      </c>
      <c r="CX364" s="0" t="n">
        <f aca="false">BZ364*'Dist Horaria'!$AE$6</f>
        <v>212.07397260274</v>
      </c>
      <c r="CY364" s="0" t="n">
        <f aca="false">AS364*1000000</f>
        <v>8873.42009884931</v>
      </c>
      <c r="CZ364" s="0" t="n">
        <f aca="false">CY364*'Dist Horaria'!$H$6</f>
        <v>221.835502471233</v>
      </c>
      <c r="DA364" s="0" t="n">
        <f aca="false">CY364*'Dist Horaria'!$I$6</f>
        <v>221.835502471233</v>
      </c>
      <c r="DB364" s="0" t="n">
        <f aca="false">CY364*'Dist Horaria'!$J$6</f>
        <v>221.835502471233</v>
      </c>
      <c r="DC364" s="0" t="n">
        <f aca="false">CY364*'Dist Horaria'!$K$6</f>
        <v>221.835502471233</v>
      </c>
      <c r="DD364" s="0" t="n">
        <f aca="false">CY364*'Dist Horaria'!$L$6</f>
        <v>221.835502471233</v>
      </c>
      <c r="DE364" s="0" t="n">
        <f aca="false">CY364*'Dist Horaria'!$M$6</f>
        <v>591.561339923288</v>
      </c>
      <c r="DF364" s="0" t="n">
        <f aca="false">CY364*'Dist Horaria'!$N$6</f>
        <v>591.561339923288</v>
      </c>
      <c r="DG364" s="0" t="n">
        <f aca="false">CY364*'Dist Horaria'!$O$6</f>
        <v>591.561339923288</v>
      </c>
      <c r="DH364" s="0" t="n">
        <f aca="false">CY364*'Dist Horaria'!$P$6</f>
        <v>388.212129324657</v>
      </c>
      <c r="DI364" s="0" t="n">
        <f aca="false">CY364*'Dist Horaria'!$Q$6</f>
        <v>388.212129324657</v>
      </c>
      <c r="DJ364" s="0" t="n">
        <f aca="false">CY364*'Dist Horaria'!$R$6</f>
        <v>388.212129324657</v>
      </c>
      <c r="DK364" s="0" t="n">
        <f aca="false">CY364*'Dist Horaria'!$S$6</f>
        <v>388.212129324657</v>
      </c>
      <c r="DL364" s="0" t="n">
        <f aca="false">CY364*'Dist Horaria'!$T$6</f>
        <v>388.212129324657</v>
      </c>
      <c r="DM364" s="0" t="n">
        <f aca="false">CY364*'Dist Horaria'!$U$6</f>
        <v>388.212129324657</v>
      </c>
      <c r="DN364" s="0" t="n">
        <f aca="false">CY364*'Dist Horaria'!$V$6</f>
        <v>388.212129324657</v>
      </c>
      <c r="DO364" s="0" t="n">
        <f aca="false">CY364*'Dist Horaria'!$W$6</f>
        <v>388.212129324657</v>
      </c>
      <c r="DP364" s="0" t="n">
        <f aca="false">CY364*'Dist Horaria'!$X$6</f>
        <v>591.561339923288</v>
      </c>
      <c r="DQ364" s="0" t="n">
        <f aca="false">CY364*'Dist Horaria'!$Y$6</f>
        <v>591.561339923288</v>
      </c>
      <c r="DR364" s="0" t="n">
        <f aca="false">CY364*'Dist Horaria'!$Z$6</f>
        <v>591.561339923288</v>
      </c>
      <c r="DS364" s="0" t="n">
        <f aca="false">CY364*'Dist Horaria'!$AA$6</f>
        <v>221.835502471233</v>
      </c>
      <c r="DT364" s="0" t="n">
        <f aca="false">CY364*'Dist Horaria'!$AB$6</f>
        <v>221.835502471233</v>
      </c>
      <c r="DU364" s="0" t="n">
        <f aca="false">CY364*'Dist Horaria'!$AC$6</f>
        <v>221.835502471233</v>
      </c>
      <c r="DV364" s="0" t="n">
        <f aca="false">CY364*'Dist Horaria'!$AD$6</f>
        <v>221.835502471233</v>
      </c>
      <c r="DW364" s="0" t="n">
        <f aca="false">CY364*'Dist Horaria'!$AE$6</f>
        <v>221.835502471233</v>
      </c>
      <c r="DX364" s="0" t="n">
        <f aca="false">AX364*1000000</f>
        <v>514.401165150685</v>
      </c>
      <c r="DY364" s="0" t="n">
        <f aca="false">DX364*'Dist Horaria'!$H$6</f>
        <v>12.8600291287671</v>
      </c>
      <c r="DZ364" s="0" t="n">
        <f aca="false">DX364*'Dist Horaria'!$I$6</f>
        <v>12.8600291287671</v>
      </c>
      <c r="EA364" s="0" t="n">
        <f aca="false">DX364*'Dist Horaria'!$J$6</f>
        <v>12.8600291287671</v>
      </c>
      <c r="EB364" s="0" t="n">
        <f aca="false">DX364*'Dist Horaria'!$K$6</f>
        <v>12.8600291287671</v>
      </c>
      <c r="EC364" s="0" t="n">
        <f aca="false">DX364*'Dist Horaria'!$L$6</f>
        <v>12.8600291287671</v>
      </c>
      <c r="ED364" s="0" t="n">
        <f aca="false">DX364*'Dist Horaria'!$M$6</f>
        <v>34.2934110100457</v>
      </c>
      <c r="EE364" s="0" t="n">
        <f aca="false">DX364*'Dist Horaria'!$N$6</f>
        <v>34.2934110100457</v>
      </c>
      <c r="EF364" s="0" t="n">
        <f aca="false">DX364*'Dist Horaria'!$O$6</f>
        <v>34.2934110100457</v>
      </c>
      <c r="EG364" s="0" t="n">
        <f aca="false">DX364*'Dist Horaria'!$P$6</f>
        <v>22.5050509753425</v>
      </c>
      <c r="EH364" s="0" t="n">
        <f aca="false">DX364*'Dist Horaria'!$Q$6</f>
        <v>22.5050509753425</v>
      </c>
      <c r="EI364" s="0" t="n">
        <f aca="false">DX364*'Dist Horaria'!$R$6</f>
        <v>22.5050509753425</v>
      </c>
      <c r="EJ364" s="0" t="n">
        <f aca="false">DX364*'Dist Horaria'!$S$6</f>
        <v>22.5050509753425</v>
      </c>
      <c r="EK364" s="0" t="n">
        <f aca="false">DX364*'Dist Horaria'!$T$6</f>
        <v>22.5050509753425</v>
      </c>
      <c r="EL364" s="0" t="n">
        <f aca="false">DX364*'Dist Horaria'!$U$6</f>
        <v>22.5050509753425</v>
      </c>
      <c r="EM364" s="0" t="n">
        <f aca="false">DX364*'Dist Horaria'!$V$6</f>
        <v>22.5050509753425</v>
      </c>
      <c r="EN364" s="0" t="n">
        <f aca="false">DX364*'Dist Horaria'!$W$6</f>
        <v>22.5050509753425</v>
      </c>
      <c r="EO364" s="0" t="n">
        <f aca="false">DX364*'Dist Horaria'!$X$6</f>
        <v>34.2934110100457</v>
      </c>
      <c r="EP364" s="0" t="n">
        <f aca="false">DX364*'Dist Horaria'!$Y$6</f>
        <v>34.2934110100457</v>
      </c>
      <c r="EQ364" s="0" t="n">
        <f aca="false">DX364*'Dist Horaria'!$Z$6</f>
        <v>34.2934110100457</v>
      </c>
      <c r="ER364" s="0" t="n">
        <f aca="false">DX364*'Dist Horaria'!$AA$6</f>
        <v>12.8600291287671</v>
      </c>
      <c r="ES364" s="0" t="n">
        <f aca="false">DX364*'Dist Horaria'!$AB$6</f>
        <v>12.8600291287671</v>
      </c>
      <c r="ET364" s="0" t="n">
        <f aca="false">DX364*'Dist Horaria'!$AC$6</f>
        <v>12.8600291287671</v>
      </c>
      <c r="EU364" s="0" t="n">
        <f aca="false">DX364*'Dist Horaria'!$AD$6</f>
        <v>12.8600291287671</v>
      </c>
      <c r="EV364" s="0" t="n">
        <f aca="false">DX364*'Dist Horaria'!$AE$6</f>
        <v>12.8600291287671</v>
      </c>
      <c r="EW364" s="0" t="n">
        <f aca="false">BB364+CA364+CZ364+DY364</f>
        <v>541.357765029393</v>
      </c>
      <c r="EX364" s="0" t="n">
        <f aca="false">BC364+CB364+DA364+DZ364</f>
        <v>538.827440498761</v>
      </c>
      <c r="EY364" s="0" t="n">
        <f aca="false">BD364+CC364+DB364+EA364</f>
        <v>536.43912513258</v>
      </c>
      <c r="EZ364" s="0" t="n">
        <f aca="false">BE364+CD364+DC364+EB364</f>
        <v>534.404373719444</v>
      </c>
      <c r="FA364" s="0" t="n">
        <f aca="false">BF364+CE364+DD364+EC364</f>
        <v>532.917456384911</v>
      </c>
      <c r="FB364" s="0" t="n">
        <f aca="false">BG364+CF364+DE364+ED364</f>
        <v>1276.59718562642</v>
      </c>
      <c r="FC364" s="0" t="n">
        <f aca="false">BH364+CG364+DF364+EE364</f>
        <v>1280.4429844576</v>
      </c>
      <c r="FD364" s="0" t="n">
        <f aca="false">BI364+CH364+DG364+EF364</f>
        <v>1280.4429844576</v>
      </c>
      <c r="FE364" s="0" t="n">
        <f aca="false">BJ364+CI364+DH364+EG364</f>
        <v>899.672895043403</v>
      </c>
      <c r="FF364" s="0" t="n">
        <f aca="false">BK364+CJ364+DI364+EH364</f>
        <v>912.13528821239</v>
      </c>
      <c r="FG364" s="0" t="n">
        <f aca="false">BL364+CK364+DJ364+EI364</f>
        <v>921.198846880745</v>
      </c>
      <c r="FH364" s="0" t="n">
        <f aca="false">BM364+CL364+DK364+EJ364</f>
        <v>925.730626214922</v>
      </c>
      <c r="FI364" s="0" t="n">
        <f aca="false">BN364+CM364+DL364+EK364</f>
        <v>926.863571048466</v>
      </c>
      <c r="FJ364" s="0" t="n">
        <f aca="false">BO364+CN364+DM364+EL364</f>
        <v>925.730626214922</v>
      </c>
      <c r="FK364" s="0" t="n">
        <f aca="false">BP364+CO364+DN364+EM364</f>
        <v>923.464736547833</v>
      </c>
      <c r="FL364" s="0" t="n">
        <f aca="false">BQ364+CP364+DO364+EN364</f>
        <v>920.0659020472</v>
      </c>
      <c r="FM364" s="0" t="n">
        <f aca="false">BR364+CQ364+DP364+EO364</f>
        <v>1326.9259269742</v>
      </c>
      <c r="FN364" s="0" t="n">
        <f aca="false">BS364+CR364+DQ364+EP364</f>
        <v>1323.8344421236</v>
      </c>
      <c r="FO364" s="0" t="n">
        <f aca="false">BT364+CS364+DR364+EQ364</f>
        <v>1307.00718749217</v>
      </c>
      <c r="FP364" s="0" t="n">
        <f aca="false">BU364+CT364+DS364+ER364</f>
        <v>556.719273118985</v>
      </c>
      <c r="FQ364" s="0" t="n">
        <f aca="false">BV364+CU364+DT364+ES364</f>
        <v>544.632145886855</v>
      </c>
      <c r="FR364" s="0" t="n">
        <f aca="false">BW364+CV364+DU364+ET364</f>
        <v>552.835522044532</v>
      </c>
      <c r="FS364" s="0" t="n">
        <f aca="false">BX364+CW364+DV364+EU364</f>
        <v>550.036484903567</v>
      </c>
      <c r="FT364" s="0" t="n">
        <f aca="false">BY364+CX364+DW364+EV364</f>
        <v>547.075266994119</v>
      </c>
      <c r="FU364" s="0" t="n">
        <f aca="false">AM364*'Dist Horaria'!$H$10</f>
        <v>0.279443051330455</v>
      </c>
      <c r="FV364" s="0" t="n">
        <f aca="false">AM364*'Dist Horaria'!$I$10</f>
        <v>0.261527855866458</v>
      </c>
      <c r="FW364" s="0" t="n">
        <f aca="false">AM364*'Dist Horaria'!$J$10</f>
        <v>0.260395677905668</v>
      </c>
      <c r="FX364" s="0" t="n">
        <f aca="false">AM364*'Dist Horaria'!$K$10</f>
        <v>0.2529067876935</v>
      </c>
      <c r="FY364" s="0" t="n">
        <f aca="false">AM364*'Dist Horaria'!$L$10</f>
        <v>0.253007996957835</v>
      </c>
      <c r="FZ364" s="0" t="n">
        <f aca="false">AM364*'Dist Horaria'!$M$10</f>
        <v>0.270728968691727</v>
      </c>
      <c r="GA364" s="0" t="n">
        <f aca="false">AM364*'Dist Horaria'!$N$10</f>
        <v>0.256120794695</v>
      </c>
      <c r="GB364" s="0" t="n">
        <f aca="false">AM364*'Dist Horaria'!$O$10</f>
        <v>0.251749289906373</v>
      </c>
      <c r="GC364" s="0" t="n">
        <f aca="false">AM364*'Dist Horaria'!$P$10</f>
        <v>0.25565586244818</v>
      </c>
      <c r="GD364" s="0" t="n">
        <f aca="false">AM364*'Dist Horaria'!$Q$10</f>
        <v>0.231359930665215</v>
      </c>
      <c r="GE364" s="0" t="n">
        <f aca="false">AM364*'Dist Horaria'!$R$10</f>
        <v>0.28229386065707</v>
      </c>
      <c r="GF364" s="0" t="n">
        <f aca="false">AM364*'Dist Horaria'!$S$10</f>
        <v>0.241089923182521</v>
      </c>
      <c r="GG364" s="0" t="n">
        <f aca="false">AR364*'Dist Horaria'!$H$10</f>
        <v>0.292305505212124</v>
      </c>
      <c r="GH364" s="0" t="n">
        <f aca="false">AR364*'Dist Horaria'!$I$10</f>
        <v>0.273565693160455</v>
      </c>
      <c r="GI364" s="0" t="n">
        <f aca="false">AR364*'Dist Horaria'!$J$10</f>
        <v>0.272381402303184</v>
      </c>
      <c r="GJ364" s="0" t="n">
        <f aca="false">AR364*'Dist Horaria'!$K$10</f>
        <v>0.26454780677621</v>
      </c>
      <c r="GK364" s="0" t="n">
        <f aca="false">AR364*'Dist Horaria'!$L$10</f>
        <v>0.264653674590789</v>
      </c>
      <c r="GL364" s="0" t="n">
        <f aca="false">AR364*'Dist Horaria'!$M$10</f>
        <v>0.28319032300936</v>
      </c>
      <c r="GM364" s="0" t="n">
        <f aca="false">AR364*'Dist Horaria'!$N$10</f>
        <v>0.267909750957166</v>
      </c>
      <c r="GN364" s="0" t="n">
        <f aca="false">AR364*'Dist Horaria'!$O$10</f>
        <v>0.263337030649063</v>
      </c>
      <c r="GO364" s="0" t="n">
        <f aca="false">AR364*'Dist Horaria'!$P$10</f>
        <v>0.267423418394416</v>
      </c>
      <c r="GP364" s="0" t="n">
        <f aca="false">AR364*'Dist Horaria'!$Q$10</f>
        <v>0.242009171804256</v>
      </c>
      <c r="GQ364" s="0" t="n">
        <f aca="false">AR364*'Dist Horaria'!$R$10</f>
        <v>0.295287534131835</v>
      </c>
      <c r="GR364" s="0" t="n">
        <f aca="false">AR364*'Dist Horaria'!$S$10</f>
        <v>0.252187025091142</v>
      </c>
      <c r="GS364" s="0" t="n">
        <f aca="false">AW364*'Dist Horaria'!$H$10</f>
        <v>0.0169452466789637</v>
      </c>
      <c r="GT364" s="0" t="n">
        <f aca="false">AW364*'Dist Horaria'!$I$10</f>
        <v>0.0158588807629249</v>
      </c>
      <c r="GU364" s="0" t="n">
        <f aca="false">AW364*'Dist Horaria'!$J$10</f>
        <v>0.0157902262204744</v>
      </c>
      <c r="GV364" s="0" t="n">
        <f aca="false">AW364*'Dist Horaria'!$K$10</f>
        <v>0.0153361047406499</v>
      </c>
      <c r="GW364" s="0" t="n">
        <f aca="false">AW364*'Dist Horaria'!$L$10</f>
        <v>0.0153422420052631</v>
      </c>
      <c r="GX364" s="0" t="n">
        <f aca="false">AW364*'Dist Horaria'!$M$10</f>
        <v>0.0164168303193832</v>
      </c>
      <c r="GY364" s="0" t="n">
        <f aca="false">AW364*'Dist Horaria'!$N$10</f>
        <v>0.0155310000554879</v>
      </c>
      <c r="GZ364" s="0" t="n">
        <f aca="false">AW364*'Dist Horaria'!$O$10</f>
        <v>0.0152659148202356</v>
      </c>
      <c r="HA364" s="0" t="n">
        <f aca="false">AW364*'Dist Horaria'!$P$10</f>
        <v>0.0155028068634444</v>
      </c>
      <c r="HB364" s="0" t="n">
        <f aca="false">AW364*'Dist Horaria'!$Q$10</f>
        <v>0.0140295172060438</v>
      </c>
      <c r="HC364" s="0" t="n">
        <f aca="false">AW364*'Dist Horaria'!$R$10</f>
        <v>0.0171181179206861</v>
      </c>
      <c r="HD364" s="0" t="n">
        <f aca="false">AW364*'Dist Horaria'!$S$10</f>
        <v>0.014619537686443</v>
      </c>
    </row>
    <row r="365" customFormat="false" ht="13.8" hidden="false" customHeight="false" outlineLevel="0" collapsed="false">
      <c r="A365" s="0" t="n">
        <v>4.483051</v>
      </c>
      <c r="B365" s="0" t="n">
        <v>-74.097749</v>
      </c>
      <c r="C365" s="0" t="n">
        <v>29</v>
      </c>
      <c r="D365" s="0" t="n">
        <v>11</v>
      </c>
      <c r="E365" s="0" t="n">
        <v>2136</v>
      </c>
      <c r="G365" s="0" t="s">
        <v>692</v>
      </c>
      <c r="I365" s="0" t="s">
        <v>1705</v>
      </c>
      <c r="J365" s="0" t="s">
        <v>1706</v>
      </c>
      <c r="L365" s="0" t="s">
        <v>1707</v>
      </c>
      <c r="S365" s="0" t="n">
        <v>365</v>
      </c>
      <c r="V365" s="0" t="n">
        <v>51666.6666666667</v>
      </c>
      <c r="W365" s="0" t="n">
        <f aca="false">V365*12</f>
        <v>620000</v>
      </c>
      <c r="X365" s="0" t="n">
        <v>1</v>
      </c>
      <c r="Z365" s="0" t="n">
        <v>20000</v>
      </c>
      <c r="AB365" s="0" t="n">
        <v>0.005</v>
      </c>
      <c r="AC365" s="0" t="n">
        <v>0</v>
      </c>
      <c r="AD365" s="0" t="n">
        <v>2184.35481342237</v>
      </c>
      <c r="AE365" s="0" t="n">
        <f aca="false">AD365/2204.59</f>
        <v>0.990821337945997</v>
      </c>
      <c r="AF365" s="0" t="n">
        <f aca="false">AE365/S365</f>
        <v>0.00271457900807123</v>
      </c>
      <c r="AG365" s="0" t="n">
        <f aca="false">AE365*EXP(AB365*AC365)</f>
        <v>0.990821337945997</v>
      </c>
      <c r="AH365" s="0" t="n">
        <f aca="false">AG365/S365</f>
        <v>0.00271457900807123</v>
      </c>
      <c r="AI365" s="0" t="s">
        <v>90</v>
      </c>
      <c r="AJ365" s="0" t="n">
        <f aca="false">IF(AI365="A",'FE DISTRIBUCIÓN'!$C$2,'FE DISTRIBUCIÓN'!$C$3)</f>
        <v>4.994E-006</v>
      </c>
      <c r="AK365" s="0" t="n">
        <f aca="false">W365*AJ365</f>
        <v>3.09628</v>
      </c>
      <c r="AL365" s="0" t="n">
        <f aca="false">AK365/365</f>
        <v>0.00848295890410959</v>
      </c>
      <c r="AM365" s="0" t="n">
        <f aca="false">AK365*EXP(AB365*AC365)</f>
        <v>3.09628</v>
      </c>
      <c r="AN365" s="0" t="n">
        <f aca="false">AM365/365</f>
        <v>0.00848295890410959</v>
      </c>
      <c r="AO365" s="0" t="n">
        <v>5.223868284E-006</v>
      </c>
      <c r="AP365" s="0" t="n">
        <f aca="false">AO365*W365</f>
        <v>3.23879833608</v>
      </c>
      <c r="AQ365" s="0" t="n">
        <f aca="false">AP365/365</f>
        <v>0.00887342009884931</v>
      </c>
      <c r="AR365" s="0" t="n">
        <f aca="false">AP365*EXP(AB365*AC365)</f>
        <v>3.23879833608</v>
      </c>
      <c r="AS365" s="0" t="n">
        <f aca="false">AR365/365</f>
        <v>0.00887342009884931</v>
      </c>
      <c r="AT365" s="0" t="n">
        <v>3.02832944E-007</v>
      </c>
      <c r="AU365" s="0" t="n">
        <f aca="false">AT365*W365</f>
        <v>0.18775642528</v>
      </c>
      <c r="AV365" s="0" t="n">
        <f aca="false">AU365/365</f>
        <v>0.000514401165150685</v>
      </c>
      <c r="AW365" s="0" t="n">
        <f aca="false">AU365*EXP(AB365*AC365)</f>
        <v>0.18775642528</v>
      </c>
      <c r="AX365" s="0" t="n">
        <f aca="false">AW365/365</f>
        <v>0.000514401165150685</v>
      </c>
      <c r="AY365" s="0" t="n">
        <f aca="false">AW365+AR365+AM365+AG365</f>
        <v>7.513656099306</v>
      </c>
      <c r="AZ365" s="0" t="n">
        <f aca="false">AH365+AN365+AS365+AX365</f>
        <v>0.0205853591761808</v>
      </c>
      <c r="BA365" s="0" t="n">
        <f aca="false">AH365*1000000</f>
        <v>2714.57900807123</v>
      </c>
      <c r="BB365" s="0" t="n">
        <f aca="false">BA365*'Dist Horaria'!$H$3</f>
        <v>94.5882608266535</v>
      </c>
      <c r="BC365" s="0" t="n">
        <f aca="false">BA365*'Dist Horaria'!$I$3</f>
        <v>92.0579362960215</v>
      </c>
      <c r="BD365" s="0" t="n">
        <f aca="false">BA365*'Dist Horaria'!$J$3</f>
        <v>89.6696209298407</v>
      </c>
      <c r="BE365" s="0" t="n">
        <f aca="false">BA365*'Dist Horaria'!$K$3</f>
        <v>87.6348695167044</v>
      </c>
      <c r="BF365" s="0" t="n">
        <f aca="false">BA365*'Dist Horaria'!$L$3</f>
        <v>86.1479521821715</v>
      </c>
      <c r="BG365" s="0" t="n">
        <f aca="false">BA365*'Dist Horaria'!$M$3</f>
        <v>85.2118410857768</v>
      </c>
      <c r="BH365" s="0" t="n">
        <f aca="false">BA365*'Dist Horaria'!$N$3</f>
        <v>89.0576399169617</v>
      </c>
      <c r="BI365" s="0" t="n">
        <f aca="false">BA365*'Dist Horaria'!$O$3</f>
        <v>89.0576399169617</v>
      </c>
      <c r="BJ365" s="0" t="n">
        <f aca="false">BA365*'Dist Horaria'!$P$3</f>
        <v>117.826262688609</v>
      </c>
      <c r="BK365" s="0" t="n">
        <f aca="false">BA365*'Dist Horaria'!$Q$3</f>
        <v>130.288655857596</v>
      </c>
      <c r="BL365" s="0" t="n">
        <f aca="false">BA365*'Dist Horaria'!$R$3</f>
        <v>139.35221452595</v>
      </c>
      <c r="BM365" s="0" t="n">
        <f aca="false">BA365*'Dist Horaria'!$S$3</f>
        <v>143.883993860128</v>
      </c>
      <c r="BN365" s="0" t="n">
        <f aca="false">BA365*'Dist Horaria'!$T$3</f>
        <v>145.016938693672</v>
      </c>
      <c r="BO365" s="0" t="n">
        <f aca="false">BA365*'Dist Horaria'!$U$3</f>
        <v>143.883993860128</v>
      </c>
      <c r="BP365" s="0" t="n">
        <f aca="false">BA365*'Dist Horaria'!$V$3</f>
        <v>141.618104193039</v>
      </c>
      <c r="BQ365" s="0" t="n">
        <f aca="false">BA365*'Dist Horaria'!$W$3</f>
        <v>138.219269692406</v>
      </c>
      <c r="BR365" s="0" t="n">
        <f aca="false">BA365*'Dist Horaria'!$X$3</f>
        <v>135.540582433563</v>
      </c>
      <c r="BS365" s="0" t="n">
        <f aca="false">BA365*'Dist Horaria'!$Y$3</f>
        <v>132.449097582965</v>
      </c>
      <c r="BT365" s="0" t="n">
        <f aca="false">BA365*'Dist Horaria'!$Z$3</f>
        <v>115.621842951527</v>
      </c>
      <c r="BU365" s="0" t="n">
        <f aca="false">BA365*'Dist Horaria'!$AA$3</f>
        <v>109.949768916245</v>
      </c>
      <c r="BV365" s="0" t="n">
        <f aca="false">BA365*'Dist Horaria'!$AB$3</f>
        <v>97.8626416841155</v>
      </c>
      <c r="BW365" s="0" t="n">
        <f aca="false">BA365*'Dist Horaria'!$AC$3</f>
        <v>106.066017841792</v>
      </c>
      <c r="BX365" s="0" t="n">
        <f aca="false">BA365*'Dist Horaria'!$AD$3</f>
        <v>103.266980700827</v>
      </c>
      <c r="BY365" s="0" t="n">
        <f aca="false">BA365*'Dist Horaria'!$AE$3</f>
        <v>100.30576279138</v>
      </c>
      <c r="BZ365" s="0" t="n">
        <f aca="false">AN365*1000000</f>
        <v>8482.95890410959</v>
      </c>
      <c r="CA365" s="0" t="n">
        <f aca="false">BZ365*'Dist Horaria'!$H$6</f>
        <v>212.07397260274</v>
      </c>
      <c r="CB365" s="0" t="n">
        <f aca="false">BZ365*'Dist Horaria'!$I$6</f>
        <v>212.07397260274</v>
      </c>
      <c r="CC365" s="0" t="n">
        <f aca="false">BZ365*'Dist Horaria'!$J$6</f>
        <v>212.07397260274</v>
      </c>
      <c r="CD365" s="0" t="n">
        <f aca="false">BZ365*'Dist Horaria'!$K$6</f>
        <v>212.07397260274</v>
      </c>
      <c r="CE365" s="0" t="n">
        <f aca="false">BZ365*'Dist Horaria'!$L$6</f>
        <v>212.07397260274</v>
      </c>
      <c r="CF365" s="0" t="n">
        <f aca="false">BZ365*'Dist Horaria'!$M$6</f>
        <v>565.530593607306</v>
      </c>
      <c r="CG365" s="0" t="n">
        <f aca="false">BZ365*'Dist Horaria'!$N$6</f>
        <v>565.530593607306</v>
      </c>
      <c r="CH365" s="0" t="n">
        <f aca="false">BZ365*'Dist Horaria'!$O$6</f>
        <v>565.530593607306</v>
      </c>
      <c r="CI365" s="0" t="n">
        <f aca="false">BZ365*'Dist Horaria'!$P$6</f>
        <v>371.129452054794</v>
      </c>
      <c r="CJ365" s="0" t="n">
        <f aca="false">BZ365*'Dist Horaria'!$Q$6</f>
        <v>371.129452054794</v>
      </c>
      <c r="CK365" s="0" t="n">
        <f aca="false">BZ365*'Dist Horaria'!$R$6</f>
        <v>371.129452054794</v>
      </c>
      <c r="CL365" s="0" t="n">
        <f aca="false">BZ365*'Dist Horaria'!$S$6</f>
        <v>371.129452054794</v>
      </c>
      <c r="CM365" s="0" t="n">
        <f aca="false">BZ365*'Dist Horaria'!$T$6</f>
        <v>371.129452054794</v>
      </c>
      <c r="CN365" s="0" t="n">
        <f aca="false">BZ365*'Dist Horaria'!$U$6</f>
        <v>371.129452054794</v>
      </c>
      <c r="CO365" s="0" t="n">
        <f aca="false">BZ365*'Dist Horaria'!$V$6</f>
        <v>371.129452054794</v>
      </c>
      <c r="CP365" s="0" t="n">
        <f aca="false">BZ365*'Dist Horaria'!$W$6</f>
        <v>371.129452054794</v>
      </c>
      <c r="CQ365" s="0" t="n">
        <f aca="false">BZ365*'Dist Horaria'!$X$6</f>
        <v>565.530593607306</v>
      </c>
      <c r="CR365" s="0" t="n">
        <f aca="false">BZ365*'Dist Horaria'!$Y$6</f>
        <v>565.530593607306</v>
      </c>
      <c r="CS365" s="0" t="n">
        <f aca="false">BZ365*'Dist Horaria'!$Z$6</f>
        <v>565.530593607306</v>
      </c>
      <c r="CT365" s="0" t="n">
        <f aca="false">BZ365*'Dist Horaria'!$AA$6</f>
        <v>212.07397260274</v>
      </c>
      <c r="CU365" s="0" t="n">
        <f aca="false">BZ365*'Dist Horaria'!$AB$6</f>
        <v>212.07397260274</v>
      </c>
      <c r="CV365" s="0" t="n">
        <f aca="false">BZ365*'Dist Horaria'!$AC$6</f>
        <v>212.07397260274</v>
      </c>
      <c r="CW365" s="0" t="n">
        <f aca="false">BZ365*'Dist Horaria'!$AD$6</f>
        <v>212.07397260274</v>
      </c>
      <c r="CX365" s="0" t="n">
        <f aca="false">BZ365*'Dist Horaria'!$AE$6</f>
        <v>212.07397260274</v>
      </c>
      <c r="CY365" s="0" t="n">
        <f aca="false">AS365*1000000</f>
        <v>8873.42009884931</v>
      </c>
      <c r="CZ365" s="0" t="n">
        <f aca="false">CY365*'Dist Horaria'!$H$6</f>
        <v>221.835502471233</v>
      </c>
      <c r="DA365" s="0" t="n">
        <f aca="false">CY365*'Dist Horaria'!$I$6</f>
        <v>221.835502471233</v>
      </c>
      <c r="DB365" s="0" t="n">
        <f aca="false">CY365*'Dist Horaria'!$J$6</f>
        <v>221.835502471233</v>
      </c>
      <c r="DC365" s="0" t="n">
        <f aca="false">CY365*'Dist Horaria'!$K$6</f>
        <v>221.835502471233</v>
      </c>
      <c r="DD365" s="0" t="n">
        <f aca="false">CY365*'Dist Horaria'!$L$6</f>
        <v>221.835502471233</v>
      </c>
      <c r="DE365" s="0" t="n">
        <f aca="false">CY365*'Dist Horaria'!$M$6</f>
        <v>591.561339923288</v>
      </c>
      <c r="DF365" s="0" t="n">
        <f aca="false">CY365*'Dist Horaria'!$N$6</f>
        <v>591.561339923288</v>
      </c>
      <c r="DG365" s="0" t="n">
        <f aca="false">CY365*'Dist Horaria'!$O$6</f>
        <v>591.561339923288</v>
      </c>
      <c r="DH365" s="0" t="n">
        <f aca="false">CY365*'Dist Horaria'!$P$6</f>
        <v>388.212129324657</v>
      </c>
      <c r="DI365" s="0" t="n">
        <f aca="false">CY365*'Dist Horaria'!$Q$6</f>
        <v>388.212129324657</v>
      </c>
      <c r="DJ365" s="0" t="n">
        <f aca="false">CY365*'Dist Horaria'!$R$6</f>
        <v>388.212129324657</v>
      </c>
      <c r="DK365" s="0" t="n">
        <f aca="false">CY365*'Dist Horaria'!$S$6</f>
        <v>388.212129324657</v>
      </c>
      <c r="DL365" s="0" t="n">
        <f aca="false">CY365*'Dist Horaria'!$T$6</f>
        <v>388.212129324657</v>
      </c>
      <c r="DM365" s="0" t="n">
        <f aca="false">CY365*'Dist Horaria'!$U$6</f>
        <v>388.212129324657</v>
      </c>
      <c r="DN365" s="0" t="n">
        <f aca="false">CY365*'Dist Horaria'!$V$6</f>
        <v>388.212129324657</v>
      </c>
      <c r="DO365" s="0" t="n">
        <f aca="false">CY365*'Dist Horaria'!$W$6</f>
        <v>388.212129324657</v>
      </c>
      <c r="DP365" s="0" t="n">
        <f aca="false">CY365*'Dist Horaria'!$X$6</f>
        <v>591.561339923288</v>
      </c>
      <c r="DQ365" s="0" t="n">
        <f aca="false">CY365*'Dist Horaria'!$Y$6</f>
        <v>591.561339923288</v>
      </c>
      <c r="DR365" s="0" t="n">
        <f aca="false">CY365*'Dist Horaria'!$Z$6</f>
        <v>591.561339923288</v>
      </c>
      <c r="DS365" s="0" t="n">
        <f aca="false">CY365*'Dist Horaria'!$AA$6</f>
        <v>221.835502471233</v>
      </c>
      <c r="DT365" s="0" t="n">
        <f aca="false">CY365*'Dist Horaria'!$AB$6</f>
        <v>221.835502471233</v>
      </c>
      <c r="DU365" s="0" t="n">
        <f aca="false">CY365*'Dist Horaria'!$AC$6</f>
        <v>221.835502471233</v>
      </c>
      <c r="DV365" s="0" t="n">
        <f aca="false">CY365*'Dist Horaria'!$AD$6</f>
        <v>221.835502471233</v>
      </c>
      <c r="DW365" s="0" t="n">
        <f aca="false">CY365*'Dist Horaria'!$AE$6</f>
        <v>221.835502471233</v>
      </c>
      <c r="DX365" s="0" t="n">
        <f aca="false">AX365*1000000</f>
        <v>514.401165150685</v>
      </c>
      <c r="DY365" s="0" t="n">
        <f aca="false">DX365*'Dist Horaria'!$H$6</f>
        <v>12.8600291287671</v>
      </c>
      <c r="DZ365" s="0" t="n">
        <f aca="false">DX365*'Dist Horaria'!$I$6</f>
        <v>12.8600291287671</v>
      </c>
      <c r="EA365" s="0" t="n">
        <f aca="false">DX365*'Dist Horaria'!$J$6</f>
        <v>12.8600291287671</v>
      </c>
      <c r="EB365" s="0" t="n">
        <f aca="false">DX365*'Dist Horaria'!$K$6</f>
        <v>12.8600291287671</v>
      </c>
      <c r="EC365" s="0" t="n">
        <f aca="false">DX365*'Dist Horaria'!$L$6</f>
        <v>12.8600291287671</v>
      </c>
      <c r="ED365" s="0" t="n">
        <f aca="false">DX365*'Dist Horaria'!$M$6</f>
        <v>34.2934110100457</v>
      </c>
      <c r="EE365" s="0" t="n">
        <f aca="false">DX365*'Dist Horaria'!$N$6</f>
        <v>34.2934110100457</v>
      </c>
      <c r="EF365" s="0" t="n">
        <f aca="false">DX365*'Dist Horaria'!$O$6</f>
        <v>34.2934110100457</v>
      </c>
      <c r="EG365" s="0" t="n">
        <f aca="false">DX365*'Dist Horaria'!$P$6</f>
        <v>22.5050509753425</v>
      </c>
      <c r="EH365" s="0" t="n">
        <f aca="false">DX365*'Dist Horaria'!$Q$6</f>
        <v>22.5050509753425</v>
      </c>
      <c r="EI365" s="0" t="n">
        <f aca="false">DX365*'Dist Horaria'!$R$6</f>
        <v>22.5050509753425</v>
      </c>
      <c r="EJ365" s="0" t="n">
        <f aca="false">DX365*'Dist Horaria'!$S$6</f>
        <v>22.5050509753425</v>
      </c>
      <c r="EK365" s="0" t="n">
        <f aca="false">DX365*'Dist Horaria'!$T$6</f>
        <v>22.5050509753425</v>
      </c>
      <c r="EL365" s="0" t="n">
        <f aca="false">DX365*'Dist Horaria'!$U$6</f>
        <v>22.5050509753425</v>
      </c>
      <c r="EM365" s="0" t="n">
        <f aca="false">DX365*'Dist Horaria'!$V$6</f>
        <v>22.5050509753425</v>
      </c>
      <c r="EN365" s="0" t="n">
        <f aca="false">DX365*'Dist Horaria'!$W$6</f>
        <v>22.5050509753425</v>
      </c>
      <c r="EO365" s="0" t="n">
        <f aca="false">DX365*'Dist Horaria'!$X$6</f>
        <v>34.2934110100457</v>
      </c>
      <c r="EP365" s="0" t="n">
        <f aca="false">DX365*'Dist Horaria'!$Y$6</f>
        <v>34.2934110100457</v>
      </c>
      <c r="EQ365" s="0" t="n">
        <f aca="false">DX365*'Dist Horaria'!$Z$6</f>
        <v>34.2934110100457</v>
      </c>
      <c r="ER365" s="0" t="n">
        <f aca="false">DX365*'Dist Horaria'!$AA$6</f>
        <v>12.8600291287671</v>
      </c>
      <c r="ES365" s="0" t="n">
        <f aca="false">DX365*'Dist Horaria'!$AB$6</f>
        <v>12.8600291287671</v>
      </c>
      <c r="ET365" s="0" t="n">
        <f aca="false">DX365*'Dist Horaria'!$AC$6</f>
        <v>12.8600291287671</v>
      </c>
      <c r="EU365" s="0" t="n">
        <f aca="false">DX365*'Dist Horaria'!$AD$6</f>
        <v>12.8600291287671</v>
      </c>
      <c r="EV365" s="0" t="n">
        <f aca="false">DX365*'Dist Horaria'!$AE$6</f>
        <v>12.8600291287671</v>
      </c>
      <c r="EW365" s="0" t="n">
        <f aca="false">BB365+CA365+CZ365+DY365</f>
        <v>541.357765029393</v>
      </c>
      <c r="EX365" s="0" t="n">
        <f aca="false">BC365+CB365+DA365+DZ365</f>
        <v>538.827440498761</v>
      </c>
      <c r="EY365" s="0" t="n">
        <f aca="false">BD365+CC365+DB365+EA365</f>
        <v>536.43912513258</v>
      </c>
      <c r="EZ365" s="0" t="n">
        <f aca="false">BE365+CD365+DC365+EB365</f>
        <v>534.404373719444</v>
      </c>
      <c r="FA365" s="0" t="n">
        <f aca="false">BF365+CE365+DD365+EC365</f>
        <v>532.917456384911</v>
      </c>
      <c r="FB365" s="0" t="n">
        <f aca="false">BG365+CF365+DE365+ED365</f>
        <v>1276.59718562642</v>
      </c>
      <c r="FC365" s="0" t="n">
        <f aca="false">BH365+CG365+DF365+EE365</f>
        <v>1280.4429844576</v>
      </c>
      <c r="FD365" s="0" t="n">
        <f aca="false">BI365+CH365+DG365+EF365</f>
        <v>1280.4429844576</v>
      </c>
      <c r="FE365" s="0" t="n">
        <f aca="false">BJ365+CI365+DH365+EG365</f>
        <v>899.672895043403</v>
      </c>
      <c r="FF365" s="0" t="n">
        <f aca="false">BK365+CJ365+DI365+EH365</f>
        <v>912.13528821239</v>
      </c>
      <c r="FG365" s="0" t="n">
        <f aca="false">BL365+CK365+DJ365+EI365</f>
        <v>921.198846880745</v>
      </c>
      <c r="FH365" s="0" t="n">
        <f aca="false">BM365+CL365+DK365+EJ365</f>
        <v>925.730626214922</v>
      </c>
      <c r="FI365" s="0" t="n">
        <f aca="false">BN365+CM365+DL365+EK365</f>
        <v>926.863571048466</v>
      </c>
      <c r="FJ365" s="0" t="n">
        <f aca="false">BO365+CN365+DM365+EL365</f>
        <v>925.730626214922</v>
      </c>
      <c r="FK365" s="0" t="n">
        <f aca="false">BP365+CO365+DN365+EM365</f>
        <v>923.464736547833</v>
      </c>
      <c r="FL365" s="0" t="n">
        <f aca="false">BQ365+CP365+DO365+EN365</f>
        <v>920.0659020472</v>
      </c>
      <c r="FM365" s="0" t="n">
        <f aca="false">BR365+CQ365+DP365+EO365</f>
        <v>1326.9259269742</v>
      </c>
      <c r="FN365" s="0" t="n">
        <f aca="false">BS365+CR365+DQ365+EP365</f>
        <v>1323.8344421236</v>
      </c>
      <c r="FO365" s="0" t="n">
        <f aca="false">BT365+CS365+DR365+EQ365</f>
        <v>1307.00718749217</v>
      </c>
      <c r="FP365" s="0" t="n">
        <f aca="false">BU365+CT365+DS365+ER365</f>
        <v>556.719273118985</v>
      </c>
      <c r="FQ365" s="0" t="n">
        <f aca="false">BV365+CU365+DT365+ES365</f>
        <v>544.632145886855</v>
      </c>
      <c r="FR365" s="0" t="n">
        <f aca="false">BW365+CV365+DU365+ET365</f>
        <v>552.835522044532</v>
      </c>
      <c r="FS365" s="0" t="n">
        <f aca="false">BX365+CW365+DV365+EU365</f>
        <v>550.036484903567</v>
      </c>
      <c r="FT365" s="0" t="n">
        <f aca="false">BY365+CX365+DW365+EV365</f>
        <v>547.075266994119</v>
      </c>
      <c r="FU365" s="0" t="n">
        <f aca="false">AM365*'Dist Horaria'!$H$10</f>
        <v>0.279443051330455</v>
      </c>
      <c r="FV365" s="0" t="n">
        <f aca="false">AM365*'Dist Horaria'!$I$10</f>
        <v>0.261527855866458</v>
      </c>
      <c r="FW365" s="0" t="n">
        <f aca="false">AM365*'Dist Horaria'!$J$10</f>
        <v>0.260395677905668</v>
      </c>
      <c r="FX365" s="0" t="n">
        <f aca="false">AM365*'Dist Horaria'!$K$10</f>
        <v>0.2529067876935</v>
      </c>
      <c r="FY365" s="0" t="n">
        <f aca="false">AM365*'Dist Horaria'!$L$10</f>
        <v>0.253007996957835</v>
      </c>
      <c r="FZ365" s="0" t="n">
        <f aca="false">AM365*'Dist Horaria'!$M$10</f>
        <v>0.270728968691727</v>
      </c>
      <c r="GA365" s="0" t="n">
        <f aca="false">AM365*'Dist Horaria'!$N$10</f>
        <v>0.256120794695</v>
      </c>
      <c r="GB365" s="0" t="n">
        <f aca="false">AM365*'Dist Horaria'!$O$10</f>
        <v>0.251749289906373</v>
      </c>
      <c r="GC365" s="0" t="n">
        <f aca="false">AM365*'Dist Horaria'!$P$10</f>
        <v>0.25565586244818</v>
      </c>
      <c r="GD365" s="0" t="n">
        <f aca="false">AM365*'Dist Horaria'!$Q$10</f>
        <v>0.231359930665215</v>
      </c>
      <c r="GE365" s="0" t="n">
        <f aca="false">AM365*'Dist Horaria'!$R$10</f>
        <v>0.28229386065707</v>
      </c>
      <c r="GF365" s="0" t="n">
        <f aca="false">AM365*'Dist Horaria'!$S$10</f>
        <v>0.241089923182521</v>
      </c>
      <c r="GG365" s="0" t="n">
        <f aca="false">AR365*'Dist Horaria'!$H$10</f>
        <v>0.292305505212124</v>
      </c>
      <c r="GH365" s="0" t="n">
        <f aca="false">AR365*'Dist Horaria'!$I$10</f>
        <v>0.273565693160455</v>
      </c>
      <c r="GI365" s="0" t="n">
        <f aca="false">AR365*'Dist Horaria'!$J$10</f>
        <v>0.272381402303184</v>
      </c>
      <c r="GJ365" s="0" t="n">
        <f aca="false">AR365*'Dist Horaria'!$K$10</f>
        <v>0.26454780677621</v>
      </c>
      <c r="GK365" s="0" t="n">
        <f aca="false">AR365*'Dist Horaria'!$L$10</f>
        <v>0.264653674590789</v>
      </c>
      <c r="GL365" s="0" t="n">
        <f aca="false">AR365*'Dist Horaria'!$M$10</f>
        <v>0.28319032300936</v>
      </c>
      <c r="GM365" s="0" t="n">
        <f aca="false">AR365*'Dist Horaria'!$N$10</f>
        <v>0.267909750957166</v>
      </c>
      <c r="GN365" s="0" t="n">
        <f aca="false">AR365*'Dist Horaria'!$O$10</f>
        <v>0.263337030649063</v>
      </c>
      <c r="GO365" s="0" t="n">
        <f aca="false">AR365*'Dist Horaria'!$P$10</f>
        <v>0.267423418394416</v>
      </c>
      <c r="GP365" s="0" t="n">
        <f aca="false">AR365*'Dist Horaria'!$Q$10</f>
        <v>0.242009171804256</v>
      </c>
      <c r="GQ365" s="0" t="n">
        <f aca="false">AR365*'Dist Horaria'!$R$10</f>
        <v>0.295287534131835</v>
      </c>
      <c r="GR365" s="0" t="n">
        <f aca="false">AR365*'Dist Horaria'!$S$10</f>
        <v>0.252187025091142</v>
      </c>
      <c r="GS365" s="0" t="n">
        <f aca="false">AW365*'Dist Horaria'!$H$10</f>
        <v>0.0169452466789637</v>
      </c>
      <c r="GT365" s="0" t="n">
        <f aca="false">AW365*'Dist Horaria'!$I$10</f>
        <v>0.0158588807629249</v>
      </c>
      <c r="GU365" s="0" t="n">
        <f aca="false">AW365*'Dist Horaria'!$J$10</f>
        <v>0.0157902262204744</v>
      </c>
      <c r="GV365" s="0" t="n">
        <f aca="false">AW365*'Dist Horaria'!$K$10</f>
        <v>0.0153361047406499</v>
      </c>
      <c r="GW365" s="0" t="n">
        <f aca="false">AW365*'Dist Horaria'!$L$10</f>
        <v>0.0153422420052631</v>
      </c>
      <c r="GX365" s="0" t="n">
        <f aca="false">AW365*'Dist Horaria'!$M$10</f>
        <v>0.0164168303193832</v>
      </c>
      <c r="GY365" s="0" t="n">
        <f aca="false">AW365*'Dist Horaria'!$N$10</f>
        <v>0.0155310000554879</v>
      </c>
      <c r="GZ365" s="0" t="n">
        <f aca="false">AW365*'Dist Horaria'!$O$10</f>
        <v>0.0152659148202356</v>
      </c>
      <c r="HA365" s="0" t="n">
        <f aca="false">AW365*'Dist Horaria'!$P$10</f>
        <v>0.0155028068634444</v>
      </c>
      <c r="HB365" s="0" t="n">
        <f aca="false">AW365*'Dist Horaria'!$Q$10</f>
        <v>0.0140295172060438</v>
      </c>
      <c r="HC365" s="0" t="n">
        <f aca="false">AW365*'Dist Horaria'!$R$10</f>
        <v>0.0171181179206861</v>
      </c>
      <c r="HD365" s="0" t="n">
        <f aca="false">AW365*'Dist Horaria'!$S$10</f>
        <v>0.014619537686443</v>
      </c>
    </row>
    <row r="366" customFormat="false" ht="13.8" hidden="false" customHeight="false" outlineLevel="0" collapsed="false">
      <c r="A366" s="0" t="n">
        <v>4.531559</v>
      </c>
      <c r="B366" s="0" t="n">
        <v>-74.115589</v>
      </c>
      <c r="C366" s="0" t="n">
        <v>27</v>
      </c>
      <c r="D366" s="0" t="n">
        <v>16</v>
      </c>
      <c r="E366" s="0" t="n">
        <v>1706</v>
      </c>
      <c r="G366" s="0" t="s">
        <v>692</v>
      </c>
      <c r="I366" s="0" t="s">
        <v>1708</v>
      </c>
      <c r="J366" s="0" t="s">
        <v>1709</v>
      </c>
      <c r="K366" s="0" t="n">
        <v>19063485</v>
      </c>
      <c r="L366" s="0" t="s">
        <v>1710</v>
      </c>
      <c r="S366" s="0" t="n">
        <v>365</v>
      </c>
      <c r="V366" s="0" t="n">
        <v>51666.6666666667</v>
      </c>
      <c r="W366" s="0" t="n">
        <f aca="false">V366*12</f>
        <v>620000</v>
      </c>
      <c r="X366" s="0" t="n">
        <v>1</v>
      </c>
      <c r="Z366" s="0" t="n">
        <v>20000</v>
      </c>
      <c r="AB366" s="0" t="n">
        <v>0.005</v>
      </c>
      <c r="AC366" s="0" t="n">
        <v>0</v>
      </c>
      <c r="AD366" s="0" t="n">
        <v>2184.35481342237</v>
      </c>
      <c r="AE366" s="0" t="n">
        <f aca="false">AD366/2204.59</f>
        <v>0.990821337945997</v>
      </c>
      <c r="AF366" s="0" t="n">
        <f aca="false">AE366/S366</f>
        <v>0.00271457900807123</v>
      </c>
      <c r="AG366" s="0" t="n">
        <f aca="false">AE366*EXP(AB366*AC366)</f>
        <v>0.990821337945997</v>
      </c>
      <c r="AH366" s="0" t="n">
        <f aca="false">AG366/S366</f>
        <v>0.00271457900807123</v>
      </c>
      <c r="AI366" s="0" t="s">
        <v>90</v>
      </c>
      <c r="AJ366" s="0" t="n">
        <f aca="false">IF(AI366="A",'FE DISTRIBUCIÓN'!$C$2,'FE DISTRIBUCIÓN'!$C$3)</f>
        <v>4.994E-006</v>
      </c>
      <c r="AK366" s="0" t="n">
        <f aca="false">W366*AJ366</f>
        <v>3.09628</v>
      </c>
      <c r="AL366" s="0" t="n">
        <f aca="false">AK366/365</f>
        <v>0.00848295890410959</v>
      </c>
      <c r="AM366" s="0" t="n">
        <f aca="false">AK366*EXP(AB366*AC366)</f>
        <v>3.09628</v>
      </c>
      <c r="AN366" s="0" t="n">
        <f aca="false">AM366/365</f>
        <v>0.00848295890410959</v>
      </c>
      <c r="AO366" s="0" t="n">
        <v>5.223868284E-006</v>
      </c>
      <c r="AP366" s="0" t="n">
        <f aca="false">AO366*W366</f>
        <v>3.23879833608</v>
      </c>
      <c r="AQ366" s="0" t="n">
        <f aca="false">AP366/365</f>
        <v>0.00887342009884931</v>
      </c>
      <c r="AR366" s="0" t="n">
        <f aca="false">AP366*EXP(AB366*AC366)</f>
        <v>3.23879833608</v>
      </c>
      <c r="AS366" s="0" t="n">
        <f aca="false">AR366/365</f>
        <v>0.00887342009884931</v>
      </c>
      <c r="AT366" s="0" t="n">
        <v>3.02832944E-007</v>
      </c>
      <c r="AU366" s="0" t="n">
        <f aca="false">AT366*W366</f>
        <v>0.18775642528</v>
      </c>
      <c r="AV366" s="0" t="n">
        <f aca="false">AU366/365</f>
        <v>0.000514401165150685</v>
      </c>
      <c r="AW366" s="0" t="n">
        <f aca="false">AU366*EXP(AB366*AC366)</f>
        <v>0.18775642528</v>
      </c>
      <c r="AX366" s="0" t="n">
        <f aca="false">AW366/365</f>
        <v>0.000514401165150685</v>
      </c>
      <c r="AY366" s="0" t="n">
        <f aca="false">AW366+AR366+AM366+AG366</f>
        <v>7.513656099306</v>
      </c>
      <c r="AZ366" s="0" t="n">
        <f aca="false">AH366+AN366+AS366+AX366</f>
        <v>0.0205853591761808</v>
      </c>
      <c r="BA366" s="0" t="n">
        <f aca="false">AH366*1000000</f>
        <v>2714.57900807123</v>
      </c>
      <c r="BB366" s="0" t="n">
        <f aca="false">BA366*'Dist Horaria'!$H$3</f>
        <v>94.5882608266535</v>
      </c>
      <c r="BC366" s="0" t="n">
        <f aca="false">BA366*'Dist Horaria'!$I$3</f>
        <v>92.0579362960215</v>
      </c>
      <c r="BD366" s="0" t="n">
        <f aca="false">BA366*'Dist Horaria'!$J$3</f>
        <v>89.6696209298407</v>
      </c>
      <c r="BE366" s="0" t="n">
        <f aca="false">BA366*'Dist Horaria'!$K$3</f>
        <v>87.6348695167044</v>
      </c>
      <c r="BF366" s="0" t="n">
        <f aca="false">BA366*'Dist Horaria'!$L$3</f>
        <v>86.1479521821715</v>
      </c>
      <c r="BG366" s="0" t="n">
        <f aca="false">BA366*'Dist Horaria'!$M$3</f>
        <v>85.2118410857768</v>
      </c>
      <c r="BH366" s="0" t="n">
        <f aca="false">BA366*'Dist Horaria'!$N$3</f>
        <v>89.0576399169617</v>
      </c>
      <c r="BI366" s="0" t="n">
        <f aca="false">BA366*'Dist Horaria'!$O$3</f>
        <v>89.0576399169617</v>
      </c>
      <c r="BJ366" s="0" t="n">
        <f aca="false">BA366*'Dist Horaria'!$P$3</f>
        <v>117.826262688609</v>
      </c>
      <c r="BK366" s="0" t="n">
        <f aca="false">BA366*'Dist Horaria'!$Q$3</f>
        <v>130.288655857596</v>
      </c>
      <c r="BL366" s="0" t="n">
        <f aca="false">BA366*'Dist Horaria'!$R$3</f>
        <v>139.35221452595</v>
      </c>
      <c r="BM366" s="0" t="n">
        <f aca="false">BA366*'Dist Horaria'!$S$3</f>
        <v>143.883993860128</v>
      </c>
      <c r="BN366" s="0" t="n">
        <f aca="false">BA366*'Dist Horaria'!$T$3</f>
        <v>145.016938693672</v>
      </c>
      <c r="BO366" s="0" t="n">
        <f aca="false">BA366*'Dist Horaria'!$U$3</f>
        <v>143.883993860128</v>
      </c>
      <c r="BP366" s="0" t="n">
        <f aca="false">BA366*'Dist Horaria'!$V$3</f>
        <v>141.618104193039</v>
      </c>
      <c r="BQ366" s="0" t="n">
        <f aca="false">BA366*'Dist Horaria'!$W$3</f>
        <v>138.219269692406</v>
      </c>
      <c r="BR366" s="0" t="n">
        <f aca="false">BA366*'Dist Horaria'!$X$3</f>
        <v>135.540582433563</v>
      </c>
      <c r="BS366" s="0" t="n">
        <f aca="false">BA366*'Dist Horaria'!$Y$3</f>
        <v>132.449097582965</v>
      </c>
      <c r="BT366" s="0" t="n">
        <f aca="false">BA366*'Dist Horaria'!$Z$3</f>
        <v>115.621842951527</v>
      </c>
      <c r="BU366" s="0" t="n">
        <f aca="false">BA366*'Dist Horaria'!$AA$3</f>
        <v>109.949768916245</v>
      </c>
      <c r="BV366" s="0" t="n">
        <f aca="false">BA366*'Dist Horaria'!$AB$3</f>
        <v>97.8626416841155</v>
      </c>
      <c r="BW366" s="0" t="n">
        <f aca="false">BA366*'Dist Horaria'!$AC$3</f>
        <v>106.066017841792</v>
      </c>
      <c r="BX366" s="0" t="n">
        <f aca="false">BA366*'Dist Horaria'!$AD$3</f>
        <v>103.266980700827</v>
      </c>
      <c r="BY366" s="0" t="n">
        <f aca="false">BA366*'Dist Horaria'!$AE$3</f>
        <v>100.30576279138</v>
      </c>
      <c r="BZ366" s="0" t="n">
        <f aca="false">AN366*1000000</f>
        <v>8482.95890410959</v>
      </c>
      <c r="CA366" s="0" t="n">
        <f aca="false">BZ366*'Dist Horaria'!$H$6</f>
        <v>212.07397260274</v>
      </c>
      <c r="CB366" s="0" t="n">
        <f aca="false">BZ366*'Dist Horaria'!$I$6</f>
        <v>212.07397260274</v>
      </c>
      <c r="CC366" s="0" t="n">
        <f aca="false">BZ366*'Dist Horaria'!$J$6</f>
        <v>212.07397260274</v>
      </c>
      <c r="CD366" s="0" t="n">
        <f aca="false">BZ366*'Dist Horaria'!$K$6</f>
        <v>212.07397260274</v>
      </c>
      <c r="CE366" s="0" t="n">
        <f aca="false">BZ366*'Dist Horaria'!$L$6</f>
        <v>212.07397260274</v>
      </c>
      <c r="CF366" s="0" t="n">
        <f aca="false">BZ366*'Dist Horaria'!$M$6</f>
        <v>565.530593607306</v>
      </c>
      <c r="CG366" s="0" t="n">
        <f aca="false">BZ366*'Dist Horaria'!$N$6</f>
        <v>565.530593607306</v>
      </c>
      <c r="CH366" s="0" t="n">
        <f aca="false">BZ366*'Dist Horaria'!$O$6</f>
        <v>565.530593607306</v>
      </c>
      <c r="CI366" s="0" t="n">
        <f aca="false">BZ366*'Dist Horaria'!$P$6</f>
        <v>371.129452054794</v>
      </c>
      <c r="CJ366" s="0" t="n">
        <f aca="false">BZ366*'Dist Horaria'!$Q$6</f>
        <v>371.129452054794</v>
      </c>
      <c r="CK366" s="0" t="n">
        <f aca="false">BZ366*'Dist Horaria'!$R$6</f>
        <v>371.129452054794</v>
      </c>
      <c r="CL366" s="0" t="n">
        <f aca="false">BZ366*'Dist Horaria'!$S$6</f>
        <v>371.129452054794</v>
      </c>
      <c r="CM366" s="0" t="n">
        <f aca="false">BZ366*'Dist Horaria'!$T$6</f>
        <v>371.129452054794</v>
      </c>
      <c r="CN366" s="0" t="n">
        <f aca="false">BZ366*'Dist Horaria'!$U$6</f>
        <v>371.129452054794</v>
      </c>
      <c r="CO366" s="0" t="n">
        <f aca="false">BZ366*'Dist Horaria'!$V$6</f>
        <v>371.129452054794</v>
      </c>
      <c r="CP366" s="0" t="n">
        <f aca="false">BZ366*'Dist Horaria'!$W$6</f>
        <v>371.129452054794</v>
      </c>
      <c r="CQ366" s="0" t="n">
        <f aca="false">BZ366*'Dist Horaria'!$X$6</f>
        <v>565.530593607306</v>
      </c>
      <c r="CR366" s="0" t="n">
        <f aca="false">BZ366*'Dist Horaria'!$Y$6</f>
        <v>565.530593607306</v>
      </c>
      <c r="CS366" s="0" t="n">
        <f aca="false">BZ366*'Dist Horaria'!$Z$6</f>
        <v>565.530593607306</v>
      </c>
      <c r="CT366" s="0" t="n">
        <f aca="false">BZ366*'Dist Horaria'!$AA$6</f>
        <v>212.07397260274</v>
      </c>
      <c r="CU366" s="0" t="n">
        <f aca="false">BZ366*'Dist Horaria'!$AB$6</f>
        <v>212.07397260274</v>
      </c>
      <c r="CV366" s="0" t="n">
        <f aca="false">BZ366*'Dist Horaria'!$AC$6</f>
        <v>212.07397260274</v>
      </c>
      <c r="CW366" s="0" t="n">
        <f aca="false">BZ366*'Dist Horaria'!$AD$6</f>
        <v>212.07397260274</v>
      </c>
      <c r="CX366" s="0" t="n">
        <f aca="false">BZ366*'Dist Horaria'!$AE$6</f>
        <v>212.07397260274</v>
      </c>
      <c r="CY366" s="0" t="n">
        <f aca="false">AS366*1000000</f>
        <v>8873.42009884931</v>
      </c>
      <c r="CZ366" s="0" t="n">
        <f aca="false">CY366*'Dist Horaria'!$H$6</f>
        <v>221.835502471233</v>
      </c>
      <c r="DA366" s="0" t="n">
        <f aca="false">CY366*'Dist Horaria'!$I$6</f>
        <v>221.835502471233</v>
      </c>
      <c r="DB366" s="0" t="n">
        <f aca="false">CY366*'Dist Horaria'!$J$6</f>
        <v>221.835502471233</v>
      </c>
      <c r="DC366" s="0" t="n">
        <f aca="false">CY366*'Dist Horaria'!$K$6</f>
        <v>221.835502471233</v>
      </c>
      <c r="DD366" s="0" t="n">
        <f aca="false">CY366*'Dist Horaria'!$L$6</f>
        <v>221.835502471233</v>
      </c>
      <c r="DE366" s="0" t="n">
        <f aca="false">CY366*'Dist Horaria'!$M$6</f>
        <v>591.561339923288</v>
      </c>
      <c r="DF366" s="0" t="n">
        <f aca="false">CY366*'Dist Horaria'!$N$6</f>
        <v>591.561339923288</v>
      </c>
      <c r="DG366" s="0" t="n">
        <f aca="false">CY366*'Dist Horaria'!$O$6</f>
        <v>591.561339923288</v>
      </c>
      <c r="DH366" s="0" t="n">
        <f aca="false">CY366*'Dist Horaria'!$P$6</f>
        <v>388.212129324657</v>
      </c>
      <c r="DI366" s="0" t="n">
        <f aca="false">CY366*'Dist Horaria'!$Q$6</f>
        <v>388.212129324657</v>
      </c>
      <c r="DJ366" s="0" t="n">
        <f aca="false">CY366*'Dist Horaria'!$R$6</f>
        <v>388.212129324657</v>
      </c>
      <c r="DK366" s="0" t="n">
        <f aca="false">CY366*'Dist Horaria'!$S$6</f>
        <v>388.212129324657</v>
      </c>
      <c r="DL366" s="0" t="n">
        <f aca="false">CY366*'Dist Horaria'!$T$6</f>
        <v>388.212129324657</v>
      </c>
      <c r="DM366" s="0" t="n">
        <f aca="false">CY366*'Dist Horaria'!$U$6</f>
        <v>388.212129324657</v>
      </c>
      <c r="DN366" s="0" t="n">
        <f aca="false">CY366*'Dist Horaria'!$V$6</f>
        <v>388.212129324657</v>
      </c>
      <c r="DO366" s="0" t="n">
        <f aca="false">CY366*'Dist Horaria'!$W$6</f>
        <v>388.212129324657</v>
      </c>
      <c r="DP366" s="0" t="n">
        <f aca="false">CY366*'Dist Horaria'!$X$6</f>
        <v>591.561339923288</v>
      </c>
      <c r="DQ366" s="0" t="n">
        <f aca="false">CY366*'Dist Horaria'!$Y$6</f>
        <v>591.561339923288</v>
      </c>
      <c r="DR366" s="0" t="n">
        <f aca="false">CY366*'Dist Horaria'!$Z$6</f>
        <v>591.561339923288</v>
      </c>
      <c r="DS366" s="0" t="n">
        <f aca="false">CY366*'Dist Horaria'!$AA$6</f>
        <v>221.835502471233</v>
      </c>
      <c r="DT366" s="0" t="n">
        <f aca="false">CY366*'Dist Horaria'!$AB$6</f>
        <v>221.835502471233</v>
      </c>
      <c r="DU366" s="0" t="n">
        <f aca="false">CY366*'Dist Horaria'!$AC$6</f>
        <v>221.835502471233</v>
      </c>
      <c r="DV366" s="0" t="n">
        <f aca="false">CY366*'Dist Horaria'!$AD$6</f>
        <v>221.835502471233</v>
      </c>
      <c r="DW366" s="0" t="n">
        <f aca="false">CY366*'Dist Horaria'!$AE$6</f>
        <v>221.835502471233</v>
      </c>
      <c r="DX366" s="0" t="n">
        <f aca="false">AX366*1000000</f>
        <v>514.401165150685</v>
      </c>
      <c r="DY366" s="0" t="n">
        <f aca="false">DX366*'Dist Horaria'!$H$6</f>
        <v>12.8600291287671</v>
      </c>
      <c r="DZ366" s="0" t="n">
        <f aca="false">DX366*'Dist Horaria'!$I$6</f>
        <v>12.8600291287671</v>
      </c>
      <c r="EA366" s="0" t="n">
        <f aca="false">DX366*'Dist Horaria'!$J$6</f>
        <v>12.8600291287671</v>
      </c>
      <c r="EB366" s="0" t="n">
        <f aca="false">DX366*'Dist Horaria'!$K$6</f>
        <v>12.8600291287671</v>
      </c>
      <c r="EC366" s="0" t="n">
        <f aca="false">DX366*'Dist Horaria'!$L$6</f>
        <v>12.8600291287671</v>
      </c>
      <c r="ED366" s="0" t="n">
        <f aca="false">DX366*'Dist Horaria'!$M$6</f>
        <v>34.2934110100457</v>
      </c>
      <c r="EE366" s="0" t="n">
        <f aca="false">DX366*'Dist Horaria'!$N$6</f>
        <v>34.2934110100457</v>
      </c>
      <c r="EF366" s="0" t="n">
        <f aca="false">DX366*'Dist Horaria'!$O$6</f>
        <v>34.2934110100457</v>
      </c>
      <c r="EG366" s="0" t="n">
        <f aca="false">DX366*'Dist Horaria'!$P$6</f>
        <v>22.5050509753425</v>
      </c>
      <c r="EH366" s="0" t="n">
        <f aca="false">DX366*'Dist Horaria'!$Q$6</f>
        <v>22.5050509753425</v>
      </c>
      <c r="EI366" s="0" t="n">
        <f aca="false">DX366*'Dist Horaria'!$R$6</f>
        <v>22.5050509753425</v>
      </c>
      <c r="EJ366" s="0" t="n">
        <f aca="false">DX366*'Dist Horaria'!$S$6</f>
        <v>22.5050509753425</v>
      </c>
      <c r="EK366" s="0" t="n">
        <f aca="false">DX366*'Dist Horaria'!$T$6</f>
        <v>22.5050509753425</v>
      </c>
      <c r="EL366" s="0" t="n">
        <f aca="false">DX366*'Dist Horaria'!$U$6</f>
        <v>22.5050509753425</v>
      </c>
      <c r="EM366" s="0" t="n">
        <f aca="false">DX366*'Dist Horaria'!$V$6</f>
        <v>22.5050509753425</v>
      </c>
      <c r="EN366" s="0" t="n">
        <f aca="false">DX366*'Dist Horaria'!$W$6</f>
        <v>22.5050509753425</v>
      </c>
      <c r="EO366" s="0" t="n">
        <f aca="false">DX366*'Dist Horaria'!$X$6</f>
        <v>34.2934110100457</v>
      </c>
      <c r="EP366" s="0" t="n">
        <f aca="false">DX366*'Dist Horaria'!$Y$6</f>
        <v>34.2934110100457</v>
      </c>
      <c r="EQ366" s="0" t="n">
        <f aca="false">DX366*'Dist Horaria'!$Z$6</f>
        <v>34.2934110100457</v>
      </c>
      <c r="ER366" s="0" t="n">
        <f aca="false">DX366*'Dist Horaria'!$AA$6</f>
        <v>12.8600291287671</v>
      </c>
      <c r="ES366" s="0" t="n">
        <f aca="false">DX366*'Dist Horaria'!$AB$6</f>
        <v>12.8600291287671</v>
      </c>
      <c r="ET366" s="0" t="n">
        <f aca="false">DX366*'Dist Horaria'!$AC$6</f>
        <v>12.8600291287671</v>
      </c>
      <c r="EU366" s="0" t="n">
        <f aca="false">DX366*'Dist Horaria'!$AD$6</f>
        <v>12.8600291287671</v>
      </c>
      <c r="EV366" s="0" t="n">
        <f aca="false">DX366*'Dist Horaria'!$AE$6</f>
        <v>12.8600291287671</v>
      </c>
      <c r="EW366" s="0" t="n">
        <f aca="false">BB366+CA366+CZ366+DY366</f>
        <v>541.357765029393</v>
      </c>
      <c r="EX366" s="0" t="n">
        <f aca="false">BC366+CB366+DA366+DZ366</f>
        <v>538.827440498761</v>
      </c>
      <c r="EY366" s="0" t="n">
        <f aca="false">BD366+CC366+DB366+EA366</f>
        <v>536.43912513258</v>
      </c>
      <c r="EZ366" s="0" t="n">
        <f aca="false">BE366+CD366+DC366+EB366</f>
        <v>534.404373719444</v>
      </c>
      <c r="FA366" s="0" t="n">
        <f aca="false">BF366+CE366+DD366+EC366</f>
        <v>532.917456384911</v>
      </c>
      <c r="FB366" s="0" t="n">
        <f aca="false">BG366+CF366+DE366+ED366</f>
        <v>1276.59718562642</v>
      </c>
      <c r="FC366" s="0" t="n">
        <f aca="false">BH366+CG366+DF366+EE366</f>
        <v>1280.4429844576</v>
      </c>
      <c r="FD366" s="0" t="n">
        <f aca="false">BI366+CH366+DG366+EF366</f>
        <v>1280.4429844576</v>
      </c>
      <c r="FE366" s="0" t="n">
        <f aca="false">BJ366+CI366+DH366+EG366</f>
        <v>899.672895043403</v>
      </c>
      <c r="FF366" s="0" t="n">
        <f aca="false">BK366+CJ366+DI366+EH366</f>
        <v>912.13528821239</v>
      </c>
      <c r="FG366" s="0" t="n">
        <f aca="false">BL366+CK366+DJ366+EI366</f>
        <v>921.198846880745</v>
      </c>
      <c r="FH366" s="0" t="n">
        <f aca="false">BM366+CL366+DK366+EJ366</f>
        <v>925.730626214922</v>
      </c>
      <c r="FI366" s="0" t="n">
        <f aca="false">BN366+CM366+DL366+EK366</f>
        <v>926.863571048466</v>
      </c>
      <c r="FJ366" s="0" t="n">
        <f aca="false">BO366+CN366+DM366+EL366</f>
        <v>925.730626214922</v>
      </c>
      <c r="FK366" s="0" t="n">
        <f aca="false">BP366+CO366+DN366+EM366</f>
        <v>923.464736547833</v>
      </c>
      <c r="FL366" s="0" t="n">
        <f aca="false">BQ366+CP366+DO366+EN366</f>
        <v>920.0659020472</v>
      </c>
      <c r="FM366" s="0" t="n">
        <f aca="false">BR366+CQ366+DP366+EO366</f>
        <v>1326.9259269742</v>
      </c>
      <c r="FN366" s="0" t="n">
        <f aca="false">BS366+CR366+DQ366+EP366</f>
        <v>1323.8344421236</v>
      </c>
      <c r="FO366" s="0" t="n">
        <f aca="false">BT366+CS366+DR366+EQ366</f>
        <v>1307.00718749217</v>
      </c>
      <c r="FP366" s="0" t="n">
        <f aca="false">BU366+CT366+DS366+ER366</f>
        <v>556.719273118985</v>
      </c>
      <c r="FQ366" s="0" t="n">
        <f aca="false">BV366+CU366+DT366+ES366</f>
        <v>544.632145886855</v>
      </c>
      <c r="FR366" s="0" t="n">
        <f aca="false">BW366+CV366+DU366+ET366</f>
        <v>552.835522044532</v>
      </c>
      <c r="FS366" s="0" t="n">
        <f aca="false">BX366+CW366+DV366+EU366</f>
        <v>550.036484903567</v>
      </c>
      <c r="FT366" s="0" t="n">
        <f aca="false">BY366+CX366+DW366+EV366</f>
        <v>547.075266994119</v>
      </c>
      <c r="FU366" s="0" t="n">
        <f aca="false">AM366*'Dist Horaria'!$H$10</f>
        <v>0.279443051330455</v>
      </c>
      <c r="FV366" s="0" t="n">
        <f aca="false">AM366*'Dist Horaria'!$I$10</f>
        <v>0.261527855866458</v>
      </c>
      <c r="FW366" s="0" t="n">
        <f aca="false">AM366*'Dist Horaria'!$J$10</f>
        <v>0.260395677905668</v>
      </c>
      <c r="FX366" s="0" t="n">
        <f aca="false">AM366*'Dist Horaria'!$K$10</f>
        <v>0.2529067876935</v>
      </c>
      <c r="FY366" s="0" t="n">
        <f aca="false">AM366*'Dist Horaria'!$L$10</f>
        <v>0.253007996957835</v>
      </c>
      <c r="FZ366" s="0" t="n">
        <f aca="false">AM366*'Dist Horaria'!$M$10</f>
        <v>0.270728968691727</v>
      </c>
      <c r="GA366" s="0" t="n">
        <f aca="false">AM366*'Dist Horaria'!$N$10</f>
        <v>0.256120794695</v>
      </c>
      <c r="GB366" s="0" t="n">
        <f aca="false">AM366*'Dist Horaria'!$O$10</f>
        <v>0.251749289906373</v>
      </c>
      <c r="GC366" s="0" t="n">
        <f aca="false">AM366*'Dist Horaria'!$P$10</f>
        <v>0.25565586244818</v>
      </c>
      <c r="GD366" s="0" t="n">
        <f aca="false">AM366*'Dist Horaria'!$Q$10</f>
        <v>0.231359930665215</v>
      </c>
      <c r="GE366" s="0" t="n">
        <f aca="false">AM366*'Dist Horaria'!$R$10</f>
        <v>0.28229386065707</v>
      </c>
      <c r="GF366" s="0" t="n">
        <f aca="false">AM366*'Dist Horaria'!$S$10</f>
        <v>0.241089923182521</v>
      </c>
      <c r="GG366" s="0" t="n">
        <f aca="false">AR366*'Dist Horaria'!$H$10</f>
        <v>0.292305505212124</v>
      </c>
      <c r="GH366" s="0" t="n">
        <f aca="false">AR366*'Dist Horaria'!$I$10</f>
        <v>0.273565693160455</v>
      </c>
      <c r="GI366" s="0" t="n">
        <f aca="false">AR366*'Dist Horaria'!$J$10</f>
        <v>0.272381402303184</v>
      </c>
      <c r="GJ366" s="0" t="n">
        <f aca="false">AR366*'Dist Horaria'!$K$10</f>
        <v>0.26454780677621</v>
      </c>
      <c r="GK366" s="0" t="n">
        <f aca="false">AR366*'Dist Horaria'!$L$10</f>
        <v>0.264653674590789</v>
      </c>
      <c r="GL366" s="0" t="n">
        <f aca="false">AR366*'Dist Horaria'!$M$10</f>
        <v>0.28319032300936</v>
      </c>
      <c r="GM366" s="0" t="n">
        <f aca="false">AR366*'Dist Horaria'!$N$10</f>
        <v>0.267909750957166</v>
      </c>
      <c r="GN366" s="0" t="n">
        <f aca="false">AR366*'Dist Horaria'!$O$10</f>
        <v>0.263337030649063</v>
      </c>
      <c r="GO366" s="0" t="n">
        <f aca="false">AR366*'Dist Horaria'!$P$10</f>
        <v>0.267423418394416</v>
      </c>
      <c r="GP366" s="0" t="n">
        <f aca="false">AR366*'Dist Horaria'!$Q$10</f>
        <v>0.242009171804256</v>
      </c>
      <c r="GQ366" s="0" t="n">
        <f aca="false">AR366*'Dist Horaria'!$R$10</f>
        <v>0.295287534131835</v>
      </c>
      <c r="GR366" s="0" t="n">
        <f aca="false">AR366*'Dist Horaria'!$S$10</f>
        <v>0.252187025091142</v>
      </c>
      <c r="GS366" s="0" t="n">
        <f aca="false">AW366*'Dist Horaria'!$H$10</f>
        <v>0.0169452466789637</v>
      </c>
      <c r="GT366" s="0" t="n">
        <f aca="false">AW366*'Dist Horaria'!$I$10</f>
        <v>0.0158588807629249</v>
      </c>
      <c r="GU366" s="0" t="n">
        <f aca="false">AW366*'Dist Horaria'!$J$10</f>
        <v>0.0157902262204744</v>
      </c>
      <c r="GV366" s="0" t="n">
        <f aca="false">AW366*'Dist Horaria'!$K$10</f>
        <v>0.0153361047406499</v>
      </c>
      <c r="GW366" s="0" t="n">
        <f aca="false">AW366*'Dist Horaria'!$L$10</f>
        <v>0.0153422420052631</v>
      </c>
      <c r="GX366" s="0" t="n">
        <f aca="false">AW366*'Dist Horaria'!$M$10</f>
        <v>0.0164168303193832</v>
      </c>
      <c r="GY366" s="0" t="n">
        <f aca="false">AW366*'Dist Horaria'!$N$10</f>
        <v>0.0155310000554879</v>
      </c>
      <c r="GZ366" s="0" t="n">
        <f aca="false">AW366*'Dist Horaria'!$O$10</f>
        <v>0.0152659148202356</v>
      </c>
      <c r="HA366" s="0" t="n">
        <f aca="false">AW366*'Dist Horaria'!$P$10</f>
        <v>0.0155028068634444</v>
      </c>
      <c r="HB366" s="0" t="n">
        <f aca="false">AW366*'Dist Horaria'!$Q$10</f>
        <v>0.0140295172060438</v>
      </c>
      <c r="HC366" s="0" t="n">
        <f aca="false">AW366*'Dist Horaria'!$R$10</f>
        <v>0.0171181179206861</v>
      </c>
      <c r="HD366" s="0" t="n">
        <f aca="false">AW366*'Dist Horaria'!$S$10</f>
        <v>0.014619537686443</v>
      </c>
    </row>
    <row r="367" customFormat="false" ht="13.8" hidden="false" customHeight="false" outlineLevel="0" collapsed="false">
      <c r="A367" s="0" t="n">
        <v>4.496933</v>
      </c>
      <c r="B367" s="0" t="n">
        <v>-74.11772</v>
      </c>
      <c r="C367" s="0" t="n">
        <v>27</v>
      </c>
      <c r="D367" s="0" t="n">
        <v>13</v>
      </c>
      <c r="E367" s="0" t="n">
        <v>1667</v>
      </c>
      <c r="G367" s="0" t="s">
        <v>692</v>
      </c>
      <c r="I367" s="0" t="s">
        <v>1711</v>
      </c>
      <c r="J367" s="0" t="s">
        <v>1712</v>
      </c>
      <c r="K367" s="0" t="s">
        <v>1713</v>
      </c>
      <c r="L367" s="0" t="s">
        <v>1714</v>
      </c>
      <c r="S367" s="0" t="n">
        <v>365</v>
      </c>
      <c r="V367" s="0" t="n">
        <v>51666.6666666667</v>
      </c>
      <c r="W367" s="0" t="n">
        <f aca="false">V367*12</f>
        <v>620000</v>
      </c>
      <c r="X367" s="0" t="n">
        <v>1</v>
      </c>
      <c r="Z367" s="0" t="n">
        <v>20000</v>
      </c>
      <c r="AB367" s="0" t="n">
        <v>0.005</v>
      </c>
      <c r="AC367" s="0" t="n">
        <v>0</v>
      </c>
      <c r="AD367" s="0" t="n">
        <v>2184.35481342237</v>
      </c>
      <c r="AE367" s="0" t="n">
        <f aca="false">AD367/2204.59</f>
        <v>0.990821337945997</v>
      </c>
      <c r="AF367" s="0" t="n">
        <f aca="false">AE367/S367</f>
        <v>0.00271457900807123</v>
      </c>
      <c r="AG367" s="0" t="n">
        <f aca="false">AE367*EXP(AB367*AC367)</f>
        <v>0.990821337945997</v>
      </c>
      <c r="AH367" s="0" t="n">
        <f aca="false">AG367/S367</f>
        <v>0.00271457900807123</v>
      </c>
      <c r="AI367" s="0" t="s">
        <v>90</v>
      </c>
      <c r="AJ367" s="0" t="n">
        <f aca="false">IF(AI367="A",'FE DISTRIBUCIÓN'!$C$2,'FE DISTRIBUCIÓN'!$C$3)</f>
        <v>4.994E-006</v>
      </c>
      <c r="AK367" s="0" t="n">
        <f aca="false">W367*AJ367</f>
        <v>3.09628</v>
      </c>
      <c r="AL367" s="0" t="n">
        <f aca="false">AK367/365</f>
        <v>0.00848295890410959</v>
      </c>
      <c r="AM367" s="0" t="n">
        <f aca="false">AK367*EXP(AB367*AC367)</f>
        <v>3.09628</v>
      </c>
      <c r="AN367" s="0" t="n">
        <f aca="false">AM367/365</f>
        <v>0.00848295890410959</v>
      </c>
      <c r="AO367" s="0" t="n">
        <v>5.223868284E-006</v>
      </c>
      <c r="AP367" s="0" t="n">
        <f aca="false">AO367*W367</f>
        <v>3.23879833608</v>
      </c>
      <c r="AQ367" s="0" t="n">
        <f aca="false">AP367/365</f>
        <v>0.00887342009884931</v>
      </c>
      <c r="AR367" s="0" t="n">
        <f aca="false">AP367*EXP(AB367*AC367)</f>
        <v>3.23879833608</v>
      </c>
      <c r="AS367" s="0" t="n">
        <f aca="false">AR367/365</f>
        <v>0.00887342009884931</v>
      </c>
      <c r="AT367" s="0" t="n">
        <v>3.02832944E-007</v>
      </c>
      <c r="AU367" s="0" t="n">
        <f aca="false">AT367*W367</f>
        <v>0.18775642528</v>
      </c>
      <c r="AV367" s="0" t="n">
        <f aca="false">AU367/365</f>
        <v>0.000514401165150685</v>
      </c>
      <c r="AW367" s="0" t="n">
        <f aca="false">AU367*EXP(AB367*AC367)</f>
        <v>0.18775642528</v>
      </c>
      <c r="AX367" s="0" t="n">
        <f aca="false">AW367/365</f>
        <v>0.000514401165150685</v>
      </c>
      <c r="AY367" s="0" t="n">
        <f aca="false">AW367+AR367+AM367+AG367</f>
        <v>7.513656099306</v>
      </c>
      <c r="AZ367" s="0" t="n">
        <f aca="false">AH367+AN367+AS367+AX367</f>
        <v>0.0205853591761808</v>
      </c>
      <c r="BA367" s="0" t="n">
        <f aca="false">AH367*1000000</f>
        <v>2714.57900807123</v>
      </c>
      <c r="BB367" s="0" t="n">
        <f aca="false">BA367*'Dist Horaria'!$H$3</f>
        <v>94.5882608266535</v>
      </c>
      <c r="BC367" s="0" t="n">
        <f aca="false">BA367*'Dist Horaria'!$I$3</f>
        <v>92.0579362960215</v>
      </c>
      <c r="BD367" s="0" t="n">
        <f aca="false">BA367*'Dist Horaria'!$J$3</f>
        <v>89.6696209298407</v>
      </c>
      <c r="BE367" s="0" t="n">
        <f aca="false">BA367*'Dist Horaria'!$K$3</f>
        <v>87.6348695167044</v>
      </c>
      <c r="BF367" s="0" t="n">
        <f aca="false">BA367*'Dist Horaria'!$L$3</f>
        <v>86.1479521821715</v>
      </c>
      <c r="BG367" s="0" t="n">
        <f aca="false">BA367*'Dist Horaria'!$M$3</f>
        <v>85.2118410857768</v>
      </c>
      <c r="BH367" s="0" t="n">
        <f aca="false">BA367*'Dist Horaria'!$N$3</f>
        <v>89.0576399169617</v>
      </c>
      <c r="BI367" s="0" t="n">
        <f aca="false">BA367*'Dist Horaria'!$O$3</f>
        <v>89.0576399169617</v>
      </c>
      <c r="BJ367" s="0" t="n">
        <f aca="false">BA367*'Dist Horaria'!$P$3</f>
        <v>117.826262688609</v>
      </c>
      <c r="BK367" s="0" t="n">
        <f aca="false">BA367*'Dist Horaria'!$Q$3</f>
        <v>130.288655857596</v>
      </c>
      <c r="BL367" s="0" t="n">
        <f aca="false">BA367*'Dist Horaria'!$R$3</f>
        <v>139.35221452595</v>
      </c>
      <c r="BM367" s="0" t="n">
        <f aca="false">BA367*'Dist Horaria'!$S$3</f>
        <v>143.883993860128</v>
      </c>
      <c r="BN367" s="0" t="n">
        <f aca="false">BA367*'Dist Horaria'!$T$3</f>
        <v>145.016938693672</v>
      </c>
      <c r="BO367" s="0" t="n">
        <f aca="false">BA367*'Dist Horaria'!$U$3</f>
        <v>143.883993860128</v>
      </c>
      <c r="BP367" s="0" t="n">
        <f aca="false">BA367*'Dist Horaria'!$V$3</f>
        <v>141.618104193039</v>
      </c>
      <c r="BQ367" s="0" t="n">
        <f aca="false">BA367*'Dist Horaria'!$W$3</f>
        <v>138.219269692406</v>
      </c>
      <c r="BR367" s="0" t="n">
        <f aca="false">BA367*'Dist Horaria'!$X$3</f>
        <v>135.540582433563</v>
      </c>
      <c r="BS367" s="0" t="n">
        <f aca="false">BA367*'Dist Horaria'!$Y$3</f>
        <v>132.449097582965</v>
      </c>
      <c r="BT367" s="0" t="n">
        <f aca="false">BA367*'Dist Horaria'!$Z$3</f>
        <v>115.621842951527</v>
      </c>
      <c r="BU367" s="0" t="n">
        <f aca="false">BA367*'Dist Horaria'!$AA$3</f>
        <v>109.949768916245</v>
      </c>
      <c r="BV367" s="0" t="n">
        <f aca="false">BA367*'Dist Horaria'!$AB$3</f>
        <v>97.8626416841155</v>
      </c>
      <c r="BW367" s="0" t="n">
        <f aca="false">BA367*'Dist Horaria'!$AC$3</f>
        <v>106.066017841792</v>
      </c>
      <c r="BX367" s="0" t="n">
        <f aca="false">BA367*'Dist Horaria'!$AD$3</f>
        <v>103.266980700827</v>
      </c>
      <c r="BY367" s="0" t="n">
        <f aca="false">BA367*'Dist Horaria'!$AE$3</f>
        <v>100.30576279138</v>
      </c>
      <c r="BZ367" s="0" t="n">
        <f aca="false">AN367*1000000</f>
        <v>8482.95890410959</v>
      </c>
      <c r="CA367" s="0" t="n">
        <f aca="false">BZ367*'Dist Horaria'!$H$6</f>
        <v>212.07397260274</v>
      </c>
      <c r="CB367" s="0" t="n">
        <f aca="false">BZ367*'Dist Horaria'!$I$6</f>
        <v>212.07397260274</v>
      </c>
      <c r="CC367" s="0" t="n">
        <f aca="false">BZ367*'Dist Horaria'!$J$6</f>
        <v>212.07397260274</v>
      </c>
      <c r="CD367" s="0" t="n">
        <f aca="false">BZ367*'Dist Horaria'!$K$6</f>
        <v>212.07397260274</v>
      </c>
      <c r="CE367" s="0" t="n">
        <f aca="false">BZ367*'Dist Horaria'!$L$6</f>
        <v>212.07397260274</v>
      </c>
      <c r="CF367" s="0" t="n">
        <f aca="false">BZ367*'Dist Horaria'!$M$6</f>
        <v>565.530593607306</v>
      </c>
      <c r="CG367" s="0" t="n">
        <f aca="false">BZ367*'Dist Horaria'!$N$6</f>
        <v>565.530593607306</v>
      </c>
      <c r="CH367" s="0" t="n">
        <f aca="false">BZ367*'Dist Horaria'!$O$6</f>
        <v>565.530593607306</v>
      </c>
      <c r="CI367" s="0" t="n">
        <f aca="false">BZ367*'Dist Horaria'!$P$6</f>
        <v>371.129452054794</v>
      </c>
      <c r="CJ367" s="0" t="n">
        <f aca="false">BZ367*'Dist Horaria'!$Q$6</f>
        <v>371.129452054794</v>
      </c>
      <c r="CK367" s="0" t="n">
        <f aca="false">BZ367*'Dist Horaria'!$R$6</f>
        <v>371.129452054794</v>
      </c>
      <c r="CL367" s="0" t="n">
        <f aca="false">BZ367*'Dist Horaria'!$S$6</f>
        <v>371.129452054794</v>
      </c>
      <c r="CM367" s="0" t="n">
        <f aca="false">BZ367*'Dist Horaria'!$T$6</f>
        <v>371.129452054794</v>
      </c>
      <c r="CN367" s="0" t="n">
        <f aca="false">BZ367*'Dist Horaria'!$U$6</f>
        <v>371.129452054794</v>
      </c>
      <c r="CO367" s="0" t="n">
        <f aca="false">BZ367*'Dist Horaria'!$V$6</f>
        <v>371.129452054794</v>
      </c>
      <c r="CP367" s="0" t="n">
        <f aca="false">BZ367*'Dist Horaria'!$W$6</f>
        <v>371.129452054794</v>
      </c>
      <c r="CQ367" s="0" t="n">
        <f aca="false">BZ367*'Dist Horaria'!$X$6</f>
        <v>565.530593607306</v>
      </c>
      <c r="CR367" s="0" t="n">
        <f aca="false">BZ367*'Dist Horaria'!$Y$6</f>
        <v>565.530593607306</v>
      </c>
      <c r="CS367" s="0" t="n">
        <f aca="false">BZ367*'Dist Horaria'!$Z$6</f>
        <v>565.530593607306</v>
      </c>
      <c r="CT367" s="0" t="n">
        <f aca="false">BZ367*'Dist Horaria'!$AA$6</f>
        <v>212.07397260274</v>
      </c>
      <c r="CU367" s="0" t="n">
        <f aca="false">BZ367*'Dist Horaria'!$AB$6</f>
        <v>212.07397260274</v>
      </c>
      <c r="CV367" s="0" t="n">
        <f aca="false">BZ367*'Dist Horaria'!$AC$6</f>
        <v>212.07397260274</v>
      </c>
      <c r="CW367" s="0" t="n">
        <f aca="false">BZ367*'Dist Horaria'!$AD$6</f>
        <v>212.07397260274</v>
      </c>
      <c r="CX367" s="0" t="n">
        <f aca="false">BZ367*'Dist Horaria'!$AE$6</f>
        <v>212.07397260274</v>
      </c>
      <c r="CY367" s="0" t="n">
        <f aca="false">AS367*1000000</f>
        <v>8873.42009884931</v>
      </c>
      <c r="CZ367" s="0" t="n">
        <f aca="false">CY367*'Dist Horaria'!$H$6</f>
        <v>221.835502471233</v>
      </c>
      <c r="DA367" s="0" t="n">
        <f aca="false">CY367*'Dist Horaria'!$I$6</f>
        <v>221.835502471233</v>
      </c>
      <c r="DB367" s="0" t="n">
        <f aca="false">CY367*'Dist Horaria'!$J$6</f>
        <v>221.835502471233</v>
      </c>
      <c r="DC367" s="0" t="n">
        <f aca="false">CY367*'Dist Horaria'!$K$6</f>
        <v>221.835502471233</v>
      </c>
      <c r="DD367" s="0" t="n">
        <f aca="false">CY367*'Dist Horaria'!$L$6</f>
        <v>221.835502471233</v>
      </c>
      <c r="DE367" s="0" t="n">
        <f aca="false">CY367*'Dist Horaria'!$M$6</f>
        <v>591.561339923288</v>
      </c>
      <c r="DF367" s="0" t="n">
        <f aca="false">CY367*'Dist Horaria'!$N$6</f>
        <v>591.561339923288</v>
      </c>
      <c r="DG367" s="0" t="n">
        <f aca="false">CY367*'Dist Horaria'!$O$6</f>
        <v>591.561339923288</v>
      </c>
      <c r="DH367" s="0" t="n">
        <f aca="false">CY367*'Dist Horaria'!$P$6</f>
        <v>388.212129324657</v>
      </c>
      <c r="DI367" s="0" t="n">
        <f aca="false">CY367*'Dist Horaria'!$Q$6</f>
        <v>388.212129324657</v>
      </c>
      <c r="DJ367" s="0" t="n">
        <f aca="false">CY367*'Dist Horaria'!$R$6</f>
        <v>388.212129324657</v>
      </c>
      <c r="DK367" s="0" t="n">
        <f aca="false">CY367*'Dist Horaria'!$S$6</f>
        <v>388.212129324657</v>
      </c>
      <c r="DL367" s="0" t="n">
        <f aca="false">CY367*'Dist Horaria'!$T$6</f>
        <v>388.212129324657</v>
      </c>
      <c r="DM367" s="0" t="n">
        <f aca="false">CY367*'Dist Horaria'!$U$6</f>
        <v>388.212129324657</v>
      </c>
      <c r="DN367" s="0" t="n">
        <f aca="false">CY367*'Dist Horaria'!$V$6</f>
        <v>388.212129324657</v>
      </c>
      <c r="DO367" s="0" t="n">
        <f aca="false">CY367*'Dist Horaria'!$W$6</f>
        <v>388.212129324657</v>
      </c>
      <c r="DP367" s="0" t="n">
        <f aca="false">CY367*'Dist Horaria'!$X$6</f>
        <v>591.561339923288</v>
      </c>
      <c r="DQ367" s="0" t="n">
        <f aca="false">CY367*'Dist Horaria'!$Y$6</f>
        <v>591.561339923288</v>
      </c>
      <c r="DR367" s="0" t="n">
        <f aca="false">CY367*'Dist Horaria'!$Z$6</f>
        <v>591.561339923288</v>
      </c>
      <c r="DS367" s="0" t="n">
        <f aca="false">CY367*'Dist Horaria'!$AA$6</f>
        <v>221.835502471233</v>
      </c>
      <c r="DT367" s="0" t="n">
        <f aca="false">CY367*'Dist Horaria'!$AB$6</f>
        <v>221.835502471233</v>
      </c>
      <c r="DU367" s="0" t="n">
        <f aca="false">CY367*'Dist Horaria'!$AC$6</f>
        <v>221.835502471233</v>
      </c>
      <c r="DV367" s="0" t="n">
        <f aca="false">CY367*'Dist Horaria'!$AD$6</f>
        <v>221.835502471233</v>
      </c>
      <c r="DW367" s="0" t="n">
        <f aca="false">CY367*'Dist Horaria'!$AE$6</f>
        <v>221.835502471233</v>
      </c>
      <c r="DX367" s="0" t="n">
        <f aca="false">AX367*1000000</f>
        <v>514.401165150685</v>
      </c>
      <c r="DY367" s="0" t="n">
        <f aca="false">DX367*'Dist Horaria'!$H$6</f>
        <v>12.8600291287671</v>
      </c>
      <c r="DZ367" s="0" t="n">
        <f aca="false">DX367*'Dist Horaria'!$I$6</f>
        <v>12.8600291287671</v>
      </c>
      <c r="EA367" s="0" t="n">
        <f aca="false">DX367*'Dist Horaria'!$J$6</f>
        <v>12.8600291287671</v>
      </c>
      <c r="EB367" s="0" t="n">
        <f aca="false">DX367*'Dist Horaria'!$K$6</f>
        <v>12.8600291287671</v>
      </c>
      <c r="EC367" s="0" t="n">
        <f aca="false">DX367*'Dist Horaria'!$L$6</f>
        <v>12.8600291287671</v>
      </c>
      <c r="ED367" s="0" t="n">
        <f aca="false">DX367*'Dist Horaria'!$M$6</f>
        <v>34.2934110100457</v>
      </c>
      <c r="EE367" s="0" t="n">
        <f aca="false">DX367*'Dist Horaria'!$N$6</f>
        <v>34.2934110100457</v>
      </c>
      <c r="EF367" s="0" t="n">
        <f aca="false">DX367*'Dist Horaria'!$O$6</f>
        <v>34.2934110100457</v>
      </c>
      <c r="EG367" s="0" t="n">
        <f aca="false">DX367*'Dist Horaria'!$P$6</f>
        <v>22.5050509753425</v>
      </c>
      <c r="EH367" s="0" t="n">
        <f aca="false">DX367*'Dist Horaria'!$Q$6</f>
        <v>22.5050509753425</v>
      </c>
      <c r="EI367" s="0" t="n">
        <f aca="false">DX367*'Dist Horaria'!$R$6</f>
        <v>22.5050509753425</v>
      </c>
      <c r="EJ367" s="0" t="n">
        <f aca="false">DX367*'Dist Horaria'!$S$6</f>
        <v>22.5050509753425</v>
      </c>
      <c r="EK367" s="0" t="n">
        <f aca="false">DX367*'Dist Horaria'!$T$6</f>
        <v>22.5050509753425</v>
      </c>
      <c r="EL367" s="0" t="n">
        <f aca="false">DX367*'Dist Horaria'!$U$6</f>
        <v>22.5050509753425</v>
      </c>
      <c r="EM367" s="0" t="n">
        <f aca="false">DX367*'Dist Horaria'!$V$6</f>
        <v>22.5050509753425</v>
      </c>
      <c r="EN367" s="0" t="n">
        <f aca="false">DX367*'Dist Horaria'!$W$6</f>
        <v>22.5050509753425</v>
      </c>
      <c r="EO367" s="0" t="n">
        <f aca="false">DX367*'Dist Horaria'!$X$6</f>
        <v>34.2934110100457</v>
      </c>
      <c r="EP367" s="0" t="n">
        <f aca="false">DX367*'Dist Horaria'!$Y$6</f>
        <v>34.2934110100457</v>
      </c>
      <c r="EQ367" s="0" t="n">
        <f aca="false">DX367*'Dist Horaria'!$Z$6</f>
        <v>34.2934110100457</v>
      </c>
      <c r="ER367" s="0" t="n">
        <f aca="false">DX367*'Dist Horaria'!$AA$6</f>
        <v>12.8600291287671</v>
      </c>
      <c r="ES367" s="0" t="n">
        <f aca="false">DX367*'Dist Horaria'!$AB$6</f>
        <v>12.8600291287671</v>
      </c>
      <c r="ET367" s="0" t="n">
        <f aca="false">DX367*'Dist Horaria'!$AC$6</f>
        <v>12.8600291287671</v>
      </c>
      <c r="EU367" s="0" t="n">
        <f aca="false">DX367*'Dist Horaria'!$AD$6</f>
        <v>12.8600291287671</v>
      </c>
      <c r="EV367" s="0" t="n">
        <f aca="false">DX367*'Dist Horaria'!$AE$6</f>
        <v>12.8600291287671</v>
      </c>
      <c r="EW367" s="0" t="n">
        <f aca="false">BB367+CA367+CZ367+DY367</f>
        <v>541.357765029393</v>
      </c>
      <c r="EX367" s="0" t="n">
        <f aca="false">BC367+CB367+DA367+DZ367</f>
        <v>538.827440498761</v>
      </c>
      <c r="EY367" s="0" t="n">
        <f aca="false">BD367+CC367+DB367+EA367</f>
        <v>536.43912513258</v>
      </c>
      <c r="EZ367" s="0" t="n">
        <f aca="false">BE367+CD367+DC367+EB367</f>
        <v>534.404373719444</v>
      </c>
      <c r="FA367" s="0" t="n">
        <f aca="false">BF367+CE367+DD367+EC367</f>
        <v>532.917456384911</v>
      </c>
      <c r="FB367" s="0" t="n">
        <f aca="false">BG367+CF367+DE367+ED367</f>
        <v>1276.59718562642</v>
      </c>
      <c r="FC367" s="0" t="n">
        <f aca="false">BH367+CG367+DF367+EE367</f>
        <v>1280.4429844576</v>
      </c>
      <c r="FD367" s="0" t="n">
        <f aca="false">BI367+CH367+DG367+EF367</f>
        <v>1280.4429844576</v>
      </c>
      <c r="FE367" s="0" t="n">
        <f aca="false">BJ367+CI367+DH367+EG367</f>
        <v>899.672895043403</v>
      </c>
      <c r="FF367" s="0" t="n">
        <f aca="false">BK367+CJ367+DI367+EH367</f>
        <v>912.13528821239</v>
      </c>
      <c r="FG367" s="0" t="n">
        <f aca="false">BL367+CK367+DJ367+EI367</f>
        <v>921.198846880745</v>
      </c>
      <c r="FH367" s="0" t="n">
        <f aca="false">BM367+CL367+DK367+EJ367</f>
        <v>925.730626214922</v>
      </c>
      <c r="FI367" s="0" t="n">
        <f aca="false">BN367+CM367+DL367+EK367</f>
        <v>926.863571048466</v>
      </c>
      <c r="FJ367" s="0" t="n">
        <f aca="false">BO367+CN367+DM367+EL367</f>
        <v>925.730626214922</v>
      </c>
      <c r="FK367" s="0" t="n">
        <f aca="false">BP367+CO367+DN367+EM367</f>
        <v>923.464736547833</v>
      </c>
      <c r="FL367" s="0" t="n">
        <f aca="false">BQ367+CP367+DO367+EN367</f>
        <v>920.0659020472</v>
      </c>
      <c r="FM367" s="0" t="n">
        <f aca="false">BR367+CQ367+DP367+EO367</f>
        <v>1326.9259269742</v>
      </c>
      <c r="FN367" s="0" t="n">
        <f aca="false">BS367+CR367+DQ367+EP367</f>
        <v>1323.8344421236</v>
      </c>
      <c r="FO367" s="0" t="n">
        <f aca="false">BT367+CS367+DR367+EQ367</f>
        <v>1307.00718749217</v>
      </c>
      <c r="FP367" s="0" t="n">
        <f aca="false">BU367+CT367+DS367+ER367</f>
        <v>556.719273118985</v>
      </c>
      <c r="FQ367" s="0" t="n">
        <f aca="false">BV367+CU367+DT367+ES367</f>
        <v>544.632145886855</v>
      </c>
      <c r="FR367" s="0" t="n">
        <f aca="false">BW367+CV367+DU367+ET367</f>
        <v>552.835522044532</v>
      </c>
      <c r="FS367" s="0" t="n">
        <f aca="false">BX367+CW367+DV367+EU367</f>
        <v>550.036484903567</v>
      </c>
      <c r="FT367" s="0" t="n">
        <f aca="false">BY367+CX367+DW367+EV367</f>
        <v>547.075266994119</v>
      </c>
      <c r="FU367" s="0" t="n">
        <f aca="false">AM367*'Dist Horaria'!$H$10</f>
        <v>0.279443051330455</v>
      </c>
      <c r="FV367" s="0" t="n">
        <f aca="false">AM367*'Dist Horaria'!$I$10</f>
        <v>0.261527855866458</v>
      </c>
      <c r="FW367" s="0" t="n">
        <f aca="false">AM367*'Dist Horaria'!$J$10</f>
        <v>0.260395677905668</v>
      </c>
      <c r="FX367" s="0" t="n">
        <f aca="false">AM367*'Dist Horaria'!$K$10</f>
        <v>0.2529067876935</v>
      </c>
      <c r="FY367" s="0" t="n">
        <f aca="false">AM367*'Dist Horaria'!$L$10</f>
        <v>0.253007996957835</v>
      </c>
      <c r="FZ367" s="0" t="n">
        <f aca="false">AM367*'Dist Horaria'!$M$10</f>
        <v>0.270728968691727</v>
      </c>
      <c r="GA367" s="0" t="n">
        <f aca="false">AM367*'Dist Horaria'!$N$10</f>
        <v>0.256120794695</v>
      </c>
      <c r="GB367" s="0" t="n">
        <f aca="false">AM367*'Dist Horaria'!$O$10</f>
        <v>0.251749289906373</v>
      </c>
      <c r="GC367" s="0" t="n">
        <f aca="false">AM367*'Dist Horaria'!$P$10</f>
        <v>0.25565586244818</v>
      </c>
      <c r="GD367" s="0" t="n">
        <f aca="false">AM367*'Dist Horaria'!$Q$10</f>
        <v>0.231359930665215</v>
      </c>
      <c r="GE367" s="0" t="n">
        <f aca="false">AM367*'Dist Horaria'!$R$10</f>
        <v>0.28229386065707</v>
      </c>
      <c r="GF367" s="0" t="n">
        <f aca="false">AM367*'Dist Horaria'!$S$10</f>
        <v>0.241089923182521</v>
      </c>
      <c r="GG367" s="0" t="n">
        <f aca="false">AR367*'Dist Horaria'!$H$10</f>
        <v>0.292305505212124</v>
      </c>
      <c r="GH367" s="0" t="n">
        <f aca="false">AR367*'Dist Horaria'!$I$10</f>
        <v>0.273565693160455</v>
      </c>
      <c r="GI367" s="0" t="n">
        <f aca="false">AR367*'Dist Horaria'!$J$10</f>
        <v>0.272381402303184</v>
      </c>
      <c r="GJ367" s="0" t="n">
        <f aca="false">AR367*'Dist Horaria'!$K$10</f>
        <v>0.26454780677621</v>
      </c>
      <c r="GK367" s="0" t="n">
        <f aca="false">AR367*'Dist Horaria'!$L$10</f>
        <v>0.264653674590789</v>
      </c>
      <c r="GL367" s="0" t="n">
        <f aca="false">AR367*'Dist Horaria'!$M$10</f>
        <v>0.28319032300936</v>
      </c>
      <c r="GM367" s="0" t="n">
        <f aca="false">AR367*'Dist Horaria'!$N$10</f>
        <v>0.267909750957166</v>
      </c>
      <c r="GN367" s="0" t="n">
        <f aca="false">AR367*'Dist Horaria'!$O$10</f>
        <v>0.263337030649063</v>
      </c>
      <c r="GO367" s="0" t="n">
        <f aca="false">AR367*'Dist Horaria'!$P$10</f>
        <v>0.267423418394416</v>
      </c>
      <c r="GP367" s="0" t="n">
        <f aca="false">AR367*'Dist Horaria'!$Q$10</f>
        <v>0.242009171804256</v>
      </c>
      <c r="GQ367" s="0" t="n">
        <f aca="false">AR367*'Dist Horaria'!$R$10</f>
        <v>0.295287534131835</v>
      </c>
      <c r="GR367" s="0" t="n">
        <f aca="false">AR367*'Dist Horaria'!$S$10</f>
        <v>0.252187025091142</v>
      </c>
      <c r="GS367" s="0" t="n">
        <f aca="false">AW367*'Dist Horaria'!$H$10</f>
        <v>0.0169452466789637</v>
      </c>
      <c r="GT367" s="0" t="n">
        <f aca="false">AW367*'Dist Horaria'!$I$10</f>
        <v>0.0158588807629249</v>
      </c>
      <c r="GU367" s="0" t="n">
        <f aca="false">AW367*'Dist Horaria'!$J$10</f>
        <v>0.0157902262204744</v>
      </c>
      <c r="GV367" s="0" t="n">
        <f aca="false">AW367*'Dist Horaria'!$K$10</f>
        <v>0.0153361047406499</v>
      </c>
      <c r="GW367" s="0" t="n">
        <f aca="false">AW367*'Dist Horaria'!$L$10</f>
        <v>0.0153422420052631</v>
      </c>
      <c r="GX367" s="0" t="n">
        <f aca="false">AW367*'Dist Horaria'!$M$10</f>
        <v>0.0164168303193832</v>
      </c>
      <c r="GY367" s="0" t="n">
        <f aca="false">AW367*'Dist Horaria'!$N$10</f>
        <v>0.0155310000554879</v>
      </c>
      <c r="GZ367" s="0" t="n">
        <f aca="false">AW367*'Dist Horaria'!$O$10</f>
        <v>0.0152659148202356</v>
      </c>
      <c r="HA367" s="0" t="n">
        <f aca="false">AW367*'Dist Horaria'!$P$10</f>
        <v>0.0155028068634444</v>
      </c>
      <c r="HB367" s="0" t="n">
        <f aca="false">AW367*'Dist Horaria'!$Q$10</f>
        <v>0.0140295172060438</v>
      </c>
      <c r="HC367" s="0" t="n">
        <f aca="false">AW367*'Dist Horaria'!$R$10</f>
        <v>0.0171181179206861</v>
      </c>
      <c r="HD367" s="0" t="n">
        <f aca="false">AW367*'Dist Horaria'!$S$10</f>
        <v>0.014619537686443</v>
      </c>
    </row>
    <row r="368" customFormat="false" ht="26.85" hidden="false" customHeight="false" outlineLevel="0" collapsed="false">
      <c r="A368" s="0" t="n">
        <v>4.547015</v>
      </c>
      <c r="B368" s="0" t="n">
        <v>-74.11554</v>
      </c>
      <c r="C368" s="0" t="n">
        <v>27</v>
      </c>
      <c r="D368" s="0" t="n">
        <v>18</v>
      </c>
      <c r="E368" s="0" t="n">
        <v>1732</v>
      </c>
      <c r="G368" s="0" t="s">
        <v>692</v>
      </c>
      <c r="I368" s="0" t="s">
        <v>1715</v>
      </c>
      <c r="J368" s="25" t="s">
        <v>1716</v>
      </c>
      <c r="K368" s="25" t="s">
        <v>1717</v>
      </c>
      <c r="L368" s="0" t="s">
        <v>1718</v>
      </c>
      <c r="S368" s="0" t="n">
        <v>365</v>
      </c>
      <c r="V368" s="0" t="n">
        <v>51666.6666666667</v>
      </c>
      <c r="W368" s="0" t="n">
        <f aca="false">V368*12</f>
        <v>620000</v>
      </c>
      <c r="X368" s="0" t="n">
        <v>1</v>
      </c>
      <c r="Z368" s="0" t="n">
        <v>20000</v>
      </c>
      <c r="AB368" s="0" t="n">
        <v>0.005</v>
      </c>
      <c r="AC368" s="0" t="n">
        <v>0</v>
      </c>
      <c r="AD368" s="0" t="n">
        <v>2184.35481342237</v>
      </c>
      <c r="AE368" s="0" t="n">
        <f aca="false">AD368/2204.59</f>
        <v>0.990821337945997</v>
      </c>
      <c r="AF368" s="0" t="n">
        <f aca="false">AE368/S368</f>
        <v>0.00271457900807123</v>
      </c>
      <c r="AG368" s="0" t="n">
        <f aca="false">AE368*EXP(AB368*AC368)</f>
        <v>0.990821337945997</v>
      </c>
      <c r="AH368" s="0" t="n">
        <f aca="false">AG368/S368</f>
        <v>0.00271457900807123</v>
      </c>
      <c r="AI368" s="0" t="s">
        <v>90</v>
      </c>
      <c r="AJ368" s="0" t="n">
        <f aca="false">IF(AI368="A",'FE DISTRIBUCIÓN'!$C$2,'FE DISTRIBUCIÓN'!$C$3)</f>
        <v>4.994E-006</v>
      </c>
      <c r="AK368" s="0" t="n">
        <f aca="false">W368*AJ368</f>
        <v>3.09628</v>
      </c>
      <c r="AL368" s="0" t="n">
        <f aca="false">AK368/365</f>
        <v>0.00848295890410959</v>
      </c>
      <c r="AM368" s="0" t="n">
        <f aca="false">AK368*EXP(AB368*AC368)</f>
        <v>3.09628</v>
      </c>
      <c r="AN368" s="0" t="n">
        <f aca="false">AM368/365</f>
        <v>0.00848295890410959</v>
      </c>
      <c r="AO368" s="0" t="n">
        <v>5.223868284E-006</v>
      </c>
      <c r="AP368" s="0" t="n">
        <f aca="false">AO368*W368</f>
        <v>3.23879833608</v>
      </c>
      <c r="AQ368" s="0" t="n">
        <f aca="false">AP368/365</f>
        <v>0.00887342009884931</v>
      </c>
      <c r="AR368" s="0" t="n">
        <f aca="false">AP368*EXP(AB368*AC368)</f>
        <v>3.23879833608</v>
      </c>
      <c r="AS368" s="0" t="n">
        <f aca="false">AR368/365</f>
        <v>0.00887342009884931</v>
      </c>
      <c r="AT368" s="0" t="n">
        <v>3.02832944E-007</v>
      </c>
      <c r="AU368" s="0" t="n">
        <f aca="false">AT368*W368</f>
        <v>0.18775642528</v>
      </c>
      <c r="AV368" s="0" t="n">
        <f aca="false">AU368/365</f>
        <v>0.000514401165150685</v>
      </c>
      <c r="AW368" s="0" t="n">
        <f aca="false">AU368*EXP(AB368*AC368)</f>
        <v>0.18775642528</v>
      </c>
      <c r="AX368" s="0" t="n">
        <f aca="false">AW368/365</f>
        <v>0.000514401165150685</v>
      </c>
      <c r="AY368" s="0" t="n">
        <f aca="false">AW368+AR368+AM368+AG368</f>
        <v>7.513656099306</v>
      </c>
      <c r="AZ368" s="0" t="n">
        <f aca="false">AH368+AN368+AS368+AX368</f>
        <v>0.0205853591761808</v>
      </c>
      <c r="BA368" s="0" t="n">
        <f aca="false">AH368*1000000</f>
        <v>2714.57900807123</v>
      </c>
      <c r="BB368" s="0" t="n">
        <f aca="false">BA368*'Dist Horaria'!$H$3</f>
        <v>94.5882608266535</v>
      </c>
      <c r="BC368" s="0" t="n">
        <f aca="false">BA368*'Dist Horaria'!$I$3</f>
        <v>92.0579362960215</v>
      </c>
      <c r="BD368" s="0" t="n">
        <f aca="false">BA368*'Dist Horaria'!$J$3</f>
        <v>89.6696209298407</v>
      </c>
      <c r="BE368" s="0" t="n">
        <f aca="false">BA368*'Dist Horaria'!$K$3</f>
        <v>87.6348695167044</v>
      </c>
      <c r="BF368" s="0" t="n">
        <f aca="false">BA368*'Dist Horaria'!$L$3</f>
        <v>86.1479521821715</v>
      </c>
      <c r="BG368" s="0" t="n">
        <f aca="false">BA368*'Dist Horaria'!$M$3</f>
        <v>85.2118410857768</v>
      </c>
      <c r="BH368" s="0" t="n">
        <f aca="false">BA368*'Dist Horaria'!$N$3</f>
        <v>89.0576399169617</v>
      </c>
      <c r="BI368" s="0" t="n">
        <f aca="false">BA368*'Dist Horaria'!$O$3</f>
        <v>89.0576399169617</v>
      </c>
      <c r="BJ368" s="0" t="n">
        <f aca="false">BA368*'Dist Horaria'!$P$3</f>
        <v>117.826262688609</v>
      </c>
      <c r="BK368" s="0" t="n">
        <f aca="false">BA368*'Dist Horaria'!$Q$3</f>
        <v>130.288655857596</v>
      </c>
      <c r="BL368" s="0" t="n">
        <f aca="false">BA368*'Dist Horaria'!$R$3</f>
        <v>139.35221452595</v>
      </c>
      <c r="BM368" s="0" t="n">
        <f aca="false">BA368*'Dist Horaria'!$S$3</f>
        <v>143.883993860128</v>
      </c>
      <c r="BN368" s="0" t="n">
        <f aca="false">BA368*'Dist Horaria'!$T$3</f>
        <v>145.016938693672</v>
      </c>
      <c r="BO368" s="0" t="n">
        <f aca="false">BA368*'Dist Horaria'!$U$3</f>
        <v>143.883993860128</v>
      </c>
      <c r="BP368" s="0" t="n">
        <f aca="false">BA368*'Dist Horaria'!$V$3</f>
        <v>141.618104193039</v>
      </c>
      <c r="BQ368" s="0" t="n">
        <f aca="false">BA368*'Dist Horaria'!$W$3</f>
        <v>138.219269692406</v>
      </c>
      <c r="BR368" s="0" t="n">
        <f aca="false">BA368*'Dist Horaria'!$X$3</f>
        <v>135.540582433563</v>
      </c>
      <c r="BS368" s="0" t="n">
        <f aca="false">BA368*'Dist Horaria'!$Y$3</f>
        <v>132.449097582965</v>
      </c>
      <c r="BT368" s="0" t="n">
        <f aca="false">BA368*'Dist Horaria'!$Z$3</f>
        <v>115.621842951527</v>
      </c>
      <c r="BU368" s="0" t="n">
        <f aca="false">BA368*'Dist Horaria'!$AA$3</f>
        <v>109.949768916245</v>
      </c>
      <c r="BV368" s="0" t="n">
        <f aca="false">BA368*'Dist Horaria'!$AB$3</f>
        <v>97.8626416841155</v>
      </c>
      <c r="BW368" s="0" t="n">
        <f aca="false">BA368*'Dist Horaria'!$AC$3</f>
        <v>106.066017841792</v>
      </c>
      <c r="BX368" s="0" t="n">
        <f aca="false">BA368*'Dist Horaria'!$AD$3</f>
        <v>103.266980700827</v>
      </c>
      <c r="BY368" s="0" t="n">
        <f aca="false">BA368*'Dist Horaria'!$AE$3</f>
        <v>100.30576279138</v>
      </c>
      <c r="BZ368" s="0" t="n">
        <f aca="false">AN368*1000000</f>
        <v>8482.95890410959</v>
      </c>
      <c r="CA368" s="0" t="n">
        <f aca="false">BZ368*'Dist Horaria'!$H$6</f>
        <v>212.07397260274</v>
      </c>
      <c r="CB368" s="0" t="n">
        <f aca="false">BZ368*'Dist Horaria'!$I$6</f>
        <v>212.07397260274</v>
      </c>
      <c r="CC368" s="0" t="n">
        <f aca="false">BZ368*'Dist Horaria'!$J$6</f>
        <v>212.07397260274</v>
      </c>
      <c r="CD368" s="0" t="n">
        <f aca="false">BZ368*'Dist Horaria'!$K$6</f>
        <v>212.07397260274</v>
      </c>
      <c r="CE368" s="0" t="n">
        <f aca="false">BZ368*'Dist Horaria'!$L$6</f>
        <v>212.07397260274</v>
      </c>
      <c r="CF368" s="0" t="n">
        <f aca="false">BZ368*'Dist Horaria'!$M$6</f>
        <v>565.530593607306</v>
      </c>
      <c r="CG368" s="0" t="n">
        <f aca="false">BZ368*'Dist Horaria'!$N$6</f>
        <v>565.530593607306</v>
      </c>
      <c r="CH368" s="0" t="n">
        <f aca="false">BZ368*'Dist Horaria'!$O$6</f>
        <v>565.530593607306</v>
      </c>
      <c r="CI368" s="0" t="n">
        <f aca="false">BZ368*'Dist Horaria'!$P$6</f>
        <v>371.129452054794</v>
      </c>
      <c r="CJ368" s="0" t="n">
        <f aca="false">BZ368*'Dist Horaria'!$Q$6</f>
        <v>371.129452054794</v>
      </c>
      <c r="CK368" s="0" t="n">
        <f aca="false">BZ368*'Dist Horaria'!$R$6</f>
        <v>371.129452054794</v>
      </c>
      <c r="CL368" s="0" t="n">
        <f aca="false">BZ368*'Dist Horaria'!$S$6</f>
        <v>371.129452054794</v>
      </c>
      <c r="CM368" s="0" t="n">
        <f aca="false">BZ368*'Dist Horaria'!$T$6</f>
        <v>371.129452054794</v>
      </c>
      <c r="CN368" s="0" t="n">
        <f aca="false">BZ368*'Dist Horaria'!$U$6</f>
        <v>371.129452054794</v>
      </c>
      <c r="CO368" s="0" t="n">
        <f aca="false">BZ368*'Dist Horaria'!$V$6</f>
        <v>371.129452054794</v>
      </c>
      <c r="CP368" s="0" t="n">
        <f aca="false">BZ368*'Dist Horaria'!$W$6</f>
        <v>371.129452054794</v>
      </c>
      <c r="CQ368" s="0" t="n">
        <f aca="false">BZ368*'Dist Horaria'!$X$6</f>
        <v>565.530593607306</v>
      </c>
      <c r="CR368" s="0" t="n">
        <f aca="false">BZ368*'Dist Horaria'!$Y$6</f>
        <v>565.530593607306</v>
      </c>
      <c r="CS368" s="0" t="n">
        <f aca="false">BZ368*'Dist Horaria'!$Z$6</f>
        <v>565.530593607306</v>
      </c>
      <c r="CT368" s="0" t="n">
        <f aca="false">BZ368*'Dist Horaria'!$AA$6</f>
        <v>212.07397260274</v>
      </c>
      <c r="CU368" s="0" t="n">
        <f aca="false">BZ368*'Dist Horaria'!$AB$6</f>
        <v>212.07397260274</v>
      </c>
      <c r="CV368" s="0" t="n">
        <f aca="false">BZ368*'Dist Horaria'!$AC$6</f>
        <v>212.07397260274</v>
      </c>
      <c r="CW368" s="0" t="n">
        <f aca="false">BZ368*'Dist Horaria'!$AD$6</f>
        <v>212.07397260274</v>
      </c>
      <c r="CX368" s="0" t="n">
        <f aca="false">BZ368*'Dist Horaria'!$AE$6</f>
        <v>212.07397260274</v>
      </c>
      <c r="CY368" s="0" t="n">
        <f aca="false">AS368*1000000</f>
        <v>8873.42009884931</v>
      </c>
      <c r="CZ368" s="0" t="n">
        <f aca="false">CY368*'Dist Horaria'!$H$6</f>
        <v>221.835502471233</v>
      </c>
      <c r="DA368" s="0" t="n">
        <f aca="false">CY368*'Dist Horaria'!$I$6</f>
        <v>221.835502471233</v>
      </c>
      <c r="DB368" s="0" t="n">
        <f aca="false">CY368*'Dist Horaria'!$J$6</f>
        <v>221.835502471233</v>
      </c>
      <c r="DC368" s="0" t="n">
        <f aca="false">CY368*'Dist Horaria'!$K$6</f>
        <v>221.835502471233</v>
      </c>
      <c r="DD368" s="0" t="n">
        <f aca="false">CY368*'Dist Horaria'!$L$6</f>
        <v>221.835502471233</v>
      </c>
      <c r="DE368" s="0" t="n">
        <f aca="false">CY368*'Dist Horaria'!$M$6</f>
        <v>591.561339923288</v>
      </c>
      <c r="DF368" s="0" t="n">
        <f aca="false">CY368*'Dist Horaria'!$N$6</f>
        <v>591.561339923288</v>
      </c>
      <c r="DG368" s="0" t="n">
        <f aca="false">CY368*'Dist Horaria'!$O$6</f>
        <v>591.561339923288</v>
      </c>
      <c r="DH368" s="0" t="n">
        <f aca="false">CY368*'Dist Horaria'!$P$6</f>
        <v>388.212129324657</v>
      </c>
      <c r="DI368" s="0" t="n">
        <f aca="false">CY368*'Dist Horaria'!$Q$6</f>
        <v>388.212129324657</v>
      </c>
      <c r="DJ368" s="0" t="n">
        <f aca="false">CY368*'Dist Horaria'!$R$6</f>
        <v>388.212129324657</v>
      </c>
      <c r="DK368" s="0" t="n">
        <f aca="false">CY368*'Dist Horaria'!$S$6</f>
        <v>388.212129324657</v>
      </c>
      <c r="DL368" s="0" t="n">
        <f aca="false">CY368*'Dist Horaria'!$T$6</f>
        <v>388.212129324657</v>
      </c>
      <c r="DM368" s="0" t="n">
        <f aca="false">CY368*'Dist Horaria'!$U$6</f>
        <v>388.212129324657</v>
      </c>
      <c r="DN368" s="0" t="n">
        <f aca="false">CY368*'Dist Horaria'!$V$6</f>
        <v>388.212129324657</v>
      </c>
      <c r="DO368" s="0" t="n">
        <f aca="false">CY368*'Dist Horaria'!$W$6</f>
        <v>388.212129324657</v>
      </c>
      <c r="DP368" s="0" t="n">
        <f aca="false">CY368*'Dist Horaria'!$X$6</f>
        <v>591.561339923288</v>
      </c>
      <c r="DQ368" s="0" t="n">
        <f aca="false">CY368*'Dist Horaria'!$Y$6</f>
        <v>591.561339923288</v>
      </c>
      <c r="DR368" s="0" t="n">
        <f aca="false">CY368*'Dist Horaria'!$Z$6</f>
        <v>591.561339923288</v>
      </c>
      <c r="DS368" s="0" t="n">
        <f aca="false">CY368*'Dist Horaria'!$AA$6</f>
        <v>221.835502471233</v>
      </c>
      <c r="DT368" s="0" t="n">
        <f aca="false">CY368*'Dist Horaria'!$AB$6</f>
        <v>221.835502471233</v>
      </c>
      <c r="DU368" s="0" t="n">
        <f aca="false">CY368*'Dist Horaria'!$AC$6</f>
        <v>221.835502471233</v>
      </c>
      <c r="DV368" s="0" t="n">
        <f aca="false">CY368*'Dist Horaria'!$AD$6</f>
        <v>221.835502471233</v>
      </c>
      <c r="DW368" s="0" t="n">
        <f aca="false">CY368*'Dist Horaria'!$AE$6</f>
        <v>221.835502471233</v>
      </c>
      <c r="DX368" s="0" t="n">
        <f aca="false">AX368*1000000</f>
        <v>514.401165150685</v>
      </c>
      <c r="DY368" s="0" t="n">
        <f aca="false">DX368*'Dist Horaria'!$H$6</f>
        <v>12.8600291287671</v>
      </c>
      <c r="DZ368" s="0" t="n">
        <f aca="false">DX368*'Dist Horaria'!$I$6</f>
        <v>12.8600291287671</v>
      </c>
      <c r="EA368" s="0" t="n">
        <f aca="false">DX368*'Dist Horaria'!$J$6</f>
        <v>12.8600291287671</v>
      </c>
      <c r="EB368" s="0" t="n">
        <f aca="false">DX368*'Dist Horaria'!$K$6</f>
        <v>12.8600291287671</v>
      </c>
      <c r="EC368" s="0" t="n">
        <f aca="false">DX368*'Dist Horaria'!$L$6</f>
        <v>12.8600291287671</v>
      </c>
      <c r="ED368" s="0" t="n">
        <f aca="false">DX368*'Dist Horaria'!$M$6</f>
        <v>34.2934110100457</v>
      </c>
      <c r="EE368" s="0" t="n">
        <f aca="false">DX368*'Dist Horaria'!$N$6</f>
        <v>34.2934110100457</v>
      </c>
      <c r="EF368" s="0" t="n">
        <f aca="false">DX368*'Dist Horaria'!$O$6</f>
        <v>34.2934110100457</v>
      </c>
      <c r="EG368" s="0" t="n">
        <f aca="false">DX368*'Dist Horaria'!$P$6</f>
        <v>22.5050509753425</v>
      </c>
      <c r="EH368" s="0" t="n">
        <f aca="false">DX368*'Dist Horaria'!$Q$6</f>
        <v>22.5050509753425</v>
      </c>
      <c r="EI368" s="0" t="n">
        <f aca="false">DX368*'Dist Horaria'!$R$6</f>
        <v>22.5050509753425</v>
      </c>
      <c r="EJ368" s="0" t="n">
        <f aca="false">DX368*'Dist Horaria'!$S$6</f>
        <v>22.5050509753425</v>
      </c>
      <c r="EK368" s="0" t="n">
        <f aca="false">DX368*'Dist Horaria'!$T$6</f>
        <v>22.5050509753425</v>
      </c>
      <c r="EL368" s="0" t="n">
        <f aca="false">DX368*'Dist Horaria'!$U$6</f>
        <v>22.5050509753425</v>
      </c>
      <c r="EM368" s="0" t="n">
        <f aca="false">DX368*'Dist Horaria'!$V$6</f>
        <v>22.5050509753425</v>
      </c>
      <c r="EN368" s="0" t="n">
        <f aca="false">DX368*'Dist Horaria'!$W$6</f>
        <v>22.5050509753425</v>
      </c>
      <c r="EO368" s="0" t="n">
        <f aca="false">DX368*'Dist Horaria'!$X$6</f>
        <v>34.2934110100457</v>
      </c>
      <c r="EP368" s="0" t="n">
        <f aca="false">DX368*'Dist Horaria'!$Y$6</f>
        <v>34.2934110100457</v>
      </c>
      <c r="EQ368" s="0" t="n">
        <f aca="false">DX368*'Dist Horaria'!$Z$6</f>
        <v>34.2934110100457</v>
      </c>
      <c r="ER368" s="0" t="n">
        <f aca="false">DX368*'Dist Horaria'!$AA$6</f>
        <v>12.8600291287671</v>
      </c>
      <c r="ES368" s="0" t="n">
        <f aca="false">DX368*'Dist Horaria'!$AB$6</f>
        <v>12.8600291287671</v>
      </c>
      <c r="ET368" s="0" t="n">
        <f aca="false">DX368*'Dist Horaria'!$AC$6</f>
        <v>12.8600291287671</v>
      </c>
      <c r="EU368" s="0" t="n">
        <f aca="false">DX368*'Dist Horaria'!$AD$6</f>
        <v>12.8600291287671</v>
      </c>
      <c r="EV368" s="0" t="n">
        <f aca="false">DX368*'Dist Horaria'!$AE$6</f>
        <v>12.8600291287671</v>
      </c>
      <c r="EW368" s="0" t="n">
        <f aca="false">BB368+CA368+CZ368+DY368</f>
        <v>541.357765029393</v>
      </c>
      <c r="EX368" s="0" t="n">
        <f aca="false">BC368+CB368+DA368+DZ368</f>
        <v>538.827440498761</v>
      </c>
      <c r="EY368" s="0" t="n">
        <f aca="false">BD368+CC368+DB368+EA368</f>
        <v>536.43912513258</v>
      </c>
      <c r="EZ368" s="0" t="n">
        <f aca="false">BE368+CD368+DC368+EB368</f>
        <v>534.404373719444</v>
      </c>
      <c r="FA368" s="0" t="n">
        <f aca="false">BF368+CE368+DD368+EC368</f>
        <v>532.917456384911</v>
      </c>
      <c r="FB368" s="0" t="n">
        <f aca="false">BG368+CF368+DE368+ED368</f>
        <v>1276.59718562642</v>
      </c>
      <c r="FC368" s="0" t="n">
        <f aca="false">BH368+CG368+DF368+EE368</f>
        <v>1280.4429844576</v>
      </c>
      <c r="FD368" s="0" t="n">
        <f aca="false">BI368+CH368+DG368+EF368</f>
        <v>1280.4429844576</v>
      </c>
      <c r="FE368" s="0" t="n">
        <f aca="false">BJ368+CI368+DH368+EG368</f>
        <v>899.672895043403</v>
      </c>
      <c r="FF368" s="0" t="n">
        <f aca="false">BK368+CJ368+DI368+EH368</f>
        <v>912.13528821239</v>
      </c>
      <c r="FG368" s="0" t="n">
        <f aca="false">BL368+CK368+DJ368+EI368</f>
        <v>921.198846880745</v>
      </c>
      <c r="FH368" s="0" t="n">
        <f aca="false">BM368+CL368+DK368+EJ368</f>
        <v>925.730626214922</v>
      </c>
      <c r="FI368" s="0" t="n">
        <f aca="false">BN368+CM368+DL368+EK368</f>
        <v>926.863571048466</v>
      </c>
      <c r="FJ368" s="0" t="n">
        <f aca="false">BO368+CN368+DM368+EL368</f>
        <v>925.730626214922</v>
      </c>
      <c r="FK368" s="0" t="n">
        <f aca="false">BP368+CO368+DN368+EM368</f>
        <v>923.464736547833</v>
      </c>
      <c r="FL368" s="0" t="n">
        <f aca="false">BQ368+CP368+DO368+EN368</f>
        <v>920.0659020472</v>
      </c>
      <c r="FM368" s="0" t="n">
        <f aca="false">BR368+CQ368+DP368+EO368</f>
        <v>1326.9259269742</v>
      </c>
      <c r="FN368" s="0" t="n">
        <f aca="false">BS368+CR368+DQ368+EP368</f>
        <v>1323.8344421236</v>
      </c>
      <c r="FO368" s="0" t="n">
        <f aca="false">BT368+CS368+DR368+EQ368</f>
        <v>1307.00718749217</v>
      </c>
      <c r="FP368" s="0" t="n">
        <f aca="false">BU368+CT368+DS368+ER368</f>
        <v>556.719273118985</v>
      </c>
      <c r="FQ368" s="0" t="n">
        <f aca="false">BV368+CU368+DT368+ES368</f>
        <v>544.632145886855</v>
      </c>
      <c r="FR368" s="0" t="n">
        <f aca="false">BW368+CV368+DU368+ET368</f>
        <v>552.835522044532</v>
      </c>
      <c r="FS368" s="0" t="n">
        <f aca="false">BX368+CW368+DV368+EU368</f>
        <v>550.036484903567</v>
      </c>
      <c r="FT368" s="0" t="n">
        <f aca="false">BY368+CX368+DW368+EV368</f>
        <v>547.075266994119</v>
      </c>
      <c r="FU368" s="0" t="n">
        <f aca="false">AM368*'Dist Horaria'!$H$10</f>
        <v>0.279443051330455</v>
      </c>
      <c r="FV368" s="0" t="n">
        <f aca="false">AM368*'Dist Horaria'!$I$10</f>
        <v>0.261527855866458</v>
      </c>
      <c r="FW368" s="0" t="n">
        <f aca="false">AM368*'Dist Horaria'!$J$10</f>
        <v>0.260395677905668</v>
      </c>
      <c r="FX368" s="0" t="n">
        <f aca="false">AM368*'Dist Horaria'!$K$10</f>
        <v>0.2529067876935</v>
      </c>
      <c r="FY368" s="0" t="n">
        <f aca="false">AM368*'Dist Horaria'!$L$10</f>
        <v>0.253007996957835</v>
      </c>
      <c r="FZ368" s="0" t="n">
        <f aca="false">AM368*'Dist Horaria'!$M$10</f>
        <v>0.270728968691727</v>
      </c>
      <c r="GA368" s="0" t="n">
        <f aca="false">AM368*'Dist Horaria'!$N$10</f>
        <v>0.256120794695</v>
      </c>
      <c r="GB368" s="0" t="n">
        <f aca="false">AM368*'Dist Horaria'!$O$10</f>
        <v>0.251749289906373</v>
      </c>
      <c r="GC368" s="0" t="n">
        <f aca="false">AM368*'Dist Horaria'!$P$10</f>
        <v>0.25565586244818</v>
      </c>
      <c r="GD368" s="0" t="n">
        <f aca="false">AM368*'Dist Horaria'!$Q$10</f>
        <v>0.231359930665215</v>
      </c>
      <c r="GE368" s="0" t="n">
        <f aca="false">AM368*'Dist Horaria'!$R$10</f>
        <v>0.28229386065707</v>
      </c>
      <c r="GF368" s="0" t="n">
        <f aca="false">AM368*'Dist Horaria'!$S$10</f>
        <v>0.241089923182521</v>
      </c>
      <c r="GG368" s="0" t="n">
        <f aca="false">AR368*'Dist Horaria'!$H$10</f>
        <v>0.292305505212124</v>
      </c>
      <c r="GH368" s="0" t="n">
        <f aca="false">AR368*'Dist Horaria'!$I$10</f>
        <v>0.273565693160455</v>
      </c>
      <c r="GI368" s="0" t="n">
        <f aca="false">AR368*'Dist Horaria'!$J$10</f>
        <v>0.272381402303184</v>
      </c>
      <c r="GJ368" s="0" t="n">
        <f aca="false">AR368*'Dist Horaria'!$K$10</f>
        <v>0.26454780677621</v>
      </c>
      <c r="GK368" s="0" t="n">
        <f aca="false">AR368*'Dist Horaria'!$L$10</f>
        <v>0.264653674590789</v>
      </c>
      <c r="GL368" s="0" t="n">
        <f aca="false">AR368*'Dist Horaria'!$M$10</f>
        <v>0.28319032300936</v>
      </c>
      <c r="GM368" s="0" t="n">
        <f aca="false">AR368*'Dist Horaria'!$N$10</f>
        <v>0.267909750957166</v>
      </c>
      <c r="GN368" s="0" t="n">
        <f aca="false">AR368*'Dist Horaria'!$O$10</f>
        <v>0.263337030649063</v>
      </c>
      <c r="GO368" s="0" t="n">
        <f aca="false">AR368*'Dist Horaria'!$P$10</f>
        <v>0.267423418394416</v>
      </c>
      <c r="GP368" s="0" t="n">
        <f aca="false">AR368*'Dist Horaria'!$Q$10</f>
        <v>0.242009171804256</v>
      </c>
      <c r="GQ368" s="0" t="n">
        <f aca="false">AR368*'Dist Horaria'!$R$10</f>
        <v>0.295287534131835</v>
      </c>
      <c r="GR368" s="0" t="n">
        <f aca="false">AR368*'Dist Horaria'!$S$10</f>
        <v>0.252187025091142</v>
      </c>
      <c r="GS368" s="0" t="n">
        <f aca="false">AW368*'Dist Horaria'!$H$10</f>
        <v>0.0169452466789637</v>
      </c>
      <c r="GT368" s="0" t="n">
        <f aca="false">AW368*'Dist Horaria'!$I$10</f>
        <v>0.0158588807629249</v>
      </c>
      <c r="GU368" s="0" t="n">
        <f aca="false">AW368*'Dist Horaria'!$J$10</f>
        <v>0.0157902262204744</v>
      </c>
      <c r="GV368" s="0" t="n">
        <f aca="false">AW368*'Dist Horaria'!$K$10</f>
        <v>0.0153361047406499</v>
      </c>
      <c r="GW368" s="0" t="n">
        <f aca="false">AW368*'Dist Horaria'!$L$10</f>
        <v>0.0153422420052631</v>
      </c>
      <c r="GX368" s="0" t="n">
        <f aca="false">AW368*'Dist Horaria'!$M$10</f>
        <v>0.0164168303193832</v>
      </c>
      <c r="GY368" s="0" t="n">
        <f aca="false">AW368*'Dist Horaria'!$N$10</f>
        <v>0.0155310000554879</v>
      </c>
      <c r="GZ368" s="0" t="n">
        <f aca="false">AW368*'Dist Horaria'!$O$10</f>
        <v>0.0152659148202356</v>
      </c>
      <c r="HA368" s="0" t="n">
        <f aca="false">AW368*'Dist Horaria'!$P$10</f>
        <v>0.0155028068634444</v>
      </c>
      <c r="HB368" s="0" t="n">
        <f aca="false">AW368*'Dist Horaria'!$Q$10</f>
        <v>0.0140295172060438</v>
      </c>
      <c r="HC368" s="0" t="n">
        <f aca="false">AW368*'Dist Horaria'!$R$10</f>
        <v>0.0171181179206861</v>
      </c>
      <c r="HD368" s="0" t="n">
        <f aca="false">AW368*'Dist Horaria'!$S$10</f>
        <v>0.014619537686443</v>
      </c>
    </row>
    <row r="369" customFormat="false" ht="13.8" hidden="false" customHeight="false" outlineLevel="0" collapsed="false">
      <c r="A369" s="0" t="n">
        <v>4.523492</v>
      </c>
      <c r="B369" s="0" t="n">
        <v>-74.123649</v>
      </c>
      <c r="C369" s="0" t="n">
        <v>26</v>
      </c>
      <c r="D369" s="0" t="n">
        <v>15</v>
      </c>
      <c r="E369" s="0" t="n">
        <v>1692</v>
      </c>
      <c r="G369" s="0" t="s">
        <v>692</v>
      </c>
      <c r="I369" s="0" t="s">
        <v>1719</v>
      </c>
      <c r="J369" s="0" t="s">
        <v>1720</v>
      </c>
      <c r="L369" s="0" t="s">
        <v>1721</v>
      </c>
      <c r="S369" s="0" t="n">
        <v>365</v>
      </c>
      <c r="V369" s="0" t="n">
        <v>51666.6666666667</v>
      </c>
      <c r="W369" s="0" t="n">
        <f aca="false">V369*12</f>
        <v>620000</v>
      </c>
      <c r="X369" s="0" t="n">
        <v>1</v>
      </c>
      <c r="Z369" s="0" t="n">
        <v>20000</v>
      </c>
      <c r="AB369" s="0" t="n">
        <v>0.005</v>
      </c>
      <c r="AC369" s="0" t="n">
        <v>0</v>
      </c>
      <c r="AD369" s="0" t="n">
        <v>2184.35481342237</v>
      </c>
      <c r="AE369" s="0" t="n">
        <f aca="false">AD369/2204.59</f>
        <v>0.990821337945997</v>
      </c>
      <c r="AF369" s="0" t="n">
        <f aca="false">AE369/S369</f>
        <v>0.00271457900807123</v>
      </c>
      <c r="AG369" s="0" t="n">
        <f aca="false">AE369*EXP(AB369*AC369)</f>
        <v>0.990821337945997</v>
      </c>
      <c r="AH369" s="0" t="n">
        <f aca="false">AG369/S369</f>
        <v>0.00271457900807123</v>
      </c>
      <c r="AI369" s="0" t="s">
        <v>90</v>
      </c>
      <c r="AJ369" s="0" t="n">
        <f aca="false">IF(AI369="A",'FE DISTRIBUCIÓN'!$C$2,'FE DISTRIBUCIÓN'!$C$3)</f>
        <v>4.994E-006</v>
      </c>
      <c r="AK369" s="0" t="n">
        <f aca="false">W369*AJ369</f>
        <v>3.09628</v>
      </c>
      <c r="AL369" s="0" t="n">
        <f aca="false">AK369/365</f>
        <v>0.00848295890410959</v>
      </c>
      <c r="AM369" s="0" t="n">
        <f aca="false">AK369*EXP(AB369*AC369)</f>
        <v>3.09628</v>
      </c>
      <c r="AN369" s="0" t="n">
        <f aca="false">AM369/365</f>
        <v>0.00848295890410959</v>
      </c>
      <c r="AO369" s="0" t="n">
        <v>5.223868284E-006</v>
      </c>
      <c r="AP369" s="0" t="n">
        <f aca="false">AO369*W369</f>
        <v>3.23879833608</v>
      </c>
      <c r="AQ369" s="0" t="n">
        <f aca="false">AP369/365</f>
        <v>0.00887342009884931</v>
      </c>
      <c r="AR369" s="0" t="n">
        <f aca="false">AP369*EXP(AB369*AC369)</f>
        <v>3.23879833608</v>
      </c>
      <c r="AS369" s="0" t="n">
        <f aca="false">AR369/365</f>
        <v>0.00887342009884931</v>
      </c>
      <c r="AT369" s="0" t="n">
        <v>3.02832944E-007</v>
      </c>
      <c r="AU369" s="0" t="n">
        <f aca="false">AT369*W369</f>
        <v>0.18775642528</v>
      </c>
      <c r="AV369" s="0" t="n">
        <f aca="false">AU369/365</f>
        <v>0.000514401165150685</v>
      </c>
      <c r="AW369" s="0" t="n">
        <f aca="false">AU369*EXP(AB369*AC369)</f>
        <v>0.18775642528</v>
      </c>
      <c r="AX369" s="0" t="n">
        <f aca="false">AW369/365</f>
        <v>0.000514401165150685</v>
      </c>
      <c r="AY369" s="0" t="n">
        <f aca="false">AW369+AR369+AM369+AG369</f>
        <v>7.513656099306</v>
      </c>
      <c r="AZ369" s="0" t="n">
        <f aca="false">AH369+AN369+AS369+AX369</f>
        <v>0.0205853591761808</v>
      </c>
      <c r="BA369" s="0" t="n">
        <f aca="false">AH369*1000000</f>
        <v>2714.57900807123</v>
      </c>
      <c r="BB369" s="0" t="n">
        <f aca="false">BA369*'Dist Horaria'!$H$3</f>
        <v>94.5882608266535</v>
      </c>
      <c r="BC369" s="0" t="n">
        <f aca="false">BA369*'Dist Horaria'!$I$3</f>
        <v>92.0579362960215</v>
      </c>
      <c r="BD369" s="0" t="n">
        <f aca="false">BA369*'Dist Horaria'!$J$3</f>
        <v>89.6696209298407</v>
      </c>
      <c r="BE369" s="0" t="n">
        <f aca="false">BA369*'Dist Horaria'!$K$3</f>
        <v>87.6348695167044</v>
      </c>
      <c r="BF369" s="0" t="n">
        <f aca="false">BA369*'Dist Horaria'!$L$3</f>
        <v>86.1479521821715</v>
      </c>
      <c r="BG369" s="0" t="n">
        <f aca="false">BA369*'Dist Horaria'!$M$3</f>
        <v>85.2118410857768</v>
      </c>
      <c r="BH369" s="0" t="n">
        <f aca="false">BA369*'Dist Horaria'!$N$3</f>
        <v>89.0576399169617</v>
      </c>
      <c r="BI369" s="0" t="n">
        <f aca="false">BA369*'Dist Horaria'!$O$3</f>
        <v>89.0576399169617</v>
      </c>
      <c r="BJ369" s="0" t="n">
        <f aca="false">BA369*'Dist Horaria'!$P$3</f>
        <v>117.826262688609</v>
      </c>
      <c r="BK369" s="0" t="n">
        <f aca="false">BA369*'Dist Horaria'!$Q$3</f>
        <v>130.288655857596</v>
      </c>
      <c r="BL369" s="0" t="n">
        <f aca="false">BA369*'Dist Horaria'!$R$3</f>
        <v>139.35221452595</v>
      </c>
      <c r="BM369" s="0" t="n">
        <f aca="false">BA369*'Dist Horaria'!$S$3</f>
        <v>143.883993860128</v>
      </c>
      <c r="BN369" s="0" t="n">
        <f aca="false">BA369*'Dist Horaria'!$T$3</f>
        <v>145.016938693672</v>
      </c>
      <c r="BO369" s="0" t="n">
        <f aca="false">BA369*'Dist Horaria'!$U$3</f>
        <v>143.883993860128</v>
      </c>
      <c r="BP369" s="0" t="n">
        <f aca="false">BA369*'Dist Horaria'!$V$3</f>
        <v>141.618104193039</v>
      </c>
      <c r="BQ369" s="0" t="n">
        <f aca="false">BA369*'Dist Horaria'!$W$3</f>
        <v>138.219269692406</v>
      </c>
      <c r="BR369" s="0" t="n">
        <f aca="false">BA369*'Dist Horaria'!$X$3</f>
        <v>135.540582433563</v>
      </c>
      <c r="BS369" s="0" t="n">
        <f aca="false">BA369*'Dist Horaria'!$Y$3</f>
        <v>132.449097582965</v>
      </c>
      <c r="BT369" s="0" t="n">
        <f aca="false">BA369*'Dist Horaria'!$Z$3</f>
        <v>115.621842951527</v>
      </c>
      <c r="BU369" s="0" t="n">
        <f aca="false">BA369*'Dist Horaria'!$AA$3</f>
        <v>109.949768916245</v>
      </c>
      <c r="BV369" s="0" t="n">
        <f aca="false">BA369*'Dist Horaria'!$AB$3</f>
        <v>97.8626416841155</v>
      </c>
      <c r="BW369" s="0" t="n">
        <f aca="false">BA369*'Dist Horaria'!$AC$3</f>
        <v>106.066017841792</v>
      </c>
      <c r="BX369" s="0" t="n">
        <f aca="false">BA369*'Dist Horaria'!$AD$3</f>
        <v>103.266980700827</v>
      </c>
      <c r="BY369" s="0" t="n">
        <f aca="false">BA369*'Dist Horaria'!$AE$3</f>
        <v>100.30576279138</v>
      </c>
      <c r="BZ369" s="0" t="n">
        <f aca="false">AN369*1000000</f>
        <v>8482.95890410959</v>
      </c>
      <c r="CA369" s="0" t="n">
        <f aca="false">BZ369*'Dist Horaria'!$H$6</f>
        <v>212.07397260274</v>
      </c>
      <c r="CB369" s="0" t="n">
        <f aca="false">BZ369*'Dist Horaria'!$I$6</f>
        <v>212.07397260274</v>
      </c>
      <c r="CC369" s="0" t="n">
        <f aca="false">BZ369*'Dist Horaria'!$J$6</f>
        <v>212.07397260274</v>
      </c>
      <c r="CD369" s="0" t="n">
        <f aca="false">BZ369*'Dist Horaria'!$K$6</f>
        <v>212.07397260274</v>
      </c>
      <c r="CE369" s="0" t="n">
        <f aca="false">BZ369*'Dist Horaria'!$L$6</f>
        <v>212.07397260274</v>
      </c>
      <c r="CF369" s="0" t="n">
        <f aca="false">BZ369*'Dist Horaria'!$M$6</f>
        <v>565.530593607306</v>
      </c>
      <c r="CG369" s="0" t="n">
        <f aca="false">BZ369*'Dist Horaria'!$N$6</f>
        <v>565.530593607306</v>
      </c>
      <c r="CH369" s="0" t="n">
        <f aca="false">BZ369*'Dist Horaria'!$O$6</f>
        <v>565.530593607306</v>
      </c>
      <c r="CI369" s="0" t="n">
        <f aca="false">BZ369*'Dist Horaria'!$P$6</f>
        <v>371.129452054794</v>
      </c>
      <c r="CJ369" s="0" t="n">
        <f aca="false">BZ369*'Dist Horaria'!$Q$6</f>
        <v>371.129452054794</v>
      </c>
      <c r="CK369" s="0" t="n">
        <f aca="false">BZ369*'Dist Horaria'!$R$6</f>
        <v>371.129452054794</v>
      </c>
      <c r="CL369" s="0" t="n">
        <f aca="false">BZ369*'Dist Horaria'!$S$6</f>
        <v>371.129452054794</v>
      </c>
      <c r="CM369" s="0" t="n">
        <f aca="false">BZ369*'Dist Horaria'!$T$6</f>
        <v>371.129452054794</v>
      </c>
      <c r="CN369" s="0" t="n">
        <f aca="false">BZ369*'Dist Horaria'!$U$6</f>
        <v>371.129452054794</v>
      </c>
      <c r="CO369" s="0" t="n">
        <f aca="false">BZ369*'Dist Horaria'!$V$6</f>
        <v>371.129452054794</v>
      </c>
      <c r="CP369" s="0" t="n">
        <f aca="false">BZ369*'Dist Horaria'!$W$6</f>
        <v>371.129452054794</v>
      </c>
      <c r="CQ369" s="0" t="n">
        <f aca="false">BZ369*'Dist Horaria'!$X$6</f>
        <v>565.530593607306</v>
      </c>
      <c r="CR369" s="0" t="n">
        <f aca="false">BZ369*'Dist Horaria'!$Y$6</f>
        <v>565.530593607306</v>
      </c>
      <c r="CS369" s="0" t="n">
        <f aca="false">BZ369*'Dist Horaria'!$Z$6</f>
        <v>565.530593607306</v>
      </c>
      <c r="CT369" s="0" t="n">
        <f aca="false">BZ369*'Dist Horaria'!$AA$6</f>
        <v>212.07397260274</v>
      </c>
      <c r="CU369" s="0" t="n">
        <f aca="false">BZ369*'Dist Horaria'!$AB$6</f>
        <v>212.07397260274</v>
      </c>
      <c r="CV369" s="0" t="n">
        <f aca="false">BZ369*'Dist Horaria'!$AC$6</f>
        <v>212.07397260274</v>
      </c>
      <c r="CW369" s="0" t="n">
        <f aca="false">BZ369*'Dist Horaria'!$AD$6</f>
        <v>212.07397260274</v>
      </c>
      <c r="CX369" s="0" t="n">
        <f aca="false">BZ369*'Dist Horaria'!$AE$6</f>
        <v>212.07397260274</v>
      </c>
      <c r="CY369" s="0" t="n">
        <f aca="false">AS369*1000000</f>
        <v>8873.42009884931</v>
      </c>
      <c r="CZ369" s="0" t="n">
        <f aca="false">CY369*'Dist Horaria'!$H$6</f>
        <v>221.835502471233</v>
      </c>
      <c r="DA369" s="0" t="n">
        <f aca="false">CY369*'Dist Horaria'!$I$6</f>
        <v>221.835502471233</v>
      </c>
      <c r="DB369" s="0" t="n">
        <f aca="false">CY369*'Dist Horaria'!$J$6</f>
        <v>221.835502471233</v>
      </c>
      <c r="DC369" s="0" t="n">
        <f aca="false">CY369*'Dist Horaria'!$K$6</f>
        <v>221.835502471233</v>
      </c>
      <c r="DD369" s="0" t="n">
        <f aca="false">CY369*'Dist Horaria'!$L$6</f>
        <v>221.835502471233</v>
      </c>
      <c r="DE369" s="0" t="n">
        <f aca="false">CY369*'Dist Horaria'!$M$6</f>
        <v>591.561339923288</v>
      </c>
      <c r="DF369" s="0" t="n">
        <f aca="false">CY369*'Dist Horaria'!$N$6</f>
        <v>591.561339923288</v>
      </c>
      <c r="DG369" s="0" t="n">
        <f aca="false">CY369*'Dist Horaria'!$O$6</f>
        <v>591.561339923288</v>
      </c>
      <c r="DH369" s="0" t="n">
        <f aca="false">CY369*'Dist Horaria'!$P$6</f>
        <v>388.212129324657</v>
      </c>
      <c r="DI369" s="0" t="n">
        <f aca="false">CY369*'Dist Horaria'!$Q$6</f>
        <v>388.212129324657</v>
      </c>
      <c r="DJ369" s="0" t="n">
        <f aca="false">CY369*'Dist Horaria'!$R$6</f>
        <v>388.212129324657</v>
      </c>
      <c r="DK369" s="0" t="n">
        <f aca="false">CY369*'Dist Horaria'!$S$6</f>
        <v>388.212129324657</v>
      </c>
      <c r="DL369" s="0" t="n">
        <f aca="false">CY369*'Dist Horaria'!$T$6</f>
        <v>388.212129324657</v>
      </c>
      <c r="DM369" s="0" t="n">
        <f aca="false">CY369*'Dist Horaria'!$U$6</f>
        <v>388.212129324657</v>
      </c>
      <c r="DN369" s="0" t="n">
        <f aca="false">CY369*'Dist Horaria'!$V$6</f>
        <v>388.212129324657</v>
      </c>
      <c r="DO369" s="0" t="n">
        <f aca="false">CY369*'Dist Horaria'!$W$6</f>
        <v>388.212129324657</v>
      </c>
      <c r="DP369" s="0" t="n">
        <f aca="false">CY369*'Dist Horaria'!$X$6</f>
        <v>591.561339923288</v>
      </c>
      <c r="DQ369" s="0" t="n">
        <f aca="false">CY369*'Dist Horaria'!$Y$6</f>
        <v>591.561339923288</v>
      </c>
      <c r="DR369" s="0" t="n">
        <f aca="false">CY369*'Dist Horaria'!$Z$6</f>
        <v>591.561339923288</v>
      </c>
      <c r="DS369" s="0" t="n">
        <f aca="false">CY369*'Dist Horaria'!$AA$6</f>
        <v>221.835502471233</v>
      </c>
      <c r="DT369" s="0" t="n">
        <f aca="false">CY369*'Dist Horaria'!$AB$6</f>
        <v>221.835502471233</v>
      </c>
      <c r="DU369" s="0" t="n">
        <f aca="false">CY369*'Dist Horaria'!$AC$6</f>
        <v>221.835502471233</v>
      </c>
      <c r="DV369" s="0" t="n">
        <f aca="false">CY369*'Dist Horaria'!$AD$6</f>
        <v>221.835502471233</v>
      </c>
      <c r="DW369" s="0" t="n">
        <f aca="false">CY369*'Dist Horaria'!$AE$6</f>
        <v>221.835502471233</v>
      </c>
      <c r="DX369" s="0" t="n">
        <f aca="false">AX369*1000000</f>
        <v>514.401165150685</v>
      </c>
      <c r="DY369" s="0" t="n">
        <f aca="false">DX369*'Dist Horaria'!$H$6</f>
        <v>12.8600291287671</v>
      </c>
      <c r="DZ369" s="0" t="n">
        <f aca="false">DX369*'Dist Horaria'!$I$6</f>
        <v>12.8600291287671</v>
      </c>
      <c r="EA369" s="0" t="n">
        <f aca="false">DX369*'Dist Horaria'!$J$6</f>
        <v>12.8600291287671</v>
      </c>
      <c r="EB369" s="0" t="n">
        <f aca="false">DX369*'Dist Horaria'!$K$6</f>
        <v>12.8600291287671</v>
      </c>
      <c r="EC369" s="0" t="n">
        <f aca="false">DX369*'Dist Horaria'!$L$6</f>
        <v>12.8600291287671</v>
      </c>
      <c r="ED369" s="0" t="n">
        <f aca="false">DX369*'Dist Horaria'!$M$6</f>
        <v>34.2934110100457</v>
      </c>
      <c r="EE369" s="0" t="n">
        <f aca="false">DX369*'Dist Horaria'!$N$6</f>
        <v>34.2934110100457</v>
      </c>
      <c r="EF369" s="0" t="n">
        <f aca="false">DX369*'Dist Horaria'!$O$6</f>
        <v>34.2934110100457</v>
      </c>
      <c r="EG369" s="0" t="n">
        <f aca="false">DX369*'Dist Horaria'!$P$6</f>
        <v>22.5050509753425</v>
      </c>
      <c r="EH369" s="0" t="n">
        <f aca="false">DX369*'Dist Horaria'!$Q$6</f>
        <v>22.5050509753425</v>
      </c>
      <c r="EI369" s="0" t="n">
        <f aca="false">DX369*'Dist Horaria'!$R$6</f>
        <v>22.5050509753425</v>
      </c>
      <c r="EJ369" s="0" t="n">
        <f aca="false">DX369*'Dist Horaria'!$S$6</f>
        <v>22.5050509753425</v>
      </c>
      <c r="EK369" s="0" t="n">
        <f aca="false">DX369*'Dist Horaria'!$T$6</f>
        <v>22.5050509753425</v>
      </c>
      <c r="EL369" s="0" t="n">
        <f aca="false">DX369*'Dist Horaria'!$U$6</f>
        <v>22.5050509753425</v>
      </c>
      <c r="EM369" s="0" t="n">
        <f aca="false">DX369*'Dist Horaria'!$V$6</f>
        <v>22.5050509753425</v>
      </c>
      <c r="EN369" s="0" t="n">
        <f aca="false">DX369*'Dist Horaria'!$W$6</f>
        <v>22.5050509753425</v>
      </c>
      <c r="EO369" s="0" t="n">
        <f aca="false">DX369*'Dist Horaria'!$X$6</f>
        <v>34.2934110100457</v>
      </c>
      <c r="EP369" s="0" t="n">
        <f aca="false">DX369*'Dist Horaria'!$Y$6</f>
        <v>34.2934110100457</v>
      </c>
      <c r="EQ369" s="0" t="n">
        <f aca="false">DX369*'Dist Horaria'!$Z$6</f>
        <v>34.2934110100457</v>
      </c>
      <c r="ER369" s="0" t="n">
        <f aca="false">DX369*'Dist Horaria'!$AA$6</f>
        <v>12.8600291287671</v>
      </c>
      <c r="ES369" s="0" t="n">
        <f aca="false">DX369*'Dist Horaria'!$AB$6</f>
        <v>12.8600291287671</v>
      </c>
      <c r="ET369" s="0" t="n">
        <f aca="false">DX369*'Dist Horaria'!$AC$6</f>
        <v>12.8600291287671</v>
      </c>
      <c r="EU369" s="0" t="n">
        <f aca="false">DX369*'Dist Horaria'!$AD$6</f>
        <v>12.8600291287671</v>
      </c>
      <c r="EV369" s="0" t="n">
        <f aca="false">DX369*'Dist Horaria'!$AE$6</f>
        <v>12.8600291287671</v>
      </c>
      <c r="EW369" s="0" t="n">
        <f aca="false">BB369+CA369+CZ369+DY369</f>
        <v>541.357765029393</v>
      </c>
      <c r="EX369" s="0" t="n">
        <f aca="false">BC369+CB369+DA369+DZ369</f>
        <v>538.827440498761</v>
      </c>
      <c r="EY369" s="0" t="n">
        <f aca="false">BD369+CC369+DB369+EA369</f>
        <v>536.43912513258</v>
      </c>
      <c r="EZ369" s="0" t="n">
        <f aca="false">BE369+CD369+DC369+EB369</f>
        <v>534.404373719444</v>
      </c>
      <c r="FA369" s="0" t="n">
        <f aca="false">BF369+CE369+DD369+EC369</f>
        <v>532.917456384911</v>
      </c>
      <c r="FB369" s="0" t="n">
        <f aca="false">BG369+CF369+DE369+ED369</f>
        <v>1276.59718562642</v>
      </c>
      <c r="FC369" s="0" t="n">
        <f aca="false">BH369+CG369+DF369+EE369</f>
        <v>1280.4429844576</v>
      </c>
      <c r="FD369" s="0" t="n">
        <f aca="false">BI369+CH369+DG369+EF369</f>
        <v>1280.4429844576</v>
      </c>
      <c r="FE369" s="0" t="n">
        <f aca="false">BJ369+CI369+DH369+EG369</f>
        <v>899.672895043403</v>
      </c>
      <c r="FF369" s="0" t="n">
        <f aca="false">BK369+CJ369+DI369+EH369</f>
        <v>912.13528821239</v>
      </c>
      <c r="FG369" s="0" t="n">
        <f aca="false">BL369+CK369+DJ369+EI369</f>
        <v>921.198846880745</v>
      </c>
      <c r="FH369" s="0" t="n">
        <f aca="false">BM369+CL369+DK369+EJ369</f>
        <v>925.730626214922</v>
      </c>
      <c r="FI369" s="0" t="n">
        <f aca="false">BN369+CM369+DL369+EK369</f>
        <v>926.863571048466</v>
      </c>
      <c r="FJ369" s="0" t="n">
        <f aca="false">BO369+CN369+DM369+EL369</f>
        <v>925.730626214922</v>
      </c>
      <c r="FK369" s="0" t="n">
        <f aca="false">BP369+CO369+DN369+EM369</f>
        <v>923.464736547833</v>
      </c>
      <c r="FL369" s="0" t="n">
        <f aca="false">BQ369+CP369+DO369+EN369</f>
        <v>920.0659020472</v>
      </c>
      <c r="FM369" s="0" t="n">
        <f aca="false">BR369+CQ369+DP369+EO369</f>
        <v>1326.9259269742</v>
      </c>
      <c r="FN369" s="0" t="n">
        <f aca="false">BS369+CR369+DQ369+EP369</f>
        <v>1323.8344421236</v>
      </c>
      <c r="FO369" s="0" t="n">
        <f aca="false">BT369+CS369+DR369+EQ369</f>
        <v>1307.00718749217</v>
      </c>
      <c r="FP369" s="0" t="n">
        <f aca="false">BU369+CT369+DS369+ER369</f>
        <v>556.719273118985</v>
      </c>
      <c r="FQ369" s="0" t="n">
        <f aca="false">BV369+CU369+DT369+ES369</f>
        <v>544.632145886855</v>
      </c>
      <c r="FR369" s="0" t="n">
        <f aca="false">BW369+CV369+DU369+ET369</f>
        <v>552.835522044532</v>
      </c>
      <c r="FS369" s="0" t="n">
        <f aca="false">BX369+CW369+DV369+EU369</f>
        <v>550.036484903567</v>
      </c>
      <c r="FT369" s="0" t="n">
        <f aca="false">BY369+CX369+DW369+EV369</f>
        <v>547.075266994119</v>
      </c>
      <c r="FU369" s="0" t="n">
        <f aca="false">AM369*'Dist Horaria'!$H$10</f>
        <v>0.279443051330455</v>
      </c>
      <c r="FV369" s="0" t="n">
        <f aca="false">AM369*'Dist Horaria'!$I$10</f>
        <v>0.261527855866458</v>
      </c>
      <c r="FW369" s="0" t="n">
        <f aca="false">AM369*'Dist Horaria'!$J$10</f>
        <v>0.260395677905668</v>
      </c>
      <c r="FX369" s="0" t="n">
        <f aca="false">AM369*'Dist Horaria'!$K$10</f>
        <v>0.2529067876935</v>
      </c>
      <c r="FY369" s="0" t="n">
        <f aca="false">AM369*'Dist Horaria'!$L$10</f>
        <v>0.253007996957835</v>
      </c>
      <c r="FZ369" s="0" t="n">
        <f aca="false">AM369*'Dist Horaria'!$M$10</f>
        <v>0.270728968691727</v>
      </c>
      <c r="GA369" s="0" t="n">
        <f aca="false">AM369*'Dist Horaria'!$N$10</f>
        <v>0.256120794695</v>
      </c>
      <c r="GB369" s="0" t="n">
        <f aca="false">AM369*'Dist Horaria'!$O$10</f>
        <v>0.251749289906373</v>
      </c>
      <c r="GC369" s="0" t="n">
        <f aca="false">AM369*'Dist Horaria'!$P$10</f>
        <v>0.25565586244818</v>
      </c>
      <c r="GD369" s="0" t="n">
        <f aca="false">AM369*'Dist Horaria'!$Q$10</f>
        <v>0.231359930665215</v>
      </c>
      <c r="GE369" s="0" t="n">
        <f aca="false">AM369*'Dist Horaria'!$R$10</f>
        <v>0.28229386065707</v>
      </c>
      <c r="GF369" s="0" t="n">
        <f aca="false">AM369*'Dist Horaria'!$S$10</f>
        <v>0.241089923182521</v>
      </c>
      <c r="GG369" s="0" t="n">
        <f aca="false">AR369*'Dist Horaria'!$H$10</f>
        <v>0.292305505212124</v>
      </c>
      <c r="GH369" s="0" t="n">
        <f aca="false">AR369*'Dist Horaria'!$I$10</f>
        <v>0.273565693160455</v>
      </c>
      <c r="GI369" s="0" t="n">
        <f aca="false">AR369*'Dist Horaria'!$J$10</f>
        <v>0.272381402303184</v>
      </c>
      <c r="GJ369" s="0" t="n">
        <f aca="false">AR369*'Dist Horaria'!$K$10</f>
        <v>0.26454780677621</v>
      </c>
      <c r="GK369" s="0" t="n">
        <f aca="false">AR369*'Dist Horaria'!$L$10</f>
        <v>0.264653674590789</v>
      </c>
      <c r="GL369" s="0" t="n">
        <f aca="false">AR369*'Dist Horaria'!$M$10</f>
        <v>0.28319032300936</v>
      </c>
      <c r="GM369" s="0" t="n">
        <f aca="false">AR369*'Dist Horaria'!$N$10</f>
        <v>0.267909750957166</v>
      </c>
      <c r="GN369" s="0" t="n">
        <f aca="false">AR369*'Dist Horaria'!$O$10</f>
        <v>0.263337030649063</v>
      </c>
      <c r="GO369" s="0" t="n">
        <f aca="false">AR369*'Dist Horaria'!$P$10</f>
        <v>0.267423418394416</v>
      </c>
      <c r="GP369" s="0" t="n">
        <f aca="false">AR369*'Dist Horaria'!$Q$10</f>
        <v>0.242009171804256</v>
      </c>
      <c r="GQ369" s="0" t="n">
        <f aca="false">AR369*'Dist Horaria'!$R$10</f>
        <v>0.295287534131835</v>
      </c>
      <c r="GR369" s="0" t="n">
        <f aca="false">AR369*'Dist Horaria'!$S$10</f>
        <v>0.252187025091142</v>
      </c>
      <c r="GS369" s="0" t="n">
        <f aca="false">AW369*'Dist Horaria'!$H$10</f>
        <v>0.0169452466789637</v>
      </c>
      <c r="GT369" s="0" t="n">
        <f aca="false">AW369*'Dist Horaria'!$I$10</f>
        <v>0.0158588807629249</v>
      </c>
      <c r="GU369" s="0" t="n">
        <f aca="false">AW369*'Dist Horaria'!$J$10</f>
        <v>0.0157902262204744</v>
      </c>
      <c r="GV369" s="0" t="n">
        <f aca="false">AW369*'Dist Horaria'!$K$10</f>
        <v>0.0153361047406499</v>
      </c>
      <c r="GW369" s="0" t="n">
        <f aca="false">AW369*'Dist Horaria'!$L$10</f>
        <v>0.0153422420052631</v>
      </c>
      <c r="GX369" s="0" t="n">
        <f aca="false">AW369*'Dist Horaria'!$M$10</f>
        <v>0.0164168303193832</v>
      </c>
      <c r="GY369" s="0" t="n">
        <f aca="false">AW369*'Dist Horaria'!$N$10</f>
        <v>0.0155310000554879</v>
      </c>
      <c r="GZ369" s="0" t="n">
        <f aca="false">AW369*'Dist Horaria'!$O$10</f>
        <v>0.0152659148202356</v>
      </c>
      <c r="HA369" s="0" t="n">
        <f aca="false">AW369*'Dist Horaria'!$P$10</f>
        <v>0.0155028068634444</v>
      </c>
      <c r="HB369" s="0" t="n">
        <f aca="false">AW369*'Dist Horaria'!$Q$10</f>
        <v>0.0140295172060438</v>
      </c>
      <c r="HC369" s="0" t="n">
        <f aca="false">AW369*'Dist Horaria'!$R$10</f>
        <v>0.0171181179206861</v>
      </c>
      <c r="HD369" s="0" t="n">
        <f aca="false">AW369*'Dist Horaria'!$S$10</f>
        <v>0.014619537686443</v>
      </c>
    </row>
    <row r="370" customFormat="false" ht="26.85" hidden="false" customHeight="false" outlineLevel="0" collapsed="false">
      <c r="A370" s="0" t="n">
        <v>4.588997</v>
      </c>
      <c r="B370" s="0" t="n">
        <v>-74.090283</v>
      </c>
      <c r="C370" s="0" t="n">
        <v>30</v>
      </c>
      <c r="D370" s="0" t="n">
        <v>23</v>
      </c>
      <c r="E370" s="0" t="n">
        <v>2293</v>
      </c>
      <c r="G370" s="0" t="s">
        <v>79</v>
      </c>
      <c r="I370" s="0" t="s">
        <v>1722</v>
      </c>
      <c r="J370" s="25" t="s">
        <v>1723</v>
      </c>
      <c r="L370" s="0" t="s">
        <v>1724</v>
      </c>
      <c r="S370" s="0" t="n">
        <v>365</v>
      </c>
      <c r="V370" s="0" t="n">
        <v>31333.3333333333</v>
      </c>
      <c r="W370" s="0" t="n">
        <f aca="false">V370*12</f>
        <v>376000</v>
      </c>
      <c r="X370" s="0" t="n">
        <v>1</v>
      </c>
      <c r="Z370" s="0" t="n">
        <v>12900</v>
      </c>
      <c r="AB370" s="0" t="n">
        <v>0.005</v>
      </c>
      <c r="AC370" s="0" t="n">
        <v>0</v>
      </c>
      <c r="AD370" s="0" t="n">
        <v>1600.31509392317</v>
      </c>
      <c r="AE370" s="0" t="n">
        <f aca="false">AD370/2204.59</f>
        <v>0.725901457378998</v>
      </c>
      <c r="AF370" s="0" t="n">
        <f aca="false">AE370/S370</f>
        <v>0.00198877111610684</v>
      </c>
      <c r="AG370" s="0" t="n">
        <f aca="false">AE370*EXP(AB370*AC370)</f>
        <v>0.725901457378998</v>
      </c>
      <c r="AH370" s="0" t="n">
        <f aca="false">AG370/S370</f>
        <v>0.00198877111610684</v>
      </c>
      <c r="AI370" s="0" t="s">
        <v>90</v>
      </c>
      <c r="AJ370" s="0" t="n">
        <f aca="false">IF(AI370="A",'FE DISTRIBUCIÓN'!$C$2,'FE DISTRIBUCIÓN'!$C$3)</f>
        <v>4.994E-006</v>
      </c>
      <c r="AK370" s="0" t="n">
        <f aca="false">W370*AJ370</f>
        <v>1.877744</v>
      </c>
      <c r="AL370" s="0" t="n">
        <f aca="false">AK370/365</f>
        <v>0.00514450410958904</v>
      </c>
      <c r="AM370" s="0" t="n">
        <f aca="false">AK370*EXP(AB370*AC370)</f>
        <v>1.877744</v>
      </c>
      <c r="AN370" s="0" t="n">
        <f aca="false">AM370/365</f>
        <v>0.00514450410958904</v>
      </c>
      <c r="AO370" s="0" t="n">
        <v>5.223868284E-006</v>
      </c>
      <c r="AP370" s="0" t="n">
        <f aca="false">AO370*W370</f>
        <v>1.964174474784</v>
      </c>
      <c r="AQ370" s="0" t="n">
        <f aca="false">AP370/365</f>
        <v>0.00538129993091507</v>
      </c>
      <c r="AR370" s="0" t="n">
        <f aca="false">AP370*EXP(AB370*AC370)</f>
        <v>1.964174474784</v>
      </c>
      <c r="AS370" s="0" t="n">
        <f aca="false">AR370/365</f>
        <v>0.00538129993091507</v>
      </c>
      <c r="AT370" s="0" t="n">
        <v>3.02832944E-007</v>
      </c>
      <c r="AU370" s="0" t="n">
        <f aca="false">AT370*W370</f>
        <v>0.113865186944</v>
      </c>
      <c r="AV370" s="0" t="n">
        <f aca="false">AU370/365</f>
        <v>0.000311959416284931</v>
      </c>
      <c r="AW370" s="0" t="n">
        <f aca="false">AU370*EXP(AB370*AC370)</f>
        <v>0.113865186944</v>
      </c>
      <c r="AX370" s="0" t="n">
        <f aca="false">AW370/365</f>
        <v>0.000311959416284931</v>
      </c>
      <c r="AY370" s="0" t="n">
        <f aca="false">AW370+AR370+AM370+AG370</f>
        <v>4.681685119107</v>
      </c>
      <c r="AZ370" s="0" t="n">
        <f aca="false">AH370+AN370+AS370+AX370</f>
        <v>0.0128265345728959</v>
      </c>
      <c r="BA370" s="0" t="n">
        <f aca="false">AH370*1000000</f>
        <v>1988.77111610684</v>
      </c>
      <c r="BB370" s="0" t="n">
        <f aca="false">BA370*'Dist Horaria'!$H$3</f>
        <v>69.2978176341564</v>
      </c>
      <c r="BC370" s="0" t="n">
        <f aca="false">BA370*'Dist Horaria'!$I$3</f>
        <v>67.4440361358337</v>
      </c>
      <c r="BD370" s="0" t="n">
        <f aca="false">BA370*'Dist Horaria'!$J$3</f>
        <v>65.6942942413109</v>
      </c>
      <c r="BE370" s="0" t="n">
        <f aca="false">BA370*'Dist Horaria'!$K$3</f>
        <v>64.2035824856865</v>
      </c>
      <c r="BF370" s="0" t="n">
        <f aca="false">BA370*'Dist Horaria'!$L$3</f>
        <v>63.1142282108007</v>
      </c>
      <c r="BG370" s="0" t="n">
        <f aca="false">BA370*'Dist Horaria'!$M$3</f>
        <v>62.4284088979564</v>
      </c>
      <c r="BH370" s="0" t="n">
        <f aca="false">BA370*'Dist Horaria'!$N$3</f>
        <v>65.2459410497476</v>
      </c>
      <c r="BI370" s="0" t="n">
        <f aca="false">BA370*'Dist Horaria'!$O$3</f>
        <v>65.2459410497476</v>
      </c>
      <c r="BJ370" s="0" t="n">
        <f aca="false">BA370*'Dist Horaria'!$P$3</f>
        <v>86.3225816073848</v>
      </c>
      <c r="BK370" s="0" t="n">
        <f aca="false">BA370*'Dist Horaria'!$Q$3</f>
        <v>95.4528546620121</v>
      </c>
      <c r="BL370" s="0" t="n">
        <f aca="false">BA370*'Dist Horaria'!$R$3</f>
        <v>102.093053247196</v>
      </c>
      <c r="BM370" s="0" t="n">
        <f aca="false">BA370*'Dist Horaria'!$S$3</f>
        <v>105.413152539787</v>
      </c>
      <c r="BN370" s="0" t="n">
        <f aca="false">BA370*'Dist Horaria'!$T$3</f>
        <v>106.243177362935</v>
      </c>
      <c r="BO370" s="0" t="n">
        <f aca="false">BA370*'Dist Horaria'!$U$3</f>
        <v>105.413152539787</v>
      </c>
      <c r="BP370" s="0" t="n">
        <f aca="false">BA370*'Dist Horaria'!$V$3</f>
        <v>103.753102893491</v>
      </c>
      <c r="BQ370" s="0" t="n">
        <f aca="false">BA370*'Dist Horaria'!$W$3</f>
        <v>101.263028424048</v>
      </c>
      <c r="BR370" s="0" t="n">
        <f aca="false">BA370*'Dist Horaria'!$X$3</f>
        <v>99.3005525360254</v>
      </c>
      <c r="BS370" s="0" t="n">
        <f aca="false">BA370*'Dist Horaria'!$Y$3</f>
        <v>97.0356504062771</v>
      </c>
      <c r="BT370" s="0" t="n">
        <f aca="false">BA370*'Dist Horaria'!$Z$3</f>
        <v>84.707566429028</v>
      </c>
      <c r="BU370" s="0" t="n">
        <f aca="false">BA370*'Dist Horaria'!$AA$3</f>
        <v>80.5520576093371</v>
      </c>
      <c r="BV370" s="0" t="n">
        <f aca="false">BA370*'Dist Horaria'!$AB$3</f>
        <v>71.6967141308477</v>
      </c>
      <c r="BW370" s="0" t="n">
        <f aca="false">BA370*'Dist Horaria'!$AC$3</f>
        <v>77.7067206579883</v>
      </c>
      <c r="BX370" s="0" t="n">
        <f aca="false">BA370*'Dist Horaria'!$AD$3</f>
        <v>75.6560733191889</v>
      </c>
      <c r="BY370" s="0" t="n">
        <f aca="false">BA370*'Dist Horaria'!$AE$3</f>
        <v>73.4866081353438</v>
      </c>
      <c r="BZ370" s="0" t="n">
        <f aca="false">AN370*1000000</f>
        <v>5144.50410958904</v>
      </c>
      <c r="CA370" s="0" t="n">
        <f aca="false">BZ370*'Dist Horaria'!$H$6</f>
        <v>128.612602739726</v>
      </c>
      <c r="CB370" s="0" t="n">
        <f aca="false">BZ370*'Dist Horaria'!$I$6</f>
        <v>128.612602739726</v>
      </c>
      <c r="CC370" s="0" t="n">
        <f aca="false">BZ370*'Dist Horaria'!$J$6</f>
        <v>128.612602739726</v>
      </c>
      <c r="CD370" s="0" t="n">
        <f aca="false">BZ370*'Dist Horaria'!$K$6</f>
        <v>128.612602739726</v>
      </c>
      <c r="CE370" s="0" t="n">
        <f aca="false">BZ370*'Dist Horaria'!$L$6</f>
        <v>128.612602739726</v>
      </c>
      <c r="CF370" s="0" t="n">
        <f aca="false">BZ370*'Dist Horaria'!$M$6</f>
        <v>342.966940639269</v>
      </c>
      <c r="CG370" s="0" t="n">
        <f aca="false">BZ370*'Dist Horaria'!$N$6</f>
        <v>342.966940639269</v>
      </c>
      <c r="CH370" s="0" t="n">
        <f aca="false">BZ370*'Dist Horaria'!$O$6</f>
        <v>342.966940639269</v>
      </c>
      <c r="CI370" s="0" t="n">
        <f aca="false">BZ370*'Dist Horaria'!$P$6</f>
        <v>225.07205479452</v>
      </c>
      <c r="CJ370" s="0" t="n">
        <f aca="false">BZ370*'Dist Horaria'!$Q$6</f>
        <v>225.07205479452</v>
      </c>
      <c r="CK370" s="0" t="n">
        <f aca="false">BZ370*'Dist Horaria'!$R$6</f>
        <v>225.07205479452</v>
      </c>
      <c r="CL370" s="0" t="n">
        <f aca="false">BZ370*'Dist Horaria'!$S$6</f>
        <v>225.07205479452</v>
      </c>
      <c r="CM370" s="0" t="n">
        <f aca="false">BZ370*'Dist Horaria'!$T$6</f>
        <v>225.07205479452</v>
      </c>
      <c r="CN370" s="0" t="n">
        <f aca="false">BZ370*'Dist Horaria'!$U$6</f>
        <v>225.07205479452</v>
      </c>
      <c r="CO370" s="0" t="n">
        <f aca="false">BZ370*'Dist Horaria'!$V$6</f>
        <v>225.07205479452</v>
      </c>
      <c r="CP370" s="0" t="n">
        <f aca="false">BZ370*'Dist Horaria'!$W$6</f>
        <v>225.07205479452</v>
      </c>
      <c r="CQ370" s="0" t="n">
        <f aca="false">BZ370*'Dist Horaria'!$X$6</f>
        <v>342.966940639269</v>
      </c>
      <c r="CR370" s="0" t="n">
        <f aca="false">BZ370*'Dist Horaria'!$Y$6</f>
        <v>342.966940639269</v>
      </c>
      <c r="CS370" s="0" t="n">
        <f aca="false">BZ370*'Dist Horaria'!$Z$6</f>
        <v>342.966940639269</v>
      </c>
      <c r="CT370" s="0" t="n">
        <f aca="false">BZ370*'Dist Horaria'!$AA$6</f>
        <v>128.612602739726</v>
      </c>
      <c r="CU370" s="0" t="n">
        <f aca="false">BZ370*'Dist Horaria'!$AB$6</f>
        <v>128.612602739726</v>
      </c>
      <c r="CV370" s="0" t="n">
        <f aca="false">BZ370*'Dist Horaria'!$AC$6</f>
        <v>128.612602739726</v>
      </c>
      <c r="CW370" s="0" t="n">
        <f aca="false">BZ370*'Dist Horaria'!$AD$6</f>
        <v>128.612602739726</v>
      </c>
      <c r="CX370" s="0" t="n">
        <f aca="false">BZ370*'Dist Horaria'!$AE$6</f>
        <v>128.612602739726</v>
      </c>
      <c r="CY370" s="0" t="n">
        <f aca="false">AS370*1000000</f>
        <v>5381.29993091507</v>
      </c>
      <c r="CZ370" s="0" t="n">
        <f aca="false">CY370*'Dist Horaria'!$H$6</f>
        <v>134.532498272877</v>
      </c>
      <c r="DA370" s="0" t="n">
        <f aca="false">CY370*'Dist Horaria'!$I$6</f>
        <v>134.532498272877</v>
      </c>
      <c r="DB370" s="0" t="n">
        <f aca="false">CY370*'Dist Horaria'!$J$6</f>
        <v>134.532498272877</v>
      </c>
      <c r="DC370" s="0" t="n">
        <f aca="false">CY370*'Dist Horaria'!$K$6</f>
        <v>134.532498272877</v>
      </c>
      <c r="DD370" s="0" t="n">
        <f aca="false">CY370*'Dist Horaria'!$L$6</f>
        <v>134.532498272877</v>
      </c>
      <c r="DE370" s="0" t="n">
        <f aca="false">CY370*'Dist Horaria'!$M$6</f>
        <v>358.753328727671</v>
      </c>
      <c r="DF370" s="0" t="n">
        <f aca="false">CY370*'Dist Horaria'!$N$6</f>
        <v>358.753328727671</v>
      </c>
      <c r="DG370" s="0" t="n">
        <f aca="false">CY370*'Dist Horaria'!$O$6</f>
        <v>358.753328727671</v>
      </c>
      <c r="DH370" s="0" t="n">
        <f aca="false">CY370*'Dist Horaria'!$P$6</f>
        <v>235.431871977534</v>
      </c>
      <c r="DI370" s="0" t="n">
        <f aca="false">CY370*'Dist Horaria'!$Q$6</f>
        <v>235.431871977534</v>
      </c>
      <c r="DJ370" s="0" t="n">
        <f aca="false">CY370*'Dist Horaria'!$R$6</f>
        <v>235.431871977534</v>
      </c>
      <c r="DK370" s="0" t="n">
        <f aca="false">CY370*'Dist Horaria'!$S$6</f>
        <v>235.431871977534</v>
      </c>
      <c r="DL370" s="0" t="n">
        <f aca="false">CY370*'Dist Horaria'!$T$6</f>
        <v>235.431871977534</v>
      </c>
      <c r="DM370" s="0" t="n">
        <f aca="false">CY370*'Dist Horaria'!$U$6</f>
        <v>235.431871977534</v>
      </c>
      <c r="DN370" s="0" t="n">
        <f aca="false">CY370*'Dist Horaria'!$V$6</f>
        <v>235.431871977534</v>
      </c>
      <c r="DO370" s="0" t="n">
        <f aca="false">CY370*'Dist Horaria'!$W$6</f>
        <v>235.431871977534</v>
      </c>
      <c r="DP370" s="0" t="n">
        <f aca="false">CY370*'Dist Horaria'!$X$6</f>
        <v>358.753328727671</v>
      </c>
      <c r="DQ370" s="0" t="n">
        <f aca="false">CY370*'Dist Horaria'!$Y$6</f>
        <v>358.753328727671</v>
      </c>
      <c r="DR370" s="0" t="n">
        <f aca="false">CY370*'Dist Horaria'!$Z$6</f>
        <v>358.753328727671</v>
      </c>
      <c r="DS370" s="0" t="n">
        <f aca="false">CY370*'Dist Horaria'!$AA$6</f>
        <v>134.532498272877</v>
      </c>
      <c r="DT370" s="0" t="n">
        <f aca="false">CY370*'Dist Horaria'!$AB$6</f>
        <v>134.532498272877</v>
      </c>
      <c r="DU370" s="0" t="n">
        <f aca="false">CY370*'Dist Horaria'!$AC$6</f>
        <v>134.532498272877</v>
      </c>
      <c r="DV370" s="0" t="n">
        <f aca="false">CY370*'Dist Horaria'!$AD$6</f>
        <v>134.532498272877</v>
      </c>
      <c r="DW370" s="0" t="n">
        <f aca="false">CY370*'Dist Horaria'!$AE$6</f>
        <v>134.532498272877</v>
      </c>
      <c r="DX370" s="0" t="n">
        <f aca="false">AX370*1000000</f>
        <v>311.959416284931</v>
      </c>
      <c r="DY370" s="0" t="n">
        <f aca="false">DX370*'Dist Horaria'!$H$6</f>
        <v>7.79898540712329</v>
      </c>
      <c r="DZ370" s="0" t="n">
        <f aca="false">DX370*'Dist Horaria'!$I$6</f>
        <v>7.79898540712329</v>
      </c>
      <c r="EA370" s="0" t="n">
        <f aca="false">DX370*'Dist Horaria'!$J$6</f>
        <v>7.79898540712329</v>
      </c>
      <c r="EB370" s="0" t="n">
        <f aca="false">DX370*'Dist Horaria'!$K$6</f>
        <v>7.79898540712329</v>
      </c>
      <c r="EC370" s="0" t="n">
        <f aca="false">DX370*'Dist Horaria'!$L$6</f>
        <v>7.79898540712329</v>
      </c>
      <c r="ED370" s="0" t="n">
        <f aca="false">DX370*'Dist Horaria'!$M$6</f>
        <v>20.7972944189954</v>
      </c>
      <c r="EE370" s="0" t="n">
        <f aca="false">DX370*'Dist Horaria'!$N$6</f>
        <v>20.7972944189954</v>
      </c>
      <c r="EF370" s="0" t="n">
        <f aca="false">DX370*'Dist Horaria'!$O$6</f>
        <v>20.7972944189954</v>
      </c>
      <c r="EG370" s="0" t="n">
        <f aca="false">DX370*'Dist Horaria'!$P$6</f>
        <v>13.6482244624657</v>
      </c>
      <c r="EH370" s="0" t="n">
        <f aca="false">DX370*'Dist Horaria'!$Q$6</f>
        <v>13.6482244624657</v>
      </c>
      <c r="EI370" s="0" t="n">
        <f aca="false">DX370*'Dist Horaria'!$R$6</f>
        <v>13.6482244624657</v>
      </c>
      <c r="EJ370" s="0" t="n">
        <f aca="false">DX370*'Dist Horaria'!$S$6</f>
        <v>13.6482244624657</v>
      </c>
      <c r="EK370" s="0" t="n">
        <f aca="false">DX370*'Dist Horaria'!$T$6</f>
        <v>13.6482244624657</v>
      </c>
      <c r="EL370" s="0" t="n">
        <f aca="false">DX370*'Dist Horaria'!$U$6</f>
        <v>13.6482244624657</v>
      </c>
      <c r="EM370" s="0" t="n">
        <f aca="false">DX370*'Dist Horaria'!$V$6</f>
        <v>13.6482244624657</v>
      </c>
      <c r="EN370" s="0" t="n">
        <f aca="false">DX370*'Dist Horaria'!$W$6</f>
        <v>13.6482244624657</v>
      </c>
      <c r="EO370" s="0" t="n">
        <f aca="false">DX370*'Dist Horaria'!$X$6</f>
        <v>20.7972944189954</v>
      </c>
      <c r="EP370" s="0" t="n">
        <f aca="false">DX370*'Dist Horaria'!$Y$6</f>
        <v>20.7972944189954</v>
      </c>
      <c r="EQ370" s="0" t="n">
        <f aca="false">DX370*'Dist Horaria'!$Z$6</f>
        <v>20.7972944189954</v>
      </c>
      <c r="ER370" s="0" t="n">
        <f aca="false">DX370*'Dist Horaria'!$AA$6</f>
        <v>7.79898540712329</v>
      </c>
      <c r="ES370" s="0" t="n">
        <f aca="false">DX370*'Dist Horaria'!$AB$6</f>
        <v>7.79898540712329</v>
      </c>
      <c r="ET370" s="0" t="n">
        <f aca="false">DX370*'Dist Horaria'!$AC$6</f>
        <v>7.79898540712329</v>
      </c>
      <c r="EU370" s="0" t="n">
        <f aca="false">DX370*'Dist Horaria'!$AD$6</f>
        <v>7.79898540712329</v>
      </c>
      <c r="EV370" s="0" t="n">
        <f aca="false">DX370*'Dist Horaria'!$AE$6</f>
        <v>7.79898540712329</v>
      </c>
      <c r="EW370" s="0" t="n">
        <f aca="false">BB370+CA370+CZ370+DY370</f>
        <v>340.241904053882</v>
      </c>
      <c r="EX370" s="0" t="n">
        <f aca="false">BC370+CB370+DA370+DZ370</f>
        <v>338.38812255556</v>
      </c>
      <c r="EY370" s="0" t="n">
        <f aca="false">BD370+CC370+DB370+EA370</f>
        <v>336.638380661037</v>
      </c>
      <c r="EZ370" s="0" t="n">
        <f aca="false">BE370+CD370+DC370+EB370</f>
        <v>335.147668905413</v>
      </c>
      <c r="FA370" s="0" t="n">
        <f aca="false">BF370+CE370+DD370+EC370</f>
        <v>334.058314630527</v>
      </c>
      <c r="FB370" s="0" t="n">
        <f aca="false">BG370+CF370+DE370+ED370</f>
        <v>784.945972683892</v>
      </c>
      <c r="FC370" s="0" t="n">
        <f aca="false">BH370+CG370+DF370+EE370</f>
        <v>787.763504835684</v>
      </c>
      <c r="FD370" s="0" t="n">
        <f aca="false">BI370+CH370+DG370+EF370</f>
        <v>787.763504835684</v>
      </c>
      <c r="FE370" s="0" t="n">
        <f aca="false">BJ370+CI370+DH370+EG370</f>
        <v>560.474732841905</v>
      </c>
      <c r="FF370" s="0" t="n">
        <f aca="false">BK370+CJ370+DI370+EH370</f>
        <v>569.605005896533</v>
      </c>
      <c r="FG370" s="0" t="n">
        <f aca="false">BL370+CK370+DJ370+EI370</f>
        <v>576.245204481716</v>
      </c>
      <c r="FH370" s="0" t="n">
        <f aca="false">BM370+CL370+DK370+EJ370</f>
        <v>579.565303774308</v>
      </c>
      <c r="FI370" s="0" t="n">
        <f aca="false">BN370+CM370+DL370+EK370</f>
        <v>580.395328597456</v>
      </c>
      <c r="FJ370" s="0" t="n">
        <f aca="false">BO370+CN370+DM370+EL370</f>
        <v>579.565303774308</v>
      </c>
      <c r="FK370" s="0" t="n">
        <f aca="false">BP370+CO370+DN370+EM370</f>
        <v>577.905254128012</v>
      </c>
      <c r="FL370" s="0" t="n">
        <f aca="false">BQ370+CP370+DO370+EN370</f>
        <v>575.415179658568</v>
      </c>
      <c r="FM370" s="0" t="n">
        <f aca="false">BR370+CQ370+DP370+EO370</f>
        <v>821.818116321962</v>
      </c>
      <c r="FN370" s="0" t="n">
        <f aca="false">BS370+CR370+DQ370+EP370</f>
        <v>819.553214192213</v>
      </c>
      <c r="FO370" s="0" t="n">
        <f aca="false">BT370+CS370+DR370+EQ370</f>
        <v>807.225130214964</v>
      </c>
      <c r="FP370" s="0" t="n">
        <f aca="false">BU370+CT370+DS370+ER370</f>
        <v>351.496144029063</v>
      </c>
      <c r="FQ370" s="0" t="n">
        <f aca="false">BV370+CU370+DT370+ES370</f>
        <v>342.640800550574</v>
      </c>
      <c r="FR370" s="0" t="n">
        <f aca="false">BW370+CV370+DU370+ET370</f>
        <v>348.650807077714</v>
      </c>
      <c r="FS370" s="0" t="n">
        <f aca="false">BX370+CW370+DV370+EU370</f>
        <v>346.600159738915</v>
      </c>
      <c r="FT370" s="0" t="n">
        <f aca="false">BY370+CX370+DW370+EV370</f>
        <v>344.43069455507</v>
      </c>
      <c r="FU370" s="0" t="n">
        <f aca="false">AM370*'Dist Horaria'!$H$10</f>
        <v>0.169468689193953</v>
      </c>
      <c r="FV370" s="0" t="n">
        <f aca="false">AM370*'Dist Horaria'!$I$10</f>
        <v>0.158603990009336</v>
      </c>
      <c r="FW370" s="0" t="n">
        <f aca="false">AM370*'Dist Horaria'!$J$10</f>
        <v>0.157917378858921</v>
      </c>
      <c r="FX370" s="0" t="n">
        <f aca="false">AM370*'Dist Horaria'!$K$10</f>
        <v>0.153375729310897</v>
      </c>
      <c r="FY370" s="0" t="n">
        <f aca="false">AM370*'Dist Horaria'!$L$10</f>
        <v>0.153437107832493</v>
      </c>
      <c r="FZ370" s="0" t="n">
        <f aca="false">AM370*'Dist Horaria'!$M$10</f>
        <v>0.164184019722725</v>
      </c>
      <c r="GA370" s="0" t="n">
        <f aca="false">AM370*'Dist Horaria'!$N$10</f>
        <v>0.155324869040838</v>
      </c>
      <c r="GB370" s="0" t="n">
        <f aca="false">AM370*'Dist Horaria'!$O$10</f>
        <v>0.152673762910962</v>
      </c>
      <c r="GC370" s="0" t="n">
        <f aca="false">AM370*'Dist Horaria'!$P$10</f>
        <v>0.155042910129864</v>
      </c>
      <c r="GD370" s="0" t="n">
        <f aca="false">AM370*'Dist Horaria'!$Q$10</f>
        <v>0.140308603113098</v>
      </c>
      <c r="GE370" s="0" t="n">
        <f aca="false">AM370*'Dist Horaria'!$R$10</f>
        <v>0.171197567108158</v>
      </c>
      <c r="GF370" s="0" t="n">
        <f aca="false">AM370*'Dist Horaria'!$S$10</f>
        <v>0.146209372768754</v>
      </c>
      <c r="GG370" s="0" t="n">
        <f aca="false">AR370*'Dist Horaria'!$H$10</f>
        <v>0.177269145096385</v>
      </c>
      <c r="GH370" s="0" t="n">
        <f aca="false">AR370*'Dist Horaria'!$I$10</f>
        <v>0.165904355852147</v>
      </c>
      <c r="GI370" s="0" t="n">
        <f aca="false">AR370*'Dist Horaria'!$J$10</f>
        <v>0.165186140751608</v>
      </c>
      <c r="GJ370" s="0" t="n">
        <f aca="false">AR370*'Dist Horaria'!$K$10</f>
        <v>0.160435444109444</v>
      </c>
      <c r="GK370" s="0" t="n">
        <f aca="false">AR370*'Dist Horaria'!$L$10</f>
        <v>0.16049964781635</v>
      </c>
      <c r="GL370" s="0" t="n">
        <f aca="false">AR370*'Dist Horaria'!$M$10</f>
        <v>0.171741228147612</v>
      </c>
      <c r="GM370" s="0" t="n">
        <f aca="false">AR370*'Dist Horaria'!$N$10</f>
        <v>0.162474300580475</v>
      </c>
      <c r="GN370" s="0" t="n">
        <f aca="false">AR370*'Dist Horaria'!$O$10</f>
        <v>0.159701166974271</v>
      </c>
      <c r="GO370" s="0" t="n">
        <f aca="false">AR370*'Dist Horaria'!$P$10</f>
        <v>0.162179363413388</v>
      </c>
      <c r="GP370" s="0" t="n">
        <f aca="false">AR370*'Dist Horaria'!$Q$10</f>
        <v>0.146766852578065</v>
      </c>
      <c r="GQ370" s="0" t="n">
        <f aca="false">AR370*'Dist Horaria'!$R$10</f>
        <v>0.179077601344468</v>
      </c>
      <c r="GR370" s="0" t="n">
        <f aca="false">AR370*'Dist Horaria'!$S$10</f>
        <v>0.15293922811979</v>
      </c>
      <c r="GS370" s="0" t="n">
        <f aca="false">AW370*'Dist Horaria'!$H$10</f>
        <v>0.0102764721795006</v>
      </c>
      <c r="GT370" s="0" t="n">
        <f aca="false">AW370*'Dist Horaria'!$I$10</f>
        <v>0.00961764381751577</v>
      </c>
      <c r="GU370" s="0" t="n">
        <f aca="false">AW370*'Dist Horaria'!$J$10</f>
        <v>0.00957600815951351</v>
      </c>
      <c r="GV370" s="0" t="n">
        <f aca="false">AW370*'Dist Horaria'!$K$10</f>
        <v>0.00930060545561993</v>
      </c>
      <c r="GW370" s="0" t="n">
        <f aca="false">AW370*'Dist Horaria'!$L$10</f>
        <v>0.00930432740964345</v>
      </c>
      <c r="GX370" s="0" t="n">
        <f aca="false">AW370*'Dist Horaria'!$M$10</f>
        <v>0.0099560132259485</v>
      </c>
      <c r="GY370" s="0" t="n">
        <f aca="false">AW370*'Dist Horaria'!$N$10</f>
        <v>0.0094188000336507</v>
      </c>
      <c r="GZ370" s="0" t="n">
        <f aca="false">AW370*'Dist Horaria'!$O$10</f>
        <v>0.00925803866517511</v>
      </c>
      <c r="HA370" s="0" t="n">
        <f aca="false">AW370*'Dist Horaria'!$P$10</f>
        <v>0.00940170222686305</v>
      </c>
      <c r="HB370" s="0" t="n">
        <f aca="false">AW370*'Dist Horaria'!$Q$10</f>
        <v>0.00850822333785884</v>
      </c>
      <c r="HC370" s="0" t="n">
        <f aca="false">AW370*'Dist Horaria'!$R$10</f>
        <v>0.0103813102228677</v>
      </c>
      <c r="HD370" s="0" t="n">
        <f aca="false">AW370*'Dist Horaria'!$S$10</f>
        <v>0.00886604220984288</v>
      </c>
    </row>
    <row r="371" customFormat="false" ht="13.8" hidden="false" customHeight="false" outlineLevel="0" collapsed="false">
      <c r="A371" s="0" t="n">
        <v>4.580635</v>
      </c>
      <c r="B371" s="0" t="n">
        <v>-74.15481</v>
      </c>
      <c r="C371" s="0" t="n">
        <v>23</v>
      </c>
      <c r="D371" s="0" t="n">
        <v>22</v>
      </c>
      <c r="E371" s="0" t="n">
        <v>1780</v>
      </c>
      <c r="G371" s="0" t="s">
        <v>79</v>
      </c>
      <c r="I371" s="0" t="s">
        <v>1725</v>
      </c>
      <c r="J371" s="0" t="s">
        <v>1726</v>
      </c>
      <c r="K371" s="0" t="n">
        <v>8301020135</v>
      </c>
      <c r="L371" s="0" t="s">
        <v>1727</v>
      </c>
      <c r="S371" s="0" t="n">
        <v>365</v>
      </c>
      <c r="V371" s="0" t="n">
        <v>31333.3333333333</v>
      </c>
      <c r="W371" s="0" t="n">
        <f aca="false">V371*12</f>
        <v>376000</v>
      </c>
      <c r="X371" s="0" t="n">
        <v>1</v>
      </c>
      <c r="Z371" s="0" t="n">
        <v>12900</v>
      </c>
      <c r="AB371" s="0" t="n">
        <v>0.005</v>
      </c>
      <c r="AC371" s="0" t="n">
        <v>0</v>
      </c>
      <c r="AD371" s="0" t="n">
        <v>1600.31509392317</v>
      </c>
      <c r="AE371" s="0" t="n">
        <f aca="false">AD371/2204.59</f>
        <v>0.725901457378998</v>
      </c>
      <c r="AF371" s="0" t="n">
        <f aca="false">AE371/S371</f>
        <v>0.00198877111610685</v>
      </c>
      <c r="AG371" s="0" t="n">
        <f aca="false">AE371*EXP(AB371*AC371)</f>
        <v>0.725901457378998</v>
      </c>
      <c r="AH371" s="0" t="n">
        <f aca="false">AG371/S371</f>
        <v>0.00198877111610685</v>
      </c>
      <c r="AI371" s="0" t="s">
        <v>90</v>
      </c>
      <c r="AJ371" s="0" t="n">
        <f aca="false">IF(AI371="A",'FE DISTRIBUCIÓN'!$C$2,'FE DISTRIBUCIÓN'!$C$3)</f>
        <v>4.994E-006</v>
      </c>
      <c r="AK371" s="0" t="n">
        <f aca="false">W371*AJ371</f>
        <v>1.877744</v>
      </c>
      <c r="AL371" s="0" t="n">
        <f aca="false">AK371/365</f>
        <v>0.00514450410958904</v>
      </c>
      <c r="AM371" s="0" t="n">
        <f aca="false">AK371*EXP(AB371*AC371)</f>
        <v>1.877744</v>
      </c>
      <c r="AN371" s="0" t="n">
        <f aca="false">AM371/365</f>
        <v>0.00514450410958904</v>
      </c>
      <c r="AO371" s="0" t="n">
        <v>5.223868284E-006</v>
      </c>
      <c r="AP371" s="0" t="n">
        <f aca="false">AO371*W371</f>
        <v>1.964174474784</v>
      </c>
      <c r="AQ371" s="0" t="n">
        <f aca="false">AP371/365</f>
        <v>0.00538129993091507</v>
      </c>
      <c r="AR371" s="0" t="n">
        <f aca="false">AP371*EXP(AB371*AC371)</f>
        <v>1.964174474784</v>
      </c>
      <c r="AS371" s="0" t="n">
        <f aca="false">AR371/365</f>
        <v>0.00538129993091507</v>
      </c>
      <c r="AT371" s="0" t="n">
        <v>3.02832944E-007</v>
      </c>
      <c r="AU371" s="0" t="n">
        <f aca="false">AT371*W371</f>
        <v>0.113865186944</v>
      </c>
      <c r="AV371" s="0" t="n">
        <f aca="false">AU371/365</f>
        <v>0.000311959416284931</v>
      </c>
      <c r="AW371" s="0" t="n">
        <f aca="false">AU371*EXP(AB371*AC371)</f>
        <v>0.113865186944</v>
      </c>
      <c r="AX371" s="0" t="n">
        <f aca="false">AW371/365</f>
        <v>0.000311959416284931</v>
      </c>
      <c r="AY371" s="0" t="n">
        <f aca="false">AW371+AR371+AM371+AG371</f>
        <v>4.681685119107</v>
      </c>
      <c r="AZ371" s="0" t="n">
        <f aca="false">AH371+AN371+AS371+AX371</f>
        <v>0.0128265345728959</v>
      </c>
      <c r="BA371" s="0" t="n">
        <f aca="false">AH371*1000000</f>
        <v>1988.77111610685</v>
      </c>
      <c r="BB371" s="0" t="n">
        <f aca="false">BA371*'Dist Horaria'!$H$3</f>
        <v>69.2978176341564</v>
      </c>
      <c r="BC371" s="0" t="n">
        <f aca="false">BA371*'Dist Horaria'!$I$3</f>
        <v>67.4440361358337</v>
      </c>
      <c r="BD371" s="0" t="n">
        <f aca="false">BA371*'Dist Horaria'!$J$3</f>
        <v>65.6942942413109</v>
      </c>
      <c r="BE371" s="0" t="n">
        <f aca="false">BA371*'Dist Horaria'!$K$3</f>
        <v>64.2035824856865</v>
      </c>
      <c r="BF371" s="0" t="n">
        <f aca="false">BA371*'Dist Horaria'!$L$3</f>
        <v>63.1142282108007</v>
      </c>
      <c r="BG371" s="0" t="n">
        <f aca="false">BA371*'Dist Horaria'!$M$3</f>
        <v>62.4284088979564</v>
      </c>
      <c r="BH371" s="0" t="n">
        <f aca="false">BA371*'Dist Horaria'!$N$3</f>
        <v>65.2459410497476</v>
      </c>
      <c r="BI371" s="0" t="n">
        <f aca="false">BA371*'Dist Horaria'!$O$3</f>
        <v>65.2459410497476</v>
      </c>
      <c r="BJ371" s="0" t="n">
        <f aca="false">BA371*'Dist Horaria'!$P$3</f>
        <v>86.3225816073849</v>
      </c>
      <c r="BK371" s="0" t="n">
        <f aca="false">BA371*'Dist Horaria'!$Q$3</f>
        <v>95.4528546620121</v>
      </c>
      <c r="BL371" s="0" t="n">
        <f aca="false">BA371*'Dist Horaria'!$R$3</f>
        <v>102.093053247196</v>
      </c>
      <c r="BM371" s="0" t="n">
        <f aca="false">BA371*'Dist Horaria'!$S$3</f>
        <v>105.413152539787</v>
      </c>
      <c r="BN371" s="0" t="n">
        <f aca="false">BA371*'Dist Horaria'!$T$3</f>
        <v>106.243177362935</v>
      </c>
      <c r="BO371" s="0" t="n">
        <f aca="false">BA371*'Dist Horaria'!$U$3</f>
        <v>105.413152539787</v>
      </c>
      <c r="BP371" s="0" t="n">
        <f aca="false">BA371*'Dist Horaria'!$V$3</f>
        <v>103.753102893491</v>
      </c>
      <c r="BQ371" s="0" t="n">
        <f aca="false">BA371*'Dist Horaria'!$W$3</f>
        <v>101.263028424048</v>
      </c>
      <c r="BR371" s="0" t="n">
        <f aca="false">BA371*'Dist Horaria'!$X$3</f>
        <v>99.3005525360254</v>
      </c>
      <c r="BS371" s="0" t="n">
        <f aca="false">BA371*'Dist Horaria'!$Y$3</f>
        <v>97.0356504062771</v>
      </c>
      <c r="BT371" s="0" t="n">
        <f aca="false">BA371*'Dist Horaria'!$Z$3</f>
        <v>84.707566429028</v>
      </c>
      <c r="BU371" s="0" t="n">
        <f aca="false">BA371*'Dist Horaria'!$AA$3</f>
        <v>80.5520576093372</v>
      </c>
      <c r="BV371" s="0" t="n">
        <f aca="false">BA371*'Dist Horaria'!$AB$3</f>
        <v>71.6967141308477</v>
      </c>
      <c r="BW371" s="0" t="n">
        <f aca="false">BA371*'Dist Horaria'!$AC$3</f>
        <v>77.7067206579883</v>
      </c>
      <c r="BX371" s="0" t="n">
        <f aca="false">BA371*'Dist Horaria'!$AD$3</f>
        <v>75.6560733191889</v>
      </c>
      <c r="BY371" s="0" t="n">
        <f aca="false">BA371*'Dist Horaria'!$AE$3</f>
        <v>73.4866081353438</v>
      </c>
      <c r="BZ371" s="0" t="n">
        <f aca="false">AN371*1000000</f>
        <v>5144.50410958904</v>
      </c>
      <c r="CA371" s="0" t="n">
        <f aca="false">BZ371*'Dist Horaria'!$H$6</f>
        <v>128.612602739726</v>
      </c>
      <c r="CB371" s="0" t="n">
        <f aca="false">BZ371*'Dist Horaria'!$I$6</f>
        <v>128.612602739726</v>
      </c>
      <c r="CC371" s="0" t="n">
        <f aca="false">BZ371*'Dist Horaria'!$J$6</f>
        <v>128.612602739726</v>
      </c>
      <c r="CD371" s="0" t="n">
        <f aca="false">BZ371*'Dist Horaria'!$K$6</f>
        <v>128.612602739726</v>
      </c>
      <c r="CE371" s="0" t="n">
        <f aca="false">BZ371*'Dist Horaria'!$L$6</f>
        <v>128.612602739726</v>
      </c>
      <c r="CF371" s="0" t="n">
        <f aca="false">BZ371*'Dist Horaria'!$M$6</f>
        <v>342.966940639269</v>
      </c>
      <c r="CG371" s="0" t="n">
        <f aca="false">BZ371*'Dist Horaria'!$N$6</f>
        <v>342.966940639269</v>
      </c>
      <c r="CH371" s="0" t="n">
        <f aca="false">BZ371*'Dist Horaria'!$O$6</f>
        <v>342.966940639269</v>
      </c>
      <c r="CI371" s="0" t="n">
        <f aca="false">BZ371*'Dist Horaria'!$P$6</f>
        <v>225.07205479452</v>
      </c>
      <c r="CJ371" s="0" t="n">
        <f aca="false">BZ371*'Dist Horaria'!$Q$6</f>
        <v>225.07205479452</v>
      </c>
      <c r="CK371" s="0" t="n">
        <f aca="false">BZ371*'Dist Horaria'!$R$6</f>
        <v>225.07205479452</v>
      </c>
      <c r="CL371" s="0" t="n">
        <f aca="false">BZ371*'Dist Horaria'!$S$6</f>
        <v>225.07205479452</v>
      </c>
      <c r="CM371" s="0" t="n">
        <f aca="false">BZ371*'Dist Horaria'!$T$6</f>
        <v>225.07205479452</v>
      </c>
      <c r="CN371" s="0" t="n">
        <f aca="false">BZ371*'Dist Horaria'!$U$6</f>
        <v>225.07205479452</v>
      </c>
      <c r="CO371" s="0" t="n">
        <f aca="false">BZ371*'Dist Horaria'!$V$6</f>
        <v>225.07205479452</v>
      </c>
      <c r="CP371" s="0" t="n">
        <f aca="false">BZ371*'Dist Horaria'!$W$6</f>
        <v>225.07205479452</v>
      </c>
      <c r="CQ371" s="0" t="n">
        <f aca="false">BZ371*'Dist Horaria'!$X$6</f>
        <v>342.966940639269</v>
      </c>
      <c r="CR371" s="0" t="n">
        <f aca="false">BZ371*'Dist Horaria'!$Y$6</f>
        <v>342.966940639269</v>
      </c>
      <c r="CS371" s="0" t="n">
        <f aca="false">BZ371*'Dist Horaria'!$Z$6</f>
        <v>342.966940639269</v>
      </c>
      <c r="CT371" s="0" t="n">
        <f aca="false">BZ371*'Dist Horaria'!$AA$6</f>
        <v>128.612602739726</v>
      </c>
      <c r="CU371" s="0" t="n">
        <f aca="false">BZ371*'Dist Horaria'!$AB$6</f>
        <v>128.612602739726</v>
      </c>
      <c r="CV371" s="0" t="n">
        <f aca="false">BZ371*'Dist Horaria'!$AC$6</f>
        <v>128.612602739726</v>
      </c>
      <c r="CW371" s="0" t="n">
        <f aca="false">BZ371*'Dist Horaria'!$AD$6</f>
        <v>128.612602739726</v>
      </c>
      <c r="CX371" s="0" t="n">
        <f aca="false">BZ371*'Dist Horaria'!$AE$6</f>
        <v>128.612602739726</v>
      </c>
      <c r="CY371" s="0" t="n">
        <f aca="false">AS371*1000000</f>
        <v>5381.29993091507</v>
      </c>
      <c r="CZ371" s="0" t="n">
        <f aca="false">CY371*'Dist Horaria'!$H$6</f>
        <v>134.532498272877</v>
      </c>
      <c r="DA371" s="0" t="n">
        <f aca="false">CY371*'Dist Horaria'!$I$6</f>
        <v>134.532498272877</v>
      </c>
      <c r="DB371" s="0" t="n">
        <f aca="false">CY371*'Dist Horaria'!$J$6</f>
        <v>134.532498272877</v>
      </c>
      <c r="DC371" s="0" t="n">
        <f aca="false">CY371*'Dist Horaria'!$K$6</f>
        <v>134.532498272877</v>
      </c>
      <c r="DD371" s="0" t="n">
        <f aca="false">CY371*'Dist Horaria'!$L$6</f>
        <v>134.532498272877</v>
      </c>
      <c r="DE371" s="0" t="n">
        <f aca="false">CY371*'Dist Horaria'!$M$6</f>
        <v>358.753328727671</v>
      </c>
      <c r="DF371" s="0" t="n">
        <f aca="false">CY371*'Dist Horaria'!$N$6</f>
        <v>358.753328727671</v>
      </c>
      <c r="DG371" s="0" t="n">
        <f aca="false">CY371*'Dist Horaria'!$O$6</f>
        <v>358.753328727671</v>
      </c>
      <c r="DH371" s="0" t="n">
        <f aca="false">CY371*'Dist Horaria'!$P$6</f>
        <v>235.431871977534</v>
      </c>
      <c r="DI371" s="0" t="n">
        <f aca="false">CY371*'Dist Horaria'!$Q$6</f>
        <v>235.431871977534</v>
      </c>
      <c r="DJ371" s="0" t="n">
        <f aca="false">CY371*'Dist Horaria'!$R$6</f>
        <v>235.431871977534</v>
      </c>
      <c r="DK371" s="0" t="n">
        <f aca="false">CY371*'Dist Horaria'!$S$6</f>
        <v>235.431871977534</v>
      </c>
      <c r="DL371" s="0" t="n">
        <f aca="false">CY371*'Dist Horaria'!$T$6</f>
        <v>235.431871977534</v>
      </c>
      <c r="DM371" s="0" t="n">
        <f aca="false">CY371*'Dist Horaria'!$U$6</f>
        <v>235.431871977534</v>
      </c>
      <c r="DN371" s="0" t="n">
        <f aca="false">CY371*'Dist Horaria'!$V$6</f>
        <v>235.431871977534</v>
      </c>
      <c r="DO371" s="0" t="n">
        <f aca="false">CY371*'Dist Horaria'!$W$6</f>
        <v>235.431871977534</v>
      </c>
      <c r="DP371" s="0" t="n">
        <f aca="false">CY371*'Dist Horaria'!$X$6</f>
        <v>358.753328727671</v>
      </c>
      <c r="DQ371" s="0" t="n">
        <f aca="false">CY371*'Dist Horaria'!$Y$6</f>
        <v>358.753328727671</v>
      </c>
      <c r="DR371" s="0" t="n">
        <f aca="false">CY371*'Dist Horaria'!$Z$6</f>
        <v>358.753328727671</v>
      </c>
      <c r="DS371" s="0" t="n">
        <f aca="false">CY371*'Dist Horaria'!$AA$6</f>
        <v>134.532498272877</v>
      </c>
      <c r="DT371" s="0" t="n">
        <f aca="false">CY371*'Dist Horaria'!$AB$6</f>
        <v>134.532498272877</v>
      </c>
      <c r="DU371" s="0" t="n">
        <f aca="false">CY371*'Dist Horaria'!$AC$6</f>
        <v>134.532498272877</v>
      </c>
      <c r="DV371" s="0" t="n">
        <f aca="false">CY371*'Dist Horaria'!$AD$6</f>
        <v>134.532498272877</v>
      </c>
      <c r="DW371" s="0" t="n">
        <f aca="false">CY371*'Dist Horaria'!$AE$6</f>
        <v>134.532498272877</v>
      </c>
      <c r="DX371" s="0" t="n">
        <f aca="false">AX371*1000000</f>
        <v>311.959416284931</v>
      </c>
      <c r="DY371" s="0" t="n">
        <f aca="false">DX371*'Dist Horaria'!$H$6</f>
        <v>7.79898540712329</v>
      </c>
      <c r="DZ371" s="0" t="n">
        <f aca="false">DX371*'Dist Horaria'!$I$6</f>
        <v>7.79898540712329</v>
      </c>
      <c r="EA371" s="0" t="n">
        <f aca="false">DX371*'Dist Horaria'!$J$6</f>
        <v>7.79898540712329</v>
      </c>
      <c r="EB371" s="0" t="n">
        <f aca="false">DX371*'Dist Horaria'!$K$6</f>
        <v>7.79898540712329</v>
      </c>
      <c r="EC371" s="0" t="n">
        <f aca="false">DX371*'Dist Horaria'!$L$6</f>
        <v>7.79898540712329</v>
      </c>
      <c r="ED371" s="0" t="n">
        <f aca="false">DX371*'Dist Horaria'!$M$6</f>
        <v>20.7972944189954</v>
      </c>
      <c r="EE371" s="0" t="n">
        <f aca="false">DX371*'Dist Horaria'!$N$6</f>
        <v>20.7972944189954</v>
      </c>
      <c r="EF371" s="0" t="n">
        <f aca="false">DX371*'Dist Horaria'!$O$6</f>
        <v>20.7972944189954</v>
      </c>
      <c r="EG371" s="0" t="n">
        <f aca="false">DX371*'Dist Horaria'!$P$6</f>
        <v>13.6482244624657</v>
      </c>
      <c r="EH371" s="0" t="n">
        <f aca="false">DX371*'Dist Horaria'!$Q$6</f>
        <v>13.6482244624657</v>
      </c>
      <c r="EI371" s="0" t="n">
        <f aca="false">DX371*'Dist Horaria'!$R$6</f>
        <v>13.6482244624657</v>
      </c>
      <c r="EJ371" s="0" t="n">
        <f aca="false">DX371*'Dist Horaria'!$S$6</f>
        <v>13.6482244624657</v>
      </c>
      <c r="EK371" s="0" t="n">
        <f aca="false">DX371*'Dist Horaria'!$T$6</f>
        <v>13.6482244624657</v>
      </c>
      <c r="EL371" s="0" t="n">
        <f aca="false">DX371*'Dist Horaria'!$U$6</f>
        <v>13.6482244624657</v>
      </c>
      <c r="EM371" s="0" t="n">
        <f aca="false">DX371*'Dist Horaria'!$V$6</f>
        <v>13.6482244624657</v>
      </c>
      <c r="EN371" s="0" t="n">
        <f aca="false">DX371*'Dist Horaria'!$W$6</f>
        <v>13.6482244624657</v>
      </c>
      <c r="EO371" s="0" t="n">
        <f aca="false">DX371*'Dist Horaria'!$X$6</f>
        <v>20.7972944189954</v>
      </c>
      <c r="EP371" s="0" t="n">
        <f aca="false">DX371*'Dist Horaria'!$Y$6</f>
        <v>20.7972944189954</v>
      </c>
      <c r="EQ371" s="0" t="n">
        <f aca="false">DX371*'Dist Horaria'!$Z$6</f>
        <v>20.7972944189954</v>
      </c>
      <c r="ER371" s="0" t="n">
        <f aca="false">DX371*'Dist Horaria'!$AA$6</f>
        <v>7.79898540712329</v>
      </c>
      <c r="ES371" s="0" t="n">
        <f aca="false">DX371*'Dist Horaria'!$AB$6</f>
        <v>7.79898540712329</v>
      </c>
      <c r="ET371" s="0" t="n">
        <f aca="false">DX371*'Dist Horaria'!$AC$6</f>
        <v>7.79898540712329</v>
      </c>
      <c r="EU371" s="0" t="n">
        <f aca="false">DX371*'Dist Horaria'!$AD$6</f>
        <v>7.79898540712329</v>
      </c>
      <c r="EV371" s="0" t="n">
        <f aca="false">DX371*'Dist Horaria'!$AE$6</f>
        <v>7.79898540712329</v>
      </c>
      <c r="EW371" s="0" t="n">
        <f aca="false">BB371+CA371+CZ371+DY371</f>
        <v>340.241904053882</v>
      </c>
      <c r="EX371" s="0" t="n">
        <f aca="false">BC371+CB371+DA371+DZ371</f>
        <v>338.38812255556</v>
      </c>
      <c r="EY371" s="0" t="n">
        <f aca="false">BD371+CC371+DB371+EA371</f>
        <v>336.638380661037</v>
      </c>
      <c r="EZ371" s="0" t="n">
        <f aca="false">BE371+CD371+DC371+EB371</f>
        <v>335.147668905413</v>
      </c>
      <c r="FA371" s="0" t="n">
        <f aca="false">BF371+CE371+DD371+EC371</f>
        <v>334.058314630527</v>
      </c>
      <c r="FB371" s="0" t="n">
        <f aca="false">BG371+CF371+DE371+ED371</f>
        <v>784.945972683892</v>
      </c>
      <c r="FC371" s="0" t="n">
        <f aca="false">BH371+CG371+DF371+EE371</f>
        <v>787.763504835684</v>
      </c>
      <c r="FD371" s="0" t="n">
        <f aca="false">BI371+CH371+DG371+EF371</f>
        <v>787.763504835684</v>
      </c>
      <c r="FE371" s="0" t="n">
        <f aca="false">BJ371+CI371+DH371+EG371</f>
        <v>560.474732841905</v>
      </c>
      <c r="FF371" s="0" t="n">
        <f aca="false">BK371+CJ371+DI371+EH371</f>
        <v>569.605005896533</v>
      </c>
      <c r="FG371" s="0" t="n">
        <f aca="false">BL371+CK371+DJ371+EI371</f>
        <v>576.245204481716</v>
      </c>
      <c r="FH371" s="0" t="n">
        <f aca="false">BM371+CL371+DK371+EJ371</f>
        <v>579.565303774308</v>
      </c>
      <c r="FI371" s="0" t="n">
        <f aca="false">BN371+CM371+DL371+EK371</f>
        <v>580.395328597456</v>
      </c>
      <c r="FJ371" s="0" t="n">
        <f aca="false">BO371+CN371+DM371+EL371</f>
        <v>579.565303774308</v>
      </c>
      <c r="FK371" s="0" t="n">
        <f aca="false">BP371+CO371+DN371+EM371</f>
        <v>577.905254128012</v>
      </c>
      <c r="FL371" s="0" t="n">
        <f aca="false">BQ371+CP371+DO371+EN371</f>
        <v>575.415179658568</v>
      </c>
      <c r="FM371" s="0" t="n">
        <f aca="false">BR371+CQ371+DP371+EO371</f>
        <v>821.818116321962</v>
      </c>
      <c r="FN371" s="0" t="n">
        <f aca="false">BS371+CR371+DQ371+EP371</f>
        <v>819.553214192213</v>
      </c>
      <c r="FO371" s="0" t="n">
        <f aca="false">BT371+CS371+DR371+EQ371</f>
        <v>807.225130214964</v>
      </c>
      <c r="FP371" s="0" t="n">
        <f aca="false">BU371+CT371+DS371+ER371</f>
        <v>351.496144029063</v>
      </c>
      <c r="FQ371" s="0" t="n">
        <f aca="false">BV371+CU371+DT371+ES371</f>
        <v>342.640800550574</v>
      </c>
      <c r="FR371" s="0" t="n">
        <f aca="false">BW371+CV371+DU371+ET371</f>
        <v>348.650807077714</v>
      </c>
      <c r="FS371" s="0" t="n">
        <f aca="false">BX371+CW371+DV371+EU371</f>
        <v>346.600159738915</v>
      </c>
      <c r="FT371" s="0" t="n">
        <f aca="false">BY371+CX371+DW371+EV371</f>
        <v>344.43069455507</v>
      </c>
      <c r="FU371" s="0" t="n">
        <f aca="false">AM371*'Dist Horaria'!$H$10</f>
        <v>0.169468689193953</v>
      </c>
      <c r="FV371" s="0" t="n">
        <f aca="false">AM371*'Dist Horaria'!$I$10</f>
        <v>0.158603990009336</v>
      </c>
      <c r="FW371" s="0" t="n">
        <f aca="false">AM371*'Dist Horaria'!$J$10</f>
        <v>0.157917378858921</v>
      </c>
      <c r="FX371" s="0" t="n">
        <f aca="false">AM371*'Dist Horaria'!$K$10</f>
        <v>0.153375729310897</v>
      </c>
      <c r="FY371" s="0" t="n">
        <f aca="false">AM371*'Dist Horaria'!$L$10</f>
        <v>0.153437107832493</v>
      </c>
      <c r="FZ371" s="0" t="n">
        <f aca="false">AM371*'Dist Horaria'!$M$10</f>
        <v>0.164184019722725</v>
      </c>
      <c r="GA371" s="0" t="n">
        <f aca="false">AM371*'Dist Horaria'!$N$10</f>
        <v>0.155324869040838</v>
      </c>
      <c r="GB371" s="0" t="n">
        <f aca="false">AM371*'Dist Horaria'!$O$10</f>
        <v>0.152673762910962</v>
      </c>
      <c r="GC371" s="0" t="n">
        <f aca="false">AM371*'Dist Horaria'!$P$10</f>
        <v>0.155042910129864</v>
      </c>
      <c r="GD371" s="0" t="n">
        <f aca="false">AM371*'Dist Horaria'!$Q$10</f>
        <v>0.140308603113098</v>
      </c>
      <c r="GE371" s="0" t="n">
        <f aca="false">AM371*'Dist Horaria'!$R$10</f>
        <v>0.171197567108158</v>
      </c>
      <c r="GF371" s="0" t="n">
        <f aca="false">AM371*'Dist Horaria'!$S$10</f>
        <v>0.146209372768754</v>
      </c>
      <c r="GG371" s="0" t="n">
        <f aca="false">AR371*'Dist Horaria'!$H$10</f>
        <v>0.177269145096385</v>
      </c>
      <c r="GH371" s="0" t="n">
        <f aca="false">AR371*'Dist Horaria'!$I$10</f>
        <v>0.165904355852147</v>
      </c>
      <c r="GI371" s="0" t="n">
        <f aca="false">AR371*'Dist Horaria'!$J$10</f>
        <v>0.165186140751608</v>
      </c>
      <c r="GJ371" s="0" t="n">
        <f aca="false">AR371*'Dist Horaria'!$K$10</f>
        <v>0.160435444109444</v>
      </c>
      <c r="GK371" s="0" t="n">
        <f aca="false">AR371*'Dist Horaria'!$L$10</f>
        <v>0.16049964781635</v>
      </c>
      <c r="GL371" s="0" t="n">
        <f aca="false">AR371*'Dist Horaria'!$M$10</f>
        <v>0.171741228147612</v>
      </c>
      <c r="GM371" s="0" t="n">
        <f aca="false">AR371*'Dist Horaria'!$N$10</f>
        <v>0.162474300580475</v>
      </c>
      <c r="GN371" s="0" t="n">
        <f aca="false">AR371*'Dist Horaria'!$O$10</f>
        <v>0.159701166974271</v>
      </c>
      <c r="GO371" s="0" t="n">
        <f aca="false">AR371*'Dist Horaria'!$P$10</f>
        <v>0.162179363413388</v>
      </c>
      <c r="GP371" s="0" t="n">
        <f aca="false">AR371*'Dist Horaria'!$Q$10</f>
        <v>0.146766852578065</v>
      </c>
      <c r="GQ371" s="0" t="n">
        <f aca="false">AR371*'Dist Horaria'!$R$10</f>
        <v>0.179077601344468</v>
      </c>
      <c r="GR371" s="0" t="n">
        <f aca="false">AR371*'Dist Horaria'!$S$10</f>
        <v>0.15293922811979</v>
      </c>
      <c r="GS371" s="0" t="n">
        <f aca="false">AW371*'Dist Horaria'!$H$10</f>
        <v>0.0102764721795006</v>
      </c>
      <c r="GT371" s="0" t="n">
        <f aca="false">AW371*'Dist Horaria'!$I$10</f>
        <v>0.00961764381751577</v>
      </c>
      <c r="GU371" s="0" t="n">
        <f aca="false">AW371*'Dist Horaria'!$J$10</f>
        <v>0.00957600815951351</v>
      </c>
      <c r="GV371" s="0" t="n">
        <f aca="false">AW371*'Dist Horaria'!$K$10</f>
        <v>0.00930060545561993</v>
      </c>
      <c r="GW371" s="0" t="n">
        <f aca="false">AW371*'Dist Horaria'!$L$10</f>
        <v>0.00930432740964345</v>
      </c>
      <c r="GX371" s="0" t="n">
        <f aca="false">AW371*'Dist Horaria'!$M$10</f>
        <v>0.0099560132259485</v>
      </c>
      <c r="GY371" s="0" t="n">
        <f aca="false">AW371*'Dist Horaria'!$N$10</f>
        <v>0.0094188000336507</v>
      </c>
      <c r="GZ371" s="0" t="n">
        <f aca="false">AW371*'Dist Horaria'!$O$10</f>
        <v>0.00925803866517511</v>
      </c>
      <c r="HA371" s="0" t="n">
        <f aca="false">AW371*'Dist Horaria'!$P$10</f>
        <v>0.00940170222686305</v>
      </c>
      <c r="HB371" s="0" t="n">
        <f aca="false">AW371*'Dist Horaria'!$Q$10</f>
        <v>0.00850822333785884</v>
      </c>
      <c r="HC371" s="0" t="n">
        <f aca="false">AW371*'Dist Horaria'!$R$10</f>
        <v>0.0103813102228677</v>
      </c>
      <c r="HD371" s="0" t="n">
        <f aca="false">AW371*'Dist Horaria'!$S$10</f>
        <v>0.00886604220984288</v>
      </c>
    </row>
    <row r="372" customFormat="false" ht="13.8" hidden="false" customHeight="false" outlineLevel="0" collapsed="false">
      <c r="A372" s="0" t="n">
        <v>4.588561</v>
      </c>
      <c r="B372" s="0" t="n">
        <v>-74.091753</v>
      </c>
      <c r="C372" s="0" t="n">
        <v>30</v>
      </c>
      <c r="D372" s="0" t="n">
        <v>23</v>
      </c>
      <c r="E372" s="0" t="n">
        <v>2293</v>
      </c>
      <c r="G372" s="0" t="s">
        <v>79</v>
      </c>
      <c r="I372" s="0" t="s">
        <v>1728</v>
      </c>
      <c r="J372" s="0" t="s">
        <v>1729</v>
      </c>
      <c r="K372" s="0" t="n">
        <v>860009095</v>
      </c>
      <c r="L372" s="0" t="s">
        <v>1730</v>
      </c>
      <c r="S372" s="0" t="n">
        <v>365</v>
      </c>
      <c r="V372" s="0" t="n">
        <v>31333.3333333333</v>
      </c>
      <c r="W372" s="0" t="n">
        <f aca="false">V372*12</f>
        <v>376000</v>
      </c>
      <c r="X372" s="0" t="n">
        <v>1</v>
      </c>
      <c r="Z372" s="0" t="n">
        <v>12900</v>
      </c>
      <c r="AB372" s="0" t="n">
        <v>0.005</v>
      </c>
      <c r="AC372" s="0" t="n">
        <v>0</v>
      </c>
      <c r="AD372" s="0" t="n">
        <v>1600.31509392317</v>
      </c>
      <c r="AE372" s="0" t="n">
        <f aca="false">AD372/2204.59</f>
        <v>0.725901457378998</v>
      </c>
      <c r="AF372" s="0" t="n">
        <f aca="false">AE372/S372</f>
        <v>0.00198877111610685</v>
      </c>
      <c r="AG372" s="0" t="n">
        <f aca="false">AE372*EXP(AB372*AC372)</f>
        <v>0.725901457378998</v>
      </c>
      <c r="AH372" s="0" t="n">
        <f aca="false">AG372/S372</f>
        <v>0.00198877111610685</v>
      </c>
      <c r="AI372" s="0" t="s">
        <v>90</v>
      </c>
      <c r="AJ372" s="0" t="n">
        <f aca="false">IF(AI372="A",'FE DISTRIBUCIÓN'!$C$2,'FE DISTRIBUCIÓN'!$C$3)</f>
        <v>4.994E-006</v>
      </c>
      <c r="AK372" s="0" t="n">
        <f aca="false">W372*AJ372</f>
        <v>1.877744</v>
      </c>
      <c r="AL372" s="0" t="n">
        <f aca="false">AK372/365</f>
        <v>0.00514450410958904</v>
      </c>
      <c r="AM372" s="0" t="n">
        <f aca="false">AK372*EXP(AB372*AC372)</f>
        <v>1.877744</v>
      </c>
      <c r="AN372" s="0" t="n">
        <f aca="false">AM372/365</f>
        <v>0.00514450410958904</v>
      </c>
      <c r="AO372" s="0" t="n">
        <v>5.223868284E-006</v>
      </c>
      <c r="AP372" s="0" t="n">
        <f aca="false">AO372*W372</f>
        <v>1.964174474784</v>
      </c>
      <c r="AQ372" s="0" t="n">
        <f aca="false">AP372/365</f>
        <v>0.00538129993091507</v>
      </c>
      <c r="AR372" s="0" t="n">
        <f aca="false">AP372*EXP(AB372*AC372)</f>
        <v>1.964174474784</v>
      </c>
      <c r="AS372" s="0" t="n">
        <f aca="false">AR372/365</f>
        <v>0.00538129993091507</v>
      </c>
      <c r="AT372" s="0" t="n">
        <v>3.02832944E-007</v>
      </c>
      <c r="AU372" s="0" t="n">
        <f aca="false">AT372*W372</f>
        <v>0.113865186944</v>
      </c>
      <c r="AV372" s="0" t="n">
        <f aca="false">AU372/365</f>
        <v>0.000311959416284931</v>
      </c>
      <c r="AW372" s="0" t="n">
        <f aca="false">AU372*EXP(AB372*AC372)</f>
        <v>0.113865186944</v>
      </c>
      <c r="AX372" s="0" t="n">
        <f aca="false">AW372/365</f>
        <v>0.000311959416284931</v>
      </c>
      <c r="AY372" s="0" t="n">
        <f aca="false">AW372+AR372+AM372+AG372</f>
        <v>4.681685119107</v>
      </c>
      <c r="AZ372" s="0" t="n">
        <f aca="false">AH372+AN372+AS372+AX372</f>
        <v>0.0128265345728959</v>
      </c>
      <c r="BA372" s="0" t="n">
        <f aca="false">AH372*1000000</f>
        <v>1988.77111610685</v>
      </c>
      <c r="BB372" s="0" t="n">
        <f aca="false">BA372*'Dist Horaria'!$H$3</f>
        <v>69.2978176341564</v>
      </c>
      <c r="BC372" s="0" t="n">
        <f aca="false">BA372*'Dist Horaria'!$I$3</f>
        <v>67.4440361358337</v>
      </c>
      <c r="BD372" s="0" t="n">
        <f aca="false">BA372*'Dist Horaria'!$J$3</f>
        <v>65.6942942413109</v>
      </c>
      <c r="BE372" s="0" t="n">
        <f aca="false">BA372*'Dist Horaria'!$K$3</f>
        <v>64.2035824856865</v>
      </c>
      <c r="BF372" s="0" t="n">
        <f aca="false">BA372*'Dist Horaria'!$L$3</f>
        <v>63.1142282108007</v>
      </c>
      <c r="BG372" s="0" t="n">
        <f aca="false">BA372*'Dist Horaria'!$M$3</f>
        <v>62.4284088979564</v>
      </c>
      <c r="BH372" s="0" t="n">
        <f aca="false">BA372*'Dist Horaria'!$N$3</f>
        <v>65.2459410497476</v>
      </c>
      <c r="BI372" s="0" t="n">
        <f aca="false">BA372*'Dist Horaria'!$O$3</f>
        <v>65.2459410497476</v>
      </c>
      <c r="BJ372" s="0" t="n">
        <f aca="false">BA372*'Dist Horaria'!$P$3</f>
        <v>86.3225816073849</v>
      </c>
      <c r="BK372" s="0" t="n">
        <f aca="false">BA372*'Dist Horaria'!$Q$3</f>
        <v>95.4528546620121</v>
      </c>
      <c r="BL372" s="0" t="n">
        <f aca="false">BA372*'Dist Horaria'!$R$3</f>
        <v>102.093053247196</v>
      </c>
      <c r="BM372" s="0" t="n">
        <f aca="false">BA372*'Dist Horaria'!$S$3</f>
        <v>105.413152539787</v>
      </c>
      <c r="BN372" s="0" t="n">
        <f aca="false">BA372*'Dist Horaria'!$T$3</f>
        <v>106.243177362935</v>
      </c>
      <c r="BO372" s="0" t="n">
        <f aca="false">BA372*'Dist Horaria'!$U$3</f>
        <v>105.413152539787</v>
      </c>
      <c r="BP372" s="0" t="n">
        <f aca="false">BA372*'Dist Horaria'!$V$3</f>
        <v>103.753102893491</v>
      </c>
      <c r="BQ372" s="0" t="n">
        <f aca="false">BA372*'Dist Horaria'!$W$3</f>
        <v>101.263028424048</v>
      </c>
      <c r="BR372" s="0" t="n">
        <f aca="false">BA372*'Dist Horaria'!$X$3</f>
        <v>99.3005525360254</v>
      </c>
      <c r="BS372" s="0" t="n">
        <f aca="false">BA372*'Dist Horaria'!$Y$3</f>
        <v>97.0356504062771</v>
      </c>
      <c r="BT372" s="0" t="n">
        <f aca="false">BA372*'Dist Horaria'!$Z$3</f>
        <v>84.707566429028</v>
      </c>
      <c r="BU372" s="0" t="n">
        <f aca="false">BA372*'Dist Horaria'!$AA$3</f>
        <v>80.5520576093372</v>
      </c>
      <c r="BV372" s="0" t="n">
        <f aca="false">BA372*'Dist Horaria'!$AB$3</f>
        <v>71.6967141308477</v>
      </c>
      <c r="BW372" s="0" t="n">
        <f aca="false">BA372*'Dist Horaria'!$AC$3</f>
        <v>77.7067206579883</v>
      </c>
      <c r="BX372" s="0" t="n">
        <f aca="false">BA372*'Dist Horaria'!$AD$3</f>
        <v>75.6560733191889</v>
      </c>
      <c r="BY372" s="0" t="n">
        <f aca="false">BA372*'Dist Horaria'!$AE$3</f>
        <v>73.4866081353438</v>
      </c>
      <c r="BZ372" s="0" t="n">
        <f aca="false">AN372*1000000</f>
        <v>5144.50410958904</v>
      </c>
      <c r="CA372" s="0" t="n">
        <f aca="false">BZ372*'Dist Horaria'!$H$6</f>
        <v>128.612602739726</v>
      </c>
      <c r="CB372" s="0" t="n">
        <f aca="false">BZ372*'Dist Horaria'!$I$6</f>
        <v>128.612602739726</v>
      </c>
      <c r="CC372" s="0" t="n">
        <f aca="false">BZ372*'Dist Horaria'!$J$6</f>
        <v>128.612602739726</v>
      </c>
      <c r="CD372" s="0" t="n">
        <f aca="false">BZ372*'Dist Horaria'!$K$6</f>
        <v>128.612602739726</v>
      </c>
      <c r="CE372" s="0" t="n">
        <f aca="false">BZ372*'Dist Horaria'!$L$6</f>
        <v>128.612602739726</v>
      </c>
      <c r="CF372" s="0" t="n">
        <f aca="false">BZ372*'Dist Horaria'!$M$6</f>
        <v>342.966940639269</v>
      </c>
      <c r="CG372" s="0" t="n">
        <f aca="false">BZ372*'Dist Horaria'!$N$6</f>
        <v>342.966940639269</v>
      </c>
      <c r="CH372" s="0" t="n">
        <f aca="false">BZ372*'Dist Horaria'!$O$6</f>
        <v>342.966940639269</v>
      </c>
      <c r="CI372" s="0" t="n">
        <f aca="false">BZ372*'Dist Horaria'!$P$6</f>
        <v>225.07205479452</v>
      </c>
      <c r="CJ372" s="0" t="n">
        <f aca="false">BZ372*'Dist Horaria'!$Q$6</f>
        <v>225.07205479452</v>
      </c>
      <c r="CK372" s="0" t="n">
        <f aca="false">BZ372*'Dist Horaria'!$R$6</f>
        <v>225.07205479452</v>
      </c>
      <c r="CL372" s="0" t="n">
        <f aca="false">BZ372*'Dist Horaria'!$S$6</f>
        <v>225.07205479452</v>
      </c>
      <c r="CM372" s="0" t="n">
        <f aca="false">BZ372*'Dist Horaria'!$T$6</f>
        <v>225.07205479452</v>
      </c>
      <c r="CN372" s="0" t="n">
        <f aca="false">BZ372*'Dist Horaria'!$U$6</f>
        <v>225.07205479452</v>
      </c>
      <c r="CO372" s="0" t="n">
        <f aca="false">BZ372*'Dist Horaria'!$V$6</f>
        <v>225.07205479452</v>
      </c>
      <c r="CP372" s="0" t="n">
        <f aca="false">BZ372*'Dist Horaria'!$W$6</f>
        <v>225.07205479452</v>
      </c>
      <c r="CQ372" s="0" t="n">
        <f aca="false">BZ372*'Dist Horaria'!$X$6</f>
        <v>342.966940639269</v>
      </c>
      <c r="CR372" s="0" t="n">
        <f aca="false">BZ372*'Dist Horaria'!$Y$6</f>
        <v>342.966940639269</v>
      </c>
      <c r="CS372" s="0" t="n">
        <f aca="false">BZ372*'Dist Horaria'!$Z$6</f>
        <v>342.966940639269</v>
      </c>
      <c r="CT372" s="0" t="n">
        <f aca="false">BZ372*'Dist Horaria'!$AA$6</f>
        <v>128.612602739726</v>
      </c>
      <c r="CU372" s="0" t="n">
        <f aca="false">BZ372*'Dist Horaria'!$AB$6</f>
        <v>128.612602739726</v>
      </c>
      <c r="CV372" s="0" t="n">
        <f aca="false">BZ372*'Dist Horaria'!$AC$6</f>
        <v>128.612602739726</v>
      </c>
      <c r="CW372" s="0" t="n">
        <f aca="false">BZ372*'Dist Horaria'!$AD$6</f>
        <v>128.612602739726</v>
      </c>
      <c r="CX372" s="0" t="n">
        <f aca="false">BZ372*'Dist Horaria'!$AE$6</f>
        <v>128.612602739726</v>
      </c>
      <c r="CY372" s="0" t="n">
        <f aca="false">AS372*1000000</f>
        <v>5381.29993091507</v>
      </c>
      <c r="CZ372" s="0" t="n">
        <f aca="false">CY372*'Dist Horaria'!$H$6</f>
        <v>134.532498272877</v>
      </c>
      <c r="DA372" s="0" t="n">
        <f aca="false">CY372*'Dist Horaria'!$I$6</f>
        <v>134.532498272877</v>
      </c>
      <c r="DB372" s="0" t="n">
        <f aca="false">CY372*'Dist Horaria'!$J$6</f>
        <v>134.532498272877</v>
      </c>
      <c r="DC372" s="0" t="n">
        <f aca="false">CY372*'Dist Horaria'!$K$6</f>
        <v>134.532498272877</v>
      </c>
      <c r="DD372" s="0" t="n">
        <f aca="false">CY372*'Dist Horaria'!$L$6</f>
        <v>134.532498272877</v>
      </c>
      <c r="DE372" s="0" t="n">
        <f aca="false">CY372*'Dist Horaria'!$M$6</f>
        <v>358.753328727671</v>
      </c>
      <c r="DF372" s="0" t="n">
        <f aca="false">CY372*'Dist Horaria'!$N$6</f>
        <v>358.753328727671</v>
      </c>
      <c r="DG372" s="0" t="n">
        <f aca="false">CY372*'Dist Horaria'!$O$6</f>
        <v>358.753328727671</v>
      </c>
      <c r="DH372" s="0" t="n">
        <f aca="false">CY372*'Dist Horaria'!$P$6</f>
        <v>235.431871977534</v>
      </c>
      <c r="DI372" s="0" t="n">
        <f aca="false">CY372*'Dist Horaria'!$Q$6</f>
        <v>235.431871977534</v>
      </c>
      <c r="DJ372" s="0" t="n">
        <f aca="false">CY372*'Dist Horaria'!$R$6</f>
        <v>235.431871977534</v>
      </c>
      <c r="DK372" s="0" t="n">
        <f aca="false">CY372*'Dist Horaria'!$S$6</f>
        <v>235.431871977534</v>
      </c>
      <c r="DL372" s="0" t="n">
        <f aca="false">CY372*'Dist Horaria'!$T$6</f>
        <v>235.431871977534</v>
      </c>
      <c r="DM372" s="0" t="n">
        <f aca="false">CY372*'Dist Horaria'!$U$6</f>
        <v>235.431871977534</v>
      </c>
      <c r="DN372" s="0" t="n">
        <f aca="false">CY372*'Dist Horaria'!$V$6</f>
        <v>235.431871977534</v>
      </c>
      <c r="DO372" s="0" t="n">
        <f aca="false">CY372*'Dist Horaria'!$W$6</f>
        <v>235.431871977534</v>
      </c>
      <c r="DP372" s="0" t="n">
        <f aca="false">CY372*'Dist Horaria'!$X$6</f>
        <v>358.753328727671</v>
      </c>
      <c r="DQ372" s="0" t="n">
        <f aca="false">CY372*'Dist Horaria'!$Y$6</f>
        <v>358.753328727671</v>
      </c>
      <c r="DR372" s="0" t="n">
        <f aca="false">CY372*'Dist Horaria'!$Z$6</f>
        <v>358.753328727671</v>
      </c>
      <c r="DS372" s="0" t="n">
        <f aca="false">CY372*'Dist Horaria'!$AA$6</f>
        <v>134.532498272877</v>
      </c>
      <c r="DT372" s="0" t="n">
        <f aca="false">CY372*'Dist Horaria'!$AB$6</f>
        <v>134.532498272877</v>
      </c>
      <c r="DU372" s="0" t="n">
        <f aca="false">CY372*'Dist Horaria'!$AC$6</f>
        <v>134.532498272877</v>
      </c>
      <c r="DV372" s="0" t="n">
        <f aca="false">CY372*'Dist Horaria'!$AD$6</f>
        <v>134.532498272877</v>
      </c>
      <c r="DW372" s="0" t="n">
        <f aca="false">CY372*'Dist Horaria'!$AE$6</f>
        <v>134.532498272877</v>
      </c>
      <c r="DX372" s="0" t="n">
        <f aca="false">AX372*1000000</f>
        <v>311.959416284931</v>
      </c>
      <c r="DY372" s="0" t="n">
        <f aca="false">DX372*'Dist Horaria'!$H$6</f>
        <v>7.79898540712329</v>
      </c>
      <c r="DZ372" s="0" t="n">
        <f aca="false">DX372*'Dist Horaria'!$I$6</f>
        <v>7.79898540712329</v>
      </c>
      <c r="EA372" s="0" t="n">
        <f aca="false">DX372*'Dist Horaria'!$J$6</f>
        <v>7.79898540712329</v>
      </c>
      <c r="EB372" s="0" t="n">
        <f aca="false">DX372*'Dist Horaria'!$K$6</f>
        <v>7.79898540712329</v>
      </c>
      <c r="EC372" s="0" t="n">
        <f aca="false">DX372*'Dist Horaria'!$L$6</f>
        <v>7.79898540712329</v>
      </c>
      <c r="ED372" s="0" t="n">
        <f aca="false">DX372*'Dist Horaria'!$M$6</f>
        <v>20.7972944189954</v>
      </c>
      <c r="EE372" s="0" t="n">
        <f aca="false">DX372*'Dist Horaria'!$N$6</f>
        <v>20.7972944189954</v>
      </c>
      <c r="EF372" s="0" t="n">
        <f aca="false">DX372*'Dist Horaria'!$O$6</f>
        <v>20.7972944189954</v>
      </c>
      <c r="EG372" s="0" t="n">
        <f aca="false">DX372*'Dist Horaria'!$P$6</f>
        <v>13.6482244624657</v>
      </c>
      <c r="EH372" s="0" t="n">
        <f aca="false">DX372*'Dist Horaria'!$Q$6</f>
        <v>13.6482244624657</v>
      </c>
      <c r="EI372" s="0" t="n">
        <f aca="false">DX372*'Dist Horaria'!$R$6</f>
        <v>13.6482244624657</v>
      </c>
      <c r="EJ372" s="0" t="n">
        <f aca="false">DX372*'Dist Horaria'!$S$6</f>
        <v>13.6482244624657</v>
      </c>
      <c r="EK372" s="0" t="n">
        <f aca="false">DX372*'Dist Horaria'!$T$6</f>
        <v>13.6482244624657</v>
      </c>
      <c r="EL372" s="0" t="n">
        <f aca="false">DX372*'Dist Horaria'!$U$6</f>
        <v>13.6482244624657</v>
      </c>
      <c r="EM372" s="0" t="n">
        <f aca="false">DX372*'Dist Horaria'!$V$6</f>
        <v>13.6482244624657</v>
      </c>
      <c r="EN372" s="0" t="n">
        <f aca="false">DX372*'Dist Horaria'!$W$6</f>
        <v>13.6482244624657</v>
      </c>
      <c r="EO372" s="0" t="n">
        <f aca="false">DX372*'Dist Horaria'!$X$6</f>
        <v>20.7972944189954</v>
      </c>
      <c r="EP372" s="0" t="n">
        <f aca="false">DX372*'Dist Horaria'!$Y$6</f>
        <v>20.7972944189954</v>
      </c>
      <c r="EQ372" s="0" t="n">
        <f aca="false">DX372*'Dist Horaria'!$Z$6</f>
        <v>20.7972944189954</v>
      </c>
      <c r="ER372" s="0" t="n">
        <f aca="false">DX372*'Dist Horaria'!$AA$6</f>
        <v>7.79898540712329</v>
      </c>
      <c r="ES372" s="0" t="n">
        <f aca="false">DX372*'Dist Horaria'!$AB$6</f>
        <v>7.79898540712329</v>
      </c>
      <c r="ET372" s="0" t="n">
        <f aca="false">DX372*'Dist Horaria'!$AC$6</f>
        <v>7.79898540712329</v>
      </c>
      <c r="EU372" s="0" t="n">
        <f aca="false">DX372*'Dist Horaria'!$AD$6</f>
        <v>7.79898540712329</v>
      </c>
      <c r="EV372" s="0" t="n">
        <f aca="false">DX372*'Dist Horaria'!$AE$6</f>
        <v>7.79898540712329</v>
      </c>
      <c r="EW372" s="0" t="n">
        <f aca="false">BB372+CA372+CZ372+DY372</f>
        <v>340.241904053882</v>
      </c>
      <c r="EX372" s="0" t="n">
        <f aca="false">BC372+CB372+DA372+DZ372</f>
        <v>338.38812255556</v>
      </c>
      <c r="EY372" s="0" t="n">
        <f aca="false">BD372+CC372+DB372+EA372</f>
        <v>336.638380661037</v>
      </c>
      <c r="EZ372" s="0" t="n">
        <f aca="false">BE372+CD372+DC372+EB372</f>
        <v>335.147668905413</v>
      </c>
      <c r="FA372" s="0" t="n">
        <f aca="false">BF372+CE372+DD372+EC372</f>
        <v>334.058314630527</v>
      </c>
      <c r="FB372" s="0" t="n">
        <f aca="false">BG372+CF372+DE372+ED372</f>
        <v>784.945972683892</v>
      </c>
      <c r="FC372" s="0" t="n">
        <f aca="false">BH372+CG372+DF372+EE372</f>
        <v>787.763504835684</v>
      </c>
      <c r="FD372" s="0" t="n">
        <f aca="false">BI372+CH372+DG372+EF372</f>
        <v>787.763504835684</v>
      </c>
      <c r="FE372" s="0" t="n">
        <f aca="false">BJ372+CI372+DH372+EG372</f>
        <v>560.474732841905</v>
      </c>
      <c r="FF372" s="0" t="n">
        <f aca="false">BK372+CJ372+DI372+EH372</f>
        <v>569.605005896533</v>
      </c>
      <c r="FG372" s="0" t="n">
        <f aca="false">BL372+CK372+DJ372+EI372</f>
        <v>576.245204481716</v>
      </c>
      <c r="FH372" s="0" t="n">
        <f aca="false">BM372+CL372+DK372+EJ372</f>
        <v>579.565303774308</v>
      </c>
      <c r="FI372" s="0" t="n">
        <f aca="false">BN372+CM372+DL372+EK372</f>
        <v>580.395328597456</v>
      </c>
      <c r="FJ372" s="0" t="n">
        <f aca="false">BO372+CN372+DM372+EL372</f>
        <v>579.565303774308</v>
      </c>
      <c r="FK372" s="0" t="n">
        <f aca="false">BP372+CO372+DN372+EM372</f>
        <v>577.905254128012</v>
      </c>
      <c r="FL372" s="0" t="n">
        <f aca="false">BQ372+CP372+DO372+EN372</f>
        <v>575.415179658568</v>
      </c>
      <c r="FM372" s="0" t="n">
        <f aca="false">BR372+CQ372+DP372+EO372</f>
        <v>821.818116321962</v>
      </c>
      <c r="FN372" s="0" t="n">
        <f aca="false">BS372+CR372+DQ372+EP372</f>
        <v>819.553214192213</v>
      </c>
      <c r="FO372" s="0" t="n">
        <f aca="false">BT372+CS372+DR372+EQ372</f>
        <v>807.225130214964</v>
      </c>
      <c r="FP372" s="0" t="n">
        <f aca="false">BU372+CT372+DS372+ER372</f>
        <v>351.496144029063</v>
      </c>
      <c r="FQ372" s="0" t="n">
        <f aca="false">BV372+CU372+DT372+ES372</f>
        <v>342.640800550574</v>
      </c>
      <c r="FR372" s="0" t="n">
        <f aca="false">BW372+CV372+DU372+ET372</f>
        <v>348.650807077714</v>
      </c>
      <c r="FS372" s="0" t="n">
        <f aca="false">BX372+CW372+DV372+EU372</f>
        <v>346.600159738915</v>
      </c>
      <c r="FT372" s="0" t="n">
        <f aca="false">BY372+CX372+DW372+EV372</f>
        <v>344.43069455507</v>
      </c>
      <c r="FU372" s="0" t="n">
        <f aca="false">AM372*'Dist Horaria'!$H$10</f>
        <v>0.169468689193953</v>
      </c>
      <c r="FV372" s="0" t="n">
        <f aca="false">AM372*'Dist Horaria'!$I$10</f>
        <v>0.158603990009336</v>
      </c>
      <c r="FW372" s="0" t="n">
        <f aca="false">AM372*'Dist Horaria'!$J$10</f>
        <v>0.157917378858921</v>
      </c>
      <c r="FX372" s="0" t="n">
        <f aca="false">AM372*'Dist Horaria'!$K$10</f>
        <v>0.153375729310897</v>
      </c>
      <c r="FY372" s="0" t="n">
        <f aca="false">AM372*'Dist Horaria'!$L$10</f>
        <v>0.153437107832493</v>
      </c>
      <c r="FZ372" s="0" t="n">
        <f aca="false">AM372*'Dist Horaria'!$M$10</f>
        <v>0.164184019722725</v>
      </c>
      <c r="GA372" s="0" t="n">
        <f aca="false">AM372*'Dist Horaria'!$N$10</f>
        <v>0.155324869040838</v>
      </c>
      <c r="GB372" s="0" t="n">
        <f aca="false">AM372*'Dist Horaria'!$O$10</f>
        <v>0.152673762910962</v>
      </c>
      <c r="GC372" s="0" t="n">
        <f aca="false">AM372*'Dist Horaria'!$P$10</f>
        <v>0.155042910129864</v>
      </c>
      <c r="GD372" s="0" t="n">
        <f aca="false">AM372*'Dist Horaria'!$Q$10</f>
        <v>0.140308603113098</v>
      </c>
      <c r="GE372" s="0" t="n">
        <f aca="false">AM372*'Dist Horaria'!$R$10</f>
        <v>0.171197567108158</v>
      </c>
      <c r="GF372" s="0" t="n">
        <f aca="false">AM372*'Dist Horaria'!$S$10</f>
        <v>0.146209372768754</v>
      </c>
      <c r="GG372" s="0" t="n">
        <f aca="false">AR372*'Dist Horaria'!$H$10</f>
        <v>0.177269145096385</v>
      </c>
      <c r="GH372" s="0" t="n">
        <f aca="false">AR372*'Dist Horaria'!$I$10</f>
        <v>0.165904355852147</v>
      </c>
      <c r="GI372" s="0" t="n">
        <f aca="false">AR372*'Dist Horaria'!$J$10</f>
        <v>0.165186140751608</v>
      </c>
      <c r="GJ372" s="0" t="n">
        <f aca="false">AR372*'Dist Horaria'!$K$10</f>
        <v>0.160435444109444</v>
      </c>
      <c r="GK372" s="0" t="n">
        <f aca="false">AR372*'Dist Horaria'!$L$10</f>
        <v>0.16049964781635</v>
      </c>
      <c r="GL372" s="0" t="n">
        <f aca="false">AR372*'Dist Horaria'!$M$10</f>
        <v>0.171741228147612</v>
      </c>
      <c r="GM372" s="0" t="n">
        <f aca="false">AR372*'Dist Horaria'!$N$10</f>
        <v>0.162474300580475</v>
      </c>
      <c r="GN372" s="0" t="n">
        <f aca="false">AR372*'Dist Horaria'!$O$10</f>
        <v>0.159701166974271</v>
      </c>
      <c r="GO372" s="0" t="n">
        <f aca="false">AR372*'Dist Horaria'!$P$10</f>
        <v>0.162179363413388</v>
      </c>
      <c r="GP372" s="0" t="n">
        <f aca="false">AR372*'Dist Horaria'!$Q$10</f>
        <v>0.146766852578065</v>
      </c>
      <c r="GQ372" s="0" t="n">
        <f aca="false">AR372*'Dist Horaria'!$R$10</f>
        <v>0.179077601344468</v>
      </c>
      <c r="GR372" s="0" t="n">
        <f aca="false">AR372*'Dist Horaria'!$S$10</f>
        <v>0.15293922811979</v>
      </c>
      <c r="GS372" s="0" t="n">
        <f aca="false">AW372*'Dist Horaria'!$H$10</f>
        <v>0.0102764721795006</v>
      </c>
      <c r="GT372" s="0" t="n">
        <f aca="false">AW372*'Dist Horaria'!$I$10</f>
        <v>0.00961764381751577</v>
      </c>
      <c r="GU372" s="0" t="n">
        <f aca="false">AW372*'Dist Horaria'!$J$10</f>
        <v>0.00957600815951351</v>
      </c>
      <c r="GV372" s="0" t="n">
        <f aca="false">AW372*'Dist Horaria'!$K$10</f>
        <v>0.00930060545561993</v>
      </c>
      <c r="GW372" s="0" t="n">
        <f aca="false">AW372*'Dist Horaria'!$L$10</f>
        <v>0.00930432740964345</v>
      </c>
      <c r="GX372" s="0" t="n">
        <f aca="false">AW372*'Dist Horaria'!$M$10</f>
        <v>0.0099560132259485</v>
      </c>
      <c r="GY372" s="0" t="n">
        <f aca="false">AW372*'Dist Horaria'!$N$10</f>
        <v>0.0094188000336507</v>
      </c>
      <c r="GZ372" s="0" t="n">
        <f aca="false">AW372*'Dist Horaria'!$O$10</f>
        <v>0.00925803866517511</v>
      </c>
      <c r="HA372" s="0" t="n">
        <f aca="false">AW372*'Dist Horaria'!$P$10</f>
        <v>0.00940170222686305</v>
      </c>
      <c r="HB372" s="0" t="n">
        <f aca="false">AW372*'Dist Horaria'!$Q$10</f>
        <v>0.00850822333785884</v>
      </c>
      <c r="HC372" s="0" t="n">
        <f aca="false">AW372*'Dist Horaria'!$R$10</f>
        <v>0.0103813102228677</v>
      </c>
      <c r="HD372" s="0" t="n">
        <f aca="false">AW372*'Dist Horaria'!$S$10</f>
        <v>0.00886604220984288</v>
      </c>
    </row>
    <row r="373" customFormat="false" ht="13.8" hidden="false" customHeight="false" outlineLevel="0" collapsed="false">
      <c r="A373" s="0" t="n">
        <v>4.595484</v>
      </c>
      <c r="B373" s="0" t="n">
        <v>-74.125862</v>
      </c>
      <c r="C373" s="0" t="n">
        <v>26</v>
      </c>
      <c r="D373" s="0" t="n">
        <v>23</v>
      </c>
      <c r="E373" s="0" t="n">
        <v>1796</v>
      </c>
      <c r="G373" s="0" t="s">
        <v>79</v>
      </c>
      <c r="I373" s="0" t="s">
        <v>1731</v>
      </c>
      <c r="J373" s="0" t="s">
        <v>1732</v>
      </c>
      <c r="K373" s="0" t="s">
        <v>751</v>
      </c>
      <c r="L373" s="0" t="s">
        <v>1733</v>
      </c>
      <c r="S373" s="0" t="n">
        <v>365</v>
      </c>
      <c r="V373" s="0" t="n">
        <v>31333.3333333333</v>
      </c>
      <c r="W373" s="0" t="n">
        <f aca="false">V373*12</f>
        <v>376000</v>
      </c>
      <c r="X373" s="0" t="n">
        <v>1</v>
      </c>
      <c r="Z373" s="0" t="n">
        <v>12900</v>
      </c>
      <c r="AB373" s="0" t="n">
        <v>0.005</v>
      </c>
      <c r="AC373" s="0" t="n">
        <v>0</v>
      </c>
      <c r="AD373" s="0" t="n">
        <v>1600.31509392317</v>
      </c>
      <c r="AE373" s="0" t="n">
        <f aca="false">AD373/2204.59</f>
        <v>0.725901457378998</v>
      </c>
      <c r="AF373" s="0" t="n">
        <f aca="false">AE373/S373</f>
        <v>0.00198877111610685</v>
      </c>
      <c r="AG373" s="0" t="n">
        <f aca="false">AE373*EXP(AB373*AC373)</f>
        <v>0.725901457378998</v>
      </c>
      <c r="AH373" s="0" t="n">
        <f aca="false">AG373/S373</f>
        <v>0.00198877111610685</v>
      </c>
      <c r="AI373" s="0" t="s">
        <v>90</v>
      </c>
      <c r="AJ373" s="0" t="n">
        <f aca="false">IF(AI373="A",'FE DISTRIBUCIÓN'!$C$2,'FE DISTRIBUCIÓN'!$C$3)</f>
        <v>4.994E-006</v>
      </c>
      <c r="AK373" s="0" t="n">
        <f aca="false">W373*AJ373</f>
        <v>1.877744</v>
      </c>
      <c r="AL373" s="0" t="n">
        <f aca="false">AK373/365</f>
        <v>0.00514450410958904</v>
      </c>
      <c r="AM373" s="0" t="n">
        <f aca="false">AK373*EXP(AB373*AC373)</f>
        <v>1.877744</v>
      </c>
      <c r="AN373" s="0" t="n">
        <f aca="false">AM373/365</f>
        <v>0.00514450410958904</v>
      </c>
      <c r="AO373" s="0" t="n">
        <v>5.223868284E-006</v>
      </c>
      <c r="AP373" s="0" t="n">
        <f aca="false">AO373*W373</f>
        <v>1.964174474784</v>
      </c>
      <c r="AQ373" s="0" t="n">
        <f aca="false">AP373/365</f>
        <v>0.00538129993091507</v>
      </c>
      <c r="AR373" s="0" t="n">
        <f aca="false">AP373*EXP(AB373*AC373)</f>
        <v>1.964174474784</v>
      </c>
      <c r="AS373" s="0" t="n">
        <f aca="false">AR373/365</f>
        <v>0.00538129993091507</v>
      </c>
      <c r="AT373" s="0" t="n">
        <v>3.02832944E-007</v>
      </c>
      <c r="AU373" s="0" t="n">
        <f aca="false">AT373*W373</f>
        <v>0.113865186944</v>
      </c>
      <c r="AV373" s="0" t="n">
        <f aca="false">AU373/365</f>
        <v>0.000311959416284931</v>
      </c>
      <c r="AW373" s="0" t="n">
        <f aca="false">AU373*EXP(AB373*AC373)</f>
        <v>0.113865186944</v>
      </c>
      <c r="AX373" s="0" t="n">
        <f aca="false">AW373/365</f>
        <v>0.000311959416284931</v>
      </c>
      <c r="AY373" s="0" t="n">
        <f aca="false">AW373+AR373+AM373+AG373</f>
        <v>4.681685119107</v>
      </c>
      <c r="AZ373" s="0" t="n">
        <f aca="false">AH373+AN373+AS373+AX373</f>
        <v>0.0128265345728959</v>
      </c>
      <c r="BA373" s="0" t="n">
        <f aca="false">AH373*1000000</f>
        <v>1988.77111610685</v>
      </c>
      <c r="BB373" s="0" t="n">
        <f aca="false">BA373*'Dist Horaria'!$H$3</f>
        <v>69.2978176341564</v>
      </c>
      <c r="BC373" s="0" t="n">
        <f aca="false">BA373*'Dist Horaria'!$I$3</f>
        <v>67.4440361358337</v>
      </c>
      <c r="BD373" s="0" t="n">
        <f aca="false">BA373*'Dist Horaria'!$J$3</f>
        <v>65.6942942413109</v>
      </c>
      <c r="BE373" s="0" t="n">
        <f aca="false">BA373*'Dist Horaria'!$K$3</f>
        <v>64.2035824856865</v>
      </c>
      <c r="BF373" s="0" t="n">
        <f aca="false">BA373*'Dist Horaria'!$L$3</f>
        <v>63.1142282108007</v>
      </c>
      <c r="BG373" s="0" t="n">
        <f aca="false">BA373*'Dist Horaria'!$M$3</f>
        <v>62.4284088979564</v>
      </c>
      <c r="BH373" s="0" t="n">
        <f aca="false">BA373*'Dist Horaria'!$N$3</f>
        <v>65.2459410497476</v>
      </c>
      <c r="BI373" s="0" t="n">
        <f aca="false">BA373*'Dist Horaria'!$O$3</f>
        <v>65.2459410497476</v>
      </c>
      <c r="BJ373" s="0" t="n">
        <f aca="false">BA373*'Dist Horaria'!$P$3</f>
        <v>86.3225816073849</v>
      </c>
      <c r="BK373" s="0" t="n">
        <f aca="false">BA373*'Dist Horaria'!$Q$3</f>
        <v>95.4528546620121</v>
      </c>
      <c r="BL373" s="0" t="n">
        <f aca="false">BA373*'Dist Horaria'!$R$3</f>
        <v>102.093053247196</v>
      </c>
      <c r="BM373" s="0" t="n">
        <f aca="false">BA373*'Dist Horaria'!$S$3</f>
        <v>105.413152539787</v>
      </c>
      <c r="BN373" s="0" t="n">
        <f aca="false">BA373*'Dist Horaria'!$T$3</f>
        <v>106.243177362935</v>
      </c>
      <c r="BO373" s="0" t="n">
        <f aca="false">BA373*'Dist Horaria'!$U$3</f>
        <v>105.413152539787</v>
      </c>
      <c r="BP373" s="0" t="n">
        <f aca="false">BA373*'Dist Horaria'!$V$3</f>
        <v>103.753102893491</v>
      </c>
      <c r="BQ373" s="0" t="n">
        <f aca="false">BA373*'Dist Horaria'!$W$3</f>
        <v>101.263028424048</v>
      </c>
      <c r="BR373" s="0" t="n">
        <f aca="false">BA373*'Dist Horaria'!$X$3</f>
        <v>99.3005525360254</v>
      </c>
      <c r="BS373" s="0" t="n">
        <f aca="false">BA373*'Dist Horaria'!$Y$3</f>
        <v>97.0356504062771</v>
      </c>
      <c r="BT373" s="0" t="n">
        <f aca="false">BA373*'Dist Horaria'!$Z$3</f>
        <v>84.707566429028</v>
      </c>
      <c r="BU373" s="0" t="n">
        <f aca="false">BA373*'Dist Horaria'!$AA$3</f>
        <v>80.5520576093372</v>
      </c>
      <c r="BV373" s="0" t="n">
        <f aca="false">BA373*'Dist Horaria'!$AB$3</f>
        <v>71.6967141308477</v>
      </c>
      <c r="BW373" s="0" t="n">
        <f aca="false">BA373*'Dist Horaria'!$AC$3</f>
        <v>77.7067206579883</v>
      </c>
      <c r="BX373" s="0" t="n">
        <f aca="false">BA373*'Dist Horaria'!$AD$3</f>
        <v>75.6560733191889</v>
      </c>
      <c r="BY373" s="0" t="n">
        <f aca="false">BA373*'Dist Horaria'!$AE$3</f>
        <v>73.4866081353438</v>
      </c>
      <c r="BZ373" s="0" t="n">
        <f aca="false">AN373*1000000</f>
        <v>5144.50410958904</v>
      </c>
      <c r="CA373" s="0" t="n">
        <f aca="false">BZ373*'Dist Horaria'!$H$6</f>
        <v>128.612602739726</v>
      </c>
      <c r="CB373" s="0" t="n">
        <f aca="false">BZ373*'Dist Horaria'!$I$6</f>
        <v>128.612602739726</v>
      </c>
      <c r="CC373" s="0" t="n">
        <f aca="false">BZ373*'Dist Horaria'!$J$6</f>
        <v>128.612602739726</v>
      </c>
      <c r="CD373" s="0" t="n">
        <f aca="false">BZ373*'Dist Horaria'!$K$6</f>
        <v>128.612602739726</v>
      </c>
      <c r="CE373" s="0" t="n">
        <f aca="false">BZ373*'Dist Horaria'!$L$6</f>
        <v>128.612602739726</v>
      </c>
      <c r="CF373" s="0" t="n">
        <f aca="false">BZ373*'Dist Horaria'!$M$6</f>
        <v>342.966940639269</v>
      </c>
      <c r="CG373" s="0" t="n">
        <f aca="false">BZ373*'Dist Horaria'!$N$6</f>
        <v>342.966940639269</v>
      </c>
      <c r="CH373" s="0" t="n">
        <f aca="false">BZ373*'Dist Horaria'!$O$6</f>
        <v>342.966940639269</v>
      </c>
      <c r="CI373" s="0" t="n">
        <f aca="false">BZ373*'Dist Horaria'!$P$6</f>
        <v>225.07205479452</v>
      </c>
      <c r="CJ373" s="0" t="n">
        <f aca="false">BZ373*'Dist Horaria'!$Q$6</f>
        <v>225.07205479452</v>
      </c>
      <c r="CK373" s="0" t="n">
        <f aca="false">BZ373*'Dist Horaria'!$R$6</f>
        <v>225.07205479452</v>
      </c>
      <c r="CL373" s="0" t="n">
        <f aca="false">BZ373*'Dist Horaria'!$S$6</f>
        <v>225.07205479452</v>
      </c>
      <c r="CM373" s="0" t="n">
        <f aca="false">BZ373*'Dist Horaria'!$T$6</f>
        <v>225.07205479452</v>
      </c>
      <c r="CN373" s="0" t="n">
        <f aca="false">BZ373*'Dist Horaria'!$U$6</f>
        <v>225.07205479452</v>
      </c>
      <c r="CO373" s="0" t="n">
        <f aca="false">BZ373*'Dist Horaria'!$V$6</f>
        <v>225.07205479452</v>
      </c>
      <c r="CP373" s="0" t="n">
        <f aca="false">BZ373*'Dist Horaria'!$W$6</f>
        <v>225.07205479452</v>
      </c>
      <c r="CQ373" s="0" t="n">
        <f aca="false">BZ373*'Dist Horaria'!$X$6</f>
        <v>342.966940639269</v>
      </c>
      <c r="CR373" s="0" t="n">
        <f aca="false">BZ373*'Dist Horaria'!$Y$6</f>
        <v>342.966940639269</v>
      </c>
      <c r="CS373" s="0" t="n">
        <f aca="false">BZ373*'Dist Horaria'!$Z$6</f>
        <v>342.966940639269</v>
      </c>
      <c r="CT373" s="0" t="n">
        <f aca="false">BZ373*'Dist Horaria'!$AA$6</f>
        <v>128.612602739726</v>
      </c>
      <c r="CU373" s="0" t="n">
        <f aca="false">BZ373*'Dist Horaria'!$AB$6</f>
        <v>128.612602739726</v>
      </c>
      <c r="CV373" s="0" t="n">
        <f aca="false">BZ373*'Dist Horaria'!$AC$6</f>
        <v>128.612602739726</v>
      </c>
      <c r="CW373" s="0" t="n">
        <f aca="false">BZ373*'Dist Horaria'!$AD$6</f>
        <v>128.612602739726</v>
      </c>
      <c r="CX373" s="0" t="n">
        <f aca="false">BZ373*'Dist Horaria'!$AE$6</f>
        <v>128.612602739726</v>
      </c>
      <c r="CY373" s="0" t="n">
        <f aca="false">AS373*1000000</f>
        <v>5381.29993091507</v>
      </c>
      <c r="CZ373" s="0" t="n">
        <f aca="false">CY373*'Dist Horaria'!$H$6</f>
        <v>134.532498272877</v>
      </c>
      <c r="DA373" s="0" t="n">
        <f aca="false">CY373*'Dist Horaria'!$I$6</f>
        <v>134.532498272877</v>
      </c>
      <c r="DB373" s="0" t="n">
        <f aca="false">CY373*'Dist Horaria'!$J$6</f>
        <v>134.532498272877</v>
      </c>
      <c r="DC373" s="0" t="n">
        <f aca="false">CY373*'Dist Horaria'!$K$6</f>
        <v>134.532498272877</v>
      </c>
      <c r="DD373" s="0" t="n">
        <f aca="false">CY373*'Dist Horaria'!$L$6</f>
        <v>134.532498272877</v>
      </c>
      <c r="DE373" s="0" t="n">
        <f aca="false">CY373*'Dist Horaria'!$M$6</f>
        <v>358.753328727671</v>
      </c>
      <c r="DF373" s="0" t="n">
        <f aca="false">CY373*'Dist Horaria'!$N$6</f>
        <v>358.753328727671</v>
      </c>
      <c r="DG373" s="0" t="n">
        <f aca="false">CY373*'Dist Horaria'!$O$6</f>
        <v>358.753328727671</v>
      </c>
      <c r="DH373" s="0" t="n">
        <f aca="false">CY373*'Dist Horaria'!$P$6</f>
        <v>235.431871977534</v>
      </c>
      <c r="DI373" s="0" t="n">
        <f aca="false">CY373*'Dist Horaria'!$Q$6</f>
        <v>235.431871977534</v>
      </c>
      <c r="DJ373" s="0" t="n">
        <f aca="false">CY373*'Dist Horaria'!$R$6</f>
        <v>235.431871977534</v>
      </c>
      <c r="DK373" s="0" t="n">
        <f aca="false">CY373*'Dist Horaria'!$S$6</f>
        <v>235.431871977534</v>
      </c>
      <c r="DL373" s="0" t="n">
        <f aca="false">CY373*'Dist Horaria'!$T$6</f>
        <v>235.431871977534</v>
      </c>
      <c r="DM373" s="0" t="n">
        <f aca="false">CY373*'Dist Horaria'!$U$6</f>
        <v>235.431871977534</v>
      </c>
      <c r="DN373" s="0" t="n">
        <f aca="false">CY373*'Dist Horaria'!$V$6</f>
        <v>235.431871977534</v>
      </c>
      <c r="DO373" s="0" t="n">
        <f aca="false">CY373*'Dist Horaria'!$W$6</f>
        <v>235.431871977534</v>
      </c>
      <c r="DP373" s="0" t="n">
        <f aca="false">CY373*'Dist Horaria'!$X$6</f>
        <v>358.753328727671</v>
      </c>
      <c r="DQ373" s="0" t="n">
        <f aca="false">CY373*'Dist Horaria'!$Y$6</f>
        <v>358.753328727671</v>
      </c>
      <c r="DR373" s="0" t="n">
        <f aca="false">CY373*'Dist Horaria'!$Z$6</f>
        <v>358.753328727671</v>
      </c>
      <c r="DS373" s="0" t="n">
        <f aca="false">CY373*'Dist Horaria'!$AA$6</f>
        <v>134.532498272877</v>
      </c>
      <c r="DT373" s="0" t="n">
        <f aca="false">CY373*'Dist Horaria'!$AB$6</f>
        <v>134.532498272877</v>
      </c>
      <c r="DU373" s="0" t="n">
        <f aca="false">CY373*'Dist Horaria'!$AC$6</f>
        <v>134.532498272877</v>
      </c>
      <c r="DV373" s="0" t="n">
        <f aca="false">CY373*'Dist Horaria'!$AD$6</f>
        <v>134.532498272877</v>
      </c>
      <c r="DW373" s="0" t="n">
        <f aca="false">CY373*'Dist Horaria'!$AE$6</f>
        <v>134.532498272877</v>
      </c>
      <c r="DX373" s="0" t="n">
        <f aca="false">AX373*1000000</f>
        <v>311.959416284931</v>
      </c>
      <c r="DY373" s="0" t="n">
        <f aca="false">DX373*'Dist Horaria'!$H$6</f>
        <v>7.79898540712329</v>
      </c>
      <c r="DZ373" s="0" t="n">
        <f aca="false">DX373*'Dist Horaria'!$I$6</f>
        <v>7.79898540712329</v>
      </c>
      <c r="EA373" s="0" t="n">
        <f aca="false">DX373*'Dist Horaria'!$J$6</f>
        <v>7.79898540712329</v>
      </c>
      <c r="EB373" s="0" t="n">
        <f aca="false">DX373*'Dist Horaria'!$K$6</f>
        <v>7.79898540712329</v>
      </c>
      <c r="EC373" s="0" t="n">
        <f aca="false">DX373*'Dist Horaria'!$L$6</f>
        <v>7.79898540712329</v>
      </c>
      <c r="ED373" s="0" t="n">
        <f aca="false">DX373*'Dist Horaria'!$M$6</f>
        <v>20.7972944189954</v>
      </c>
      <c r="EE373" s="0" t="n">
        <f aca="false">DX373*'Dist Horaria'!$N$6</f>
        <v>20.7972944189954</v>
      </c>
      <c r="EF373" s="0" t="n">
        <f aca="false">DX373*'Dist Horaria'!$O$6</f>
        <v>20.7972944189954</v>
      </c>
      <c r="EG373" s="0" t="n">
        <f aca="false">DX373*'Dist Horaria'!$P$6</f>
        <v>13.6482244624657</v>
      </c>
      <c r="EH373" s="0" t="n">
        <f aca="false">DX373*'Dist Horaria'!$Q$6</f>
        <v>13.6482244624657</v>
      </c>
      <c r="EI373" s="0" t="n">
        <f aca="false">DX373*'Dist Horaria'!$R$6</f>
        <v>13.6482244624657</v>
      </c>
      <c r="EJ373" s="0" t="n">
        <f aca="false">DX373*'Dist Horaria'!$S$6</f>
        <v>13.6482244624657</v>
      </c>
      <c r="EK373" s="0" t="n">
        <f aca="false">DX373*'Dist Horaria'!$T$6</f>
        <v>13.6482244624657</v>
      </c>
      <c r="EL373" s="0" t="n">
        <f aca="false">DX373*'Dist Horaria'!$U$6</f>
        <v>13.6482244624657</v>
      </c>
      <c r="EM373" s="0" t="n">
        <f aca="false">DX373*'Dist Horaria'!$V$6</f>
        <v>13.6482244624657</v>
      </c>
      <c r="EN373" s="0" t="n">
        <f aca="false">DX373*'Dist Horaria'!$W$6</f>
        <v>13.6482244624657</v>
      </c>
      <c r="EO373" s="0" t="n">
        <f aca="false">DX373*'Dist Horaria'!$X$6</f>
        <v>20.7972944189954</v>
      </c>
      <c r="EP373" s="0" t="n">
        <f aca="false">DX373*'Dist Horaria'!$Y$6</f>
        <v>20.7972944189954</v>
      </c>
      <c r="EQ373" s="0" t="n">
        <f aca="false">DX373*'Dist Horaria'!$Z$6</f>
        <v>20.7972944189954</v>
      </c>
      <c r="ER373" s="0" t="n">
        <f aca="false">DX373*'Dist Horaria'!$AA$6</f>
        <v>7.79898540712329</v>
      </c>
      <c r="ES373" s="0" t="n">
        <f aca="false">DX373*'Dist Horaria'!$AB$6</f>
        <v>7.79898540712329</v>
      </c>
      <c r="ET373" s="0" t="n">
        <f aca="false">DX373*'Dist Horaria'!$AC$6</f>
        <v>7.79898540712329</v>
      </c>
      <c r="EU373" s="0" t="n">
        <f aca="false">DX373*'Dist Horaria'!$AD$6</f>
        <v>7.79898540712329</v>
      </c>
      <c r="EV373" s="0" t="n">
        <f aca="false">DX373*'Dist Horaria'!$AE$6</f>
        <v>7.79898540712329</v>
      </c>
      <c r="EW373" s="0" t="n">
        <f aca="false">BB373+CA373+CZ373+DY373</f>
        <v>340.241904053882</v>
      </c>
      <c r="EX373" s="0" t="n">
        <f aca="false">BC373+CB373+DA373+DZ373</f>
        <v>338.38812255556</v>
      </c>
      <c r="EY373" s="0" t="n">
        <f aca="false">BD373+CC373+DB373+EA373</f>
        <v>336.638380661037</v>
      </c>
      <c r="EZ373" s="0" t="n">
        <f aca="false">BE373+CD373+DC373+EB373</f>
        <v>335.147668905413</v>
      </c>
      <c r="FA373" s="0" t="n">
        <f aca="false">BF373+CE373+DD373+EC373</f>
        <v>334.058314630527</v>
      </c>
      <c r="FB373" s="0" t="n">
        <f aca="false">BG373+CF373+DE373+ED373</f>
        <v>784.945972683892</v>
      </c>
      <c r="FC373" s="0" t="n">
        <f aca="false">BH373+CG373+DF373+EE373</f>
        <v>787.763504835684</v>
      </c>
      <c r="FD373" s="0" t="n">
        <f aca="false">BI373+CH373+DG373+EF373</f>
        <v>787.763504835684</v>
      </c>
      <c r="FE373" s="0" t="n">
        <f aca="false">BJ373+CI373+DH373+EG373</f>
        <v>560.474732841905</v>
      </c>
      <c r="FF373" s="0" t="n">
        <f aca="false">BK373+CJ373+DI373+EH373</f>
        <v>569.605005896533</v>
      </c>
      <c r="FG373" s="0" t="n">
        <f aca="false">BL373+CK373+DJ373+EI373</f>
        <v>576.245204481716</v>
      </c>
      <c r="FH373" s="0" t="n">
        <f aca="false">BM373+CL373+DK373+EJ373</f>
        <v>579.565303774308</v>
      </c>
      <c r="FI373" s="0" t="n">
        <f aca="false">BN373+CM373+DL373+EK373</f>
        <v>580.395328597456</v>
      </c>
      <c r="FJ373" s="0" t="n">
        <f aca="false">BO373+CN373+DM373+EL373</f>
        <v>579.565303774308</v>
      </c>
      <c r="FK373" s="0" t="n">
        <f aca="false">BP373+CO373+DN373+EM373</f>
        <v>577.905254128012</v>
      </c>
      <c r="FL373" s="0" t="n">
        <f aca="false">BQ373+CP373+DO373+EN373</f>
        <v>575.415179658568</v>
      </c>
      <c r="FM373" s="0" t="n">
        <f aca="false">BR373+CQ373+DP373+EO373</f>
        <v>821.818116321962</v>
      </c>
      <c r="FN373" s="0" t="n">
        <f aca="false">BS373+CR373+DQ373+EP373</f>
        <v>819.553214192213</v>
      </c>
      <c r="FO373" s="0" t="n">
        <f aca="false">BT373+CS373+DR373+EQ373</f>
        <v>807.225130214964</v>
      </c>
      <c r="FP373" s="0" t="n">
        <f aca="false">BU373+CT373+DS373+ER373</f>
        <v>351.496144029063</v>
      </c>
      <c r="FQ373" s="0" t="n">
        <f aca="false">BV373+CU373+DT373+ES373</f>
        <v>342.640800550574</v>
      </c>
      <c r="FR373" s="0" t="n">
        <f aca="false">BW373+CV373+DU373+ET373</f>
        <v>348.650807077714</v>
      </c>
      <c r="FS373" s="0" t="n">
        <f aca="false">BX373+CW373+DV373+EU373</f>
        <v>346.600159738915</v>
      </c>
      <c r="FT373" s="0" t="n">
        <f aca="false">BY373+CX373+DW373+EV373</f>
        <v>344.43069455507</v>
      </c>
      <c r="FU373" s="0" t="n">
        <f aca="false">AM373*'Dist Horaria'!$H$10</f>
        <v>0.169468689193953</v>
      </c>
      <c r="FV373" s="0" t="n">
        <f aca="false">AM373*'Dist Horaria'!$I$10</f>
        <v>0.158603990009336</v>
      </c>
      <c r="FW373" s="0" t="n">
        <f aca="false">AM373*'Dist Horaria'!$J$10</f>
        <v>0.157917378858921</v>
      </c>
      <c r="FX373" s="0" t="n">
        <f aca="false">AM373*'Dist Horaria'!$K$10</f>
        <v>0.153375729310897</v>
      </c>
      <c r="FY373" s="0" t="n">
        <f aca="false">AM373*'Dist Horaria'!$L$10</f>
        <v>0.153437107832493</v>
      </c>
      <c r="FZ373" s="0" t="n">
        <f aca="false">AM373*'Dist Horaria'!$M$10</f>
        <v>0.164184019722725</v>
      </c>
      <c r="GA373" s="0" t="n">
        <f aca="false">AM373*'Dist Horaria'!$N$10</f>
        <v>0.155324869040838</v>
      </c>
      <c r="GB373" s="0" t="n">
        <f aca="false">AM373*'Dist Horaria'!$O$10</f>
        <v>0.152673762910962</v>
      </c>
      <c r="GC373" s="0" t="n">
        <f aca="false">AM373*'Dist Horaria'!$P$10</f>
        <v>0.155042910129864</v>
      </c>
      <c r="GD373" s="0" t="n">
        <f aca="false">AM373*'Dist Horaria'!$Q$10</f>
        <v>0.140308603113098</v>
      </c>
      <c r="GE373" s="0" t="n">
        <f aca="false">AM373*'Dist Horaria'!$R$10</f>
        <v>0.171197567108158</v>
      </c>
      <c r="GF373" s="0" t="n">
        <f aca="false">AM373*'Dist Horaria'!$S$10</f>
        <v>0.146209372768754</v>
      </c>
      <c r="GG373" s="0" t="n">
        <f aca="false">AR373*'Dist Horaria'!$H$10</f>
        <v>0.177269145096385</v>
      </c>
      <c r="GH373" s="0" t="n">
        <f aca="false">AR373*'Dist Horaria'!$I$10</f>
        <v>0.165904355852147</v>
      </c>
      <c r="GI373" s="0" t="n">
        <f aca="false">AR373*'Dist Horaria'!$J$10</f>
        <v>0.165186140751608</v>
      </c>
      <c r="GJ373" s="0" t="n">
        <f aca="false">AR373*'Dist Horaria'!$K$10</f>
        <v>0.160435444109444</v>
      </c>
      <c r="GK373" s="0" t="n">
        <f aca="false">AR373*'Dist Horaria'!$L$10</f>
        <v>0.16049964781635</v>
      </c>
      <c r="GL373" s="0" t="n">
        <f aca="false">AR373*'Dist Horaria'!$M$10</f>
        <v>0.171741228147612</v>
      </c>
      <c r="GM373" s="0" t="n">
        <f aca="false">AR373*'Dist Horaria'!$N$10</f>
        <v>0.162474300580475</v>
      </c>
      <c r="GN373" s="0" t="n">
        <f aca="false">AR373*'Dist Horaria'!$O$10</f>
        <v>0.159701166974271</v>
      </c>
      <c r="GO373" s="0" t="n">
        <f aca="false">AR373*'Dist Horaria'!$P$10</f>
        <v>0.162179363413388</v>
      </c>
      <c r="GP373" s="0" t="n">
        <f aca="false">AR373*'Dist Horaria'!$Q$10</f>
        <v>0.146766852578065</v>
      </c>
      <c r="GQ373" s="0" t="n">
        <f aca="false">AR373*'Dist Horaria'!$R$10</f>
        <v>0.179077601344468</v>
      </c>
      <c r="GR373" s="0" t="n">
        <f aca="false">AR373*'Dist Horaria'!$S$10</f>
        <v>0.15293922811979</v>
      </c>
      <c r="GS373" s="0" t="n">
        <f aca="false">AW373*'Dist Horaria'!$H$10</f>
        <v>0.0102764721795006</v>
      </c>
      <c r="GT373" s="0" t="n">
        <f aca="false">AW373*'Dist Horaria'!$I$10</f>
        <v>0.00961764381751577</v>
      </c>
      <c r="GU373" s="0" t="n">
        <f aca="false">AW373*'Dist Horaria'!$J$10</f>
        <v>0.00957600815951351</v>
      </c>
      <c r="GV373" s="0" t="n">
        <f aca="false">AW373*'Dist Horaria'!$K$10</f>
        <v>0.00930060545561993</v>
      </c>
      <c r="GW373" s="0" t="n">
        <f aca="false">AW373*'Dist Horaria'!$L$10</f>
        <v>0.00930432740964345</v>
      </c>
      <c r="GX373" s="0" t="n">
        <f aca="false">AW373*'Dist Horaria'!$M$10</f>
        <v>0.0099560132259485</v>
      </c>
      <c r="GY373" s="0" t="n">
        <f aca="false">AW373*'Dist Horaria'!$N$10</f>
        <v>0.0094188000336507</v>
      </c>
      <c r="GZ373" s="0" t="n">
        <f aca="false">AW373*'Dist Horaria'!$O$10</f>
        <v>0.00925803866517511</v>
      </c>
      <c r="HA373" s="0" t="n">
        <f aca="false">AW373*'Dist Horaria'!$P$10</f>
        <v>0.00940170222686305</v>
      </c>
      <c r="HB373" s="0" t="n">
        <f aca="false">AW373*'Dist Horaria'!$Q$10</f>
        <v>0.00850822333785884</v>
      </c>
      <c r="HC373" s="0" t="n">
        <f aca="false">AW373*'Dist Horaria'!$R$10</f>
        <v>0.0103813102228677</v>
      </c>
      <c r="HD373" s="0" t="n">
        <f aca="false">AW373*'Dist Horaria'!$S$10</f>
        <v>0.00886604220984288</v>
      </c>
    </row>
    <row r="374" customFormat="false" ht="13.8" hidden="false" customHeight="false" outlineLevel="0" collapsed="false">
      <c r="A374" s="0" t="n">
        <v>4.592553</v>
      </c>
      <c r="B374" s="0" t="n">
        <v>-74.123353</v>
      </c>
      <c r="C374" s="0" t="n">
        <v>26</v>
      </c>
      <c r="D374" s="0" t="n">
        <v>23</v>
      </c>
      <c r="E374" s="0" t="n">
        <v>1796</v>
      </c>
      <c r="G374" s="0" t="s">
        <v>79</v>
      </c>
      <c r="I374" s="0" t="s">
        <v>1734</v>
      </c>
      <c r="J374" s="0" t="s">
        <v>1735</v>
      </c>
      <c r="L374" s="0" t="s">
        <v>1736</v>
      </c>
      <c r="S374" s="0" t="n">
        <v>365</v>
      </c>
      <c r="V374" s="0" t="n">
        <v>31333.3333333333</v>
      </c>
      <c r="W374" s="0" t="n">
        <f aca="false">V374*12</f>
        <v>376000</v>
      </c>
      <c r="X374" s="0" t="n">
        <v>1</v>
      </c>
      <c r="Z374" s="0" t="n">
        <v>12900</v>
      </c>
      <c r="AB374" s="0" t="n">
        <v>0.005</v>
      </c>
      <c r="AC374" s="0" t="n">
        <v>0</v>
      </c>
      <c r="AD374" s="0" t="n">
        <v>1600.31509392317</v>
      </c>
      <c r="AE374" s="0" t="n">
        <f aca="false">AD374/2204.59</f>
        <v>0.725901457378998</v>
      </c>
      <c r="AF374" s="0" t="n">
        <f aca="false">AE374/S374</f>
        <v>0.00198877111610685</v>
      </c>
      <c r="AG374" s="0" t="n">
        <f aca="false">AE374*EXP(AB374*AC374)</f>
        <v>0.725901457378998</v>
      </c>
      <c r="AH374" s="0" t="n">
        <f aca="false">AG374/S374</f>
        <v>0.00198877111610685</v>
      </c>
      <c r="AI374" s="0" t="s">
        <v>90</v>
      </c>
      <c r="AJ374" s="0" t="n">
        <f aca="false">IF(AI374="A",'FE DISTRIBUCIÓN'!$C$2,'FE DISTRIBUCIÓN'!$C$3)</f>
        <v>4.994E-006</v>
      </c>
      <c r="AK374" s="0" t="n">
        <f aca="false">W374*AJ374</f>
        <v>1.877744</v>
      </c>
      <c r="AL374" s="0" t="n">
        <f aca="false">AK374/365</f>
        <v>0.00514450410958904</v>
      </c>
      <c r="AM374" s="0" t="n">
        <f aca="false">AK374*EXP(AB374*AC374)</f>
        <v>1.877744</v>
      </c>
      <c r="AN374" s="0" t="n">
        <f aca="false">AM374/365</f>
        <v>0.00514450410958904</v>
      </c>
      <c r="AO374" s="0" t="n">
        <v>5.223868284E-006</v>
      </c>
      <c r="AP374" s="0" t="n">
        <f aca="false">AO374*W374</f>
        <v>1.964174474784</v>
      </c>
      <c r="AQ374" s="0" t="n">
        <f aca="false">AP374/365</f>
        <v>0.00538129993091507</v>
      </c>
      <c r="AR374" s="0" t="n">
        <f aca="false">AP374*EXP(AB374*AC374)</f>
        <v>1.964174474784</v>
      </c>
      <c r="AS374" s="0" t="n">
        <f aca="false">AR374/365</f>
        <v>0.00538129993091507</v>
      </c>
      <c r="AT374" s="0" t="n">
        <v>3.02832944E-007</v>
      </c>
      <c r="AU374" s="0" t="n">
        <f aca="false">AT374*W374</f>
        <v>0.113865186944</v>
      </c>
      <c r="AV374" s="0" t="n">
        <f aca="false">AU374/365</f>
        <v>0.000311959416284931</v>
      </c>
      <c r="AW374" s="0" t="n">
        <f aca="false">AU374*EXP(AB374*AC374)</f>
        <v>0.113865186944</v>
      </c>
      <c r="AX374" s="0" t="n">
        <f aca="false">AW374/365</f>
        <v>0.000311959416284931</v>
      </c>
      <c r="AY374" s="0" t="n">
        <f aca="false">AW374+AR374+AM374+AG374</f>
        <v>4.681685119107</v>
      </c>
      <c r="AZ374" s="0" t="n">
        <f aca="false">AH374+AN374+AS374+AX374</f>
        <v>0.0128265345728959</v>
      </c>
      <c r="BA374" s="0" t="n">
        <f aca="false">AH374*1000000</f>
        <v>1988.77111610685</v>
      </c>
      <c r="BB374" s="0" t="n">
        <f aca="false">BA374*'Dist Horaria'!$H$3</f>
        <v>69.2978176341564</v>
      </c>
      <c r="BC374" s="0" t="n">
        <f aca="false">BA374*'Dist Horaria'!$I$3</f>
        <v>67.4440361358337</v>
      </c>
      <c r="BD374" s="0" t="n">
        <f aca="false">BA374*'Dist Horaria'!$J$3</f>
        <v>65.6942942413109</v>
      </c>
      <c r="BE374" s="0" t="n">
        <f aca="false">BA374*'Dist Horaria'!$K$3</f>
        <v>64.2035824856865</v>
      </c>
      <c r="BF374" s="0" t="n">
        <f aca="false">BA374*'Dist Horaria'!$L$3</f>
        <v>63.1142282108007</v>
      </c>
      <c r="BG374" s="0" t="n">
        <f aca="false">BA374*'Dist Horaria'!$M$3</f>
        <v>62.4284088979564</v>
      </c>
      <c r="BH374" s="0" t="n">
        <f aca="false">BA374*'Dist Horaria'!$N$3</f>
        <v>65.2459410497476</v>
      </c>
      <c r="BI374" s="0" t="n">
        <f aca="false">BA374*'Dist Horaria'!$O$3</f>
        <v>65.2459410497476</v>
      </c>
      <c r="BJ374" s="0" t="n">
        <f aca="false">BA374*'Dist Horaria'!$P$3</f>
        <v>86.3225816073849</v>
      </c>
      <c r="BK374" s="0" t="n">
        <f aca="false">BA374*'Dist Horaria'!$Q$3</f>
        <v>95.4528546620121</v>
      </c>
      <c r="BL374" s="0" t="n">
        <f aca="false">BA374*'Dist Horaria'!$R$3</f>
        <v>102.093053247196</v>
      </c>
      <c r="BM374" s="0" t="n">
        <f aca="false">BA374*'Dist Horaria'!$S$3</f>
        <v>105.413152539787</v>
      </c>
      <c r="BN374" s="0" t="n">
        <f aca="false">BA374*'Dist Horaria'!$T$3</f>
        <v>106.243177362935</v>
      </c>
      <c r="BO374" s="0" t="n">
        <f aca="false">BA374*'Dist Horaria'!$U$3</f>
        <v>105.413152539787</v>
      </c>
      <c r="BP374" s="0" t="n">
        <f aca="false">BA374*'Dist Horaria'!$V$3</f>
        <v>103.753102893491</v>
      </c>
      <c r="BQ374" s="0" t="n">
        <f aca="false">BA374*'Dist Horaria'!$W$3</f>
        <v>101.263028424048</v>
      </c>
      <c r="BR374" s="0" t="n">
        <f aca="false">BA374*'Dist Horaria'!$X$3</f>
        <v>99.3005525360254</v>
      </c>
      <c r="BS374" s="0" t="n">
        <f aca="false">BA374*'Dist Horaria'!$Y$3</f>
        <v>97.0356504062771</v>
      </c>
      <c r="BT374" s="0" t="n">
        <f aca="false">BA374*'Dist Horaria'!$Z$3</f>
        <v>84.707566429028</v>
      </c>
      <c r="BU374" s="0" t="n">
        <f aca="false">BA374*'Dist Horaria'!$AA$3</f>
        <v>80.5520576093372</v>
      </c>
      <c r="BV374" s="0" t="n">
        <f aca="false">BA374*'Dist Horaria'!$AB$3</f>
        <v>71.6967141308477</v>
      </c>
      <c r="BW374" s="0" t="n">
        <f aca="false">BA374*'Dist Horaria'!$AC$3</f>
        <v>77.7067206579883</v>
      </c>
      <c r="BX374" s="0" t="n">
        <f aca="false">BA374*'Dist Horaria'!$AD$3</f>
        <v>75.6560733191889</v>
      </c>
      <c r="BY374" s="0" t="n">
        <f aca="false">BA374*'Dist Horaria'!$AE$3</f>
        <v>73.4866081353438</v>
      </c>
      <c r="BZ374" s="0" t="n">
        <f aca="false">AN374*1000000</f>
        <v>5144.50410958904</v>
      </c>
      <c r="CA374" s="0" t="n">
        <f aca="false">BZ374*'Dist Horaria'!$H$6</f>
        <v>128.612602739726</v>
      </c>
      <c r="CB374" s="0" t="n">
        <f aca="false">BZ374*'Dist Horaria'!$I$6</f>
        <v>128.612602739726</v>
      </c>
      <c r="CC374" s="0" t="n">
        <f aca="false">BZ374*'Dist Horaria'!$J$6</f>
        <v>128.612602739726</v>
      </c>
      <c r="CD374" s="0" t="n">
        <f aca="false">BZ374*'Dist Horaria'!$K$6</f>
        <v>128.612602739726</v>
      </c>
      <c r="CE374" s="0" t="n">
        <f aca="false">BZ374*'Dist Horaria'!$L$6</f>
        <v>128.612602739726</v>
      </c>
      <c r="CF374" s="0" t="n">
        <f aca="false">BZ374*'Dist Horaria'!$M$6</f>
        <v>342.966940639269</v>
      </c>
      <c r="CG374" s="0" t="n">
        <f aca="false">BZ374*'Dist Horaria'!$N$6</f>
        <v>342.966940639269</v>
      </c>
      <c r="CH374" s="0" t="n">
        <f aca="false">BZ374*'Dist Horaria'!$O$6</f>
        <v>342.966940639269</v>
      </c>
      <c r="CI374" s="0" t="n">
        <f aca="false">BZ374*'Dist Horaria'!$P$6</f>
        <v>225.07205479452</v>
      </c>
      <c r="CJ374" s="0" t="n">
        <f aca="false">BZ374*'Dist Horaria'!$Q$6</f>
        <v>225.07205479452</v>
      </c>
      <c r="CK374" s="0" t="n">
        <f aca="false">BZ374*'Dist Horaria'!$R$6</f>
        <v>225.07205479452</v>
      </c>
      <c r="CL374" s="0" t="n">
        <f aca="false">BZ374*'Dist Horaria'!$S$6</f>
        <v>225.07205479452</v>
      </c>
      <c r="CM374" s="0" t="n">
        <f aca="false">BZ374*'Dist Horaria'!$T$6</f>
        <v>225.07205479452</v>
      </c>
      <c r="CN374" s="0" t="n">
        <f aca="false">BZ374*'Dist Horaria'!$U$6</f>
        <v>225.07205479452</v>
      </c>
      <c r="CO374" s="0" t="n">
        <f aca="false">BZ374*'Dist Horaria'!$V$6</f>
        <v>225.07205479452</v>
      </c>
      <c r="CP374" s="0" t="n">
        <f aca="false">BZ374*'Dist Horaria'!$W$6</f>
        <v>225.07205479452</v>
      </c>
      <c r="CQ374" s="0" t="n">
        <f aca="false">BZ374*'Dist Horaria'!$X$6</f>
        <v>342.966940639269</v>
      </c>
      <c r="CR374" s="0" t="n">
        <f aca="false">BZ374*'Dist Horaria'!$Y$6</f>
        <v>342.966940639269</v>
      </c>
      <c r="CS374" s="0" t="n">
        <f aca="false">BZ374*'Dist Horaria'!$Z$6</f>
        <v>342.966940639269</v>
      </c>
      <c r="CT374" s="0" t="n">
        <f aca="false">BZ374*'Dist Horaria'!$AA$6</f>
        <v>128.612602739726</v>
      </c>
      <c r="CU374" s="0" t="n">
        <f aca="false">BZ374*'Dist Horaria'!$AB$6</f>
        <v>128.612602739726</v>
      </c>
      <c r="CV374" s="0" t="n">
        <f aca="false">BZ374*'Dist Horaria'!$AC$6</f>
        <v>128.612602739726</v>
      </c>
      <c r="CW374" s="0" t="n">
        <f aca="false">BZ374*'Dist Horaria'!$AD$6</f>
        <v>128.612602739726</v>
      </c>
      <c r="CX374" s="0" t="n">
        <f aca="false">BZ374*'Dist Horaria'!$AE$6</f>
        <v>128.612602739726</v>
      </c>
      <c r="CY374" s="0" t="n">
        <f aca="false">AS374*1000000</f>
        <v>5381.29993091507</v>
      </c>
      <c r="CZ374" s="0" t="n">
        <f aca="false">CY374*'Dist Horaria'!$H$6</f>
        <v>134.532498272877</v>
      </c>
      <c r="DA374" s="0" t="n">
        <f aca="false">CY374*'Dist Horaria'!$I$6</f>
        <v>134.532498272877</v>
      </c>
      <c r="DB374" s="0" t="n">
        <f aca="false">CY374*'Dist Horaria'!$J$6</f>
        <v>134.532498272877</v>
      </c>
      <c r="DC374" s="0" t="n">
        <f aca="false">CY374*'Dist Horaria'!$K$6</f>
        <v>134.532498272877</v>
      </c>
      <c r="DD374" s="0" t="n">
        <f aca="false">CY374*'Dist Horaria'!$L$6</f>
        <v>134.532498272877</v>
      </c>
      <c r="DE374" s="0" t="n">
        <f aca="false">CY374*'Dist Horaria'!$M$6</f>
        <v>358.753328727671</v>
      </c>
      <c r="DF374" s="0" t="n">
        <f aca="false">CY374*'Dist Horaria'!$N$6</f>
        <v>358.753328727671</v>
      </c>
      <c r="DG374" s="0" t="n">
        <f aca="false">CY374*'Dist Horaria'!$O$6</f>
        <v>358.753328727671</v>
      </c>
      <c r="DH374" s="0" t="n">
        <f aca="false">CY374*'Dist Horaria'!$P$6</f>
        <v>235.431871977534</v>
      </c>
      <c r="DI374" s="0" t="n">
        <f aca="false">CY374*'Dist Horaria'!$Q$6</f>
        <v>235.431871977534</v>
      </c>
      <c r="DJ374" s="0" t="n">
        <f aca="false">CY374*'Dist Horaria'!$R$6</f>
        <v>235.431871977534</v>
      </c>
      <c r="DK374" s="0" t="n">
        <f aca="false">CY374*'Dist Horaria'!$S$6</f>
        <v>235.431871977534</v>
      </c>
      <c r="DL374" s="0" t="n">
        <f aca="false">CY374*'Dist Horaria'!$T$6</f>
        <v>235.431871977534</v>
      </c>
      <c r="DM374" s="0" t="n">
        <f aca="false">CY374*'Dist Horaria'!$U$6</f>
        <v>235.431871977534</v>
      </c>
      <c r="DN374" s="0" t="n">
        <f aca="false">CY374*'Dist Horaria'!$V$6</f>
        <v>235.431871977534</v>
      </c>
      <c r="DO374" s="0" t="n">
        <f aca="false">CY374*'Dist Horaria'!$W$6</f>
        <v>235.431871977534</v>
      </c>
      <c r="DP374" s="0" t="n">
        <f aca="false">CY374*'Dist Horaria'!$X$6</f>
        <v>358.753328727671</v>
      </c>
      <c r="DQ374" s="0" t="n">
        <f aca="false">CY374*'Dist Horaria'!$Y$6</f>
        <v>358.753328727671</v>
      </c>
      <c r="DR374" s="0" t="n">
        <f aca="false">CY374*'Dist Horaria'!$Z$6</f>
        <v>358.753328727671</v>
      </c>
      <c r="DS374" s="0" t="n">
        <f aca="false">CY374*'Dist Horaria'!$AA$6</f>
        <v>134.532498272877</v>
      </c>
      <c r="DT374" s="0" t="n">
        <f aca="false">CY374*'Dist Horaria'!$AB$6</f>
        <v>134.532498272877</v>
      </c>
      <c r="DU374" s="0" t="n">
        <f aca="false">CY374*'Dist Horaria'!$AC$6</f>
        <v>134.532498272877</v>
      </c>
      <c r="DV374" s="0" t="n">
        <f aca="false">CY374*'Dist Horaria'!$AD$6</f>
        <v>134.532498272877</v>
      </c>
      <c r="DW374" s="0" t="n">
        <f aca="false">CY374*'Dist Horaria'!$AE$6</f>
        <v>134.532498272877</v>
      </c>
      <c r="DX374" s="0" t="n">
        <f aca="false">AX374*1000000</f>
        <v>311.959416284931</v>
      </c>
      <c r="DY374" s="0" t="n">
        <f aca="false">DX374*'Dist Horaria'!$H$6</f>
        <v>7.79898540712329</v>
      </c>
      <c r="DZ374" s="0" t="n">
        <f aca="false">DX374*'Dist Horaria'!$I$6</f>
        <v>7.79898540712329</v>
      </c>
      <c r="EA374" s="0" t="n">
        <f aca="false">DX374*'Dist Horaria'!$J$6</f>
        <v>7.79898540712329</v>
      </c>
      <c r="EB374" s="0" t="n">
        <f aca="false">DX374*'Dist Horaria'!$K$6</f>
        <v>7.79898540712329</v>
      </c>
      <c r="EC374" s="0" t="n">
        <f aca="false">DX374*'Dist Horaria'!$L$6</f>
        <v>7.79898540712329</v>
      </c>
      <c r="ED374" s="0" t="n">
        <f aca="false">DX374*'Dist Horaria'!$M$6</f>
        <v>20.7972944189954</v>
      </c>
      <c r="EE374" s="0" t="n">
        <f aca="false">DX374*'Dist Horaria'!$N$6</f>
        <v>20.7972944189954</v>
      </c>
      <c r="EF374" s="0" t="n">
        <f aca="false">DX374*'Dist Horaria'!$O$6</f>
        <v>20.7972944189954</v>
      </c>
      <c r="EG374" s="0" t="n">
        <f aca="false">DX374*'Dist Horaria'!$P$6</f>
        <v>13.6482244624657</v>
      </c>
      <c r="EH374" s="0" t="n">
        <f aca="false">DX374*'Dist Horaria'!$Q$6</f>
        <v>13.6482244624657</v>
      </c>
      <c r="EI374" s="0" t="n">
        <f aca="false">DX374*'Dist Horaria'!$R$6</f>
        <v>13.6482244624657</v>
      </c>
      <c r="EJ374" s="0" t="n">
        <f aca="false">DX374*'Dist Horaria'!$S$6</f>
        <v>13.6482244624657</v>
      </c>
      <c r="EK374" s="0" t="n">
        <f aca="false">DX374*'Dist Horaria'!$T$6</f>
        <v>13.6482244624657</v>
      </c>
      <c r="EL374" s="0" t="n">
        <f aca="false">DX374*'Dist Horaria'!$U$6</f>
        <v>13.6482244624657</v>
      </c>
      <c r="EM374" s="0" t="n">
        <f aca="false">DX374*'Dist Horaria'!$V$6</f>
        <v>13.6482244624657</v>
      </c>
      <c r="EN374" s="0" t="n">
        <f aca="false">DX374*'Dist Horaria'!$W$6</f>
        <v>13.6482244624657</v>
      </c>
      <c r="EO374" s="0" t="n">
        <f aca="false">DX374*'Dist Horaria'!$X$6</f>
        <v>20.7972944189954</v>
      </c>
      <c r="EP374" s="0" t="n">
        <f aca="false">DX374*'Dist Horaria'!$Y$6</f>
        <v>20.7972944189954</v>
      </c>
      <c r="EQ374" s="0" t="n">
        <f aca="false">DX374*'Dist Horaria'!$Z$6</f>
        <v>20.7972944189954</v>
      </c>
      <c r="ER374" s="0" t="n">
        <f aca="false">DX374*'Dist Horaria'!$AA$6</f>
        <v>7.79898540712329</v>
      </c>
      <c r="ES374" s="0" t="n">
        <f aca="false">DX374*'Dist Horaria'!$AB$6</f>
        <v>7.79898540712329</v>
      </c>
      <c r="ET374" s="0" t="n">
        <f aca="false">DX374*'Dist Horaria'!$AC$6</f>
        <v>7.79898540712329</v>
      </c>
      <c r="EU374" s="0" t="n">
        <f aca="false">DX374*'Dist Horaria'!$AD$6</f>
        <v>7.79898540712329</v>
      </c>
      <c r="EV374" s="0" t="n">
        <f aca="false">DX374*'Dist Horaria'!$AE$6</f>
        <v>7.79898540712329</v>
      </c>
      <c r="EW374" s="0" t="n">
        <f aca="false">BB374+CA374+CZ374+DY374</f>
        <v>340.241904053882</v>
      </c>
      <c r="EX374" s="0" t="n">
        <f aca="false">BC374+CB374+DA374+DZ374</f>
        <v>338.38812255556</v>
      </c>
      <c r="EY374" s="0" t="n">
        <f aca="false">BD374+CC374+DB374+EA374</f>
        <v>336.638380661037</v>
      </c>
      <c r="EZ374" s="0" t="n">
        <f aca="false">BE374+CD374+DC374+EB374</f>
        <v>335.147668905413</v>
      </c>
      <c r="FA374" s="0" t="n">
        <f aca="false">BF374+CE374+DD374+EC374</f>
        <v>334.058314630527</v>
      </c>
      <c r="FB374" s="0" t="n">
        <f aca="false">BG374+CF374+DE374+ED374</f>
        <v>784.945972683892</v>
      </c>
      <c r="FC374" s="0" t="n">
        <f aca="false">BH374+CG374+DF374+EE374</f>
        <v>787.763504835684</v>
      </c>
      <c r="FD374" s="0" t="n">
        <f aca="false">BI374+CH374+DG374+EF374</f>
        <v>787.763504835684</v>
      </c>
      <c r="FE374" s="0" t="n">
        <f aca="false">BJ374+CI374+DH374+EG374</f>
        <v>560.474732841905</v>
      </c>
      <c r="FF374" s="0" t="n">
        <f aca="false">BK374+CJ374+DI374+EH374</f>
        <v>569.605005896533</v>
      </c>
      <c r="FG374" s="0" t="n">
        <f aca="false">BL374+CK374+DJ374+EI374</f>
        <v>576.245204481716</v>
      </c>
      <c r="FH374" s="0" t="n">
        <f aca="false">BM374+CL374+DK374+EJ374</f>
        <v>579.565303774308</v>
      </c>
      <c r="FI374" s="0" t="n">
        <f aca="false">BN374+CM374+DL374+EK374</f>
        <v>580.395328597456</v>
      </c>
      <c r="FJ374" s="0" t="n">
        <f aca="false">BO374+CN374+DM374+EL374</f>
        <v>579.565303774308</v>
      </c>
      <c r="FK374" s="0" t="n">
        <f aca="false">BP374+CO374+DN374+EM374</f>
        <v>577.905254128012</v>
      </c>
      <c r="FL374" s="0" t="n">
        <f aca="false">BQ374+CP374+DO374+EN374</f>
        <v>575.415179658568</v>
      </c>
      <c r="FM374" s="0" t="n">
        <f aca="false">BR374+CQ374+DP374+EO374</f>
        <v>821.818116321962</v>
      </c>
      <c r="FN374" s="0" t="n">
        <f aca="false">BS374+CR374+DQ374+EP374</f>
        <v>819.553214192213</v>
      </c>
      <c r="FO374" s="0" t="n">
        <f aca="false">BT374+CS374+DR374+EQ374</f>
        <v>807.225130214964</v>
      </c>
      <c r="FP374" s="0" t="n">
        <f aca="false">BU374+CT374+DS374+ER374</f>
        <v>351.496144029063</v>
      </c>
      <c r="FQ374" s="0" t="n">
        <f aca="false">BV374+CU374+DT374+ES374</f>
        <v>342.640800550574</v>
      </c>
      <c r="FR374" s="0" t="n">
        <f aca="false">BW374+CV374+DU374+ET374</f>
        <v>348.650807077714</v>
      </c>
      <c r="FS374" s="0" t="n">
        <f aca="false">BX374+CW374+DV374+EU374</f>
        <v>346.600159738915</v>
      </c>
      <c r="FT374" s="0" t="n">
        <f aca="false">BY374+CX374+DW374+EV374</f>
        <v>344.43069455507</v>
      </c>
      <c r="FU374" s="0" t="n">
        <f aca="false">AM374*'Dist Horaria'!$H$10</f>
        <v>0.169468689193953</v>
      </c>
      <c r="FV374" s="0" t="n">
        <f aca="false">AM374*'Dist Horaria'!$I$10</f>
        <v>0.158603990009336</v>
      </c>
      <c r="FW374" s="0" t="n">
        <f aca="false">AM374*'Dist Horaria'!$J$10</f>
        <v>0.157917378858921</v>
      </c>
      <c r="FX374" s="0" t="n">
        <f aca="false">AM374*'Dist Horaria'!$K$10</f>
        <v>0.153375729310897</v>
      </c>
      <c r="FY374" s="0" t="n">
        <f aca="false">AM374*'Dist Horaria'!$L$10</f>
        <v>0.153437107832493</v>
      </c>
      <c r="FZ374" s="0" t="n">
        <f aca="false">AM374*'Dist Horaria'!$M$10</f>
        <v>0.164184019722725</v>
      </c>
      <c r="GA374" s="0" t="n">
        <f aca="false">AM374*'Dist Horaria'!$N$10</f>
        <v>0.155324869040838</v>
      </c>
      <c r="GB374" s="0" t="n">
        <f aca="false">AM374*'Dist Horaria'!$O$10</f>
        <v>0.152673762910962</v>
      </c>
      <c r="GC374" s="0" t="n">
        <f aca="false">AM374*'Dist Horaria'!$P$10</f>
        <v>0.155042910129864</v>
      </c>
      <c r="GD374" s="0" t="n">
        <f aca="false">AM374*'Dist Horaria'!$Q$10</f>
        <v>0.140308603113098</v>
      </c>
      <c r="GE374" s="0" t="n">
        <f aca="false">AM374*'Dist Horaria'!$R$10</f>
        <v>0.171197567108158</v>
      </c>
      <c r="GF374" s="0" t="n">
        <f aca="false">AM374*'Dist Horaria'!$S$10</f>
        <v>0.146209372768754</v>
      </c>
      <c r="GG374" s="0" t="n">
        <f aca="false">AR374*'Dist Horaria'!$H$10</f>
        <v>0.177269145096385</v>
      </c>
      <c r="GH374" s="0" t="n">
        <f aca="false">AR374*'Dist Horaria'!$I$10</f>
        <v>0.165904355852147</v>
      </c>
      <c r="GI374" s="0" t="n">
        <f aca="false">AR374*'Dist Horaria'!$J$10</f>
        <v>0.165186140751608</v>
      </c>
      <c r="GJ374" s="0" t="n">
        <f aca="false">AR374*'Dist Horaria'!$K$10</f>
        <v>0.160435444109444</v>
      </c>
      <c r="GK374" s="0" t="n">
        <f aca="false">AR374*'Dist Horaria'!$L$10</f>
        <v>0.16049964781635</v>
      </c>
      <c r="GL374" s="0" t="n">
        <f aca="false">AR374*'Dist Horaria'!$M$10</f>
        <v>0.171741228147612</v>
      </c>
      <c r="GM374" s="0" t="n">
        <f aca="false">AR374*'Dist Horaria'!$N$10</f>
        <v>0.162474300580475</v>
      </c>
      <c r="GN374" s="0" t="n">
        <f aca="false">AR374*'Dist Horaria'!$O$10</f>
        <v>0.159701166974271</v>
      </c>
      <c r="GO374" s="0" t="n">
        <f aca="false">AR374*'Dist Horaria'!$P$10</f>
        <v>0.162179363413388</v>
      </c>
      <c r="GP374" s="0" t="n">
        <f aca="false">AR374*'Dist Horaria'!$Q$10</f>
        <v>0.146766852578065</v>
      </c>
      <c r="GQ374" s="0" t="n">
        <f aca="false">AR374*'Dist Horaria'!$R$10</f>
        <v>0.179077601344468</v>
      </c>
      <c r="GR374" s="0" t="n">
        <f aca="false">AR374*'Dist Horaria'!$S$10</f>
        <v>0.15293922811979</v>
      </c>
      <c r="GS374" s="0" t="n">
        <f aca="false">AW374*'Dist Horaria'!$H$10</f>
        <v>0.0102764721795006</v>
      </c>
      <c r="GT374" s="0" t="n">
        <f aca="false">AW374*'Dist Horaria'!$I$10</f>
        <v>0.00961764381751577</v>
      </c>
      <c r="GU374" s="0" t="n">
        <f aca="false">AW374*'Dist Horaria'!$J$10</f>
        <v>0.00957600815951351</v>
      </c>
      <c r="GV374" s="0" t="n">
        <f aca="false">AW374*'Dist Horaria'!$K$10</f>
        <v>0.00930060545561993</v>
      </c>
      <c r="GW374" s="0" t="n">
        <f aca="false">AW374*'Dist Horaria'!$L$10</f>
        <v>0.00930432740964345</v>
      </c>
      <c r="GX374" s="0" t="n">
        <f aca="false">AW374*'Dist Horaria'!$M$10</f>
        <v>0.0099560132259485</v>
      </c>
      <c r="GY374" s="0" t="n">
        <f aca="false">AW374*'Dist Horaria'!$N$10</f>
        <v>0.0094188000336507</v>
      </c>
      <c r="GZ374" s="0" t="n">
        <f aca="false">AW374*'Dist Horaria'!$O$10</f>
        <v>0.00925803866517511</v>
      </c>
      <c r="HA374" s="0" t="n">
        <f aca="false">AW374*'Dist Horaria'!$P$10</f>
        <v>0.00940170222686305</v>
      </c>
      <c r="HB374" s="0" t="n">
        <f aca="false">AW374*'Dist Horaria'!$Q$10</f>
        <v>0.00850822333785884</v>
      </c>
      <c r="HC374" s="0" t="n">
        <f aca="false">AW374*'Dist Horaria'!$R$10</f>
        <v>0.0103813102228677</v>
      </c>
      <c r="HD374" s="0" t="n">
        <f aca="false">AW374*'Dist Horaria'!$S$10</f>
        <v>0.00886604220984288</v>
      </c>
    </row>
    <row r="375" customFormat="false" ht="13.8" hidden="false" customHeight="false" outlineLevel="0" collapsed="false">
      <c r="A375" s="0" t="n">
        <v>4.592037</v>
      </c>
      <c r="B375" s="0" t="n">
        <v>-74.106552</v>
      </c>
      <c r="C375" s="0" t="n">
        <v>28</v>
      </c>
      <c r="D375" s="0" t="n">
        <v>23</v>
      </c>
      <c r="E375" s="0" t="n">
        <v>1798</v>
      </c>
      <c r="G375" s="0" t="s">
        <v>79</v>
      </c>
      <c r="I375" s="0" t="s">
        <v>1737</v>
      </c>
      <c r="J375" s="0" t="s">
        <v>1738</v>
      </c>
      <c r="K375" s="0" t="n">
        <v>900026174</v>
      </c>
      <c r="L375" s="0" t="s">
        <v>1739</v>
      </c>
      <c r="S375" s="0" t="n">
        <v>365</v>
      </c>
      <c r="V375" s="0" t="n">
        <v>31333.3333333333</v>
      </c>
      <c r="W375" s="0" t="n">
        <f aca="false">V375*12</f>
        <v>376000</v>
      </c>
      <c r="X375" s="0" t="n">
        <v>1</v>
      </c>
      <c r="Z375" s="0" t="n">
        <v>12900</v>
      </c>
      <c r="AB375" s="0" t="n">
        <v>0.005</v>
      </c>
      <c r="AC375" s="0" t="n">
        <v>0</v>
      </c>
      <c r="AD375" s="0" t="n">
        <v>1600.31509392317</v>
      </c>
      <c r="AE375" s="0" t="n">
        <f aca="false">AD375/2204.59</f>
        <v>0.725901457378998</v>
      </c>
      <c r="AF375" s="0" t="n">
        <f aca="false">AE375/S375</f>
        <v>0.00198877111610685</v>
      </c>
      <c r="AG375" s="0" t="n">
        <f aca="false">AE375*EXP(AB375*AC375)</f>
        <v>0.725901457378998</v>
      </c>
      <c r="AH375" s="0" t="n">
        <f aca="false">AG375/S375</f>
        <v>0.00198877111610685</v>
      </c>
      <c r="AI375" s="0" t="s">
        <v>90</v>
      </c>
      <c r="AJ375" s="0" t="n">
        <f aca="false">IF(AI375="A",'FE DISTRIBUCIÓN'!$C$2,'FE DISTRIBUCIÓN'!$C$3)</f>
        <v>4.994E-006</v>
      </c>
      <c r="AK375" s="0" t="n">
        <f aca="false">W375*AJ375</f>
        <v>1.877744</v>
      </c>
      <c r="AL375" s="0" t="n">
        <f aca="false">AK375/365</f>
        <v>0.00514450410958904</v>
      </c>
      <c r="AM375" s="0" t="n">
        <f aca="false">AK375*EXP(AB375*AC375)</f>
        <v>1.877744</v>
      </c>
      <c r="AN375" s="0" t="n">
        <f aca="false">AM375/365</f>
        <v>0.00514450410958904</v>
      </c>
      <c r="AO375" s="0" t="n">
        <v>5.223868284E-006</v>
      </c>
      <c r="AP375" s="0" t="n">
        <f aca="false">AO375*W375</f>
        <v>1.964174474784</v>
      </c>
      <c r="AQ375" s="0" t="n">
        <f aca="false">AP375/365</f>
        <v>0.00538129993091507</v>
      </c>
      <c r="AR375" s="0" t="n">
        <f aca="false">AP375*EXP(AB375*AC375)</f>
        <v>1.964174474784</v>
      </c>
      <c r="AS375" s="0" t="n">
        <f aca="false">AR375/365</f>
        <v>0.00538129993091507</v>
      </c>
      <c r="AT375" s="0" t="n">
        <v>3.02832944E-007</v>
      </c>
      <c r="AU375" s="0" t="n">
        <f aca="false">AT375*W375</f>
        <v>0.113865186944</v>
      </c>
      <c r="AV375" s="0" t="n">
        <f aca="false">AU375/365</f>
        <v>0.000311959416284931</v>
      </c>
      <c r="AW375" s="0" t="n">
        <f aca="false">AU375*EXP(AB375*AC375)</f>
        <v>0.113865186944</v>
      </c>
      <c r="AX375" s="0" t="n">
        <f aca="false">AW375/365</f>
        <v>0.000311959416284931</v>
      </c>
      <c r="AY375" s="0" t="n">
        <f aca="false">AW375+AR375+AM375+AG375</f>
        <v>4.681685119107</v>
      </c>
      <c r="AZ375" s="0" t="n">
        <f aca="false">AH375+AN375+AS375+AX375</f>
        <v>0.0128265345728959</v>
      </c>
      <c r="BA375" s="0" t="n">
        <f aca="false">AH375*1000000</f>
        <v>1988.77111610685</v>
      </c>
      <c r="BB375" s="0" t="n">
        <f aca="false">BA375*'Dist Horaria'!$H$3</f>
        <v>69.2978176341564</v>
      </c>
      <c r="BC375" s="0" t="n">
        <f aca="false">BA375*'Dist Horaria'!$I$3</f>
        <v>67.4440361358337</v>
      </c>
      <c r="BD375" s="0" t="n">
        <f aca="false">BA375*'Dist Horaria'!$J$3</f>
        <v>65.6942942413109</v>
      </c>
      <c r="BE375" s="0" t="n">
        <f aca="false">BA375*'Dist Horaria'!$K$3</f>
        <v>64.2035824856865</v>
      </c>
      <c r="BF375" s="0" t="n">
        <f aca="false">BA375*'Dist Horaria'!$L$3</f>
        <v>63.1142282108007</v>
      </c>
      <c r="BG375" s="0" t="n">
        <f aca="false">BA375*'Dist Horaria'!$M$3</f>
        <v>62.4284088979564</v>
      </c>
      <c r="BH375" s="0" t="n">
        <f aca="false">BA375*'Dist Horaria'!$N$3</f>
        <v>65.2459410497476</v>
      </c>
      <c r="BI375" s="0" t="n">
        <f aca="false">BA375*'Dist Horaria'!$O$3</f>
        <v>65.2459410497476</v>
      </c>
      <c r="BJ375" s="0" t="n">
        <f aca="false">BA375*'Dist Horaria'!$P$3</f>
        <v>86.3225816073849</v>
      </c>
      <c r="BK375" s="0" t="n">
        <f aca="false">BA375*'Dist Horaria'!$Q$3</f>
        <v>95.4528546620121</v>
      </c>
      <c r="BL375" s="0" t="n">
        <f aca="false">BA375*'Dist Horaria'!$R$3</f>
        <v>102.093053247196</v>
      </c>
      <c r="BM375" s="0" t="n">
        <f aca="false">BA375*'Dist Horaria'!$S$3</f>
        <v>105.413152539787</v>
      </c>
      <c r="BN375" s="0" t="n">
        <f aca="false">BA375*'Dist Horaria'!$T$3</f>
        <v>106.243177362935</v>
      </c>
      <c r="BO375" s="0" t="n">
        <f aca="false">BA375*'Dist Horaria'!$U$3</f>
        <v>105.413152539787</v>
      </c>
      <c r="BP375" s="0" t="n">
        <f aca="false">BA375*'Dist Horaria'!$V$3</f>
        <v>103.753102893491</v>
      </c>
      <c r="BQ375" s="0" t="n">
        <f aca="false">BA375*'Dist Horaria'!$W$3</f>
        <v>101.263028424048</v>
      </c>
      <c r="BR375" s="0" t="n">
        <f aca="false">BA375*'Dist Horaria'!$X$3</f>
        <v>99.3005525360254</v>
      </c>
      <c r="BS375" s="0" t="n">
        <f aca="false">BA375*'Dist Horaria'!$Y$3</f>
        <v>97.0356504062771</v>
      </c>
      <c r="BT375" s="0" t="n">
        <f aca="false">BA375*'Dist Horaria'!$Z$3</f>
        <v>84.707566429028</v>
      </c>
      <c r="BU375" s="0" t="n">
        <f aca="false">BA375*'Dist Horaria'!$AA$3</f>
        <v>80.5520576093372</v>
      </c>
      <c r="BV375" s="0" t="n">
        <f aca="false">BA375*'Dist Horaria'!$AB$3</f>
        <v>71.6967141308477</v>
      </c>
      <c r="BW375" s="0" t="n">
        <f aca="false">BA375*'Dist Horaria'!$AC$3</f>
        <v>77.7067206579883</v>
      </c>
      <c r="BX375" s="0" t="n">
        <f aca="false">BA375*'Dist Horaria'!$AD$3</f>
        <v>75.6560733191889</v>
      </c>
      <c r="BY375" s="0" t="n">
        <f aca="false">BA375*'Dist Horaria'!$AE$3</f>
        <v>73.4866081353438</v>
      </c>
      <c r="BZ375" s="0" t="n">
        <f aca="false">AN375*1000000</f>
        <v>5144.50410958904</v>
      </c>
      <c r="CA375" s="0" t="n">
        <f aca="false">BZ375*'Dist Horaria'!$H$6</f>
        <v>128.612602739726</v>
      </c>
      <c r="CB375" s="0" t="n">
        <f aca="false">BZ375*'Dist Horaria'!$I$6</f>
        <v>128.612602739726</v>
      </c>
      <c r="CC375" s="0" t="n">
        <f aca="false">BZ375*'Dist Horaria'!$J$6</f>
        <v>128.612602739726</v>
      </c>
      <c r="CD375" s="0" t="n">
        <f aca="false">BZ375*'Dist Horaria'!$K$6</f>
        <v>128.612602739726</v>
      </c>
      <c r="CE375" s="0" t="n">
        <f aca="false">BZ375*'Dist Horaria'!$L$6</f>
        <v>128.612602739726</v>
      </c>
      <c r="CF375" s="0" t="n">
        <f aca="false">BZ375*'Dist Horaria'!$M$6</f>
        <v>342.966940639269</v>
      </c>
      <c r="CG375" s="0" t="n">
        <f aca="false">BZ375*'Dist Horaria'!$N$6</f>
        <v>342.966940639269</v>
      </c>
      <c r="CH375" s="0" t="n">
        <f aca="false">BZ375*'Dist Horaria'!$O$6</f>
        <v>342.966940639269</v>
      </c>
      <c r="CI375" s="0" t="n">
        <f aca="false">BZ375*'Dist Horaria'!$P$6</f>
        <v>225.07205479452</v>
      </c>
      <c r="CJ375" s="0" t="n">
        <f aca="false">BZ375*'Dist Horaria'!$Q$6</f>
        <v>225.07205479452</v>
      </c>
      <c r="CK375" s="0" t="n">
        <f aca="false">BZ375*'Dist Horaria'!$R$6</f>
        <v>225.07205479452</v>
      </c>
      <c r="CL375" s="0" t="n">
        <f aca="false">BZ375*'Dist Horaria'!$S$6</f>
        <v>225.07205479452</v>
      </c>
      <c r="CM375" s="0" t="n">
        <f aca="false">BZ375*'Dist Horaria'!$T$6</f>
        <v>225.07205479452</v>
      </c>
      <c r="CN375" s="0" t="n">
        <f aca="false">BZ375*'Dist Horaria'!$U$6</f>
        <v>225.07205479452</v>
      </c>
      <c r="CO375" s="0" t="n">
        <f aca="false">BZ375*'Dist Horaria'!$V$6</f>
        <v>225.07205479452</v>
      </c>
      <c r="CP375" s="0" t="n">
        <f aca="false">BZ375*'Dist Horaria'!$W$6</f>
        <v>225.07205479452</v>
      </c>
      <c r="CQ375" s="0" t="n">
        <f aca="false">BZ375*'Dist Horaria'!$X$6</f>
        <v>342.966940639269</v>
      </c>
      <c r="CR375" s="0" t="n">
        <f aca="false">BZ375*'Dist Horaria'!$Y$6</f>
        <v>342.966940639269</v>
      </c>
      <c r="CS375" s="0" t="n">
        <f aca="false">BZ375*'Dist Horaria'!$Z$6</f>
        <v>342.966940639269</v>
      </c>
      <c r="CT375" s="0" t="n">
        <f aca="false">BZ375*'Dist Horaria'!$AA$6</f>
        <v>128.612602739726</v>
      </c>
      <c r="CU375" s="0" t="n">
        <f aca="false">BZ375*'Dist Horaria'!$AB$6</f>
        <v>128.612602739726</v>
      </c>
      <c r="CV375" s="0" t="n">
        <f aca="false">BZ375*'Dist Horaria'!$AC$6</f>
        <v>128.612602739726</v>
      </c>
      <c r="CW375" s="0" t="n">
        <f aca="false">BZ375*'Dist Horaria'!$AD$6</f>
        <v>128.612602739726</v>
      </c>
      <c r="CX375" s="0" t="n">
        <f aca="false">BZ375*'Dist Horaria'!$AE$6</f>
        <v>128.612602739726</v>
      </c>
      <c r="CY375" s="0" t="n">
        <f aca="false">AS375*1000000</f>
        <v>5381.29993091507</v>
      </c>
      <c r="CZ375" s="0" t="n">
        <f aca="false">CY375*'Dist Horaria'!$H$6</f>
        <v>134.532498272877</v>
      </c>
      <c r="DA375" s="0" t="n">
        <f aca="false">CY375*'Dist Horaria'!$I$6</f>
        <v>134.532498272877</v>
      </c>
      <c r="DB375" s="0" t="n">
        <f aca="false">CY375*'Dist Horaria'!$J$6</f>
        <v>134.532498272877</v>
      </c>
      <c r="DC375" s="0" t="n">
        <f aca="false">CY375*'Dist Horaria'!$K$6</f>
        <v>134.532498272877</v>
      </c>
      <c r="DD375" s="0" t="n">
        <f aca="false">CY375*'Dist Horaria'!$L$6</f>
        <v>134.532498272877</v>
      </c>
      <c r="DE375" s="0" t="n">
        <f aca="false">CY375*'Dist Horaria'!$M$6</f>
        <v>358.753328727671</v>
      </c>
      <c r="DF375" s="0" t="n">
        <f aca="false">CY375*'Dist Horaria'!$N$6</f>
        <v>358.753328727671</v>
      </c>
      <c r="DG375" s="0" t="n">
        <f aca="false">CY375*'Dist Horaria'!$O$6</f>
        <v>358.753328727671</v>
      </c>
      <c r="DH375" s="0" t="n">
        <f aca="false">CY375*'Dist Horaria'!$P$6</f>
        <v>235.431871977534</v>
      </c>
      <c r="DI375" s="0" t="n">
        <f aca="false">CY375*'Dist Horaria'!$Q$6</f>
        <v>235.431871977534</v>
      </c>
      <c r="DJ375" s="0" t="n">
        <f aca="false">CY375*'Dist Horaria'!$R$6</f>
        <v>235.431871977534</v>
      </c>
      <c r="DK375" s="0" t="n">
        <f aca="false">CY375*'Dist Horaria'!$S$6</f>
        <v>235.431871977534</v>
      </c>
      <c r="DL375" s="0" t="n">
        <f aca="false">CY375*'Dist Horaria'!$T$6</f>
        <v>235.431871977534</v>
      </c>
      <c r="DM375" s="0" t="n">
        <f aca="false">CY375*'Dist Horaria'!$U$6</f>
        <v>235.431871977534</v>
      </c>
      <c r="DN375" s="0" t="n">
        <f aca="false">CY375*'Dist Horaria'!$V$6</f>
        <v>235.431871977534</v>
      </c>
      <c r="DO375" s="0" t="n">
        <f aca="false">CY375*'Dist Horaria'!$W$6</f>
        <v>235.431871977534</v>
      </c>
      <c r="DP375" s="0" t="n">
        <f aca="false">CY375*'Dist Horaria'!$X$6</f>
        <v>358.753328727671</v>
      </c>
      <c r="DQ375" s="0" t="n">
        <f aca="false">CY375*'Dist Horaria'!$Y$6</f>
        <v>358.753328727671</v>
      </c>
      <c r="DR375" s="0" t="n">
        <f aca="false">CY375*'Dist Horaria'!$Z$6</f>
        <v>358.753328727671</v>
      </c>
      <c r="DS375" s="0" t="n">
        <f aca="false">CY375*'Dist Horaria'!$AA$6</f>
        <v>134.532498272877</v>
      </c>
      <c r="DT375" s="0" t="n">
        <f aca="false">CY375*'Dist Horaria'!$AB$6</f>
        <v>134.532498272877</v>
      </c>
      <c r="DU375" s="0" t="n">
        <f aca="false">CY375*'Dist Horaria'!$AC$6</f>
        <v>134.532498272877</v>
      </c>
      <c r="DV375" s="0" t="n">
        <f aca="false">CY375*'Dist Horaria'!$AD$6</f>
        <v>134.532498272877</v>
      </c>
      <c r="DW375" s="0" t="n">
        <f aca="false">CY375*'Dist Horaria'!$AE$6</f>
        <v>134.532498272877</v>
      </c>
      <c r="DX375" s="0" t="n">
        <f aca="false">AX375*1000000</f>
        <v>311.959416284931</v>
      </c>
      <c r="DY375" s="0" t="n">
        <f aca="false">DX375*'Dist Horaria'!$H$6</f>
        <v>7.79898540712329</v>
      </c>
      <c r="DZ375" s="0" t="n">
        <f aca="false">DX375*'Dist Horaria'!$I$6</f>
        <v>7.79898540712329</v>
      </c>
      <c r="EA375" s="0" t="n">
        <f aca="false">DX375*'Dist Horaria'!$J$6</f>
        <v>7.79898540712329</v>
      </c>
      <c r="EB375" s="0" t="n">
        <f aca="false">DX375*'Dist Horaria'!$K$6</f>
        <v>7.79898540712329</v>
      </c>
      <c r="EC375" s="0" t="n">
        <f aca="false">DX375*'Dist Horaria'!$L$6</f>
        <v>7.79898540712329</v>
      </c>
      <c r="ED375" s="0" t="n">
        <f aca="false">DX375*'Dist Horaria'!$M$6</f>
        <v>20.7972944189954</v>
      </c>
      <c r="EE375" s="0" t="n">
        <f aca="false">DX375*'Dist Horaria'!$N$6</f>
        <v>20.7972944189954</v>
      </c>
      <c r="EF375" s="0" t="n">
        <f aca="false">DX375*'Dist Horaria'!$O$6</f>
        <v>20.7972944189954</v>
      </c>
      <c r="EG375" s="0" t="n">
        <f aca="false">DX375*'Dist Horaria'!$P$6</f>
        <v>13.6482244624657</v>
      </c>
      <c r="EH375" s="0" t="n">
        <f aca="false">DX375*'Dist Horaria'!$Q$6</f>
        <v>13.6482244624657</v>
      </c>
      <c r="EI375" s="0" t="n">
        <f aca="false">DX375*'Dist Horaria'!$R$6</f>
        <v>13.6482244624657</v>
      </c>
      <c r="EJ375" s="0" t="n">
        <f aca="false">DX375*'Dist Horaria'!$S$6</f>
        <v>13.6482244624657</v>
      </c>
      <c r="EK375" s="0" t="n">
        <f aca="false">DX375*'Dist Horaria'!$T$6</f>
        <v>13.6482244624657</v>
      </c>
      <c r="EL375" s="0" t="n">
        <f aca="false">DX375*'Dist Horaria'!$U$6</f>
        <v>13.6482244624657</v>
      </c>
      <c r="EM375" s="0" t="n">
        <f aca="false">DX375*'Dist Horaria'!$V$6</f>
        <v>13.6482244624657</v>
      </c>
      <c r="EN375" s="0" t="n">
        <f aca="false">DX375*'Dist Horaria'!$W$6</f>
        <v>13.6482244624657</v>
      </c>
      <c r="EO375" s="0" t="n">
        <f aca="false">DX375*'Dist Horaria'!$X$6</f>
        <v>20.7972944189954</v>
      </c>
      <c r="EP375" s="0" t="n">
        <f aca="false">DX375*'Dist Horaria'!$Y$6</f>
        <v>20.7972944189954</v>
      </c>
      <c r="EQ375" s="0" t="n">
        <f aca="false">DX375*'Dist Horaria'!$Z$6</f>
        <v>20.7972944189954</v>
      </c>
      <c r="ER375" s="0" t="n">
        <f aca="false">DX375*'Dist Horaria'!$AA$6</f>
        <v>7.79898540712329</v>
      </c>
      <c r="ES375" s="0" t="n">
        <f aca="false">DX375*'Dist Horaria'!$AB$6</f>
        <v>7.79898540712329</v>
      </c>
      <c r="ET375" s="0" t="n">
        <f aca="false">DX375*'Dist Horaria'!$AC$6</f>
        <v>7.79898540712329</v>
      </c>
      <c r="EU375" s="0" t="n">
        <f aca="false">DX375*'Dist Horaria'!$AD$6</f>
        <v>7.79898540712329</v>
      </c>
      <c r="EV375" s="0" t="n">
        <f aca="false">DX375*'Dist Horaria'!$AE$6</f>
        <v>7.79898540712329</v>
      </c>
      <c r="EW375" s="0" t="n">
        <f aca="false">BB375+CA375+CZ375+DY375</f>
        <v>340.241904053882</v>
      </c>
      <c r="EX375" s="0" t="n">
        <f aca="false">BC375+CB375+DA375+DZ375</f>
        <v>338.38812255556</v>
      </c>
      <c r="EY375" s="0" t="n">
        <f aca="false">BD375+CC375+DB375+EA375</f>
        <v>336.638380661037</v>
      </c>
      <c r="EZ375" s="0" t="n">
        <f aca="false">BE375+CD375+DC375+EB375</f>
        <v>335.147668905413</v>
      </c>
      <c r="FA375" s="0" t="n">
        <f aca="false">BF375+CE375+DD375+EC375</f>
        <v>334.058314630527</v>
      </c>
      <c r="FB375" s="0" t="n">
        <f aca="false">BG375+CF375+DE375+ED375</f>
        <v>784.945972683892</v>
      </c>
      <c r="FC375" s="0" t="n">
        <f aca="false">BH375+CG375+DF375+EE375</f>
        <v>787.763504835684</v>
      </c>
      <c r="FD375" s="0" t="n">
        <f aca="false">BI375+CH375+DG375+EF375</f>
        <v>787.763504835684</v>
      </c>
      <c r="FE375" s="0" t="n">
        <f aca="false">BJ375+CI375+DH375+EG375</f>
        <v>560.474732841905</v>
      </c>
      <c r="FF375" s="0" t="n">
        <f aca="false">BK375+CJ375+DI375+EH375</f>
        <v>569.605005896533</v>
      </c>
      <c r="FG375" s="0" t="n">
        <f aca="false">BL375+CK375+DJ375+EI375</f>
        <v>576.245204481716</v>
      </c>
      <c r="FH375" s="0" t="n">
        <f aca="false">BM375+CL375+DK375+EJ375</f>
        <v>579.565303774308</v>
      </c>
      <c r="FI375" s="0" t="n">
        <f aca="false">BN375+CM375+DL375+EK375</f>
        <v>580.395328597456</v>
      </c>
      <c r="FJ375" s="0" t="n">
        <f aca="false">BO375+CN375+DM375+EL375</f>
        <v>579.565303774308</v>
      </c>
      <c r="FK375" s="0" t="n">
        <f aca="false">BP375+CO375+DN375+EM375</f>
        <v>577.905254128012</v>
      </c>
      <c r="FL375" s="0" t="n">
        <f aca="false">BQ375+CP375+DO375+EN375</f>
        <v>575.415179658568</v>
      </c>
      <c r="FM375" s="0" t="n">
        <f aca="false">BR375+CQ375+DP375+EO375</f>
        <v>821.818116321962</v>
      </c>
      <c r="FN375" s="0" t="n">
        <f aca="false">BS375+CR375+DQ375+EP375</f>
        <v>819.553214192213</v>
      </c>
      <c r="FO375" s="0" t="n">
        <f aca="false">BT375+CS375+DR375+EQ375</f>
        <v>807.225130214964</v>
      </c>
      <c r="FP375" s="0" t="n">
        <f aca="false">BU375+CT375+DS375+ER375</f>
        <v>351.496144029063</v>
      </c>
      <c r="FQ375" s="0" t="n">
        <f aca="false">BV375+CU375+DT375+ES375</f>
        <v>342.640800550574</v>
      </c>
      <c r="FR375" s="0" t="n">
        <f aca="false">BW375+CV375+DU375+ET375</f>
        <v>348.650807077714</v>
      </c>
      <c r="FS375" s="0" t="n">
        <f aca="false">BX375+CW375+DV375+EU375</f>
        <v>346.600159738915</v>
      </c>
      <c r="FT375" s="0" t="n">
        <f aca="false">BY375+CX375+DW375+EV375</f>
        <v>344.43069455507</v>
      </c>
      <c r="FU375" s="0" t="n">
        <f aca="false">AM375*'Dist Horaria'!$H$10</f>
        <v>0.169468689193953</v>
      </c>
      <c r="FV375" s="0" t="n">
        <f aca="false">AM375*'Dist Horaria'!$I$10</f>
        <v>0.158603990009336</v>
      </c>
      <c r="FW375" s="0" t="n">
        <f aca="false">AM375*'Dist Horaria'!$J$10</f>
        <v>0.157917378858921</v>
      </c>
      <c r="FX375" s="0" t="n">
        <f aca="false">AM375*'Dist Horaria'!$K$10</f>
        <v>0.153375729310897</v>
      </c>
      <c r="FY375" s="0" t="n">
        <f aca="false">AM375*'Dist Horaria'!$L$10</f>
        <v>0.153437107832493</v>
      </c>
      <c r="FZ375" s="0" t="n">
        <f aca="false">AM375*'Dist Horaria'!$M$10</f>
        <v>0.164184019722725</v>
      </c>
      <c r="GA375" s="0" t="n">
        <f aca="false">AM375*'Dist Horaria'!$N$10</f>
        <v>0.155324869040838</v>
      </c>
      <c r="GB375" s="0" t="n">
        <f aca="false">AM375*'Dist Horaria'!$O$10</f>
        <v>0.152673762910962</v>
      </c>
      <c r="GC375" s="0" t="n">
        <f aca="false">AM375*'Dist Horaria'!$P$10</f>
        <v>0.155042910129864</v>
      </c>
      <c r="GD375" s="0" t="n">
        <f aca="false">AM375*'Dist Horaria'!$Q$10</f>
        <v>0.140308603113098</v>
      </c>
      <c r="GE375" s="0" t="n">
        <f aca="false">AM375*'Dist Horaria'!$R$10</f>
        <v>0.171197567108158</v>
      </c>
      <c r="GF375" s="0" t="n">
        <f aca="false">AM375*'Dist Horaria'!$S$10</f>
        <v>0.146209372768754</v>
      </c>
      <c r="GG375" s="0" t="n">
        <f aca="false">AR375*'Dist Horaria'!$H$10</f>
        <v>0.177269145096385</v>
      </c>
      <c r="GH375" s="0" t="n">
        <f aca="false">AR375*'Dist Horaria'!$I$10</f>
        <v>0.165904355852147</v>
      </c>
      <c r="GI375" s="0" t="n">
        <f aca="false">AR375*'Dist Horaria'!$J$10</f>
        <v>0.165186140751608</v>
      </c>
      <c r="GJ375" s="0" t="n">
        <f aca="false">AR375*'Dist Horaria'!$K$10</f>
        <v>0.160435444109444</v>
      </c>
      <c r="GK375" s="0" t="n">
        <f aca="false">AR375*'Dist Horaria'!$L$10</f>
        <v>0.16049964781635</v>
      </c>
      <c r="GL375" s="0" t="n">
        <f aca="false">AR375*'Dist Horaria'!$M$10</f>
        <v>0.171741228147612</v>
      </c>
      <c r="GM375" s="0" t="n">
        <f aca="false">AR375*'Dist Horaria'!$N$10</f>
        <v>0.162474300580475</v>
      </c>
      <c r="GN375" s="0" t="n">
        <f aca="false">AR375*'Dist Horaria'!$O$10</f>
        <v>0.159701166974271</v>
      </c>
      <c r="GO375" s="0" t="n">
        <f aca="false">AR375*'Dist Horaria'!$P$10</f>
        <v>0.162179363413388</v>
      </c>
      <c r="GP375" s="0" t="n">
        <f aca="false">AR375*'Dist Horaria'!$Q$10</f>
        <v>0.146766852578065</v>
      </c>
      <c r="GQ375" s="0" t="n">
        <f aca="false">AR375*'Dist Horaria'!$R$10</f>
        <v>0.179077601344468</v>
      </c>
      <c r="GR375" s="0" t="n">
        <f aca="false">AR375*'Dist Horaria'!$S$10</f>
        <v>0.15293922811979</v>
      </c>
      <c r="GS375" s="0" t="n">
        <f aca="false">AW375*'Dist Horaria'!$H$10</f>
        <v>0.0102764721795006</v>
      </c>
      <c r="GT375" s="0" t="n">
        <f aca="false">AW375*'Dist Horaria'!$I$10</f>
        <v>0.00961764381751577</v>
      </c>
      <c r="GU375" s="0" t="n">
        <f aca="false">AW375*'Dist Horaria'!$J$10</f>
        <v>0.00957600815951351</v>
      </c>
      <c r="GV375" s="0" t="n">
        <f aca="false">AW375*'Dist Horaria'!$K$10</f>
        <v>0.00930060545561993</v>
      </c>
      <c r="GW375" s="0" t="n">
        <f aca="false">AW375*'Dist Horaria'!$L$10</f>
        <v>0.00930432740964345</v>
      </c>
      <c r="GX375" s="0" t="n">
        <f aca="false">AW375*'Dist Horaria'!$M$10</f>
        <v>0.0099560132259485</v>
      </c>
      <c r="GY375" s="0" t="n">
        <f aca="false">AW375*'Dist Horaria'!$N$10</f>
        <v>0.0094188000336507</v>
      </c>
      <c r="GZ375" s="0" t="n">
        <f aca="false">AW375*'Dist Horaria'!$O$10</f>
        <v>0.00925803866517511</v>
      </c>
      <c r="HA375" s="0" t="n">
        <f aca="false">AW375*'Dist Horaria'!$P$10</f>
        <v>0.00940170222686305</v>
      </c>
      <c r="HB375" s="0" t="n">
        <f aca="false">AW375*'Dist Horaria'!$Q$10</f>
        <v>0.00850822333785884</v>
      </c>
      <c r="HC375" s="0" t="n">
        <f aca="false">AW375*'Dist Horaria'!$R$10</f>
        <v>0.0103813102228677</v>
      </c>
      <c r="HD375" s="0" t="n">
        <f aca="false">AW375*'Dist Horaria'!$S$10</f>
        <v>0.00886604220984288</v>
      </c>
    </row>
    <row r="376" customFormat="false" ht="13.8" hidden="false" customHeight="false" outlineLevel="0" collapsed="false">
      <c r="A376" s="0" t="n">
        <v>4.688501</v>
      </c>
      <c r="B376" s="0" t="n">
        <v>-74.061957</v>
      </c>
      <c r="C376" s="0" t="n">
        <v>33</v>
      </c>
      <c r="D376" s="0" t="n">
        <v>34</v>
      </c>
      <c r="E376" s="0" t="n">
        <v>2439</v>
      </c>
      <c r="G376" s="0" t="s">
        <v>149</v>
      </c>
      <c r="I376" s="0" t="s">
        <v>1740</v>
      </c>
      <c r="J376" s="0" t="s">
        <v>1741</v>
      </c>
      <c r="K376" s="0" t="s">
        <v>1080</v>
      </c>
      <c r="L376" s="0" t="s">
        <v>1742</v>
      </c>
      <c r="S376" s="0" t="n">
        <v>365</v>
      </c>
      <c r="V376" s="0" t="n">
        <v>32628.8178112261</v>
      </c>
      <c r="W376" s="0" t="n">
        <f aca="false">V376*12</f>
        <v>391545.813734713</v>
      </c>
      <c r="X376" s="0" t="n">
        <v>1</v>
      </c>
      <c r="Z376" s="0" t="n">
        <v>22442.66</v>
      </c>
      <c r="AB376" s="0" t="n">
        <v>0.005</v>
      </c>
      <c r="AC376" s="0" t="n">
        <v>0</v>
      </c>
      <c r="AD376" s="0" t="n">
        <v>1981.13065318377</v>
      </c>
      <c r="AE376" s="0" t="n">
        <f aca="false">AD376/2204.59</f>
        <v>0.89863904543873</v>
      </c>
      <c r="AF376" s="0" t="n">
        <f aca="false">AE376/S376</f>
        <v>0.00246202478202392</v>
      </c>
      <c r="AG376" s="0" t="n">
        <f aca="false">AE376*EXP(AB376*AC376)</f>
        <v>0.89863904543873</v>
      </c>
      <c r="AH376" s="0" t="n">
        <f aca="false">AG376/S376</f>
        <v>0.00246202478202392</v>
      </c>
      <c r="AI376" s="0" t="s">
        <v>90</v>
      </c>
      <c r="AJ376" s="0" t="n">
        <f aca="false">IF(AI376="A",'FE DISTRIBUCIÓN'!$C$2,'FE DISTRIBUCIÓN'!$C$3)</f>
        <v>4.994E-006</v>
      </c>
      <c r="AK376" s="0" t="n">
        <f aca="false">W376*AJ376</f>
        <v>1.95537979379116</v>
      </c>
      <c r="AL376" s="0" t="n">
        <f aca="false">AK376/365</f>
        <v>0.00535720491449632</v>
      </c>
      <c r="AM376" s="0" t="n">
        <f aca="false">AK376*EXP(AB376*AC376)</f>
        <v>1.95537979379116</v>
      </c>
      <c r="AN376" s="0" t="n">
        <f aca="false">AM376/365</f>
        <v>0.00535720491449632</v>
      </c>
      <c r="AO376" s="0" t="n">
        <v>5.223868284E-006</v>
      </c>
      <c r="AP376" s="0" t="n">
        <f aca="false">AO376*W376</f>
        <v>2.04538375810174</v>
      </c>
      <c r="AQ376" s="0" t="n">
        <f aca="false">AP376/365</f>
        <v>0.00560379111808696</v>
      </c>
      <c r="AR376" s="0" t="n">
        <f aca="false">AP376*EXP(AB376*AC376)</f>
        <v>2.04538375810174</v>
      </c>
      <c r="AS376" s="0" t="n">
        <f aca="false">AR376/365</f>
        <v>0.00560379111808696</v>
      </c>
      <c r="AT376" s="0" t="n">
        <v>3.02832944E-007</v>
      </c>
      <c r="AU376" s="0" t="n">
        <f aca="false">AT376*W376</f>
        <v>0.118572971484159</v>
      </c>
      <c r="AV376" s="0" t="n">
        <f aca="false">AU376/365</f>
        <v>0.000324857456120983</v>
      </c>
      <c r="AW376" s="0" t="n">
        <f aca="false">AU376*EXP(AB376*AC376)</f>
        <v>0.118572971484159</v>
      </c>
      <c r="AX376" s="0" t="n">
        <f aca="false">AW376/365</f>
        <v>0.000324857456120983</v>
      </c>
      <c r="AY376" s="0" t="n">
        <f aca="false">AW376+AR376+AM376+AG376</f>
        <v>5.01797556881579</v>
      </c>
      <c r="AZ376" s="0" t="n">
        <f aca="false">AH376+AN376+AS376+AX376</f>
        <v>0.0137478782707282</v>
      </c>
      <c r="BA376" s="0" t="n">
        <f aca="false">AH376*1000000</f>
        <v>2462.02478202392</v>
      </c>
      <c r="BB376" s="0" t="n">
        <f aca="false">BA376*'Dist Horaria'!$H$3</f>
        <v>85.788124623136</v>
      </c>
      <c r="BC376" s="0" t="n">
        <f aca="false">BA376*'Dist Horaria'!$I$3</f>
        <v>83.4932119746345</v>
      </c>
      <c r="BD376" s="0" t="n">
        <f aca="false">BA376*'Dist Horaria'!$J$3</f>
        <v>81.327096491776</v>
      </c>
      <c r="BE376" s="0" t="n">
        <f aca="false">BA376*'Dist Horaria'!$K$3</f>
        <v>79.4816507009169</v>
      </c>
      <c r="BF376" s="0" t="n">
        <f aca="false">BA376*'Dist Horaria'!$L$3</f>
        <v>78.1330705654497</v>
      </c>
      <c r="BG376" s="0" t="n">
        <f aca="false">BA376*'Dist Horaria'!$M$3</f>
        <v>77.2840517263595</v>
      </c>
      <c r="BH376" s="0" t="n">
        <f aca="false">BA376*'Dist Horaria'!$N$3</f>
        <v>80.7720518917271</v>
      </c>
      <c r="BI376" s="0" t="n">
        <f aca="false">BA376*'Dist Horaria'!$O$3</f>
        <v>80.7720518917271</v>
      </c>
      <c r="BJ376" s="0" t="n">
        <f aca="false">BA376*'Dist Horaria'!$P$3</f>
        <v>106.864150150019</v>
      </c>
      <c r="BK376" s="0" t="n">
        <f aca="false">BA376*'Dist Horaria'!$Q$3</f>
        <v>118.167089108195</v>
      </c>
      <c r="BL376" s="0" t="n">
        <f aca="false">BA376*'Dist Horaria'!$R$3</f>
        <v>126.387408350504</v>
      </c>
      <c r="BM376" s="0" t="n">
        <f aca="false">BA376*'Dist Horaria'!$S$3</f>
        <v>130.497567971658</v>
      </c>
      <c r="BN376" s="0" t="n">
        <f aca="false">BA376*'Dist Horaria'!$T$3</f>
        <v>131.525107876947</v>
      </c>
      <c r="BO376" s="0" t="n">
        <f aca="false">BA376*'Dist Horaria'!$U$3</f>
        <v>130.497567971658</v>
      </c>
      <c r="BP376" s="0" t="n">
        <f aca="false">BA376*'Dist Horaria'!$V$3</f>
        <v>128.442488161081</v>
      </c>
      <c r="BQ376" s="0" t="n">
        <f aca="false">BA376*'Dist Horaria'!$W$3</f>
        <v>125.359868445215</v>
      </c>
      <c r="BR376" s="0" t="n">
        <f aca="false">BA376*'Dist Horaria'!$X$3</f>
        <v>122.930396178998</v>
      </c>
      <c r="BS376" s="0" t="n">
        <f aca="false">BA376*'Dist Horaria'!$Y$3</f>
        <v>120.126531457142</v>
      </c>
      <c r="BT376" s="0" t="n">
        <f aca="false">BA376*'Dist Horaria'!$Z$3</f>
        <v>104.864821338244</v>
      </c>
      <c r="BU376" s="0" t="n">
        <f aca="false">BA376*'Dist Horaria'!$AA$3</f>
        <v>99.7204557482882</v>
      </c>
      <c r="BV376" s="0" t="n">
        <f aca="false">BA376*'Dist Horaria'!$AB$3</f>
        <v>88.7578693949355</v>
      </c>
      <c r="BW376" s="0" t="n">
        <f aca="false">BA376*'Dist Horaria'!$AC$3</f>
        <v>96.1980342736931</v>
      </c>
      <c r="BX376" s="0" t="n">
        <f aca="false">BA376*'Dist Horaria'!$AD$3</f>
        <v>93.6594090259578</v>
      </c>
      <c r="BY376" s="0" t="n">
        <f aca="false">BA376*'Dist Horaria'!$AE$3</f>
        <v>90.973691698757</v>
      </c>
      <c r="BZ376" s="0" t="n">
        <f aca="false">AN376*1000000</f>
        <v>5357.20491449632</v>
      </c>
      <c r="CA376" s="0" t="n">
        <f aca="false">BZ376*'Dist Horaria'!$H$6</f>
        <v>133.930122862408</v>
      </c>
      <c r="CB376" s="0" t="n">
        <f aca="false">BZ376*'Dist Horaria'!$I$6</f>
        <v>133.930122862408</v>
      </c>
      <c r="CC376" s="0" t="n">
        <f aca="false">BZ376*'Dist Horaria'!$J$6</f>
        <v>133.930122862408</v>
      </c>
      <c r="CD376" s="0" t="n">
        <f aca="false">BZ376*'Dist Horaria'!$K$6</f>
        <v>133.930122862408</v>
      </c>
      <c r="CE376" s="0" t="n">
        <f aca="false">BZ376*'Dist Horaria'!$L$6</f>
        <v>133.930122862408</v>
      </c>
      <c r="CF376" s="0" t="n">
        <f aca="false">BZ376*'Dist Horaria'!$M$6</f>
        <v>357.146994299755</v>
      </c>
      <c r="CG376" s="0" t="n">
        <f aca="false">BZ376*'Dist Horaria'!$N$6</f>
        <v>357.146994299755</v>
      </c>
      <c r="CH376" s="0" t="n">
        <f aca="false">BZ376*'Dist Horaria'!$O$6</f>
        <v>357.146994299755</v>
      </c>
      <c r="CI376" s="0" t="n">
        <f aca="false">BZ376*'Dist Horaria'!$P$6</f>
        <v>234.377715009214</v>
      </c>
      <c r="CJ376" s="0" t="n">
        <f aca="false">BZ376*'Dist Horaria'!$Q$6</f>
        <v>234.377715009214</v>
      </c>
      <c r="CK376" s="0" t="n">
        <f aca="false">BZ376*'Dist Horaria'!$R$6</f>
        <v>234.377715009214</v>
      </c>
      <c r="CL376" s="0" t="n">
        <f aca="false">BZ376*'Dist Horaria'!$S$6</f>
        <v>234.377715009214</v>
      </c>
      <c r="CM376" s="0" t="n">
        <f aca="false">BZ376*'Dist Horaria'!$T$6</f>
        <v>234.377715009214</v>
      </c>
      <c r="CN376" s="0" t="n">
        <f aca="false">BZ376*'Dist Horaria'!$U$6</f>
        <v>234.377715009214</v>
      </c>
      <c r="CO376" s="0" t="n">
        <f aca="false">BZ376*'Dist Horaria'!$V$6</f>
        <v>234.377715009214</v>
      </c>
      <c r="CP376" s="0" t="n">
        <f aca="false">BZ376*'Dist Horaria'!$W$6</f>
        <v>234.377715009214</v>
      </c>
      <c r="CQ376" s="0" t="n">
        <f aca="false">BZ376*'Dist Horaria'!$X$6</f>
        <v>357.146994299755</v>
      </c>
      <c r="CR376" s="0" t="n">
        <f aca="false">BZ376*'Dist Horaria'!$Y$6</f>
        <v>357.146994299755</v>
      </c>
      <c r="CS376" s="0" t="n">
        <f aca="false">BZ376*'Dist Horaria'!$Z$6</f>
        <v>357.146994299755</v>
      </c>
      <c r="CT376" s="0" t="n">
        <f aca="false">BZ376*'Dist Horaria'!$AA$6</f>
        <v>133.930122862408</v>
      </c>
      <c r="CU376" s="0" t="n">
        <f aca="false">BZ376*'Dist Horaria'!$AB$6</f>
        <v>133.930122862408</v>
      </c>
      <c r="CV376" s="0" t="n">
        <f aca="false">BZ376*'Dist Horaria'!$AC$6</f>
        <v>133.930122862408</v>
      </c>
      <c r="CW376" s="0" t="n">
        <f aca="false">BZ376*'Dist Horaria'!$AD$6</f>
        <v>133.930122862408</v>
      </c>
      <c r="CX376" s="0" t="n">
        <f aca="false">BZ376*'Dist Horaria'!$AE$6</f>
        <v>133.930122862408</v>
      </c>
      <c r="CY376" s="0" t="n">
        <f aca="false">AS376*1000000</f>
        <v>5603.79111808696</v>
      </c>
      <c r="CZ376" s="0" t="n">
        <f aca="false">CY376*'Dist Horaria'!$H$6</f>
        <v>140.094777952174</v>
      </c>
      <c r="DA376" s="0" t="n">
        <f aca="false">CY376*'Dist Horaria'!$I$6</f>
        <v>140.094777952174</v>
      </c>
      <c r="DB376" s="0" t="n">
        <f aca="false">CY376*'Dist Horaria'!$J$6</f>
        <v>140.094777952174</v>
      </c>
      <c r="DC376" s="0" t="n">
        <f aca="false">CY376*'Dist Horaria'!$K$6</f>
        <v>140.094777952174</v>
      </c>
      <c r="DD376" s="0" t="n">
        <f aca="false">CY376*'Dist Horaria'!$L$6</f>
        <v>140.094777952174</v>
      </c>
      <c r="DE376" s="0" t="n">
        <f aca="false">CY376*'Dist Horaria'!$M$6</f>
        <v>373.586074539131</v>
      </c>
      <c r="DF376" s="0" t="n">
        <f aca="false">CY376*'Dist Horaria'!$N$6</f>
        <v>373.586074539131</v>
      </c>
      <c r="DG376" s="0" t="n">
        <f aca="false">CY376*'Dist Horaria'!$O$6</f>
        <v>373.586074539131</v>
      </c>
      <c r="DH376" s="0" t="n">
        <f aca="false">CY376*'Dist Horaria'!$P$6</f>
        <v>245.165861416304</v>
      </c>
      <c r="DI376" s="0" t="n">
        <f aca="false">CY376*'Dist Horaria'!$Q$6</f>
        <v>245.165861416304</v>
      </c>
      <c r="DJ376" s="0" t="n">
        <f aca="false">CY376*'Dist Horaria'!$R$6</f>
        <v>245.165861416304</v>
      </c>
      <c r="DK376" s="0" t="n">
        <f aca="false">CY376*'Dist Horaria'!$S$6</f>
        <v>245.165861416304</v>
      </c>
      <c r="DL376" s="0" t="n">
        <f aca="false">CY376*'Dist Horaria'!$T$6</f>
        <v>245.165861416304</v>
      </c>
      <c r="DM376" s="0" t="n">
        <f aca="false">CY376*'Dist Horaria'!$U$6</f>
        <v>245.165861416304</v>
      </c>
      <c r="DN376" s="0" t="n">
        <f aca="false">CY376*'Dist Horaria'!$V$6</f>
        <v>245.165861416304</v>
      </c>
      <c r="DO376" s="0" t="n">
        <f aca="false">CY376*'Dist Horaria'!$W$6</f>
        <v>245.165861416304</v>
      </c>
      <c r="DP376" s="0" t="n">
        <f aca="false">CY376*'Dist Horaria'!$X$6</f>
        <v>373.586074539131</v>
      </c>
      <c r="DQ376" s="0" t="n">
        <f aca="false">CY376*'Dist Horaria'!$Y$6</f>
        <v>373.586074539131</v>
      </c>
      <c r="DR376" s="0" t="n">
        <f aca="false">CY376*'Dist Horaria'!$Z$6</f>
        <v>373.586074539131</v>
      </c>
      <c r="DS376" s="0" t="n">
        <f aca="false">CY376*'Dist Horaria'!$AA$6</f>
        <v>140.094777952174</v>
      </c>
      <c r="DT376" s="0" t="n">
        <f aca="false">CY376*'Dist Horaria'!$AB$6</f>
        <v>140.094777952174</v>
      </c>
      <c r="DU376" s="0" t="n">
        <f aca="false">CY376*'Dist Horaria'!$AC$6</f>
        <v>140.094777952174</v>
      </c>
      <c r="DV376" s="0" t="n">
        <f aca="false">CY376*'Dist Horaria'!$AD$6</f>
        <v>140.094777952174</v>
      </c>
      <c r="DW376" s="0" t="n">
        <f aca="false">CY376*'Dist Horaria'!$AE$6</f>
        <v>140.094777952174</v>
      </c>
      <c r="DX376" s="0" t="n">
        <f aca="false">AX376*1000000</f>
        <v>324.857456120983</v>
      </c>
      <c r="DY376" s="0" t="n">
        <f aca="false">DX376*'Dist Horaria'!$H$6</f>
        <v>8.12143640302458</v>
      </c>
      <c r="DZ376" s="0" t="n">
        <f aca="false">DX376*'Dist Horaria'!$I$6</f>
        <v>8.12143640302458</v>
      </c>
      <c r="EA376" s="0" t="n">
        <f aca="false">DX376*'Dist Horaria'!$J$6</f>
        <v>8.12143640302458</v>
      </c>
      <c r="EB376" s="0" t="n">
        <f aca="false">DX376*'Dist Horaria'!$K$6</f>
        <v>8.12143640302458</v>
      </c>
      <c r="EC376" s="0" t="n">
        <f aca="false">DX376*'Dist Horaria'!$L$6</f>
        <v>8.12143640302458</v>
      </c>
      <c r="ED376" s="0" t="n">
        <f aca="false">DX376*'Dist Horaria'!$M$6</f>
        <v>21.6571637413989</v>
      </c>
      <c r="EE376" s="0" t="n">
        <f aca="false">DX376*'Dist Horaria'!$N$6</f>
        <v>21.6571637413989</v>
      </c>
      <c r="EF376" s="0" t="n">
        <f aca="false">DX376*'Dist Horaria'!$O$6</f>
        <v>21.6571637413989</v>
      </c>
      <c r="EG376" s="0" t="n">
        <f aca="false">DX376*'Dist Horaria'!$P$6</f>
        <v>14.212513705293</v>
      </c>
      <c r="EH376" s="0" t="n">
        <f aca="false">DX376*'Dist Horaria'!$Q$6</f>
        <v>14.212513705293</v>
      </c>
      <c r="EI376" s="0" t="n">
        <f aca="false">DX376*'Dist Horaria'!$R$6</f>
        <v>14.212513705293</v>
      </c>
      <c r="EJ376" s="0" t="n">
        <f aca="false">DX376*'Dist Horaria'!$S$6</f>
        <v>14.212513705293</v>
      </c>
      <c r="EK376" s="0" t="n">
        <f aca="false">DX376*'Dist Horaria'!$T$6</f>
        <v>14.212513705293</v>
      </c>
      <c r="EL376" s="0" t="n">
        <f aca="false">DX376*'Dist Horaria'!$U$6</f>
        <v>14.212513705293</v>
      </c>
      <c r="EM376" s="0" t="n">
        <f aca="false">DX376*'Dist Horaria'!$V$6</f>
        <v>14.212513705293</v>
      </c>
      <c r="EN376" s="0" t="n">
        <f aca="false">DX376*'Dist Horaria'!$W$6</f>
        <v>14.212513705293</v>
      </c>
      <c r="EO376" s="0" t="n">
        <f aca="false">DX376*'Dist Horaria'!$X$6</f>
        <v>21.6571637413989</v>
      </c>
      <c r="EP376" s="0" t="n">
        <f aca="false">DX376*'Dist Horaria'!$Y$6</f>
        <v>21.6571637413989</v>
      </c>
      <c r="EQ376" s="0" t="n">
        <f aca="false">DX376*'Dist Horaria'!$Z$6</f>
        <v>21.6571637413989</v>
      </c>
      <c r="ER376" s="0" t="n">
        <f aca="false">DX376*'Dist Horaria'!$AA$6</f>
        <v>8.12143640302458</v>
      </c>
      <c r="ES376" s="0" t="n">
        <f aca="false">DX376*'Dist Horaria'!$AB$6</f>
        <v>8.12143640302458</v>
      </c>
      <c r="ET376" s="0" t="n">
        <f aca="false">DX376*'Dist Horaria'!$AC$6</f>
        <v>8.12143640302458</v>
      </c>
      <c r="EU376" s="0" t="n">
        <f aca="false">DX376*'Dist Horaria'!$AD$6</f>
        <v>8.12143640302458</v>
      </c>
      <c r="EV376" s="0" t="n">
        <f aca="false">DX376*'Dist Horaria'!$AE$6</f>
        <v>8.12143640302458</v>
      </c>
      <c r="EW376" s="0" t="n">
        <f aca="false">BB376+CA376+CZ376+DY376</f>
        <v>367.934461840742</v>
      </c>
      <c r="EX376" s="0" t="n">
        <f aca="false">BC376+CB376+DA376+DZ376</f>
        <v>365.639549192241</v>
      </c>
      <c r="EY376" s="0" t="n">
        <f aca="false">BD376+CC376+DB376+EA376</f>
        <v>363.473433709383</v>
      </c>
      <c r="EZ376" s="0" t="n">
        <f aca="false">BE376+CD376+DC376+EB376</f>
        <v>361.627987918523</v>
      </c>
      <c r="FA376" s="0" t="n">
        <f aca="false">BF376+CE376+DD376+EC376</f>
        <v>360.279407783056</v>
      </c>
      <c r="FB376" s="0" t="n">
        <f aca="false">BG376+CF376+DE376+ED376</f>
        <v>829.674284306644</v>
      </c>
      <c r="FC376" s="0" t="n">
        <f aca="false">BH376+CG376+DF376+EE376</f>
        <v>833.162284472011</v>
      </c>
      <c r="FD376" s="0" t="n">
        <f aca="false">BI376+CH376+DG376+EF376</f>
        <v>833.162284472011</v>
      </c>
      <c r="FE376" s="0" t="n">
        <f aca="false">BJ376+CI376+DH376+EG376</f>
        <v>600.620240280831</v>
      </c>
      <c r="FF376" s="0" t="n">
        <f aca="false">BK376+CJ376+DI376+EH376</f>
        <v>611.923179239006</v>
      </c>
      <c r="FG376" s="0" t="n">
        <f aca="false">BL376+CK376+DJ376+EI376</f>
        <v>620.143498481315</v>
      </c>
      <c r="FH376" s="0" t="n">
        <f aca="false">BM376+CL376+DK376+EJ376</f>
        <v>624.25365810247</v>
      </c>
      <c r="FI376" s="0" t="n">
        <f aca="false">BN376+CM376+DL376+EK376</f>
        <v>625.281198007758</v>
      </c>
      <c r="FJ376" s="0" t="n">
        <f aca="false">BO376+CN376+DM376+EL376</f>
        <v>624.25365810247</v>
      </c>
      <c r="FK376" s="0" t="n">
        <f aca="false">BP376+CO376+DN376+EM376</f>
        <v>622.198578291892</v>
      </c>
      <c r="FL376" s="0" t="n">
        <f aca="false">BQ376+CP376+DO376+EN376</f>
        <v>619.115958576026</v>
      </c>
      <c r="FM376" s="0" t="n">
        <f aca="false">BR376+CQ376+DP376+EO376</f>
        <v>875.320628759282</v>
      </c>
      <c r="FN376" s="0" t="n">
        <f aca="false">BS376+CR376+DQ376+EP376</f>
        <v>872.516764037426</v>
      </c>
      <c r="FO376" s="0" t="n">
        <f aca="false">BT376+CS376+DR376+EQ376</f>
        <v>857.255053918528</v>
      </c>
      <c r="FP376" s="0" t="n">
        <f aca="false">BU376+CT376+DS376+ER376</f>
        <v>381.866792965895</v>
      </c>
      <c r="FQ376" s="0" t="n">
        <f aca="false">BV376+CU376+DT376+ES376</f>
        <v>370.904206612542</v>
      </c>
      <c r="FR376" s="0" t="n">
        <f aca="false">BW376+CV376+DU376+ET376</f>
        <v>378.3443714913</v>
      </c>
      <c r="FS376" s="0" t="n">
        <f aca="false">BX376+CW376+DV376+EU376</f>
        <v>375.805746243564</v>
      </c>
      <c r="FT376" s="0" t="n">
        <f aca="false">BY376+CX376+DW376+EV376</f>
        <v>373.120028916364</v>
      </c>
      <c r="FU376" s="0" t="n">
        <f aca="false">AM376*'Dist Horaria'!$H$10</f>
        <v>0.176475414396281</v>
      </c>
      <c r="FV376" s="0" t="n">
        <f aca="false">AM376*'Dist Horaria'!$I$10</f>
        <v>0.165161511515366</v>
      </c>
      <c r="FW376" s="0" t="n">
        <f aca="false">AM376*'Dist Horaria'!$J$10</f>
        <v>0.164446512255769</v>
      </c>
      <c r="FX376" s="0" t="n">
        <f aca="false">AM376*'Dist Horaria'!$K$10</f>
        <v>0.159717087074974</v>
      </c>
      <c r="FY376" s="0" t="n">
        <f aca="false">AM376*'Dist Horaria'!$L$10</f>
        <v>0.159781003306847</v>
      </c>
      <c r="FZ376" s="0" t="n">
        <f aca="false">AM376*'Dist Horaria'!$M$10</f>
        <v>0.170972248948326</v>
      </c>
      <c r="GA376" s="0" t="n">
        <f aca="false">AM376*'Dist Horaria'!$N$10</f>
        <v>0.16174681447296</v>
      </c>
      <c r="GB376" s="0" t="n">
        <f aca="false">AM376*'Dist Horaria'!$O$10</f>
        <v>0.158986097699237</v>
      </c>
      <c r="GC376" s="0" t="n">
        <f aca="false">AM376*'Dist Horaria'!$P$10</f>
        <v>0.16145319790052</v>
      </c>
      <c r="GD376" s="0" t="n">
        <f aca="false">AM376*'Dist Horaria'!$Q$10</f>
        <v>0.146109697286965</v>
      </c>
      <c r="GE376" s="0" t="n">
        <f aca="false">AM376*'Dist Horaria'!$R$10</f>
        <v>0.178275773198849</v>
      </c>
      <c r="GF376" s="0" t="n">
        <f aca="false">AM376*'Dist Horaria'!$S$10</f>
        <v>0.152254435735064</v>
      </c>
      <c r="GG376" s="0" t="n">
        <f aca="false">AR376*'Dist Horaria'!$H$10</f>
        <v>0.184598382092609</v>
      </c>
      <c r="GH376" s="0" t="n">
        <f aca="false">AR376*'Dist Horaria'!$I$10</f>
        <v>0.172763712803889</v>
      </c>
      <c r="GI376" s="0" t="n">
        <f aca="false">AR376*'Dist Horaria'!$J$10</f>
        <v>0.172015802920971</v>
      </c>
      <c r="GJ376" s="0" t="n">
        <f aca="false">AR376*'Dist Horaria'!$K$10</f>
        <v>0.167068687541815</v>
      </c>
      <c r="GK376" s="0" t="n">
        <f aca="false">AR376*'Dist Horaria'!$L$10</f>
        <v>0.167135545766988</v>
      </c>
      <c r="GL376" s="0" t="n">
        <f aca="false">AR376*'Dist Horaria'!$M$10</f>
        <v>0.17884191203951</v>
      </c>
      <c r="GM376" s="0" t="n">
        <f aca="false">AR376*'Dist Horaria'!$N$10</f>
        <v>0.169191841041916</v>
      </c>
      <c r="GN376" s="0" t="n">
        <f aca="false">AR376*'Dist Horaria'!$O$10</f>
        <v>0.166304051535436</v>
      </c>
      <c r="GO376" s="0" t="n">
        <f aca="false">AR376*'Dist Horaria'!$P$10</f>
        <v>0.168884709624129</v>
      </c>
      <c r="GP376" s="0" t="n">
        <f aca="false">AR376*'Dist Horaria'!$Q$10</f>
        <v>0.152834964686067</v>
      </c>
      <c r="GQ376" s="0" t="n">
        <f aca="false">AR376*'Dist Horaria'!$R$10</f>
        <v>0.186481609415107</v>
      </c>
      <c r="GR376" s="0" t="n">
        <f aca="false">AR376*'Dist Horaria'!$S$10</f>
        <v>0.159262538633303</v>
      </c>
      <c r="GS376" s="0" t="n">
        <f aca="false">AW376*'Dist Horaria'!$H$10</f>
        <v>0.0107013554836295</v>
      </c>
      <c r="GT376" s="0" t="n">
        <f aca="false">AW376*'Dist Horaria'!$I$10</f>
        <v>0.0100152876987762</v>
      </c>
      <c r="GU376" s="0" t="n">
        <f aca="false">AW376*'Dist Horaria'!$J$10</f>
        <v>0.00997193060411428</v>
      </c>
      <c r="GV376" s="0" t="n">
        <f aca="false">AW376*'Dist Horaria'!$K$10</f>
        <v>0.00968514130677185</v>
      </c>
      <c r="GW376" s="0" t="n">
        <f aca="false">AW376*'Dist Horaria'!$L$10</f>
        <v>0.00968901714591234</v>
      </c>
      <c r="GX376" s="0" t="n">
        <f aca="false">AW376*'Dist Horaria'!$M$10</f>
        <v>0.0103676470747542</v>
      </c>
      <c r="GY376" s="0" t="n">
        <f aca="false">AW376*'Dist Horaria'!$N$10</f>
        <v>0.00980822266909656</v>
      </c>
      <c r="GZ376" s="0" t="n">
        <f aca="false">AW376*'Dist Horaria'!$O$10</f>
        <v>0.00964081458176443</v>
      </c>
      <c r="HA376" s="0" t="n">
        <f aca="false">AW376*'Dist Horaria'!$P$10</f>
        <v>0.00979041794922488</v>
      </c>
      <c r="HB376" s="0" t="n">
        <f aca="false">AW376*'Dist Horaria'!$Q$10</f>
        <v>0.00885999795281547</v>
      </c>
      <c r="HC376" s="0" t="n">
        <f aca="false">AW376*'Dist Horaria'!$R$10</f>
        <v>0.0108105280820352</v>
      </c>
      <c r="HD376" s="0" t="n">
        <f aca="false">AW376*'Dist Horaria'!$S$10</f>
        <v>0.00923261093526395</v>
      </c>
    </row>
    <row r="377" customFormat="false" ht="13.8" hidden="false" customHeight="false" outlineLevel="0" collapsed="false">
      <c r="A377" s="0" t="n">
        <v>4.688994</v>
      </c>
      <c r="B377" s="0" t="n">
        <v>-74.041697</v>
      </c>
      <c r="C377" s="0" t="n">
        <v>35</v>
      </c>
      <c r="D377" s="0" t="n">
        <v>34</v>
      </c>
      <c r="E377" s="0" t="n">
        <v>2441</v>
      </c>
      <c r="G377" s="0" t="s">
        <v>149</v>
      </c>
      <c r="I377" s="0" t="s">
        <v>1743</v>
      </c>
      <c r="J377" s="0" t="s">
        <v>1744</v>
      </c>
      <c r="K377" s="0" t="s">
        <v>1745</v>
      </c>
      <c r="L377" s="0" t="s">
        <v>1746</v>
      </c>
      <c r="S377" s="0" t="n">
        <v>365</v>
      </c>
      <c r="V377" s="0" t="n">
        <v>32628.8178112261</v>
      </c>
      <c r="W377" s="0" t="n">
        <f aca="false">V377*12</f>
        <v>391545.813734713</v>
      </c>
      <c r="X377" s="0" t="n">
        <v>1</v>
      </c>
      <c r="Z377" s="0" t="n">
        <v>22442.66</v>
      </c>
      <c r="AB377" s="0" t="n">
        <v>0.005</v>
      </c>
      <c r="AC377" s="0" t="n">
        <v>0</v>
      </c>
      <c r="AD377" s="0" t="n">
        <v>1981.13065318377</v>
      </c>
      <c r="AE377" s="0" t="n">
        <f aca="false">AD377/2204.59</f>
        <v>0.89863904543873</v>
      </c>
      <c r="AF377" s="0" t="n">
        <f aca="false">AE377/S377</f>
        <v>0.00246202478202392</v>
      </c>
      <c r="AG377" s="0" t="n">
        <f aca="false">AE377*EXP(AB377*AC377)</f>
        <v>0.89863904543873</v>
      </c>
      <c r="AH377" s="0" t="n">
        <f aca="false">AG377/S377</f>
        <v>0.00246202478202392</v>
      </c>
      <c r="AI377" s="0" t="s">
        <v>90</v>
      </c>
      <c r="AJ377" s="0" t="n">
        <f aca="false">IF(AI377="A",'FE DISTRIBUCIÓN'!$C$2,'FE DISTRIBUCIÓN'!$C$3)</f>
        <v>4.994E-006</v>
      </c>
      <c r="AK377" s="0" t="n">
        <f aca="false">W377*AJ377</f>
        <v>1.95537979379116</v>
      </c>
      <c r="AL377" s="0" t="n">
        <f aca="false">AK377/365</f>
        <v>0.00535720491449632</v>
      </c>
      <c r="AM377" s="0" t="n">
        <f aca="false">AK377*EXP(AB377*AC377)</f>
        <v>1.95537979379116</v>
      </c>
      <c r="AN377" s="0" t="n">
        <f aca="false">AM377/365</f>
        <v>0.00535720491449632</v>
      </c>
      <c r="AO377" s="0" t="n">
        <v>5.223868284E-006</v>
      </c>
      <c r="AP377" s="0" t="n">
        <f aca="false">AO377*W377</f>
        <v>2.04538375810174</v>
      </c>
      <c r="AQ377" s="0" t="n">
        <f aca="false">AP377/365</f>
        <v>0.00560379111808696</v>
      </c>
      <c r="AR377" s="0" t="n">
        <f aca="false">AP377*EXP(AB377*AC377)</f>
        <v>2.04538375810174</v>
      </c>
      <c r="AS377" s="0" t="n">
        <f aca="false">AR377/365</f>
        <v>0.00560379111808696</v>
      </c>
      <c r="AT377" s="0" t="n">
        <v>3.02832944E-007</v>
      </c>
      <c r="AU377" s="0" t="n">
        <f aca="false">AT377*W377</f>
        <v>0.118572971484159</v>
      </c>
      <c r="AV377" s="0" t="n">
        <f aca="false">AU377/365</f>
        <v>0.000324857456120983</v>
      </c>
      <c r="AW377" s="0" t="n">
        <f aca="false">AU377*EXP(AB377*AC377)</f>
        <v>0.118572971484159</v>
      </c>
      <c r="AX377" s="0" t="n">
        <f aca="false">AW377/365</f>
        <v>0.000324857456120983</v>
      </c>
      <c r="AY377" s="0" t="n">
        <f aca="false">AW377+AR377+AM377+AG377</f>
        <v>5.01797556881579</v>
      </c>
      <c r="AZ377" s="0" t="n">
        <f aca="false">AH377+AN377+AS377+AX377</f>
        <v>0.0137478782707282</v>
      </c>
      <c r="BA377" s="0" t="n">
        <f aca="false">AH377*1000000</f>
        <v>2462.02478202392</v>
      </c>
      <c r="BB377" s="0" t="n">
        <f aca="false">BA377*'Dist Horaria'!$H$3</f>
        <v>85.788124623136</v>
      </c>
      <c r="BC377" s="0" t="n">
        <f aca="false">BA377*'Dist Horaria'!$I$3</f>
        <v>83.4932119746345</v>
      </c>
      <c r="BD377" s="0" t="n">
        <f aca="false">BA377*'Dist Horaria'!$J$3</f>
        <v>81.327096491776</v>
      </c>
      <c r="BE377" s="0" t="n">
        <f aca="false">BA377*'Dist Horaria'!$K$3</f>
        <v>79.4816507009169</v>
      </c>
      <c r="BF377" s="0" t="n">
        <f aca="false">BA377*'Dist Horaria'!$L$3</f>
        <v>78.1330705654497</v>
      </c>
      <c r="BG377" s="0" t="n">
        <f aca="false">BA377*'Dist Horaria'!$M$3</f>
        <v>77.2840517263595</v>
      </c>
      <c r="BH377" s="0" t="n">
        <f aca="false">BA377*'Dist Horaria'!$N$3</f>
        <v>80.7720518917271</v>
      </c>
      <c r="BI377" s="0" t="n">
        <f aca="false">BA377*'Dist Horaria'!$O$3</f>
        <v>80.7720518917271</v>
      </c>
      <c r="BJ377" s="0" t="n">
        <f aca="false">BA377*'Dist Horaria'!$P$3</f>
        <v>106.864150150019</v>
      </c>
      <c r="BK377" s="0" t="n">
        <f aca="false">BA377*'Dist Horaria'!$Q$3</f>
        <v>118.167089108195</v>
      </c>
      <c r="BL377" s="0" t="n">
        <f aca="false">BA377*'Dist Horaria'!$R$3</f>
        <v>126.387408350504</v>
      </c>
      <c r="BM377" s="0" t="n">
        <f aca="false">BA377*'Dist Horaria'!$S$3</f>
        <v>130.497567971658</v>
      </c>
      <c r="BN377" s="0" t="n">
        <f aca="false">BA377*'Dist Horaria'!$T$3</f>
        <v>131.525107876947</v>
      </c>
      <c r="BO377" s="0" t="n">
        <f aca="false">BA377*'Dist Horaria'!$U$3</f>
        <v>130.497567971658</v>
      </c>
      <c r="BP377" s="0" t="n">
        <f aca="false">BA377*'Dist Horaria'!$V$3</f>
        <v>128.442488161081</v>
      </c>
      <c r="BQ377" s="0" t="n">
        <f aca="false">BA377*'Dist Horaria'!$W$3</f>
        <v>125.359868445215</v>
      </c>
      <c r="BR377" s="0" t="n">
        <f aca="false">BA377*'Dist Horaria'!$X$3</f>
        <v>122.930396178998</v>
      </c>
      <c r="BS377" s="0" t="n">
        <f aca="false">BA377*'Dist Horaria'!$Y$3</f>
        <v>120.126531457142</v>
      </c>
      <c r="BT377" s="0" t="n">
        <f aca="false">BA377*'Dist Horaria'!$Z$3</f>
        <v>104.864821338244</v>
      </c>
      <c r="BU377" s="0" t="n">
        <f aca="false">BA377*'Dist Horaria'!$AA$3</f>
        <v>99.7204557482882</v>
      </c>
      <c r="BV377" s="0" t="n">
        <f aca="false">BA377*'Dist Horaria'!$AB$3</f>
        <v>88.7578693949355</v>
      </c>
      <c r="BW377" s="0" t="n">
        <f aca="false">BA377*'Dist Horaria'!$AC$3</f>
        <v>96.1980342736931</v>
      </c>
      <c r="BX377" s="0" t="n">
        <f aca="false">BA377*'Dist Horaria'!$AD$3</f>
        <v>93.6594090259578</v>
      </c>
      <c r="BY377" s="0" t="n">
        <f aca="false">BA377*'Dist Horaria'!$AE$3</f>
        <v>90.973691698757</v>
      </c>
      <c r="BZ377" s="0" t="n">
        <f aca="false">AN377*1000000</f>
        <v>5357.20491449632</v>
      </c>
      <c r="CA377" s="0" t="n">
        <f aca="false">BZ377*'Dist Horaria'!$H$6</f>
        <v>133.930122862408</v>
      </c>
      <c r="CB377" s="0" t="n">
        <f aca="false">BZ377*'Dist Horaria'!$I$6</f>
        <v>133.930122862408</v>
      </c>
      <c r="CC377" s="0" t="n">
        <f aca="false">BZ377*'Dist Horaria'!$J$6</f>
        <v>133.930122862408</v>
      </c>
      <c r="CD377" s="0" t="n">
        <f aca="false">BZ377*'Dist Horaria'!$K$6</f>
        <v>133.930122862408</v>
      </c>
      <c r="CE377" s="0" t="n">
        <f aca="false">BZ377*'Dist Horaria'!$L$6</f>
        <v>133.930122862408</v>
      </c>
      <c r="CF377" s="0" t="n">
        <f aca="false">BZ377*'Dist Horaria'!$M$6</f>
        <v>357.146994299755</v>
      </c>
      <c r="CG377" s="0" t="n">
        <f aca="false">BZ377*'Dist Horaria'!$N$6</f>
        <v>357.146994299755</v>
      </c>
      <c r="CH377" s="0" t="n">
        <f aca="false">BZ377*'Dist Horaria'!$O$6</f>
        <v>357.146994299755</v>
      </c>
      <c r="CI377" s="0" t="n">
        <f aca="false">BZ377*'Dist Horaria'!$P$6</f>
        <v>234.377715009214</v>
      </c>
      <c r="CJ377" s="0" t="n">
        <f aca="false">BZ377*'Dist Horaria'!$Q$6</f>
        <v>234.377715009214</v>
      </c>
      <c r="CK377" s="0" t="n">
        <f aca="false">BZ377*'Dist Horaria'!$R$6</f>
        <v>234.377715009214</v>
      </c>
      <c r="CL377" s="0" t="n">
        <f aca="false">BZ377*'Dist Horaria'!$S$6</f>
        <v>234.377715009214</v>
      </c>
      <c r="CM377" s="0" t="n">
        <f aca="false">BZ377*'Dist Horaria'!$T$6</f>
        <v>234.377715009214</v>
      </c>
      <c r="CN377" s="0" t="n">
        <f aca="false">BZ377*'Dist Horaria'!$U$6</f>
        <v>234.377715009214</v>
      </c>
      <c r="CO377" s="0" t="n">
        <f aca="false">BZ377*'Dist Horaria'!$V$6</f>
        <v>234.377715009214</v>
      </c>
      <c r="CP377" s="0" t="n">
        <f aca="false">BZ377*'Dist Horaria'!$W$6</f>
        <v>234.377715009214</v>
      </c>
      <c r="CQ377" s="0" t="n">
        <f aca="false">BZ377*'Dist Horaria'!$X$6</f>
        <v>357.146994299755</v>
      </c>
      <c r="CR377" s="0" t="n">
        <f aca="false">BZ377*'Dist Horaria'!$Y$6</f>
        <v>357.146994299755</v>
      </c>
      <c r="CS377" s="0" t="n">
        <f aca="false">BZ377*'Dist Horaria'!$Z$6</f>
        <v>357.146994299755</v>
      </c>
      <c r="CT377" s="0" t="n">
        <f aca="false">BZ377*'Dist Horaria'!$AA$6</f>
        <v>133.930122862408</v>
      </c>
      <c r="CU377" s="0" t="n">
        <f aca="false">BZ377*'Dist Horaria'!$AB$6</f>
        <v>133.930122862408</v>
      </c>
      <c r="CV377" s="0" t="n">
        <f aca="false">BZ377*'Dist Horaria'!$AC$6</f>
        <v>133.930122862408</v>
      </c>
      <c r="CW377" s="0" t="n">
        <f aca="false">BZ377*'Dist Horaria'!$AD$6</f>
        <v>133.930122862408</v>
      </c>
      <c r="CX377" s="0" t="n">
        <f aca="false">BZ377*'Dist Horaria'!$AE$6</f>
        <v>133.930122862408</v>
      </c>
      <c r="CY377" s="0" t="n">
        <f aca="false">AS377*1000000</f>
        <v>5603.79111808696</v>
      </c>
      <c r="CZ377" s="0" t="n">
        <f aca="false">CY377*'Dist Horaria'!$H$6</f>
        <v>140.094777952174</v>
      </c>
      <c r="DA377" s="0" t="n">
        <f aca="false">CY377*'Dist Horaria'!$I$6</f>
        <v>140.094777952174</v>
      </c>
      <c r="DB377" s="0" t="n">
        <f aca="false">CY377*'Dist Horaria'!$J$6</f>
        <v>140.094777952174</v>
      </c>
      <c r="DC377" s="0" t="n">
        <f aca="false">CY377*'Dist Horaria'!$K$6</f>
        <v>140.094777952174</v>
      </c>
      <c r="DD377" s="0" t="n">
        <f aca="false">CY377*'Dist Horaria'!$L$6</f>
        <v>140.094777952174</v>
      </c>
      <c r="DE377" s="0" t="n">
        <f aca="false">CY377*'Dist Horaria'!$M$6</f>
        <v>373.586074539131</v>
      </c>
      <c r="DF377" s="0" t="n">
        <f aca="false">CY377*'Dist Horaria'!$N$6</f>
        <v>373.586074539131</v>
      </c>
      <c r="DG377" s="0" t="n">
        <f aca="false">CY377*'Dist Horaria'!$O$6</f>
        <v>373.586074539131</v>
      </c>
      <c r="DH377" s="0" t="n">
        <f aca="false">CY377*'Dist Horaria'!$P$6</f>
        <v>245.165861416304</v>
      </c>
      <c r="DI377" s="0" t="n">
        <f aca="false">CY377*'Dist Horaria'!$Q$6</f>
        <v>245.165861416304</v>
      </c>
      <c r="DJ377" s="0" t="n">
        <f aca="false">CY377*'Dist Horaria'!$R$6</f>
        <v>245.165861416304</v>
      </c>
      <c r="DK377" s="0" t="n">
        <f aca="false">CY377*'Dist Horaria'!$S$6</f>
        <v>245.165861416304</v>
      </c>
      <c r="DL377" s="0" t="n">
        <f aca="false">CY377*'Dist Horaria'!$T$6</f>
        <v>245.165861416304</v>
      </c>
      <c r="DM377" s="0" t="n">
        <f aca="false">CY377*'Dist Horaria'!$U$6</f>
        <v>245.165861416304</v>
      </c>
      <c r="DN377" s="0" t="n">
        <f aca="false">CY377*'Dist Horaria'!$V$6</f>
        <v>245.165861416304</v>
      </c>
      <c r="DO377" s="0" t="n">
        <f aca="false">CY377*'Dist Horaria'!$W$6</f>
        <v>245.165861416304</v>
      </c>
      <c r="DP377" s="0" t="n">
        <f aca="false">CY377*'Dist Horaria'!$X$6</f>
        <v>373.586074539131</v>
      </c>
      <c r="DQ377" s="0" t="n">
        <f aca="false">CY377*'Dist Horaria'!$Y$6</f>
        <v>373.586074539131</v>
      </c>
      <c r="DR377" s="0" t="n">
        <f aca="false">CY377*'Dist Horaria'!$Z$6</f>
        <v>373.586074539131</v>
      </c>
      <c r="DS377" s="0" t="n">
        <f aca="false">CY377*'Dist Horaria'!$AA$6</f>
        <v>140.094777952174</v>
      </c>
      <c r="DT377" s="0" t="n">
        <f aca="false">CY377*'Dist Horaria'!$AB$6</f>
        <v>140.094777952174</v>
      </c>
      <c r="DU377" s="0" t="n">
        <f aca="false">CY377*'Dist Horaria'!$AC$6</f>
        <v>140.094777952174</v>
      </c>
      <c r="DV377" s="0" t="n">
        <f aca="false">CY377*'Dist Horaria'!$AD$6</f>
        <v>140.094777952174</v>
      </c>
      <c r="DW377" s="0" t="n">
        <f aca="false">CY377*'Dist Horaria'!$AE$6</f>
        <v>140.094777952174</v>
      </c>
      <c r="DX377" s="0" t="n">
        <f aca="false">AX377*1000000</f>
        <v>324.857456120983</v>
      </c>
      <c r="DY377" s="0" t="n">
        <f aca="false">DX377*'Dist Horaria'!$H$6</f>
        <v>8.12143640302458</v>
      </c>
      <c r="DZ377" s="0" t="n">
        <f aca="false">DX377*'Dist Horaria'!$I$6</f>
        <v>8.12143640302458</v>
      </c>
      <c r="EA377" s="0" t="n">
        <f aca="false">DX377*'Dist Horaria'!$J$6</f>
        <v>8.12143640302458</v>
      </c>
      <c r="EB377" s="0" t="n">
        <f aca="false">DX377*'Dist Horaria'!$K$6</f>
        <v>8.12143640302458</v>
      </c>
      <c r="EC377" s="0" t="n">
        <f aca="false">DX377*'Dist Horaria'!$L$6</f>
        <v>8.12143640302458</v>
      </c>
      <c r="ED377" s="0" t="n">
        <f aca="false">DX377*'Dist Horaria'!$M$6</f>
        <v>21.6571637413989</v>
      </c>
      <c r="EE377" s="0" t="n">
        <f aca="false">DX377*'Dist Horaria'!$N$6</f>
        <v>21.6571637413989</v>
      </c>
      <c r="EF377" s="0" t="n">
        <f aca="false">DX377*'Dist Horaria'!$O$6</f>
        <v>21.6571637413989</v>
      </c>
      <c r="EG377" s="0" t="n">
        <f aca="false">DX377*'Dist Horaria'!$P$6</f>
        <v>14.212513705293</v>
      </c>
      <c r="EH377" s="0" t="n">
        <f aca="false">DX377*'Dist Horaria'!$Q$6</f>
        <v>14.212513705293</v>
      </c>
      <c r="EI377" s="0" t="n">
        <f aca="false">DX377*'Dist Horaria'!$R$6</f>
        <v>14.212513705293</v>
      </c>
      <c r="EJ377" s="0" t="n">
        <f aca="false">DX377*'Dist Horaria'!$S$6</f>
        <v>14.212513705293</v>
      </c>
      <c r="EK377" s="0" t="n">
        <f aca="false">DX377*'Dist Horaria'!$T$6</f>
        <v>14.212513705293</v>
      </c>
      <c r="EL377" s="0" t="n">
        <f aca="false">DX377*'Dist Horaria'!$U$6</f>
        <v>14.212513705293</v>
      </c>
      <c r="EM377" s="0" t="n">
        <f aca="false">DX377*'Dist Horaria'!$V$6</f>
        <v>14.212513705293</v>
      </c>
      <c r="EN377" s="0" t="n">
        <f aca="false">DX377*'Dist Horaria'!$W$6</f>
        <v>14.212513705293</v>
      </c>
      <c r="EO377" s="0" t="n">
        <f aca="false">DX377*'Dist Horaria'!$X$6</f>
        <v>21.6571637413989</v>
      </c>
      <c r="EP377" s="0" t="n">
        <f aca="false">DX377*'Dist Horaria'!$Y$6</f>
        <v>21.6571637413989</v>
      </c>
      <c r="EQ377" s="0" t="n">
        <f aca="false">DX377*'Dist Horaria'!$Z$6</f>
        <v>21.6571637413989</v>
      </c>
      <c r="ER377" s="0" t="n">
        <f aca="false">DX377*'Dist Horaria'!$AA$6</f>
        <v>8.12143640302458</v>
      </c>
      <c r="ES377" s="0" t="n">
        <f aca="false">DX377*'Dist Horaria'!$AB$6</f>
        <v>8.12143640302458</v>
      </c>
      <c r="ET377" s="0" t="n">
        <f aca="false">DX377*'Dist Horaria'!$AC$6</f>
        <v>8.12143640302458</v>
      </c>
      <c r="EU377" s="0" t="n">
        <f aca="false">DX377*'Dist Horaria'!$AD$6</f>
        <v>8.12143640302458</v>
      </c>
      <c r="EV377" s="0" t="n">
        <f aca="false">DX377*'Dist Horaria'!$AE$6</f>
        <v>8.12143640302458</v>
      </c>
      <c r="EW377" s="0" t="n">
        <f aca="false">BB377+CA377+CZ377+DY377</f>
        <v>367.934461840742</v>
      </c>
      <c r="EX377" s="0" t="n">
        <f aca="false">BC377+CB377+DA377+DZ377</f>
        <v>365.639549192241</v>
      </c>
      <c r="EY377" s="0" t="n">
        <f aca="false">BD377+CC377+DB377+EA377</f>
        <v>363.473433709383</v>
      </c>
      <c r="EZ377" s="0" t="n">
        <f aca="false">BE377+CD377+DC377+EB377</f>
        <v>361.627987918523</v>
      </c>
      <c r="FA377" s="0" t="n">
        <f aca="false">BF377+CE377+DD377+EC377</f>
        <v>360.279407783056</v>
      </c>
      <c r="FB377" s="0" t="n">
        <f aca="false">BG377+CF377+DE377+ED377</f>
        <v>829.674284306644</v>
      </c>
      <c r="FC377" s="0" t="n">
        <f aca="false">BH377+CG377+DF377+EE377</f>
        <v>833.162284472011</v>
      </c>
      <c r="FD377" s="0" t="n">
        <f aca="false">BI377+CH377+DG377+EF377</f>
        <v>833.162284472011</v>
      </c>
      <c r="FE377" s="0" t="n">
        <f aca="false">BJ377+CI377+DH377+EG377</f>
        <v>600.620240280831</v>
      </c>
      <c r="FF377" s="0" t="n">
        <f aca="false">BK377+CJ377+DI377+EH377</f>
        <v>611.923179239006</v>
      </c>
      <c r="FG377" s="0" t="n">
        <f aca="false">BL377+CK377+DJ377+EI377</f>
        <v>620.143498481315</v>
      </c>
      <c r="FH377" s="0" t="n">
        <f aca="false">BM377+CL377+DK377+EJ377</f>
        <v>624.25365810247</v>
      </c>
      <c r="FI377" s="0" t="n">
        <f aca="false">BN377+CM377+DL377+EK377</f>
        <v>625.281198007758</v>
      </c>
      <c r="FJ377" s="0" t="n">
        <f aca="false">BO377+CN377+DM377+EL377</f>
        <v>624.25365810247</v>
      </c>
      <c r="FK377" s="0" t="n">
        <f aca="false">BP377+CO377+DN377+EM377</f>
        <v>622.198578291892</v>
      </c>
      <c r="FL377" s="0" t="n">
        <f aca="false">BQ377+CP377+DO377+EN377</f>
        <v>619.115958576026</v>
      </c>
      <c r="FM377" s="0" t="n">
        <f aca="false">BR377+CQ377+DP377+EO377</f>
        <v>875.320628759282</v>
      </c>
      <c r="FN377" s="0" t="n">
        <f aca="false">BS377+CR377+DQ377+EP377</f>
        <v>872.516764037426</v>
      </c>
      <c r="FO377" s="0" t="n">
        <f aca="false">BT377+CS377+DR377+EQ377</f>
        <v>857.255053918528</v>
      </c>
      <c r="FP377" s="0" t="n">
        <f aca="false">BU377+CT377+DS377+ER377</f>
        <v>381.866792965895</v>
      </c>
      <c r="FQ377" s="0" t="n">
        <f aca="false">BV377+CU377+DT377+ES377</f>
        <v>370.904206612542</v>
      </c>
      <c r="FR377" s="0" t="n">
        <f aca="false">BW377+CV377+DU377+ET377</f>
        <v>378.3443714913</v>
      </c>
      <c r="FS377" s="0" t="n">
        <f aca="false">BX377+CW377+DV377+EU377</f>
        <v>375.805746243564</v>
      </c>
      <c r="FT377" s="0" t="n">
        <f aca="false">BY377+CX377+DW377+EV377</f>
        <v>373.120028916364</v>
      </c>
      <c r="FU377" s="0" t="n">
        <f aca="false">AM377*'Dist Horaria'!$H$10</f>
        <v>0.176475414396281</v>
      </c>
      <c r="FV377" s="0" t="n">
        <f aca="false">AM377*'Dist Horaria'!$I$10</f>
        <v>0.165161511515366</v>
      </c>
      <c r="FW377" s="0" t="n">
        <f aca="false">AM377*'Dist Horaria'!$J$10</f>
        <v>0.164446512255769</v>
      </c>
      <c r="FX377" s="0" t="n">
        <f aca="false">AM377*'Dist Horaria'!$K$10</f>
        <v>0.159717087074974</v>
      </c>
      <c r="FY377" s="0" t="n">
        <f aca="false">AM377*'Dist Horaria'!$L$10</f>
        <v>0.159781003306847</v>
      </c>
      <c r="FZ377" s="0" t="n">
        <f aca="false">AM377*'Dist Horaria'!$M$10</f>
        <v>0.170972248948326</v>
      </c>
      <c r="GA377" s="0" t="n">
        <f aca="false">AM377*'Dist Horaria'!$N$10</f>
        <v>0.16174681447296</v>
      </c>
      <c r="GB377" s="0" t="n">
        <f aca="false">AM377*'Dist Horaria'!$O$10</f>
        <v>0.158986097699237</v>
      </c>
      <c r="GC377" s="0" t="n">
        <f aca="false">AM377*'Dist Horaria'!$P$10</f>
        <v>0.16145319790052</v>
      </c>
      <c r="GD377" s="0" t="n">
        <f aca="false">AM377*'Dist Horaria'!$Q$10</f>
        <v>0.146109697286965</v>
      </c>
      <c r="GE377" s="0" t="n">
        <f aca="false">AM377*'Dist Horaria'!$R$10</f>
        <v>0.178275773198849</v>
      </c>
      <c r="GF377" s="0" t="n">
        <f aca="false">AM377*'Dist Horaria'!$S$10</f>
        <v>0.152254435735064</v>
      </c>
      <c r="GG377" s="0" t="n">
        <f aca="false">AR377*'Dist Horaria'!$H$10</f>
        <v>0.184598382092609</v>
      </c>
      <c r="GH377" s="0" t="n">
        <f aca="false">AR377*'Dist Horaria'!$I$10</f>
        <v>0.172763712803889</v>
      </c>
      <c r="GI377" s="0" t="n">
        <f aca="false">AR377*'Dist Horaria'!$J$10</f>
        <v>0.172015802920971</v>
      </c>
      <c r="GJ377" s="0" t="n">
        <f aca="false">AR377*'Dist Horaria'!$K$10</f>
        <v>0.167068687541815</v>
      </c>
      <c r="GK377" s="0" t="n">
        <f aca="false">AR377*'Dist Horaria'!$L$10</f>
        <v>0.167135545766988</v>
      </c>
      <c r="GL377" s="0" t="n">
        <f aca="false">AR377*'Dist Horaria'!$M$10</f>
        <v>0.17884191203951</v>
      </c>
      <c r="GM377" s="0" t="n">
        <f aca="false">AR377*'Dist Horaria'!$N$10</f>
        <v>0.169191841041916</v>
      </c>
      <c r="GN377" s="0" t="n">
        <f aca="false">AR377*'Dist Horaria'!$O$10</f>
        <v>0.166304051535436</v>
      </c>
      <c r="GO377" s="0" t="n">
        <f aca="false">AR377*'Dist Horaria'!$P$10</f>
        <v>0.168884709624129</v>
      </c>
      <c r="GP377" s="0" t="n">
        <f aca="false">AR377*'Dist Horaria'!$Q$10</f>
        <v>0.152834964686067</v>
      </c>
      <c r="GQ377" s="0" t="n">
        <f aca="false">AR377*'Dist Horaria'!$R$10</f>
        <v>0.186481609415107</v>
      </c>
      <c r="GR377" s="0" t="n">
        <f aca="false">AR377*'Dist Horaria'!$S$10</f>
        <v>0.159262538633303</v>
      </c>
      <c r="GS377" s="0" t="n">
        <f aca="false">AW377*'Dist Horaria'!$H$10</f>
        <v>0.0107013554836295</v>
      </c>
      <c r="GT377" s="0" t="n">
        <f aca="false">AW377*'Dist Horaria'!$I$10</f>
        <v>0.0100152876987762</v>
      </c>
      <c r="GU377" s="0" t="n">
        <f aca="false">AW377*'Dist Horaria'!$J$10</f>
        <v>0.00997193060411428</v>
      </c>
      <c r="GV377" s="0" t="n">
        <f aca="false">AW377*'Dist Horaria'!$K$10</f>
        <v>0.00968514130677185</v>
      </c>
      <c r="GW377" s="0" t="n">
        <f aca="false">AW377*'Dist Horaria'!$L$10</f>
        <v>0.00968901714591234</v>
      </c>
      <c r="GX377" s="0" t="n">
        <f aca="false">AW377*'Dist Horaria'!$M$10</f>
        <v>0.0103676470747542</v>
      </c>
      <c r="GY377" s="0" t="n">
        <f aca="false">AW377*'Dist Horaria'!$N$10</f>
        <v>0.00980822266909656</v>
      </c>
      <c r="GZ377" s="0" t="n">
        <f aca="false">AW377*'Dist Horaria'!$O$10</f>
        <v>0.00964081458176443</v>
      </c>
      <c r="HA377" s="0" t="n">
        <f aca="false">AW377*'Dist Horaria'!$P$10</f>
        <v>0.00979041794922488</v>
      </c>
      <c r="HB377" s="0" t="n">
        <f aca="false">AW377*'Dist Horaria'!$Q$10</f>
        <v>0.00885999795281547</v>
      </c>
      <c r="HC377" s="0" t="n">
        <f aca="false">AW377*'Dist Horaria'!$R$10</f>
        <v>0.0108105280820352</v>
      </c>
      <c r="HD377" s="0" t="n">
        <f aca="false">AW377*'Dist Horaria'!$S$10</f>
        <v>0.00923261093526395</v>
      </c>
    </row>
    <row r="378" customFormat="false" ht="13.8" hidden="false" customHeight="false" outlineLevel="0" collapsed="false">
      <c r="A378" s="0" t="n">
        <v>4.687767</v>
      </c>
      <c r="B378" s="0" t="n">
        <v>-74.074949</v>
      </c>
      <c r="C378" s="0" t="n">
        <v>32</v>
      </c>
      <c r="D378" s="0" t="n">
        <v>34</v>
      </c>
      <c r="E378" s="0" t="n">
        <v>2438</v>
      </c>
      <c r="G378" s="0" t="s">
        <v>149</v>
      </c>
      <c r="I378" s="0" t="s">
        <v>1747</v>
      </c>
      <c r="J378" s="0" t="s">
        <v>1748</v>
      </c>
      <c r="K378" s="0" t="s">
        <v>1006</v>
      </c>
      <c r="L378" s="0" t="s">
        <v>1749</v>
      </c>
      <c r="S378" s="0" t="n">
        <v>365</v>
      </c>
      <c r="V378" s="0" t="n">
        <v>32628.8178112261</v>
      </c>
      <c r="W378" s="0" t="n">
        <f aca="false">V378*12</f>
        <v>391545.813734713</v>
      </c>
      <c r="X378" s="0" t="n">
        <v>1</v>
      </c>
      <c r="Z378" s="0" t="n">
        <v>22442.66</v>
      </c>
      <c r="AB378" s="0" t="n">
        <v>0.005</v>
      </c>
      <c r="AC378" s="0" t="n">
        <v>0</v>
      </c>
      <c r="AD378" s="0" t="n">
        <v>1981.13065318377</v>
      </c>
      <c r="AE378" s="0" t="n">
        <f aca="false">AD378/2204.59</f>
        <v>0.89863904543873</v>
      </c>
      <c r="AF378" s="0" t="n">
        <f aca="false">AE378/S378</f>
        <v>0.00246202478202392</v>
      </c>
      <c r="AG378" s="0" t="n">
        <f aca="false">AE378*EXP(AB378*AC378)</f>
        <v>0.89863904543873</v>
      </c>
      <c r="AH378" s="0" t="n">
        <f aca="false">AG378/S378</f>
        <v>0.00246202478202392</v>
      </c>
      <c r="AI378" s="0" t="s">
        <v>90</v>
      </c>
      <c r="AJ378" s="0" t="n">
        <f aca="false">IF(AI378="A",'FE DISTRIBUCIÓN'!$C$2,'FE DISTRIBUCIÓN'!$C$3)</f>
        <v>4.994E-006</v>
      </c>
      <c r="AK378" s="0" t="n">
        <f aca="false">W378*AJ378</f>
        <v>1.95537979379116</v>
      </c>
      <c r="AL378" s="0" t="n">
        <f aca="false">AK378/365</f>
        <v>0.00535720491449632</v>
      </c>
      <c r="AM378" s="0" t="n">
        <f aca="false">AK378*EXP(AB378*AC378)</f>
        <v>1.95537979379116</v>
      </c>
      <c r="AN378" s="0" t="n">
        <f aca="false">AM378/365</f>
        <v>0.00535720491449632</v>
      </c>
      <c r="AO378" s="0" t="n">
        <v>5.223868284E-006</v>
      </c>
      <c r="AP378" s="0" t="n">
        <f aca="false">AO378*W378</f>
        <v>2.04538375810174</v>
      </c>
      <c r="AQ378" s="0" t="n">
        <f aca="false">AP378/365</f>
        <v>0.00560379111808696</v>
      </c>
      <c r="AR378" s="0" t="n">
        <f aca="false">AP378*EXP(AB378*AC378)</f>
        <v>2.04538375810174</v>
      </c>
      <c r="AS378" s="0" t="n">
        <f aca="false">AR378/365</f>
        <v>0.00560379111808696</v>
      </c>
      <c r="AT378" s="0" t="n">
        <v>3.02832944E-007</v>
      </c>
      <c r="AU378" s="0" t="n">
        <f aca="false">AT378*W378</f>
        <v>0.118572971484159</v>
      </c>
      <c r="AV378" s="0" t="n">
        <f aca="false">AU378/365</f>
        <v>0.000324857456120983</v>
      </c>
      <c r="AW378" s="0" t="n">
        <f aca="false">AU378*EXP(AB378*AC378)</f>
        <v>0.118572971484159</v>
      </c>
      <c r="AX378" s="0" t="n">
        <f aca="false">AW378/365</f>
        <v>0.000324857456120983</v>
      </c>
      <c r="AY378" s="0" t="n">
        <f aca="false">AW378+AR378+AM378+AG378</f>
        <v>5.01797556881579</v>
      </c>
      <c r="AZ378" s="0" t="n">
        <f aca="false">AH378+AN378+AS378+AX378</f>
        <v>0.0137478782707282</v>
      </c>
      <c r="BA378" s="0" t="n">
        <f aca="false">AH378*1000000</f>
        <v>2462.02478202392</v>
      </c>
      <c r="BB378" s="0" t="n">
        <f aca="false">BA378*'Dist Horaria'!$H$3</f>
        <v>85.788124623136</v>
      </c>
      <c r="BC378" s="0" t="n">
        <f aca="false">BA378*'Dist Horaria'!$I$3</f>
        <v>83.4932119746345</v>
      </c>
      <c r="BD378" s="0" t="n">
        <f aca="false">BA378*'Dist Horaria'!$J$3</f>
        <v>81.327096491776</v>
      </c>
      <c r="BE378" s="0" t="n">
        <f aca="false">BA378*'Dist Horaria'!$K$3</f>
        <v>79.4816507009169</v>
      </c>
      <c r="BF378" s="0" t="n">
        <f aca="false">BA378*'Dist Horaria'!$L$3</f>
        <v>78.1330705654497</v>
      </c>
      <c r="BG378" s="0" t="n">
        <f aca="false">BA378*'Dist Horaria'!$M$3</f>
        <v>77.2840517263595</v>
      </c>
      <c r="BH378" s="0" t="n">
        <f aca="false">BA378*'Dist Horaria'!$N$3</f>
        <v>80.7720518917271</v>
      </c>
      <c r="BI378" s="0" t="n">
        <f aca="false">BA378*'Dist Horaria'!$O$3</f>
        <v>80.7720518917271</v>
      </c>
      <c r="BJ378" s="0" t="n">
        <f aca="false">BA378*'Dist Horaria'!$P$3</f>
        <v>106.864150150019</v>
      </c>
      <c r="BK378" s="0" t="n">
        <f aca="false">BA378*'Dist Horaria'!$Q$3</f>
        <v>118.167089108195</v>
      </c>
      <c r="BL378" s="0" t="n">
        <f aca="false">BA378*'Dist Horaria'!$R$3</f>
        <v>126.387408350504</v>
      </c>
      <c r="BM378" s="0" t="n">
        <f aca="false">BA378*'Dist Horaria'!$S$3</f>
        <v>130.497567971658</v>
      </c>
      <c r="BN378" s="0" t="n">
        <f aca="false">BA378*'Dist Horaria'!$T$3</f>
        <v>131.525107876947</v>
      </c>
      <c r="BO378" s="0" t="n">
        <f aca="false">BA378*'Dist Horaria'!$U$3</f>
        <v>130.497567971658</v>
      </c>
      <c r="BP378" s="0" t="n">
        <f aca="false">BA378*'Dist Horaria'!$V$3</f>
        <v>128.442488161081</v>
      </c>
      <c r="BQ378" s="0" t="n">
        <f aca="false">BA378*'Dist Horaria'!$W$3</f>
        <v>125.359868445215</v>
      </c>
      <c r="BR378" s="0" t="n">
        <f aca="false">BA378*'Dist Horaria'!$X$3</f>
        <v>122.930396178998</v>
      </c>
      <c r="BS378" s="0" t="n">
        <f aca="false">BA378*'Dist Horaria'!$Y$3</f>
        <v>120.126531457142</v>
      </c>
      <c r="BT378" s="0" t="n">
        <f aca="false">BA378*'Dist Horaria'!$Z$3</f>
        <v>104.864821338244</v>
      </c>
      <c r="BU378" s="0" t="n">
        <f aca="false">BA378*'Dist Horaria'!$AA$3</f>
        <v>99.7204557482882</v>
      </c>
      <c r="BV378" s="0" t="n">
        <f aca="false">BA378*'Dist Horaria'!$AB$3</f>
        <v>88.7578693949355</v>
      </c>
      <c r="BW378" s="0" t="n">
        <f aca="false">BA378*'Dist Horaria'!$AC$3</f>
        <v>96.1980342736931</v>
      </c>
      <c r="BX378" s="0" t="n">
        <f aca="false">BA378*'Dist Horaria'!$AD$3</f>
        <v>93.6594090259578</v>
      </c>
      <c r="BY378" s="0" t="n">
        <f aca="false">BA378*'Dist Horaria'!$AE$3</f>
        <v>90.973691698757</v>
      </c>
      <c r="BZ378" s="0" t="n">
        <f aca="false">AN378*1000000</f>
        <v>5357.20491449632</v>
      </c>
      <c r="CA378" s="0" t="n">
        <f aca="false">BZ378*'Dist Horaria'!$H$6</f>
        <v>133.930122862408</v>
      </c>
      <c r="CB378" s="0" t="n">
        <f aca="false">BZ378*'Dist Horaria'!$I$6</f>
        <v>133.930122862408</v>
      </c>
      <c r="CC378" s="0" t="n">
        <f aca="false">BZ378*'Dist Horaria'!$J$6</f>
        <v>133.930122862408</v>
      </c>
      <c r="CD378" s="0" t="n">
        <f aca="false">BZ378*'Dist Horaria'!$K$6</f>
        <v>133.930122862408</v>
      </c>
      <c r="CE378" s="0" t="n">
        <f aca="false">BZ378*'Dist Horaria'!$L$6</f>
        <v>133.930122862408</v>
      </c>
      <c r="CF378" s="0" t="n">
        <f aca="false">BZ378*'Dist Horaria'!$M$6</f>
        <v>357.146994299755</v>
      </c>
      <c r="CG378" s="0" t="n">
        <f aca="false">BZ378*'Dist Horaria'!$N$6</f>
        <v>357.146994299755</v>
      </c>
      <c r="CH378" s="0" t="n">
        <f aca="false">BZ378*'Dist Horaria'!$O$6</f>
        <v>357.146994299755</v>
      </c>
      <c r="CI378" s="0" t="n">
        <f aca="false">BZ378*'Dist Horaria'!$P$6</f>
        <v>234.377715009214</v>
      </c>
      <c r="CJ378" s="0" t="n">
        <f aca="false">BZ378*'Dist Horaria'!$Q$6</f>
        <v>234.377715009214</v>
      </c>
      <c r="CK378" s="0" t="n">
        <f aca="false">BZ378*'Dist Horaria'!$R$6</f>
        <v>234.377715009214</v>
      </c>
      <c r="CL378" s="0" t="n">
        <f aca="false">BZ378*'Dist Horaria'!$S$6</f>
        <v>234.377715009214</v>
      </c>
      <c r="CM378" s="0" t="n">
        <f aca="false">BZ378*'Dist Horaria'!$T$6</f>
        <v>234.377715009214</v>
      </c>
      <c r="CN378" s="0" t="n">
        <f aca="false">BZ378*'Dist Horaria'!$U$6</f>
        <v>234.377715009214</v>
      </c>
      <c r="CO378" s="0" t="n">
        <f aca="false">BZ378*'Dist Horaria'!$V$6</f>
        <v>234.377715009214</v>
      </c>
      <c r="CP378" s="0" t="n">
        <f aca="false">BZ378*'Dist Horaria'!$W$6</f>
        <v>234.377715009214</v>
      </c>
      <c r="CQ378" s="0" t="n">
        <f aca="false">BZ378*'Dist Horaria'!$X$6</f>
        <v>357.146994299755</v>
      </c>
      <c r="CR378" s="0" t="n">
        <f aca="false">BZ378*'Dist Horaria'!$Y$6</f>
        <v>357.146994299755</v>
      </c>
      <c r="CS378" s="0" t="n">
        <f aca="false">BZ378*'Dist Horaria'!$Z$6</f>
        <v>357.146994299755</v>
      </c>
      <c r="CT378" s="0" t="n">
        <f aca="false">BZ378*'Dist Horaria'!$AA$6</f>
        <v>133.930122862408</v>
      </c>
      <c r="CU378" s="0" t="n">
        <f aca="false">BZ378*'Dist Horaria'!$AB$6</f>
        <v>133.930122862408</v>
      </c>
      <c r="CV378" s="0" t="n">
        <f aca="false">BZ378*'Dist Horaria'!$AC$6</f>
        <v>133.930122862408</v>
      </c>
      <c r="CW378" s="0" t="n">
        <f aca="false">BZ378*'Dist Horaria'!$AD$6</f>
        <v>133.930122862408</v>
      </c>
      <c r="CX378" s="0" t="n">
        <f aca="false">BZ378*'Dist Horaria'!$AE$6</f>
        <v>133.930122862408</v>
      </c>
      <c r="CY378" s="0" t="n">
        <f aca="false">AS378*1000000</f>
        <v>5603.79111808696</v>
      </c>
      <c r="CZ378" s="0" t="n">
        <f aca="false">CY378*'Dist Horaria'!$H$6</f>
        <v>140.094777952174</v>
      </c>
      <c r="DA378" s="0" t="n">
        <f aca="false">CY378*'Dist Horaria'!$I$6</f>
        <v>140.094777952174</v>
      </c>
      <c r="DB378" s="0" t="n">
        <f aca="false">CY378*'Dist Horaria'!$J$6</f>
        <v>140.094777952174</v>
      </c>
      <c r="DC378" s="0" t="n">
        <f aca="false">CY378*'Dist Horaria'!$K$6</f>
        <v>140.094777952174</v>
      </c>
      <c r="DD378" s="0" t="n">
        <f aca="false">CY378*'Dist Horaria'!$L$6</f>
        <v>140.094777952174</v>
      </c>
      <c r="DE378" s="0" t="n">
        <f aca="false">CY378*'Dist Horaria'!$M$6</f>
        <v>373.586074539131</v>
      </c>
      <c r="DF378" s="0" t="n">
        <f aca="false">CY378*'Dist Horaria'!$N$6</f>
        <v>373.586074539131</v>
      </c>
      <c r="DG378" s="0" t="n">
        <f aca="false">CY378*'Dist Horaria'!$O$6</f>
        <v>373.586074539131</v>
      </c>
      <c r="DH378" s="0" t="n">
        <f aca="false">CY378*'Dist Horaria'!$P$6</f>
        <v>245.165861416304</v>
      </c>
      <c r="DI378" s="0" t="n">
        <f aca="false">CY378*'Dist Horaria'!$Q$6</f>
        <v>245.165861416304</v>
      </c>
      <c r="DJ378" s="0" t="n">
        <f aca="false">CY378*'Dist Horaria'!$R$6</f>
        <v>245.165861416304</v>
      </c>
      <c r="DK378" s="0" t="n">
        <f aca="false">CY378*'Dist Horaria'!$S$6</f>
        <v>245.165861416304</v>
      </c>
      <c r="DL378" s="0" t="n">
        <f aca="false">CY378*'Dist Horaria'!$T$6</f>
        <v>245.165861416304</v>
      </c>
      <c r="DM378" s="0" t="n">
        <f aca="false">CY378*'Dist Horaria'!$U$6</f>
        <v>245.165861416304</v>
      </c>
      <c r="DN378" s="0" t="n">
        <f aca="false">CY378*'Dist Horaria'!$V$6</f>
        <v>245.165861416304</v>
      </c>
      <c r="DO378" s="0" t="n">
        <f aca="false">CY378*'Dist Horaria'!$W$6</f>
        <v>245.165861416304</v>
      </c>
      <c r="DP378" s="0" t="n">
        <f aca="false">CY378*'Dist Horaria'!$X$6</f>
        <v>373.586074539131</v>
      </c>
      <c r="DQ378" s="0" t="n">
        <f aca="false">CY378*'Dist Horaria'!$Y$6</f>
        <v>373.586074539131</v>
      </c>
      <c r="DR378" s="0" t="n">
        <f aca="false">CY378*'Dist Horaria'!$Z$6</f>
        <v>373.586074539131</v>
      </c>
      <c r="DS378" s="0" t="n">
        <f aca="false">CY378*'Dist Horaria'!$AA$6</f>
        <v>140.094777952174</v>
      </c>
      <c r="DT378" s="0" t="n">
        <f aca="false">CY378*'Dist Horaria'!$AB$6</f>
        <v>140.094777952174</v>
      </c>
      <c r="DU378" s="0" t="n">
        <f aca="false">CY378*'Dist Horaria'!$AC$6</f>
        <v>140.094777952174</v>
      </c>
      <c r="DV378" s="0" t="n">
        <f aca="false">CY378*'Dist Horaria'!$AD$6</f>
        <v>140.094777952174</v>
      </c>
      <c r="DW378" s="0" t="n">
        <f aca="false">CY378*'Dist Horaria'!$AE$6</f>
        <v>140.094777952174</v>
      </c>
      <c r="DX378" s="0" t="n">
        <f aca="false">AX378*1000000</f>
        <v>324.857456120983</v>
      </c>
      <c r="DY378" s="0" t="n">
        <f aca="false">DX378*'Dist Horaria'!$H$6</f>
        <v>8.12143640302458</v>
      </c>
      <c r="DZ378" s="0" t="n">
        <f aca="false">DX378*'Dist Horaria'!$I$6</f>
        <v>8.12143640302458</v>
      </c>
      <c r="EA378" s="0" t="n">
        <f aca="false">DX378*'Dist Horaria'!$J$6</f>
        <v>8.12143640302458</v>
      </c>
      <c r="EB378" s="0" t="n">
        <f aca="false">DX378*'Dist Horaria'!$K$6</f>
        <v>8.12143640302458</v>
      </c>
      <c r="EC378" s="0" t="n">
        <f aca="false">DX378*'Dist Horaria'!$L$6</f>
        <v>8.12143640302458</v>
      </c>
      <c r="ED378" s="0" t="n">
        <f aca="false">DX378*'Dist Horaria'!$M$6</f>
        <v>21.6571637413989</v>
      </c>
      <c r="EE378" s="0" t="n">
        <f aca="false">DX378*'Dist Horaria'!$N$6</f>
        <v>21.6571637413989</v>
      </c>
      <c r="EF378" s="0" t="n">
        <f aca="false">DX378*'Dist Horaria'!$O$6</f>
        <v>21.6571637413989</v>
      </c>
      <c r="EG378" s="0" t="n">
        <f aca="false">DX378*'Dist Horaria'!$P$6</f>
        <v>14.212513705293</v>
      </c>
      <c r="EH378" s="0" t="n">
        <f aca="false">DX378*'Dist Horaria'!$Q$6</f>
        <v>14.212513705293</v>
      </c>
      <c r="EI378" s="0" t="n">
        <f aca="false">DX378*'Dist Horaria'!$R$6</f>
        <v>14.212513705293</v>
      </c>
      <c r="EJ378" s="0" t="n">
        <f aca="false">DX378*'Dist Horaria'!$S$6</f>
        <v>14.212513705293</v>
      </c>
      <c r="EK378" s="0" t="n">
        <f aca="false">DX378*'Dist Horaria'!$T$6</f>
        <v>14.212513705293</v>
      </c>
      <c r="EL378" s="0" t="n">
        <f aca="false">DX378*'Dist Horaria'!$U$6</f>
        <v>14.212513705293</v>
      </c>
      <c r="EM378" s="0" t="n">
        <f aca="false">DX378*'Dist Horaria'!$V$6</f>
        <v>14.212513705293</v>
      </c>
      <c r="EN378" s="0" t="n">
        <f aca="false">DX378*'Dist Horaria'!$W$6</f>
        <v>14.212513705293</v>
      </c>
      <c r="EO378" s="0" t="n">
        <f aca="false">DX378*'Dist Horaria'!$X$6</f>
        <v>21.6571637413989</v>
      </c>
      <c r="EP378" s="0" t="n">
        <f aca="false">DX378*'Dist Horaria'!$Y$6</f>
        <v>21.6571637413989</v>
      </c>
      <c r="EQ378" s="0" t="n">
        <f aca="false">DX378*'Dist Horaria'!$Z$6</f>
        <v>21.6571637413989</v>
      </c>
      <c r="ER378" s="0" t="n">
        <f aca="false">DX378*'Dist Horaria'!$AA$6</f>
        <v>8.12143640302458</v>
      </c>
      <c r="ES378" s="0" t="n">
        <f aca="false">DX378*'Dist Horaria'!$AB$6</f>
        <v>8.12143640302458</v>
      </c>
      <c r="ET378" s="0" t="n">
        <f aca="false">DX378*'Dist Horaria'!$AC$6</f>
        <v>8.12143640302458</v>
      </c>
      <c r="EU378" s="0" t="n">
        <f aca="false">DX378*'Dist Horaria'!$AD$6</f>
        <v>8.12143640302458</v>
      </c>
      <c r="EV378" s="0" t="n">
        <f aca="false">DX378*'Dist Horaria'!$AE$6</f>
        <v>8.12143640302458</v>
      </c>
      <c r="EW378" s="0" t="n">
        <f aca="false">BB378+CA378+CZ378+DY378</f>
        <v>367.934461840742</v>
      </c>
      <c r="EX378" s="0" t="n">
        <f aca="false">BC378+CB378+DA378+DZ378</f>
        <v>365.639549192241</v>
      </c>
      <c r="EY378" s="0" t="n">
        <f aca="false">BD378+CC378+DB378+EA378</f>
        <v>363.473433709383</v>
      </c>
      <c r="EZ378" s="0" t="n">
        <f aca="false">BE378+CD378+DC378+EB378</f>
        <v>361.627987918523</v>
      </c>
      <c r="FA378" s="0" t="n">
        <f aca="false">BF378+CE378+DD378+EC378</f>
        <v>360.279407783056</v>
      </c>
      <c r="FB378" s="0" t="n">
        <f aca="false">BG378+CF378+DE378+ED378</f>
        <v>829.674284306644</v>
      </c>
      <c r="FC378" s="0" t="n">
        <f aca="false">BH378+CG378+DF378+EE378</f>
        <v>833.162284472011</v>
      </c>
      <c r="FD378" s="0" t="n">
        <f aca="false">BI378+CH378+DG378+EF378</f>
        <v>833.162284472011</v>
      </c>
      <c r="FE378" s="0" t="n">
        <f aca="false">BJ378+CI378+DH378+EG378</f>
        <v>600.620240280831</v>
      </c>
      <c r="FF378" s="0" t="n">
        <f aca="false">BK378+CJ378+DI378+EH378</f>
        <v>611.923179239006</v>
      </c>
      <c r="FG378" s="0" t="n">
        <f aca="false">BL378+CK378+DJ378+EI378</f>
        <v>620.143498481315</v>
      </c>
      <c r="FH378" s="0" t="n">
        <f aca="false">BM378+CL378+DK378+EJ378</f>
        <v>624.25365810247</v>
      </c>
      <c r="FI378" s="0" t="n">
        <f aca="false">BN378+CM378+DL378+EK378</f>
        <v>625.281198007758</v>
      </c>
      <c r="FJ378" s="0" t="n">
        <f aca="false">BO378+CN378+DM378+EL378</f>
        <v>624.25365810247</v>
      </c>
      <c r="FK378" s="0" t="n">
        <f aca="false">BP378+CO378+DN378+EM378</f>
        <v>622.198578291892</v>
      </c>
      <c r="FL378" s="0" t="n">
        <f aca="false">BQ378+CP378+DO378+EN378</f>
        <v>619.115958576026</v>
      </c>
      <c r="FM378" s="0" t="n">
        <f aca="false">BR378+CQ378+DP378+EO378</f>
        <v>875.320628759282</v>
      </c>
      <c r="FN378" s="0" t="n">
        <f aca="false">BS378+CR378+DQ378+EP378</f>
        <v>872.516764037426</v>
      </c>
      <c r="FO378" s="0" t="n">
        <f aca="false">BT378+CS378+DR378+EQ378</f>
        <v>857.255053918528</v>
      </c>
      <c r="FP378" s="0" t="n">
        <f aca="false">BU378+CT378+DS378+ER378</f>
        <v>381.866792965895</v>
      </c>
      <c r="FQ378" s="0" t="n">
        <f aca="false">BV378+CU378+DT378+ES378</f>
        <v>370.904206612542</v>
      </c>
      <c r="FR378" s="0" t="n">
        <f aca="false">BW378+CV378+DU378+ET378</f>
        <v>378.3443714913</v>
      </c>
      <c r="FS378" s="0" t="n">
        <f aca="false">BX378+CW378+DV378+EU378</f>
        <v>375.805746243564</v>
      </c>
      <c r="FT378" s="0" t="n">
        <f aca="false">BY378+CX378+DW378+EV378</f>
        <v>373.120028916364</v>
      </c>
      <c r="FU378" s="0" t="n">
        <f aca="false">AM378*'Dist Horaria'!$H$10</f>
        <v>0.176475414396281</v>
      </c>
      <c r="FV378" s="0" t="n">
        <f aca="false">AM378*'Dist Horaria'!$I$10</f>
        <v>0.165161511515366</v>
      </c>
      <c r="FW378" s="0" t="n">
        <f aca="false">AM378*'Dist Horaria'!$J$10</f>
        <v>0.164446512255769</v>
      </c>
      <c r="FX378" s="0" t="n">
        <f aca="false">AM378*'Dist Horaria'!$K$10</f>
        <v>0.159717087074974</v>
      </c>
      <c r="FY378" s="0" t="n">
        <f aca="false">AM378*'Dist Horaria'!$L$10</f>
        <v>0.159781003306847</v>
      </c>
      <c r="FZ378" s="0" t="n">
        <f aca="false">AM378*'Dist Horaria'!$M$10</f>
        <v>0.170972248948326</v>
      </c>
      <c r="GA378" s="0" t="n">
        <f aca="false">AM378*'Dist Horaria'!$N$10</f>
        <v>0.16174681447296</v>
      </c>
      <c r="GB378" s="0" t="n">
        <f aca="false">AM378*'Dist Horaria'!$O$10</f>
        <v>0.158986097699237</v>
      </c>
      <c r="GC378" s="0" t="n">
        <f aca="false">AM378*'Dist Horaria'!$P$10</f>
        <v>0.16145319790052</v>
      </c>
      <c r="GD378" s="0" t="n">
        <f aca="false">AM378*'Dist Horaria'!$Q$10</f>
        <v>0.146109697286965</v>
      </c>
      <c r="GE378" s="0" t="n">
        <f aca="false">AM378*'Dist Horaria'!$R$10</f>
        <v>0.178275773198849</v>
      </c>
      <c r="GF378" s="0" t="n">
        <f aca="false">AM378*'Dist Horaria'!$S$10</f>
        <v>0.152254435735064</v>
      </c>
      <c r="GG378" s="0" t="n">
        <f aca="false">AR378*'Dist Horaria'!$H$10</f>
        <v>0.184598382092609</v>
      </c>
      <c r="GH378" s="0" t="n">
        <f aca="false">AR378*'Dist Horaria'!$I$10</f>
        <v>0.172763712803889</v>
      </c>
      <c r="GI378" s="0" t="n">
        <f aca="false">AR378*'Dist Horaria'!$J$10</f>
        <v>0.172015802920971</v>
      </c>
      <c r="GJ378" s="0" t="n">
        <f aca="false">AR378*'Dist Horaria'!$K$10</f>
        <v>0.167068687541815</v>
      </c>
      <c r="GK378" s="0" t="n">
        <f aca="false">AR378*'Dist Horaria'!$L$10</f>
        <v>0.167135545766988</v>
      </c>
      <c r="GL378" s="0" t="n">
        <f aca="false">AR378*'Dist Horaria'!$M$10</f>
        <v>0.17884191203951</v>
      </c>
      <c r="GM378" s="0" t="n">
        <f aca="false">AR378*'Dist Horaria'!$N$10</f>
        <v>0.169191841041916</v>
      </c>
      <c r="GN378" s="0" t="n">
        <f aca="false">AR378*'Dist Horaria'!$O$10</f>
        <v>0.166304051535436</v>
      </c>
      <c r="GO378" s="0" t="n">
        <f aca="false">AR378*'Dist Horaria'!$P$10</f>
        <v>0.168884709624129</v>
      </c>
      <c r="GP378" s="0" t="n">
        <f aca="false">AR378*'Dist Horaria'!$Q$10</f>
        <v>0.152834964686067</v>
      </c>
      <c r="GQ378" s="0" t="n">
        <f aca="false">AR378*'Dist Horaria'!$R$10</f>
        <v>0.186481609415107</v>
      </c>
      <c r="GR378" s="0" t="n">
        <f aca="false">AR378*'Dist Horaria'!$S$10</f>
        <v>0.159262538633303</v>
      </c>
      <c r="GS378" s="0" t="n">
        <f aca="false">AW378*'Dist Horaria'!$H$10</f>
        <v>0.0107013554836295</v>
      </c>
      <c r="GT378" s="0" t="n">
        <f aca="false">AW378*'Dist Horaria'!$I$10</f>
        <v>0.0100152876987762</v>
      </c>
      <c r="GU378" s="0" t="n">
        <f aca="false">AW378*'Dist Horaria'!$J$10</f>
        <v>0.00997193060411428</v>
      </c>
      <c r="GV378" s="0" t="n">
        <f aca="false">AW378*'Dist Horaria'!$K$10</f>
        <v>0.00968514130677185</v>
      </c>
      <c r="GW378" s="0" t="n">
        <f aca="false">AW378*'Dist Horaria'!$L$10</f>
        <v>0.00968901714591234</v>
      </c>
      <c r="GX378" s="0" t="n">
        <f aca="false">AW378*'Dist Horaria'!$M$10</f>
        <v>0.0103676470747542</v>
      </c>
      <c r="GY378" s="0" t="n">
        <f aca="false">AW378*'Dist Horaria'!$N$10</f>
        <v>0.00980822266909656</v>
      </c>
      <c r="GZ378" s="0" t="n">
        <f aca="false">AW378*'Dist Horaria'!$O$10</f>
        <v>0.00964081458176443</v>
      </c>
      <c r="HA378" s="0" t="n">
        <f aca="false">AW378*'Dist Horaria'!$P$10</f>
        <v>0.00979041794922488</v>
      </c>
      <c r="HB378" s="0" t="n">
        <f aca="false">AW378*'Dist Horaria'!$Q$10</f>
        <v>0.00885999795281547</v>
      </c>
      <c r="HC378" s="0" t="n">
        <f aca="false">AW378*'Dist Horaria'!$R$10</f>
        <v>0.0108105280820352</v>
      </c>
      <c r="HD378" s="0" t="n">
        <f aca="false">AW378*'Dist Horaria'!$S$10</f>
        <v>0.00923261093526395</v>
      </c>
    </row>
    <row r="379" customFormat="false" ht="13.8" hidden="false" customHeight="false" outlineLevel="0" collapsed="false">
      <c r="A379" s="0" t="n">
        <v>4.661567</v>
      </c>
      <c r="B379" s="0" t="n">
        <v>-74.073617</v>
      </c>
      <c r="C379" s="0" t="n">
        <v>32</v>
      </c>
      <c r="D379" s="0" t="n">
        <v>31</v>
      </c>
      <c r="E379" s="0" t="n">
        <v>2399</v>
      </c>
      <c r="G379" s="0" t="s">
        <v>149</v>
      </c>
      <c r="I379" s="0" t="s">
        <v>1750</v>
      </c>
      <c r="J379" s="0" t="s">
        <v>1751</v>
      </c>
      <c r="K379" s="0" t="s">
        <v>1752</v>
      </c>
      <c r="L379" s="0" t="s">
        <v>1753</v>
      </c>
      <c r="S379" s="0" t="n">
        <v>365</v>
      </c>
      <c r="V379" s="0" t="n">
        <v>32628.8178112261</v>
      </c>
      <c r="W379" s="0" t="n">
        <f aca="false">V379*12</f>
        <v>391545.813734713</v>
      </c>
      <c r="X379" s="0" t="n">
        <v>1</v>
      </c>
      <c r="Z379" s="0" t="n">
        <v>22442.66</v>
      </c>
      <c r="AB379" s="0" t="n">
        <v>0.005</v>
      </c>
      <c r="AC379" s="0" t="n">
        <v>0</v>
      </c>
      <c r="AD379" s="0" t="n">
        <v>1981.13065318377</v>
      </c>
      <c r="AE379" s="0" t="n">
        <f aca="false">AD379/2204.59</f>
        <v>0.89863904543873</v>
      </c>
      <c r="AF379" s="0" t="n">
        <f aca="false">AE379/S379</f>
        <v>0.00246202478202392</v>
      </c>
      <c r="AG379" s="0" t="n">
        <f aca="false">AE379*EXP(AB379*AC379)</f>
        <v>0.89863904543873</v>
      </c>
      <c r="AH379" s="0" t="n">
        <f aca="false">AG379/S379</f>
        <v>0.00246202478202392</v>
      </c>
      <c r="AI379" s="0" t="s">
        <v>90</v>
      </c>
      <c r="AJ379" s="0" t="n">
        <f aca="false">IF(AI379="A",'FE DISTRIBUCIÓN'!$C$2,'FE DISTRIBUCIÓN'!$C$3)</f>
        <v>4.994E-006</v>
      </c>
      <c r="AK379" s="0" t="n">
        <f aca="false">W379*AJ379</f>
        <v>1.95537979379116</v>
      </c>
      <c r="AL379" s="0" t="n">
        <f aca="false">AK379/365</f>
        <v>0.00535720491449632</v>
      </c>
      <c r="AM379" s="0" t="n">
        <f aca="false">AK379*EXP(AB379*AC379)</f>
        <v>1.95537979379116</v>
      </c>
      <c r="AN379" s="0" t="n">
        <f aca="false">AM379/365</f>
        <v>0.00535720491449632</v>
      </c>
      <c r="AO379" s="0" t="n">
        <v>5.223868284E-006</v>
      </c>
      <c r="AP379" s="0" t="n">
        <f aca="false">AO379*W379</f>
        <v>2.04538375810174</v>
      </c>
      <c r="AQ379" s="0" t="n">
        <f aca="false">AP379/365</f>
        <v>0.00560379111808696</v>
      </c>
      <c r="AR379" s="0" t="n">
        <f aca="false">AP379*EXP(AB379*AC379)</f>
        <v>2.04538375810174</v>
      </c>
      <c r="AS379" s="0" t="n">
        <f aca="false">AR379/365</f>
        <v>0.00560379111808696</v>
      </c>
      <c r="AT379" s="0" t="n">
        <v>3.02832944E-007</v>
      </c>
      <c r="AU379" s="0" t="n">
        <f aca="false">AT379*W379</f>
        <v>0.118572971484159</v>
      </c>
      <c r="AV379" s="0" t="n">
        <f aca="false">AU379/365</f>
        <v>0.000324857456120983</v>
      </c>
      <c r="AW379" s="0" t="n">
        <f aca="false">AU379*EXP(AB379*AC379)</f>
        <v>0.118572971484159</v>
      </c>
      <c r="AX379" s="0" t="n">
        <f aca="false">AW379/365</f>
        <v>0.000324857456120983</v>
      </c>
      <c r="AY379" s="0" t="n">
        <f aca="false">AW379+AR379+AM379+AG379</f>
        <v>5.01797556881579</v>
      </c>
      <c r="AZ379" s="0" t="n">
        <f aca="false">AH379+AN379+AS379+AX379</f>
        <v>0.0137478782707282</v>
      </c>
      <c r="BA379" s="0" t="n">
        <f aca="false">AH379*1000000</f>
        <v>2462.02478202392</v>
      </c>
      <c r="BB379" s="0" t="n">
        <f aca="false">BA379*'Dist Horaria'!$H$3</f>
        <v>85.788124623136</v>
      </c>
      <c r="BC379" s="0" t="n">
        <f aca="false">BA379*'Dist Horaria'!$I$3</f>
        <v>83.4932119746345</v>
      </c>
      <c r="BD379" s="0" t="n">
        <f aca="false">BA379*'Dist Horaria'!$J$3</f>
        <v>81.327096491776</v>
      </c>
      <c r="BE379" s="0" t="n">
        <f aca="false">BA379*'Dist Horaria'!$K$3</f>
        <v>79.4816507009169</v>
      </c>
      <c r="BF379" s="0" t="n">
        <f aca="false">BA379*'Dist Horaria'!$L$3</f>
        <v>78.1330705654497</v>
      </c>
      <c r="BG379" s="0" t="n">
        <f aca="false">BA379*'Dist Horaria'!$M$3</f>
        <v>77.2840517263595</v>
      </c>
      <c r="BH379" s="0" t="n">
        <f aca="false">BA379*'Dist Horaria'!$N$3</f>
        <v>80.7720518917271</v>
      </c>
      <c r="BI379" s="0" t="n">
        <f aca="false">BA379*'Dist Horaria'!$O$3</f>
        <v>80.7720518917271</v>
      </c>
      <c r="BJ379" s="0" t="n">
        <f aca="false">BA379*'Dist Horaria'!$P$3</f>
        <v>106.864150150019</v>
      </c>
      <c r="BK379" s="0" t="n">
        <f aca="false">BA379*'Dist Horaria'!$Q$3</f>
        <v>118.167089108195</v>
      </c>
      <c r="BL379" s="0" t="n">
        <f aca="false">BA379*'Dist Horaria'!$R$3</f>
        <v>126.387408350504</v>
      </c>
      <c r="BM379" s="0" t="n">
        <f aca="false">BA379*'Dist Horaria'!$S$3</f>
        <v>130.497567971658</v>
      </c>
      <c r="BN379" s="0" t="n">
        <f aca="false">BA379*'Dist Horaria'!$T$3</f>
        <v>131.525107876947</v>
      </c>
      <c r="BO379" s="0" t="n">
        <f aca="false">BA379*'Dist Horaria'!$U$3</f>
        <v>130.497567971658</v>
      </c>
      <c r="BP379" s="0" t="n">
        <f aca="false">BA379*'Dist Horaria'!$V$3</f>
        <v>128.442488161081</v>
      </c>
      <c r="BQ379" s="0" t="n">
        <f aca="false">BA379*'Dist Horaria'!$W$3</f>
        <v>125.359868445215</v>
      </c>
      <c r="BR379" s="0" t="n">
        <f aca="false">BA379*'Dist Horaria'!$X$3</f>
        <v>122.930396178998</v>
      </c>
      <c r="BS379" s="0" t="n">
        <f aca="false">BA379*'Dist Horaria'!$Y$3</f>
        <v>120.126531457142</v>
      </c>
      <c r="BT379" s="0" t="n">
        <f aca="false">BA379*'Dist Horaria'!$Z$3</f>
        <v>104.864821338244</v>
      </c>
      <c r="BU379" s="0" t="n">
        <f aca="false">BA379*'Dist Horaria'!$AA$3</f>
        <v>99.7204557482882</v>
      </c>
      <c r="BV379" s="0" t="n">
        <f aca="false">BA379*'Dist Horaria'!$AB$3</f>
        <v>88.7578693949355</v>
      </c>
      <c r="BW379" s="0" t="n">
        <f aca="false">BA379*'Dist Horaria'!$AC$3</f>
        <v>96.1980342736931</v>
      </c>
      <c r="BX379" s="0" t="n">
        <f aca="false">BA379*'Dist Horaria'!$AD$3</f>
        <v>93.6594090259578</v>
      </c>
      <c r="BY379" s="0" t="n">
        <f aca="false">BA379*'Dist Horaria'!$AE$3</f>
        <v>90.973691698757</v>
      </c>
      <c r="BZ379" s="0" t="n">
        <f aca="false">AN379*1000000</f>
        <v>5357.20491449632</v>
      </c>
      <c r="CA379" s="0" t="n">
        <f aca="false">BZ379*'Dist Horaria'!$H$6</f>
        <v>133.930122862408</v>
      </c>
      <c r="CB379" s="0" t="n">
        <f aca="false">BZ379*'Dist Horaria'!$I$6</f>
        <v>133.930122862408</v>
      </c>
      <c r="CC379" s="0" t="n">
        <f aca="false">BZ379*'Dist Horaria'!$J$6</f>
        <v>133.930122862408</v>
      </c>
      <c r="CD379" s="0" t="n">
        <f aca="false">BZ379*'Dist Horaria'!$K$6</f>
        <v>133.930122862408</v>
      </c>
      <c r="CE379" s="0" t="n">
        <f aca="false">BZ379*'Dist Horaria'!$L$6</f>
        <v>133.930122862408</v>
      </c>
      <c r="CF379" s="0" t="n">
        <f aca="false">BZ379*'Dist Horaria'!$M$6</f>
        <v>357.146994299755</v>
      </c>
      <c r="CG379" s="0" t="n">
        <f aca="false">BZ379*'Dist Horaria'!$N$6</f>
        <v>357.146994299755</v>
      </c>
      <c r="CH379" s="0" t="n">
        <f aca="false">BZ379*'Dist Horaria'!$O$6</f>
        <v>357.146994299755</v>
      </c>
      <c r="CI379" s="0" t="n">
        <f aca="false">BZ379*'Dist Horaria'!$P$6</f>
        <v>234.377715009214</v>
      </c>
      <c r="CJ379" s="0" t="n">
        <f aca="false">BZ379*'Dist Horaria'!$Q$6</f>
        <v>234.377715009214</v>
      </c>
      <c r="CK379" s="0" t="n">
        <f aca="false">BZ379*'Dist Horaria'!$R$6</f>
        <v>234.377715009214</v>
      </c>
      <c r="CL379" s="0" t="n">
        <f aca="false">BZ379*'Dist Horaria'!$S$6</f>
        <v>234.377715009214</v>
      </c>
      <c r="CM379" s="0" t="n">
        <f aca="false">BZ379*'Dist Horaria'!$T$6</f>
        <v>234.377715009214</v>
      </c>
      <c r="CN379" s="0" t="n">
        <f aca="false">BZ379*'Dist Horaria'!$U$6</f>
        <v>234.377715009214</v>
      </c>
      <c r="CO379" s="0" t="n">
        <f aca="false">BZ379*'Dist Horaria'!$V$6</f>
        <v>234.377715009214</v>
      </c>
      <c r="CP379" s="0" t="n">
        <f aca="false">BZ379*'Dist Horaria'!$W$6</f>
        <v>234.377715009214</v>
      </c>
      <c r="CQ379" s="0" t="n">
        <f aca="false">BZ379*'Dist Horaria'!$X$6</f>
        <v>357.146994299755</v>
      </c>
      <c r="CR379" s="0" t="n">
        <f aca="false">BZ379*'Dist Horaria'!$Y$6</f>
        <v>357.146994299755</v>
      </c>
      <c r="CS379" s="0" t="n">
        <f aca="false">BZ379*'Dist Horaria'!$Z$6</f>
        <v>357.146994299755</v>
      </c>
      <c r="CT379" s="0" t="n">
        <f aca="false">BZ379*'Dist Horaria'!$AA$6</f>
        <v>133.930122862408</v>
      </c>
      <c r="CU379" s="0" t="n">
        <f aca="false">BZ379*'Dist Horaria'!$AB$6</f>
        <v>133.930122862408</v>
      </c>
      <c r="CV379" s="0" t="n">
        <f aca="false">BZ379*'Dist Horaria'!$AC$6</f>
        <v>133.930122862408</v>
      </c>
      <c r="CW379" s="0" t="n">
        <f aca="false">BZ379*'Dist Horaria'!$AD$6</f>
        <v>133.930122862408</v>
      </c>
      <c r="CX379" s="0" t="n">
        <f aca="false">BZ379*'Dist Horaria'!$AE$6</f>
        <v>133.930122862408</v>
      </c>
      <c r="CY379" s="0" t="n">
        <f aca="false">AS379*1000000</f>
        <v>5603.79111808696</v>
      </c>
      <c r="CZ379" s="0" t="n">
        <f aca="false">CY379*'Dist Horaria'!$H$6</f>
        <v>140.094777952174</v>
      </c>
      <c r="DA379" s="0" t="n">
        <f aca="false">CY379*'Dist Horaria'!$I$6</f>
        <v>140.094777952174</v>
      </c>
      <c r="DB379" s="0" t="n">
        <f aca="false">CY379*'Dist Horaria'!$J$6</f>
        <v>140.094777952174</v>
      </c>
      <c r="DC379" s="0" t="n">
        <f aca="false">CY379*'Dist Horaria'!$K$6</f>
        <v>140.094777952174</v>
      </c>
      <c r="DD379" s="0" t="n">
        <f aca="false">CY379*'Dist Horaria'!$L$6</f>
        <v>140.094777952174</v>
      </c>
      <c r="DE379" s="0" t="n">
        <f aca="false">CY379*'Dist Horaria'!$M$6</f>
        <v>373.586074539131</v>
      </c>
      <c r="DF379" s="0" t="n">
        <f aca="false">CY379*'Dist Horaria'!$N$6</f>
        <v>373.586074539131</v>
      </c>
      <c r="DG379" s="0" t="n">
        <f aca="false">CY379*'Dist Horaria'!$O$6</f>
        <v>373.586074539131</v>
      </c>
      <c r="DH379" s="0" t="n">
        <f aca="false">CY379*'Dist Horaria'!$P$6</f>
        <v>245.165861416304</v>
      </c>
      <c r="DI379" s="0" t="n">
        <f aca="false">CY379*'Dist Horaria'!$Q$6</f>
        <v>245.165861416304</v>
      </c>
      <c r="DJ379" s="0" t="n">
        <f aca="false">CY379*'Dist Horaria'!$R$6</f>
        <v>245.165861416304</v>
      </c>
      <c r="DK379" s="0" t="n">
        <f aca="false">CY379*'Dist Horaria'!$S$6</f>
        <v>245.165861416304</v>
      </c>
      <c r="DL379" s="0" t="n">
        <f aca="false">CY379*'Dist Horaria'!$T$6</f>
        <v>245.165861416304</v>
      </c>
      <c r="DM379" s="0" t="n">
        <f aca="false">CY379*'Dist Horaria'!$U$6</f>
        <v>245.165861416304</v>
      </c>
      <c r="DN379" s="0" t="n">
        <f aca="false">CY379*'Dist Horaria'!$V$6</f>
        <v>245.165861416304</v>
      </c>
      <c r="DO379" s="0" t="n">
        <f aca="false">CY379*'Dist Horaria'!$W$6</f>
        <v>245.165861416304</v>
      </c>
      <c r="DP379" s="0" t="n">
        <f aca="false">CY379*'Dist Horaria'!$X$6</f>
        <v>373.586074539131</v>
      </c>
      <c r="DQ379" s="0" t="n">
        <f aca="false">CY379*'Dist Horaria'!$Y$6</f>
        <v>373.586074539131</v>
      </c>
      <c r="DR379" s="0" t="n">
        <f aca="false">CY379*'Dist Horaria'!$Z$6</f>
        <v>373.586074539131</v>
      </c>
      <c r="DS379" s="0" t="n">
        <f aca="false">CY379*'Dist Horaria'!$AA$6</f>
        <v>140.094777952174</v>
      </c>
      <c r="DT379" s="0" t="n">
        <f aca="false">CY379*'Dist Horaria'!$AB$6</f>
        <v>140.094777952174</v>
      </c>
      <c r="DU379" s="0" t="n">
        <f aca="false">CY379*'Dist Horaria'!$AC$6</f>
        <v>140.094777952174</v>
      </c>
      <c r="DV379" s="0" t="n">
        <f aca="false">CY379*'Dist Horaria'!$AD$6</f>
        <v>140.094777952174</v>
      </c>
      <c r="DW379" s="0" t="n">
        <f aca="false">CY379*'Dist Horaria'!$AE$6</f>
        <v>140.094777952174</v>
      </c>
      <c r="DX379" s="0" t="n">
        <f aca="false">AX379*1000000</f>
        <v>324.857456120983</v>
      </c>
      <c r="DY379" s="0" t="n">
        <f aca="false">DX379*'Dist Horaria'!$H$6</f>
        <v>8.12143640302458</v>
      </c>
      <c r="DZ379" s="0" t="n">
        <f aca="false">DX379*'Dist Horaria'!$I$6</f>
        <v>8.12143640302458</v>
      </c>
      <c r="EA379" s="0" t="n">
        <f aca="false">DX379*'Dist Horaria'!$J$6</f>
        <v>8.12143640302458</v>
      </c>
      <c r="EB379" s="0" t="n">
        <f aca="false">DX379*'Dist Horaria'!$K$6</f>
        <v>8.12143640302458</v>
      </c>
      <c r="EC379" s="0" t="n">
        <f aca="false">DX379*'Dist Horaria'!$L$6</f>
        <v>8.12143640302458</v>
      </c>
      <c r="ED379" s="0" t="n">
        <f aca="false">DX379*'Dist Horaria'!$M$6</f>
        <v>21.6571637413989</v>
      </c>
      <c r="EE379" s="0" t="n">
        <f aca="false">DX379*'Dist Horaria'!$N$6</f>
        <v>21.6571637413989</v>
      </c>
      <c r="EF379" s="0" t="n">
        <f aca="false">DX379*'Dist Horaria'!$O$6</f>
        <v>21.6571637413989</v>
      </c>
      <c r="EG379" s="0" t="n">
        <f aca="false">DX379*'Dist Horaria'!$P$6</f>
        <v>14.212513705293</v>
      </c>
      <c r="EH379" s="0" t="n">
        <f aca="false">DX379*'Dist Horaria'!$Q$6</f>
        <v>14.212513705293</v>
      </c>
      <c r="EI379" s="0" t="n">
        <f aca="false">DX379*'Dist Horaria'!$R$6</f>
        <v>14.212513705293</v>
      </c>
      <c r="EJ379" s="0" t="n">
        <f aca="false">DX379*'Dist Horaria'!$S$6</f>
        <v>14.212513705293</v>
      </c>
      <c r="EK379" s="0" t="n">
        <f aca="false">DX379*'Dist Horaria'!$T$6</f>
        <v>14.212513705293</v>
      </c>
      <c r="EL379" s="0" t="n">
        <f aca="false">DX379*'Dist Horaria'!$U$6</f>
        <v>14.212513705293</v>
      </c>
      <c r="EM379" s="0" t="n">
        <f aca="false">DX379*'Dist Horaria'!$V$6</f>
        <v>14.212513705293</v>
      </c>
      <c r="EN379" s="0" t="n">
        <f aca="false">DX379*'Dist Horaria'!$W$6</f>
        <v>14.212513705293</v>
      </c>
      <c r="EO379" s="0" t="n">
        <f aca="false">DX379*'Dist Horaria'!$X$6</f>
        <v>21.6571637413989</v>
      </c>
      <c r="EP379" s="0" t="n">
        <f aca="false">DX379*'Dist Horaria'!$Y$6</f>
        <v>21.6571637413989</v>
      </c>
      <c r="EQ379" s="0" t="n">
        <f aca="false">DX379*'Dist Horaria'!$Z$6</f>
        <v>21.6571637413989</v>
      </c>
      <c r="ER379" s="0" t="n">
        <f aca="false">DX379*'Dist Horaria'!$AA$6</f>
        <v>8.12143640302458</v>
      </c>
      <c r="ES379" s="0" t="n">
        <f aca="false">DX379*'Dist Horaria'!$AB$6</f>
        <v>8.12143640302458</v>
      </c>
      <c r="ET379" s="0" t="n">
        <f aca="false">DX379*'Dist Horaria'!$AC$6</f>
        <v>8.12143640302458</v>
      </c>
      <c r="EU379" s="0" t="n">
        <f aca="false">DX379*'Dist Horaria'!$AD$6</f>
        <v>8.12143640302458</v>
      </c>
      <c r="EV379" s="0" t="n">
        <f aca="false">DX379*'Dist Horaria'!$AE$6</f>
        <v>8.12143640302458</v>
      </c>
      <c r="EW379" s="0" t="n">
        <f aca="false">BB379+CA379+CZ379+DY379</f>
        <v>367.934461840742</v>
      </c>
      <c r="EX379" s="0" t="n">
        <f aca="false">BC379+CB379+DA379+DZ379</f>
        <v>365.639549192241</v>
      </c>
      <c r="EY379" s="0" t="n">
        <f aca="false">BD379+CC379+DB379+EA379</f>
        <v>363.473433709383</v>
      </c>
      <c r="EZ379" s="0" t="n">
        <f aca="false">BE379+CD379+DC379+EB379</f>
        <v>361.627987918523</v>
      </c>
      <c r="FA379" s="0" t="n">
        <f aca="false">BF379+CE379+DD379+EC379</f>
        <v>360.279407783056</v>
      </c>
      <c r="FB379" s="0" t="n">
        <f aca="false">BG379+CF379+DE379+ED379</f>
        <v>829.674284306644</v>
      </c>
      <c r="FC379" s="0" t="n">
        <f aca="false">BH379+CG379+DF379+EE379</f>
        <v>833.162284472011</v>
      </c>
      <c r="FD379" s="0" t="n">
        <f aca="false">BI379+CH379+DG379+EF379</f>
        <v>833.162284472011</v>
      </c>
      <c r="FE379" s="0" t="n">
        <f aca="false">BJ379+CI379+DH379+EG379</f>
        <v>600.620240280831</v>
      </c>
      <c r="FF379" s="0" t="n">
        <f aca="false">BK379+CJ379+DI379+EH379</f>
        <v>611.923179239006</v>
      </c>
      <c r="FG379" s="0" t="n">
        <f aca="false">BL379+CK379+DJ379+EI379</f>
        <v>620.143498481315</v>
      </c>
      <c r="FH379" s="0" t="n">
        <f aca="false">BM379+CL379+DK379+EJ379</f>
        <v>624.25365810247</v>
      </c>
      <c r="FI379" s="0" t="n">
        <f aca="false">BN379+CM379+DL379+EK379</f>
        <v>625.281198007758</v>
      </c>
      <c r="FJ379" s="0" t="n">
        <f aca="false">BO379+CN379+DM379+EL379</f>
        <v>624.25365810247</v>
      </c>
      <c r="FK379" s="0" t="n">
        <f aca="false">BP379+CO379+DN379+EM379</f>
        <v>622.198578291892</v>
      </c>
      <c r="FL379" s="0" t="n">
        <f aca="false">BQ379+CP379+DO379+EN379</f>
        <v>619.115958576026</v>
      </c>
      <c r="FM379" s="0" t="n">
        <f aca="false">BR379+CQ379+DP379+EO379</f>
        <v>875.320628759282</v>
      </c>
      <c r="FN379" s="0" t="n">
        <f aca="false">BS379+CR379+DQ379+EP379</f>
        <v>872.516764037426</v>
      </c>
      <c r="FO379" s="0" t="n">
        <f aca="false">BT379+CS379+DR379+EQ379</f>
        <v>857.255053918528</v>
      </c>
      <c r="FP379" s="0" t="n">
        <f aca="false">BU379+CT379+DS379+ER379</f>
        <v>381.866792965895</v>
      </c>
      <c r="FQ379" s="0" t="n">
        <f aca="false">BV379+CU379+DT379+ES379</f>
        <v>370.904206612542</v>
      </c>
      <c r="FR379" s="0" t="n">
        <f aca="false">BW379+CV379+DU379+ET379</f>
        <v>378.3443714913</v>
      </c>
      <c r="FS379" s="0" t="n">
        <f aca="false">BX379+CW379+DV379+EU379</f>
        <v>375.805746243564</v>
      </c>
      <c r="FT379" s="0" t="n">
        <f aca="false">BY379+CX379+DW379+EV379</f>
        <v>373.120028916364</v>
      </c>
      <c r="FU379" s="0" t="n">
        <f aca="false">AM379*'Dist Horaria'!$H$10</f>
        <v>0.176475414396281</v>
      </c>
      <c r="FV379" s="0" t="n">
        <f aca="false">AM379*'Dist Horaria'!$I$10</f>
        <v>0.165161511515366</v>
      </c>
      <c r="FW379" s="0" t="n">
        <f aca="false">AM379*'Dist Horaria'!$J$10</f>
        <v>0.164446512255769</v>
      </c>
      <c r="FX379" s="0" t="n">
        <f aca="false">AM379*'Dist Horaria'!$K$10</f>
        <v>0.159717087074974</v>
      </c>
      <c r="FY379" s="0" t="n">
        <f aca="false">AM379*'Dist Horaria'!$L$10</f>
        <v>0.159781003306847</v>
      </c>
      <c r="FZ379" s="0" t="n">
        <f aca="false">AM379*'Dist Horaria'!$M$10</f>
        <v>0.170972248948326</v>
      </c>
      <c r="GA379" s="0" t="n">
        <f aca="false">AM379*'Dist Horaria'!$N$10</f>
        <v>0.16174681447296</v>
      </c>
      <c r="GB379" s="0" t="n">
        <f aca="false">AM379*'Dist Horaria'!$O$10</f>
        <v>0.158986097699237</v>
      </c>
      <c r="GC379" s="0" t="n">
        <f aca="false">AM379*'Dist Horaria'!$P$10</f>
        <v>0.16145319790052</v>
      </c>
      <c r="GD379" s="0" t="n">
        <f aca="false">AM379*'Dist Horaria'!$Q$10</f>
        <v>0.146109697286965</v>
      </c>
      <c r="GE379" s="0" t="n">
        <f aca="false">AM379*'Dist Horaria'!$R$10</f>
        <v>0.178275773198849</v>
      </c>
      <c r="GF379" s="0" t="n">
        <f aca="false">AM379*'Dist Horaria'!$S$10</f>
        <v>0.152254435735064</v>
      </c>
      <c r="GG379" s="0" t="n">
        <f aca="false">AR379*'Dist Horaria'!$H$10</f>
        <v>0.184598382092609</v>
      </c>
      <c r="GH379" s="0" t="n">
        <f aca="false">AR379*'Dist Horaria'!$I$10</f>
        <v>0.172763712803889</v>
      </c>
      <c r="GI379" s="0" t="n">
        <f aca="false">AR379*'Dist Horaria'!$J$10</f>
        <v>0.172015802920971</v>
      </c>
      <c r="GJ379" s="0" t="n">
        <f aca="false">AR379*'Dist Horaria'!$K$10</f>
        <v>0.167068687541815</v>
      </c>
      <c r="GK379" s="0" t="n">
        <f aca="false">AR379*'Dist Horaria'!$L$10</f>
        <v>0.167135545766988</v>
      </c>
      <c r="GL379" s="0" t="n">
        <f aca="false">AR379*'Dist Horaria'!$M$10</f>
        <v>0.17884191203951</v>
      </c>
      <c r="GM379" s="0" t="n">
        <f aca="false">AR379*'Dist Horaria'!$N$10</f>
        <v>0.169191841041916</v>
      </c>
      <c r="GN379" s="0" t="n">
        <f aca="false">AR379*'Dist Horaria'!$O$10</f>
        <v>0.166304051535436</v>
      </c>
      <c r="GO379" s="0" t="n">
        <f aca="false">AR379*'Dist Horaria'!$P$10</f>
        <v>0.168884709624129</v>
      </c>
      <c r="GP379" s="0" t="n">
        <f aca="false">AR379*'Dist Horaria'!$Q$10</f>
        <v>0.152834964686067</v>
      </c>
      <c r="GQ379" s="0" t="n">
        <f aca="false">AR379*'Dist Horaria'!$R$10</f>
        <v>0.186481609415107</v>
      </c>
      <c r="GR379" s="0" t="n">
        <f aca="false">AR379*'Dist Horaria'!$S$10</f>
        <v>0.159262538633303</v>
      </c>
      <c r="GS379" s="0" t="n">
        <f aca="false">AW379*'Dist Horaria'!$H$10</f>
        <v>0.0107013554836295</v>
      </c>
      <c r="GT379" s="0" t="n">
        <f aca="false">AW379*'Dist Horaria'!$I$10</f>
        <v>0.0100152876987762</v>
      </c>
      <c r="GU379" s="0" t="n">
        <f aca="false">AW379*'Dist Horaria'!$J$10</f>
        <v>0.00997193060411428</v>
      </c>
      <c r="GV379" s="0" t="n">
        <f aca="false">AW379*'Dist Horaria'!$K$10</f>
        <v>0.00968514130677185</v>
      </c>
      <c r="GW379" s="0" t="n">
        <f aca="false">AW379*'Dist Horaria'!$L$10</f>
        <v>0.00968901714591234</v>
      </c>
      <c r="GX379" s="0" t="n">
        <f aca="false">AW379*'Dist Horaria'!$M$10</f>
        <v>0.0103676470747542</v>
      </c>
      <c r="GY379" s="0" t="n">
        <f aca="false">AW379*'Dist Horaria'!$N$10</f>
        <v>0.00980822266909656</v>
      </c>
      <c r="GZ379" s="0" t="n">
        <f aca="false">AW379*'Dist Horaria'!$O$10</f>
        <v>0.00964081458176443</v>
      </c>
      <c r="HA379" s="0" t="n">
        <f aca="false">AW379*'Dist Horaria'!$P$10</f>
        <v>0.00979041794922488</v>
      </c>
      <c r="HB379" s="0" t="n">
        <f aca="false">AW379*'Dist Horaria'!$Q$10</f>
        <v>0.00885999795281547</v>
      </c>
      <c r="HC379" s="0" t="n">
        <f aca="false">AW379*'Dist Horaria'!$R$10</f>
        <v>0.0108105280820352</v>
      </c>
      <c r="HD379" s="0" t="n">
        <f aca="false">AW379*'Dist Horaria'!$S$10</f>
        <v>0.00923261093526395</v>
      </c>
    </row>
    <row r="380" customFormat="false" ht="13.8" hidden="false" customHeight="false" outlineLevel="0" collapsed="false">
      <c r="A380" s="0" t="n">
        <v>4.658744</v>
      </c>
      <c r="B380" s="0" t="n">
        <v>-74.062228</v>
      </c>
      <c r="C380" s="0" t="n">
        <v>33</v>
      </c>
      <c r="D380" s="0" t="n">
        <v>30</v>
      </c>
      <c r="E380" s="0" t="n">
        <v>2387</v>
      </c>
      <c r="G380" s="0" t="s">
        <v>149</v>
      </c>
      <c r="I380" s="0" t="s">
        <v>1754</v>
      </c>
      <c r="J380" s="0" t="s">
        <v>1755</v>
      </c>
      <c r="K380" s="0" t="s">
        <v>1756</v>
      </c>
      <c r="L380" s="0" t="s">
        <v>1757</v>
      </c>
      <c r="S380" s="0" t="n">
        <v>365</v>
      </c>
      <c r="V380" s="0" t="n">
        <v>32628.8178112261</v>
      </c>
      <c r="W380" s="0" t="n">
        <f aca="false">V380*12</f>
        <v>391545.813734713</v>
      </c>
      <c r="X380" s="0" t="n">
        <v>1</v>
      </c>
      <c r="Z380" s="0" t="n">
        <v>22442.66</v>
      </c>
      <c r="AB380" s="0" t="n">
        <v>0.005</v>
      </c>
      <c r="AC380" s="0" t="n">
        <v>0</v>
      </c>
      <c r="AD380" s="0" t="n">
        <v>1981.13065318377</v>
      </c>
      <c r="AE380" s="0" t="n">
        <f aca="false">AD380/2204.59</f>
        <v>0.89863904543873</v>
      </c>
      <c r="AF380" s="0" t="n">
        <f aca="false">AE380/S380</f>
        <v>0.00246202478202392</v>
      </c>
      <c r="AG380" s="0" t="n">
        <f aca="false">AE380*EXP(AB380*AC380)</f>
        <v>0.89863904543873</v>
      </c>
      <c r="AH380" s="0" t="n">
        <f aca="false">AG380/S380</f>
        <v>0.00246202478202392</v>
      </c>
      <c r="AI380" s="0" t="s">
        <v>90</v>
      </c>
      <c r="AJ380" s="0" t="n">
        <f aca="false">IF(AI380="A",'FE DISTRIBUCIÓN'!$C$2,'FE DISTRIBUCIÓN'!$C$3)</f>
        <v>4.994E-006</v>
      </c>
      <c r="AK380" s="0" t="n">
        <f aca="false">W380*AJ380</f>
        <v>1.95537979379116</v>
      </c>
      <c r="AL380" s="0" t="n">
        <f aca="false">AK380/365</f>
        <v>0.00535720491449632</v>
      </c>
      <c r="AM380" s="0" t="n">
        <f aca="false">AK380*EXP(AB380*AC380)</f>
        <v>1.95537979379116</v>
      </c>
      <c r="AN380" s="0" t="n">
        <f aca="false">AM380/365</f>
        <v>0.00535720491449632</v>
      </c>
      <c r="AO380" s="0" t="n">
        <v>5.223868284E-006</v>
      </c>
      <c r="AP380" s="0" t="n">
        <f aca="false">AO380*W380</f>
        <v>2.04538375810174</v>
      </c>
      <c r="AQ380" s="0" t="n">
        <f aca="false">AP380/365</f>
        <v>0.00560379111808696</v>
      </c>
      <c r="AR380" s="0" t="n">
        <f aca="false">AP380*EXP(AB380*AC380)</f>
        <v>2.04538375810174</v>
      </c>
      <c r="AS380" s="0" t="n">
        <f aca="false">AR380/365</f>
        <v>0.00560379111808696</v>
      </c>
      <c r="AT380" s="0" t="n">
        <v>3.02832944E-007</v>
      </c>
      <c r="AU380" s="0" t="n">
        <f aca="false">AT380*W380</f>
        <v>0.118572971484159</v>
      </c>
      <c r="AV380" s="0" t="n">
        <f aca="false">AU380/365</f>
        <v>0.000324857456120983</v>
      </c>
      <c r="AW380" s="0" t="n">
        <f aca="false">AU380*EXP(AB380*AC380)</f>
        <v>0.118572971484159</v>
      </c>
      <c r="AX380" s="0" t="n">
        <f aca="false">AW380/365</f>
        <v>0.000324857456120983</v>
      </c>
      <c r="AY380" s="0" t="n">
        <f aca="false">AW380+AR380+AM380+AG380</f>
        <v>5.01797556881579</v>
      </c>
      <c r="AZ380" s="0" t="n">
        <f aca="false">AH380+AN380+AS380+AX380</f>
        <v>0.0137478782707282</v>
      </c>
      <c r="BA380" s="0" t="n">
        <f aca="false">AH380*1000000</f>
        <v>2462.02478202392</v>
      </c>
      <c r="BB380" s="0" t="n">
        <f aca="false">BA380*'Dist Horaria'!$H$3</f>
        <v>85.788124623136</v>
      </c>
      <c r="BC380" s="0" t="n">
        <f aca="false">BA380*'Dist Horaria'!$I$3</f>
        <v>83.4932119746345</v>
      </c>
      <c r="BD380" s="0" t="n">
        <f aca="false">BA380*'Dist Horaria'!$J$3</f>
        <v>81.327096491776</v>
      </c>
      <c r="BE380" s="0" t="n">
        <f aca="false">BA380*'Dist Horaria'!$K$3</f>
        <v>79.4816507009169</v>
      </c>
      <c r="BF380" s="0" t="n">
        <f aca="false">BA380*'Dist Horaria'!$L$3</f>
        <v>78.1330705654497</v>
      </c>
      <c r="BG380" s="0" t="n">
        <f aca="false">BA380*'Dist Horaria'!$M$3</f>
        <v>77.2840517263595</v>
      </c>
      <c r="BH380" s="0" t="n">
        <f aca="false">BA380*'Dist Horaria'!$N$3</f>
        <v>80.7720518917271</v>
      </c>
      <c r="BI380" s="0" t="n">
        <f aca="false">BA380*'Dist Horaria'!$O$3</f>
        <v>80.7720518917271</v>
      </c>
      <c r="BJ380" s="0" t="n">
        <f aca="false">BA380*'Dist Horaria'!$P$3</f>
        <v>106.864150150019</v>
      </c>
      <c r="BK380" s="0" t="n">
        <f aca="false">BA380*'Dist Horaria'!$Q$3</f>
        <v>118.167089108195</v>
      </c>
      <c r="BL380" s="0" t="n">
        <f aca="false">BA380*'Dist Horaria'!$R$3</f>
        <v>126.387408350504</v>
      </c>
      <c r="BM380" s="0" t="n">
        <f aca="false">BA380*'Dist Horaria'!$S$3</f>
        <v>130.497567971658</v>
      </c>
      <c r="BN380" s="0" t="n">
        <f aca="false">BA380*'Dist Horaria'!$T$3</f>
        <v>131.525107876947</v>
      </c>
      <c r="BO380" s="0" t="n">
        <f aca="false">BA380*'Dist Horaria'!$U$3</f>
        <v>130.497567971658</v>
      </c>
      <c r="BP380" s="0" t="n">
        <f aca="false">BA380*'Dist Horaria'!$V$3</f>
        <v>128.442488161081</v>
      </c>
      <c r="BQ380" s="0" t="n">
        <f aca="false">BA380*'Dist Horaria'!$W$3</f>
        <v>125.359868445215</v>
      </c>
      <c r="BR380" s="0" t="n">
        <f aca="false">BA380*'Dist Horaria'!$X$3</f>
        <v>122.930396178998</v>
      </c>
      <c r="BS380" s="0" t="n">
        <f aca="false">BA380*'Dist Horaria'!$Y$3</f>
        <v>120.126531457142</v>
      </c>
      <c r="BT380" s="0" t="n">
        <f aca="false">BA380*'Dist Horaria'!$Z$3</f>
        <v>104.864821338244</v>
      </c>
      <c r="BU380" s="0" t="n">
        <f aca="false">BA380*'Dist Horaria'!$AA$3</f>
        <v>99.7204557482882</v>
      </c>
      <c r="BV380" s="0" t="n">
        <f aca="false">BA380*'Dist Horaria'!$AB$3</f>
        <v>88.7578693949355</v>
      </c>
      <c r="BW380" s="0" t="n">
        <f aca="false">BA380*'Dist Horaria'!$AC$3</f>
        <v>96.1980342736931</v>
      </c>
      <c r="BX380" s="0" t="n">
        <f aca="false">BA380*'Dist Horaria'!$AD$3</f>
        <v>93.6594090259578</v>
      </c>
      <c r="BY380" s="0" t="n">
        <f aca="false">BA380*'Dist Horaria'!$AE$3</f>
        <v>90.973691698757</v>
      </c>
      <c r="BZ380" s="0" t="n">
        <f aca="false">AN380*1000000</f>
        <v>5357.20491449632</v>
      </c>
      <c r="CA380" s="0" t="n">
        <f aca="false">BZ380*'Dist Horaria'!$H$6</f>
        <v>133.930122862408</v>
      </c>
      <c r="CB380" s="0" t="n">
        <f aca="false">BZ380*'Dist Horaria'!$I$6</f>
        <v>133.930122862408</v>
      </c>
      <c r="CC380" s="0" t="n">
        <f aca="false">BZ380*'Dist Horaria'!$J$6</f>
        <v>133.930122862408</v>
      </c>
      <c r="CD380" s="0" t="n">
        <f aca="false">BZ380*'Dist Horaria'!$K$6</f>
        <v>133.930122862408</v>
      </c>
      <c r="CE380" s="0" t="n">
        <f aca="false">BZ380*'Dist Horaria'!$L$6</f>
        <v>133.930122862408</v>
      </c>
      <c r="CF380" s="0" t="n">
        <f aca="false">BZ380*'Dist Horaria'!$M$6</f>
        <v>357.146994299755</v>
      </c>
      <c r="CG380" s="0" t="n">
        <f aca="false">BZ380*'Dist Horaria'!$N$6</f>
        <v>357.146994299755</v>
      </c>
      <c r="CH380" s="0" t="n">
        <f aca="false">BZ380*'Dist Horaria'!$O$6</f>
        <v>357.146994299755</v>
      </c>
      <c r="CI380" s="0" t="n">
        <f aca="false">BZ380*'Dist Horaria'!$P$6</f>
        <v>234.377715009214</v>
      </c>
      <c r="CJ380" s="0" t="n">
        <f aca="false">BZ380*'Dist Horaria'!$Q$6</f>
        <v>234.377715009214</v>
      </c>
      <c r="CK380" s="0" t="n">
        <f aca="false">BZ380*'Dist Horaria'!$R$6</f>
        <v>234.377715009214</v>
      </c>
      <c r="CL380" s="0" t="n">
        <f aca="false">BZ380*'Dist Horaria'!$S$6</f>
        <v>234.377715009214</v>
      </c>
      <c r="CM380" s="0" t="n">
        <f aca="false">BZ380*'Dist Horaria'!$T$6</f>
        <v>234.377715009214</v>
      </c>
      <c r="CN380" s="0" t="n">
        <f aca="false">BZ380*'Dist Horaria'!$U$6</f>
        <v>234.377715009214</v>
      </c>
      <c r="CO380" s="0" t="n">
        <f aca="false">BZ380*'Dist Horaria'!$V$6</f>
        <v>234.377715009214</v>
      </c>
      <c r="CP380" s="0" t="n">
        <f aca="false">BZ380*'Dist Horaria'!$W$6</f>
        <v>234.377715009214</v>
      </c>
      <c r="CQ380" s="0" t="n">
        <f aca="false">BZ380*'Dist Horaria'!$X$6</f>
        <v>357.146994299755</v>
      </c>
      <c r="CR380" s="0" t="n">
        <f aca="false">BZ380*'Dist Horaria'!$Y$6</f>
        <v>357.146994299755</v>
      </c>
      <c r="CS380" s="0" t="n">
        <f aca="false">BZ380*'Dist Horaria'!$Z$6</f>
        <v>357.146994299755</v>
      </c>
      <c r="CT380" s="0" t="n">
        <f aca="false">BZ380*'Dist Horaria'!$AA$6</f>
        <v>133.930122862408</v>
      </c>
      <c r="CU380" s="0" t="n">
        <f aca="false">BZ380*'Dist Horaria'!$AB$6</f>
        <v>133.930122862408</v>
      </c>
      <c r="CV380" s="0" t="n">
        <f aca="false">BZ380*'Dist Horaria'!$AC$6</f>
        <v>133.930122862408</v>
      </c>
      <c r="CW380" s="0" t="n">
        <f aca="false">BZ380*'Dist Horaria'!$AD$6</f>
        <v>133.930122862408</v>
      </c>
      <c r="CX380" s="0" t="n">
        <f aca="false">BZ380*'Dist Horaria'!$AE$6</f>
        <v>133.930122862408</v>
      </c>
      <c r="CY380" s="0" t="n">
        <f aca="false">AS380*1000000</f>
        <v>5603.79111808696</v>
      </c>
      <c r="CZ380" s="0" t="n">
        <f aca="false">CY380*'Dist Horaria'!$H$6</f>
        <v>140.094777952174</v>
      </c>
      <c r="DA380" s="0" t="n">
        <f aca="false">CY380*'Dist Horaria'!$I$6</f>
        <v>140.094777952174</v>
      </c>
      <c r="DB380" s="0" t="n">
        <f aca="false">CY380*'Dist Horaria'!$J$6</f>
        <v>140.094777952174</v>
      </c>
      <c r="DC380" s="0" t="n">
        <f aca="false">CY380*'Dist Horaria'!$K$6</f>
        <v>140.094777952174</v>
      </c>
      <c r="DD380" s="0" t="n">
        <f aca="false">CY380*'Dist Horaria'!$L$6</f>
        <v>140.094777952174</v>
      </c>
      <c r="DE380" s="0" t="n">
        <f aca="false">CY380*'Dist Horaria'!$M$6</f>
        <v>373.586074539131</v>
      </c>
      <c r="DF380" s="0" t="n">
        <f aca="false">CY380*'Dist Horaria'!$N$6</f>
        <v>373.586074539131</v>
      </c>
      <c r="DG380" s="0" t="n">
        <f aca="false">CY380*'Dist Horaria'!$O$6</f>
        <v>373.586074539131</v>
      </c>
      <c r="DH380" s="0" t="n">
        <f aca="false">CY380*'Dist Horaria'!$P$6</f>
        <v>245.165861416304</v>
      </c>
      <c r="DI380" s="0" t="n">
        <f aca="false">CY380*'Dist Horaria'!$Q$6</f>
        <v>245.165861416304</v>
      </c>
      <c r="DJ380" s="0" t="n">
        <f aca="false">CY380*'Dist Horaria'!$R$6</f>
        <v>245.165861416304</v>
      </c>
      <c r="DK380" s="0" t="n">
        <f aca="false">CY380*'Dist Horaria'!$S$6</f>
        <v>245.165861416304</v>
      </c>
      <c r="DL380" s="0" t="n">
        <f aca="false">CY380*'Dist Horaria'!$T$6</f>
        <v>245.165861416304</v>
      </c>
      <c r="DM380" s="0" t="n">
        <f aca="false">CY380*'Dist Horaria'!$U$6</f>
        <v>245.165861416304</v>
      </c>
      <c r="DN380" s="0" t="n">
        <f aca="false">CY380*'Dist Horaria'!$V$6</f>
        <v>245.165861416304</v>
      </c>
      <c r="DO380" s="0" t="n">
        <f aca="false">CY380*'Dist Horaria'!$W$6</f>
        <v>245.165861416304</v>
      </c>
      <c r="DP380" s="0" t="n">
        <f aca="false">CY380*'Dist Horaria'!$X$6</f>
        <v>373.586074539131</v>
      </c>
      <c r="DQ380" s="0" t="n">
        <f aca="false">CY380*'Dist Horaria'!$Y$6</f>
        <v>373.586074539131</v>
      </c>
      <c r="DR380" s="0" t="n">
        <f aca="false">CY380*'Dist Horaria'!$Z$6</f>
        <v>373.586074539131</v>
      </c>
      <c r="DS380" s="0" t="n">
        <f aca="false">CY380*'Dist Horaria'!$AA$6</f>
        <v>140.094777952174</v>
      </c>
      <c r="DT380" s="0" t="n">
        <f aca="false">CY380*'Dist Horaria'!$AB$6</f>
        <v>140.094777952174</v>
      </c>
      <c r="DU380" s="0" t="n">
        <f aca="false">CY380*'Dist Horaria'!$AC$6</f>
        <v>140.094777952174</v>
      </c>
      <c r="DV380" s="0" t="n">
        <f aca="false">CY380*'Dist Horaria'!$AD$6</f>
        <v>140.094777952174</v>
      </c>
      <c r="DW380" s="0" t="n">
        <f aca="false">CY380*'Dist Horaria'!$AE$6</f>
        <v>140.094777952174</v>
      </c>
      <c r="DX380" s="0" t="n">
        <f aca="false">AX380*1000000</f>
        <v>324.857456120983</v>
      </c>
      <c r="DY380" s="0" t="n">
        <f aca="false">DX380*'Dist Horaria'!$H$6</f>
        <v>8.12143640302458</v>
      </c>
      <c r="DZ380" s="0" t="n">
        <f aca="false">DX380*'Dist Horaria'!$I$6</f>
        <v>8.12143640302458</v>
      </c>
      <c r="EA380" s="0" t="n">
        <f aca="false">DX380*'Dist Horaria'!$J$6</f>
        <v>8.12143640302458</v>
      </c>
      <c r="EB380" s="0" t="n">
        <f aca="false">DX380*'Dist Horaria'!$K$6</f>
        <v>8.12143640302458</v>
      </c>
      <c r="EC380" s="0" t="n">
        <f aca="false">DX380*'Dist Horaria'!$L$6</f>
        <v>8.12143640302458</v>
      </c>
      <c r="ED380" s="0" t="n">
        <f aca="false">DX380*'Dist Horaria'!$M$6</f>
        <v>21.6571637413989</v>
      </c>
      <c r="EE380" s="0" t="n">
        <f aca="false">DX380*'Dist Horaria'!$N$6</f>
        <v>21.6571637413989</v>
      </c>
      <c r="EF380" s="0" t="n">
        <f aca="false">DX380*'Dist Horaria'!$O$6</f>
        <v>21.6571637413989</v>
      </c>
      <c r="EG380" s="0" t="n">
        <f aca="false">DX380*'Dist Horaria'!$P$6</f>
        <v>14.212513705293</v>
      </c>
      <c r="EH380" s="0" t="n">
        <f aca="false">DX380*'Dist Horaria'!$Q$6</f>
        <v>14.212513705293</v>
      </c>
      <c r="EI380" s="0" t="n">
        <f aca="false">DX380*'Dist Horaria'!$R$6</f>
        <v>14.212513705293</v>
      </c>
      <c r="EJ380" s="0" t="n">
        <f aca="false">DX380*'Dist Horaria'!$S$6</f>
        <v>14.212513705293</v>
      </c>
      <c r="EK380" s="0" t="n">
        <f aca="false">DX380*'Dist Horaria'!$T$6</f>
        <v>14.212513705293</v>
      </c>
      <c r="EL380" s="0" t="n">
        <f aca="false">DX380*'Dist Horaria'!$U$6</f>
        <v>14.212513705293</v>
      </c>
      <c r="EM380" s="0" t="n">
        <f aca="false">DX380*'Dist Horaria'!$V$6</f>
        <v>14.212513705293</v>
      </c>
      <c r="EN380" s="0" t="n">
        <f aca="false">DX380*'Dist Horaria'!$W$6</f>
        <v>14.212513705293</v>
      </c>
      <c r="EO380" s="0" t="n">
        <f aca="false">DX380*'Dist Horaria'!$X$6</f>
        <v>21.6571637413989</v>
      </c>
      <c r="EP380" s="0" t="n">
        <f aca="false">DX380*'Dist Horaria'!$Y$6</f>
        <v>21.6571637413989</v>
      </c>
      <c r="EQ380" s="0" t="n">
        <f aca="false">DX380*'Dist Horaria'!$Z$6</f>
        <v>21.6571637413989</v>
      </c>
      <c r="ER380" s="0" t="n">
        <f aca="false">DX380*'Dist Horaria'!$AA$6</f>
        <v>8.12143640302458</v>
      </c>
      <c r="ES380" s="0" t="n">
        <f aca="false">DX380*'Dist Horaria'!$AB$6</f>
        <v>8.12143640302458</v>
      </c>
      <c r="ET380" s="0" t="n">
        <f aca="false">DX380*'Dist Horaria'!$AC$6</f>
        <v>8.12143640302458</v>
      </c>
      <c r="EU380" s="0" t="n">
        <f aca="false">DX380*'Dist Horaria'!$AD$6</f>
        <v>8.12143640302458</v>
      </c>
      <c r="EV380" s="0" t="n">
        <f aca="false">DX380*'Dist Horaria'!$AE$6</f>
        <v>8.12143640302458</v>
      </c>
      <c r="EW380" s="0" t="n">
        <f aca="false">BB380+CA380+CZ380+DY380</f>
        <v>367.934461840742</v>
      </c>
      <c r="EX380" s="0" t="n">
        <f aca="false">BC380+CB380+DA380+DZ380</f>
        <v>365.639549192241</v>
      </c>
      <c r="EY380" s="0" t="n">
        <f aca="false">BD380+CC380+DB380+EA380</f>
        <v>363.473433709383</v>
      </c>
      <c r="EZ380" s="0" t="n">
        <f aca="false">BE380+CD380+DC380+EB380</f>
        <v>361.627987918523</v>
      </c>
      <c r="FA380" s="0" t="n">
        <f aca="false">BF380+CE380+DD380+EC380</f>
        <v>360.279407783056</v>
      </c>
      <c r="FB380" s="0" t="n">
        <f aca="false">BG380+CF380+DE380+ED380</f>
        <v>829.674284306644</v>
      </c>
      <c r="FC380" s="0" t="n">
        <f aca="false">BH380+CG380+DF380+EE380</f>
        <v>833.162284472011</v>
      </c>
      <c r="FD380" s="0" t="n">
        <f aca="false">BI380+CH380+DG380+EF380</f>
        <v>833.162284472011</v>
      </c>
      <c r="FE380" s="0" t="n">
        <f aca="false">BJ380+CI380+DH380+EG380</f>
        <v>600.620240280831</v>
      </c>
      <c r="FF380" s="0" t="n">
        <f aca="false">BK380+CJ380+DI380+EH380</f>
        <v>611.923179239006</v>
      </c>
      <c r="FG380" s="0" t="n">
        <f aca="false">BL380+CK380+DJ380+EI380</f>
        <v>620.143498481315</v>
      </c>
      <c r="FH380" s="0" t="n">
        <f aca="false">BM380+CL380+DK380+EJ380</f>
        <v>624.25365810247</v>
      </c>
      <c r="FI380" s="0" t="n">
        <f aca="false">BN380+CM380+DL380+EK380</f>
        <v>625.281198007758</v>
      </c>
      <c r="FJ380" s="0" t="n">
        <f aca="false">BO380+CN380+DM380+EL380</f>
        <v>624.25365810247</v>
      </c>
      <c r="FK380" s="0" t="n">
        <f aca="false">BP380+CO380+DN380+EM380</f>
        <v>622.198578291892</v>
      </c>
      <c r="FL380" s="0" t="n">
        <f aca="false">BQ380+CP380+DO380+EN380</f>
        <v>619.115958576026</v>
      </c>
      <c r="FM380" s="0" t="n">
        <f aca="false">BR380+CQ380+DP380+EO380</f>
        <v>875.320628759282</v>
      </c>
      <c r="FN380" s="0" t="n">
        <f aca="false">BS380+CR380+DQ380+EP380</f>
        <v>872.516764037426</v>
      </c>
      <c r="FO380" s="0" t="n">
        <f aca="false">BT380+CS380+DR380+EQ380</f>
        <v>857.255053918528</v>
      </c>
      <c r="FP380" s="0" t="n">
        <f aca="false">BU380+CT380+DS380+ER380</f>
        <v>381.866792965895</v>
      </c>
      <c r="FQ380" s="0" t="n">
        <f aca="false">BV380+CU380+DT380+ES380</f>
        <v>370.904206612542</v>
      </c>
      <c r="FR380" s="0" t="n">
        <f aca="false">BW380+CV380+DU380+ET380</f>
        <v>378.3443714913</v>
      </c>
      <c r="FS380" s="0" t="n">
        <f aca="false">BX380+CW380+DV380+EU380</f>
        <v>375.805746243564</v>
      </c>
      <c r="FT380" s="0" t="n">
        <f aca="false">BY380+CX380+DW380+EV380</f>
        <v>373.120028916364</v>
      </c>
      <c r="FU380" s="0" t="n">
        <f aca="false">AM380*'Dist Horaria'!$H$10</f>
        <v>0.176475414396281</v>
      </c>
      <c r="FV380" s="0" t="n">
        <f aca="false">AM380*'Dist Horaria'!$I$10</f>
        <v>0.165161511515366</v>
      </c>
      <c r="FW380" s="0" t="n">
        <f aca="false">AM380*'Dist Horaria'!$J$10</f>
        <v>0.164446512255769</v>
      </c>
      <c r="FX380" s="0" t="n">
        <f aca="false">AM380*'Dist Horaria'!$K$10</f>
        <v>0.159717087074974</v>
      </c>
      <c r="FY380" s="0" t="n">
        <f aca="false">AM380*'Dist Horaria'!$L$10</f>
        <v>0.159781003306847</v>
      </c>
      <c r="FZ380" s="0" t="n">
        <f aca="false">AM380*'Dist Horaria'!$M$10</f>
        <v>0.170972248948326</v>
      </c>
      <c r="GA380" s="0" t="n">
        <f aca="false">AM380*'Dist Horaria'!$N$10</f>
        <v>0.16174681447296</v>
      </c>
      <c r="GB380" s="0" t="n">
        <f aca="false">AM380*'Dist Horaria'!$O$10</f>
        <v>0.158986097699237</v>
      </c>
      <c r="GC380" s="0" t="n">
        <f aca="false">AM380*'Dist Horaria'!$P$10</f>
        <v>0.16145319790052</v>
      </c>
      <c r="GD380" s="0" t="n">
        <f aca="false">AM380*'Dist Horaria'!$Q$10</f>
        <v>0.146109697286965</v>
      </c>
      <c r="GE380" s="0" t="n">
        <f aca="false">AM380*'Dist Horaria'!$R$10</f>
        <v>0.178275773198849</v>
      </c>
      <c r="GF380" s="0" t="n">
        <f aca="false">AM380*'Dist Horaria'!$S$10</f>
        <v>0.152254435735064</v>
      </c>
      <c r="GG380" s="0" t="n">
        <f aca="false">AR380*'Dist Horaria'!$H$10</f>
        <v>0.184598382092609</v>
      </c>
      <c r="GH380" s="0" t="n">
        <f aca="false">AR380*'Dist Horaria'!$I$10</f>
        <v>0.172763712803889</v>
      </c>
      <c r="GI380" s="0" t="n">
        <f aca="false">AR380*'Dist Horaria'!$J$10</f>
        <v>0.172015802920971</v>
      </c>
      <c r="GJ380" s="0" t="n">
        <f aca="false">AR380*'Dist Horaria'!$K$10</f>
        <v>0.167068687541815</v>
      </c>
      <c r="GK380" s="0" t="n">
        <f aca="false">AR380*'Dist Horaria'!$L$10</f>
        <v>0.167135545766988</v>
      </c>
      <c r="GL380" s="0" t="n">
        <f aca="false">AR380*'Dist Horaria'!$M$10</f>
        <v>0.17884191203951</v>
      </c>
      <c r="GM380" s="0" t="n">
        <f aca="false">AR380*'Dist Horaria'!$N$10</f>
        <v>0.169191841041916</v>
      </c>
      <c r="GN380" s="0" t="n">
        <f aca="false">AR380*'Dist Horaria'!$O$10</f>
        <v>0.166304051535436</v>
      </c>
      <c r="GO380" s="0" t="n">
        <f aca="false">AR380*'Dist Horaria'!$P$10</f>
        <v>0.168884709624129</v>
      </c>
      <c r="GP380" s="0" t="n">
        <f aca="false">AR380*'Dist Horaria'!$Q$10</f>
        <v>0.152834964686067</v>
      </c>
      <c r="GQ380" s="0" t="n">
        <f aca="false">AR380*'Dist Horaria'!$R$10</f>
        <v>0.186481609415107</v>
      </c>
      <c r="GR380" s="0" t="n">
        <f aca="false">AR380*'Dist Horaria'!$S$10</f>
        <v>0.159262538633303</v>
      </c>
      <c r="GS380" s="0" t="n">
        <f aca="false">AW380*'Dist Horaria'!$H$10</f>
        <v>0.0107013554836295</v>
      </c>
      <c r="GT380" s="0" t="n">
        <f aca="false">AW380*'Dist Horaria'!$I$10</f>
        <v>0.0100152876987762</v>
      </c>
      <c r="GU380" s="0" t="n">
        <f aca="false">AW380*'Dist Horaria'!$J$10</f>
        <v>0.00997193060411428</v>
      </c>
      <c r="GV380" s="0" t="n">
        <f aca="false">AW380*'Dist Horaria'!$K$10</f>
        <v>0.00968514130677185</v>
      </c>
      <c r="GW380" s="0" t="n">
        <f aca="false">AW380*'Dist Horaria'!$L$10</f>
        <v>0.00968901714591234</v>
      </c>
      <c r="GX380" s="0" t="n">
        <f aca="false">AW380*'Dist Horaria'!$M$10</f>
        <v>0.0103676470747542</v>
      </c>
      <c r="GY380" s="0" t="n">
        <f aca="false">AW380*'Dist Horaria'!$N$10</f>
        <v>0.00980822266909656</v>
      </c>
      <c r="GZ380" s="0" t="n">
        <f aca="false">AW380*'Dist Horaria'!$O$10</f>
        <v>0.00964081458176443</v>
      </c>
      <c r="HA380" s="0" t="n">
        <f aca="false">AW380*'Dist Horaria'!$P$10</f>
        <v>0.00979041794922488</v>
      </c>
      <c r="HB380" s="0" t="n">
        <f aca="false">AW380*'Dist Horaria'!$Q$10</f>
        <v>0.00885999795281547</v>
      </c>
      <c r="HC380" s="0" t="n">
        <f aca="false">AW380*'Dist Horaria'!$R$10</f>
        <v>0.0108105280820352</v>
      </c>
      <c r="HD380" s="0" t="n">
        <f aca="false">AW380*'Dist Horaria'!$S$10</f>
        <v>0.00923261093526395</v>
      </c>
    </row>
    <row r="381" customFormat="false" ht="13.8" hidden="false" customHeight="false" outlineLevel="0" collapsed="false">
      <c r="A381" s="0" t="n">
        <v>4.687205</v>
      </c>
      <c r="B381" s="0" t="n">
        <v>-74.061064</v>
      </c>
      <c r="C381" s="0" t="n">
        <v>33</v>
      </c>
      <c r="D381" s="0" t="n">
        <v>34</v>
      </c>
      <c r="E381" s="0" t="n">
        <v>2439</v>
      </c>
      <c r="G381" s="0" t="s">
        <v>149</v>
      </c>
      <c r="I381" s="0" t="s">
        <v>1758</v>
      </c>
      <c r="J381" s="0" t="s">
        <v>1759</v>
      </c>
      <c r="K381" s="0" t="s">
        <v>1760</v>
      </c>
      <c r="L381" s="0" t="s">
        <v>1761</v>
      </c>
      <c r="S381" s="0" t="n">
        <v>365</v>
      </c>
      <c r="V381" s="0" t="n">
        <v>32628.8178112261</v>
      </c>
      <c r="W381" s="0" t="n">
        <f aca="false">V381*12</f>
        <v>391545.813734713</v>
      </c>
      <c r="X381" s="0" t="n">
        <v>1</v>
      </c>
      <c r="Z381" s="0" t="n">
        <v>22442.66</v>
      </c>
      <c r="AB381" s="0" t="n">
        <v>0.005</v>
      </c>
      <c r="AC381" s="0" t="n">
        <v>0</v>
      </c>
      <c r="AD381" s="0" t="n">
        <v>1981.13065318377</v>
      </c>
      <c r="AE381" s="0" t="n">
        <f aca="false">AD381/2204.59</f>
        <v>0.89863904543873</v>
      </c>
      <c r="AF381" s="0" t="n">
        <f aca="false">AE381/S381</f>
        <v>0.00246202478202392</v>
      </c>
      <c r="AG381" s="0" t="n">
        <f aca="false">AE381*EXP(AB381*AC381)</f>
        <v>0.89863904543873</v>
      </c>
      <c r="AH381" s="0" t="n">
        <f aca="false">AG381/S381</f>
        <v>0.00246202478202392</v>
      </c>
      <c r="AI381" s="0" t="s">
        <v>90</v>
      </c>
      <c r="AJ381" s="0" t="n">
        <f aca="false">IF(AI381="A",'FE DISTRIBUCIÓN'!$C$2,'FE DISTRIBUCIÓN'!$C$3)</f>
        <v>4.994E-006</v>
      </c>
      <c r="AK381" s="0" t="n">
        <f aca="false">W381*AJ381</f>
        <v>1.95537979379116</v>
      </c>
      <c r="AL381" s="0" t="n">
        <f aca="false">AK381/365</f>
        <v>0.00535720491449632</v>
      </c>
      <c r="AM381" s="0" t="n">
        <f aca="false">AK381*EXP(AB381*AC381)</f>
        <v>1.95537979379116</v>
      </c>
      <c r="AN381" s="0" t="n">
        <f aca="false">AM381/365</f>
        <v>0.00535720491449632</v>
      </c>
      <c r="AO381" s="0" t="n">
        <v>5.223868284E-006</v>
      </c>
      <c r="AP381" s="0" t="n">
        <f aca="false">AO381*W381</f>
        <v>2.04538375810174</v>
      </c>
      <c r="AQ381" s="0" t="n">
        <f aca="false">AP381/365</f>
        <v>0.00560379111808696</v>
      </c>
      <c r="AR381" s="0" t="n">
        <f aca="false">AP381*EXP(AB381*AC381)</f>
        <v>2.04538375810174</v>
      </c>
      <c r="AS381" s="0" t="n">
        <f aca="false">AR381/365</f>
        <v>0.00560379111808696</v>
      </c>
      <c r="AT381" s="0" t="n">
        <v>3.02832944E-007</v>
      </c>
      <c r="AU381" s="0" t="n">
        <f aca="false">AT381*W381</f>
        <v>0.118572971484159</v>
      </c>
      <c r="AV381" s="0" t="n">
        <f aca="false">AU381/365</f>
        <v>0.000324857456120983</v>
      </c>
      <c r="AW381" s="0" t="n">
        <f aca="false">AU381*EXP(AB381*AC381)</f>
        <v>0.118572971484159</v>
      </c>
      <c r="AX381" s="0" t="n">
        <f aca="false">AW381/365</f>
        <v>0.000324857456120983</v>
      </c>
      <c r="AY381" s="0" t="n">
        <f aca="false">AW381+AR381+AM381+AG381</f>
        <v>5.01797556881579</v>
      </c>
      <c r="AZ381" s="0" t="n">
        <f aca="false">AH381+AN381+AS381+AX381</f>
        <v>0.0137478782707282</v>
      </c>
      <c r="BA381" s="0" t="n">
        <f aca="false">AH381*1000000</f>
        <v>2462.02478202392</v>
      </c>
      <c r="BB381" s="0" t="n">
        <f aca="false">BA381*'Dist Horaria'!$H$3</f>
        <v>85.788124623136</v>
      </c>
      <c r="BC381" s="0" t="n">
        <f aca="false">BA381*'Dist Horaria'!$I$3</f>
        <v>83.4932119746345</v>
      </c>
      <c r="BD381" s="0" t="n">
        <f aca="false">BA381*'Dist Horaria'!$J$3</f>
        <v>81.327096491776</v>
      </c>
      <c r="BE381" s="0" t="n">
        <f aca="false">BA381*'Dist Horaria'!$K$3</f>
        <v>79.4816507009169</v>
      </c>
      <c r="BF381" s="0" t="n">
        <f aca="false">BA381*'Dist Horaria'!$L$3</f>
        <v>78.1330705654497</v>
      </c>
      <c r="BG381" s="0" t="n">
        <f aca="false">BA381*'Dist Horaria'!$M$3</f>
        <v>77.2840517263595</v>
      </c>
      <c r="BH381" s="0" t="n">
        <f aca="false">BA381*'Dist Horaria'!$N$3</f>
        <v>80.7720518917271</v>
      </c>
      <c r="BI381" s="0" t="n">
        <f aca="false">BA381*'Dist Horaria'!$O$3</f>
        <v>80.7720518917271</v>
      </c>
      <c r="BJ381" s="0" t="n">
        <f aca="false">BA381*'Dist Horaria'!$P$3</f>
        <v>106.864150150019</v>
      </c>
      <c r="BK381" s="0" t="n">
        <f aca="false">BA381*'Dist Horaria'!$Q$3</f>
        <v>118.167089108195</v>
      </c>
      <c r="BL381" s="0" t="n">
        <f aca="false">BA381*'Dist Horaria'!$R$3</f>
        <v>126.387408350504</v>
      </c>
      <c r="BM381" s="0" t="n">
        <f aca="false">BA381*'Dist Horaria'!$S$3</f>
        <v>130.497567971658</v>
      </c>
      <c r="BN381" s="0" t="n">
        <f aca="false">BA381*'Dist Horaria'!$T$3</f>
        <v>131.525107876947</v>
      </c>
      <c r="BO381" s="0" t="n">
        <f aca="false">BA381*'Dist Horaria'!$U$3</f>
        <v>130.497567971658</v>
      </c>
      <c r="BP381" s="0" t="n">
        <f aca="false">BA381*'Dist Horaria'!$V$3</f>
        <v>128.442488161081</v>
      </c>
      <c r="BQ381" s="0" t="n">
        <f aca="false">BA381*'Dist Horaria'!$W$3</f>
        <v>125.359868445215</v>
      </c>
      <c r="BR381" s="0" t="n">
        <f aca="false">BA381*'Dist Horaria'!$X$3</f>
        <v>122.930396178998</v>
      </c>
      <c r="BS381" s="0" t="n">
        <f aca="false">BA381*'Dist Horaria'!$Y$3</f>
        <v>120.126531457142</v>
      </c>
      <c r="BT381" s="0" t="n">
        <f aca="false">BA381*'Dist Horaria'!$Z$3</f>
        <v>104.864821338244</v>
      </c>
      <c r="BU381" s="0" t="n">
        <f aca="false">BA381*'Dist Horaria'!$AA$3</f>
        <v>99.7204557482882</v>
      </c>
      <c r="BV381" s="0" t="n">
        <f aca="false">BA381*'Dist Horaria'!$AB$3</f>
        <v>88.7578693949355</v>
      </c>
      <c r="BW381" s="0" t="n">
        <f aca="false">BA381*'Dist Horaria'!$AC$3</f>
        <v>96.1980342736931</v>
      </c>
      <c r="BX381" s="0" t="n">
        <f aca="false">BA381*'Dist Horaria'!$AD$3</f>
        <v>93.6594090259578</v>
      </c>
      <c r="BY381" s="0" t="n">
        <f aca="false">BA381*'Dist Horaria'!$AE$3</f>
        <v>90.973691698757</v>
      </c>
      <c r="BZ381" s="0" t="n">
        <f aca="false">AN381*1000000</f>
        <v>5357.20491449632</v>
      </c>
      <c r="CA381" s="0" t="n">
        <f aca="false">BZ381*'Dist Horaria'!$H$6</f>
        <v>133.930122862408</v>
      </c>
      <c r="CB381" s="0" t="n">
        <f aca="false">BZ381*'Dist Horaria'!$I$6</f>
        <v>133.930122862408</v>
      </c>
      <c r="CC381" s="0" t="n">
        <f aca="false">BZ381*'Dist Horaria'!$J$6</f>
        <v>133.930122862408</v>
      </c>
      <c r="CD381" s="0" t="n">
        <f aca="false">BZ381*'Dist Horaria'!$K$6</f>
        <v>133.930122862408</v>
      </c>
      <c r="CE381" s="0" t="n">
        <f aca="false">BZ381*'Dist Horaria'!$L$6</f>
        <v>133.930122862408</v>
      </c>
      <c r="CF381" s="0" t="n">
        <f aca="false">BZ381*'Dist Horaria'!$M$6</f>
        <v>357.146994299755</v>
      </c>
      <c r="CG381" s="0" t="n">
        <f aca="false">BZ381*'Dist Horaria'!$N$6</f>
        <v>357.146994299755</v>
      </c>
      <c r="CH381" s="0" t="n">
        <f aca="false">BZ381*'Dist Horaria'!$O$6</f>
        <v>357.146994299755</v>
      </c>
      <c r="CI381" s="0" t="n">
        <f aca="false">BZ381*'Dist Horaria'!$P$6</f>
        <v>234.377715009214</v>
      </c>
      <c r="CJ381" s="0" t="n">
        <f aca="false">BZ381*'Dist Horaria'!$Q$6</f>
        <v>234.377715009214</v>
      </c>
      <c r="CK381" s="0" t="n">
        <f aca="false">BZ381*'Dist Horaria'!$R$6</f>
        <v>234.377715009214</v>
      </c>
      <c r="CL381" s="0" t="n">
        <f aca="false">BZ381*'Dist Horaria'!$S$6</f>
        <v>234.377715009214</v>
      </c>
      <c r="CM381" s="0" t="n">
        <f aca="false">BZ381*'Dist Horaria'!$T$6</f>
        <v>234.377715009214</v>
      </c>
      <c r="CN381" s="0" t="n">
        <f aca="false">BZ381*'Dist Horaria'!$U$6</f>
        <v>234.377715009214</v>
      </c>
      <c r="CO381" s="0" t="n">
        <f aca="false">BZ381*'Dist Horaria'!$V$6</f>
        <v>234.377715009214</v>
      </c>
      <c r="CP381" s="0" t="n">
        <f aca="false">BZ381*'Dist Horaria'!$W$6</f>
        <v>234.377715009214</v>
      </c>
      <c r="CQ381" s="0" t="n">
        <f aca="false">BZ381*'Dist Horaria'!$X$6</f>
        <v>357.146994299755</v>
      </c>
      <c r="CR381" s="0" t="n">
        <f aca="false">BZ381*'Dist Horaria'!$Y$6</f>
        <v>357.146994299755</v>
      </c>
      <c r="CS381" s="0" t="n">
        <f aca="false">BZ381*'Dist Horaria'!$Z$6</f>
        <v>357.146994299755</v>
      </c>
      <c r="CT381" s="0" t="n">
        <f aca="false">BZ381*'Dist Horaria'!$AA$6</f>
        <v>133.930122862408</v>
      </c>
      <c r="CU381" s="0" t="n">
        <f aca="false">BZ381*'Dist Horaria'!$AB$6</f>
        <v>133.930122862408</v>
      </c>
      <c r="CV381" s="0" t="n">
        <f aca="false">BZ381*'Dist Horaria'!$AC$6</f>
        <v>133.930122862408</v>
      </c>
      <c r="CW381" s="0" t="n">
        <f aca="false">BZ381*'Dist Horaria'!$AD$6</f>
        <v>133.930122862408</v>
      </c>
      <c r="CX381" s="0" t="n">
        <f aca="false">BZ381*'Dist Horaria'!$AE$6</f>
        <v>133.930122862408</v>
      </c>
      <c r="CY381" s="0" t="n">
        <f aca="false">AS381*1000000</f>
        <v>5603.79111808696</v>
      </c>
      <c r="CZ381" s="0" t="n">
        <f aca="false">CY381*'Dist Horaria'!$H$6</f>
        <v>140.094777952174</v>
      </c>
      <c r="DA381" s="0" t="n">
        <f aca="false">CY381*'Dist Horaria'!$I$6</f>
        <v>140.094777952174</v>
      </c>
      <c r="DB381" s="0" t="n">
        <f aca="false">CY381*'Dist Horaria'!$J$6</f>
        <v>140.094777952174</v>
      </c>
      <c r="DC381" s="0" t="n">
        <f aca="false">CY381*'Dist Horaria'!$K$6</f>
        <v>140.094777952174</v>
      </c>
      <c r="DD381" s="0" t="n">
        <f aca="false">CY381*'Dist Horaria'!$L$6</f>
        <v>140.094777952174</v>
      </c>
      <c r="DE381" s="0" t="n">
        <f aca="false">CY381*'Dist Horaria'!$M$6</f>
        <v>373.586074539131</v>
      </c>
      <c r="DF381" s="0" t="n">
        <f aca="false">CY381*'Dist Horaria'!$N$6</f>
        <v>373.586074539131</v>
      </c>
      <c r="DG381" s="0" t="n">
        <f aca="false">CY381*'Dist Horaria'!$O$6</f>
        <v>373.586074539131</v>
      </c>
      <c r="DH381" s="0" t="n">
        <f aca="false">CY381*'Dist Horaria'!$P$6</f>
        <v>245.165861416304</v>
      </c>
      <c r="DI381" s="0" t="n">
        <f aca="false">CY381*'Dist Horaria'!$Q$6</f>
        <v>245.165861416304</v>
      </c>
      <c r="DJ381" s="0" t="n">
        <f aca="false">CY381*'Dist Horaria'!$R$6</f>
        <v>245.165861416304</v>
      </c>
      <c r="DK381" s="0" t="n">
        <f aca="false">CY381*'Dist Horaria'!$S$6</f>
        <v>245.165861416304</v>
      </c>
      <c r="DL381" s="0" t="n">
        <f aca="false">CY381*'Dist Horaria'!$T$6</f>
        <v>245.165861416304</v>
      </c>
      <c r="DM381" s="0" t="n">
        <f aca="false">CY381*'Dist Horaria'!$U$6</f>
        <v>245.165861416304</v>
      </c>
      <c r="DN381" s="0" t="n">
        <f aca="false">CY381*'Dist Horaria'!$V$6</f>
        <v>245.165861416304</v>
      </c>
      <c r="DO381" s="0" t="n">
        <f aca="false">CY381*'Dist Horaria'!$W$6</f>
        <v>245.165861416304</v>
      </c>
      <c r="DP381" s="0" t="n">
        <f aca="false">CY381*'Dist Horaria'!$X$6</f>
        <v>373.586074539131</v>
      </c>
      <c r="DQ381" s="0" t="n">
        <f aca="false">CY381*'Dist Horaria'!$Y$6</f>
        <v>373.586074539131</v>
      </c>
      <c r="DR381" s="0" t="n">
        <f aca="false">CY381*'Dist Horaria'!$Z$6</f>
        <v>373.586074539131</v>
      </c>
      <c r="DS381" s="0" t="n">
        <f aca="false">CY381*'Dist Horaria'!$AA$6</f>
        <v>140.094777952174</v>
      </c>
      <c r="DT381" s="0" t="n">
        <f aca="false">CY381*'Dist Horaria'!$AB$6</f>
        <v>140.094777952174</v>
      </c>
      <c r="DU381" s="0" t="n">
        <f aca="false">CY381*'Dist Horaria'!$AC$6</f>
        <v>140.094777952174</v>
      </c>
      <c r="DV381" s="0" t="n">
        <f aca="false">CY381*'Dist Horaria'!$AD$6</f>
        <v>140.094777952174</v>
      </c>
      <c r="DW381" s="0" t="n">
        <f aca="false">CY381*'Dist Horaria'!$AE$6</f>
        <v>140.094777952174</v>
      </c>
      <c r="DX381" s="0" t="n">
        <f aca="false">AX381*1000000</f>
        <v>324.857456120983</v>
      </c>
      <c r="DY381" s="0" t="n">
        <f aca="false">DX381*'Dist Horaria'!$H$6</f>
        <v>8.12143640302458</v>
      </c>
      <c r="DZ381" s="0" t="n">
        <f aca="false">DX381*'Dist Horaria'!$I$6</f>
        <v>8.12143640302458</v>
      </c>
      <c r="EA381" s="0" t="n">
        <f aca="false">DX381*'Dist Horaria'!$J$6</f>
        <v>8.12143640302458</v>
      </c>
      <c r="EB381" s="0" t="n">
        <f aca="false">DX381*'Dist Horaria'!$K$6</f>
        <v>8.12143640302458</v>
      </c>
      <c r="EC381" s="0" t="n">
        <f aca="false">DX381*'Dist Horaria'!$L$6</f>
        <v>8.12143640302458</v>
      </c>
      <c r="ED381" s="0" t="n">
        <f aca="false">DX381*'Dist Horaria'!$M$6</f>
        <v>21.6571637413989</v>
      </c>
      <c r="EE381" s="0" t="n">
        <f aca="false">DX381*'Dist Horaria'!$N$6</f>
        <v>21.6571637413989</v>
      </c>
      <c r="EF381" s="0" t="n">
        <f aca="false">DX381*'Dist Horaria'!$O$6</f>
        <v>21.6571637413989</v>
      </c>
      <c r="EG381" s="0" t="n">
        <f aca="false">DX381*'Dist Horaria'!$P$6</f>
        <v>14.212513705293</v>
      </c>
      <c r="EH381" s="0" t="n">
        <f aca="false">DX381*'Dist Horaria'!$Q$6</f>
        <v>14.212513705293</v>
      </c>
      <c r="EI381" s="0" t="n">
        <f aca="false">DX381*'Dist Horaria'!$R$6</f>
        <v>14.212513705293</v>
      </c>
      <c r="EJ381" s="0" t="n">
        <f aca="false">DX381*'Dist Horaria'!$S$6</f>
        <v>14.212513705293</v>
      </c>
      <c r="EK381" s="0" t="n">
        <f aca="false">DX381*'Dist Horaria'!$T$6</f>
        <v>14.212513705293</v>
      </c>
      <c r="EL381" s="0" t="n">
        <f aca="false">DX381*'Dist Horaria'!$U$6</f>
        <v>14.212513705293</v>
      </c>
      <c r="EM381" s="0" t="n">
        <f aca="false">DX381*'Dist Horaria'!$V$6</f>
        <v>14.212513705293</v>
      </c>
      <c r="EN381" s="0" t="n">
        <f aca="false">DX381*'Dist Horaria'!$W$6</f>
        <v>14.212513705293</v>
      </c>
      <c r="EO381" s="0" t="n">
        <f aca="false">DX381*'Dist Horaria'!$X$6</f>
        <v>21.6571637413989</v>
      </c>
      <c r="EP381" s="0" t="n">
        <f aca="false">DX381*'Dist Horaria'!$Y$6</f>
        <v>21.6571637413989</v>
      </c>
      <c r="EQ381" s="0" t="n">
        <f aca="false">DX381*'Dist Horaria'!$Z$6</f>
        <v>21.6571637413989</v>
      </c>
      <c r="ER381" s="0" t="n">
        <f aca="false">DX381*'Dist Horaria'!$AA$6</f>
        <v>8.12143640302458</v>
      </c>
      <c r="ES381" s="0" t="n">
        <f aca="false">DX381*'Dist Horaria'!$AB$6</f>
        <v>8.12143640302458</v>
      </c>
      <c r="ET381" s="0" t="n">
        <f aca="false">DX381*'Dist Horaria'!$AC$6</f>
        <v>8.12143640302458</v>
      </c>
      <c r="EU381" s="0" t="n">
        <f aca="false">DX381*'Dist Horaria'!$AD$6</f>
        <v>8.12143640302458</v>
      </c>
      <c r="EV381" s="0" t="n">
        <f aca="false">DX381*'Dist Horaria'!$AE$6</f>
        <v>8.12143640302458</v>
      </c>
      <c r="EW381" s="0" t="n">
        <f aca="false">BB381+CA381+CZ381+DY381</f>
        <v>367.934461840742</v>
      </c>
      <c r="EX381" s="0" t="n">
        <f aca="false">BC381+CB381+DA381+DZ381</f>
        <v>365.639549192241</v>
      </c>
      <c r="EY381" s="0" t="n">
        <f aca="false">BD381+CC381+DB381+EA381</f>
        <v>363.473433709383</v>
      </c>
      <c r="EZ381" s="0" t="n">
        <f aca="false">BE381+CD381+DC381+EB381</f>
        <v>361.627987918523</v>
      </c>
      <c r="FA381" s="0" t="n">
        <f aca="false">BF381+CE381+DD381+EC381</f>
        <v>360.279407783056</v>
      </c>
      <c r="FB381" s="0" t="n">
        <f aca="false">BG381+CF381+DE381+ED381</f>
        <v>829.674284306644</v>
      </c>
      <c r="FC381" s="0" t="n">
        <f aca="false">BH381+CG381+DF381+EE381</f>
        <v>833.162284472011</v>
      </c>
      <c r="FD381" s="0" t="n">
        <f aca="false">BI381+CH381+DG381+EF381</f>
        <v>833.162284472011</v>
      </c>
      <c r="FE381" s="0" t="n">
        <f aca="false">BJ381+CI381+DH381+EG381</f>
        <v>600.620240280831</v>
      </c>
      <c r="FF381" s="0" t="n">
        <f aca="false">BK381+CJ381+DI381+EH381</f>
        <v>611.923179239006</v>
      </c>
      <c r="FG381" s="0" t="n">
        <f aca="false">BL381+CK381+DJ381+EI381</f>
        <v>620.143498481315</v>
      </c>
      <c r="FH381" s="0" t="n">
        <f aca="false">BM381+CL381+DK381+EJ381</f>
        <v>624.25365810247</v>
      </c>
      <c r="FI381" s="0" t="n">
        <f aca="false">BN381+CM381+DL381+EK381</f>
        <v>625.281198007758</v>
      </c>
      <c r="FJ381" s="0" t="n">
        <f aca="false">BO381+CN381+DM381+EL381</f>
        <v>624.25365810247</v>
      </c>
      <c r="FK381" s="0" t="n">
        <f aca="false">BP381+CO381+DN381+EM381</f>
        <v>622.198578291892</v>
      </c>
      <c r="FL381" s="0" t="n">
        <f aca="false">BQ381+CP381+DO381+EN381</f>
        <v>619.115958576026</v>
      </c>
      <c r="FM381" s="0" t="n">
        <f aca="false">BR381+CQ381+DP381+EO381</f>
        <v>875.320628759282</v>
      </c>
      <c r="FN381" s="0" t="n">
        <f aca="false">BS381+CR381+DQ381+EP381</f>
        <v>872.516764037426</v>
      </c>
      <c r="FO381" s="0" t="n">
        <f aca="false">BT381+CS381+DR381+EQ381</f>
        <v>857.255053918528</v>
      </c>
      <c r="FP381" s="0" t="n">
        <f aca="false">BU381+CT381+DS381+ER381</f>
        <v>381.866792965895</v>
      </c>
      <c r="FQ381" s="0" t="n">
        <f aca="false">BV381+CU381+DT381+ES381</f>
        <v>370.904206612542</v>
      </c>
      <c r="FR381" s="0" t="n">
        <f aca="false">BW381+CV381+DU381+ET381</f>
        <v>378.3443714913</v>
      </c>
      <c r="FS381" s="0" t="n">
        <f aca="false">BX381+CW381+DV381+EU381</f>
        <v>375.805746243564</v>
      </c>
      <c r="FT381" s="0" t="n">
        <f aca="false">BY381+CX381+DW381+EV381</f>
        <v>373.120028916364</v>
      </c>
      <c r="FU381" s="0" t="n">
        <f aca="false">AM381*'Dist Horaria'!$H$10</f>
        <v>0.176475414396281</v>
      </c>
      <c r="FV381" s="0" t="n">
        <f aca="false">AM381*'Dist Horaria'!$I$10</f>
        <v>0.165161511515366</v>
      </c>
      <c r="FW381" s="0" t="n">
        <f aca="false">AM381*'Dist Horaria'!$J$10</f>
        <v>0.164446512255769</v>
      </c>
      <c r="FX381" s="0" t="n">
        <f aca="false">AM381*'Dist Horaria'!$K$10</f>
        <v>0.159717087074974</v>
      </c>
      <c r="FY381" s="0" t="n">
        <f aca="false">AM381*'Dist Horaria'!$L$10</f>
        <v>0.159781003306847</v>
      </c>
      <c r="FZ381" s="0" t="n">
        <f aca="false">AM381*'Dist Horaria'!$M$10</f>
        <v>0.170972248948326</v>
      </c>
      <c r="GA381" s="0" t="n">
        <f aca="false">AM381*'Dist Horaria'!$N$10</f>
        <v>0.16174681447296</v>
      </c>
      <c r="GB381" s="0" t="n">
        <f aca="false">AM381*'Dist Horaria'!$O$10</f>
        <v>0.158986097699237</v>
      </c>
      <c r="GC381" s="0" t="n">
        <f aca="false">AM381*'Dist Horaria'!$P$10</f>
        <v>0.16145319790052</v>
      </c>
      <c r="GD381" s="0" t="n">
        <f aca="false">AM381*'Dist Horaria'!$Q$10</f>
        <v>0.146109697286965</v>
      </c>
      <c r="GE381" s="0" t="n">
        <f aca="false">AM381*'Dist Horaria'!$R$10</f>
        <v>0.178275773198849</v>
      </c>
      <c r="GF381" s="0" t="n">
        <f aca="false">AM381*'Dist Horaria'!$S$10</f>
        <v>0.152254435735064</v>
      </c>
      <c r="GG381" s="0" t="n">
        <f aca="false">AR381*'Dist Horaria'!$H$10</f>
        <v>0.184598382092609</v>
      </c>
      <c r="GH381" s="0" t="n">
        <f aca="false">AR381*'Dist Horaria'!$I$10</f>
        <v>0.172763712803889</v>
      </c>
      <c r="GI381" s="0" t="n">
        <f aca="false">AR381*'Dist Horaria'!$J$10</f>
        <v>0.172015802920971</v>
      </c>
      <c r="GJ381" s="0" t="n">
        <f aca="false">AR381*'Dist Horaria'!$K$10</f>
        <v>0.167068687541815</v>
      </c>
      <c r="GK381" s="0" t="n">
        <f aca="false">AR381*'Dist Horaria'!$L$10</f>
        <v>0.167135545766988</v>
      </c>
      <c r="GL381" s="0" t="n">
        <f aca="false">AR381*'Dist Horaria'!$M$10</f>
        <v>0.17884191203951</v>
      </c>
      <c r="GM381" s="0" t="n">
        <f aca="false">AR381*'Dist Horaria'!$N$10</f>
        <v>0.169191841041916</v>
      </c>
      <c r="GN381" s="0" t="n">
        <f aca="false">AR381*'Dist Horaria'!$O$10</f>
        <v>0.166304051535436</v>
      </c>
      <c r="GO381" s="0" t="n">
        <f aca="false">AR381*'Dist Horaria'!$P$10</f>
        <v>0.168884709624129</v>
      </c>
      <c r="GP381" s="0" t="n">
        <f aca="false">AR381*'Dist Horaria'!$Q$10</f>
        <v>0.152834964686067</v>
      </c>
      <c r="GQ381" s="0" t="n">
        <f aca="false">AR381*'Dist Horaria'!$R$10</f>
        <v>0.186481609415107</v>
      </c>
      <c r="GR381" s="0" t="n">
        <f aca="false">AR381*'Dist Horaria'!$S$10</f>
        <v>0.159262538633303</v>
      </c>
      <c r="GS381" s="0" t="n">
        <f aca="false">AW381*'Dist Horaria'!$H$10</f>
        <v>0.0107013554836295</v>
      </c>
      <c r="GT381" s="0" t="n">
        <f aca="false">AW381*'Dist Horaria'!$I$10</f>
        <v>0.0100152876987762</v>
      </c>
      <c r="GU381" s="0" t="n">
        <f aca="false">AW381*'Dist Horaria'!$J$10</f>
        <v>0.00997193060411428</v>
      </c>
      <c r="GV381" s="0" t="n">
        <f aca="false">AW381*'Dist Horaria'!$K$10</f>
        <v>0.00968514130677185</v>
      </c>
      <c r="GW381" s="0" t="n">
        <f aca="false">AW381*'Dist Horaria'!$L$10</f>
        <v>0.00968901714591234</v>
      </c>
      <c r="GX381" s="0" t="n">
        <f aca="false">AW381*'Dist Horaria'!$M$10</f>
        <v>0.0103676470747542</v>
      </c>
      <c r="GY381" s="0" t="n">
        <f aca="false">AW381*'Dist Horaria'!$N$10</f>
        <v>0.00980822266909656</v>
      </c>
      <c r="GZ381" s="0" t="n">
        <f aca="false">AW381*'Dist Horaria'!$O$10</f>
        <v>0.00964081458176443</v>
      </c>
      <c r="HA381" s="0" t="n">
        <f aca="false">AW381*'Dist Horaria'!$P$10</f>
        <v>0.00979041794922488</v>
      </c>
      <c r="HB381" s="0" t="n">
        <f aca="false">AW381*'Dist Horaria'!$Q$10</f>
        <v>0.00885999795281547</v>
      </c>
      <c r="HC381" s="0" t="n">
        <f aca="false">AW381*'Dist Horaria'!$R$10</f>
        <v>0.0108105280820352</v>
      </c>
      <c r="HD381" s="0" t="n">
        <f aca="false">AW381*'Dist Horaria'!$S$10</f>
        <v>0.00923261093526395</v>
      </c>
    </row>
    <row r="382" customFormat="false" ht="13.8" hidden="false" customHeight="false" outlineLevel="0" collapsed="false">
      <c r="A382" s="0" t="n">
        <v>4.678931</v>
      </c>
      <c r="B382" s="0" t="n">
        <v>-74.044875</v>
      </c>
      <c r="C382" s="0" t="n">
        <v>35</v>
      </c>
      <c r="D382" s="0" t="n">
        <v>33</v>
      </c>
      <c r="E382" s="0" t="n">
        <v>2428</v>
      </c>
      <c r="G382" s="0" t="s">
        <v>149</v>
      </c>
      <c r="I382" s="0" t="s">
        <v>1762</v>
      </c>
      <c r="J382" s="0" t="s">
        <v>1763</v>
      </c>
      <c r="K382" s="0" t="s">
        <v>1764</v>
      </c>
      <c r="L382" s="0" t="s">
        <v>1765</v>
      </c>
      <c r="S382" s="0" t="n">
        <v>365</v>
      </c>
      <c r="V382" s="0" t="n">
        <v>32628.8178112261</v>
      </c>
      <c r="W382" s="0" t="n">
        <f aca="false">V382*12</f>
        <v>391545.813734713</v>
      </c>
      <c r="X382" s="0" t="n">
        <v>1</v>
      </c>
      <c r="Z382" s="0" t="n">
        <v>22442.66</v>
      </c>
      <c r="AB382" s="0" t="n">
        <v>0.005</v>
      </c>
      <c r="AC382" s="0" t="n">
        <v>0</v>
      </c>
      <c r="AD382" s="0" t="n">
        <v>1981.13065318377</v>
      </c>
      <c r="AE382" s="0" t="n">
        <f aca="false">AD382/2204.59</f>
        <v>0.89863904543873</v>
      </c>
      <c r="AF382" s="0" t="n">
        <f aca="false">AE382/S382</f>
        <v>0.00246202478202392</v>
      </c>
      <c r="AG382" s="0" t="n">
        <f aca="false">AE382*EXP(AB382*AC382)</f>
        <v>0.89863904543873</v>
      </c>
      <c r="AH382" s="0" t="n">
        <f aca="false">AG382/S382</f>
        <v>0.00246202478202392</v>
      </c>
      <c r="AI382" s="0" t="s">
        <v>90</v>
      </c>
      <c r="AJ382" s="0" t="n">
        <f aca="false">IF(AI382="A",'FE DISTRIBUCIÓN'!$C$2,'FE DISTRIBUCIÓN'!$C$3)</f>
        <v>4.994E-006</v>
      </c>
      <c r="AK382" s="0" t="n">
        <f aca="false">W382*AJ382</f>
        <v>1.95537979379116</v>
      </c>
      <c r="AL382" s="0" t="n">
        <f aca="false">AK382/365</f>
        <v>0.00535720491449632</v>
      </c>
      <c r="AM382" s="0" t="n">
        <f aca="false">AK382*EXP(AB382*AC382)</f>
        <v>1.95537979379116</v>
      </c>
      <c r="AN382" s="0" t="n">
        <f aca="false">AM382/365</f>
        <v>0.00535720491449632</v>
      </c>
      <c r="AO382" s="0" t="n">
        <v>5.223868284E-006</v>
      </c>
      <c r="AP382" s="0" t="n">
        <f aca="false">AO382*W382</f>
        <v>2.04538375810174</v>
      </c>
      <c r="AQ382" s="0" t="n">
        <f aca="false">AP382/365</f>
        <v>0.00560379111808696</v>
      </c>
      <c r="AR382" s="0" t="n">
        <f aca="false">AP382*EXP(AB382*AC382)</f>
        <v>2.04538375810174</v>
      </c>
      <c r="AS382" s="0" t="n">
        <f aca="false">AR382/365</f>
        <v>0.00560379111808696</v>
      </c>
      <c r="AT382" s="0" t="n">
        <v>3.02832944E-007</v>
      </c>
      <c r="AU382" s="0" t="n">
        <f aca="false">AT382*W382</f>
        <v>0.118572971484159</v>
      </c>
      <c r="AV382" s="0" t="n">
        <f aca="false">AU382/365</f>
        <v>0.000324857456120983</v>
      </c>
      <c r="AW382" s="0" t="n">
        <f aca="false">AU382*EXP(AB382*AC382)</f>
        <v>0.118572971484159</v>
      </c>
      <c r="AX382" s="0" t="n">
        <f aca="false">AW382/365</f>
        <v>0.000324857456120983</v>
      </c>
      <c r="AY382" s="0" t="n">
        <f aca="false">AW382+AR382+AM382+AG382</f>
        <v>5.01797556881579</v>
      </c>
      <c r="AZ382" s="0" t="n">
        <f aca="false">AH382+AN382+AS382+AX382</f>
        <v>0.0137478782707282</v>
      </c>
      <c r="BA382" s="0" t="n">
        <f aca="false">AH382*1000000</f>
        <v>2462.02478202392</v>
      </c>
      <c r="BB382" s="0" t="n">
        <f aca="false">BA382*'Dist Horaria'!$H$3</f>
        <v>85.788124623136</v>
      </c>
      <c r="BC382" s="0" t="n">
        <f aca="false">BA382*'Dist Horaria'!$I$3</f>
        <v>83.4932119746345</v>
      </c>
      <c r="BD382" s="0" t="n">
        <f aca="false">BA382*'Dist Horaria'!$J$3</f>
        <v>81.327096491776</v>
      </c>
      <c r="BE382" s="0" t="n">
        <f aca="false">BA382*'Dist Horaria'!$K$3</f>
        <v>79.4816507009169</v>
      </c>
      <c r="BF382" s="0" t="n">
        <f aca="false">BA382*'Dist Horaria'!$L$3</f>
        <v>78.1330705654497</v>
      </c>
      <c r="BG382" s="0" t="n">
        <f aca="false">BA382*'Dist Horaria'!$M$3</f>
        <v>77.2840517263595</v>
      </c>
      <c r="BH382" s="0" t="n">
        <f aca="false">BA382*'Dist Horaria'!$N$3</f>
        <v>80.7720518917271</v>
      </c>
      <c r="BI382" s="0" t="n">
        <f aca="false">BA382*'Dist Horaria'!$O$3</f>
        <v>80.7720518917271</v>
      </c>
      <c r="BJ382" s="0" t="n">
        <f aca="false">BA382*'Dist Horaria'!$P$3</f>
        <v>106.864150150019</v>
      </c>
      <c r="BK382" s="0" t="n">
        <f aca="false">BA382*'Dist Horaria'!$Q$3</f>
        <v>118.167089108195</v>
      </c>
      <c r="BL382" s="0" t="n">
        <f aca="false">BA382*'Dist Horaria'!$R$3</f>
        <v>126.387408350504</v>
      </c>
      <c r="BM382" s="0" t="n">
        <f aca="false">BA382*'Dist Horaria'!$S$3</f>
        <v>130.497567971658</v>
      </c>
      <c r="BN382" s="0" t="n">
        <f aca="false">BA382*'Dist Horaria'!$T$3</f>
        <v>131.525107876947</v>
      </c>
      <c r="BO382" s="0" t="n">
        <f aca="false">BA382*'Dist Horaria'!$U$3</f>
        <v>130.497567971658</v>
      </c>
      <c r="BP382" s="0" t="n">
        <f aca="false">BA382*'Dist Horaria'!$V$3</f>
        <v>128.442488161081</v>
      </c>
      <c r="BQ382" s="0" t="n">
        <f aca="false">BA382*'Dist Horaria'!$W$3</f>
        <v>125.359868445215</v>
      </c>
      <c r="BR382" s="0" t="n">
        <f aca="false">BA382*'Dist Horaria'!$X$3</f>
        <v>122.930396178998</v>
      </c>
      <c r="BS382" s="0" t="n">
        <f aca="false">BA382*'Dist Horaria'!$Y$3</f>
        <v>120.126531457142</v>
      </c>
      <c r="BT382" s="0" t="n">
        <f aca="false">BA382*'Dist Horaria'!$Z$3</f>
        <v>104.864821338244</v>
      </c>
      <c r="BU382" s="0" t="n">
        <f aca="false">BA382*'Dist Horaria'!$AA$3</f>
        <v>99.7204557482882</v>
      </c>
      <c r="BV382" s="0" t="n">
        <f aca="false">BA382*'Dist Horaria'!$AB$3</f>
        <v>88.7578693949355</v>
      </c>
      <c r="BW382" s="0" t="n">
        <f aca="false">BA382*'Dist Horaria'!$AC$3</f>
        <v>96.1980342736931</v>
      </c>
      <c r="BX382" s="0" t="n">
        <f aca="false">BA382*'Dist Horaria'!$AD$3</f>
        <v>93.6594090259578</v>
      </c>
      <c r="BY382" s="0" t="n">
        <f aca="false">BA382*'Dist Horaria'!$AE$3</f>
        <v>90.973691698757</v>
      </c>
      <c r="BZ382" s="0" t="n">
        <f aca="false">AN382*1000000</f>
        <v>5357.20491449632</v>
      </c>
      <c r="CA382" s="0" t="n">
        <f aca="false">BZ382*'Dist Horaria'!$H$6</f>
        <v>133.930122862408</v>
      </c>
      <c r="CB382" s="0" t="n">
        <f aca="false">BZ382*'Dist Horaria'!$I$6</f>
        <v>133.930122862408</v>
      </c>
      <c r="CC382" s="0" t="n">
        <f aca="false">BZ382*'Dist Horaria'!$J$6</f>
        <v>133.930122862408</v>
      </c>
      <c r="CD382" s="0" t="n">
        <f aca="false">BZ382*'Dist Horaria'!$K$6</f>
        <v>133.930122862408</v>
      </c>
      <c r="CE382" s="0" t="n">
        <f aca="false">BZ382*'Dist Horaria'!$L$6</f>
        <v>133.930122862408</v>
      </c>
      <c r="CF382" s="0" t="n">
        <f aca="false">BZ382*'Dist Horaria'!$M$6</f>
        <v>357.146994299755</v>
      </c>
      <c r="CG382" s="0" t="n">
        <f aca="false">BZ382*'Dist Horaria'!$N$6</f>
        <v>357.146994299755</v>
      </c>
      <c r="CH382" s="0" t="n">
        <f aca="false">BZ382*'Dist Horaria'!$O$6</f>
        <v>357.146994299755</v>
      </c>
      <c r="CI382" s="0" t="n">
        <f aca="false">BZ382*'Dist Horaria'!$P$6</f>
        <v>234.377715009214</v>
      </c>
      <c r="CJ382" s="0" t="n">
        <f aca="false">BZ382*'Dist Horaria'!$Q$6</f>
        <v>234.377715009214</v>
      </c>
      <c r="CK382" s="0" t="n">
        <f aca="false">BZ382*'Dist Horaria'!$R$6</f>
        <v>234.377715009214</v>
      </c>
      <c r="CL382" s="0" t="n">
        <f aca="false">BZ382*'Dist Horaria'!$S$6</f>
        <v>234.377715009214</v>
      </c>
      <c r="CM382" s="0" t="n">
        <f aca="false">BZ382*'Dist Horaria'!$T$6</f>
        <v>234.377715009214</v>
      </c>
      <c r="CN382" s="0" t="n">
        <f aca="false">BZ382*'Dist Horaria'!$U$6</f>
        <v>234.377715009214</v>
      </c>
      <c r="CO382" s="0" t="n">
        <f aca="false">BZ382*'Dist Horaria'!$V$6</f>
        <v>234.377715009214</v>
      </c>
      <c r="CP382" s="0" t="n">
        <f aca="false">BZ382*'Dist Horaria'!$W$6</f>
        <v>234.377715009214</v>
      </c>
      <c r="CQ382" s="0" t="n">
        <f aca="false">BZ382*'Dist Horaria'!$X$6</f>
        <v>357.146994299755</v>
      </c>
      <c r="CR382" s="0" t="n">
        <f aca="false">BZ382*'Dist Horaria'!$Y$6</f>
        <v>357.146994299755</v>
      </c>
      <c r="CS382" s="0" t="n">
        <f aca="false">BZ382*'Dist Horaria'!$Z$6</f>
        <v>357.146994299755</v>
      </c>
      <c r="CT382" s="0" t="n">
        <f aca="false">BZ382*'Dist Horaria'!$AA$6</f>
        <v>133.930122862408</v>
      </c>
      <c r="CU382" s="0" t="n">
        <f aca="false">BZ382*'Dist Horaria'!$AB$6</f>
        <v>133.930122862408</v>
      </c>
      <c r="CV382" s="0" t="n">
        <f aca="false">BZ382*'Dist Horaria'!$AC$6</f>
        <v>133.930122862408</v>
      </c>
      <c r="CW382" s="0" t="n">
        <f aca="false">BZ382*'Dist Horaria'!$AD$6</f>
        <v>133.930122862408</v>
      </c>
      <c r="CX382" s="0" t="n">
        <f aca="false">BZ382*'Dist Horaria'!$AE$6</f>
        <v>133.930122862408</v>
      </c>
      <c r="CY382" s="0" t="n">
        <f aca="false">AS382*1000000</f>
        <v>5603.79111808696</v>
      </c>
      <c r="CZ382" s="0" t="n">
        <f aca="false">CY382*'Dist Horaria'!$H$6</f>
        <v>140.094777952174</v>
      </c>
      <c r="DA382" s="0" t="n">
        <f aca="false">CY382*'Dist Horaria'!$I$6</f>
        <v>140.094777952174</v>
      </c>
      <c r="DB382" s="0" t="n">
        <f aca="false">CY382*'Dist Horaria'!$J$6</f>
        <v>140.094777952174</v>
      </c>
      <c r="DC382" s="0" t="n">
        <f aca="false">CY382*'Dist Horaria'!$K$6</f>
        <v>140.094777952174</v>
      </c>
      <c r="DD382" s="0" t="n">
        <f aca="false">CY382*'Dist Horaria'!$L$6</f>
        <v>140.094777952174</v>
      </c>
      <c r="DE382" s="0" t="n">
        <f aca="false">CY382*'Dist Horaria'!$M$6</f>
        <v>373.586074539131</v>
      </c>
      <c r="DF382" s="0" t="n">
        <f aca="false">CY382*'Dist Horaria'!$N$6</f>
        <v>373.586074539131</v>
      </c>
      <c r="DG382" s="0" t="n">
        <f aca="false">CY382*'Dist Horaria'!$O$6</f>
        <v>373.586074539131</v>
      </c>
      <c r="DH382" s="0" t="n">
        <f aca="false">CY382*'Dist Horaria'!$P$6</f>
        <v>245.165861416304</v>
      </c>
      <c r="DI382" s="0" t="n">
        <f aca="false">CY382*'Dist Horaria'!$Q$6</f>
        <v>245.165861416304</v>
      </c>
      <c r="DJ382" s="0" t="n">
        <f aca="false">CY382*'Dist Horaria'!$R$6</f>
        <v>245.165861416304</v>
      </c>
      <c r="DK382" s="0" t="n">
        <f aca="false">CY382*'Dist Horaria'!$S$6</f>
        <v>245.165861416304</v>
      </c>
      <c r="DL382" s="0" t="n">
        <f aca="false">CY382*'Dist Horaria'!$T$6</f>
        <v>245.165861416304</v>
      </c>
      <c r="DM382" s="0" t="n">
        <f aca="false">CY382*'Dist Horaria'!$U$6</f>
        <v>245.165861416304</v>
      </c>
      <c r="DN382" s="0" t="n">
        <f aca="false">CY382*'Dist Horaria'!$V$6</f>
        <v>245.165861416304</v>
      </c>
      <c r="DO382" s="0" t="n">
        <f aca="false">CY382*'Dist Horaria'!$W$6</f>
        <v>245.165861416304</v>
      </c>
      <c r="DP382" s="0" t="n">
        <f aca="false">CY382*'Dist Horaria'!$X$6</f>
        <v>373.586074539131</v>
      </c>
      <c r="DQ382" s="0" t="n">
        <f aca="false">CY382*'Dist Horaria'!$Y$6</f>
        <v>373.586074539131</v>
      </c>
      <c r="DR382" s="0" t="n">
        <f aca="false">CY382*'Dist Horaria'!$Z$6</f>
        <v>373.586074539131</v>
      </c>
      <c r="DS382" s="0" t="n">
        <f aca="false">CY382*'Dist Horaria'!$AA$6</f>
        <v>140.094777952174</v>
      </c>
      <c r="DT382" s="0" t="n">
        <f aca="false">CY382*'Dist Horaria'!$AB$6</f>
        <v>140.094777952174</v>
      </c>
      <c r="DU382" s="0" t="n">
        <f aca="false">CY382*'Dist Horaria'!$AC$6</f>
        <v>140.094777952174</v>
      </c>
      <c r="DV382" s="0" t="n">
        <f aca="false">CY382*'Dist Horaria'!$AD$6</f>
        <v>140.094777952174</v>
      </c>
      <c r="DW382" s="0" t="n">
        <f aca="false">CY382*'Dist Horaria'!$AE$6</f>
        <v>140.094777952174</v>
      </c>
      <c r="DX382" s="0" t="n">
        <f aca="false">AX382*1000000</f>
        <v>324.857456120983</v>
      </c>
      <c r="DY382" s="0" t="n">
        <f aca="false">DX382*'Dist Horaria'!$H$6</f>
        <v>8.12143640302458</v>
      </c>
      <c r="DZ382" s="0" t="n">
        <f aca="false">DX382*'Dist Horaria'!$I$6</f>
        <v>8.12143640302458</v>
      </c>
      <c r="EA382" s="0" t="n">
        <f aca="false">DX382*'Dist Horaria'!$J$6</f>
        <v>8.12143640302458</v>
      </c>
      <c r="EB382" s="0" t="n">
        <f aca="false">DX382*'Dist Horaria'!$K$6</f>
        <v>8.12143640302458</v>
      </c>
      <c r="EC382" s="0" t="n">
        <f aca="false">DX382*'Dist Horaria'!$L$6</f>
        <v>8.12143640302458</v>
      </c>
      <c r="ED382" s="0" t="n">
        <f aca="false">DX382*'Dist Horaria'!$M$6</f>
        <v>21.6571637413989</v>
      </c>
      <c r="EE382" s="0" t="n">
        <f aca="false">DX382*'Dist Horaria'!$N$6</f>
        <v>21.6571637413989</v>
      </c>
      <c r="EF382" s="0" t="n">
        <f aca="false">DX382*'Dist Horaria'!$O$6</f>
        <v>21.6571637413989</v>
      </c>
      <c r="EG382" s="0" t="n">
        <f aca="false">DX382*'Dist Horaria'!$P$6</f>
        <v>14.212513705293</v>
      </c>
      <c r="EH382" s="0" t="n">
        <f aca="false">DX382*'Dist Horaria'!$Q$6</f>
        <v>14.212513705293</v>
      </c>
      <c r="EI382" s="0" t="n">
        <f aca="false">DX382*'Dist Horaria'!$R$6</f>
        <v>14.212513705293</v>
      </c>
      <c r="EJ382" s="0" t="n">
        <f aca="false">DX382*'Dist Horaria'!$S$6</f>
        <v>14.212513705293</v>
      </c>
      <c r="EK382" s="0" t="n">
        <f aca="false">DX382*'Dist Horaria'!$T$6</f>
        <v>14.212513705293</v>
      </c>
      <c r="EL382" s="0" t="n">
        <f aca="false">DX382*'Dist Horaria'!$U$6</f>
        <v>14.212513705293</v>
      </c>
      <c r="EM382" s="0" t="n">
        <f aca="false">DX382*'Dist Horaria'!$V$6</f>
        <v>14.212513705293</v>
      </c>
      <c r="EN382" s="0" t="n">
        <f aca="false">DX382*'Dist Horaria'!$W$6</f>
        <v>14.212513705293</v>
      </c>
      <c r="EO382" s="0" t="n">
        <f aca="false">DX382*'Dist Horaria'!$X$6</f>
        <v>21.6571637413989</v>
      </c>
      <c r="EP382" s="0" t="n">
        <f aca="false">DX382*'Dist Horaria'!$Y$6</f>
        <v>21.6571637413989</v>
      </c>
      <c r="EQ382" s="0" t="n">
        <f aca="false">DX382*'Dist Horaria'!$Z$6</f>
        <v>21.6571637413989</v>
      </c>
      <c r="ER382" s="0" t="n">
        <f aca="false">DX382*'Dist Horaria'!$AA$6</f>
        <v>8.12143640302458</v>
      </c>
      <c r="ES382" s="0" t="n">
        <f aca="false">DX382*'Dist Horaria'!$AB$6</f>
        <v>8.12143640302458</v>
      </c>
      <c r="ET382" s="0" t="n">
        <f aca="false">DX382*'Dist Horaria'!$AC$6</f>
        <v>8.12143640302458</v>
      </c>
      <c r="EU382" s="0" t="n">
        <f aca="false">DX382*'Dist Horaria'!$AD$6</f>
        <v>8.12143640302458</v>
      </c>
      <c r="EV382" s="0" t="n">
        <f aca="false">DX382*'Dist Horaria'!$AE$6</f>
        <v>8.12143640302458</v>
      </c>
      <c r="EW382" s="0" t="n">
        <f aca="false">BB382+CA382+CZ382+DY382</f>
        <v>367.934461840742</v>
      </c>
      <c r="EX382" s="0" t="n">
        <f aca="false">BC382+CB382+DA382+DZ382</f>
        <v>365.639549192241</v>
      </c>
      <c r="EY382" s="0" t="n">
        <f aca="false">BD382+CC382+DB382+EA382</f>
        <v>363.473433709383</v>
      </c>
      <c r="EZ382" s="0" t="n">
        <f aca="false">BE382+CD382+DC382+EB382</f>
        <v>361.627987918523</v>
      </c>
      <c r="FA382" s="0" t="n">
        <f aca="false">BF382+CE382+DD382+EC382</f>
        <v>360.279407783056</v>
      </c>
      <c r="FB382" s="0" t="n">
        <f aca="false">BG382+CF382+DE382+ED382</f>
        <v>829.674284306644</v>
      </c>
      <c r="FC382" s="0" t="n">
        <f aca="false">BH382+CG382+DF382+EE382</f>
        <v>833.162284472011</v>
      </c>
      <c r="FD382" s="0" t="n">
        <f aca="false">BI382+CH382+DG382+EF382</f>
        <v>833.162284472011</v>
      </c>
      <c r="FE382" s="0" t="n">
        <f aca="false">BJ382+CI382+DH382+EG382</f>
        <v>600.620240280831</v>
      </c>
      <c r="FF382" s="0" t="n">
        <f aca="false">BK382+CJ382+DI382+EH382</f>
        <v>611.923179239006</v>
      </c>
      <c r="FG382" s="0" t="n">
        <f aca="false">BL382+CK382+DJ382+EI382</f>
        <v>620.143498481315</v>
      </c>
      <c r="FH382" s="0" t="n">
        <f aca="false">BM382+CL382+DK382+EJ382</f>
        <v>624.25365810247</v>
      </c>
      <c r="FI382" s="0" t="n">
        <f aca="false">BN382+CM382+DL382+EK382</f>
        <v>625.281198007758</v>
      </c>
      <c r="FJ382" s="0" t="n">
        <f aca="false">BO382+CN382+DM382+EL382</f>
        <v>624.25365810247</v>
      </c>
      <c r="FK382" s="0" t="n">
        <f aca="false">BP382+CO382+DN382+EM382</f>
        <v>622.198578291892</v>
      </c>
      <c r="FL382" s="0" t="n">
        <f aca="false">BQ382+CP382+DO382+EN382</f>
        <v>619.115958576026</v>
      </c>
      <c r="FM382" s="0" t="n">
        <f aca="false">BR382+CQ382+DP382+EO382</f>
        <v>875.320628759282</v>
      </c>
      <c r="FN382" s="0" t="n">
        <f aca="false">BS382+CR382+DQ382+EP382</f>
        <v>872.516764037426</v>
      </c>
      <c r="FO382" s="0" t="n">
        <f aca="false">BT382+CS382+DR382+EQ382</f>
        <v>857.255053918528</v>
      </c>
      <c r="FP382" s="0" t="n">
        <f aca="false">BU382+CT382+DS382+ER382</f>
        <v>381.866792965895</v>
      </c>
      <c r="FQ382" s="0" t="n">
        <f aca="false">BV382+CU382+DT382+ES382</f>
        <v>370.904206612542</v>
      </c>
      <c r="FR382" s="0" t="n">
        <f aca="false">BW382+CV382+DU382+ET382</f>
        <v>378.3443714913</v>
      </c>
      <c r="FS382" s="0" t="n">
        <f aca="false">BX382+CW382+DV382+EU382</f>
        <v>375.805746243564</v>
      </c>
      <c r="FT382" s="0" t="n">
        <f aca="false">BY382+CX382+DW382+EV382</f>
        <v>373.120028916364</v>
      </c>
      <c r="FU382" s="0" t="n">
        <f aca="false">AM382*'Dist Horaria'!$H$10</f>
        <v>0.176475414396281</v>
      </c>
      <c r="FV382" s="0" t="n">
        <f aca="false">AM382*'Dist Horaria'!$I$10</f>
        <v>0.165161511515366</v>
      </c>
      <c r="FW382" s="0" t="n">
        <f aca="false">AM382*'Dist Horaria'!$J$10</f>
        <v>0.164446512255769</v>
      </c>
      <c r="FX382" s="0" t="n">
        <f aca="false">AM382*'Dist Horaria'!$K$10</f>
        <v>0.159717087074974</v>
      </c>
      <c r="FY382" s="0" t="n">
        <f aca="false">AM382*'Dist Horaria'!$L$10</f>
        <v>0.159781003306847</v>
      </c>
      <c r="FZ382" s="0" t="n">
        <f aca="false">AM382*'Dist Horaria'!$M$10</f>
        <v>0.170972248948326</v>
      </c>
      <c r="GA382" s="0" t="n">
        <f aca="false">AM382*'Dist Horaria'!$N$10</f>
        <v>0.16174681447296</v>
      </c>
      <c r="GB382" s="0" t="n">
        <f aca="false">AM382*'Dist Horaria'!$O$10</f>
        <v>0.158986097699237</v>
      </c>
      <c r="GC382" s="0" t="n">
        <f aca="false">AM382*'Dist Horaria'!$P$10</f>
        <v>0.16145319790052</v>
      </c>
      <c r="GD382" s="0" t="n">
        <f aca="false">AM382*'Dist Horaria'!$Q$10</f>
        <v>0.146109697286965</v>
      </c>
      <c r="GE382" s="0" t="n">
        <f aca="false">AM382*'Dist Horaria'!$R$10</f>
        <v>0.178275773198849</v>
      </c>
      <c r="GF382" s="0" t="n">
        <f aca="false">AM382*'Dist Horaria'!$S$10</f>
        <v>0.152254435735064</v>
      </c>
      <c r="GG382" s="0" t="n">
        <f aca="false">AR382*'Dist Horaria'!$H$10</f>
        <v>0.184598382092609</v>
      </c>
      <c r="GH382" s="0" t="n">
        <f aca="false">AR382*'Dist Horaria'!$I$10</f>
        <v>0.172763712803889</v>
      </c>
      <c r="GI382" s="0" t="n">
        <f aca="false">AR382*'Dist Horaria'!$J$10</f>
        <v>0.172015802920971</v>
      </c>
      <c r="GJ382" s="0" t="n">
        <f aca="false">AR382*'Dist Horaria'!$K$10</f>
        <v>0.167068687541815</v>
      </c>
      <c r="GK382" s="0" t="n">
        <f aca="false">AR382*'Dist Horaria'!$L$10</f>
        <v>0.167135545766988</v>
      </c>
      <c r="GL382" s="0" t="n">
        <f aca="false">AR382*'Dist Horaria'!$M$10</f>
        <v>0.17884191203951</v>
      </c>
      <c r="GM382" s="0" t="n">
        <f aca="false">AR382*'Dist Horaria'!$N$10</f>
        <v>0.169191841041916</v>
      </c>
      <c r="GN382" s="0" t="n">
        <f aca="false">AR382*'Dist Horaria'!$O$10</f>
        <v>0.166304051535436</v>
      </c>
      <c r="GO382" s="0" t="n">
        <f aca="false">AR382*'Dist Horaria'!$P$10</f>
        <v>0.168884709624129</v>
      </c>
      <c r="GP382" s="0" t="n">
        <f aca="false">AR382*'Dist Horaria'!$Q$10</f>
        <v>0.152834964686067</v>
      </c>
      <c r="GQ382" s="0" t="n">
        <f aca="false">AR382*'Dist Horaria'!$R$10</f>
        <v>0.186481609415107</v>
      </c>
      <c r="GR382" s="0" t="n">
        <f aca="false">AR382*'Dist Horaria'!$S$10</f>
        <v>0.159262538633303</v>
      </c>
      <c r="GS382" s="0" t="n">
        <f aca="false">AW382*'Dist Horaria'!$H$10</f>
        <v>0.0107013554836295</v>
      </c>
      <c r="GT382" s="0" t="n">
        <f aca="false">AW382*'Dist Horaria'!$I$10</f>
        <v>0.0100152876987762</v>
      </c>
      <c r="GU382" s="0" t="n">
        <f aca="false">AW382*'Dist Horaria'!$J$10</f>
        <v>0.00997193060411428</v>
      </c>
      <c r="GV382" s="0" t="n">
        <f aca="false">AW382*'Dist Horaria'!$K$10</f>
        <v>0.00968514130677185</v>
      </c>
      <c r="GW382" s="0" t="n">
        <f aca="false">AW382*'Dist Horaria'!$L$10</f>
        <v>0.00968901714591234</v>
      </c>
      <c r="GX382" s="0" t="n">
        <f aca="false">AW382*'Dist Horaria'!$M$10</f>
        <v>0.0103676470747542</v>
      </c>
      <c r="GY382" s="0" t="n">
        <f aca="false">AW382*'Dist Horaria'!$N$10</f>
        <v>0.00980822266909656</v>
      </c>
      <c r="GZ382" s="0" t="n">
        <f aca="false">AW382*'Dist Horaria'!$O$10</f>
        <v>0.00964081458176443</v>
      </c>
      <c r="HA382" s="0" t="n">
        <f aca="false">AW382*'Dist Horaria'!$P$10</f>
        <v>0.00979041794922488</v>
      </c>
      <c r="HB382" s="0" t="n">
        <f aca="false">AW382*'Dist Horaria'!$Q$10</f>
        <v>0.00885999795281547</v>
      </c>
      <c r="HC382" s="0" t="n">
        <f aca="false">AW382*'Dist Horaria'!$R$10</f>
        <v>0.0108105280820352</v>
      </c>
      <c r="HD382" s="0" t="n">
        <f aca="false">AW382*'Dist Horaria'!$S$10</f>
        <v>0.00923261093526395</v>
      </c>
    </row>
    <row r="383" customFormat="false" ht="26.85" hidden="false" customHeight="false" outlineLevel="0" collapsed="false">
      <c r="A383" s="0" t="n">
        <v>4.688266</v>
      </c>
      <c r="B383" s="0" t="n">
        <v>-74.05751</v>
      </c>
      <c r="C383" s="0" t="n">
        <v>34</v>
      </c>
      <c r="D383" s="0" t="n">
        <v>34</v>
      </c>
      <c r="E383" s="0" t="n">
        <v>2440</v>
      </c>
      <c r="G383" s="0" t="s">
        <v>149</v>
      </c>
      <c r="I383" s="0" t="s">
        <v>1766</v>
      </c>
      <c r="J383" s="25" t="s">
        <v>1767</v>
      </c>
      <c r="L383" s="0" t="s">
        <v>1768</v>
      </c>
      <c r="S383" s="0" t="n">
        <v>365</v>
      </c>
      <c r="V383" s="0" t="n">
        <v>32628.8178112261</v>
      </c>
      <c r="W383" s="0" t="n">
        <f aca="false">V383*12</f>
        <v>391545.813734713</v>
      </c>
      <c r="X383" s="0" t="n">
        <v>1</v>
      </c>
      <c r="Z383" s="0" t="n">
        <v>22442.66</v>
      </c>
      <c r="AB383" s="0" t="n">
        <v>0.005</v>
      </c>
      <c r="AC383" s="0" t="n">
        <v>0</v>
      </c>
      <c r="AD383" s="0" t="n">
        <v>1981.13065318377</v>
      </c>
      <c r="AE383" s="0" t="n">
        <f aca="false">AD383/2204.59</f>
        <v>0.89863904543873</v>
      </c>
      <c r="AF383" s="0" t="n">
        <f aca="false">AE383/S383</f>
        <v>0.00246202478202392</v>
      </c>
      <c r="AG383" s="0" t="n">
        <f aca="false">AE383*EXP(AB383*AC383)</f>
        <v>0.89863904543873</v>
      </c>
      <c r="AH383" s="0" t="n">
        <f aca="false">AG383/S383</f>
        <v>0.00246202478202392</v>
      </c>
      <c r="AI383" s="0" t="s">
        <v>90</v>
      </c>
      <c r="AJ383" s="0" t="n">
        <f aca="false">IF(AI383="A",'FE DISTRIBUCIÓN'!$C$2,'FE DISTRIBUCIÓN'!$C$3)</f>
        <v>4.994E-006</v>
      </c>
      <c r="AK383" s="0" t="n">
        <f aca="false">W383*AJ383</f>
        <v>1.95537979379116</v>
      </c>
      <c r="AL383" s="0" t="n">
        <f aca="false">AK383/365</f>
        <v>0.00535720491449632</v>
      </c>
      <c r="AM383" s="0" t="n">
        <f aca="false">AK383*EXP(AB383*AC383)</f>
        <v>1.95537979379116</v>
      </c>
      <c r="AN383" s="0" t="n">
        <f aca="false">AM383/365</f>
        <v>0.00535720491449632</v>
      </c>
      <c r="AO383" s="0" t="n">
        <v>5.223868284E-006</v>
      </c>
      <c r="AP383" s="0" t="n">
        <f aca="false">AO383*W383</f>
        <v>2.04538375810174</v>
      </c>
      <c r="AQ383" s="0" t="n">
        <f aca="false">AP383/365</f>
        <v>0.00560379111808696</v>
      </c>
      <c r="AR383" s="0" t="n">
        <f aca="false">AP383*EXP(AB383*AC383)</f>
        <v>2.04538375810174</v>
      </c>
      <c r="AS383" s="0" t="n">
        <f aca="false">AR383/365</f>
        <v>0.00560379111808696</v>
      </c>
      <c r="AT383" s="0" t="n">
        <v>3.02832944E-007</v>
      </c>
      <c r="AU383" s="0" t="n">
        <f aca="false">AT383*W383</f>
        <v>0.118572971484159</v>
      </c>
      <c r="AV383" s="0" t="n">
        <f aca="false">AU383/365</f>
        <v>0.000324857456120983</v>
      </c>
      <c r="AW383" s="0" t="n">
        <f aca="false">AU383*EXP(AB383*AC383)</f>
        <v>0.118572971484159</v>
      </c>
      <c r="AX383" s="0" t="n">
        <f aca="false">AW383/365</f>
        <v>0.000324857456120983</v>
      </c>
      <c r="AY383" s="0" t="n">
        <f aca="false">AW383+AR383+AM383+AG383</f>
        <v>5.01797556881579</v>
      </c>
      <c r="AZ383" s="0" t="n">
        <f aca="false">AH383+AN383+AS383+AX383</f>
        <v>0.0137478782707282</v>
      </c>
      <c r="BA383" s="0" t="n">
        <f aca="false">AH383*1000000</f>
        <v>2462.02478202392</v>
      </c>
      <c r="BB383" s="0" t="n">
        <f aca="false">BA383*'Dist Horaria'!$H$3</f>
        <v>85.788124623136</v>
      </c>
      <c r="BC383" s="0" t="n">
        <f aca="false">BA383*'Dist Horaria'!$I$3</f>
        <v>83.4932119746345</v>
      </c>
      <c r="BD383" s="0" t="n">
        <f aca="false">BA383*'Dist Horaria'!$J$3</f>
        <v>81.327096491776</v>
      </c>
      <c r="BE383" s="0" t="n">
        <f aca="false">BA383*'Dist Horaria'!$K$3</f>
        <v>79.4816507009169</v>
      </c>
      <c r="BF383" s="0" t="n">
        <f aca="false">BA383*'Dist Horaria'!$L$3</f>
        <v>78.1330705654497</v>
      </c>
      <c r="BG383" s="0" t="n">
        <f aca="false">BA383*'Dist Horaria'!$M$3</f>
        <v>77.2840517263595</v>
      </c>
      <c r="BH383" s="0" t="n">
        <f aca="false">BA383*'Dist Horaria'!$N$3</f>
        <v>80.7720518917271</v>
      </c>
      <c r="BI383" s="0" t="n">
        <f aca="false">BA383*'Dist Horaria'!$O$3</f>
        <v>80.7720518917271</v>
      </c>
      <c r="BJ383" s="0" t="n">
        <f aca="false">BA383*'Dist Horaria'!$P$3</f>
        <v>106.864150150019</v>
      </c>
      <c r="BK383" s="0" t="n">
        <f aca="false">BA383*'Dist Horaria'!$Q$3</f>
        <v>118.167089108195</v>
      </c>
      <c r="BL383" s="0" t="n">
        <f aca="false">BA383*'Dist Horaria'!$R$3</f>
        <v>126.387408350504</v>
      </c>
      <c r="BM383" s="0" t="n">
        <f aca="false">BA383*'Dist Horaria'!$S$3</f>
        <v>130.497567971658</v>
      </c>
      <c r="BN383" s="0" t="n">
        <f aca="false">BA383*'Dist Horaria'!$T$3</f>
        <v>131.525107876947</v>
      </c>
      <c r="BO383" s="0" t="n">
        <f aca="false">BA383*'Dist Horaria'!$U$3</f>
        <v>130.497567971658</v>
      </c>
      <c r="BP383" s="0" t="n">
        <f aca="false">BA383*'Dist Horaria'!$V$3</f>
        <v>128.442488161081</v>
      </c>
      <c r="BQ383" s="0" t="n">
        <f aca="false">BA383*'Dist Horaria'!$W$3</f>
        <v>125.359868445215</v>
      </c>
      <c r="BR383" s="0" t="n">
        <f aca="false">BA383*'Dist Horaria'!$X$3</f>
        <v>122.930396178998</v>
      </c>
      <c r="BS383" s="0" t="n">
        <f aca="false">BA383*'Dist Horaria'!$Y$3</f>
        <v>120.126531457142</v>
      </c>
      <c r="BT383" s="0" t="n">
        <f aca="false">BA383*'Dist Horaria'!$Z$3</f>
        <v>104.864821338244</v>
      </c>
      <c r="BU383" s="0" t="n">
        <f aca="false">BA383*'Dist Horaria'!$AA$3</f>
        <v>99.7204557482882</v>
      </c>
      <c r="BV383" s="0" t="n">
        <f aca="false">BA383*'Dist Horaria'!$AB$3</f>
        <v>88.7578693949355</v>
      </c>
      <c r="BW383" s="0" t="n">
        <f aca="false">BA383*'Dist Horaria'!$AC$3</f>
        <v>96.1980342736931</v>
      </c>
      <c r="BX383" s="0" t="n">
        <f aca="false">BA383*'Dist Horaria'!$AD$3</f>
        <v>93.6594090259578</v>
      </c>
      <c r="BY383" s="0" t="n">
        <f aca="false">BA383*'Dist Horaria'!$AE$3</f>
        <v>90.973691698757</v>
      </c>
      <c r="BZ383" s="0" t="n">
        <f aca="false">AN383*1000000</f>
        <v>5357.20491449632</v>
      </c>
      <c r="CA383" s="0" t="n">
        <f aca="false">BZ383*'Dist Horaria'!$H$6</f>
        <v>133.930122862408</v>
      </c>
      <c r="CB383" s="0" t="n">
        <f aca="false">BZ383*'Dist Horaria'!$I$6</f>
        <v>133.930122862408</v>
      </c>
      <c r="CC383" s="0" t="n">
        <f aca="false">BZ383*'Dist Horaria'!$J$6</f>
        <v>133.930122862408</v>
      </c>
      <c r="CD383" s="0" t="n">
        <f aca="false">BZ383*'Dist Horaria'!$K$6</f>
        <v>133.930122862408</v>
      </c>
      <c r="CE383" s="0" t="n">
        <f aca="false">BZ383*'Dist Horaria'!$L$6</f>
        <v>133.930122862408</v>
      </c>
      <c r="CF383" s="0" t="n">
        <f aca="false">BZ383*'Dist Horaria'!$M$6</f>
        <v>357.146994299755</v>
      </c>
      <c r="CG383" s="0" t="n">
        <f aca="false">BZ383*'Dist Horaria'!$N$6</f>
        <v>357.146994299755</v>
      </c>
      <c r="CH383" s="0" t="n">
        <f aca="false">BZ383*'Dist Horaria'!$O$6</f>
        <v>357.146994299755</v>
      </c>
      <c r="CI383" s="0" t="n">
        <f aca="false">BZ383*'Dist Horaria'!$P$6</f>
        <v>234.377715009214</v>
      </c>
      <c r="CJ383" s="0" t="n">
        <f aca="false">BZ383*'Dist Horaria'!$Q$6</f>
        <v>234.377715009214</v>
      </c>
      <c r="CK383" s="0" t="n">
        <f aca="false">BZ383*'Dist Horaria'!$R$6</f>
        <v>234.377715009214</v>
      </c>
      <c r="CL383" s="0" t="n">
        <f aca="false">BZ383*'Dist Horaria'!$S$6</f>
        <v>234.377715009214</v>
      </c>
      <c r="CM383" s="0" t="n">
        <f aca="false">BZ383*'Dist Horaria'!$T$6</f>
        <v>234.377715009214</v>
      </c>
      <c r="CN383" s="0" t="n">
        <f aca="false">BZ383*'Dist Horaria'!$U$6</f>
        <v>234.377715009214</v>
      </c>
      <c r="CO383" s="0" t="n">
        <f aca="false">BZ383*'Dist Horaria'!$V$6</f>
        <v>234.377715009214</v>
      </c>
      <c r="CP383" s="0" t="n">
        <f aca="false">BZ383*'Dist Horaria'!$W$6</f>
        <v>234.377715009214</v>
      </c>
      <c r="CQ383" s="0" t="n">
        <f aca="false">BZ383*'Dist Horaria'!$X$6</f>
        <v>357.146994299755</v>
      </c>
      <c r="CR383" s="0" t="n">
        <f aca="false">BZ383*'Dist Horaria'!$Y$6</f>
        <v>357.146994299755</v>
      </c>
      <c r="CS383" s="0" t="n">
        <f aca="false">BZ383*'Dist Horaria'!$Z$6</f>
        <v>357.146994299755</v>
      </c>
      <c r="CT383" s="0" t="n">
        <f aca="false">BZ383*'Dist Horaria'!$AA$6</f>
        <v>133.930122862408</v>
      </c>
      <c r="CU383" s="0" t="n">
        <f aca="false">BZ383*'Dist Horaria'!$AB$6</f>
        <v>133.930122862408</v>
      </c>
      <c r="CV383" s="0" t="n">
        <f aca="false">BZ383*'Dist Horaria'!$AC$6</f>
        <v>133.930122862408</v>
      </c>
      <c r="CW383" s="0" t="n">
        <f aca="false">BZ383*'Dist Horaria'!$AD$6</f>
        <v>133.930122862408</v>
      </c>
      <c r="CX383" s="0" t="n">
        <f aca="false">BZ383*'Dist Horaria'!$AE$6</f>
        <v>133.930122862408</v>
      </c>
      <c r="CY383" s="0" t="n">
        <f aca="false">AS383*1000000</f>
        <v>5603.79111808696</v>
      </c>
      <c r="CZ383" s="0" t="n">
        <f aca="false">CY383*'Dist Horaria'!$H$6</f>
        <v>140.094777952174</v>
      </c>
      <c r="DA383" s="0" t="n">
        <f aca="false">CY383*'Dist Horaria'!$I$6</f>
        <v>140.094777952174</v>
      </c>
      <c r="DB383" s="0" t="n">
        <f aca="false">CY383*'Dist Horaria'!$J$6</f>
        <v>140.094777952174</v>
      </c>
      <c r="DC383" s="0" t="n">
        <f aca="false">CY383*'Dist Horaria'!$K$6</f>
        <v>140.094777952174</v>
      </c>
      <c r="DD383" s="0" t="n">
        <f aca="false">CY383*'Dist Horaria'!$L$6</f>
        <v>140.094777952174</v>
      </c>
      <c r="DE383" s="0" t="n">
        <f aca="false">CY383*'Dist Horaria'!$M$6</f>
        <v>373.586074539131</v>
      </c>
      <c r="DF383" s="0" t="n">
        <f aca="false">CY383*'Dist Horaria'!$N$6</f>
        <v>373.586074539131</v>
      </c>
      <c r="DG383" s="0" t="n">
        <f aca="false">CY383*'Dist Horaria'!$O$6</f>
        <v>373.586074539131</v>
      </c>
      <c r="DH383" s="0" t="n">
        <f aca="false">CY383*'Dist Horaria'!$P$6</f>
        <v>245.165861416304</v>
      </c>
      <c r="DI383" s="0" t="n">
        <f aca="false">CY383*'Dist Horaria'!$Q$6</f>
        <v>245.165861416304</v>
      </c>
      <c r="DJ383" s="0" t="n">
        <f aca="false">CY383*'Dist Horaria'!$R$6</f>
        <v>245.165861416304</v>
      </c>
      <c r="DK383" s="0" t="n">
        <f aca="false">CY383*'Dist Horaria'!$S$6</f>
        <v>245.165861416304</v>
      </c>
      <c r="DL383" s="0" t="n">
        <f aca="false">CY383*'Dist Horaria'!$T$6</f>
        <v>245.165861416304</v>
      </c>
      <c r="DM383" s="0" t="n">
        <f aca="false">CY383*'Dist Horaria'!$U$6</f>
        <v>245.165861416304</v>
      </c>
      <c r="DN383" s="0" t="n">
        <f aca="false">CY383*'Dist Horaria'!$V$6</f>
        <v>245.165861416304</v>
      </c>
      <c r="DO383" s="0" t="n">
        <f aca="false">CY383*'Dist Horaria'!$W$6</f>
        <v>245.165861416304</v>
      </c>
      <c r="DP383" s="0" t="n">
        <f aca="false">CY383*'Dist Horaria'!$X$6</f>
        <v>373.586074539131</v>
      </c>
      <c r="DQ383" s="0" t="n">
        <f aca="false">CY383*'Dist Horaria'!$Y$6</f>
        <v>373.586074539131</v>
      </c>
      <c r="DR383" s="0" t="n">
        <f aca="false">CY383*'Dist Horaria'!$Z$6</f>
        <v>373.586074539131</v>
      </c>
      <c r="DS383" s="0" t="n">
        <f aca="false">CY383*'Dist Horaria'!$AA$6</f>
        <v>140.094777952174</v>
      </c>
      <c r="DT383" s="0" t="n">
        <f aca="false">CY383*'Dist Horaria'!$AB$6</f>
        <v>140.094777952174</v>
      </c>
      <c r="DU383" s="0" t="n">
        <f aca="false">CY383*'Dist Horaria'!$AC$6</f>
        <v>140.094777952174</v>
      </c>
      <c r="DV383" s="0" t="n">
        <f aca="false">CY383*'Dist Horaria'!$AD$6</f>
        <v>140.094777952174</v>
      </c>
      <c r="DW383" s="0" t="n">
        <f aca="false">CY383*'Dist Horaria'!$AE$6</f>
        <v>140.094777952174</v>
      </c>
      <c r="DX383" s="0" t="n">
        <f aca="false">AX383*1000000</f>
        <v>324.857456120983</v>
      </c>
      <c r="DY383" s="0" t="n">
        <f aca="false">DX383*'Dist Horaria'!$H$6</f>
        <v>8.12143640302458</v>
      </c>
      <c r="DZ383" s="0" t="n">
        <f aca="false">DX383*'Dist Horaria'!$I$6</f>
        <v>8.12143640302458</v>
      </c>
      <c r="EA383" s="0" t="n">
        <f aca="false">DX383*'Dist Horaria'!$J$6</f>
        <v>8.12143640302458</v>
      </c>
      <c r="EB383" s="0" t="n">
        <f aca="false">DX383*'Dist Horaria'!$K$6</f>
        <v>8.12143640302458</v>
      </c>
      <c r="EC383" s="0" t="n">
        <f aca="false">DX383*'Dist Horaria'!$L$6</f>
        <v>8.12143640302458</v>
      </c>
      <c r="ED383" s="0" t="n">
        <f aca="false">DX383*'Dist Horaria'!$M$6</f>
        <v>21.6571637413989</v>
      </c>
      <c r="EE383" s="0" t="n">
        <f aca="false">DX383*'Dist Horaria'!$N$6</f>
        <v>21.6571637413989</v>
      </c>
      <c r="EF383" s="0" t="n">
        <f aca="false">DX383*'Dist Horaria'!$O$6</f>
        <v>21.6571637413989</v>
      </c>
      <c r="EG383" s="0" t="n">
        <f aca="false">DX383*'Dist Horaria'!$P$6</f>
        <v>14.212513705293</v>
      </c>
      <c r="EH383" s="0" t="n">
        <f aca="false">DX383*'Dist Horaria'!$Q$6</f>
        <v>14.212513705293</v>
      </c>
      <c r="EI383" s="0" t="n">
        <f aca="false">DX383*'Dist Horaria'!$R$6</f>
        <v>14.212513705293</v>
      </c>
      <c r="EJ383" s="0" t="n">
        <f aca="false">DX383*'Dist Horaria'!$S$6</f>
        <v>14.212513705293</v>
      </c>
      <c r="EK383" s="0" t="n">
        <f aca="false">DX383*'Dist Horaria'!$T$6</f>
        <v>14.212513705293</v>
      </c>
      <c r="EL383" s="0" t="n">
        <f aca="false">DX383*'Dist Horaria'!$U$6</f>
        <v>14.212513705293</v>
      </c>
      <c r="EM383" s="0" t="n">
        <f aca="false">DX383*'Dist Horaria'!$V$6</f>
        <v>14.212513705293</v>
      </c>
      <c r="EN383" s="0" t="n">
        <f aca="false">DX383*'Dist Horaria'!$W$6</f>
        <v>14.212513705293</v>
      </c>
      <c r="EO383" s="0" t="n">
        <f aca="false">DX383*'Dist Horaria'!$X$6</f>
        <v>21.6571637413989</v>
      </c>
      <c r="EP383" s="0" t="n">
        <f aca="false">DX383*'Dist Horaria'!$Y$6</f>
        <v>21.6571637413989</v>
      </c>
      <c r="EQ383" s="0" t="n">
        <f aca="false">DX383*'Dist Horaria'!$Z$6</f>
        <v>21.6571637413989</v>
      </c>
      <c r="ER383" s="0" t="n">
        <f aca="false">DX383*'Dist Horaria'!$AA$6</f>
        <v>8.12143640302458</v>
      </c>
      <c r="ES383" s="0" t="n">
        <f aca="false">DX383*'Dist Horaria'!$AB$6</f>
        <v>8.12143640302458</v>
      </c>
      <c r="ET383" s="0" t="n">
        <f aca="false">DX383*'Dist Horaria'!$AC$6</f>
        <v>8.12143640302458</v>
      </c>
      <c r="EU383" s="0" t="n">
        <f aca="false">DX383*'Dist Horaria'!$AD$6</f>
        <v>8.12143640302458</v>
      </c>
      <c r="EV383" s="0" t="n">
        <f aca="false">DX383*'Dist Horaria'!$AE$6</f>
        <v>8.12143640302458</v>
      </c>
      <c r="EW383" s="0" t="n">
        <f aca="false">BB383+CA383+CZ383+DY383</f>
        <v>367.934461840742</v>
      </c>
      <c r="EX383" s="0" t="n">
        <f aca="false">BC383+CB383+DA383+DZ383</f>
        <v>365.639549192241</v>
      </c>
      <c r="EY383" s="0" t="n">
        <f aca="false">BD383+CC383+DB383+EA383</f>
        <v>363.473433709383</v>
      </c>
      <c r="EZ383" s="0" t="n">
        <f aca="false">BE383+CD383+DC383+EB383</f>
        <v>361.627987918523</v>
      </c>
      <c r="FA383" s="0" t="n">
        <f aca="false">BF383+CE383+DD383+EC383</f>
        <v>360.279407783056</v>
      </c>
      <c r="FB383" s="0" t="n">
        <f aca="false">BG383+CF383+DE383+ED383</f>
        <v>829.674284306644</v>
      </c>
      <c r="FC383" s="0" t="n">
        <f aca="false">BH383+CG383+DF383+EE383</f>
        <v>833.162284472011</v>
      </c>
      <c r="FD383" s="0" t="n">
        <f aca="false">BI383+CH383+DG383+EF383</f>
        <v>833.162284472011</v>
      </c>
      <c r="FE383" s="0" t="n">
        <f aca="false">BJ383+CI383+DH383+EG383</f>
        <v>600.620240280831</v>
      </c>
      <c r="FF383" s="0" t="n">
        <f aca="false">BK383+CJ383+DI383+EH383</f>
        <v>611.923179239006</v>
      </c>
      <c r="FG383" s="0" t="n">
        <f aca="false">BL383+CK383+DJ383+EI383</f>
        <v>620.143498481315</v>
      </c>
      <c r="FH383" s="0" t="n">
        <f aca="false">BM383+CL383+DK383+EJ383</f>
        <v>624.25365810247</v>
      </c>
      <c r="FI383" s="0" t="n">
        <f aca="false">BN383+CM383+DL383+EK383</f>
        <v>625.281198007758</v>
      </c>
      <c r="FJ383" s="0" t="n">
        <f aca="false">BO383+CN383+DM383+EL383</f>
        <v>624.25365810247</v>
      </c>
      <c r="FK383" s="0" t="n">
        <f aca="false">BP383+CO383+DN383+EM383</f>
        <v>622.198578291892</v>
      </c>
      <c r="FL383" s="0" t="n">
        <f aca="false">BQ383+CP383+DO383+EN383</f>
        <v>619.115958576026</v>
      </c>
      <c r="FM383" s="0" t="n">
        <f aca="false">BR383+CQ383+DP383+EO383</f>
        <v>875.320628759282</v>
      </c>
      <c r="FN383" s="0" t="n">
        <f aca="false">BS383+CR383+DQ383+EP383</f>
        <v>872.516764037426</v>
      </c>
      <c r="FO383" s="0" t="n">
        <f aca="false">BT383+CS383+DR383+EQ383</f>
        <v>857.255053918528</v>
      </c>
      <c r="FP383" s="0" t="n">
        <f aca="false">BU383+CT383+DS383+ER383</f>
        <v>381.866792965895</v>
      </c>
      <c r="FQ383" s="0" t="n">
        <f aca="false">BV383+CU383+DT383+ES383</f>
        <v>370.904206612542</v>
      </c>
      <c r="FR383" s="0" t="n">
        <f aca="false">BW383+CV383+DU383+ET383</f>
        <v>378.3443714913</v>
      </c>
      <c r="FS383" s="0" t="n">
        <f aca="false">BX383+CW383+DV383+EU383</f>
        <v>375.805746243564</v>
      </c>
      <c r="FT383" s="0" t="n">
        <f aca="false">BY383+CX383+DW383+EV383</f>
        <v>373.120028916364</v>
      </c>
      <c r="FU383" s="0" t="n">
        <f aca="false">AM383*'Dist Horaria'!$H$10</f>
        <v>0.176475414396281</v>
      </c>
      <c r="FV383" s="0" t="n">
        <f aca="false">AM383*'Dist Horaria'!$I$10</f>
        <v>0.165161511515366</v>
      </c>
      <c r="FW383" s="0" t="n">
        <f aca="false">AM383*'Dist Horaria'!$J$10</f>
        <v>0.164446512255769</v>
      </c>
      <c r="FX383" s="0" t="n">
        <f aca="false">AM383*'Dist Horaria'!$K$10</f>
        <v>0.159717087074974</v>
      </c>
      <c r="FY383" s="0" t="n">
        <f aca="false">AM383*'Dist Horaria'!$L$10</f>
        <v>0.159781003306847</v>
      </c>
      <c r="FZ383" s="0" t="n">
        <f aca="false">AM383*'Dist Horaria'!$M$10</f>
        <v>0.170972248948326</v>
      </c>
      <c r="GA383" s="0" t="n">
        <f aca="false">AM383*'Dist Horaria'!$N$10</f>
        <v>0.16174681447296</v>
      </c>
      <c r="GB383" s="0" t="n">
        <f aca="false">AM383*'Dist Horaria'!$O$10</f>
        <v>0.158986097699237</v>
      </c>
      <c r="GC383" s="0" t="n">
        <f aca="false">AM383*'Dist Horaria'!$P$10</f>
        <v>0.16145319790052</v>
      </c>
      <c r="GD383" s="0" t="n">
        <f aca="false">AM383*'Dist Horaria'!$Q$10</f>
        <v>0.146109697286965</v>
      </c>
      <c r="GE383" s="0" t="n">
        <f aca="false">AM383*'Dist Horaria'!$R$10</f>
        <v>0.178275773198849</v>
      </c>
      <c r="GF383" s="0" t="n">
        <f aca="false">AM383*'Dist Horaria'!$S$10</f>
        <v>0.152254435735064</v>
      </c>
      <c r="GG383" s="0" t="n">
        <f aca="false">AR383*'Dist Horaria'!$H$10</f>
        <v>0.184598382092609</v>
      </c>
      <c r="GH383" s="0" t="n">
        <f aca="false">AR383*'Dist Horaria'!$I$10</f>
        <v>0.172763712803889</v>
      </c>
      <c r="GI383" s="0" t="n">
        <f aca="false">AR383*'Dist Horaria'!$J$10</f>
        <v>0.172015802920971</v>
      </c>
      <c r="GJ383" s="0" t="n">
        <f aca="false">AR383*'Dist Horaria'!$K$10</f>
        <v>0.167068687541815</v>
      </c>
      <c r="GK383" s="0" t="n">
        <f aca="false">AR383*'Dist Horaria'!$L$10</f>
        <v>0.167135545766988</v>
      </c>
      <c r="GL383" s="0" t="n">
        <f aca="false">AR383*'Dist Horaria'!$M$10</f>
        <v>0.17884191203951</v>
      </c>
      <c r="GM383" s="0" t="n">
        <f aca="false">AR383*'Dist Horaria'!$N$10</f>
        <v>0.169191841041916</v>
      </c>
      <c r="GN383" s="0" t="n">
        <f aca="false">AR383*'Dist Horaria'!$O$10</f>
        <v>0.166304051535436</v>
      </c>
      <c r="GO383" s="0" t="n">
        <f aca="false">AR383*'Dist Horaria'!$P$10</f>
        <v>0.168884709624129</v>
      </c>
      <c r="GP383" s="0" t="n">
        <f aca="false">AR383*'Dist Horaria'!$Q$10</f>
        <v>0.152834964686067</v>
      </c>
      <c r="GQ383" s="0" t="n">
        <f aca="false">AR383*'Dist Horaria'!$R$10</f>
        <v>0.186481609415107</v>
      </c>
      <c r="GR383" s="0" t="n">
        <f aca="false">AR383*'Dist Horaria'!$S$10</f>
        <v>0.159262538633303</v>
      </c>
      <c r="GS383" s="0" t="n">
        <f aca="false">AW383*'Dist Horaria'!$H$10</f>
        <v>0.0107013554836295</v>
      </c>
      <c r="GT383" s="0" t="n">
        <f aca="false">AW383*'Dist Horaria'!$I$10</f>
        <v>0.0100152876987762</v>
      </c>
      <c r="GU383" s="0" t="n">
        <f aca="false">AW383*'Dist Horaria'!$J$10</f>
        <v>0.00997193060411428</v>
      </c>
      <c r="GV383" s="0" t="n">
        <f aca="false">AW383*'Dist Horaria'!$K$10</f>
        <v>0.00968514130677185</v>
      </c>
      <c r="GW383" s="0" t="n">
        <f aca="false">AW383*'Dist Horaria'!$L$10</f>
        <v>0.00968901714591234</v>
      </c>
      <c r="GX383" s="0" t="n">
        <f aca="false">AW383*'Dist Horaria'!$M$10</f>
        <v>0.0103676470747542</v>
      </c>
      <c r="GY383" s="0" t="n">
        <f aca="false">AW383*'Dist Horaria'!$N$10</f>
        <v>0.00980822266909656</v>
      </c>
      <c r="GZ383" s="0" t="n">
        <f aca="false">AW383*'Dist Horaria'!$O$10</f>
        <v>0.00964081458176443</v>
      </c>
      <c r="HA383" s="0" t="n">
        <f aca="false">AW383*'Dist Horaria'!$P$10</f>
        <v>0.00979041794922488</v>
      </c>
      <c r="HB383" s="0" t="n">
        <f aca="false">AW383*'Dist Horaria'!$Q$10</f>
        <v>0.00885999795281547</v>
      </c>
      <c r="HC383" s="0" t="n">
        <f aca="false">AW383*'Dist Horaria'!$R$10</f>
        <v>0.0108105280820352</v>
      </c>
      <c r="HD383" s="0" t="n">
        <f aca="false">AW383*'Dist Horaria'!$S$10</f>
        <v>0.00923261093526395</v>
      </c>
    </row>
    <row r="384" customFormat="false" ht="13.8" hidden="false" customHeight="false" outlineLevel="0" collapsed="false">
      <c r="A384" s="0" t="n">
        <v>4.676366</v>
      </c>
      <c r="B384" s="0" t="n">
        <v>-74.075519</v>
      </c>
      <c r="C384" s="0" t="n">
        <v>32</v>
      </c>
      <c r="D384" s="0" t="n">
        <v>32</v>
      </c>
      <c r="E384" s="0" t="n">
        <v>2412</v>
      </c>
      <c r="G384" s="0" t="s">
        <v>149</v>
      </c>
      <c r="I384" s="0" t="s">
        <v>1769</v>
      </c>
      <c r="J384" s="0" t="s">
        <v>1368</v>
      </c>
      <c r="K384" s="0" t="n">
        <v>8001930672</v>
      </c>
      <c r="L384" s="0" t="s">
        <v>1770</v>
      </c>
      <c r="S384" s="0" t="n">
        <v>365</v>
      </c>
      <c r="V384" s="0" t="n">
        <v>32628.8178112261</v>
      </c>
      <c r="W384" s="0" t="n">
        <f aca="false">V384*12</f>
        <v>391545.813734713</v>
      </c>
      <c r="X384" s="0" t="n">
        <v>1</v>
      </c>
      <c r="Z384" s="0" t="n">
        <v>22442.66</v>
      </c>
      <c r="AB384" s="0" t="n">
        <v>0.005</v>
      </c>
      <c r="AC384" s="0" t="n">
        <v>0</v>
      </c>
      <c r="AD384" s="0" t="n">
        <v>1981.13065318377</v>
      </c>
      <c r="AE384" s="0" t="n">
        <f aca="false">AD384/2204.59</f>
        <v>0.89863904543873</v>
      </c>
      <c r="AF384" s="0" t="n">
        <f aca="false">AE384/S384</f>
        <v>0.00246202478202392</v>
      </c>
      <c r="AG384" s="0" t="n">
        <f aca="false">AE384*EXP(AB384*AC384)</f>
        <v>0.89863904543873</v>
      </c>
      <c r="AH384" s="0" t="n">
        <f aca="false">AG384/S384</f>
        <v>0.00246202478202392</v>
      </c>
      <c r="AI384" s="0" t="s">
        <v>90</v>
      </c>
      <c r="AJ384" s="0" t="n">
        <f aca="false">IF(AI384="A",'FE DISTRIBUCIÓN'!$C$2,'FE DISTRIBUCIÓN'!$C$3)</f>
        <v>4.994E-006</v>
      </c>
      <c r="AK384" s="0" t="n">
        <f aca="false">W384*AJ384</f>
        <v>1.95537979379116</v>
      </c>
      <c r="AL384" s="0" t="n">
        <f aca="false">AK384/365</f>
        <v>0.00535720491449632</v>
      </c>
      <c r="AM384" s="0" t="n">
        <f aca="false">AK384*EXP(AB384*AC384)</f>
        <v>1.95537979379116</v>
      </c>
      <c r="AN384" s="0" t="n">
        <f aca="false">AM384/365</f>
        <v>0.00535720491449632</v>
      </c>
      <c r="AO384" s="0" t="n">
        <v>5.223868284E-006</v>
      </c>
      <c r="AP384" s="0" t="n">
        <f aca="false">AO384*W384</f>
        <v>2.04538375810174</v>
      </c>
      <c r="AQ384" s="0" t="n">
        <f aca="false">AP384/365</f>
        <v>0.00560379111808696</v>
      </c>
      <c r="AR384" s="0" t="n">
        <f aca="false">AP384*EXP(AB384*AC384)</f>
        <v>2.04538375810174</v>
      </c>
      <c r="AS384" s="0" t="n">
        <f aca="false">AR384/365</f>
        <v>0.00560379111808696</v>
      </c>
      <c r="AT384" s="0" t="n">
        <v>3.02832944E-007</v>
      </c>
      <c r="AU384" s="0" t="n">
        <f aca="false">AT384*W384</f>
        <v>0.118572971484159</v>
      </c>
      <c r="AV384" s="0" t="n">
        <f aca="false">AU384/365</f>
        <v>0.000324857456120983</v>
      </c>
      <c r="AW384" s="0" t="n">
        <f aca="false">AU384*EXP(AB384*AC384)</f>
        <v>0.118572971484159</v>
      </c>
      <c r="AX384" s="0" t="n">
        <f aca="false">AW384/365</f>
        <v>0.000324857456120983</v>
      </c>
      <c r="AY384" s="0" t="n">
        <f aca="false">AW384+AR384+AM384+AG384</f>
        <v>5.01797556881579</v>
      </c>
      <c r="AZ384" s="0" t="n">
        <f aca="false">AH384+AN384+AS384+AX384</f>
        <v>0.0137478782707282</v>
      </c>
      <c r="BA384" s="0" t="n">
        <f aca="false">AH384*1000000</f>
        <v>2462.02478202392</v>
      </c>
      <c r="BB384" s="0" t="n">
        <f aca="false">BA384*'Dist Horaria'!$H$3</f>
        <v>85.788124623136</v>
      </c>
      <c r="BC384" s="0" t="n">
        <f aca="false">BA384*'Dist Horaria'!$I$3</f>
        <v>83.4932119746345</v>
      </c>
      <c r="BD384" s="0" t="n">
        <f aca="false">BA384*'Dist Horaria'!$J$3</f>
        <v>81.327096491776</v>
      </c>
      <c r="BE384" s="0" t="n">
        <f aca="false">BA384*'Dist Horaria'!$K$3</f>
        <v>79.4816507009169</v>
      </c>
      <c r="BF384" s="0" t="n">
        <f aca="false">BA384*'Dist Horaria'!$L$3</f>
        <v>78.1330705654497</v>
      </c>
      <c r="BG384" s="0" t="n">
        <f aca="false">BA384*'Dist Horaria'!$M$3</f>
        <v>77.2840517263595</v>
      </c>
      <c r="BH384" s="0" t="n">
        <f aca="false">BA384*'Dist Horaria'!$N$3</f>
        <v>80.7720518917271</v>
      </c>
      <c r="BI384" s="0" t="n">
        <f aca="false">BA384*'Dist Horaria'!$O$3</f>
        <v>80.7720518917271</v>
      </c>
      <c r="BJ384" s="0" t="n">
        <f aca="false">BA384*'Dist Horaria'!$P$3</f>
        <v>106.864150150019</v>
      </c>
      <c r="BK384" s="0" t="n">
        <f aca="false">BA384*'Dist Horaria'!$Q$3</f>
        <v>118.167089108195</v>
      </c>
      <c r="BL384" s="0" t="n">
        <f aca="false">BA384*'Dist Horaria'!$R$3</f>
        <v>126.387408350504</v>
      </c>
      <c r="BM384" s="0" t="n">
        <f aca="false">BA384*'Dist Horaria'!$S$3</f>
        <v>130.497567971658</v>
      </c>
      <c r="BN384" s="0" t="n">
        <f aca="false">BA384*'Dist Horaria'!$T$3</f>
        <v>131.525107876947</v>
      </c>
      <c r="BO384" s="0" t="n">
        <f aca="false">BA384*'Dist Horaria'!$U$3</f>
        <v>130.497567971658</v>
      </c>
      <c r="BP384" s="0" t="n">
        <f aca="false">BA384*'Dist Horaria'!$V$3</f>
        <v>128.442488161081</v>
      </c>
      <c r="BQ384" s="0" t="n">
        <f aca="false">BA384*'Dist Horaria'!$W$3</f>
        <v>125.359868445215</v>
      </c>
      <c r="BR384" s="0" t="n">
        <f aca="false">BA384*'Dist Horaria'!$X$3</f>
        <v>122.930396178998</v>
      </c>
      <c r="BS384" s="0" t="n">
        <f aca="false">BA384*'Dist Horaria'!$Y$3</f>
        <v>120.126531457142</v>
      </c>
      <c r="BT384" s="0" t="n">
        <f aca="false">BA384*'Dist Horaria'!$Z$3</f>
        <v>104.864821338244</v>
      </c>
      <c r="BU384" s="0" t="n">
        <f aca="false">BA384*'Dist Horaria'!$AA$3</f>
        <v>99.7204557482882</v>
      </c>
      <c r="BV384" s="0" t="n">
        <f aca="false">BA384*'Dist Horaria'!$AB$3</f>
        <v>88.7578693949355</v>
      </c>
      <c r="BW384" s="0" t="n">
        <f aca="false">BA384*'Dist Horaria'!$AC$3</f>
        <v>96.1980342736931</v>
      </c>
      <c r="BX384" s="0" t="n">
        <f aca="false">BA384*'Dist Horaria'!$AD$3</f>
        <v>93.6594090259578</v>
      </c>
      <c r="BY384" s="0" t="n">
        <f aca="false">BA384*'Dist Horaria'!$AE$3</f>
        <v>90.973691698757</v>
      </c>
      <c r="BZ384" s="0" t="n">
        <f aca="false">AN384*1000000</f>
        <v>5357.20491449632</v>
      </c>
      <c r="CA384" s="0" t="n">
        <f aca="false">BZ384*'Dist Horaria'!$H$6</f>
        <v>133.930122862408</v>
      </c>
      <c r="CB384" s="0" t="n">
        <f aca="false">BZ384*'Dist Horaria'!$I$6</f>
        <v>133.930122862408</v>
      </c>
      <c r="CC384" s="0" t="n">
        <f aca="false">BZ384*'Dist Horaria'!$J$6</f>
        <v>133.930122862408</v>
      </c>
      <c r="CD384" s="0" t="n">
        <f aca="false">BZ384*'Dist Horaria'!$K$6</f>
        <v>133.930122862408</v>
      </c>
      <c r="CE384" s="0" t="n">
        <f aca="false">BZ384*'Dist Horaria'!$L$6</f>
        <v>133.930122862408</v>
      </c>
      <c r="CF384" s="0" t="n">
        <f aca="false">BZ384*'Dist Horaria'!$M$6</f>
        <v>357.146994299755</v>
      </c>
      <c r="CG384" s="0" t="n">
        <f aca="false">BZ384*'Dist Horaria'!$N$6</f>
        <v>357.146994299755</v>
      </c>
      <c r="CH384" s="0" t="n">
        <f aca="false">BZ384*'Dist Horaria'!$O$6</f>
        <v>357.146994299755</v>
      </c>
      <c r="CI384" s="0" t="n">
        <f aca="false">BZ384*'Dist Horaria'!$P$6</f>
        <v>234.377715009214</v>
      </c>
      <c r="CJ384" s="0" t="n">
        <f aca="false">BZ384*'Dist Horaria'!$Q$6</f>
        <v>234.377715009214</v>
      </c>
      <c r="CK384" s="0" t="n">
        <f aca="false">BZ384*'Dist Horaria'!$R$6</f>
        <v>234.377715009214</v>
      </c>
      <c r="CL384" s="0" t="n">
        <f aca="false">BZ384*'Dist Horaria'!$S$6</f>
        <v>234.377715009214</v>
      </c>
      <c r="CM384" s="0" t="n">
        <f aca="false">BZ384*'Dist Horaria'!$T$6</f>
        <v>234.377715009214</v>
      </c>
      <c r="CN384" s="0" t="n">
        <f aca="false">BZ384*'Dist Horaria'!$U$6</f>
        <v>234.377715009214</v>
      </c>
      <c r="CO384" s="0" t="n">
        <f aca="false">BZ384*'Dist Horaria'!$V$6</f>
        <v>234.377715009214</v>
      </c>
      <c r="CP384" s="0" t="n">
        <f aca="false">BZ384*'Dist Horaria'!$W$6</f>
        <v>234.377715009214</v>
      </c>
      <c r="CQ384" s="0" t="n">
        <f aca="false">BZ384*'Dist Horaria'!$X$6</f>
        <v>357.146994299755</v>
      </c>
      <c r="CR384" s="0" t="n">
        <f aca="false">BZ384*'Dist Horaria'!$Y$6</f>
        <v>357.146994299755</v>
      </c>
      <c r="CS384" s="0" t="n">
        <f aca="false">BZ384*'Dist Horaria'!$Z$6</f>
        <v>357.146994299755</v>
      </c>
      <c r="CT384" s="0" t="n">
        <f aca="false">BZ384*'Dist Horaria'!$AA$6</f>
        <v>133.930122862408</v>
      </c>
      <c r="CU384" s="0" t="n">
        <f aca="false">BZ384*'Dist Horaria'!$AB$6</f>
        <v>133.930122862408</v>
      </c>
      <c r="CV384" s="0" t="n">
        <f aca="false">BZ384*'Dist Horaria'!$AC$6</f>
        <v>133.930122862408</v>
      </c>
      <c r="CW384" s="0" t="n">
        <f aca="false">BZ384*'Dist Horaria'!$AD$6</f>
        <v>133.930122862408</v>
      </c>
      <c r="CX384" s="0" t="n">
        <f aca="false">BZ384*'Dist Horaria'!$AE$6</f>
        <v>133.930122862408</v>
      </c>
      <c r="CY384" s="0" t="n">
        <f aca="false">AS384*1000000</f>
        <v>5603.79111808696</v>
      </c>
      <c r="CZ384" s="0" t="n">
        <f aca="false">CY384*'Dist Horaria'!$H$6</f>
        <v>140.094777952174</v>
      </c>
      <c r="DA384" s="0" t="n">
        <f aca="false">CY384*'Dist Horaria'!$I$6</f>
        <v>140.094777952174</v>
      </c>
      <c r="DB384" s="0" t="n">
        <f aca="false">CY384*'Dist Horaria'!$J$6</f>
        <v>140.094777952174</v>
      </c>
      <c r="DC384" s="0" t="n">
        <f aca="false">CY384*'Dist Horaria'!$K$6</f>
        <v>140.094777952174</v>
      </c>
      <c r="DD384" s="0" t="n">
        <f aca="false">CY384*'Dist Horaria'!$L$6</f>
        <v>140.094777952174</v>
      </c>
      <c r="DE384" s="0" t="n">
        <f aca="false">CY384*'Dist Horaria'!$M$6</f>
        <v>373.586074539131</v>
      </c>
      <c r="DF384" s="0" t="n">
        <f aca="false">CY384*'Dist Horaria'!$N$6</f>
        <v>373.586074539131</v>
      </c>
      <c r="DG384" s="0" t="n">
        <f aca="false">CY384*'Dist Horaria'!$O$6</f>
        <v>373.586074539131</v>
      </c>
      <c r="DH384" s="0" t="n">
        <f aca="false">CY384*'Dist Horaria'!$P$6</f>
        <v>245.165861416304</v>
      </c>
      <c r="DI384" s="0" t="n">
        <f aca="false">CY384*'Dist Horaria'!$Q$6</f>
        <v>245.165861416304</v>
      </c>
      <c r="DJ384" s="0" t="n">
        <f aca="false">CY384*'Dist Horaria'!$R$6</f>
        <v>245.165861416304</v>
      </c>
      <c r="DK384" s="0" t="n">
        <f aca="false">CY384*'Dist Horaria'!$S$6</f>
        <v>245.165861416304</v>
      </c>
      <c r="DL384" s="0" t="n">
        <f aca="false">CY384*'Dist Horaria'!$T$6</f>
        <v>245.165861416304</v>
      </c>
      <c r="DM384" s="0" t="n">
        <f aca="false">CY384*'Dist Horaria'!$U$6</f>
        <v>245.165861416304</v>
      </c>
      <c r="DN384" s="0" t="n">
        <f aca="false">CY384*'Dist Horaria'!$V$6</f>
        <v>245.165861416304</v>
      </c>
      <c r="DO384" s="0" t="n">
        <f aca="false">CY384*'Dist Horaria'!$W$6</f>
        <v>245.165861416304</v>
      </c>
      <c r="DP384" s="0" t="n">
        <f aca="false">CY384*'Dist Horaria'!$X$6</f>
        <v>373.586074539131</v>
      </c>
      <c r="DQ384" s="0" t="n">
        <f aca="false">CY384*'Dist Horaria'!$Y$6</f>
        <v>373.586074539131</v>
      </c>
      <c r="DR384" s="0" t="n">
        <f aca="false">CY384*'Dist Horaria'!$Z$6</f>
        <v>373.586074539131</v>
      </c>
      <c r="DS384" s="0" t="n">
        <f aca="false">CY384*'Dist Horaria'!$AA$6</f>
        <v>140.094777952174</v>
      </c>
      <c r="DT384" s="0" t="n">
        <f aca="false">CY384*'Dist Horaria'!$AB$6</f>
        <v>140.094777952174</v>
      </c>
      <c r="DU384" s="0" t="n">
        <f aca="false">CY384*'Dist Horaria'!$AC$6</f>
        <v>140.094777952174</v>
      </c>
      <c r="DV384" s="0" t="n">
        <f aca="false">CY384*'Dist Horaria'!$AD$6</f>
        <v>140.094777952174</v>
      </c>
      <c r="DW384" s="0" t="n">
        <f aca="false">CY384*'Dist Horaria'!$AE$6</f>
        <v>140.094777952174</v>
      </c>
      <c r="DX384" s="0" t="n">
        <f aca="false">AX384*1000000</f>
        <v>324.857456120983</v>
      </c>
      <c r="DY384" s="0" t="n">
        <f aca="false">DX384*'Dist Horaria'!$H$6</f>
        <v>8.12143640302458</v>
      </c>
      <c r="DZ384" s="0" t="n">
        <f aca="false">DX384*'Dist Horaria'!$I$6</f>
        <v>8.12143640302458</v>
      </c>
      <c r="EA384" s="0" t="n">
        <f aca="false">DX384*'Dist Horaria'!$J$6</f>
        <v>8.12143640302458</v>
      </c>
      <c r="EB384" s="0" t="n">
        <f aca="false">DX384*'Dist Horaria'!$K$6</f>
        <v>8.12143640302458</v>
      </c>
      <c r="EC384" s="0" t="n">
        <f aca="false">DX384*'Dist Horaria'!$L$6</f>
        <v>8.12143640302458</v>
      </c>
      <c r="ED384" s="0" t="n">
        <f aca="false">DX384*'Dist Horaria'!$M$6</f>
        <v>21.6571637413989</v>
      </c>
      <c r="EE384" s="0" t="n">
        <f aca="false">DX384*'Dist Horaria'!$N$6</f>
        <v>21.6571637413989</v>
      </c>
      <c r="EF384" s="0" t="n">
        <f aca="false">DX384*'Dist Horaria'!$O$6</f>
        <v>21.6571637413989</v>
      </c>
      <c r="EG384" s="0" t="n">
        <f aca="false">DX384*'Dist Horaria'!$P$6</f>
        <v>14.212513705293</v>
      </c>
      <c r="EH384" s="0" t="n">
        <f aca="false">DX384*'Dist Horaria'!$Q$6</f>
        <v>14.212513705293</v>
      </c>
      <c r="EI384" s="0" t="n">
        <f aca="false">DX384*'Dist Horaria'!$R$6</f>
        <v>14.212513705293</v>
      </c>
      <c r="EJ384" s="0" t="n">
        <f aca="false">DX384*'Dist Horaria'!$S$6</f>
        <v>14.212513705293</v>
      </c>
      <c r="EK384" s="0" t="n">
        <f aca="false">DX384*'Dist Horaria'!$T$6</f>
        <v>14.212513705293</v>
      </c>
      <c r="EL384" s="0" t="n">
        <f aca="false">DX384*'Dist Horaria'!$U$6</f>
        <v>14.212513705293</v>
      </c>
      <c r="EM384" s="0" t="n">
        <f aca="false">DX384*'Dist Horaria'!$V$6</f>
        <v>14.212513705293</v>
      </c>
      <c r="EN384" s="0" t="n">
        <f aca="false">DX384*'Dist Horaria'!$W$6</f>
        <v>14.212513705293</v>
      </c>
      <c r="EO384" s="0" t="n">
        <f aca="false">DX384*'Dist Horaria'!$X$6</f>
        <v>21.6571637413989</v>
      </c>
      <c r="EP384" s="0" t="n">
        <f aca="false">DX384*'Dist Horaria'!$Y$6</f>
        <v>21.6571637413989</v>
      </c>
      <c r="EQ384" s="0" t="n">
        <f aca="false">DX384*'Dist Horaria'!$Z$6</f>
        <v>21.6571637413989</v>
      </c>
      <c r="ER384" s="0" t="n">
        <f aca="false">DX384*'Dist Horaria'!$AA$6</f>
        <v>8.12143640302458</v>
      </c>
      <c r="ES384" s="0" t="n">
        <f aca="false">DX384*'Dist Horaria'!$AB$6</f>
        <v>8.12143640302458</v>
      </c>
      <c r="ET384" s="0" t="n">
        <f aca="false">DX384*'Dist Horaria'!$AC$6</f>
        <v>8.12143640302458</v>
      </c>
      <c r="EU384" s="0" t="n">
        <f aca="false">DX384*'Dist Horaria'!$AD$6</f>
        <v>8.12143640302458</v>
      </c>
      <c r="EV384" s="0" t="n">
        <f aca="false">DX384*'Dist Horaria'!$AE$6</f>
        <v>8.12143640302458</v>
      </c>
      <c r="EW384" s="0" t="n">
        <f aca="false">BB384+CA384+CZ384+DY384</f>
        <v>367.934461840742</v>
      </c>
      <c r="EX384" s="0" t="n">
        <f aca="false">BC384+CB384+DA384+DZ384</f>
        <v>365.639549192241</v>
      </c>
      <c r="EY384" s="0" t="n">
        <f aca="false">BD384+CC384+DB384+EA384</f>
        <v>363.473433709383</v>
      </c>
      <c r="EZ384" s="0" t="n">
        <f aca="false">BE384+CD384+DC384+EB384</f>
        <v>361.627987918523</v>
      </c>
      <c r="FA384" s="0" t="n">
        <f aca="false">BF384+CE384+DD384+EC384</f>
        <v>360.279407783056</v>
      </c>
      <c r="FB384" s="0" t="n">
        <f aca="false">BG384+CF384+DE384+ED384</f>
        <v>829.674284306644</v>
      </c>
      <c r="FC384" s="0" t="n">
        <f aca="false">BH384+CG384+DF384+EE384</f>
        <v>833.162284472011</v>
      </c>
      <c r="FD384" s="0" t="n">
        <f aca="false">BI384+CH384+DG384+EF384</f>
        <v>833.162284472011</v>
      </c>
      <c r="FE384" s="0" t="n">
        <f aca="false">BJ384+CI384+DH384+EG384</f>
        <v>600.620240280831</v>
      </c>
      <c r="FF384" s="0" t="n">
        <f aca="false">BK384+CJ384+DI384+EH384</f>
        <v>611.923179239006</v>
      </c>
      <c r="FG384" s="0" t="n">
        <f aca="false">BL384+CK384+DJ384+EI384</f>
        <v>620.143498481315</v>
      </c>
      <c r="FH384" s="0" t="n">
        <f aca="false">BM384+CL384+DK384+EJ384</f>
        <v>624.25365810247</v>
      </c>
      <c r="FI384" s="0" t="n">
        <f aca="false">BN384+CM384+DL384+EK384</f>
        <v>625.281198007758</v>
      </c>
      <c r="FJ384" s="0" t="n">
        <f aca="false">BO384+CN384+DM384+EL384</f>
        <v>624.25365810247</v>
      </c>
      <c r="FK384" s="0" t="n">
        <f aca="false">BP384+CO384+DN384+EM384</f>
        <v>622.198578291892</v>
      </c>
      <c r="FL384" s="0" t="n">
        <f aca="false">BQ384+CP384+DO384+EN384</f>
        <v>619.115958576026</v>
      </c>
      <c r="FM384" s="0" t="n">
        <f aca="false">BR384+CQ384+DP384+EO384</f>
        <v>875.320628759282</v>
      </c>
      <c r="FN384" s="0" t="n">
        <f aca="false">BS384+CR384+DQ384+EP384</f>
        <v>872.516764037426</v>
      </c>
      <c r="FO384" s="0" t="n">
        <f aca="false">BT384+CS384+DR384+EQ384</f>
        <v>857.255053918528</v>
      </c>
      <c r="FP384" s="0" t="n">
        <f aca="false">BU384+CT384+DS384+ER384</f>
        <v>381.866792965895</v>
      </c>
      <c r="FQ384" s="0" t="n">
        <f aca="false">BV384+CU384+DT384+ES384</f>
        <v>370.904206612542</v>
      </c>
      <c r="FR384" s="0" t="n">
        <f aca="false">BW384+CV384+DU384+ET384</f>
        <v>378.3443714913</v>
      </c>
      <c r="FS384" s="0" t="n">
        <f aca="false">BX384+CW384+DV384+EU384</f>
        <v>375.805746243564</v>
      </c>
      <c r="FT384" s="0" t="n">
        <f aca="false">BY384+CX384+DW384+EV384</f>
        <v>373.120028916364</v>
      </c>
      <c r="FU384" s="0" t="n">
        <f aca="false">AM384*'Dist Horaria'!$H$10</f>
        <v>0.176475414396281</v>
      </c>
      <c r="FV384" s="0" t="n">
        <f aca="false">AM384*'Dist Horaria'!$I$10</f>
        <v>0.165161511515366</v>
      </c>
      <c r="FW384" s="0" t="n">
        <f aca="false">AM384*'Dist Horaria'!$J$10</f>
        <v>0.164446512255769</v>
      </c>
      <c r="FX384" s="0" t="n">
        <f aca="false">AM384*'Dist Horaria'!$K$10</f>
        <v>0.159717087074974</v>
      </c>
      <c r="FY384" s="0" t="n">
        <f aca="false">AM384*'Dist Horaria'!$L$10</f>
        <v>0.159781003306847</v>
      </c>
      <c r="FZ384" s="0" t="n">
        <f aca="false">AM384*'Dist Horaria'!$M$10</f>
        <v>0.170972248948326</v>
      </c>
      <c r="GA384" s="0" t="n">
        <f aca="false">AM384*'Dist Horaria'!$N$10</f>
        <v>0.16174681447296</v>
      </c>
      <c r="GB384" s="0" t="n">
        <f aca="false">AM384*'Dist Horaria'!$O$10</f>
        <v>0.158986097699237</v>
      </c>
      <c r="GC384" s="0" t="n">
        <f aca="false">AM384*'Dist Horaria'!$P$10</f>
        <v>0.16145319790052</v>
      </c>
      <c r="GD384" s="0" t="n">
        <f aca="false">AM384*'Dist Horaria'!$Q$10</f>
        <v>0.146109697286965</v>
      </c>
      <c r="GE384" s="0" t="n">
        <f aca="false">AM384*'Dist Horaria'!$R$10</f>
        <v>0.178275773198849</v>
      </c>
      <c r="GF384" s="0" t="n">
        <f aca="false">AM384*'Dist Horaria'!$S$10</f>
        <v>0.152254435735064</v>
      </c>
      <c r="GG384" s="0" t="n">
        <f aca="false">AR384*'Dist Horaria'!$H$10</f>
        <v>0.184598382092609</v>
      </c>
      <c r="GH384" s="0" t="n">
        <f aca="false">AR384*'Dist Horaria'!$I$10</f>
        <v>0.172763712803889</v>
      </c>
      <c r="GI384" s="0" t="n">
        <f aca="false">AR384*'Dist Horaria'!$J$10</f>
        <v>0.172015802920971</v>
      </c>
      <c r="GJ384" s="0" t="n">
        <f aca="false">AR384*'Dist Horaria'!$K$10</f>
        <v>0.167068687541815</v>
      </c>
      <c r="GK384" s="0" t="n">
        <f aca="false">AR384*'Dist Horaria'!$L$10</f>
        <v>0.167135545766988</v>
      </c>
      <c r="GL384" s="0" t="n">
        <f aca="false">AR384*'Dist Horaria'!$M$10</f>
        <v>0.17884191203951</v>
      </c>
      <c r="GM384" s="0" t="n">
        <f aca="false">AR384*'Dist Horaria'!$N$10</f>
        <v>0.169191841041916</v>
      </c>
      <c r="GN384" s="0" t="n">
        <f aca="false">AR384*'Dist Horaria'!$O$10</f>
        <v>0.166304051535436</v>
      </c>
      <c r="GO384" s="0" t="n">
        <f aca="false">AR384*'Dist Horaria'!$P$10</f>
        <v>0.168884709624129</v>
      </c>
      <c r="GP384" s="0" t="n">
        <f aca="false">AR384*'Dist Horaria'!$Q$10</f>
        <v>0.152834964686067</v>
      </c>
      <c r="GQ384" s="0" t="n">
        <f aca="false">AR384*'Dist Horaria'!$R$10</f>
        <v>0.186481609415107</v>
      </c>
      <c r="GR384" s="0" t="n">
        <f aca="false">AR384*'Dist Horaria'!$S$10</f>
        <v>0.159262538633303</v>
      </c>
      <c r="GS384" s="0" t="n">
        <f aca="false">AW384*'Dist Horaria'!$H$10</f>
        <v>0.0107013554836295</v>
      </c>
      <c r="GT384" s="0" t="n">
        <f aca="false">AW384*'Dist Horaria'!$I$10</f>
        <v>0.0100152876987762</v>
      </c>
      <c r="GU384" s="0" t="n">
        <f aca="false">AW384*'Dist Horaria'!$J$10</f>
        <v>0.00997193060411428</v>
      </c>
      <c r="GV384" s="0" t="n">
        <f aca="false">AW384*'Dist Horaria'!$K$10</f>
        <v>0.00968514130677185</v>
      </c>
      <c r="GW384" s="0" t="n">
        <f aca="false">AW384*'Dist Horaria'!$L$10</f>
        <v>0.00968901714591234</v>
      </c>
      <c r="GX384" s="0" t="n">
        <f aca="false">AW384*'Dist Horaria'!$M$10</f>
        <v>0.0103676470747542</v>
      </c>
      <c r="GY384" s="0" t="n">
        <f aca="false">AW384*'Dist Horaria'!$N$10</f>
        <v>0.00980822266909656</v>
      </c>
      <c r="GZ384" s="0" t="n">
        <f aca="false">AW384*'Dist Horaria'!$O$10</f>
        <v>0.00964081458176443</v>
      </c>
      <c r="HA384" s="0" t="n">
        <f aca="false">AW384*'Dist Horaria'!$P$10</f>
        <v>0.00979041794922488</v>
      </c>
      <c r="HB384" s="0" t="n">
        <f aca="false">AW384*'Dist Horaria'!$Q$10</f>
        <v>0.00885999795281547</v>
      </c>
      <c r="HC384" s="0" t="n">
        <f aca="false">AW384*'Dist Horaria'!$R$10</f>
        <v>0.0108105280820352</v>
      </c>
      <c r="HD384" s="0" t="n">
        <f aca="false">AW384*'Dist Horaria'!$S$10</f>
        <v>0.00923261093526395</v>
      </c>
    </row>
    <row r="385" customFormat="false" ht="26.85" hidden="false" customHeight="false" outlineLevel="0" collapsed="false">
      <c r="A385" s="0" t="n">
        <v>4.667118</v>
      </c>
      <c r="B385" s="0" t="n">
        <v>-74.060885</v>
      </c>
      <c r="C385" s="0" t="n">
        <v>33</v>
      </c>
      <c r="D385" s="0" t="n">
        <v>31</v>
      </c>
      <c r="E385" s="0" t="n">
        <v>2400</v>
      </c>
      <c r="G385" s="0" t="s">
        <v>149</v>
      </c>
      <c r="I385" s="0" t="s">
        <v>1771</v>
      </c>
      <c r="J385" s="0" t="s">
        <v>1772</v>
      </c>
      <c r="K385" s="25" t="s">
        <v>1773</v>
      </c>
      <c r="L385" s="0" t="s">
        <v>1774</v>
      </c>
      <c r="S385" s="0" t="n">
        <v>365</v>
      </c>
      <c r="V385" s="0" t="n">
        <v>32628.8178112261</v>
      </c>
      <c r="W385" s="0" t="n">
        <f aca="false">V385*12</f>
        <v>391545.813734713</v>
      </c>
      <c r="X385" s="0" t="n">
        <v>1</v>
      </c>
      <c r="Z385" s="0" t="n">
        <v>22442.66</v>
      </c>
      <c r="AB385" s="0" t="n">
        <v>0.005</v>
      </c>
      <c r="AC385" s="0" t="n">
        <v>0</v>
      </c>
      <c r="AD385" s="0" t="n">
        <v>1981.13065318377</v>
      </c>
      <c r="AE385" s="0" t="n">
        <f aca="false">AD385/2204.59</f>
        <v>0.89863904543873</v>
      </c>
      <c r="AF385" s="0" t="n">
        <f aca="false">AE385/S385</f>
        <v>0.00246202478202392</v>
      </c>
      <c r="AG385" s="0" t="n">
        <f aca="false">AE385*EXP(AB385*AC385)</f>
        <v>0.89863904543873</v>
      </c>
      <c r="AH385" s="0" t="n">
        <f aca="false">AG385/S385</f>
        <v>0.00246202478202392</v>
      </c>
      <c r="AI385" s="0" t="s">
        <v>90</v>
      </c>
      <c r="AJ385" s="0" t="n">
        <f aca="false">IF(AI385="A",'FE DISTRIBUCIÓN'!$C$2,'FE DISTRIBUCIÓN'!$C$3)</f>
        <v>4.994E-006</v>
      </c>
      <c r="AK385" s="0" t="n">
        <f aca="false">W385*AJ385</f>
        <v>1.95537979379116</v>
      </c>
      <c r="AL385" s="0" t="n">
        <f aca="false">AK385/365</f>
        <v>0.00535720491449632</v>
      </c>
      <c r="AM385" s="0" t="n">
        <f aca="false">AK385*EXP(AB385*AC385)</f>
        <v>1.95537979379116</v>
      </c>
      <c r="AN385" s="0" t="n">
        <f aca="false">AM385/365</f>
        <v>0.00535720491449632</v>
      </c>
      <c r="AO385" s="0" t="n">
        <v>5.223868284E-006</v>
      </c>
      <c r="AP385" s="0" t="n">
        <f aca="false">AO385*W385</f>
        <v>2.04538375810174</v>
      </c>
      <c r="AQ385" s="0" t="n">
        <f aca="false">AP385/365</f>
        <v>0.00560379111808696</v>
      </c>
      <c r="AR385" s="0" t="n">
        <f aca="false">AP385*EXP(AB385*AC385)</f>
        <v>2.04538375810174</v>
      </c>
      <c r="AS385" s="0" t="n">
        <f aca="false">AR385/365</f>
        <v>0.00560379111808696</v>
      </c>
      <c r="AT385" s="0" t="n">
        <v>3.02832944E-007</v>
      </c>
      <c r="AU385" s="0" t="n">
        <f aca="false">AT385*W385</f>
        <v>0.118572971484159</v>
      </c>
      <c r="AV385" s="0" t="n">
        <f aca="false">AU385/365</f>
        <v>0.000324857456120983</v>
      </c>
      <c r="AW385" s="0" t="n">
        <f aca="false">AU385*EXP(AB385*AC385)</f>
        <v>0.118572971484159</v>
      </c>
      <c r="AX385" s="0" t="n">
        <f aca="false">AW385/365</f>
        <v>0.000324857456120983</v>
      </c>
      <c r="AY385" s="0" t="n">
        <f aca="false">AW385+AR385+AM385+AG385</f>
        <v>5.01797556881579</v>
      </c>
      <c r="AZ385" s="0" t="n">
        <f aca="false">AH385+AN385+AS385+AX385</f>
        <v>0.0137478782707282</v>
      </c>
      <c r="BA385" s="0" t="n">
        <f aca="false">AH385*1000000</f>
        <v>2462.02478202392</v>
      </c>
      <c r="BB385" s="0" t="n">
        <f aca="false">BA385*'Dist Horaria'!$H$3</f>
        <v>85.788124623136</v>
      </c>
      <c r="BC385" s="0" t="n">
        <f aca="false">BA385*'Dist Horaria'!$I$3</f>
        <v>83.4932119746345</v>
      </c>
      <c r="BD385" s="0" t="n">
        <f aca="false">BA385*'Dist Horaria'!$J$3</f>
        <v>81.327096491776</v>
      </c>
      <c r="BE385" s="0" t="n">
        <f aca="false">BA385*'Dist Horaria'!$K$3</f>
        <v>79.4816507009169</v>
      </c>
      <c r="BF385" s="0" t="n">
        <f aca="false">BA385*'Dist Horaria'!$L$3</f>
        <v>78.1330705654497</v>
      </c>
      <c r="BG385" s="0" t="n">
        <f aca="false">BA385*'Dist Horaria'!$M$3</f>
        <v>77.2840517263595</v>
      </c>
      <c r="BH385" s="0" t="n">
        <f aca="false">BA385*'Dist Horaria'!$N$3</f>
        <v>80.7720518917271</v>
      </c>
      <c r="BI385" s="0" t="n">
        <f aca="false">BA385*'Dist Horaria'!$O$3</f>
        <v>80.7720518917271</v>
      </c>
      <c r="BJ385" s="0" t="n">
        <f aca="false">BA385*'Dist Horaria'!$P$3</f>
        <v>106.864150150019</v>
      </c>
      <c r="BK385" s="0" t="n">
        <f aca="false">BA385*'Dist Horaria'!$Q$3</f>
        <v>118.167089108195</v>
      </c>
      <c r="BL385" s="0" t="n">
        <f aca="false">BA385*'Dist Horaria'!$R$3</f>
        <v>126.387408350504</v>
      </c>
      <c r="BM385" s="0" t="n">
        <f aca="false">BA385*'Dist Horaria'!$S$3</f>
        <v>130.497567971658</v>
      </c>
      <c r="BN385" s="0" t="n">
        <f aca="false">BA385*'Dist Horaria'!$T$3</f>
        <v>131.525107876947</v>
      </c>
      <c r="BO385" s="0" t="n">
        <f aca="false">BA385*'Dist Horaria'!$U$3</f>
        <v>130.497567971658</v>
      </c>
      <c r="BP385" s="0" t="n">
        <f aca="false">BA385*'Dist Horaria'!$V$3</f>
        <v>128.442488161081</v>
      </c>
      <c r="BQ385" s="0" t="n">
        <f aca="false">BA385*'Dist Horaria'!$W$3</f>
        <v>125.359868445215</v>
      </c>
      <c r="BR385" s="0" t="n">
        <f aca="false">BA385*'Dist Horaria'!$X$3</f>
        <v>122.930396178998</v>
      </c>
      <c r="BS385" s="0" t="n">
        <f aca="false">BA385*'Dist Horaria'!$Y$3</f>
        <v>120.126531457142</v>
      </c>
      <c r="BT385" s="0" t="n">
        <f aca="false">BA385*'Dist Horaria'!$Z$3</f>
        <v>104.864821338244</v>
      </c>
      <c r="BU385" s="0" t="n">
        <f aca="false">BA385*'Dist Horaria'!$AA$3</f>
        <v>99.7204557482882</v>
      </c>
      <c r="BV385" s="0" t="n">
        <f aca="false">BA385*'Dist Horaria'!$AB$3</f>
        <v>88.7578693949355</v>
      </c>
      <c r="BW385" s="0" t="n">
        <f aca="false">BA385*'Dist Horaria'!$AC$3</f>
        <v>96.1980342736931</v>
      </c>
      <c r="BX385" s="0" t="n">
        <f aca="false">BA385*'Dist Horaria'!$AD$3</f>
        <v>93.6594090259578</v>
      </c>
      <c r="BY385" s="0" t="n">
        <f aca="false">BA385*'Dist Horaria'!$AE$3</f>
        <v>90.973691698757</v>
      </c>
      <c r="BZ385" s="0" t="n">
        <f aca="false">AN385*1000000</f>
        <v>5357.20491449632</v>
      </c>
      <c r="CA385" s="0" t="n">
        <f aca="false">BZ385*'Dist Horaria'!$H$6</f>
        <v>133.930122862408</v>
      </c>
      <c r="CB385" s="0" t="n">
        <f aca="false">BZ385*'Dist Horaria'!$I$6</f>
        <v>133.930122862408</v>
      </c>
      <c r="CC385" s="0" t="n">
        <f aca="false">BZ385*'Dist Horaria'!$J$6</f>
        <v>133.930122862408</v>
      </c>
      <c r="CD385" s="0" t="n">
        <f aca="false">BZ385*'Dist Horaria'!$K$6</f>
        <v>133.930122862408</v>
      </c>
      <c r="CE385" s="0" t="n">
        <f aca="false">BZ385*'Dist Horaria'!$L$6</f>
        <v>133.930122862408</v>
      </c>
      <c r="CF385" s="0" t="n">
        <f aca="false">BZ385*'Dist Horaria'!$M$6</f>
        <v>357.146994299755</v>
      </c>
      <c r="CG385" s="0" t="n">
        <f aca="false">BZ385*'Dist Horaria'!$N$6</f>
        <v>357.146994299755</v>
      </c>
      <c r="CH385" s="0" t="n">
        <f aca="false">BZ385*'Dist Horaria'!$O$6</f>
        <v>357.146994299755</v>
      </c>
      <c r="CI385" s="0" t="n">
        <f aca="false">BZ385*'Dist Horaria'!$P$6</f>
        <v>234.377715009214</v>
      </c>
      <c r="CJ385" s="0" t="n">
        <f aca="false">BZ385*'Dist Horaria'!$Q$6</f>
        <v>234.377715009214</v>
      </c>
      <c r="CK385" s="0" t="n">
        <f aca="false">BZ385*'Dist Horaria'!$R$6</f>
        <v>234.377715009214</v>
      </c>
      <c r="CL385" s="0" t="n">
        <f aca="false">BZ385*'Dist Horaria'!$S$6</f>
        <v>234.377715009214</v>
      </c>
      <c r="CM385" s="0" t="n">
        <f aca="false">BZ385*'Dist Horaria'!$T$6</f>
        <v>234.377715009214</v>
      </c>
      <c r="CN385" s="0" t="n">
        <f aca="false">BZ385*'Dist Horaria'!$U$6</f>
        <v>234.377715009214</v>
      </c>
      <c r="CO385" s="0" t="n">
        <f aca="false">BZ385*'Dist Horaria'!$V$6</f>
        <v>234.377715009214</v>
      </c>
      <c r="CP385" s="0" t="n">
        <f aca="false">BZ385*'Dist Horaria'!$W$6</f>
        <v>234.377715009214</v>
      </c>
      <c r="CQ385" s="0" t="n">
        <f aca="false">BZ385*'Dist Horaria'!$X$6</f>
        <v>357.146994299755</v>
      </c>
      <c r="CR385" s="0" t="n">
        <f aca="false">BZ385*'Dist Horaria'!$Y$6</f>
        <v>357.146994299755</v>
      </c>
      <c r="CS385" s="0" t="n">
        <f aca="false">BZ385*'Dist Horaria'!$Z$6</f>
        <v>357.146994299755</v>
      </c>
      <c r="CT385" s="0" t="n">
        <f aca="false">BZ385*'Dist Horaria'!$AA$6</f>
        <v>133.930122862408</v>
      </c>
      <c r="CU385" s="0" t="n">
        <f aca="false">BZ385*'Dist Horaria'!$AB$6</f>
        <v>133.930122862408</v>
      </c>
      <c r="CV385" s="0" t="n">
        <f aca="false">BZ385*'Dist Horaria'!$AC$6</f>
        <v>133.930122862408</v>
      </c>
      <c r="CW385" s="0" t="n">
        <f aca="false">BZ385*'Dist Horaria'!$AD$6</f>
        <v>133.930122862408</v>
      </c>
      <c r="CX385" s="0" t="n">
        <f aca="false">BZ385*'Dist Horaria'!$AE$6</f>
        <v>133.930122862408</v>
      </c>
      <c r="CY385" s="0" t="n">
        <f aca="false">AS385*1000000</f>
        <v>5603.79111808696</v>
      </c>
      <c r="CZ385" s="0" t="n">
        <f aca="false">CY385*'Dist Horaria'!$H$6</f>
        <v>140.094777952174</v>
      </c>
      <c r="DA385" s="0" t="n">
        <f aca="false">CY385*'Dist Horaria'!$I$6</f>
        <v>140.094777952174</v>
      </c>
      <c r="DB385" s="0" t="n">
        <f aca="false">CY385*'Dist Horaria'!$J$6</f>
        <v>140.094777952174</v>
      </c>
      <c r="DC385" s="0" t="n">
        <f aca="false">CY385*'Dist Horaria'!$K$6</f>
        <v>140.094777952174</v>
      </c>
      <c r="DD385" s="0" t="n">
        <f aca="false">CY385*'Dist Horaria'!$L$6</f>
        <v>140.094777952174</v>
      </c>
      <c r="DE385" s="0" t="n">
        <f aca="false">CY385*'Dist Horaria'!$M$6</f>
        <v>373.586074539131</v>
      </c>
      <c r="DF385" s="0" t="n">
        <f aca="false">CY385*'Dist Horaria'!$N$6</f>
        <v>373.586074539131</v>
      </c>
      <c r="DG385" s="0" t="n">
        <f aca="false">CY385*'Dist Horaria'!$O$6</f>
        <v>373.586074539131</v>
      </c>
      <c r="DH385" s="0" t="n">
        <f aca="false">CY385*'Dist Horaria'!$P$6</f>
        <v>245.165861416304</v>
      </c>
      <c r="DI385" s="0" t="n">
        <f aca="false">CY385*'Dist Horaria'!$Q$6</f>
        <v>245.165861416304</v>
      </c>
      <c r="DJ385" s="0" t="n">
        <f aca="false">CY385*'Dist Horaria'!$R$6</f>
        <v>245.165861416304</v>
      </c>
      <c r="DK385" s="0" t="n">
        <f aca="false">CY385*'Dist Horaria'!$S$6</f>
        <v>245.165861416304</v>
      </c>
      <c r="DL385" s="0" t="n">
        <f aca="false">CY385*'Dist Horaria'!$T$6</f>
        <v>245.165861416304</v>
      </c>
      <c r="DM385" s="0" t="n">
        <f aca="false">CY385*'Dist Horaria'!$U$6</f>
        <v>245.165861416304</v>
      </c>
      <c r="DN385" s="0" t="n">
        <f aca="false">CY385*'Dist Horaria'!$V$6</f>
        <v>245.165861416304</v>
      </c>
      <c r="DO385" s="0" t="n">
        <f aca="false">CY385*'Dist Horaria'!$W$6</f>
        <v>245.165861416304</v>
      </c>
      <c r="DP385" s="0" t="n">
        <f aca="false">CY385*'Dist Horaria'!$X$6</f>
        <v>373.586074539131</v>
      </c>
      <c r="DQ385" s="0" t="n">
        <f aca="false">CY385*'Dist Horaria'!$Y$6</f>
        <v>373.586074539131</v>
      </c>
      <c r="DR385" s="0" t="n">
        <f aca="false">CY385*'Dist Horaria'!$Z$6</f>
        <v>373.586074539131</v>
      </c>
      <c r="DS385" s="0" t="n">
        <f aca="false">CY385*'Dist Horaria'!$AA$6</f>
        <v>140.094777952174</v>
      </c>
      <c r="DT385" s="0" t="n">
        <f aca="false">CY385*'Dist Horaria'!$AB$6</f>
        <v>140.094777952174</v>
      </c>
      <c r="DU385" s="0" t="n">
        <f aca="false">CY385*'Dist Horaria'!$AC$6</f>
        <v>140.094777952174</v>
      </c>
      <c r="DV385" s="0" t="n">
        <f aca="false">CY385*'Dist Horaria'!$AD$6</f>
        <v>140.094777952174</v>
      </c>
      <c r="DW385" s="0" t="n">
        <f aca="false">CY385*'Dist Horaria'!$AE$6</f>
        <v>140.094777952174</v>
      </c>
      <c r="DX385" s="0" t="n">
        <f aca="false">AX385*1000000</f>
        <v>324.857456120983</v>
      </c>
      <c r="DY385" s="0" t="n">
        <f aca="false">DX385*'Dist Horaria'!$H$6</f>
        <v>8.12143640302458</v>
      </c>
      <c r="DZ385" s="0" t="n">
        <f aca="false">DX385*'Dist Horaria'!$I$6</f>
        <v>8.12143640302458</v>
      </c>
      <c r="EA385" s="0" t="n">
        <f aca="false">DX385*'Dist Horaria'!$J$6</f>
        <v>8.12143640302458</v>
      </c>
      <c r="EB385" s="0" t="n">
        <f aca="false">DX385*'Dist Horaria'!$K$6</f>
        <v>8.12143640302458</v>
      </c>
      <c r="EC385" s="0" t="n">
        <f aca="false">DX385*'Dist Horaria'!$L$6</f>
        <v>8.12143640302458</v>
      </c>
      <c r="ED385" s="0" t="n">
        <f aca="false">DX385*'Dist Horaria'!$M$6</f>
        <v>21.6571637413989</v>
      </c>
      <c r="EE385" s="0" t="n">
        <f aca="false">DX385*'Dist Horaria'!$N$6</f>
        <v>21.6571637413989</v>
      </c>
      <c r="EF385" s="0" t="n">
        <f aca="false">DX385*'Dist Horaria'!$O$6</f>
        <v>21.6571637413989</v>
      </c>
      <c r="EG385" s="0" t="n">
        <f aca="false">DX385*'Dist Horaria'!$P$6</f>
        <v>14.212513705293</v>
      </c>
      <c r="EH385" s="0" t="n">
        <f aca="false">DX385*'Dist Horaria'!$Q$6</f>
        <v>14.212513705293</v>
      </c>
      <c r="EI385" s="0" t="n">
        <f aca="false">DX385*'Dist Horaria'!$R$6</f>
        <v>14.212513705293</v>
      </c>
      <c r="EJ385" s="0" t="n">
        <f aca="false">DX385*'Dist Horaria'!$S$6</f>
        <v>14.212513705293</v>
      </c>
      <c r="EK385" s="0" t="n">
        <f aca="false">DX385*'Dist Horaria'!$T$6</f>
        <v>14.212513705293</v>
      </c>
      <c r="EL385" s="0" t="n">
        <f aca="false">DX385*'Dist Horaria'!$U$6</f>
        <v>14.212513705293</v>
      </c>
      <c r="EM385" s="0" t="n">
        <f aca="false">DX385*'Dist Horaria'!$V$6</f>
        <v>14.212513705293</v>
      </c>
      <c r="EN385" s="0" t="n">
        <f aca="false">DX385*'Dist Horaria'!$W$6</f>
        <v>14.212513705293</v>
      </c>
      <c r="EO385" s="0" t="n">
        <f aca="false">DX385*'Dist Horaria'!$X$6</f>
        <v>21.6571637413989</v>
      </c>
      <c r="EP385" s="0" t="n">
        <f aca="false">DX385*'Dist Horaria'!$Y$6</f>
        <v>21.6571637413989</v>
      </c>
      <c r="EQ385" s="0" t="n">
        <f aca="false">DX385*'Dist Horaria'!$Z$6</f>
        <v>21.6571637413989</v>
      </c>
      <c r="ER385" s="0" t="n">
        <f aca="false">DX385*'Dist Horaria'!$AA$6</f>
        <v>8.12143640302458</v>
      </c>
      <c r="ES385" s="0" t="n">
        <f aca="false">DX385*'Dist Horaria'!$AB$6</f>
        <v>8.12143640302458</v>
      </c>
      <c r="ET385" s="0" t="n">
        <f aca="false">DX385*'Dist Horaria'!$AC$6</f>
        <v>8.12143640302458</v>
      </c>
      <c r="EU385" s="0" t="n">
        <f aca="false">DX385*'Dist Horaria'!$AD$6</f>
        <v>8.12143640302458</v>
      </c>
      <c r="EV385" s="0" t="n">
        <f aca="false">DX385*'Dist Horaria'!$AE$6</f>
        <v>8.12143640302458</v>
      </c>
      <c r="EW385" s="0" t="n">
        <f aca="false">BB385+CA385+CZ385+DY385</f>
        <v>367.934461840742</v>
      </c>
      <c r="EX385" s="0" t="n">
        <f aca="false">BC385+CB385+DA385+DZ385</f>
        <v>365.639549192241</v>
      </c>
      <c r="EY385" s="0" t="n">
        <f aca="false">BD385+CC385+DB385+EA385</f>
        <v>363.473433709383</v>
      </c>
      <c r="EZ385" s="0" t="n">
        <f aca="false">BE385+CD385+DC385+EB385</f>
        <v>361.627987918523</v>
      </c>
      <c r="FA385" s="0" t="n">
        <f aca="false">BF385+CE385+DD385+EC385</f>
        <v>360.279407783056</v>
      </c>
      <c r="FB385" s="0" t="n">
        <f aca="false">BG385+CF385+DE385+ED385</f>
        <v>829.674284306644</v>
      </c>
      <c r="FC385" s="0" t="n">
        <f aca="false">BH385+CG385+DF385+EE385</f>
        <v>833.162284472011</v>
      </c>
      <c r="FD385" s="0" t="n">
        <f aca="false">BI385+CH385+DG385+EF385</f>
        <v>833.162284472011</v>
      </c>
      <c r="FE385" s="0" t="n">
        <f aca="false">BJ385+CI385+DH385+EG385</f>
        <v>600.620240280831</v>
      </c>
      <c r="FF385" s="0" t="n">
        <f aca="false">BK385+CJ385+DI385+EH385</f>
        <v>611.923179239006</v>
      </c>
      <c r="FG385" s="0" t="n">
        <f aca="false">BL385+CK385+DJ385+EI385</f>
        <v>620.143498481315</v>
      </c>
      <c r="FH385" s="0" t="n">
        <f aca="false">BM385+CL385+DK385+EJ385</f>
        <v>624.25365810247</v>
      </c>
      <c r="FI385" s="0" t="n">
        <f aca="false">BN385+CM385+DL385+EK385</f>
        <v>625.281198007758</v>
      </c>
      <c r="FJ385" s="0" t="n">
        <f aca="false">BO385+CN385+DM385+EL385</f>
        <v>624.25365810247</v>
      </c>
      <c r="FK385" s="0" t="n">
        <f aca="false">BP385+CO385+DN385+EM385</f>
        <v>622.198578291892</v>
      </c>
      <c r="FL385" s="0" t="n">
        <f aca="false">BQ385+CP385+DO385+EN385</f>
        <v>619.115958576026</v>
      </c>
      <c r="FM385" s="0" t="n">
        <f aca="false">BR385+CQ385+DP385+EO385</f>
        <v>875.320628759282</v>
      </c>
      <c r="FN385" s="0" t="n">
        <f aca="false">BS385+CR385+DQ385+EP385</f>
        <v>872.516764037426</v>
      </c>
      <c r="FO385" s="0" t="n">
        <f aca="false">BT385+CS385+DR385+EQ385</f>
        <v>857.255053918528</v>
      </c>
      <c r="FP385" s="0" t="n">
        <f aca="false">BU385+CT385+DS385+ER385</f>
        <v>381.866792965895</v>
      </c>
      <c r="FQ385" s="0" t="n">
        <f aca="false">BV385+CU385+DT385+ES385</f>
        <v>370.904206612542</v>
      </c>
      <c r="FR385" s="0" t="n">
        <f aca="false">BW385+CV385+DU385+ET385</f>
        <v>378.3443714913</v>
      </c>
      <c r="FS385" s="0" t="n">
        <f aca="false">BX385+CW385+DV385+EU385</f>
        <v>375.805746243564</v>
      </c>
      <c r="FT385" s="0" t="n">
        <f aca="false">BY385+CX385+DW385+EV385</f>
        <v>373.120028916364</v>
      </c>
      <c r="FU385" s="0" t="n">
        <f aca="false">AM385*'Dist Horaria'!$H$10</f>
        <v>0.176475414396281</v>
      </c>
      <c r="FV385" s="0" t="n">
        <f aca="false">AM385*'Dist Horaria'!$I$10</f>
        <v>0.165161511515366</v>
      </c>
      <c r="FW385" s="0" t="n">
        <f aca="false">AM385*'Dist Horaria'!$J$10</f>
        <v>0.164446512255769</v>
      </c>
      <c r="FX385" s="0" t="n">
        <f aca="false">AM385*'Dist Horaria'!$K$10</f>
        <v>0.159717087074974</v>
      </c>
      <c r="FY385" s="0" t="n">
        <f aca="false">AM385*'Dist Horaria'!$L$10</f>
        <v>0.159781003306847</v>
      </c>
      <c r="FZ385" s="0" t="n">
        <f aca="false">AM385*'Dist Horaria'!$M$10</f>
        <v>0.170972248948326</v>
      </c>
      <c r="GA385" s="0" t="n">
        <f aca="false">AM385*'Dist Horaria'!$N$10</f>
        <v>0.16174681447296</v>
      </c>
      <c r="GB385" s="0" t="n">
        <f aca="false">AM385*'Dist Horaria'!$O$10</f>
        <v>0.158986097699237</v>
      </c>
      <c r="GC385" s="0" t="n">
        <f aca="false">AM385*'Dist Horaria'!$P$10</f>
        <v>0.16145319790052</v>
      </c>
      <c r="GD385" s="0" t="n">
        <f aca="false">AM385*'Dist Horaria'!$Q$10</f>
        <v>0.146109697286965</v>
      </c>
      <c r="GE385" s="0" t="n">
        <f aca="false">AM385*'Dist Horaria'!$R$10</f>
        <v>0.178275773198849</v>
      </c>
      <c r="GF385" s="0" t="n">
        <f aca="false">AM385*'Dist Horaria'!$S$10</f>
        <v>0.152254435735064</v>
      </c>
      <c r="GG385" s="0" t="n">
        <f aca="false">AR385*'Dist Horaria'!$H$10</f>
        <v>0.184598382092609</v>
      </c>
      <c r="GH385" s="0" t="n">
        <f aca="false">AR385*'Dist Horaria'!$I$10</f>
        <v>0.172763712803889</v>
      </c>
      <c r="GI385" s="0" t="n">
        <f aca="false">AR385*'Dist Horaria'!$J$10</f>
        <v>0.172015802920971</v>
      </c>
      <c r="GJ385" s="0" t="n">
        <f aca="false">AR385*'Dist Horaria'!$K$10</f>
        <v>0.167068687541815</v>
      </c>
      <c r="GK385" s="0" t="n">
        <f aca="false">AR385*'Dist Horaria'!$L$10</f>
        <v>0.167135545766988</v>
      </c>
      <c r="GL385" s="0" t="n">
        <f aca="false">AR385*'Dist Horaria'!$M$10</f>
        <v>0.17884191203951</v>
      </c>
      <c r="GM385" s="0" t="n">
        <f aca="false">AR385*'Dist Horaria'!$N$10</f>
        <v>0.169191841041916</v>
      </c>
      <c r="GN385" s="0" t="n">
        <f aca="false">AR385*'Dist Horaria'!$O$10</f>
        <v>0.166304051535436</v>
      </c>
      <c r="GO385" s="0" t="n">
        <f aca="false">AR385*'Dist Horaria'!$P$10</f>
        <v>0.168884709624129</v>
      </c>
      <c r="GP385" s="0" t="n">
        <f aca="false">AR385*'Dist Horaria'!$Q$10</f>
        <v>0.152834964686067</v>
      </c>
      <c r="GQ385" s="0" t="n">
        <f aca="false">AR385*'Dist Horaria'!$R$10</f>
        <v>0.186481609415107</v>
      </c>
      <c r="GR385" s="0" t="n">
        <f aca="false">AR385*'Dist Horaria'!$S$10</f>
        <v>0.159262538633303</v>
      </c>
      <c r="GS385" s="0" t="n">
        <f aca="false">AW385*'Dist Horaria'!$H$10</f>
        <v>0.0107013554836295</v>
      </c>
      <c r="GT385" s="0" t="n">
        <f aca="false">AW385*'Dist Horaria'!$I$10</f>
        <v>0.0100152876987762</v>
      </c>
      <c r="GU385" s="0" t="n">
        <f aca="false">AW385*'Dist Horaria'!$J$10</f>
        <v>0.00997193060411428</v>
      </c>
      <c r="GV385" s="0" t="n">
        <f aca="false">AW385*'Dist Horaria'!$K$10</f>
        <v>0.00968514130677185</v>
      </c>
      <c r="GW385" s="0" t="n">
        <f aca="false">AW385*'Dist Horaria'!$L$10</f>
        <v>0.00968901714591234</v>
      </c>
      <c r="GX385" s="0" t="n">
        <f aca="false">AW385*'Dist Horaria'!$M$10</f>
        <v>0.0103676470747542</v>
      </c>
      <c r="GY385" s="0" t="n">
        <f aca="false">AW385*'Dist Horaria'!$N$10</f>
        <v>0.00980822266909656</v>
      </c>
      <c r="GZ385" s="0" t="n">
        <f aca="false">AW385*'Dist Horaria'!$O$10</f>
        <v>0.00964081458176443</v>
      </c>
      <c r="HA385" s="0" t="n">
        <f aca="false">AW385*'Dist Horaria'!$P$10</f>
        <v>0.00979041794922488</v>
      </c>
      <c r="HB385" s="0" t="n">
        <f aca="false">AW385*'Dist Horaria'!$Q$10</f>
        <v>0.00885999795281547</v>
      </c>
      <c r="HC385" s="0" t="n">
        <f aca="false">AW385*'Dist Horaria'!$R$10</f>
        <v>0.0108105280820352</v>
      </c>
      <c r="HD385" s="0" t="n">
        <f aca="false">AW385*'Dist Horaria'!$S$10</f>
        <v>0.00923261093526395</v>
      </c>
    </row>
    <row r="386" customFormat="false" ht="13.8" hidden="false" customHeight="false" outlineLevel="0" collapsed="false">
      <c r="A386" s="0" t="n">
        <v>4.673636</v>
      </c>
      <c r="B386" s="0" t="n">
        <v>-74.082962</v>
      </c>
      <c r="C386" s="0" t="n">
        <v>31</v>
      </c>
      <c r="D386" s="0" t="n">
        <v>32</v>
      </c>
      <c r="E386" s="0" t="n">
        <v>2411</v>
      </c>
      <c r="G386" s="0" t="s">
        <v>149</v>
      </c>
      <c r="I386" s="0" t="s">
        <v>1775</v>
      </c>
      <c r="J386" s="0" t="s">
        <v>1776</v>
      </c>
      <c r="K386" s="0" t="s">
        <v>1777</v>
      </c>
      <c r="L386" s="0" t="s">
        <v>1778</v>
      </c>
      <c r="S386" s="0" t="n">
        <v>365</v>
      </c>
      <c r="V386" s="0" t="n">
        <v>32628.8178112261</v>
      </c>
      <c r="W386" s="0" t="n">
        <f aca="false">V386*12</f>
        <v>391545.813734713</v>
      </c>
      <c r="X386" s="0" t="n">
        <v>1</v>
      </c>
      <c r="Z386" s="0" t="n">
        <v>22442.66</v>
      </c>
      <c r="AB386" s="0" t="n">
        <v>0.005</v>
      </c>
      <c r="AC386" s="0" t="n">
        <v>0</v>
      </c>
      <c r="AD386" s="0" t="n">
        <v>1981.13065318377</v>
      </c>
      <c r="AE386" s="0" t="n">
        <f aca="false">AD386/2204.59</f>
        <v>0.89863904543873</v>
      </c>
      <c r="AF386" s="0" t="n">
        <f aca="false">AE386/S386</f>
        <v>0.00246202478202392</v>
      </c>
      <c r="AG386" s="0" t="n">
        <f aca="false">AE386*EXP(AB386*AC386)</f>
        <v>0.89863904543873</v>
      </c>
      <c r="AH386" s="0" t="n">
        <f aca="false">AG386/S386</f>
        <v>0.00246202478202392</v>
      </c>
      <c r="AI386" s="0" t="s">
        <v>90</v>
      </c>
      <c r="AJ386" s="0" t="n">
        <f aca="false">IF(AI386="A",'FE DISTRIBUCIÓN'!$C$2,'FE DISTRIBUCIÓN'!$C$3)</f>
        <v>4.994E-006</v>
      </c>
      <c r="AK386" s="0" t="n">
        <f aca="false">W386*AJ386</f>
        <v>1.95537979379116</v>
      </c>
      <c r="AL386" s="0" t="n">
        <f aca="false">AK386/365</f>
        <v>0.00535720491449632</v>
      </c>
      <c r="AM386" s="0" t="n">
        <f aca="false">AK386*EXP(AB386*AC386)</f>
        <v>1.95537979379116</v>
      </c>
      <c r="AN386" s="0" t="n">
        <f aca="false">AM386/365</f>
        <v>0.00535720491449632</v>
      </c>
      <c r="AO386" s="0" t="n">
        <v>5.223868284E-006</v>
      </c>
      <c r="AP386" s="0" t="n">
        <f aca="false">AO386*W386</f>
        <v>2.04538375810174</v>
      </c>
      <c r="AQ386" s="0" t="n">
        <f aca="false">AP386/365</f>
        <v>0.00560379111808696</v>
      </c>
      <c r="AR386" s="0" t="n">
        <f aca="false">AP386*EXP(AB386*AC386)</f>
        <v>2.04538375810174</v>
      </c>
      <c r="AS386" s="0" t="n">
        <f aca="false">AR386/365</f>
        <v>0.00560379111808696</v>
      </c>
      <c r="AT386" s="0" t="n">
        <v>3.02832944E-007</v>
      </c>
      <c r="AU386" s="0" t="n">
        <f aca="false">AT386*W386</f>
        <v>0.118572971484159</v>
      </c>
      <c r="AV386" s="0" t="n">
        <f aca="false">AU386/365</f>
        <v>0.000324857456120983</v>
      </c>
      <c r="AW386" s="0" t="n">
        <f aca="false">AU386*EXP(AB386*AC386)</f>
        <v>0.118572971484159</v>
      </c>
      <c r="AX386" s="0" t="n">
        <f aca="false">AW386/365</f>
        <v>0.000324857456120983</v>
      </c>
      <c r="AY386" s="0" t="n">
        <f aca="false">AW386+AR386+AM386+AG386</f>
        <v>5.01797556881579</v>
      </c>
      <c r="AZ386" s="0" t="n">
        <f aca="false">AH386+AN386+AS386+AX386</f>
        <v>0.0137478782707282</v>
      </c>
      <c r="BA386" s="0" t="n">
        <f aca="false">AH386*1000000</f>
        <v>2462.02478202392</v>
      </c>
      <c r="BB386" s="0" t="n">
        <f aca="false">BA386*'Dist Horaria'!$H$3</f>
        <v>85.788124623136</v>
      </c>
      <c r="BC386" s="0" t="n">
        <f aca="false">BA386*'Dist Horaria'!$I$3</f>
        <v>83.4932119746345</v>
      </c>
      <c r="BD386" s="0" t="n">
        <f aca="false">BA386*'Dist Horaria'!$J$3</f>
        <v>81.327096491776</v>
      </c>
      <c r="BE386" s="0" t="n">
        <f aca="false">BA386*'Dist Horaria'!$K$3</f>
        <v>79.4816507009169</v>
      </c>
      <c r="BF386" s="0" t="n">
        <f aca="false">BA386*'Dist Horaria'!$L$3</f>
        <v>78.1330705654497</v>
      </c>
      <c r="BG386" s="0" t="n">
        <f aca="false">BA386*'Dist Horaria'!$M$3</f>
        <v>77.2840517263595</v>
      </c>
      <c r="BH386" s="0" t="n">
        <f aca="false">BA386*'Dist Horaria'!$N$3</f>
        <v>80.7720518917271</v>
      </c>
      <c r="BI386" s="0" t="n">
        <f aca="false">BA386*'Dist Horaria'!$O$3</f>
        <v>80.7720518917271</v>
      </c>
      <c r="BJ386" s="0" t="n">
        <f aca="false">BA386*'Dist Horaria'!$P$3</f>
        <v>106.864150150019</v>
      </c>
      <c r="BK386" s="0" t="n">
        <f aca="false">BA386*'Dist Horaria'!$Q$3</f>
        <v>118.167089108195</v>
      </c>
      <c r="BL386" s="0" t="n">
        <f aca="false">BA386*'Dist Horaria'!$R$3</f>
        <v>126.387408350504</v>
      </c>
      <c r="BM386" s="0" t="n">
        <f aca="false">BA386*'Dist Horaria'!$S$3</f>
        <v>130.497567971658</v>
      </c>
      <c r="BN386" s="0" t="n">
        <f aca="false">BA386*'Dist Horaria'!$T$3</f>
        <v>131.525107876947</v>
      </c>
      <c r="BO386" s="0" t="n">
        <f aca="false">BA386*'Dist Horaria'!$U$3</f>
        <v>130.497567971658</v>
      </c>
      <c r="BP386" s="0" t="n">
        <f aca="false">BA386*'Dist Horaria'!$V$3</f>
        <v>128.442488161081</v>
      </c>
      <c r="BQ386" s="0" t="n">
        <f aca="false">BA386*'Dist Horaria'!$W$3</f>
        <v>125.359868445215</v>
      </c>
      <c r="BR386" s="0" t="n">
        <f aca="false">BA386*'Dist Horaria'!$X$3</f>
        <v>122.930396178998</v>
      </c>
      <c r="BS386" s="0" t="n">
        <f aca="false">BA386*'Dist Horaria'!$Y$3</f>
        <v>120.126531457142</v>
      </c>
      <c r="BT386" s="0" t="n">
        <f aca="false">BA386*'Dist Horaria'!$Z$3</f>
        <v>104.864821338244</v>
      </c>
      <c r="BU386" s="0" t="n">
        <f aca="false">BA386*'Dist Horaria'!$AA$3</f>
        <v>99.7204557482882</v>
      </c>
      <c r="BV386" s="0" t="n">
        <f aca="false">BA386*'Dist Horaria'!$AB$3</f>
        <v>88.7578693949355</v>
      </c>
      <c r="BW386" s="0" t="n">
        <f aca="false">BA386*'Dist Horaria'!$AC$3</f>
        <v>96.1980342736931</v>
      </c>
      <c r="BX386" s="0" t="n">
        <f aca="false">BA386*'Dist Horaria'!$AD$3</f>
        <v>93.6594090259578</v>
      </c>
      <c r="BY386" s="0" t="n">
        <f aca="false">BA386*'Dist Horaria'!$AE$3</f>
        <v>90.973691698757</v>
      </c>
      <c r="BZ386" s="0" t="n">
        <f aca="false">AN386*1000000</f>
        <v>5357.20491449632</v>
      </c>
      <c r="CA386" s="0" t="n">
        <f aca="false">BZ386*'Dist Horaria'!$H$6</f>
        <v>133.930122862408</v>
      </c>
      <c r="CB386" s="0" t="n">
        <f aca="false">BZ386*'Dist Horaria'!$I$6</f>
        <v>133.930122862408</v>
      </c>
      <c r="CC386" s="0" t="n">
        <f aca="false">BZ386*'Dist Horaria'!$J$6</f>
        <v>133.930122862408</v>
      </c>
      <c r="CD386" s="0" t="n">
        <f aca="false">BZ386*'Dist Horaria'!$K$6</f>
        <v>133.930122862408</v>
      </c>
      <c r="CE386" s="0" t="n">
        <f aca="false">BZ386*'Dist Horaria'!$L$6</f>
        <v>133.930122862408</v>
      </c>
      <c r="CF386" s="0" t="n">
        <f aca="false">BZ386*'Dist Horaria'!$M$6</f>
        <v>357.146994299755</v>
      </c>
      <c r="CG386" s="0" t="n">
        <f aca="false">BZ386*'Dist Horaria'!$N$6</f>
        <v>357.146994299755</v>
      </c>
      <c r="CH386" s="0" t="n">
        <f aca="false">BZ386*'Dist Horaria'!$O$6</f>
        <v>357.146994299755</v>
      </c>
      <c r="CI386" s="0" t="n">
        <f aca="false">BZ386*'Dist Horaria'!$P$6</f>
        <v>234.377715009214</v>
      </c>
      <c r="CJ386" s="0" t="n">
        <f aca="false">BZ386*'Dist Horaria'!$Q$6</f>
        <v>234.377715009214</v>
      </c>
      <c r="CK386" s="0" t="n">
        <f aca="false">BZ386*'Dist Horaria'!$R$6</f>
        <v>234.377715009214</v>
      </c>
      <c r="CL386" s="0" t="n">
        <f aca="false">BZ386*'Dist Horaria'!$S$6</f>
        <v>234.377715009214</v>
      </c>
      <c r="CM386" s="0" t="n">
        <f aca="false">BZ386*'Dist Horaria'!$T$6</f>
        <v>234.377715009214</v>
      </c>
      <c r="CN386" s="0" t="n">
        <f aca="false">BZ386*'Dist Horaria'!$U$6</f>
        <v>234.377715009214</v>
      </c>
      <c r="CO386" s="0" t="n">
        <f aca="false">BZ386*'Dist Horaria'!$V$6</f>
        <v>234.377715009214</v>
      </c>
      <c r="CP386" s="0" t="n">
        <f aca="false">BZ386*'Dist Horaria'!$W$6</f>
        <v>234.377715009214</v>
      </c>
      <c r="CQ386" s="0" t="n">
        <f aca="false">BZ386*'Dist Horaria'!$X$6</f>
        <v>357.146994299755</v>
      </c>
      <c r="CR386" s="0" t="n">
        <f aca="false">BZ386*'Dist Horaria'!$Y$6</f>
        <v>357.146994299755</v>
      </c>
      <c r="CS386" s="0" t="n">
        <f aca="false">BZ386*'Dist Horaria'!$Z$6</f>
        <v>357.146994299755</v>
      </c>
      <c r="CT386" s="0" t="n">
        <f aca="false">BZ386*'Dist Horaria'!$AA$6</f>
        <v>133.930122862408</v>
      </c>
      <c r="CU386" s="0" t="n">
        <f aca="false">BZ386*'Dist Horaria'!$AB$6</f>
        <v>133.930122862408</v>
      </c>
      <c r="CV386" s="0" t="n">
        <f aca="false">BZ386*'Dist Horaria'!$AC$6</f>
        <v>133.930122862408</v>
      </c>
      <c r="CW386" s="0" t="n">
        <f aca="false">BZ386*'Dist Horaria'!$AD$6</f>
        <v>133.930122862408</v>
      </c>
      <c r="CX386" s="0" t="n">
        <f aca="false">BZ386*'Dist Horaria'!$AE$6</f>
        <v>133.930122862408</v>
      </c>
      <c r="CY386" s="0" t="n">
        <f aca="false">AS386*1000000</f>
        <v>5603.79111808696</v>
      </c>
      <c r="CZ386" s="0" t="n">
        <f aca="false">CY386*'Dist Horaria'!$H$6</f>
        <v>140.094777952174</v>
      </c>
      <c r="DA386" s="0" t="n">
        <f aca="false">CY386*'Dist Horaria'!$I$6</f>
        <v>140.094777952174</v>
      </c>
      <c r="DB386" s="0" t="n">
        <f aca="false">CY386*'Dist Horaria'!$J$6</f>
        <v>140.094777952174</v>
      </c>
      <c r="DC386" s="0" t="n">
        <f aca="false">CY386*'Dist Horaria'!$K$6</f>
        <v>140.094777952174</v>
      </c>
      <c r="DD386" s="0" t="n">
        <f aca="false">CY386*'Dist Horaria'!$L$6</f>
        <v>140.094777952174</v>
      </c>
      <c r="DE386" s="0" t="n">
        <f aca="false">CY386*'Dist Horaria'!$M$6</f>
        <v>373.586074539131</v>
      </c>
      <c r="DF386" s="0" t="n">
        <f aca="false">CY386*'Dist Horaria'!$N$6</f>
        <v>373.586074539131</v>
      </c>
      <c r="DG386" s="0" t="n">
        <f aca="false">CY386*'Dist Horaria'!$O$6</f>
        <v>373.586074539131</v>
      </c>
      <c r="DH386" s="0" t="n">
        <f aca="false">CY386*'Dist Horaria'!$P$6</f>
        <v>245.165861416304</v>
      </c>
      <c r="DI386" s="0" t="n">
        <f aca="false">CY386*'Dist Horaria'!$Q$6</f>
        <v>245.165861416304</v>
      </c>
      <c r="DJ386" s="0" t="n">
        <f aca="false">CY386*'Dist Horaria'!$R$6</f>
        <v>245.165861416304</v>
      </c>
      <c r="DK386" s="0" t="n">
        <f aca="false">CY386*'Dist Horaria'!$S$6</f>
        <v>245.165861416304</v>
      </c>
      <c r="DL386" s="0" t="n">
        <f aca="false">CY386*'Dist Horaria'!$T$6</f>
        <v>245.165861416304</v>
      </c>
      <c r="DM386" s="0" t="n">
        <f aca="false">CY386*'Dist Horaria'!$U$6</f>
        <v>245.165861416304</v>
      </c>
      <c r="DN386" s="0" t="n">
        <f aca="false">CY386*'Dist Horaria'!$V$6</f>
        <v>245.165861416304</v>
      </c>
      <c r="DO386" s="0" t="n">
        <f aca="false">CY386*'Dist Horaria'!$W$6</f>
        <v>245.165861416304</v>
      </c>
      <c r="DP386" s="0" t="n">
        <f aca="false">CY386*'Dist Horaria'!$X$6</f>
        <v>373.586074539131</v>
      </c>
      <c r="DQ386" s="0" t="n">
        <f aca="false">CY386*'Dist Horaria'!$Y$6</f>
        <v>373.586074539131</v>
      </c>
      <c r="DR386" s="0" t="n">
        <f aca="false">CY386*'Dist Horaria'!$Z$6</f>
        <v>373.586074539131</v>
      </c>
      <c r="DS386" s="0" t="n">
        <f aca="false">CY386*'Dist Horaria'!$AA$6</f>
        <v>140.094777952174</v>
      </c>
      <c r="DT386" s="0" t="n">
        <f aca="false">CY386*'Dist Horaria'!$AB$6</f>
        <v>140.094777952174</v>
      </c>
      <c r="DU386" s="0" t="n">
        <f aca="false">CY386*'Dist Horaria'!$AC$6</f>
        <v>140.094777952174</v>
      </c>
      <c r="DV386" s="0" t="n">
        <f aca="false">CY386*'Dist Horaria'!$AD$6</f>
        <v>140.094777952174</v>
      </c>
      <c r="DW386" s="0" t="n">
        <f aca="false">CY386*'Dist Horaria'!$AE$6</f>
        <v>140.094777952174</v>
      </c>
      <c r="DX386" s="0" t="n">
        <f aca="false">AX386*1000000</f>
        <v>324.857456120983</v>
      </c>
      <c r="DY386" s="0" t="n">
        <f aca="false">DX386*'Dist Horaria'!$H$6</f>
        <v>8.12143640302458</v>
      </c>
      <c r="DZ386" s="0" t="n">
        <f aca="false">DX386*'Dist Horaria'!$I$6</f>
        <v>8.12143640302458</v>
      </c>
      <c r="EA386" s="0" t="n">
        <f aca="false">DX386*'Dist Horaria'!$J$6</f>
        <v>8.12143640302458</v>
      </c>
      <c r="EB386" s="0" t="n">
        <f aca="false">DX386*'Dist Horaria'!$K$6</f>
        <v>8.12143640302458</v>
      </c>
      <c r="EC386" s="0" t="n">
        <f aca="false">DX386*'Dist Horaria'!$L$6</f>
        <v>8.12143640302458</v>
      </c>
      <c r="ED386" s="0" t="n">
        <f aca="false">DX386*'Dist Horaria'!$M$6</f>
        <v>21.6571637413989</v>
      </c>
      <c r="EE386" s="0" t="n">
        <f aca="false">DX386*'Dist Horaria'!$N$6</f>
        <v>21.6571637413989</v>
      </c>
      <c r="EF386" s="0" t="n">
        <f aca="false">DX386*'Dist Horaria'!$O$6</f>
        <v>21.6571637413989</v>
      </c>
      <c r="EG386" s="0" t="n">
        <f aca="false">DX386*'Dist Horaria'!$P$6</f>
        <v>14.212513705293</v>
      </c>
      <c r="EH386" s="0" t="n">
        <f aca="false">DX386*'Dist Horaria'!$Q$6</f>
        <v>14.212513705293</v>
      </c>
      <c r="EI386" s="0" t="n">
        <f aca="false">DX386*'Dist Horaria'!$R$6</f>
        <v>14.212513705293</v>
      </c>
      <c r="EJ386" s="0" t="n">
        <f aca="false">DX386*'Dist Horaria'!$S$6</f>
        <v>14.212513705293</v>
      </c>
      <c r="EK386" s="0" t="n">
        <f aca="false">DX386*'Dist Horaria'!$T$6</f>
        <v>14.212513705293</v>
      </c>
      <c r="EL386" s="0" t="n">
        <f aca="false">DX386*'Dist Horaria'!$U$6</f>
        <v>14.212513705293</v>
      </c>
      <c r="EM386" s="0" t="n">
        <f aca="false">DX386*'Dist Horaria'!$V$6</f>
        <v>14.212513705293</v>
      </c>
      <c r="EN386" s="0" t="n">
        <f aca="false">DX386*'Dist Horaria'!$W$6</f>
        <v>14.212513705293</v>
      </c>
      <c r="EO386" s="0" t="n">
        <f aca="false">DX386*'Dist Horaria'!$X$6</f>
        <v>21.6571637413989</v>
      </c>
      <c r="EP386" s="0" t="n">
        <f aca="false">DX386*'Dist Horaria'!$Y$6</f>
        <v>21.6571637413989</v>
      </c>
      <c r="EQ386" s="0" t="n">
        <f aca="false">DX386*'Dist Horaria'!$Z$6</f>
        <v>21.6571637413989</v>
      </c>
      <c r="ER386" s="0" t="n">
        <f aca="false">DX386*'Dist Horaria'!$AA$6</f>
        <v>8.12143640302458</v>
      </c>
      <c r="ES386" s="0" t="n">
        <f aca="false">DX386*'Dist Horaria'!$AB$6</f>
        <v>8.12143640302458</v>
      </c>
      <c r="ET386" s="0" t="n">
        <f aca="false">DX386*'Dist Horaria'!$AC$6</f>
        <v>8.12143640302458</v>
      </c>
      <c r="EU386" s="0" t="n">
        <f aca="false">DX386*'Dist Horaria'!$AD$6</f>
        <v>8.12143640302458</v>
      </c>
      <c r="EV386" s="0" t="n">
        <f aca="false">DX386*'Dist Horaria'!$AE$6</f>
        <v>8.12143640302458</v>
      </c>
      <c r="EW386" s="0" t="n">
        <f aca="false">BB386+CA386+CZ386+DY386</f>
        <v>367.934461840742</v>
      </c>
      <c r="EX386" s="0" t="n">
        <f aca="false">BC386+CB386+DA386+DZ386</f>
        <v>365.639549192241</v>
      </c>
      <c r="EY386" s="0" t="n">
        <f aca="false">BD386+CC386+DB386+EA386</f>
        <v>363.473433709383</v>
      </c>
      <c r="EZ386" s="0" t="n">
        <f aca="false">BE386+CD386+DC386+EB386</f>
        <v>361.627987918523</v>
      </c>
      <c r="FA386" s="0" t="n">
        <f aca="false">BF386+CE386+DD386+EC386</f>
        <v>360.279407783056</v>
      </c>
      <c r="FB386" s="0" t="n">
        <f aca="false">BG386+CF386+DE386+ED386</f>
        <v>829.674284306644</v>
      </c>
      <c r="FC386" s="0" t="n">
        <f aca="false">BH386+CG386+DF386+EE386</f>
        <v>833.162284472011</v>
      </c>
      <c r="FD386" s="0" t="n">
        <f aca="false">BI386+CH386+DG386+EF386</f>
        <v>833.162284472011</v>
      </c>
      <c r="FE386" s="0" t="n">
        <f aca="false">BJ386+CI386+DH386+EG386</f>
        <v>600.620240280831</v>
      </c>
      <c r="FF386" s="0" t="n">
        <f aca="false">BK386+CJ386+DI386+EH386</f>
        <v>611.923179239006</v>
      </c>
      <c r="FG386" s="0" t="n">
        <f aca="false">BL386+CK386+DJ386+EI386</f>
        <v>620.143498481315</v>
      </c>
      <c r="FH386" s="0" t="n">
        <f aca="false">BM386+CL386+DK386+EJ386</f>
        <v>624.25365810247</v>
      </c>
      <c r="FI386" s="0" t="n">
        <f aca="false">BN386+CM386+DL386+EK386</f>
        <v>625.281198007758</v>
      </c>
      <c r="FJ386" s="0" t="n">
        <f aca="false">BO386+CN386+DM386+EL386</f>
        <v>624.25365810247</v>
      </c>
      <c r="FK386" s="0" t="n">
        <f aca="false">BP386+CO386+DN386+EM386</f>
        <v>622.198578291892</v>
      </c>
      <c r="FL386" s="0" t="n">
        <f aca="false">BQ386+CP386+DO386+EN386</f>
        <v>619.115958576026</v>
      </c>
      <c r="FM386" s="0" t="n">
        <f aca="false">BR386+CQ386+DP386+EO386</f>
        <v>875.320628759282</v>
      </c>
      <c r="FN386" s="0" t="n">
        <f aca="false">BS386+CR386+DQ386+EP386</f>
        <v>872.516764037426</v>
      </c>
      <c r="FO386" s="0" t="n">
        <f aca="false">BT386+CS386+DR386+EQ386</f>
        <v>857.255053918528</v>
      </c>
      <c r="FP386" s="0" t="n">
        <f aca="false">BU386+CT386+DS386+ER386</f>
        <v>381.866792965895</v>
      </c>
      <c r="FQ386" s="0" t="n">
        <f aca="false">BV386+CU386+DT386+ES386</f>
        <v>370.904206612542</v>
      </c>
      <c r="FR386" s="0" t="n">
        <f aca="false">BW386+CV386+DU386+ET386</f>
        <v>378.3443714913</v>
      </c>
      <c r="FS386" s="0" t="n">
        <f aca="false">BX386+CW386+DV386+EU386</f>
        <v>375.805746243564</v>
      </c>
      <c r="FT386" s="0" t="n">
        <f aca="false">BY386+CX386+DW386+EV386</f>
        <v>373.120028916364</v>
      </c>
      <c r="FU386" s="0" t="n">
        <f aca="false">AM386*'Dist Horaria'!$H$10</f>
        <v>0.176475414396281</v>
      </c>
      <c r="FV386" s="0" t="n">
        <f aca="false">AM386*'Dist Horaria'!$I$10</f>
        <v>0.165161511515366</v>
      </c>
      <c r="FW386" s="0" t="n">
        <f aca="false">AM386*'Dist Horaria'!$J$10</f>
        <v>0.164446512255769</v>
      </c>
      <c r="FX386" s="0" t="n">
        <f aca="false">AM386*'Dist Horaria'!$K$10</f>
        <v>0.159717087074974</v>
      </c>
      <c r="FY386" s="0" t="n">
        <f aca="false">AM386*'Dist Horaria'!$L$10</f>
        <v>0.159781003306847</v>
      </c>
      <c r="FZ386" s="0" t="n">
        <f aca="false">AM386*'Dist Horaria'!$M$10</f>
        <v>0.170972248948326</v>
      </c>
      <c r="GA386" s="0" t="n">
        <f aca="false">AM386*'Dist Horaria'!$N$10</f>
        <v>0.16174681447296</v>
      </c>
      <c r="GB386" s="0" t="n">
        <f aca="false">AM386*'Dist Horaria'!$O$10</f>
        <v>0.158986097699237</v>
      </c>
      <c r="GC386" s="0" t="n">
        <f aca="false">AM386*'Dist Horaria'!$P$10</f>
        <v>0.16145319790052</v>
      </c>
      <c r="GD386" s="0" t="n">
        <f aca="false">AM386*'Dist Horaria'!$Q$10</f>
        <v>0.146109697286965</v>
      </c>
      <c r="GE386" s="0" t="n">
        <f aca="false">AM386*'Dist Horaria'!$R$10</f>
        <v>0.178275773198849</v>
      </c>
      <c r="GF386" s="0" t="n">
        <f aca="false">AM386*'Dist Horaria'!$S$10</f>
        <v>0.152254435735064</v>
      </c>
      <c r="GG386" s="0" t="n">
        <f aca="false">AR386*'Dist Horaria'!$H$10</f>
        <v>0.184598382092609</v>
      </c>
      <c r="GH386" s="0" t="n">
        <f aca="false">AR386*'Dist Horaria'!$I$10</f>
        <v>0.172763712803889</v>
      </c>
      <c r="GI386" s="0" t="n">
        <f aca="false">AR386*'Dist Horaria'!$J$10</f>
        <v>0.172015802920971</v>
      </c>
      <c r="GJ386" s="0" t="n">
        <f aca="false">AR386*'Dist Horaria'!$K$10</f>
        <v>0.167068687541815</v>
      </c>
      <c r="GK386" s="0" t="n">
        <f aca="false">AR386*'Dist Horaria'!$L$10</f>
        <v>0.167135545766988</v>
      </c>
      <c r="GL386" s="0" t="n">
        <f aca="false">AR386*'Dist Horaria'!$M$10</f>
        <v>0.17884191203951</v>
      </c>
      <c r="GM386" s="0" t="n">
        <f aca="false">AR386*'Dist Horaria'!$N$10</f>
        <v>0.169191841041916</v>
      </c>
      <c r="GN386" s="0" t="n">
        <f aca="false">AR386*'Dist Horaria'!$O$10</f>
        <v>0.166304051535436</v>
      </c>
      <c r="GO386" s="0" t="n">
        <f aca="false">AR386*'Dist Horaria'!$P$10</f>
        <v>0.168884709624129</v>
      </c>
      <c r="GP386" s="0" t="n">
        <f aca="false">AR386*'Dist Horaria'!$Q$10</f>
        <v>0.152834964686067</v>
      </c>
      <c r="GQ386" s="0" t="n">
        <f aca="false">AR386*'Dist Horaria'!$R$10</f>
        <v>0.186481609415107</v>
      </c>
      <c r="GR386" s="0" t="n">
        <f aca="false">AR386*'Dist Horaria'!$S$10</f>
        <v>0.159262538633303</v>
      </c>
      <c r="GS386" s="0" t="n">
        <f aca="false">AW386*'Dist Horaria'!$H$10</f>
        <v>0.0107013554836295</v>
      </c>
      <c r="GT386" s="0" t="n">
        <f aca="false">AW386*'Dist Horaria'!$I$10</f>
        <v>0.0100152876987762</v>
      </c>
      <c r="GU386" s="0" t="n">
        <f aca="false">AW386*'Dist Horaria'!$J$10</f>
        <v>0.00997193060411428</v>
      </c>
      <c r="GV386" s="0" t="n">
        <f aca="false">AW386*'Dist Horaria'!$K$10</f>
        <v>0.00968514130677185</v>
      </c>
      <c r="GW386" s="0" t="n">
        <f aca="false">AW386*'Dist Horaria'!$L$10</f>
        <v>0.00968901714591234</v>
      </c>
      <c r="GX386" s="0" t="n">
        <f aca="false">AW386*'Dist Horaria'!$M$10</f>
        <v>0.0103676470747542</v>
      </c>
      <c r="GY386" s="0" t="n">
        <f aca="false">AW386*'Dist Horaria'!$N$10</f>
        <v>0.00980822266909656</v>
      </c>
      <c r="GZ386" s="0" t="n">
        <f aca="false">AW386*'Dist Horaria'!$O$10</f>
        <v>0.00964081458176443</v>
      </c>
      <c r="HA386" s="0" t="n">
        <f aca="false">AW386*'Dist Horaria'!$P$10</f>
        <v>0.00979041794922488</v>
      </c>
      <c r="HB386" s="0" t="n">
        <f aca="false">AW386*'Dist Horaria'!$Q$10</f>
        <v>0.00885999795281547</v>
      </c>
      <c r="HC386" s="0" t="n">
        <f aca="false">AW386*'Dist Horaria'!$R$10</f>
        <v>0.0108105280820352</v>
      </c>
      <c r="HD386" s="0" t="n">
        <f aca="false">AW386*'Dist Horaria'!$S$10</f>
        <v>0.00923261093526395</v>
      </c>
    </row>
    <row r="387" customFormat="false" ht="13.8" hidden="false" customHeight="false" outlineLevel="0" collapsed="false">
      <c r="A387" s="0" t="n">
        <v>4.673642</v>
      </c>
      <c r="B387" s="0" t="n">
        <v>-74.083024</v>
      </c>
      <c r="C387" s="0" t="n">
        <v>31</v>
      </c>
      <c r="D387" s="0" t="n">
        <v>32</v>
      </c>
      <c r="E387" s="0" t="n">
        <v>2411</v>
      </c>
      <c r="G387" s="0" t="s">
        <v>149</v>
      </c>
      <c r="I387" s="0" t="s">
        <v>1779</v>
      </c>
      <c r="J387" s="0" t="s">
        <v>1368</v>
      </c>
      <c r="K387" s="0" t="s">
        <v>1780</v>
      </c>
      <c r="L387" s="0" t="s">
        <v>1781</v>
      </c>
      <c r="S387" s="0" t="n">
        <v>365</v>
      </c>
      <c r="V387" s="0" t="n">
        <v>32628.8178112261</v>
      </c>
      <c r="W387" s="0" t="n">
        <f aca="false">V387*12</f>
        <v>391545.813734713</v>
      </c>
      <c r="X387" s="0" t="n">
        <v>1</v>
      </c>
      <c r="Z387" s="0" t="n">
        <v>22442.66</v>
      </c>
      <c r="AB387" s="0" t="n">
        <v>0.005</v>
      </c>
      <c r="AC387" s="0" t="n">
        <v>0</v>
      </c>
      <c r="AD387" s="0" t="n">
        <v>1981.13065318377</v>
      </c>
      <c r="AE387" s="0" t="n">
        <f aca="false">AD387/2204.59</f>
        <v>0.89863904543873</v>
      </c>
      <c r="AF387" s="0" t="n">
        <f aca="false">AE387/S387</f>
        <v>0.00246202478202392</v>
      </c>
      <c r="AG387" s="0" t="n">
        <f aca="false">AE387*EXP(AB387*AC387)</f>
        <v>0.89863904543873</v>
      </c>
      <c r="AH387" s="0" t="n">
        <f aca="false">AG387/S387</f>
        <v>0.00246202478202392</v>
      </c>
      <c r="AI387" s="0" t="s">
        <v>90</v>
      </c>
      <c r="AJ387" s="0" t="n">
        <f aca="false">IF(AI387="A",'FE DISTRIBUCIÓN'!$C$2,'FE DISTRIBUCIÓN'!$C$3)</f>
        <v>4.994E-006</v>
      </c>
      <c r="AK387" s="0" t="n">
        <f aca="false">W387*AJ387</f>
        <v>1.95537979379116</v>
      </c>
      <c r="AL387" s="0" t="n">
        <f aca="false">AK387/365</f>
        <v>0.00535720491449632</v>
      </c>
      <c r="AM387" s="0" t="n">
        <f aca="false">AK387*EXP(AB387*AC387)</f>
        <v>1.95537979379116</v>
      </c>
      <c r="AN387" s="0" t="n">
        <f aca="false">AM387/365</f>
        <v>0.00535720491449632</v>
      </c>
      <c r="AO387" s="0" t="n">
        <v>5.223868284E-006</v>
      </c>
      <c r="AP387" s="0" t="n">
        <f aca="false">AO387*W387</f>
        <v>2.04538375810174</v>
      </c>
      <c r="AQ387" s="0" t="n">
        <f aca="false">AP387/365</f>
        <v>0.00560379111808696</v>
      </c>
      <c r="AR387" s="0" t="n">
        <f aca="false">AP387*EXP(AB387*AC387)</f>
        <v>2.04538375810174</v>
      </c>
      <c r="AS387" s="0" t="n">
        <f aca="false">AR387/365</f>
        <v>0.00560379111808696</v>
      </c>
      <c r="AT387" s="0" t="n">
        <v>3.02832944E-007</v>
      </c>
      <c r="AU387" s="0" t="n">
        <f aca="false">AT387*W387</f>
        <v>0.118572971484159</v>
      </c>
      <c r="AV387" s="0" t="n">
        <f aca="false">AU387/365</f>
        <v>0.000324857456120983</v>
      </c>
      <c r="AW387" s="0" t="n">
        <f aca="false">AU387*EXP(AB387*AC387)</f>
        <v>0.118572971484159</v>
      </c>
      <c r="AX387" s="0" t="n">
        <f aca="false">AW387/365</f>
        <v>0.000324857456120983</v>
      </c>
      <c r="AY387" s="0" t="n">
        <f aca="false">AW387+AR387+AM387+AG387</f>
        <v>5.01797556881579</v>
      </c>
      <c r="AZ387" s="0" t="n">
        <f aca="false">AH387+AN387+AS387+AX387</f>
        <v>0.0137478782707282</v>
      </c>
      <c r="BA387" s="0" t="n">
        <f aca="false">AH387*1000000</f>
        <v>2462.02478202392</v>
      </c>
      <c r="BB387" s="0" t="n">
        <f aca="false">BA387*'Dist Horaria'!$H$3</f>
        <v>85.788124623136</v>
      </c>
      <c r="BC387" s="0" t="n">
        <f aca="false">BA387*'Dist Horaria'!$I$3</f>
        <v>83.4932119746345</v>
      </c>
      <c r="BD387" s="0" t="n">
        <f aca="false">BA387*'Dist Horaria'!$J$3</f>
        <v>81.327096491776</v>
      </c>
      <c r="BE387" s="0" t="n">
        <f aca="false">BA387*'Dist Horaria'!$K$3</f>
        <v>79.4816507009169</v>
      </c>
      <c r="BF387" s="0" t="n">
        <f aca="false">BA387*'Dist Horaria'!$L$3</f>
        <v>78.1330705654497</v>
      </c>
      <c r="BG387" s="0" t="n">
        <f aca="false">BA387*'Dist Horaria'!$M$3</f>
        <v>77.2840517263595</v>
      </c>
      <c r="BH387" s="0" t="n">
        <f aca="false">BA387*'Dist Horaria'!$N$3</f>
        <v>80.7720518917271</v>
      </c>
      <c r="BI387" s="0" t="n">
        <f aca="false">BA387*'Dist Horaria'!$O$3</f>
        <v>80.7720518917271</v>
      </c>
      <c r="BJ387" s="0" t="n">
        <f aca="false">BA387*'Dist Horaria'!$P$3</f>
        <v>106.864150150019</v>
      </c>
      <c r="BK387" s="0" t="n">
        <f aca="false">BA387*'Dist Horaria'!$Q$3</f>
        <v>118.167089108195</v>
      </c>
      <c r="BL387" s="0" t="n">
        <f aca="false">BA387*'Dist Horaria'!$R$3</f>
        <v>126.387408350504</v>
      </c>
      <c r="BM387" s="0" t="n">
        <f aca="false">BA387*'Dist Horaria'!$S$3</f>
        <v>130.497567971658</v>
      </c>
      <c r="BN387" s="0" t="n">
        <f aca="false">BA387*'Dist Horaria'!$T$3</f>
        <v>131.525107876947</v>
      </c>
      <c r="BO387" s="0" t="n">
        <f aca="false">BA387*'Dist Horaria'!$U$3</f>
        <v>130.497567971658</v>
      </c>
      <c r="BP387" s="0" t="n">
        <f aca="false">BA387*'Dist Horaria'!$V$3</f>
        <v>128.442488161081</v>
      </c>
      <c r="BQ387" s="0" t="n">
        <f aca="false">BA387*'Dist Horaria'!$W$3</f>
        <v>125.359868445215</v>
      </c>
      <c r="BR387" s="0" t="n">
        <f aca="false">BA387*'Dist Horaria'!$X$3</f>
        <v>122.930396178998</v>
      </c>
      <c r="BS387" s="0" t="n">
        <f aca="false">BA387*'Dist Horaria'!$Y$3</f>
        <v>120.126531457142</v>
      </c>
      <c r="BT387" s="0" t="n">
        <f aca="false">BA387*'Dist Horaria'!$Z$3</f>
        <v>104.864821338244</v>
      </c>
      <c r="BU387" s="0" t="n">
        <f aca="false">BA387*'Dist Horaria'!$AA$3</f>
        <v>99.7204557482882</v>
      </c>
      <c r="BV387" s="0" t="n">
        <f aca="false">BA387*'Dist Horaria'!$AB$3</f>
        <v>88.7578693949355</v>
      </c>
      <c r="BW387" s="0" t="n">
        <f aca="false">BA387*'Dist Horaria'!$AC$3</f>
        <v>96.1980342736931</v>
      </c>
      <c r="BX387" s="0" t="n">
        <f aca="false">BA387*'Dist Horaria'!$AD$3</f>
        <v>93.6594090259578</v>
      </c>
      <c r="BY387" s="0" t="n">
        <f aca="false">BA387*'Dist Horaria'!$AE$3</f>
        <v>90.973691698757</v>
      </c>
      <c r="BZ387" s="0" t="n">
        <f aca="false">AN387*1000000</f>
        <v>5357.20491449632</v>
      </c>
      <c r="CA387" s="0" t="n">
        <f aca="false">BZ387*'Dist Horaria'!$H$6</f>
        <v>133.930122862408</v>
      </c>
      <c r="CB387" s="0" t="n">
        <f aca="false">BZ387*'Dist Horaria'!$I$6</f>
        <v>133.930122862408</v>
      </c>
      <c r="CC387" s="0" t="n">
        <f aca="false">BZ387*'Dist Horaria'!$J$6</f>
        <v>133.930122862408</v>
      </c>
      <c r="CD387" s="0" t="n">
        <f aca="false">BZ387*'Dist Horaria'!$K$6</f>
        <v>133.930122862408</v>
      </c>
      <c r="CE387" s="0" t="n">
        <f aca="false">BZ387*'Dist Horaria'!$L$6</f>
        <v>133.930122862408</v>
      </c>
      <c r="CF387" s="0" t="n">
        <f aca="false">BZ387*'Dist Horaria'!$M$6</f>
        <v>357.146994299755</v>
      </c>
      <c r="CG387" s="0" t="n">
        <f aca="false">BZ387*'Dist Horaria'!$N$6</f>
        <v>357.146994299755</v>
      </c>
      <c r="CH387" s="0" t="n">
        <f aca="false">BZ387*'Dist Horaria'!$O$6</f>
        <v>357.146994299755</v>
      </c>
      <c r="CI387" s="0" t="n">
        <f aca="false">BZ387*'Dist Horaria'!$P$6</f>
        <v>234.377715009214</v>
      </c>
      <c r="CJ387" s="0" t="n">
        <f aca="false">BZ387*'Dist Horaria'!$Q$6</f>
        <v>234.377715009214</v>
      </c>
      <c r="CK387" s="0" t="n">
        <f aca="false">BZ387*'Dist Horaria'!$R$6</f>
        <v>234.377715009214</v>
      </c>
      <c r="CL387" s="0" t="n">
        <f aca="false">BZ387*'Dist Horaria'!$S$6</f>
        <v>234.377715009214</v>
      </c>
      <c r="CM387" s="0" t="n">
        <f aca="false">BZ387*'Dist Horaria'!$T$6</f>
        <v>234.377715009214</v>
      </c>
      <c r="CN387" s="0" t="n">
        <f aca="false">BZ387*'Dist Horaria'!$U$6</f>
        <v>234.377715009214</v>
      </c>
      <c r="CO387" s="0" t="n">
        <f aca="false">BZ387*'Dist Horaria'!$V$6</f>
        <v>234.377715009214</v>
      </c>
      <c r="CP387" s="0" t="n">
        <f aca="false">BZ387*'Dist Horaria'!$W$6</f>
        <v>234.377715009214</v>
      </c>
      <c r="CQ387" s="0" t="n">
        <f aca="false">BZ387*'Dist Horaria'!$X$6</f>
        <v>357.146994299755</v>
      </c>
      <c r="CR387" s="0" t="n">
        <f aca="false">BZ387*'Dist Horaria'!$Y$6</f>
        <v>357.146994299755</v>
      </c>
      <c r="CS387" s="0" t="n">
        <f aca="false">BZ387*'Dist Horaria'!$Z$6</f>
        <v>357.146994299755</v>
      </c>
      <c r="CT387" s="0" t="n">
        <f aca="false">BZ387*'Dist Horaria'!$AA$6</f>
        <v>133.930122862408</v>
      </c>
      <c r="CU387" s="0" t="n">
        <f aca="false">BZ387*'Dist Horaria'!$AB$6</f>
        <v>133.930122862408</v>
      </c>
      <c r="CV387" s="0" t="n">
        <f aca="false">BZ387*'Dist Horaria'!$AC$6</f>
        <v>133.930122862408</v>
      </c>
      <c r="CW387" s="0" t="n">
        <f aca="false">BZ387*'Dist Horaria'!$AD$6</f>
        <v>133.930122862408</v>
      </c>
      <c r="CX387" s="0" t="n">
        <f aca="false">BZ387*'Dist Horaria'!$AE$6</f>
        <v>133.930122862408</v>
      </c>
      <c r="CY387" s="0" t="n">
        <f aca="false">AS387*1000000</f>
        <v>5603.79111808696</v>
      </c>
      <c r="CZ387" s="0" t="n">
        <f aca="false">CY387*'Dist Horaria'!$H$6</f>
        <v>140.094777952174</v>
      </c>
      <c r="DA387" s="0" t="n">
        <f aca="false">CY387*'Dist Horaria'!$I$6</f>
        <v>140.094777952174</v>
      </c>
      <c r="DB387" s="0" t="n">
        <f aca="false">CY387*'Dist Horaria'!$J$6</f>
        <v>140.094777952174</v>
      </c>
      <c r="DC387" s="0" t="n">
        <f aca="false">CY387*'Dist Horaria'!$K$6</f>
        <v>140.094777952174</v>
      </c>
      <c r="DD387" s="0" t="n">
        <f aca="false">CY387*'Dist Horaria'!$L$6</f>
        <v>140.094777952174</v>
      </c>
      <c r="DE387" s="0" t="n">
        <f aca="false">CY387*'Dist Horaria'!$M$6</f>
        <v>373.586074539131</v>
      </c>
      <c r="DF387" s="0" t="n">
        <f aca="false">CY387*'Dist Horaria'!$N$6</f>
        <v>373.586074539131</v>
      </c>
      <c r="DG387" s="0" t="n">
        <f aca="false">CY387*'Dist Horaria'!$O$6</f>
        <v>373.586074539131</v>
      </c>
      <c r="DH387" s="0" t="n">
        <f aca="false">CY387*'Dist Horaria'!$P$6</f>
        <v>245.165861416304</v>
      </c>
      <c r="DI387" s="0" t="n">
        <f aca="false">CY387*'Dist Horaria'!$Q$6</f>
        <v>245.165861416304</v>
      </c>
      <c r="DJ387" s="0" t="n">
        <f aca="false">CY387*'Dist Horaria'!$R$6</f>
        <v>245.165861416304</v>
      </c>
      <c r="DK387" s="0" t="n">
        <f aca="false">CY387*'Dist Horaria'!$S$6</f>
        <v>245.165861416304</v>
      </c>
      <c r="DL387" s="0" t="n">
        <f aca="false">CY387*'Dist Horaria'!$T$6</f>
        <v>245.165861416304</v>
      </c>
      <c r="DM387" s="0" t="n">
        <f aca="false">CY387*'Dist Horaria'!$U$6</f>
        <v>245.165861416304</v>
      </c>
      <c r="DN387" s="0" t="n">
        <f aca="false">CY387*'Dist Horaria'!$V$6</f>
        <v>245.165861416304</v>
      </c>
      <c r="DO387" s="0" t="n">
        <f aca="false">CY387*'Dist Horaria'!$W$6</f>
        <v>245.165861416304</v>
      </c>
      <c r="DP387" s="0" t="n">
        <f aca="false">CY387*'Dist Horaria'!$X$6</f>
        <v>373.586074539131</v>
      </c>
      <c r="DQ387" s="0" t="n">
        <f aca="false">CY387*'Dist Horaria'!$Y$6</f>
        <v>373.586074539131</v>
      </c>
      <c r="DR387" s="0" t="n">
        <f aca="false">CY387*'Dist Horaria'!$Z$6</f>
        <v>373.586074539131</v>
      </c>
      <c r="DS387" s="0" t="n">
        <f aca="false">CY387*'Dist Horaria'!$AA$6</f>
        <v>140.094777952174</v>
      </c>
      <c r="DT387" s="0" t="n">
        <f aca="false">CY387*'Dist Horaria'!$AB$6</f>
        <v>140.094777952174</v>
      </c>
      <c r="DU387" s="0" t="n">
        <f aca="false">CY387*'Dist Horaria'!$AC$6</f>
        <v>140.094777952174</v>
      </c>
      <c r="DV387" s="0" t="n">
        <f aca="false">CY387*'Dist Horaria'!$AD$6</f>
        <v>140.094777952174</v>
      </c>
      <c r="DW387" s="0" t="n">
        <f aca="false">CY387*'Dist Horaria'!$AE$6</f>
        <v>140.094777952174</v>
      </c>
      <c r="DX387" s="0" t="n">
        <f aca="false">AX387*1000000</f>
        <v>324.857456120983</v>
      </c>
      <c r="DY387" s="0" t="n">
        <f aca="false">DX387*'Dist Horaria'!$H$6</f>
        <v>8.12143640302458</v>
      </c>
      <c r="DZ387" s="0" t="n">
        <f aca="false">DX387*'Dist Horaria'!$I$6</f>
        <v>8.12143640302458</v>
      </c>
      <c r="EA387" s="0" t="n">
        <f aca="false">DX387*'Dist Horaria'!$J$6</f>
        <v>8.12143640302458</v>
      </c>
      <c r="EB387" s="0" t="n">
        <f aca="false">DX387*'Dist Horaria'!$K$6</f>
        <v>8.12143640302458</v>
      </c>
      <c r="EC387" s="0" t="n">
        <f aca="false">DX387*'Dist Horaria'!$L$6</f>
        <v>8.12143640302458</v>
      </c>
      <c r="ED387" s="0" t="n">
        <f aca="false">DX387*'Dist Horaria'!$M$6</f>
        <v>21.6571637413989</v>
      </c>
      <c r="EE387" s="0" t="n">
        <f aca="false">DX387*'Dist Horaria'!$N$6</f>
        <v>21.6571637413989</v>
      </c>
      <c r="EF387" s="0" t="n">
        <f aca="false">DX387*'Dist Horaria'!$O$6</f>
        <v>21.6571637413989</v>
      </c>
      <c r="EG387" s="0" t="n">
        <f aca="false">DX387*'Dist Horaria'!$P$6</f>
        <v>14.212513705293</v>
      </c>
      <c r="EH387" s="0" t="n">
        <f aca="false">DX387*'Dist Horaria'!$Q$6</f>
        <v>14.212513705293</v>
      </c>
      <c r="EI387" s="0" t="n">
        <f aca="false">DX387*'Dist Horaria'!$R$6</f>
        <v>14.212513705293</v>
      </c>
      <c r="EJ387" s="0" t="n">
        <f aca="false">DX387*'Dist Horaria'!$S$6</f>
        <v>14.212513705293</v>
      </c>
      <c r="EK387" s="0" t="n">
        <f aca="false">DX387*'Dist Horaria'!$T$6</f>
        <v>14.212513705293</v>
      </c>
      <c r="EL387" s="0" t="n">
        <f aca="false">DX387*'Dist Horaria'!$U$6</f>
        <v>14.212513705293</v>
      </c>
      <c r="EM387" s="0" t="n">
        <f aca="false">DX387*'Dist Horaria'!$V$6</f>
        <v>14.212513705293</v>
      </c>
      <c r="EN387" s="0" t="n">
        <f aca="false">DX387*'Dist Horaria'!$W$6</f>
        <v>14.212513705293</v>
      </c>
      <c r="EO387" s="0" t="n">
        <f aca="false">DX387*'Dist Horaria'!$X$6</f>
        <v>21.6571637413989</v>
      </c>
      <c r="EP387" s="0" t="n">
        <f aca="false">DX387*'Dist Horaria'!$Y$6</f>
        <v>21.6571637413989</v>
      </c>
      <c r="EQ387" s="0" t="n">
        <f aca="false">DX387*'Dist Horaria'!$Z$6</f>
        <v>21.6571637413989</v>
      </c>
      <c r="ER387" s="0" t="n">
        <f aca="false">DX387*'Dist Horaria'!$AA$6</f>
        <v>8.12143640302458</v>
      </c>
      <c r="ES387" s="0" t="n">
        <f aca="false">DX387*'Dist Horaria'!$AB$6</f>
        <v>8.12143640302458</v>
      </c>
      <c r="ET387" s="0" t="n">
        <f aca="false">DX387*'Dist Horaria'!$AC$6</f>
        <v>8.12143640302458</v>
      </c>
      <c r="EU387" s="0" t="n">
        <f aca="false">DX387*'Dist Horaria'!$AD$6</f>
        <v>8.12143640302458</v>
      </c>
      <c r="EV387" s="0" t="n">
        <f aca="false">DX387*'Dist Horaria'!$AE$6</f>
        <v>8.12143640302458</v>
      </c>
      <c r="EW387" s="0" t="n">
        <f aca="false">BB387+CA387+CZ387+DY387</f>
        <v>367.934461840742</v>
      </c>
      <c r="EX387" s="0" t="n">
        <f aca="false">BC387+CB387+DA387+DZ387</f>
        <v>365.639549192241</v>
      </c>
      <c r="EY387" s="0" t="n">
        <f aca="false">BD387+CC387+DB387+EA387</f>
        <v>363.473433709383</v>
      </c>
      <c r="EZ387" s="0" t="n">
        <f aca="false">BE387+CD387+DC387+EB387</f>
        <v>361.627987918523</v>
      </c>
      <c r="FA387" s="0" t="n">
        <f aca="false">BF387+CE387+DD387+EC387</f>
        <v>360.279407783056</v>
      </c>
      <c r="FB387" s="0" t="n">
        <f aca="false">BG387+CF387+DE387+ED387</f>
        <v>829.674284306644</v>
      </c>
      <c r="FC387" s="0" t="n">
        <f aca="false">BH387+CG387+DF387+EE387</f>
        <v>833.162284472011</v>
      </c>
      <c r="FD387" s="0" t="n">
        <f aca="false">BI387+CH387+DG387+EF387</f>
        <v>833.162284472011</v>
      </c>
      <c r="FE387" s="0" t="n">
        <f aca="false">BJ387+CI387+DH387+EG387</f>
        <v>600.620240280831</v>
      </c>
      <c r="FF387" s="0" t="n">
        <f aca="false">BK387+CJ387+DI387+EH387</f>
        <v>611.923179239006</v>
      </c>
      <c r="FG387" s="0" t="n">
        <f aca="false">BL387+CK387+DJ387+EI387</f>
        <v>620.143498481315</v>
      </c>
      <c r="FH387" s="0" t="n">
        <f aca="false">BM387+CL387+DK387+EJ387</f>
        <v>624.25365810247</v>
      </c>
      <c r="FI387" s="0" t="n">
        <f aca="false">BN387+CM387+DL387+EK387</f>
        <v>625.281198007758</v>
      </c>
      <c r="FJ387" s="0" t="n">
        <f aca="false">BO387+CN387+DM387+EL387</f>
        <v>624.25365810247</v>
      </c>
      <c r="FK387" s="0" t="n">
        <f aca="false">BP387+CO387+DN387+EM387</f>
        <v>622.198578291892</v>
      </c>
      <c r="FL387" s="0" t="n">
        <f aca="false">BQ387+CP387+DO387+EN387</f>
        <v>619.115958576026</v>
      </c>
      <c r="FM387" s="0" t="n">
        <f aca="false">BR387+CQ387+DP387+EO387</f>
        <v>875.320628759282</v>
      </c>
      <c r="FN387" s="0" t="n">
        <f aca="false">BS387+CR387+DQ387+EP387</f>
        <v>872.516764037426</v>
      </c>
      <c r="FO387" s="0" t="n">
        <f aca="false">BT387+CS387+DR387+EQ387</f>
        <v>857.255053918528</v>
      </c>
      <c r="FP387" s="0" t="n">
        <f aca="false">BU387+CT387+DS387+ER387</f>
        <v>381.866792965895</v>
      </c>
      <c r="FQ387" s="0" t="n">
        <f aca="false">BV387+CU387+DT387+ES387</f>
        <v>370.904206612542</v>
      </c>
      <c r="FR387" s="0" t="n">
        <f aca="false">BW387+CV387+DU387+ET387</f>
        <v>378.3443714913</v>
      </c>
      <c r="FS387" s="0" t="n">
        <f aca="false">BX387+CW387+DV387+EU387</f>
        <v>375.805746243564</v>
      </c>
      <c r="FT387" s="0" t="n">
        <f aca="false">BY387+CX387+DW387+EV387</f>
        <v>373.120028916364</v>
      </c>
      <c r="FU387" s="0" t="n">
        <f aca="false">AM387*'Dist Horaria'!$H$10</f>
        <v>0.176475414396281</v>
      </c>
      <c r="FV387" s="0" t="n">
        <f aca="false">AM387*'Dist Horaria'!$I$10</f>
        <v>0.165161511515366</v>
      </c>
      <c r="FW387" s="0" t="n">
        <f aca="false">AM387*'Dist Horaria'!$J$10</f>
        <v>0.164446512255769</v>
      </c>
      <c r="FX387" s="0" t="n">
        <f aca="false">AM387*'Dist Horaria'!$K$10</f>
        <v>0.159717087074974</v>
      </c>
      <c r="FY387" s="0" t="n">
        <f aca="false">AM387*'Dist Horaria'!$L$10</f>
        <v>0.159781003306847</v>
      </c>
      <c r="FZ387" s="0" t="n">
        <f aca="false">AM387*'Dist Horaria'!$M$10</f>
        <v>0.170972248948326</v>
      </c>
      <c r="GA387" s="0" t="n">
        <f aca="false">AM387*'Dist Horaria'!$N$10</f>
        <v>0.16174681447296</v>
      </c>
      <c r="GB387" s="0" t="n">
        <f aca="false">AM387*'Dist Horaria'!$O$10</f>
        <v>0.158986097699237</v>
      </c>
      <c r="GC387" s="0" t="n">
        <f aca="false">AM387*'Dist Horaria'!$P$10</f>
        <v>0.16145319790052</v>
      </c>
      <c r="GD387" s="0" t="n">
        <f aca="false">AM387*'Dist Horaria'!$Q$10</f>
        <v>0.146109697286965</v>
      </c>
      <c r="GE387" s="0" t="n">
        <f aca="false">AM387*'Dist Horaria'!$R$10</f>
        <v>0.178275773198849</v>
      </c>
      <c r="GF387" s="0" t="n">
        <f aca="false">AM387*'Dist Horaria'!$S$10</f>
        <v>0.152254435735064</v>
      </c>
      <c r="GG387" s="0" t="n">
        <f aca="false">AR387*'Dist Horaria'!$H$10</f>
        <v>0.184598382092609</v>
      </c>
      <c r="GH387" s="0" t="n">
        <f aca="false">AR387*'Dist Horaria'!$I$10</f>
        <v>0.172763712803889</v>
      </c>
      <c r="GI387" s="0" t="n">
        <f aca="false">AR387*'Dist Horaria'!$J$10</f>
        <v>0.172015802920971</v>
      </c>
      <c r="GJ387" s="0" t="n">
        <f aca="false">AR387*'Dist Horaria'!$K$10</f>
        <v>0.167068687541815</v>
      </c>
      <c r="GK387" s="0" t="n">
        <f aca="false">AR387*'Dist Horaria'!$L$10</f>
        <v>0.167135545766988</v>
      </c>
      <c r="GL387" s="0" t="n">
        <f aca="false">AR387*'Dist Horaria'!$M$10</f>
        <v>0.17884191203951</v>
      </c>
      <c r="GM387" s="0" t="n">
        <f aca="false">AR387*'Dist Horaria'!$N$10</f>
        <v>0.169191841041916</v>
      </c>
      <c r="GN387" s="0" t="n">
        <f aca="false">AR387*'Dist Horaria'!$O$10</f>
        <v>0.166304051535436</v>
      </c>
      <c r="GO387" s="0" t="n">
        <f aca="false">AR387*'Dist Horaria'!$P$10</f>
        <v>0.168884709624129</v>
      </c>
      <c r="GP387" s="0" t="n">
        <f aca="false">AR387*'Dist Horaria'!$Q$10</f>
        <v>0.152834964686067</v>
      </c>
      <c r="GQ387" s="0" t="n">
        <f aca="false">AR387*'Dist Horaria'!$R$10</f>
        <v>0.186481609415107</v>
      </c>
      <c r="GR387" s="0" t="n">
        <f aca="false">AR387*'Dist Horaria'!$S$10</f>
        <v>0.159262538633303</v>
      </c>
      <c r="GS387" s="0" t="n">
        <f aca="false">AW387*'Dist Horaria'!$H$10</f>
        <v>0.0107013554836295</v>
      </c>
      <c r="GT387" s="0" t="n">
        <f aca="false">AW387*'Dist Horaria'!$I$10</f>
        <v>0.0100152876987762</v>
      </c>
      <c r="GU387" s="0" t="n">
        <f aca="false">AW387*'Dist Horaria'!$J$10</f>
        <v>0.00997193060411428</v>
      </c>
      <c r="GV387" s="0" t="n">
        <f aca="false">AW387*'Dist Horaria'!$K$10</f>
        <v>0.00968514130677185</v>
      </c>
      <c r="GW387" s="0" t="n">
        <f aca="false">AW387*'Dist Horaria'!$L$10</f>
        <v>0.00968901714591234</v>
      </c>
      <c r="GX387" s="0" t="n">
        <f aca="false">AW387*'Dist Horaria'!$M$10</f>
        <v>0.0103676470747542</v>
      </c>
      <c r="GY387" s="0" t="n">
        <f aca="false">AW387*'Dist Horaria'!$N$10</f>
        <v>0.00980822266909656</v>
      </c>
      <c r="GZ387" s="0" t="n">
        <f aca="false">AW387*'Dist Horaria'!$O$10</f>
        <v>0.00964081458176443</v>
      </c>
      <c r="HA387" s="0" t="n">
        <f aca="false">AW387*'Dist Horaria'!$P$10</f>
        <v>0.00979041794922488</v>
      </c>
      <c r="HB387" s="0" t="n">
        <f aca="false">AW387*'Dist Horaria'!$Q$10</f>
        <v>0.00885999795281547</v>
      </c>
      <c r="HC387" s="0" t="n">
        <f aca="false">AW387*'Dist Horaria'!$R$10</f>
        <v>0.0108105280820352</v>
      </c>
      <c r="HD387" s="0" t="n">
        <f aca="false">AW387*'Dist Horaria'!$S$10</f>
        <v>0.00923261093526395</v>
      </c>
    </row>
    <row r="388" customFormat="false" ht="13.8" hidden="false" customHeight="false" outlineLevel="0" collapsed="false">
      <c r="A388" s="0" t="n">
        <v>4.669896</v>
      </c>
      <c r="B388" s="0" t="n">
        <v>-74.071035</v>
      </c>
      <c r="C388" s="0" t="n">
        <v>32</v>
      </c>
      <c r="D388" s="0" t="n">
        <v>32</v>
      </c>
      <c r="E388" s="0" t="n">
        <v>2412</v>
      </c>
      <c r="G388" s="0" t="s">
        <v>149</v>
      </c>
      <c r="I388" s="0" t="s">
        <v>1782</v>
      </c>
      <c r="J388" s="0" t="s">
        <v>1368</v>
      </c>
      <c r="K388" s="0" t="n">
        <v>18280821</v>
      </c>
      <c r="L388" s="0" t="s">
        <v>1783</v>
      </c>
      <c r="S388" s="0" t="n">
        <v>365</v>
      </c>
      <c r="V388" s="0" t="n">
        <v>32628.8178112261</v>
      </c>
      <c r="W388" s="0" t="n">
        <f aca="false">V388*12</f>
        <v>391545.813734713</v>
      </c>
      <c r="X388" s="0" t="n">
        <v>1</v>
      </c>
      <c r="Z388" s="0" t="n">
        <v>22442.66</v>
      </c>
      <c r="AB388" s="0" t="n">
        <v>0.005</v>
      </c>
      <c r="AC388" s="0" t="n">
        <v>0</v>
      </c>
      <c r="AD388" s="0" t="n">
        <v>1981.13065318377</v>
      </c>
      <c r="AE388" s="0" t="n">
        <f aca="false">AD388/2204.59</f>
        <v>0.89863904543873</v>
      </c>
      <c r="AF388" s="0" t="n">
        <f aca="false">AE388/S388</f>
        <v>0.00246202478202392</v>
      </c>
      <c r="AG388" s="0" t="n">
        <f aca="false">AE388*EXP(AB388*AC388)</f>
        <v>0.89863904543873</v>
      </c>
      <c r="AH388" s="0" t="n">
        <f aca="false">AG388/S388</f>
        <v>0.00246202478202392</v>
      </c>
      <c r="AI388" s="0" t="s">
        <v>90</v>
      </c>
      <c r="AJ388" s="0" t="n">
        <f aca="false">IF(AI388="A",'FE DISTRIBUCIÓN'!$C$2,'FE DISTRIBUCIÓN'!$C$3)</f>
        <v>4.994E-006</v>
      </c>
      <c r="AK388" s="0" t="n">
        <f aca="false">W388*AJ388</f>
        <v>1.95537979379116</v>
      </c>
      <c r="AL388" s="0" t="n">
        <f aca="false">AK388/365</f>
        <v>0.00535720491449632</v>
      </c>
      <c r="AM388" s="0" t="n">
        <f aca="false">AK388*EXP(AB388*AC388)</f>
        <v>1.95537979379116</v>
      </c>
      <c r="AN388" s="0" t="n">
        <f aca="false">AM388/365</f>
        <v>0.00535720491449632</v>
      </c>
      <c r="AO388" s="0" t="n">
        <v>5.223868284E-006</v>
      </c>
      <c r="AP388" s="0" t="n">
        <f aca="false">AO388*W388</f>
        <v>2.04538375810174</v>
      </c>
      <c r="AQ388" s="0" t="n">
        <f aca="false">AP388/365</f>
        <v>0.00560379111808696</v>
      </c>
      <c r="AR388" s="0" t="n">
        <f aca="false">AP388*EXP(AB388*AC388)</f>
        <v>2.04538375810174</v>
      </c>
      <c r="AS388" s="0" t="n">
        <f aca="false">AR388/365</f>
        <v>0.00560379111808696</v>
      </c>
      <c r="AT388" s="0" t="n">
        <v>3.02832944E-007</v>
      </c>
      <c r="AU388" s="0" t="n">
        <f aca="false">AT388*W388</f>
        <v>0.118572971484159</v>
      </c>
      <c r="AV388" s="0" t="n">
        <f aca="false">AU388/365</f>
        <v>0.000324857456120983</v>
      </c>
      <c r="AW388" s="0" t="n">
        <f aca="false">AU388*EXP(AB388*AC388)</f>
        <v>0.118572971484159</v>
      </c>
      <c r="AX388" s="0" t="n">
        <f aca="false">AW388/365</f>
        <v>0.000324857456120983</v>
      </c>
      <c r="AY388" s="0" t="n">
        <f aca="false">AW388+AR388+AM388+AG388</f>
        <v>5.01797556881579</v>
      </c>
      <c r="AZ388" s="0" t="n">
        <f aca="false">AH388+AN388+AS388+AX388</f>
        <v>0.0137478782707282</v>
      </c>
      <c r="BA388" s="0" t="n">
        <f aca="false">AH388*1000000</f>
        <v>2462.02478202392</v>
      </c>
      <c r="BB388" s="0" t="n">
        <f aca="false">BA388*'Dist Horaria'!$H$3</f>
        <v>85.788124623136</v>
      </c>
      <c r="BC388" s="0" t="n">
        <f aca="false">BA388*'Dist Horaria'!$I$3</f>
        <v>83.4932119746345</v>
      </c>
      <c r="BD388" s="0" t="n">
        <f aca="false">BA388*'Dist Horaria'!$J$3</f>
        <v>81.327096491776</v>
      </c>
      <c r="BE388" s="0" t="n">
        <f aca="false">BA388*'Dist Horaria'!$K$3</f>
        <v>79.4816507009169</v>
      </c>
      <c r="BF388" s="0" t="n">
        <f aca="false">BA388*'Dist Horaria'!$L$3</f>
        <v>78.1330705654497</v>
      </c>
      <c r="BG388" s="0" t="n">
        <f aca="false">BA388*'Dist Horaria'!$M$3</f>
        <v>77.2840517263595</v>
      </c>
      <c r="BH388" s="0" t="n">
        <f aca="false">BA388*'Dist Horaria'!$N$3</f>
        <v>80.7720518917271</v>
      </c>
      <c r="BI388" s="0" t="n">
        <f aca="false">BA388*'Dist Horaria'!$O$3</f>
        <v>80.7720518917271</v>
      </c>
      <c r="BJ388" s="0" t="n">
        <f aca="false">BA388*'Dist Horaria'!$P$3</f>
        <v>106.864150150019</v>
      </c>
      <c r="BK388" s="0" t="n">
        <f aca="false">BA388*'Dist Horaria'!$Q$3</f>
        <v>118.167089108195</v>
      </c>
      <c r="BL388" s="0" t="n">
        <f aca="false">BA388*'Dist Horaria'!$R$3</f>
        <v>126.387408350504</v>
      </c>
      <c r="BM388" s="0" t="n">
        <f aca="false">BA388*'Dist Horaria'!$S$3</f>
        <v>130.497567971658</v>
      </c>
      <c r="BN388" s="0" t="n">
        <f aca="false">BA388*'Dist Horaria'!$T$3</f>
        <v>131.525107876947</v>
      </c>
      <c r="BO388" s="0" t="n">
        <f aca="false">BA388*'Dist Horaria'!$U$3</f>
        <v>130.497567971658</v>
      </c>
      <c r="BP388" s="0" t="n">
        <f aca="false">BA388*'Dist Horaria'!$V$3</f>
        <v>128.442488161081</v>
      </c>
      <c r="BQ388" s="0" t="n">
        <f aca="false">BA388*'Dist Horaria'!$W$3</f>
        <v>125.359868445215</v>
      </c>
      <c r="BR388" s="0" t="n">
        <f aca="false">BA388*'Dist Horaria'!$X$3</f>
        <v>122.930396178998</v>
      </c>
      <c r="BS388" s="0" t="n">
        <f aca="false">BA388*'Dist Horaria'!$Y$3</f>
        <v>120.126531457142</v>
      </c>
      <c r="BT388" s="0" t="n">
        <f aca="false">BA388*'Dist Horaria'!$Z$3</f>
        <v>104.864821338244</v>
      </c>
      <c r="BU388" s="0" t="n">
        <f aca="false">BA388*'Dist Horaria'!$AA$3</f>
        <v>99.7204557482882</v>
      </c>
      <c r="BV388" s="0" t="n">
        <f aca="false">BA388*'Dist Horaria'!$AB$3</f>
        <v>88.7578693949355</v>
      </c>
      <c r="BW388" s="0" t="n">
        <f aca="false">BA388*'Dist Horaria'!$AC$3</f>
        <v>96.1980342736931</v>
      </c>
      <c r="BX388" s="0" t="n">
        <f aca="false">BA388*'Dist Horaria'!$AD$3</f>
        <v>93.6594090259578</v>
      </c>
      <c r="BY388" s="0" t="n">
        <f aca="false">BA388*'Dist Horaria'!$AE$3</f>
        <v>90.973691698757</v>
      </c>
      <c r="BZ388" s="0" t="n">
        <f aca="false">AN388*1000000</f>
        <v>5357.20491449632</v>
      </c>
      <c r="CA388" s="0" t="n">
        <f aca="false">BZ388*'Dist Horaria'!$H$6</f>
        <v>133.930122862408</v>
      </c>
      <c r="CB388" s="0" t="n">
        <f aca="false">BZ388*'Dist Horaria'!$I$6</f>
        <v>133.930122862408</v>
      </c>
      <c r="CC388" s="0" t="n">
        <f aca="false">BZ388*'Dist Horaria'!$J$6</f>
        <v>133.930122862408</v>
      </c>
      <c r="CD388" s="0" t="n">
        <f aca="false">BZ388*'Dist Horaria'!$K$6</f>
        <v>133.930122862408</v>
      </c>
      <c r="CE388" s="0" t="n">
        <f aca="false">BZ388*'Dist Horaria'!$L$6</f>
        <v>133.930122862408</v>
      </c>
      <c r="CF388" s="0" t="n">
        <f aca="false">BZ388*'Dist Horaria'!$M$6</f>
        <v>357.146994299755</v>
      </c>
      <c r="CG388" s="0" t="n">
        <f aca="false">BZ388*'Dist Horaria'!$N$6</f>
        <v>357.146994299755</v>
      </c>
      <c r="CH388" s="0" t="n">
        <f aca="false">BZ388*'Dist Horaria'!$O$6</f>
        <v>357.146994299755</v>
      </c>
      <c r="CI388" s="0" t="n">
        <f aca="false">BZ388*'Dist Horaria'!$P$6</f>
        <v>234.377715009214</v>
      </c>
      <c r="CJ388" s="0" t="n">
        <f aca="false">BZ388*'Dist Horaria'!$Q$6</f>
        <v>234.377715009214</v>
      </c>
      <c r="CK388" s="0" t="n">
        <f aca="false">BZ388*'Dist Horaria'!$R$6</f>
        <v>234.377715009214</v>
      </c>
      <c r="CL388" s="0" t="n">
        <f aca="false">BZ388*'Dist Horaria'!$S$6</f>
        <v>234.377715009214</v>
      </c>
      <c r="CM388" s="0" t="n">
        <f aca="false">BZ388*'Dist Horaria'!$T$6</f>
        <v>234.377715009214</v>
      </c>
      <c r="CN388" s="0" t="n">
        <f aca="false">BZ388*'Dist Horaria'!$U$6</f>
        <v>234.377715009214</v>
      </c>
      <c r="CO388" s="0" t="n">
        <f aca="false">BZ388*'Dist Horaria'!$V$6</f>
        <v>234.377715009214</v>
      </c>
      <c r="CP388" s="0" t="n">
        <f aca="false">BZ388*'Dist Horaria'!$W$6</f>
        <v>234.377715009214</v>
      </c>
      <c r="CQ388" s="0" t="n">
        <f aca="false">BZ388*'Dist Horaria'!$X$6</f>
        <v>357.146994299755</v>
      </c>
      <c r="CR388" s="0" t="n">
        <f aca="false">BZ388*'Dist Horaria'!$Y$6</f>
        <v>357.146994299755</v>
      </c>
      <c r="CS388" s="0" t="n">
        <f aca="false">BZ388*'Dist Horaria'!$Z$6</f>
        <v>357.146994299755</v>
      </c>
      <c r="CT388" s="0" t="n">
        <f aca="false">BZ388*'Dist Horaria'!$AA$6</f>
        <v>133.930122862408</v>
      </c>
      <c r="CU388" s="0" t="n">
        <f aca="false">BZ388*'Dist Horaria'!$AB$6</f>
        <v>133.930122862408</v>
      </c>
      <c r="CV388" s="0" t="n">
        <f aca="false">BZ388*'Dist Horaria'!$AC$6</f>
        <v>133.930122862408</v>
      </c>
      <c r="CW388" s="0" t="n">
        <f aca="false">BZ388*'Dist Horaria'!$AD$6</f>
        <v>133.930122862408</v>
      </c>
      <c r="CX388" s="0" t="n">
        <f aca="false">BZ388*'Dist Horaria'!$AE$6</f>
        <v>133.930122862408</v>
      </c>
      <c r="CY388" s="0" t="n">
        <f aca="false">AS388*1000000</f>
        <v>5603.79111808696</v>
      </c>
      <c r="CZ388" s="0" t="n">
        <f aca="false">CY388*'Dist Horaria'!$H$6</f>
        <v>140.094777952174</v>
      </c>
      <c r="DA388" s="0" t="n">
        <f aca="false">CY388*'Dist Horaria'!$I$6</f>
        <v>140.094777952174</v>
      </c>
      <c r="DB388" s="0" t="n">
        <f aca="false">CY388*'Dist Horaria'!$J$6</f>
        <v>140.094777952174</v>
      </c>
      <c r="DC388" s="0" t="n">
        <f aca="false">CY388*'Dist Horaria'!$K$6</f>
        <v>140.094777952174</v>
      </c>
      <c r="DD388" s="0" t="n">
        <f aca="false">CY388*'Dist Horaria'!$L$6</f>
        <v>140.094777952174</v>
      </c>
      <c r="DE388" s="0" t="n">
        <f aca="false">CY388*'Dist Horaria'!$M$6</f>
        <v>373.586074539131</v>
      </c>
      <c r="DF388" s="0" t="n">
        <f aca="false">CY388*'Dist Horaria'!$N$6</f>
        <v>373.586074539131</v>
      </c>
      <c r="DG388" s="0" t="n">
        <f aca="false">CY388*'Dist Horaria'!$O$6</f>
        <v>373.586074539131</v>
      </c>
      <c r="DH388" s="0" t="n">
        <f aca="false">CY388*'Dist Horaria'!$P$6</f>
        <v>245.165861416304</v>
      </c>
      <c r="DI388" s="0" t="n">
        <f aca="false">CY388*'Dist Horaria'!$Q$6</f>
        <v>245.165861416304</v>
      </c>
      <c r="DJ388" s="0" t="n">
        <f aca="false">CY388*'Dist Horaria'!$R$6</f>
        <v>245.165861416304</v>
      </c>
      <c r="DK388" s="0" t="n">
        <f aca="false">CY388*'Dist Horaria'!$S$6</f>
        <v>245.165861416304</v>
      </c>
      <c r="DL388" s="0" t="n">
        <f aca="false">CY388*'Dist Horaria'!$T$6</f>
        <v>245.165861416304</v>
      </c>
      <c r="DM388" s="0" t="n">
        <f aca="false">CY388*'Dist Horaria'!$U$6</f>
        <v>245.165861416304</v>
      </c>
      <c r="DN388" s="0" t="n">
        <f aca="false">CY388*'Dist Horaria'!$V$6</f>
        <v>245.165861416304</v>
      </c>
      <c r="DO388" s="0" t="n">
        <f aca="false">CY388*'Dist Horaria'!$W$6</f>
        <v>245.165861416304</v>
      </c>
      <c r="DP388" s="0" t="n">
        <f aca="false">CY388*'Dist Horaria'!$X$6</f>
        <v>373.586074539131</v>
      </c>
      <c r="DQ388" s="0" t="n">
        <f aca="false">CY388*'Dist Horaria'!$Y$6</f>
        <v>373.586074539131</v>
      </c>
      <c r="DR388" s="0" t="n">
        <f aca="false">CY388*'Dist Horaria'!$Z$6</f>
        <v>373.586074539131</v>
      </c>
      <c r="DS388" s="0" t="n">
        <f aca="false">CY388*'Dist Horaria'!$AA$6</f>
        <v>140.094777952174</v>
      </c>
      <c r="DT388" s="0" t="n">
        <f aca="false">CY388*'Dist Horaria'!$AB$6</f>
        <v>140.094777952174</v>
      </c>
      <c r="DU388" s="0" t="n">
        <f aca="false">CY388*'Dist Horaria'!$AC$6</f>
        <v>140.094777952174</v>
      </c>
      <c r="DV388" s="0" t="n">
        <f aca="false">CY388*'Dist Horaria'!$AD$6</f>
        <v>140.094777952174</v>
      </c>
      <c r="DW388" s="0" t="n">
        <f aca="false">CY388*'Dist Horaria'!$AE$6</f>
        <v>140.094777952174</v>
      </c>
      <c r="DX388" s="0" t="n">
        <f aca="false">AX388*1000000</f>
        <v>324.857456120983</v>
      </c>
      <c r="DY388" s="0" t="n">
        <f aca="false">DX388*'Dist Horaria'!$H$6</f>
        <v>8.12143640302458</v>
      </c>
      <c r="DZ388" s="0" t="n">
        <f aca="false">DX388*'Dist Horaria'!$I$6</f>
        <v>8.12143640302458</v>
      </c>
      <c r="EA388" s="0" t="n">
        <f aca="false">DX388*'Dist Horaria'!$J$6</f>
        <v>8.12143640302458</v>
      </c>
      <c r="EB388" s="0" t="n">
        <f aca="false">DX388*'Dist Horaria'!$K$6</f>
        <v>8.12143640302458</v>
      </c>
      <c r="EC388" s="0" t="n">
        <f aca="false">DX388*'Dist Horaria'!$L$6</f>
        <v>8.12143640302458</v>
      </c>
      <c r="ED388" s="0" t="n">
        <f aca="false">DX388*'Dist Horaria'!$M$6</f>
        <v>21.6571637413989</v>
      </c>
      <c r="EE388" s="0" t="n">
        <f aca="false">DX388*'Dist Horaria'!$N$6</f>
        <v>21.6571637413989</v>
      </c>
      <c r="EF388" s="0" t="n">
        <f aca="false">DX388*'Dist Horaria'!$O$6</f>
        <v>21.6571637413989</v>
      </c>
      <c r="EG388" s="0" t="n">
        <f aca="false">DX388*'Dist Horaria'!$P$6</f>
        <v>14.212513705293</v>
      </c>
      <c r="EH388" s="0" t="n">
        <f aca="false">DX388*'Dist Horaria'!$Q$6</f>
        <v>14.212513705293</v>
      </c>
      <c r="EI388" s="0" t="n">
        <f aca="false">DX388*'Dist Horaria'!$R$6</f>
        <v>14.212513705293</v>
      </c>
      <c r="EJ388" s="0" t="n">
        <f aca="false">DX388*'Dist Horaria'!$S$6</f>
        <v>14.212513705293</v>
      </c>
      <c r="EK388" s="0" t="n">
        <f aca="false">DX388*'Dist Horaria'!$T$6</f>
        <v>14.212513705293</v>
      </c>
      <c r="EL388" s="0" t="n">
        <f aca="false">DX388*'Dist Horaria'!$U$6</f>
        <v>14.212513705293</v>
      </c>
      <c r="EM388" s="0" t="n">
        <f aca="false">DX388*'Dist Horaria'!$V$6</f>
        <v>14.212513705293</v>
      </c>
      <c r="EN388" s="0" t="n">
        <f aca="false">DX388*'Dist Horaria'!$W$6</f>
        <v>14.212513705293</v>
      </c>
      <c r="EO388" s="0" t="n">
        <f aca="false">DX388*'Dist Horaria'!$X$6</f>
        <v>21.6571637413989</v>
      </c>
      <c r="EP388" s="0" t="n">
        <f aca="false">DX388*'Dist Horaria'!$Y$6</f>
        <v>21.6571637413989</v>
      </c>
      <c r="EQ388" s="0" t="n">
        <f aca="false">DX388*'Dist Horaria'!$Z$6</f>
        <v>21.6571637413989</v>
      </c>
      <c r="ER388" s="0" t="n">
        <f aca="false">DX388*'Dist Horaria'!$AA$6</f>
        <v>8.12143640302458</v>
      </c>
      <c r="ES388" s="0" t="n">
        <f aca="false">DX388*'Dist Horaria'!$AB$6</f>
        <v>8.12143640302458</v>
      </c>
      <c r="ET388" s="0" t="n">
        <f aca="false">DX388*'Dist Horaria'!$AC$6</f>
        <v>8.12143640302458</v>
      </c>
      <c r="EU388" s="0" t="n">
        <f aca="false">DX388*'Dist Horaria'!$AD$6</f>
        <v>8.12143640302458</v>
      </c>
      <c r="EV388" s="0" t="n">
        <f aca="false">DX388*'Dist Horaria'!$AE$6</f>
        <v>8.12143640302458</v>
      </c>
      <c r="EW388" s="0" t="n">
        <f aca="false">BB388+CA388+CZ388+DY388</f>
        <v>367.934461840742</v>
      </c>
      <c r="EX388" s="0" t="n">
        <f aca="false">BC388+CB388+DA388+DZ388</f>
        <v>365.639549192241</v>
      </c>
      <c r="EY388" s="0" t="n">
        <f aca="false">BD388+CC388+DB388+EA388</f>
        <v>363.473433709383</v>
      </c>
      <c r="EZ388" s="0" t="n">
        <f aca="false">BE388+CD388+DC388+EB388</f>
        <v>361.627987918523</v>
      </c>
      <c r="FA388" s="0" t="n">
        <f aca="false">BF388+CE388+DD388+EC388</f>
        <v>360.279407783056</v>
      </c>
      <c r="FB388" s="0" t="n">
        <f aca="false">BG388+CF388+DE388+ED388</f>
        <v>829.674284306644</v>
      </c>
      <c r="FC388" s="0" t="n">
        <f aca="false">BH388+CG388+DF388+EE388</f>
        <v>833.162284472011</v>
      </c>
      <c r="FD388" s="0" t="n">
        <f aca="false">BI388+CH388+DG388+EF388</f>
        <v>833.162284472011</v>
      </c>
      <c r="FE388" s="0" t="n">
        <f aca="false">BJ388+CI388+DH388+EG388</f>
        <v>600.620240280831</v>
      </c>
      <c r="FF388" s="0" t="n">
        <f aca="false">BK388+CJ388+DI388+EH388</f>
        <v>611.923179239006</v>
      </c>
      <c r="FG388" s="0" t="n">
        <f aca="false">BL388+CK388+DJ388+EI388</f>
        <v>620.143498481315</v>
      </c>
      <c r="FH388" s="0" t="n">
        <f aca="false">BM388+CL388+DK388+EJ388</f>
        <v>624.25365810247</v>
      </c>
      <c r="FI388" s="0" t="n">
        <f aca="false">BN388+CM388+DL388+EK388</f>
        <v>625.281198007758</v>
      </c>
      <c r="FJ388" s="0" t="n">
        <f aca="false">BO388+CN388+DM388+EL388</f>
        <v>624.25365810247</v>
      </c>
      <c r="FK388" s="0" t="n">
        <f aca="false">BP388+CO388+DN388+EM388</f>
        <v>622.198578291892</v>
      </c>
      <c r="FL388" s="0" t="n">
        <f aca="false">BQ388+CP388+DO388+EN388</f>
        <v>619.115958576026</v>
      </c>
      <c r="FM388" s="0" t="n">
        <f aca="false">BR388+CQ388+DP388+EO388</f>
        <v>875.320628759282</v>
      </c>
      <c r="FN388" s="0" t="n">
        <f aca="false">BS388+CR388+DQ388+EP388</f>
        <v>872.516764037426</v>
      </c>
      <c r="FO388" s="0" t="n">
        <f aca="false">BT388+CS388+DR388+EQ388</f>
        <v>857.255053918528</v>
      </c>
      <c r="FP388" s="0" t="n">
        <f aca="false">BU388+CT388+DS388+ER388</f>
        <v>381.866792965895</v>
      </c>
      <c r="FQ388" s="0" t="n">
        <f aca="false">BV388+CU388+DT388+ES388</f>
        <v>370.904206612542</v>
      </c>
      <c r="FR388" s="0" t="n">
        <f aca="false">BW388+CV388+DU388+ET388</f>
        <v>378.3443714913</v>
      </c>
      <c r="FS388" s="0" t="n">
        <f aca="false">BX388+CW388+DV388+EU388</f>
        <v>375.805746243564</v>
      </c>
      <c r="FT388" s="0" t="n">
        <f aca="false">BY388+CX388+DW388+EV388</f>
        <v>373.120028916364</v>
      </c>
      <c r="FU388" s="0" t="n">
        <f aca="false">AM388*'Dist Horaria'!$H$10</f>
        <v>0.176475414396281</v>
      </c>
      <c r="FV388" s="0" t="n">
        <f aca="false">AM388*'Dist Horaria'!$I$10</f>
        <v>0.165161511515366</v>
      </c>
      <c r="FW388" s="0" t="n">
        <f aca="false">AM388*'Dist Horaria'!$J$10</f>
        <v>0.164446512255769</v>
      </c>
      <c r="FX388" s="0" t="n">
        <f aca="false">AM388*'Dist Horaria'!$K$10</f>
        <v>0.159717087074974</v>
      </c>
      <c r="FY388" s="0" t="n">
        <f aca="false">AM388*'Dist Horaria'!$L$10</f>
        <v>0.159781003306847</v>
      </c>
      <c r="FZ388" s="0" t="n">
        <f aca="false">AM388*'Dist Horaria'!$M$10</f>
        <v>0.170972248948326</v>
      </c>
      <c r="GA388" s="0" t="n">
        <f aca="false">AM388*'Dist Horaria'!$N$10</f>
        <v>0.16174681447296</v>
      </c>
      <c r="GB388" s="0" t="n">
        <f aca="false">AM388*'Dist Horaria'!$O$10</f>
        <v>0.158986097699237</v>
      </c>
      <c r="GC388" s="0" t="n">
        <f aca="false">AM388*'Dist Horaria'!$P$10</f>
        <v>0.16145319790052</v>
      </c>
      <c r="GD388" s="0" t="n">
        <f aca="false">AM388*'Dist Horaria'!$Q$10</f>
        <v>0.146109697286965</v>
      </c>
      <c r="GE388" s="0" t="n">
        <f aca="false">AM388*'Dist Horaria'!$R$10</f>
        <v>0.178275773198849</v>
      </c>
      <c r="GF388" s="0" t="n">
        <f aca="false">AM388*'Dist Horaria'!$S$10</f>
        <v>0.152254435735064</v>
      </c>
      <c r="GG388" s="0" t="n">
        <f aca="false">AR388*'Dist Horaria'!$H$10</f>
        <v>0.184598382092609</v>
      </c>
      <c r="GH388" s="0" t="n">
        <f aca="false">AR388*'Dist Horaria'!$I$10</f>
        <v>0.172763712803889</v>
      </c>
      <c r="GI388" s="0" t="n">
        <f aca="false">AR388*'Dist Horaria'!$J$10</f>
        <v>0.172015802920971</v>
      </c>
      <c r="GJ388" s="0" t="n">
        <f aca="false">AR388*'Dist Horaria'!$K$10</f>
        <v>0.167068687541815</v>
      </c>
      <c r="GK388" s="0" t="n">
        <f aca="false">AR388*'Dist Horaria'!$L$10</f>
        <v>0.167135545766988</v>
      </c>
      <c r="GL388" s="0" t="n">
        <f aca="false">AR388*'Dist Horaria'!$M$10</f>
        <v>0.17884191203951</v>
      </c>
      <c r="GM388" s="0" t="n">
        <f aca="false">AR388*'Dist Horaria'!$N$10</f>
        <v>0.169191841041916</v>
      </c>
      <c r="GN388" s="0" t="n">
        <f aca="false">AR388*'Dist Horaria'!$O$10</f>
        <v>0.166304051535436</v>
      </c>
      <c r="GO388" s="0" t="n">
        <f aca="false">AR388*'Dist Horaria'!$P$10</f>
        <v>0.168884709624129</v>
      </c>
      <c r="GP388" s="0" t="n">
        <f aca="false">AR388*'Dist Horaria'!$Q$10</f>
        <v>0.152834964686067</v>
      </c>
      <c r="GQ388" s="0" t="n">
        <f aca="false">AR388*'Dist Horaria'!$R$10</f>
        <v>0.186481609415107</v>
      </c>
      <c r="GR388" s="0" t="n">
        <f aca="false">AR388*'Dist Horaria'!$S$10</f>
        <v>0.159262538633303</v>
      </c>
      <c r="GS388" s="0" t="n">
        <f aca="false">AW388*'Dist Horaria'!$H$10</f>
        <v>0.0107013554836295</v>
      </c>
      <c r="GT388" s="0" t="n">
        <f aca="false">AW388*'Dist Horaria'!$I$10</f>
        <v>0.0100152876987762</v>
      </c>
      <c r="GU388" s="0" t="n">
        <f aca="false">AW388*'Dist Horaria'!$J$10</f>
        <v>0.00997193060411428</v>
      </c>
      <c r="GV388" s="0" t="n">
        <f aca="false">AW388*'Dist Horaria'!$K$10</f>
        <v>0.00968514130677185</v>
      </c>
      <c r="GW388" s="0" t="n">
        <f aca="false">AW388*'Dist Horaria'!$L$10</f>
        <v>0.00968901714591234</v>
      </c>
      <c r="GX388" s="0" t="n">
        <f aca="false">AW388*'Dist Horaria'!$M$10</f>
        <v>0.0103676470747542</v>
      </c>
      <c r="GY388" s="0" t="n">
        <f aca="false">AW388*'Dist Horaria'!$N$10</f>
        <v>0.00980822266909656</v>
      </c>
      <c r="GZ388" s="0" t="n">
        <f aca="false">AW388*'Dist Horaria'!$O$10</f>
        <v>0.00964081458176443</v>
      </c>
      <c r="HA388" s="0" t="n">
        <f aca="false">AW388*'Dist Horaria'!$P$10</f>
        <v>0.00979041794922488</v>
      </c>
      <c r="HB388" s="0" t="n">
        <f aca="false">AW388*'Dist Horaria'!$Q$10</f>
        <v>0.00885999795281547</v>
      </c>
      <c r="HC388" s="0" t="n">
        <f aca="false">AW388*'Dist Horaria'!$R$10</f>
        <v>0.0108105280820352</v>
      </c>
      <c r="HD388" s="0" t="n">
        <f aca="false">AW388*'Dist Horaria'!$S$10</f>
        <v>0.00923261093526395</v>
      </c>
    </row>
    <row r="389" customFormat="false" ht="13.8" hidden="false" customHeight="false" outlineLevel="0" collapsed="false">
      <c r="A389" s="0" t="n">
        <v>4.628947</v>
      </c>
      <c r="B389" s="0" t="n">
        <v>-74.203839</v>
      </c>
      <c r="C389" s="0" t="n">
        <v>17</v>
      </c>
      <c r="D389" s="0" t="n">
        <v>27</v>
      </c>
      <c r="E389" s="0" t="n">
        <v>1839</v>
      </c>
      <c r="G389" s="0" t="s">
        <v>202</v>
      </c>
      <c r="I389" s="0" t="s">
        <v>1784</v>
      </c>
      <c r="J389" s="0" t="s">
        <v>1368</v>
      </c>
      <c r="L389" s="0" t="s">
        <v>1785</v>
      </c>
      <c r="S389" s="0" t="n">
        <v>365</v>
      </c>
      <c r="V389" s="0" t="n">
        <v>57412.5</v>
      </c>
      <c r="W389" s="0" t="n">
        <f aca="false">V389*12</f>
        <v>688950</v>
      </c>
      <c r="X389" s="0" t="n">
        <v>1</v>
      </c>
      <c r="Z389" s="0" t="n">
        <v>15000</v>
      </c>
      <c r="AB389" s="0" t="n">
        <v>0.005</v>
      </c>
      <c r="AC389" s="0" t="n">
        <v>0</v>
      </c>
      <c r="AD389" s="0" t="n">
        <v>1369.1779946029</v>
      </c>
      <c r="AE389" s="0" t="n">
        <f aca="false">AD389/2204.59</f>
        <v>0.621057881330722</v>
      </c>
      <c r="AF389" s="0" t="n">
        <f aca="false">AE389/S389</f>
        <v>0.00170152844200198</v>
      </c>
      <c r="AG389" s="0" t="n">
        <f aca="false">AE389*EXP(AB389*AC389)</f>
        <v>0.621057881330722</v>
      </c>
      <c r="AH389" s="0" t="n">
        <f aca="false">AG389/S389</f>
        <v>0.00170152844200198</v>
      </c>
      <c r="AI389" s="0" t="s">
        <v>90</v>
      </c>
      <c r="AJ389" s="0" t="n">
        <f aca="false">IF(AI389="A",'FE DISTRIBUCIÓN'!$C$2,'FE DISTRIBUCIÓN'!$C$3)</f>
        <v>4.994E-006</v>
      </c>
      <c r="AK389" s="0" t="n">
        <f aca="false">W389*AJ389</f>
        <v>3.4406163</v>
      </c>
      <c r="AL389" s="0" t="n">
        <f aca="false">AK389/365</f>
        <v>0.00942634602739726</v>
      </c>
      <c r="AM389" s="0" t="n">
        <f aca="false">AK389*EXP(AB389*AC389)</f>
        <v>3.4406163</v>
      </c>
      <c r="AN389" s="0" t="n">
        <f aca="false">AM389/365</f>
        <v>0.00942634602739726</v>
      </c>
      <c r="AO389" s="0" t="n">
        <v>5.223868284E-006</v>
      </c>
      <c r="AP389" s="0" t="n">
        <f aca="false">AO389*W389</f>
        <v>3.5989840542618</v>
      </c>
      <c r="AQ389" s="0" t="n">
        <f aca="false">AP389/365</f>
        <v>0.00986023028564877</v>
      </c>
      <c r="AR389" s="0" t="n">
        <f aca="false">AP389*EXP(AB389*AC389)</f>
        <v>3.5989840542618</v>
      </c>
      <c r="AS389" s="0" t="n">
        <f aca="false">AR389/365</f>
        <v>0.00986023028564877</v>
      </c>
      <c r="AT389" s="0" t="n">
        <v>3.02832944E-007</v>
      </c>
      <c r="AU389" s="0" t="n">
        <f aca="false">AT389*W389</f>
        <v>0.2086367567688</v>
      </c>
      <c r="AV389" s="0" t="n">
        <f aca="false">AU389/365</f>
        <v>0.000571607552791233</v>
      </c>
      <c r="AW389" s="0" t="n">
        <f aca="false">AU389*EXP(AB389*AC389)</f>
        <v>0.2086367567688</v>
      </c>
      <c r="AX389" s="0" t="n">
        <f aca="false">AW389/365</f>
        <v>0.000571607552791233</v>
      </c>
      <c r="AY389" s="0" t="n">
        <f aca="false">AW389+AR389+AM389+AG389</f>
        <v>7.86929499236132</v>
      </c>
      <c r="AZ389" s="0" t="n">
        <f aca="false">AH389+AN389+AS389+AX389</f>
        <v>0.0215597123078392</v>
      </c>
      <c r="BA389" s="0" t="n">
        <f aca="false">AH389*1000000</f>
        <v>1701.52844200198</v>
      </c>
      <c r="BB389" s="0" t="n">
        <f aca="false">BA389*'Dist Horaria'!$H$3</f>
        <v>59.2889783636865</v>
      </c>
      <c r="BC389" s="0" t="n">
        <f aca="false">BA389*'Dist Horaria'!$I$3</f>
        <v>57.7029426861231</v>
      </c>
      <c r="BD389" s="0" t="n">
        <f aca="false">BA389*'Dist Horaria'!$J$3</f>
        <v>56.2059199389699</v>
      </c>
      <c r="BE389" s="0" t="n">
        <f aca="false">BA389*'Dist Horaria'!$K$3</f>
        <v>54.9305150266204</v>
      </c>
      <c r="BF389" s="0" t="n">
        <f aca="false">BA389*'Dist Horaria'!$L$3</f>
        <v>53.9984986336213</v>
      </c>
      <c r="BG389" s="0" t="n">
        <f aca="false">BA389*'Dist Horaria'!$M$3</f>
        <v>53.4117337427659</v>
      </c>
      <c r="BH389" s="0" t="n">
        <f aca="false">BA389*'Dist Horaria'!$N$3</f>
        <v>55.822323404744</v>
      </c>
      <c r="BI389" s="0" t="n">
        <f aca="false">BA389*'Dist Horaria'!$O$3</f>
        <v>55.822323404744</v>
      </c>
      <c r="BJ389" s="0" t="n">
        <f aca="false">BA389*'Dist Horaria'!$P$3</f>
        <v>73.8548174812245</v>
      </c>
      <c r="BK389" s="0" t="n">
        <f aca="false">BA389*'Dist Horaria'!$Q$3</f>
        <v>81.6663847148155</v>
      </c>
      <c r="BL389" s="0" t="n">
        <f aca="false">BA389*'Dist Horaria'!$R$3</f>
        <v>87.3475245210636</v>
      </c>
      <c r="BM389" s="0" t="n">
        <f aca="false">BA389*'Dist Horaria'!$S$3</f>
        <v>90.1880944241876</v>
      </c>
      <c r="BN389" s="0" t="n">
        <f aca="false">BA389*'Dist Horaria'!$T$3</f>
        <v>90.8982368999686</v>
      </c>
      <c r="BO389" s="0" t="n">
        <f aca="false">BA389*'Dist Horaria'!$U$3</f>
        <v>90.1880944241876</v>
      </c>
      <c r="BP389" s="0" t="n">
        <f aca="false">BA389*'Dist Horaria'!$V$3</f>
        <v>88.7678094726256</v>
      </c>
      <c r="BQ389" s="0" t="n">
        <f aca="false">BA389*'Dist Horaria'!$W$3</f>
        <v>86.6373820452826</v>
      </c>
      <c r="BR389" s="0" t="n">
        <f aca="false">BA389*'Dist Horaria'!$X$3</f>
        <v>84.9583509525797</v>
      </c>
      <c r="BS389" s="0" t="n">
        <f aca="false">BA389*'Dist Horaria'!$Y$3</f>
        <v>83.0205737187361</v>
      </c>
      <c r="BT389" s="0" t="n">
        <f aca="false">BA389*'Dist Horaria'!$Z$3</f>
        <v>72.4730625683623</v>
      </c>
      <c r="BU389" s="0" t="n">
        <f aca="false">BA389*'Dist Horaria'!$AA$3</f>
        <v>68.9177432103783</v>
      </c>
      <c r="BV389" s="0" t="n">
        <f aca="false">BA389*'Dist Horaria'!$AB$3</f>
        <v>61.3413968574393</v>
      </c>
      <c r="BW389" s="0" t="n">
        <f aca="false">BA389*'Dist Horaria'!$AC$3</f>
        <v>66.4833646584227</v>
      </c>
      <c r="BX389" s="0" t="n">
        <f aca="false">BA389*'Dist Horaria'!$AD$3</f>
        <v>64.7288969153909</v>
      </c>
      <c r="BY389" s="0" t="n">
        <f aca="false">BA389*'Dist Horaria'!$AE$3</f>
        <v>62.8727724552411</v>
      </c>
      <c r="BZ389" s="0" t="n">
        <f aca="false">AN389*1000000</f>
        <v>9426.34602739726</v>
      </c>
      <c r="CA389" s="0" t="n">
        <f aca="false">BZ389*'Dist Horaria'!$H$6</f>
        <v>235.658650684931</v>
      </c>
      <c r="CB389" s="0" t="n">
        <f aca="false">BZ389*'Dist Horaria'!$I$6</f>
        <v>235.658650684931</v>
      </c>
      <c r="CC389" s="0" t="n">
        <f aca="false">BZ389*'Dist Horaria'!$J$6</f>
        <v>235.658650684931</v>
      </c>
      <c r="CD389" s="0" t="n">
        <f aca="false">BZ389*'Dist Horaria'!$K$6</f>
        <v>235.658650684931</v>
      </c>
      <c r="CE389" s="0" t="n">
        <f aca="false">BZ389*'Dist Horaria'!$L$6</f>
        <v>235.658650684931</v>
      </c>
      <c r="CF389" s="0" t="n">
        <f aca="false">BZ389*'Dist Horaria'!$M$6</f>
        <v>628.423068493151</v>
      </c>
      <c r="CG389" s="0" t="n">
        <f aca="false">BZ389*'Dist Horaria'!$N$6</f>
        <v>628.423068493151</v>
      </c>
      <c r="CH389" s="0" t="n">
        <f aca="false">BZ389*'Dist Horaria'!$O$6</f>
        <v>628.423068493151</v>
      </c>
      <c r="CI389" s="0" t="n">
        <f aca="false">BZ389*'Dist Horaria'!$P$6</f>
        <v>412.40263869863</v>
      </c>
      <c r="CJ389" s="0" t="n">
        <f aca="false">BZ389*'Dist Horaria'!$Q$6</f>
        <v>412.40263869863</v>
      </c>
      <c r="CK389" s="0" t="n">
        <f aca="false">BZ389*'Dist Horaria'!$R$6</f>
        <v>412.40263869863</v>
      </c>
      <c r="CL389" s="0" t="n">
        <f aca="false">BZ389*'Dist Horaria'!$S$6</f>
        <v>412.40263869863</v>
      </c>
      <c r="CM389" s="0" t="n">
        <f aca="false">BZ389*'Dist Horaria'!$T$6</f>
        <v>412.40263869863</v>
      </c>
      <c r="CN389" s="0" t="n">
        <f aca="false">BZ389*'Dist Horaria'!$U$6</f>
        <v>412.40263869863</v>
      </c>
      <c r="CO389" s="0" t="n">
        <f aca="false">BZ389*'Dist Horaria'!$V$6</f>
        <v>412.40263869863</v>
      </c>
      <c r="CP389" s="0" t="n">
        <f aca="false">BZ389*'Dist Horaria'!$W$6</f>
        <v>412.40263869863</v>
      </c>
      <c r="CQ389" s="0" t="n">
        <f aca="false">BZ389*'Dist Horaria'!$X$6</f>
        <v>628.423068493151</v>
      </c>
      <c r="CR389" s="0" t="n">
        <f aca="false">BZ389*'Dist Horaria'!$Y$6</f>
        <v>628.423068493151</v>
      </c>
      <c r="CS389" s="0" t="n">
        <f aca="false">BZ389*'Dist Horaria'!$Z$6</f>
        <v>628.423068493151</v>
      </c>
      <c r="CT389" s="0" t="n">
        <f aca="false">BZ389*'Dist Horaria'!$AA$6</f>
        <v>235.658650684931</v>
      </c>
      <c r="CU389" s="0" t="n">
        <f aca="false">BZ389*'Dist Horaria'!$AB$6</f>
        <v>235.658650684931</v>
      </c>
      <c r="CV389" s="0" t="n">
        <f aca="false">BZ389*'Dist Horaria'!$AC$6</f>
        <v>235.658650684931</v>
      </c>
      <c r="CW389" s="0" t="n">
        <f aca="false">BZ389*'Dist Horaria'!$AD$6</f>
        <v>235.658650684931</v>
      </c>
      <c r="CX389" s="0" t="n">
        <f aca="false">BZ389*'Dist Horaria'!$AE$6</f>
        <v>235.658650684931</v>
      </c>
      <c r="CY389" s="0" t="n">
        <f aca="false">AS389*1000000</f>
        <v>9860.23028564877</v>
      </c>
      <c r="CZ389" s="0" t="n">
        <f aca="false">CY389*'Dist Horaria'!$H$6</f>
        <v>246.505757141219</v>
      </c>
      <c r="DA389" s="0" t="n">
        <f aca="false">CY389*'Dist Horaria'!$I$6</f>
        <v>246.505757141219</v>
      </c>
      <c r="DB389" s="0" t="n">
        <f aca="false">CY389*'Dist Horaria'!$J$6</f>
        <v>246.505757141219</v>
      </c>
      <c r="DC389" s="0" t="n">
        <f aca="false">CY389*'Dist Horaria'!$K$6</f>
        <v>246.505757141219</v>
      </c>
      <c r="DD389" s="0" t="n">
        <f aca="false">CY389*'Dist Horaria'!$L$6</f>
        <v>246.505757141219</v>
      </c>
      <c r="DE389" s="0" t="n">
        <f aca="false">CY389*'Dist Horaria'!$M$6</f>
        <v>657.348685709918</v>
      </c>
      <c r="DF389" s="0" t="n">
        <f aca="false">CY389*'Dist Horaria'!$N$6</f>
        <v>657.348685709918</v>
      </c>
      <c r="DG389" s="0" t="n">
        <f aca="false">CY389*'Dist Horaria'!$O$6</f>
        <v>657.348685709918</v>
      </c>
      <c r="DH389" s="0" t="n">
        <f aca="false">CY389*'Dist Horaria'!$P$6</f>
        <v>431.385074997134</v>
      </c>
      <c r="DI389" s="0" t="n">
        <f aca="false">CY389*'Dist Horaria'!$Q$6</f>
        <v>431.385074997134</v>
      </c>
      <c r="DJ389" s="0" t="n">
        <f aca="false">CY389*'Dist Horaria'!$R$6</f>
        <v>431.385074997134</v>
      </c>
      <c r="DK389" s="0" t="n">
        <f aca="false">CY389*'Dist Horaria'!$S$6</f>
        <v>431.385074997134</v>
      </c>
      <c r="DL389" s="0" t="n">
        <f aca="false">CY389*'Dist Horaria'!$T$6</f>
        <v>431.385074997134</v>
      </c>
      <c r="DM389" s="0" t="n">
        <f aca="false">CY389*'Dist Horaria'!$U$6</f>
        <v>431.385074997134</v>
      </c>
      <c r="DN389" s="0" t="n">
        <f aca="false">CY389*'Dist Horaria'!$V$6</f>
        <v>431.385074997134</v>
      </c>
      <c r="DO389" s="0" t="n">
        <f aca="false">CY389*'Dist Horaria'!$W$6</f>
        <v>431.385074997134</v>
      </c>
      <c r="DP389" s="0" t="n">
        <f aca="false">CY389*'Dist Horaria'!$X$6</f>
        <v>657.348685709918</v>
      </c>
      <c r="DQ389" s="0" t="n">
        <f aca="false">CY389*'Dist Horaria'!$Y$6</f>
        <v>657.348685709918</v>
      </c>
      <c r="DR389" s="0" t="n">
        <f aca="false">CY389*'Dist Horaria'!$Z$6</f>
        <v>657.348685709918</v>
      </c>
      <c r="DS389" s="0" t="n">
        <f aca="false">CY389*'Dist Horaria'!$AA$6</f>
        <v>246.505757141219</v>
      </c>
      <c r="DT389" s="0" t="n">
        <f aca="false">CY389*'Dist Horaria'!$AB$6</f>
        <v>246.505757141219</v>
      </c>
      <c r="DU389" s="0" t="n">
        <f aca="false">CY389*'Dist Horaria'!$AC$6</f>
        <v>246.505757141219</v>
      </c>
      <c r="DV389" s="0" t="n">
        <f aca="false">CY389*'Dist Horaria'!$AD$6</f>
        <v>246.505757141219</v>
      </c>
      <c r="DW389" s="0" t="n">
        <f aca="false">CY389*'Dist Horaria'!$AE$6</f>
        <v>246.505757141219</v>
      </c>
      <c r="DX389" s="0" t="n">
        <f aca="false">AX389*1000000</f>
        <v>571.607552791233</v>
      </c>
      <c r="DY389" s="0" t="n">
        <f aca="false">DX389*'Dist Horaria'!$H$6</f>
        <v>14.2901888197808</v>
      </c>
      <c r="DZ389" s="0" t="n">
        <f aca="false">DX389*'Dist Horaria'!$I$6</f>
        <v>14.2901888197808</v>
      </c>
      <c r="EA389" s="0" t="n">
        <f aca="false">DX389*'Dist Horaria'!$J$6</f>
        <v>14.2901888197808</v>
      </c>
      <c r="EB389" s="0" t="n">
        <f aca="false">DX389*'Dist Horaria'!$K$6</f>
        <v>14.2901888197808</v>
      </c>
      <c r="EC389" s="0" t="n">
        <f aca="false">DX389*'Dist Horaria'!$L$6</f>
        <v>14.2901888197808</v>
      </c>
      <c r="ED389" s="0" t="n">
        <f aca="false">DX389*'Dist Horaria'!$M$6</f>
        <v>38.1071701860822</v>
      </c>
      <c r="EE389" s="0" t="n">
        <f aca="false">DX389*'Dist Horaria'!$N$6</f>
        <v>38.1071701860822</v>
      </c>
      <c r="EF389" s="0" t="n">
        <f aca="false">DX389*'Dist Horaria'!$O$6</f>
        <v>38.1071701860822</v>
      </c>
      <c r="EG389" s="0" t="n">
        <f aca="false">DX389*'Dist Horaria'!$P$6</f>
        <v>25.0078304346164</v>
      </c>
      <c r="EH389" s="0" t="n">
        <f aca="false">DX389*'Dist Horaria'!$Q$6</f>
        <v>25.0078304346164</v>
      </c>
      <c r="EI389" s="0" t="n">
        <f aca="false">DX389*'Dist Horaria'!$R$6</f>
        <v>25.0078304346164</v>
      </c>
      <c r="EJ389" s="0" t="n">
        <f aca="false">DX389*'Dist Horaria'!$S$6</f>
        <v>25.0078304346164</v>
      </c>
      <c r="EK389" s="0" t="n">
        <f aca="false">DX389*'Dist Horaria'!$T$6</f>
        <v>25.0078304346164</v>
      </c>
      <c r="EL389" s="0" t="n">
        <f aca="false">DX389*'Dist Horaria'!$U$6</f>
        <v>25.0078304346164</v>
      </c>
      <c r="EM389" s="0" t="n">
        <f aca="false">DX389*'Dist Horaria'!$V$6</f>
        <v>25.0078304346164</v>
      </c>
      <c r="EN389" s="0" t="n">
        <f aca="false">DX389*'Dist Horaria'!$W$6</f>
        <v>25.0078304346164</v>
      </c>
      <c r="EO389" s="0" t="n">
        <f aca="false">DX389*'Dist Horaria'!$X$6</f>
        <v>38.1071701860822</v>
      </c>
      <c r="EP389" s="0" t="n">
        <f aca="false">DX389*'Dist Horaria'!$Y$6</f>
        <v>38.1071701860822</v>
      </c>
      <c r="EQ389" s="0" t="n">
        <f aca="false">DX389*'Dist Horaria'!$Z$6</f>
        <v>38.1071701860822</v>
      </c>
      <c r="ER389" s="0" t="n">
        <f aca="false">DX389*'Dist Horaria'!$AA$6</f>
        <v>14.2901888197808</v>
      </c>
      <c r="ES389" s="0" t="n">
        <f aca="false">DX389*'Dist Horaria'!$AB$6</f>
        <v>14.2901888197808</v>
      </c>
      <c r="ET389" s="0" t="n">
        <f aca="false">DX389*'Dist Horaria'!$AC$6</f>
        <v>14.2901888197808</v>
      </c>
      <c r="EU389" s="0" t="n">
        <f aca="false">DX389*'Dist Horaria'!$AD$6</f>
        <v>14.2901888197808</v>
      </c>
      <c r="EV389" s="0" t="n">
        <f aca="false">DX389*'Dist Horaria'!$AE$6</f>
        <v>14.2901888197808</v>
      </c>
      <c r="EW389" s="0" t="n">
        <f aca="false">BB389+CA389+CZ389+DY389</f>
        <v>555.743575009618</v>
      </c>
      <c r="EX389" s="0" t="n">
        <f aca="false">BC389+CB389+DA389+DZ389</f>
        <v>554.157539332055</v>
      </c>
      <c r="EY389" s="0" t="n">
        <f aca="false">BD389+CC389+DB389+EA389</f>
        <v>552.660516584902</v>
      </c>
      <c r="EZ389" s="0" t="n">
        <f aca="false">BE389+CD389+DC389+EB389</f>
        <v>551.385111672552</v>
      </c>
      <c r="FA389" s="0" t="n">
        <f aca="false">BF389+CE389+DD389+EC389</f>
        <v>550.453095279553</v>
      </c>
      <c r="FB389" s="0" t="n">
        <f aca="false">BG389+CF389+DE389+ED389</f>
        <v>1377.29065813192</v>
      </c>
      <c r="FC389" s="0" t="n">
        <f aca="false">BH389+CG389+DF389+EE389</f>
        <v>1379.7012477939</v>
      </c>
      <c r="FD389" s="0" t="n">
        <f aca="false">BI389+CH389+DG389+EF389</f>
        <v>1379.7012477939</v>
      </c>
      <c r="FE389" s="0" t="n">
        <f aca="false">BJ389+CI389+DH389+EG389</f>
        <v>942.650361611604</v>
      </c>
      <c r="FF389" s="0" t="n">
        <f aca="false">BK389+CJ389+DI389+EH389</f>
        <v>950.461928845196</v>
      </c>
      <c r="FG389" s="0" t="n">
        <f aca="false">BL389+CK389+DJ389+EI389</f>
        <v>956.143068651444</v>
      </c>
      <c r="FH389" s="0" t="n">
        <f aca="false">BM389+CL389+DK389+EJ389</f>
        <v>958.983638554568</v>
      </c>
      <c r="FI389" s="0" t="n">
        <f aca="false">BN389+CM389+DL389+EK389</f>
        <v>959.693781030349</v>
      </c>
      <c r="FJ389" s="0" t="n">
        <f aca="false">BO389+CN389+DM389+EL389</f>
        <v>958.983638554568</v>
      </c>
      <c r="FK389" s="0" t="n">
        <f aca="false">BP389+CO389+DN389+EM389</f>
        <v>957.563353603006</v>
      </c>
      <c r="FL389" s="0" t="n">
        <f aca="false">BQ389+CP389+DO389+EN389</f>
        <v>955.432926175663</v>
      </c>
      <c r="FM389" s="0" t="n">
        <f aca="false">BR389+CQ389+DP389+EO389</f>
        <v>1408.83727534173</v>
      </c>
      <c r="FN389" s="0" t="n">
        <f aca="false">BS389+CR389+DQ389+EP389</f>
        <v>1406.89949810789</v>
      </c>
      <c r="FO389" s="0" t="n">
        <f aca="false">BT389+CS389+DR389+EQ389</f>
        <v>1396.35198695751</v>
      </c>
      <c r="FP389" s="0" t="n">
        <f aca="false">BU389+CT389+DS389+ER389</f>
        <v>565.37233985631</v>
      </c>
      <c r="FQ389" s="0" t="n">
        <f aca="false">BV389+CU389+DT389+ES389</f>
        <v>557.795993503371</v>
      </c>
      <c r="FR389" s="0" t="n">
        <f aca="false">BW389+CV389+DU389+ET389</f>
        <v>562.937961304354</v>
      </c>
      <c r="FS389" s="0" t="n">
        <f aca="false">BX389+CW389+DV389+EU389</f>
        <v>561.183493561323</v>
      </c>
      <c r="FT389" s="0" t="n">
        <f aca="false">BY389+CX389+DW389+EV389</f>
        <v>559.327369101173</v>
      </c>
      <c r="FU389" s="0" t="n">
        <f aca="false">AM389*'Dist Horaria'!$H$10</f>
        <v>0.310519822925995</v>
      </c>
      <c r="FV389" s="0" t="n">
        <f aca="false">AM389*'Dist Horaria'!$I$10</f>
        <v>0.290612284353542</v>
      </c>
      <c r="FW389" s="0" t="n">
        <f aca="false">AM389*'Dist Horaria'!$J$10</f>
        <v>0.289354197246952</v>
      </c>
      <c r="FX389" s="0" t="n">
        <f aca="false">AM389*'Dist Horaria'!$K$10</f>
        <v>0.281032469970059</v>
      </c>
      <c r="FY389" s="0" t="n">
        <f aca="false">AM389*'Dist Horaria'!$L$10</f>
        <v>0.281144934684033</v>
      </c>
      <c r="FZ389" s="0" t="n">
        <f aca="false">AM389*'Dist Horaria'!$M$10</f>
        <v>0.300836649968009</v>
      </c>
      <c r="GA389" s="0" t="n">
        <f aca="false">AM389*'Dist Horaria'!$N$10</f>
        <v>0.284603905653419</v>
      </c>
      <c r="GB389" s="0" t="n">
        <f aca="false">AM389*'Dist Horaria'!$O$10</f>
        <v>0.279746247227412</v>
      </c>
      <c r="GC389" s="0" t="n">
        <f aca="false">AM389*'Dist Horaria'!$P$10</f>
        <v>0.284087268441409</v>
      </c>
      <c r="GD389" s="0" t="n">
        <f aca="false">AM389*'Dist Horaria'!$Q$10</f>
        <v>0.257089393922258</v>
      </c>
      <c r="GE389" s="0" t="n">
        <f aca="false">AM389*'Dist Horaria'!$R$10</f>
        <v>0.313687669838207</v>
      </c>
      <c r="GF389" s="0" t="n">
        <f aca="false">AM389*'Dist Horaria'!$S$10</f>
        <v>0.267901455768706</v>
      </c>
      <c r="GG389" s="0" t="n">
        <f aca="false">AR389*'Dist Horaria'!$H$10</f>
        <v>0.324812706154666</v>
      </c>
      <c r="GH389" s="0" t="n">
        <f aca="false">AR389*'Dist Horaria'!$I$10</f>
        <v>0.303988845649832</v>
      </c>
      <c r="GI389" s="0" t="n">
        <f aca="false">AR389*'Dist Horaria'!$J$10</f>
        <v>0.302672850188352</v>
      </c>
      <c r="GJ389" s="0" t="n">
        <f aca="false">AR389*'Dist Horaria'!$K$10</f>
        <v>0.293968083029791</v>
      </c>
      <c r="GK389" s="0" t="n">
        <f aca="false">AR389*'Dist Horaria'!$L$10</f>
        <v>0.294085724369878</v>
      </c>
      <c r="GL389" s="0" t="n">
        <f aca="false">AR389*'Dist Horaria'!$M$10</f>
        <v>0.314683827479514</v>
      </c>
      <c r="GM389" s="0" t="n">
        <f aca="false">AR389*'Dist Horaria'!$N$10</f>
        <v>0.297703907938612</v>
      </c>
      <c r="GN389" s="0" t="n">
        <f aca="false">AR389*'Dist Horaria'!$O$10</f>
        <v>0.292622656880116</v>
      </c>
      <c r="GO389" s="0" t="n">
        <f aca="false">AR389*'Dist Horaria'!$P$10</f>
        <v>0.29716349048844</v>
      </c>
      <c r="GP389" s="0" t="n">
        <f aca="false">AR389*'Dist Horaria'!$Q$10</f>
        <v>0.268922933733133</v>
      </c>
      <c r="GQ389" s="0" t="n">
        <f aca="false">AR389*'Dist Horaria'!$R$10</f>
        <v>0.328126365548593</v>
      </c>
      <c r="GR389" s="0" t="n">
        <f aca="false">AR389*'Dist Horaria'!$S$10</f>
        <v>0.280232662800875</v>
      </c>
      <c r="GS389" s="0" t="n">
        <f aca="false">AW389*'Dist Horaria'!$H$10</f>
        <v>0.0188297220959226</v>
      </c>
      <c r="GT389" s="0" t="n">
        <f aca="false">AW389*'Dist Horaria'!$I$10</f>
        <v>0.0176225417768018</v>
      </c>
      <c r="GU389" s="0" t="n">
        <f aca="false">AW389*'Dist Horaria'!$J$10</f>
        <v>0.017546252184832</v>
      </c>
      <c r="GV389" s="0" t="n">
        <f aca="false">AW389*'Dist Horaria'!$K$10</f>
        <v>0.017041628001727</v>
      </c>
      <c r="GW389" s="0" t="n">
        <f aca="false">AW389*'Dist Horaria'!$L$10</f>
        <v>0.0170484477895581</v>
      </c>
      <c r="GX389" s="0" t="n">
        <f aca="false">AW389*'Dist Horaria'!$M$10</f>
        <v>0.0182425407234501</v>
      </c>
      <c r="GY389" s="0" t="n">
        <f aca="false">AW389*'Dist Horaria'!$N$10</f>
        <v>0.0172581975616586</v>
      </c>
      <c r="GZ389" s="0" t="n">
        <f aca="false">AW389*'Dist Horaria'!$O$10</f>
        <v>0.0169636322829053</v>
      </c>
      <c r="HA389" s="0" t="n">
        <f aca="false">AW389*'Dist Horaria'!$P$10</f>
        <v>0.0172268690138226</v>
      </c>
      <c r="HB389" s="0" t="n">
        <f aca="false">AW389*'Dist Horaria'!$Q$10</f>
        <v>0.0155897352888773</v>
      </c>
      <c r="HC389" s="0" t="n">
        <f aca="false">AW389*'Dist Horaria'!$R$10</f>
        <v>0.019021818292672</v>
      </c>
      <c r="HD389" s="0" t="n">
        <f aca="false">AW389*'Dist Horaria'!$S$10</f>
        <v>0.0162453717565725</v>
      </c>
    </row>
    <row r="390" customFormat="false" ht="13.8" hidden="false" customHeight="false" outlineLevel="0" collapsed="false">
      <c r="A390" s="0" t="n">
        <v>4.637388</v>
      </c>
      <c r="B390" s="0" t="n">
        <v>-74.206729</v>
      </c>
      <c r="C390" s="0" t="n">
        <v>17</v>
      </c>
      <c r="D390" s="0" t="n">
        <v>28</v>
      </c>
      <c r="E390" s="0" t="n">
        <v>1852</v>
      </c>
      <c r="G390" s="0" t="s">
        <v>202</v>
      </c>
      <c r="I390" s="0" t="s">
        <v>1786</v>
      </c>
      <c r="J390" s="0" t="s">
        <v>1368</v>
      </c>
      <c r="L390" s="0" t="s">
        <v>1787</v>
      </c>
      <c r="S390" s="0" t="n">
        <v>365</v>
      </c>
      <c r="V390" s="0" t="n">
        <v>57412.5</v>
      </c>
      <c r="W390" s="0" t="n">
        <f aca="false">V390*12</f>
        <v>688950</v>
      </c>
      <c r="X390" s="0" t="n">
        <v>1</v>
      </c>
      <c r="Z390" s="0" t="n">
        <v>15000</v>
      </c>
      <c r="AB390" s="0" t="n">
        <v>0.005</v>
      </c>
      <c r="AC390" s="0" t="n">
        <v>0</v>
      </c>
      <c r="AD390" s="0" t="n">
        <v>1369.1779946029</v>
      </c>
      <c r="AE390" s="0" t="n">
        <f aca="false">AD390/2204.59</f>
        <v>0.621057881330722</v>
      </c>
      <c r="AF390" s="0" t="n">
        <f aca="false">AE390/S390</f>
        <v>0.00170152844200198</v>
      </c>
      <c r="AG390" s="0" t="n">
        <f aca="false">AE390*EXP(AB390*AC390)</f>
        <v>0.621057881330722</v>
      </c>
      <c r="AH390" s="0" t="n">
        <f aca="false">AG390/S390</f>
        <v>0.00170152844200198</v>
      </c>
      <c r="AI390" s="0" t="s">
        <v>90</v>
      </c>
      <c r="AJ390" s="0" t="n">
        <f aca="false">IF(AI390="A",'FE DISTRIBUCIÓN'!$C$2,'FE DISTRIBUCIÓN'!$C$3)</f>
        <v>4.994E-006</v>
      </c>
      <c r="AK390" s="0" t="n">
        <f aca="false">W390*AJ390</f>
        <v>3.4406163</v>
      </c>
      <c r="AL390" s="0" t="n">
        <f aca="false">AK390/365</f>
        <v>0.00942634602739726</v>
      </c>
      <c r="AM390" s="0" t="n">
        <f aca="false">AK390*EXP(AB390*AC390)</f>
        <v>3.4406163</v>
      </c>
      <c r="AN390" s="0" t="n">
        <f aca="false">AM390/365</f>
        <v>0.00942634602739726</v>
      </c>
      <c r="AO390" s="0" t="n">
        <v>5.223868284E-006</v>
      </c>
      <c r="AP390" s="0" t="n">
        <f aca="false">AO390*W390</f>
        <v>3.5989840542618</v>
      </c>
      <c r="AQ390" s="0" t="n">
        <f aca="false">AP390/365</f>
        <v>0.00986023028564877</v>
      </c>
      <c r="AR390" s="0" t="n">
        <f aca="false">AP390*EXP(AB390*AC390)</f>
        <v>3.5989840542618</v>
      </c>
      <c r="AS390" s="0" t="n">
        <f aca="false">AR390/365</f>
        <v>0.00986023028564877</v>
      </c>
      <c r="AT390" s="0" t="n">
        <v>3.02832944E-007</v>
      </c>
      <c r="AU390" s="0" t="n">
        <f aca="false">AT390*W390</f>
        <v>0.2086367567688</v>
      </c>
      <c r="AV390" s="0" t="n">
        <f aca="false">AU390/365</f>
        <v>0.000571607552791233</v>
      </c>
      <c r="AW390" s="0" t="n">
        <f aca="false">AU390*EXP(AB390*AC390)</f>
        <v>0.2086367567688</v>
      </c>
      <c r="AX390" s="0" t="n">
        <f aca="false">AW390/365</f>
        <v>0.000571607552791233</v>
      </c>
      <c r="AY390" s="0" t="n">
        <f aca="false">AW390+AR390+AM390+AG390</f>
        <v>7.86929499236132</v>
      </c>
      <c r="AZ390" s="0" t="n">
        <f aca="false">AH390+AN390+AS390+AX390</f>
        <v>0.0215597123078392</v>
      </c>
      <c r="BA390" s="0" t="n">
        <f aca="false">AH390*1000000</f>
        <v>1701.52844200198</v>
      </c>
      <c r="BB390" s="0" t="n">
        <f aca="false">BA390*'Dist Horaria'!$H$3</f>
        <v>59.2889783636865</v>
      </c>
      <c r="BC390" s="0" t="n">
        <f aca="false">BA390*'Dist Horaria'!$I$3</f>
        <v>57.7029426861231</v>
      </c>
      <c r="BD390" s="0" t="n">
        <f aca="false">BA390*'Dist Horaria'!$J$3</f>
        <v>56.2059199389699</v>
      </c>
      <c r="BE390" s="0" t="n">
        <f aca="false">BA390*'Dist Horaria'!$K$3</f>
        <v>54.9305150266204</v>
      </c>
      <c r="BF390" s="0" t="n">
        <f aca="false">BA390*'Dist Horaria'!$L$3</f>
        <v>53.9984986336213</v>
      </c>
      <c r="BG390" s="0" t="n">
        <f aca="false">BA390*'Dist Horaria'!$M$3</f>
        <v>53.4117337427659</v>
      </c>
      <c r="BH390" s="0" t="n">
        <f aca="false">BA390*'Dist Horaria'!$N$3</f>
        <v>55.8223234047439</v>
      </c>
      <c r="BI390" s="0" t="n">
        <f aca="false">BA390*'Dist Horaria'!$O$3</f>
        <v>55.8223234047439</v>
      </c>
      <c r="BJ390" s="0" t="n">
        <f aca="false">BA390*'Dist Horaria'!$P$3</f>
        <v>73.8548174812245</v>
      </c>
      <c r="BK390" s="0" t="n">
        <f aca="false">BA390*'Dist Horaria'!$Q$3</f>
        <v>81.6663847148155</v>
      </c>
      <c r="BL390" s="0" t="n">
        <f aca="false">BA390*'Dist Horaria'!$R$3</f>
        <v>87.3475245210636</v>
      </c>
      <c r="BM390" s="0" t="n">
        <f aca="false">BA390*'Dist Horaria'!$S$3</f>
        <v>90.1880944241876</v>
      </c>
      <c r="BN390" s="0" t="n">
        <f aca="false">BA390*'Dist Horaria'!$T$3</f>
        <v>90.8982368999686</v>
      </c>
      <c r="BO390" s="0" t="n">
        <f aca="false">BA390*'Dist Horaria'!$U$3</f>
        <v>90.1880944241876</v>
      </c>
      <c r="BP390" s="0" t="n">
        <f aca="false">BA390*'Dist Horaria'!$V$3</f>
        <v>88.7678094726256</v>
      </c>
      <c r="BQ390" s="0" t="n">
        <f aca="false">BA390*'Dist Horaria'!$W$3</f>
        <v>86.6373820452825</v>
      </c>
      <c r="BR390" s="0" t="n">
        <f aca="false">BA390*'Dist Horaria'!$X$3</f>
        <v>84.9583509525796</v>
      </c>
      <c r="BS390" s="0" t="n">
        <f aca="false">BA390*'Dist Horaria'!$Y$3</f>
        <v>83.0205737187361</v>
      </c>
      <c r="BT390" s="0" t="n">
        <f aca="false">BA390*'Dist Horaria'!$Z$3</f>
        <v>72.4730625683623</v>
      </c>
      <c r="BU390" s="0" t="n">
        <f aca="false">BA390*'Dist Horaria'!$AA$3</f>
        <v>68.9177432103783</v>
      </c>
      <c r="BV390" s="0" t="n">
        <f aca="false">BA390*'Dist Horaria'!$AB$3</f>
        <v>61.3413968574393</v>
      </c>
      <c r="BW390" s="0" t="n">
        <f aca="false">BA390*'Dist Horaria'!$AC$3</f>
        <v>66.4833646584227</v>
      </c>
      <c r="BX390" s="0" t="n">
        <f aca="false">BA390*'Dist Horaria'!$AD$3</f>
        <v>64.7288969153909</v>
      </c>
      <c r="BY390" s="0" t="n">
        <f aca="false">BA390*'Dist Horaria'!$AE$3</f>
        <v>62.872772455241</v>
      </c>
      <c r="BZ390" s="0" t="n">
        <f aca="false">AN390*1000000</f>
        <v>9426.34602739726</v>
      </c>
      <c r="CA390" s="0" t="n">
        <f aca="false">BZ390*'Dist Horaria'!$H$6</f>
        <v>235.658650684931</v>
      </c>
      <c r="CB390" s="0" t="n">
        <f aca="false">BZ390*'Dist Horaria'!$I$6</f>
        <v>235.658650684931</v>
      </c>
      <c r="CC390" s="0" t="n">
        <f aca="false">BZ390*'Dist Horaria'!$J$6</f>
        <v>235.658650684931</v>
      </c>
      <c r="CD390" s="0" t="n">
        <f aca="false">BZ390*'Dist Horaria'!$K$6</f>
        <v>235.658650684931</v>
      </c>
      <c r="CE390" s="0" t="n">
        <f aca="false">BZ390*'Dist Horaria'!$L$6</f>
        <v>235.658650684931</v>
      </c>
      <c r="CF390" s="0" t="n">
        <f aca="false">BZ390*'Dist Horaria'!$M$6</f>
        <v>628.423068493151</v>
      </c>
      <c r="CG390" s="0" t="n">
        <f aca="false">BZ390*'Dist Horaria'!$N$6</f>
        <v>628.423068493151</v>
      </c>
      <c r="CH390" s="0" t="n">
        <f aca="false">BZ390*'Dist Horaria'!$O$6</f>
        <v>628.423068493151</v>
      </c>
      <c r="CI390" s="0" t="n">
        <f aca="false">BZ390*'Dist Horaria'!$P$6</f>
        <v>412.40263869863</v>
      </c>
      <c r="CJ390" s="0" t="n">
        <f aca="false">BZ390*'Dist Horaria'!$Q$6</f>
        <v>412.40263869863</v>
      </c>
      <c r="CK390" s="0" t="n">
        <f aca="false">BZ390*'Dist Horaria'!$R$6</f>
        <v>412.40263869863</v>
      </c>
      <c r="CL390" s="0" t="n">
        <f aca="false">BZ390*'Dist Horaria'!$S$6</f>
        <v>412.40263869863</v>
      </c>
      <c r="CM390" s="0" t="n">
        <f aca="false">BZ390*'Dist Horaria'!$T$6</f>
        <v>412.40263869863</v>
      </c>
      <c r="CN390" s="0" t="n">
        <f aca="false">BZ390*'Dist Horaria'!$U$6</f>
        <v>412.40263869863</v>
      </c>
      <c r="CO390" s="0" t="n">
        <f aca="false">BZ390*'Dist Horaria'!$V$6</f>
        <v>412.40263869863</v>
      </c>
      <c r="CP390" s="0" t="n">
        <f aca="false">BZ390*'Dist Horaria'!$W$6</f>
        <v>412.40263869863</v>
      </c>
      <c r="CQ390" s="0" t="n">
        <f aca="false">BZ390*'Dist Horaria'!$X$6</f>
        <v>628.423068493151</v>
      </c>
      <c r="CR390" s="0" t="n">
        <f aca="false">BZ390*'Dist Horaria'!$Y$6</f>
        <v>628.423068493151</v>
      </c>
      <c r="CS390" s="0" t="n">
        <f aca="false">BZ390*'Dist Horaria'!$Z$6</f>
        <v>628.423068493151</v>
      </c>
      <c r="CT390" s="0" t="n">
        <f aca="false">BZ390*'Dist Horaria'!$AA$6</f>
        <v>235.658650684931</v>
      </c>
      <c r="CU390" s="0" t="n">
        <f aca="false">BZ390*'Dist Horaria'!$AB$6</f>
        <v>235.658650684931</v>
      </c>
      <c r="CV390" s="0" t="n">
        <f aca="false">BZ390*'Dist Horaria'!$AC$6</f>
        <v>235.658650684931</v>
      </c>
      <c r="CW390" s="0" t="n">
        <f aca="false">BZ390*'Dist Horaria'!$AD$6</f>
        <v>235.658650684931</v>
      </c>
      <c r="CX390" s="0" t="n">
        <f aca="false">BZ390*'Dist Horaria'!$AE$6</f>
        <v>235.658650684931</v>
      </c>
      <c r="CY390" s="0" t="n">
        <f aca="false">AS390*1000000</f>
        <v>9860.23028564877</v>
      </c>
      <c r="CZ390" s="0" t="n">
        <f aca="false">CY390*'Dist Horaria'!$H$6</f>
        <v>246.505757141219</v>
      </c>
      <c r="DA390" s="0" t="n">
        <f aca="false">CY390*'Dist Horaria'!$I$6</f>
        <v>246.505757141219</v>
      </c>
      <c r="DB390" s="0" t="n">
        <f aca="false">CY390*'Dist Horaria'!$J$6</f>
        <v>246.505757141219</v>
      </c>
      <c r="DC390" s="0" t="n">
        <f aca="false">CY390*'Dist Horaria'!$K$6</f>
        <v>246.505757141219</v>
      </c>
      <c r="DD390" s="0" t="n">
        <f aca="false">CY390*'Dist Horaria'!$L$6</f>
        <v>246.505757141219</v>
      </c>
      <c r="DE390" s="0" t="n">
        <f aca="false">CY390*'Dist Horaria'!$M$6</f>
        <v>657.348685709918</v>
      </c>
      <c r="DF390" s="0" t="n">
        <f aca="false">CY390*'Dist Horaria'!$N$6</f>
        <v>657.348685709918</v>
      </c>
      <c r="DG390" s="0" t="n">
        <f aca="false">CY390*'Dist Horaria'!$O$6</f>
        <v>657.348685709918</v>
      </c>
      <c r="DH390" s="0" t="n">
        <f aca="false">CY390*'Dist Horaria'!$P$6</f>
        <v>431.385074997134</v>
      </c>
      <c r="DI390" s="0" t="n">
        <f aca="false">CY390*'Dist Horaria'!$Q$6</f>
        <v>431.385074997134</v>
      </c>
      <c r="DJ390" s="0" t="n">
        <f aca="false">CY390*'Dist Horaria'!$R$6</f>
        <v>431.385074997134</v>
      </c>
      <c r="DK390" s="0" t="n">
        <f aca="false">CY390*'Dist Horaria'!$S$6</f>
        <v>431.385074997134</v>
      </c>
      <c r="DL390" s="0" t="n">
        <f aca="false">CY390*'Dist Horaria'!$T$6</f>
        <v>431.385074997134</v>
      </c>
      <c r="DM390" s="0" t="n">
        <f aca="false">CY390*'Dist Horaria'!$U$6</f>
        <v>431.385074997134</v>
      </c>
      <c r="DN390" s="0" t="n">
        <f aca="false">CY390*'Dist Horaria'!$V$6</f>
        <v>431.385074997134</v>
      </c>
      <c r="DO390" s="0" t="n">
        <f aca="false">CY390*'Dist Horaria'!$W$6</f>
        <v>431.385074997134</v>
      </c>
      <c r="DP390" s="0" t="n">
        <f aca="false">CY390*'Dist Horaria'!$X$6</f>
        <v>657.348685709918</v>
      </c>
      <c r="DQ390" s="0" t="n">
        <f aca="false">CY390*'Dist Horaria'!$Y$6</f>
        <v>657.348685709918</v>
      </c>
      <c r="DR390" s="0" t="n">
        <f aca="false">CY390*'Dist Horaria'!$Z$6</f>
        <v>657.348685709918</v>
      </c>
      <c r="DS390" s="0" t="n">
        <f aca="false">CY390*'Dist Horaria'!$AA$6</f>
        <v>246.505757141219</v>
      </c>
      <c r="DT390" s="0" t="n">
        <f aca="false">CY390*'Dist Horaria'!$AB$6</f>
        <v>246.505757141219</v>
      </c>
      <c r="DU390" s="0" t="n">
        <f aca="false">CY390*'Dist Horaria'!$AC$6</f>
        <v>246.505757141219</v>
      </c>
      <c r="DV390" s="0" t="n">
        <f aca="false">CY390*'Dist Horaria'!$AD$6</f>
        <v>246.505757141219</v>
      </c>
      <c r="DW390" s="0" t="n">
        <f aca="false">CY390*'Dist Horaria'!$AE$6</f>
        <v>246.505757141219</v>
      </c>
      <c r="DX390" s="0" t="n">
        <f aca="false">AX390*1000000</f>
        <v>571.607552791233</v>
      </c>
      <c r="DY390" s="0" t="n">
        <f aca="false">DX390*'Dist Horaria'!$H$6</f>
        <v>14.2901888197808</v>
      </c>
      <c r="DZ390" s="0" t="n">
        <f aca="false">DX390*'Dist Horaria'!$I$6</f>
        <v>14.2901888197808</v>
      </c>
      <c r="EA390" s="0" t="n">
        <f aca="false">DX390*'Dist Horaria'!$J$6</f>
        <v>14.2901888197808</v>
      </c>
      <c r="EB390" s="0" t="n">
        <f aca="false">DX390*'Dist Horaria'!$K$6</f>
        <v>14.2901888197808</v>
      </c>
      <c r="EC390" s="0" t="n">
        <f aca="false">DX390*'Dist Horaria'!$L$6</f>
        <v>14.2901888197808</v>
      </c>
      <c r="ED390" s="0" t="n">
        <f aca="false">DX390*'Dist Horaria'!$M$6</f>
        <v>38.1071701860822</v>
      </c>
      <c r="EE390" s="0" t="n">
        <f aca="false">DX390*'Dist Horaria'!$N$6</f>
        <v>38.1071701860822</v>
      </c>
      <c r="EF390" s="0" t="n">
        <f aca="false">DX390*'Dist Horaria'!$O$6</f>
        <v>38.1071701860822</v>
      </c>
      <c r="EG390" s="0" t="n">
        <f aca="false">DX390*'Dist Horaria'!$P$6</f>
        <v>25.0078304346164</v>
      </c>
      <c r="EH390" s="0" t="n">
        <f aca="false">DX390*'Dist Horaria'!$Q$6</f>
        <v>25.0078304346164</v>
      </c>
      <c r="EI390" s="0" t="n">
        <f aca="false">DX390*'Dist Horaria'!$R$6</f>
        <v>25.0078304346164</v>
      </c>
      <c r="EJ390" s="0" t="n">
        <f aca="false">DX390*'Dist Horaria'!$S$6</f>
        <v>25.0078304346164</v>
      </c>
      <c r="EK390" s="0" t="n">
        <f aca="false">DX390*'Dist Horaria'!$T$6</f>
        <v>25.0078304346164</v>
      </c>
      <c r="EL390" s="0" t="n">
        <f aca="false">DX390*'Dist Horaria'!$U$6</f>
        <v>25.0078304346164</v>
      </c>
      <c r="EM390" s="0" t="n">
        <f aca="false">DX390*'Dist Horaria'!$V$6</f>
        <v>25.0078304346164</v>
      </c>
      <c r="EN390" s="0" t="n">
        <f aca="false">DX390*'Dist Horaria'!$W$6</f>
        <v>25.0078304346164</v>
      </c>
      <c r="EO390" s="0" t="n">
        <f aca="false">DX390*'Dist Horaria'!$X$6</f>
        <v>38.1071701860822</v>
      </c>
      <c r="EP390" s="0" t="n">
        <f aca="false">DX390*'Dist Horaria'!$Y$6</f>
        <v>38.1071701860822</v>
      </c>
      <c r="EQ390" s="0" t="n">
        <f aca="false">DX390*'Dist Horaria'!$Z$6</f>
        <v>38.1071701860822</v>
      </c>
      <c r="ER390" s="0" t="n">
        <f aca="false">DX390*'Dist Horaria'!$AA$6</f>
        <v>14.2901888197808</v>
      </c>
      <c r="ES390" s="0" t="n">
        <f aca="false">DX390*'Dist Horaria'!$AB$6</f>
        <v>14.2901888197808</v>
      </c>
      <c r="ET390" s="0" t="n">
        <f aca="false">DX390*'Dist Horaria'!$AC$6</f>
        <v>14.2901888197808</v>
      </c>
      <c r="EU390" s="0" t="n">
        <f aca="false">DX390*'Dist Horaria'!$AD$6</f>
        <v>14.2901888197808</v>
      </c>
      <c r="EV390" s="0" t="n">
        <f aca="false">DX390*'Dist Horaria'!$AE$6</f>
        <v>14.2901888197808</v>
      </c>
      <c r="EW390" s="0" t="n">
        <f aca="false">BB390+CA390+CZ390+DY390</f>
        <v>555.743575009618</v>
      </c>
      <c r="EX390" s="0" t="n">
        <f aca="false">BC390+CB390+DA390+DZ390</f>
        <v>554.157539332055</v>
      </c>
      <c r="EY390" s="0" t="n">
        <f aca="false">BD390+CC390+DB390+EA390</f>
        <v>552.660516584902</v>
      </c>
      <c r="EZ390" s="0" t="n">
        <f aca="false">BE390+CD390+DC390+EB390</f>
        <v>551.385111672552</v>
      </c>
      <c r="FA390" s="0" t="n">
        <f aca="false">BF390+CE390+DD390+EC390</f>
        <v>550.453095279553</v>
      </c>
      <c r="FB390" s="0" t="n">
        <f aca="false">BG390+CF390+DE390+ED390</f>
        <v>1377.29065813192</v>
      </c>
      <c r="FC390" s="0" t="n">
        <f aca="false">BH390+CG390+DF390+EE390</f>
        <v>1379.70124779389</v>
      </c>
      <c r="FD390" s="0" t="n">
        <f aca="false">BI390+CH390+DG390+EF390</f>
        <v>1379.70124779389</v>
      </c>
      <c r="FE390" s="0" t="n">
        <f aca="false">BJ390+CI390+DH390+EG390</f>
        <v>942.650361611604</v>
      </c>
      <c r="FF390" s="0" t="n">
        <f aca="false">BK390+CJ390+DI390+EH390</f>
        <v>950.461928845196</v>
      </c>
      <c r="FG390" s="0" t="n">
        <f aca="false">BL390+CK390+DJ390+EI390</f>
        <v>956.143068651444</v>
      </c>
      <c r="FH390" s="0" t="n">
        <f aca="false">BM390+CL390+DK390+EJ390</f>
        <v>958.983638554568</v>
      </c>
      <c r="FI390" s="0" t="n">
        <f aca="false">BN390+CM390+DL390+EK390</f>
        <v>959.693781030349</v>
      </c>
      <c r="FJ390" s="0" t="n">
        <f aca="false">BO390+CN390+DM390+EL390</f>
        <v>958.983638554568</v>
      </c>
      <c r="FK390" s="0" t="n">
        <f aca="false">BP390+CO390+DN390+EM390</f>
        <v>957.563353603006</v>
      </c>
      <c r="FL390" s="0" t="n">
        <f aca="false">BQ390+CP390+DO390+EN390</f>
        <v>955.432926175663</v>
      </c>
      <c r="FM390" s="0" t="n">
        <f aca="false">BR390+CQ390+DP390+EO390</f>
        <v>1408.83727534173</v>
      </c>
      <c r="FN390" s="0" t="n">
        <f aca="false">BS390+CR390+DQ390+EP390</f>
        <v>1406.89949810789</v>
      </c>
      <c r="FO390" s="0" t="n">
        <f aca="false">BT390+CS390+DR390+EQ390</f>
        <v>1396.35198695751</v>
      </c>
      <c r="FP390" s="0" t="n">
        <f aca="false">BU390+CT390+DS390+ER390</f>
        <v>565.37233985631</v>
      </c>
      <c r="FQ390" s="0" t="n">
        <f aca="false">BV390+CU390+DT390+ES390</f>
        <v>557.795993503371</v>
      </c>
      <c r="FR390" s="0" t="n">
        <f aca="false">BW390+CV390+DU390+ET390</f>
        <v>562.937961304354</v>
      </c>
      <c r="FS390" s="0" t="n">
        <f aca="false">BX390+CW390+DV390+EU390</f>
        <v>561.183493561323</v>
      </c>
      <c r="FT390" s="0" t="n">
        <f aca="false">BY390+CX390+DW390+EV390</f>
        <v>559.327369101173</v>
      </c>
      <c r="FU390" s="0" t="n">
        <f aca="false">AM390*'Dist Horaria'!$H$10</f>
        <v>0.310519822925995</v>
      </c>
      <c r="FV390" s="0" t="n">
        <f aca="false">AM390*'Dist Horaria'!$I$10</f>
        <v>0.290612284353542</v>
      </c>
      <c r="FW390" s="0" t="n">
        <f aca="false">AM390*'Dist Horaria'!$J$10</f>
        <v>0.289354197246952</v>
      </c>
      <c r="FX390" s="0" t="n">
        <f aca="false">AM390*'Dist Horaria'!$K$10</f>
        <v>0.281032469970059</v>
      </c>
      <c r="FY390" s="0" t="n">
        <f aca="false">AM390*'Dist Horaria'!$L$10</f>
        <v>0.281144934684033</v>
      </c>
      <c r="FZ390" s="0" t="n">
        <f aca="false">AM390*'Dist Horaria'!$M$10</f>
        <v>0.300836649968009</v>
      </c>
      <c r="GA390" s="0" t="n">
        <f aca="false">AM390*'Dist Horaria'!$N$10</f>
        <v>0.284603905653419</v>
      </c>
      <c r="GB390" s="0" t="n">
        <f aca="false">AM390*'Dist Horaria'!$O$10</f>
        <v>0.279746247227412</v>
      </c>
      <c r="GC390" s="0" t="n">
        <f aca="false">AM390*'Dist Horaria'!$P$10</f>
        <v>0.284087268441409</v>
      </c>
      <c r="GD390" s="0" t="n">
        <f aca="false">AM390*'Dist Horaria'!$Q$10</f>
        <v>0.257089393922258</v>
      </c>
      <c r="GE390" s="0" t="n">
        <f aca="false">AM390*'Dist Horaria'!$R$10</f>
        <v>0.313687669838207</v>
      </c>
      <c r="GF390" s="0" t="n">
        <f aca="false">AM390*'Dist Horaria'!$S$10</f>
        <v>0.267901455768706</v>
      </c>
      <c r="GG390" s="0" t="n">
        <f aca="false">AR390*'Dist Horaria'!$H$10</f>
        <v>0.324812706154666</v>
      </c>
      <c r="GH390" s="0" t="n">
        <f aca="false">AR390*'Dist Horaria'!$I$10</f>
        <v>0.303988845649832</v>
      </c>
      <c r="GI390" s="0" t="n">
        <f aca="false">AR390*'Dist Horaria'!$J$10</f>
        <v>0.302672850188352</v>
      </c>
      <c r="GJ390" s="0" t="n">
        <f aca="false">AR390*'Dist Horaria'!$K$10</f>
        <v>0.293968083029791</v>
      </c>
      <c r="GK390" s="0" t="n">
        <f aca="false">AR390*'Dist Horaria'!$L$10</f>
        <v>0.294085724369878</v>
      </c>
      <c r="GL390" s="0" t="n">
        <f aca="false">AR390*'Dist Horaria'!$M$10</f>
        <v>0.314683827479514</v>
      </c>
      <c r="GM390" s="0" t="n">
        <f aca="false">AR390*'Dist Horaria'!$N$10</f>
        <v>0.297703907938612</v>
      </c>
      <c r="GN390" s="0" t="n">
        <f aca="false">AR390*'Dist Horaria'!$O$10</f>
        <v>0.292622656880116</v>
      </c>
      <c r="GO390" s="0" t="n">
        <f aca="false">AR390*'Dist Horaria'!$P$10</f>
        <v>0.29716349048844</v>
      </c>
      <c r="GP390" s="0" t="n">
        <f aca="false">AR390*'Dist Horaria'!$Q$10</f>
        <v>0.268922933733133</v>
      </c>
      <c r="GQ390" s="0" t="n">
        <f aca="false">AR390*'Dist Horaria'!$R$10</f>
        <v>0.328126365548593</v>
      </c>
      <c r="GR390" s="0" t="n">
        <f aca="false">AR390*'Dist Horaria'!$S$10</f>
        <v>0.280232662800875</v>
      </c>
      <c r="GS390" s="0" t="n">
        <f aca="false">AW390*'Dist Horaria'!$H$10</f>
        <v>0.0188297220959226</v>
      </c>
      <c r="GT390" s="0" t="n">
        <f aca="false">AW390*'Dist Horaria'!$I$10</f>
        <v>0.0176225417768018</v>
      </c>
      <c r="GU390" s="0" t="n">
        <f aca="false">AW390*'Dist Horaria'!$J$10</f>
        <v>0.017546252184832</v>
      </c>
      <c r="GV390" s="0" t="n">
        <f aca="false">AW390*'Dist Horaria'!$K$10</f>
        <v>0.017041628001727</v>
      </c>
      <c r="GW390" s="0" t="n">
        <f aca="false">AW390*'Dist Horaria'!$L$10</f>
        <v>0.0170484477895581</v>
      </c>
      <c r="GX390" s="0" t="n">
        <f aca="false">AW390*'Dist Horaria'!$M$10</f>
        <v>0.0182425407234501</v>
      </c>
      <c r="GY390" s="0" t="n">
        <f aca="false">AW390*'Dist Horaria'!$N$10</f>
        <v>0.0172581975616586</v>
      </c>
      <c r="GZ390" s="0" t="n">
        <f aca="false">AW390*'Dist Horaria'!$O$10</f>
        <v>0.0169636322829053</v>
      </c>
      <c r="HA390" s="0" t="n">
        <f aca="false">AW390*'Dist Horaria'!$P$10</f>
        <v>0.0172268690138226</v>
      </c>
      <c r="HB390" s="0" t="n">
        <f aca="false">AW390*'Dist Horaria'!$Q$10</f>
        <v>0.0155897352888773</v>
      </c>
      <c r="HC390" s="0" t="n">
        <f aca="false">AW390*'Dist Horaria'!$R$10</f>
        <v>0.019021818292672</v>
      </c>
      <c r="HD390" s="0" t="n">
        <f aca="false">AW390*'Dist Horaria'!$S$10</f>
        <v>0.0162453717565725</v>
      </c>
    </row>
    <row r="391" customFormat="false" ht="26.85" hidden="false" customHeight="false" outlineLevel="0" collapsed="false">
      <c r="A391" s="0" t="n">
        <v>4.612551</v>
      </c>
      <c r="B391" s="0" t="n">
        <v>-74.1771</v>
      </c>
      <c r="C391" s="0" t="n">
        <v>20</v>
      </c>
      <c r="D391" s="0" t="n">
        <v>25</v>
      </c>
      <c r="E391" s="0" t="n">
        <v>1816</v>
      </c>
      <c r="G391" s="0" t="s">
        <v>202</v>
      </c>
      <c r="I391" s="0" t="s">
        <v>1788</v>
      </c>
      <c r="J391" s="0" t="s">
        <v>1789</v>
      </c>
      <c r="K391" s="25" t="s">
        <v>1790</v>
      </c>
      <c r="L391" s="0" t="s">
        <v>1791</v>
      </c>
      <c r="S391" s="0" t="n">
        <v>365</v>
      </c>
      <c r="V391" s="0" t="n">
        <v>57412.5</v>
      </c>
      <c r="W391" s="0" t="n">
        <f aca="false">V391*12</f>
        <v>688950</v>
      </c>
      <c r="X391" s="0" t="n">
        <v>1</v>
      </c>
      <c r="Z391" s="0" t="n">
        <v>15000</v>
      </c>
      <c r="AB391" s="0" t="n">
        <v>0.005</v>
      </c>
      <c r="AC391" s="0" t="n">
        <v>0</v>
      </c>
      <c r="AD391" s="0" t="n">
        <v>1369.1779946029</v>
      </c>
      <c r="AE391" s="0" t="n">
        <f aca="false">AD391/2204.59</f>
        <v>0.621057881330722</v>
      </c>
      <c r="AF391" s="0" t="n">
        <f aca="false">AE391/S391</f>
        <v>0.00170152844200198</v>
      </c>
      <c r="AG391" s="0" t="n">
        <f aca="false">AE391*EXP(AB391*AC391)</f>
        <v>0.621057881330722</v>
      </c>
      <c r="AH391" s="0" t="n">
        <f aca="false">AG391/S391</f>
        <v>0.00170152844200198</v>
      </c>
      <c r="AI391" s="0" t="s">
        <v>90</v>
      </c>
      <c r="AJ391" s="0" t="n">
        <f aca="false">IF(AI391="A",'FE DISTRIBUCIÓN'!$C$2,'FE DISTRIBUCIÓN'!$C$3)</f>
        <v>4.994E-006</v>
      </c>
      <c r="AK391" s="0" t="n">
        <f aca="false">W391*AJ391</f>
        <v>3.4406163</v>
      </c>
      <c r="AL391" s="0" t="n">
        <f aca="false">AK391/365</f>
        <v>0.00942634602739726</v>
      </c>
      <c r="AM391" s="0" t="n">
        <f aca="false">AK391*EXP(AB391*AC391)</f>
        <v>3.4406163</v>
      </c>
      <c r="AN391" s="0" t="n">
        <f aca="false">AM391/365</f>
        <v>0.00942634602739726</v>
      </c>
      <c r="AO391" s="0" t="n">
        <v>5.223868284E-006</v>
      </c>
      <c r="AP391" s="0" t="n">
        <f aca="false">AO391*W391</f>
        <v>3.5989840542618</v>
      </c>
      <c r="AQ391" s="0" t="n">
        <f aca="false">AP391/365</f>
        <v>0.00986023028564877</v>
      </c>
      <c r="AR391" s="0" t="n">
        <f aca="false">AP391*EXP(AB391*AC391)</f>
        <v>3.5989840542618</v>
      </c>
      <c r="AS391" s="0" t="n">
        <f aca="false">AR391/365</f>
        <v>0.00986023028564877</v>
      </c>
      <c r="AT391" s="0" t="n">
        <v>3.02832944E-007</v>
      </c>
      <c r="AU391" s="0" t="n">
        <f aca="false">AT391*W391</f>
        <v>0.2086367567688</v>
      </c>
      <c r="AV391" s="0" t="n">
        <f aca="false">AU391/365</f>
        <v>0.000571607552791233</v>
      </c>
      <c r="AW391" s="0" t="n">
        <f aca="false">AU391*EXP(AB391*AC391)</f>
        <v>0.2086367567688</v>
      </c>
      <c r="AX391" s="0" t="n">
        <f aca="false">AW391/365</f>
        <v>0.000571607552791233</v>
      </c>
      <c r="AY391" s="0" t="n">
        <f aca="false">AW391+AR391+AM391+AG391</f>
        <v>7.86929499236132</v>
      </c>
      <c r="AZ391" s="0" t="n">
        <f aca="false">AH391+AN391+AS391+AX391</f>
        <v>0.0215597123078392</v>
      </c>
      <c r="BA391" s="0" t="n">
        <f aca="false">AH391*1000000</f>
        <v>1701.52844200198</v>
      </c>
      <c r="BB391" s="0" t="n">
        <f aca="false">BA391*'Dist Horaria'!$H$3</f>
        <v>59.2889783636865</v>
      </c>
      <c r="BC391" s="0" t="n">
        <f aca="false">BA391*'Dist Horaria'!$I$3</f>
        <v>57.7029426861231</v>
      </c>
      <c r="BD391" s="0" t="n">
        <f aca="false">BA391*'Dist Horaria'!$J$3</f>
        <v>56.2059199389699</v>
      </c>
      <c r="BE391" s="0" t="n">
        <f aca="false">BA391*'Dist Horaria'!$K$3</f>
        <v>54.9305150266204</v>
      </c>
      <c r="BF391" s="0" t="n">
        <f aca="false">BA391*'Dist Horaria'!$L$3</f>
        <v>53.9984986336213</v>
      </c>
      <c r="BG391" s="0" t="n">
        <f aca="false">BA391*'Dist Horaria'!$M$3</f>
        <v>53.4117337427659</v>
      </c>
      <c r="BH391" s="0" t="n">
        <f aca="false">BA391*'Dist Horaria'!$N$3</f>
        <v>55.8223234047439</v>
      </c>
      <c r="BI391" s="0" t="n">
        <f aca="false">BA391*'Dist Horaria'!$O$3</f>
        <v>55.8223234047439</v>
      </c>
      <c r="BJ391" s="0" t="n">
        <f aca="false">BA391*'Dist Horaria'!$P$3</f>
        <v>73.8548174812245</v>
      </c>
      <c r="BK391" s="0" t="n">
        <f aca="false">BA391*'Dist Horaria'!$Q$3</f>
        <v>81.6663847148155</v>
      </c>
      <c r="BL391" s="0" t="n">
        <f aca="false">BA391*'Dist Horaria'!$R$3</f>
        <v>87.3475245210636</v>
      </c>
      <c r="BM391" s="0" t="n">
        <f aca="false">BA391*'Dist Horaria'!$S$3</f>
        <v>90.1880944241876</v>
      </c>
      <c r="BN391" s="0" t="n">
        <f aca="false">BA391*'Dist Horaria'!$T$3</f>
        <v>90.8982368999686</v>
      </c>
      <c r="BO391" s="0" t="n">
        <f aca="false">BA391*'Dist Horaria'!$U$3</f>
        <v>90.1880944241876</v>
      </c>
      <c r="BP391" s="0" t="n">
        <f aca="false">BA391*'Dist Horaria'!$V$3</f>
        <v>88.7678094726256</v>
      </c>
      <c r="BQ391" s="0" t="n">
        <f aca="false">BA391*'Dist Horaria'!$W$3</f>
        <v>86.6373820452825</v>
      </c>
      <c r="BR391" s="0" t="n">
        <f aca="false">BA391*'Dist Horaria'!$X$3</f>
        <v>84.9583509525796</v>
      </c>
      <c r="BS391" s="0" t="n">
        <f aca="false">BA391*'Dist Horaria'!$Y$3</f>
        <v>83.0205737187361</v>
      </c>
      <c r="BT391" s="0" t="n">
        <f aca="false">BA391*'Dist Horaria'!$Z$3</f>
        <v>72.4730625683623</v>
      </c>
      <c r="BU391" s="0" t="n">
        <f aca="false">BA391*'Dist Horaria'!$AA$3</f>
        <v>68.9177432103783</v>
      </c>
      <c r="BV391" s="0" t="n">
        <f aca="false">BA391*'Dist Horaria'!$AB$3</f>
        <v>61.3413968574393</v>
      </c>
      <c r="BW391" s="0" t="n">
        <f aca="false">BA391*'Dist Horaria'!$AC$3</f>
        <v>66.4833646584227</v>
      </c>
      <c r="BX391" s="0" t="n">
        <f aca="false">BA391*'Dist Horaria'!$AD$3</f>
        <v>64.7288969153909</v>
      </c>
      <c r="BY391" s="0" t="n">
        <f aca="false">BA391*'Dist Horaria'!$AE$3</f>
        <v>62.872772455241</v>
      </c>
      <c r="BZ391" s="0" t="n">
        <f aca="false">AN391*1000000</f>
        <v>9426.34602739726</v>
      </c>
      <c r="CA391" s="0" t="n">
        <f aca="false">BZ391*'Dist Horaria'!$H$6</f>
        <v>235.658650684931</v>
      </c>
      <c r="CB391" s="0" t="n">
        <f aca="false">BZ391*'Dist Horaria'!$I$6</f>
        <v>235.658650684931</v>
      </c>
      <c r="CC391" s="0" t="n">
        <f aca="false">BZ391*'Dist Horaria'!$J$6</f>
        <v>235.658650684931</v>
      </c>
      <c r="CD391" s="0" t="n">
        <f aca="false">BZ391*'Dist Horaria'!$K$6</f>
        <v>235.658650684931</v>
      </c>
      <c r="CE391" s="0" t="n">
        <f aca="false">BZ391*'Dist Horaria'!$L$6</f>
        <v>235.658650684931</v>
      </c>
      <c r="CF391" s="0" t="n">
        <f aca="false">BZ391*'Dist Horaria'!$M$6</f>
        <v>628.423068493151</v>
      </c>
      <c r="CG391" s="0" t="n">
        <f aca="false">BZ391*'Dist Horaria'!$N$6</f>
        <v>628.423068493151</v>
      </c>
      <c r="CH391" s="0" t="n">
        <f aca="false">BZ391*'Dist Horaria'!$O$6</f>
        <v>628.423068493151</v>
      </c>
      <c r="CI391" s="0" t="n">
        <f aca="false">BZ391*'Dist Horaria'!$P$6</f>
        <v>412.40263869863</v>
      </c>
      <c r="CJ391" s="0" t="n">
        <f aca="false">BZ391*'Dist Horaria'!$Q$6</f>
        <v>412.40263869863</v>
      </c>
      <c r="CK391" s="0" t="n">
        <f aca="false">BZ391*'Dist Horaria'!$R$6</f>
        <v>412.40263869863</v>
      </c>
      <c r="CL391" s="0" t="n">
        <f aca="false">BZ391*'Dist Horaria'!$S$6</f>
        <v>412.40263869863</v>
      </c>
      <c r="CM391" s="0" t="n">
        <f aca="false">BZ391*'Dist Horaria'!$T$6</f>
        <v>412.40263869863</v>
      </c>
      <c r="CN391" s="0" t="n">
        <f aca="false">BZ391*'Dist Horaria'!$U$6</f>
        <v>412.40263869863</v>
      </c>
      <c r="CO391" s="0" t="n">
        <f aca="false">BZ391*'Dist Horaria'!$V$6</f>
        <v>412.40263869863</v>
      </c>
      <c r="CP391" s="0" t="n">
        <f aca="false">BZ391*'Dist Horaria'!$W$6</f>
        <v>412.40263869863</v>
      </c>
      <c r="CQ391" s="0" t="n">
        <f aca="false">BZ391*'Dist Horaria'!$X$6</f>
        <v>628.423068493151</v>
      </c>
      <c r="CR391" s="0" t="n">
        <f aca="false">BZ391*'Dist Horaria'!$Y$6</f>
        <v>628.423068493151</v>
      </c>
      <c r="CS391" s="0" t="n">
        <f aca="false">BZ391*'Dist Horaria'!$Z$6</f>
        <v>628.423068493151</v>
      </c>
      <c r="CT391" s="0" t="n">
        <f aca="false">BZ391*'Dist Horaria'!$AA$6</f>
        <v>235.658650684931</v>
      </c>
      <c r="CU391" s="0" t="n">
        <f aca="false">BZ391*'Dist Horaria'!$AB$6</f>
        <v>235.658650684931</v>
      </c>
      <c r="CV391" s="0" t="n">
        <f aca="false">BZ391*'Dist Horaria'!$AC$6</f>
        <v>235.658650684931</v>
      </c>
      <c r="CW391" s="0" t="n">
        <f aca="false">BZ391*'Dist Horaria'!$AD$6</f>
        <v>235.658650684931</v>
      </c>
      <c r="CX391" s="0" t="n">
        <f aca="false">BZ391*'Dist Horaria'!$AE$6</f>
        <v>235.658650684931</v>
      </c>
      <c r="CY391" s="0" t="n">
        <f aca="false">AS391*1000000</f>
        <v>9860.23028564877</v>
      </c>
      <c r="CZ391" s="0" t="n">
        <f aca="false">CY391*'Dist Horaria'!$H$6</f>
        <v>246.505757141219</v>
      </c>
      <c r="DA391" s="0" t="n">
        <f aca="false">CY391*'Dist Horaria'!$I$6</f>
        <v>246.505757141219</v>
      </c>
      <c r="DB391" s="0" t="n">
        <f aca="false">CY391*'Dist Horaria'!$J$6</f>
        <v>246.505757141219</v>
      </c>
      <c r="DC391" s="0" t="n">
        <f aca="false">CY391*'Dist Horaria'!$K$6</f>
        <v>246.505757141219</v>
      </c>
      <c r="DD391" s="0" t="n">
        <f aca="false">CY391*'Dist Horaria'!$L$6</f>
        <v>246.505757141219</v>
      </c>
      <c r="DE391" s="0" t="n">
        <f aca="false">CY391*'Dist Horaria'!$M$6</f>
        <v>657.348685709918</v>
      </c>
      <c r="DF391" s="0" t="n">
        <f aca="false">CY391*'Dist Horaria'!$N$6</f>
        <v>657.348685709918</v>
      </c>
      <c r="DG391" s="0" t="n">
        <f aca="false">CY391*'Dist Horaria'!$O$6</f>
        <v>657.348685709918</v>
      </c>
      <c r="DH391" s="0" t="n">
        <f aca="false">CY391*'Dist Horaria'!$P$6</f>
        <v>431.385074997134</v>
      </c>
      <c r="DI391" s="0" t="n">
        <f aca="false">CY391*'Dist Horaria'!$Q$6</f>
        <v>431.385074997134</v>
      </c>
      <c r="DJ391" s="0" t="n">
        <f aca="false">CY391*'Dist Horaria'!$R$6</f>
        <v>431.385074997134</v>
      </c>
      <c r="DK391" s="0" t="n">
        <f aca="false">CY391*'Dist Horaria'!$S$6</f>
        <v>431.385074997134</v>
      </c>
      <c r="DL391" s="0" t="n">
        <f aca="false">CY391*'Dist Horaria'!$T$6</f>
        <v>431.385074997134</v>
      </c>
      <c r="DM391" s="0" t="n">
        <f aca="false">CY391*'Dist Horaria'!$U$6</f>
        <v>431.385074997134</v>
      </c>
      <c r="DN391" s="0" t="n">
        <f aca="false">CY391*'Dist Horaria'!$V$6</f>
        <v>431.385074997134</v>
      </c>
      <c r="DO391" s="0" t="n">
        <f aca="false">CY391*'Dist Horaria'!$W$6</f>
        <v>431.385074997134</v>
      </c>
      <c r="DP391" s="0" t="n">
        <f aca="false">CY391*'Dist Horaria'!$X$6</f>
        <v>657.348685709918</v>
      </c>
      <c r="DQ391" s="0" t="n">
        <f aca="false">CY391*'Dist Horaria'!$Y$6</f>
        <v>657.348685709918</v>
      </c>
      <c r="DR391" s="0" t="n">
        <f aca="false">CY391*'Dist Horaria'!$Z$6</f>
        <v>657.348685709918</v>
      </c>
      <c r="DS391" s="0" t="n">
        <f aca="false">CY391*'Dist Horaria'!$AA$6</f>
        <v>246.505757141219</v>
      </c>
      <c r="DT391" s="0" t="n">
        <f aca="false">CY391*'Dist Horaria'!$AB$6</f>
        <v>246.505757141219</v>
      </c>
      <c r="DU391" s="0" t="n">
        <f aca="false">CY391*'Dist Horaria'!$AC$6</f>
        <v>246.505757141219</v>
      </c>
      <c r="DV391" s="0" t="n">
        <f aca="false">CY391*'Dist Horaria'!$AD$6</f>
        <v>246.505757141219</v>
      </c>
      <c r="DW391" s="0" t="n">
        <f aca="false">CY391*'Dist Horaria'!$AE$6</f>
        <v>246.505757141219</v>
      </c>
      <c r="DX391" s="0" t="n">
        <f aca="false">AX391*1000000</f>
        <v>571.607552791233</v>
      </c>
      <c r="DY391" s="0" t="n">
        <f aca="false">DX391*'Dist Horaria'!$H$6</f>
        <v>14.2901888197808</v>
      </c>
      <c r="DZ391" s="0" t="n">
        <f aca="false">DX391*'Dist Horaria'!$I$6</f>
        <v>14.2901888197808</v>
      </c>
      <c r="EA391" s="0" t="n">
        <f aca="false">DX391*'Dist Horaria'!$J$6</f>
        <v>14.2901888197808</v>
      </c>
      <c r="EB391" s="0" t="n">
        <f aca="false">DX391*'Dist Horaria'!$K$6</f>
        <v>14.2901888197808</v>
      </c>
      <c r="EC391" s="0" t="n">
        <f aca="false">DX391*'Dist Horaria'!$L$6</f>
        <v>14.2901888197808</v>
      </c>
      <c r="ED391" s="0" t="n">
        <f aca="false">DX391*'Dist Horaria'!$M$6</f>
        <v>38.1071701860822</v>
      </c>
      <c r="EE391" s="0" t="n">
        <f aca="false">DX391*'Dist Horaria'!$N$6</f>
        <v>38.1071701860822</v>
      </c>
      <c r="EF391" s="0" t="n">
        <f aca="false">DX391*'Dist Horaria'!$O$6</f>
        <v>38.1071701860822</v>
      </c>
      <c r="EG391" s="0" t="n">
        <f aca="false">DX391*'Dist Horaria'!$P$6</f>
        <v>25.0078304346164</v>
      </c>
      <c r="EH391" s="0" t="n">
        <f aca="false">DX391*'Dist Horaria'!$Q$6</f>
        <v>25.0078304346164</v>
      </c>
      <c r="EI391" s="0" t="n">
        <f aca="false">DX391*'Dist Horaria'!$R$6</f>
        <v>25.0078304346164</v>
      </c>
      <c r="EJ391" s="0" t="n">
        <f aca="false">DX391*'Dist Horaria'!$S$6</f>
        <v>25.0078304346164</v>
      </c>
      <c r="EK391" s="0" t="n">
        <f aca="false">DX391*'Dist Horaria'!$T$6</f>
        <v>25.0078304346164</v>
      </c>
      <c r="EL391" s="0" t="n">
        <f aca="false">DX391*'Dist Horaria'!$U$6</f>
        <v>25.0078304346164</v>
      </c>
      <c r="EM391" s="0" t="n">
        <f aca="false">DX391*'Dist Horaria'!$V$6</f>
        <v>25.0078304346164</v>
      </c>
      <c r="EN391" s="0" t="n">
        <f aca="false">DX391*'Dist Horaria'!$W$6</f>
        <v>25.0078304346164</v>
      </c>
      <c r="EO391" s="0" t="n">
        <f aca="false">DX391*'Dist Horaria'!$X$6</f>
        <v>38.1071701860822</v>
      </c>
      <c r="EP391" s="0" t="n">
        <f aca="false">DX391*'Dist Horaria'!$Y$6</f>
        <v>38.1071701860822</v>
      </c>
      <c r="EQ391" s="0" t="n">
        <f aca="false">DX391*'Dist Horaria'!$Z$6</f>
        <v>38.1071701860822</v>
      </c>
      <c r="ER391" s="0" t="n">
        <f aca="false">DX391*'Dist Horaria'!$AA$6</f>
        <v>14.2901888197808</v>
      </c>
      <c r="ES391" s="0" t="n">
        <f aca="false">DX391*'Dist Horaria'!$AB$6</f>
        <v>14.2901888197808</v>
      </c>
      <c r="ET391" s="0" t="n">
        <f aca="false">DX391*'Dist Horaria'!$AC$6</f>
        <v>14.2901888197808</v>
      </c>
      <c r="EU391" s="0" t="n">
        <f aca="false">DX391*'Dist Horaria'!$AD$6</f>
        <v>14.2901888197808</v>
      </c>
      <c r="EV391" s="0" t="n">
        <f aca="false">DX391*'Dist Horaria'!$AE$6</f>
        <v>14.2901888197808</v>
      </c>
      <c r="EW391" s="0" t="n">
        <f aca="false">BB391+CA391+CZ391+DY391</f>
        <v>555.743575009618</v>
      </c>
      <c r="EX391" s="0" t="n">
        <f aca="false">BC391+CB391+DA391+DZ391</f>
        <v>554.157539332055</v>
      </c>
      <c r="EY391" s="0" t="n">
        <f aca="false">BD391+CC391+DB391+EA391</f>
        <v>552.660516584902</v>
      </c>
      <c r="EZ391" s="0" t="n">
        <f aca="false">BE391+CD391+DC391+EB391</f>
        <v>551.385111672552</v>
      </c>
      <c r="FA391" s="0" t="n">
        <f aca="false">BF391+CE391+DD391+EC391</f>
        <v>550.453095279553</v>
      </c>
      <c r="FB391" s="0" t="n">
        <f aca="false">BG391+CF391+DE391+ED391</f>
        <v>1377.29065813192</v>
      </c>
      <c r="FC391" s="0" t="n">
        <f aca="false">BH391+CG391+DF391+EE391</f>
        <v>1379.70124779389</v>
      </c>
      <c r="FD391" s="0" t="n">
        <f aca="false">BI391+CH391+DG391+EF391</f>
        <v>1379.70124779389</v>
      </c>
      <c r="FE391" s="0" t="n">
        <f aca="false">BJ391+CI391+DH391+EG391</f>
        <v>942.650361611604</v>
      </c>
      <c r="FF391" s="0" t="n">
        <f aca="false">BK391+CJ391+DI391+EH391</f>
        <v>950.461928845196</v>
      </c>
      <c r="FG391" s="0" t="n">
        <f aca="false">BL391+CK391+DJ391+EI391</f>
        <v>956.143068651444</v>
      </c>
      <c r="FH391" s="0" t="n">
        <f aca="false">BM391+CL391+DK391+EJ391</f>
        <v>958.983638554568</v>
      </c>
      <c r="FI391" s="0" t="n">
        <f aca="false">BN391+CM391+DL391+EK391</f>
        <v>959.693781030349</v>
      </c>
      <c r="FJ391" s="0" t="n">
        <f aca="false">BO391+CN391+DM391+EL391</f>
        <v>958.983638554568</v>
      </c>
      <c r="FK391" s="0" t="n">
        <f aca="false">BP391+CO391+DN391+EM391</f>
        <v>957.563353603006</v>
      </c>
      <c r="FL391" s="0" t="n">
        <f aca="false">BQ391+CP391+DO391+EN391</f>
        <v>955.432926175663</v>
      </c>
      <c r="FM391" s="0" t="n">
        <f aca="false">BR391+CQ391+DP391+EO391</f>
        <v>1408.83727534173</v>
      </c>
      <c r="FN391" s="0" t="n">
        <f aca="false">BS391+CR391+DQ391+EP391</f>
        <v>1406.89949810789</v>
      </c>
      <c r="FO391" s="0" t="n">
        <f aca="false">BT391+CS391+DR391+EQ391</f>
        <v>1396.35198695751</v>
      </c>
      <c r="FP391" s="0" t="n">
        <f aca="false">BU391+CT391+DS391+ER391</f>
        <v>565.37233985631</v>
      </c>
      <c r="FQ391" s="0" t="n">
        <f aca="false">BV391+CU391+DT391+ES391</f>
        <v>557.795993503371</v>
      </c>
      <c r="FR391" s="0" t="n">
        <f aca="false">BW391+CV391+DU391+ET391</f>
        <v>562.937961304354</v>
      </c>
      <c r="FS391" s="0" t="n">
        <f aca="false">BX391+CW391+DV391+EU391</f>
        <v>561.183493561323</v>
      </c>
      <c r="FT391" s="0" t="n">
        <f aca="false">BY391+CX391+DW391+EV391</f>
        <v>559.327369101173</v>
      </c>
      <c r="FU391" s="0" t="n">
        <f aca="false">AM391*'Dist Horaria'!$H$10</f>
        <v>0.310519822925995</v>
      </c>
      <c r="FV391" s="0" t="n">
        <f aca="false">AM391*'Dist Horaria'!$I$10</f>
        <v>0.290612284353542</v>
      </c>
      <c r="FW391" s="0" t="n">
        <f aca="false">AM391*'Dist Horaria'!$J$10</f>
        <v>0.289354197246952</v>
      </c>
      <c r="FX391" s="0" t="n">
        <f aca="false">AM391*'Dist Horaria'!$K$10</f>
        <v>0.281032469970059</v>
      </c>
      <c r="FY391" s="0" t="n">
        <f aca="false">AM391*'Dist Horaria'!$L$10</f>
        <v>0.281144934684033</v>
      </c>
      <c r="FZ391" s="0" t="n">
        <f aca="false">AM391*'Dist Horaria'!$M$10</f>
        <v>0.300836649968009</v>
      </c>
      <c r="GA391" s="0" t="n">
        <f aca="false">AM391*'Dist Horaria'!$N$10</f>
        <v>0.284603905653419</v>
      </c>
      <c r="GB391" s="0" t="n">
        <f aca="false">AM391*'Dist Horaria'!$O$10</f>
        <v>0.279746247227412</v>
      </c>
      <c r="GC391" s="0" t="n">
        <f aca="false">AM391*'Dist Horaria'!$P$10</f>
        <v>0.284087268441409</v>
      </c>
      <c r="GD391" s="0" t="n">
        <f aca="false">AM391*'Dist Horaria'!$Q$10</f>
        <v>0.257089393922258</v>
      </c>
      <c r="GE391" s="0" t="n">
        <f aca="false">AM391*'Dist Horaria'!$R$10</f>
        <v>0.313687669838207</v>
      </c>
      <c r="GF391" s="0" t="n">
        <f aca="false">AM391*'Dist Horaria'!$S$10</f>
        <v>0.267901455768706</v>
      </c>
      <c r="GG391" s="0" t="n">
        <f aca="false">AR391*'Dist Horaria'!$H$10</f>
        <v>0.324812706154666</v>
      </c>
      <c r="GH391" s="0" t="n">
        <f aca="false">AR391*'Dist Horaria'!$I$10</f>
        <v>0.303988845649832</v>
      </c>
      <c r="GI391" s="0" t="n">
        <f aca="false">AR391*'Dist Horaria'!$J$10</f>
        <v>0.302672850188352</v>
      </c>
      <c r="GJ391" s="0" t="n">
        <f aca="false">AR391*'Dist Horaria'!$K$10</f>
        <v>0.293968083029791</v>
      </c>
      <c r="GK391" s="0" t="n">
        <f aca="false">AR391*'Dist Horaria'!$L$10</f>
        <v>0.294085724369878</v>
      </c>
      <c r="GL391" s="0" t="n">
        <f aca="false">AR391*'Dist Horaria'!$M$10</f>
        <v>0.314683827479514</v>
      </c>
      <c r="GM391" s="0" t="n">
        <f aca="false">AR391*'Dist Horaria'!$N$10</f>
        <v>0.297703907938612</v>
      </c>
      <c r="GN391" s="0" t="n">
        <f aca="false">AR391*'Dist Horaria'!$O$10</f>
        <v>0.292622656880116</v>
      </c>
      <c r="GO391" s="0" t="n">
        <f aca="false">AR391*'Dist Horaria'!$P$10</f>
        <v>0.29716349048844</v>
      </c>
      <c r="GP391" s="0" t="n">
        <f aca="false">AR391*'Dist Horaria'!$Q$10</f>
        <v>0.268922933733133</v>
      </c>
      <c r="GQ391" s="0" t="n">
        <f aca="false">AR391*'Dist Horaria'!$R$10</f>
        <v>0.328126365548593</v>
      </c>
      <c r="GR391" s="0" t="n">
        <f aca="false">AR391*'Dist Horaria'!$S$10</f>
        <v>0.280232662800875</v>
      </c>
      <c r="GS391" s="0" t="n">
        <f aca="false">AW391*'Dist Horaria'!$H$10</f>
        <v>0.0188297220959226</v>
      </c>
      <c r="GT391" s="0" t="n">
        <f aca="false">AW391*'Dist Horaria'!$I$10</f>
        <v>0.0176225417768018</v>
      </c>
      <c r="GU391" s="0" t="n">
        <f aca="false">AW391*'Dist Horaria'!$J$10</f>
        <v>0.017546252184832</v>
      </c>
      <c r="GV391" s="0" t="n">
        <f aca="false">AW391*'Dist Horaria'!$K$10</f>
        <v>0.017041628001727</v>
      </c>
      <c r="GW391" s="0" t="n">
        <f aca="false">AW391*'Dist Horaria'!$L$10</f>
        <v>0.0170484477895581</v>
      </c>
      <c r="GX391" s="0" t="n">
        <f aca="false">AW391*'Dist Horaria'!$M$10</f>
        <v>0.0182425407234501</v>
      </c>
      <c r="GY391" s="0" t="n">
        <f aca="false">AW391*'Dist Horaria'!$N$10</f>
        <v>0.0172581975616586</v>
      </c>
      <c r="GZ391" s="0" t="n">
        <f aca="false">AW391*'Dist Horaria'!$O$10</f>
        <v>0.0169636322829053</v>
      </c>
      <c r="HA391" s="0" t="n">
        <f aca="false">AW391*'Dist Horaria'!$P$10</f>
        <v>0.0172268690138226</v>
      </c>
      <c r="HB391" s="0" t="n">
        <f aca="false">AW391*'Dist Horaria'!$Q$10</f>
        <v>0.0155897352888773</v>
      </c>
      <c r="HC391" s="0" t="n">
        <f aca="false">AW391*'Dist Horaria'!$R$10</f>
        <v>0.019021818292672</v>
      </c>
      <c r="HD391" s="0" t="n">
        <f aca="false">AW391*'Dist Horaria'!$S$10</f>
        <v>0.0162453717565725</v>
      </c>
    </row>
    <row r="392" customFormat="false" ht="26.85" hidden="false" customHeight="false" outlineLevel="0" collapsed="false">
      <c r="A392" s="0" t="n">
        <v>4.560893</v>
      </c>
      <c r="B392" s="0" t="n">
        <v>-74.145839</v>
      </c>
      <c r="C392" s="0" t="n">
        <v>24</v>
      </c>
      <c r="D392" s="0" t="n">
        <v>20</v>
      </c>
      <c r="E392" s="0" t="n">
        <v>1755</v>
      </c>
      <c r="G392" s="0" t="s">
        <v>202</v>
      </c>
      <c r="I392" s="25" t="s">
        <v>1792</v>
      </c>
      <c r="J392" s="25" t="s">
        <v>1793</v>
      </c>
      <c r="L392" s="0" t="s">
        <v>1794</v>
      </c>
      <c r="S392" s="0" t="n">
        <v>365</v>
      </c>
      <c r="V392" s="0" t="n">
        <v>57412.5</v>
      </c>
      <c r="W392" s="0" t="n">
        <f aca="false">V392*12</f>
        <v>688950</v>
      </c>
      <c r="X392" s="0" t="n">
        <v>1</v>
      </c>
      <c r="Z392" s="0" t="n">
        <v>15000</v>
      </c>
      <c r="AB392" s="0" t="n">
        <v>0.005</v>
      </c>
      <c r="AC392" s="0" t="n">
        <v>0</v>
      </c>
      <c r="AD392" s="0" t="n">
        <v>1369.1779946029</v>
      </c>
      <c r="AE392" s="0" t="n">
        <f aca="false">AD392/2204.59</f>
        <v>0.621057881330722</v>
      </c>
      <c r="AF392" s="0" t="n">
        <f aca="false">AE392/S392</f>
        <v>0.00170152844200198</v>
      </c>
      <c r="AG392" s="0" t="n">
        <f aca="false">AE392*EXP(AB392*AC392)</f>
        <v>0.621057881330722</v>
      </c>
      <c r="AH392" s="0" t="n">
        <f aca="false">AG392/S392</f>
        <v>0.00170152844200198</v>
      </c>
      <c r="AI392" s="0" t="s">
        <v>90</v>
      </c>
      <c r="AJ392" s="0" t="n">
        <f aca="false">IF(AI392="A",'FE DISTRIBUCIÓN'!$C$2,'FE DISTRIBUCIÓN'!$C$3)</f>
        <v>4.994E-006</v>
      </c>
      <c r="AK392" s="0" t="n">
        <f aca="false">W392*AJ392</f>
        <v>3.4406163</v>
      </c>
      <c r="AL392" s="0" t="n">
        <f aca="false">AK392/365</f>
        <v>0.00942634602739726</v>
      </c>
      <c r="AM392" s="0" t="n">
        <f aca="false">AK392*EXP(AB392*AC392)</f>
        <v>3.4406163</v>
      </c>
      <c r="AN392" s="0" t="n">
        <f aca="false">AM392/365</f>
        <v>0.00942634602739726</v>
      </c>
      <c r="AO392" s="0" t="n">
        <v>5.223868284E-006</v>
      </c>
      <c r="AP392" s="0" t="n">
        <f aca="false">AO392*W392</f>
        <v>3.5989840542618</v>
      </c>
      <c r="AQ392" s="0" t="n">
        <f aca="false">AP392/365</f>
        <v>0.00986023028564877</v>
      </c>
      <c r="AR392" s="0" t="n">
        <f aca="false">AP392*EXP(AB392*AC392)</f>
        <v>3.5989840542618</v>
      </c>
      <c r="AS392" s="0" t="n">
        <f aca="false">AR392/365</f>
        <v>0.00986023028564877</v>
      </c>
      <c r="AT392" s="0" t="n">
        <v>3.02832944E-007</v>
      </c>
      <c r="AU392" s="0" t="n">
        <f aca="false">AT392*W392</f>
        <v>0.2086367567688</v>
      </c>
      <c r="AV392" s="0" t="n">
        <f aca="false">AU392/365</f>
        <v>0.000571607552791233</v>
      </c>
      <c r="AW392" s="0" t="n">
        <f aca="false">AU392*EXP(AB392*AC392)</f>
        <v>0.2086367567688</v>
      </c>
      <c r="AX392" s="0" t="n">
        <f aca="false">AW392/365</f>
        <v>0.000571607552791233</v>
      </c>
      <c r="AY392" s="0" t="n">
        <f aca="false">AW392+AR392+AM392+AG392</f>
        <v>7.86929499236132</v>
      </c>
      <c r="AZ392" s="0" t="n">
        <f aca="false">AH392+AN392+AS392+AX392</f>
        <v>0.0215597123078392</v>
      </c>
      <c r="BA392" s="0" t="n">
        <f aca="false">AH392*1000000</f>
        <v>1701.52844200198</v>
      </c>
      <c r="BB392" s="0" t="n">
        <f aca="false">BA392*'Dist Horaria'!$H$3</f>
        <v>59.2889783636865</v>
      </c>
      <c r="BC392" s="0" t="n">
        <f aca="false">BA392*'Dist Horaria'!$I$3</f>
        <v>57.7029426861231</v>
      </c>
      <c r="BD392" s="0" t="n">
        <f aca="false">BA392*'Dist Horaria'!$J$3</f>
        <v>56.2059199389699</v>
      </c>
      <c r="BE392" s="0" t="n">
        <f aca="false">BA392*'Dist Horaria'!$K$3</f>
        <v>54.9305150266204</v>
      </c>
      <c r="BF392" s="0" t="n">
        <f aca="false">BA392*'Dist Horaria'!$L$3</f>
        <v>53.9984986336213</v>
      </c>
      <c r="BG392" s="0" t="n">
        <f aca="false">BA392*'Dist Horaria'!$M$3</f>
        <v>53.4117337427659</v>
      </c>
      <c r="BH392" s="0" t="n">
        <f aca="false">BA392*'Dist Horaria'!$N$3</f>
        <v>55.8223234047439</v>
      </c>
      <c r="BI392" s="0" t="n">
        <f aca="false">BA392*'Dist Horaria'!$O$3</f>
        <v>55.8223234047439</v>
      </c>
      <c r="BJ392" s="0" t="n">
        <f aca="false">BA392*'Dist Horaria'!$P$3</f>
        <v>73.8548174812245</v>
      </c>
      <c r="BK392" s="0" t="n">
        <f aca="false">BA392*'Dist Horaria'!$Q$3</f>
        <v>81.6663847148155</v>
      </c>
      <c r="BL392" s="0" t="n">
        <f aca="false">BA392*'Dist Horaria'!$R$3</f>
        <v>87.3475245210636</v>
      </c>
      <c r="BM392" s="0" t="n">
        <f aca="false">BA392*'Dist Horaria'!$S$3</f>
        <v>90.1880944241876</v>
      </c>
      <c r="BN392" s="0" t="n">
        <f aca="false">BA392*'Dist Horaria'!$T$3</f>
        <v>90.8982368999686</v>
      </c>
      <c r="BO392" s="0" t="n">
        <f aca="false">BA392*'Dist Horaria'!$U$3</f>
        <v>90.1880944241876</v>
      </c>
      <c r="BP392" s="0" t="n">
        <f aca="false">BA392*'Dist Horaria'!$V$3</f>
        <v>88.7678094726256</v>
      </c>
      <c r="BQ392" s="0" t="n">
        <f aca="false">BA392*'Dist Horaria'!$W$3</f>
        <v>86.6373820452825</v>
      </c>
      <c r="BR392" s="0" t="n">
        <f aca="false">BA392*'Dist Horaria'!$X$3</f>
        <v>84.9583509525796</v>
      </c>
      <c r="BS392" s="0" t="n">
        <f aca="false">BA392*'Dist Horaria'!$Y$3</f>
        <v>83.0205737187361</v>
      </c>
      <c r="BT392" s="0" t="n">
        <f aca="false">BA392*'Dist Horaria'!$Z$3</f>
        <v>72.4730625683623</v>
      </c>
      <c r="BU392" s="0" t="n">
        <f aca="false">BA392*'Dist Horaria'!$AA$3</f>
        <v>68.9177432103783</v>
      </c>
      <c r="BV392" s="0" t="n">
        <f aca="false">BA392*'Dist Horaria'!$AB$3</f>
        <v>61.3413968574393</v>
      </c>
      <c r="BW392" s="0" t="n">
        <f aca="false">BA392*'Dist Horaria'!$AC$3</f>
        <v>66.4833646584227</v>
      </c>
      <c r="BX392" s="0" t="n">
        <f aca="false">BA392*'Dist Horaria'!$AD$3</f>
        <v>64.7288969153909</v>
      </c>
      <c r="BY392" s="0" t="n">
        <f aca="false">BA392*'Dist Horaria'!$AE$3</f>
        <v>62.872772455241</v>
      </c>
      <c r="BZ392" s="0" t="n">
        <f aca="false">AN392*1000000</f>
        <v>9426.34602739726</v>
      </c>
      <c r="CA392" s="0" t="n">
        <f aca="false">BZ392*'Dist Horaria'!$H$6</f>
        <v>235.658650684931</v>
      </c>
      <c r="CB392" s="0" t="n">
        <f aca="false">BZ392*'Dist Horaria'!$I$6</f>
        <v>235.658650684931</v>
      </c>
      <c r="CC392" s="0" t="n">
        <f aca="false">BZ392*'Dist Horaria'!$J$6</f>
        <v>235.658650684931</v>
      </c>
      <c r="CD392" s="0" t="n">
        <f aca="false">BZ392*'Dist Horaria'!$K$6</f>
        <v>235.658650684931</v>
      </c>
      <c r="CE392" s="0" t="n">
        <f aca="false">BZ392*'Dist Horaria'!$L$6</f>
        <v>235.658650684931</v>
      </c>
      <c r="CF392" s="0" t="n">
        <f aca="false">BZ392*'Dist Horaria'!$M$6</f>
        <v>628.423068493151</v>
      </c>
      <c r="CG392" s="0" t="n">
        <f aca="false">BZ392*'Dist Horaria'!$N$6</f>
        <v>628.423068493151</v>
      </c>
      <c r="CH392" s="0" t="n">
        <f aca="false">BZ392*'Dist Horaria'!$O$6</f>
        <v>628.423068493151</v>
      </c>
      <c r="CI392" s="0" t="n">
        <f aca="false">BZ392*'Dist Horaria'!$P$6</f>
        <v>412.40263869863</v>
      </c>
      <c r="CJ392" s="0" t="n">
        <f aca="false">BZ392*'Dist Horaria'!$Q$6</f>
        <v>412.40263869863</v>
      </c>
      <c r="CK392" s="0" t="n">
        <f aca="false">BZ392*'Dist Horaria'!$R$6</f>
        <v>412.40263869863</v>
      </c>
      <c r="CL392" s="0" t="n">
        <f aca="false">BZ392*'Dist Horaria'!$S$6</f>
        <v>412.40263869863</v>
      </c>
      <c r="CM392" s="0" t="n">
        <f aca="false">BZ392*'Dist Horaria'!$T$6</f>
        <v>412.40263869863</v>
      </c>
      <c r="CN392" s="0" t="n">
        <f aca="false">BZ392*'Dist Horaria'!$U$6</f>
        <v>412.40263869863</v>
      </c>
      <c r="CO392" s="0" t="n">
        <f aca="false">BZ392*'Dist Horaria'!$V$6</f>
        <v>412.40263869863</v>
      </c>
      <c r="CP392" s="0" t="n">
        <f aca="false">BZ392*'Dist Horaria'!$W$6</f>
        <v>412.40263869863</v>
      </c>
      <c r="CQ392" s="0" t="n">
        <f aca="false">BZ392*'Dist Horaria'!$X$6</f>
        <v>628.423068493151</v>
      </c>
      <c r="CR392" s="0" t="n">
        <f aca="false">BZ392*'Dist Horaria'!$Y$6</f>
        <v>628.423068493151</v>
      </c>
      <c r="CS392" s="0" t="n">
        <f aca="false">BZ392*'Dist Horaria'!$Z$6</f>
        <v>628.423068493151</v>
      </c>
      <c r="CT392" s="0" t="n">
        <f aca="false">BZ392*'Dist Horaria'!$AA$6</f>
        <v>235.658650684931</v>
      </c>
      <c r="CU392" s="0" t="n">
        <f aca="false">BZ392*'Dist Horaria'!$AB$6</f>
        <v>235.658650684931</v>
      </c>
      <c r="CV392" s="0" t="n">
        <f aca="false">BZ392*'Dist Horaria'!$AC$6</f>
        <v>235.658650684931</v>
      </c>
      <c r="CW392" s="0" t="n">
        <f aca="false">BZ392*'Dist Horaria'!$AD$6</f>
        <v>235.658650684931</v>
      </c>
      <c r="CX392" s="0" t="n">
        <f aca="false">BZ392*'Dist Horaria'!$AE$6</f>
        <v>235.658650684931</v>
      </c>
      <c r="CY392" s="0" t="n">
        <f aca="false">AS392*1000000</f>
        <v>9860.23028564877</v>
      </c>
      <c r="CZ392" s="0" t="n">
        <f aca="false">CY392*'Dist Horaria'!$H$6</f>
        <v>246.505757141219</v>
      </c>
      <c r="DA392" s="0" t="n">
        <f aca="false">CY392*'Dist Horaria'!$I$6</f>
        <v>246.505757141219</v>
      </c>
      <c r="DB392" s="0" t="n">
        <f aca="false">CY392*'Dist Horaria'!$J$6</f>
        <v>246.505757141219</v>
      </c>
      <c r="DC392" s="0" t="n">
        <f aca="false">CY392*'Dist Horaria'!$K$6</f>
        <v>246.505757141219</v>
      </c>
      <c r="DD392" s="0" t="n">
        <f aca="false">CY392*'Dist Horaria'!$L$6</f>
        <v>246.505757141219</v>
      </c>
      <c r="DE392" s="0" t="n">
        <f aca="false">CY392*'Dist Horaria'!$M$6</f>
        <v>657.348685709918</v>
      </c>
      <c r="DF392" s="0" t="n">
        <f aca="false">CY392*'Dist Horaria'!$N$6</f>
        <v>657.348685709918</v>
      </c>
      <c r="DG392" s="0" t="n">
        <f aca="false">CY392*'Dist Horaria'!$O$6</f>
        <v>657.348685709918</v>
      </c>
      <c r="DH392" s="0" t="n">
        <f aca="false">CY392*'Dist Horaria'!$P$6</f>
        <v>431.385074997134</v>
      </c>
      <c r="DI392" s="0" t="n">
        <f aca="false">CY392*'Dist Horaria'!$Q$6</f>
        <v>431.385074997134</v>
      </c>
      <c r="DJ392" s="0" t="n">
        <f aca="false">CY392*'Dist Horaria'!$R$6</f>
        <v>431.385074997134</v>
      </c>
      <c r="DK392" s="0" t="n">
        <f aca="false">CY392*'Dist Horaria'!$S$6</f>
        <v>431.385074997134</v>
      </c>
      <c r="DL392" s="0" t="n">
        <f aca="false">CY392*'Dist Horaria'!$T$6</f>
        <v>431.385074997134</v>
      </c>
      <c r="DM392" s="0" t="n">
        <f aca="false">CY392*'Dist Horaria'!$U$6</f>
        <v>431.385074997134</v>
      </c>
      <c r="DN392" s="0" t="n">
        <f aca="false">CY392*'Dist Horaria'!$V$6</f>
        <v>431.385074997134</v>
      </c>
      <c r="DO392" s="0" t="n">
        <f aca="false">CY392*'Dist Horaria'!$W$6</f>
        <v>431.385074997134</v>
      </c>
      <c r="DP392" s="0" t="n">
        <f aca="false">CY392*'Dist Horaria'!$X$6</f>
        <v>657.348685709918</v>
      </c>
      <c r="DQ392" s="0" t="n">
        <f aca="false">CY392*'Dist Horaria'!$Y$6</f>
        <v>657.348685709918</v>
      </c>
      <c r="DR392" s="0" t="n">
        <f aca="false">CY392*'Dist Horaria'!$Z$6</f>
        <v>657.348685709918</v>
      </c>
      <c r="DS392" s="0" t="n">
        <f aca="false">CY392*'Dist Horaria'!$AA$6</f>
        <v>246.505757141219</v>
      </c>
      <c r="DT392" s="0" t="n">
        <f aca="false">CY392*'Dist Horaria'!$AB$6</f>
        <v>246.505757141219</v>
      </c>
      <c r="DU392" s="0" t="n">
        <f aca="false">CY392*'Dist Horaria'!$AC$6</f>
        <v>246.505757141219</v>
      </c>
      <c r="DV392" s="0" t="n">
        <f aca="false">CY392*'Dist Horaria'!$AD$6</f>
        <v>246.505757141219</v>
      </c>
      <c r="DW392" s="0" t="n">
        <f aca="false">CY392*'Dist Horaria'!$AE$6</f>
        <v>246.505757141219</v>
      </c>
      <c r="DX392" s="0" t="n">
        <f aca="false">AX392*1000000</f>
        <v>571.607552791233</v>
      </c>
      <c r="DY392" s="0" t="n">
        <f aca="false">DX392*'Dist Horaria'!$H$6</f>
        <v>14.2901888197808</v>
      </c>
      <c r="DZ392" s="0" t="n">
        <f aca="false">DX392*'Dist Horaria'!$I$6</f>
        <v>14.2901888197808</v>
      </c>
      <c r="EA392" s="0" t="n">
        <f aca="false">DX392*'Dist Horaria'!$J$6</f>
        <v>14.2901888197808</v>
      </c>
      <c r="EB392" s="0" t="n">
        <f aca="false">DX392*'Dist Horaria'!$K$6</f>
        <v>14.2901888197808</v>
      </c>
      <c r="EC392" s="0" t="n">
        <f aca="false">DX392*'Dist Horaria'!$L$6</f>
        <v>14.2901888197808</v>
      </c>
      <c r="ED392" s="0" t="n">
        <f aca="false">DX392*'Dist Horaria'!$M$6</f>
        <v>38.1071701860822</v>
      </c>
      <c r="EE392" s="0" t="n">
        <f aca="false">DX392*'Dist Horaria'!$N$6</f>
        <v>38.1071701860822</v>
      </c>
      <c r="EF392" s="0" t="n">
        <f aca="false">DX392*'Dist Horaria'!$O$6</f>
        <v>38.1071701860822</v>
      </c>
      <c r="EG392" s="0" t="n">
        <f aca="false">DX392*'Dist Horaria'!$P$6</f>
        <v>25.0078304346164</v>
      </c>
      <c r="EH392" s="0" t="n">
        <f aca="false">DX392*'Dist Horaria'!$Q$6</f>
        <v>25.0078304346164</v>
      </c>
      <c r="EI392" s="0" t="n">
        <f aca="false">DX392*'Dist Horaria'!$R$6</f>
        <v>25.0078304346164</v>
      </c>
      <c r="EJ392" s="0" t="n">
        <f aca="false">DX392*'Dist Horaria'!$S$6</f>
        <v>25.0078304346164</v>
      </c>
      <c r="EK392" s="0" t="n">
        <f aca="false">DX392*'Dist Horaria'!$T$6</f>
        <v>25.0078304346164</v>
      </c>
      <c r="EL392" s="0" t="n">
        <f aca="false">DX392*'Dist Horaria'!$U$6</f>
        <v>25.0078304346164</v>
      </c>
      <c r="EM392" s="0" t="n">
        <f aca="false">DX392*'Dist Horaria'!$V$6</f>
        <v>25.0078304346164</v>
      </c>
      <c r="EN392" s="0" t="n">
        <f aca="false">DX392*'Dist Horaria'!$W$6</f>
        <v>25.0078304346164</v>
      </c>
      <c r="EO392" s="0" t="n">
        <f aca="false">DX392*'Dist Horaria'!$X$6</f>
        <v>38.1071701860822</v>
      </c>
      <c r="EP392" s="0" t="n">
        <f aca="false">DX392*'Dist Horaria'!$Y$6</f>
        <v>38.1071701860822</v>
      </c>
      <c r="EQ392" s="0" t="n">
        <f aca="false">DX392*'Dist Horaria'!$Z$6</f>
        <v>38.1071701860822</v>
      </c>
      <c r="ER392" s="0" t="n">
        <f aca="false">DX392*'Dist Horaria'!$AA$6</f>
        <v>14.2901888197808</v>
      </c>
      <c r="ES392" s="0" t="n">
        <f aca="false">DX392*'Dist Horaria'!$AB$6</f>
        <v>14.2901888197808</v>
      </c>
      <c r="ET392" s="0" t="n">
        <f aca="false">DX392*'Dist Horaria'!$AC$6</f>
        <v>14.2901888197808</v>
      </c>
      <c r="EU392" s="0" t="n">
        <f aca="false">DX392*'Dist Horaria'!$AD$6</f>
        <v>14.2901888197808</v>
      </c>
      <c r="EV392" s="0" t="n">
        <f aca="false">DX392*'Dist Horaria'!$AE$6</f>
        <v>14.2901888197808</v>
      </c>
      <c r="EW392" s="0" t="n">
        <f aca="false">BB392+CA392+CZ392+DY392</f>
        <v>555.743575009618</v>
      </c>
      <c r="EX392" s="0" t="n">
        <f aca="false">BC392+CB392+DA392+DZ392</f>
        <v>554.157539332055</v>
      </c>
      <c r="EY392" s="0" t="n">
        <f aca="false">BD392+CC392+DB392+EA392</f>
        <v>552.660516584902</v>
      </c>
      <c r="EZ392" s="0" t="n">
        <f aca="false">BE392+CD392+DC392+EB392</f>
        <v>551.385111672552</v>
      </c>
      <c r="FA392" s="0" t="n">
        <f aca="false">BF392+CE392+DD392+EC392</f>
        <v>550.453095279553</v>
      </c>
      <c r="FB392" s="0" t="n">
        <f aca="false">BG392+CF392+DE392+ED392</f>
        <v>1377.29065813192</v>
      </c>
      <c r="FC392" s="0" t="n">
        <f aca="false">BH392+CG392+DF392+EE392</f>
        <v>1379.70124779389</v>
      </c>
      <c r="FD392" s="0" t="n">
        <f aca="false">BI392+CH392+DG392+EF392</f>
        <v>1379.70124779389</v>
      </c>
      <c r="FE392" s="0" t="n">
        <f aca="false">BJ392+CI392+DH392+EG392</f>
        <v>942.650361611604</v>
      </c>
      <c r="FF392" s="0" t="n">
        <f aca="false">BK392+CJ392+DI392+EH392</f>
        <v>950.461928845196</v>
      </c>
      <c r="FG392" s="0" t="n">
        <f aca="false">BL392+CK392+DJ392+EI392</f>
        <v>956.143068651444</v>
      </c>
      <c r="FH392" s="0" t="n">
        <f aca="false">BM392+CL392+DK392+EJ392</f>
        <v>958.983638554568</v>
      </c>
      <c r="FI392" s="0" t="n">
        <f aca="false">BN392+CM392+DL392+EK392</f>
        <v>959.693781030349</v>
      </c>
      <c r="FJ392" s="0" t="n">
        <f aca="false">BO392+CN392+DM392+EL392</f>
        <v>958.983638554568</v>
      </c>
      <c r="FK392" s="0" t="n">
        <f aca="false">BP392+CO392+DN392+EM392</f>
        <v>957.563353603006</v>
      </c>
      <c r="FL392" s="0" t="n">
        <f aca="false">BQ392+CP392+DO392+EN392</f>
        <v>955.432926175663</v>
      </c>
      <c r="FM392" s="0" t="n">
        <f aca="false">BR392+CQ392+DP392+EO392</f>
        <v>1408.83727534173</v>
      </c>
      <c r="FN392" s="0" t="n">
        <f aca="false">BS392+CR392+DQ392+EP392</f>
        <v>1406.89949810789</v>
      </c>
      <c r="FO392" s="0" t="n">
        <f aca="false">BT392+CS392+DR392+EQ392</f>
        <v>1396.35198695751</v>
      </c>
      <c r="FP392" s="0" t="n">
        <f aca="false">BU392+CT392+DS392+ER392</f>
        <v>565.37233985631</v>
      </c>
      <c r="FQ392" s="0" t="n">
        <f aca="false">BV392+CU392+DT392+ES392</f>
        <v>557.795993503371</v>
      </c>
      <c r="FR392" s="0" t="n">
        <f aca="false">BW392+CV392+DU392+ET392</f>
        <v>562.937961304354</v>
      </c>
      <c r="FS392" s="0" t="n">
        <f aca="false">BX392+CW392+DV392+EU392</f>
        <v>561.183493561323</v>
      </c>
      <c r="FT392" s="0" t="n">
        <f aca="false">BY392+CX392+DW392+EV392</f>
        <v>559.327369101173</v>
      </c>
      <c r="FU392" s="0" t="n">
        <f aca="false">AM392*'Dist Horaria'!$H$10</f>
        <v>0.310519822925995</v>
      </c>
      <c r="FV392" s="0" t="n">
        <f aca="false">AM392*'Dist Horaria'!$I$10</f>
        <v>0.290612284353542</v>
      </c>
      <c r="FW392" s="0" t="n">
        <f aca="false">AM392*'Dist Horaria'!$J$10</f>
        <v>0.289354197246952</v>
      </c>
      <c r="FX392" s="0" t="n">
        <f aca="false">AM392*'Dist Horaria'!$K$10</f>
        <v>0.281032469970059</v>
      </c>
      <c r="FY392" s="0" t="n">
        <f aca="false">AM392*'Dist Horaria'!$L$10</f>
        <v>0.281144934684033</v>
      </c>
      <c r="FZ392" s="0" t="n">
        <f aca="false">AM392*'Dist Horaria'!$M$10</f>
        <v>0.300836649968009</v>
      </c>
      <c r="GA392" s="0" t="n">
        <f aca="false">AM392*'Dist Horaria'!$N$10</f>
        <v>0.284603905653419</v>
      </c>
      <c r="GB392" s="0" t="n">
        <f aca="false">AM392*'Dist Horaria'!$O$10</f>
        <v>0.279746247227412</v>
      </c>
      <c r="GC392" s="0" t="n">
        <f aca="false">AM392*'Dist Horaria'!$P$10</f>
        <v>0.284087268441409</v>
      </c>
      <c r="GD392" s="0" t="n">
        <f aca="false">AM392*'Dist Horaria'!$Q$10</f>
        <v>0.257089393922258</v>
      </c>
      <c r="GE392" s="0" t="n">
        <f aca="false">AM392*'Dist Horaria'!$R$10</f>
        <v>0.313687669838207</v>
      </c>
      <c r="GF392" s="0" t="n">
        <f aca="false">AM392*'Dist Horaria'!$S$10</f>
        <v>0.267901455768706</v>
      </c>
      <c r="GG392" s="0" t="n">
        <f aca="false">AR392*'Dist Horaria'!$H$10</f>
        <v>0.324812706154666</v>
      </c>
      <c r="GH392" s="0" t="n">
        <f aca="false">AR392*'Dist Horaria'!$I$10</f>
        <v>0.303988845649832</v>
      </c>
      <c r="GI392" s="0" t="n">
        <f aca="false">AR392*'Dist Horaria'!$J$10</f>
        <v>0.302672850188352</v>
      </c>
      <c r="GJ392" s="0" t="n">
        <f aca="false">AR392*'Dist Horaria'!$K$10</f>
        <v>0.293968083029791</v>
      </c>
      <c r="GK392" s="0" t="n">
        <f aca="false">AR392*'Dist Horaria'!$L$10</f>
        <v>0.294085724369878</v>
      </c>
      <c r="GL392" s="0" t="n">
        <f aca="false">AR392*'Dist Horaria'!$M$10</f>
        <v>0.314683827479514</v>
      </c>
      <c r="GM392" s="0" t="n">
        <f aca="false">AR392*'Dist Horaria'!$N$10</f>
        <v>0.297703907938612</v>
      </c>
      <c r="GN392" s="0" t="n">
        <f aca="false">AR392*'Dist Horaria'!$O$10</f>
        <v>0.292622656880116</v>
      </c>
      <c r="GO392" s="0" t="n">
        <f aca="false">AR392*'Dist Horaria'!$P$10</f>
        <v>0.29716349048844</v>
      </c>
      <c r="GP392" s="0" t="n">
        <f aca="false">AR392*'Dist Horaria'!$Q$10</f>
        <v>0.268922933733133</v>
      </c>
      <c r="GQ392" s="0" t="n">
        <f aca="false">AR392*'Dist Horaria'!$R$10</f>
        <v>0.328126365548593</v>
      </c>
      <c r="GR392" s="0" t="n">
        <f aca="false">AR392*'Dist Horaria'!$S$10</f>
        <v>0.280232662800875</v>
      </c>
      <c r="GS392" s="0" t="n">
        <f aca="false">AW392*'Dist Horaria'!$H$10</f>
        <v>0.0188297220959226</v>
      </c>
      <c r="GT392" s="0" t="n">
        <f aca="false">AW392*'Dist Horaria'!$I$10</f>
        <v>0.0176225417768018</v>
      </c>
      <c r="GU392" s="0" t="n">
        <f aca="false">AW392*'Dist Horaria'!$J$10</f>
        <v>0.017546252184832</v>
      </c>
      <c r="GV392" s="0" t="n">
        <f aca="false">AW392*'Dist Horaria'!$K$10</f>
        <v>0.017041628001727</v>
      </c>
      <c r="GW392" s="0" t="n">
        <f aca="false">AW392*'Dist Horaria'!$L$10</f>
        <v>0.0170484477895581</v>
      </c>
      <c r="GX392" s="0" t="n">
        <f aca="false">AW392*'Dist Horaria'!$M$10</f>
        <v>0.0182425407234501</v>
      </c>
      <c r="GY392" s="0" t="n">
        <f aca="false">AW392*'Dist Horaria'!$N$10</f>
        <v>0.0172581975616586</v>
      </c>
      <c r="GZ392" s="0" t="n">
        <f aca="false">AW392*'Dist Horaria'!$O$10</f>
        <v>0.0169636322829053</v>
      </c>
      <c r="HA392" s="0" t="n">
        <f aca="false">AW392*'Dist Horaria'!$P$10</f>
        <v>0.0172268690138226</v>
      </c>
      <c r="HB392" s="0" t="n">
        <f aca="false">AW392*'Dist Horaria'!$Q$10</f>
        <v>0.0155897352888773</v>
      </c>
      <c r="HC392" s="0" t="n">
        <f aca="false">AW392*'Dist Horaria'!$R$10</f>
        <v>0.019021818292672</v>
      </c>
      <c r="HD392" s="0" t="n">
        <f aca="false">AW392*'Dist Horaria'!$S$10</f>
        <v>0.0162453717565725</v>
      </c>
    </row>
    <row r="393" customFormat="false" ht="13.8" hidden="false" customHeight="false" outlineLevel="0" collapsed="false">
      <c r="A393" s="0" t="n">
        <v>4.624831</v>
      </c>
      <c r="B393" s="0" t="n">
        <v>-74.17928</v>
      </c>
      <c r="C393" s="0" t="n">
        <v>20</v>
      </c>
      <c r="D393" s="0" t="n">
        <v>27</v>
      </c>
      <c r="E393" s="0" t="n">
        <v>1842</v>
      </c>
      <c r="G393" s="0" t="s">
        <v>202</v>
      </c>
      <c r="I393" s="0" t="s">
        <v>1795</v>
      </c>
      <c r="J393" s="0" t="s">
        <v>1796</v>
      </c>
      <c r="K393" s="0" t="s">
        <v>1797</v>
      </c>
      <c r="L393" s="0" t="s">
        <v>1798</v>
      </c>
      <c r="S393" s="0" t="n">
        <v>365</v>
      </c>
      <c r="V393" s="0" t="n">
        <v>57412.5</v>
      </c>
      <c r="W393" s="0" t="n">
        <f aca="false">V393*12</f>
        <v>688950</v>
      </c>
      <c r="X393" s="0" t="n">
        <v>1</v>
      </c>
      <c r="Z393" s="0" t="n">
        <v>15000</v>
      </c>
      <c r="AB393" s="0" t="n">
        <v>0.005</v>
      </c>
      <c r="AC393" s="0" t="n">
        <v>0</v>
      </c>
      <c r="AD393" s="0" t="n">
        <v>1369.1779946029</v>
      </c>
      <c r="AE393" s="0" t="n">
        <f aca="false">AD393/2204.59</f>
        <v>0.621057881330722</v>
      </c>
      <c r="AF393" s="0" t="n">
        <f aca="false">AE393/S393</f>
        <v>0.00170152844200198</v>
      </c>
      <c r="AG393" s="0" t="n">
        <f aca="false">AE393*EXP(AB393*AC393)</f>
        <v>0.621057881330722</v>
      </c>
      <c r="AH393" s="0" t="n">
        <f aca="false">AG393/S393</f>
        <v>0.00170152844200198</v>
      </c>
      <c r="AI393" s="0" t="s">
        <v>90</v>
      </c>
      <c r="AJ393" s="0" t="n">
        <f aca="false">IF(AI393="A",'FE DISTRIBUCIÓN'!$C$2,'FE DISTRIBUCIÓN'!$C$3)</f>
        <v>4.994E-006</v>
      </c>
      <c r="AK393" s="0" t="n">
        <f aca="false">W393*AJ393</f>
        <v>3.4406163</v>
      </c>
      <c r="AL393" s="0" t="n">
        <f aca="false">AK393/365</f>
        <v>0.00942634602739726</v>
      </c>
      <c r="AM393" s="0" t="n">
        <f aca="false">AK393*EXP(AB393*AC393)</f>
        <v>3.4406163</v>
      </c>
      <c r="AN393" s="0" t="n">
        <f aca="false">AM393/365</f>
        <v>0.00942634602739726</v>
      </c>
      <c r="AO393" s="0" t="n">
        <v>5.223868284E-006</v>
      </c>
      <c r="AP393" s="0" t="n">
        <f aca="false">AO393*W393</f>
        <v>3.5989840542618</v>
      </c>
      <c r="AQ393" s="0" t="n">
        <f aca="false">AP393/365</f>
        <v>0.00986023028564877</v>
      </c>
      <c r="AR393" s="0" t="n">
        <f aca="false">AP393*EXP(AB393*AC393)</f>
        <v>3.5989840542618</v>
      </c>
      <c r="AS393" s="0" t="n">
        <f aca="false">AR393/365</f>
        <v>0.00986023028564877</v>
      </c>
      <c r="AT393" s="0" t="n">
        <v>3.02832944E-007</v>
      </c>
      <c r="AU393" s="0" t="n">
        <f aca="false">AT393*W393</f>
        <v>0.2086367567688</v>
      </c>
      <c r="AV393" s="0" t="n">
        <f aca="false">AU393/365</f>
        <v>0.000571607552791233</v>
      </c>
      <c r="AW393" s="0" t="n">
        <f aca="false">AU393*EXP(AB393*AC393)</f>
        <v>0.2086367567688</v>
      </c>
      <c r="AX393" s="0" t="n">
        <f aca="false">AW393/365</f>
        <v>0.000571607552791233</v>
      </c>
      <c r="AY393" s="0" t="n">
        <f aca="false">AW393+AR393+AM393+AG393</f>
        <v>7.86929499236132</v>
      </c>
      <c r="AZ393" s="0" t="n">
        <f aca="false">AH393+AN393+AS393+AX393</f>
        <v>0.0215597123078392</v>
      </c>
      <c r="BA393" s="0" t="n">
        <f aca="false">AH393*1000000</f>
        <v>1701.52844200198</v>
      </c>
      <c r="BB393" s="0" t="n">
        <f aca="false">BA393*'Dist Horaria'!$H$3</f>
        <v>59.2889783636865</v>
      </c>
      <c r="BC393" s="0" t="n">
        <f aca="false">BA393*'Dist Horaria'!$I$3</f>
        <v>57.7029426861231</v>
      </c>
      <c r="BD393" s="0" t="n">
        <f aca="false">BA393*'Dist Horaria'!$J$3</f>
        <v>56.2059199389699</v>
      </c>
      <c r="BE393" s="0" t="n">
        <f aca="false">BA393*'Dist Horaria'!$K$3</f>
        <v>54.9305150266204</v>
      </c>
      <c r="BF393" s="0" t="n">
        <f aca="false">BA393*'Dist Horaria'!$L$3</f>
        <v>53.9984986336213</v>
      </c>
      <c r="BG393" s="0" t="n">
        <f aca="false">BA393*'Dist Horaria'!$M$3</f>
        <v>53.4117337427659</v>
      </c>
      <c r="BH393" s="0" t="n">
        <f aca="false">BA393*'Dist Horaria'!$N$3</f>
        <v>55.8223234047439</v>
      </c>
      <c r="BI393" s="0" t="n">
        <f aca="false">BA393*'Dist Horaria'!$O$3</f>
        <v>55.8223234047439</v>
      </c>
      <c r="BJ393" s="0" t="n">
        <f aca="false">BA393*'Dist Horaria'!$P$3</f>
        <v>73.8548174812245</v>
      </c>
      <c r="BK393" s="0" t="n">
        <f aca="false">BA393*'Dist Horaria'!$Q$3</f>
        <v>81.6663847148155</v>
      </c>
      <c r="BL393" s="0" t="n">
        <f aca="false">BA393*'Dist Horaria'!$R$3</f>
        <v>87.3475245210636</v>
      </c>
      <c r="BM393" s="0" t="n">
        <f aca="false">BA393*'Dist Horaria'!$S$3</f>
        <v>90.1880944241876</v>
      </c>
      <c r="BN393" s="0" t="n">
        <f aca="false">BA393*'Dist Horaria'!$T$3</f>
        <v>90.8982368999686</v>
      </c>
      <c r="BO393" s="0" t="n">
        <f aca="false">BA393*'Dist Horaria'!$U$3</f>
        <v>90.1880944241876</v>
      </c>
      <c r="BP393" s="0" t="n">
        <f aca="false">BA393*'Dist Horaria'!$V$3</f>
        <v>88.7678094726256</v>
      </c>
      <c r="BQ393" s="0" t="n">
        <f aca="false">BA393*'Dist Horaria'!$W$3</f>
        <v>86.6373820452825</v>
      </c>
      <c r="BR393" s="0" t="n">
        <f aca="false">BA393*'Dist Horaria'!$X$3</f>
        <v>84.9583509525796</v>
      </c>
      <c r="BS393" s="0" t="n">
        <f aca="false">BA393*'Dist Horaria'!$Y$3</f>
        <v>83.0205737187361</v>
      </c>
      <c r="BT393" s="0" t="n">
        <f aca="false">BA393*'Dist Horaria'!$Z$3</f>
        <v>72.4730625683623</v>
      </c>
      <c r="BU393" s="0" t="n">
        <f aca="false">BA393*'Dist Horaria'!$AA$3</f>
        <v>68.9177432103783</v>
      </c>
      <c r="BV393" s="0" t="n">
        <f aca="false">BA393*'Dist Horaria'!$AB$3</f>
        <v>61.3413968574393</v>
      </c>
      <c r="BW393" s="0" t="n">
        <f aca="false">BA393*'Dist Horaria'!$AC$3</f>
        <v>66.4833646584227</v>
      </c>
      <c r="BX393" s="0" t="n">
        <f aca="false">BA393*'Dist Horaria'!$AD$3</f>
        <v>64.7288969153909</v>
      </c>
      <c r="BY393" s="0" t="n">
        <f aca="false">BA393*'Dist Horaria'!$AE$3</f>
        <v>62.872772455241</v>
      </c>
      <c r="BZ393" s="0" t="n">
        <f aca="false">AN393*1000000</f>
        <v>9426.34602739726</v>
      </c>
      <c r="CA393" s="0" t="n">
        <f aca="false">BZ393*'Dist Horaria'!$H$6</f>
        <v>235.658650684931</v>
      </c>
      <c r="CB393" s="0" t="n">
        <f aca="false">BZ393*'Dist Horaria'!$I$6</f>
        <v>235.658650684931</v>
      </c>
      <c r="CC393" s="0" t="n">
        <f aca="false">BZ393*'Dist Horaria'!$J$6</f>
        <v>235.658650684931</v>
      </c>
      <c r="CD393" s="0" t="n">
        <f aca="false">BZ393*'Dist Horaria'!$K$6</f>
        <v>235.658650684931</v>
      </c>
      <c r="CE393" s="0" t="n">
        <f aca="false">BZ393*'Dist Horaria'!$L$6</f>
        <v>235.658650684931</v>
      </c>
      <c r="CF393" s="0" t="n">
        <f aca="false">BZ393*'Dist Horaria'!$M$6</f>
        <v>628.423068493151</v>
      </c>
      <c r="CG393" s="0" t="n">
        <f aca="false">BZ393*'Dist Horaria'!$N$6</f>
        <v>628.423068493151</v>
      </c>
      <c r="CH393" s="0" t="n">
        <f aca="false">BZ393*'Dist Horaria'!$O$6</f>
        <v>628.423068493151</v>
      </c>
      <c r="CI393" s="0" t="n">
        <f aca="false">BZ393*'Dist Horaria'!$P$6</f>
        <v>412.40263869863</v>
      </c>
      <c r="CJ393" s="0" t="n">
        <f aca="false">BZ393*'Dist Horaria'!$Q$6</f>
        <v>412.40263869863</v>
      </c>
      <c r="CK393" s="0" t="n">
        <f aca="false">BZ393*'Dist Horaria'!$R$6</f>
        <v>412.40263869863</v>
      </c>
      <c r="CL393" s="0" t="n">
        <f aca="false">BZ393*'Dist Horaria'!$S$6</f>
        <v>412.40263869863</v>
      </c>
      <c r="CM393" s="0" t="n">
        <f aca="false">BZ393*'Dist Horaria'!$T$6</f>
        <v>412.40263869863</v>
      </c>
      <c r="CN393" s="0" t="n">
        <f aca="false">BZ393*'Dist Horaria'!$U$6</f>
        <v>412.40263869863</v>
      </c>
      <c r="CO393" s="0" t="n">
        <f aca="false">BZ393*'Dist Horaria'!$V$6</f>
        <v>412.40263869863</v>
      </c>
      <c r="CP393" s="0" t="n">
        <f aca="false">BZ393*'Dist Horaria'!$W$6</f>
        <v>412.40263869863</v>
      </c>
      <c r="CQ393" s="0" t="n">
        <f aca="false">BZ393*'Dist Horaria'!$X$6</f>
        <v>628.423068493151</v>
      </c>
      <c r="CR393" s="0" t="n">
        <f aca="false">BZ393*'Dist Horaria'!$Y$6</f>
        <v>628.423068493151</v>
      </c>
      <c r="CS393" s="0" t="n">
        <f aca="false">BZ393*'Dist Horaria'!$Z$6</f>
        <v>628.423068493151</v>
      </c>
      <c r="CT393" s="0" t="n">
        <f aca="false">BZ393*'Dist Horaria'!$AA$6</f>
        <v>235.658650684931</v>
      </c>
      <c r="CU393" s="0" t="n">
        <f aca="false">BZ393*'Dist Horaria'!$AB$6</f>
        <v>235.658650684931</v>
      </c>
      <c r="CV393" s="0" t="n">
        <f aca="false">BZ393*'Dist Horaria'!$AC$6</f>
        <v>235.658650684931</v>
      </c>
      <c r="CW393" s="0" t="n">
        <f aca="false">BZ393*'Dist Horaria'!$AD$6</f>
        <v>235.658650684931</v>
      </c>
      <c r="CX393" s="0" t="n">
        <f aca="false">BZ393*'Dist Horaria'!$AE$6</f>
        <v>235.658650684931</v>
      </c>
      <c r="CY393" s="0" t="n">
        <f aca="false">AS393*1000000</f>
        <v>9860.23028564877</v>
      </c>
      <c r="CZ393" s="0" t="n">
        <f aca="false">CY393*'Dist Horaria'!$H$6</f>
        <v>246.505757141219</v>
      </c>
      <c r="DA393" s="0" t="n">
        <f aca="false">CY393*'Dist Horaria'!$I$6</f>
        <v>246.505757141219</v>
      </c>
      <c r="DB393" s="0" t="n">
        <f aca="false">CY393*'Dist Horaria'!$J$6</f>
        <v>246.505757141219</v>
      </c>
      <c r="DC393" s="0" t="n">
        <f aca="false">CY393*'Dist Horaria'!$K$6</f>
        <v>246.505757141219</v>
      </c>
      <c r="DD393" s="0" t="n">
        <f aca="false">CY393*'Dist Horaria'!$L$6</f>
        <v>246.505757141219</v>
      </c>
      <c r="DE393" s="0" t="n">
        <f aca="false">CY393*'Dist Horaria'!$M$6</f>
        <v>657.348685709918</v>
      </c>
      <c r="DF393" s="0" t="n">
        <f aca="false">CY393*'Dist Horaria'!$N$6</f>
        <v>657.348685709918</v>
      </c>
      <c r="DG393" s="0" t="n">
        <f aca="false">CY393*'Dist Horaria'!$O$6</f>
        <v>657.348685709918</v>
      </c>
      <c r="DH393" s="0" t="n">
        <f aca="false">CY393*'Dist Horaria'!$P$6</f>
        <v>431.385074997134</v>
      </c>
      <c r="DI393" s="0" t="n">
        <f aca="false">CY393*'Dist Horaria'!$Q$6</f>
        <v>431.385074997134</v>
      </c>
      <c r="DJ393" s="0" t="n">
        <f aca="false">CY393*'Dist Horaria'!$R$6</f>
        <v>431.385074997134</v>
      </c>
      <c r="DK393" s="0" t="n">
        <f aca="false">CY393*'Dist Horaria'!$S$6</f>
        <v>431.385074997134</v>
      </c>
      <c r="DL393" s="0" t="n">
        <f aca="false">CY393*'Dist Horaria'!$T$6</f>
        <v>431.385074997134</v>
      </c>
      <c r="DM393" s="0" t="n">
        <f aca="false">CY393*'Dist Horaria'!$U$6</f>
        <v>431.385074997134</v>
      </c>
      <c r="DN393" s="0" t="n">
        <f aca="false">CY393*'Dist Horaria'!$V$6</f>
        <v>431.385074997134</v>
      </c>
      <c r="DO393" s="0" t="n">
        <f aca="false">CY393*'Dist Horaria'!$W$6</f>
        <v>431.385074997134</v>
      </c>
      <c r="DP393" s="0" t="n">
        <f aca="false">CY393*'Dist Horaria'!$X$6</f>
        <v>657.348685709918</v>
      </c>
      <c r="DQ393" s="0" t="n">
        <f aca="false">CY393*'Dist Horaria'!$Y$6</f>
        <v>657.348685709918</v>
      </c>
      <c r="DR393" s="0" t="n">
        <f aca="false">CY393*'Dist Horaria'!$Z$6</f>
        <v>657.348685709918</v>
      </c>
      <c r="DS393" s="0" t="n">
        <f aca="false">CY393*'Dist Horaria'!$AA$6</f>
        <v>246.505757141219</v>
      </c>
      <c r="DT393" s="0" t="n">
        <f aca="false">CY393*'Dist Horaria'!$AB$6</f>
        <v>246.505757141219</v>
      </c>
      <c r="DU393" s="0" t="n">
        <f aca="false">CY393*'Dist Horaria'!$AC$6</f>
        <v>246.505757141219</v>
      </c>
      <c r="DV393" s="0" t="n">
        <f aca="false">CY393*'Dist Horaria'!$AD$6</f>
        <v>246.505757141219</v>
      </c>
      <c r="DW393" s="0" t="n">
        <f aca="false">CY393*'Dist Horaria'!$AE$6</f>
        <v>246.505757141219</v>
      </c>
      <c r="DX393" s="0" t="n">
        <f aca="false">AX393*1000000</f>
        <v>571.607552791233</v>
      </c>
      <c r="DY393" s="0" t="n">
        <f aca="false">DX393*'Dist Horaria'!$H$6</f>
        <v>14.2901888197808</v>
      </c>
      <c r="DZ393" s="0" t="n">
        <f aca="false">DX393*'Dist Horaria'!$I$6</f>
        <v>14.2901888197808</v>
      </c>
      <c r="EA393" s="0" t="n">
        <f aca="false">DX393*'Dist Horaria'!$J$6</f>
        <v>14.2901888197808</v>
      </c>
      <c r="EB393" s="0" t="n">
        <f aca="false">DX393*'Dist Horaria'!$K$6</f>
        <v>14.2901888197808</v>
      </c>
      <c r="EC393" s="0" t="n">
        <f aca="false">DX393*'Dist Horaria'!$L$6</f>
        <v>14.2901888197808</v>
      </c>
      <c r="ED393" s="0" t="n">
        <f aca="false">DX393*'Dist Horaria'!$M$6</f>
        <v>38.1071701860822</v>
      </c>
      <c r="EE393" s="0" t="n">
        <f aca="false">DX393*'Dist Horaria'!$N$6</f>
        <v>38.1071701860822</v>
      </c>
      <c r="EF393" s="0" t="n">
        <f aca="false">DX393*'Dist Horaria'!$O$6</f>
        <v>38.1071701860822</v>
      </c>
      <c r="EG393" s="0" t="n">
        <f aca="false">DX393*'Dist Horaria'!$P$6</f>
        <v>25.0078304346164</v>
      </c>
      <c r="EH393" s="0" t="n">
        <f aca="false">DX393*'Dist Horaria'!$Q$6</f>
        <v>25.0078304346164</v>
      </c>
      <c r="EI393" s="0" t="n">
        <f aca="false">DX393*'Dist Horaria'!$R$6</f>
        <v>25.0078304346164</v>
      </c>
      <c r="EJ393" s="0" t="n">
        <f aca="false">DX393*'Dist Horaria'!$S$6</f>
        <v>25.0078304346164</v>
      </c>
      <c r="EK393" s="0" t="n">
        <f aca="false">DX393*'Dist Horaria'!$T$6</f>
        <v>25.0078304346164</v>
      </c>
      <c r="EL393" s="0" t="n">
        <f aca="false">DX393*'Dist Horaria'!$U$6</f>
        <v>25.0078304346164</v>
      </c>
      <c r="EM393" s="0" t="n">
        <f aca="false">DX393*'Dist Horaria'!$V$6</f>
        <v>25.0078304346164</v>
      </c>
      <c r="EN393" s="0" t="n">
        <f aca="false">DX393*'Dist Horaria'!$W$6</f>
        <v>25.0078304346164</v>
      </c>
      <c r="EO393" s="0" t="n">
        <f aca="false">DX393*'Dist Horaria'!$X$6</f>
        <v>38.1071701860822</v>
      </c>
      <c r="EP393" s="0" t="n">
        <f aca="false">DX393*'Dist Horaria'!$Y$6</f>
        <v>38.1071701860822</v>
      </c>
      <c r="EQ393" s="0" t="n">
        <f aca="false">DX393*'Dist Horaria'!$Z$6</f>
        <v>38.1071701860822</v>
      </c>
      <c r="ER393" s="0" t="n">
        <f aca="false">DX393*'Dist Horaria'!$AA$6</f>
        <v>14.2901888197808</v>
      </c>
      <c r="ES393" s="0" t="n">
        <f aca="false">DX393*'Dist Horaria'!$AB$6</f>
        <v>14.2901888197808</v>
      </c>
      <c r="ET393" s="0" t="n">
        <f aca="false">DX393*'Dist Horaria'!$AC$6</f>
        <v>14.2901888197808</v>
      </c>
      <c r="EU393" s="0" t="n">
        <f aca="false">DX393*'Dist Horaria'!$AD$6</f>
        <v>14.2901888197808</v>
      </c>
      <c r="EV393" s="0" t="n">
        <f aca="false">DX393*'Dist Horaria'!$AE$6</f>
        <v>14.2901888197808</v>
      </c>
      <c r="EW393" s="0" t="n">
        <f aca="false">BB393+CA393+CZ393+DY393</f>
        <v>555.743575009618</v>
      </c>
      <c r="EX393" s="0" t="n">
        <f aca="false">BC393+CB393+DA393+DZ393</f>
        <v>554.157539332055</v>
      </c>
      <c r="EY393" s="0" t="n">
        <f aca="false">BD393+CC393+DB393+EA393</f>
        <v>552.660516584902</v>
      </c>
      <c r="EZ393" s="0" t="n">
        <f aca="false">BE393+CD393+DC393+EB393</f>
        <v>551.385111672552</v>
      </c>
      <c r="FA393" s="0" t="n">
        <f aca="false">BF393+CE393+DD393+EC393</f>
        <v>550.453095279553</v>
      </c>
      <c r="FB393" s="0" t="n">
        <f aca="false">BG393+CF393+DE393+ED393</f>
        <v>1377.29065813192</v>
      </c>
      <c r="FC393" s="0" t="n">
        <f aca="false">BH393+CG393+DF393+EE393</f>
        <v>1379.70124779389</v>
      </c>
      <c r="FD393" s="0" t="n">
        <f aca="false">BI393+CH393+DG393+EF393</f>
        <v>1379.70124779389</v>
      </c>
      <c r="FE393" s="0" t="n">
        <f aca="false">BJ393+CI393+DH393+EG393</f>
        <v>942.650361611604</v>
      </c>
      <c r="FF393" s="0" t="n">
        <f aca="false">BK393+CJ393+DI393+EH393</f>
        <v>950.461928845196</v>
      </c>
      <c r="FG393" s="0" t="n">
        <f aca="false">BL393+CK393+DJ393+EI393</f>
        <v>956.143068651444</v>
      </c>
      <c r="FH393" s="0" t="n">
        <f aca="false">BM393+CL393+DK393+EJ393</f>
        <v>958.983638554568</v>
      </c>
      <c r="FI393" s="0" t="n">
        <f aca="false">BN393+CM393+DL393+EK393</f>
        <v>959.693781030349</v>
      </c>
      <c r="FJ393" s="0" t="n">
        <f aca="false">BO393+CN393+DM393+EL393</f>
        <v>958.983638554568</v>
      </c>
      <c r="FK393" s="0" t="n">
        <f aca="false">BP393+CO393+DN393+EM393</f>
        <v>957.563353603006</v>
      </c>
      <c r="FL393" s="0" t="n">
        <f aca="false">BQ393+CP393+DO393+EN393</f>
        <v>955.432926175663</v>
      </c>
      <c r="FM393" s="0" t="n">
        <f aca="false">BR393+CQ393+DP393+EO393</f>
        <v>1408.83727534173</v>
      </c>
      <c r="FN393" s="0" t="n">
        <f aca="false">BS393+CR393+DQ393+EP393</f>
        <v>1406.89949810789</v>
      </c>
      <c r="FO393" s="0" t="n">
        <f aca="false">BT393+CS393+DR393+EQ393</f>
        <v>1396.35198695751</v>
      </c>
      <c r="FP393" s="0" t="n">
        <f aca="false">BU393+CT393+DS393+ER393</f>
        <v>565.37233985631</v>
      </c>
      <c r="FQ393" s="0" t="n">
        <f aca="false">BV393+CU393+DT393+ES393</f>
        <v>557.795993503371</v>
      </c>
      <c r="FR393" s="0" t="n">
        <f aca="false">BW393+CV393+DU393+ET393</f>
        <v>562.937961304354</v>
      </c>
      <c r="FS393" s="0" t="n">
        <f aca="false">BX393+CW393+DV393+EU393</f>
        <v>561.183493561323</v>
      </c>
      <c r="FT393" s="0" t="n">
        <f aca="false">BY393+CX393+DW393+EV393</f>
        <v>559.327369101173</v>
      </c>
      <c r="FU393" s="0" t="n">
        <f aca="false">AM393*'Dist Horaria'!$H$10</f>
        <v>0.310519822925995</v>
      </c>
      <c r="FV393" s="0" t="n">
        <f aca="false">AM393*'Dist Horaria'!$I$10</f>
        <v>0.290612284353542</v>
      </c>
      <c r="FW393" s="0" t="n">
        <f aca="false">AM393*'Dist Horaria'!$J$10</f>
        <v>0.289354197246952</v>
      </c>
      <c r="FX393" s="0" t="n">
        <f aca="false">AM393*'Dist Horaria'!$K$10</f>
        <v>0.281032469970059</v>
      </c>
      <c r="FY393" s="0" t="n">
        <f aca="false">AM393*'Dist Horaria'!$L$10</f>
        <v>0.281144934684033</v>
      </c>
      <c r="FZ393" s="0" t="n">
        <f aca="false">AM393*'Dist Horaria'!$M$10</f>
        <v>0.300836649968009</v>
      </c>
      <c r="GA393" s="0" t="n">
        <f aca="false">AM393*'Dist Horaria'!$N$10</f>
        <v>0.284603905653419</v>
      </c>
      <c r="GB393" s="0" t="n">
        <f aca="false">AM393*'Dist Horaria'!$O$10</f>
        <v>0.279746247227412</v>
      </c>
      <c r="GC393" s="0" t="n">
        <f aca="false">AM393*'Dist Horaria'!$P$10</f>
        <v>0.284087268441409</v>
      </c>
      <c r="GD393" s="0" t="n">
        <f aca="false">AM393*'Dist Horaria'!$Q$10</f>
        <v>0.257089393922258</v>
      </c>
      <c r="GE393" s="0" t="n">
        <f aca="false">AM393*'Dist Horaria'!$R$10</f>
        <v>0.313687669838207</v>
      </c>
      <c r="GF393" s="0" t="n">
        <f aca="false">AM393*'Dist Horaria'!$S$10</f>
        <v>0.267901455768706</v>
      </c>
      <c r="GG393" s="0" t="n">
        <f aca="false">AR393*'Dist Horaria'!$H$10</f>
        <v>0.324812706154666</v>
      </c>
      <c r="GH393" s="0" t="n">
        <f aca="false">AR393*'Dist Horaria'!$I$10</f>
        <v>0.303988845649832</v>
      </c>
      <c r="GI393" s="0" t="n">
        <f aca="false">AR393*'Dist Horaria'!$J$10</f>
        <v>0.302672850188352</v>
      </c>
      <c r="GJ393" s="0" t="n">
        <f aca="false">AR393*'Dist Horaria'!$K$10</f>
        <v>0.293968083029791</v>
      </c>
      <c r="GK393" s="0" t="n">
        <f aca="false">AR393*'Dist Horaria'!$L$10</f>
        <v>0.294085724369878</v>
      </c>
      <c r="GL393" s="0" t="n">
        <f aca="false">AR393*'Dist Horaria'!$M$10</f>
        <v>0.314683827479514</v>
      </c>
      <c r="GM393" s="0" t="n">
        <f aca="false">AR393*'Dist Horaria'!$N$10</f>
        <v>0.297703907938612</v>
      </c>
      <c r="GN393" s="0" t="n">
        <f aca="false">AR393*'Dist Horaria'!$O$10</f>
        <v>0.292622656880116</v>
      </c>
      <c r="GO393" s="0" t="n">
        <f aca="false">AR393*'Dist Horaria'!$P$10</f>
        <v>0.29716349048844</v>
      </c>
      <c r="GP393" s="0" t="n">
        <f aca="false">AR393*'Dist Horaria'!$Q$10</f>
        <v>0.268922933733133</v>
      </c>
      <c r="GQ393" s="0" t="n">
        <f aca="false">AR393*'Dist Horaria'!$R$10</f>
        <v>0.328126365548593</v>
      </c>
      <c r="GR393" s="0" t="n">
        <f aca="false">AR393*'Dist Horaria'!$S$10</f>
        <v>0.280232662800875</v>
      </c>
      <c r="GS393" s="0" t="n">
        <f aca="false">AW393*'Dist Horaria'!$H$10</f>
        <v>0.0188297220959226</v>
      </c>
      <c r="GT393" s="0" t="n">
        <f aca="false">AW393*'Dist Horaria'!$I$10</f>
        <v>0.0176225417768018</v>
      </c>
      <c r="GU393" s="0" t="n">
        <f aca="false">AW393*'Dist Horaria'!$J$10</f>
        <v>0.017546252184832</v>
      </c>
      <c r="GV393" s="0" t="n">
        <f aca="false">AW393*'Dist Horaria'!$K$10</f>
        <v>0.017041628001727</v>
      </c>
      <c r="GW393" s="0" t="n">
        <f aca="false">AW393*'Dist Horaria'!$L$10</f>
        <v>0.0170484477895581</v>
      </c>
      <c r="GX393" s="0" t="n">
        <f aca="false">AW393*'Dist Horaria'!$M$10</f>
        <v>0.0182425407234501</v>
      </c>
      <c r="GY393" s="0" t="n">
        <f aca="false">AW393*'Dist Horaria'!$N$10</f>
        <v>0.0172581975616586</v>
      </c>
      <c r="GZ393" s="0" t="n">
        <f aca="false">AW393*'Dist Horaria'!$O$10</f>
        <v>0.0169636322829053</v>
      </c>
      <c r="HA393" s="0" t="n">
        <f aca="false">AW393*'Dist Horaria'!$P$10</f>
        <v>0.0172268690138226</v>
      </c>
      <c r="HB393" s="0" t="n">
        <f aca="false">AW393*'Dist Horaria'!$Q$10</f>
        <v>0.0155897352888773</v>
      </c>
      <c r="HC393" s="0" t="n">
        <f aca="false">AW393*'Dist Horaria'!$R$10</f>
        <v>0.019021818292672</v>
      </c>
      <c r="HD393" s="0" t="n">
        <f aca="false">AW393*'Dist Horaria'!$S$10</f>
        <v>0.0162453717565725</v>
      </c>
    </row>
    <row r="394" customFormat="false" ht="13.8" hidden="false" customHeight="false" outlineLevel="0" collapsed="false">
      <c r="A394" s="0" t="n">
        <v>4.636088</v>
      </c>
      <c r="B394" s="0" t="n">
        <v>-74.066746</v>
      </c>
      <c r="C394" s="0" t="n">
        <v>33</v>
      </c>
      <c r="D394" s="0" t="n">
        <v>28</v>
      </c>
      <c r="E394" s="0" t="n">
        <v>2361</v>
      </c>
      <c r="G394" s="0" t="s">
        <v>307</v>
      </c>
      <c r="I394" s="0" t="s">
        <v>1799</v>
      </c>
      <c r="J394" s="0" t="s">
        <v>1800</v>
      </c>
      <c r="L394" s="0" t="s">
        <v>1801</v>
      </c>
      <c r="S394" s="0" t="n">
        <v>365</v>
      </c>
      <c r="V394" s="0" t="n">
        <v>80533.3333333333</v>
      </c>
      <c r="W394" s="0" t="n">
        <f aca="false">V394*12</f>
        <v>966400</v>
      </c>
      <c r="X394" s="0" t="n">
        <v>1</v>
      </c>
      <c r="Z394" s="0" t="n">
        <v>28014.41</v>
      </c>
      <c r="AB394" s="0" t="n">
        <v>0.005</v>
      </c>
      <c r="AC394" s="0" t="n">
        <v>0</v>
      </c>
      <c r="AD394" s="0" t="n">
        <v>4535.41295075159</v>
      </c>
      <c r="AE394" s="0" t="n">
        <f aca="false">AD394/2204.59</f>
        <v>2.0572591505684</v>
      </c>
      <c r="AF394" s="0" t="n">
        <f aca="false">AE394/S394</f>
        <v>0.00563632643991343</v>
      </c>
      <c r="AG394" s="0" t="n">
        <f aca="false">AE394*EXP(AB394*AC394)</f>
        <v>2.0572591505684</v>
      </c>
      <c r="AH394" s="0" t="n">
        <f aca="false">AG394/S394</f>
        <v>0.00563632643991343</v>
      </c>
      <c r="AI394" s="0" t="s">
        <v>90</v>
      </c>
      <c r="AJ394" s="0" t="n">
        <f aca="false">IF(AI394="A",'FE DISTRIBUCIÓN'!$C$2,'FE DISTRIBUCIÓN'!$C$3)</f>
        <v>4.994E-006</v>
      </c>
      <c r="AK394" s="0" t="n">
        <f aca="false">W394*AJ394</f>
        <v>4.8262016</v>
      </c>
      <c r="AL394" s="0" t="n">
        <f aca="false">AK394/365</f>
        <v>0.0132224701369863</v>
      </c>
      <c r="AM394" s="0" t="n">
        <f aca="false">AK394*EXP(AB394*AC394)</f>
        <v>4.8262016</v>
      </c>
      <c r="AN394" s="0" t="n">
        <f aca="false">AM394/365</f>
        <v>0.0132224701369863</v>
      </c>
      <c r="AO394" s="0" t="n">
        <v>5.223868284E-006</v>
      </c>
      <c r="AP394" s="0" t="n">
        <f aca="false">AO394*W394</f>
        <v>5.0483463096576</v>
      </c>
      <c r="AQ394" s="0" t="n">
        <f aca="false">AP394/365</f>
        <v>0.0138310857798838</v>
      </c>
      <c r="AR394" s="0" t="n">
        <f aca="false">AP394*EXP(AB394*AC394)</f>
        <v>5.0483463096576</v>
      </c>
      <c r="AS394" s="0" t="n">
        <f aca="false">AR394/365</f>
        <v>0.0138310857798838</v>
      </c>
      <c r="AT394" s="0" t="n">
        <v>3.02832944E-007</v>
      </c>
      <c r="AU394" s="0" t="n">
        <f aca="false">AT394*W394</f>
        <v>0.2926577570816</v>
      </c>
      <c r="AV394" s="0" t="n">
        <f aca="false">AU394/365</f>
        <v>0.000801802074196164</v>
      </c>
      <c r="AW394" s="0" t="n">
        <f aca="false">AU394*EXP(AB394*AC394)</f>
        <v>0.2926577570816</v>
      </c>
      <c r="AX394" s="0" t="n">
        <f aca="false">AW394/365</f>
        <v>0.000801802074196164</v>
      </c>
      <c r="AY394" s="0" t="n">
        <f aca="false">AW394+AR394+AM394+AG394</f>
        <v>12.2244648173076</v>
      </c>
      <c r="AZ394" s="0" t="n">
        <f aca="false">AH394+AN394+AS394+AX394</f>
        <v>0.0334916844309797</v>
      </c>
      <c r="BA394" s="0" t="n">
        <f aca="false">AH394*1000000</f>
        <v>5636.32643991343</v>
      </c>
      <c r="BB394" s="0" t="n">
        <f aca="false">BA394*'Dist Horaria'!$H$3</f>
        <v>196.395210387152</v>
      </c>
      <c r="BC394" s="0" t="n">
        <f aca="false">BA394*'Dist Horaria'!$I$3</f>
        <v>191.141454644122</v>
      </c>
      <c r="BD394" s="0" t="n">
        <f aca="false">BA394*'Dist Horaria'!$J$3</f>
        <v>186.182554938042</v>
      </c>
      <c r="BE394" s="0" t="n">
        <f aca="false">BA394*'Dist Horaria'!$K$3</f>
        <v>181.957766064919</v>
      </c>
      <c r="BF394" s="0" t="n">
        <f aca="false">BA394*'Dist Horaria'!$L$3</f>
        <v>178.870454381717</v>
      </c>
      <c r="BG394" s="0" t="n">
        <f aca="false">BA394*'Dist Horaria'!$M$3</f>
        <v>176.926791033692</v>
      </c>
      <c r="BH394" s="0" t="n">
        <f aca="false">BA394*'Dist Horaria'!$N$3</f>
        <v>184.911888380406</v>
      </c>
      <c r="BI394" s="0" t="n">
        <f aca="false">BA394*'Dist Horaria'!$O$3</f>
        <v>184.911888380406</v>
      </c>
      <c r="BJ394" s="0" t="n">
        <f aca="false">BA394*'Dist Horaria'!$P$3</f>
        <v>244.644667822674</v>
      </c>
      <c r="BK394" s="0" t="n">
        <f aca="false">BA394*'Dist Horaria'!$Q$3</f>
        <v>270.520546150072</v>
      </c>
      <c r="BL394" s="0" t="n">
        <f aca="false">BA394*'Dist Horaria'!$R$3</f>
        <v>289.339366751816</v>
      </c>
      <c r="BM394" s="0" t="n">
        <f aca="false">BA394*'Dist Horaria'!$S$3</f>
        <v>298.748777052689</v>
      </c>
      <c r="BN394" s="0" t="n">
        <f aca="false">BA394*'Dist Horaria'!$T$3</f>
        <v>301.101129627907</v>
      </c>
      <c r="BO394" s="0" t="n">
        <f aca="false">BA394*'Dist Horaria'!$U$3</f>
        <v>298.748777052689</v>
      </c>
      <c r="BP394" s="0" t="n">
        <f aca="false">BA394*'Dist Horaria'!$V$3</f>
        <v>294.044071902252</v>
      </c>
      <c r="BQ394" s="0" t="n">
        <f aca="false">BA394*'Dist Horaria'!$W$3</f>
        <v>286.987014176598</v>
      </c>
      <c r="BR394" s="0" t="n">
        <f aca="false">BA394*'Dist Horaria'!$X$3</f>
        <v>281.425210384413</v>
      </c>
      <c r="BS394" s="0" t="n">
        <f aca="false">BA394*'Dist Horaria'!$Y$3</f>
        <v>275.006307950479</v>
      </c>
      <c r="BT394" s="0" t="n">
        <f aca="false">BA394*'Dist Horaria'!$Z$3</f>
        <v>240.067593730582</v>
      </c>
      <c r="BU394" s="0" t="n">
        <f aca="false">BA394*'Dist Horaria'!$AA$3</f>
        <v>228.290570199806</v>
      </c>
      <c r="BV394" s="0" t="n">
        <f aca="false">BA394*'Dist Horaria'!$AB$3</f>
        <v>203.193862902472</v>
      </c>
      <c r="BW394" s="0" t="n">
        <f aca="false">BA394*'Dist Horaria'!$AC$3</f>
        <v>220.226671966638</v>
      </c>
      <c r="BX394" s="0" t="n">
        <f aca="false">BA394*'Dist Horaria'!$AD$3</f>
        <v>214.414983672794</v>
      </c>
      <c r="BY394" s="0" t="n">
        <f aca="false">BA394*'Dist Horaria'!$AE$3</f>
        <v>208.266556698395</v>
      </c>
      <c r="BZ394" s="0" t="n">
        <f aca="false">AN394*1000000</f>
        <v>13222.4701369863</v>
      </c>
      <c r="CA394" s="0" t="n">
        <f aca="false">BZ394*'Dist Horaria'!$H$6</f>
        <v>330.561753424658</v>
      </c>
      <c r="CB394" s="0" t="n">
        <f aca="false">BZ394*'Dist Horaria'!$I$6</f>
        <v>330.561753424658</v>
      </c>
      <c r="CC394" s="0" t="n">
        <f aca="false">BZ394*'Dist Horaria'!$J$6</f>
        <v>330.561753424658</v>
      </c>
      <c r="CD394" s="0" t="n">
        <f aca="false">BZ394*'Dist Horaria'!$K$6</f>
        <v>330.561753424658</v>
      </c>
      <c r="CE394" s="0" t="n">
        <f aca="false">BZ394*'Dist Horaria'!$L$6</f>
        <v>330.561753424658</v>
      </c>
      <c r="CF394" s="0" t="n">
        <f aca="false">BZ394*'Dist Horaria'!$M$6</f>
        <v>881.49800913242</v>
      </c>
      <c r="CG394" s="0" t="n">
        <f aca="false">BZ394*'Dist Horaria'!$N$6</f>
        <v>881.49800913242</v>
      </c>
      <c r="CH394" s="0" t="n">
        <f aca="false">BZ394*'Dist Horaria'!$O$6</f>
        <v>881.49800913242</v>
      </c>
      <c r="CI394" s="0" t="n">
        <f aca="false">BZ394*'Dist Horaria'!$P$6</f>
        <v>578.483068493151</v>
      </c>
      <c r="CJ394" s="0" t="n">
        <f aca="false">BZ394*'Dist Horaria'!$Q$6</f>
        <v>578.483068493151</v>
      </c>
      <c r="CK394" s="0" t="n">
        <f aca="false">BZ394*'Dist Horaria'!$R$6</f>
        <v>578.483068493151</v>
      </c>
      <c r="CL394" s="0" t="n">
        <f aca="false">BZ394*'Dist Horaria'!$S$6</f>
        <v>578.483068493151</v>
      </c>
      <c r="CM394" s="0" t="n">
        <f aca="false">BZ394*'Dist Horaria'!$T$6</f>
        <v>578.483068493151</v>
      </c>
      <c r="CN394" s="0" t="n">
        <f aca="false">BZ394*'Dist Horaria'!$U$6</f>
        <v>578.483068493151</v>
      </c>
      <c r="CO394" s="0" t="n">
        <f aca="false">BZ394*'Dist Horaria'!$V$6</f>
        <v>578.483068493151</v>
      </c>
      <c r="CP394" s="0" t="n">
        <f aca="false">BZ394*'Dist Horaria'!$W$6</f>
        <v>578.483068493151</v>
      </c>
      <c r="CQ394" s="0" t="n">
        <f aca="false">BZ394*'Dist Horaria'!$X$6</f>
        <v>881.49800913242</v>
      </c>
      <c r="CR394" s="0" t="n">
        <f aca="false">BZ394*'Dist Horaria'!$Y$6</f>
        <v>881.49800913242</v>
      </c>
      <c r="CS394" s="0" t="n">
        <f aca="false">BZ394*'Dist Horaria'!$Z$6</f>
        <v>881.49800913242</v>
      </c>
      <c r="CT394" s="0" t="n">
        <f aca="false">BZ394*'Dist Horaria'!$AA$6</f>
        <v>330.561753424658</v>
      </c>
      <c r="CU394" s="0" t="n">
        <f aca="false">BZ394*'Dist Horaria'!$AB$6</f>
        <v>330.561753424658</v>
      </c>
      <c r="CV394" s="0" t="n">
        <f aca="false">BZ394*'Dist Horaria'!$AC$6</f>
        <v>330.561753424658</v>
      </c>
      <c r="CW394" s="0" t="n">
        <f aca="false">BZ394*'Dist Horaria'!$AD$6</f>
        <v>330.561753424658</v>
      </c>
      <c r="CX394" s="0" t="n">
        <f aca="false">BZ394*'Dist Horaria'!$AE$6</f>
        <v>330.561753424658</v>
      </c>
      <c r="CY394" s="0" t="n">
        <f aca="false">AS394*1000000</f>
        <v>13831.0857798838</v>
      </c>
      <c r="CZ394" s="0" t="n">
        <f aca="false">CY394*'Dist Horaria'!$H$6</f>
        <v>345.777144497096</v>
      </c>
      <c r="DA394" s="0" t="n">
        <f aca="false">CY394*'Dist Horaria'!$I$6</f>
        <v>345.777144497096</v>
      </c>
      <c r="DB394" s="0" t="n">
        <f aca="false">CY394*'Dist Horaria'!$J$6</f>
        <v>345.777144497096</v>
      </c>
      <c r="DC394" s="0" t="n">
        <f aca="false">CY394*'Dist Horaria'!$K$6</f>
        <v>345.777144497096</v>
      </c>
      <c r="DD394" s="0" t="n">
        <f aca="false">CY394*'Dist Horaria'!$L$6</f>
        <v>345.777144497096</v>
      </c>
      <c r="DE394" s="0" t="n">
        <f aca="false">CY394*'Dist Horaria'!$M$6</f>
        <v>922.072385325589</v>
      </c>
      <c r="DF394" s="0" t="n">
        <f aca="false">CY394*'Dist Horaria'!$N$6</f>
        <v>922.072385325589</v>
      </c>
      <c r="DG394" s="0" t="n">
        <f aca="false">CY394*'Dist Horaria'!$O$6</f>
        <v>922.072385325589</v>
      </c>
      <c r="DH394" s="0" t="n">
        <f aca="false">CY394*'Dist Horaria'!$P$6</f>
        <v>605.110002869918</v>
      </c>
      <c r="DI394" s="0" t="n">
        <f aca="false">CY394*'Dist Horaria'!$Q$6</f>
        <v>605.110002869918</v>
      </c>
      <c r="DJ394" s="0" t="n">
        <f aca="false">CY394*'Dist Horaria'!$R$6</f>
        <v>605.110002869918</v>
      </c>
      <c r="DK394" s="0" t="n">
        <f aca="false">CY394*'Dist Horaria'!$S$6</f>
        <v>605.110002869918</v>
      </c>
      <c r="DL394" s="0" t="n">
        <f aca="false">CY394*'Dist Horaria'!$T$6</f>
        <v>605.110002869918</v>
      </c>
      <c r="DM394" s="0" t="n">
        <f aca="false">CY394*'Dist Horaria'!$U$6</f>
        <v>605.110002869918</v>
      </c>
      <c r="DN394" s="0" t="n">
        <f aca="false">CY394*'Dist Horaria'!$V$6</f>
        <v>605.110002869918</v>
      </c>
      <c r="DO394" s="0" t="n">
        <f aca="false">CY394*'Dist Horaria'!$W$6</f>
        <v>605.110002869918</v>
      </c>
      <c r="DP394" s="0" t="n">
        <f aca="false">CY394*'Dist Horaria'!$X$6</f>
        <v>922.072385325589</v>
      </c>
      <c r="DQ394" s="0" t="n">
        <f aca="false">CY394*'Dist Horaria'!$Y$6</f>
        <v>922.072385325589</v>
      </c>
      <c r="DR394" s="0" t="n">
        <f aca="false">CY394*'Dist Horaria'!$Z$6</f>
        <v>922.072385325589</v>
      </c>
      <c r="DS394" s="0" t="n">
        <f aca="false">CY394*'Dist Horaria'!$AA$6</f>
        <v>345.777144497096</v>
      </c>
      <c r="DT394" s="0" t="n">
        <f aca="false">CY394*'Dist Horaria'!$AB$6</f>
        <v>345.777144497096</v>
      </c>
      <c r="DU394" s="0" t="n">
        <f aca="false">CY394*'Dist Horaria'!$AC$6</f>
        <v>345.777144497096</v>
      </c>
      <c r="DV394" s="0" t="n">
        <f aca="false">CY394*'Dist Horaria'!$AD$6</f>
        <v>345.777144497096</v>
      </c>
      <c r="DW394" s="0" t="n">
        <f aca="false">CY394*'Dist Horaria'!$AE$6</f>
        <v>345.777144497096</v>
      </c>
      <c r="DX394" s="0" t="n">
        <f aca="false">AX394*1000000</f>
        <v>801.802074196164</v>
      </c>
      <c r="DY394" s="0" t="n">
        <f aca="false">DX394*'Dist Horaria'!$H$6</f>
        <v>20.0450518549041</v>
      </c>
      <c r="DZ394" s="0" t="n">
        <f aca="false">DX394*'Dist Horaria'!$I$6</f>
        <v>20.0450518549041</v>
      </c>
      <c r="EA394" s="0" t="n">
        <f aca="false">DX394*'Dist Horaria'!$J$6</f>
        <v>20.0450518549041</v>
      </c>
      <c r="EB394" s="0" t="n">
        <f aca="false">DX394*'Dist Horaria'!$K$6</f>
        <v>20.0450518549041</v>
      </c>
      <c r="EC394" s="0" t="n">
        <f aca="false">DX394*'Dist Horaria'!$L$6</f>
        <v>20.0450518549041</v>
      </c>
      <c r="ED394" s="0" t="n">
        <f aca="false">DX394*'Dist Horaria'!$M$6</f>
        <v>53.4534716130776</v>
      </c>
      <c r="EE394" s="0" t="n">
        <f aca="false">DX394*'Dist Horaria'!$N$6</f>
        <v>53.4534716130776</v>
      </c>
      <c r="EF394" s="0" t="n">
        <f aca="false">DX394*'Dist Horaria'!$O$6</f>
        <v>53.4534716130776</v>
      </c>
      <c r="EG394" s="0" t="n">
        <f aca="false">DX394*'Dist Horaria'!$P$6</f>
        <v>35.0788407460822</v>
      </c>
      <c r="EH394" s="0" t="n">
        <f aca="false">DX394*'Dist Horaria'!$Q$6</f>
        <v>35.0788407460822</v>
      </c>
      <c r="EI394" s="0" t="n">
        <f aca="false">DX394*'Dist Horaria'!$R$6</f>
        <v>35.0788407460822</v>
      </c>
      <c r="EJ394" s="0" t="n">
        <f aca="false">DX394*'Dist Horaria'!$S$6</f>
        <v>35.0788407460822</v>
      </c>
      <c r="EK394" s="0" t="n">
        <f aca="false">DX394*'Dist Horaria'!$T$6</f>
        <v>35.0788407460822</v>
      </c>
      <c r="EL394" s="0" t="n">
        <f aca="false">DX394*'Dist Horaria'!$U$6</f>
        <v>35.0788407460822</v>
      </c>
      <c r="EM394" s="0" t="n">
        <f aca="false">DX394*'Dist Horaria'!$V$6</f>
        <v>35.0788407460822</v>
      </c>
      <c r="EN394" s="0" t="n">
        <f aca="false">DX394*'Dist Horaria'!$W$6</f>
        <v>35.0788407460822</v>
      </c>
      <c r="EO394" s="0" t="n">
        <f aca="false">DX394*'Dist Horaria'!$X$6</f>
        <v>53.4534716130776</v>
      </c>
      <c r="EP394" s="0" t="n">
        <f aca="false">DX394*'Dist Horaria'!$Y$6</f>
        <v>53.4534716130776</v>
      </c>
      <c r="EQ394" s="0" t="n">
        <f aca="false">DX394*'Dist Horaria'!$Z$6</f>
        <v>53.4534716130776</v>
      </c>
      <c r="ER394" s="0" t="n">
        <f aca="false">DX394*'Dist Horaria'!$AA$6</f>
        <v>20.0450518549041</v>
      </c>
      <c r="ES394" s="0" t="n">
        <f aca="false">DX394*'Dist Horaria'!$AB$6</f>
        <v>20.0450518549041</v>
      </c>
      <c r="ET394" s="0" t="n">
        <f aca="false">DX394*'Dist Horaria'!$AC$6</f>
        <v>20.0450518549041</v>
      </c>
      <c r="EU394" s="0" t="n">
        <f aca="false">DX394*'Dist Horaria'!$AD$6</f>
        <v>20.0450518549041</v>
      </c>
      <c r="EV394" s="0" t="n">
        <f aca="false">DX394*'Dist Horaria'!$AE$6</f>
        <v>20.0450518549041</v>
      </c>
      <c r="EW394" s="0" t="n">
        <f aca="false">BB394+CA394+CZ394+DY394</f>
        <v>892.77916016381</v>
      </c>
      <c r="EX394" s="0" t="n">
        <f aca="false">BC394+CB394+DA394+DZ394</f>
        <v>887.52540442078</v>
      </c>
      <c r="EY394" s="0" t="n">
        <f aca="false">BD394+CC394+DB394+EA394</f>
        <v>882.566504714699</v>
      </c>
      <c r="EZ394" s="0" t="n">
        <f aca="false">BE394+CD394+DC394+EB394</f>
        <v>878.341715841577</v>
      </c>
      <c r="FA394" s="0" t="n">
        <f aca="false">BF394+CE394+DD394+EC394</f>
        <v>875.254404158375</v>
      </c>
      <c r="FB394" s="0" t="n">
        <f aca="false">BG394+CF394+DE394+ED394</f>
        <v>2033.95065710478</v>
      </c>
      <c r="FC394" s="0" t="n">
        <f aca="false">BH394+CG394+DF394+EE394</f>
        <v>2041.93575445149</v>
      </c>
      <c r="FD394" s="0" t="n">
        <f aca="false">BI394+CH394+DG394+EF394</f>
        <v>2041.93575445149</v>
      </c>
      <c r="FE394" s="0" t="n">
        <f aca="false">BJ394+CI394+DH394+EG394</f>
        <v>1463.31657993182</v>
      </c>
      <c r="FF394" s="0" t="n">
        <f aca="false">BK394+CJ394+DI394+EH394</f>
        <v>1489.19245825922</v>
      </c>
      <c r="FG394" s="0" t="n">
        <f aca="false">BL394+CK394+DJ394+EI394</f>
        <v>1508.01127886097</v>
      </c>
      <c r="FH394" s="0" t="n">
        <f aca="false">BM394+CL394+DK394+EJ394</f>
        <v>1517.42068916184</v>
      </c>
      <c r="FI394" s="0" t="n">
        <f aca="false">BN394+CM394+DL394+EK394</f>
        <v>1519.77304173706</v>
      </c>
      <c r="FJ394" s="0" t="n">
        <f aca="false">BO394+CN394+DM394+EL394</f>
        <v>1517.42068916184</v>
      </c>
      <c r="FK394" s="0" t="n">
        <f aca="false">BP394+CO394+DN394+EM394</f>
        <v>1512.7159840114</v>
      </c>
      <c r="FL394" s="0" t="n">
        <f aca="false">BQ394+CP394+DO394+EN394</f>
        <v>1505.65892628575</v>
      </c>
      <c r="FM394" s="0" t="n">
        <f aca="false">BR394+CQ394+DP394+EO394</f>
        <v>2138.4490764555</v>
      </c>
      <c r="FN394" s="0" t="n">
        <f aca="false">BS394+CR394+DQ394+EP394</f>
        <v>2132.03017402157</v>
      </c>
      <c r="FO394" s="0" t="n">
        <f aca="false">BT394+CS394+DR394+EQ394</f>
        <v>2097.09145980167</v>
      </c>
      <c r="FP394" s="0" t="n">
        <f aca="false">BU394+CT394+DS394+ER394</f>
        <v>924.674519976464</v>
      </c>
      <c r="FQ394" s="0" t="n">
        <f aca="false">BV394+CU394+DT394+ES394</f>
        <v>899.57781267913</v>
      </c>
      <c r="FR394" s="0" t="n">
        <f aca="false">BW394+CV394+DU394+ET394</f>
        <v>916.610621743295</v>
      </c>
      <c r="FS394" s="0" t="n">
        <f aca="false">BX394+CW394+DV394+EU394</f>
        <v>910.798933449451</v>
      </c>
      <c r="FT394" s="0" t="n">
        <f aca="false">BY394+CX394+DW394+EV394</f>
        <v>904.650506475052</v>
      </c>
      <c r="FU394" s="0" t="n">
        <f aca="false">AM394*'Dist Horaria'!$H$10</f>
        <v>0.435570588396373</v>
      </c>
      <c r="FV394" s="0" t="n">
        <f aca="false">AM394*'Dist Horaria'!$I$10</f>
        <v>0.407645999853782</v>
      </c>
      <c r="FW394" s="0" t="n">
        <f aca="false">AM394*'Dist Horaria'!$J$10</f>
        <v>0.405881263109738</v>
      </c>
      <c r="FX394" s="0" t="n">
        <f aca="false">AM394*'Dist Horaria'!$K$10</f>
        <v>0.3942082574629</v>
      </c>
      <c r="FY394" s="0" t="n">
        <f aca="false">AM394*'Dist Horaria'!$L$10</f>
        <v>0.394366013322663</v>
      </c>
      <c r="FZ394" s="0" t="n">
        <f aca="false">AM394*'Dist Horaria'!$M$10</f>
        <v>0.421987863457557</v>
      </c>
      <c r="GA394" s="0" t="n">
        <f aca="false">AM394*'Dist Horaria'!$N$10</f>
        <v>0.399217961279432</v>
      </c>
      <c r="GB394" s="0" t="n">
        <f aca="false">AM394*'Dist Horaria'!$O$10</f>
        <v>0.392404054460514</v>
      </c>
      <c r="GC394" s="0" t="n">
        <f aca="false">AM394*'Dist Horaria'!$P$10</f>
        <v>0.398493266886969</v>
      </c>
      <c r="GD394" s="0" t="n">
        <f aca="false">AM394*'Dist Horaria'!$Q$10</f>
        <v>0.360622962894941</v>
      </c>
      <c r="GE394" s="0" t="n">
        <f aca="false">AM394*'Dist Horaria'!$R$10</f>
        <v>0.440014172482246</v>
      </c>
      <c r="GF394" s="0" t="n">
        <f aca="false">AM394*'Dist Horaria'!$S$10</f>
        <v>0.375789196392884</v>
      </c>
      <c r="GG394" s="0" t="n">
        <f aca="false">AR394*'Dist Horaria'!$H$10</f>
        <v>0.455619419737091</v>
      </c>
      <c r="GH394" s="0" t="n">
        <f aca="false">AR394*'Dist Horaria'!$I$10</f>
        <v>0.426409493339135</v>
      </c>
      <c r="GI394" s="0" t="n">
        <f aca="false">AR394*'Dist Horaria'!$J$10</f>
        <v>0.424563527719027</v>
      </c>
      <c r="GJ394" s="0" t="n">
        <f aca="false">AR394*'Dist Horaria'!$K$10</f>
        <v>0.412353226562145</v>
      </c>
      <c r="GK394" s="0" t="n">
        <f aca="false">AR394*'Dist Horaria'!$L$10</f>
        <v>0.412518243749256</v>
      </c>
      <c r="GL394" s="0" t="n">
        <f aca="false">AR394*'Dist Horaria'!$M$10</f>
        <v>0.441411497026202</v>
      </c>
      <c r="GM394" s="0" t="n">
        <f aca="false">AR394*'Dist Horaria'!$N$10</f>
        <v>0.417593521491943</v>
      </c>
      <c r="GN394" s="0" t="n">
        <f aca="false">AR394*'Dist Horaria'!$O$10</f>
        <v>0.410465978095572</v>
      </c>
      <c r="GO394" s="0" t="n">
        <f aca="false">AR394*'Dist Horaria'!$P$10</f>
        <v>0.416835470219941</v>
      </c>
      <c r="GP394" s="0" t="n">
        <f aca="false">AR394*'Dist Horaria'!$Q$10</f>
        <v>0.377222038115537</v>
      </c>
      <c r="GQ394" s="0" t="n">
        <f aca="false">AR394*'Dist Horaria'!$R$10</f>
        <v>0.460267537072589</v>
      </c>
      <c r="GR394" s="0" t="n">
        <f aca="false">AR394*'Dist Horaria'!$S$10</f>
        <v>0.393086356529162</v>
      </c>
      <c r="GS394" s="0" t="n">
        <f aca="false">AW394*'Dist Horaria'!$H$10</f>
        <v>0.0264127199847589</v>
      </c>
      <c r="GT394" s="0" t="n">
        <f aca="false">AW394*'Dist Horaria'!$I$10</f>
        <v>0.0247193909182107</v>
      </c>
      <c r="GU394" s="0" t="n">
        <f aca="false">AW394*'Dist Horaria'!$J$10</f>
        <v>0.0246123784184943</v>
      </c>
      <c r="GV394" s="0" t="n">
        <f aca="false">AW394*'Dist Horaria'!$K$10</f>
        <v>0.0239045348731678</v>
      </c>
      <c r="GW394" s="0" t="n">
        <f aca="false">AW394*'Dist Horaria'!$L$10</f>
        <v>0.0239141010869134</v>
      </c>
      <c r="GX394" s="0" t="n">
        <f aca="false">AW394*'Dist Horaria'!$M$10</f>
        <v>0.025589072291374</v>
      </c>
      <c r="GY394" s="0" t="n">
        <f aca="false">AW394*'Dist Horaria'!$N$10</f>
        <v>0.0242083200864894</v>
      </c>
      <c r="GZ394" s="0" t="n">
        <f aca="false">AW394*'Dist Horaria'!$O$10</f>
        <v>0.0237951291649607</v>
      </c>
      <c r="HA394" s="0" t="n">
        <f aca="false">AW394*'Dist Horaria'!$P$10</f>
        <v>0.024164375085214</v>
      </c>
      <c r="HB394" s="0" t="n">
        <f aca="false">AW394*'Dist Horaria'!$Q$10</f>
        <v>0.0218679442385819</v>
      </c>
      <c r="HC394" s="0" t="n">
        <f aca="false">AW394*'Dist Horaria'!$R$10</f>
        <v>0.0266821760621791</v>
      </c>
      <c r="HD394" s="0" t="n">
        <f aca="false">AW394*'Dist Horaria'!$S$10</f>
        <v>0.0227876148712557</v>
      </c>
    </row>
    <row r="395" customFormat="false" ht="13.8" hidden="false" customHeight="false" outlineLevel="0" collapsed="false">
      <c r="A395" s="0" t="n">
        <v>4.66381</v>
      </c>
      <c r="B395" s="0" t="n">
        <v>-74.048142</v>
      </c>
      <c r="C395" s="0" t="n">
        <v>35</v>
      </c>
      <c r="D395" s="0" t="n">
        <v>31</v>
      </c>
      <c r="E395" s="0" t="n">
        <v>2402</v>
      </c>
      <c r="G395" s="0" t="s">
        <v>307</v>
      </c>
      <c r="I395" s="0" t="s">
        <v>1802</v>
      </c>
      <c r="J395" s="0" t="s">
        <v>1368</v>
      </c>
      <c r="L395" s="0" t="s">
        <v>1803</v>
      </c>
      <c r="S395" s="0" t="n">
        <v>365</v>
      </c>
      <c r="V395" s="0" t="n">
        <v>80533.3333333333</v>
      </c>
      <c r="W395" s="0" t="n">
        <f aca="false">V395*12</f>
        <v>966400</v>
      </c>
      <c r="X395" s="0" t="n">
        <v>1</v>
      </c>
      <c r="Z395" s="0" t="n">
        <v>28014.41</v>
      </c>
      <c r="AB395" s="0" t="n">
        <v>0.005</v>
      </c>
      <c r="AC395" s="0" t="n">
        <v>0</v>
      </c>
      <c r="AD395" s="0" t="n">
        <v>4535.41295075159</v>
      </c>
      <c r="AE395" s="0" t="n">
        <f aca="false">AD395/2204.59</f>
        <v>2.0572591505684</v>
      </c>
      <c r="AF395" s="0" t="n">
        <f aca="false">AE395/S395</f>
        <v>0.00563632643991343</v>
      </c>
      <c r="AG395" s="0" t="n">
        <f aca="false">AE395*EXP(AB395*AC395)</f>
        <v>2.0572591505684</v>
      </c>
      <c r="AH395" s="0" t="n">
        <f aca="false">AG395/S395</f>
        <v>0.00563632643991343</v>
      </c>
      <c r="AI395" s="0" t="s">
        <v>90</v>
      </c>
      <c r="AJ395" s="0" t="n">
        <f aca="false">IF(AI395="A",'FE DISTRIBUCIÓN'!$C$2,'FE DISTRIBUCIÓN'!$C$3)</f>
        <v>4.994E-006</v>
      </c>
      <c r="AK395" s="0" t="n">
        <f aca="false">W395*AJ395</f>
        <v>4.8262016</v>
      </c>
      <c r="AL395" s="0" t="n">
        <f aca="false">AK395/365</f>
        <v>0.0132224701369863</v>
      </c>
      <c r="AM395" s="0" t="n">
        <f aca="false">AK395*EXP(AB395*AC395)</f>
        <v>4.8262016</v>
      </c>
      <c r="AN395" s="0" t="n">
        <f aca="false">AM395/365</f>
        <v>0.0132224701369863</v>
      </c>
      <c r="AO395" s="0" t="n">
        <v>5.223868284E-006</v>
      </c>
      <c r="AP395" s="0" t="n">
        <f aca="false">AO395*W395</f>
        <v>5.0483463096576</v>
      </c>
      <c r="AQ395" s="0" t="n">
        <f aca="false">AP395/365</f>
        <v>0.0138310857798838</v>
      </c>
      <c r="AR395" s="0" t="n">
        <f aca="false">AP395*EXP(AB395*AC395)</f>
        <v>5.0483463096576</v>
      </c>
      <c r="AS395" s="0" t="n">
        <f aca="false">AR395/365</f>
        <v>0.0138310857798838</v>
      </c>
      <c r="AT395" s="0" t="n">
        <v>3.02832944E-007</v>
      </c>
      <c r="AU395" s="0" t="n">
        <f aca="false">AT395*W395</f>
        <v>0.2926577570816</v>
      </c>
      <c r="AV395" s="0" t="n">
        <f aca="false">AU395/365</f>
        <v>0.000801802074196164</v>
      </c>
      <c r="AW395" s="0" t="n">
        <f aca="false">AU395*EXP(AB395*AC395)</f>
        <v>0.2926577570816</v>
      </c>
      <c r="AX395" s="0" t="n">
        <f aca="false">AW395/365</f>
        <v>0.000801802074196164</v>
      </c>
      <c r="AY395" s="0" t="n">
        <f aca="false">AW395+AR395+AM395+AG395</f>
        <v>12.2244648173076</v>
      </c>
      <c r="AZ395" s="0" t="n">
        <f aca="false">AH395+AN395+AS395+AX395</f>
        <v>0.0334916844309797</v>
      </c>
      <c r="BA395" s="0" t="n">
        <f aca="false">AH395*1000000</f>
        <v>5636.32643991343</v>
      </c>
      <c r="BB395" s="0" t="n">
        <f aca="false">BA395*'Dist Horaria'!$H$3</f>
        <v>196.395210387152</v>
      </c>
      <c r="BC395" s="0" t="n">
        <f aca="false">BA395*'Dist Horaria'!$I$3</f>
        <v>191.141454644122</v>
      </c>
      <c r="BD395" s="0" t="n">
        <f aca="false">BA395*'Dist Horaria'!$J$3</f>
        <v>186.182554938042</v>
      </c>
      <c r="BE395" s="0" t="n">
        <f aca="false">BA395*'Dist Horaria'!$K$3</f>
        <v>181.957766064919</v>
      </c>
      <c r="BF395" s="0" t="n">
        <f aca="false">BA395*'Dist Horaria'!$L$3</f>
        <v>178.870454381717</v>
      </c>
      <c r="BG395" s="0" t="n">
        <f aca="false">BA395*'Dist Horaria'!$M$3</f>
        <v>176.926791033692</v>
      </c>
      <c r="BH395" s="0" t="n">
        <f aca="false">BA395*'Dist Horaria'!$N$3</f>
        <v>184.911888380406</v>
      </c>
      <c r="BI395" s="0" t="n">
        <f aca="false">BA395*'Dist Horaria'!$O$3</f>
        <v>184.911888380406</v>
      </c>
      <c r="BJ395" s="0" t="n">
        <f aca="false">BA395*'Dist Horaria'!$P$3</f>
        <v>244.644667822674</v>
      </c>
      <c r="BK395" s="0" t="n">
        <f aca="false">BA395*'Dist Horaria'!$Q$3</f>
        <v>270.520546150072</v>
      </c>
      <c r="BL395" s="0" t="n">
        <f aca="false">BA395*'Dist Horaria'!$R$3</f>
        <v>289.339366751816</v>
      </c>
      <c r="BM395" s="0" t="n">
        <f aca="false">BA395*'Dist Horaria'!$S$3</f>
        <v>298.748777052689</v>
      </c>
      <c r="BN395" s="0" t="n">
        <f aca="false">BA395*'Dist Horaria'!$T$3</f>
        <v>301.101129627907</v>
      </c>
      <c r="BO395" s="0" t="n">
        <f aca="false">BA395*'Dist Horaria'!$U$3</f>
        <v>298.748777052689</v>
      </c>
      <c r="BP395" s="0" t="n">
        <f aca="false">BA395*'Dist Horaria'!$V$3</f>
        <v>294.044071902252</v>
      </c>
      <c r="BQ395" s="0" t="n">
        <f aca="false">BA395*'Dist Horaria'!$W$3</f>
        <v>286.987014176598</v>
      </c>
      <c r="BR395" s="0" t="n">
        <f aca="false">BA395*'Dist Horaria'!$X$3</f>
        <v>281.425210384413</v>
      </c>
      <c r="BS395" s="0" t="n">
        <f aca="false">BA395*'Dist Horaria'!$Y$3</f>
        <v>275.006307950479</v>
      </c>
      <c r="BT395" s="0" t="n">
        <f aca="false">BA395*'Dist Horaria'!$Z$3</f>
        <v>240.067593730582</v>
      </c>
      <c r="BU395" s="0" t="n">
        <f aca="false">BA395*'Dist Horaria'!$AA$3</f>
        <v>228.290570199806</v>
      </c>
      <c r="BV395" s="0" t="n">
        <f aca="false">BA395*'Dist Horaria'!$AB$3</f>
        <v>203.193862902472</v>
      </c>
      <c r="BW395" s="0" t="n">
        <f aca="false">BA395*'Dist Horaria'!$AC$3</f>
        <v>220.226671966638</v>
      </c>
      <c r="BX395" s="0" t="n">
        <f aca="false">BA395*'Dist Horaria'!$AD$3</f>
        <v>214.414983672794</v>
      </c>
      <c r="BY395" s="0" t="n">
        <f aca="false">BA395*'Dist Horaria'!$AE$3</f>
        <v>208.266556698395</v>
      </c>
      <c r="BZ395" s="0" t="n">
        <f aca="false">AN395*1000000</f>
        <v>13222.4701369863</v>
      </c>
      <c r="CA395" s="0" t="n">
        <f aca="false">BZ395*'Dist Horaria'!$H$6</f>
        <v>330.561753424658</v>
      </c>
      <c r="CB395" s="0" t="n">
        <f aca="false">BZ395*'Dist Horaria'!$I$6</f>
        <v>330.561753424658</v>
      </c>
      <c r="CC395" s="0" t="n">
        <f aca="false">BZ395*'Dist Horaria'!$J$6</f>
        <v>330.561753424658</v>
      </c>
      <c r="CD395" s="0" t="n">
        <f aca="false">BZ395*'Dist Horaria'!$K$6</f>
        <v>330.561753424658</v>
      </c>
      <c r="CE395" s="0" t="n">
        <f aca="false">BZ395*'Dist Horaria'!$L$6</f>
        <v>330.561753424658</v>
      </c>
      <c r="CF395" s="0" t="n">
        <f aca="false">BZ395*'Dist Horaria'!$M$6</f>
        <v>881.49800913242</v>
      </c>
      <c r="CG395" s="0" t="n">
        <f aca="false">BZ395*'Dist Horaria'!$N$6</f>
        <v>881.49800913242</v>
      </c>
      <c r="CH395" s="0" t="n">
        <f aca="false">BZ395*'Dist Horaria'!$O$6</f>
        <v>881.49800913242</v>
      </c>
      <c r="CI395" s="0" t="n">
        <f aca="false">BZ395*'Dist Horaria'!$P$6</f>
        <v>578.483068493151</v>
      </c>
      <c r="CJ395" s="0" t="n">
        <f aca="false">BZ395*'Dist Horaria'!$Q$6</f>
        <v>578.483068493151</v>
      </c>
      <c r="CK395" s="0" t="n">
        <f aca="false">BZ395*'Dist Horaria'!$R$6</f>
        <v>578.483068493151</v>
      </c>
      <c r="CL395" s="0" t="n">
        <f aca="false">BZ395*'Dist Horaria'!$S$6</f>
        <v>578.483068493151</v>
      </c>
      <c r="CM395" s="0" t="n">
        <f aca="false">BZ395*'Dist Horaria'!$T$6</f>
        <v>578.483068493151</v>
      </c>
      <c r="CN395" s="0" t="n">
        <f aca="false">BZ395*'Dist Horaria'!$U$6</f>
        <v>578.483068493151</v>
      </c>
      <c r="CO395" s="0" t="n">
        <f aca="false">BZ395*'Dist Horaria'!$V$6</f>
        <v>578.483068493151</v>
      </c>
      <c r="CP395" s="0" t="n">
        <f aca="false">BZ395*'Dist Horaria'!$W$6</f>
        <v>578.483068493151</v>
      </c>
      <c r="CQ395" s="0" t="n">
        <f aca="false">BZ395*'Dist Horaria'!$X$6</f>
        <v>881.49800913242</v>
      </c>
      <c r="CR395" s="0" t="n">
        <f aca="false">BZ395*'Dist Horaria'!$Y$6</f>
        <v>881.49800913242</v>
      </c>
      <c r="CS395" s="0" t="n">
        <f aca="false">BZ395*'Dist Horaria'!$Z$6</f>
        <v>881.49800913242</v>
      </c>
      <c r="CT395" s="0" t="n">
        <f aca="false">BZ395*'Dist Horaria'!$AA$6</f>
        <v>330.561753424658</v>
      </c>
      <c r="CU395" s="0" t="n">
        <f aca="false">BZ395*'Dist Horaria'!$AB$6</f>
        <v>330.561753424658</v>
      </c>
      <c r="CV395" s="0" t="n">
        <f aca="false">BZ395*'Dist Horaria'!$AC$6</f>
        <v>330.561753424658</v>
      </c>
      <c r="CW395" s="0" t="n">
        <f aca="false">BZ395*'Dist Horaria'!$AD$6</f>
        <v>330.561753424658</v>
      </c>
      <c r="CX395" s="0" t="n">
        <f aca="false">BZ395*'Dist Horaria'!$AE$6</f>
        <v>330.561753424658</v>
      </c>
      <c r="CY395" s="0" t="n">
        <f aca="false">AS395*1000000</f>
        <v>13831.0857798838</v>
      </c>
      <c r="CZ395" s="0" t="n">
        <f aca="false">CY395*'Dist Horaria'!$H$6</f>
        <v>345.777144497096</v>
      </c>
      <c r="DA395" s="0" t="n">
        <f aca="false">CY395*'Dist Horaria'!$I$6</f>
        <v>345.777144497096</v>
      </c>
      <c r="DB395" s="0" t="n">
        <f aca="false">CY395*'Dist Horaria'!$J$6</f>
        <v>345.777144497096</v>
      </c>
      <c r="DC395" s="0" t="n">
        <f aca="false">CY395*'Dist Horaria'!$K$6</f>
        <v>345.777144497096</v>
      </c>
      <c r="DD395" s="0" t="n">
        <f aca="false">CY395*'Dist Horaria'!$L$6</f>
        <v>345.777144497096</v>
      </c>
      <c r="DE395" s="0" t="n">
        <f aca="false">CY395*'Dist Horaria'!$M$6</f>
        <v>922.072385325589</v>
      </c>
      <c r="DF395" s="0" t="n">
        <f aca="false">CY395*'Dist Horaria'!$N$6</f>
        <v>922.072385325589</v>
      </c>
      <c r="DG395" s="0" t="n">
        <f aca="false">CY395*'Dist Horaria'!$O$6</f>
        <v>922.072385325589</v>
      </c>
      <c r="DH395" s="0" t="n">
        <f aca="false">CY395*'Dist Horaria'!$P$6</f>
        <v>605.110002869918</v>
      </c>
      <c r="DI395" s="0" t="n">
        <f aca="false">CY395*'Dist Horaria'!$Q$6</f>
        <v>605.110002869918</v>
      </c>
      <c r="DJ395" s="0" t="n">
        <f aca="false">CY395*'Dist Horaria'!$R$6</f>
        <v>605.110002869918</v>
      </c>
      <c r="DK395" s="0" t="n">
        <f aca="false">CY395*'Dist Horaria'!$S$6</f>
        <v>605.110002869918</v>
      </c>
      <c r="DL395" s="0" t="n">
        <f aca="false">CY395*'Dist Horaria'!$T$6</f>
        <v>605.110002869918</v>
      </c>
      <c r="DM395" s="0" t="n">
        <f aca="false">CY395*'Dist Horaria'!$U$6</f>
        <v>605.110002869918</v>
      </c>
      <c r="DN395" s="0" t="n">
        <f aca="false">CY395*'Dist Horaria'!$V$6</f>
        <v>605.110002869918</v>
      </c>
      <c r="DO395" s="0" t="n">
        <f aca="false">CY395*'Dist Horaria'!$W$6</f>
        <v>605.110002869918</v>
      </c>
      <c r="DP395" s="0" t="n">
        <f aca="false">CY395*'Dist Horaria'!$X$6</f>
        <v>922.072385325589</v>
      </c>
      <c r="DQ395" s="0" t="n">
        <f aca="false">CY395*'Dist Horaria'!$Y$6</f>
        <v>922.072385325589</v>
      </c>
      <c r="DR395" s="0" t="n">
        <f aca="false">CY395*'Dist Horaria'!$Z$6</f>
        <v>922.072385325589</v>
      </c>
      <c r="DS395" s="0" t="n">
        <f aca="false">CY395*'Dist Horaria'!$AA$6</f>
        <v>345.777144497096</v>
      </c>
      <c r="DT395" s="0" t="n">
        <f aca="false">CY395*'Dist Horaria'!$AB$6</f>
        <v>345.777144497096</v>
      </c>
      <c r="DU395" s="0" t="n">
        <f aca="false">CY395*'Dist Horaria'!$AC$6</f>
        <v>345.777144497096</v>
      </c>
      <c r="DV395" s="0" t="n">
        <f aca="false">CY395*'Dist Horaria'!$AD$6</f>
        <v>345.777144497096</v>
      </c>
      <c r="DW395" s="0" t="n">
        <f aca="false">CY395*'Dist Horaria'!$AE$6</f>
        <v>345.777144497096</v>
      </c>
      <c r="DX395" s="0" t="n">
        <f aca="false">AX395*1000000</f>
        <v>801.802074196164</v>
      </c>
      <c r="DY395" s="0" t="n">
        <f aca="false">DX395*'Dist Horaria'!$H$6</f>
        <v>20.0450518549041</v>
      </c>
      <c r="DZ395" s="0" t="n">
        <f aca="false">DX395*'Dist Horaria'!$I$6</f>
        <v>20.0450518549041</v>
      </c>
      <c r="EA395" s="0" t="n">
        <f aca="false">DX395*'Dist Horaria'!$J$6</f>
        <v>20.0450518549041</v>
      </c>
      <c r="EB395" s="0" t="n">
        <f aca="false">DX395*'Dist Horaria'!$K$6</f>
        <v>20.0450518549041</v>
      </c>
      <c r="EC395" s="0" t="n">
        <f aca="false">DX395*'Dist Horaria'!$L$6</f>
        <v>20.0450518549041</v>
      </c>
      <c r="ED395" s="0" t="n">
        <f aca="false">DX395*'Dist Horaria'!$M$6</f>
        <v>53.4534716130776</v>
      </c>
      <c r="EE395" s="0" t="n">
        <f aca="false">DX395*'Dist Horaria'!$N$6</f>
        <v>53.4534716130776</v>
      </c>
      <c r="EF395" s="0" t="n">
        <f aca="false">DX395*'Dist Horaria'!$O$6</f>
        <v>53.4534716130776</v>
      </c>
      <c r="EG395" s="0" t="n">
        <f aca="false">DX395*'Dist Horaria'!$P$6</f>
        <v>35.0788407460822</v>
      </c>
      <c r="EH395" s="0" t="n">
        <f aca="false">DX395*'Dist Horaria'!$Q$6</f>
        <v>35.0788407460822</v>
      </c>
      <c r="EI395" s="0" t="n">
        <f aca="false">DX395*'Dist Horaria'!$R$6</f>
        <v>35.0788407460822</v>
      </c>
      <c r="EJ395" s="0" t="n">
        <f aca="false">DX395*'Dist Horaria'!$S$6</f>
        <v>35.0788407460822</v>
      </c>
      <c r="EK395" s="0" t="n">
        <f aca="false">DX395*'Dist Horaria'!$T$6</f>
        <v>35.0788407460822</v>
      </c>
      <c r="EL395" s="0" t="n">
        <f aca="false">DX395*'Dist Horaria'!$U$6</f>
        <v>35.0788407460822</v>
      </c>
      <c r="EM395" s="0" t="n">
        <f aca="false">DX395*'Dist Horaria'!$V$6</f>
        <v>35.0788407460822</v>
      </c>
      <c r="EN395" s="0" t="n">
        <f aca="false">DX395*'Dist Horaria'!$W$6</f>
        <v>35.0788407460822</v>
      </c>
      <c r="EO395" s="0" t="n">
        <f aca="false">DX395*'Dist Horaria'!$X$6</f>
        <v>53.4534716130776</v>
      </c>
      <c r="EP395" s="0" t="n">
        <f aca="false">DX395*'Dist Horaria'!$Y$6</f>
        <v>53.4534716130776</v>
      </c>
      <c r="EQ395" s="0" t="n">
        <f aca="false">DX395*'Dist Horaria'!$Z$6</f>
        <v>53.4534716130776</v>
      </c>
      <c r="ER395" s="0" t="n">
        <f aca="false">DX395*'Dist Horaria'!$AA$6</f>
        <v>20.0450518549041</v>
      </c>
      <c r="ES395" s="0" t="n">
        <f aca="false">DX395*'Dist Horaria'!$AB$6</f>
        <v>20.0450518549041</v>
      </c>
      <c r="ET395" s="0" t="n">
        <f aca="false">DX395*'Dist Horaria'!$AC$6</f>
        <v>20.0450518549041</v>
      </c>
      <c r="EU395" s="0" t="n">
        <f aca="false">DX395*'Dist Horaria'!$AD$6</f>
        <v>20.0450518549041</v>
      </c>
      <c r="EV395" s="0" t="n">
        <f aca="false">DX395*'Dist Horaria'!$AE$6</f>
        <v>20.0450518549041</v>
      </c>
      <c r="EW395" s="0" t="n">
        <f aca="false">BB395+CA395+CZ395+DY395</f>
        <v>892.77916016381</v>
      </c>
      <c r="EX395" s="0" t="n">
        <f aca="false">BC395+CB395+DA395+DZ395</f>
        <v>887.52540442078</v>
      </c>
      <c r="EY395" s="0" t="n">
        <f aca="false">BD395+CC395+DB395+EA395</f>
        <v>882.566504714699</v>
      </c>
      <c r="EZ395" s="0" t="n">
        <f aca="false">BE395+CD395+DC395+EB395</f>
        <v>878.341715841577</v>
      </c>
      <c r="FA395" s="0" t="n">
        <f aca="false">BF395+CE395+DD395+EC395</f>
        <v>875.254404158375</v>
      </c>
      <c r="FB395" s="0" t="n">
        <f aca="false">BG395+CF395+DE395+ED395</f>
        <v>2033.95065710478</v>
      </c>
      <c r="FC395" s="0" t="n">
        <f aca="false">BH395+CG395+DF395+EE395</f>
        <v>2041.93575445149</v>
      </c>
      <c r="FD395" s="0" t="n">
        <f aca="false">BI395+CH395+DG395+EF395</f>
        <v>2041.93575445149</v>
      </c>
      <c r="FE395" s="0" t="n">
        <f aca="false">BJ395+CI395+DH395+EG395</f>
        <v>1463.31657993182</v>
      </c>
      <c r="FF395" s="0" t="n">
        <f aca="false">BK395+CJ395+DI395+EH395</f>
        <v>1489.19245825922</v>
      </c>
      <c r="FG395" s="0" t="n">
        <f aca="false">BL395+CK395+DJ395+EI395</f>
        <v>1508.01127886097</v>
      </c>
      <c r="FH395" s="0" t="n">
        <f aca="false">BM395+CL395+DK395+EJ395</f>
        <v>1517.42068916184</v>
      </c>
      <c r="FI395" s="0" t="n">
        <f aca="false">BN395+CM395+DL395+EK395</f>
        <v>1519.77304173706</v>
      </c>
      <c r="FJ395" s="0" t="n">
        <f aca="false">BO395+CN395+DM395+EL395</f>
        <v>1517.42068916184</v>
      </c>
      <c r="FK395" s="0" t="n">
        <f aca="false">BP395+CO395+DN395+EM395</f>
        <v>1512.7159840114</v>
      </c>
      <c r="FL395" s="0" t="n">
        <f aca="false">BQ395+CP395+DO395+EN395</f>
        <v>1505.65892628575</v>
      </c>
      <c r="FM395" s="0" t="n">
        <f aca="false">BR395+CQ395+DP395+EO395</f>
        <v>2138.4490764555</v>
      </c>
      <c r="FN395" s="0" t="n">
        <f aca="false">BS395+CR395+DQ395+EP395</f>
        <v>2132.03017402157</v>
      </c>
      <c r="FO395" s="0" t="n">
        <f aca="false">BT395+CS395+DR395+EQ395</f>
        <v>2097.09145980167</v>
      </c>
      <c r="FP395" s="0" t="n">
        <f aca="false">BU395+CT395+DS395+ER395</f>
        <v>924.674519976464</v>
      </c>
      <c r="FQ395" s="0" t="n">
        <f aca="false">BV395+CU395+DT395+ES395</f>
        <v>899.57781267913</v>
      </c>
      <c r="FR395" s="0" t="n">
        <f aca="false">BW395+CV395+DU395+ET395</f>
        <v>916.610621743295</v>
      </c>
      <c r="FS395" s="0" t="n">
        <f aca="false">BX395+CW395+DV395+EU395</f>
        <v>910.798933449451</v>
      </c>
      <c r="FT395" s="0" t="n">
        <f aca="false">BY395+CX395+DW395+EV395</f>
        <v>904.650506475052</v>
      </c>
      <c r="FU395" s="0" t="n">
        <f aca="false">AM395*'Dist Horaria'!$H$10</f>
        <v>0.435570588396373</v>
      </c>
      <c r="FV395" s="0" t="n">
        <f aca="false">AM395*'Dist Horaria'!$I$10</f>
        <v>0.407645999853782</v>
      </c>
      <c r="FW395" s="0" t="n">
        <f aca="false">AM395*'Dist Horaria'!$J$10</f>
        <v>0.405881263109738</v>
      </c>
      <c r="FX395" s="0" t="n">
        <f aca="false">AM395*'Dist Horaria'!$K$10</f>
        <v>0.3942082574629</v>
      </c>
      <c r="FY395" s="0" t="n">
        <f aca="false">AM395*'Dist Horaria'!$L$10</f>
        <v>0.394366013322663</v>
      </c>
      <c r="FZ395" s="0" t="n">
        <f aca="false">AM395*'Dist Horaria'!$M$10</f>
        <v>0.421987863457557</v>
      </c>
      <c r="GA395" s="0" t="n">
        <f aca="false">AM395*'Dist Horaria'!$N$10</f>
        <v>0.399217961279432</v>
      </c>
      <c r="GB395" s="0" t="n">
        <f aca="false">AM395*'Dist Horaria'!$O$10</f>
        <v>0.392404054460514</v>
      </c>
      <c r="GC395" s="0" t="n">
        <f aca="false">AM395*'Dist Horaria'!$P$10</f>
        <v>0.398493266886969</v>
      </c>
      <c r="GD395" s="0" t="n">
        <f aca="false">AM395*'Dist Horaria'!$Q$10</f>
        <v>0.360622962894941</v>
      </c>
      <c r="GE395" s="0" t="n">
        <f aca="false">AM395*'Dist Horaria'!$R$10</f>
        <v>0.440014172482246</v>
      </c>
      <c r="GF395" s="0" t="n">
        <f aca="false">AM395*'Dist Horaria'!$S$10</f>
        <v>0.375789196392884</v>
      </c>
      <c r="GG395" s="0" t="n">
        <f aca="false">AR395*'Dist Horaria'!$H$10</f>
        <v>0.455619419737091</v>
      </c>
      <c r="GH395" s="0" t="n">
        <f aca="false">AR395*'Dist Horaria'!$I$10</f>
        <v>0.426409493339135</v>
      </c>
      <c r="GI395" s="0" t="n">
        <f aca="false">AR395*'Dist Horaria'!$J$10</f>
        <v>0.424563527719027</v>
      </c>
      <c r="GJ395" s="0" t="n">
        <f aca="false">AR395*'Dist Horaria'!$K$10</f>
        <v>0.412353226562145</v>
      </c>
      <c r="GK395" s="0" t="n">
        <f aca="false">AR395*'Dist Horaria'!$L$10</f>
        <v>0.412518243749256</v>
      </c>
      <c r="GL395" s="0" t="n">
        <f aca="false">AR395*'Dist Horaria'!$M$10</f>
        <v>0.441411497026202</v>
      </c>
      <c r="GM395" s="0" t="n">
        <f aca="false">AR395*'Dist Horaria'!$N$10</f>
        <v>0.417593521491943</v>
      </c>
      <c r="GN395" s="0" t="n">
        <f aca="false">AR395*'Dist Horaria'!$O$10</f>
        <v>0.410465978095572</v>
      </c>
      <c r="GO395" s="0" t="n">
        <f aca="false">AR395*'Dist Horaria'!$P$10</f>
        <v>0.416835470219941</v>
      </c>
      <c r="GP395" s="0" t="n">
        <f aca="false">AR395*'Dist Horaria'!$Q$10</f>
        <v>0.377222038115537</v>
      </c>
      <c r="GQ395" s="0" t="n">
        <f aca="false">AR395*'Dist Horaria'!$R$10</f>
        <v>0.460267537072589</v>
      </c>
      <c r="GR395" s="0" t="n">
        <f aca="false">AR395*'Dist Horaria'!$S$10</f>
        <v>0.393086356529162</v>
      </c>
      <c r="GS395" s="0" t="n">
        <f aca="false">AW395*'Dist Horaria'!$H$10</f>
        <v>0.0264127199847589</v>
      </c>
      <c r="GT395" s="0" t="n">
        <f aca="false">AW395*'Dist Horaria'!$I$10</f>
        <v>0.0247193909182107</v>
      </c>
      <c r="GU395" s="0" t="n">
        <f aca="false">AW395*'Dist Horaria'!$J$10</f>
        <v>0.0246123784184943</v>
      </c>
      <c r="GV395" s="0" t="n">
        <f aca="false">AW395*'Dist Horaria'!$K$10</f>
        <v>0.0239045348731678</v>
      </c>
      <c r="GW395" s="0" t="n">
        <f aca="false">AW395*'Dist Horaria'!$L$10</f>
        <v>0.0239141010869134</v>
      </c>
      <c r="GX395" s="0" t="n">
        <f aca="false">AW395*'Dist Horaria'!$M$10</f>
        <v>0.025589072291374</v>
      </c>
      <c r="GY395" s="0" t="n">
        <f aca="false">AW395*'Dist Horaria'!$N$10</f>
        <v>0.0242083200864894</v>
      </c>
      <c r="GZ395" s="0" t="n">
        <f aca="false">AW395*'Dist Horaria'!$O$10</f>
        <v>0.0237951291649607</v>
      </c>
      <c r="HA395" s="0" t="n">
        <f aca="false">AW395*'Dist Horaria'!$P$10</f>
        <v>0.024164375085214</v>
      </c>
      <c r="HB395" s="0" t="n">
        <f aca="false">AW395*'Dist Horaria'!$Q$10</f>
        <v>0.0218679442385819</v>
      </c>
      <c r="HC395" s="0" t="n">
        <f aca="false">AW395*'Dist Horaria'!$R$10</f>
        <v>0.0266821760621791</v>
      </c>
      <c r="HD395" s="0" t="n">
        <f aca="false">AW395*'Dist Horaria'!$S$10</f>
        <v>0.0227876148712557</v>
      </c>
    </row>
    <row r="396" customFormat="false" ht="13.8" hidden="false" customHeight="false" outlineLevel="0" collapsed="false">
      <c r="A396" s="0" t="n">
        <v>4.664633</v>
      </c>
      <c r="B396" s="0" t="n">
        <v>-74.060586</v>
      </c>
      <c r="C396" s="0" t="n">
        <v>33</v>
      </c>
      <c r="D396" s="0" t="n">
        <v>31</v>
      </c>
      <c r="E396" s="0" t="n">
        <v>2400</v>
      </c>
      <c r="G396" s="0" t="s">
        <v>307</v>
      </c>
      <c r="I396" s="0" t="s">
        <v>1804</v>
      </c>
      <c r="J396" s="0" t="s">
        <v>1805</v>
      </c>
      <c r="L396" s="0" t="s">
        <v>1806</v>
      </c>
      <c r="S396" s="0" t="n">
        <v>365</v>
      </c>
      <c r="V396" s="0" t="n">
        <v>80533.3333333333</v>
      </c>
      <c r="W396" s="0" t="n">
        <f aca="false">V396*12</f>
        <v>966400</v>
      </c>
      <c r="X396" s="0" t="n">
        <v>1</v>
      </c>
      <c r="Z396" s="0" t="n">
        <v>28014.41</v>
      </c>
      <c r="AB396" s="0" t="n">
        <v>0.005</v>
      </c>
      <c r="AC396" s="0" t="n">
        <v>0</v>
      </c>
      <c r="AD396" s="0" t="n">
        <v>4535.41295075159</v>
      </c>
      <c r="AE396" s="0" t="n">
        <f aca="false">AD396/2204.59</f>
        <v>2.0572591505684</v>
      </c>
      <c r="AF396" s="0" t="n">
        <f aca="false">AE396/S396</f>
        <v>0.00563632643991343</v>
      </c>
      <c r="AG396" s="0" t="n">
        <f aca="false">AE396*EXP(AB396*AC396)</f>
        <v>2.0572591505684</v>
      </c>
      <c r="AH396" s="0" t="n">
        <f aca="false">AG396/S396</f>
        <v>0.00563632643991343</v>
      </c>
      <c r="AI396" s="0" t="s">
        <v>90</v>
      </c>
      <c r="AJ396" s="0" t="n">
        <f aca="false">IF(AI396="A",'FE DISTRIBUCIÓN'!$C$2,'FE DISTRIBUCIÓN'!$C$3)</f>
        <v>4.994E-006</v>
      </c>
      <c r="AK396" s="0" t="n">
        <f aca="false">W396*AJ396</f>
        <v>4.8262016</v>
      </c>
      <c r="AL396" s="0" t="n">
        <f aca="false">AK396/365</f>
        <v>0.0132224701369863</v>
      </c>
      <c r="AM396" s="0" t="n">
        <f aca="false">AK396*EXP(AB396*AC396)</f>
        <v>4.8262016</v>
      </c>
      <c r="AN396" s="0" t="n">
        <f aca="false">AM396/365</f>
        <v>0.0132224701369863</v>
      </c>
      <c r="AO396" s="0" t="n">
        <v>5.223868284E-006</v>
      </c>
      <c r="AP396" s="0" t="n">
        <f aca="false">AO396*W396</f>
        <v>5.0483463096576</v>
      </c>
      <c r="AQ396" s="0" t="n">
        <f aca="false">AP396/365</f>
        <v>0.0138310857798838</v>
      </c>
      <c r="AR396" s="0" t="n">
        <f aca="false">AP396*EXP(AB396*AC396)</f>
        <v>5.0483463096576</v>
      </c>
      <c r="AS396" s="0" t="n">
        <f aca="false">AR396/365</f>
        <v>0.0138310857798838</v>
      </c>
      <c r="AT396" s="0" t="n">
        <v>3.02832944E-007</v>
      </c>
      <c r="AU396" s="0" t="n">
        <f aca="false">AT396*W396</f>
        <v>0.2926577570816</v>
      </c>
      <c r="AV396" s="0" t="n">
        <f aca="false">AU396/365</f>
        <v>0.000801802074196164</v>
      </c>
      <c r="AW396" s="0" t="n">
        <f aca="false">AU396*EXP(AB396*AC396)</f>
        <v>0.2926577570816</v>
      </c>
      <c r="AX396" s="0" t="n">
        <f aca="false">AW396/365</f>
        <v>0.000801802074196164</v>
      </c>
      <c r="AY396" s="0" t="n">
        <f aca="false">AW396+AR396+AM396+AG396</f>
        <v>12.2244648173076</v>
      </c>
      <c r="AZ396" s="0" t="n">
        <f aca="false">AH396+AN396+AS396+AX396</f>
        <v>0.0334916844309797</v>
      </c>
      <c r="BA396" s="0" t="n">
        <f aca="false">AH396*1000000</f>
        <v>5636.32643991343</v>
      </c>
      <c r="BB396" s="0" t="n">
        <f aca="false">BA396*'Dist Horaria'!$H$3</f>
        <v>196.395210387152</v>
      </c>
      <c r="BC396" s="0" t="n">
        <f aca="false">BA396*'Dist Horaria'!$I$3</f>
        <v>191.141454644122</v>
      </c>
      <c r="BD396" s="0" t="n">
        <f aca="false">BA396*'Dist Horaria'!$J$3</f>
        <v>186.182554938042</v>
      </c>
      <c r="BE396" s="0" t="n">
        <f aca="false">BA396*'Dist Horaria'!$K$3</f>
        <v>181.957766064919</v>
      </c>
      <c r="BF396" s="0" t="n">
        <f aca="false">BA396*'Dist Horaria'!$L$3</f>
        <v>178.870454381717</v>
      </c>
      <c r="BG396" s="0" t="n">
        <f aca="false">BA396*'Dist Horaria'!$M$3</f>
        <v>176.926791033692</v>
      </c>
      <c r="BH396" s="0" t="n">
        <f aca="false">BA396*'Dist Horaria'!$N$3</f>
        <v>184.911888380406</v>
      </c>
      <c r="BI396" s="0" t="n">
        <f aca="false">BA396*'Dist Horaria'!$O$3</f>
        <v>184.911888380406</v>
      </c>
      <c r="BJ396" s="0" t="n">
        <f aca="false">BA396*'Dist Horaria'!$P$3</f>
        <v>244.644667822674</v>
      </c>
      <c r="BK396" s="0" t="n">
        <f aca="false">BA396*'Dist Horaria'!$Q$3</f>
        <v>270.520546150072</v>
      </c>
      <c r="BL396" s="0" t="n">
        <f aca="false">BA396*'Dist Horaria'!$R$3</f>
        <v>289.339366751816</v>
      </c>
      <c r="BM396" s="0" t="n">
        <f aca="false">BA396*'Dist Horaria'!$S$3</f>
        <v>298.748777052689</v>
      </c>
      <c r="BN396" s="0" t="n">
        <f aca="false">BA396*'Dist Horaria'!$T$3</f>
        <v>301.101129627907</v>
      </c>
      <c r="BO396" s="0" t="n">
        <f aca="false">BA396*'Dist Horaria'!$U$3</f>
        <v>298.748777052689</v>
      </c>
      <c r="BP396" s="0" t="n">
        <f aca="false">BA396*'Dist Horaria'!$V$3</f>
        <v>294.044071902252</v>
      </c>
      <c r="BQ396" s="0" t="n">
        <f aca="false">BA396*'Dist Horaria'!$W$3</f>
        <v>286.987014176598</v>
      </c>
      <c r="BR396" s="0" t="n">
        <f aca="false">BA396*'Dist Horaria'!$X$3</f>
        <v>281.425210384413</v>
      </c>
      <c r="BS396" s="0" t="n">
        <f aca="false">BA396*'Dist Horaria'!$Y$3</f>
        <v>275.006307950479</v>
      </c>
      <c r="BT396" s="0" t="n">
        <f aca="false">BA396*'Dist Horaria'!$Z$3</f>
        <v>240.067593730582</v>
      </c>
      <c r="BU396" s="0" t="n">
        <f aca="false">BA396*'Dist Horaria'!$AA$3</f>
        <v>228.290570199806</v>
      </c>
      <c r="BV396" s="0" t="n">
        <f aca="false">BA396*'Dist Horaria'!$AB$3</f>
        <v>203.193862902472</v>
      </c>
      <c r="BW396" s="0" t="n">
        <f aca="false">BA396*'Dist Horaria'!$AC$3</f>
        <v>220.226671966638</v>
      </c>
      <c r="BX396" s="0" t="n">
        <f aca="false">BA396*'Dist Horaria'!$AD$3</f>
        <v>214.414983672794</v>
      </c>
      <c r="BY396" s="0" t="n">
        <f aca="false">BA396*'Dist Horaria'!$AE$3</f>
        <v>208.266556698395</v>
      </c>
      <c r="BZ396" s="0" t="n">
        <f aca="false">AN396*1000000</f>
        <v>13222.4701369863</v>
      </c>
      <c r="CA396" s="0" t="n">
        <f aca="false">BZ396*'Dist Horaria'!$H$6</f>
        <v>330.561753424658</v>
      </c>
      <c r="CB396" s="0" t="n">
        <f aca="false">BZ396*'Dist Horaria'!$I$6</f>
        <v>330.561753424658</v>
      </c>
      <c r="CC396" s="0" t="n">
        <f aca="false">BZ396*'Dist Horaria'!$J$6</f>
        <v>330.561753424658</v>
      </c>
      <c r="CD396" s="0" t="n">
        <f aca="false">BZ396*'Dist Horaria'!$K$6</f>
        <v>330.561753424658</v>
      </c>
      <c r="CE396" s="0" t="n">
        <f aca="false">BZ396*'Dist Horaria'!$L$6</f>
        <v>330.561753424658</v>
      </c>
      <c r="CF396" s="0" t="n">
        <f aca="false">BZ396*'Dist Horaria'!$M$6</f>
        <v>881.49800913242</v>
      </c>
      <c r="CG396" s="0" t="n">
        <f aca="false">BZ396*'Dist Horaria'!$N$6</f>
        <v>881.49800913242</v>
      </c>
      <c r="CH396" s="0" t="n">
        <f aca="false">BZ396*'Dist Horaria'!$O$6</f>
        <v>881.49800913242</v>
      </c>
      <c r="CI396" s="0" t="n">
        <f aca="false">BZ396*'Dist Horaria'!$P$6</f>
        <v>578.483068493151</v>
      </c>
      <c r="CJ396" s="0" t="n">
        <f aca="false">BZ396*'Dist Horaria'!$Q$6</f>
        <v>578.483068493151</v>
      </c>
      <c r="CK396" s="0" t="n">
        <f aca="false">BZ396*'Dist Horaria'!$R$6</f>
        <v>578.483068493151</v>
      </c>
      <c r="CL396" s="0" t="n">
        <f aca="false">BZ396*'Dist Horaria'!$S$6</f>
        <v>578.483068493151</v>
      </c>
      <c r="CM396" s="0" t="n">
        <f aca="false">BZ396*'Dist Horaria'!$T$6</f>
        <v>578.483068493151</v>
      </c>
      <c r="CN396" s="0" t="n">
        <f aca="false">BZ396*'Dist Horaria'!$U$6</f>
        <v>578.483068493151</v>
      </c>
      <c r="CO396" s="0" t="n">
        <f aca="false">BZ396*'Dist Horaria'!$V$6</f>
        <v>578.483068493151</v>
      </c>
      <c r="CP396" s="0" t="n">
        <f aca="false">BZ396*'Dist Horaria'!$W$6</f>
        <v>578.483068493151</v>
      </c>
      <c r="CQ396" s="0" t="n">
        <f aca="false">BZ396*'Dist Horaria'!$X$6</f>
        <v>881.49800913242</v>
      </c>
      <c r="CR396" s="0" t="n">
        <f aca="false">BZ396*'Dist Horaria'!$Y$6</f>
        <v>881.49800913242</v>
      </c>
      <c r="CS396" s="0" t="n">
        <f aca="false">BZ396*'Dist Horaria'!$Z$6</f>
        <v>881.49800913242</v>
      </c>
      <c r="CT396" s="0" t="n">
        <f aca="false">BZ396*'Dist Horaria'!$AA$6</f>
        <v>330.561753424658</v>
      </c>
      <c r="CU396" s="0" t="n">
        <f aca="false">BZ396*'Dist Horaria'!$AB$6</f>
        <v>330.561753424658</v>
      </c>
      <c r="CV396" s="0" t="n">
        <f aca="false">BZ396*'Dist Horaria'!$AC$6</f>
        <v>330.561753424658</v>
      </c>
      <c r="CW396" s="0" t="n">
        <f aca="false">BZ396*'Dist Horaria'!$AD$6</f>
        <v>330.561753424658</v>
      </c>
      <c r="CX396" s="0" t="n">
        <f aca="false">BZ396*'Dist Horaria'!$AE$6</f>
        <v>330.561753424658</v>
      </c>
      <c r="CY396" s="0" t="n">
        <f aca="false">AS396*1000000</f>
        <v>13831.0857798838</v>
      </c>
      <c r="CZ396" s="0" t="n">
        <f aca="false">CY396*'Dist Horaria'!$H$6</f>
        <v>345.777144497096</v>
      </c>
      <c r="DA396" s="0" t="n">
        <f aca="false">CY396*'Dist Horaria'!$I$6</f>
        <v>345.777144497096</v>
      </c>
      <c r="DB396" s="0" t="n">
        <f aca="false">CY396*'Dist Horaria'!$J$6</f>
        <v>345.777144497096</v>
      </c>
      <c r="DC396" s="0" t="n">
        <f aca="false">CY396*'Dist Horaria'!$K$6</f>
        <v>345.777144497096</v>
      </c>
      <c r="DD396" s="0" t="n">
        <f aca="false">CY396*'Dist Horaria'!$L$6</f>
        <v>345.777144497096</v>
      </c>
      <c r="DE396" s="0" t="n">
        <f aca="false">CY396*'Dist Horaria'!$M$6</f>
        <v>922.072385325589</v>
      </c>
      <c r="DF396" s="0" t="n">
        <f aca="false">CY396*'Dist Horaria'!$N$6</f>
        <v>922.072385325589</v>
      </c>
      <c r="DG396" s="0" t="n">
        <f aca="false">CY396*'Dist Horaria'!$O$6</f>
        <v>922.072385325589</v>
      </c>
      <c r="DH396" s="0" t="n">
        <f aca="false">CY396*'Dist Horaria'!$P$6</f>
        <v>605.110002869918</v>
      </c>
      <c r="DI396" s="0" t="n">
        <f aca="false">CY396*'Dist Horaria'!$Q$6</f>
        <v>605.110002869918</v>
      </c>
      <c r="DJ396" s="0" t="n">
        <f aca="false">CY396*'Dist Horaria'!$R$6</f>
        <v>605.110002869918</v>
      </c>
      <c r="DK396" s="0" t="n">
        <f aca="false">CY396*'Dist Horaria'!$S$6</f>
        <v>605.110002869918</v>
      </c>
      <c r="DL396" s="0" t="n">
        <f aca="false">CY396*'Dist Horaria'!$T$6</f>
        <v>605.110002869918</v>
      </c>
      <c r="DM396" s="0" t="n">
        <f aca="false">CY396*'Dist Horaria'!$U$6</f>
        <v>605.110002869918</v>
      </c>
      <c r="DN396" s="0" t="n">
        <f aca="false">CY396*'Dist Horaria'!$V$6</f>
        <v>605.110002869918</v>
      </c>
      <c r="DO396" s="0" t="n">
        <f aca="false">CY396*'Dist Horaria'!$W$6</f>
        <v>605.110002869918</v>
      </c>
      <c r="DP396" s="0" t="n">
        <f aca="false">CY396*'Dist Horaria'!$X$6</f>
        <v>922.072385325589</v>
      </c>
      <c r="DQ396" s="0" t="n">
        <f aca="false">CY396*'Dist Horaria'!$Y$6</f>
        <v>922.072385325589</v>
      </c>
      <c r="DR396" s="0" t="n">
        <f aca="false">CY396*'Dist Horaria'!$Z$6</f>
        <v>922.072385325589</v>
      </c>
      <c r="DS396" s="0" t="n">
        <f aca="false">CY396*'Dist Horaria'!$AA$6</f>
        <v>345.777144497096</v>
      </c>
      <c r="DT396" s="0" t="n">
        <f aca="false">CY396*'Dist Horaria'!$AB$6</f>
        <v>345.777144497096</v>
      </c>
      <c r="DU396" s="0" t="n">
        <f aca="false">CY396*'Dist Horaria'!$AC$6</f>
        <v>345.777144497096</v>
      </c>
      <c r="DV396" s="0" t="n">
        <f aca="false">CY396*'Dist Horaria'!$AD$6</f>
        <v>345.777144497096</v>
      </c>
      <c r="DW396" s="0" t="n">
        <f aca="false">CY396*'Dist Horaria'!$AE$6</f>
        <v>345.777144497096</v>
      </c>
      <c r="DX396" s="0" t="n">
        <f aca="false">AX396*1000000</f>
        <v>801.802074196164</v>
      </c>
      <c r="DY396" s="0" t="n">
        <f aca="false">DX396*'Dist Horaria'!$H$6</f>
        <v>20.0450518549041</v>
      </c>
      <c r="DZ396" s="0" t="n">
        <f aca="false">DX396*'Dist Horaria'!$I$6</f>
        <v>20.0450518549041</v>
      </c>
      <c r="EA396" s="0" t="n">
        <f aca="false">DX396*'Dist Horaria'!$J$6</f>
        <v>20.0450518549041</v>
      </c>
      <c r="EB396" s="0" t="n">
        <f aca="false">DX396*'Dist Horaria'!$K$6</f>
        <v>20.0450518549041</v>
      </c>
      <c r="EC396" s="0" t="n">
        <f aca="false">DX396*'Dist Horaria'!$L$6</f>
        <v>20.0450518549041</v>
      </c>
      <c r="ED396" s="0" t="n">
        <f aca="false">DX396*'Dist Horaria'!$M$6</f>
        <v>53.4534716130776</v>
      </c>
      <c r="EE396" s="0" t="n">
        <f aca="false">DX396*'Dist Horaria'!$N$6</f>
        <v>53.4534716130776</v>
      </c>
      <c r="EF396" s="0" t="n">
        <f aca="false">DX396*'Dist Horaria'!$O$6</f>
        <v>53.4534716130776</v>
      </c>
      <c r="EG396" s="0" t="n">
        <f aca="false">DX396*'Dist Horaria'!$P$6</f>
        <v>35.0788407460822</v>
      </c>
      <c r="EH396" s="0" t="n">
        <f aca="false">DX396*'Dist Horaria'!$Q$6</f>
        <v>35.0788407460822</v>
      </c>
      <c r="EI396" s="0" t="n">
        <f aca="false">DX396*'Dist Horaria'!$R$6</f>
        <v>35.0788407460822</v>
      </c>
      <c r="EJ396" s="0" t="n">
        <f aca="false">DX396*'Dist Horaria'!$S$6</f>
        <v>35.0788407460822</v>
      </c>
      <c r="EK396" s="0" t="n">
        <f aca="false">DX396*'Dist Horaria'!$T$6</f>
        <v>35.0788407460822</v>
      </c>
      <c r="EL396" s="0" t="n">
        <f aca="false">DX396*'Dist Horaria'!$U$6</f>
        <v>35.0788407460822</v>
      </c>
      <c r="EM396" s="0" t="n">
        <f aca="false">DX396*'Dist Horaria'!$V$6</f>
        <v>35.0788407460822</v>
      </c>
      <c r="EN396" s="0" t="n">
        <f aca="false">DX396*'Dist Horaria'!$W$6</f>
        <v>35.0788407460822</v>
      </c>
      <c r="EO396" s="0" t="n">
        <f aca="false">DX396*'Dist Horaria'!$X$6</f>
        <v>53.4534716130776</v>
      </c>
      <c r="EP396" s="0" t="n">
        <f aca="false">DX396*'Dist Horaria'!$Y$6</f>
        <v>53.4534716130776</v>
      </c>
      <c r="EQ396" s="0" t="n">
        <f aca="false">DX396*'Dist Horaria'!$Z$6</f>
        <v>53.4534716130776</v>
      </c>
      <c r="ER396" s="0" t="n">
        <f aca="false">DX396*'Dist Horaria'!$AA$6</f>
        <v>20.0450518549041</v>
      </c>
      <c r="ES396" s="0" t="n">
        <f aca="false">DX396*'Dist Horaria'!$AB$6</f>
        <v>20.0450518549041</v>
      </c>
      <c r="ET396" s="0" t="n">
        <f aca="false">DX396*'Dist Horaria'!$AC$6</f>
        <v>20.0450518549041</v>
      </c>
      <c r="EU396" s="0" t="n">
        <f aca="false">DX396*'Dist Horaria'!$AD$6</f>
        <v>20.0450518549041</v>
      </c>
      <c r="EV396" s="0" t="n">
        <f aca="false">DX396*'Dist Horaria'!$AE$6</f>
        <v>20.0450518549041</v>
      </c>
      <c r="EW396" s="0" t="n">
        <f aca="false">BB396+CA396+CZ396+DY396</f>
        <v>892.77916016381</v>
      </c>
      <c r="EX396" s="0" t="n">
        <f aca="false">BC396+CB396+DA396+DZ396</f>
        <v>887.52540442078</v>
      </c>
      <c r="EY396" s="0" t="n">
        <f aca="false">BD396+CC396+DB396+EA396</f>
        <v>882.566504714699</v>
      </c>
      <c r="EZ396" s="0" t="n">
        <f aca="false">BE396+CD396+DC396+EB396</f>
        <v>878.341715841577</v>
      </c>
      <c r="FA396" s="0" t="n">
        <f aca="false">BF396+CE396+DD396+EC396</f>
        <v>875.254404158375</v>
      </c>
      <c r="FB396" s="0" t="n">
        <f aca="false">BG396+CF396+DE396+ED396</f>
        <v>2033.95065710478</v>
      </c>
      <c r="FC396" s="0" t="n">
        <f aca="false">BH396+CG396+DF396+EE396</f>
        <v>2041.93575445149</v>
      </c>
      <c r="FD396" s="0" t="n">
        <f aca="false">BI396+CH396+DG396+EF396</f>
        <v>2041.93575445149</v>
      </c>
      <c r="FE396" s="0" t="n">
        <f aca="false">BJ396+CI396+DH396+EG396</f>
        <v>1463.31657993182</v>
      </c>
      <c r="FF396" s="0" t="n">
        <f aca="false">BK396+CJ396+DI396+EH396</f>
        <v>1489.19245825922</v>
      </c>
      <c r="FG396" s="0" t="n">
        <f aca="false">BL396+CK396+DJ396+EI396</f>
        <v>1508.01127886097</v>
      </c>
      <c r="FH396" s="0" t="n">
        <f aca="false">BM396+CL396+DK396+EJ396</f>
        <v>1517.42068916184</v>
      </c>
      <c r="FI396" s="0" t="n">
        <f aca="false">BN396+CM396+DL396+EK396</f>
        <v>1519.77304173706</v>
      </c>
      <c r="FJ396" s="0" t="n">
        <f aca="false">BO396+CN396+DM396+EL396</f>
        <v>1517.42068916184</v>
      </c>
      <c r="FK396" s="0" t="n">
        <f aca="false">BP396+CO396+DN396+EM396</f>
        <v>1512.7159840114</v>
      </c>
      <c r="FL396" s="0" t="n">
        <f aca="false">BQ396+CP396+DO396+EN396</f>
        <v>1505.65892628575</v>
      </c>
      <c r="FM396" s="0" t="n">
        <f aca="false">BR396+CQ396+DP396+EO396</f>
        <v>2138.4490764555</v>
      </c>
      <c r="FN396" s="0" t="n">
        <f aca="false">BS396+CR396+DQ396+EP396</f>
        <v>2132.03017402157</v>
      </c>
      <c r="FO396" s="0" t="n">
        <f aca="false">BT396+CS396+DR396+EQ396</f>
        <v>2097.09145980167</v>
      </c>
      <c r="FP396" s="0" t="n">
        <f aca="false">BU396+CT396+DS396+ER396</f>
        <v>924.674519976464</v>
      </c>
      <c r="FQ396" s="0" t="n">
        <f aca="false">BV396+CU396+DT396+ES396</f>
        <v>899.57781267913</v>
      </c>
      <c r="FR396" s="0" t="n">
        <f aca="false">BW396+CV396+DU396+ET396</f>
        <v>916.610621743295</v>
      </c>
      <c r="FS396" s="0" t="n">
        <f aca="false">BX396+CW396+DV396+EU396</f>
        <v>910.798933449451</v>
      </c>
      <c r="FT396" s="0" t="n">
        <f aca="false">BY396+CX396+DW396+EV396</f>
        <v>904.650506475052</v>
      </c>
      <c r="FU396" s="0" t="n">
        <f aca="false">AM396*'Dist Horaria'!$H$10</f>
        <v>0.435570588396373</v>
      </c>
      <c r="FV396" s="0" t="n">
        <f aca="false">AM396*'Dist Horaria'!$I$10</f>
        <v>0.407645999853782</v>
      </c>
      <c r="FW396" s="0" t="n">
        <f aca="false">AM396*'Dist Horaria'!$J$10</f>
        <v>0.405881263109738</v>
      </c>
      <c r="FX396" s="0" t="n">
        <f aca="false">AM396*'Dist Horaria'!$K$10</f>
        <v>0.3942082574629</v>
      </c>
      <c r="FY396" s="0" t="n">
        <f aca="false">AM396*'Dist Horaria'!$L$10</f>
        <v>0.394366013322663</v>
      </c>
      <c r="FZ396" s="0" t="n">
        <f aca="false">AM396*'Dist Horaria'!$M$10</f>
        <v>0.421987863457557</v>
      </c>
      <c r="GA396" s="0" t="n">
        <f aca="false">AM396*'Dist Horaria'!$N$10</f>
        <v>0.399217961279432</v>
      </c>
      <c r="GB396" s="0" t="n">
        <f aca="false">AM396*'Dist Horaria'!$O$10</f>
        <v>0.392404054460514</v>
      </c>
      <c r="GC396" s="0" t="n">
        <f aca="false">AM396*'Dist Horaria'!$P$10</f>
        <v>0.398493266886969</v>
      </c>
      <c r="GD396" s="0" t="n">
        <f aca="false">AM396*'Dist Horaria'!$Q$10</f>
        <v>0.360622962894941</v>
      </c>
      <c r="GE396" s="0" t="n">
        <f aca="false">AM396*'Dist Horaria'!$R$10</f>
        <v>0.440014172482246</v>
      </c>
      <c r="GF396" s="0" t="n">
        <f aca="false">AM396*'Dist Horaria'!$S$10</f>
        <v>0.375789196392884</v>
      </c>
      <c r="GG396" s="0" t="n">
        <f aca="false">AR396*'Dist Horaria'!$H$10</f>
        <v>0.455619419737091</v>
      </c>
      <c r="GH396" s="0" t="n">
        <f aca="false">AR396*'Dist Horaria'!$I$10</f>
        <v>0.426409493339135</v>
      </c>
      <c r="GI396" s="0" t="n">
        <f aca="false">AR396*'Dist Horaria'!$J$10</f>
        <v>0.424563527719027</v>
      </c>
      <c r="GJ396" s="0" t="n">
        <f aca="false">AR396*'Dist Horaria'!$K$10</f>
        <v>0.412353226562145</v>
      </c>
      <c r="GK396" s="0" t="n">
        <f aca="false">AR396*'Dist Horaria'!$L$10</f>
        <v>0.412518243749256</v>
      </c>
      <c r="GL396" s="0" t="n">
        <f aca="false">AR396*'Dist Horaria'!$M$10</f>
        <v>0.441411497026202</v>
      </c>
      <c r="GM396" s="0" t="n">
        <f aca="false">AR396*'Dist Horaria'!$N$10</f>
        <v>0.417593521491943</v>
      </c>
      <c r="GN396" s="0" t="n">
        <f aca="false">AR396*'Dist Horaria'!$O$10</f>
        <v>0.410465978095572</v>
      </c>
      <c r="GO396" s="0" t="n">
        <f aca="false">AR396*'Dist Horaria'!$P$10</f>
        <v>0.416835470219941</v>
      </c>
      <c r="GP396" s="0" t="n">
        <f aca="false">AR396*'Dist Horaria'!$Q$10</f>
        <v>0.377222038115537</v>
      </c>
      <c r="GQ396" s="0" t="n">
        <f aca="false">AR396*'Dist Horaria'!$R$10</f>
        <v>0.460267537072589</v>
      </c>
      <c r="GR396" s="0" t="n">
        <f aca="false">AR396*'Dist Horaria'!$S$10</f>
        <v>0.393086356529162</v>
      </c>
      <c r="GS396" s="0" t="n">
        <f aca="false">AW396*'Dist Horaria'!$H$10</f>
        <v>0.0264127199847589</v>
      </c>
      <c r="GT396" s="0" t="n">
        <f aca="false">AW396*'Dist Horaria'!$I$10</f>
        <v>0.0247193909182107</v>
      </c>
      <c r="GU396" s="0" t="n">
        <f aca="false">AW396*'Dist Horaria'!$J$10</f>
        <v>0.0246123784184943</v>
      </c>
      <c r="GV396" s="0" t="n">
        <f aca="false">AW396*'Dist Horaria'!$K$10</f>
        <v>0.0239045348731678</v>
      </c>
      <c r="GW396" s="0" t="n">
        <f aca="false">AW396*'Dist Horaria'!$L$10</f>
        <v>0.0239141010869134</v>
      </c>
      <c r="GX396" s="0" t="n">
        <f aca="false">AW396*'Dist Horaria'!$M$10</f>
        <v>0.025589072291374</v>
      </c>
      <c r="GY396" s="0" t="n">
        <f aca="false">AW396*'Dist Horaria'!$N$10</f>
        <v>0.0242083200864894</v>
      </c>
      <c r="GZ396" s="0" t="n">
        <f aca="false">AW396*'Dist Horaria'!$O$10</f>
        <v>0.0237951291649607</v>
      </c>
      <c r="HA396" s="0" t="n">
        <f aca="false">AW396*'Dist Horaria'!$P$10</f>
        <v>0.024164375085214</v>
      </c>
      <c r="HB396" s="0" t="n">
        <f aca="false">AW396*'Dist Horaria'!$Q$10</f>
        <v>0.0218679442385819</v>
      </c>
      <c r="HC396" s="0" t="n">
        <f aca="false">AW396*'Dist Horaria'!$R$10</f>
        <v>0.0266821760621791</v>
      </c>
      <c r="HD396" s="0" t="n">
        <f aca="false">AW396*'Dist Horaria'!$S$10</f>
        <v>0.0227876148712557</v>
      </c>
    </row>
    <row r="397" customFormat="false" ht="13.8" hidden="false" customHeight="false" outlineLevel="0" collapsed="false">
      <c r="A397" s="0" t="n">
        <v>4.62701</v>
      </c>
      <c r="B397" s="0" t="n">
        <v>-74.065853</v>
      </c>
      <c r="C397" s="0" t="n">
        <v>33</v>
      </c>
      <c r="D397" s="0" t="n">
        <v>27</v>
      </c>
      <c r="E397" s="0" t="n">
        <v>2348</v>
      </c>
      <c r="G397" s="0" t="s">
        <v>307</v>
      </c>
      <c r="I397" s="0" t="s">
        <v>1807</v>
      </c>
      <c r="J397" s="0" t="s">
        <v>1808</v>
      </c>
      <c r="L397" s="0" t="s">
        <v>1809</v>
      </c>
      <c r="S397" s="0" t="n">
        <v>365</v>
      </c>
      <c r="V397" s="0" t="n">
        <v>80533.3333333333</v>
      </c>
      <c r="W397" s="0" t="n">
        <f aca="false">V397*12</f>
        <v>966400</v>
      </c>
      <c r="X397" s="0" t="n">
        <v>1</v>
      </c>
      <c r="Z397" s="0" t="n">
        <v>28014.41</v>
      </c>
      <c r="AB397" s="0" t="n">
        <v>0.005</v>
      </c>
      <c r="AC397" s="0" t="n">
        <v>0</v>
      </c>
      <c r="AD397" s="0" t="n">
        <v>4535.41295075159</v>
      </c>
      <c r="AE397" s="0" t="n">
        <f aca="false">AD397/2204.59</f>
        <v>2.0572591505684</v>
      </c>
      <c r="AF397" s="0" t="n">
        <f aca="false">AE397/S397</f>
        <v>0.00563632643991343</v>
      </c>
      <c r="AG397" s="0" t="n">
        <f aca="false">AE397*EXP(AB397*AC397)</f>
        <v>2.0572591505684</v>
      </c>
      <c r="AH397" s="0" t="n">
        <f aca="false">AG397/S397</f>
        <v>0.00563632643991343</v>
      </c>
      <c r="AI397" s="0" t="s">
        <v>90</v>
      </c>
      <c r="AJ397" s="0" t="n">
        <f aca="false">IF(AI397="A",'FE DISTRIBUCIÓN'!$C$2,'FE DISTRIBUCIÓN'!$C$3)</f>
        <v>4.994E-006</v>
      </c>
      <c r="AK397" s="0" t="n">
        <f aca="false">W397*AJ397</f>
        <v>4.8262016</v>
      </c>
      <c r="AL397" s="0" t="n">
        <f aca="false">AK397/365</f>
        <v>0.0132224701369863</v>
      </c>
      <c r="AM397" s="0" t="n">
        <f aca="false">AK397*EXP(AB397*AC397)</f>
        <v>4.8262016</v>
      </c>
      <c r="AN397" s="0" t="n">
        <f aca="false">AM397/365</f>
        <v>0.0132224701369863</v>
      </c>
      <c r="AO397" s="0" t="n">
        <v>5.223868284E-006</v>
      </c>
      <c r="AP397" s="0" t="n">
        <f aca="false">AO397*W397</f>
        <v>5.0483463096576</v>
      </c>
      <c r="AQ397" s="0" t="n">
        <f aca="false">AP397/365</f>
        <v>0.0138310857798838</v>
      </c>
      <c r="AR397" s="0" t="n">
        <f aca="false">AP397*EXP(AB397*AC397)</f>
        <v>5.0483463096576</v>
      </c>
      <c r="AS397" s="0" t="n">
        <f aca="false">AR397/365</f>
        <v>0.0138310857798838</v>
      </c>
      <c r="AT397" s="0" t="n">
        <v>3.02832944E-007</v>
      </c>
      <c r="AU397" s="0" t="n">
        <f aca="false">AT397*W397</f>
        <v>0.2926577570816</v>
      </c>
      <c r="AV397" s="0" t="n">
        <f aca="false">AU397/365</f>
        <v>0.000801802074196164</v>
      </c>
      <c r="AW397" s="0" t="n">
        <f aca="false">AU397*EXP(AB397*AC397)</f>
        <v>0.2926577570816</v>
      </c>
      <c r="AX397" s="0" t="n">
        <f aca="false">AW397/365</f>
        <v>0.000801802074196164</v>
      </c>
      <c r="AY397" s="0" t="n">
        <f aca="false">AW397+AR397+AM397+AG397</f>
        <v>12.2244648173076</v>
      </c>
      <c r="AZ397" s="0" t="n">
        <f aca="false">AH397+AN397+AS397+AX397</f>
        <v>0.0334916844309797</v>
      </c>
      <c r="BA397" s="0" t="n">
        <f aca="false">AH397*1000000</f>
        <v>5636.32643991343</v>
      </c>
      <c r="BB397" s="0" t="n">
        <f aca="false">BA397*'Dist Horaria'!$H$3</f>
        <v>196.395210387152</v>
      </c>
      <c r="BC397" s="0" t="n">
        <f aca="false">BA397*'Dist Horaria'!$I$3</f>
        <v>191.141454644122</v>
      </c>
      <c r="BD397" s="0" t="n">
        <f aca="false">BA397*'Dist Horaria'!$J$3</f>
        <v>186.182554938042</v>
      </c>
      <c r="BE397" s="0" t="n">
        <f aca="false">BA397*'Dist Horaria'!$K$3</f>
        <v>181.957766064919</v>
      </c>
      <c r="BF397" s="0" t="n">
        <f aca="false">BA397*'Dist Horaria'!$L$3</f>
        <v>178.870454381717</v>
      </c>
      <c r="BG397" s="0" t="n">
        <f aca="false">BA397*'Dist Horaria'!$M$3</f>
        <v>176.926791033692</v>
      </c>
      <c r="BH397" s="0" t="n">
        <f aca="false">BA397*'Dist Horaria'!$N$3</f>
        <v>184.911888380406</v>
      </c>
      <c r="BI397" s="0" t="n">
        <f aca="false">BA397*'Dist Horaria'!$O$3</f>
        <v>184.911888380406</v>
      </c>
      <c r="BJ397" s="0" t="n">
        <f aca="false">BA397*'Dist Horaria'!$P$3</f>
        <v>244.644667822674</v>
      </c>
      <c r="BK397" s="0" t="n">
        <f aca="false">BA397*'Dist Horaria'!$Q$3</f>
        <v>270.520546150072</v>
      </c>
      <c r="BL397" s="0" t="n">
        <f aca="false">BA397*'Dist Horaria'!$R$3</f>
        <v>289.339366751816</v>
      </c>
      <c r="BM397" s="0" t="n">
        <f aca="false">BA397*'Dist Horaria'!$S$3</f>
        <v>298.748777052689</v>
      </c>
      <c r="BN397" s="0" t="n">
        <f aca="false">BA397*'Dist Horaria'!$T$3</f>
        <v>301.101129627907</v>
      </c>
      <c r="BO397" s="0" t="n">
        <f aca="false">BA397*'Dist Horaria'!$U$3</f>
        <v>298.748777052689</v>
      </c>
      <c r="BP397" s="0" t="n">
        <f aca="false">BA397*'Dist Horaria'!$V$3</f>
        <v>294.044071902252</v>
      </c>
      <c r="BQ397" s="0" t="n">
        <f aca="false">BA397*'Dist Horaria'!$W$3</f>
        <v>286.987014176598</v>
      </c>
      <c r="BR397" s="0" t="n">
        <f aca="false">BA397*'Dist Horaria'!$X$3</f>
        <v>281.425210384413</v>
      </c>
      <c r="BS397" s="0" t="n">
        <f aca="false">BA397*'Dist Horaria'!$Y$3</f>
        <v>275.006307950479</v>
      </c>
      <c r="BT397" s="0" t="n">
        <f aca="false">BA397*'Dist Horaria'!$Z$3</f>
        <v>240.067593730582</v>
      </c>
      <c r="BU397" s="0" t="n">
        <f aca="false">BA397*'Dist Horaria'!$AA$3</f>
        <v>228.290570199806</v>
      </c>
      <c r="BV397" s="0" t="n">
        <f aca="false">BA397*'Dist Horaria'!$AB$3</f>
        <v>203.193862902472</v>
      </c>
      <c r="BW397" s="0" t="n">
        <f aca="false">BA397*'Dist Horaria'!$AC$3</f>
        <v>220.226671966638</v>
      </c>
      <c r="BX397" s="0" t="n">
        <f aca="false">BA397*'Dist Horaria'!$AD$3</f>
        <v>214.414983672794</v>
      </c>
      <c r="BY397" s="0" t="n">
        <f aca="false">BA397*'Dist Horaria'!$AE$3</f>
        <v>208.266556698395</v>
      </c>
      <c r="BZ397" s="0" t="n">
        <f aca="false">AN397*1000000</f>
        <v>13222.4701369863</v>
      </c>
      <c r="CA397" s="0" t="n">
        <f aca="false">BZ397*'Dist Horaria'!$H$6</f>
        <v>330.561753424658</v>
      </c>
      <c r="CB397" s="0" t="n">
        <f aca="false">BZ397*'Dist Horaria'!$I$6</f>
        <v>330.561753424658</v>
      </c>
      <c r="CC397" s="0" t="n">
        <f aca="false">BZ397*'Dist Horaria'!$J$6</f>
        <v>330.561753424658</v>
      </c>
      <c r="CD397" s="0" t="n">
        <f aca="false">BZ397*'Dist Horaria'!$K$6</f>
        <v>330.561753424658</v>
      </c>
      <c r="CE397" s="0" t="n">
        <f aca="false">BZ397*'Dist Horaria'!$L$6</f>
        <v>330.561753424658</v>
      </c>
      <c r="CF397" s="0" t="n">
        <f aca="false">BZ397*'Dist Horaria'!$M$6</f>
        <v>881.49800913242</v>
      </c>
      <c r="CG397" s="0" t="n">
        <f aca="false">BZ397*'Dist Horaria'!$N$6</f>
        <v>881.49800913242</v>
      </c>
      <c r="CH397" s="0" t="n">
        <f aca="false">BZ397*'Dist Horaria'!$O$6</f>
        <v>881.49800913242</v>
      </c>
      <c r="CI397" s="0" t="n">
        <f aca="false">BZ397*'Dist Horaria'!$P$6</f>
        <v>578.483068493151</v>
      </c>
      <c r="CJ397" s="0" t="n">
        <f aca="false">BZ397*'Dist Horaria'!$Q$6</f>
        <v>578.483068493151</v>
      </c>
      <c r="CK397" s="0" t="n">
        <f aca="false">BZ397*'Dist Horaria'!$R$6</f>
        <v>578.483068493151</v>
      </c>
      <c r="CL397" s="0" t="n">
        <f aca="false">BZ397*'Dist Horaria'!$S$6</f>
        <v>578.483068493151</v>
      </c>
      <c r="CM397" s="0" t="n">
        <f aca="false">BZ397*'Dist Horaria'!$T$6</f>
        <v>578.483068493151</v>
      </c>
      <c r="CN397" s="0" t="n">
        <f aca="false">BZ397*'Dist Horaria'!$U$6</f>
        <v>578.483068493151</v>
      </c>
      <c r="CO397" s="0" t="n">
        <f aca="false">BZ397*'Dist Horaria'!$V$6</f>
        <v>578.483068493151</v>
      </c>
      <c r="CP397" s="0" t="n">
        <f aca="false">BZ397*'Dist Horaria'!$W$6</f>
        <v>578.483068493151</v>
      </c>
      <c r="CQ397" s="0" t="n">
        <f aca="false">BZ397*'Dist Horaria'!$X$6</f>
        <v>881.49800913242</v>
      </c>
      <c r="CR397" s="0" t="n">
        <f aca="false">BZ397*'Dist Horaria'!$Y$6</f>
        <v>881.49800913242</v>
      </c>
      <c r="CS397" s="0" t="n">
        <f aca="false">BZ397*'Dist Horaria'!$Z$6</f>
        <v>881.49800913242</v>
      </c>
      <c r="CT397" s="0" t="n">
        <f aca="false">BZ397*'Dist Horaria'!$AA$6</f>
        <v>330.561753424658</v>
      </c>
      <c r="CU397" s="0" t="n">
        <f aca="false">BZ397*'Dist Horaria'!$AB$6</f>
        <v>330.561753424658</v>
      </c>
      <c r="CV397" s="0" t="n">
        <f aca="false">BZ397*'Dist Horaria'!$AC$6</f>
        <v>330.561753424658</v>
      </c>
      <c r="CW397" s="0" t="n">
        <f aca="false">BZ397*'Dist Horaria'!$AD$6</f>
        <v>330.561753424658</v>
      </c>
      <c r="CX397" s="0" t="n">
        <f aca="false">BZ397*'Dist Horaria'!$AE$6</f>
        <v>330.561753424658</v>
      </c>
      <c r="CY397" s="0" t="n">
        <f aca="false">AS397*1000000</f>
        <v>13831.0857798838</v>
      </c>
      <c r="CZ397" s="0" t="n">
        <f aca="false">CY397*'Dist Horaria'!$H$6</f>
        <v>345.777144497096</v>
      </c>
      <c r="DA397" s="0" t="n">
        <f aca="false">CY397*'Dist Horaria'!$I$6</f>
        <v>345.777144497096</v>
      </c>
      <c r="DB397" s="0" t="n">
        <f aca="false">CY397*'Dist Horaria'!$J$6</f>
        <v>345.777144497096</v>
      </c>
      <c r="DC397" s="0" t="n">
        <f aca="false">CY397*'Dist Horaria'!$K$6</f>
        <v>345.777144497096</v>
      </c>
      <c r="DD397" s="0" t="n">
        <f aca="false">CY397*'Dist Horaria'!$L$6</f>
        <v>345.777144497096</v>
      </c>
      <c r="DE397" s="0" t="n">
        <f aca="false">CY397*'Dist Horaria'!$M$6</f>
        <v>922.072385325589</v>
      </c>
      <c r="DF397" s="0" t="n">
        <f aca="false">CY397*'Dist Horaria'!$N$6</f>
        <v>922.072385325589</v>
      </c>
      <c r="DG397" s="0" t="n">
        <f aca="false">CY397*'Dist Horaria'!$O$6</f>
        <v>922.072385325589</v>
      </c>
      <c r="DH397" s="0" t="n">
        <f aca="false">CY397*'Dist Horaria'!$P$6</f>
        <v>605.110002869918</v>
      </c>
      <c r="DI397" s="0" t="n">
        <f aca="false">CY397*'Dist Horaria'!$Q$6</f>
        <v>605.110002869918</v>
      </c>
      <c r="DJ397" s="0" t="n">
        <f aca="false">CY397*'Dist Horaria'!$R$6</f>
        <v>605.110002869918</v>
      </c>
      <c r="DK397" s="0" t="n">
        <f aca="false">CY397*'Dist Horaria'!$S$6</f>
        <v>605.110002869918</v>
      </c>
      <c r="DL397" s="0" t="n">
        <f aca="false">CY397*'Dist Horaria'!$T$6</f>
        <v>605.110002869918</v>
      </c>
      <c r="DM397" s="0" t="n">
        <f aca="false">CY397*'Dist Horaria'!$U$6</f>
        <v>605.110002869918</v>
      </c>
      <c r="DN397" s="0" t="n">
        <f aca="false">CY397*'Dist Horaria'!$V$6</f>
        <v>605.110002869918</v>
      </c>
      <c r="DO397" s="0" t="n">
        <f aca="false">CY397*'Dist Horaria'!$W$6</f>
        <v>605.110002869918</v>
      </c>
      <c r="DP397" s="0" t="n">
        <f aca="false">CY397*'Dist Horaria'!$X$6</f>
        <v>922.072385325589</v>
      </c>
      <c r="DQ397" s="0" t="n">
        <f aca="false">CY397*'Dist Horaria'!$Y$6</f>
        <v>922.072385325589</v>
      </c>
      <c r="DR397" s="0" t="n">
        <f aca="false">CY397*'Dist Horaria'!$Z$6</f>
        <v>922.072385325589</v>
      </c>
      <c r="DS397" s="0" t="n">
        <f aca="false">CY397*'Dist Horaria'!$AA$6</f>
        <v>345.777144497096</v>
      </c>
      <c r="DT397" s="0" t="n">
        <f aca="false">CY397*'Dist Horaria'!$AB$6</f>
        <v>345.777144497096</v>
      </c>
      <c r="DU397" s="0" t="n">
        <f aca="false">CY397*'Dist Horaria'!$AC$6</f>
        <v>345.777144497096</v>
      </c>
      <c r="DV397" s="0" t="n">
        <f aca="false">CY397*'Dist Horaria'!$AD$6</f>
        <v>345.777144497096</v>
      </c>
      <c r="DW397" s="0" t="n">
        <f aca="false">CY397*'Dist Horaria'!$AE$6</f>
        <v>345.777144497096</v>
      </c>
      <c r="DX397" s="0" t="n">
        <f aca="false">AX397*1000000</f>
        <v>801.802074196164</v>
      </c>
      <c r="DY397" s="0" t="n">
        <f aca="false">DX397*'Dist Horaria'!$H$6</f>
        <v>20.0450518549041</v>
      </c>
      <c r="DZ397" s="0" t="n">
        <f aca="false">DX397*'Dist Horaria'!$I$6</f>
        <v>20.0450518549041</v>
      </c>
      <c r="EA397" s="0" t="n">
        <f aca="false">DX397*'Dist Horaria'!$J$6</f>
        <v>20.0450518549041</v>
      </c>
      <c r="EB397" s="0" t="n">
        <f aca="false">DX397*'Dist Horaria'!$K$6</f>
        <v>20.0450518549041</v>
      </c>
      <c r="EC397" s="0" t="n">
        <f aca="false">DX397*'Dist Horaria'!$L$6</f>
        <v>20.0450518549041</v>
      </c>
      <c r="ED397" s="0" t="n">
        <f aca="false">DX397*'Dist Horaria'!$M$6</f>
        <v>53.4534716130776</v>
      </c>
      <c r="EE397" s="0" t="n">
        <f aca="false">DX397*'Dist Horaria'!$N$6</f>
        <v>53.4534716130776</v>
      </c>
      <c r="EF397" s="0" t="n">
        <f aca="false">DX397*'Dist Horaria'!$O$6</f>
        <v>53.4534716130776</v>
      </c>
      <c r="EG397" s="0" t="n">
        <f aca="false">DX397*'Dist Horaria'!$P$6</f>
        <v>35.0788407460822</v>
      </c>
      <c r="EH397" s="0" t="n">
        <f aca="false">DX397*'Dist Horaria'!$Q$6</f>
        <v>35.0788407460822</v>
      </c>
      <c r="EI397" s="0" t="n">
        <f aca="false">DX397*'Dist Horaria'!$R$6</f>
        <v>35.0788407460822</v>
      </c>
      <c r="EJ397" s="0" t="n">
        <f aca="false">DX397*'Dist Horaria'!$S$6</f>
        <v>35.0788407460822</v>
      </c>
      <c r="EK397" s="0" t="n">
        <f aca="false">DX397*'Dist Horaria'!$T$6</f>
        <v>35.0788407460822</v>
      </c>
      <c r="EL397" s="0" t="n">
        <f aca="false">DX397*'Dist Horaria'!$U$6</f>
        <v>35.0788407460822</v>
      </c>
      <c r="EM397" s="0" t="n">
        <f aca="false">DX397*'Dist Horaria'!$V$6</f>
        <v>35.0788407460822</v>
      </c>
      <c r="EN397" s="0" t="n">
        <f aca="false">DX397*'Dist Horaria'!$W$6</f>
        <v>35.0788407460822</v>
      </c>
      <c r="EO397" s="0" t="n">
        <f aca="false">DX397*'Dist Horaria'!$X$6</f>
        <v>53.4534716130776</v>
      </c>
      <c r="EP397" s="0" t="n">
        <f aca="false">DX397*'Dist Horaria'!$Y$6</f>
        <v>53.4534716130776</v>
      </c>
      <c r="EQ397" s="0" t="n">
        <f aca="false">DX397*'Dist Horaria'!$Z$6</f>
        <v>53.4534716130776</v>
      </c>
      <c r="ER397" s="0" t="n">
        <f aca="false">DX397*'Dist Horaria'!$AA$6</f>
        <v>20.0450518549041</v>
      </c>
      <c r="ES397" s="0" t="n">
        <f aca="false">DX397*'Dist Horaria'!$AB$6</f>
        <v>20.0450518549041</v>
      </c>
      <c r="ET397" s="0" t="n">
        <f aca="false">DX397*'Dist Horaria'!$AC$6</f>
        <v>20.0450518549041</v>
      </c>
      <c r="EU397" s="0" t="n">
        <f aca="false">DX397*'Dist Horaria'!$AD$6</f>
        <v>20.0450518549041</v>
      </c>
      <c r="EV397" s="0" t="n">
        <f aca="false">DX397*'Dist Horaria'!$AE$6</f>
        <v>20.0450518549041</v>
      </c>
      <c r="EW397" s="0" t="n">
        <f aca="false">BB397+CA397+CZ397+DY397</f>
        <v>892.77916016381</v>
      </c>
      <c r="EX397" s="0" t="n">
        <f aca="false">BC397+CB397+DA397+DZ397</f>
        <v>887.52540442078</v>
      </c>
      <c r="EY397" s="0" t="n">
        <f aca="false">BD397+CC397+DB397+EA397</f>
        <v>882.566504714699</v>
      </c>
      <c r="EZ397" s="0" t="n">
        <f aca="false">BE397+CD397+DC397+EB397</f>
        <v>878.341715841577</v>
      </c>
      <c r="FA397" s="0" t="n">
        <f aca="false">BF397+CE397+DD397+EC397</f>
        <v>875.254404158375</v>
      </c>
      <c r="FB397" s="0" t="n">
        <f aca="false">BG397+CF397+DE397+ED397</f>
        <v>2033.95065710478</v>
      </c>
      <c r="FC397" s="0" t="n">
        <f aca="false">BH397+CG397+DF397+EE397</f>
        <v>2041.93575445149</v>
      </c>
      <c r="FD397" s="0" t="n">
        <f aca="false">BI397+CH397+DG397+EF397</f>
        <v>2041.93575445149</v>
      </c>
      <c r="FE397" s="0" t="n">
        <f aca="false">BJ397+CI397+DH397+EG397</f>
        <v>1463.31657993182</v>
      </c>
      <c r="FF397" s="0" t="n">
        <f aca="false">BK397+CJ397+DI397+EH397</f>
        <v>1489.19245825922</v>
      </c>
      <c r="FG397" s="0" t="n">
        <f aca="false">BL397+CK397+DJ397+EI397</f>
        <v>1508.01127886097</v>
      </c>
      <c r="FH397" s="0" t="n">
        <f aca="false">BM397+CL397+DK397+EJ397</f>
        <v>1517.42068916184</v>
      </c>
      <c r="FI397" s="0" t="n">
        <f aca="false">BN397+CM397+DL397+EK397</f>
        <v>1519.77304173706</v>
      </c>
      <c r="FJ397" s="0" t="n">
        <f aca="false">BO397+CN397+DM397+EL397</f>
        <v>1517.42068916184</v>
      </c>
      <c r="FK397" s="0" t="n">
        <f aca="false">BP397+CO397+DN397+EM397</f>
        <v>1512.7159840114</v>
      </c>
      <c r="FL397" s="0" t="n">
        <f aca="false">BQ397+CP397+DO397+EN397</f>
        <v>1505.65892628575</v>
      </c>
      <c r="FM397" s="0" t="n">
        <f aca="false">BR397+CQ397+DP397+EO397</f>
        <v>2138.4490764555</v>
      </c>
      <c r="FN397" s="0" t="n">
        <f aca="false">BS397+CR397+DQ397+EP397</f>
        <v>2132.03017402157</v>
      </c>
      <c r="FO397" s="0" t="n">
        <f aca="false">BT397+CS397+DR397+EQ397</f>
        <v>2097.09145980167</v>
      </c>
      <c r="FP397" s="0" t="n">
        <f aca="false">BU397+CT397+DS397+ER397</f>
        <v>924.674519976464</v>
      </c>
      <c r="FQ397" s="0" t="n">
        <f aca="false">BV397+CU397+DT397+ES397</f>
        <v>899.57781267913</v>
      </c>
      <c r="FR397" s="0" t="n">
        <f aca="false">BW397+CV397+DU397+ET397</f>
        <v>916.610621743295</v>
      </c>
      <c r="FS397" s="0" t="n">
        <f aca="false">BX397+CW397+DV397+EU397</f>
        <v>910.798933449451</v>
      </c>
      <c r="FT397" s="0" t="n">
        <f aca="false">BY397+CX397+DW397+EV397</f>
        <v>904.650506475052</v>
      </c>
      <c r="FU397" s="0" t="n">
        <f aca="false">AM397*'Dist Horaria'!$H$10</f>
        <v>0.435570588396373</v>
      </c>
      <c r="FV397" s="0" t="n">
        <f aca="false">AM397*'Dist Horaria'!$I$10</f>
        <v>0.407645999853782</v>
      </c>
      <c r="FW397" s="0" t="n">
        <f aca="false">AM397*'Dist Horaria'!$J$10</f>
        <v>0.405881263109738</v>
      </c>
      <c r="FX397" s="0" t="n">
        <f aca="false">AM397*'Dist Horaria'!$K$10</f>
        <v>0.3942082574629</v>
      </c>
      <c r="FY397" s="0" t="n">
        <f aca="false">AM397*'Dist Horaria'!$L$10</f>
        <v>0.394366013322663</v>
      </c>
      <c r="FZ397" s="0" t="n">
        <f aca="false">AM397*'Dist Horaria'!$M$10</f>
        <v>0.421987863457557</v>
      </c>
      <c r="GA397" s="0" t="n">
        <f aca="false">AM397*'Dist Horaria'!$N$10</f>
        <v>0.399217961279432</v>
      </c>
      <c r="GB397" s="0" t="n">
        <f aca="false">AM397*'Dist Horaria'!$O$10</f>
        <v>0.392404054460514</v>
      </c>
      <c r="GC397" s="0" t="n">
        <f aca="false">AM397*'Dist Horaria'!$P$10</f>
        <v>0.398493266886969</v>
      </c>
      <c r="GD397" s="0" t="n">
        <f aca="false">AM397*'Dist Horaria'!$Q$10</f>
        <v>0.360622962894941</v>
      </c>
      <c r="GE397" s="0" t="n">
        <f aca="false">AM397*'Dist Horaria'!$R$10</f>
        <v>0.440014172482246</v>
      </c>
      <c r="GF397" s="0" t="n">
        <f aca="false">AM397*'Dist Horaria'!$S$10</f>
        <v>0.375789196392884</v>
      </c>
      <c r="GG397" s="0" t="n">
        <f aca="false">AR397*'Dist Horaria'!$H$10</f>
        <v>0.455619419737091</v>
      </c>
      <c r="GH397" s="0" t="n">
        <f aca="false">AR397*'Dist Horaria'!$I$10</f>
        <v>0.426409493339135</v>
      </c>
      <c r="GI397" s="0" t="n">
        <f aca="false">AR397*'Dist Horaria'!$J$10</f>
        <v>0.424563527719027</v>
      </c>
      <c r="GJ397" s="0" t="n">
        <f aca="false">AR397*'Dist Horaria'!$K$10</f>
        <v>0.412353226562145</v>
      </c>
      <c r="GK397" s="0" t="n">
        <f aca="false">AR397*'Dist Horaria'!$L$10</f>
        <v>0.412518243749256</v>
      </c>
      <c r="GL397" s="0" t="n">
        <f aca="false">AR397*'Dist Horaria'!$M$10</f>
        <v>0.441411497026202</v>
      </c>
      <c r="GM397" s="0" t="n">
        <f aca="false">AR397*'Dist Horaria'!$N$10</f>
        <v>0.417593521491943</v>
      </c>
      <c r="GN397" s="0" t="n">
        <f aca="false">AR397*'Dist Horaria'!$O$10</f>
        <v>0.410465978095572</v>
      </c>
      <c r="GO397" s="0" t="n">
        <f aca="false">AR397*'Dist Horaria'!$P$10</f>
        <v>0.416835470219941</v>
      </c>
      <c r="GP397" s="0" t="n">
        <f aca="false">AR397*'Dist Horaria'!$Q$10</f>
        <v>0.377222038115537</v>
      </c>
      <c r="GQ397" s="0" t="n">
        <f aca="false">AR397*'Dist Horaria'!$R$10</f>
        <v>0.460267537072589</v>
      </c>
      <c r="GR397" s="0" t="n">
        <f aca="false">AR397*'Dist Horaria'!$S$10</f>
        <v>0.393086356529162</v>
      </c>
      <c r="GS397" s="0" t="n">
        <f aca="false">AW397*'Dist Horaria'!$H$10</f>
        <v>0.0264127199847589</v>
      </c>
      <c r="GT397" s="0" t="n">
        <f aca="false">AW397*'Dist Horaria'!$I$10</f>
        <v>0.0247193909182107</v>
      </c>
      <c r="GU397" s="0" t="n">
        <f aca="false">AW397*'Dist Horaria'!$J$10</f>
        <v>0.0246123784184943</v>
      </c>
      <c r="GV397" s="0" t="n">
        <f aca="false">AW397*'Dist Horaria'!$K$10</f>
        <v>0.0239045348731678</v>
      </c>
      <c r="GW397" s="0" t="n">
        <f aca="false">AW397*'Dist Horaria'!$L$10</f>
        <v>0.0239141010869134</v>
      </c>
      <c r="GX397" s="0" t="n">
        <f aca="false">AW397*'Dist Horaria'!$M$10</f>
        <v>0.025589072291374</v>
      </c>
      <c r="GY397" s="0" t="n">
        <f aca="false">AW397*'Dist Horaria'!$N$10</f>
        <v>0.0242083200864894</v>
      </c>
      <c r="GZ397" s="0" t="n">
        <f aca="false">AW397*'Dist Horaria'!$O$10</f>
        <v>0.0237951291649607</v>
      </c>
      <c r="HA397" s="0" t="n">
        <f aca="false">AW397*'Dist Horaria'!$P$10</f>
        <v>0.024164375085214</v>
      </c>
      <c r="HB397" s="0" t="n">
        <f aca="false">AW397*'Dist Horaria'!$Q$10</f>
        <v>0.0218679442385819</v>
      </c>
      <c r="HC397" s="0" t="n">
        <f aca="false">AW397*'Dist Horaria'!$R$10</f>
        <v>0.0266821760621791</v>
      </c>
      <c r="HD397" s="0" t="n">
        <f aca="false">AW397*'Dist Horaria'!$S$10</f>
        <v>0.0227876148712557</v>
      </c>
    </row>
    <row r="398" customFormat="false" ht="13.8" hidden="false" customHeight="false" outlineLevel="0" collapsed="false">
      <c r="A398" s="0" t="n">
        <v>4.644795</v>
      </c>
      <c r="B398" s="0" t="n">
        <v>-74.061695</v>
      </c>
      <c r="C398" s="0" t="n">
        <v>33</v>
      </c>
      <c r="D398" s="0" t="n">
        <v>29</v>
      </c>
      <c r="E398" s="0" t="n">
        <v>2374</v>
      </c>
      <c r="G398" s="0" t="s">
        <v>307</v>
      </c>
      <c r="I398" s="0" t="s">
        <v>1810</v>
      </c>
      <c r="J398" s="0" t="s">
        <v>1811</v>
      </c>
      <c r="L398" s="0" t="s">
        <v>1812</v>
      </c>
      <c r="S398" s="0" t="n">
        <v>365</v>
      </c>
      <c r="V398" s="0" t="n">
        <v>80533.3333333333</v>
      </c>
      <c r="W398" s="0" t="n">
        <f aca="false">V398*12</f>
        <v>966400</v>
      </c>
      <c r="X398" s="0" t="n">
        <v>1</v>
      </c>
      <c r="Z398" s="0" t="n">
        <v>28014.41</v>
      </c>
      <c r="AB398" s="0" t="n">
        <v>0.005</v>
      </c>
      <c r="AC398" s="0" t="n">
        <v>0</v>
      </c>
      <c r="AD398" s="0" t="n">
        <v>4535.41295075159</v>
      </c>
      <c r="AE398" s="0" t="n">
        <f aca="false">AD398/2204.59</f>
        <v>2.0572591505684</v>
      </c>
      <c r="AF398" s="0" t="n">
        <f aca="false">AE398/S398</f>
        <v>0.00563632643991343</v>
      </c>
      <c r="AG398" s="0" t="n">
        <f aca="false">AE398*EXP(AB398*AC398)</f>
        <v>2.0572591505684</v>
      </c>
      <c r="AH398" s="0" t="n">
        <f aca="false">AG398/S398</f>
        <v>0.00563632643991343</v>
      </c>
      <c r="AI398" s="0" t="s">
        <v>90</v>
      </c>
      <c r="AJ398" s="0" t="n">
        <f aca="false">IF(AI398="A",'FE DISTRIBUCIÓN'!$C$2,'FE DISTRIBUCIÓN'!$C$3)</f>
        <v>4.994E-006</v>
      </c>
      <c r="AK398" s="0" t="n">
        <f aca="false">W398*AJ398</f>
        <v>4.8262016</v>
      </c>
      <c r="AL398" s="0" t="n">
        <f aca="false">AK398/365</f>
        <v>0.0132224701369863</v>
      </c>
      <c r="AM398" s="0" t="n">
        <f aca="false">AK398*EXP(AB398*AC398)</f>
        <v>4.8262016</v>
      </c>
      <c r="AN398" s="0" t="n">
        <f aca="false">AM398/365</f>
        <v>0.0132224701369863</v>
      </c>
      <c r="AO398" s="0" t="n">
        <v>5.223868284E-006</v>
      </c>
      <c r="AP398" s="0" t="n">
        <f aca="false">AO398*W398</f>
        <v>5.0483463096576</v>
      </c>
      <c r="AQ398" s="0" t="n">
        <f aca="false">AP398/365</f>
        <v>0.0138310857798838</v>
      </c>
      <c r="AR398" s="0" t="n">
        <f aca="false">AP398*EXP(AB398*AC398)</f>
        <v>5.0483463096576</v>
      </c>
      <c r="AS398" s="0" t="n">
        <f aca="false">AR398/365</f>
        <v>0.0138310857798838</v>
      </c>
      <c r="AT398" s="0" t="n">
        <v>3.02832944E-007</v>
      </c>
      <c r="AU398" s="0" t="n">
        <f aca="false">AT398*W398</f>
        <v>0.2926577570816</v>
      </c>
      <c r="AV398" s="0" t="n">
        <f aca="false">AU398/365</f>
        <v>0.000801802074196164</v>
      </c>
      <c r="AW398" s="0" t="n">
        <f aca="false">AU398*EXP(AB398*AC398)</f>
        <v>0.2926577570816</v>
      </c>
      <c r="AX398" s="0" t="n">
        <f aca="false">AW398/365</f>
        <v>0.000801802074196164</v>
      </c>
      <c r="AY398" s="0" t="n">
        <f aca="false">AW398+AR398+AM398+AG398</f>
        <v>12.2244648173076</v>
      </c>
      <c r="AZ398" s="0" t="n">
        <f aca="false">AH398+AN398+AS398+AX398</f>
        <v>0.0334916844309797</v>
      </c>
      <c r="BA398" s="0" t="n">
        <f aca="false">AH398*1000000</f>
        <v>5636.32643991343</v>
      </c>
      <c r="BB398" s="0" t="n">
        <f aca="false">BA398*'Dist Horaria'!$H$3</f>
        <v>196.395210387152</v>
      </c>
      <c r="BC398" s="0" t="n">
        <f aca="false">BA398*'Dist Horaria'!$I$3</f>
        <v>191.141454644122</v>
      </c>
      <c r="BD398" s="0" t="n">
        <f aca="false">BA398*'Dist Horaria'!$J$3</f>
        <v>186.182554938042</v>
      </c>
      <c r="BE398" s="0" t="n">
        <f aca="false">BA398*'Dist Horaria'!$K$3</f>
        <v>181.957766064919</v>
      </c>
      <c r="BF398" s="0" t="n">
        <f aca="false">BA398*'Dist Horaria'!$L$3</f>
        <v>178.870454381717</v>
      </c>
      <c r="BG398" s="0" t="n">
        <f aca="false">BA398*'Dist Horaria'!$M$3</f>
        <v>176.926791033692</v>
      </c>
      <c r="BH398" s="0" t="n">
        <f aca="false">BA398*'Dist Horaria'!$N$3</f>
        <v>184.911888380406</v>
      </c>
      <c r="BI398" s="0" t="n">
        <f aca="false">BA398*'Dist Horaria'!$O$3</f>
        <v>184.911888380406</v>
      </c>
      <c r="BJ398" s="0" t="n">
        <f aca="false">BA398*'Dist Horaria'!$P$3</f>
        <v>244.644667822674</v>
      </c>
      <c r="BK398" s="0" t="n">
        <f aca="false">BA398*'Dist Horaria'!$Q$3</f>
        <v>270.520546150072</v>
      </c>
      <c r="BL398" s="0" t="n">
        <f aca="false">BA398*'Dist Horaria'!$R$3</f>
        <v>289.339366751816</v>
      </c>
      <c r="BM398" s="0" t="n">
        <f aca="false">BA398*'Dist Horaria'!$S$3</f>
        <v>298.748777052689</v>
      </c>
      <c r="BN398" s="0" t="n">
        <f aca="false">BA398*'Dist Horaria'!$T$3</f>
        <v>301.101129627907</v>
      </c>
      <c r="BO398" s="0" t="n">
        <f aca="false">BA398*'Dist Horaria'!$U$3</f>
        <v>298.748777052689</v>
      </c>
      <c r="BP398" s="0" t="n">
        <f aca="false">BA398*'Dist Horaria'!$V$3</f>
        <v>294.044071902252</v>
      </c>
      <c r="BQ398" s="0" t="n">
        <f aca="false">BA398*'Dist Horaria'!$W$3</f>
        <v>286.987014176598</v>
      </c>
      <c r="BR398" s="0" t="n">
        <f aca="false">BA398*'Dist Horaria'!$X$3</f>
        <v>281.425210384413</v>
      </c>
      <c r="BS398" s="0" t="n">
        <f aca="false">BA398*'Dist Horaria'!$Y$3</f>
        <v>275.006307950479</v>
      </c>
      <c r="BT398" s="0" t="n">
        <f aca="false">BA398*'Dist Horaria'!$Z$3</f>
        <v>240.067593730582</v>
      </c>
      <c r="BU398" s="0" t="n">
        <f aca="false">BA398*'Dist Horaria'!$AA$3</f>
        <v>228.290570199806</v>
      </c>
      <c r="BV398" s="0" t="n">
        <f aca="false">BA398*'Dist Horaria'!$AB$3</f>
        <v>203.193862902472</v>
      </c>
      <c r="BW398" s="0" t="n">
        <f aca="false">BA398*'Dist Horaria'!$AC$3</f>
        <v>220.226671966638</v>
      </c>
      <c r="BX398" s="0" t="n">
        <f aca="false">BA398*'Dist Horaria'!$AD$3</f>
        <v>214.414983672794</v>
      </c>
      <c r="BY398" s="0" t="n">
        <f aca="false">BA398*'Dist Horaria'!$AE$3</f>
        <v>208.266556698395</v>
      </c>
      <c r="BZ398" s="0" t="n">
        <f aca="false">AN398*1000000</f>
        <v>13222.4701369863</v>
      </c>
      <c r="CA398" s="0" t="n">
        <f aca="false">BZ398*'Dist Horaria'!$H$6</f>
        <v>330.561753424658</v>
      </c>
      <c r="CB398" s="0" t="n">
        <f aca="false">BZ398*'Dist Horaria'!$I$6</f>
        <v>330.561753424658</v>
      </c>
      <c r="CC398" s="0" t="n">
        <f aca="false">BZ398*'Dist Horaria'!$J$6</f>
        <v>330.561753424658</v>
      </c>
      <c r="CD398" s="0" t="n">
        <f aca="false">BZ398*'Dist Horaria'!$K$6</f>
        <v>330.561753424658</v>
      </c>
      <c r="CE398" s="0" t="n">
        <f aca="false">BZ398*'Dist Horaria'!$L$6</f>
        <v>330.561753424658</v>
      </c>
      <c r="CF398" s="0" t="n">
        <f aca="false">BZ398*'Dist Horaria'!$M$6</f>
        <v>881.49800913242</v>
      </c>
      <c r="CG398" s="0" t="n">
        <f aca="false">BZ398*'Dist Horaria'!$N$6</f>
        <v>881.49800913242</v>
      </c>
      <c r="CH398" s="0" t="n">
        <f aca="false">BZ398*'Dist Horaria'!$O$6</f>
        <v>881.49800913242</v>
      </c>
      <c r="CI398" s="0" t="n">
        <f aca="false">BZ398*'Dist Horaria'!$P$6</f>
        <v>578.483068493151</v>
      </c>
      <c r="CJ398" s="0" t="n">
        <f aca="false">BZ398*'Dist Horaria'!$Q$6</f>
        <v>578.483068493151</v>
      </c>
      <c r="CK398" s="0" t="n">
        <f aca="false">BZ398*'Dist Horaria'!$R$6</f>
        <v>578.483068493151</v>
      </c>
      <c r="CL398" s="0" t="n">
        <f aca="false">BZ398*'Dist Horaria'!$S$6</f>
        <v>578.483068493151</v>
      </c>
      <c r="CM398" s="0" t="n">
        <f aca="false">BZ398*'Dist Horaria'!$T$6</f>
        <v>578.483068493151</v>
      </c>
      <c r="CN398" s="0" t="n">
        <f aca="false">BZ398*'Dist Horaria'!$U$6</f>
        <v>578.483068493151</v>
      </c>
      <c r="CO398" s="0" t="n">
        <f aca="false">BZ398*'Dist Horaria'!$V$6</f>
        <v>578.483068493151</v>
      </c>
      <c r="CP398" s="0" t="n">
        <f aca="false">BZ398*'Dist Horaria'!$W$6</f>
        <v>578.483068493151</v>
      </c>
      <c r="CQ398" s="0" t="n">
        <f aca="false">BZ398*'Dist Horaria'!$X$6</f>
        <v>881.49800913242</v>
      </c>
      <c r="CR398" s="0" t="n">
        <f aca="false">BZ398*'Dist Horaria'!$Y$6</f>
        <v>881.49800913242</v>
      </c>
      <c r="CS398" s="0" t="n">
        <f aca="false">BZ398*'Dist Horaria'!$Z$6</f>
        <v>881.49800913242</v>
      </c>
      <c r="CT398" s="0" t="n">
        <f aca="false">BZ398*'Dist Horaria'!$AA$6</f>
        <v>330.561753424658</v>
      </c>
      <c r="CU398" s="0" t="n">
        <f aca="false">BZ398*'Dist Horaria'!$AB$6</f>
        <v>330.561753424658</v>
      </c>
      <c r="CV398" s="0" t="n">
        <f aca="false">BZ398*'Dist Horaria'!$AC$6</f>
        <v>330.561753424658</v>
      </c>
      <c r="CW398" s="0" t="n">
        <f aca="false">BZ398*'Dist Horaria'!$AD$6</f>
        <v>330.561753424658</v>
      </c>
      <c r="CX398" s="0" t="n">
        <f aca="false">BZ398*'Dist Horaria'!$AE$6</f>
        <v>330.561753424658</v>
      </c>
      <c r="CY398" s="0" t="n">
        <f aca="false">AS398*1000000</f>
        <v>13831.0857798838</v>
      </c>
      <c r="CZ398" s="0" t="n">
        <f aca="false">CY398*'Dist Horaria'!$H$6</f>
        <v>345.777144497096</v>
      </c>
      <c r="DA398" s="0" t="n">
        <f aca="false">CY398*'Dist Horaria'!$I$6</f>
        <v>345.777144497096</v>
      </c>
      <c r="DB398" s="0" t="n">
        <f aca="false">CY398*'Dist Horaria'!$J$6</f>
        <v>345.777144497096</v>
      </c>
      <c r="DC398" s="0" t="n">
        <f aca="false">CY398*'Dist Horaria'!$K$6</f>
        <v>345.777144497096</v>
      </c>
      <c r="DD398" s="0" t="n">
        <f aca="false">CY398*'Dist Horaria'!$L$6</f>
        <v>345.777144497096</v>
      </c>
      <c r="DE398" s="0" t="n">
        <f aca="false">CY398*'Dist Horaria'!$M$6</f>
        <v>922.072385325589</v>
      </c>
      <c r="DF398" s="0" t="n">
        <f aca="false">CY398*'Dist Horaria'!$N$6</f>
        <v>922.072385325589</v>
      </c>
      <c r="DG398" s="0" t="n">
        <f aca="false">CY398*'Dist Horaria'!$O$6</f>
        <v>922.072385325589</v>
      </c>
      <c r="DH398" s="0" t="n">
        <f aca="false">CY398*'Dist Horaria'!$P$6</f>
        <v>605.110002869918</v>
      </c>
      <c r="DI398" s="0" t="n">
        <f aca="false">CY398*'Dist Horaria'!$Q$6</f>
        <v>605.110002869918</v>
      </c>
      <c r="DJ398" s="0" t="n">
        <f aca="false">CY398*'Dist Horaria'!$R$6</f>
        <v>605.110002869918</v>
      </c>
      <c r="DK398" s="0" t="n">
        <f aca="false">CY398*'Dist Horaria'!$S$6</f>
        <v>605.110002869918</v>
      </c>
      <c r="DL398" s="0" t="n">
        <f aca="false">CY398*'Dist Horaria'!$T$6</f>
        <v>605.110002869918</v>
      </c>
      <c r="DM398" s="0" t="n">
        <f aca="false">CY398*'Dist Horaria'!$U$6</f>
        <v>605.110002869918</v>
      </c>
      <c r="DN398" s="0" t="n">
        <f aca="false">CY398*'Dist Horaria'!$V$6</f>
        <v>605.110002869918</v>
      </c>
      <c r="DO398" s="0" t="n">
        <f aca="false">CY398*'Dist Horaria'!$W$6</f>
        <v>605.110002869918</v>
      </c>
      <c r="DP398" s="0" t="n">
        <f aca="false">CY398*'Dist Horaria'!$X$6</f>
        <v>922.072385325589</v>
      </c>
      <c r="DQ398" s="0" t="n">
        <f aca="false">CY398*'Dist Horaria'!$Y$6</f>
        <v>922.072385325589</v>
      </c>
      <c r="DR398" s="0" t="n">
        <f aca="false">CY398*'Dist Horaria'!$Z$6</f>
        <v>922.072385325589</v>
      </c>
      <c r="DS398" s="0" t="n">
        <f aca="false">CY398*'Dist Horaria'!$AA$6</f>
        <v>345.777144497096</v>
      </c>
      <c r="DT398" s="0" t="n">
        <f aca="false">CY398*'Dist Horaria'!$AB$6</f>
        <v>345.777144497096</v>
      </c>
      <c r="DU398" s="0" t="n">
        <f aca="false">CY398*'Dist Horaria'!$AC$6</f>
        <v>345.777144497096</v>
      </c>
      <c r="DV398" s="0" t="n">
        <f aca="false">CY398*'Dist Horaria'!$AD$6</f>
        <v>345.777144497096</v>
      </c>
      <c r="DW398" s="0" t="n">
        <f aca="false">CY398*'Dist Horaria'!$AE$6</f>
        <v>345.777144497096</v>
      </c>
      <c r="DX398" s="0" t="n">
        <f aca="false">AX398*1000000</f>
        <v>801.802074196164</v>
      </c>
      <c r="DY398" s="0" t="n">
        <f aca="false">DX398*'Dist Horaria'!$H$6</f>
        <v>20.0450518549041</v>
      </c>
      <c r="DZ398" s="0" t="n">
        <f aca="false">DX398*'Dist Horaria'!$I$6</f>
        <v>20.0450518549041</v>
      </c>
      <c r="EA398" s="0" t="n">
        <f aca="false">DX398*'Dist Horaria'!$J$6</f>
        <v>20.0450518549041</v>
      </c>
      <c r="EB398" s="0" t="n">
        <f aca="false">DX398*'Dist Horaria'!$K$6</f>
        <v>20.0450518549041</v>
      </c>
      <c r="EC398" s="0" t="n">
        <f aca="false">DX398*'Dist Horaria'!$L$6</f>
        <v>20.0450518549041</v>
      </c>
      <c r="ED398" s="0" t="n">
        <f aca="false">DX398*'Dist Horaria'!$M$6</f>
        <v>53.4534716130776</v>
      </c>
      <c r="EE398" s="0" t="n">
        <f aca="false">DX398*'Dist Horaria'!$N$6</f>
        <v>53.4534716130776</v>
      </c>
      <c r="EF398" s="0" t="n">
        <f aca="false">DX398*'Dist Horaria'!$O$6</f>
        <v>53.4534716130776</v>
      </c>
      <c r="EG398" s="0" t="n">
        <f aca="false">DX398*'Dist Horaria'!$P$6</f>
        <v>35.0788407460822</v>
      </c>
      <c r="EH398" s="0" t="n">
        <f aca="false">DX398*'Dist Horaria'!$Q$6</f>
        <v>35.0788407460822</v>
      </c>
      <c r="EI398" s="0" t="n">
        <f aca="false">DX398*'Dist Horaria'!$R$6</f>
        <v>35.0788407460822</v>
      </c>
      <c r="EJ398" s="0" t="n">
        <f aca="false">DX398*'Dist Horaria'!$S$6</f>
        <v>35.0788407460822</v>
      </c>
      <c r="EK398" s="0" t="n">
        <f aca="false">DX398*'Dist Horaria'!$T$6</f>
        <v>35.0788407460822</v>
      </c>
      <c r="EL398" s="0" t="n">
        <f aca="false">DX398*'Dist Horaria'!$U$6</f>
        <v>35.0788407460822</v>
      </c>
      <c r="EM398" s="0" t="n">
        <f aca="false">DX398*'Dist Horaria'!$V$6</f>
        <v>35.0788407460822</v>
      </c>
      <c r="EN398" s="0" t="n">
        <f aca="false">DX398*'Dist Horaria'!$W$6</f>
        <v>35.0788407460822</v>
      </c>
      <c r="EO398" s="0" t="n">
        <f aca="false">DX398*'Dist Horaria'!$X$6</f>
        <v>53.4534716130776</v>
      </c>
      <c r="EP398" s="0" t="n">
        <f aca="false">DX398*'Dist Horaria'!$Y$6</f>
        <v>53.4534716130776</v>
      </c>
      <c r="EQ398" s="0" t="n">
        <f aca="false">DX398*'Dist Horaria'!$Z$6</f>
        <v>53.4534716130776</v>
      </c>
      <c r="ER398" s="0" t="n">
        <f aca="false">DX398*'Dist Horaria'!$AA$6</f>
        <v>20.0450518549041</v>
      </c>
      <c r="ES398" s="0" t="n">
        <f aca="false">DX398*'Dist Horaria'!$AB$6</f>
        <v>20.0450518549041</v>
      </c>
      <c r="ET398" s="0" t="n">
        <f aca="false">DX398*'Dist Horaria'!$AC$6</f>
        <v>20.0450518549041</v>
      </c>
      <c r="EU398" s="0" t="n">
        <f aca="false">DX398*'Dist Horaria'!$AD$6</f>
        <v>20.0450518549041</v>
      </c>
      <c r="EV398" s="0" t="n">
        <f aca="false">DX398*'Dist Horaria'!$AE$6</f>
        <v>20.0450518549041</v>
      </c>
      <c r="EW398" s="0" t="n">
        <f aca="false">BB398+CA398+CZ398+DY398</f>
        <v>892.77916016381</v>
      </c>
      <c r="EX398" s="0" t="n">
        <f aca="false">BC398+CB398+DA398+DZ398</f>
        <v>887.52540442078</v>
      </c>
      <c r="EY398" s="0" t="n">
        <f aca="false">BD398+CC398+DB398+EA398</f>
        <v>882.566504714699</v>
      </c>
      <c r="EZ398" s="0" t="n">
        <f aca="false">BE398+CD398+DC398+EB398</f>
        <v>878.341715841577</v>
      </c>
      <c r="FA398" s="0" t="n">
        <f aca="false">BF398+CE398+DD398+EC398</f>
        <v>875.254404158375</v>
      </c>
      <c r="FB398" s="0" t="n">
        <f aca="false">BG398+CF398+DE398+ED398</f>
        <v>2033.95065710478</v>
      </c>
      <c r="FC398" s="0" t="n">
        <f aca="false">BH398+CG398+DF398+EE398</f>
        <v>2041.93575445149</v>
      </c>
      <c r="FD398" s="0" t="n">
        <f aca="false">BI398+CH398+DG398+EF398</f>
        <v>2041.93575445149</v>
      </c>
      <c r="FE398" s="0" t="n">
        <f aca="false">BJ398+CI398+DH398+EG398</f>
        <v>1463.31657993182</v>
      </c>
      <c r="FF398" s="0" t="n">
        <f aca="false">BK398+CJ398+DI398+EH398</f>
        <v>1489.19245825922</v>
      </c>
      <c r="FG398" s="0" t="n">
        <f aca="false">BL398+CK398+DJ398+EI398</f>
        <v>1508.01127886097</v>
      </c>
      <c r="FH398" s="0" t="n">
        <f aca="false">BM398+CL398+DK398+EJ398</f>
        <v>1517.42068916184</v>
      </c>
      <c r="FI398" s="0" t="n">
        <f aca="false">BN398+CM398+DL398+EK398</f>
        <v>1519.77304173706</v>
      </c>
      <c r="FJ398" s="0" t="n">
        <f aca="false">BO398+CN398+DM398+EL398</f>
        <v>1517.42068916184</v>
      </c>
      <c r="FK398" s="0" t="n">
        <f aca="false">BP398+CO398+DN398+EM398</f>
        <v>1512.7159840114</v>
      </c>
      <c r="FL398" s="0" t="n">
        <f aca="false">BQ398+CP398+DO398+EN398</f>
        <v>1505.65892628575</v>
      </c>
      <c r="FM398" s="0" t="n">
        <f aca="false">BR398+CQ398+DP398+EO398</f>
        <v>2138.4490764555</v>
      </c>
      <c r="FN398" s="0" t="n">
        <f aca="false">BS398+CR398+DQ398+EP398</f>
        <v>2132.03017402157</v>
      </c>
      <c r="FO398" s="0" t="n">
        <f aca="false">BT398+CS398+DR398+EQ398</f>
        <v>2097.09145980167</v>
      </c>
      <c r="FP398" s="0" t="n">
        <f aca="false">BU398+CT398+DS398+ER398</f>
        <v>924.674519976464</v>
      </c>
      <c r="FQ398" s="0" t="n">
        <f aca="false">BV398+CU398+DT398+ES398</f>
        <v>899.57781267913</v>
      </c>
      <c r="FR398" s="0" t="n">
        <f aca="false">BW398+CV398+DU398+ET398</f>
        <v>916.610621743295</v>
      </c>
      <c r="FS398" s="0" t="n">
        <f aca="false">BX398+CW398+DV398+EU398</f>
        <v>910.798933449451</v>
      </c>
      <c r="FT398" s="0" t="n">
        <f aca="false">BY398+CX398+DW398+EV398</f>
        <v>904.650506475052</v>
      </c>
      <c r="FU398" s="0" t="n">
        <f aca="false">AM398*'Dist Horaria'!$H$10</f>
        <v>0.435570588396373</v>
      </c>
      <c r="FV398" s="0" t="n">
        <f aca="false">AM398*'Dist Horaria'!$I$10</f>
        <v>0.407645999853782</v>
      </c>
      <c r="FW398" s="0" t="n">
        <f aca="false">AM398*'Dist Horaria'!$J$10</f>
        <v>0.405881263109738</v>
      </c>
      <c r="FX398" s="0" t="n">
        <f aca="false">AM398*'Dist Horaria'!$K$10</f>
        <v>0.3942082574629</v>
      </c>
      <c r="FY398" s="0" t="n">
        <f aca="false">AM398*'Dist Horaria'!$L$10</f>
        <v>0.394366013322663</v>
      </c>
      <c r="FZ398" s="0" t="n">
        <f aca="false">AM398*'Dist Horaria'!$M$10</f>
        <v>0.421987863457557</v>
      </c>
      <c r="GA398" s="0" t="n">
        <f aca="false">AM398*'Dist Horaria'!$N$10</f>
        <v>0.399217961279432</v>
      </c>
      <c r="GB398" s="0" t="n">
        <f aca="false">AM398*'Dist Horaria'!$O$10</f>
        <v>0.392404054460514</v>
      </c>
      <c r="GC398" s="0" t="n">
        <f aca="false">AM398*'Dist Horaria'!$P$10</f>
        <v>0.398493266886969</v>
      </c>
      <c r="GD398" s="0" t="n">
        <f aca="false">AM398*'Dist Horaria'!$Q$10</f>
        <v>0.360622962894941</v>
      </c>
      <c r="GE398" s="0" t="n">
        <f aca="false">AM398*'Dist Horaria'!$R$10</f>
        <v>0.440014172482246</v>
      </c>
      <c r="GF398" s="0" t="n">
        <f aca="false">AM398*'Dist Horaria'!$S$10</f>
        <v>0.375789196392884</v>
      </c>
      <c r="GG398" s="0" t="n">
        <f aca="false">AR398*'Dist Horaria'!$H$10</f>
        <v>0.455619419737091</v>
      </c>
      <c r="GH398" s="0" t="n">
        <f aca="false">AR398*'Dist Horaria'!$I$10</f>
        <v>0.426409493339135</v>
      </c>
      <c r="GI398" s="0" t="n">
        <f aca="false">AR398*'Dist Horaria'!$J$10</f>
        <v>0.424563527719027</v>
      </c>
      <c r="GJ398" s="0" t="n">
        <f aca="false">AR398*'Dist Horaria'!$K$10</f>
        <v>0.412353226562145</v>
      </c>
      <c r="GK398" s="0" t="n">
        <f aca="false">AR398*'Dist Horaria'!$L$10</f>
        <v>0.412518243749256</v>
      </c>
      <c r="GL398" s="0" t="n">
        <f aca="false">AR398*'Dist Horaria'!$M$10</f>
        <v>0.441411497026202</v>
      </c>
      <c r="GM398" s="0" t="n">
        <f aca="false">AR398*'Dist Horaria'!$N$10</f>
        <v>0.417593521491943</v>
      </c>
      <c r="GN398" s="0" t="n">
        <f aca="false">AR398*'Dist Horaria'!$O$10</f>
        <v>0.410465978095572</v>
      </c>
      <c r="GO398" s="0" t="n">
        <f aca="false">AR398*'Dist Horaria'!$P$10</f>
        <v>0.416835470219941</v>
      </c>
      <c r="GP398" s="0" t="n">
        <f aca="false">AR398*'Dist Horaria'!$Q$10</f>
        <v>0.377222038115537</v>
      </c>
      <c r="GQ398" s="0" t="n">
        <f aca="false">AR398*'Dist Horaria'!$R$10</f>
        <v>0.460267537072589</v>
      </c>
      <c r="GR398" s="0" t="n">
        <f aca="false">AR398*'Dist Horaria'!$S$10</f>
        <v>0.393086356529162</v>
      </c>
      <c r="GS398" s="0" t="n">
        <f aca="false">AW398*'Dist Horaria'!$H$10</f>
        <v>0.0264127199847589</v>
      </c>
      <c r="GT398" s="0" t="n">
        <f aca="false">AW398*'Dist Horaria'!$I$10</f>
        <v>0.0247193909182107</v>
      </c>
      <c r="GU398" s="0" t="n">
        <f aca="false">AW398*'Dist Horaria'!$J$10</f>
        <v>0.0246123784184943</v>
      </c>
      <c r="GV398" s="0" t="n">
        <f aca="false">AW398*'Dist Horaria'!$K$10</f>
        <v>0.0239045348731678</v>
      </c>
      <c r="GW398" s="0" t="n">
        <f aca="false">AW398*'Dist Horaria'!$L$10</f>
        <v>0.0239141010869134</v>
      </c>
      <c r="GX398" s="0" t="n">
        <f aca="false">AW398*'Dist Horaria'!$M$10</f>
        <v>0.025589072291374</v>
      </c>
      <c r="GY398" s="0" t="n">
        <f aca="false">AW398*'Dist Horaria'!$N$10</f>
        <v>0.0242083200864894</v>
      </c>
      <c r="GZ398" s="0" t="n">
        <f aca="false">AW398*'Dist Horaria'!$O$10</f>
        <v>0.0237951291649607</v>
      </c>
      <c r="HA398" s="0" t="n">
        <f aca="false">AW398*'Dist Horaria'!$P$10</f>
        <v>0.024164375085214</v>
      </c>
      <c r="HB398" s="0" t="n">
        <f aca="false">AW398*'Dist Horaria'!$Q$10</f>
        <v>0.0218679442385819</v>
      </c>
      <c r="HC398" s="0" t="n">
        <f aca="false">AW398*'Dist Horaria'!$R$10</f>
        <v>0.0266821760621791</v>
      </c>
      <c r="HD398" s="0" t="n">
        <f aca="false">AW398*'Dist Horaria'!$S$10</f>
        <v>0.0227876148712557</v>
      </c>
    </row>
    <row r="399" customFormat="false" ht="13.8" hidden="false" customHeight="false" outlineLevel="0" collapsed="false">
      <c r="A399" s="0" t="n">
        <v>4.696225</v>
      </c>
      <c r="B399" s="0" t="n">
        <v>-74.105337</v>
      </c>
      <c r="C399" s="0" t="n">
        <v>28</v>
      </c>
      <c r="D399" s="0" t="n">
        <v>35</v>
      </c>
      <c r="E399" s="0" t="n">
        <v>1957</v>
      </c>
      <c r="G399" s="0" t="s">
        <v>351</v>
      </c>
      <c r="I399" s="0" t="s">
        <v>1813</v>
      </c>
      <c r="J399" s="0" t="s">
        <v>1814</v>
      </c>
      <c r="K399" s="0" t="n">
        <v>9002919582</v>
      </c>
      <c r="L399" s="0" t="s">
        <v>1815</v>
      </c>
      <c r="S399" s="0" t="n">
        <v>365</v>
      </c>
      <c r="V399" s="0" t="n">
        <v>39425</v>
      </c>
      <c r="W399" s="0" t="n">
        <f aca="false">V399*12</f>
        <v>473100</v>
      </c>
      <c r="X399" s="0" t="n">
        <v>1</v>
      </c>
      <c r="Z399" s="0" t="n">
        <v>30351.485</v>
      </c>
      <c r="AB399" s="0" t="n">
        <v>0.005</v>
      </c>
      <c r="AC399" s="0" t="n">
        <v>0</v>
      </c>
      <c r="AD399" s="0" t="n">
        <v>2199.68121500644</v>
      </c>
      <c r="AE399" s="0" t="n">
        <f aca="false">AD399/2204.59</f>
        <v>0.997773379633598</v>
      </c>
      <c r="AF399" s="0" t="n">
        <f aca="false">AE399/S399</f>
        <v>0.0027336256976263</v>
      </c>
      <c r="AG399" s="0" t="n">
        <f aca="false">AE399*EXP(AB399*AC399)</f>
        <v>0.997773379633598</v>
      </c>
      <c r="AH399" s="0" t="n">
        <f aca="false">AG399/S399</f>
        <v>0.0027336256976263</v>
      </c>
      <c r="AI399" s="0" t="s">
        <v>90</v>
      </c>
      <c r="AJ399" s="0" t="n">
        <f aca="false">IF(AI399="A",'FE DISTRIBUCIÓN'!$C$2,'FE DISTRIBUCIÓN'!$C$3)</f>
        <v>4.994E-006</v>
      </c>
      <c r="AK399" s="0" t="n">
        <f aca="false">W399*AJ399</f>
        <v>2.3626614</v>
      </c>
      <c r="AL399" s="0" t="n">
        <f aca="false">AK399/365</f>
        <v>0.00647304493150685</v>
      </c>
      <c r="AM399" s="0" t="n">
        <f aca="false">AK399*EXP(AB399*AC399)</f>
        <v>2.3626614</v>
      </c>
      <c r="AN399" s="0" t="n">
        <f aca="false">AM399/365</f>
        <v>0.00647304493150685</v>
      </c>
      <c r="AO399" s="0" t="n">
        <v>5.223868284E-006</v>
      </c>
      <c r="AP399" s="0" t="n">
        <f aca="false">AO399*W399</f>
        <v>2.4714120851604</v>
      </c>
      <c r="AQ399" s="0" t="n">
        <f aca="false">AP399/365</f>
        <v>0.00677099201413808</v>
      </c>
      <c r="AR399" s="0" t="n">
        <f aca="false">AP399*EXP(AB399*AC399)</f>
        <v>2.4714120851604</v>
      </c>
      <c r="AS399" s="0" t="n">
        <f aca="false">AR399/365</f>
        <v>0.00677099201413808</v>
      </c>
      <c r="AT399" s="0" t="n">
        <v>3.02832944E-007</v>
      </c>
      <c r="AU399" s="0" t="n">
        <f aca="false">AT399*W399</f>
        <v>0.1432702658064</v>
      </c>
      <c r="AV399" s="0" t="n">
        <f aca="false">AU399/365</f>
        <v>0.000392521276181918</v>
      </c>
      <c r="AW399" s="0" t="n">
        <f aca="false">AU399*EXP(AB399*AC399)</f>
        <v>0.1432702658064</v>
      </c>
      <c r="AX399" s="0" t="n">
        <f aca="false">AW399/365</f>
        <v>0.000392521276181918</v>
      </c>
      <c r="AY399" s="0" t="n">
        <f aca="false">AW399+AR399+AM399+AG399</f>
        <v>5.9751171306004</v>
      </c>
      <c r="AZ399" s="0" t="n">
        <f aca="false">AH399+AN399+AS399+AX399</f>
        <v>0.0163701839194532</v>
      </c>
      <c r="BA399" s="0" t="n">
        <f aca="false">AH399*1000000</f>
        <v>2733.6256976263</v>
      </c>
      <c r="BB399" s="0" t="n">
        <f aca="false">BA399*'Dist Horaria'!$H$3</f>
        <v>95.2519339907658</v>
      </c>
      <c r="BC399" s="0" t="n">
        <f aca="false">BA399*'Dist Horaria'!$I$3</f>
        <v>92.703855581663</v>
      </c>
      <c r="BD399" s="0" t="n">
        <f aca="false">BA399*'Dist Horaria'!$J$3</f>
        <v>90.2987827362547</v>
      </c>
      <c r="BE399" s="0" t="n">
        <f aca="false">BA399*'Dist Horaria'!$K$3</f>
        <v>88.2497546053024</v>
      </c>
      <c r="BF399" s="0" t="n">
        <f aca="false">BA399*'Dist Horaria'!$L$3</f>
        <v>86.7524043996757</v>
      </c>
      <c r="BG399" s="0" t="n">
        <f aca="false">BA399*'Dist Horaria'!$M$3</f>
        <v>85.8097251328984</v>
      </c>
      <c r="BH399" s="0" t="n">
        <f aca="false">BA399*'Dist Horaria'!$N$3</f>
        <v>89.6825077933294</v>
      </c>
      <c r="BI399" s="0" t="n">
        <f aca="false">BA399*'Dist Horaria'!$O$3</f>
        <v>89.6825077933294</v>
      </c>
      <c r="BJ399" s="0" t="n">
        <f aca="false">BA399*'Dist Horaria'!$P$3</f>
        <v>118.652983974006</v>
      </c>
      <c r="BK399" s="0" t="n">
        <f aca="false">BA399*'Dist Horaria'!$Q$3</f>
        <v>131.20281881741</v>
      </c>
      <c r="BL399" s="0" t="n">
        <f aca="false">BA399*'Dist Horaria'!$R$3</f>
        <v>140.329971430795</v>
      </c>
      <c r="BM399" s="0" t="n">
        <f aca="false">BA399*'Dist Horaria'!$S$3</f>
        <v>144.893547737487</v>
      </c>
      <c r="BN399" s="0" t="n">
        <f aca="false">BA399*'Dist Horaria'!$T$3</f>
        <v>146.034441814161</v>
      </c>
      <c r="BO399" s="0" t="n">
        <f aca="false">BA399*'Dist Horaria'!$U$3</f>
        <v>144.893547737487</v>
      </c>
      <c r="BP399" s="0" t="n">
        <f aca="false">BA399*'Dist Horaria'!$V$3</f>
        <v>142.611759584141</v>
      </c>
      <c r="BQ399" s="0" t="n">
        <f aca="false">BA399*'Dist Horaria'!$W$3</f>
        <v>139.189077354122</v>
      </c>
      <c r="BR399" s="0" t="n">
        <f aca="false">BA399*'Dist Horaria'!$X$3</f>
        <v>136.491595238145</v>
      </c>
      <c r="BS399" s="0" t="n">
        <f aca="false">BA399*'Dist Horaria'!$Y$3</f>
        <v>133.378419159538</v>
      </c>
      <c r="BT399" s="0" t="n">
        <f aca="false">BA399*'Dist Horaria'!$Z$3</f>
        <v>116.433097050942</v>
      </c>
      <c r="BU399" s="0" t="n">
        <f aca="false">BA399*'Dist Horaria'!$AA$3</f>
        <v>110.721225230087</v>
      </c>
      <c r="BV399" s="0" t="n">
        <f aca="false">BA399*'Dist Horaria'!$AB$3</f>
        <v>98.5492893556898</v>
      </c>
      <c r="BW399" s="0" t="n">
        <f aca="false">BA399*'Dist Horaria'!$AC$3</f>
        <v>106.810224036627</v>
      </c>
      <c r="BX399" s="0" t="n">
        <f aca="false">BA399*'Dist Horaria'!$AD$3</f>
        <v>103.99154761041</v>
      </c>
      <c r="BY399" s="0" t="n">
        <f aca="false">BA399*'Dist Horaria'!$AE$3</f>
        <v>101.009552483554</v>
      </c>
      <c r="BZ399" s="0" t="n">
        <f aca="false">AN399*1000000</f>
        <v>6473.04493150685</v>
      </c>
      <c r="CA399" s="0" t="n">
        <f aca="false">BZ399*'Dist Horaria'!$H$6</f>
        <v>161.826123287671</v>
      </c>
      <c r="CB399" s="0" t="n">
        <f aca="false">BZ399*'Dist Horaria'!$I$6</f>
        <v>161.826123287671</v>
      </c>
      <c r="CC399" s="0" t="n">
        <f aca="false">BZ399*'Dist Horaria'!$J$6</f>
        <v>161.826123287671</v>
      </c>
      <c r="CD399" s="0" t="n">
        <f aca="false">BZ399*'Dist Horaria'!$K$6</f>
        <v>161.826123287671</v>
      </c>
      <c r="CE399" s="0" t="n">
        <f aca="false">BZ399*'Dist Horaria'!$L$6</f>
        <v>161.826123287671</v>
      </c>
      <c r="CF399" s="0" t="n">
        <f aca="false">BZ399*'Dist Horaria'!$M$6</f>
        <v>431.536328767123</v>
      </c>
      <c r="CG399" s="0" t="n">
        <f aca="false">BZ399*'Dist Horaria'!$N$6</f>
        <v>431.536328767123</v>
      </c>
      <c r="CH399" s="0" t="n">
        <f aca="false">BZ399*'Dist Horaria'!$O$6</f>
        <v>431.536328767123</v>
      </c>
      <c r="CI399" s="0" t="n">
        <f aca="false">BZ399*'Dist Horaria'!$P$6</f>
        <v>283.195715753425</v>
      </c>
      <c r="CJ399" s="0" t="n">
        <f aca="false">BZ399*'Dist Horaria'!$Q$6</f>
        <v>283.195715753425</v>
      </c>
      <c r="CK399" s="0" t="n">
        <f aca="false">BZ399*'Dist Horaria'!$R$6</f>
        <v>283.195715753425</v>
      </c>
      <c r="CL399" s="0" t="n">
        <f aca="false">BZ399*'Dist Horaria'!$S$6</f>
        <v>283.195715753425</v>
      </c>
      <c r="CM399" s="0" t="n">
        <f aca="false">BZ399*'Dist Horaria'!$T$6</f>
        <v>283.195715753425</v>
      </c>
      <c r="CN399" s="0" t="n">
        <f aca="false">BZ399*'Dist Horaria'!$U$6</f>
        <v>283.195715753425</v>
      </c>
      <c r="CO399" s="0" t="n">
        <f aca="false">BZ399*'Dist Horaria'!$V$6</f>
        <v>283.195715753425</v>
      </c>
      <c r="CP399" s="0" t="n">
        <f aca="false">BZ399*'Dist Horaria'!$W$6</f>
        <v>283.195715753425</v>
      </c>
      <c r="CQ399" s="0" t="n">
        <f aca="false">BZ399*'Dist Horaria'!$X$6</f>
        <v>431.536328767123</v>
      </c>
      <c r="CR399" s="0" t="n">
        <f aca="false">BZ399*'Dist Horaria'!$Y$6</f>
        <v>431.536328767123</v>
      </c>
      <c r="CS399" s="0" t="n">
        <f aca="false">BZ399*'Dist Horaria'!$Z$6</f>
        <v>431.536328767123</v>
      </c>
      <c r="CT399" s="0" t="n">
        <f aca="false">BZ399*'Dist Horaria'!$AA$6</f>
        <v>161.826123287671</v>
      </c>
      <c r="CU399" s="0" t="n">
        <f aca="false">BZ399*'Dist Horaria'!$AB$6</f>
        <v>161.826123287671</v>
      </c>
      <c r="CV399" s="0" t="n">
        <f aca="false">BZ399*'Dist Horaria'!$AC$6</f>
        <v>161.826123287671</v>
      </c>
      <c r="CW399" s="0" t="n">
        <f aca="false">BZ399*'Dist Horaria'!$AD$6</f>
        <v>161.826123287671</v>
      </c>
      <c r="CX399" s="0" t="n">
        <f aca="false">BZ399*'Dist Horaria'!$AE$6</f>
        <v>161.826123287671</v>
      </c>
      <c r="CY399" s="0" t="n">
        <f aca="false">AS399*1000000</f>
        <v>6770.99201413808</v>
      </c>
      <c r="CZ399" s="0" t="n">
        <f aca="false">CY399*'Dist Horaria'!$H$6</f>
        <v>169.274800353452</v>
      </c>
      <c r="DA399" s="0" t="n">
        <f aca="false">CY399*'Dist Horaria'!$I$6</f>
        <v>169.274800353452</v>
      </c>
      <c r="DB399" s="0" t="n">
        <f aca="false">CY399*'Dist Horaria'!$J$6</f>
        <v>169.274800353452</v>
      </c>
      <c r="DC399" s="0" t="n">
        <f aca="false">CY399*'Dist Horaria'!$K$6</f>
        <v>169.274800353452</v>
      </c>
      <c r="DD399" s="0" t="n">
        <f aca="false">CY399*'Dist Horaria'!$L$6</f>
        <v>169.274800353452</v>
      </c>
      <c r="DE399" s="0" t="n">
        <f aca="false">CY399*'Dist Horaria'!$M$6</f>
        <v>451.399467609206</v>
      </c>
      <c r="DF399" s="0" t="n">
        <f aca="false">CY399*'Dist Horaria'!$N$6</f>
        <v>451.399467609206</v>
      </c>
      <c r="DG399" s="0" t="n">
        <f aca="false">CY399*'Dist Horaria'!$O$6</f>
        <v>451.399467609206</v>
      </c>
      <c r="DH399" s="0" t="n">
        <f aca="false">CY399*'Dist Horaria'!$P$6</f>
        <v>296.230900618541</v>
      </c>
      <c r="DI399" s="0" t="n">
        <f aca="false">CY399*'Dist Horaria'!$Q$6</f>
        <v>296.230900618541</v>
      </c>
      <c r="DJ399" s="0" t="n">
        <f aca="false">CY399*'Dist Horaria'!$R$6</f>
        <v>296.230900618541</v>
      </c>
      <c r="DK399" s="0" t="n">
        <f aca="false">CY399*'Dist Horaria'!$S$6</f>
        <v>296.230900618541</v>
      </c>
      <c r="DL399" s="0" t="n">
        <f aca="false">CY399*'Dist Horaria'!$T$6</f>
        <v>296.230900618541</v>
      </c>
      <c r="DM399" s="0" t="n">
        <f aca="false">CY399*'Dist Horaria'!$U$6</f>
        <v>296.230900618541</v>
      </c>
      <c r="DN399" s="0" t="n">
        <f aca="false">CY399*'Dist Horaria'!$V$6</f>
        <v>296.230900618541</v>
      </c>
      <c r="DO399" s="0" t="n">
        <f aca="false">CY399*'Dist Horaria'!$W$6</f>
        <v>296.230900618541</v>
      </c>
      <c r="DP399" s="0" t="n">
        <f aca="false">CY399*'Dist Horaria'!$X$6</f>
        <v>451.399467609206</v>
      </c>
      <c r="DQ399" s="0" t="n">
        <f aca="false">CY399*'Dist Horaria'!$Y$6</f>
        <v>451.399467609206</v>
      </c>
      <c r="DR399" s="0" t="n">
        <f aca="false">CY399*'Dist Horaria'!$Z$6</f>
        <v>451.399467609206</v>
      </c>
      <c r="DS399" s="0" t="n">
        <f aca="false">CY399*'Dist Horaria'!$AA$6</f>
        <v>169.274800353452</v>
      </c>
      <c r="DT399" s="0" t="n">
        <f aca="false">CY399*'Dist Horaria'!$AB$6</f>
        <v>169.274800353452</v>
      </c>
      <c r="DU399" s="0" t="n">
        <f aca="false">CY399*'Dist Horaria'!$AC$6</f>
        <v>169.274800353452</v>
      </c>
      <c r="DV399" s="0" t="n">
        <f aca="false">CY399*'Dist Horaria'!$AD$6</f>
        <v>169.274800353452</v>
      </c>
      <c r="DW399" s="0" t="n">
        <f aca="false">CY399*'Dist Horaria'!$AE$6</f>
        <v>169.274800353452</v>
      </c>
      <c r="DX399" s="0" t="n">
        <f aca="false">AX399*1000000</f>
        <v>392.521276181918</v>
      </c>
      <c r="DY399" s="0" t="n">
        <f aca="false">DX399*'Dist Horaria'!$H$6</f>
        <v>9.81303190454795</v>
      </c>
      <c r="DZ399" s="0" t="n">
        <f aca="false">DX399*'Dist Horaria'!$I$6</f>
        <v>9.81303190454795</v>
      </c>
      <c r="EA399" s="0" t="n">
        <f aca="false">DX399*'Dist Horaria'!$J$6</f>
        <v>9.81303190454795</v>
      </c>
      <c r="EB399" s="0" t="n">
        <f aca="false">DX399*'Dist Horaria'!$K$6</f>
        <v>9.81303190454795</v>
      </c>
      <c r="EC399" s="0" t="n">
        <f aca="false">DX399*'Dist Horaria'!$L$6</f>
        <v>9.81303190454795</v>
      </c>
      <c r="ED399" s="0" t="n">
        <f aca="false">DX399*'Dist Horaria'!$M$6</f>
        <v>26.1680850787945</v>
      </c>
      <c r="EE399" s="0" t="n">
        <f aca="false">DX399*'Dist Horaria'!$N$6</f>
        <v>26.1680850787945</v>
      </c>
      <c r="EF399" s="0" t="n">
        <f aca="false">DX399*'Dist Horaria'!$O$6</f>
        <v>26.1680850787945</v>
      </c>
      <c r="EG399" s="0" t="n">
        <f aca="false">DX399*'Dist Horaria'!$P$6</f>
        <v>17.1728058329589</v>
      </c>
      <c r="EH399" s="0" t="n">
        <f aca="false">DX399*'Dist Horaria'!$Q$6</f>
        <v>17.1728058329589</v>
      </c>
      <c r="EI399" s="0" t="n">
        <f aca="false">DX399*'Dist Horaria'!$R$6</f>
        <v>17.1728058329589</v>
      </c>
      <c r="EJ399" s="0" t="n">
        <f aca="false">DX399*'Dist Horaria'!$S$6</f>
        <v>17.1728058329589</v>
      </c>
      <c r="EK399" s="0" t="n">
        <f aca="false">DX399*'Dist Horaria'!$T$6</f>
        <v>17.1728058329589</v>
      </c>
      <c r="EL399" s="0" t="n">
        <f aca="false">DX399*'Dist Horaria'!$U$6</f>
        <v>17.1728058329589</v>
      </c>
      <c r="EM399" s="0" t="n">
        <f aca="false">DX399*'Dist Horaria'!$V$6</f>
        <v>17.1728058329589</v>
      </c>
      <c r="EN399" s="0" t="n">
        <f aca="false">DX399*'Dist Horaria'!$W$6</f>
        <v>17.1728058329589</v>
      </c>
      <c r="EO399" s="0" t="n">
        <f aca="false">DX399*'Dist Horaria'!$X$6</f>
        <v>26.1680850787945</v>
      </c>
      <c r="EP399" s="0" t="n">
        <f aca="false">DX399*'Dist Horaria'!$Y$6</f>
        <v>26.1680850787945</v>
      </c>
      <c r="EQ399" s="0" t="n">
        <f aca="false">DX399*'Dist Horaria'!$Z$6</f>
        <v>26.1680850787945</v>
      </c>
      <c r="ER399" s="0" t="n">
        <f aca="false">DX399*'Dist Horaria'!$AA$6</f>
        <v>9.81303190454795</v>
      </c>
      <c r="ES399" s="0" t="n">
        <f aca="false">DX399*'Dist Horaria'!$AB$6</f>
        <v>9.81303190454795</v>
      </c>
      <c r="ET399" s="0" t="n">
        <f aca="false">DX399*'Dist Horaria'!$AC$6</f>
        <v>9.81303190454795</v>
      </c>
      <c r="EU399" s="0" t="n">
        <f aca="false">DX399*'Dist Horaria'!$AD$6</f>
        <v>9.81303190454795</v>
      </c>
      <c r="EV399" s="0" t="n">
        <f aca="false">DX399*'Dist Horaria'!$AE$6</f>
        <v>9.81303190454795</v>
      </c>
      <c r="EW399" s="0" t="n">
        <f aca="false">BB399+CA399+CZ399+DY399</f>
        <v>436.165889536437</v>
      </c>
      <c r="EX399" s="0" t="n">
        <f aca="false">BC399+CB399+DA399+DZ399</f>
        <v>433.617811127334</v>
      </c>
      <c r="EY399" s="0" t="n">
        <f aca="false">BD399+CC399+DB399+EA399</f>
        <v>431.212738281926</v>
      </c>
      <c r="EZ399" s="0" t="n">
        <f aca="false">BE399+CD399+DC399+EB399</f>
        <v>429.163710150974</v>
      </c>
      <c r="FA399" s="0" t="n">
        <f aca="false">BF399+CE399+DD399+EC399</f>
        <v>427.666359945347</v>
      </c>
      <c r="FB399" s="0" t="n">
        <f aca="false">BG399+CF399+DE399+ED399</f>
        <v>994.913606588022</v>
      </c>
      <c r="FC399" s="0" t="n">
        <f aca="false">BH399+CG399+DF399+EE399</f>
        <v>998.786389248453</v>
      </c>
      <c r="FD399" s="0" t="n">
        <f aca="false">BI399+CH399+DG399+EF399</f>
        <v>998.786389248453</v>
      </c>
      <c r="FE399" s="0" t="n">
        <f aca="false">BJ399+CI399+DH399+EG399</f>
        <v>715.25240617893</v>
      </c>
      <c r="FF399" s="0" t="n">
        <f aca="false">BK399+CJ399+DI399+EH399</f>
        <v>727.802241022335</v>
      </c>
      <c r="FG399" s="0" t="n">
        <f aca="false">BL399+CK399+DJ399+EI399</f>
        <v>736.92939363572</v>
      </c>
      <c r="FH399" s="0" t="n">
        <f aca="false">BM399+CL399+DK399+EJ399</f>
        <v>741.492969942412</v>
      </c>
      <c r="FI399" s="0" t="n">
        <f aca="false">BN399+CM399+DL399+EK399</f>
        <v>742.633864019085</v>
      </c>
      <c r="FJ399" s="0" t="n">
        <f aca="false">BO399+CN399+DM399+EL399</f>
        <v>741.492969942412</v>
      </c>
      <c r="FK399" s="0" t="n">
        <f aca="false">BP399+CO399+DN399+EM399</f>
        <v>739.211181789066</v>
      </c>
      <c r="FL399" s="0" t="n">
        <f aca="false">BQ399+CP399+DO399+EN399</f>
        <v>735.788499559046</v>
      </c>
      <c r="FM399" s="0" t="n">
        <f aca="false">BR399+CQ399+DP399+EO399</f>
        <v>1045.59547669327</v>
      </c>
      <c r="FN399" s="0" t="n">
        <f aca="false">BS399+CR399+DQ399+EP399</f>
        <v>1042.48230061466</v>
      </c>
      <c r="FO399" s="0" t="n">
        <f aca="false">BT399+CS399+DR399+EQ399</f>
        <v>1025.53697850607</v>
      </c>
      <c r="FP399" s="0" t="n">
        <f aca="false">BU399+CT399+DS399+ER399</f>
        <v>451.635180775758</v>
      </c>
      <c r="FQ399" s="0" t="n">
        <f aca="false">BV399+CU399+DT399+ES399</f>
        <v>439.463244901361</v>
      </c>
      <c r="FR399" s="0" t="n">
        <f aca="false">BW399+CV399+DU399+ET399</f>
        <v>447.724179582298</v>
      </c>
      <c r="FS399" s="0" t="n">
        <f aca="false">BX399+CW399+DV399+EU399</f>
        <v>444.905503156082</v>
      </c>
      <c r="FT399" s="0" t="n">
        <f aca="false">BY399+CX399+DW399+EV399</f>
        <v>441.923508029225</v>
      </c>
      <c r="FU399" s="0" t="n">
        <f aca="false">AM399*'Dist Horaria'!$H$10</f>
        <v>0.213233076749094</v>
      </c>
      <c r="FV399" s="0" t="n">
        <f aca="false">AM399*'Dist Horaria'!$I$10</f>
        <v>0.199562626791002</v>
      </c>
      <c r="FW399" s="0" t="n">
        <f aca="false">AM399*'Dist Horaria'!$J$10</f>
        <v>0.19869870196318</v>
      </c>
      <c r="FX399" s="0" t="n">
        <f aca="false">AM399*'Dist Horaria'!$K$10</f>
        <v>0.192984195577088</v>
      </c>
      <c r="FY399" s="0" t="n">
        <f aca="false">AM399*'Dist Horaria'!$L$10</f>
        <v>0.193061424775406</v>
      </c>
      <c r="FZ399" s="0" t="n">
        <f aca="false">AM399*'Dist Horaria'!$M$10</f>
        <v>0.206583669496865</v>
      </c>
      <c r="GA399" s="0" t="n">
        <f aca="false">AM399*'Dist Horaria'!$N$10</f>
        <v>0.195436690274523</v>
      </c>
      <c r="GB399" s="0" t="n">
        <f aca="false">AM399*'Dist Horaria'!$O$10</f>
        <v>0.192100950088234</v>
      </c>
      <c r="GC399" s="0" t="n">
        <f aca="false">AM399*'Dist Horaria'!$P$10</f>
        <v>0.195081916974571</v>
      </c>
      <c r="GD399" s="0" t="n">
        <f aca="false">AM399*'Dist Horaria'!$Q$10</f>
        <v>0.176542553544699</v>
      </c>
      <c r="GE399" s="0" t="n">
        <f aca="false">AM399*'Dist Horaria'!$R$10</f>
        <v>0.215408428188483</v>
      </c>
      <c r="GF399" s="0" t="n">
        <f aca="false">AM399*'Dist Horaria'!$S$10</f>
        <v>0.183967165576856</v>
      </c>
      <c r="GG399" s="0" t="n">
        <f aca="false">AR399*'Dist Horaria'!$H$10</f>
        <v>0.223047958896542</v>
      </c>
      <c r="GH399" s="0" t="n">
        <f aca="false">AR399*'Dist Horaria'!$I$10</f>
        <v>0.208748273280986</v>
      </c>
      <c r="GI399" s="0" t="n">
        <f aca="false">AR399*'Dist Horaria'!$J$10</f>
        <v>0.207844582951026</v>
      </c>
      <c r="GJ399" s="0" t="n">
        <f aca="false">AR399*'Dist Horaria'!$K$10</f>
        <v>0.201867044170686</v>
      </c>
      <c r="GK399" s="0" t="n">
        <f aca="false">AR399*'Dist Horaria'!$L$10</f>
        <v>0.201947828143391</v>
      </c>
      <c r="GL399" s="0" t="n">
        <f aca="false">AR399*'Dist Horaria'!$M$10</f>
        <v>0.216092486799561</v>
      </c>
      <c r="GM399" s="0" t="n">
        <f aca="false">AR399*'Dist Horaria'!$N$10</f>
        <v>0.204432424480379</v>
      </c>
      <c r="GN399" s="0" t="n">
        <f aca="false">AR399*'Dist Horaria'!$O$10</f>
        <v>0.200943143871084</v>
      </c>
      <c r="GO399" s="0" t="n">
        <f aca="false">AR399*'Dist Horaria'!$P$10</f>
        <v>0.204061321358707</v>
      </c>
      <c r="GP399" s="0" t="n">
        <f aca="false">AR399*'Dist Horaria'!$Q$10</f>
        <v>0.184668611581603</v>
      </c>
      <c r="GQ399" s="0" t="n">
        <f aca="false">AR399*'Dist Horaria'!$R$10</f>
        <v>0.225323439351244</v>
      </c>
      <c r="GR399" s="0" t="n">
        <f aca="false">AR399*'Dist Horaria'!$S$10</f>
        <v>0.192434970275193</v>
      </c>
      <c r="GS399" s="0" t="n">
        <f aca="false">AW399*'Dist Horaria'!$H$10</f>
        <v>0.0129303164577705</v>
      </c>
      <c r="GT399" s="0" t="n">
        <f aca="false">AW399*'Dist Horaria'!$I$10</f>
        <v>0.0121013491757093</v>
      </c>
      <c r="GU399" s="0" t="n">
        <f aca="false">AW399*'Dist Horaria'!$J$10</f>
        <v>0.0120489613304943</v>
      </c>
      <c r="GV399" s="0" t="n">
        <f aca="false">AW399*'Dist Horaria'!$K$10</f>
        <v>0.0117024373432282</v>
      </c>
      <c r="GW399" s="0" t="n">
        <f aca="false">AW399*'Dist Horaria'!$L$10</f>
        <v>0.0117071204720806</v>
      </c>
      <c r="GX399" s="0" t="n">
        <f aca="false">AW399*'Dist Horaria'!$M$10</f>
        <v>0.0125271006840325</v>
      </c>
      <c r="GY399" s="0" t="n">
        <f aca="false">AW399*'Dist Horaria'!$N$10</f>
        <v>0.0118511550423408</v>
      </c>
      <c r="GZ399" s="0" t="n">
        <f aca="false">AW399*'Dist Horaria'!$O$10</f>
        <v>0.0116488779055701</v>
      </c>
      <c r="HA399" s="0" t="n">
        <f aca="false">AW399*'Dist Horaria'!$P$10</f>
        <v>0.011829641817896</v>
      </c>
      <c r="HB399" s="0" t="n">
        <f aca="false">AW399*'Dist Horaria'!$Q$10</f>
        <v>0.0107054267583538</v>
      </c>
      <c r="HC399" s="0" t="n">
        <f aca="false">AW399*'Dist Horaria'!$R$10</f>
        <v>0.013062228368188</v>
      </c>
      <c r="HD399" s="0" t="n">
        <f aca="false">AW399*'Dist Horaria'!$S$10</f>
        <v>0.0111556504507358</v>
      </c>
    </row>
    <row r="400" customFormat="false" ht="13.8" hidden="false" customHeight="false" outlineLevel="0" collapsed="false">
      <c r="A400" s="0" t="n">
        <v>4.673351</v>
      </c>
      <c r="B400" s="0" t="n">
        <v>-74.105335</v>
      </c>
      <c r="C400" s="0" t="n">
        <v>28</v>
      </c>
      <c r="D400" s="0" t="n">
        <v>32</v>
      </c>
      <c r="E400" s="0" t="n">
        <v>1915</v>
      </c>
      <c r="G400" s="0" t="s">
        <v>351</v>
      </c>
      <c r="I400" s="0" t="s">
        <v>1816</v>
      </c>
      <c r="J400" s="0" t="s">
        <v>1817</v>
      </c>
      <c r="K400" s="0" t="n">
        <v>8301460997</v>
      </c>
      <c r="L400" s="0" t="s">
        <v>1818</v>
      </c>
      <c r="S400" s="0" t="n">
        <v>365</v>
      </c>
      <c r="V400" s="0" t="n">
        <v>39425</v>
      </c>
      <c r="W400" s="0" t="n">
        <f aca="false">V400*12</f>
        <v>473100</v>
      </c>
      <c r="X400" s="0" t="n">
        <v>1</v>
      </c>
      <c r="Z400" s="0" t="n">
        <v>30351.485</v>
      </c>
      <c r="AB400" s="0" t="n">
        <v>0.005</v>
      </c>
      <c r="AC400" s="0" t="n">
        <v>0</v>
      </c>
      <c r="AD400" s="0" t="n">
        <v>2199.68121500644</v>
      </c>
      <c r="AE400" s="0" t="n">
        <f aca="false">AD400/2204.59</f>
        <v>0.997773379633598</v>
      </c>
      <c r="AF400" s="0" t="n">
        <f aca="false">AE400/S400</f>
        <v>0.0027336256976263</v>
      </c>
      <c r="AG400" s="0" t="n">
        <f aca="false">AE400*EXP(AB400*AC400)</f>
        <v>0.997773379633598</v>
      </c>
      <c r="AH400" s="0" t="n">
        <f aca="false">AG400/S400</f>
        <v>0.0027336256976263</v>
      </c>
      <c r="AI400" s="0" t="s">
        <v>90</v>
      </c>
      <c r="AJ400" s="0" t="n">
        <f aca="false">IF(AI400="A",'FE DISTRIBUCIÓN'!$C$2,'FE DISTRIBUCIÓN'!$C$3)</f>
        <v>4.994E-006</v>
      </c>
      <c r="AK400" s="0" t="n">
        <f aca="false">W400*AJ400</f>
        <v>2.3626614</v>
      </c>
      <c r="AL400" s="0" t="n">
        <f aca="false">AK400/365</f>
        <v>0.00647304493150685</v>
      </c>
      <c r="AM400" s="0" t="n">
        <f aca="false">AK400*EXP(AB400*AC400)</f>
        <v>2.3626614</v>
      </c>
      <c r="AN400" s="0" t="n">
        <f aca="false">AM400/365</f>
        <v>0.00647304493150685</v>
      </c>
      <c r="AO400" s="0" t="n">
        <v>5.223868284E-006</v>
      </c>
      <c r="AP400" s="0" t="n">
        <f aca="false">AO400*W400</f>
        <v>2.4714120851604</v>
      </c>
      <c r="AQ400" s="0" t="n">
        <f aca="false">AP400/365</f>
        <v>0.00677099201413808</v>
      </c>
      <c r="AR400" s="0" t="n">
        <f aca="false">AP400*EXP(AB400*AC400)</f>
        <v>2.4714120851604</v>
      </c>
      <c r="AS400" s="0" t="n">
        <f aca="false">AR400/365</f>
        <v>0.00677099201413808</v>
      </c>
      <c r="AT400" s="0" t="n">
        <v>3.02832944E-007</v>
      </c>
      <c r="AU400" s="0" t="n">
        <f aca="false">AT400*W400</f>
        <v>0.1432702658064</v>
      </c>
      <c r="AV400" s="0" t="n">
        <f aca="false">AU400/365</f>
        <v>0.000392521276181918</v>
      </c>
      <c r="AW400" s="0" t="n">
        <f aca="false">AU400*EXP(AB400*AC400)</f>
        <v>0.1432702658064</v>
      </c>
      <c r="AX400" s="0" t="n">
        <f aca="false">AW400/365</f>
        <v>0.000392521276181918</v>
      </c>
      <c r="AY400" s="0" t="n">
        <f aca="false">AW400+AR400+AM400+AG400</f>
        <v>5.9751171306004</v>
      </c>
      <c r="AZ400" s="0" t="n">
        <f aca="false">AH400+AN400+AS400+AX400</f>
        <v>0.0163701839194532</v>
      </c>
      <c r="BA400" s="0" t="n">
        <f aca="false">AH400*1000000</f>
        <v>2733.6256976263</v>
      </c>
      <c r="BB400" s="0" t="n">
        <f aca="false">BA400*'Dist Horaria'!$H$3</f>
        <v>95.2519339907658</v>
      </c>
      <c r="BC400" s="0" t="n">
        <f aca="false">BA400*'Dist Horaria'!$I$3</f>
        <v>92.703855581663</v>
      </c>
      <c r="BD400" s="0" t="n">
        <f aca="false">BA400*'Dist Horaria'!$J$3</f>
        <v>90.2987827362547</v>
      </c>
      <c r="BE400" s="0" t="n">
        <f aca="false">BA400*'Dist Horaria'!$K$3</f>
        <v>88.2497546053024</v>
      </c>
      <c r="BF400" s="0" t="n">
        <f aca="false">BA400*'Dist Horaria'!$L$3</f>
        <v>86.7524043996757</v>
      </c>
      <c r="BG400" s="0" t="n">
        <f aca="false">BA400*'Dist Horaria'!$M$3</f>
        <v>85.8097251328984</v>
      </c>
      <c r="BH400" s="0" t="n">
        <f aca="false">BA400*'Dist Horaria'!$N$3</f>
        <v>89.6825077933294</v>
      </c>
      <c r="BI400" s="0" t="n">
        <f aca="false">BA400*'Dist Horaria'!$O$3</f>
        <v>89.6825077933294</v>
      </c>
      <c r="BJ400" s="0" t="n">
        <f aca="false">BA400*'Dist Horaria'!$P$3</f>
        <v>118.652983974006</v>
      </c>
      <c r="BK400" s="0" t="n">
        <f aca="false">BA400*'Dist Horaria'!$Q$3</f>
        <v>131.20281881741</v>
      </c>
      <c r="BL400" s="0" t="n">
        <f aca="false">BA400*'Dist Horaria'!$R$3</f>
        <v>140.329971430795</v>
      </c>
      <c r="BM400" s="0" t="n">
        <f aca="false">BA400*'Dist Horaria'!$S$3</f>
        <v>144.893547737487</v>
      </c>
      <c r="BN400" s="0" t="n">
        <f aca="false">BA400*'Dist Horaria'!$T$3</f>
        <v>146.034441814161</v>
      </c>
      <c r="BO400" s="0" t="n">
        <f aca="false">BA400*'Dist Horaria'!$U$3</f>
        <v>144.893547737487</v>
      </c>
      <c r="BP400" s="0" t="n">
        <f aca="false">BA400*'Dist Horaria'!$V$3</f>
        <v>142.611759584141</v>
      </c>
      <c r="BQ400" s="0" t="n">
        <f aca="false">BA400*'Dist Horaria'!$W$3</f>
        <v>139.189077354122</v>
      </c>
      <c r="BR400" s="0" t="n">
        <f aca="false">BA400*'Dist Horaria'!$X$3</f>
        <v>136.491595238145</v>
      </c>
      <c r="BS400" s="0" t="n">
        <f aca="false">BA400*'Dist Horaria'!$Y$3</f>
        <v>133.378419159538</v>
      </c>
      <c r="BT400" s="0" t="n">
        <f aca="false">BA400*'Dist Horaria'!$Z$3</f>
        <v>116.433097050942</v>
      </c>
      <c r="BU400" s="0" t="n">
        <f aca="false">BA400*'Dist Horaria'!$AA$3</f>
        <v>110.721225230087</v>
      </c>
      <c r="BV400" s="0" t="n">
        <f aca="false">BA400*'Dist Horaria'!$AB$3</f>
        <v>98.5492893556898</v>
      </c>
      <c r="BW400" s="0" t="n">
        <f aca="false">BA400*'Dist Horaria'!$AC$3</f>
        <v>106.810224036627</v>
      </c>
      <c r="BX400" s="0" t="n">
        <f aca="false">BA400*'Dist Horaria'!$AD$3</f>
        <v>103.99154761041</v>
      </c>
      <c r="BY400" s="0" t="n">
        <f aca="false">BA400*'Dist Horaria'!$AE$3</f>
        <v>101.009552483554</v>
      </c>
      <c r="BZ400" s="0" t="n">
        <f aca="false">AN400*1000000</f>
        <v>6473.04493150685</v>
      </c>
      <c r="CA400" s="0" t="n">
        <f aca="false">BZ400*'Dist Horaria'!$H$6</f>
        <v>161.826123287671</v>
      </c>
      <c r="CB400" s="0" t="n">
        <f aca="false">BZ400*'Dist Horaria'!$I$6</f>
        <v>161.826123287671</v>
      </c>
      <c r="CC400" s="0" t="n">
        <f aca="false">BZ400*'Dist Horaria'!$J$6</f>
        <v>161.826123287671</v>
      </c>
      <c r="CD400" s="0" t="n">
        <f aca="false">BZ400*'Dist Horaria'!$K$6</f>
        <v>161.826123287671</v>
      </c>
      <c r="CE400" s="0" t="n">
        <f aca="false">BZ400*'Dist Horaria'!$L$6</f>
        <v>161.826123287671</v>
      </c>
      <c r="CF400" s="0" t="n">
        <f aca="false">BZ400*'Dist Horaria'!$M$6</f>
        <v>431.536328767123</v>
      </c>
      <c r="CG400" s="0" t="n">
        <f aca="false">BZ400*'Dist Horaria'!$N$6</f>
        <v>431.536328767123</v>
      </c>
      <c r="CH400" s="0" t="n">
        <f aca="false">BZ400*'Dist Horaria'!$O$6</f>
        <v>431.536328767123</v>
      </c>
      <c r="CI400" s="0" t="n">
        <f aca="false">BZ400*'Dist Horaria'!$P$6</f>
        <v>283.195715753425</v>
      </c>
      <c r="CJ400" s="0" t="n">
        <f aca="false">BZ400*'Dist Horaria'!$Q$6</f>
        <v>283.195715753425</v>
      </c>
      <c r="CK400" s="0" t="n">
        <f aca="false">BZ400*'Dist Horaria'!$R$6</f>
        <v>283.195715753425</v>
      </c>
      <c r="CL400" s="0" t="n">
        <f aca="false">BZ400*'Dist Horaria'!$S$6</f>
        <v>283.195715753425</v>
      </c>
      <c r="CM400" s="0" t="n">
        <f aca="false">BZ400*'Dist Horaria'!$T$6</f>
        <v>283.195715753425</v>
      </c>
      <c r="CN400" s="0" t="n">
        <f aca="false">BZ400*'Dist Horaria'!$U$6</f>
        <v>283.195715753425</v>
      </c>
      <c r="CO400" s="0" t="n">
        <f aca="false">BZ400*'Dist Horaria'!$V$6</f>
        <v>283.195715753425</v>
      </c>
      <c r="CP400" s="0" t="n">
        <f aca="false">BZ400*'Dist Horaria'!$W$6</f>
        <v>283.195715753425</v>
      </c>
      <c r="CQ400" s="0" t="n">
        <f aca="false">BZ400*'Dist Horaria'!$X$6</f>
        <v>431.536328767123</v>
      </c>
      <c r="CR400" s="0" t="n">
        <f aca="false">BZ400*'Dist Horaria'!$Y$6</f>
        <v>431.536328767123</v>
      </c>
      <c r="CS400" s="0" t="n">
        <f aca="false">BZ400*'Dist Horaria'!$Z$6</f>
        <v>431.536328767123</v>
      </c>
      <c r="CT400" s="0" t="n">
        <f aca="false">BZ400*'Dist Horaria'!$AA$6</f>
        <v>161.826123287671</v>
      </c>
      <c r="CU400" s="0" t="n">
        <f aca="false">BZ400*'Dist Horaria'!$AB$6</f>
        <v>161.826123287671</v>
      </c>
      <c r="CV400" s="0" t="n">
        <f aca="false">BZ400*'Dist Horaria'!$AC$6</f>
        <v>161.826123287671</v>
      </c>
      <c r="CW400" s="0" t="n">
        <f aca="false">BZ400*'Dist Horaria'!$AD$6</f>
        <v>161.826123287671</v>
      </c>
      <c r="CX400" s="0" t="n">
        <f aca="false">BZ400*'Dist Horaria'!$AE$6</f>
        <v>161.826123287671</v>
      </c>
      <c r="CY400" s="0" t="n">
        <f aca="false">AS400*1000000</f>
        <v>6770.99201413808</v>
      </c>
      <c r="CZ400" s="0" t="n">
        <f aca="false">CY400*'Dist Horaria'!$H$6</f>
        <v>169.274800353452</v>
      </c>
      <c r="DA400" s="0" t="n">
        <f aca="false">CY400*'Dist Horaria'!$I$6</f>
        <v>169.274800353452</v>
      </c>
      <c r="DB400" s="0" t="n">
        <f aca="false">CY400*'Dist Horaria'!$J$6</f>
        <v>169.274800353452</v>
      </c>
      <c r="DC400" s="0" t="n">
        <f aca="false">CY400*'Dist Horaria'!$K$6</f>
        <v>169.274800353452</v>
      </c>
      <c r="DD400" s="0" t="n">
        <f aca="false">CY400*'Dist Horaria'!$L$6</f>
        <v>169.274800353452</v>
      </c>
      <c r="DE400" s="0" t="n">
        <f aca="false">CY400*'Dist Horaria'!$M$6</f>
        <v>451.399467609206</v>
      </c>
      <c r="DF400" s="0" t="n">
        <f aca="false">CY400*'Dist Horaria'!$N$6</f>
        <v>451.399467609206</v>
      </c>
      <c r="DG400" s="0" t="n">
        <f aca="false">CY400*'Dist Horaria'!$O$6</f>
        <v>451.399467609206</v>
      </c>
      <c r="DH400" s="0" t="n">
        <f aca="false">CY400*'Dist Horaria'!$P$6</f>
        <v>296.230900618541</v>
      </c>
      <c r="DI400" s="0" t="n">
        <f aca="false">CY400*'Dist Horaria'!$Q$6</f>
        <v>296.230900618541</v>
      </c>
      <c r="DJ400" s="0" t="n">
        <f aca="false">CY400*'Dist Horaria'!$R$6</f>
        <v>296.230900618541</v>
      </c>
      <c r="DK400" s="0" t="n">
        <f aca="false">CY400*'Dist Horaria'!$S$6</f>
        <v>296.230900618541</v>
      </c>
      <c r="DL400" s="0" t="n">
        <f aca="false">CY400*'Dist Horaria'!$T$6</f>
        <v>296.230900618541</v>
      </c>
      <c r="DM400" s="0" t="n">
        <f aca="false">CY400*'Dist Horaria'!$U$6</f>
        <v>296.230900618541</v>
      </c>
      <c r="DN400" s="0" t="n">
        <f aca="false">CY400*'Dist Horaria'!$V$6</f>
        <v>296.230900618541</v>
      </c>
      <c r="DO400" s="0" t="n">
        <f aca="false">CY400*'Dist Horaria'!$W$6</f>
        <v>296.230900618541</v>
      </c>
      <c r="DP400" s="0" t="n">
        <f aca="false">CY400*'Dist Horaria'!$X$6</f>
        <v>451.399467609206</v>
      </c>
      <c r="DQ400" s="0" t="n">
        <f aca="false">CY400*'Dist Horaria'!$Y$6</f>
        <v>451.399467609206</v>
      </c>
      <c r="DR400" s="0" t="n">
        <f aca="false">CY400*'Dist Horaria'!$Z$6</f>
        <v>451.399467609206</v>
      </c>
      <c r="DS400" s="0" t="n">
        <f aca="false">CY400*'Dist Horaria'!$AA$6</f>
        <v>169.274800353452</v>
      </c>
      <c r="DT400" s="0" t="n">
        <f aca="false">CY400*'Dist Horaria'!$AB$6</f>
        <v>169.274800353452</v>
      </c>
      <c r="DU400" s="0" t="n">
        <f aca="false">CY400*'Dist Horaria'!$AC$6</f>
        <v>169.274800353452</v>
      </c>
      <c r="DV400" s="0" t="n">
        <f aca="false">CY400*'Dist Horaria'!$AD$6</f>
        <v>169.274800353452</v>
      </c>
      <c r="DW400" s="0" t="n">
        <f aca="false">CY400*'Dist Horaria'!$AE$6</f>
        <v>169.274800353452</v>
      </c>
      <c r="DX400" s="0" t="n">
        <f aca="false">AX400*1000000</f>
        <v>392.521276181918</v>
      </c>
      <c r="DY400" s="0" t="n">
        <f aca="false">DX400*'Dist Horaria'!$H$6</f>
        <v>9.81303190454795</v>
      </c>
      <c r="DZ400" s="0" t="n">
        <f aca="false">DX400*'Dist Horaria'!$I$6</f>
        <v>9.81303190454795</v>
      </c>
      <c r="EA400" s="0" t="n">
        <f aca="false">DX400*'Dist Horaria'!$J$6</f>
        <v>9.81303190454795</v>
      </c>
      <c r="EB400" s="0" t="n">
        <f aca="false">DX400*'Dist Horaria'!$K$6</f>
        <v>9.81303190454795</v>
      </c>
      <c r="EC400" s="0" t="n">
        <f aca="false">DX400*'Dist Horaria'!$L$6</f>
        <v>9.81303190454795</v>
      </c>
      <c r="ED400" s="0" t="n">
        <f aca="false">DX400*'Dist Horaria'!$M$6</f>
        <v>26.1680850787945</v>
      </c>
      <c r="EE400" s="0" t="n">
        <f aca="false">DX400*'Dist Horaria'!$N$6</f>
        <v>26.1680850787945</v>
      </c>
      <c r="EF400" s="0" t="n">
        <f aca="false">DX400*'Dist Horaria'!$O$6</f>
        <v>26.1680850787945</v>
      </c>
      <c r="EG400" s="0" t="n">
        <f aca="false">DX400*'Dist Horaria'!$P$6</f>
        <v>17.1728058329589</v>
      </c>
      <c r="EH400" s="0" t="n">
        <f aca="false">DX400*'Dist Horaria'!$Q$6</f>
        <v>17.1728058329589</v>
      </c>
      <c r="EI400" s="0" t="n">
        <f aca="false">DX400*'Dist Horaria'!$R$6</f>
        <v>17.1728058329589</v>
      </c>
      <c r="EJ400" s="0" t="n">
        <f aca="false">DX400*'Dist Horaria'!$S$6</f>
        <v>17.1728058329589</v>
      </c>
      <c r="EK400" s="0" t="n">
        <f aca="false">DX400*'Dist Horaria'!$T$6</f>
        <v>17.1728058329589</v>
      </c>
      <c r="EL400" s="0" t="n">
        <f aca="false">DX400*'Dist Horaria'!$U$6</f>
        <v>17.1728058329589</v>
      </c>
      <c r="EM400" s="0" t="n">
        <f aca="false">DX400*'Dist Horaria'!$V$6</f>
        <v>17.1728058329589</v>
      </c>
      <c r="EN400" s="0" t="n">
        <f aca="false">DX400*'Dist Horaria'!$W$6</f>
        <v>17.1728058329589</v>
      </c>
      <c r="EO400" s="0" t="n">
        <f aca="false">DX400*'Dist Horaria'!$X$6</f>
        <v>26.1680850787945</v>
      </c>
      <c r="EP400" s="0" t="n">
        <f aca="false">DX400*'Dist Horaria'!$Y$6</f>
        <v>26.1680850787945</v>
      </c>
      <c r="EQ400" s="0" t="n">
        <f aca="false">DX400*'Dist Horaria'!$Z$6</f>
        <v>26.1680850787945</v>
      </c>
      <c r="ER400" s="0" t="n">
        <f aca="false">DX400*'Dist Horaria'!$AA$6</f>
        <v>9.81303190454795</v>
      </c>
      <c r="ES400" s="0" t="n">
        <f aca="false">DX400*'Dist Horaria'!$AB$6</f>
        <v>9.81303190454795</v>
      </c>
      <c r="ET400" s="0" t="n">
        <f aca="false">DX400*'Dist Horaria'!$AC$6</f>
        <v>9.81303190454795</v>
      </c>
      <c r="EU400" s="0" t="n">
        <f aca="false">DX400*'Dist Horaria'!$AD$6</f>
        <v>9.81303190454795</v>
      </c>
      <c r="EV400" s="0" t="n">
        <f aca="false">DX400*'Dist Horaria'!$AE$6</f>
        <v>9.81303190454795</v>
      </c>
      <c r="EW400" s="0" t="n">
        <f aca="false">BB400+CA400+CZ400+DY400</f>
        <v>436.165889536437</v>
      </c>
      <c r="EX400" s="0" t="n">
        <f aca="false">BC400+CB400+DA400+DZ400</f>
        <v>433.617811127334</v>
      </c>
      <c r="EY400" s="0" t="n">
        <f aca="false">BD400+CC400+DB400+EA400</f>
        <v>431.212738281926</v>
      </c>
      <c r="EZ400" s="0" t="n">
        <f aca="false">BE400+CD400+DC400+EB400</f>
        <v>429.163710150974</v>
      </c>
      <c r="FA400" s="0" t="n">
        <f aca="false">BF400+CE400+DD400+EC400</f>
        <v>427.666359945347</v>
      </c>
      <c r="FB400" s="0" t="n">
        <f aca="false">BG400+CF400+DE400+ED400</f>
        <v>994.913606588022</v>
      </c>
      <c r="FC400" s="0" t="n">
        <f aca="false">BH400+CG400+DF400+EE400</f>
        <v>998.786389248453</v>
      </c>
      <c r="FD400" s="0" t="n">
        <f aca="false">BI400+CH400+DG400+EF400</f>
        <v>998.786389248453</v>
      </c>
      <c r="FE400" s="0" t="n">
        <f aca="false">BJ400+CI400+DH400+EG400</f>
        <v>715.25240617893</v>
      </c>
      <c r="FF400" s="0" t="n">
        <f aca="false">BK400+CJ400+DI400+EH400</f>
        <v>727.802241022335</v>
      </c>
      <c r="FG400" s="0" t="n">
        <f aca="false">BL400+CK400+DJ400+EI400</f>
        <v>736.92939363572</v>
      </c>
      <c r="FH400" s="0" t="n">
        <f aca="false">BM400+CL400+DK400+EJ400</f>
        <v>741.492969942412</v>
      </c>
      <c r="FI400" s="0" t="n">
        <f aca="false">BN400+CM400+DL400+EK400</f>
        <v>742.633864019085</v>
      </c>
      <c r="FJ400" s="0" t="n">
        <f aca="false">BO400+CN400+DM400+EL400</f>
        <v>741.492969942412</v>
      </c>
      <c r="FK400" s="0" t="n">
        <f aca="false">BP400+CO400+DN400+EM400</f>
        <v>739.211181789066</v>
      </c>
      <c r="FL400" s="0" t="n">
        <f aca="false">BQ400+CP400+DO400+EN400</f>
        <v>735.788499559046</v>
      </c>
      <c r="FM400" s="0" t="n">
        <f aca="false">BR400+CQ400+DP400+EO400</f>
        <v>1045.59547669327</v>
      </c>
      <c r="FN400" s="0" t="n">
        <f aca="false">BS400+CR400+DQ400+EP400</f>
        <v>1042.48230061466</v>
      </c>
      <c r="FO400" s="0" t="n">
        <f aca="false">BT400+CS400+DR400+EQ400</f>
        <v>1025.53697850607</v>
      </c>
      <c r="FP400" s="0" t="n">
        <f aca="false">BU400+CT400+DS400+ER400</f>
        <v>451.635180775758</v>
      </c>
      <c r="FQ400" s="0" t="n">
        <f aca="false">BV400+CU400+DT400+ES400</f>
        <v>439.463244901361</v>
      </c>
      <c r="FR400" s="0" t="n">
        <f aca="false">BW400+CV400+DU400+ET400</f>
        <v>447.724179582298</v>
      </c>
      <c r="FS400" s="0" t="n">
        <f aca="false">BX400+CW400+DV400+EU400</f>
        <v>444.905503156082</v>
      </c>
      <c r="FT400" s="0" t="n">
        <f aca="false">BY400+CX400+DW400+EV400</f>
        <v>441.923508029225</v>
      </c>
      <c r="FU400" s="0" t="n">
        <f aca="false">AM400*'Dist Horaria'!$H$10</f>
        <v>0.213233076749094</v>
      </c>
      <c r="FV400" s="0" t="n">
        <f aca="false">AM400*'Dist Horaria'!$I$10</f>
        <v>0.199562626791002</v>
      </c>
      <c r="FW400" s="0" t="n">
        <f aca="false">AM400*'Dist Horaria'!$J$10</f>
        <v>0.19869870196318</v>
      </c>
      <c r="FX400" s="0" t="n">
        <f aca="false">AM400*'Dist Horaria'!$K$10</f>
        <v>0.192984195577088</v>
      </c>
      <c r="FY400" s="0" t="n">
        <f aca="false">AM400*'Dist Horaria'!$L$10</f>
        <v>0.193061424775406</v>
      </c>
      <c r="FZ400" s="0" t="n">
        <f aca="false">AM400*'Dist Horaria'!$M$10</f>
        <v>0.206583669496865</v>
      </c>
      <c r="GA400" s="0" t="n">
        <f aca="false">AM400*'Dist Horaria'!$N$10</f>
        <v>0.195436690274523</v>
      </c>
      <c r="GB400" s="0" t="n">
        <f aca="false">AM400*'Dist Horaria'!$O$10</f>
        <v>0.192100950088234</v>
      </c>
      <c r="GC400" s="0" t="n">
        <f aca="false">AM400*'Dist Horaria'!$P$10</f>
        <v>0.195081916974571</v>
      </c>
      <c r="GD400" s="0" t="n">
        <f aca="false">AM400*'Dist Horaria'!$Q$10</f>
        <v>0.176542553544699</v>
      </c>
      <c r="GE400" s="0" t="n">
        <f aca="false">AM400*'Dist Horaria'!$R$10</f>
        <v>0.215408428188483</v>
      </c>
      <c r="GF400" s="0" t="n">
        <f aca="false">AM400*'Dist Horaria'!$S$10</f>
        <v>0.183967165576856</v>
      </c>
      <c r="GG400" s="0" t="n">
        <f aca="false">AR400*'Dist Horaria'!$H$10</f>
        <v>0.223047958896542</v>
      </c>
      <c r="GH400" s="0" t="n">
        <f aca="false">AR400*'Dist Horaria'!$I$10</f>
        <v>0.208748273280986</v>
      </c>
      <c r="GI400" s="0" t="n">
        <f aca="false">AR400*'Dist Horaria'!$J$10</f>
        <v>0.207844582951026</v>
      </c>
      <c r="GJ400" s="0" t="n">
        <f aca="false">AR400*'Dist Horaria'!$K$10</f>
        <v>0.201867044170686</v>
      </c>
      <c r="GK400" s="0" t="n">
        <f aca="false">AR400*'Dist Horaria'!$L$10</f>
        <v>0.201947828143391</v>
      </c>
      <c r="GL400" s="0" t="n">
        <f aca="false">AR400*'Dist Horaria'!$M$10</f>
        <v>0.216092486799561</v>
      </c>
      <c r="GM400" s="0" t="n">
        <f aca="false">AR400*'Dist Horaria'!$N$10</f>
        <v>0.204432424480379</v>
      </c>
      <c r="GN400" s="0" t="n">
        <f aca="false">AR400*'Dist Horaria'!$O$10</f>
        <v>0.200943143871084</v>
      </c>
      <c r="GO400" s="0" t="n">
        <f aca="false">AR400*'Dist Horaria'!$P$10</f>
        <v>0.204061321358707</v>
      </c>
      <c r="GP400" s="0" t="n">
        <f aca="false">AR400*'Dist Horaria'!$Q$10</f>
        <v>0.184668611581603</v>
      </c>
      <c r="GQ400" s="0" t="n">
        <f aca="false">AR400*'Dist Horaria'!$R$10</f>
        <v>0.225323439351244</v>
      </c>
      <c r="GR400" s="0" t="n">
        <f aca="false">AR400*'Dist Horaria'!$S$10</f>
        <v>0.192434970275193</v>
      </c>
      <c r="GS400" s="0" t="n">
        <f aca="false">AW400*'Dist Horaria'!$H$10</f>
        <v>0.0129303164577705</v>
      </c>
      <c r="GT400" s="0" t="n">
        <f aca="false">AW400*'Dist Horaria'!$I$10</f>
        <v>0.0121013491757093</v>
      </c>
      <c r="GU400" s="0" t="n">
        <f aca="false">AW400*'Dist Horaria'!$J$10</f>
        <v>0.0120489613304943</v>
      </c>
      <c r="GV400" s="0" t="n">
        <f aca="false">AW400*'Dist Horaria'!$K$10</f>
        <v>0.0117024373432282</v>
      </c>
      <c r="GW400" s="0" t="n">
        <f aca="false">AW400*'Dist Horaria'!$L$10</f>
        <v>0.0117071204720806</v>
      </c>
      <c r="GX400" s="0" t="n">
        <f aca="false">AW400*'Dist Horaria'!$M$10</f>
        <v>0.0125271006840325</v>
      </c>
      <c r="GY400" s="0" t="n">
        <f aca="false">AW400*'Dist Horaria'!$N$10</f>
        <v>0.0118511550423408</v>
      </c>
      <c r="GZ400" s="0" t="n">
        <f aca="false">AW400*'Dist Horaria'!$O$10</f>
        <v>0.0116488779055701</v>
      </c>
      <c r="HA400" s="0" t="n">
        <f aca="false">AW400*'Dist Horaria'!$P$10</f>
        <v>0.011829641817896</v>
      </c>
      <c r="HB400" s="0" t="n">
        <f aca="false">AW400*'Dist Horaria'!$Q$10</f>
        <v>0.0107054267583538</v>
      </c>
      <c r="HC400" s="0" t="n">
        <f aca="false">AW400*'Dist Horaria'!$R$10</f>
        <v>0.013062228368188</v>
      </c>
      <c r="HD400" s="0" t="n">
        <f aca="false">AW400*'Dist Horaria'!$S$10</f>
        <v>0.0111556504507358</v>
      </c>
    </row>
    <row r="401" customFormat="false" ht="13.8" hidden="false" customHeight="false" outlineLevel="0" collapsed="false">
      <c r="A401" s="0" t="n">
        <v>4.69093</v>
      </c>
      <c r="B401" s="0" t="n">
        <v>-74.082671</v>
      </c>
      <c r="C401" s="0" t="n">
        <v>31</v>
      </c>
      <c r="D401" s="0" t="n">
        <v>34</v>
      </c>
      <c r="E401" s="0" t="n">
        <v>2437</v>
      </c>
      <c r="G401" s="0" t="s">
        <v>351</v>
      </c>
      <c r="I401" s="0" t="s">
        <v>1819</v>
      </c>
      <c r="J401" s="0" t="s">
        <v>1820</v>
      </c>
      <c r="K401" s="0" t="n">
        <v>8300256388</v>
      </c>
      <c r="L401" s="0" t="s">
        <v>1821</v>
      </c>
      <c r="S401" s="0" t="n">
        <v>365</v>
      </c>
      <c r="V401" s="0" t="n">
        <v>39425</v>
      </c>
      <c r="W401" s="0" t="n">
        <f aca="false">V401*12</f>
        <v>473100</v>
      </c>
      <c r="X401" s="0" t="n">
        <v>1</v>
      </c>
      <c r="Z401" s="0" t="n">
        <v>30351.485</v>
      </c>
      <c r="AB401" s="0" t="n">
        <v>0.005</v>
      </c>
      <c r="AC401" s="0" t="n">
        <v>0</v>
      </c>
      <c r="AD401" s="0" t="n">
        <v>2199.68121500644</v>
      </c>
      <c r="AE401" s="0" t="n">
        <f aca="false">AD401/2204.59</f>
        <v>0.997773379633598</v>
      </c>
      <c r="AF401" s="0" t="n">
        <f aca="false">AE401/S401</f>
        <v>0.0027336256976263</v>
      </c>
      <c r="AG401" s="0" t="n">
        <f aca="false">AE401*EXP(AB401*AC401)</f>
        <v>0.997773379633598</v>
      </c>
      <c r="AH401" s="0" t="n">
        <f aca="false">AG401/S401</f>
        <v>0.0027336256976263</v>
      </c>
      <c r="AI401" s="0" t="s">
        <v>90</v>
      </c>
      <c r="AJ401" s="0" t="n">
        <f aca="false">IF(AI401="A",'FE DISTRIBUCIÓN'!$C$2,'FE DISTRIBUCIÓN'!$C$3)</f>
        <v>4.994E-006</v>
      </c>
      <c r="AK401" s="0" t="n">
        <f aca="false">W401*AJ401</f>
        <v>2.3626614</v>
      </c>
      <c r="AL401" s="0" t="n">
        <f aca="false">AK401/365</f>
        <v>0.00647304493150685</v>
      </c>
      <c r="AM401" s="0" t="n">
        <f aca="false">AK401*EXP(AB401*AC401)</f>
        <v>2.3626614</v>
      </c>
      <c r="AN401" s="0" t="n">
        <f aca="false">AM401/365</f>
        <v>0.00647304493150685</v>
      </c>
      <c r="AO401" s="0" t="n">
        <v>5.223868284E-006</v>
      </c>
      <c r="AP401" s="0" t="n">
        <f aca="false">AO401*W401</f>
        <v>2.4714120851604</v>
      </c>
      <c r="AQ401" s="0" t="n">
        <f aca="false">AP401/365</f>
        <v>0.00677099201413808</v>
      </c>
      <c r="AR401" s="0" t="n">
        <f aca="false">AP401*EXP(AB401*AC401)</f>
        <v>2.4714120851604</v>
      </c>
      <c r="AS401" s="0" t="n">
        <f aca="false">AR401/365</f>
        <v>0.00677099201413808</v>
      </c>
      <c r="AT401" s="0" t="n">
        <v>3.02832944E-007</v>
      </c>
      <c r="AU401" s="0" t="n">
        <f aca="false">AT401*W401</f>
        <v>0.1432702658064</v>
      </c>
      <c r="AV401" s="0" t="n">
        <f aca="false">AU401/365</f>
        <v>0.000392521276181918</v>
      </c>
      <c r="AW401" s="0" t="n">
        <f aca="false">AU401*EXP(AB401*AC401)</f>
        <v>0.1432702658064</v>
      </c>
      <c r="AX401" s="0" t="n">
        <f aca="false">AW401/365</f>
        <v>0.000392521276181918</v>
      </c>
      <c r="AY401" s="0" t="n">
        <f aca="false">AW401+AR401+AM401+AG401</f>
        <v>5.9751171306004</v>
      </c>
      <c r="AZ401" s="0" t="n">
        <f aca="false">AH401+AN401+AS401+AX401</f>
        <v>0.0163701839194532</v>
      </c>
      <c r="BA401" s="0" t="n">
        <f aca="false">AH401*1000000</f>
        <v>2733.6256976263</v>
      </c>
      <c r="BB401" s="0" t="n">
        <f aca="false">BA401*'Dist Horaria'!$H$3</f>
        <v>95.2519339907658</v>
      </c>
      <c r="BC401" s="0" t="n">
        <f aca="false">BA401*'Dist Horaria'!$I$3</f>
        <v>92.703855581663</v>
      </c>
      <c r="BD401" s="0" t="n">
        <f aca="false">BA401*'Dist Horaria'!$J$3</f>
        <v>90.2987827362547</v>
      </c>
      <c r="BE401" s="0" t="n">
        <f aca="false">BA401*'Dist Horaria'!$K$3</f>
        <v>88.2497546053024</v>
      </c>
      <c r="BF401" s="0" t="n">
        <f aca="false">BA401*'Dist Horaria'!$L$3</f>
        <v>86.7524043996757</v>
      </c>
      <c r="BG401" s="0" t="n">
        <f aca="false">BA401*'Dist Horaria'!$M$3</f>
        <v>85.8097251328984</v>
      </c>
      <c r="BH401" s="0" t="n">
        <f aca="false">BA401*'Dist Horaria'!$N$3</f>
        <v>89.6825077933294</v>
      </c>
      <c r="BI401" s="0" t="n">
        <f aca="false">BA401*'Dist Horaria'!$O$3</f>
        <v>89.6825077933294</v>
      </c>
      <c r="BJ401" s="0" t="n">
        <f aca="false">BA401*'Dist Horaria'!$P$3</f>
        <v>118.652983974006</v>
      </c>
      <c r="BK401" s="0" t="n">
        <f aca="false">BA401*'Dist Horaria'!$Q$3</f>
        <v>131.20281881741</v>
      </c>
      <c r="BL401" s="0" t="n">
        <f aca="false">BA401*'Dist Horaria'!$R$3</f>
        <v>140.329971430795</v>
      </c>
      <c r="BM401" s="0" t="n">
        <f aca="false">BA401*'Dist Horaria'!$S$3</f>
        <v>144.893547737487</v>
      </c>
      <c r="BN401" s="0" t="n">
        <f aca="false">BA401*'Dist Horaria'!$T$3</f>
        <v>146.034441814161</v>
      </c>
      <c r="BO401" s="0" t="n">
        <f aca="false">BA401*'Dist Horaria'!$U$3</f>
        <v>144.893547737487</v>
      </c>
      <c r="BP401" s="0" t="n">
        <f aca="false">BA401*'Dist Horaria'!$V$3</f>
        <v>142.611759584141</v>
      </c>
      <c r="BQ401" s="0" t="n">
        <f aca="false">BA401*'Dist Horaria'!$W$3</f>
        <v>139.189077354122</v>
      </c>
      <c r="BR401" s="0" t="n">
        <f aca="false">BA401*'Dist Horaria'!$X$3</f>
        <v>136.491595238145</v>
      </c>
      <c r="BS401" s="0" t="n">
        <f aca="false">BA401*'Dist Horaria'!$Y$3</f>
        <v>133.378419159538</v>
      </c>
      <c r="BT401" s="0" t="n">
        <f aca="false">BA401*'Dist Horaria'!$Z$3</f>
        <v>116.433097050942</v>
      </c>
      <c r="BU401" s="0" t="n">
        <f aca="false">BA401*'Dist Horaria'!$AA$3</f>
        <v>110.721225230087</v>
      </c>
      <c r="BV401" s="0" t="n">
        <f aca="false">BA401*'Dist Horaria'!$AB$3</f>
        <v>98.5492893556898</v>
      </c>
      <c r="BW401" s="0" t="n">
        <f aca="false">BA401*'Dist Horaria'!$AC$3</f>
        <v>106.810224036627</v>
      </c>
      <c r="BX401" s="0" t="n">
        <f aca="false">BA401*'Dist Horaria'!$AD$3</f>
        <v>103.99154761041</v>
      </c>
      <c r="BY401" s="0" t="n">
        <f aca="false">BA401*'Dist Horaria'!$AE$3</f>
        <v>101.009552483554</v>
      </c>
      <c r="BZ401" s="0" t="n">
        <f aca="false">AN401*1000000</f>
        <v>6473.04493150685</v>
      </c>
      <c r="CA401" s="0" t="n">
        <f aca="false">BZ401*'Dist Horaria'!$H$6</f>
        <v>161.826123287671</v>
      </c>
      <c r="CB401" s="0" t="n">
        <f aca="false">BZ401*'Dist Horaria'!$I$6</f>
        <v>161.826123287671</v>
      </c>
      <c r="CC401" s="0" t="n">
        <f aca="false">BZ401*'Dist Horaria'!$J$6</f>
        <v>161.826123287671</v>
      </c>
      <c r="CD401" s="0" t="n">
        <f aca="false">BZ401*'Dist Horaria'!$K$6</f>
        <v>161.826123287671</v>
      </c>
      <c r="CE401" s="0" t="n">
        <f aca="false">BZ401*'Dist Horaria'!$L$6</f>
        <v>161.826123287671</v>
      </c>
      <c r="CF401" s="0" t="n">
        <f aca="false">BZ401*'Dist Horaria'!$M$6</f>
        <v>431.536328767123</v>
      </c>
      <c r="CG401" s="0" t="n">
        <f aca="false">BZ401*'Dist Horaria'!$N$6</f>
        <v>431.536328767123</v>
      </c>
      <c r="CH401" s="0" t="n">
        <f aca="false">BZ401*'Dist Horaria'!$O$6</f>
        <v>431.536328767123</v>
      </c>
      <c r="CI401" s="0" t="n">
        <f aca="false">BZ401*'Dist Horaria'!$P$6</f>
        <v>283.195715753425</v>
      </c>
      <c r="CJ401" s="0" t="n">
        <f aca="false">BZ401*'Dist Horaria'!$Q$6</f>
        <v>283.195715753425</v>
      </c>
      <c r="CK401" s="0" t="n">
        <f aca="false">BZ401*'Dist Horaria'!$R$6</f>
        <v>283.195715753425</v>
      </c>
      <c r="CL401" s="0" t="n">
        <f aca="false">BZ401*'Dist Horaria'!$S$6</f>
        <v>283.195715753425</v>
      </c>
      <c r="CM401" s="0" t="n">
        <f aca="false">BZ401*'Dist Horaria'!$T$6</f>
        <v>283.195715753425</v>
      </c>
      <c r="CN401" s="0" t="n">
        <f aca="false">BZ401*'Dist Horaria'!$U$6</f>
        <v>283.195715753425</v>
      </c>
      <c r="CO401" s="0" t="n">
        <f aca="false">BZ401*'Dist Horaria'!$V$6</f>
        <v>283.195715753425</v>
      </c>
      <c r="CP401" s="0" t="n">
        <f aca="false">BZ401*'Dist Horaria'!$W$6</f>
        <v>283.195715753425</v>
      </c>
      <c r="CQ401" s="0" t="n">
        <f aca="false">BZ401*'Dist Horaria'!$X$6</f>
        <v>431.536328767123</v>
      </c>
      <c r="CR401" s="0" t="n">
        <f aca="false">BZ401*'Dist Horaria'!$Y$6</f>
        <v>431.536328767123</v>
      </c>
      <c r="CS401" s="0" t="n">
        <f aca="false">BZ401*'Dist Horaria'!$Z$6</f>
        <v>431.536328767123</v>
      </c>
      <c r="CT401" s="0" t="n">
        <f aca="false">BZ401*'Dist Horaria'!$AA$6</f>
        <v>161.826123287671</v>
      </c>
      <c r="CU401" s="0" t="n">
        <f aca="false">BZ401*'Dist Horaria'!$AB$6</f>
        <v>161.826123287671</v>
      </c>
      <c r="CV401" s="0" t="n">
        <f aca="false">BZ401*'Dist Horaria'!$AC$6</f>
        <v>161.826123287671</v>
      </c>
      <c r="CW401" s="0" t="n">
        <f aca="false">BZ401*'Dist Horaria'!$AD$6</f>
        <v>161.826123287671</v>
      </c>
      <c r="CX401" s="0" t="n">
        <f aca="false">BZ401*'Dist Horaria'!$AE$6</f>
        <v>161.826123287671</v>
      </c>
      <c r="CY401" s="0" t="n">
        <f aca="false">AS401*1000000</f>
        <v>6770.99201413808</v>
      </c>
      <c r="CZ401" s="0" t="n">
        <f aca="false">CY401*'Dist Horaria'!$H$6</f>
        <v>169.274800353452</v>
      </c>
      <c r="DA401" s="0" t="n">
        <f aca="false">CY401*'Dist Horaria'!$I$6</f>
        <v>169.274800353452</v>
      </c>
      <c r="DB401" s="0" t="n">
        <f aca="false">CY401*'Dist Horaria'!$J$6</f>
        <v>169.274800353452</v>
      </c>
      <c r="DC401" s="0" t="n">
        <f aca="false">CY401*'Dist Horaria'!$K$6</f>
        <v>169.274800353452</v>
      </c>
      <c r="DD401" s="0" t="n">
        <f aca="false">CY401*'Dist Horaria'!$L$6</f>
        <v>169.274800353452</v>
      </c>
      <c r="DE401" s="0" t="n">
        <f aca="false">CY401*'Dist Horaria'!$M$6</f>
        <v>451.399467609206</v>
      </c>
      <c r="DF401" s="0" t="n">
        <f aca="false">CY401*'Dist Horaria'!$N$6</f>
        <v>451.399467609206</v>
      </c>
      <c r="DG401" s="0" t="n">
        <f aca="false">CY401*'Dist Horaria'!$O$6</f>
        <v>451.399467609206</v>
      </c>
      <c r="DH401" s="0" t="n">
        <f aca="false">CY401*'Dist Horaria'!$P$6</f>
        <v>296.230900618541</v>
      </c>
      <c r="DI401" s="0" t="n">
        <f aca="false">CY401*'Dist Horaria'!$Q$6</f>
        <v>296.230900618541</v>
      </c>
      <c r="DJ401" s="0" t="n">
        <f aca="false">CY401*'Dist Horaria'!$R$6</f>
        <v>296.230900618541</v>
      </c>
      <c r="DK401" s="0" t="n">
        <f aca="false">CY401*'Dist Horaria'!$S$6</f>
        <v>296.230900618541</v>
      </c>
      <c r="DL401" s="0" t="n">
        <f aca="false">CY401*'Dist Horaria'!$T$6</f>
        <v>296.230900618541</v>
      </c>
      <c r="DM401" s="0" t="n">
        <f aca="false">CY401*'Dist Horaria'!$U$6</f>
        <v>296.230900618541</v>
      </c>
      <c r="DN401" s="0" t="n">
        <f aca="false">CY401*'Dist Horaria'!$V$6</f>
        <v>296.230900618541</v>
      </c>
      <c r="DO401" s="0" t="n">
        <f aca="false">CY401*'Dist Horaria'!$W$6</f>
        <v>296.230900618541</v>
      </c>
      <c r="DP401" s="0" t="n">
        <f aca="false">CY401*'Dist Horaria'!$X$6</f>
        <v>451.399467609206</v>
      </c>
      <c r="DQ401" s="0" t="n">
        <f aca="false">CY401*'Dist Horaria'!$Y$6</f>
        <v>451.399467609206</v>
      </c>
      <c r="DR401" s="0" t="n">
        <f aca="false">CY401*'Dist Horaria'!$Z$6</f>
        <v>451.399467609206</v>
      </c>
      <c r="DS401" s="0" t="n">
        <f aca="false">CY401*'Dist Horaria'!$AA$6</f>
        <v>169.274800353452</v>
      </c>
      <c r="DT401" s="0" t="n">
        <f aca="false">CY401*'Dist Horaria'!$AB$6</f>
        <v>169.274800353452</v>
      </c>
      <c r="DU401" s="0" t="n">
        <f aca="false">CY401*'Dist Horaria'!$AC$6</f>
        <v>169.274800353452</v>
      </c>
      <c r="DV401" s="0" t="n">
        <f aca="false">CY401*'Dist Horaria'!$AD$6</f>
        <v>169.274800353452</v>
      </c>
      <c r="DW401" s="0" t="n">
        <f aca="false">CY401*'Dist Horaria'!$AE$6</f>
        <v>169.274800353452</v>
      </c>
      <c r="DX401" s="0" t="n">
        <f aca="false">AX401*1000000</f>
        <v>392.521276181918</v>
      </c>
      <c r="DY401" s="0" t="n">
        <f aca="false">DX401*'Dist Horaria'!$H$6</f>
        <v>9.81303190454795</v>
      </c>
      <c r="DZ401" s="0" t="n">
        <f aca="false">DX401*'Dist Horaria'!$I$6</f>
        <v>9.81303190454795</v>
      </c>
      <c r="EA401" s="0" t="n">
        <f aca="false">DX401*'Dist Horaria'!$J$6</f>
        <v>9.81303190454795</v>
      </c>
      <c r="EB401" s="0" t="n">
        <f aca="false">DX401*'Dist Horaria'!$K$6</f>
        <v>9.81303190454795</v>
      </c>
      <c r="EC401" s="0" t="n">
        <f aca="false">DX401*'Dist Horaria'!$L$6</f>
        <v>9.81303190454795</v>
      </c>
      <c r="ED401" s="0" t="n">
        <f aca="false">DX401*'Dist Horaria'!$M$6</f>
        <v>26.1680850787945</v>
      </c>
      <c r="EE401" s="0" t="n">
        <f aca="false">DX401*'Dist Horaria'!$N$6</f>
        <v>26.1680850787945</v>
      </c>
      <c r="EF401" s="0" t="n">
        <f aca="false">DX401*'Dist Horaria'!$O$6</f>
        <v>26.1680850787945</v>
      </c>
      <c r="EG401" s="0" t="n">
        <f aca="false">DX401*'Dist Horaria'!$P$6</f>
        <v>17.1728058329589</v>
      </c>
      <c r="EH401" s="0" t="n">
        <f aca="false">DX401*'Dist Horaria'!$Q$6</f>
        <v>17.1728058329589</v>
      </c>
      <c r="EI401" s="0" t="n">
        <f aca="false">DX401*'Dist Horaria'!$R$6</f>
        <v>17.1728058329589</v>
      </c>
      <c r="EJ401" s="0" t="n">
        <f aca="false">DX401*'Dist Horaria'!$S$6</f>
        <v>17.1728058329589</v>
      </c>
      <c r="EK401" s="0" t="n">
        <f aca="false">DX401*'Dist Horaria'!$T$6</f>
        <v>17.1728058329589</v>
      </c>
      <c r="EL401" s="0" t="n">
        <f aca="false">DX401*'Dist Horaria'!$U$6</f>
        <v>17.1728058329589</v>
      </c>
      <c r="EM401" s="0" t="n">
        <f aca="false">DX401*'Dist Horaria'!$V$6</f>
        <v>17.1728058329589</v>
      </c>
      <c r="EN401" s="0" t="n">
        <f aca="false">DX401*'Dist Horaria'!$W$6</f>
        <v>17.1728058329589</v>
      </c>
      <c r="EO401" s="0" t="n">
        <f aca="false">DX401*'Dist Horaria'!$X$6</f>
        <v>26.1680850787945</v>
      </c>
      <c r="EP401" s="0" t="n">
        <f aca="false">DX401*'Dist Horaria'!$Y$6</f>
        <v>26.1680850787945</v>
      </c>
      <c r="EQ401" s="0" t="n">
        <f aca="false">DX401*'Dist Horaria'!$Z$6</f>
        <v>26.1680850787945</v>
      </c>
      <c r="ER401" s="0" t="n">
        <f aca="false">DX401*'Dist Horaria'!$AA$6</f>
        <v>9.81303190454795</v>
      </c>
      <c r="ES401" s="0" t="n">
        <f aca="false">DX401*'Dist Horaria'!$AB$6</f>
        <v>9.81303190454795</v>
      </c>
      <c r="ET401" s="0" t="n">
        <f aca="false">DX401*'Dist Horaria'!$AC$6</f>
        <v>9.81303190454795</v>
      </c>
      <c r="EU401" s="0" t="n">
        <f aca="false">DX401*'Dist Horaria'!$AD$6</f>
        <v>9.81303190454795</v>
      </c>
      <c r="EV401" s="0" t="n">
        <f aca="false">DX401*'Dist Horaria'!$AE$6</f>
        <v>9.81303190454795</v>
      </c>
      <c r="EW401" s="0" t="n">
        <f aca="false">BB401+CA401+CZ401+DY401</f>
        <v>436.165889536437</v>
      </c>
      <c r="EX401" s="0" t="n">
        <f aca="false">BC401+CB401+DA401+DZ401</f>
        <v>433.617811127334</v>
      </c>
      <c r="EY401" s="0" t="n">
        <f aca="false">BD401+CC401+DB401+EA401</f>
        <v>431.212738281926</v>
      </c>
      <c r="EZ401" s="0" t="n">
        <f aca="false">BE401+CD401+DC401+EB401</f>
        <v>429.163710150974</v>
      </c>
      <c r="FA401" s="0" t="n">
        <f aca="false">BF401+CE401+DD401+EC401</f>
        <v>427.666359945347</v>
      </c>
      <c r="FB401" s="0" t="n">
        <f aca="false">BG401+CF401+DE401+ED401</f>
        <v>994.913606588022</v>
      </c>
      <c r="FC401" s="0" t="n">
        <f aca="false">BH401+CG401+DF401+EE401</f>
        <v>998.786389248453</v>
      </c>
      <c r="FD401" s="0" t="n">
        <f aca="false">BI401+CH401+DG401+EF401</f>
        <v>998.786389248453</v>
      </c>
      <c r="FE401" s="0" t="n">
        <f aca="false">BJ401+CI401+DH401+EG401</f>
        <v>715.25240617893</v>
      </c>
      <c r="FF401" s="0" t="n">
        <f aca="false">BK401+CJ401+DI401+EH401</f>
        <v>727.802241022335</v>
      </c>
      <c r="FG401" s="0" t="n">
        <f aca="false">BL401+CK401+DJ401+EI401</f>
        <v>736.92939363572</v>
      </c>
      <c r="FH401" s="0" t="n">
        <f aca="false">BM401+CL401+DK401+EJ401</f>
        <v>741.492969942412</v>
      </c>
      <c r="FI401" s="0" t="n">
        <f aca="false">BN401+CM401+DL401+EK401</f>
        <v>742.633864019085</v>
      </c>
      <c r="FJ401" s="0" t="n">
        <f aca="false">BO401+CN401+DM401+EL401</f>
        <v>741.492969942412</v>
      </c>
      <c r="FK401" s="0" t="n">
        <f aca="false">BP401+CO401+DN401+EM401</f>
        <v>739.211181789066</v>
      </c>
      <c r="FL401" s="0" t="n">
        <f aca="false">BQ401+CP401+DO401+EN401</f>
        <v>735.788499559046</v>
      </c>
      <c r="FM401" s="0" t="n">
        <f aca="false">BR401+CQ401+DP401+EO401</f>
        <v>1045.59547669327</v>
      </c>
      <c r="FN401" s="0" t="n">
        <f aca="false">BS401+CR401+DQ401+EP401</f>
        <v>1042.48230061466</v>
      </c>
      <c r="FO401" s="0" t="n">
        <f aca="false">BT401+CS401+DR401+EQ401</f>
        <v>1025.53697850607</v>
      </c>
      <c r="FP401" s="0" t="n">
        <f aca="false">BU401+CT401+DS401+ER401</f>
        <v>451.635180775758</v>
      </c>
      <c r="FQ401" s="0" t="n">
        <f aca="false">BV401+CU401+DT401+ES401</f>
        <v>439.463244901361</v>
      </c>
      <c r="FR401" s="0" t="n">
        <f aca="false">BW401+CV401+DU401+ET401</f>
        <v>447.724179582298</v>
      </c>
      <c r="FS401" s="0" t="n">
        <f aca="false">BX401+CW401+DV401+EU401</f>
        <v>444.905503156082</v>
      </c>
      <c r="FT401" s="0" t="n">
        <f aca="false">BY401+CX401+DW401+EV401</f>
        <v>441.923508029225</v>
      </c>
      <c r="FU401" s="0" t="n">
        <f aca="false">AM401*'Dist Horaria'!$H$10</f>
        <v>0.213233076749094</v>
      </c>
      <c r="FV401" s="0" t="n">
        <f aca="false">AM401*'Dist Horaria'!$I$10</f>
        <v>0.199562626791002</v>
      </c>
      <c r="FW401" s="0" t="n">
        <f aca="false">AM401*'Dist Horaria'!$J$10</f>
        <v>0.19869870196318</v>
      </c>
      <c r="FX401" s="0" t="n">
        <f aca="false">AM401*'Dist Horaria'!$K$10</f>
        <v>0.192984195577088</v>
      </c>
      <c r="FY401" s="0" t="n">
        <f aca="false">AM401*'Dist Horaria'!$L$10</f>
        <v>0.193061424775406</v>
      </c>
      <c r="FZ401" s="0" t="n">
        <f aca="false">AM401*'Dist Horaria'!$M$10</f>
        <v>0.206583669496865</v>
      </c>
      <c r="GA401" s="0" t="n">
        <f aca="false">AM401*'Dist Horaria'!$N$10</f>
        <v>0.195436690274523</v>
      </c>
      <c r="GB401" s="0" t="n">
        <f aca="false">AM401*'Dist Horaria'!$O$10</f>
        <v>0.192100950088234</v>
      </c>
      <c r="GC401" s="0" t="n">
        <f aca="false">AM401*'Dist Horaria'!$P$10</f>
        <v>0.195081916974571</v>
      </c>
      <c r="GD401" s="0" t="n">
        <f aca="false">AM401*'Dist Horaria'!$Q$10</f>
        <v>0.176542553544699</v>
      </c>
      <c r="GE401" s="0" t="n">
        <f aca="false">AM401*'Dist Horaria'!$R$10</f>
        <v>0.215408428188483</v>
      </c>
      <c r="GF401" s="0" t="n">
        <f aca="false">AM401*'Dist Horaria'!$S$10</f>
        <v>0.183967165576856</v>
      </c>
      <c r="GG401" s="0" t="n">
        <f aca="false">AR401*'Dist Horaria'!$H$10</f>
        <v>0.223047958896542</v>
      </c>
      <c r="GH401" s="0" t="n">
        <f aca="false">AR401*'Dist Horaria'!$I$10</f>
        <v>0.208748273280986</v>
      </c>
      <c r="GI401" s="0" t="n">
        <f aca="false">AR401*'Dist Horaria'!$J$10</f>
        <v>0.207844582951026</v>
      </c>
      <c r="GJ401" s="0" t="n">
        <f aca="false">AR401*'Dist Horaria'!$K$10</f>
        <v>0.201867044170686</v>
      </c>
      <c r="GK401" s="0" t="n">
        <f aca="false">AR401*'Dist Horaria'!$L$10</f>
        <v>0.201947828143391</v>
      </c>
      <c r="GL401" s="0" t="n">
        <f aca="false">AR401*'Dist Horaria'!$M$10</f>
        <v>0.216092486799561</v>
      </c>
      <c r="GM401" s="0" t="n">
        <f aca="false">AR401*'Dist Horaria'!$N$10</f>
        <v>0.204432424480379</v>
      </c>
      <c r="GN401" s="0" t="n">
        <f aca="false">AR401*'Dist Horaria'!$O$10</f>
        <v>0.200943143871084</v>
      </c>
      <c r="GO401" s="0" t="n">
        <f aca="false">AR401*'Dist Horaria'!$P$10</f>
        <v>0.204061321358707</v>
      </c>
      <c r="GP401" s="0" t="n">
        <f aca="false">AR401*'Dist Horaria'!$Q$10</f>
        <v>0.184668611581603</v>
      </c>
      <c r="GQ401" s="0" t="n">
        <f aca="false">AR401*'Dist Horaria'!$R$10</f>
        <v>0.225323439351244</v>
      </c>
      <c r="GR401" s="0" t="n">
        <f aca="false">AR401*'Dist Horaria'!$S$10</f>
        <v>0.192434970275193</v>
      </c>
      <c r="GS401" s="0" t="n">
        <f aca="false">AW401*'Dist Horaria'!$H$10</f>
        <v>0.0129303164577705</v>
      </c>
      <c r="GT401" s="0" t="n">
        <f aca="false">AW401*'Dist Horaria'!$I$10</f>
        <v>0.0121013491757093</v>
      </c>
      <c r="GU401" s="0" t="n">
        <f aca="false">AW401*'Dist Horaria'!$J$10</f>
        <v>0.0120489613304943</v>
      </c>
      <c r="GV401" s="0" t="n">
        <f aca="false">AW401*'Dist Horaria'!$K$10</f>
        <v>0.0117024373432282</v>
      </c>
      <c r="GW401" s="0" t="n">
        <f aca="false">AW401*'Dist Horaria'!$L$10</f>
        <v>0.0117071204720806</v>
      </c>
      <c r="GX401" s="0" t="n">
        <f aca="false">AW401*'Dist Horaria'!$M$10</f>
        <v>0.0125271006840325</v>
      </c>
      <c r="GY401" s="0" t="n">
        <f aca="false">AW401*'Dist Horaria'!$N$10</f>
        <v>0.0118511550423408</v>
      </c>
      <c r="GZ401" s="0" t="n">
        <f aca="false">AW401*'Dist Horaria'!$O$10</f>
        <v>0.0116488779055701</v>
      </c>
      <c r="HA401" s="0" t="n">
        <f aca="false">AW401*'Dist Horaria'!$P$10</f>
        <v>0.011829641817896</v>
      </c>
      <c r="HB401" s="0" t="n">
        <f aca="false">AW401*'Dist Horaria'!$Q$10</f>
        <v>0.0107054267583538</v>
      </c>
      <c r="HC401" s="0" t="n">
        <f aca="false">AW401*'Dist Horaria'!$R$10</f>
        <v>0.013062228368188</v>
      </c>
      <c r="HD401" s="0" t="n">
        <f aca="false">AW401*'Dist Horaria'!$S$10</f>
        <v>0.0111556504507358</v>
      </c>
    </row>
    <row r="402" customFormat="false" ht="13.8" hidden="false" customHeight="false" outlineLevel="0" collapsed="false">
      <c r="A402" s="0" t="n">
        <v>4.699229</v>
      </c>
      <c r="B402" s="0" t="n">
        <v>-74.111216</v>
      </c>
      <c r="C402" s="0" t="n">
        <v>28</v>
      </c>
      <c r="D402" s="0" t="n">
        <v>35</v>
      </c>
      <c r="E402" s="0" t="n">
        <v>1957</v>
      </c>
      <c r="G402" s="0" t="s">
        <v>351</v>
      </c>
      <c r="I402" s="0" t="s">
        <v>1822</v>
      </c>
      <c r="J402" s="0" t="s">
        <v>1823</v>
      </c>
      <c r="K402" s="0" t="s">
        <v>862</v>
      </c>
      <c r="L402" s="0" t="s">
        <v>1824</v>
      </c>
      <c r="S402" s="0" t="n">
        <v>365</v>
      </c>
      <c r="V402" s="0" t="n">
        <v>39425</v>
      </c>
      <c r="W402" s="0" t="n">
        <f aca="false">V402*12</f>
        <v>473100</v>
      </c>
      <c r="X402" s="0" t="n">
        <v>1</v>
      </c>
      <c r="Z402" s="0" t="n">
        <v>30351.485</v>
      </c>
      <c r="AB402" s="0" t="n">
        <v>0.005</v>
      </c>
      <c r="AC402" s="0" t="n">
        <v>0</v>
      </c>
      <c r="AD402" s="0" t="n">
        <v>2199.68121500644</v>
      </c>
      <c r="AE402" s="0" t="n">
        <f aca="false">AD402/2204.59</f>
        <v>0.997773379633598</v>
      </c>
      <c r="AF402" s="0" t="n">
        <f aca="false">AE402/S402</f>
        <v>0.0027336256976263</v>
      </c>
      <c r="AG402" s="0" t="n">
        <f aca="false">AE402*EXP(AB402*AC402)</f>
        <v>0.997773379633598</v>
      </c>
      <c r="AH402" s="0" t="n">
        <f aca="false">AG402/S402</f>
        <v>0.0027336256976263</v>
      </c>
      <c r="AI402" s="0" t="s">
        <v>90</v>
      </c>
      <c r="AJ402" s="0" t="n">
        <f aca="false">IF(AI402="A",'FE DISTRIBUCIÓN'!$C$2,'FE DISTRIBUCIÓN'!$C$3)</f>
        <v>4.994E-006</v>
      </c>
      <c r="AK402" s="0" t="n">
        <f aca="false">W402*AJ402</f>
        <v>2.3626614</v>
      </c>
      <c r="AL402" s="0" t="n">
        <f aca="false">AK402/365</f>
        <v>0.00647304493150685</v>
      </c>
      <c r="AM402" s="0" t="n">
        <f aca="false">AK402*EXP(AB402*AC402)</f>
        <v>2.3626614</v>
      </c>
      <c r="AN402" s="0" t="n">
        <f aca="false">AM402/365</f>
        <v>0.00647304493150685</v>
      </c>
      <c r="AO402" s="0" t="n">
        <v>5.223868284E-006</v>
      </c>
      <c r="AP402" s="0" t="n">
        <f aca="false">AO402*W402</f>
        <v>2.4714120851604</v>
      </c>
      <c r="AQ402" s="0" t="n">
        <f aca="false">AP402/365</f>
        <v>0.00677099201413808</v>
      </c>
      <c r="AR402" s="0" t="n">
        <f aca="false">AP402*EXP(AB402*AC402)</f>
        <v>2.4714120851604</v>
      </c>
      <c r="AS402" s="0" t="n">
        <f aca="false">AR402/365</f>
        <v>0.00677099201413808</v>
      </c>
      <c r="AT402" s="0" t="n">
        <v>3.02832944E-007</v>
      </c>
      <c r="AU402" s="0" t="n">
        <f aca="false">AT402*W402</f>
        <v>0.1432702658064</v>
      </c>
      <c r="AV402" s="0" t="n">
        <f aca="false">AU402/365</f>
        <v>0.000392521276181918</v>
      </c>
      <c r="AW402" s="0" t="n">
        <f aca="false">AU402*EXP(AB402*AC402)</f>
        <v>0.1432702658064</v>
      </c>
      <c r="AX402" s="0" t="n">
        <f aca="false">AW402/365</f>
        <v>0.000392521276181918</v>
      </c>
      <c r="AY402" s="0" t="n">
        <f aca="false">AW402+AR402+AM402+AG402</f>
        <v>5.9751171306004</v>
      </c>
      <c r="AZ402" s="0" t="n">
        <f aca="false">AH402+AN402+AS402+AX402</f>
        <v>0.0163701839194532</v>
      </c>
      <c r="BA402" s="0" t="n">
        <f aca="false">AH402*1000000</f>
        <v>2733.6256976263</v>
      </c>
      <c r="BB402" s="0" t="n">
        <f aca="false">BA402*'Dist Horaria'!$H$3</f>
        <v>95.2519339907658</v>
      </c>
      <c r="BC402" s="0" t="n">
        <f aca="false">BA402*'Dist Horaria'!$I$3</f>
        <v>92.703855581663</v>
      </c>
      <c r="BD402" s="0" t="n">
        <f aca="false">BA402*'Dist Horaria'!$J$3</f>
        <v>90.2987827362547</v>
      </c>
      <c r="BE402" s="0" t="n">
        <f aca="false">BA402*'Dist Horaria'!$K$3</f>
        <v>88.2497546053024</v>
      </c>
      <c r="BF402" s="0" t="n">
        <f aca="false">BA402*'Dist Horaria'!$L$3</f>
        <v>86.7524043996757</v>
      </c>
      <c r="BG402" s="0" t="n">
        <f aca="false">BA402*'Dist Horaria'!$M$3</f>
        <v>85.8097251328984</v>
      </c>
      <c r="BH402" s="0" t="n">
        <f aca="false">BA402*'Dist Horaria'!$N$3</f>
        <v>89.6825077933294</v>
      </c>
      <c r="BI402" s="0" t="n">
        <f aca="false">BA402*'Dist Horaria'!$O$3</f>
        <v>89.6825077933294</v>
      </c>
      <c r="BJ402" s="0" t="n">
        <f aca="false">BA402*'Dist Horaria'!$P$3</f>
        <v>118.652983974006</v>
      </c>
      <c r="BK402" s="0" t="n">
        <f aca="false">BA402*'Dist Horaria'!$Q$3</f>
        <v>131.20281881741</v>
      </c>
      <c r="BL402" s="0" t="n">
        <f aca="false">BA402*'Dist Horaria'!$R$3</f>
        <v>140.329971430795</v>
      </c>
      <c r="BM402" s="0" t="n">
        <f aca="false">BA402*'Dist Horaria'!$S$3</f>
        <v>144.893547737487</v>
      </c>
      <c r="BN402" s="0" t="n">
        <f aca="false">BA402*'Dist Horaria'!$T$3</f>
        <v>146.034441814161</v>
      </c>
      <c r="BO402" s="0" t="n">
        <f aca="false">BA402*'Dist Horaria'!$U$3</f>
        <v>144.893547737487</v>
      </c>
      <c r="BP402" s="0" t="n">
        <f aca="false">BA402*'Dist Horaria'!$V$3</f>
        <v>142.611759584141</v>
      </c>
      <c r="BQ402" s="0" t="n">
        <f aca="false">BA402*'Dist Horaria'!$W$3</f>
        <v>139.189077354122</v>
      </c>
      <c r="BR402" s="0" t="n">
        <f aca="false">BA402*'Dist Horaria'!$X$3</f>
        <v>136.491595238145</v>
      </c>
      <c r="BS402" s="0" t="n">
        <f aca="false">BA402*'Dist Horaria'!$Y$3</f>
        <v>133.378419159538</v>
      </c>
      <c r="BT402" s="0" t="n">
        <f aca="false">BA402*'Dist Horaria'!$Z$3</f>
        <v>116.433097050942</v>
      </c>
      <c r="BU402" s="0" t="n">
        <f aca="false">BA402*'Dist Horaria'!$AA$3</f>
        <v>110.721225230087</v>
      </c>
      <c r="BV402" s="0" t="n">
        <f aca="false">BA402*'Dist Horaria'!$AB$3</f>
        <v>98.5492893556898</v>
      </c>
      <c r="BW402" s="0" t="n">
        <f aca="false">BA402*'Dist Horaria'!$AC$3</f>
        <v>106.810224036627</v>
      </c>
      <c r="BX402" s="0" t="n">
        <f aca="false">BA402*'Dist Horaria'!$AD$3</f>
        <v>103.99154761041</v>
      </c>
      <c r="BY402" s="0" t="n">
        <f aca="false">BA402*'Dist Horaria'!$AE$3</f>
        <v>101.009552483554</v>
      </c>
      <c r="BZ402" s="0" t="n">
        <f aca="false">AN402*1000000</f>
        <v>6473.04493150685</v>
      </c>
      <c r="CA402" s="0" t="n">
        <f aca="false">BZ402*'Dist Horaria'!$H$6</f>
        <v>161.826123287671</v>
      </c>
      <c r="CB402" s="0" t="n">
        <f aca="false">BZ402*'Dist Horaria'!$I$6</f>
        <v>161.826123287671</v>
      </c>
      <c r="CC402" s="0" t="n">
        <f aca="false">BZ402*'Dist Horaria'!$J$6</f>
        <v>161.826123287671</v>
      </c>
      <c r="CD402" s="0" t="n">
        <f aca="false">BZ402*'Dist Horaria'!$K$6</f>
        <v>161.826123287671</v>
      </c>
      <c r="CE402" s="0" t="n">
        <f aca="false">BZ402*'Dist Horaria'!$L$6</f>
        <v>161.826123287671</v>
      </c>
      <c r="CF402" s="0" t="n">
        <f aca="false">BZ402*'Dist Horaria'!$M$6</f>
        <v>431.536328767123</v>
      </c>
      <c r="CG402" s="0" t="n">
        <f aca="false">BZ402*'Dist Horaria'!$N$6</f>
        <v>431.536328767123</v>
      </c>
      <c r="CH402" s="0" t="n">
        <f aca="false">BZ402*'Dist Horaria'!$O$6</f>
        <v>431.536328767123</v>
      </c>
      <c r="CI402" s="0" t="n">
        <f aca="false">BZ402*'Dist Horaria'!$P$6</f>
        <v>283.195715753425</v>
      </c>
      <c r="CJ402" s="0" t="n">
        <f aca="false">BZ402*'Dist Horaria'!$Q$6</f>
        <v>283.195715753425</v>
      </c>
      <c r="CK402" s="0" t="n">
        <f aca="false">BZ402*'Dist Horaria'!$R$6</f>
        <v>283.195715753425</v>
      </c>
      <c r="CL402" s="0" t="n">
        <f aca="false">BZ402*'Dist Horaria'!$S$6</f>
        <v>283.195715753425</v>
      </c>
      <c r="CM402" s="0" t="n">
        <f aca="false">BZ402*'Dist Horaria'!$T$6</f>
        <v>283.195715753425</v>
      </c>
      <c r="CN402" s="0" t="n">
        <f aca="false">BZ402*'Dist Horaria'!$U$6</f>
        <v>283.195715753425</v>
      </c>
      <c r="CO402" s="0" t="n">
        <f aca="false">BZ402*'Dist Horaria'!$V$6</f>
        <v>283.195715753425</v>
      </c>
      <c r="CP402" s="0" t="n">
        <f aca="false">BZ402*'Dist Horaria'!$W$6</f>
        <v>283.195715753425</v>
      </c>
      <c r="CQ402" s="0" t="n">
        <f aca="false">BZ402*'Dist Horaria'!$X$6</f>
        <v>431.536328767123</v>
      </c>
      <c r="CR402" s="0" t="n">
        <f aca="false">BZ402*'Dist Horaria'!$Y$6</f>
        <v>431.536328767123</v>
      </c>
      <c r="CS402" s="0" t="n">
        <f aca="false">BZ402*'Dist Horaria'!$Z$6</f>
        <v>431.536328767123</v>
      </c>
      <c r="CT402" s="0" t="n">
        <f aca="false">BZ402*'Dist Horaria'!$AA$6</f>
        <v>161.826123287671</v>
      </c>
      <c r="CU402" s="0" t="n">
        <f aca="false">BZ402*'Dist Horaria'!$AB$6</f>
        <v>161.826123287671</v>
      </c>
      <c r="CV402" s="0" t="n">
        <f aca="false">BZ402*'Dist Horaria'!$AC$6</f>
        <v>161.826123287671</v>
      </c>
      <c r="CW402" s="0" t="n">
        <f aca="false">BZ402*'Dist Horaria'!$AD$6</f>
        <v>161.826123287671</v>
      </c>
      <c r="CX402" s="0" t="n">
        <f aca="false">BZ402*'Dist Horaria'!$AE$6</f>
        <v>161.826123287671</v>
      </c>
      <c r="CY402" s="0" t="n">
        <f aca="false">AS402*1000000</f>
        <v>6770.99201413808</v>
      </c>
      <c r="CZ402" s="0" t="n">
        <f aca="false">CY402*'Dist Horaria'!$H$6</f>
        <v>169.274800353452</v>
      </c>
      <c r="DA402" s="0" t="n">
        <f aca="false">CY402*'Dist Horaria'!$I$6</f>
        <v>169.274800353452</v>
      </c>
      <c r="DB402" s="0" t="n">
        <f aca="false">CY402*'Dist Horaria'!$J$6</f>
        <v>169.274800353452</v>
      </c>
      <c r="DC402" s="0" t="n">
        <f aca="false">CY402*'Dist Horaria'!$K$6</f>
        <v>169.274800353452</v>
      </c>
      <c r="DD402" s="0" t="n">
        <f aca="false">CY402*'Dist Horaria'!$L$6</f>
        <v>169.274800353452</v>
      </c>
      <c r="DE402" s="0" t="n">
        <f aca="false">CY402*'Dist Horaria'!$M$6</f>
        <v>451.399467609206</v>
      </c>
      <c r="DF402" s="0" t="n">
        <f aca="false">CY402*'Dist Horaria'!$N$6</f>
        <v>451.399467609206</v>
      </c>
      <c r="DG402" s="0" t="n">
        <f aca="false">CY402*'Dist Horaria'!$O$6</f>
        <v>451.399467609206</v>
      </c>
      <c r="DH402" s="0" t="n">
        <f aca="false">CY402*'Dist Horaria'!$P$6</f>
        <v>296.230900618541</v>
      </c>
      <c r="DI402" s="0" t="n">
        <f aca="false">CY402*'Dist Horaria'!$Q$6</f>
        <v>296.230900618541</v>
      </c>
      <c r="DJ402" s="0" t="n">
        <f aca="false">CY402*'Dist Horaria'!$R$6</f>
        <v>296.230900618541</v>
      </c>
      <c r="DK402" s="0" t="n">
        <f aca="false">CY402*'Dist Horaria'!$S$6</f>
        <v>296.230900618541</v>
      </c>
      <c r="DL402" s="0" t="n">
        <f aca="false">CY402*'Dist Horaria'!$T$6</f>
        <v>296.230900618541</v>
      </c>
      <c r="DM402" s="0" t="n">
        <f aca="false">CY402*'Dist Horaria'!$U$6</f>
        <v>296.230900618541</v>
      </c>
      <c r="DN402" s="0" t="n">
        <f aca="false">CY402*'Dist Horaria'!$V$6</f>
        <v>296.230900618541</v>
      </c>
      <c r="DO402" s="0" t="n">
        <f aca="false">CY402*'Dist Horaria'!$W$6</f>
        <v>296.230900618541</v>
      </c>
      <c r="DP402" s="0" t="n">
        <f aca="false">CY402*'Dist Horaria'!$X$6</f>
        <v>451.399467609206</v>
      </c>
      <c r="DQ402" s="0" t="n">
        <f aca="false">CY402*'Dist Horaria'!$Y$6</f>
        <v>451.399467609206</v>
      </c>
      <c r="DR402" s="0" t="n">
        <f aca="false">CY402*'Dist Horaria'!$Z$6</f>
        <v>451.399467609206</v>
      </c>
      <c r="DS402" s="0" t="n">
        <f aca="false">CY402*'Dist Horaria'!$AA$6</f>
        <v>169.274800353452</v>
      </c>
      <c r="DT402" s="0" t="n">
        <f aca="false">CY402*'Dist Horaria'!$AB$6</f>
        <v>169.274800353452</v>
      </c>
      <c r="DU402" s="0" t="n">
        <f aca="false">CY402*'Dist Horaria'!$AC$6</f>
        <v>169.274800353452</v>
      </c>
      <c r="DV402" s="0" t="n">
        <f aca="false">CY402*'Dist Horaria'!$AD$6</f>
        <v>169.274800353452</v>
      </c>
      <c r="DW402" s="0" t="n">
        <f aca="false">CY402*'Dist Horaria'!$AE$6</f>
        <v>169.274800353452</v>
      </c>
      <c r="DX402" s="0" t="n">
        <f aca="false">AX402*1000000</f>
        <v>392.521276181918</v>
      </c>
      <c r="DY402" s="0" t="n">
        <f aca="false">DX402*'Dist Horaria'!$H$6</f>
        <v>9.81303190454795</v>
      </c>
      <c r="DZ402" s="0" t="n">
        <f aca="false">DX402*'Dist Horaria'!$I$6</f>
        <v>9.81303190454795</v>
      </c>
      <c r="EA402" s="0" t="n">
        <f aca="false">DX402*'Dist Horaria'!$J$6</f>
        <v>9.81303190454795</v>
      </c>
      <c r="EB402" s="0" t="n">
        <f aca="false">DX402*'Dist Horaria'!$K$6</f>
        <v>9.81303190454795</v>
      </c>
      <c r="EC402" s="0" t="n">
        <f aca="false">DX402*'Dist Horaria'!$L$6</f>
        <v>9.81303190454795</v>
      </c>
      <c r="ED402" s="0" t="n">
        <f aca="false">DX402*'Dist Horaria'!$M$6</f>
        <v>26.1680850787945</v>
      </c>
      <c r="EE402" s="0" t="n">
        <f aca="false">DX402*'Dist Horaria'!$N$6</f>
        <v>26.1680850787945</v>
      </c>
      <c r="EF402" s="0" t="n">
        <f aca="false">DX402*'Dist Horaria'!$O$6</f>
        <v>26.1680850787945</v>
      </c>
      <c r="EG402" s="0" t="n">
        <f aca="false">DX402*'Dist Horaria'!$P$6</f>
        <v>17.1728058329589</v>
      </c>
      <c r="EH402" s="0" t="n">
        <f aca="false">DX402*'Dist Horaria'!$Q$6</f>
        <v>17.1728058329589</v>
      </c>
      <c r="EI402" s="0" t="n">
        <f aca="false">DX402*'Dist Horaria'!$R$6</f>
        <v>17.1728058329589</v>
      </c>
      <c r="EJ402" s="0" t="n">
        <f aca="false">DX402*'Dist Horaria'!$S$6</f>
        <v>17.1728058329589</v>
      </c>
      <c r="EK402" s="0" t="n">
        <f aca="false">DX402*'Dist Horaria'!$T$6</f>
        <v>17.1728058329589</v>
      </c>
      <c r="EL402" s="0" t="n">
        <f aca="false">DX402*'Dist Horaria'!$U$6</f>
        <v>17.1728058329589</v>
      </c>
      <c r="EM402" s="0" t="n">
        <f aca="false">DX402*'Dist Horaria'!$V$6</f>
        <v>17.1728058329589</v>
      </c>
      <c r="EN402" s="0" t="n">
        <f aca="false">DX402*'Dist Horaria'!$W$6</f>
        <v>17.1728058329589</v>
      </c>
      <c r="EO402" s="0" t="n">
        <f aca="false">DX402*'Dist Horaria'!$X$6</f>
        <v>26.1680850787945</v>
      </c>
      <c r="EP402" s="0" t="n">
        <f aca="false">DX402*'Dist Horaria'!$Y$6</f>
        <v>26.1680850787945</v>
      </c>
      <c r="EQ402" s="0" t="n">
        <f aca="false">DX402*'Dist Horaria'!$Z$6</f>
        <v>26.1680850787945</v>
      </c>
      <c r="ER402" s="0" t="n">
        <f aca="false">DX402*'Dist Horaria'!$AA$6</f>
        <v>9.81303190454795</v>
      </c>
      <c r="ES402" s="0" t="n">
        <f aca="false">DX402*'Dist Horaria'!$AB$6</f>
        <v>9.81303190454795</v>
      </c>
      <c r="ET402" s="0" t="n">
        <f aca="false">DX402*'Dist Horaria'!$AC$6</f>
        <v>9.81303190454795</v>
      </c>
      <c r="EU402" s="0" t="n">
        <f aca="false">DX402*'Dist Horaria'!$AD$6</f>
        <v>9.81303190454795</v>
      </c>
      <c r="EV402" s="0" t="n">
        <f aca="false">DX402*'Dist Horaria'!$AE$6</f>
        <v>9.81303190454795</v>
      </c>
      <c r="EW402" s="0" t="n">
        <f aca="false">BB402+CA402+CZ402+DY402</f>
        <v>436.165889536437</v>
      </c>
      <c r="EX402" s="0" t="n">
        <f aca="false">BC402+CB402+DA402+DZ402</f>
        <v>433.617811127334</v>
      </c>
      <c r="EY402" s="0" t="n">
        <f aca="false">BD402+CC402+DB402+EA402</f>
        <v>431.212738281926</v>
      </c>
      <c r="EZ402" s="0" t="n">
        <f aca="false">BE402+CD402+DC402+EB402</f>
        <v>429.163710150974</v>
      </c>
      <c r="FA402" s="0" t="n">
        <f aca="false">BF402+CE402+DD402+EC402</f>
        <v>427.666359945347</v>
      </c>
      <c r="FB402" s="0" t="n">
        <f aca="false">BG402+CF402+DE402+ED402</f>
        <v>994.913606588022</v>
      </c>
      <c r="FC402" s="0" t="n">
        <f aca="false">BH402+CG402+DF402+EE402</f>
        <v>998.786389248453</v>
      </c>
      <c r="FD402" s="0" t="n">
        <f aca="false">BI402+CH402+DG402+EF402</f>
        <v>998.786389248453</v>
      </c>
      <c r="FE402" s="0" t="n">
        <f aca="false">BJ402+CI402+DH402+EG402</f>
        <v>715.25240617893</v>
      </c>
      <c r="FF402" s="0" t="n">
        <f aca="false">BK402+CJ402+DI402+EH402</f>
        <v>727.802241022335</v>
      </c>
      <c r="FG402" s="0" t="n">
        <f aca="false">BL402+CK402+DJ402+EI402</f>
        <v>736.92939363572</v>
      </c>
      <c r="FH402" s="0" t="n">
        <f aca="false">BM402+CL402+DK402+EJ402</f>
        <v>741.492969942412</v>
      </c>
      <c r="FI402" s="0" t="n">
        <f aca="false">BN402+CM402+DL402+EK402</f>
        <v>742.633864019085</v>
      </c>
      <c r="FJ402" s="0" t="n">
        <f aca="false">BO402+CN402+DM402+EL402</f>
        <v>741.492969942412</v>
      </c>
      <c r="FK402" s="0" t="n">
        <f aca="false">BP402+CO402+DN402+EM402</f>
        <v>739.211181789066</v>
      </c>
      <c r="FL402" s="0" t="n">
        <f aca="false">BQ402+CP402+DO402+EN402</f>
        <v>735.788499559046</v>
      </c>
      <c r="FM402" s="0" t="n">
        <f aca="false">BR402+CQ402+DP402+EO402</f>
        <v>1045.59547669327</v>
      </c>
      <c r="FN402" s="0" t="n">
        <f aca="false">BS402+CR402+DQ402+EP402</f>
        <v>1042.48230061466</v>
      </c>
      <c r="FO402" s="0" t="n">
        <f aca="false">BT402+CS402+DR402+EQ402</f>
        <v>1025.53697850607</v>
      </c>
      <c r="FP402" s="0" t="n">
        <f aca="false">BU402+CT402+DS402+ER402</f>
        <v>451.635180775758</v>
      </c>
      <c r="FQ402" s="0" t="n">
        <f aca="false">BV402+CU402+DT402+ES402</f>
        <v>439.463244901361</v>
      </c>
      <c r="FR402" s="0" t="n">
        <f aca="false">BW402+CV402+DU402+ET402</f>
        <v>447.724179582298</v>
      </c>
      <c r="FS402" s="0" t="n">
        <f aca="false">BX402+CW402+DV402+EU402</f>
        <v>444.905503156082</v>
      </c>
      <c r="FT402" s="0" t="n">
        <f aca="false">BY402+CX402+DW402+EV402</f>
        <v>441.923508029225</v>
      </c>
      <c r="FU402" s="0" t="n">
        <f aca="false">AM402*'Dist Horaria'!$H$10</f>
        <v>0.213233076749094</v>
      </c>
      <c r="FV402" s="0" t="n">
        <f aca="false">AM402*'Dist Horaria'!$I$10</f>
        <v>0.199562626791002</v>
      </c>
      <c r="FW402" s="0" t="n">
        <f aca="false">AM402*'Dist Horaria'!$J$10</f>
        <v>0.19869870196318</v>
      </c>
      <c r="FX402" s="0" t="n">
        <f aca="false">AM402*'Dist Horaria'!$K$10</f>
        <v>0.192984195577088</v>
      </c>
      <c r="FY402" s="0" t="n">
        <f aca="false">AM402*'Dist Horaria'!$L$10</f>
        <v>0.193061424775406</v>
      </c>
      <c r="FZ402" s="0" t="n">
        <f aca="false">AM402*'Dist Horaria'!$M$10</f>
        <v>0.206583669496865</v>
      </c>
      <c r="GA402" s="0" t="n">
        <f aca="false">AM402*'Dist Horaria'!$N$10</f>
        <v>0.195436690274523</v>
      </c>
      <c r="GB402" s="0" t="n">
        <f aca="false">AM402*'Dist Horaria'!$O$10</f>
        <v>0.192100950088234</v>
      </c>
      <c r="GC402" s="0" t="n">
        <f aca="false">AM402*'Dist Horaria'!$P$10</f>
        <v>0.195081916974571</v>
      </c>
      <c r="GD402" s="0" t="n">
        <f aca="false">AM402*'Dist Horaria'!$Q$10</f>
        <v>0.176542553544699</v>
      </c>
      <c r="GE402" s="0" t="n">
        <f aca="false">AM402*'Dist Horaria'!$R$10</f>
        <v>0.215408428188483</v>
      </c>
      <c r="GF402" s="0" t="n">
        <f aca="false">AM402*'Dist Horaria'!$S$10</f>
        <v>0.183967165576856</v>
      </c>
      <c r="GG402" s="0" t="n">
        <f aca="false">AR402*'Dist Horaria'!$H$10</f>
        <v>0.223047958896542</v>
      </c>
      <c r="GH402" s="0" t="n">
        <f aca="false">AR402*'Dist Horaria'!$I$10</f>
        <v>0.208748273280986</v>
      </c>
      <c r="GI402" s="0" t="n">
        <f aca="false">AR402*'Dist Horaria'!$J$10</f>
        <v>0.207844582951026</v>
      </c>
      <c r="GJ402" s="0" t="n">
        <f aca="false">AR402*'Dist Horaria'!$K$10</f>
        <v>0.201867044170686</v>
      </c>
      <c r="GK402" s="0" t="n">
        <f aca="false">AR402*'Dist Horaria'!$L$10</f>
        <v>0.201947828143391</v>
      </c>
      <c r="GL402" s="0" t="n">
        <f aca="false">AR402*'Dist Horaria'!$M$10</f>
        <v>0.216092486799561</v>
      </c>
      <c r="GM402" s="0" t="n">
        <f aca="false">AR402*'Dist Horaria'!$N$10</f>
        <v>0.204432424480379</v>
      </c>
      <c r="GN402" s="0" t="n">
        <f aca="false">AR402*'Dist Horaria'!$O$10</f>
        <v>0.200943143871084</v>
      </c>
      <c r="GO402" s="0" t="n">
        <f aca="false">AR402*'Dist Horaria'!$P$10</f>
        <v>0.204061321358707</v>
      </c>
      <c r="GP402" s="0" t="n">
        <f aca="false">AR402*'Dist Horaria'!$Q$10</f>
        <v>0.184668611581603</v>
      </c>
      <c r="GQ402" s="0" t="n">
        <f aca="false">AR402*'Dist Horaria'!$R$10</f>
        <v>0.225323439351244</v>
      </c>
      <c r="GR402" s="0" t="n">
        <f aca="false">AR402*'Dist Horaria'!$S$10</f>
        <v>0.192434970275193</v>
      </c>
      <c r="GS402" s="0" t="n">
        <f aca="false">AW402*'Dist Horaria'!$H$10</f>
        <v>0.0129303164577705</v>
      </c>
      <c r="GT402" s="0" t="n">
        <f aca="false">AW402*'Dist Horaria'!$I$10</f>
        <v>0.0121013491757093</v>
      </c>
      <c r="GU402" s="0" t="n">
        <f aca="false">AW402*'Dist Horaria'!$J$10</f>
        <v>0.0120489613304943</v>
      </c>
      <c r="GV402" s="0" t="n">
        <f aca="false">AW402*'Dist Horaria'!$K$10</f>
        <v>0.0117024373432282</v>
      </c>
      <c r="GW402" s="0" t="n">
        <f aca="false">AW402*'Dist Horaria'!$L$10</f>
        <v>0.0117071204720806</v>
      </c>
      <c r="GX402" s="0" t="n">
        <f aca="false">AW402*'Dist Horaria'!$M$10</f>
        <v>0.0125271006840325</v>
      </c>
      <c r="GY402" s="0" t="n">
        <f aca="false">AW402*'Dist Horaria'!$N$10</f>
        <v>0.0118511550423408</v>
      </c>
      <c r="GZ402" s="0" t="n">
        <f aca="false">AW402*'Dist Horaria'!$O$10</f>
        <v>0.0116488779055701</v>
      </c>
      <c r="HA402" s="0" t="n">
        <f aca="false">AW402*'Dist Horaria'!$P$10</f>
        <v>0.011829641817896</v>
      </c>
      <c r="HB402" s="0" t="n">
        <f aca="false">AW402*'Dist Horaria'!$Q$10</f>
        <v>0.0107054267583538</v>
      </c>
      <c r="HC402" s="0" t="n">
        <f aca="false">AW402*'Dist Horaria'!$R$10</f>
        <v>0.013062228368188</v>
      </c>
      <c r="HD402" s="0" t="n">
        <f aca="false">AW402*'Dist Horaria'!$S$10</f>
        <v>0.0111556504507358</v>
      </c>
    </row>
    <row r="403" customFormat="false" ht="13.8" hidden="false" customHeight="false" outlineLevel="0" collapsed="false">
      <c r="A403" s="0" t="n">
        <v>4.667927</v>
      </c>
      <c r="B403" s="0" t="n">
        <v>-74.110643</v>
      </c>
      <c r="C403" s="0" t="n">
        <v>28</v>
      </c>
      <c r="D403" s="0" t="n">
        <v>31</v>
      </c>
      <c r="E403" s="0" t="n">
        <v>1902</v>
      </c>
      <c r="G403" s="0" t="s">
        <v>351</v>
      </c>
      <c r="I403" s="0" t="s">
        <v>1825</v>
      </c>
      <c r="J403" s="0" t="s">
        <v>1826</v>
      </c>
      <c r="L403" s="0" t="s">
        <v>1827</v>
      </c>
      <c r="S403" s="0" t="n">
        <v>365</v>
      </c>
      <c r="V403" s="0" t="n">
        <v>39425</v>
      </c>
      <c r="W403" s="0" t="n">
        <f aca="false">V403*12</f>
        <v>473100</v>
      </c>
      <c r="X403" s="0" t="n">
        <v>1</v>
      </c>
      <c r="Z403" s="0" t="n">
        <v>30351.485</v>
      </c>
      <c r="AB403" s="0" t="n">
        <v>0.005</v>
      </c>
      <c r="AC403" s="0" t="n">
        <v>0</v>
      </c>
      <c r="AD403" s="0" t="n">
        <v>2199.68121500644</v>
      </c>
      <c r="AE403" s="0" t="n">
        <f aca="false">AD403/2204.59</f>
        <v>0.997773379633598</v>
      </c>
      <c r="AF403" s="0" t="n">
        <f aca="false">AE403/S403</f>
        <v>0.0027336256976263</v>
      </c>
      <c r="AG403" s="0" t="n">
        <f aca="false">AE403*EXP(AB403*AC403)</f>
        <v>0.997773379633598</v>
      </c>
      <c r="AH403" s="0" t="n">
        <f aca="false">AG403/S403</f>
        <v>0.0027336256976263</v>
      </c>
      <c r="AI403" s="0" t="s">
        <v>90</v>
      </c>
      <c r="AJ403" s="0" t="n">
        <f aca="false">IF(AI403="A",'FE DISTRIBUCIÓN'!$C$2,'FE DISTRIBUCIÓN'!$C$3)</f>
        <v>4.994E-006</v>
      </c>
      <c r="AK403" s="0" t="n">
        <f aca="false">W403*AJ403</f>
        <v>2.3626614</v>
      </c>
      <c r="AL403" s="0" t="n">
        <f aca="false">AK403/365</f>
        <v>0.00647304493150685</v>
      </c>
      <c r="AM403" s="0" t="n">
        <f aca="false">AK403*EXP(AB403*AC403)</f>
        <v>2.3626614</v>
      </c>
      <c r="AN403" s="0" t="n">
        <f aca="false">AM403/365</f>
        <v>0.00647304493150685</v>
      </c>
      <c r="AO403" s="0" t="n">
        <v>5.223868284E-006</v>
      </c>
      <c r="AP403" s="0" t="n">
        <f aca="false">AO403*W403</f>
        <v>2.4714120851604</v>
      </c>
      <c r="AQ403" s="0" t="n">
        <f aca="false">AP403/365</f>
        <v>0.00677099201413808</v>
      </c>
      <c r="AR403" s="0" t="n">
        <f aca="false">AP403*EXP(AB403*AC403)</f>
        <v>2.4714120851604</v>
      </c>
      <c r="AS403" s="0" t="n">
        <f aca="false">AR403/365</f>
        <v>0.00677099201413808</v>
      </c>
      <c r="AT403" s="0" t="n">
        <v>3.02832944E-007</v>
      </c>
      <c r="AU403" s="0" t="n">
        <f aca="false">AT403*W403</f>
        <v>0.1432702658064</v>
      </c>
      <c r="AV403" s="0" t="n">
        <f aca="false">AU403/365</f>
        <v>0.000392521276181918</v>
      </c>
      <c r="AW403" s="0" t="n">
        <f aca="false">AU403*EXP(AB403*AC403)</f>
        <v>0.1432702658064</v>
      </c>
      <c r="AX403" s="0" t="n">
        <f aca="false">AW403/365</f>
        <v>0.000392521276181918</v>
      </c>
      <c r="AY403" s="0" t="n">
        <f aca="false">AW403+AR403+AM403+AG403</f>
        <v>5.9751171306004</v>
      </c>
      <c r="AZ403" s="0" t="n">
        <f aca="false">AH403+AN403+AS403+AX403</f>
        <v>0.0163701839194532</v>
      </c>
      <c r="BA403" s="0" t="n">
        <f aca="false">AH403*1000000</f>
        <v>2733.6256976263</v>
      </c>
      <c r="BB403" s="0" t="n">
        <f aca="false">BA403*'Dist Horaria'!$H$3</f>
        <v>95.2519339907658</v>
      </c>
      <c r="BC403" s="0" t="n">
        <f aca="false">BA403*'Dist Horaria'!$I$3</f>
        <v>92.703855581663</v>
      </c>
      <c r="BD403" s="0" t="n">
        <f aca="false">BA403*'Dist Horaria'!$J$3</f>
        <v>90.2987827362547</v>
      </c>
      <c r="BE403" s="0" t="n">
        <f aca="false">BA403*'Dist Horaria'!$K$3</f>
        <v>88.2497546053024</v>
      </c>
      <c r="BF403" s="0" t="n">
        <f aca="false">BA403*'Dist Horaria'!$L$3</f>
        <v>86.7524043996757</v>
      </c>
      <c r="BG403" s="0" t="n">
        <f aca="false">BA403*'Dist Horaria'!$M$3</f>
        <v>85.8097251328984</v>
      </c>
      <c r="BH403" s="0" t="n">
        <f aca="false">BA403*'Dist Horaria'!$N$3</f>
        <v>89.6825077933294</v>
      </c>
      <c r="BI403" s="0" t="n">
        <f aca="false">BA403*'Dist Horaria'!$O$3</f>
        <v>89.6825077933294</v>
      </c>
      <c r="BJ403" s="0" t="n">
        <f aca="false">BA403*'Dist Horaria'!$P$3</f>
        <v>118.652983974006</v>
      </c>
      <c r="BK403" s="0" t="n">
        <f aca="false">BA403*'Dist Horaria'!$Q$3</f>
        <v>131.20281881741</v>
      </c>
      <c r="BL403" s="0" t="n">
        <f aca="false">BA403*'Dist Horaria'!$R$3</f>
        <v>140.329971430795</v>
      </c>
      <c r="BM403" s="0" t="n">
        <f aca="false">BA403*'Dist Horaria'!$S$3</f>
        <v>144.893547737487</v>
      </c>
      <c r="BN403" s="0" t="n">
        <f aca="false">BA403*'Dist Horaria'!$T$3</f>
        <v>146.034441814161</v>
      </c>
      <c r="BO403" s="0" t="n">
        <f aca="false">BA403*'Dist Horaria'!$U$3</f>
        <v>144.893547737487</v>
      </c>
      <c r="BP403" s="0" t="n">
        <f aca="false">BA403*'Dist Horaria'!$V$3</f>
        <v>142.611759584141</v>
      </c>
      <c r="BQ403" s="0" t="n">
        <f aca="false">BA403*'Dist Horaria'!$W$3</f>
        <v>139.189077354122</v>
      </c>
      <c r="BR403" s="0" t="n">
        <f aca="false">BA403*'Dist Horaria'!$X$3</f>
        <v>136.491595238145</v>
      </c>
      <c r="BS403" s="0" t="n">
        <f aca="false">BA403*'Dist Horaria'!$Y$3</f>
        <v>133.378419159538</v>
      </c>
      <c r="BT403" s="0" t="n">
        <f aca="false">BA403*'Dist Horaria'!$Z$3</f>
        <v>116.433097050942</v>
      </c>
      <c r="BU403" s="0" t="n">
        <f aca="false">BA403*'Dist Horaria'!$AA$3</f>
        <v>110.721225230087</v>
      </c>
      <c r="BV403" s="0" t="n">
        <f aca="false">BA403*'Dist Horaria'!$AB$3</f>
        <v>98.5492893556898</v>
      </c>
      <c r="BW403" s="0" t="n">
        <f aca="false">BA403*'Dist Horaria'!$AC$3</f>
        <v>106.810224036627</v>
      </c>
      <c r="BX403" s="0" t="n">
        <f aca="false">BA403*'Dist Horaria'!$AD$3</f>
        <v>103.99154761041</v>
      </c>
      <c r="BY403" s="0" t="n">
        <f aca="false">BA403*'Dist Horaria'!$AE$3</f>
        <v>101.009552483554</v>
      </c>
      <c r="BZ403" s="0" t="n">
        <f aca="false">AN403*1000000</f>
        <v>6473.04493150685</v>
      </c>
      <c r="CA403" s="0" t="n">
        <f aca="false">BZ403*'Dist Horaria'!$H$6</f>
        <v>161.826123287671</v>
      </c>
      <c r="CB403" s="0" t="n">
        <f aca="false">BZ403*'Dist Horaria'!$I$6</f>
        <v>161.826123287671</v>
      </c>
      <c r="CC403" s="0" t="n">
        <f aca="false">BZ403*'Dist Horaria'!$J$6</f>
        <v>161.826123287671</v>
      </c>
      <c r="CD403" s="0" t="n">
        <f aca="false">BZ403*'Dist Horaria'!$K$6</f>
        <v>161.826123287671</v>
      </c>
      <c r="CE403" s="0" t="n">
        <f aca="false">BZ403*'Dist Horaria'!$L$6</f>
        <v>161.826123287671</v>
      </c>
      <c r="CF403" s="0" t="n">
        <f aca="false">BZ403*'Dist Horaria'!$M$6</f>
        <v>431.536328767123</v>
      </c>
      <c r="CG403" s="0" t="n">
        <f aca="false">BZ403*'Dist Horaria'!$N$6</f>
        <v>431.536328767123</v>
      </c>
      <c r="CH403" s="0" t="n">
        <f aca="false">BZ403*'Dist Horaria'!$O$6</f>
        <v>431.536328767123</v>
      </c>
      <c r="CI403" s="0" t="n">
        <f aca="false">BZ403*'Dist Horaria'!$P$6</f>
        <v>283.195715753425</v>
      </c>
      <c r="CJ403" s="0" t="n">
        <f aca="false">BZ403*'Dist Horaria'!$Q$6</f>
        <v>283.195715753425</v>
      </c>
      <c r="CK403" s="0" t="n">
        <f aca="false">BZ403*'Dist Horaria'!$R$6</f>
        <v>283.195715753425</v>
      </c>
      <c r="CL403" s="0" t="n">
        <f aca="false">BZ403*'Dist Horaria'!$S$6</f>
        <v>283.195715753425</v>
      </c>
      <c r="CM403" s="0" t="n">
        <f aca="false">BZ403*'Dist Horaria'!$T$6</f>
        <v>283.195715753425</v>
      </c>
      <c r="CN403" s="0" t="n">
        <f aca="false">BZ403*'Dist Horaria'!$U$6</f>
        <v>283.195715753425</v>
      </c>
      <c r="CO403" s="0" t="n">
        <f aca="false">BZ403*'Dist Horaria'!$V$6</f>
        <v>283.195715753425</v>
      </c>
      <c r="CP403" s="0" t="n">
        <f aca="false">BZ403*'Dist Horaria'!$W$6</f>
        <v>283.195715753425</v>
      </c>
      <c r="CQ403" s="0" t="n">
        <f aca="false">BZ403*'Dist Horaria'!$X$6</f>
        <v>431.536328767123</v>
      </c>
      <c r="CR403" s="0" t="n">
        <f aca="false">BZ403*'Dist Horaria'!$Y$6</f>
        <v>431.536328767123</v>
      </c>
      <c r="CS403" s="0" t="n">
        <f aca="false">BZ403*'Dist Horaria'!$Z$6</f>
        <v>431.536328767123</v>
      </c>
      <c r="CT403" s="0" t="n">
        <f aca="false">BZ403*'Dist Horaria'!$AA$6</f>
        <v>161.826123287671</v>
      </c>
      <c r="CU403" s="0" t="n">
        <f aca="false">BZ403*'Dist Horaria'!$AB$6</f>
        <v>161.826123287671</v>
      </c>
      <c r="CV403" s="0" t="n">
        <f aca="false">BZ403*'Dist Horaria'!$AC$6</f>
        <v>161.826123287671</v>
      </c>
      <c r="CW403" s="0" t="n">
        <f aca="false">BZ403*'Dist Horaria'!$AD$6</f>
        <v>161.826123287671</v>
      </c>
      <c r="CX403" s="0" t="n">
        <f aca="false">BZ403*'Dist Horaria'!$AE$6</f>
        <v>161.826123287671</v>
      </c>
      <c r="CY403" s="0" t="n">
        <f aca="false">AS403*1000000</f>
        <v>6770.99201413808</v>
      </c>
      <c r="CZ403" s="0" t="n">
        <f aca="false">CY403*'Dist Horaria'!$H$6</f>
        <v>169.274800353452</v>
      </c>
      <c r="DA403" s="0" t="n">
        <f aca="false">CY403*'Dist Horaria'!$I$6</f>
        <v>169.274800353452</v>
      </c>
      <c r="DB403" s="0" t="n">
        <f aca="false">CY403*'Dist Horaria'!$J$6</f>
        <v>169.274800353452</v>
      </c>
      <c r="DC403" s="0" t="n">
        <f aca="false">CY403*'Dist Horaria'!$K$6</f>
        <v>169.274800353452</v>
      </c>
      <c r="DD403" s="0" t="n">
        <f aca="false">CY403*'Dist Horaria'!$L$6</f>
        <v>169.274800353452</v>
      </c>
      <c r="DE403" s="0" t="n">
        <f aca="false">CY403*'Dist Horaria'!$M$6</f>
        <v>451.399467609206</v>
      </c>
      <c r="DF403" s="0" t="n">
        <f aca="false">CY403*'Dist Horaria'!$N$6</f>
        <v>451.399467609206</v>
      </c>
      <c r="DG403" s="0" t="n">
        <f aca="false">CY403*'Dist Horaria'!$O$6</f>
        <v>451.399467609206</v>
      </c>
      <c r="DH403" s="0" t="n">
        <f aca="false">CY403*'Dist Horaria'!$P$6</f>
        <v>296.230900618541</v>
      </c>
      <c r="DI403" s="0" t="n">
        <f aca="false">CY403*'Dist Horaria'!$Q$6</f>
        <v>296.230900618541</v>
      </c>
      <c r="DJ403" s="0" t="n">
        <f aca="false">CY403*'Dist Horaria'!$R$6</f>
        <v>296.230900618541</v>
      </c>
      <c r="DK403" s="0" t="n">
        <f aca="false">CY403*'Dist Horaria'!$S$6</f>
        <v>296.230900618541</v>
      </c>
      <c r="DL403" s="0" t="n">
        <f aca="false">CY403*'Dist Horaria'!$T$6</f>
        <v>296.230900618541</v>
      </c>
      <c r="DM403" s="0" t="n">
        <f aca="false">CY403*'Dist Horaria'!$U$6</f>
        <v>296.230900618541</v>
      </c>
      <c r="DN403" s="0" t="n">
        <f aca="false">CY403*'Dist Horaria'!$V$6</f>
        <v>296.230900618541</v>
      </c>
      <c r="DO403" s="0" t="n">
        <f aca="false">CY403*'Dist Horaria'!$W$6</f>
        <v>296.230900618541</v>
      </c>
      <c r="DP403" s="0" t="n">
        <f aca="false">CY403*'Dist Horaria'!$X$6</f>
        <v>451.399467609206</v>
      </c>
      <c r="DQ403" s="0" t="n">
        <f aca="false">CY403*'Dist Horaria'!$Y$6</f>
        <v>451.399467609206</v>
      </c>
      <c r="DR403" s="0" t="n">
        <f aca="false">CY403*'Dist Horaria'!$Z$6</f>
        <v>451.399467609206</v>
      </c>
      <c r="DS403" s="0" t="n">
        <f aca="false">CY403*'Dist Horaria'!$AA$6</f>
        <v>169.274800353452</v>
      </c>
      <c r="DT403" s="0" t="n">
        <f aca="false">CY403*'Dist Horaria'!$AB$6</f>
        <v>169.274800353452</v>
      </c>
      <c r="DU403" s="0" t="n">
        <f aca="false">CY403*'Dist Horaria'!$AC$6</f>
        <v>169.274800353452</v>
      </c>
      <c r="DV403" s="0" t="n">
        <f aca="false">CY403*'Dist Horaria'!$AD$6</f>
        <v>169.274800353452</v>
      </c>
      <c r="DW403" s="0" t="n">
        <f aca="false">CY403*'Dist Horaria'!$AE$6</f>
        <v>169.274800353452</v>
      </c>
      <c r="DX403" s="0" t="n">
        <f aca="false">AX403*1000000</f>
        <v>392.521276181918</v>
      </c>
      <c r="DY403" s="0" t="n">
        <f aca="false">DX403*'Dist Horaria'!$H$6</f>
        <v>9.81303190454795</v>
      </c>
      <c r="DZ403" s="0" t="n">
        <f aca="false">DX403*'Dist Horaria'!$I$6</f>
        <v>9.81303190454795</v>
      </c>
      <c r="EA403" s="0" t="n">
        <f aca="false">DX403*'Dist Horaria'!$J$6</f>
        <v>9.81303190454795</v>
      </c>
      <c r="EB403" s="0" t="n">
        <f aca="false">DX403*'Dist Horaria'!$K$6</f>
        <v>9.81303190454795</v>
      </c>
      <c r="EC403" s="0" t="n">
        <f aca="false">DX403*'Dist Horaria'!$L$6</f>
        <v>9.81303190454795</v>
      </c>
      <c r="ED403" s="0" t="n">
        <f aca="false">DX403*'Dist Horaria'!$M$6</f>
        <v>26.1680850787945</v>
      </c>
      <c r="EE403" s="0" t="n">
        <f aca="false">DX403*'Dist Horaria'!$N$6</f>
        <v>26.1680850787945</v>
      </c>
      <c r="EF403" s="0" t="n">
        <f aca="false">DX403*'Dist Horaria'!$O$6</f>
        <v>26.1680850787945</v>
      </c>
      <c r="EG403" s="0" t="n">
        <f aca="false">DX403*'Dist Horaria'!$P$6</f>
        <v>17.1728058329589</v>
      </c>
      <c r="EH403" s="0" t="n">
        <f aca="false">DX403*'Dist Horaria'!$Q$6</f>
        <v>17.1728058329589</v>
      </c>
      <c r="EI403" s="0" t="n">
        <f aca="false">DX403*'Dist Horaria'!$R$6</f>
        <v>17.1728058329589</v>
      </c>
      <c r="EJ403" s="0" t="n">
        <f aca="false">DX403*'Dist Horaria'!$S$6</f>
        <v>17.1728058329589</v>
      </c>
      <c r="EK403" s="0" t="n">
        <f aca="false">DX403*'Dist Horaria'!$T$6</f>
        <v>17.1728058329589</v>
      </c>
      <c r="EL403" s="0" t="n">
        <f aca="false">DX403*'Dist Horaria'!$U$6</f>
        <v>17.1728058329589</v>
      </c>
      <c r="EM403" s="0" t="n">
        <f aca="false">DX403*'Dist Horaria'!$V$6</f>
        <v>17.1728058329589</v>
      </c>
      <c r="EN403" s="0" t="n">
        <f aca="false">DX403*'Dist Horaria'!$W$6</f>
        <v>17.1728058329589</v>
      </c>
      <c r="EO403" s="0" t="n">
        <f aca="false">DX403*'Dist Horaria'!$X$6</f>
        <v>26.1680850787945</v>
      </c>
      <c r="EP403" s="0" t="n">
        <f aca="false">DX403*'Dist Horaria'!$Y$6</f>
        <v>26.1680850787945</v>
      </c>
      <c r="EQ403" s="0" t="n">
        <f aca="false">DX403*'Dist Horaria'!$Z$6</f>
        <v>26.1680850787945</v>
      </c>
      <c r="ER403" s="0" t="n">
        <f aca="false">DX403*'Dist Horaria'!$AA$6</f>
        <v>9.81303190454795</v>
      </c>
      <c r="ES403" s="0" t="n">
        <f aca="false">DX403*'Dist Horaria'!$AB$6</f>
        <v>9.81303190454795</v>
      </c>
      <c r="ET403" s="0" t="n">
        <f aca="false">DX403*'Dist Horaria'!$AC$6</f>
        <v>9.81303190454795</v>
      </c>
      <c r="EU403" s="0" t="n">
        <f aca="false">DX403*'Dist Horaria'!$AD$6</f>
        <v>9.81303190454795</v>
      </c>
      <c r="EV403" s="0" t="n">
        <f aca="false">DX403*'Dist Horaria'!$AE$6</f>
        <v>9.81303190454795</v>
      </c>
      <c r="EW403" s="0" t="n">
        <f aca="false">BB403+CA403+CZ403+DY403</f>
        <v>436.165889536437</v>
      </c>
      <c r="EX403" s="0" t="n">
        <f aca="false">BC403+CB403+DA403+DZ403</f>
        <v>433.617811127334</v>
      </c>
      <c r="EY403" s="0" t="n">
        <f aca="false">BD403+CC403+DB403+EA403</f>
        <v>431.212738281926</v>
      </c>
      <c r="EZ403" s="0" t="n">
        <f aca="false">BE403+CD403+DC403+EB403</f>
        <v>429.163710150974</v>
      </c>
      <c r="FA403" s="0" t="n">
        <f aca="false">BF403+CE403+DD403+EC403</f>
        <v>427.666359945347</v>
      </c>
      <c r="FB403" s="0" t="n">
        <f aca="false">BG403+CF403+DE403+ED403</f>
        <v>994.913606588022</v>
      </c>
      <c r="FC403" s="0" t="n">
        <f aca="false">BH403+CG403+DF403+EE403</f>
        <v>998.786389248453</v>
      </c>
      <c r="FD403" s="0" t="n">
        <f aca="false">BI403+CH403+DG403+EF403</f>
        <v>998.786389248453</v>
      </c>
      <c r="FE403" s="0" t="n">
        <f aca="false">BJ403+CI403+DH403+EG403</f>
        <v>715.25240617893</v>
      </c>
      <c r="FF403" s="0" t="n">
        <f aca="false">BK403+CJ403+DI403+EH403</f>
        <v>727.802241022335</v>
      </c>
      <c r="FG403" s="0" t="n">
        <f aca="false">BL403+CK403+DJ403+EI403</f>
        <v>736.92939363572</v>
      </c>
      <c r="FH403" s="0" t="n">
        <f aca="false">BM403+CL403+DK403+EJ403</f>
        <v>741.492969942412</v>
      </c>
      <c r="FI403" s="0" t="n">
        <f aca="false">BN403+CM403+DL403+EK403</f>
        <v>742.633864019085</v>
      </c>
      <c r="FJ403" s="0" t="n">
        <f aca="false">BO403+CN403+DM403+EL403</f>
        <v>741.492969942412</v>
      </c>
      <c r="FK403" s="0" t="n">
        <f aca="false">BP403+CO403+DN403+EM403</f>
        <v>739.211181789066</v>
      </c>
      <c r="FL403" s="0" t="n">
        <f aca="false">BQ403+CP403+DO403+EN403</f>
        <v>735.788499559046</v>
      </c>
      <c r="FM403" s="0" t="n">
        <f aca="false">BR403+CQ403+DP403+EO403</f>
        <v>1045.59547669327</v>
      </c>
      <c r="FN403" s="0" t="n">
        <f aca="false">BS403+CR403+DQ403+EP403</f>
        <v>1042.48230061466</v>
      </c>
      <c r="FO403" s="0" t="n">
        <f aca="false">BT403+CS403+DR403+EQ403</f>
        <v>1025.53697850607</v>
      </c>
      <c r="FP403" s="0" t="n">
        <f aca="false">BU403+CT403+DS403+ER403</f>
        <v>451.635180775758</v>
      </c>
      <c r="FQ403" s="0" t="n">
        <f aca="false">BV403+CU403+DT403+ES403</f>
        <v>439.463244901361</v>
      </c>
      <c r="FR403" s="0" t="n">
        <f aca="false">BW403+CV403+DU403+ET403</f>
        <v>447.724179582298</v>
      </c>
      <c r="FS403" s="0" t="n">
        <f aca="false">BX403+CW403+DV403+EU403</f>
        <v>444.905503156082</v>
      </c>
      <c r="FT403" s="0" t="n">
        <f aca="false">BY403+CX403+DW403+EV403</f>
        <v>441.923508029225</v>
      </c>
      <c r="FU403" s="0" t="n">
        <f aca="false">AM403*'Dist Horaria'!$H$10</f>
        <v>0.213233076749094</v>
      </c>
      <c r="FV403" s="0" t="n">
        <f aca="false">AM403*'Dist Horaria'!$I$10</f>
        <v>0.199562626791002</v>
      </c>
      <c r="FW403" s="0" t="n">
        <f aca="false">AM403*'Dist Horaria'!$J$10</f>
        <v>0.19869870196318</v>
      </c>
      <c r="FX403" s="0" t="n">
        <f aca="false">AM403*'Dist Horaria'!$K$10</f>
        <v>0.192984195577088</v>
      </c>
      <c r="FY403" s="0" t="n">
        <f aca="false">AM403*'Dist Horaria'!$L$10</f>
        <v>0.193061424775406</v>
      </c>
      <c r="FZ403" s="0" t="n">
        <f aca="false">AM403*'Dist Horaria'!$M$10</f>
        <v>0.206583669496865</v>
      </c>
      <c r="GA403" s="0" t="n">
        <f aca="false">AM403*'Dist Horaria'!$N$10</f>
        <v>0.195436690274523</v>
      </c>
      <c r="GB403" s="0" t="n">
        <f aca="false">AM403*'Dist Horaria'!$O$10</f>
        <v>0.192100950088234</v>
      </c>
      <c r="GC403" s="0" t="n">
        <f aca="false">AM403*'Dist Horaria'!$P$10</f>
        <v>0.195081916974571</v>
      </c>
      <c r="GD403" s="0" t="n">
        <f aca="false">AM403*'Dist Horaria'!$Q$10</f>
        <v>0.176542553544699</v>
      </c>
      <c r="GE403" s="0" t="n">
        <f aca="false">AM403*'Dist Horaria'!$R$10</f>
        <v>0.215408428188483</v>
      </c>
      <c r="GF403" s="0" t="n">
        <f aca="false">AM403*'Dist Horaria'!$S$10</f>
        <v>0.183967165576856</v>
      </c>
      <c r="GG403" s="0" t="n">
        <f aca="false">AR403*'Dist Horaria'!$H$10</f>
        <v>0.223047958896542</v>
      </c>
      <c r="GH403" s="0" t="n">
        <f aca="false">AR403*'Dist Horaria'!$I$10</f>
        <v>0.208748273280986</v>
      </c>
      <c r="GI403" s="0" t="n">
        <f aca="false">AR403*'Dist Horaria'!$J$10</f>
        <v>0.207844582951026</v>
      </c>
      <c r="GJ403" s="0" t="n">
        <f aca="false">AR403*'Dist Horaria'!$K$10</f>
        <v>0.201867044170686</v>
      </c>
      <c r="GK403" s="0" t="n">
        <f aca="false">AR403*'Dist Horaria'!$L$10</f>
        <v>0.201947828143391</v>
      </c>
      <c r="GL403" s="0" t="n">
        <f aca="false">AR403*'Dist Horaria'!$M$10</f>
        <v>0.216092486799561</v>
      </c>
      <c r="GM403" s="0" t="n">
        <f aca="false">AR403*'Dist Horaria'!$N$10</f>
        <v>0.204432424480379</v>
      </c>
      <c r="GN403" s="0" t="n">
        <f aca="false">AR403*'Dist Horaria'!$O$10</f>
        <v>0.200943143871084</v>
      </c>
      <c r="GO403" s="0" t="n">
        <f aca="false">AR403*'Dist Horaria'!$P$10</f>
        <v>0.204061321358707</v>
      </c>
      <c r="GP403" s="0" t="n">
        <f aca="false">AR403*'Dist Horaria'!$Q$10</f>
        <v>0.184668611581603</v>
      </c>
      <c r="GQ403" s="0" t="n">
        <f aca="false">AR403*'Dist Horaria'!$R$10</f>
        <v>0.225323439351244</v>
      </c>
      <c r="GR403" s="0" t="n">
        <f aca="false">AR403*'Dist Horaria'!$S$10</f>
        <v>0.192434970275193</v>
      </c>
      <c r="GS403" s="0" t="n">
        <f aca="false">AW403*'Dist Horaria'!$H$10</f>
        <v>0.0129303164577705</v>
      </c>
      <c r="GT403" s="0" t="n">
        <f aca="false">AW403*'Dist Horaria'!$I$10</f>
        <v>0.0121013491757093</v>
      </c>
      <c r="GU403" s="0" t="n">
        <f aca="false">AW403*'Dist Horaria'!$J$10</f>
        <v>0.0120489613304943</v>
      </c>
      <c r="GV403" s="0" t="n">
        <f aca="false">AW403*'Dist Horaria'!$K$10</f>
        <v>0.0117024373432282</v>
      </c>
      <c r="GW403" s="0" t="n">
        <f aca="false">AW403*'Dist Horaria'!$L$10</f>
        <v>0.0117071204720806</v>
      </c>
      <c r="GX403" s="0" t="n">
        <f aca="false">AW403*'Dist Horaria'!$M$10</f>
        <v>0.0125271006840325</v>
      </c>
      <c r="GY403" s="0" t="n">
        <f aca="false">AW403*'Dist Horaria'!$N$10</f>
        <v>0.0118511550423408</v>
      </c>
      <c r="GZ403" s="0" t="n">
        <f aca="false">AW403*'Dist Horaria'!$O$10</f>
        <v>0.0116488779055701</v>
      </c>
      <c r="HA403" s="0" t="n">
        <f aca="false">AW403*'Dist Horaria'!$P$10</f>
        <v>0.011829641817896</v>
      </c>
      <c r="HB403" s="0" t="n">
        <f aca="false">AW403*'Dist Horaria'!$Q$10</f>
        <v>0.0107054267583538</v>
      </c>
      <c r="HC403" s="0" t="n">
        <f aca="false">AW403*'Dist Horaria'!$R$10</f>
        <v>0.013062228368188</v>
      </c>
      <c r="HD403" s="0" t="n">
        <f aca="false">AW403*'Dist Horaria'!$S$10</f>
        <v>0.0111556504507358</v>
      </c>
    </row>
    <row r="404" customFormat="false" ht="26.85" hidden="false" customHeight="false" outlineLevel="0" collapsed="false">
      <c r="A404" s="0" t="n">
        <v>4.672435</v>
      </c>
      <c r="B404" s="0" t="n">
        <v>-74.105321</v>
      </c>
      <c r="C404" s="0" t="n">
        <v>28</v>
      </c>
      <c r="D404" s="0" t="n">
        <v>32</v>
      </c>
      <c r="E404" s="0" t="n">
        <v>1915</v>
      </c>
      <c r="G404" s="0" t="s">
        <v>351</v>
      </c>
      <c r="I404" s="0" t="s">
        <v>1828</v>
      </c>
      <c r="J404" s="25" t="s">
        <v>1829</v>
      </c>
      <c r="K404" s="0" t="s">
        <v>1830</v>
      </c>
      <c r="L404" s="0" t="s">
        <v>1831</v>
      </c>
      <c r="S404" s="0" t="n">
        <v>365</v>
      </c>
      <c r="V404" s="0" t="n">
        <v>39425</v>
      </c>
      <c r="W404" s="0" t="n">
        <f aca="false">V404*12</f>
        <v>473100</v>
      </c>
      <c r="X404" s="0" t="n">
        <v>1</v>
      </c>
      <c r="Z404" s="0" t="n">
        <v>30351.485</v>
      </c>
      <c r="AB404" s="0" t="n">
        <v>0.005</v>
      </c>
      <c r="AC404" s="0" t="n">
        <v>0</v>
      </c>
      <c r="AD404" s="0" t="n">
        <v>2199.68121500644</v>
      </c>
      <c r="AE404" s="0" t="n">
        <f aca="false">AD404/2204.59</f>
        <v>0.997773379633598</v>
      </c>
      <c r="AF404" s="0" t="n">
        <f aca="false">AE404/S404</f>
        <v>0.0027336256976263</v>
      </c>
      <c r="AG404" s="0" t="n">
        <f aca="false">AE404*EXP(AB404*AC404)</f>
        <v>0.997773379633598</v>
      </c>
      <c r="AH404" s="0" t="n">
        <f aca="false">AG404/S404</f>
        <v>0.0027336256976263</v>
      </c>
      <c r="AI404" s="0" t="s">
        <v>90</v>
      </c>
      <c r="AJ404" s="0" t="n">
        <f aca="false">IF(AI404="A",'FE DISTRIBUCIÓN'!$C$2,'FE DISTRIBUCIÓN'!$C$3)</f>
        <v>4.994E-006</v>
      </c>
      <c r="AK404" s="0" t="n">
        <f aca="false">W404*AJ404</f>
        <v>2.3626614</v>
      </c>
      <c r="AL404" s="0" t="n">
        <f aca="false">AK404/365</f>
        <v>0.00647304493150685</v>
      </c>
      <c r="AM404" s="0" t="n">
        <f aca="false">AK404*EXP(AB404*AC404)</f>
        <v>2.3626614</v>
      </c>
      <c r="AN404" s="0" t="n">
        <f aca="false">AM404/365</f>
        <v>0.00647304493150685</v>
      </c>
      <c r="AO404" s="0" t="n">
        <v>5.223868284E-006</v>
      </c>
      <c r="AP404" s="0" t="n">
        <f aca="false">AO404*W404</f>
        <v>2.4714120851604</v>
      </c>
      <c r="AQ404" s="0" t="n">
        <f aca="false">AP404/365</f>
        <v>0.00677099201413808</v>
      </c>
      <c r="AR404" s="0" t="n">
        <f aca="false">AP404*EXP(AB404*AC404)</f>
        <v>2.4714120851604</v>
      </c>
      <c r="AS404" s="0" t="n">
        <f aca="false">AR404/365</f>
        <v>0.00677099201413808</v>
      </c>
      <c r="AT404" s="0" t="n">
        <v>3.02832944E-007</v>
      </c>
      <c r="AU404" s="0" t="n">
        <f aca="false">AT404*W404</f>
        <v>0.1432702658064</v>
      </c>
      <c r="AV404" s="0" t="n">
        <f aca="false">AU404/365</f>
        <v>0.000392521276181918</v>
      </c>
      <c r="AW404" s="0" t="n">
        <f aca="false">AU404*EXP(AB404*AC404)</f>
        <v>0.1432702658064</v>
      </c>
      <c r="AX404" s="0" t="n">
        <f aca="false">AW404/365</f>
        <v>0.000392521276181918</v>
      </c>
      <c r="AY404" s="0" t="n">
        <f aca="false">AW404+AR404+AM404+AG404</f>
        <v>5.9751171306004</v>
      </c>
      <c r="AZ404" s="0" t="n">
        <f aca="false">AH404+AN404+AS404+AX404</f>
        <v>0.0163701839194532</v>
      </c>
      <c r="BA404" s="0" t="n">
        <f aca="false">AH404*1000000</f>
        <v>2733.6256976263</v>
      </c>
      <c r="BB404" s="0" t="n">
        <f aca="false">BA404*'Dist Horaria'!$H$3</f>
        <v>95.2519339907658</v>
      </c>
      <c r="BC404" s="0" t="n">
        <f aca="false">BA404*'Dist Horaria'!$I$3</f>
        <v>92.703855581663</v>
      </c>
      <c r="BD404" s="0" t="n">
        <f aca="false">BA404*'Dist Horaria'!$J$3</f>
        <v>90.2987827362547</v>
      </c>
      <c r="BE404" s="0" t="n">
        <f aca="false">BA404*'Dist Horaria'!$K$3</f>
        <v>88.2497546053024</v>
      </c>
      <c r="BF404" s="0" t="n">
        <f aca="false">BA404*'Dist Horaria'!$L$3</f>
        <v>86.7524043996757</v>
      </c>
      <c r="BG404" s="0" t="n">
        <f aca="false">BA404*'Dist Horaria'!$M$3</f>
        <v>85.8097251328984</v>
      </c>
      <c r="BH404" s="0" t="n">
        <f aca="false">BA404*'Dist Horaria'!$N$3</f>
        <v>89.6825077933294</v>
      </c>
      <c r="BI404" s="0" t="n">
        <f aca="false">BA404*'Dist Horaria'!$O$3</f>
        <v>89.6825077933294</v>
      </c>
      <c r="BJ404" s="0" t="n">
        <f aca="false">BA404*'Dist Horaria'!$P$3</f>
        <v>118.652983974006</v>
      </c>
      <c r="BK404" s="0" t="n">
        <f aca="false">BA404*'Dist Horaria'!$Q$3</f>
        <v>131.20281881741</v>
      </c>
      <c r="BL404" s="0" t="n">
        <f aca="false">BA404*'Dist Horaria'!$R$3</f>
        <v>140.329971430795</v>
      </c>
      <c r="BM404" s="0" t="n">
        <f aca="false">BA404*'Dist Horaria'!$S$3</f>
        <v>144.893547737487</v>
      </c>
      <c r="BN404" s="0" t="n">
        <f aca="false">BA404*'Dist Horaria'!$T$3</f>
        <v>146.034441814161</v>
      </c>
      <c r="BO404" s="0" t="n">
        <f aca="false">BA404*'Dist Horaria'!$U$3</f>
        <v>144.893547737487</v>
      </c>
      <c r="BP404" s="0" t="n">
        <f aca="false">BA404*'Dist Horaria'!$V$3</f>
        <v>142.611759584141</v>
      </c>
      <c r="BQ404" s="0" t="n">
        <f aca="false">BA404*'Dist Horaria'!$W$3</f>
        <v>139.189077354122</v>
      </c>
      <c r="BR404" s="0" t="n">
        <f aca="false">BA404*'Dist Horaria'!$X$3</f>
        <v>136.491595238145</v>
      </c>
      <c r="BS404" s="0" t="n">
        <f aca="false">BA404*'Dist Horaria'!$Y$3</f>
        <v>133.378419159538</v>
      </c>
      <c r="BT404" s="0" t="n">
        <f aca="false">BA404*'Dist Horaria'!$Z$3</f>
        <v>116.433097050942</v>
      </c>
      <c r="BU404" s="0" t="n">
        <f aca="false">BA404*'Dist Horaria'!$AA$3</f>
        <v>110.721225230087</v>
      </c>
      <c r="BV404" s="0" t="n">
        <f aca="false">BA404*'Dist Horaria'!$AB$3</f>
        <v>98.5492893556898</v>
      </c>
      <c r="BW404" s="0" t="n">
        <f aca="false">BA404*'Dist Horaria'!$AC$3</f>
        <v>106.810224036627</v>
      </c>
      <c r="BX404" s="0" t="n">
        <f aca="false">BA404*'Dist Horaria'!$AD$3</f>
        <v>103.99154761041</v>
      </c>
      <c r="BY404" s="0" t="n">
        <f aca="false">BA404*'Dist Horaria'!$AE$3</f>
        <v>101.009552483554</v>
      </c>
      <c r="BZ404" s="0" t="n">
        <f aca="false">AN404*1000000</f>
        <v>6473.04493150685</v>
      </c>
      <c r="CA404" s="0" t="n">
        <f aca="false">BZ404*'Dist Horaria'!$H$6</f>
        <v>161.826123287671</v>
      </c>
      <c r="CB404" s="0" t="n">
        <f aca="false">BZ404*'Dist Horaria'!$I$6</f>
        <v>161.826123287671</v>
      </c>
      <c r="CC404" s="0" t="n">
        <f aca="false">BZ404*'Dist Horaria'!$J$6</f>
        <v>161.826123287671</v>
      </c>
      <c r="CD404" s="0" t="n">
        <f aca="false">BZ404*'Dist Horaria'!$K$6</f>
        <v>161.826123287671</v>
      </c>
      <c r="CE404" s="0" t="n">
        <f aca="false">BZ404*'Dist Horaria'!$L$6</f>
        <v>161.826123287671</v>
      </c>
      <c r="CF404" s="0" t="n">
        <f aca="false">BZ404*'Dist Horaria'!$M$6</f>
        <v>431.536328767123</v>
      </c>
      <c r="CG404" s="0" t="n">
        <f aca="false">BZ404*'Dist Horaria'!$N$6</f>
        <v>431.536328767123</v>
      </c>
      <c r="CH404" s="0" t="n">
        <f aca="false">BZ404*'Dist Horaria'!$O$6</f>
        <v>431.536328767123</v>
      </c>
      <c r="CI404" s="0" t="n">
        <f aca="false">BZ404*'Dist Horaria'!$P$6</f>
        <v>283.195715753425</v>
      </c>
      <c r="CJ404" s="0" t="n">
        <f aca="false">BZ404*'Dist Horaria'!$Q$6</f>
        <v>283.195715753425</v>
      </c>
      <c r="CK404" s="0" t="n">
        <f aca="false">BZ404*'Dist Horaria'!$R$6</f>
        <v>283.195715753425</v>
      </c>
      <c r="CL404" s="0" t="n">
        <f aca="false">BZ404*'Dist Horaria'!$S$6</f>
        <v>283.195715753425</v>
      </c>
      <c r="CM404" s="0" t="n">
        <f aca="false">BZ404*'Dist Horaria'!$T$6</f>
        <v>283.195715753425</v>
      </c>
      <c r="CN404" s="0" t="n">
        <f aca="false">BZ404*'Dist Horaria'!$U$6</f>
        <v>283.195715753425</v>
      </c>
      <c r="CO404" s="0" t="n">
        <f aca="false">BZ404*'Dist Horaria'!$V$6</f>
        <v>283.195715753425</v>
      </c>
      <c r="CP404" s="0" t="n">
        <f aca="false">BZ404*'Dist Horaria'!$W$6</f>
        <v>283.195715753425</v>
      </c>
      <c r="CQ404" s="0" t="n">
        <f aca="false">BZ404*'Dist Horaria'!$X$6</f>
        <v>431.536328767123</v>
      </c>
      <c r="CR404" s="0" t="n">
        <f aca="false">BZ404*'Dist Horaria'!$Y$6</f>
        <v>431.536328767123</v>
      </c>
      <c r="CS404" s="0" t="n">
        <f aca="false">BZ404*'Dist Horaria'!$Z$6</f>
        <v>431.536328767123</v>
      </c>
      <c r="CT404" s="0" t="n">
        <f aca="false">BZ404*'Dist Horaria'!$AA$6</f>
        <v>161.826123287671</v>
      </c>
      <c r="CU404" s="0" t="n">
        <f aca="false">BZ404*'Dist Horaria'!$AB$6</f>
        <v>161.826123287671</v>
      </c>
      <c r="CV404" s="0" t="n">
        <f aca="false">BZ404*'Dist Horaria'!$AC$6</f>
        <v>161.826123287671</v>
      </c>
      <c r="CW404" s="0" t="n">
        <f aca="false">BZ404*'Dist Horaria'!$AD$6</f>
        <v>161.826123287671</v>
      </c>
      <c r="CX404" s="0" t="n">
        <f aca="false">BZ404*'Dist Horaria'!$AE$6</f>
        <v>161.826123287671</v>
      </c>
      <c r="CY404" s="0" t="n">
        <f aca="false">AS404*1000000</f>
        <v>6770.99201413808</v>
      </c>
      <c r="CZ404" s="0" t="n">
        <f aca="false">CY404*'Dist Horaria'!$H$6</f>
        <v>169.274800353452</v>
      </c>
      <c r="DA404" s="0" t="n">
        <f aca="false">CY404*'Dist Horaria'!$I$6</f>
        <v>169.274800353452</v>
      </c>
      <c r="DB404" s="0" t="n">
        <f aca="false">CY404*'Dist Horaria'!$J$6</f>
        <v>169.274800353452</v>
      </c>
      <c r="DC404" s="0" t="n">
        <f aca="false">CY404*'Dist Horaria'!$K$6</f>
        <v>169.274800353452</v>
      </c>
      <c r="DD404" s="0" t="n">
        <f aca="false">CY404*'Dist Horaria'!$L$6</f>
        <v>169.274800353452</v>
      </c>
      <c r="DE404" s="0" t="n">
        <f aca="false">CY404*'Dist Horaria'!$M$6</f>
        <v>451.399467609206</v>
      </c>
      <c r="DF404" s="0" t="n">
        <f aca="false">CY404*'Dist Horaria'!$N$6</f>
        <v>451.399467609206</v>
      </c>
      <c r="DG404" s="0" t="n">
        <f aca="false">CY404*'Dist Horaria'!$O$6</f>
        <v>451.399467609206</v>
      </c>
      <c r="DH404" s="0" t="n">
        <f aca="false">CY404*'Dist Horaria'!$P$6</f>
        <v>296.230900618541</v>
      </c>
      <c r="DI404" s="0" t="n">
        <f aca="false">CY404*'Dist Horaria'!$Q$6</f>
        <v>296.230900618541</v>
      </c>
      <c r="DJ404" s="0" t="n">
        <f aca="false">CY404*'Dist Horaria'!$R$6</f>
        <v>296.230900618541</v>
      </c>
      <c r="DK404" s="0" t="n">
        <f aca="false">CY404*'Dist Horaria'!$S$6</f>
        <v>296.230900618541</v>
      </c>
      <c r="DL404" s="0" t="n">
        <f aca="false">CY404*'Dist Horaria'!$T$6</f>
        <v>296.230900618541</v>
      </c>
      <c r="DM404" s="0" t="n">
        <f aca="false">CY404*'Dist Horaria'!$U$6</f>
        <v>296.230900618541</v>
      </c>
      <c r="DN404" s="0" t="n">
        <f aca="false">CY404*'Dist Horaria'!$V$6</f>
        <v>296.230900618541</v>
      </c>
      <c r="DO404" s="0" t="n">
        <f aca="false">CY404*'Dist Horaria'!$W$6</f>
        <v>296.230900618541</v>
      </c>
      <c r="DP404" s="0" t="n">
        <f aca="false">CY404*'Dist Horaria'!$X$6</f>
        <v>451.399467609206</v>
      </c>
      <c r="DQ404" s="0" t="n">
        <f aca="false">CY404*'Dist Horaria'!$Y$6</f>
        <v>451.399467609206</v>
      </c>
      <c r="DR404" s="0" t="n">
        <f aca="false">CY404*'Dist Horaria'!$Z$6</f>
        <v>451.399467609206</v>
      </c>
      <c r="DS404" s="0" t="n">
        <f aca="false">CY404*'Dist Horaria'!$AA$6</f>
        <v>169.274800353452</v>
      </c>
      <c r="DT404" s="0" t="n">
        <f aca="false">CY404*'Dist Horaria'!$AB$6</f>
        <v>169.274800353452</v>
      </c>
      <c r="DU404" s="0" t="n">
        <f aca="false">CY404*'Dist Horaria'!$AC$6</f>
        <v>169.274800353452</v>
      </c>
      <c r="DV404" s="0" t="n">
        <f aca="false">CY404*'Dist Horaria'!$AD$6</f>
        <v>169.274800353452</v>
      </c>
      <c r="DW404" s="0" t="n">
        <f aca="false">CY404*'Dist Horaria'!$AE$6</f>
        <v>169.274800353452</v>
      </c>
      <c r="DX404" s="0" t="n">
        <f aca="false">AX404*1000000</f>
        <v>392.521276181918</v>
      </c>
      <c r="DY404" s="0" t="n">
        <f aca="false">DX404*'Dist Horaria'!$H$6</f>
        <v>9.81303190454795</v>
      </c>
      <c r="DZ404" s="0" t="n">
        <f aca="false">DX404*'Dist Horaria'!$I$6</f>
        <v>9.81303190454795</v>
      </c>
      <c r="EA404" s="0" t="n">
        <f aca="false">DX404*'Dist Horaria'!$J$6</f>
        <v>9.81303190454795</v>
      </c>
      <c r="EB404" s="0" t="n">
        <f aca="false">DX404*'Dist Horaria'!$K$6</f>
        <v>9.81303190454795</v>
      </c>
      <c r="EC404" s="0" t="n">
        <f aca="false">DX404*'Dist Horaria'!$L$6</f>
        <v>9.81303190454795</v>
      </c>
      <c r="ED404" s="0" t="n">
        <f aca="false">DX404*'Dist Horaria'!$M$6</f>
        <v>26.1680850787945</v>
      </c>
      <c r="EE404" s="0" t="n">
        <f aca="false">DX404*'Dist Horaria'!$N$6</f>
        <v>26.1680850787945</v>
      </c>
      <c r="EF404" s="0" t="n">
        <f aca="false">DX404*'Dist Horaria'!$O$6</f>
        <v>26.1680850787945</v>
      </c>
      <c r="EG404" s="0" t="n">
        <f aca="false">DX404*'Dist Horaria'!$P$6</f>
        <v>17.1728058329589</v>
      </c>
      <c r="EH404" s="0" t="n">
        <f aca="false">DX404*'Dist Horaria'!$Q$6</f>
        <v>17.1728058329589</v>
      </c>
      <c r="EI404" s="0" t="n">
        <f aca="false">DX404*'Dist Horaria'!$R$6</f>
        <v>17.1728058329589</v>
      </c>
      <c r="EJ404" s="0" t="n">
        <f aca="false">DX404*'Dist Horaria'!$S$6</f>
        <v>17.1728058329589</v>
      </c>
      <c r="EK404" s="0" t="n">
        <f aca="false">DX404*'Dist Horaria'!$T$6</f>
        <v>17.1728058329589</v>
      </c>
      <c r="EL404" s="0" t="n">
        <f aca="false">DX404*'Dist Horaria'!$U$6</f>
        <v>17.1728058329589</v>
      </c>
      <c r="EM404" s="0" t="n">
        <f aca="false">DX404*'Dist Horaria'!$V$6</f>
        <v>17.1728058329589</v>
      </c>
      <c r="EN404" s="0" t="n">
        <f aca="false">DX404*'Dist Horaria'!$W$6</f>
        <v>17.1728058329589</v>
      </c>
      <c r="EO404" s="0" t="n">
        <f aca="false">DX404*'Dist Horaria'!$X$6</f>
        <v>26.1680850787945</v>
      </c>
      <c r="EP404" s="0" t="n">
        <f aca="false">DX404*'Dist Horaria'!$Y$6</f>
        <v>26.1680850787945</v>
      </c>
      <c r="EQ404" s="0" t="n">
        <f aca="false">DX404*'Dist Horaria'!$Z$6</f>
        <v>26.1680850787945</v>
      </c>
      <c r="ER404" s="0" t="n">
        <f aca="false">DX404*'Dist Horaria'!$AA$6</f>
        <v>9.81303190454795</v>
      </c>
      <c r="ES404" s="0" t="n">
        <f aca="false">DX404*'Dist Horaria'!$AB$6</f>
        <v>9.81303190454795</v>
      </c>
      <c r="ET404" s="0" t="n">
        <f aca="false">DX404*'Dist Horaria'!$AC$6</f>
        <v>9.81303190454795</v>
      </c>
      <c r="EU404" s="0" t="n">
        <f aca="false">DX404*'Dist Horaria'!$AD$6</f>
        <v>9.81303190454795</v>
      </c>
      <c r="EV404" s="0" t="n">
        <f aca="false">DX404*'Dist Horaria'!$AE$6</f>
        <v>9.81303190454795</v>
      </c>
      <c r="EW404" s="0" t="n">
        <f aca="false">BB404+CA404+CZ404+DY404</f>
        <v>436.165889536437</v>
      </c>
      <c r="EX404" s="0" t="n">
        <f aca="false">BC404+CB404+DA404+DZ404</f>
        <v>433.617811127334</v>
      </c>
      <c r="EY404" s="0" t="n">
        <f aca="false">BD404+CC404+DB404+EA404</f>
        <v>431.212738281926</v>
      </c>
      <c r="EZ404" s="0" t="n">
        <f aca="false">BE404+CD404+DC404+EB404</f>
        <v>429.163710150974</v>
      </c>
      <c r="FA404" s="0" t="n">
        <f aca="false">BF404+CE404+DD404+EC404</f>
        <v>427.666359945347</v>
      </c>
      <c r="FB404" s="0" t="n">
        <f aca="false">BG404+CF404+DE404+ED404</f>
        <v>994.913606588022</v>
      </c>
      <c r="FC404" s="0" t="n">
        <f aca="false">BH404+CG404+DF404+EE404</f>
        <v>998.786389248453</v>
      </c>
      <c r="FD404" s="0" t="n">
        <f aca="false">BI404+CH404+DG404+EF404</f>
        <v>998.786389248453</v>
      </c>
      <c r="FE404" s="0" t="n">
        <f aca="false">BJ404+CI404+DH404+EG404</f>
        <v>715.25240617893</v>
      </c>
      <c r="FF404" s="0" t="n">
        <f aca="false">BK404+CJ404+DI404+EH404</f>
        <v>727.802241022335</v>
      </c>
      <c r="FG404" s="0" t="n">
        <f aca="false">BL404+CK404+DJ404+EI404</f>
        <v>736.92939363572</v>
      </c>
      <c r="FH404" s="0" t="n">
        <f aca="false">BM404+CL404+DK404+EJ404</f>
        <v>741.492969942412</v>
      </c>
      <c r="FI404" s="0" t="n">
        <f aca="false">BN404+CM404+DL404+EK404</f>
        <v>742.633864019085</v>
      </c>
      <c r="FJ404" s="0" t="n">
        <f aca="false">BO404+CN404+DM404+EL404</f>
        <v>741.492969942412</v>
      </c>
      <c r="FK404" s="0" t="n">
        <f aca="false">BP404+CO404+DN404+EM404</f>
        <v>739.211181789066</v>
      </c>
      <c r="FL404" s="0" t="n">
        <f aca="false">BQ404+CP404+DO404+EN404</f>
        <v>735.788499559046</v>
      </c>
      <c r="FM404" s="0" t="n">
        <f aca="false">BR404+CQ404+DP404+EO404</f>
        <v>1045.59547669327</v>
      </c>
      <c r="FN404" s="0" t="n">
        <f aca="false">BS404+CR404+DQ404+EP404</f>
        <v>1042.48230061466</v>
      </c>
      <c r="FO404" s="0" t="n">
        <f aca="false">BT404+CS404+DR404+EQ404</f>
        <v>1025.53697850607</v>
      </c>
      <c r="FP404" s="0" t="n">
        <f aca="false">BU404+CT404+DS404+ER404</f>
        <v>451.635180775758</v>
      </c>
      <c r="FQ404" s="0" t="n">
        <f aca="false">BV404+CU404+DT404+ES404</f>
        <v>439.463244901361</v>
      </c>
      <c r="FR404" s="0" t="n">
        <f aca="false">BW404+CV404+DU404+ET404</f>
        <v>447.724179582298</v>
      </c>
      <c r="FS404" s="0" t="n">
        <f aca="false">BX404+CW404+DV404+EU404</f>
        <v>444.905503156082</v>
      </c>
      <c r="FT404" s="0" t="n">
        <f aca="false">BY404+CX404+DW404+EV404</f>
        <v>441.923508029225</v>
      </c>
      <c r="FU404" s="0" t="n">
        <f aca="false">AM404*'Dist Horaria'!$H$10</f>
        <v>0.213233076749094</v>
      </c>
      <c r="FV404" s="0" t="n">
        <f aca="false">AM404*'Dist Horaria'!$I$10</f>
        <v>0.199562626791002</v>
      </c>
      <c r="FW404" s="0" t="n">
        <f aca="false">AM404*'Dist Horaria'!$J$10</f>
        <v>0.19869870196318</v>
      </c>
      <c r="FX404" s="0" t="n">
        <f aca="false">AM404*'Dist Horaria'!$K$10</f>
        <v>0.192984195577088</v>
      </c>
      <c r="FY404" s="0" t="n">
        <f aca="false">AM404*'Dist Horaria'!$L$10</f>
        <v>0.193061424775406</v>
      </c>
      <c r="FZ404" s="0" t="n">
        <f aca="false">AM404*'Dist Horaria'!$M$10</f>
        <v>0.206583669496865</v>
      </c>
      <c r="GA404" s="0" t="n">
        <f aca="false">AM404*'Dist Horaria'!$N$10</f>
        <v>0.195436690274523</v>
      </c>
      <c r="GB404" s="0" t="n">
        <f aca="false">AM404*'Dist Horaria'!$O$10</f>
        <v>0.192100950088234</v>
      </c>
      <c r="GC404" s="0" t="n">
        <f aca="false">AM404*'Dist Horaria'!$P$10</f>
        <v>0.195081916974571</v>
      </c>
      <c r="GD404" s="0" t="n">
        <f aca="false">AM404*'Dist Horaria'!$Q$10</f>
        <v>0.176542553544699</v>
      </c>
      <c r="GE404" s="0" t="n">
        <f aca="false">AM404*'Dist Horaria'!$R$10</f>
        <v>0.215408428188483</v>
      </c>
      <c r="GF404" s="0" t="n">
        <f aca="false">AM404*'Dist Horaria'!$S$10</f>
        <v>0.183967165576856</v>
      </c>
      <c r="GG404" s="0" t="n">
        <f aca="false">AR404*'Dist Horaria'!$H$10</f>
        <v>0.223047958896542</v>
      </c>
      <c r="GH404" s="0" t="n">
        <f aca="false">AR404*'Dist Horaria'!$I$10</f>
        <v>0.208748273280986</v>
      </c>
      <c r="GI404" s="0" t="n">
        <f aca="false">AR404*'Dist Horaria'!$J$10</f>
        <v>0.207844582951026</v>
      </c>
      <c r="GJ404" s="0" t="n">
        <f aca="false">AR404*'Dist Horaria'!$K$10</f>
        <v>0.201867044170686</v>
      </c>
      <c r="GK404" s="0" t="n">
        <f aca="false">AR404*'Dist Horaria'!$L$10</f>
        <v>0.201947828143391</v>
      </c>
      <c r="GL404" s="0" t="n">
        <f aca="false">AR404*'Dist Horaria'!$M$10</f>
        <v>0.216092486799561</v>
      </c>
      <c r="GM404" s="0" t="n">
        <f aca="false">AR404*'Dist Horaria'!$N$10</f>
        <v>0.204432424480379</v>
      </c>
      <c r="GN404" s="0" t="n">
        <f aca="false">AR404*'Dist Horaria'!$O$10</f>
        <v>0.200943143871084</v>
      </c>
      <c r="GO404" s="0" t="n">
        <f aca="false">AR404*'Dist Horaria'!$P$10</f>
        <v>0.204061321358707</v>
      </c>
      <c r="GP404" s="0" t="n">
        <f aca="false">AR404*'Dist Horaria'!$Q$10</f>
        <v>0.184668611581603</v>
      </c>
      <c r="GQ404" s="0" t="n">
        <f aca="false">AR404*'Dist Horaria'!$R$10</f>
        <v>0.225323439351244</v>
      </c>
      <c r="GR404" s="0" t="n">
        <f aca="false">AR404*'Dist Horaria'!$S$10</f>
        <v>0.192434970275193</v>
      </c>
      <c r="GS404" s="0" t="n">
        <f aca="false">AW404*'Dist Horaria'!$H$10</f>
        <v>0.0129303164577705</v>
      </c>
      <c r="GT404" s="0" t="n">
        <f aca="false">AW404*'Dist Horaria'!$I$10</f>
        <v>0.0121013491757093</v>
      </c>
      <c r="GU404" s="0" t="n">
        <f aca="false">AW404*'Dist Horaria'!$J$10</f>
        <v>0.0120489613304943</v>
      </c>
      <c r="GV404" s="0" t="n">
        <f aca="false">AW404*'Dist Horaria'!$K$10</f>
        <v>0.0117024373432282</v>
      </c>
      <c r="GW404" s="0" t="n">
        <f aca="false">AW404*'Dist Horaria'!$L$10</f>
        <v>0.0117071204720806</v>
      </c>
      <c r="GX404" s="0" t="n">
        <f aca="false">AW404*'Dist Horaria'!$M$10</f>
        <v>0.0125271006840325</v>
      </c>
      <c r="GY404" s="0" t="n">
        <f aca="false">AW404*'Dist Horaria'!$N$10</f>
        <v>0.0118511550423408</v>
      </c>
      <c r="GZ404" s="0" t="n">
        <f aca="false">AW404*'Dist Horaria'!$O$10</f>
        <v>0.0116488779055701</v>
      </c>
      <c r="HA404" s="0" t="n">
        <f aca="false">AW404*'Dist Horaria'!$P$10</f>
        <v>0.011829641817896</v>
      </c>
      <c r="HB404" s="0" t="n">
        <f aca="false">AW404*'Dist Horaria'!$Q$10</f>
        <v>0.0107054267583538</v>
      </c>
      <c r="HC404" s="0" t="n">
        <f aca="false">AW404*'Dist Horaria'!$R$10</f>
        <v>0.013062228368188</v>
      </c>
      <c r="HD404" s="0" t="n">
        <f aca="false">AW404*'Dist Horaria'!$S$10</f>
        <v>0.0111556504507358</v>
      </c>
    </row>
    <row r="405" customFormat="false" ht="13.8" hidden="false" customHeight="false" outlineLevel="0" collapsed="false">
      <c r="A405" s="0" t="n">
        <v>4.693506</v>
      </c>
      <c r="B405" s="0" t="n">
        <v>-74.091532</v>
      </c>
      <c r="C405" s="0" t="n">
        <v>30</v>
      </c>
      <c r="D405" s="0" t="n">
        <v>34</v>
      </c>
      <c r="E405" s="0" t="n">
        <v>2436</v>
      </c>
      <c r="G405" s="0" t="s">
        <v>351</v>
      </c>
      <c r="I405" s="0" t="s">
        <v>1832</v>
      </c>
      <c r="J405" s="0" t="s">
        <v>1833</v>
      </c>
      <c r="K405" s="0" t="s">
        <v>751</v>
      </c>
      <c r="L405" s="0" t="s">
        <v>1834</v>
      </c>
      <c r="S405" s="0" t="n">
        <v>365</v>
      </c>
      <c r="V405" s="0" t="n">
        <v>39425</v>
      </c>
      <c r="W405" s="0" t="n">
        <f aca="false">V405*12</f>
        <v>473100</v>
      </c>
      <c r="X405" s="0" t="n">
        <v>1</v>
      </c>
      <c r="Z405" s="0" t="n">
        <v>30351.485</v>
      </c>
      <c r="AB405" s="0" t="n">
        <v>0.005</v>
      </c>
      <c r="AC405" s="0" t="n">
        <v>0</v>
      </c>
      <c r="AD405" s="0" t="n">
        <v>2199.68121500644</v>
      </c>
      <c r="AE405" s="0" t="n">
        <f aca="false">AD405/2204.59</f>
        <v>0.997773379633598</v>
      </c>
      <c r="AF405" s="0" t="n">
        <f aca="false">AE405/S405</f>
        <v>0.0027336256976263</v>
      </c>
      <c r="AG405" s="0" t="n">
        <f aca="false">AE405*EXP(AB405*AC405)</f>
        <v>0.997773379633598</v>
      </c>
      <c r="AH405" s="0" t="n">
        <f aca="false">AG405/S405</f>
        <v>0.0027336256976263</v>
      </c>
      <c r="AI405" s="0" t="s">
        <v>90</v>
      </c>
      <c r="AJ405" s="0" t="n">
        <f aca="false">IF(AI405="A",'FE DISTRIBUCIÓN'!$C$2,'FE DISTRIBUCIÓN'!$C$3)</f>
        <v>4.994E-006</v>
      </c>
      <c r="AK405" s="0" t="n">
        <f aca="false">W405*AJ405</f>
        <v>2.3626614</v>
      </c>
      <c r="AL405" s="0" t="n">
        <f aca="false">AK405/365</f>
        <v>0.00647304493150685</v>
      </c>
      <c r="AM405" s="0" t="n">
        <f aca="false">AK405*EXP(AB405*AC405)</f>
        <v>2.3626614</v>
      </c>
      <c r="AN405" s="0" t="n">
        <f aca="false">AM405/365</f>
        <v>0.00647304493150685</v>
      </c>
      <c r="AO405" s="0" t="n">
        <v>5.223868284E-006</v>
      </c>
      <c r="AP405" s="0" t="n">
        <f aca="false">AO405*W405</f>
        <v>2.4714120851604</v>
      </c>
      <c r="AQ405" s="0" t="n">
        <f aca="false">AP405/365</f>
        <v>0.00677099201413808</v>
      </c>
      <c r="AR405" s="0" t="n">
        <f aca="false">AP405*EXP(AB405*AC405)</f>
        <v>2.4714120851604</v>
      </c>
      <c r="AS405" s="0" t="n">
        <f aca="false">AR405/365</f>
        <v>0.00677099201413808</v>
      </c>
      <c r="AT405" s="0" t="n">
        <v>3.02832944E-007</v>
      </c>
      <c r="AU405" s="0" t="n">
        <f aca="false">AT405*W405</f>
        <v>0.1432702658064</v>
      </c>
      <c r="AV405" s="0" t="n">
        <f aca="false">AU405/365</f>
        <v>0.000392521276181918</v>
      </c>
      <c r="AW405" s="0" t="n">
        <f aca="false">AU405*EXP(AB405*AC405)</f>
        <v>0.1432702658064</v>
      </c>
      <c r="AX405" s="0" t="n">
        <f aca="false">AW405/365</f>
        <v>0.000392521276181918</v>
      </c>
      <c r="AY405" s="0" t="n">
        <f aca="false">AW405+AR405+AM405+AG405</f>
        <v>5.9751171306004</v>
      </c>
      <c r="AZ405" s="0" t="n">
        <f aca="false">AH405+AN405+AS405+AX405</f>
        <v>0.0163701839194532</v>
      </c>
      <c r="BA405" s="0" t="n">
        <f aca="false">AH405*1000000</f>
        <v>2733.6256976263</v>
      </c>
      <c r="BB405" s="0" t="n">
        <f aca="false">BA405*'Dist Horaria'!$H$3</f>
        <v>95.2519339907658</v>
      </c>
      <c r="BC405" s="0" t="n">
        <f aca="false">BA405*'Dist Horaria'!$I$3</f>
        <v>92.703855581663</v>
      </c>
      <c r="BD405" s="0" t="n">
        <f aca="false">BA405*'Dist Horaria'!$J$3</f>
        <v>90.2987827362547</v>
      </c>
      <c r="BE405" s="0" t="n">
        <f aca="false">BA405*'Dist Horaria'!$K$3</f>
        <v>88.2497546053024</v>
      </c>
      <c r="BF405" s="0" t="n">
        <f aca="false">BA405*'Dist Horaria'!$L$3</f>
        <v>86.7524043996757</v>
      </c>
      <c r="BG405" s="0" t="n">
        <f aca="false">BA405*'Dist Horaria'!$M$3</f>
        <v>85.8097251328984</v>
      </c>
      <c r="BH405" s="0" t="n">
        <f aca="false">BA405*'Dist Horaria'!$N$3</f>
        <v>89.6825077933294</v>
      </c>
      <c r="BI405" s="0" t="n">
        <f aca="false">BA405*'Dist Horaria'!$O$3</f>
        <v>89.6825077933294</v>
      </c>
      <c r="BJ405" s="0" t="n">
        <f aca="false">BA405*'Dist Horaria'!$P$3</f>
        <v>118.652983974006</v>
      </c>
      <c r="BK405" s="0" t="n">
        <f aca="false">BA405*'Dist Horaria'!$Q$3</f>
        <v>131.20281881741</v>
      </c>
      <c r="BL405" s="0" t="n">
        <f aca="false">BA405*'Dist Horaria'!$R$3</f>
        <v>140.329971430795</v>
      </c>
      <c r="BM405" s="0" t="n">
        <f aca="false">BA405*'Dist Horaria'!$S$3</f>
        <v>144.893547737487</v>
      </c>
      <c r="BN405" s="0" t="n">
        <f aca="false">BA405*'Dist Horaria'!$T$3</f>
        <v>146.034441814161</v>
      </c>
      <c r="BO405" s="0" t="n">
        <f aca="false">BA405*'Dist Horaria'!$U$3</f>
        <v>144.893547737487</v>
      </c>
      <c r="BP405" s="0" t="n">
        <f aca="false">BA405*'Dist Horaria'!$V$3</f>
        <v>142.611759584141</v>
      </c>
      <c r="BQ405" s="0" t="n">
        <f aca="false">BA405*'Dist Horaria'!$W$3</f>
        <v>139.189077354122</v>
      </c>
      <c r="BR405" s="0" t="n">
        <f aca="false">BA405*'Dist Horaria'!$X$3</f>
        <v>136.491595238145</v>
      </c>
      <c r="BS405" s="0" t="n">
        <f aca="false">BA405*'Dist Horaria'!$Y$3</f>
        <v>133.378419159538</v>
      </c>
      <c r="BT405" s="0" t="n">
        <f aca="false">BA405*'Dist Horaria'!$Z$3</f>
        <v>116.433097050942</v>
      </c>
      <c r="BU405" s="0" t="n">
        <f aca="false">BA405*'Dist Horaria'!$AA$3</f>
        <v>110.721225230087</v>
      </c>
      <c r="BV405" s="0" t="n">
        <f aca="false">BA405*'Dist Horaria'!$AB$3</f>
        <v>98.5492893556898</v>
      </c>
      <c r="BW405" s="0" t="n">
        <f aca="false">BA405*'Dist Horaria'!$AC$3</f>
        <v>106.810224036627</v>
      </c>
      <c r="BX405" s="0" t="n">
        <f aca="false">BA405*'Dist Horaria'!$AD$3</f>
        <v>103.99154761041</v>
      </c>
      <c r="BY405" s="0" t="n">
        <f aca="false">BA405*'Dist Horaria'!$AE$3</f>
        <v>101.009552483554</v>
      </c>
      <c r="BZ405" s="0" t="n">
        <f aca="false">AN405*1000000</f>
        <v>6473.04493150685</v>
      </c>
      <c r="CA405" s="0" t="n">
        <f aca="false">BZ405*'Dist Horaria'!$H$6</f>
        <v>161.826123287671</v>
      </c>
      <c r="CB405" s="0" t="n">
        <f aca="false">BZ405*'Dist Horaria'!$I$6</f>
        <v>161.826123287671</v>
      </c>
      <c r="CC405" s="0" t="n">
        <f aca="false">BZ405*'Dist Horaria'!$J$6</f>
        <v>161.826123287671</v>
      </c>
      <c r="CD405" s="0" t="n">
        <f aca="false">BZ405*'Dist Horaria'!$K$6</f>
        <v>161.826123287671</v>
      </c>
      <c r="CE405" s="0" t="n">
        <f aca="false">BZ405*'Dist Horaria'!$L$6</f>
        <v>161.826123287671</v>
      </c>
      <c r="CF405" s="0" t="n">
        <f aca="false">BZ405*'Dist Horaria'!$M$6</f>
        <v>431.536328767123</v>
      </c>
      <c r="CG405" s="0" t="n">
        <f aca="false">BZ405*'Dist Horaria'!$N$6</f>
        <v>431.536328767123</v>
      </c>
      <c r="CH405" s="0" t="n">
        <f aca="false">BZ405*'Dist Horaria'!$O$6</f>
        <v>431.536328767123</v>
      </c>
      <c r="CI405" s="0" t="n">
        <f aca="false">BZ405*'Dist Horaria'!$P$6</f>
        <v>283.195715753425</v>
      </c>
      <c r="CJ405" s="0" t="n">
        <f aca="false">BZ405*'Dist Horaria'!$Q$6</f>
        <v>283.195715753425</v>
      </c>
      <c r="CK405" s="0" t="n">
        <f aca="false">BZ405*'Dist Horaria'!$R$6</f>
        <v>283.195715753425</v>
      </c>
      <c r="CL405" s="0" t="n">
        <f aca="false">BZ405*'Dist Horaria'!$S$6</f>
        <v>283.195715753425</v>
      </c>
      <c r="CM405" s="0" t="n">
        <f aca="false">BZ405*'Dist Horaria'!$T$6</f>
        <v>283.195715753425</v>
      </c>
      <c r="CN405" s="0" t="n">
        <f aca="false">BZ405*'Dist Horaria'!$U$6</f>
        <v>283.195715753425</v>
      </c>
      <c r="CO405" s="0" t="n">
        <f aca="false">BZ405*'Dist Horaria'!$V$6</f>
        <v>283.195715753425</v>
      </c>
      <c r="CP405" s="0" t="n">
        <f aca="false">BZ405*'Dist Horaria'!$W$6</f>
        <v>283.195715753425</v>
      </c>
      <c r="CQ405" s="0" t="n">
        <f aca="false">BZ405*'Dist Horaria'!$X$6</f>
        <v>431.536328767123</v>
      </c>
      <c r="CR405" s="0" t="n">
        <f aca="false">BZ405*'Dist Horaria'!$Y$6</f>
        <v>431.536328767123</v>
      </c>
      <c r="CS405" s="0" t="n">
        <f aca="false">BZ405*'Dist Horaria'!$Z$6</f>
        <v>431.536328767123</v>
      </c>
      <c r="CT405" s="0" t="n">
        <f aca="false">BZ405*'Dist Horaria'!$AA$6</f>
        <v>161.826123287671</v>
      </c>
      <c r="CU405" s="0" t="n">
        <f aca="false">BZ405*'Dist Horaria'!$AB$6</f>
        <v>161.826123287671</v>
      </c>
      <c r="CV405" s="0" t="n">
        <f aca="false">BZ405*'Dist Horaria'!$AC$6</f>
        <v>161.826123287671</v>
      </c>
      <c r="CW405" s="0" t="n">
        <f aca="false">BZ405*'Dist Horaria'!$AD$6</f>
        <v>161.826123287671</v>
      </c>
      <c r="CX405" s="0" t="n">
        <f aca="false">BZ405*'Dist Horaria'!$AE$6</f>
        <v>161.826123287671</v>
      </c>
      <c r="CY405" s="0" t="n">
        <f aca="false">AS405*1000000</f>
        <v>6770.99201413808</v>
      </c>
      <c r="CZ405" s="0" t="n">
        <f aca="false">CY405*'Dist Horaria'!$H$6</f>
        <v>169.274800353452</v>
      </c>
      <c r="DA405" s="0" t="n">
        <f aca="false">CY405*'Dist Horaria'!$I$6</f>
        <v>169.274800353452</v>
      </c>
      <c r="DB405" s="0" t="n">
        <f aca="false">CY405*'Dist Horaria'!$J$6</f>
        <v>169.274800353452</v>
      </c>
      <c r="DC405" s="0" t="n">
        <f aca="false">CY405*'Dist Horaria'!$K$6</f>
        <v>169.274800353452</v>
      </c>
      <c r="DD405" s="0" t="n">
        <f aca="false">CY405*'Dist Horaria'!$L$6</f>
        <v>169.274800353452</v>
      </c>
      <c r="DE405" s="0" t="n">
        <f aca="false">CY405*'Dist Horaria'!$M$6</f>
        <v>451.399467609206</v>
      </c>
      <c r="DF405" s="0" t="n">
        <f aca="false">CY405*'Dist Horaria'!$N$6</f>
        <v>451.399467609206</v>
      </c>
      <c r="DG405" s="0" t="n">
        <f aca="false">CY405*'Dist Horaria'!$O$6</f>
        <v>451.399467609206</v>
      </c>
      <c r="DH405" s="0" t="n">
        <f aca="false">CY405*'Dist Horaria'!$P$6</f>
        <v>296.230900618541</v>
      </c>
      <c r="DI405" s="0" t="n">
        <f aca="false">CY405*'Dist Horaria'!$Q$6</f>
        <v>296.230900618541</v>
      </c>
      <c r="DJ405" s="0" t="n">
        <f aca="false">CY405*'Dist Horaria'!$R$6</f>
        <v>296.230900618541</v>
      </c>
      <c r="DK405" s="0" t="n">
        <f aca="false">CY405*'Dist Horaria'!$S$6</f>
        <v>296.230900618541</v>
      </c>
      <c r="DL405" s="0" t="n">
        <f aca="false">CY405*'Dist Horaria'!$T$6</f>
        <v>296.230900618541</v>
      </c>
      <c r="DM405" s="0" t="n">
        <f aca="false">CY405*'Dist Horaria'!$U$6</f>
        <v>296.230900618541</v>
      </c>
      <c r="DN405" s="0" t="n">
        <f aca="false">CY405*'Dist Horaria'!$V$6</f>
        <v>296.230900618541</v>
      </c>
      <c r="DO405" s="0" t="n">
        <f aca="false">CY405*'Dist Horaria'!$W$6</f>
        <v>296.230900618541</v>
      </c>
      <c r="DP405" s="0" t="n">
        <f aca="false">CY405*'Dist Horaria'!$X$6</f>
        <v>451.399467609206</v>
      </c>
      <c r="DQ405" s="0" t="n">
        <f aca="false">CY405*'Dist Horaria'!$Y$6</f>
        <v>451.399467609206</v>
      </c>
      <c r="DR405" s="0" t="n">
        <f aca="false">CY405*'Dist Horaria'!$Z$6</f>
        <v>451.399467609206</v>
      </c>
      <c r="DS405" s="0" t="n">
        <f aca="false">CY405*'Dist Horaria'!$AA$6</f>
        <v>169.274800353452</v>
      </c>
      <c r="DT405" s="0" t="n">
        <f aca="false">CY405*'Dist Horaria'!$AB$6</f>
        <v>169.274800353452</v>
      </c>
      <c r="DU405" s="0" t="n">
        <f aca="false">CY405*'Dist Horaria'!$AC$6</f>
        <v>169.274800353452</v>
      </c>
      <c r="DV405" s="0" t="n">
        <f aca="false">CY405*'Dist Horaria'!$AD$6</f>
        <v>169.274800353452</v>
      </c>
      <c r="DW405" s="0" t="n">
        <f aca="false">CY405*'Dist Horaria'!$AE$6</f>
        <v>169.274800353452</v>
      </c>
      <c r="DX405" s="0" t="n">
        <f aca="false">AX405*1000000</f>
        <v>392.521276181918</v>
      </c>
      <c r="DY405" s="0" t="n">
        <f aca="false">DX405*'Dist Horaria'!$H$6</f>
        <v>9.81303190454795</v>
      </c>
      <c r="DZ405" s="0" t="n">
        <f aca="false">DX405*'Dist Horaria'!$I$6</f>
        <v>9.81303190454795</v>
      </c>
      <c r="EA405" s="0" t="n">
        <f aca="false">DX405*'Dist Horaria'!$J$6</f>
        <v>9.81303190454795</v>
      </c>
      <c r="EB405" s="0" t="n">
        <f aca="false">DX405*'Dist Horaria'!$K$6</f>
        <v>9.81303190454795</v>
      </c>
      <c r="EC405" s="0" t="n">
        <f aca="false">DX405*'Dist Horaria'!$L$6</f>
        <v>9.81303190454795</v>
      </c>
      <c r="ED405" s="0" t="n">
        <f aca="false">DX405*'Dist Horaria'!$M$6</f>
        <v>26.1680850787945</v>
      </c>
      <c r="EE405" s="0" t="n">
        <f aca="false">DX405*'Dist Horaria'!$N$6</f>
        <v>26.1680850787945</v>
      </c>
      <c r="EF405" s="0" t="n">
        <f aca="false">DX405*'Dist Horaria'!$O$6</f>
        <v>26.1680850787945</v>
      </c>
      <c r="EG405" s="0" t="n">
        <f aca="false">DX405*'Dist Horaria'!$P$6</f>
        <v>17.1728058329589</v>
      </c>
      <c r="EH405" s="0" t="n">
        <f aca="false">DX405*'Dist Horaria'!$Q$6</f>
        <v>17.1728058329589</v>
      </c>
      <c r="EI405" s="0" t="n">
        <f aca="false">DX405*'Dist Horaria'!$R$6</f>
        <v>17.1728058329589</v>
      </c>
      <c r="EJ405" s="0" t="n">
        <f aca="false">DX405*'Dist Horaria'!$S$6</f>
        <v>17.1728058329589</v>
      </c>
      <c r="EK405" s="0" t="n">
        <f aca="false">DX405*'Dist Horaria'!$T$6</f>
        <v>17.1728058329589</v>
      </c>
      <c r="EL405" s="0" t="n">
        <f aca="false">DX405*'Dist Horaria'!$U$6</f>
        <v>17.1728058329589</v>
      </c>
      <c r="EM405" s="0" t="n">
        <f aca="false">DX405*'Dist Horaria'!$V$6</f>
        <v>17.1728058329589</v>
      </c>
      <c r="EN405" s="0" t="n">
        <f aca="false">DX405*'Dist Horaria'!$W$6</f>
        <v>17.1728058329589</v>
      </c>
      <c r="EO405" s="0" t="n">
        <f aca="false">DX405*'Dist Horaria'!$X$6</f>
        <v>26.1680850787945</v>
      </c>
      <c r="EP405" s="0" t="n">
        <f aca="false">DX405*'Dist Horaria'!$Y$6</f>
        <v>26.1680850787945</v>
      </c>
      <c r="EQ405" s="0" t="n">
        <f aca="false">DX405*'Dist Horaria'!$Z$6</f>
        <v>26.1680850787945</v>
      </c>
      <c r="ER405" s="0" t="n">
        <f aca="false">DX405*'Dist Horaria'!$AA$6</f>
        <v>9.81303190454795</v>
      </c>
      <c r="ES405" s="0" t="n">
        <f aca="false">DX405*'Dist Horaria'!$AB$6</f>
        <v>9.81303190454795</v>
      </c>
      <c r="ET405" s="0" t="n">
        <f aca="false">DX405*'Dist Horaria'!$AC$6</f>
        <v>9.81303190454795</v>
      </c>
      <c r="EU405" s="0" t="n">
        <f aca="false">DX405*'Dist Horaria'!$AD$6</f>
        <v>9.81303190454795</v>
      </c>
      <c r="EV405" s="0" t="n">
        <f aca="false">DX405*'Dist Horaria'!$AE$6</f>
        <v>9.81303190454795</v>
      </c>
      <c r="EW405" s="0" t="n">
        <f aca="false">BB405+CA405+CZ405+DY405</f>
        <v>436.165889536437</v>
      </c>
      <c r="EX405" s="0" t="n">
        <f aca="false">BC405+CB405+DA405+DZ405</f>
        <v>433.617811127334</v>
      </c>
      <c r="EY405" s="0" t="n">
        <f aca="false">BD405+CC405+DB405+EA405</f>
        <v>431.212738281926</v>
      </c>
      <c r="EZ405" s="0" t="n">
        <f aca="false">BE405+CD405+DC405+EB405</f>
        <v>429.163710150974</v>
      </c>
      <c r="FA405" s="0" t="n">
        <f aca="false">BF405+CE405+DD405+EC405</f>
        <v>427.666359945347</v>
      </c>
      <c r="FB405" s="0" t="n">
        <f aca="false">BG405+CF405+DE405+ED405</f>
        <v>994.913606588022</v>
      </c>
      <c r="FC405" s="0" t="n">
        <f aca="false">BH405+CG405+DF405+EE405</f>
        <v>998.786389248453</v>
      </c>
      <c r="FD405" s="0" t="n">
        <f aca="false">BI405+CH405+DG405+EF405</f>
        <v>998.786389248453</v>
      </c>
      <c r="FE405" s="0" t="n">
        <f aca="false">BJ405+CI405+DH405+EG405</f>
        <v>715.25240617893</v>
      </c>
      <c r="FF405" s="0" t="n">
        <f aca="false">BK405+CJ405+DI405+EH405</f>
        <v>727.802241022335</v>
      </c>
      <c r="FG405" s="0" t="n">
        <f aca="false">BL405+CK405+DJ405+EI405</f>
        <v>736.92939363572</v>
      </c>
      <c r="FH405" s="0" t="n">
        <f aca="false">BM405+CL405+DK405+EJ405</f>
        <v>741.492969942412</v>
      </c>
      <c r="FI405" s="0" t="n">
        <f aca="false">BN405+CM405+DL405+EK405</f>
        <v>742.633864019085</v>
      </c>
      <c r="FJ405" s="0" t="n">
        <f aca="false">BO405+CN405+DM405+EL405</f>
        <v>741.492969942412</v>
      </c>
      <c r="FK405" s="0" t="n">
        <f aca="false">BP405+CO405+DN405+EM405</f>
        <v>739.211181789066</v>
      </c>
      <c r="FL405" s="0" t="n">
        <f aca="false">BQ405+CP405+DO405+EN405</f>
        <v>735.788499559046</v>
      </c>
      <c r="FM405" s="0" t="n">
        <f aca="false">BR405+CQ405+DP405+EO405</f>
        <v>1045.59547669327</v>
      </c>
      <c r="FN405" s="0" t="n">
        <f aca="false">BS405+CR405+DQ405+EP405</f>
        <v>1042.48230061466</v>
      </c>
      <c r="FO405" s="0" t="n">
        <f aca="false">BT405+CS405+DR405+EQ405</f>
        <v>1025.53697850607</v>
      </c>
      <c r="FP405" s="0" t="n">
        <f aca="false">BU405+CT405+DS405+ER405</f>
        <v>451.635180775758</v>
      </c>
      <c r="FQ405" s="0" t="n">
        <f aca="false">BV405+CU405+DT405+ES405</f>
        <v>439.463244901361</v>
      </c>
      <c r="FR405" s="0" t="n">
        <f aca="false">BW405+CV405+DU405+ET405</f>
        <v>447.724179582298</v>
      </c>
      <c r="FS405" s="0" t="n">
        <f aca="false">BX405+CW405+DV405+EU405</f>
        <v>444.905503156082</v>
      </c>
      <c r="FT405" s="0" t="n">
        <f aca="false">BY405+CX405+DW405+EV405</f>
        <v>441.923508029225</v>
      </c>
      <c r="FU405" s="0" t="n">
        <f aca="false">AM405*'Dist Horaria'!$H$10</f>
        <v>0.213233076749094</v>
      </c>
      <c r="FV405" s="0" t="n">
        <f aca="false">AM405*'Dist Horaria'!$I$10</f>
        <v>0.199562626791002</v>
      </c>
      <c r="FW405" s="0" t="n">
        <f aca="false">AM405*'Dist Horaria'!$J$10</f>
        <v>0.19869870196318</v>
      </c>
      <c r="FX405" s="0" t="n">
        <f aca="false">AM405*'Dist Horaria'!$K$10</f>
        <v>0.192984195577088</v>
      </c>
      <c r="FY405" s="0" t="n">
        <f aca="false">AM405*'Dist Horaria'!$L$10</f>
        <v>0.193061424775406</v>
      </c>
      <c r="FZ405" s="0" t="n">
        <f aca="false">AM405*'Dist Horaria'!$M$10</f>
        <v>0.206583669496865</v>
      </c>
      <c r="GA405" s="0" t="n">
        <f aca="false">AM405*'Dist Horaria'!$N$10</f>
        <v>0.195436690274523</v>
      </c>
      <c r="GB405" s="0" t="n">
        <f aca="false">AM405*'Dist Horaria'!$O$10</f>
        <v>0.192100950088234</v>
      </c>
      <c r="GC405" s="0" t="n">
        <f aca="false">AM405*'Dist Horaria'!$P$10</f>
        <v>0.195081916974571</v>
      </c>
      <c r="GD405" s="0" t="n">
        <f aca="false">AM405*'Dist Horaria'!$Q$10</f>
        <v>0.176542553544699</v>
      </c>
      <c r="GE405" s="0" t="n">
        <f aca="false">AM405*'Dist Horaria'!$R$10</f>
        <v>0.215408428188483</v>
      </c>
      <c r="GF405" s="0" t="n">
        <f aca="false">AM405*'Dist Horaria'!$S$10</f>
        <v>0.183967165576856</v>
      </c>
      <c r="GG405" s="0" t="n">
        <f aca="false">AR405*'Dist Horaria'!$H$10</f>
        <v>0.223047958896542</v>
      </c>
      <c r="GH405" s="0" t="n">
        <f aca="false">AR405*'Dist Horaria'!$I$10</f>
        <v>0.208748273280986</v>
      </c>
      <c r="GI405" s="0" t="n">
        <f aca="false">AR405*'Dist Horaria'!$J$10</f>
        <v>0.207844582951026</v>
      </c>
      <c r="GJ405" s="0" t="n">
        <f aca="false">AR405*'Dist Horaria'!$K$10</f>
        <v>0.201867044170686</v>
      </c>
      <c r="GK405" s="0" t="n">
        <f aca="false">AR405*'Dist Horaria'!$L$10</f>
        <v>0.201947828143391</v>
      </c>
      <c r="GL405" s="0" t="n">
        <f aca="false">AR405*'Dist Horaria'!$M$10</f>
        <v>0.216092486799561</v>
      </c>
      <c r="GM405" s="0" t="n">
        <f aca="false">AR405*'Dist Horaria'!$N$10</f>
        <v>0.204432424480379</v>
      </c>
      <c r="GN405" s="0" t="n">
        <f aca="false">AR405*'Dist Horaria'!$O$10</f>
        <v>0.200943143871084</v>
      </c>
      <c r="GO405" s="0" t="n">
        <f aca="false">AR405*'Dist Horaria'!$P$10</f>
        <v>0.204061321358707</v>
      </c>
      <c r="GP405" s="0" t="n">
        <f aca="false">AR405*'Dist Horaria'!$Q$10</f>
        <v>0.184668611581603</v>
      </c>
      <c r="GQ405" s="0" t="n">
        <f aca="false">AR405*'Dist Horaria'!$R$10</f>
        <v>0.225323439351244</v>
      </c>
      <c r="GR405" s="0" t="n">
        <f aca="false">AR405*'Dist Horaria'!$S$10</f>
        <v>0.192434970275193</v>
      </c>
      <c r="GS405" s="0" t="n">
        <f aca="false">AW405*'Dist Horaria'!$H$10</f>
        <v>0.0129303164577705</v>
      </c>
      <c r="GT405" s="0" t="n">
        <f aca="false">AW405*'Dist Horaria'!$I$10</f>
        <v>0.0121013491757093</v>
      </c>
      <c r="GU405" s="0" t="n">
        <f aca="false">AW405*'Dist Horaria'!$J$10</f>
        <v>0.0120489613304943</v>
      </c>
      <c r="GV405" s="0" t="n">
        <f aca="false">AW405*'Dist Horaria'!$K$10</f>
        <v>0.0117024373432282</v>
      </c>
      <c r="GW405" s="0" t="n">
        <f aca="false">AW405*'Dist Horaria'!$L$10</f>
        <v>0.0117071204720806</v>
      </c>
      <c r="GX405" s="0" t="n">
        <f aca="false">AW405*'Dist Horaria'!$M$10</f>
        <v>0.0125271006840325</v>
      </c>
      <c r="GY405" s="0" t="n">
        <f aca="false">AW405*'Dist Horaria'!$N$10</f>
        <v>0.0118511550423408</v>
      </c>
      <c r="GZ405" s="0" t="n">
        <f aca="false">AW405*'Dist Horaria'!$O$10</f>
        <v>0.0116488779055701</v>
      </c>
      <c r="HA405" s="0" t="n">
        <f aca="false">AW405*'Dist Horaria'!$P$10</f>
        <v>0.011829641817896</v>
      </c>
      <c r="HB405" s="0" t="n">
        <f aca="false">AW405*'Dist Horaria'!$Q$10</f>
        <v>0.0107054267583538</v>
      </c>
      <c r="HC405" s="0" t="n">
        <f aca="false">AW405*'Dist Horaria'!$R$10</f>
        <v>0.013062228368188</v>
      </c>
      <c r="HD405" s="0" t="n">
        <f aca="false">AW405*'Dist Horaria'!$S$10</f>
        <v>0.0111556504507358</v>
      </c>
    </row>
    <row r="406" customFormat="false" ht="13.8" hidden="false" customHeight="false" outlineLevel="0" collapsed="false">
      <c r="A406" s="0" t="n">
        <v>4.726737</v>
      </c>
      <c r="B406" s="0" t="n">
        <v>-74.124399</v>
      </c>
      <c r="C406" s="0" t="n">
        <v>26</v>
      </c>
      <c r="D406" s="0" t="n">
        <v>38</v>
      </c>
      <c r="E406" s="0" t="n">
        <v>1997</v>
      </c>
      <c r="G406" s="0" t="s">
        <v>351</v>
      </c>
      <c r="I406" s="0" t="s">
        <v>1835</v>
      </c>
      <c r="J406" s="0" t="s">
        <v>1836</v>
      </c>
      <c r="K406" s="0" t="n">
        <v>17086157</v>
      </c>
      <c r="L406" s="0" t="s">
        <v>1837</v>
      </c>
      <c r="S406" s="0" t="n">
        <v>365</v>
      </c>
      <c r="V406" s="0" t="n">
        <v>39425</v>
      </c>
      <c r="W406" s="0" t="n">
        <f aca="false">V406*12</f>
        <v>473100</v>
      </c>
      <c r="X406" s="0" t="n">
        <v>1</v>
      </c>
      <c r="Z406" s="0" t="n">
        <v>30351.485</v>
      </c>
      <c r="AB406" s="0" t="n">
        <v>0.005</v>
      </c>
      <c r="AC406" s="0" t="n">
        <v>0</v>
      </c>
      <c r="AD406" s="0" t="n">
        <v>2199.68121500644</v>
      </c>
      <c r="AE406" s="0" t="n">
        <f aca="false">AD406/2204.59</f>
        <v>0.997773379633598</v>
      </c>
      <c r="AF406" s="0" t="n">
        <f aca="false">AE406/S406</f>
        <v>0.0027336256976263</v>
      </c>
      <c r="AG406" s="0" t="n">
        <f aca="false">AE406*EXP(AB406*AC406)</f>
        <v>0.997773379633598</v>
      </c>
      <c r="AH406" s="0" t="n">
        <f aca="false">AG406/S406</f>
        <v>0.0027336256976263</v>
      </c>
      <c r="AI406" s="0" t="s">
        <v>90</v>
      </c>
      <c r="AJ406" s="0" t="n">
        <f aca="false">IF(AI406="A",'FE DISTRIBUCIÓN'!$C$2,'FE DISTRIBUCIÓN'!$C$3)</f>
        <v>4.994E-006</v>
      </c>
      <c r="AK406" s="0" t="n">
        <f aca="false">W406*AJ406</f>
        <v>2.3626614</v>
      </c>
      <c r="AL406" s="0" t="n">
        <f aca="false">AK406/365</f>
        <v>0.00647304493150685</v>
      </c>
      <c r="AM406" s="0" t="n">
        <f aca="false">AK406*EXP(AB406*AC406)</f>
        <v>2.3626614</v>
      </c>
      <c r="AN406" s="0" t="n">
        <f aca="false">AM406/365</f>
        <v>0.00647304493150685</v>
      </c>
      <c r="AO406" s="0" t="n">
        <v>5.223868284E-006</v>
      </c>
      <c r="AP406" s="0" t="n">
        <f aca="false">AO406*W406</f>
        <v>2.4714120851604</v>
      </c>
      <c r="AQ406" s="0" t="n">
        <f aca="false">AP406/365</f>
        <v>0.00677099201413808</v>
      </c>
      <c r="AR406" s="0" t="n">
        <f aca="false">AP406*EXP(AB406*AC406)</f>
        <v>2.4714120851604</v>
      </c>
      <c r="AS406" s="0" t="n">
        <f aca="false">AR406/365</f>
        <v>0.00677099201413808</v>
      </c>
      <c r="AT406" s="0" t="n">
        <v>3.02832944E-007</v>
      </c>
      <c r="AU406" s="0" t="n">
        <f aca="false">AT406*W406</f>
        <v>0.1432702658064</v>
      </c>
      <c r="AV406" s="0" t="n">
        <f aca="false">AU406/365</f>
        <v>0.000392521276181918</v>
      </c>
      <c r="AW406" s="0" t="n">
        <f aca="false">AU406*EXP(AB406*AC406)</f>
        <v>0.1432702658064</v>
      </c>
      <c r="AX406" s="0" t="n">
        <f aca="false">AW406/365</f>
        <v>0.000392521276181918</v>
      </c>
      <c r="AY406" s="0" t="n">
        <f aca="false">AW406+AR406+AM406+AG406</f>
        <v>5.9751171306004</v>
      </c>
      <c r="AZ406" s="0" t="n">
        <f aca="false">AH406+AN406+AS406+AX406</f>
        <v>0.0163701839194532</v>
      </c>
      <c r="BA406" s="0" t="n">
        <f aca="false">AH406*1000000</f>
        <v>2733.6256976263</v>
      </c>
      <c r="BB406" s="0" t="n">
        <f aca="false">BA406*'Dist Horaria'!$H$3</f>
        <v>95.2519339907658</v>
      </c>
      <c r="BC406" s="0" t="n">
        <f aca="false">BA406*'Dist Horaria'!$I$3</f>
        <v>92.703855581663</v>
      </c>
      <c r="BD406" s="0" t="n">
        <f aca="false">BA406*'Dist Horaria'!$J$3</f>
        <v>90.2987827362547</v>
      </c>
      <c r="BE406" s="0" t="n">
        <f aca="false">BA406*'Dist Horaria'!$K$3</f>
        <v>88.2497546053024</v>
      </c>
      <c r="BF406" s="0" t="n">
        <f aca="false">BA406*'Dist Horaria'!$L$3</f>
        <v>86.7524043996757</v>
      </c>
      <c r="BG406" s="0" t="n">
        <f aca="false">BA406*'Dist Horaria'!$M$3</f>
        <v>85.8097251328984</v>
      </c>
      <c r="BH406" s="0" t="n">
        <f aca="false">BA406*'Dist Horaria'!$N$3</f>
        <v>89.6825077933294</v>
      </c>
      <c r="BI406" s="0" t="n">
        <f aca="false">BA406*'Dist Horaria'!$O$3</f>
        <v>89.6825077933294</v>
      </c>
      <c r="BJ406" s="0" t="n">
        <f aca="false">BA406*'Dist Horaria'!$P$3</f>
        <v>118.652983974006</v>
      </c>
      <c r="BK406" s="0" t="n">
        <f aca="false">BA406*'Dist Horaria'!$Q$3</f>
        <v>131.20281881741</v>
      </c>
      <c r="BL406" s="0" t="n">
        <f aca="false">BA406*'Dist Horaria'!$R$3</f>
        <v>140.329971430795</v>
      </c>
      <c r="BM406" s="0" t="n">
        <f aca="false">BA406*'Dist Horaria'!$S$3</f>
        <v>144.893547737487</v>
      </c>
      <c r="BN406" s="0" t="n">
        <f aca="false">BA406*'Dist Horaria'!$T$3</f>
        <v>146.034441814161</v>
      </c>
      <c r="BO406" s="0" t="n">
        <f aca="false">BA406*'Dist Horaria'!$U$3</f>
        <v>144.893547737487</v>
      </c>
      <c r="BP406" s="0" t="n">
        <f aca="false">BA406*'Dist Horaria'!$V$3</f>
        <v>142.611759584141</v>
      </c>
      <c r="BQ406" s="0" t="n">
        <f aca="false">BA406*'Dist Horaria'!$W$3</f>
        <v>139.189077354122</v>
      </c>
      <c r="BR406" s="0" t="n">
        <f aca="false">BA406*'Dist Horaria'!$X$3</f>
        <v>136.491595238145</v>
      </c>
      <c r="BS406" s="0" t="n">
        <f aca="false">BA406*'Dist Horaria'!$Y$3</f>
        <v>133.378419159538</v>
      </c>
      <c r="BT406" s="0" t="n">
        <f aca="false">BA406*'Dist Horaria'!$Z$3</f>
        <v>116.433097050942</v>
      </c>
      <c r="BU406" s="0" t="n">
        <f aca="false">BA406*'Dist Horaria'!$AA$3</f>
        <v>110.721225230087</v>
      </c>
      <c r="BV406" s="0" t="n">
        <f aca="false">BA406*'Dist Horaria'!$AB$3</f>
        <v>98.5492893556898</v>
      </c>
      <c r="BW406" s="0" t="n">
        <f aca="false">BA406*'Dist Horaria'!$AC$3</f>
        <v>106.810224036627</v>
      </c>
      <c r="BX406" s="0" t="n">
        <f aca="false">BA406*'Dist Horaria'!$AD$3</f>
        <v>103.99154761041</v>
      </c>
      <c r="BY406" s="0" t="n">
        <f aca="false">BA406*'Dist Horaria'!$AE$3</f>
        <v>101.009552483554</v>
      </c>
      <c r="BZ406" s="0" t="n">
        <f aca="false">AN406*1000000</f>
        <v>6473.04493150685</v>
      </c>
      <c r="CA406" s="0" t="n">
        <f aca="false">BZ406*'Dist Horaria'!$H$6</f>
        <v>161.826123287671</v>
      </c>
      <c r="CB406" s="0" t="n">
        <f aca="false">BZ406*'Dist Horaria'!$I$6</f>
        <v>161.826123287671</v>
      </c>
      <c r="CC406" s="0" t="n">
        <f aca="false">BZ406*'Dist Horaria'!$J$6</f>
        <v>161.826123287671</v>
      </c>
      <c r="CD406" s="0" t="n">
        <f aca="false">BZ406*'Dist Horaria'!$K$6</f>
        <v>161.826123287671</v>
      </c>
      <c r="CE406" s="0" t="n">
        <f aca="false">BZ406*'Dist Horaria'!$L$6</f>
        <v>161.826123287671</v>
      </c>
      <c r="CF406" s="0" t="n">
        <f aca="false">BZ406*'Dist Horaria'!$M$6</f>
        <v>431.536328767123</v>
      </c>
      <c r="CG406" s="0" t="n">
        <f aca="false">BZ406*'Dist Horaria'!$N$6</f>
        <v>431.536328767123</v>
      </c>
      <c r="CH406" s="0" t="n">
        <f aca="false">BZ406*'Dist Horaria'!$O$6</f>
        <v>431.536328767123</v>
      </c>
      <c r="CI406" s="0" t="n">
        <f aca="false">BZ406*'Dist Horaria'!$P$6</f>
        <v>283.195715753425</v>
      </c>
      <c r="CJ406" s="0" t="n">
        <f aca="false">BZ406*'Dist Horaria'!$Q$6</f>
        <v>283.195715753425</v>
      </c>
      <c r="CK406" s="0" t="n">
        <f aca="false">BZ406*'Dist Horaria'!$R$6</f>
        <v>283.195715753425</v>
      </c>
      <c r="CL406" s="0" t="n">
        <f aca="false">BZ406*'Dist Horaria'!$S$6</f>
        <v>283.195715753425</v>
      </c>
      <c r="CM406" s="0" t="n">
        <f aca="false">BZ406*'Dist Horaria'!$T$6</f>
        <v>283.195715753425</v>
      </c>
      <c r="CN406" s="0" t="n">
        <f aca="false">BZ406*'Dist Horaria'!$U$6</f>
        <v>283.195715753425</v>
      </c>
      <c r="CO406" s="0" t="n">
        <f aca="false">BZ406*'Dist Horaria'!$V$6</f>
        <v>283.195715753425</v>
      </c>
      <c r="CP406" s="0" t="n">
        <f aca="false">BZ406*'Dist Horaria'!$W$6</f>
        <v>283.195715753425</v>
      </c>
      <c r="CQ406" s="0" t="n">
        <f aca="false">BZ406*'Dist Horaria'!$X$6</f>
        <v>431.536328767123</v>
      </c>
      <c r="CR406" s="0" t="n">
        <f aca="false">BZ406*'Dist Horaria'!$Y$6</f>
        <v>431.536328767123</v>
      </c>
      <c r="CS406" s="0" t="n">
        <f aca="false">BZ406*'Dist Horaria'!$Z$6</f>
        <v>431.536328767123</v>
      </c>
      <c r="CT406" s="0" t="n">
        <f aca="false">BZ406*'Dist Horaria'!$AA$6</f>
        <v>161.826123287671</v>
      </c>
      <c r="CU406" s="0" t="n">
        <f aca="false">BZ406*'Dist Horaria'!$AB$6</f>
        <v>161.826123287671</v>
      </c>
      <c r="CV406" s="0" t="n">
        <f aca="false">BZ406*'Dist Horaria'!$AC$6</f>
        <v>161.826123287671</v>
      </c>
      <c r="CW406" s="0" t="n">
        <f aca="false">BZ406*'Dist Horaria'!$AD$6</f>
        <v>161.826123287671</v>
      </c>
      <c r="CX406" s="0" t="n">
        <f aca="false">BZ406*'Dist Horaria'!$AE$6</f>
        <v>161.826123287671</v>
      </c>
      <c r="CY406" s="0" t="n">
        <f aca="false">AS406*1000000</f>
        <v>6770.99201413808</v>
      </c>
      <c r="CZ406" s="0" t="n">
        <f aca="false">CY406*'Dist Horaria'!$H$6</f>
        <v>169.274800353452</v>
      </c>
      <c r="DA406" s="0" t="n">
        <f aca="false">CY406*'Dist Horaria'!$I$6</f>
        <v>169.274800353452</v>
      </c>
      <c r="DB406" s="0" t="n">
        <f aca="false">CY406*'Dist Horaria'!$J$6</f>
        <v>169.274800353452</v>
      </c>
      <c r="DC406" s="0" t="n">
        <f aca="false">CY406*'Dist Horaria'!$K$6</f>
        <v>169.274800353452</v>
      </c>
      <c r="DD406" s="0" t="n">
        <f aca="false">CY406*'Dist Horaria'!$L$6</f>
        <v>169.274800353452</v>
      </c>
      <c r="DE406" s="0" t="n">
        <f aca="false">CY406*'Dist Horaria'!$M$6</f>
        <v>451.399467609206</v>
      </c>
      <c r="DF406" s="0" t="n">
        <f aca="false">CY406*'Dist Horaria'!$N$6</f>
        <v>451.399467609206</v>
      </c>
      <c r="DG406" s="0" t="n">
        <f aca="false">CY406*'Dist Horaria'!$O$6</f>
        <v>451.399467609206</v>
      </c>
      <c r="DH406" s="0" t="n">
        <f aca="false">CY406*'Dist Horaria'!$P$6</f>
        <v>296.230900618541</v>
      </c>
      <c r="DI406" s="0" t="n">
        <f aca="false">CY406*'Dist Horaria'!$Q$6</f>
        <v>296.230900618541</v>
      </c>
      <c r="DJ406" s="0" t="n">
        <f aca="false">CY406*'Dist Horaria'!$R$6</f>
        <v>296.230900618541</v>
      </c>
      <c r="DK406" s="0" t="n">
        <f aca="false">CY406*'Dist Horaria'!$S$6</f>
        <v>296.230900618541</v>
      </c>
      <c r="DL406" s="0" t="n">
        <f aca="false">CY406*'Dist Horaria'!$T$6</f>
        <v>296.230900618541</v>
      </c>
      <c r="DM406" s="0" t="n">
        <f aca="false">CY406*'Dist Horaria'!$U$6</f>
        <v>296.230900618541</v>
      </c>
      <c r="DN406" s="0" t="n">
        <f aca="false">CY406*'Dist Horaria'!$V$6</f>
        <v>296.230900618541</v>
      </c>
      <c r="DO406" s="0" t="n">
        <f aca="false">CY406*'Dist Horaria'!$W$6</f>
        <v>296.230900618541</v>
      </c>
      <c r="DP406" s="0" t="n">
        <f aca="false">CY406*'Dist Horaria'!$X$6</f>
        <v>451.399467609206</v>
      </c>
      <c r="DQ406" s="0" t="n">
        <f aca="false">CY406*'Dist Horaria'!$Y$6</f>
        <v>451.399467609206</v>
      </c>
      <c r="DR406" s="0" t="n">
        <f aca="false">CY406*'Dist Horaria'!$Z$6</f>
        <v>451.399467609206</v>
      </c>
      <c r="DS406" s="0" t="n">
        <f aca="false">CY406*'Dist Horaria'!$AA$6</f>
        <v>169.274800353452</v>
      </c>
      <c r="DT406" s="0" t="n">
        <f aca="false">CY406*'Dist Horaria'!$AB$6</f>
        <v>169.274800353452</v>
      </c>
      <c r="DU406" s="0" t="n">
        <f aca="false">CY406*'Dist Horaria'!$AC$6</f>
        <v>169.274800353452</v>
      </c>
      <c r="DV406" s="0" t="n">
        <f aca="false">CY406*'Dist Horaria'!$AD$6</f>
        <v>169.274800353452</v>
      </c>
      <c r="DW406" s="0" t="n">
        <f aca="false">CY406*'Dist Horaria'!$AE$6</f>
        <v>169.274800353452</v>
      </c>
      <c r="DX406" s="0" t="n">
        <f aca="false">AX406*1000000</f>
        <v>392.521276181918</v>
      </c>
      <c r="DY406" s="0" t="n">
        <f aca="false">DX406*'Dist Horaria'!$H$6</f>
        <v>9.81303190454795</v>
      </c>
      <c r="DZ406" s="0" t="n">
        <f aca="false">DX406*'Dist Horaria'!$I$6</f>
        <v>9.81303190454795</v>
      </c>
      <c r="EA406" s="0" t="n">
        <f aca="false">DX406*'Dist Horaria'!$J$6</f>
        <v>9.81303190454795</v>
      </c>
      <c r="EB406" s="0" t="n">
        <f aca="false">DX406*'Dist Horaria'!$K$6</f>
        <v>9.81303190454795</v>
      </c>
      <c r="EC406" s="0" t="n">
        <f aca="false">DX406*'Dist Horaria'!$L$6</f>
        <v>9.81303190454795</v>
      </c>
      <c r="ED406" s="0" t="n">
        <f aca="false">DX406*'Dist Horaria'!$M$6</f>
        <v>26.1680850787945</v>
      </c>
      <c r="EE406" s="0" t="n">
        <f aca="false">DX406*'Dist Horaria'!$N$6</f>
        <v>26.1680850787945</v>
      </c>
      <c r="EF406" s="0" t="n">
        <f aca="false">DX406*'Dist Horaria'!$O$6</f>
        <v>26.1680850787945</v>
      </c>
      <c r="EG406" s="0" t="n">
        <f aca="false">DX406*'Dist Horaria'!$P$6</f>
        <v>17.1728058329589</v>
      </c>
      <c r="EH406" s="0" t="n">
        <f aca="false">DX406*'Dist Horaria'!$Q$6</f>
        <v>17.1728058329589</v>
      </c>
      <c r="EI406" s="0" t="n">
        <f aca="false">DX406*'Dist Horaria'!$R$6</f>
        <v>17.1728058329589</v>
      </c>
      <c r="EJ406" s="0" t="n">
        <f aca="false">DX406*'Dist Horaria'!$S$6</f>
        <v>17.1728058329589</v>
      </c>
      <c r="EK406" s="0" t="n">
        <f aca="false">DX406*'Dist Horaria'!$T$6</f>
        <v>17.1728058329589</v>
      </c>
      <c r="EL406" s="0" t="n">
        <f aca="false">DX406*'Dist Horaria'!$U$6</f>
        <v>17.1728058329589</v>
      </c>
      <c r="EM406" s="0" t="n">
        <f aca="false">DX406*'Dist Horaria'!$V$6</f>
        <v>17.1728058329589</v>
      </c>
      <c r="EN406" s="0" t="n">
        <f aca="false">DX406*'Dist Horaria'!$W$6</f>
        <v>17.1728058329589</v>
      </c>
      <c r="EO406" s="0" t="n">
        <f aca="false">DX406*'Dist Horaria'!$X$6</f>
        <v>26.1680850787945</v>
      </c>
      <c r="EP406" s="0" t="n">
        <f aca="false">DX406*'Dist Horaria'!$Y$6</f>
        <v>26.1680850787945</v>
      </c>
      <c r="EQ406" s="0" t="n">
        <f aca="false">DX406*'Dist Horaria'!$Z$6</f>
        <v>26.1680850787945</v>
      </c>
      <c r="ER406" s="0" t="n">
        <f aca="false">DX406*'Dist Horaria'!$AA$6</f>
        <v>9.81303190454795</v>
      </c>
      <c r="ES406" s="0" t="n">
        <f aca="false">DX406*'Dist Horaria'!$AB$6</f>
        <v>9.81303190454795</v>
      </c>
      <c r="ET406" s="0" t="n">
        <f aca="false">DX406*'Dist Horaria'!$AC$6</f>
        <v>9.81303190454795</v>
      </c>
      <c r="EU406" s="0" t="n">
        <f aca="false">DX406*'Dist Horaria'!$AD$6</f>
        <v>9.81303190454795</v>
      </c>
      <c r="EV406" s="0" t="n">
        <f aca="false">DX406*'Dist Horaria'!$AE$6</f>
        <v>9.81303190454795</v>
      </c>
      <c r="EW406" s="0" t="n">
        <f aca="false">BB406+CA406+CZ406+DY406</f>
        <v>436.165889536437</v>
      </c>
      <c r="EX406" s="0" t="n">
        <f aca="false">BC406+CB406+DA406+DZ406</f>
        <v>433.617811127334</v>
      </c>
      <c r="EY406" s="0" t="n">
        <f aca="false">BD406+CC406+DB406+EA406</f>
        <v>431.212738281926</v>
      </c>
      <c r="EZ406" s="0" t="n">
        <f aca="false">BE406+CD406+DC406+EB406</f>
        <v>429.163710150974</v>
      </c>
      <c r="FA406" s="0" t="n">
        <f aca="false">BF406+CE406+DD406+EC406</f>
        <v>427.666359945347</v>
      </c>
      <c r="FB406" s="0" t="n">
        <f aca="false">BG406+CF406+DE406+ED406</f>
        <v>994.913606588022</v>
      </c>
      <c r="FC406" s="0" t="n">
        <f aca="false">BH406+CG406+DF406+EE406</f>
        <v>998.786389248453</v>
      </c>
      <c r="FD406" s="0" t="n">
        <f aca="false">BI406+CH406+DG406+EF406</f>
        <v>998.786389248453</v>
      </c>
      <c r="FE406" s="0" t="n">
        <f aca="false">BJ406+CI406+DH406+EG406</f>
        <v>715.25240617893</v>
      </c>
      <c r="FF406" s="0" t="n">
        <f aca="false">BK406+CJ406+DI406+EH406</f>
        <v>727.802241022335</v>
      </c>
      <c r="FG406" s="0" t="n">
        <f aca="false">BL406+CK406+DJ406+EI406</f>
        <v>736.92939363572</v>
      </c>
      <c r="FH406" s="0" t="n">
        <f aca="false">BM406+CL406+DK406+EJ406</f>
        <v>741.492969942412</v>
      </c>
      <c r="FI406" s="0" t="n">
        <f aca="false">BN406+CM406+DL406+EK406</f>
        <v>742.633864019085</v>
      </c>
      <c r="FJ406" s="0" t="n">
        <f aca="false">BO406+CN406+DM406+EL406</f>
        <v>741.492969942412</v>
      </c>
      <c r="FK406" s="0" t="n">
        <f aca="false">BP406+CO406+DN406+EM406</f>
        <v>739.211181789066</v>
      </c>
      <c r="FL406" s="0" t="n">
        <f aca="false">BQ406+CP406+DO406+EN406</f>
        <v>735.788499559046</v>
      </c>
      <c r="FM406" s="0" t="n">
        <f aca="false">BR406+CQ406+DP406+EO406</f>
        <v>1045.59547669327</v>
      </c>
      <c r="FN406" s="0" t="n">
        <f aca="false">BS406+CR406+DQ406+EP406</f>
        <v>1042.48230061466</v>
      </c>
      <c r="FO406" s="0" t="n">
        <f aca="false">BT406+CS406+DR406+EQ406</f>
        <v>1025.53697850607</v>
      </c>
      <c r="FP406" s="0" t="n">
        <f aca="false">BU406+CT406+DS406+ER406</f>
        <v>451.635180775758</v>
      </c>
      <c r="FQ406" s="0" t="n">
        <f aca="false">BV406+CU406+DT406+ES406</f>
        <v>439.463244901361</v>
      </c>
      <c r="FR406" s="0" t="n">
        <f aca="false">BW406+CV406+DU406+ET406</f>
        <v>447.724179582298</v>
      </c>
      <c r="FS406" s="0" t="n">
        <f aca="false">BX406+CW406+DV406+EU406</f>
        <v>444.905503156082</v>
      </c>
      <c r="FT406" s="0" t="n">
        <f aca="false">BY406+CX406+DW406+EV406</f>
        <v>441.923508029225</v>
      </c>
      <c r="FU406" s="0" t="n">
        <f aca="false">AM406*'Dist Horaria'!$H$10</f>
        <v>0.213233076749094</v>
      </c>
      <c r="FV406" s="0" t="n">
        <f aca="false">AM406*'Dist Horaria'!$I$10</f>
        <v>0.199562626791002</v>
      </c>
      <c r="FW406" s="0" t="n">
        <f aca="false">AM406*'Dist Horaria'!$J$10</f>
        <v>0.19869870196318</v>
      </c>
      <c r="FX406" s="0" t="n">
        <f aca="false">AM406*'Dist Horaria'!$K$10</f>
        <v>0.192984195577088</v>
      </c>
      <c r="FY406" s="0" t="n">
        <f aca="false">AM406*'Dist Horaria'!$L$10</f>
        <v>0.193061424775406</v>
      </c>
      <c r="FZ406" s="0" t="n">
        <f aca="false">AM406*'Dist Horaria'!$M$10</f>
        <v>0.206583669496865</v>
      </c>
      <c r="GA406" s="0" t="n">
        <f aca="false">AM406*'Dist Horaria'!$N$10</f>
        <v>0.195436690274523</v>
      </c>
      <c r="GB406" s="0" t="n">
        <f aca="false">AM406*'Dist Horaria'!$O$10</f>
        <v>0.192100950088234</v>
      </c>
      <c r="GC406" s="0" t="n">
        <f aca="false">AM406*'Dist Horaria'!$P$10</f>
        <v>0.195081916974571</v>
      </c>
      <c r="GD406" s="0" t="n">
        <f aca="false">AM406*'Dist Horaria'!$Q$10</f>
        <v>0.176542553544699</v>
      </c>
      <c r="GE406" s="0" t="n">
        <f aca="false">AM406*'Dist Horaria'!$R$10</f>
        <v>0.215408428188483</v>
      </c>
      <c r="GF406" s="0" t="n">
        <f aca="false">AM406*'Dist Horaria'!$S$10</f>
        <v>0.183967165576856</v>
      </c>
      <c r="GG406" s="0" t="n">
        <f aca="false">AR406*'Dist Horaria'!$H$10</f>
        <v>0.223047958896542</v>
      </c>
      <c r="GH406" s="0" t="n">
        <f aca="false">AR406*'Dist Horaria'!$I$10</f>
        <v>0.208748273280986</v>
      </c>
      <c r="GI406" s="0" t="n">
        <f aca="false">AR406*'Dist Horaria'!$J$10</f>
        <v>0.207844582951026</v>
      </c>
      <c r="GJ406" s="0" t="n">
        <f aca="false">AR406*'Dist Horaria'!$K$10</f>
        <v>0.201867044170686</v>
      </c>
      <c r="GK406" s="0" t="n">
        <f aca="false">AR406*'Dist Horaria'!$L$10</f>
        <v>0.201947828143391</v>
      </c>
      <c r="GL406" s="0" t="n">
        <f aca="false">AR406*'Dist Horaria'!$M$10</f>
        <v>0.216092486799561</v>
      </c>
      <c r="GM406" s="0" t="n">
        <f aca="false">AR406*'Dist Horaria'!$N$10</f>
        <v>0.204432424480379</v>
      </c>
      <c r="GN406" s="0" t="n">
        <f aca="false">AR406*'Dist Horaria'!$O$10</f>
        <v>0.200943143871084</v>
      </c>
      <c r="GO406" s="0" t="n">
        <f aca="false">AR406*'Dist Horaria'!$P$10</f>
        <v>0.204061321358707</v>
      </c>
      <c r="GP406" s="0" t="n">
        <f aca="false">AR406*'Dist Horaria'!$Q$10</f>
        <v>0.184668611581603</v>
      </c>
      <c r="GQ406" s="0" t="n">
        <f aca="false">AR406*'Dist Horaria'!$R$10</f>
        <v>0.225323439351244</v>
      </c>
      <c r="GR406" s="0" t="n">
        <f aca="false">AR406*'Dist Horaria'!$S$10</f>
        <v>0.192434970275193</v>
      </c>
      <c r="GS406" s="0" t="n">
        <f aca="false">AW406*'Dist Horaria'!$H$10</f>
        <v>0.0129303164577705</v>
      </c>
      <c r="GT406" s="0" t="n">
        <f aca="false">AW406*'Dist Horaria'!$I$10</f>
        <v>0.0121013491757093</v>
      </c>
      <c r="GU406" s="0" t="n">
        <f aca="false">AW406*'Dist Horaria'!$J$10</f>
        <v>0.0120489613304943</v>
      </c>
      <c r="GV406" s="0" t="n">
        <f aca="false">AW406*'Dist Horaria'!$K$10</f>
        <v>0.0117024373432282</v>
      </c>
      <c r="GW406" s="0" t="n">
        <f aca="false">AW406*'Dist Horaria'!$L$10</f>
        <v>0.0117071204720806</v>
      </c>
      <c r="GX406" s="0" t="n">
        <f aca="false">AW406*'Dist Horaria'!$M$10</f>
        <v>0.0125271006840325</v>
      </c>
      <c r="GY406" s="0" t="n">
        <f aca="false">AW406*'Dist Horaria'!$N$10</f>
        <v>0.0118511550423408</v>
      </c>
      <c r="GZ406" s="0" t="n">
        <f aca="false">AW406*'Dist Horaria'!$O$10</f>
        <v>0.0116488779055701</v>
      </c>
      <c r="HA406" s="0" t="n">
        <f aca="false">AW406*'Dist Horaria'!$P$10</f>
        <v>0.011829641817896</v>
      </c>
      <c r="HB406" s="0" t="n">
        <f aca="false">AW406*'Dist Horaria'!$Q$10</f>
        <v>0.0107054267583538</v>
      </c>
      <c r="HC406" s="0" t="n">
        <f aca="false">AW406*'Dist Horaria'!$R$10</f>
        <v>0.013062228368188</v>
      </c>
      <c r="HD406" s="0" t="n">
        <f aca="false">AW406*'Dist Horaria'!$S$10</f>
        <v>0.0111556504507358</v>
      </c>
    </row>
    <row r="407" customFormat="false" ht="13.8" hidden="false" customHeight="false" outlineLevel="0" collapsed="false">
      <c r="A407" s="0" t="n">
        <v>4.704503</v>
      </c>
      <c r="B407" s="0" t="n">
        <v>-74.090311</v>
      </c>
      <c r="C407" s="0" t="n">
        <v>30</v>
      </c>
      <c r="D407" s="0" t="n">
        <v>35</v>
      </c>
      <c r="E407" s="0" t="n">
        <v>2449</v>
      </c>
      <c r="G407" s="0" t="s">
        <v>351</v>
      </c>
      <c r="I407" s="0" t="s">
        <v>1838</v>
      </c>
      <c r="J407" s="0" t="s">
        <v>1839</v>
      </c>
      <c r="K407" s="0" t="s">
        <v>1840</v>
      </c>
      <c r="L407" s="0" t="s">
        <v>1841</v>
      </c>
      <c r="S407" s="0" t="n">
        <v>365</v>
      </c>
      <c r="V407" s="0" t="n">
        <v>39425</v>
      </c>
      <c r="W407" s="0" t="n">
        <f aca="false">V407*12</f>
        <v>473100</v>
      </c>
      <c r="X407" s="0" t="n">
        <v>1</v>
      </c>
      <c r="Z407" s="0" t="n">
        <v>30351.485</v>
      </c>
      <c r="AB407" s="0" t="n">
        <v>0.005</v>
      </c>
      <c r="AC407" s="0" t="n">
        <v>0</v>
      </c>
      <c r="AD407" s="0" t="n">
        <v>2199.68121500644</v>
      </c>
      <c r="AE407" s="0" t="n">
        <f aca="false">AD407/2204.59</f>
        <v>0.997773379633598</v>
      </c>
      <c r="AF407" s="0" t="n">
        <f aca="false">AE407/S407</f>
        <v>0.0027336256976263</v>
      </c>
      <c r="AG407" s="0" t="n">
        <f aca="false">AE407*EXP(AB407*AC407)</f>
        <v>0.997773379633598</v>
      </c>
      <c r="AH407" s="0" t="n">
        <f aca="false">AG407/S407</f>
        <v>0.0027336256976263</v>
      </c>
      <c r="AI407" s="0" t="s">
        <v>90</v>
      </c>
      <c r="AJ407" s="0" t="n">
        <f aca="false">IF(AI407="A",'FE DISTRIBUCIÓN'!$C$2,'FE DISTRIBUCIÓN'!$C$3)</f>
        <v>4.994E-006</v>
      </c>
      <c r="AK407" s="0" t="n">
        <f aca="false">W407*AJ407</f>
        <v>2.3626614</v>
      </c>
      <c r="AL407" s="0" t="n">
        <f aca="false">AK407/365</f>
        <v>0.00647304493150685</v>
      </c>
      <c r="AM407" s="0" t="n">
        <f aca="false">AK407*EXP(AB407*AC407)</f>
        <v>2.3626614</v>
      </c>
      <c r="AN407" s="0" t="n">
        <f aca="false">AM407/365</f>
        <v>0.00647304493150685</v>
      </c>
      <c r="AO407" s="0" t="n">
        <v>5.223868284E-006</v>
      </c>
      <c r="AP407" s="0" t="n">
        <f aca="false">AO407*W407</f>
        <v>2.4714120851604</v>
      </c>
      <c r="AQ407" s="0" t="n">
        <f aca="false">AP407/365</f>
        <v>0.00677099201413808</v>
      </c>
      <c r="AR407" s="0" t="n">
        <f aca="false">AP407*EXP(AB407*AC407)</f>
        <v>2.4714120851604</v>
      </c>
      <c r="AS407" s="0" t="n">
        <f aca="false">AR407/365</f>
        <v>0.00677099201413808</v>
      </c>
      <c r="AT407" s="0" t="n">
        <v>3.02832944E-007</v>
      </c>
      <c r="AU407" s="0" t="n">
        <f aca="false">AT407*W407</f>
        <v>0.1432702658064</v>
      </c>
      <c r="AV407" s="0" t="n">
        <f aca="false">AU407/365</f>
        <v>0.000392521276181918</v>
      </c>
      <c r="AW407" s="0" t="n">
        <f aca="false">AU407*EXP(AB407*AC407)</f>
        <v>0.1432702658064</v>
      </c>
      <c r="AX407" s="0" t="n">
        <f aca="false">AW407/365</f>
        <v>0.000392521276181918</v>
      </c>
      <c r="AY407" s="0" t="n">
        <f aca="false">AW407+AR407+AM407+AG407</f>
        <v>5.9751171306004</v>
      </c>
      <c r="AZ407" s="0" t="n">
        <f aca="false">AH407+AN407+AS407+AX407</f>
        <v>0.0163701839194532</v>
      </c>
      <c r="BA407" s="0" t="n">
        <f aca="false">AH407*1000000</f>
        <v>2733.6256976263</v>
      </c>
      <c r="BB407" s="0" t="n">
        <f aca="false">BA407*'Dist Horaria'!$H$3</f>
        <v>95.2519339907658</v>
      </c>
      <c r="BC407" s="0" t="n">
        <f aca="false">BA407*'Dist Horaria'!$I$3</f>
        <v>92.703855581663</v>
      </c>
      <c r="BD407" s="0" t="n">
        <f aca="false">BA407*'Dist Horaria'!$J$3</f>
        <v>90.2987827362547</v>
      </c>
      <c r="BE407" s="0" t="n">
        <f aca="false">BA407*'Dist Horaria'!$K$3</f>
        <v>88.2497546053024</v>
      </c>
      <c r="BF407" s="0" t="n">
        <f aca="false">BA407*'Dist Horaria'!$L$3</f>
        <v>86.7524043996757</v>
      </c>
      <c r="BG407" s="0" t="n">
        <f aca="false">BA407*'Dist Horaria'!$M$3</f>
        <v>85.8097251328984</v>
      </c>
      <c r="BH407" s="0" t="n">
        <f aca="false">BA407*'Dist Horaria'!$N$3</f>
        <v>89.6825077933294</v>
      </c>
      <c r="BI407" s="0" t="n">
        <f aca="false">BA407*'Dist Horaria'!$O$3</f>
        <v>89.6825077933294</v>
      </c>
      <c r="BJ407" s="0" t="n">
        <f aca="false">BA407*'Dist Horaria'!$P$3</f>
        <v>118.652983974006</v>
      </c>
      <c r="BK407" s="0" t="n">
        <f aca="false">BA407*'Dist Horaria'!$Q$3</f>
        <v>131.20281881741</v>
      </c>
      <c r="BL407" s="0" t="n">
        <f aca="false">BA407*'Dist Horaria'!$R$3</f>
        <v>140.329971430795</v>
      </c>
      <c r="BM407" s="0" t="n">
        <f aca="false">BA407*'Dist Horaria'!$S$3</f>
        <v>144.893547737487</v>
      </c>
      <c r="BN407" s="0" t="n">
        <f aca="false">BA407*'Dist Horaria'!$T$3</f>
        <v>146.034441814161</v>
      </c>
      <c r="BO407" s="0" t="n">
        <f aca="false">BA407*'Dist Horaria'!$U$3</f>
        <v>144.893547737487</v>
      </c>
      <c r="BP407" s="0" t="n">
        <f aca="false">BA407*'Dist Horaria'!$V$3</f>
        <v>142.611759584141</v>
      </c>
      <c r="BQ407" s="0" t="n">
        <f aca="false">BA407*'Dist Horaria'!$W$3</f>
        <v>139.189077354122</v>
      </c>
      <c r="BR407" s="0" t="n">
        <f aca="false">BA407*'Dist Horaria'!$X$3</f>
        <v>136.491595238145</v>
      </c>
      <c r="BS407" s="0" t="n">
        <f aca="false">BA407*'Dist Horaria'!$Y$3</f>
        <v>133.378419159538</v>
      </c>
      <c r="BT407" s="0" t="n">
        <f aca="false">BA407*'Dist Horaria'!$Z$3</f>
        <v>116.433097050942</v>
      </c>
      <c r="BU407" s="0" t="n">
        <f aca="false">BA407*'Dist Horaria'!$AA$3</f>
        <v>110.721225230087</v>
      </c>
      <c r="BV407" s="0" t="n">
        <f aca="false">BA407*'Dist Horaria'!$AB$3</f>
        <v>98.5492893556898</v>
      </c>
      <c r="BW407" s="0" t="n">
        <f aca="false">BA407*'Dist Horaria'!$AC$3</f>
        <v>106.810224036627</v>
      </c>
      <c r="BX407" s="0" t="n">
        <f aca="false">BA407*'Dist Horaria'!$AD$3</f>
        <v>103.99154761041</v>
      </c>
      <c r="BY407" s="0" t="n">
        <f aca="false">BA407*'Dist Horaria'!$AE$3</f>
        <v>101.009552483554</v>
      </c>
      <c r="BZ407" s="0" t="n">
        <f aca="false">AN407*1000000</f>
        <v>6473.04493150685</v>
      </c>
      <c r="CA407" s="0" t="n">
        <f aca="false">BZ407*'Dist Horaria'!$H$6</f>
        <v>161.826123287671</v>
      </c>
      <c r="CB407" s="0" t="n">
        <f aca="false">BZ407*'Dist Horaria'!$I$6</f>
        <v>161.826123287671</v>
      </c>
      <c r="CC407" s="0" t="n">
        <f aca="false">BZ407*'Dist Horaria'!$J$6</f>
        <v>161.826123287671</v>
      </c>
      <c r="CD407" s="0" t="n">
        <f aca="false">BZ407*'Dist Horaria'!$K$6</f>
        <v>161.826123287671</v>
      </c>
      <c r="CE407" s="0" t="n">
        <f aca="false">BZ407*'Dist Horaria'!$L$6</f>
        <v>161.826123287671</v>
      </c>
      <c r="CF407" s="0" t="n">
        <f aca="false">BZ407*'Dist Horaria'!$M$6</f>
        <v>431.536328767123</v>
      </c>
      <c r="CG407" s="0" t="n">
        <f aca="false">BZ407*'Dist Horaria'!$N$6</f>
        <v>431.536328767123</v>
      </c>
      <c r="CH407" s="0" t="n">
        <f aca="false">BZ407*'Dist Horaria'!$O$6</f>
        <v>431.536328767123</v>
      </c>
      <c r="CI407" s="0" t="n">
        <f aca="false">BZ407*'Dist Horaria'!$P$6</f>
        <v>283.195715753425</v>
      </c>
      <c r="CJ407" s="0" t="n">
        <f aca="false">BZ407*'Dist Horaria'!$Q$6</f>
        <v>283.195715753425</v>
      </c>
      <c r="CK407" s="0" t="n">
        <f aca="false">BZ407*'Dist Horaria'!$R$6</f>
        <v>283.195715753425</v>
      </c>
      <c r="CL407" s="0" t="n">
        <f aca="false">BZ407*'Dist Horaria'!$S$6</f>
        <v>283.195715753425</v>
      </c>
      <c r="CM407" s="0" t="n">
        <f aca="false">BZ407*'Dist Horaria'!$T$6</f>
        <v>283.195715753425</v>
      </c>
      <c r="CN407" s="0" t="n">
        <f aca="false">BZ407*'Dist Horaria'!$U$6</f>
        <v>283.195715753425</v>
      </c>
      <c r="CO407" s="0" t="n">
        <f aca="false">BZ407*'Dist Horaria'!$V$6</f>
        <v>283.195715753425</v>
      </c>
      <c r="CP407" s="0" t="n">
        <f aca="false">BZ407*'Dist Horaria'!$W$6</f>
        <v>283.195715753425</v>
      </c>
      <c r="CQ407" s="0" t="n">
        <f aca="false">BZ407*'Dist Horaria'!$X$6</f>
        <v>431.536328767123</v>
      </c>
      <c r="CR407" s="0" t="n">
        <f aca="false">BZ407*'Dist Horaria'!$Y$6</f>
        <v>431.536328767123</v>
      </c>
      <c r="CS407" s="0" t="n">
        <f aca="false">BZ407*'Dist Horaria'!$Z$6</f>
        <v>431.536328767123</v>
      </c>
      <c r="CT407" s="0" t="n">
        <f aca="false">BZ407*'Dist Horaria'!$AA$6</f>
        <v>161.826123287671</v>
      </c>
      <c r="CU407" s="0" t="n">
        <f aca="false">BZ407*'Dist Horaria'!$AB$6</f>
        <v>161.826123287671</v>
      </c>
      <c r="CV407" s="0" t="n">
        <f aca="false">BZ407*'Dist Horaria'!$AC$6</f>
        <v>161.826123287671</v>
      </c>
      <c r="CW407" s="0" t="n">
        <f aca="false">BZ407*'Dist Horaria'!$AD$6</f>
        <v>161.826123287671</v>
      </c>
      <c r="CX407" s="0" t="n">
        <f aca="false">BZ407*'Dist Horaria'!$AE$6</f>
        <v>161.826123287671</v>
      </c>
      <c r="CY407" s="0" t="n">
        <f aca="false">AS407*1000000</f>
        <v>6770.99201413808</v>
      </c>
      <c r="CZ407" s="0" t="n">
        <f aca="false">CY407*'Dist Horaria'!$H$6</f>
        <v>169.274800353452</v>
      </c>
      <c r="DA407" s="0" t="n">
        <f aca="false">CY407*'Dist Horaria'!$I$6</f>
        <v>169.274800353452</v>
      </c>
      <c r="DB407" s="0" t="n">
        <f aca="false">CY407*'Dist Horaria'!$J$6</f>
        <v>169.274800353452</v>
      </c>
      <c r="DC407" s="0" t="n">
        <f aca="false">CY407*'Dist Horaria'!$K$6</f>
        <v>169.274800353452</v>
      </c>
      <c r="DD407" s="0" t="n">
        <f aca="false">CY407*'Dist Horaria'!$L$6</f>
        <v>169.274800353452</v>
      </c>
      <c r="DE407" s="0" t="n">
        <f aca="false">CY407*'Dist Horaria'!$M$6</f>
        <v>451.399467609206</v>
      </c>
      <c r="DF407" s="0" t="n">
        <f aca="false">CY407*'Dist Horaria'!$N$6</f>
        <v>451.399467609206</v>
      </c>
      <c r="DG407" s="0" t="n">
        <f aca="false">CY407*'Dist Horaria'!$O$6</f>
        <v>451.399467609206</v>
      </c>
      <c r="DH407" s="0" t="n">
        <f aca="false">CY407*'Dist Horaria'!$P$6</f>
        <v>296.230900618541</v>
      </c>
      <c r="DI407" s="0" t="n">
        <f aca="false">CY407*'Dist Horaria'!$Q$6</f>
        <v>296.230900618541</v>
      </c>
      <c r="DJ407" s="0" t="n">
        <f aca="false">CY407*'Dist Horaria'!$R$6</f>
        <v>296.230900618541</v>
      </c>
      <c r="DK407" s="0" t="n">
        <f aca="false">CY407*'Dist Horaria'!$S$6</f>
        <v>296.230900618541</v>
      </c>
      <c r="DL407" s="0" t="n">
        <f aca="false">CY407*'Dist Horaria'!$T$6</f>
        <v>296.230900618541</v>
      </c>
      <c r="DM407" s="0" t="n">
        <f aca="false">CY407*'Dist Horaria'!$U$6</f>
        <v>296.230900618541</v>
      </c>
      <c r="DN407" s="0" t="n">
        <f aca="false">CY407*'Dist Horaria'!$V$6</f>
        <v>296.230900618541</v>
      </c>
      <c r="DO407" s="0" t="n">
        <f aca="false">CY407*'Dist Horaria'!$W$6</f>
        <v>296.230900618541</v>
      </c>
      <c r="DP407" s="0" t="n">
        <f aca="false">CY407*'Dist Horaria'!$X$6</f>
        <v>451.399467609206</v>
      </c>
      <c r="DQ407" s="0" t="n">
        <f aca="false">CY407*'Dist Horaria'!$Y$6</f>
        <v>451.399467609206</v>
      </c>
      <c r="DR407" s="0" t="n">
        <f aca="false">CY407*'Dist Horaria'!$Z$6</f>
        <v>451.399467609206</v>
      </c>
      <c r="DS407" s="0" t="n">
        <f aca="false">CY407*'Dist Horaria'!$AA$6</f>
        <v>169.274800353452</v>
      </c>
      <c r="DT407" s="0" t="n">
        <f aca="false">CY407*'Dist Horaria'!$AB$6</f>
        <v>169.274800353452</v>
      </c>
      <c r="DU407" s="0" t="n">
        <f aca="false">CY407*'Dist Horaria'!$AC$6</f>
        <v>169.274800353452</v>
      </c>
      <c r="DV407" s="0" t="n">
        <f aca="false">CY407*'Dist Horaria'!$AD$6</f>
        <v>169.274800353452</v>
      </c>
      <c r="DW407" s="0" t="n">
        <f aca="false">CY407*'Dist Horaria'!$AE$6</f>
        <v>169.274800353452</v>
      </c>
      <c r="DX407" s="0" t="n">
        <f aca="false">AX407*1000000</f>
        <v>392.521276181918</v>
      </c>
      <c r="DY407" s="0" t="n">
        <f aca="false">DX407*'Dist Horaria'!$H$6</f>
        <v>9.81303190454795</v>
      </c>
      <c r="DZ407" s="0" t="n">
        <f aca="false">DX407*'Dist Horaria'!$I$6</f>
        <v>9.81303190454795</v>
      </c>
      <c r="EA407" s="0" t="n">
        <f aca="false">DX407*'Dist Horaria'!$J$6</f>
        <v>9.81303190454795</v>
      </c>
      <c r="EB407" s="0" t="n">
        <f aca="false">DX407*'Dist Horaria'!$K$6</f>
        <v>9.81303190454795</v>
      </c>
      <c r="EC407" s="0" t="n">
        <f aca="false">DX407*'Dist Horaria'!$L$6</f>
        <v>9.81303190454795</v>
      </c>
      <c r="ED407" s="0" t="n">
        <f aca="false">DX407*'Dist Horaria'!$M$6</f>
        <v>26.1680850787945</v>
      </c>
      <c r="EE407" s="0" t="n">
        <f aca="false">DX407*'Dist Horaria'!$N$6</f>
        <v>26.1680850787945</v>
      </c>
      <c r="EF407" s="0" t="n">
        <f aca="false">DX407*'Dist Horaria'!$O$6</f>
        <v>26.1680850787945</v>
      </c>
      <c r="EG407" s="0" t="n">
        <f aca="false">DX407*'Dist Horaria'!$P$6</f>
        <v>17.1728058329589</v>
      </c>
      <c r="EH407" s="0" t="n">
        <f aca="false">DX407*'Dist Horaria'!$Q$6</f>
        <v>17.1728058329589</v>
      </c>
      <c r="EI407" s="0" t="n">
        <f aca="false">DX407*'Dist Horaria'!$R$6</f>
        <v>17.1728058329589</v>
      </c>
      <c r="EJ407" s="0" t="n">
        <f aca="false">DX407*'Dist Horaria'!$S$6</f>
        <v>17.1728058329589</v>
      </c>
      <c r="EK407" s="0" t="n">
        <f aca="false">DX407*'Dist Horaria'!$T$6</f>
        <v>17.1728058329589</v>
      </c>
      <c r="EL407" s="0" t="n">
        <f aca="false">DX407*'Dist Horaria'!$U$6</f>
        <v>17.1728058329589</v>
      </c>
      <c r="EM407" s="0" t="n">
        <f aca="false">DX407*'Dist Horaria'!$V$6</f>
        <v>17.1728058329589</v>
      </c>
      <c r="EN407" s="0" t="n">
        <f aca="false">DX407*'Dist Horaria'!$W$6</f>
        <v>17.1728058329589</v>
      </c>
      <c r="EO407" s="0" t="n">
        <f aca="false">DX407*'Dist Horaria'!$X$6</f>
        <v>26.1680850787945</v>
      </c>
      <c r="EP407" s="0" t="n">
        <f aca="false">DX407*'Dist Horaria'!$Y$6</f>
        <v>26.1680850787945</v>
      </c>
      <c r="EQ407" s="0" t="n">
        <f aca="false">DX407*'Dist Horaria'!$Z$6</f>
        <v>26.1680850787945</v>
      </c>
      <c r="ER407" s="0" t="n">
        <f aca="false">DX407*'Dist Horaria'!$AA$6</f>
        <v>9.81303190454795</v>
      </c>
      <c r="ES407" s="0" t="n">
        <f aca="false">DX407*'Dist Horaria'!$AB$6</f>
        <v>9.81303190454795</v>
      </c>
      <c r="ET407" s="0" t="n">
        <f aca="false">DX407*'Dist Horaria'!$AC$6</f>
        <v>9.81303190454795</v>
      </c>
      <c r="EU407" s="0" t="n">
        <f aca="false">DX407*'Dist Horaria'!$AD$6</f>
        <v>9.81303190454795</v>
      </c>
      <c r="EV407" s="0" t="n">
        <f aca="false">DX407*'Dist Horaria'!$AE$6</f>
        <v>9.81303190454795</v>
      </c>
      <c r="EW407" s="0" t="n">
        <f aca="false">BB407+CA407+CZ407+DY407</f>
        <v>436.165889536437</v>
      </c>
      <c r="EX407" s="0" t="n">
        <f aca="false">BC407+CB407+DA407+DZ407</f>
        <v>433.617811127334</v>
      </c>
      <c r="EY407" s="0" t="n">
        <f aca="false">BD407+CC407+DB407+EA407</f>
        <v>431.212738281926</v>
      </c>
      <c r="EZ407" s="0" t="n">
        <f aca="false">BE407+CD407+DC407+EB407</f>
        <v>429.163710150974</v>
      </c>
      <c r="FA407" s="0" t="n">
        <f aca="false">BF407+CE407+DD407+EC407</f>
        <v>427.666359945347</v>
      </c>
      <c r="FB407" s="0" t="n">
        <f aca="false">BG407+CF407+DE407+ED407</f>
        <v>994.913606588022</v>
      </c>
      <c r="FC407" s="0" t="n">
        <f aca="false">BH407+CG407+DF407+EE407</f>
        <v>998.786389248453</v>
      </c>
      <c r="FD407" s="0" t="n">
        <f aca="false">BI407+CH407+DG407+EF407</f>
        <v>998.786389248453</v>
      </c>
      <c r="FE407" s="0" t="n">
        <f aca="false">BJ407+CI407+DH407+EG407</f>
        <v>715.25240617893</v>
      </c>
      <c r="FF407" s="0" t="n">
        <f aca="false">BK407+CJ407+DI407+EH407</f>
        <v>727.802241022335</v>
      </c>
      <c r="FG407" s="0" t="n">
        <f aca="false">BL407+CK407+DJ407+EI407</f>
        <v>736.92939363572</v>
      </c>
      <c r="FH407" s="0" t="n">
        <f aca="false">BM407+CL407+DK407+EJ407</f>
        <v>741.492969942412</v>
      </c>
      <c r="FI407" s="0" t="n">
        <f aca="false">BN407+CM407+DL407+EK407</f>
        <v>742.633864019085</v>
      </c>
      <c r="FJ407" s="0" t="n">
        <f aca="false">BO407+CN407+DM407+EL407</f>
        <v>741.492969942412</v>
      </c>
      <c r="FK407" s="0" t="n">
        <f aca="false">BP407+CO407+DN407+EM407</f>
        <v>739.211181789066</v>
      </c>
      <c r="FL407" s="0" t="n">
        <f aca="false">BQ407+CP407+DO407+EN407</f>
        <v>735.788499559046</v>
      </c>
      <c r="FM407" s="0" t="n">
        <f aca="false">BR407+CQ407+DP407+EO407</f>
        <v>1045.59547669327</v>
      </c>
      <c r="FN407" s="0" t="n">
        <f aca="false">BS407+CR407+DQ407+EP407</f>
        <v>1042.48230061466</v>
      </c>
      <c r="FO407" s="0" t="n">
        <f aca="false">BT407+CS407+DR407+EQ407</f>
        <v>1025.53697850607</v>
      </c>
      <c r="FP407" s="0" t="n">
        <f aca="false">BU407+CT407+DS407+ER407</f>
        <v>451.635180775758</v>
      </c>
      <c r="FQ407" s="0" t="n">
        <f aca="false">BV407+CU407+DT407+ES407</f>
        <v>439.463244901361</v>
      </c>
      <c r="FR407" s="0" t="n">
        <f aca="false">BW407+CV407+DU407+ET407</f>
        <v>447.724179582298</v>
      </c>
      <c r="FS407" s="0" t="n">
        <f aca="false">BX407+CW407+DV407+EU407</f>
        <v>444.905503156082</v>
      </c>
      <c r="FT407" s="0" t="n">
        <f aca="false">BY407+CX407+DW407+EV407</f>
        <v>441.923508029225</v>
      </c>
      <c r="FU407" s="0" t="n">
        <f aca="false">AM407*'Dist Horaria'!$H$10</f>
        <v>0.213233076749094</v>
      </c>
      <c r="FV407" s="0" t="n">
        <f aca="false">AM407*'Dist Horaria'!$I$10</f>
        <v>0.199562626791002</v>
      </c>
      <c r="FW407" s="0" t="n">
        <f aca="false">AM407*'Dist Horaria'!$J$10</f>
        <v>0.19869870196318</v>
      </c>
      <c r="FX407" s="0" t="n">
        <f aca="false">AM407*'Dist Horaria'!$K$10</f>
        <v>0.192984195577088</v>
      </c>
      <c r="FY407" s="0" t="n">
        <f aca="false">AM407*'Dist Horaria'!$L$10</f>
        <v>0.193061424775406</v>
      </c>
      <c r="FZ407" s="0" t="n">
        <f aca="false">AM407*'Dist Horaria'!$M$10</f>
        <v>0.206583669496865</v>
      </c>
      <c r="GA407" s="0" t="n">
        <f aca="false">AM407*'Dist Horaria'!$N$10</f>
        <v>0.195436690274523</v>
      </c>
      <c r="GB407" s="0" t="n">
        <f aca="false">AM407*'Dist Horaria'!$O$10</f>
        <v>0.192100950088234</v>
      </c>
      <c r="GC407" s="0" t="n">
        <f aca="false">AM407*'Dist Horaria'!$P$10</f>
        <v>0.195081916974571</v>
      </c>
      <c r="GD407" s="0" t="n">
        <f aca="false">AM407*'Dist Horaria'!$Q$10</f>
        <v>0.176542553544699</v>
      </c>
      <c r="GE407" s="0" t="n">
        <f aca="false">AM407*'Dist Horaria'!$R$10</f>
        <v>0.215408428188483</v>
      </c>
      <c r="GF407" s="0" t="n">
        <f aca="false">AM407*'Dist Horaria'!$S$10</f>
        <v>0.183967165576856</v>
      </c>
      <c r="GG407" s="0" t="n">
        <f aca="false">AR407*'Dist Horaria'!$H$10</f>
        <v>0.223047958896542</v>
      </c>
      <c r="GH407" s="0" t="n">
        <f aca="false">AR407*'Dist Horaria'!$I$10</f>
        <v>0.208748273280986</v>
      </c>
      <c r="GI407" s="0" t="n">
        <f aca="false">AR407*'Dist Horaria'!$J$10</f>
        <v>0.207844582951026</v>
      </c>
      <c r="GJ407" s="0" t="n">
        <f aca="false">AR407*'Dist Horaria'!$K$10</f>
        <v>0.201867044170686</v>
      </c>
      <c r="GK407" s="0" t="n">
        <f aca="false">AR407*'Dist Horaria'!$L$10</f>
        <v>0.201947828143391</v>
      </c>
      <c r="GL407" s="0" t="n">
        <f aca="false">AR407*'Dist Horaria'!$M$10</f>
        <v>0.216092486799561</v>
      </c>
      <c r="GM407" s="0" t="n">
        <f aca="false">AR407*'Dist Horaria'!$N$10</f>
        <v>0.204432424480379</v>
      </c>
      <c r="GN407" s="0" t="n">
        <f aca="false">AR407*'Dist Horaria'!$O$10</f>
        <v>0.200943143871084</v>
      </c>
      <c r="GO407" s="0" t="n">
        <f aca="false">AR407*'Dist Horaria'!$P$10</f>
        <v>0.204061321358707</v>
      </c>
      <c r="GP407" s="0" t="n">
        <f aca="false">AR407*'Dist Horaria'!$Q$10</f>
        <v>0.184668611581603</v>
      </c>
      <c r="GQ407" s="0" t="n">
        <f aca="false">AR407*'Dist Horaria'!$R$10</f>
        <v>0.225323439351244</v>
      </c>
      <c r="GR407" s="0" t="n">
        <f aca="false">AR407*'Dist Horaria'!$S$10</f>
        <v>0.192434970275193</v>
      </c>
      <c r="GS407" s="0" t="n">
        <f aca="false">AW407*'Dist Horaria'!$H$10</f>
        <v>0.0129303164577705</v>
      </c>
      <c r="GT407" s="0" t="n">
        <f aca="false">AW407*'Dist Horaria'!$I$10</f>
        <v>0.0121013491757093</v>
      </c>
      <c r="GU407" s="0" t="n">
        <f aca="false">AW407*'Dist Horaria'!$J$10</f>
        <v>0.0120489613304943</v>
      </c>
      <c r="GV407" s="0" t="n">
        <f aca="false">AW407*'Dist Horaria'!$K$10</f>
        <v>0.0117024373432282</v>
      </c>
      <c r="GW407" s="0" t="n">
        <f aca="false">AW407*'Dist Horaria'!$L$10</f>
        <v>0.0117071204720806</v>
      </c>
      <c r="GX407" s="0" t="n">
        <f aca="false">AW407*'Dist Horaria'!$M$10</f>
        <v>0.0125271006840325</v>
      </c>
      <c r="GY407" s="0" t="n">
        <f aca="false">AW407*'Dist Horaria'!$N$10</f>
        <v>0.0118511550423408</v>
      </c>
      <c r="GZ407" s="0" t="n">
        <f aca="false">AW407*'Dist Horaria'!$O$10</f>
        <v>0.0116488779055701</v>
      </c>
      <c r="HA407" s="0" t="n">
        <f aca="false">AW407*'Dist Horaria'!$P$10</f>
        <v>0.011829641817896</v>
      </c>
      <c r="HB407" s="0" t="n">
        <f aca="false">AW407*'Dist Horaria'!$Q$10</f>
        <v>0.0107054267583538</v>
      </c>
      <c r="HC407" s="0" t="n">
        <f aca="false">AW407*'Dist Horaria'!$R$10</f>
        <v>0.013062228368188</v>
      </c>
      <c r="HD407" s="0" t="n">
        <f aca="false">AW407*'Dist Horaria'!$S$10</f>
        <v>0.0111556504507358</v>
      </c>
    </row>
    <row r="408" customFormat="false" ht="26.85" hidden="false" customHeight="false" outlineLevel="0" collapsed="false">
      <c r="A408" s="0" t="n">
        <v>4.682081</v>
      </c>
      <c r="B408" s="0" t="n">
        <v>-74.093871</v>
      </c>
      <c r="C408" s="0" t="n">
        <v>30</v>
      </c>
      <c r="D408" s="0" t="n">
        <v>33</v>
      </c>
      <c r="E408" s="0" t="n">
        <v>2423</v>
      </c>
      <c r="G408" s="0" t="s">
        <v>351</v>
      </c>
      <c r="I408" s="0" t="s">
        <v>1842</v>
      </c>
      <c r="J408" s="25" t="s">
        <v>1843</v>
      </c>
      <c r="L408" s="0" t="s">
        <v>1844</v>
      </c>
      <c r="S408" s="0" t="n">
        <v>365</v>
      </c>
      <c r="V408" s="0" t="n">
        <v>39425</v>
      </c>
      <c r="W408" s="0" t="n">
        <f aca="false">V408*12</f>
        <v>473100</v>
      </c>
      <c r="X408" s="0" t="n">
        <v>1</v>
      </c>
      <c r="Z408" s="0" t="n">
        <v>30351.485</v>
      </c>
      <c r="AB408" s="0" t="n">
        <v>0.005</v>
      </c>
      <c r="AC408" s="0" t="n">
        <v>0</v>
      </c>
      <c r="AD408" s="0" t="n">
        <v>2199.68121500644</v>
      </c>
      <c r="AE408" s="0" t="n">
        <f aca="false">AD408/2204.59</f>
        <v>0.997773379633598</v>
      </c>
      <c r="AF408" s="0" t="n">
        <f aca="false">AE408/S408</f>
        <v>0.0027336256976263</v>
      </c>
      <c r="AG408" s="0" t="n">
        <f aca="false">AE408*EXP(AB408*AC408)</f>
        <v>0.997773379633598</v>
      </c>
      <c r="AH408" s="0" t="n">
        <f aca="false">AG408/S408</f>
        <v>0.0027336256976263</v>
      </c>
      <c r="AI408" s="0" t="s">
        <v>90</v>
      </c>
      <c r="AJ408" s="0" t="n">
        <f aca="false">IF(AI408="A",'FE DISTRIBUCIÓN'!$C$2,'FE DISTRIBUCIÓN'!$C$3)</f>
        <v>4.994E-006</v>
      </c>
      <c r="AK408" s="0" t="n">
        <f aca="false">W408*AJ408</f>
        <v>2.3626614</v>
      </c>
      <c r="AL408" s="0" t="n">
        <f aca="false">AK408/365</f>
        <v>0.00647304493150685</v>
      </c>
      <c r="AM408" s="0" t="n">
        <f aca="false">AK408*EXP(AB408*AC408)</f>
        <v>2.3626614</v>
      </c>
      <c r="AN408" s="0" t="n">
        <f aca="false">AM408/365</f>
        <v>0.00647304493150685</v>
      </c>
      <c r="AO408" s="0" t="n">
        <v>5.223868284E-006</v>
      </c>
      <c r="AP408" s="0" t="n">
        <f aca="false">AO408*W408</f>
        <v>2.4714120851604</v>
      </c>
      <c r="AQ408" s="0" t="n">
        <f aca="false">AP408/365</f>
        <v>0.00677099201413808</v>
      </c>
      <c r="AR408" s="0" t="n">
        <f aca="false">AP408*EXP(AB408*AC408)</f>
        <v>2.4714120851604</v>
      </c>
      <c r="AS408" s="0" t="n">
        <f aca="false">AR408/365</f>
        <v>0.00677099201413808</v>
      </c>
      <c r="AT408" s="0" t="n">
        <v>3.02832944E-007</v>
      </c>
      <c r="AU408" s="0" t="n">
        <f aca="false">AT408*W408</f>
        <v>0.1432702658064</v>
      </c>
      <c r="AV408" s="0" t="n">
        <f aca="false">AU408/365</f>
        <v>0.000392521276181918</v>
      </c>
      <c r="AW408" s="0" t="n">
        <f aca="false">AU408*EXP(AB408*AC408)</f>
        <v>0.1432702658064</v>
      </c>
      <c r="AX408" s="0" t="n">
        <f aca="false">AW408/365</f>
        <v>0.000392521276181918</v>
      </c>
      <c r="AY408" s="0" t="n">
        <f aca="false">AW408+AR408+AM408+AG408</f>
        <v>5.9751171306004</v>
      </c>
      <c r="AZ408" s="0" t="n">
        <f aca="false">AH408+AN408+AS408+AX408</f>
        <v>0.0163701839194532</v>
      </c>
      <c r="BA408" s="0" t="n">
        <f aca="false">AH408*1000000</f>
        <v>2733.6256976263</v>
      </c>
      <c r="BB408" s="0" t="n">
        <f aca="false">BA408*'Dist Horaria'!$H$3</f>
        <v>95.2519339907658</v>
      </c>
      <c r="BC408" s="0" t="n">
        <f aca="false">BA408*'Dist Horaria'!$I$3</f>
        <v>92.703855581663</v>
      </c>
      <c r="BD408" s="0" t="n">
        <f aca="false">BA408*'Dist Horaria'!$J$3</f>
        <v>90.2987827362547</v>
      </c>
      <c r="BE408" s="0" t="n">
        <f aca="false">BA408*'Dist Horaria'!$K$3</f>
        <v>88.2497546053024</v>
      </c>
      <c r="BF408" s="0" t="n">
        <f aca="false">BA408*'Dist Horaria'!$L$3</f>
        <v>86.7524043996757</v>
      </c>
      <c r="BG408" s="0" t="n">
        <f aca="false">BA408*'Dist Horaria'!$M$3</f>
        <v>85.8097251328984</v>
      </c>
      <c r="BH408" s="0" t="n">
        <f aca="false">BA408*'Dist Horaria'!$N$3</f>
        <v>89.6825077933294</v>
      </c>
      <c r="BI408" s="0" t="n">
        <f aca="false">BA408*'Dist Horaria'!$O$3</f>
        <v>89.6825077933294</v>
      </c>
      <c r="BJ408" s="0" t="n">
        <f aca="false">BA408*'Dist Horaria'!$P$3</f>
        <v>118.652983974006</v>
      </c>
      <c r="BK408" s="0" t="n">
        <f aca="false">BA408*'Dist Horaria'!$Q$3</f>
        <v>131.20281881741</v>
      </c>
      <c r="BL408" s="0" t="n">
        <f aca="false">BA408*'Dist Horaria'!$R$3</f>
        <v>140.329971430795</v>
      </c>
      <c r="BM408" s="0" t="n">
        <f aca="false">BA408*'Dist Horaria'!$S$3</f>
        <v>144.893547737487</v>
      </c>
      <c r="BN408" s="0" t="n">
        <f aca="false">BA408*'Dist Horaria'!$T$3</f>
        <v>146.034441814161</v>
      </c>
      <c r="BO408" s="0" t="n">
        <f aca="false">BA408*'Dist Horaria'!$U$3</f>
        <v>144.893547737487</v>
      </c>
      <c r="BP408" s="0" t="n">
        <f aca="false">BA408*'Dist Horaria'!$V$3</f>
        <v>142.611759584141</v>
      </c>
      <c r="BQ408" s="0" t="n">
        <f aca="false">BA408*'Dist Horaria'!$W$3</f>
        <v>139.189077354122</v>
      </c>
      <c r="BR408" s="0" t="n">
        <f aca="false">BA408*'Dist Horaria'!$X$3</f>
        <v>136.491595238145</v>
      </c>
      <c r="BS408" s="0" t="n">
        <f aca="false">BA408*'Dist Horaria'!$Y$3</f>
        <v>133.378419159538</v>
      </c>
      <c r="BT408" s="0" t="n">
        <f aca="false">BA408*'Dist Horaria'!$Z$3</f>
        <v>116.433097050942</v>
      </c>
      <c r="BU408" s="0" t="n">
        <f aca="false">BA408*'Dist Horaria'!$AA$3</f>
        <v>110.721225230087</v>
      </c>
      <c r="BV408" s="0" t="n">
        <f aca="false">BA408*'Dist Horaria'!$AB$3</f>
        <v>98.5492893556898</v>
      </c>
      <c r="BW408" s="0" t="n">
        <f aca="false">BA408*'Dist Horaria'!$AC$3</f>
        <v>106.810224036627</v>
      </c>
      <c r="BX408" s="0" t="n">
        <f aca="false">BA408*'Dist Horaria'!$AD$3</f>
        <v>103.99154761041</v>
      </c>
      <c r="BY408" s="0" t="n">
        <f aca="false">BA408*'Dist Horaria'!$AE$3</f>
        <v>101.009552483554</v>
      </c>
      <c r="BZ408" s="0" t="n">
        <f aca="false">AN408*1000000</f>
        <v>6473.04493150685</v>
      </c>
      <c r="CA408" s="0" t="n">
        <f aca="false">BZ408*'Dist Horaria'!$H$6</f>
        <v>161.826123287671</v>
      </c>
      <c r="CB408" s="0" t="n">
        <f aca="false">BZ408*'Dist Horaria'!$I$6</f>
        <v>161.826123287671</v>
      </c>
      <c r="CC408" s="0" t="n">
        <f aca="false">BZ408*'Dist Horaria'!$J$6</f>
        <v>161.826123287671</v>
      </c>
      <c r="CD408" s="0" t="n">
        <f aca="false">BZ408*'Dist Horaria'!$K$6</f>
        <v>161.826123287671</v>
      </c>
      <c r="CE408" s="0" t="n">
        <f aca="false">BZ408*'Dist Horaria'!$L$6</f>
        <v>161.826123287671</v>
      </c>
      <c r="CF408" s="0" t="n">
        <f aca="false">BZ408*'Dist Horaria'!$M$6</f>
        <v>431.536328767123</v>
      </c>
      <c r="CG408" s="0" t="n">
        <f aca="false">BZ408*'Dist Horaria'!$N$6</f>
        <v>431.536328767123</v>
      </c>
      <c r="CH408" s="0" t="n">
        <f aca="false">BZ408*'Dist Horaria'!$O$6</f>
        <v>431.536328767123</v>
      </c>
      <c r="CI408" s="0" t="n">
        <f aca="false">BZ408*'Dist Horaria'!$P$6</f>
        <v>283.195715753425</v>
      </c>
      <c r="CJ408" s="0" t="n">
        <f aca="false">BZ408*'Dist Horaria'!$Q$6</f>
        <v>283.195715753425</v>
      </c>
      <c r="CK408" s="0" t="n">
        <f aca="false">BZ408*'Dist Horaria'!$R$6</f>
        <v>283.195715753425</v>
      </c>
      <c r="CL408" s="0" t="n">
        <f aca="false">BZ408*'Dist Horaria'!$S$6</f>
        <v>283.195715753425</v>
      </c>
      <c r="CM408" s="0" t="n">
        <f aca="false">BZ408*'Dist Horaria'!$T$6</f>
        <v>283.195715753425</v>
      </c>
      <c r="CN408" s="0" t="n">
        <f aca="false">BZ408*'Dist Horaria'!$U$6</f>
        <v>283.195715753425</v>
      </c>
      <c r="CO408" s="0" t="n">
        <f aca="false">BZ408*'Dist Horaria'!$V$6</f>
        <v>283.195715753425</v>
      </c>
      <c r="CP408" s="0" t="n">
        <f aca="false">BZ408*'Dist Horaria'!$W$6</f>
        <v>283.195715753425</v>
      </c>
      <c r="CQ408" s="0" t="n">
        <f aca="false">BZ408*'Dist Horaria'!$X$6</f>
        <v>431.536328767123</v>
      </c>
      <c r="CR408" s="0" t="n">
        <f aca="false">BZ408*'Dist Horaria'!$Y$6</f>
        <v>431.536328767123</v>
      </c>
      <c r="CS408" s="0" t="n">
        <f aca="false">BZ408*'Dist Horaria'!$Z$6</f>
        <v>431.536328767123</v>
      </c>
      <c r="CT408" s="0" t="n">
        <f aca="false">BZ408*'Dist Horaria'!$AA$6</f>
        <v>161.826123287671</v>
      </c>
      <c r="CU408" s="0" t="n">
        <f aca="false">BZ408*'Dist Horaria'!$AB$6</f>
        <v>161.826123287671</v>
      </c>
      <c r="CV408" s="0" t="n">
        <f aca="false">BZ408*'Dist Horaria'!$AC$6</f>
        <v>161.826123287671</v>
      </c>
      <c r="CW408" s="0" t="n">
        <f aca="false">BZ408*'Dist Horaria'!$AD$6</f>
        <v>161.826123287671</v>
      </c>
      <c r="CX408" s="0" t="n">
        <f aca="false">BZ408*'Dist Horaria'!$AE$6</f>
        <v>161.826123287671</v>
      </c>
      <c r="CY408" s="0" t="n">
        <f aca="false">AS408*1000000</f>
        <v>6770.99201413808</v>
      </c>
      <c r="CZ408" s="0" t="n">
        <f aca="false">CY408*'Dist Horaria'!$H$6</f>
        <v>169.274800353452</v>
      </c>
      <c r="DA408" s="0" t="n">
        <f aca="false">CY408*'Dist Horaria'!$I$6</f>
        <v>169.274800353452</v>
      </c>
      <c r="DB408" s="0" t="n">
        <f aca="false">CY408*'Dist Horaria'!$J$6</f>
        <v>169.274800353452</v>
      </c>
      <c r="DC408" s="0" t="n">
        <f aca="false">CY408*'Dist Horaria'!$K$6</f>
        <v>169.274800353452</v>
      </c>
      <c r="DD408" s="0" t="n">
        <f aca="false">CY408*'Dist Horaria'!$L$6</f>
        <v>169.274800353452</v>
      </c>
      <c r="DE408" s="0" t="n">
        <f aca="false">CY408*'Dist Horaria'!$M$6</f>
        <v>451.399467609206</v>
      </c>
      <c r="DF408" s="0" t="n">
        <f aca="false">CY408*'Dist Horaria'!$N$6</f>
        <v>451.399467609206</v>
      </c>
      <c r="DG408" s="0" t="n">
        <f aca="false">CY408*'Dist Horaria'!$O$6</f>
        <v>451.399467609206</v>
      </c>
      <c r="DH408" s="0" t="n">
        <f aca="false">CY408*'Dist Horaria'!$P$6</f>
        <v>296.230900618541</v>
      </c>
      <c r="DI408" s="0" t="n">
        <f aca="false">CY408*'Dist Horaria'!$Q$6</f>
        <v>296.230900618541</v>
      </c>
      <c r="DJ408" s="0" t="n">
        <f aca="false">CY408*'Dist Horaria'!$R$6</f>
        <v>296.230900618541</v>
      </c>
      <c r="DK408" s="0" t="n">
        <f aca="false">CY408*'Dist Horaria'!$S$6</f>
        <v>296.230900618541</v>
      </c>
      <c r="DL408" s="0" t="n">
        <f aca="false">CY408*'Dist Horaria'!$T$6</f>
        <v>296.230900618541</v>
      </c>
      <c r="DM408" s="0" t="n">
        <f aca="false">CY408*'Dist Horaria'!$U$6</f>
        <v>296.230900618541</v>
      </c>
      <c r="DN408" s="0" t="n">
        <f aca="false">CY408*'Dist Horaria'!$V$6</f>
        <v>296.230900618541</v>
      </c>
      <c r="DO408" s="0" t="n">
        <f aca="false">CY408*'Dist Horaria'!$W$6</f>
        <v>296.230900618541</v>
      </c>
      <c r="DP408" s="0" t="n">
        <f aca="false">CY408*'Dist Horaria'!$X$6</f>
        <v>451.399467609206</v>
      </c>
      <c r="DQ408" s="0" t="n">
        <f aca="false">CY408*'Dist Horaria'!$Y$6</f>
        <v>451.399467609206</v>
      </c>
      <c r="DR408" s="0" t="n">
        <f aca="false">CY408*'Dist Horaria'!$Z$6</f>
        <v>451.399467609206</v>
      </c>
      <c r="DS408" s="0" t="n">
        <f aca="false">CY408*'Dist Horaria'!$AA$6</f>
        <v>169.274800353452</v>
      </c>
      <c r="DT408" s="0" t="n">
        <f aca="false">CY408*'Dist Horaria'!$AB$6</f>
        <v>169.274800353452</v>
      </c>
      <c r="DU408" s="0" t="n">
        <f aca="false">CY408*'Dist Horaria'!$AC$6</f>
        <v>169.274800353452</v>
      </c>
      <c r="DV408" s="0" t="n">
        <f aca="false">CY408*'Dist Horaria'!$AD$6</f>
        <v>169.274800353452</v>
      </c>
      <c r="DW408" s="0" t="n">
        <f aca="false">CY408*'Dist Horaria'!$AE$6</f>
        <v>169.274800353452</v>
      </c>
      <c r="DX408" s="0" t="n">
        <f aca="false">AX408*1000000</f>
        <v>392.521276181918</v>
      </c>
      <c r="DY408" s="0" t="n">
        <f aca="false">DX408*'Dist Horaria'!$H$6</f>
        <v>9.81303190454795</v>
      </c>
      <c r="DZ408" s="0" t="n">
        <f aca="false">DX408*'Dist Horaria'!$I$6</f>
        <v>9.81303190454795</v>
      </c>
      <c r="EA408" s="0" t="n">
        <f aca="false">DX408*'Dist Horaria'!$J$6</f>
        <v>9.81303190454795</v>
      </c>
      <c r="EB408" s="0" t="n">
        <f aca="false">DX408*'Dist Horaria'!$K$6</f>
        <v>9.81303190454795</v>
      </c>
      <c r="EC408" s="0" t="n">
        <f aca="false">DX408*'Dist Horaria'!$L$6</f>
        <v>9.81303190454795</v>
      </c>
      <c r="ED408" s="0" t="n">
        <f aca="false">DX408*'Dist Horaria'!$M$6</f>
        <v>26.1680850787945</v>
      </c>
      <c r="EE408" s="0" t="n">
        <f aca="false">DX408*'Dist Horaria'!$N$6</f>
        <v>26.1680850787945</v>
      </c>
      <c r="EF408" s="0" t="n">
        <f aca="false">DX408*'Dist Horaria'!$O$6</f>
        <v>26.1680850787945</v>
      </c>
      <c r="EG408" s="0" t="n">
        <f aca="false">DX408*'Dist Horaria'!$P$6</f>
        <v>17.1728058329589</v>
      </c>
      <c r="EH408" s="0" t="n">
        <f aca="false">DX408*'Dist Horaria'!$Q$6</f>
        <v>17.1728058329589</v>
      </c>
      <c r="EI408" s="0" t="n">
        <f aca="false">DX408*'Dist Horaria'!$R$6</f>
        <v>17.1728058329589</v>
      </c>
      <c r="EJ408" s="0" t="n">
        <f aca="false">DX408*'Dist Horaria'!$S$6</f>
        <v>17.1728058329589</v>
      </c>
      <c r="EK408" s="0" t="n">
        <f aca="false">DX408*'Dist Horaria'!$T$6</f>
        <v>17.1728058329589</v>
      </c>
      <c r="EL408" s="0" t="n">
        <f aca="false">DX408*'Dist Horaria'!$U$6</f>
        <v>17.1728058329589</v>
      </c>
      <c r="EM408" s="0" t="n">
        <f aca="false">DX408*'Dist Horaria'!$V$6</f>
        <v>17.1728058329589</v>
      </c>
      <c r="EN408" s="0" t="n">
        <f aca="false">DX408*'Dist Horaria'!$W$6</f>
        <v>17.1728058329589</v>
      </c>
      <c r="EO408" s="0" t="n">
        <f aca="false">DX408*'Dist Horaria'!$X$6</f>
        <v>26.1680850787945</v>
      </c>
      <c r="EP408" s="0" t="n">
        <f aca="false">DX408*'Dist Horaria'!$Y$6</f>
        <v>26.1680850787945</v>
      </c>
      <c r="EQ408" s="0" t="n">
        <f aca="false">DX408*'Dist Horaria'!$Z$6</f>
        <v>26.1680850787945</v>
      </c>
      <c r="ER408" s="0" t="n">
        <f aca="false">DX408*'Dist Horaria'!$AA$6</f>
        <v>9.81303190454795</v>
      </c>
      <c r="ES408" s="0" t="n">
        <f aca="false">DX408*'Dist Horaria'!$AB$6</f>
        <v>9.81303190454795</v>
      </c>
      <c r="ET408" s="0" t="n">
        <f aca="false">DX408*'Dist Horaria'!$AC$6</f>
        <v>9.81303190454795</v>
      </c>
      <c r="EU408" s="0" t="n">
        <f aca="false">DX408*'Dist Horaria'!$AD$6</f>
        <v>9.81303190454795</v>
      </c>
      <c r="EV408" s="0" t="n">
        <f aca="false">DX408*'Dist Horaria'!$AE$6</f>
        <v>9.81303190454795</v>
      </c>
      <c r="EW408" s="0" t="n">
        <f aca="false">BB408+CA408+CZ408+DY408</f>
        <v>436.165889536437</v>
      </c>
      <c r="EX408" s="0" t="n">
        <f aca="false">BC408+CB408+DA408+DZ408</f>
        <v>433.617811127334</v>
      </c>
      <c r="EY408" s="0" t="n">
        <f aca="false">BD408+CC408+DB408+EA408</f>
        <v>431.212738281926</v>
      </c>
      <c r="EZ408" s="0" t="n">
        <f aca="false">BE408+CD408+DC408+EB408</f>
        <v>429.163710150974</v>
      </c>
      <c r="FA408" s="0" t="n">
        <f aca="false">BF408+CE408+DD408+EC408</f>
        <v>427.666359945347</v>
      </c>
      <c r="FB408" s="0" t="n">
        <f aca="false">BG408+CF408+DE408+ED408</f>
        <v>994.913606588022</v>
      </c>
      <c r="FC408" s="0" t="n">
        <f aca="false">BH408+CG408+DF408+EE408</f>
        <v>998.786389248453</v>
      </c>
      <c r="FD408" s="0" t="n">
        <f aca="false">BI408+CH408+DG408+EF408</f>
        <v>998.786389248453</v>
      </c>
      <c r="FE408" s="0" t="n">
        <f aca="false">BJ408+CI408+DH408+EG408</f>
        <v>715.25240617893</v>
      </c>
      <c r="FF408" s="0" t="n">
        <f aca="false">BK408+CJ408+DI408+EH408</f>
        <v>727.802241022335</v>
      </c>
      <c r="FG408" s="0" t="n">
        <f aca="false">BL408+CK408+DJ408+EI408</f>
        <v>736.92939363572</v>
      </c>
      <c r="FH408" s="0" t="n">
        <f aca="false">BM408+CL408+DK408+EJ408</f>
        <v>741.492969942412</v>
      </c>
      <c r="FI408" s="0" t="n">
        <f aca="false">BN408+CM408+DL408+EK408</f>
        <v>742.633864019085</v>
      </c>
      <c r="FJ408" s="0" t="n">
        <f aca="false">BO408+CN408+DM408+EL408</f>
        <v>741.492969942412</v>
      </c>
      <c r="FK408" s="0" t="n">
        <f aca="false">BP408+CO408+DN408+EM408</f>
        <v>739.211181789066</v>
      </c>
      <c r="FL408" s="0" t="n">
        <f aca="false">BQ408+CP408+DO408+EN408</f>
        <v>735.788499559046</v>
      </c>
      <c r="FM408" s="0" t="n">
        <f aca="false">BR408+CQ408+DP408+EO408</f>
        <v>1045.59547669327</v>
      </c>
      <c r="FN408" s="0" t="n">
        <f aca="false">BS408+CR408+DQ408+EP408</f>
        <v>1042.48230061466</v>
      </c>
      <c r="FO408" s="0" t="n">
        <f aca="false">BT408+CS408+DR408+EQ408</f>
        <v>1025.53697850607</v>
      </c>
      <c r="FP408" s="0" t="n">
        <f aca="false">BU408+CT408+DS408+ER408</f>
        <v>451.635180775758</v>
      </c>
      <c r="FQ408" s="0" t="n">
        <f aca="false">BV408+CU408+DT408+ES408</f>
        <v>439.463244901361</v>
      </c>
      <c r="FR408" s="0" t="n">
        <f aca="false">BW408+CV408+DU408+ET408</f>
        <v>447.724179582298</v>
      </c>
      <c r="FS408" s="0" t="n">
        <f aca="false">BX408+CW408+DV408+EU408</f>
        <v>444.905503156082</v>
      </c>
      <c r="FT408" s="0" t="n">
        <f aca="false">BY408+CX408+DW408+EV408</f>
        <v>441.923508029225</v>
      </c>
      <c r="FU408" s="0" t="n">
        <f aca="false">AM408*'Dist Horaria'!$H$10</f>
        <v>0.213233076749094</v>
      </c>
      <c r="FV408" s="0" t="n">
        <f aca="false">AM408*'Dist Horaria'!$I$10</f>
        <v>0.199562626791002</v>
      </c>
      <c r="FW408" s="0" t="n">
        <f aca="false">AM408*'Dist Horaria'!$J$10</f>
        <v>0.19869870196318</v>
      </c>
      <c r="FX408" s="0" t="n">
        <f aca="false">AM408*'Dist Horaria'!$K$10</f>
        <v>0.192984195577088</v>
      </c>
      <c r="FY408" s="0" t="n">
        <f aca="false">AM408*'Dist Horaria'!$L$10</f>
        <v>0.193061424775406</v>
      </c>
      <c r="FZ408" s="0" t="n">
        <f aca="false">AM408*'Dist Horaria'!$M$10</f>
        <v>0.206583669496865</v>
      </c>
      <c r="GA408" s="0" t="n">
        <f aca="false">AM408*'Dist Horaria'!$N$10</f>
        <v>0.195436690274523</v>
      </c>
      <c r="GB408" s="0" t="n">
        <f aca="false">AM408*'Dist Horaria'!$O$10</f>
        <v>0.192100950088234</v>
      </c>
      <c r="GC408" s="0" t="n">
        <f aca="false">AM408*'Dist Horaria'!$P$10</f>
        <v>0.195081916974571</v>
      </c>
      <c r="GD408" s="0" t="n">
        <f aca="false">AM408*'Dist Horaria'!$Q$10</f>
        <v>0.176542553544699</v>
      </c>
      <c r="GE408" s="0" t="n">
        <f aca="false">AM408*'Dist Horaria'!$R$10</f>
        <v>0.215408428188483</v>
      </c>
      <c r="GF408" s="0" t="n">
        <f aca="false">AM408*'Dist Horaria'!$S$10</f>
        <v>0.183967165576856</v>
      </c>
      <c r="GG408" s="0" t="n">
        <f aca="false">AR408*'Dist Horaria'!$H$10</f>
        <v>0.223047958896542</v>
      </c>
      <c r="GH408" s="0" t="n">
        <f aca="false">AR408*'Dist Horaria'!$I$10</f>
        <v>0.208748273280986</v>
      </c>
      <c r="GI408" s="0" t="n">
        <f aca="false">AR408*'Dist Horaria'!$J$10</f>
        <v>0.207844582951026</v>
      </c>
      <c r="GJ408" s="0" t="n">
        <f aca="false">AR408*'Dist Horaria'!$K$10</f>
        <v>0.201867044170686</v>
      </c>
      <c r="GK408" s="0" t="n">
        <f aca="false">AR408*'Dist Horaria'!$L$10</f>
        <v>0.201947828143391</v>
      </c>
      <c r="GL408" s="0" t="n">
        <f aca="false">AR408*'Dist Horaria'!$M$10</f>
        <v>0.216092486799561</v>
      </c>
      <c r="GM408" s="0" t="n">
        <f aca="false">AR408*'Dist Horaria'!$N$10</f>
        <v>0.204432424480379</v>
      </c>
      <c r="GN408" s="0" t="n">
        <f aca="false">AR408*'Dist Horaria'!$O$10</f>
        <v>0.200943143871084</v>
      </c>
      <c r="GO408" s="0" t="n">
        <f aca="false">AR408*'Dist Horaria'!$P$10</f>
        <v>0.204061321358707</v>
      </c>
      <c r="GP408" s="0" t="n">
        <f aca="false">AR408*'Dist Horaria'!$Q$10</f>
        <v>0.184668611581603</v>
      </c>
      <c r="GQ408" s="0" t="n">
        <f aca="false">AR408*'Dist Horaria'!$R$10</f>
        <v>0.225323439351244</v>
      </c>
      <c r="GR408" s="0" t="n">
        <f aca="false">AR408*'Dist Horaria'!$S$10</f>
        <v>0.192434970275193</v>
      </c>
      <c r="GS408" s="0" t="n">
        <f aca="false">AW408*'Dist Horaria'!$H$10</f>
        <v>0.0129303164577705</v>
      </c>
      <c r="GT408" s="0" t="n">
        <f aca="false">AW408*'Dist Horaria'!$I$10</f>
        <v>0.0121013491757093</v>
      </c>
      <c r="GU408" s="0" t="n">
        <f aca="false">AW408*'Dist Horaria'!$J$10</f>
        <v>0.0120489613304943</v>
      </c>
      <c r="GV408" s="0" t="n">
        <f aca="false">AW408*'Dist Horaria'!$K$10</f>
        <v>0.0117024373432282</v>
      </c>
      <c r="GW408" s="0" t="n">
        <f aca="false">AW408*'Dist Horaria'!$L$10</f>
        <v>0.0117071204720806</v>
      </c>
      <c r="GX408" s="0" t="n">
        <f aca="false">AW408*'Dist Horaria'!$M$10</f>
        <v>0.0125271006840325</v>
      </c>
      <c r="GY408" s="0" t="n">
        <f aca="false">AW408*'Dist Horaria'!$N$10</f>
        <v>0.0118511550423408</v>
      </c>
      <c r="GZ408" s="0" t="n">
        <f aca="false">AW408*'Dist Horaria'!$O$10</f>
        <v>0.0116488779055701</v>
      </c>
      <c r="HA408" s="0" t="n">
        <f aca="false">AW408*'Dist Horaria'!$P$10</f>
        <v>0.011829641817896</v>
      </c>
      <c r="HB408" s="0" t="n">
        <f aca="false">AW408*'Dist Horaria'!$Q$10</f>
        <v>0.0107054267583538</v>
      </c>
      <c r="HC408" s="0" t="n">
        <f aca="false">AW408*'Dist Horaria'!$R$10</f>
        <v>0.013062228368188</v>
      </c>
      <c r="HD408" s="0" t="n">
        <f aca="false">AW408*'Dist Horaria'!$S$10</f>
        <v>0.0111556504507358</v>
      </c>
    </row>
    <row r="409" customFormat="false" ht="26.85" hidden="false" customHeight="false" outlineLevel="0" collapsed="false">
      <c r="A409" s="0" t="n">
        <v>4.685726</v>
      </c>
      <c r="B409" s="0" t="n">
        <v>-74.113323</v>
      </c>
      <c r="C409" s="0" t="n">
        <v>28</v>
      </c>
      <c r="D409" s="0" t="n">
        <v>33</v>
      </c>
      <c r="E409" s="0" t="n">
        <v>1929</v>
      </c>
      <c r="G409" s="0" t="s">
        <v>351</v>
      </c>
      <c r="I409" s="0" t="s">
        <v>1845</v>
      </c>
      <c r="J409" s="0" t="s">
        <v>1846</v>
      </c>
      <c r="K409" s="25" t="s">
        <v>1847</v>
      </c>
      <c r="L409" s="0" t="s">
        <v>1848</v>
      </c>
      <c r="S409" s="0" t="n">
        <v>365</v>
      </c>
      <c r="V409" s="0" t="n">
        <v>39425</v>
      </c>
      <c r="W409" s="0" t="n">
        <f aca="false">V409*12</f>
        <v>473100</v>
      </c>
      <c r="X409" s="0" t="n">
        <v>1</v>
      </c>
      <c r="Z409" s="0" t="n">
        <v>30351.485</v>
      </c>
      <c r="AB409" s="0" t="n">
        <v>0.005</v>
      </c>
      <c r="AC409" s="0" t="n">
        <v>0</v>
      </c>
      <c r="AD409" s="0" t="n">
        <v>2199.68121500644</v>
      </c>
      <c r="AE409" s="0" t="n">
        <f aca="false">AD409/2204.59</f>
        <v>0.997773379633598</v>
      </c>
      <c r="AF409" s="0" t="n">
        <f aca="false">AE409/S409</f>
        <v>0.0027336256976263</v>
      </c>
      <c r="AG409" s="0" t="n">
        <f aca="false">AE409*EXP(AB409*AC409)</f>
        <v>0.997773379633598</v>
      </c>
      <c r="AH409" s="0" t="n">
        <f aca="false">AG409/S409</f>
        <v>0.0027336256976263</v>
      </c>
      <c r="AI409" s="0" t="s">
        <v>90</v>
      </c>
      <c r="AJ409" s="0" t="n">
        <f aca="false">IF(AI409="A",'FE DISTRIBUCIÓN'!$C$2,'FE DISTRIBUCIÓN'!$C$3)</f>
        <v>4.994E-006</v>
      </c>
      <c r="AK409" s="0" t="n">
        <f aca="false">W409*AJ409</f>
        <v>2.3626614</v>
      </c>
      <c r="AL409" s="0" t="n">
        <f aca="false">AK409/365</f>
        <v>0.00647304493150685</v>
      </c>
      <c r="AM409" s="0" t="n">
        <f aca="false">AK409*EXP(AB409*AC409)</f>
        <v>2.3626614</v>
      </c>
      <c r="AN409" s="0" t="n">
        <f aca="false">AM409/365</f>
        <v>0.00647304493150685</v>
      </c>
      <c r="AO409" s="0" t="n">
        <v>5.223868284E-006</v>
      </c>
      <c r="AP409" s="0" t="n">
        <f aca="false">AO409*W409</f>
        <v>2.4714120851604</v>
      </c>
      <c r="AQ409" s="0" t="n">
        <f aca="false">AP409/365</f>
        <v>0.00677099201413808</v>
      </c>
      <c r="AR409" s="0" t="n">
        <f aca="false">AP409*EXP(AB409*AC409)</f>
        <v>2.4714120851604</v>
      </c>
      <c r="AS409" s="0" t="n">
        <f aca="false">AR409/365</f>
        <v>0.00677099201413808</v>
      </c>
      <c r="AT409" s="0" t="n">
        <v>3.02832944E-007</v>
      </c>
      <c r="AU409" s="0" t="n">
        <f aca="false">AT409*W409</f>
        <v>0.1432702658064</v>
      </c>
      <c r="AV409" s="0" t="n">
        <f aca="false">AU409/365</f>
        <v>0.000392521276181918</v>
      </c>
      <c r="AW409" s="0" t="n">
        <f aca="false">AU409*EXP(AB409*AC409)</f>
        <v>0.1432702658064</v>
      </c>
      <c r="AX409" s="0" t="n">
        <f aca="false">AW409/365</f>
        <v>0.000392521276181918</v>
      </c>
      <c r="AY409" s="0" t="n">
        <f aca="false">AW409+AR409+AM409+AG409</f>
        <v>5.9751171306004</v>
      </c>
      <c r="AZ409" s="0" t="n">
        <f aca="false">AH409+AN409+AS409+AX409</f>
        <v>0.0163701839194532</v>
      </c>
      <c r="BA409" s="0" t="n">
        <f aca="false">AH409*1000000</f>
        <v>2733.6256976263</v>
      </c>
      <c r="BB409" s="0" t="n">
        <f aca="false">BA409*'Dist Horaria'!$H$3</f>
        <v>95.2519339907658</v>
      </c>
      <c r="BC409" s="0" t="n">
        <f aca="false">BA409*'Dist Horaria'!$I$3</f>
        <v>92.703855581663</v>
      </c>
      <c r="BD409" s="0" t="n">
        <f aca="false">BA409*'Dist Horaria'!$J$3</f>
        <v>90.2987827362547</v>
      </c>
      <c r="BE409" s="0" t="n">
        <f aca="false">BA409*'Dist Horaria'!$K$3</f>
        <v>88.2497546053024</v>
      </c>
      <c r="BF409" s="0" t="n">
        <f aca="false">BA409*'Dist Horaria'!$L$3</f>
        <v>86.7524043996757</v>
      </c>
      <c r="BG409" s="0" t="n">
        <f aca="false">BA409*'Dist Horaria'!$M$3</f>
        <v>85.8097251328984</v>
      </c>
      <c r="BH409" s="0" t="n">
        <f aca="false">BA409*'Dist Horaria'!$N$3</f>
        <v>89.6825077933294</v>
      </c>
      <c r="BI409" s="0" t="n">
        <f aca="false">BA409*'Dist Horaria'!$O$3</f>
        <v>89.6825077933294</v>
      </c>
      <c r="BJ409" s="0" t="n">
        <f aca="false">BA409*'Dist Horaria'!$P$3</f>
        <v>118.652983974006</v>
      </c>
      <c r="BK409" s="0" t="n">
        <f aca="false">BA409*'Dist Horaria'!$Q$3</f>
        <v>131.20281881741</v>
      </c>
      <c r="BL409" s="0" t="n">
        <f aca="false">BA409*'Dist Horaria'!$R$3</f>
        <v>140.329971430795</v>
      </c>
      <c r="BM409" s="0" t="n">
        <f aca="false">BA409*'Dist Horaria'!$S$3</f>
        <v>144.893547737487</v>
      </c>
      <c r="BN409" s="0" t="n">
        <f aca="false">BA409*'Dist Horaria'!$T$3</f>
        <v>146.034441814161</v>
      </c>
      <c r="BO409" s="0" t="n">
        <f aca="false">BA409*'Dist Horaria'!$U$3</f>
        <v>144.893547737487</v>
      </c>
      <c r="BP409" s="0" t="n">
        <f aca="false">BA409*'Dist Horaria'!$V$3</f>
        <v>142.611759584141</v>
      </c>
      <c r="BQ409" s="0" t="n">
        <f aca="false">BA409*'Dist Horaria'!$W$3</f>
        <v>139.189077354122</v>
      </c>
      <c r="BR409" s="0" t="n">
        <f aca="false">BA409*'Dist Horaria'!$X$3</f>
        <v>136.491595238145</v>
      </c>
      <c r="BS409" s="0" t="n">
        <f aca="false">BA409*'Dist Horaria'!$Y$3</f>
        <v>133.378419159538</v>
      </c>
      <c r="BT409" s="0" t="n">
        <f aca="false">BA409*'Dist Horaria'!$Z$3</f>
        <v>116.433097050942</v>
      </c>
      <c r="BU409" s="0" t="n">
        <f aca="false">BA409*'Dist Horaria'!$AA$3</f>
        <v>110.721225230087</v>
      </c>
      <c r="BV409" s="0" t="n">
        <f aca="false">BA409*'Dist Horaria'!$AB$3</f>
        <v>98.5492893556898</v>
      </c>
      <c r="BW409" s="0" t="n">
        <f aca="false">BA409*'Dist Horaria'!$AC$3</f>
        <v>106.810224036627</v>
      </c>
      <c r="BX409" s="0" t="n">
        <f aca="false">BA409*'Dist Horaria'!$AD$3</f>
        <v>103.99154761041</v>
      </c>
      <c r="BY409" s="0" t="n">
        <f aca="false">BA409*'Dist Horaria'!$AE$3</f>
        <v>101.009552483554</v>
      </c>
      <c r="BZ409" s="0" t="n">
        <f aca="false">AN409*1000000</f>
        <v>6473.04493150685</v>
      </c>
      <c r="CA409" s="0" t="n">
        <f aca="false">BZ409*'Dist Horaria'!$H$6</f>
        <v>161.826123287671</v>
      </c>
      <c r="CB409" s="0" t="n">
        <f aca="false">BZ409*'Dist Horaria'!$I$6</f>
        <v>161.826123287671</v>
      </c>
      <c r="CC409" s="0" t="n">
        <f aca="false">BZ409*'Dist Horaria'!$J$6</f>
        <v>161.826123287671</v>
      </c>
      <c r="CD409" s="0" t="n">
        <f aca="false">BZ409*'Dist Horaria'!$K$6</f>
        <v>161.826123287671</v>
      </c>
      <c r="CE409" s="0" t="n">
        <f aca="false">BZ409*'Dist Horaria'!$L$6</f>
        <v>161.826123287671</v>
      </c>
      <c r="CF409" s="0" t="n">
        <f aca="false">BZ409*'Dist Horaria'!$M$6</f>
        <v>431.536328767123</v>
      </c>
      <c r="CG409" s="0" t="n">
        <f aca="false">BZ409*'Dist Horaria'!$N$6</f>
        <v>431.536328767123</v>
      </c>
      <c r="CH409" s="0" t="n">
        <f aca="false">BZ409*'Dist Horaria'!$O$6</f>
        <v>431.536328767123</v>
      </c>
      <c r="CI409" s="0" t="n">
        <f aca="false">BZ409*'Dist Horaria'!$P$6</f>
        <v>283.195715753425</v>
      </c>
      <c r="CJ409" s="0" t="n">
        <f aca="false">BZ409*'Dist Horaria'!$Q$6</f>
        <v>283.195715753425</v>
      </c>
      <c r="CK409" s="0" t="n">
        <f aca="false">BZ409*'Dist Horaria'!$R$6</f>
        <v>283.195715753425</v>
      </c>
      <c r="CL409" s="0" t="n">
        <f aca="false">BZ409*'Dist Horaria'!$S$6</f>
        <v>283.195715753425</v>
      </c>
      <c r="CM409" s="0" t="n">
        <f aca="false">BZ409*'Dist Horaria'!$T$6</f>
        <v>283.195715753425</v>
      </c>
      <c r="CN409" s="0" t="n">
        <f aca="false">BZ409*'Dist Horaria'!$U$6</f>
        <v>283.195715753425</v>
      </c>
      <c r="CO409" s="0" t="n">
        <f aca="false">BZ409*'Dist Horaria'!$V$6</f>
        <v>283.195715753425</v>
      </c>
      <c r="CP409" s="0" t="n">
        <f aca="false">BZ409*'Dist Horaria'!$W$6</f>
        <v>283.195715753425</v>
      </c>
      <c r="CQ409" s="0" t="n">
        <f aca="false">BZ409*'Dist Horaria'!$X$6</f>
        <v>431.536328767123</v>
      </c>
      <c r="CR409" s="0" t="n">
        <f aca="false">BZ409*'Dist Horaria'!$Y$6</f>
        <v>431.536328767123</v>
      </c>
      <c r="CS409" s="0" t="n">
        <f aca="false">BZ409*'Dist Horaria'!$Z$6</f>
        <v>431.536328767123</v>
      </c>
      <c r="CT409" s="0" t="n">
        <f aca="false">BZ409*'Dist Horaria'!$AA$6</f>
        <v>161.826123287671</v>
      </c>
      <c r="CU409" s="0" t="n">
        <f aca="false">BZ409*'Dist Horaria'!$AB$6</f>
        <v>161.826123287671</v>
      </c>
      <c r="CV409" s="0" t="n">
        <f aca="false">BZ409*'Dist Horaria'!$AC$6</f>
        <v>161.826123287671</v>
      </c>
      <c r="CW409" s="0" t="n">
        <f aca="false">BZ409*'Dist Horaria'!$AD$6</f>
        <v>161.826123287671</v>
      </c>
      <c r="CX409" s="0" t="n">
        <f aca="false">BZ409*'Dist Horaria'!$AE$6</f>
        <v>161.826123287671</v>
      </c>
      <c r="CY409" s="0" t="n">
        <f aca="false">AS409*1000000</f>
        <v>6770.99201413808</v>
      </c>
      <c r="CZ409" s="0" t="n">
        <f aca="false">CY409*'Dist Horaria'!$H$6</f>
        <v>169.274800353452</v>
      </c>
      <c r="DA409" s="0" t="n">
        <f aca="false">CY409*'Dist Horaria'!$I$6</f>
        <v>169.274800353452</v>
      </c>
      <c r="DB409" s="0" t="n">
        <f aca="false">CY409*'Dist Horaria'!$J$6</f>
        <v>169.274800353452</v>
      </c>
      <c r="DC409" s="0" t="n">
        <f aca="false">CY409*'Dist Horaria'!$K$6</f>
        <v>169.274800353452</v>
      </c>
      <c r="DD409" s="0" t="n">
        <f aca="false">CY409*'Dist Horaria'!$L$6</f>
        <v>169.274800353452</v>
      </c>
      <c r="DE409" s="0" t="n">
        <f aca="false">CY409*'Dist Horaria'!$M$6</f>
        <v>451.399467609206</v>
      </c>
      <c r="DF409" s="0" t="n">
        <f aca="false">CY409*'Dist Horaria'!$N$6</f>
        <v>451.399467609206</v>
      </c>
      <c r="DG409" s="0" t="n">
        <f aca="false">CY409*'Dist Horaria'!$O$6</f>
        <v>451.399467609206</v>
      </c>
      <c r="DH409" s="0" t="n">
        <f aca="false">CY409*'Dist Horaria'!$P$6</f>
        <v>296.230900618541</v>
      </c>
      <c r="DI409" s="0" t="n">
        <f aca="false">CY409*'Dist Horaria'!$Q$6</f>
        <v>296.230900618541</v>
      </c>
      <c r="DJ409" s="0" t="n">
        <f aca="false">CY409*'Dist Horaria'!$R$6</f>
        <v>296.230900618541</v>
      </c>
      <c r="DK409" s="0" t="n">
        <f aca="false">CY409*'Dist Horaria'!$S$6</f>
        <v>296.230900618541</v>
      </c>
      <c r="DL409" s="0" t="n">
        <f aca="false">CY409*'Dist Horaria'!$T$6</f>
        <v>296.230900618541</v>
      </c>
      <c r="DM409" s="0" t="n">
        <f aca="false">CY409*'Dist Horaria'!$U$6</f>
        <v>296.230900618541</v>
      </c>
      <c r="DN409" s="0" t="n">
        <f aca="false">CY409*'Dist Horaria'!$V$6</f>
        <v>296.230900618541</v>
      </c>
      <c r="DO409" s="0" t="n">
        <f aca="false">CY409*'Dist Horaria'!$W$6</f>
        <v>296.230900618541</v>
      </c>
      <c r="DP409" s="0" t="n">
        <f aca="false">CY409*'Dist Horaria'!$X$6</f>
        <v>451.399467609206</v>
      </c>
      <c r="DQ409" s="0" t="n">
        <f aca="false">CY409*'Dist Horaria'!$Y$6</f>
        <v>451.399467609206</v>
      </c>
      <c r="DR409" s="0" t="n">
        <f aca="false">CY409*'Dist Horaria'!$Z$6</f>
        <v>451.399467609206</v>
      </c>
      <c r="DS409" s="0" t="n">
        <f aca="false">CY409*'Dist Horaria'!$AA$6</f>
        <v>169.274800353452</v>
      </c>
      <c r="DT409" s="0" t="n">
        <f aca="false">CY409*'Dist Horaria'!$AB$6</f>
        <v>169.274800353452</v>
      </c>
      <c r="DU409" s="0" t="n">
        <f aca="false">CY409*'Dist Horaria'!$AC$6</f>
        <v>169.274800353452</v>
      </c>
      <c r="DV409" s="0" t="n">
        <f aca="false">CY409*'Dist Horaria'!$AD$6</f>
        <v>169.274800353452</v>
      </c>
      <c r="DW409" s="0" t="n">
        <f aca="false">CY409*'Dist Horaria'!$AE$6</f>
        <v>169.274800353452</v>
      </c>
      <c r="DX409" s="0" t="n">
        <f aca="false">AX409*1000000</f>
        <v>392.521276181918</v>
      </c>
      <c r="DY409" s="0" t="n">
        <f aca="false">DX409*'Dist Horaria'!$H$6</f>
        <v>9.81303190454795</v>
      </c>
      <c r="DZ409" s="0" t="n">
        <f aca="false">DX409*'Dist Horaria'!$I$6</f>
        <v>9.81303190454795</v>
      </c>
      <c r="EA409" s="0" t="n">
        <f aca="false">DX409*'Dist Horaria'!$J$6</f>
        <v>9.81303190454795</v>
      </c>
      <c r="EB409" s="0" t="n">
        <f aca="false">DX409*'Dist Horaria'!$K$6</f>
        <v>9.81303190454795</v>
      </c>
      <c r="EC409" s="0" t="n">
        <f aca="false">DX409*'Dist Horaria'!$L$6</f>
        <v>9.81303190454795</v>
      </c>
      <c r="ED409" s="0" t="n">
        <f aca="false">DX409*'Dist Horaria'!$M$6</f>
        <v>26.1680850787945</v>
      </c>
      <c r="EE409" s="0" t="n">
        <f aca="false">DX409*'Dist Horaria'!$N$6</f>
        <v>26.1680850787945</v>
      </c>
      <c r="EF409" s="0" t="n">
        <f aca="false">DX409*'Dist Horaria'!$O$6</f>
        <v>26.1680850787945</v>
      </c>
      <c r="EG409" s="0" t="n">
        <f aca="false">DX409*'Dist Horaria'!$P$6</f>
        <v>17.1728058329589</v>
      </c>
      <c r="EH409" s="0" t="n">
        <f aca="false">DX409*'Dist Horaria'!$Q$6</f>
        <v>17.1728058329589</v>
      </c>
      <c r="EI409" s="0" t="n">
        <f aca="false">DX409*'Dist Horaria'!$R$6</f>
        <v>17.1728058329589</v>
      </c>
      <c r="EJ409" s="0" t="n">
        <f aca="false">DX409*'Dist Horaria'!$S$6</f>
        <v>17.1728058329589</v>
      </c>
      <c r="EK409" s="0" t="n">
        <f aca="false">DX409*'Dist Horaria'!$T$6</f>
        <v>17.1728058329589</v>
      </c>
      <c r="EL409" s="0" t="n">
        <f aca="false">DX409*'Dist Horaria'!$U$6</f>
        <v>17.1728058329589</v>
      </c>
      <c r="EM409" s="0" t="n">
        <f aca="false">DX409*'Dist Horaria'!$V$6</f>
        <v>17.1728058329589</v>
      </c>
      <c r="EN409" s="0" t="n">
        <f aca="false">DX409*'Dist Horaria'!$W$6</f>
        <v>17.1728058329589</v>
      </c>
      <c r="EO409" s="0" t="n">
        <f aca="false">DX409*'Dist Horaria'!$X$6</f>
        <v>26.1680850787945</v>
      </c>
      <c r="EP409" s="0" t="n">
        <f aca="false">DX409*'Dist Horaria'!$Y$6</f>
        <v>26.1680850787945</v>
      </c>
      <c r="EQ409" s="0" t="n">
        <f aca="false">DX409*'Dist Horaria'!$Z$6</f>
        <v>26.1680850787945</v>
      </c>
      <c r="ER409" s="0" t="n">
        <f aca="false">DX409*'Dist Horaria'!$AA$6</f>
        <v>9.81303190454795</v>
      </c>
      <c r="ES409" s="0" t="n">
        <f aca="false">DX409*'Dist Horaria'!$AB$6</f>
        <v>9.81303190454795</v>
      </c>
      <c r="ET409" s="0" t="n">
        <f aca="false">DX409*'Dist Horaria'!$AC$6</f>
        <v>9.81303190454795</v>
      </c>
      <c r="EU409" s="0" t="n">
        <f aca="false">DX409*'Dist Horaria'!$AD$6</f>
        <v>9.81303190454795</v>
      </c>
      <c r="EV409" s="0" t="n">
        <f aca="false">DX409*'Dist Horaria'!$AE$6</f>
        <v>9.81303190454795</v>
      </c>
      <c r="EW409" s="0" t="n">
        <f aca="false">BB409+CA409+CZ409+DY409</f>
        <v>436.165889536437</v>
      </c>
      <c r="EX409" s="0" t="n">
        <f aca="false">BC409+CB409+DA409+DZ409</f>
        <v>433.617811127334</v>
      </c>
      <c r="EY409" s="0" t="n">
        <f aca="false">BD409+CC409+DB409+EA409</f>
        <v>431.212738281926</v>
      </c>
      <c r="EZ409" s="0" t="n">
        <f aca="false">BE409+CD409+DC409+EB409</f>
        <v>429.163710150974</v>
      </c>
      <c r="FA409" s="0" t="n">
        <f aca="false">BF409+CE409+DD409+EC409</f>
        <v>427.666359945347</v>
      </c>
      <c r="FB409" s="0" t="n">
        <f aca="false">BG409+CF409+DE409+ED409</f>
        <v>994.913606588022</v>
      </c>
      <c r="FC409" s="0" t="n">
        <f aca="false">BH409+CG409+DF409+EE409</f>
        <v>998.786389248453</v>
      </c>
      <c r="FD409" s="0" t="n">
        <f aca="false">BI409+CH409+DG409+EF409</f>
        <v>998.786389248453</v>
      </c>
      <c r="FE409" s="0" t="n">
        <f aca="false">BJ409+CI409+DH409+EG409</f>
        <v>715.25240617893</v>
      </c>
      <c r="FF409" s="0" t="n">
        <f aca="false">BK409+CJ409+DI409+EH409</f>
        <v>727.802241022335</v>
      </c>
      <c r="FG409" s="0" t="n">
        <f aca="false">BL409+CK409+DJ409+EI409</f>
        <v>736.92939363572</v>
      </c>
      <c r="FH409" s="0" t="n">
        <f aca="false">BM409+CL409+DK409+EJ409</f>
        <v>741.492969942412</v>
      </c>
      <c r="FI409" s="0" t="n">
        <f aca="false">BN409+CM409+DL409+EK409</f>
        <v>742.633864019085</v>
      </c>
      <c r="FJ409" s="0" t="n">
        <f aca="false">BO409+CN409+DM409+EL409</f>
        <v>741.492969942412</v>
      </c>
      <c r="FK409" s="0" t="n">
        <f aca="false">BP409+CO409+DN409+EM409</f>
        <v>739.211181789066</v>
      </c>
      <c r="FL409" s="0" t="n">
        <f aca="false">BQ409+CP409+DO409+EN409</f>
        <v>735.788499559046</v>
      </c>
      <c r="FM409" s="0" t="n">
        <f aca="false">BR409+CQ409+DP409+EO409</f>
        <v>1045.59547669327</v>
      </c>
      <c r="FN409" s="0" t="n">
        <f aca="false">BS409+CR409+DQ409+EP409</f>
        <v>1042.48230061466</v>
      </c>
      <c r="FO409" s="0" t="n">
        <f aca="false">BT409+CS409+DR409+EQ409</f>
        <v>1025.53697850607</v>
      </c>
      <c r="FP409" s="0" t="n">
        <f aca="false">BU409+CT409+DS409+ER409</f>
        <v>451.635180775758</v>
      </c>
      <c r="FQ409" s="0" t="n">
        <f aca="false">BV409+CU409+DT409+ES409</f>
        <v>439.463244901361</v>
      </c>
      <c r="FR409" s="0" t="n">
        <f aca="false">BW409+CV409+DU409+ET409</f>
        <v>447.724179582298</v>
      </c>
      <c r="FS409" s="0" t="n">
        <f aca="false">BX409+CW409+DV409+EU409</f>
        <v>444.905503156082</v>
      </c>
      <c r="FT409" s="0" t="n">
        <f aca="false">BY409+CX409+DW409+EV409</f>
        <v>441.923508029225</v>
      </c>
      <c r="FU409" s="0" t="n">
        <f aca="false">AM409*'Dist Horaria'!$H$10</f>
        <v>0.213233076749094</v>
      </c>
      <c r="FV409" s="0" t="n">
        <f aca="false">AM409*'Dist Horaria'!$I$10</f>
        <v>0.199562626791002</v>
      </c>
      <c r="FW409" s="0" t="n">
        <f aca="false">AM409*'Dist Horaria'!$J$10</f>
        <v>0.19869870196318</v>
      </c>
      <c r="FX409" s="0" t="n">
        <f aca="false">AM409*'Dist Horaria'!$K$10</f>
        <v>0.192984195577088</v>
      </c>
      <c r="FY409" s="0" t="n">
        <f aca="false">AM409*'Dist Horaria'!$L$10</f>
        <v>0.193061424775406</v>
      </c>
      <c r="FZ409" s="0" t="n">
        <f aca="false">AM409*'Dist Horaria'!$M$10</f>
        <v>0.206583669496865</v>
      </c>
      <c r="GA409" s="0" t="n">
        <f aca="false">AM409*'Dist Horaria'!$N$10</f>
        <v>0.195436690274523</v>
      </c>
      <c r="GB409" s="0" t="n">
        <f aca="false">AM409*'Dist Horaria'!$O$10</f>
        <v>0.192100950088234</v>
      </c>
      <c r="GC409" s="0" t="n">
        <f aca="false">AM409*'Dist Horaria'!$P$10</f>
        <v>0.195081916974571</v>
      </c>
      <c r="GD409" s="0" t="n">
        <f aca="false">AM409*'Dist Horaria'!$Q$10</f>
        <v>0.176542553544699</v>
      </c>
      <c r="GE409" s="0" t="n">
        <f aca="false">AM409*'Dist Horaria'!$R$10</f>
        <v>0.215408428188483</v>
      </c>
      <c r="GF409" s="0" t="n">
        <f aca="false">AM409*'Dist Horaria'!$S$10</f>
        <v>0.183967165576856</v>
      </c>
      <c r="GG409" s="0" t="n">
        <f aca="false">AR409*'Dist Horaria'!$H$10</f>
        <v>0.223047958896542</v>
      </c>
      <c r="GH409" s="0" t="n">
        <f aca="false">AR409*'Dist Horaria'!$I$10</f>
        <v>0.208748273280986</v>
      </c>
      <c r="GI409" s="0" t="n">
        <f aca="false">AR409*'Dist Horaria'!$J$10</f>
        <v>0.207844582951026</v>
      </c>
      <c r="GJ409" s="0" t="n">
        <f aca="false">AR409*'Dist Horaria'!$K$10</f>
        <v>0.201867044170686</v>
      </c>
      <c r="GK409" s="0" t="n">
        <f aca="false">AR409*'Dist Horaria'!$L$10</f>
        <v>0.201947828143391</v>
      </c>
      <c r="GL409" s="0" t="n">
        <f aca="false">AR409*'Dist Horaria'!$M$10</f>
        <v>0.216092486799561</v>
      </c>
      <c r="GM409" s="0" t="n">
        <f aca="false">AR409*'Dist Horaria'!$N$10</f>
        <v>0.204432424480379</v>
      </c>
      <c r="GN409" s="0" t="n">
        <f aca="false">AR409*'Dist Horaria'!$O$10</f>
        <v>0.200943143871084</v>
      </c>
      <c r="GO409" s="0" t="n">
        <f aca="false">AR409*'Dist Horaria'!$P$10</f>
        <v>0.204061321358707</v>
      </c>
      <c r="GP409" s="0" t="n">
        <f aca="false">AR409*'Dist Horaria'!$Q$10</f>
        <v>0.184668611581603</v>
      </c>
      <c r="GQ409" s="0" t="n">
        <f aca="false">AR409*'Dist Horaria'!$R$10</f>
        <v>0.225323439351244</v>
      </c>
      <c r="GR409" s="0" t="n">
        <f aca="false">AR409*'Dist Horaria'!$S$10</f>
        <v>0.192434970275193</v>
      </c>
      <c r="GS409" s="0" t="n">
        <f aca="false">AW409*'Dist Horaria'!$H$10</f>
        <v>0.0129303164577705</v>
      </c>
      <c r="GT409" s="0" t="n">
        <f aca="false">AW409*'Dist Horaria'!$I$10</f>
        <v>0.0121013491757093</v>
      </c>
      <c r="GU409" s="0" t="n">
        <f aca="false">AW409*'Dist Horaria'!$J$10</f>
        <v>0.0120489613304943</v>
      </c>
      <c r="GV409" s="0" t="n">
        <f aca="false">AW409*'Dist Horaria'!$K$10</f>
        <v>0.0117024373432282</v>
      </c>
      <c r="GW409" s="0" t="n">
        <f aca="false">AW409*'Dist Horaria'!$L$10</f>
        <v>0.0117071204720806</v>
      </c>
      <c r="GX409" s="0" t="n">
        <f aca="false">AW409*'Dist Horaria'!$M$10</f>
        <v>0.0125271006840325</v>
      </c>
      <c r="GY409" s="0" t="n">
        <f aca="false">AW409*'Dist Horaria'!$N$10</f>
        <v>0.0118511550423408</v>
      </c>
      <c r="GZ409" s="0" t="n">
        <f aca="false">AW409*'Dist Horaria'!$O$10</f>
        <v>0.0116488779055701</v>
      </c>
      <c r="HA409" s="0" t="n">
        <f aca="false">AW409*'Dist Horaria'!$P$10</f>
        <v>0.011829641817896</v>
      </c>
      <c r="HB409" s="0" t="n">
        <f aca="false">AW409*'Dist Horaria'!$Q$10</f>
        <v>0.0107054267583538</v>
      </c>
      <c r="HC409" s="0" t="n">
        <f aca="false">AW409*'Dist Horaria'!$R$10</f>
        <v>0.013062228368188</v>
      </c>
      <c r="HD409" s="0" t="n">
        <f aca="false">AW409*'Dist Horaria'!$S$10</f>
        <v>0.0111556504507358</v>
      </c>
    </row>
    <row r="410" customFormat="false" ht="26.85" hidden="false" customHeight="false" outlineLevel="0" collapsed="false">
      <c r="A410" s="0" t="n">
        <v>4.709285</v>
      </c>
      <c r="B410" s="0" t="n">
        <v>-74.14243</v>
      </c>
      <c r="C410" s="0" t="n">
        <v>24</v>
      </c>
      <c r="D410" s="0" t="n">
        <v>36</v>
      </c>
      <c r="E410" s="0" t="n">
        <v>1967</v>
      </c>
      <c r="G410" s="0" t="s">
        <v>351</v>
      </c>
      <c r="I410" s="0" t="s">
        <v>1849</v>
      </c>
      <c r="J410" s="25" t="s">
        <v>1850</v>
      </c>
      <c r="K410" s="0" t="s">
        <v>1851</v>
      </c>
      <c r="L410" s="0" t="s">
        <v>1852</v>
      </c>
      <c r="S410" s="0" t="n">
        <v>365</v>
      </c>
      <c r="V410" s="0" t="n">
        <v>39425</v>
      </c>
      <c r="W410" s="0" t="n">
        <f aca="false">V410*12</f>
        <v>473100</v>
      </c>
      <c r="X410" s="0" t="n">
        <v>1</v>
      </c>
      <c r="Z410" s="0" t="n">
        <v>30351.485</v>
      </c>
      <c r="AB410" s="0" t="n">
        <v>0.005</v>
      </c>
      <c r="AC410" s="0" t="n">
        <v>0</v>
      </c>
      <c r="AD410" s="0" t="n">
        <v>2199.68121500644</v>
      </c>
      <c r="AE410" s="0" t="n">
        <f aca="false">AD410/2204.59</f>
        <v>0.997773379633598</v>
      </c>
      <c r="AF410" s="0" t="n">
        <f aca="false">AE410/S410</f>
        <v>0.0027336256976263</v>
      </c>
      <c r="AG410" s="0" t="n">
        <f aca="false">AE410*EXP(AB410*AC410)</f>
        <v>0.997773379633598</v>
      </c>
      <c r="AH410" s="0" t="n">
        <f aca="false">AG410/S410</f>
        <v>0.0027336256976263</v>
      </c>
      <c r="AI410" s="0" t="s">
        <v>90</v>
      </c>
      <c r="AJ410" s="0" t="n">
        <f aca="false">IF(AI410="A",'FE DISTRIBUCIÓN'!$C$2,'FE DISTRIBUCIÓN'!$C$3)</f>
        <v>4.994E-006</v>
      </c>
      <c r="AK410" s="0" t="n">
        <f aca="false">W410*AJ410</f>
        <v>2.3626614</v>
      </c>
      <c r="AL410" s="0" t="n">
        <f aca="false">AK410/365</f>
        <v>0.00647304493150685</v>
      </c>
      <c r="AM410" s="0" t="n">
        <f aca="false">AK410*EXP(AB410*AC410)</f>
        <v>2.3626614</v>
      </c>
      <c r="AN410" s="0" t="n">
        <f aca="false">AM410/365</f>
        <v>0.00647304493150685</v>
      </c>
      <c r="AO410" s="0" t="n">
        <v>5.223868284E-006</v>
      </c>
      <c r="AP410" s="0" t="n">
        <f aca="false">AO410*W410</f>
        <v>2.4714120851604</v>
      </c>
      <c r="AQ410" s="0" t="n">
        <f aca="false">AP410/365</f>
        <v>0.00677099201413808</v>
      </c>
      <c r="AR410" s="0" t="n">
        <f aca="false">AP410*EXP(AB410*AC410)</f>
        <v>2.4714120851604</v>
      </c>
      <c r="AS410" s="0" t="n">
        <f aca="false">AR410/365</f>
        <v>0.00677099201413808</v>
      </c>
      <c r="AT410" s="0" t="n">
        <v>3.02832944E-007</v>
      </c>
      <c r="AU410" s="0" t="n">
        <f aca="false">AT410*W410</f>
        <v>0.1432702658064</v>
      </c>
      <c r="AV410" s="0" t="n">
        <f aca="false">AU410/365</f>
        <v>0.000392521276181918</v>
      </c>
      <c r="AW410" s="0" t="n">
        <f aca="false">AU410*EXP(AB410*AC410)</f>
        <v>0.1432702658064</v>
      </c>
      <c r="AX410" s="0" t="n">
        <f aca="false">AW410/365</f>
        <v>0.000392521276181918</v>
      </c>
      <c r="AY410" s="0" t="n">
        <f aca="false">AW410+AR410+AM410+AG410</f>
        <v>5.9751171306004</v>
      </c>
      <c r="AZ410" s="0" t="n">
        <f aca="false">AH410+AN410+AS410+AX410</f>
        <v>0.0163701839194532</v>
      </c>
      <c r="BA410" s="0" t="n">
        <f aca="false">AH410*1000000</f>
        <v>2733.6256976263</v>
      </c>
      <c r="BB410" s="0" t="n">
        <f aca="false">BA410*'Dist Horaria'!$H$3</f>
        <v>95.2519339907658</v>
      </c>
      <c r="BC410" s="0" t="n">
        <f aca="false">BA410*'Dist Horaria'!$I$3</f>
        <v>92.703855581663</v>
      </c>
      <c r="BD410" s="0" t="n">
        <f aca="false">BA410*'Dist Horaria'!$J$3</f>
        <v>90.2987827362547</v>
      </c>
      <c r="BE410" s="0" t="n">
        <f aca="false">BA410*'Dist Horaria'!$K$3</f>
        <v>88.2497546053024</v>
      </c>
      <c r="BF410" s="0" t="n">
        <f aca="false">BA410*'Dist Horaria'!$L$3</f>
        <v>86.7524043996757</v>
      </c>
      <c r="BG410" s="0" t="n">
        <f aca="false">BA410*'Dist Horaria'!$M$3</f>
        <v>85.8097251328984</v>
      </c>
      <c r="BH410" s="0" t="n">
        <f aca="false">BA410*'Dist Horaria'!$N$3</f>
        <v>89.6825077933294</v>
      </c>
      <c r="BI410" s="0" t="n">
        <f aca="false">BA410*'Dist Horaria'!$O$3</f>
        <v>89.6825077933294</v>
      </c>
      <c r="BJ410" s="0" t="n">
        <f aca="false">BA410*'Dist Horaria'!$P$3</f>
        <v>118.652983974006</v>
      </c>
      <c r="BK410" s="0" t="n">
        <f aca="false">BA410*'Dist Horaria'!$Q$3</f>
        <v>131.20281881741</v>
      </c>
      <c r="BL410" s="0" t="n">
        <f aca="false">BA410*'Dist Horaria'!$R$3</f>
        <v>140.329971430795</v>
      </c>
      <c r="BM410" s="0" t="n">
        <f aca="false">BA410*'Dist Horaria'!$S$3</f>
        <v>144.893547737487</v>
      </c>
      <c r="BN410" s="0" t="n">
        <f aca="false">BA410*'Dist Horaria'!$T$3</f>
        <v>146.034441814161</v>
      </c>
      <c r="BO410" s="0" t="n">
        <f aca="false">BA410*'Dist Horaria'!$U$3</f>
        <v>144.893547737487</v>
      </c>
      <c r="BP410" s="0" t="n">
        <f aca="false">BA410*'Dist Horaria'!$V$3</f>
        <v>142.611759584141</v>
      </c>
      <c r="BQ410" s="0" t="n">
        <f aca="false">BA410*'Dist Horaria'!$W$3</f>
        <v>139.189077354122</v>
      </c>
      <c r="BR410" s="0" t="n">
        <f aca="false">BA410*'Dist Horaria'!$X$3</f>
        <v>136.491595238145</v>
      </c>
      <c r="BS410" s="0" t="n">
        <f aca="false">BA410*'Dist Horaria'!$Y$3</f>
        <v>133.378419159538</v>
      </c>
      <c r="BT410" s="0" t="n">
        <f aca="false">BA410*'Dist Horaria'!$Z$3</f>
        <v>116.433097050942</v>
      </c>
      <c r="BU410" s="0" t="n">
        <f aca="false">BA410*'Dist Horaria'!$AA$3</f>
        <v>110.721225230087</v>
      </c>
      <c r="BV410" s="0" t="n">
        <f aca="false">BA410*'Dist Horaria'!$AB$3</f>
        <v>98.5492893556898</v>
      </c>
      <c r="BW410" s="0" t="n">
        <f aca="false">BA410*'Dist Horaria'!$AC$3</f>
        <v>106.810224036627</v>
      </c>
      <c r="BX410" s="0" t="n">
        <f aca="false">BA410*'Dist Horaria'!$AD$3</f>
        <v>103.99154761041</v>
      </c>
      <c r="BY410" s="0" t="n">
        <f aca="false">BA410*'Dist Horaria'!$AE$3</f>
        <v>101.009552483554</v>
      </c>
      <c r="BZ410" s="0" t="n">
        <f aca="false">AN410*1000000</f>
        <v>6473.04493150685</v>
      </c>
      <c r="CA410" s="0" t="n">
        <f aca="false">BZ410*'Dist Horaria'!$H$6</f>
        <v>161.826123287671</v>
      </c>
      <c r="CB410" s="0" t="n">
        <f aca="false">BZ410*'Dist Horaria'!$I$6</f>
        <v>161.826123287671</v>
      </c>
      <c r="CC410" s="0" t="n">
        <f aca="false">BZ410*'Dist Horaria'!$J$6</f>
        <v>161.826123287671</v>
      </c>
      <c r="CD410" s="0" t="n">
        <f aca="false">BZ410*'Dist Horaria'!$K$6</f>
        <v>161.826123287671</v>
      </c>
      <c r="CE410" s="0" t="n">
        <f aca="false">BZ410*'Dist Horaria'!$L$6</f>
        <v>161.826123287671</v>
      </c>
      <c r="CF410" s="0" t="n">
        <f aca="false">BZ410*'Dist Horaria'!$M$6</f>
        <v>431.536328767123</v>
      </c>
      <c r="CG410" s="0" t="n">
        <f aca="false">BZ410*'Dist Horaria'!$N$6</f>
        <v>431.536328767123</v>
      </c>
      <c r="CH410" s="0" t="n">
        <f aca="false">BZ410*'Dist Horaria'!$O$6</f>
        <v>431.536328767123</v>
      </c>
      <c r="CI410" s="0" t="n">
        <f aca="false">BZ410*'Dist Horaria'!$P$6</f>
        <v>283.195715753425</v>
      </c>
      <c r="CJ410" s="0" t="n">
        <f aca="false">BZ410*'Dist Horaria'!$Q$6</f>
        <v>283.195715753425</v>
      </c>
      <c r="CK410" s="0" t="n">
        <f aca="false">BZ410*'Dist Horaria'!$R$6</f>
        <v>283.195715753425</v>
      </c>
      <c r="CL410" s="0" t="n">
        <f aca="false">BZ410*'Dist Horaria'!$S$6</f>
        <v>283.195715753425</v>
      </c>
      <c r="CM410" s="0" t="n">
        <f aca="false">BZ410*'Dist Horaria'!$T$6</f>
        <v>283.195715753425</v>
      </c>
      <c r="CN410" s="0" t="n">
        <f aca="false">BZ410*'Dist Horaria'!$U$6</f>
        <v>283.195715753425</v>
      </c>
      <c r="CO410" s="0" t="n">
        <f aca="false">BZ410*'Dist Horaria'!$V$6</f>
        <v>283.195715753425</v>
      </c>
      <c r="CP410" s="0" t="n">
        <f aca="false">BZ410*'Dist Horaria'!$W$6</f>
        <v>283.195715753425</v>
      </c>
      <c r="CQ410" s="0" t="n">
        <f aca="false">BZ410*'Dist Horaria'!$X$6</f>
        <v>431.536328767123</v>
      </c>
      <c r="CR410" s="0" t="n">
        <f aca="false">BZ410*'Dist Horaria'!$Y$6</f>
        <v>431.536328767123</v>
      </c>
      <c r="CS410" s="0" t="n">
        <f aca="false">BZ410*'Dist Horaria'!$Z$6</f>
        <v>431.536328767123</v>
      </c>
      <c r="CT410" s="0" t="n">
        <f aca="false">BZ410*'Dist Horaria'!$AA$6</f>
        <v>161.826123287671</v>
      </c>
      <c r="CU410" s="0" t="n">
        <f aca="false">BZ410*'Dist Horaria'!$AB$6</f>
        <v>161.826123287671</v>
      </c>
      <c r="CV410" s="0" t="n">
        <f aca="false">BZ410*'Dist Horaria'!$AC$6</f>
        <v>161.826123287671</v>
      </c>
      <c r="CW410" s="0" t="n">
        <f aca="false">BZ410*'Dist Horaria'!$AD$6</f>
        <v>161.826123287671</v>
      </c>
      <c r="CX410" s="0" t="n">
        <f aca="false">BZ410*'Dist Horaria'!$AE$6</f>
        <v>161.826123287671</v>
      </c>
      <c r="CY410" s="0" t="n">
        <f aca="false">AS410*1000000</f>
        <v>6770.99201413808</v>
      </c>
      <c r="CZ410" s="0" t="n">
        <f aca="false">CY410*'Dist Horaria'!$H$6</f>
        <v>169.274800353452</v>
      </c>
      <c r="DA410" s="0" t="n">
        <f aca="false">CY410*'Dist Horaria'!$I$6</f>
        <v>169.274800353452</v>
      </c>
      <c r="DB410" s="0" t="n">
        <f aca="false">CY410*'Dist Horaria'!$J$6</f>
        <v>169.274800353452</v>
      </c>
      <c r="DC410" s="0" t="n">
        <f aca="false">CY410*'Dist Horaria'!$K$6</f>
        <v>169.274800353452</v>
      </c>
      <c r="DD410" s="0" t="n">
        <f aca="false">CY410*'Dist Horaria'!$L$6</f>
        <v>169.274800353452</v>
      </c>
      <c r="DE410" s="0" t="n">
        <f aca="false">CY410*'Dist Horaria'!$M$6</f>
        <v>451.399467609206</v>
      </c>
      <c r="DF410" s="0" t="n">
        <f aca="false">CY410*'Dist Horaria'!$N$6</f>
        <v>451.399467609206</v>
      </c>
      <c r="DG410" s="0" t="n">
        <f aca="false">CY410*'Dist Horaria'!$O$6</f>
        <v>451.399467609206</v>
      </c>
      <c r="DH410" s="0" t="n">
        <f aca="false">CY410*'Dist Horaria'!$P$6</f>
        <v>296.230900618541</v>
      </c>
      <c r="DI410" s="0" t="n">
        <f aca="false">CY410*'Dist Horaria'!$Q$6</f>
        <v>296.230900618541</v>
      </c>
      <c r="DJ410" s="0" t="n">
        <f aca="false">CY410*'Dist Horaria'!$R$6</f>
        <v>296.230900618541</v>
      </c>
      <c r="DK410" s="0" t="n">
        <f aca="false">CY410*'Dist Horaria'!$S$6</f>
        <v>296.230900618541</v>
      </c>
      <c r="DL410" s="0" t="n">
        <f aca="false">CY410*'Dist Horaria'!$T$6</f>
        <v>296.230900618541</v>
      </c>
      <c r="DM410" s="0" t="n">
        <f aca="false">CY410*'Dist Horaria'!$U$6</f>
        <v>296.230900618541</v>
      </c>
      <c r="DN410" s="0" t="n">
        <f aca="false">CY410*'Dist Horaria'!$V$6</f>
        <v>296.230900618541</v>
      </c>
      <c r="DO410" s="0" t="n">
        <f aca="false">CY410*'Dist Horaria'!$W$6</f>
        <v>296.230900618541</v>
      </c>
      <c r="DP410" s="0" t="n">
        <f aca="false">CY410*'Dist Horaria'!$X$6</f>
        <v>451.399467609206</v>
      </c>
      <c r="DQ410" s="0" t="n">
        <f aca="false">CY410*'Dist Horaria'!$Y$6</f>
        <v>451.399467609206</v>
      </c>
      <c r="DR410" s="0" t="n">
        <f aca="false">CY410*'Dist Horaria'!$Z$6</f>
        <v>451.399467609206</v>
      </c>
      <c r="DS410" s="0" t="n">
        <f aca="false">CY410*'Dist Horaria'!$AA$6</f>
        <v>169.274800353452</v>
      </c>
      <c r="DT410" s="0" t="n">
        <f aca="false">CY410*'Dist Horaria'!$AB$6</f>
        <v>169.274800353452</v>
      </c>
      <c r="DU410" s="0" t="n">
        <f aca="false">CY410*'Dist Horaria'!$AC$6</f>
        <v>169.274800353452</v>
      </c>
      <c r="DV410" s="0" t="n">
        <f aca="false">CY410*'Dist Horaria'!$AD$6</f>
        <v>169.274800353452</v>
      </c>
      <c r="DW410" s="0" t="n">
        <f aca="false">CY410*'Dist Horaria'!$AE$6</f>
        <v>169.274800353452</v>
      </c>
      <c r="DX410" s="0" t="n">
        <f aca="false">AX410*1000000</f>
        <v>392.521276181918</v>
      </c>
      <c r="DY410" s="0" t="n">
        <f aca="false">DX410*'Dist Horaria'!$H$6</f>
        <v>9.81303190454795</v>
      </c>
      <c r="DZ410" s="0" t="n">
        <f aca="false">DX410*'Dist Horaria'!$I$6</f>
        <v>9.81303190454795</v>
      </c>
      <c r="EA410" s="0" t="n">
        <f aca="false">DX410*'Dist Horaria'!$J$6</f>
        <v>9.81303190454795</v>
      </c>
      <c r="EB410" s="0" t="n">
        <f aca="false">DX410*'Dist Horaria'!$K$6</f>
        <v>9.81303190454795</v>
      </c>
      <c r="EC410" s="0" t="n">
        <f aca="false">DX410*'Dist Horaria'!$L$6</f>
        <v>9.81303190454795</v>
      </c>
      <c r="ED410" s="0" t="n">
        <f aca="false">DX410*'Dist Horaria'!$M$6</f>
        <v>26.1680850787945</v>
      </c>
      <c r="EE410" s="0" t="n">
        <f aca="false">DX410*'Dist Horaria'!$N$6</f>
        <v>26.1680850787945</v>
      </c>
      <c r="EF410" s="0" t="n">
        <f aca="false">DX410*'Dist Horaria'!$O$6</f>
        <v>26.1680850787945</v>
      </c>
      <c r="EG410" s="0" t="n">
        <f aca="false">DX410*'Dist Horaria'!$P$6</f>
        <v>17.1728058329589</v>
      </c>
      <c r="EH410" s="0" t="n">
        <f aca="false">DX410*'Dist Horaria'!$Q$6</f>
        <v>17.1728058329589</v>
      </c>
      <c r="EI410" s="0" t="n">
        <f aca="false">DX410*'Dist Horaria'!$R$6</f>
        <v>17.1728058329589</v>
      </c>
      <c r="EJ410" s="0" t="n">
        <f aca="false">DX410*'Dist Horaria'!$S$6</f>
        <v>17.1728058329589</v>
      </c>
      <c r="EK410" s="0" t="n">
        <f aca="false">DX410*'Dist Horaria'!$T$6</f>
        <v>17.1728058329589</v>
      </c>
      <c r="EL410" s="0" t="n">
        <f aca="false">DX410*'Dist Horaria'!$U$6</f>
        <v>17.1728058329589</v>
      </c>
      <c r="EM410" s="0" t="n">
        <f aca="false">DX410*'Dist Horaria'!$V$6</f>
        <v>17.1728058329589</v>
      </c>
      <c r="EN410" s="0" t="n">
        <f aca="false">DX410*'Dist Horaria'!$W$6</f>
        <v>17.1728058329589</v>
      </c>
      <c r="EO410" s="0" t="n">
        <f aca="false">DX410*'Dist Horaria'!$X$6</f>
        <v>26.1680850787945</v>
      </c>
      <c r="EP410" s="0" t="n">
        <f aca="false">DX410*'Dist Horaria'!$Y$6</f>
        <v>26.1680850787945</v>
      </c>
      <c r="EQ410" s="0" t="n">
        <f aca="false">DX410*'Dist Horaria'!$Z$6</f>
        <v>26.1680850787945</v>
      </c>
      <c r="ER410" s="0" t="n">
        <f aca="false">DX410*'Dist Horaria'!$AA$6</f>
        <v>9.81303190454795</v>
      </c>
      <c r="ES410" s="0" t="n">
        <f aca="false">DX410*'Dist Horaria'!$AB$6</f>
        <v>9.81303190454795</v>
      </c>
      <c r="ET410" s="0" t="n">
        <f aca="false">DX410*'Dist Horaria'!$AC$6</f>
        <v>9.81303190454795</v>
      </c>
      <c r="EU410" s="0" t="n">
        <f aca="false">DX410*'Dist Horaria'!$AD$6</f>
        <v>9.81303190454795</v>
      </c>
      <c r="EV410" s="0" t="n">
        <f aca="false">DX410*'Dist Horaria'!$AE$6</f>
        <v>9.81303190454795</v>
      </c>
      <c r="EW410" s="0" t="n">
        <f aca="false">BB410+CA410+CZ410+DY410</f>
        <v>436.165889536437</v>
      </c>
      <c r="EX410" s="0" t="n">
        <f aca="false">BC410+CB410+DA410+DZ410</f>
        <v>433.617811127334</v>
      </c>
      <c r="EY410" s="0" t="n">
        <f aca="false">BD410+CC410+DB410+EA410</f>
        <v>431.212738281926</v>
      </c>
      <c r="EZ410" s="0" t="n">
        <f aca="false">BE410+CD410+DC410+EB410</f>
        <v>429.163710150974</v>
      </c>
      <c r="FA410" s="0" t="n">
        <f aca="false">BF410+CE410+DD410+EC410</f>
        <v>427.666359945347</v>
      </c>
      <c r="FB410" s="0" t="n">
        <f aca="false">BG410+CF410+DE410+ED410</f>
        <v>994.913606588022</v>
      </c>
      <c r="FC410" s="0" t="n">
        <f aca="false">BH410+CG410+DF410+EE410</f>
        <v>998.786389248453</v>
      </c>
      <c r="FD410" s="0" t="n">
        <f aca="false">BI410+CH410+DG410+EF410</f>
        <v>998.786389248453</v>
      </c>
      <c r="FE410" s="0" t="n">
        <f aca="false">BJ410+CI410+DH410+EG410</f>
        <v>715.25240617893</v>
      </c>
      <c r="FF410" s="0" t="n">
        <f aca="false">BK410+CJ410+DI410+EH410</f>
        <v>727.802241022335</v>
      </c>
      <c r="FG410" s="0" t="n">
        <f aca="false">BL410+CK410+DJ410+EI410</f>
        <v>736.92939363572</v>
      </c>
      <c r="FH410" s="0" t="n">
        <f aca="false">BM410+CL410+DK410+EJ410</f>
        <v>741.492969942412</v>
      </c>
      <c r="FI410" s="0" t="n">
        <f aca="false">BN410+CM410+DL410+EK410</f>
        <v>742.633864019085</v>
      </c>
      <c r="FJ410" s="0" t="n">
        <f aca="false">BO410+CN410+DM410+EL410</f>
        <v>741.492969942412</v>
      </c>
      <c r="FK410" s="0" t="n">
        <f aca="false">BP410+CO410+DN410+EM410</f>
        <v>739.211181789066</v>
      </c>
      <c r="FL410" s="0" t="n">
        <f aca="false">BQ410+CP410+DO410+EN410</f>
        <v>735.788499559046</v>
      </c>
      <c r="FM410" s="0" t="n">
        <f aca="false">BR410+CQ410+DP410+EO410</f>
        <v>1045.59547669327</v>
      </c>
      <c r="FN410" s="0" t="n">
        <f aca="false">BS410+CR410+DQ410+EP410</f>
        <v>1042.48230061466</v>
      </c>
      <c r="FO410" s="0" t="n">
        <f aca="false">BT410+CS410+DR410+EQ410</f>
        <v>1025.53697850607</v>
      </c>
      <c r="FP410" s="0" t="n">
        <f aca="false">BU410+CT410+DS410+ER410</f>
        <v>451.635180775758</v>
      </c>
      <c r="FQ410" s="0" t="n">
        <f aca="false">BV410+CU410+DT410+ES410</f>
        <v>439.463244901361</v>
      </c>
      <c r="FR410" s="0" t="n">
        <f aca="false">BW410+CV410+DU410+ET410</f>
        <v>447.724179582298</v>
      </c>
      <c r="FS410" s="0" t="n">
        <f aca="false">BX410+CW410+DV410+EU410</f>
        <v>444.905503156082</v>
      </c>
      <c r="FT410" s="0" t="n">
        <f aca="false">BY410+CX410+DW410+EV410</f>
        <v>441.923508029225</v>
      </c>
      <c r="FU410" s="0" t="n">
        <f aca="false">AM410*'Dist Horaria'!$H$10</f>
        <v>0.213233076749094</v>
      </c>
      <c r="FV410" s="0" t="n">
        <f aca="false">AM410*'Dist Horaria'!$I$10</f>
        <v>0.199562626791002</v>
      </c>
      <c r="FW410" s="0" t="n">
        <f aca="false">AM410*'Dist Horaria'!$J$10</f>
        <v>0.19869870196318</v>
      </c>
      <c r="FX410" s="0" t="n">
        <f aca="false">AM410*'Dist Horaria'!$K$10</f>
        <v>0.192984195577088</v>
      </c>
      <c r="FY410" s="0" t="n">
        <f aca="false">AM410*'Dist Horaria'!$L$10</f>
        <v>0.193061424775406</v>
      </c>
      <c r="FZ410" s="0" t="n">
        <f aca="false">AM410*'Dist Horaria'!$M$10</f>
        <v>0.206583669496865</v>
      </c>
      <c r="GA410" s="0" t="n">
        <f aca="false">AM410*'Dist Horaria'!$N$10</f>
        <v>0.195436690274523</v>
      </c>
      <c r="GB410" s="0" t="n">
        <f aca="false">AM410*'Dist Horaria'!$O$10</f>
        <v>0.192100950088234</v>
      </c>
      <c r="GC410" s="0" t="n">
        <f aca="false">AM410*'Dist Horaria'!$P$10</f>
        <v>0.195081916974571</v>
      </c>
      <c r="GD410" s="0" t="n">
        <f aca="false">AM410*'Dist Horaria'!$Q$10</f>
        <v>0.176542553544699</v>
      </c>
      <c r="GE410" s="0" t="n">
        <f aca="false">AM410*'Dist Horaria'!$R$10</f>
        <v>0.215408428188483</v>
      </c>
      <c r="GF410" s="0" t="n">
        <f aca="false">AM410*'Dist Horaria'!$S$10</f>
        <v>0.183967165576856</v>
      </c>
      <c r="GG410" s="0" t="n">
        <f aca="false">AR410*'Dist Horaria'!$H$10</f>
        <v>0.223047958896542</v>
      </c>
      <c r="GH410" s="0" t="n">
        <f aca="false">AR410*'Dist Horaria'!$I$10</f>
        <v>0.208748273280986</v>
      </c>
      <c r="GI410" s="0" t="n">
        <f aca="false">AR410*'Dist Horaria'!$J$10</f>
        <v>0.207844582951026</v>
      </c>
      <c r="GJ410" s="0" t="n">
        <f aca="false">AR410*'Dist Horaria'!$K$10</f>
        <v>0.201867044170686</v>
      </c>
      <c r="GK410" s="0" t="n">
        <f aca="false">AR410*'Dist Horaria'!$L$10</f>
        <v>0.201947828143391</v>
      </c>
      <c r="GL410" s="0" t="n">
        <f aca="false">AR410*'Dist Horaria'!$M$10</f>
        <v>0.216092486799561</v>
      </c>
      <c r="GM410" s="0" t="n">
        <f aca="false">AR410*'Dist Horaria'!$N$10</f>
        <v>0.204432424480379</v>
      </c>
      <c r="GN410" s="0" t="n">
        <f aca="false">AR410*'Dist Horaria'!$O$10</f>
        <v>0.200943143871084</v>
      </c>
      <c r="GO410" s="0" t="n">
        <f aca="false">AR410*'Dist Horaria'!$P$10</f>
        <v>0.204061321358707</v>
      </c>
      <c r="GP410" s="0" t="n">
        <f aca="false">AR410*'Dist Horaria'!$Q$10</f>
        <v>0.184668611581603</v>
      </c>
      <c r="GQ410" s="0" t="n">
        <f aca="false">AR410*'Dist Horaria'!$R$10</f>
        <v>0.225323439351244</v>
      </c>
      <c r="GR410" s="0" t="n">
        <f aca="false">AR410*'Dist Horaria'!$S$10</f>
        <v>0.192434970275193</v>
      </c>
      <c r="GS410" s="0" t="n">
        <f aca="false">AW410*'Dist Horaria'!$H$10</f>
        <v>0.0129303164577705</v>
      </c>
      <c r="GT410" s="0" t="n">
        <f aca="false">AW410*'Dist Horaria'!$I$10</f>
        <v>0.0121013491757093</v>
      </c>
      <c r="GU410" s="0" t="n">
        <f aca="false">AW410*'Dist Horaria'!$J$10</f>
        <v>0.0120489613304943</v>
      </c>
      <c r="GV410" s="0" t="n">
        <f aca="false">AW410*'Dist Horaria'!$K$10</f>
        <v>0.0117024373432282</v>
      </c>
      <c r="GW410" s="0" t="n">
        <f aca="false">AW410*'Dist Horaria'!$L$10</f>
        <v>0.0117071204720806</v>
      </c>
      <c r="GX410" s="0" t="n">
        <f aca="false">AW410*'Dist Horaria'!$M$10</f>
        <v>0.0125271006840325</v>
      </c>
      <c r="GY410" s="0" t="n">
        <f aca="false">AW410*'Dist Horaria'!$N$10</f>
        <v>0.0118511550423408</v>
      </c>
      <c r="GZ410" s="0" t="n">
        <f aca="false">AW410*'Dist Horaria'!$O$10</f>
        <v>0.0116488779055701</v>
      </c>
      <c r="HA410" s="0" t="n">
        <f aca="false">AW410*'Dist Horaria'!$P$10</f>
        <v>0.011829641817896</v>
      </c>
      <c r="HB410" s="0" t="n">
        <f aca="false">AW410*'Dist Horaria'!$Q$10</f>
        <v>0.0107054267583538</v>
      </c>
      <c r="HC410" s="0" t="n">
        <f aca="false">AW410*'Dist Horaria'!$R$10</f>
        <v>0.013062228368188</v>
      </c>
      <c r="HD410" s="0" t="n">
        <f aca="false">AW410*'Dist Horaria'!$S$10</f>
        <v>0.0111556504507358</v>
      </c>
    </row>
    <row r="411" customFormat="false" ht="13.8" hidden="false" customHeight="false" outlineLevel="0" collapsed="false">
      <c r="A411" s="0" t="n">
        <v>4.671733</v>
      </c>
      <c r="B411" s="0" t="n">
        <v>-74.114185</v>
      </c>
      <c r="C411" s="0" t="n">
        <v>27</v>
      </c>
      <c r="D411" s="0" t="n">
        <v>32</v>
      </c>
      <c r="E411" s="0" t="n">
        <v>1914</v>
      </c>
      <c r="G411" s="0" t="s">
        <v>351</v>
      </c>
      <c r="I411" s="0" t="s">
        <v>1853</v>
      </c>
      <c r="J411" s="0" t="s">
        <v>1854</v>
      </c>
      <c r="K411" s="0" t="s">
        <v>1855</v>
      </c>
      <c r="L411" s="0" t="s">
        <v>1856</v>
      </c>
      <c r="S411" s="0" t="n">
        <v>365</v>
      </c>
      <c r="V411" s="0" t="n">
        <v>39425</v>
      </c>
      <c r="W411" s="0" t="n">
        <f aca="false">V411*12</f>
        <v>473100</v>
      </c>
      <c r="X411" s="0" t="n">
        <v>1</v>
      </c>
      <c r="Z411" s="0" t="n">
        <v>30351.485</v>
      </c>
      <c r="AB411" s="0" t="n">
        <v>0.005</v>
      </c>
      <c r="AC411" s="0" t="n">
        <v>0</v>
      </c>
      <c r="AD411" s="0" t="n">
        <v>2199.68121500644</v>
      </c>
      <c r="AE411" s="0" t="n">
        <f aca="false">AD411/2204.59</f>
        <v>0.997773379633598</v>
      </c>
      <c r="AF411" s="0" t="n">
        <f aca="false">AE411/S411</f>
        <v>0.0027336256976263</v>
      </c>
      <c r="AG411" s="0" t="n">
        <f aca="false">AE411*EXP(AB411*AC411)</f>
        <v>0.997773379633598</v>
      </c>
      <c r="AH411" s="0" t="n">
        <f aca="false">AG411/S411</f>
        <v>0.0027336256976263</v>
      </c>
      <c r="AI411" s="0" t="s">
        <v>90</v>
      </c>
      <c r="AJ411" s="0" t="n">
        <f aca="false">IF(AI411="A",'FE DISTRIBUCIÓN'!$C$2,'FE DISTRIBUCIÓN'!$C$3)</f>
        <v>4.994E-006</v>
      </c>
      <c r="AK411" s="0" t="n">
        <f aca="false">W411*AJ411</f>
        <v>2.3626614</v>
      </c>
      <c r="AL411" s="0" t="n">
        <f aca="false">AK411/365</f>
        <v>0.00647304493150685</v>
      </c>
      <c r="AM411" s="0" t="n">
        <f aca="false">AK411*EXP(AB411*AC411)</f>
        <v>2.3626614</v>
      </c>
      <c r="AN411" s="0" t="n">
        <f aca="false">AM411/365</f>
        <v>0.00647304493150685</v>
      </c>
      <c r="AO411" s="0" t="n">
        <v>5.223868284E-006</v>
      </c>
      <c r="AP411" s="0" t="n">
        <f aca="false">AO411*W411</f>
        <v>2.4714120851604</v>
      </c>
      <c r="AQ411" s="0" t="n">
        <f aca="false">AP411/365</f>
        <v>0.00677099201413808</v>
      </c>
      <c r="AR411" s="0" t="n">
        <f aca="false">AP411*EXP(AB411*AC411)</f>
        <v>2.4714120851604</v>
      </c>
      <c r="AS411" s="0" t="n">
        <f aca="false">AR411/365</f>
        <v>0.00677099201413808</v>
      </c>
      <c r="AT411" s="0" t="n">
        <v>3.02832944E-007</v>
      </c>
      <c r="AU411" s="0" t="n">
        <f aca="false">AT411*W411</f>
        <v>0.1432702658064</v>
      </c>
      <c r="AV411" s="0" t="n">
        <f aca="false">AU411/365</f>
        <v>0.000392521276181918</v>
      </c>
      <c r="AW411" s="0" t="n">
        <f aca="false">AU411*EXP(AB411*AC411)</f>
        <v>0.1432702658064</v>
      </c>
      <c r="AX411" s="0" t="n">
        <f aca="false">AW411/365</f>
        <v>0.000392521276181918</v>
      </c>
      <c r="AY411" s="0" t="n">
        <f aca="false">AW411+AR411+AM411+AG411</f>
        <v>5.9751171306004</v>
      </c>
      <c r="AZ411" s="0" t="n">
        <f aca="false">AH411+AN411+AS411+AX411</f>
        <v>0.0163701839194532</v>
      </c>
      <c r="BA411" s="0" t="n">
        <f aca="false">AH411*1000000</f>
        <v>2733.6256976263</v>
      </c>
      <c r="BB411" s="0" t="n">
        <f aca="false">BA411*'Dist Horaria'!$H$3</f>
        <v>95.2519339907658</v>
      </c>
      <c r="BC411" s="0" t="n">
        <f aca="false">BA411*'Dist Horaria'!$I$3</f>
        <v>92.703855581663</v>
      </c>
      <c r="BD411" s="0" t="n">
        <f aca="false">BA411*'Dist Horaria'!$J$3</f>
        <v>90.2987827362547</v>
      </c>
      <c r="BE411" s="0" t="n">
        <f aca="false">BA411*'Dist Horaria'!$K$3</f>
        <v>88.2497546053024</v>
      </c>
      <c r="BF411" s="0" t="n">
        <f aca="false">BA411*'Dist Horaria'!$L$3</f>
        <v>86.7524043996757</v>
      </c>
      <c r="BG411" s="0" t="n">
        <f aca="false">BA411*'Dist Horaria'!$M$3</f>
        <v>85.8097251328984</v>
      </c>
      <c r="BH411" s="0" t="n">
        <f aca="false">BA411*'Dist Horaria'!$N$3</f>
        <v>89.6825077933294</v>
      </c>
      <c r="BI411" s="0" t="n">
        <f aca="false">BA411*'Dist Horaria'!$O$3</f>
        <v>89.6825077933294</v>
      </c>
      <c r="BJ411" s="0" t="n">
        <f aca="false">BA411*'Dist Horaria'!$P$3</f>
        <v>118.652983974006</v>
      </c>
      <c r="BK411" s="0" t="n">
        <f aca="false">BA411*'Dist Horaria'!$Q$3</f>
        <v>131.20281881741</v>
      </c>
      <c r="BL411" s="0" t="n">
        <f aca="false">BA411*'Dist Horaria'!$R$3</f>
        <v>140.329971430795</v>
      </c>
      <c r="BM411" s="0" t="n">
        <f aca="false">BA411*'Dist Horaria'!$S$3</f>
        <v>144.893547737487</v>
      </c>
      <c r="BN411" s="0" t="n">
        <f aca="false">BA411*'Dist Horaria'!$T$3</f>
        <v>146.034441814161</v>
      </c>
      <c r="BO411" s="0" t="n">
        <f aca="false">BA411*'Dist Horaria'!$U$3</f>
        <v>144.893547737487</v>
      </c>
      <c r="BP411" s="0" t="n">
        <f aca="false">BA411*'Dist Horaria'!$V$3</f>
        <v>142.611759584141</v>
      </c>
      <c r="BQ411" s="0" t="n">
        <f aca="false">BA411*'Dist Horaria'!$W$3</f>
        <v>139.189077354122</v>
      </c>
      <c r="BR411" s="0" t="n">
        <f aca="false">BA411*'Dist Horaria'!$X$3</f>
        <v>136.491595238145</v>
      </c>
      <c r="BS411" s="0" t="n">
        <f aca="false">BA411*'Dist Horaria'!$Y$3</f>
        <v>133.378419159538</v>
      </c>
      <c r="BT411" s="0" t="n">
        <f aca="false">BA411*'Dist Horaria'!$Z$3</f>
        <v>116.433097050942</v>
      </c>
      <c r="BU411" s="0" t="n">
        <f aca="false">BA411*'Dist Horaria'!$AA$3</f>
        <v>110.721225230087</v>
      </c>
      <c r="BV411" s="0" t="n">
        <f aca="false">BA411*'Dist Horaria'!$AB$3</f>
        <v>98.5492893556898</v>
      </c>
      <c r="BW411" s="0" t="n">
        <f aca="false">BA411*'Dist Horaria'!$AC$3</f>
        <v>106.810224036627</v>
      </c>
      <c r="BX411" s="0" t="n">
        <f aca="false">BA411*'Dist Horaria'!$AD$3</f>
        <v>103.99154761041</v>
      </c>
      <c r="BY411" s="0" t="n">
        <f aca="false">BA411*'Dist Horaria'!$AE$3</f>
        <v>101.009552483554</v>
      </c>
      <c r="BZ411" s="0" t="n">
        <f aca="false">AN411*1000000</f>
        <v>6473.04493150685</v>
      </c>
      <c r="CA411" s="0" t="n">
        <f aca="false">BZ411*'Dist Horaria'!$H$6</f>
        <v>161.826123287671</v>
      </c>
      <c r="CB411" s="0" t="n">
        <f aca="false">BZ411*'Dist Horaria'!$I$6</f>
        <v>161.826123287671</v>
      </c>
      <c r="CC411" s="0" t="n">
        <f aca="false">BZ411*'Dist Horaria'!$J$6</f>
        <v>161.826123287671</v>
      </c>
      <c r="CD411" s="0" t="n">
        <f aca="false">BZ411*'Dist Horaria'!$K$6</f>
        <v>161.826123287671</v>
      </c>
      <c r="CE411" s="0" t="n">
        <f aca="false">BZ411*'Dist Horaria'!$L$6</f>
        <v>161.826123287671</v>
      </c>
      <c r="CF411" s="0" t="n">
        <f aca="false">BZ411*'Dist Horaria'!$M$6</f>
        <v>431.536328767123</v>
      </c>
      <c r="CG411" s="0" t="n">
        <f aca="false">BZ411*'Dist Horaria'!$N$6</f>
        <v>431.536328767123</v>
      </c>
      <c r="CH411" s="0" t="n">
        <f aca="false">BZ411*'Dist Horaria'!$O$6</f>
        <v>431.536328767123</v>
      </c>
      <c r="CI411" s="0" t="n">
        <f aca="false">BZ411*'Dist Horaria'!$P$6</f>
        <v>283.195715753425</v>
      </c>
      <c r="CJ411" s="0" t="n">
        <f aca="false">BZ411*'Dist Horaria'!$Q$6</f>
        <v>283.195715753425</v>
      </c>
      <c r="CK411" s="0" t="n">
        <f aca="false">BZ411*'Dist Horaria'!$R$6</f>
        <v>283.195715753425</v>
      </c>
      <c r="CL411" s="0" t="n">
        <f aca="false">BZ411*'Dist Horaria'!$S$6</f>
        <v>283.195715753425</v>
      </c>
      <c r="CM411" s="0" t="n">
        <f aca="false">BZ411*'Dist Horaria'!$T$6</f>
        <v>283.195715753425</v>
      </c>
      <c r="CN411" s="0" t="n">
        <f aca="false">BZ411*'Dist Horaria'!$U$6</f>
        <v>283.195715753425</v>
      </c>
      <c r="CO411" s="0" t="n">
        <f aca="false">BZ411*'Dist Horaria'!$V$6</f>
        <v>283.195715753425</v>
      </c>
      <c r="CP411" s="0" t="n">
        <f aca="false">BZ411*'Dist Horaria'!$W$6</f>
        <v>283.195715753425</v>
      </c>
      <c r="CQ411" s="0" t="n">
        <f aca="false">BZ411*'Dist Horaria'!$X$6</f>
        <v>431.536328767123</v>
      </c>
      <c r="CR411" s="0" t="n">
        <f aca="false">BZ411*'Dist Horaria'!$Y$6</f>
        <v>431.536328767123</v>
      </c>
      <c r="CS411" s="0" t="n">
        <f aca="false">BZ411*'Dist Horaria'!$Z$6</f>
        <v>431.536328767123</v>
      </c>
      <c r="CT411" s="0" t="n">
        <f aca="false">BZ411*'Dist Horaria'!$AA$6</f>
        <v>161.826123287671</v>
      </c>
      <c r="CU411" s="0" t="n">
        <f aca="false">BZ411*'Dist Horaria'!$AB$6</f>
        <v>161.826123287671</v>
      </c>
      <c r="CV411" s="0" t="n">
        <f aca="false">BZ411*'Dist Horaria'!$AC$6</f>
        <v>161.826123287671</v>
      </c>
      <c r="CW411" s="0" t="n">
        <f aca="false">BZ411*'Dist Horaria'!$AD$6</f>
        <v>161.826123287671</v>
      </c>
      <c r="CX411" s="0" t="n">
        <f aca="false">BZ411*'Dist Horaria'!$AE$6</f>
        <v>161.826123287671</v>
      </c>
      <c r="CY411" s="0" t="n">
        <f aca="false">AS411*1000000</f>
        <v>6770.99201413808</v>
      </c>
      <c r="CZ411" s="0" t="n">
        <f aca="false">CY411*'Dist Horaria'!$H$6</f>
        <v>169.274800353452</v>
      </c>
      <c r="DA411" s="0" t="n">
        <f aca="false">CY411*'Dist Horaria'!$I$6</f>
        <v>169.274800353452</v>
      </c>
      <c r="DB411" s="0" t="n">
        <f aca="false">CY411*'Dist Horaria'!$J$6</f>
        <v>169.274800353452</v>
      </c>
      <c r="DC411" s="0" t="n">
        <f aca="false">CY411*'Dist Horaria'!$K$6</f>
        <v>169.274800353452</v>
      </c>
      <c r="DD411" s="0" t="n">
        <f aca="false">CY411*'Dist Horaria'!$L$6</f>
        <v>169.274800353452</v>
      </c>
      <c r="DE411" s="0" t="n">
        <f aca="false">CY411*'Dist Horaria'!$M$6</f>
        <v>451.399467609206</v>
      </c>
      <c r="DF411" s="0" t="n">
        <f aca="false">CY411*'Dist Horaria'!$N$6</f>
        <v>451.399467609206</v>
      </c>
      <c r="DG411" s="0" t="n">
        <f aca="false">CY411*'Dist Horaria'!$O$6</f>
        <v>451.399467609206</v>
      </c>
      <c r="DH411" s="0" t="n">
        <f aca="false">CY411*'Dist Horaria'!$P$6</f>
        <v>296.230900618541</v>
      </c>
      <c r="DI411" s="0" t="n">
        <f aca="false">CY411*'Dist Horaria'!$Q$6</f>
        <v>296.230900618541</v>
      </c>
      <c r="DJ411" s="0" t="n">
        <f aca="false">CY411*'Dist Horaria'!$R$6</f>
        <v>296.230900618541</v>
      </c>
      <c r="DK411" s="0" t="n">
        <f aca="false">CY411*'Dist Horaria'!$S$6</f>
        <v>296.230900618541</v>
      </c>
      <c r="DL411" s="0" t="n">
        <f aca="false">CY411*'Dist Horaria'!$T$6</f>
        <v>296.230900618541</v>
      </c>
      <c r="DM411" s="0" t="n">
        <f aca="false">CY411*'Dist Horaria'!$U$6</f>
        <v>296.230900618541</v>
      </c>
      <c r="DN411" s="0" t="n">
        <f aca="false">CY411*'Dist Horaria'!$V$6</f>
        <v>296.230900618541</v>
      </c>
      <c r="DO411" s="0" t="n">
        <f aca="false">CY411*'Dist Horaria'!$W$6</f>
        <v>296.230900618541</v>
      </c>
      <c r="DP411" s="0" t="n">
        <f aca="false">CY411*'Dist Horaria'!$X$6</f>
        <v>451.399467609206</v>
      </c>
      <c r="DQ411" s="0" t="n">
        <f aca="false">CY411*'Dist Horaria'!$Y$6</f>
        <v>451.399467609206</v>
      </c>
      <c r="DR411" s="0" t="n">
        <f aca="false">CY411*'Dist Horaria'!$Z$6</f>
        <v>451.399467609206</v>
      </c>
      <c r="DS411" s="0" t="n">
        <f aca="false">CY411*'Dist Horaria'!$AA$6</f>
        <v>169.274800353452</v>
      </c>
      <c r="DT411" s="0" t="n">
        <f aca="false">CY411*'Dist Horaria'!$AB$6</f>
        <v>169.274800353452</v>
      </c>
      <c r="DU411" s="0" t="n">
        <f aca="false">CY411*'Dist Horaria'!$AC$6</f>
        <v>169.274800353452</v>
      </c>
      <c r="DV411" s="0" t="n">
        <f aca="false">CY411*'Dist Horaria'!$AD$6</f>
        <v>169.274800353452</v>
      </c>
      <c r="DW411" s="0" t="n">
        <f aca="false">CY411*'Dist Horaria'!$AE$6</f>
        <v>169.274800353452</v>
      </c>
      <c r="DX411" s="0" t="n">
        <f aca="false">AX411*1000000</f>
        <v>392.521276181918</v>
      </c>
      <c r="DY411" s="0" t="n">
        <f aca="false">DX411*'Dist Horaria'!$H$6</f>
        <v>9.81303190454795</v>
      </c>
      <c r="DZ411" s="0" t="n">
        <f aca="false">DX411*'Dist Horaria'!$I$6</f>
        <v>9.81303190454795</v>
      </c>
      <c r="EA411" s="0" t="n">
        <f aca="false">DX411*'Dist Horaria'!$J$6</f>
        <v>9.81303190454795</v>
      </c>
      <c r="EB411" s="0" t="n">
        <f aca="false">DX411*'Dist Horaria'!$K$6</f>
        <v>9.81303190454795</v>
      </c>
      <c r="EC411" s="0" t="n">
        <f aca="false">DX411*'Dist Horaria'!$L$6</f>
        <v>9.81303190454795</v>
      </c>
      <c r="ED411" s="0" t="n">
        <f aca="false">DX411*'Dist Horaria'!$M$6</f>
        <v>26.1680850787945</v>
      </c>
      <c r="EE411" s="0" t="n">
        <f aca="false">DX411*'Dist Horaria'!$N$6</f>
        <v>26.1680850787945</v>
      </c>
      <c r="EF411" s="0" t="n">
        <f aca="false">DX411*'Dist Horaria'!$O$6</f>
        <v>26.1680850787945</v>
      </c>
      <c r="EG411" s="0" t="n">
        <f aca="false">DX411*'Dist Horaria'!$P$6</f>
        <v>17.1728058329589</v>
      </c>
      <c r="EH411" s="0" t="n">
        <f aca="false">DX411*'Dist Horaria'!$Q$6</f>
        <v>17.1728058329589</v>
      </c>
      <c r="EI411" s="0" t="n">
        <f aca="false">DX411*'Dist Horaria'!$R$6</f>
        <v>17.1728058329589</v>
      </c>
      <c r="EJ411" s="0" t="n">
        <f aca="false">DX411*'Dist Horaria'!$S$6</f>
        <v>17.1728058329589</v>
      </c>
      <c r="EK411" s="0" t="n">
        <f aca="false">DX411*'Dist Horaria'!$T$6</f>
        <v>17.1728058329589</v>
      </c>
      <c r="EL411" s="0" t="n">
        <f aca="false">DX411*'Dist Horaria'!$U$6</f>
        <v>17.1728058329589</v>
      </c>
      <c r="EM411" s="0" t="n">
        <f aca="false">DX411*'Dist Horaria'!$V$6</f>
        <v>17.1728058329589</v>
      </c>
      <c r="EN411" s="0" t="n">
        <f aca="false">DX411*'Dist Horaria'!$W$6</f>
        <v>17.1728058329589</v>
      </c>
      <c r="EO411" s="0" t="n">
        <f aca="false">DX411*'Dist Horaria'!$X$6</f>
        <v>26.1680850787945</v>
      </c>
      <c r="EP411" s="0" t="n">
        <f aca="false">DX411*'Dist Horaria'!$Y$6</f>
        <v>26.1680850787945</v>
      </c>
      <c r="EQ411" s="0" t="n">
        <f aca="false">DX411*'Dist Horaria'!$Z$6</f>
        <v>26.1680850787945</v>
      </c>
      <c r="ER411" s="0" t="n">
        <f aca="false">DX411*'Dist Horaria'!$AA$6</f>
        <v>9.81303190454795</v>
      </c>
      <c r="ES411" s="0" t="n">
        <f aca="false">DX411*'Dist Horaria'!$AB$6</f>
        <v>9.81303190454795</v>
      </c>
      <c r="ET411" s="0" t="n">
        <f aca="false">DX411*'Dist Horaria'!$AC$6</f>
        <v>9.81303190454795</v>
      </c>
      <c r="EU411" s="0" t="n">
        <f aca="false">DX411*'Dist Horaria'!$AD$6</f>
        <v>9.81303190454795</v>
      </c>
      <c r="EV411" s="0" t="n">
        <f aca="false">DX411*'Dist Horaria'!$AE$6</f>
        <v>9.81303190454795</v>
      </c>
      <c r="EW411" s="0" t="n">
        <f aca="false">BB411+CA411+CZ411+DY411</f>
        <v>436.165889536437</v>
      </c>
      <c r="EX411" s="0" t="n">
        <f aca="false">BC411+CB411+DA411+DZ411</f>
        <v>433.617811127334</v>
      </c>
      <c r="EY411" s="0" t="n">
        <f aca="false">BD411+CC411+DB411+EA411</f>
        <v>431.212738281926</v>
      </c>
      <c r="EZ411" s="0" t="n">
        <f aca="false">BE411+CD411+DC411+EB411</f>
        <v>429.163710150974</v>
      </c>
      <c r="FA411" s="0" t="n">
        <f aca="false">BF411+CE411+DD411+EC411</f>
        <v>427.666359945347</v>
      </c>
      <c r="FB411" s="0" t="n">
        <f aca="false">BG411+CF411+DE411+ED411</f>
        <v>994.913606588022</v>
      </c>
      <c r="FC411" s="0" t="n">
        <f aca="false">BH411+CG411+DF411+EE411</f>
        <v>998.786389248453</v>
      </c>
      <c r="FD411" s="0" t="n">
        <f aca="false">BI411+CH411+DG411+EF411</f>
        <v>998.786389248453</v>
      </c>
      <c r="FE411" s="0" t="n">
        <f aca="false">BJ411+CI411+DH411+EG411</f>
        <v>715.25240617893</v>
      </c>
      <c r="FF411" s="0" t="n">
        <f aca="false">BK411+CJ411+DI411+EH411</f>
        <v>727.802241022335</v>
      </c>
      <c r="FG411" s="0" t="n">
        <f aca="false">BL411+CK411+DJ411+EI411</f>
        <v>736.92939363572</v>
      </c>
      <c r="FH411" s="0" t="n">
        <f aca="false">BM411+CL411+DK411+EJ411</f>
        <v>741.492969942412</v>
      </c>
      <c r="FI411" s="0" t="n">
        <f aca="false">BN411+CM411+DL411+EK411</f>
        <v>742.633864019085</v>
      </c>
      <c r="FJ411" s="0" t="n">
        <f aca="false">BO411+CN411+DM411+EL411</f>
        <v>741.492969942412</v>
      </c>
      <c r="FK411" s="0" t="n">
        <f aca="false">BP411+CO411+DN411+EM411</f>
        <v>739.211181789066</v>
      </c>
      <c r="FL411" s="0" t="n">
        <f aca="false">BQ411+CP411+DO411+EN411</f>
        <v>735.788499559046</v>
      </c>
      <c r="FM411" s="0" t="n">
        <f aca="false">BR411+CQ411+DP411+EO411</f>
        <v>1045.59547669327</v>
      </c>
      <c r="FN411" s="0" t="n">
        <f aca="false">BS411+CR411+DQ411+EP411</f>
        <v>1042.48230061466</v>
      </c>
      <c r="FO411" s="0" t="n">
        <f aca="false">BT411+CS411+DR411+EQ411</f>
        <v>1025.53697850607</v>
      </c>
      <c r="FP411" s="0" t="n">
        <f aca="false">BU411+CT411+DS411+ER411</f>
        <v>451.635180775758</v>
      </c>
      <c r="FQ411" s="0" t="n">
        <f aca="false">BV411+CU411+DT411+ES411</f>
        <v>439.463244901361</v>
      </c>
      <c r="FR411" s="0" t="n">
        <f aca="false">BW411+CV411+DU411+ET411</f>
        <v>447.724179582298</v>
      </c>
      <c r="FS411" s="0" t="n">
        <f aca="false">BX411+CW411+DV411+EU411</f>
        <v>444.905503156082</v>
      </c>
      <c r="FT411" s="0" t="n">
        <f aca="false">BY411+CX411+DW411+EV411</f>
        <v>441.923508029225</v>
      </c>
      <c r="FU411" s="0" t="n">
        <f aca="false">AM411*'Dist Horaria'!$H$10</f>
        <v>0.213233076749094</v>
      </c>
      <c r="FV411" s="0" t="n">
        <f aca="false">AM411*'Dist Horaria'!$I$10</f>
        <v>0.199562626791002</v>
      </c>
      <c r="FW411" s="0" t="n">
        <f aca="false">AM411*'Dist Horaria'!$J$10</f>
        <v>0.19869870196318</v>
      </c>
      <c r="FX411" s="0" t="n">
        <f aca="false">AM411*'Dist Horaria'!$K$10</f>
        <v>0.192984195577088</v>
      </c>
      <c r="FY411" s="0" t="n">
        <f aca="false">AM411*'Dist Horaria'!$L$10</f>
        <v>0.193061424775406</v>
      </c>
      <c r="FZ411" s="0" t="n">
        <f aca="false">AM411*'Dist Horaria'!$M$10</f>
        <v>0.206583669496865</v>
      </c>
      <c r="GA411" s="0" t="n">
        <f aca="false">AM411*'Dist Horaria'!$N$10</f>
        <v>0.195436690274523</v>
      </c>
      <c r="GB411" s="0" t="n">
        <f aca="false">AM411*'Dist Horaria'!$O$10</f>
        <v>0.192100950088234</v>
      </c>
      <c r="GC411" s="0" t="n">
        <f aca="false">AM411*'Dist Horaria'!$P$10</f>
        <v>0.195081916974571</v>
      </c>
      <c r="GD411" s="0" t="n">
        <f aca="false">AM411*'Dist Horaria'!$Q$10</f>
        <v>0.176542553544699</v>
      </c>
      <c r="GE411" s="0" t="n">
        <f aca="false">AM411*'Dist Horaria'!$R$10</f>
        <v>0.215408428188483</v>
      </c>
      <c r="GF411" s="0" t="n">
        <f aca="false">AM411*'Dist Horaria'!$S$10</f>
        <v>0.183967165576856</v>
      </c>
      <c r="GG411" s="0" t="n">
        <f aca="false">AR411*'Dist Horaria'!$H$10</f>
        <v>0.223047958896542</v>
      </c>
      <c r="GH411" s="0" t="n">
        <f aca="false">AR411*'Dist Horaria'!$I$10</f>
        <v>0.208748273280986</v>
      </c>
      <c r="GI411" s="0" t="n">
        <f aca="false">AR411*'Dist Horaria'!$J$10</f>
        <v>0.207844582951026</v>
      </c>
      <c r="GJ411" s="0" t="n">
        <f aca="false">AR411*'Dist Horaria'!$K$10</f>
        <v>0.201867044170686</v>
      </c>
      <c r="GK411" s="0" t="n">
        <f aca="false">AR411*'Dist Horaria'!$L$10</f>
        <v>0.201947828143391</v>
      </c>
      <c r="GL411" s="0" t="n">
        <f aca="false">AR411*'Dist Horaria'!$M$10</f>
        <v>0.216092486799561</v>
      </c>
      <c r="GM411" s="0" t="n">
        <f aca="false">AR411*'Dist Horaria'!$N$10</f>
        <v>0.204432424480379</v>
      </c>
      <c r="GN411" s="0" t="n">
        <f aca="false">AR411*'Dist Horaria'!$O$10</f>
        <v>0.200943143871084</v>
      </c>
      <c r="GO411" s="0" t="n">
        <f aca="false">AR411*'Dist Horaria'!$P$10</f>
        <v>0.204061321358707</v>
      </c>
      <c r="GP411" s="0" t="n">
        <f aca="false">AR411*'Dist Horaria'!$Q$10</f>
        <v>0.184668611581603</v>
      </c>
      <c r="GQ411" s="0" t="n">
        <f aca="false">AR411*'Dist Horaria'!$R$10</f>
        <v>0.225323439351244</v>
      </c>
      <c r="GR411" s="0" t="n">
        <f aca="false">AR411*'Dist Horaria'!$S$10</f>
        <v>0.192434970275193</v>
      </c>
      <c r="GS411" s="0" t="n">
        <f aca="false">AW411*'Dist Horaria'!$H$10</f>
        <v>0.0129303164577705</v>
      </c>
      <c r="GT411" s="0" t="n">
        <f aca="false">AW411*'Dist Horaria'!$I$10</f>
        <v>0.0121013491757093</v>
      </c>
      <c r="GU411" s="0" t="n">
        <f aca="false">AW411*'Dist Horaria'!$J$10</f>
        <v>0.0120489613304943</v>
      </c>
      <c r="GV411" s="0" t="n">
        <f aca="false">AW411*'Dist Horaria'!$K$10</f>
        <v>0.0117024373432282</v>
      </c>
      <c r="GW411" s="0" t="n">
        <f aca="false">AW411*'Dist Horaria'!$L$10</f>
        <v>0.0117071204720806</v>
      </c>
      <c r="GX411" s="0" t="n">
        <f aca="false">AW411*'Dist Horaria'!$M$10</f>
        <v>0.0125271006840325</v>
      </c>
      <c r="GY411" s="0" t="n">
        <f aca="false">AW411*'Dist Horaria'!$N$10</f>
        <v>0.0118511550423408</v>
      </c>
      <c r="GZ411" s="0" t="n">
        <f aca="false">AW411*'Dist Horaria'!$O$10</f>
        <v>0.0116488779055701</v>
      </c>
      <c r="HA411" s="0" t="n">
        <f aca="false">AW411*'Dist Horaria'!$P$10</f>
        <v>0.011829641817896</v>
      </c>
      <c r="HB411" s="0" t="n">
        <f aca="false">AW411*'Dist Horaria'!$Q$10</f>
        <v>0.0107054267583538</v>
      </c>
      <c r="HC411" s="0" t="n">
        <f aca="false">AW411*'Dist Horaria'!$R$10</f>
        <v>0.013062228368188</v>
      </c>
      <c r="HD411" s="0" t="n">
        <f aca="false">AW411*'Dist Horaria'!$S$10</f>
        <v>0.0111556504507358</v>
      </c>
    </row>
    <row r="412" customFormat="false" ht="13.8" hidden="false" customHeight="false" outlineLevel="0" collapsed="false">
      <c r="A412" s="0" t="n">
        <v>4.677083</v>
      </c>
      <c r="B412" s="0" t="n">
        <v>-74.117173</v>
      </c>
      <c r="C412" s="0" t="n">
        <v>27</v>
      </c>
      <c r="D412" s="0" t="n">
        <v>32</v>
      </c>
      <c r="E412" s="0" t="n">
        <v>1914</v>
      </c>
      <c r="G412" s="0" t="s">
        <v>351</v>
      </c>
      <c r="I412" s="0" t="s">
        <v>1857</v>
      </c>
      <c r="J412" s="0" t="s">
        <v>1858</v>
      </c>
      <c r="K412" s="0" t="n">
        <v>8300256388</v>
      </c>
      <c r="L412" s="0" t="s">
        <v>1859</v>
      </c>
      <c r="S412" s="0" t="n">
        <v>365</v>
      </c>
      <c r="V412" s="0" t="n">
        <v>39425</v>
      </c>
      <c r="W412" s="0" t="n">
        <f aca="false">V412*12</f>
        <v>473100</v>
      </c>
      <c r="X412" s="0" t="n">
        <v>1</v>
      </c>
      <c r="Z412" s="0" t="n">
        <v>30351.485</v>
      </c>
      <c r="AB412" s="0" t="n">
        <v>0.005</v>
      </c>
      <c r="AC412" s="0" t="n">
        <v>0</v>
      </c>
      <c r="AD412" s="0" t="n">
        <v>2199.68121500644</v>
      </c>
      <c r="AE412" s="0" t="n">
        <f aca="false">AD412/2204.59</f>
        <v>0.997773379633598</v>
      </c>
      <c r="AF412" s="0" t="n">
        <f aca="false">AE412/S412</f>
        <v>0.0027336256976263</v>
      </c>
      <c r="AG412" s="0" t="n">
        <f aca="false">AE412*EXP(AB412*AC412)</f>
        <v>0.997773379633598</v>
      </c>
      <c r="AH412" s="0" t="n">
        <f aca="false">AG412/S412</f>
        <v>0.0027336256976263</v>
      </c>
      <c r="AI412" s="0" t="s">
        <v>90</v>
      </c>
      <c r="AJ412" s="0" t="n">
        <f aca="false">IF(AI412="A",'FE DISTRIBUCIÓN'!$C$2,'FE DISTRIBUCIÓN'!$C$3)</f>
        <v>4.994E-006</v>
      </c>
      <c r="AK412" s="0" t="n">
        <f aca="false">W412*AJ412</f>
        <v>2.3626614</v>
      </c>
      <c r="AL412" s="0" t="n">
        <f aca="false">AK412/365</f>
        <v>0.00647304493150685</v>
      </c>
      <c r="AM412" s="0" t="n">
        <f aca="false">AK412*EXP(AB412*AC412)</f>
        <v>2.3626614</v>
      </c>
      <c r="AN412" s="0" t="n">
        <f aca="false">AM412/365</f>
        <v>0.00647304493150685</v>
      </c>
      <c r="AO412" s="0" t="n">
        <v>5.223868284E-006</v>
      </c>
      <c r="AP412" s="0" t="n">
        <f aca="false">AO412*W412</f>
        <v>2.4714120851604</v>
      </c>
      <c r="AQ412" s="0" t="n">
        <f aca="false">AP412/365</f>
        <v>0.00677099201413808</v>
      </c>
      <c r="AR412" s="0" t="n">
        <f aca="false">AP412*EXP(AB412*AC412)</f>
        <v>2.4714120851604</v>
      </c>
      <c r="AS412" s="0" t="n">
        <f aca="false">AR412/365</f>
        <v>0.00677099201413808</v>
      </c>
      <c r="AT412" s="0" t="n">
        <v>3.02832944E-007</v>
      </c>
      <c r="AU412" s="0" t="n">
        <f aca="false">AT412*W412</f>
        <v>0.1432702658064</v>
      </c>
      <c r="AV412" s="0" t="n">
        <f aca="false">AU412/365</f>
        <v>0.000392521276181918</v>
      </c>
      <c r="AW412" s="0" t="n">
        <f aca="false">AU412*EXP(AB412*AC412)</f>
        <v>0.1432702658064</v>
      </c>
      <c r="AX412" s="0" t="n">
        <f aca="false">AW412/365</f>
        <v>0.000392521276181918</v>
      </c>
      <c r="AY412" s="0" t="n">
        <f aca="false">AW412+AR412+AM412+AG412</f>
        <v>5.9751171306004</v>
      </c>
      <c r="AZ412" s="0" t="n">
        <f aca="false">AH412+AN412+AS412+AX412</f>
        <v>0.0163701839194532</v>
      </c>
      <c r="BA412" s="0" t="n">
        <f aca="false">AH412*1000000</f>
        <v>2733.6256976263</v>
      </c>
      <c r="BB412" s="0" t="n">
        <f aca="false">BA412*'Dist Horaria'!$H$3</f>
        <v>95.2519339907658</v>
      </c>
      <c r="BC412" s="0" t="n">
        <f aca="false">BA412*'Dist Horaria'!$I$3</f>
        <v>92.703855581663</v>
      </c>
      <c r="BD412" s="0" t="n">
        <f aca="false">BA412*'Dist Horaria'!$J$3</f>
        <v>90.2987827362547</v>
      </c>
      <c r="BE412" s="0" t="n">
        <f aca="false">BA412*'Dist Horaria'!$K$3</f>
        <v>88.2497546053024</v>
      </c>
      <c r="BF412" s="0" t="n">
        <f aca="false">BA412*'Dist Horaria'!$L$3</f>
        <v>86.7524043996757</v>
      </c>
      <c r="BG412" s="0" t="n">
        <f aca="false">BA412*'Dist Horaria'!$M$3</f>
        <v>85.8097251328984</v>
      </c>
      <c r="BH412" s="0" t="n">
        <f aca="false">BA412*'Dist Horaria'!$N$3</f>
        <v>89.6825077933294</v>
      </c>
      <c r="BI412" s="0" t="n">
        <f aca="false">BA412*'Dist Horaria'!$O$3</f>
        <v>89.6825077933294</v>
      </c>
      <c r="BJ412" s="0" t="n">
        <f aca="false">BA412*'Dist Horaria'!$P$3</f>
        <v>118.652983974006</v>
      </c>
      <c r="BK412" s="0" t="n">
        <f aca="false">BA412*'Dist Horaria'!$Q$3</f>
        <v>131.20281881741</v>
      </c>
      <c r="BL412" s="0" t="n">
        <f aca="false">BA412*'Dist Horaria'!$R$3</f>
        <v>140.329971430795</v>
      </c>
      <c r="BM412" s="0" t="n">
        <f aca="false">BA412*'Dist Horaria'!$S$3</f>
        <v>144.893547737487</v>
      </c>
      <c r="BN412" s="0" t="n">
        <f aca="false">BA412*'Dist Horaria'!$T$3</f>
        <v>146.034441814161</v>
      </c>
      <c r="BO412" s="0" t="n">
        <f aca="false">BA412*'Dist Horaria'!$U$3</f>
        <v>144.893547737487</v>
      </c>
      <c r="BP412" s="0" t="n">
        <f aca="false">BA412*'Dist Horaria'!$V$3</f>
        <v>142.611759584141</v>
      </c>
      <c r="BQ412" s="0" t="n">
        <f aca="false">BA412*'Dist Horaria'!$W$3</f>
        <v>139.189077354122</v>
      </c>
      <c r="BR412" s="0" t="n">
        <f aca="false">BA412*'Dist Horaria'!$X$3</f>
        <v>136.491595238145</v>
      </c>
      <c r="BS412" s="0" t="n">
        <f aca="false">BA412*'Dist Horaria'!$Y$3</f>
        <v>133.378419159538</v>
      </c>
      <c r="BT412" s="0" t="n">
        <f aca="false">BA412*'Dist Horaria'!$Z$3</f>
        <v>116.433097050942</v>
      </c>
      <c r="BU412" s="0" t="n">
        <f aca="false">BA412*'Dist Horaria'!$AA$3</f>
        <v>110.721225230087</v>
      </c>
      <c r="BV412" s="0" t="n">
        <f aca="false">BA412*'Dist Horaria'!$AB$3</f>
        <v>98.5492893556898</v>
      </c>
      <c r="BW412" s="0" t="n">
        <f aca="false">BA412*'Dist Horaria'!$AC$3</f>
        <v>106.810224036627</v>
      </c>
      <c r="BX412" s="0" t="n">
        <f aca="false">BA412*'Dist Horaria'!$AD$3</f>
        <v>103.99154761041</v>
      </c>
      <c r="BY412" s="0" t="n">
        <f aca="false">BA412*'Dist Horaria'!$AE$3</f>
        <v>101.009552483554</v>
      </c>
      <c r="BZ412" s="0" t="n">
        <f aca="false">AN412*1000000</f>
        <v>6473.04493150685</v>
      </c>
      <c r="CA412" s="0" t="n">
        <f aca="false">BZ412*'Dist Horaria'!$H$6</f>
        <v>161.826123287671</v>
      </c>
      <c r="CB412" s="0" t="n">
        <f aca="false">BZ412*'Dist Horaria'!$I$6</f>
        <v>161.826123287671</v>
      </c>
      <c r="CC412" s="0" t="n">
        <f aca="false">BZ412*'Dist Horaria'!$J$6</f>
        <v>161.826123287671</v>
      </c>
      <c r="CD412" s="0" t="n">
        <f aca="false">BZ412*'Dist Horaria'!$K$6</f>
        <v>161.826123287671</v>
      </c>
      <c r="CE412" s="0" t="n">
        <f aca="false">BZ412*'Dist Horaria'!$L$6</f>
        <v>161.826123287671</v>
      </c>
      <c r="CF412" s="0" t="n">
        <f aca="false">BZ412*'Dist Horaria'!$M$6</f>
        <v>431.536328767123</v>
      </c>
      <c r="CG412" s="0" t="n">
        <f aca="false">BZ412*'Dist Horaria'!$N$6</f>
        <v>431.536328767123</v>
      </c>
      <c r="CH412" s="0" t="n">
        <f aca="false">BZ412*'Dist Horaria'!$O$6</f>
        <v>431.536328767123</v>
      </c>
      <c r="CI412" s="0" t="n">
        <f aca="false">BZ412*'Dist Horaria'!$P$6</f>
        <v>283.195715753425</v>
      </c>
      <c r="CJ412" s="0" t="n">
        <f aca="false">BZ412*'Dist Horaria'!$Q$6</f>
        <v>283.195715753425</v>
      </c>
      <c r="CK412" s="0" t="n">
        <f aca="false">BZ412*'Dist Horaria'!$R$6</f>
        <v>283.195715753425</v>
      </c>
      <c r="CL412" s="0" t="n">
        <f aca="false">BZ412*'Dist Horaria'!$S$6</f>
        <v>283.195715753425</v>
      </c>
      <c r="CM412" s="0" t="n">
        <f aca="false">BZ412*'Dist Horaria'!$T$6</f>
        <v>283.195715753425</v>
      </c>
      <c r="CN412" s="0" t="n">
        <f aca="false">BZ412*'Dist Horaria'!$U$6</f>
        <v>283.195715753425</v>
      </c>
      <c r="CO412" s="0" t="n">
        <f aca="false">BZ412*'Dist Horaria'!$V$6</f>
        <v>283.195715753425</v>
      </c>
      <c r="CP412" s="0" t="n">
        <f aca="false">BZ412*'Dist Horaria'!$W$6</f>
        <v>283.195715753425</v>
      </c>
      <c r="CQ412" s="0" t="n">
        <f aca="false">BZ412*'Dist Horaria'!$X$6</f>
        <v>431.536328767123</v>
      </c>
      <c r="CR412" s="0" t="n">
        <f aca="false">BZ412*'Dist Horaria'!$Y$6</f>
        <v>431.536328767123</v>
      </c>
      <c r="CS412" s="0" t="n">
        <f aca="false">BZ412*'Dist Horaria'!$Z$6</f>
        <v>431.536328767123</v>
      </c>
      <c r="CT412" s="0" t="n">
        <f aca="false">BZ412*'Dist Horaria'!$AA$6</f>
        <v>161.826123287671</v>
      </c>
      <c r="CU412" s="0" t="n">
        <f aca="false">BZ412*'Dist Horaria'!$AB$6</f>
        <v>161.826123287671</v>
      </c>
      <c r="CV412" s="0" t="n">
        <f aca="false">BZ412*'Dist Horaria'!$AC$6</f>
        <v>161.826123287671</v>
      </c>
      <c r="CW412" s="0" t="n">
        <f aca="false">BZ412*'Dist Horaria'!$AD$6</f>
        <v>161.826123287671</v>
      </c>
      <c r="CX412" s="0" t="n">
        <f aca="false">BZ412*'Dist Horaria'!$AE$6</f>
        <v>161.826123287671</v>
      </c>
      <c r="CY412" s="0" t="n">
        <f aca="false">AS412*1000000</f>
        <v>6770.99201413808</v>
      </c>
      <c r="CZ412" s="0" t="n">
        <f aca="false">CY412*'Dist Horaria'!$H$6</f>
        <v>169.274800353452</v>
      </c>
      <c r="DA412" s="0" t="n">
        <f aca="false">CY412*'Dist Horaria'!$I$6</f>
        <v>169.274800353452</v>
      </c>
      <c r="DB412" s="0" t="n">
        <f aca="false">CY412*'Dist Horaria'!$J$6</f>
        <v>169.274800353452</v>
      </c>
      <c r="DC412" s="0" t="n">
        <f aca="false">CY412*'Dist Horaria'!$K$6</f>
        <v>169.274800353452</v>
      </c>
      <c r="DD412" s="0" t="n">
        <f aca="false">CY412*'Dist Horaria'!$L$6</f>
        <v>169.274800353452</v>
      </c>
      <c r="DE412" s="0" t="n">
        <f aca="false">CY412*'Dist Horaria'!$M$6</f>
        <v>451.399467609206</v>
      </c>
      <c r="DF412" s="0" t="n">
        <f aca="false">CY412*'Dist Horaria'!$N$6</f>
        <v>451.399467609206</v>
      </c>
      <c r="DG412" s="0" t="n">
        <f aca="false">CY412*'Dist Horaria'!$O$6</f>
        <v>451.399467609206</v>
      </c>
      <c r="DH412" s="0" t="n">
        <f aca="false">CY412*'Dist Horaria'!$P$6</f>
        <v>296.230900618541</v>
      </c>
      <c r="DI412" s="0" t="n">
        <f aca="false">CY412*'Dist Horaria'!$Q$6</f>
        <v>296.230900618541</v>
      </c>
      <c r="DJ412" s="0" t="n">
        <f aca="false">CY412*'Dist Horaria'!$R$6</f>
        <v>296.230900618541</v>
      </c>
      <c r="DK412" s="0" t="n">
        <f aca="false">CY412*'Dist Horaria'!$S$6</f>
        <v>296.230900618541</v>
      </c>
      <c r="DL412" s="0" t="n">
        <f aca="false">CY412*'Dist Horaria'!$T$6</f>
        <v>296.230900618541</v>
      </c>
      <c r="DM412" s="0" t="n">
        <f aca="false">CY412*'Dist Horaria'!$U$6</f>
        <v>296.230900618541</v>
      </c>
      <c r="DN412" s="0" t="n">
        <f aca="false">CY412*'Dist Horaria'!$V$6</f>
        <v>296.230900618541</v>
      </c>
      <c r="DO412" s="0" t="n">
        <f aca="false">CY412*'Dist Horaria'!$W$6</f>
        <v>296.230900618541</v>
      </c>
      <c r="DP412" s="0" t="n">
        <f aca="false">CY412*'Dist Horaria'!$X$6</f>
        <v>451.399467609206</v>
      </c>
      <c r="DQ412" s="0" t="n">
        <f aca="false">CY412*'Dist Horaria'!$Y$6</f>
        <v>451.399467609206</v>
      </c>
      <c r="DR412" s="0" t="n">
        <f aca="false">CY412*'Dist Horaria'!$Z$6</f>
        <v>451.399467609206</v>
      </c>
      <c r="DS412" s="0" t="n">
        <f aca="false">CY412*'Dist Horaria'!$AA$6</f>
        <v>169.274800353452</v>
      </c>
      <c r="DT412" s="0" t="n">
        <f aca="false">CY412*'Dist Horaria'!$AB$6</f>
        <v>169.274800353452</v>
      </c>
      <c r="DU412" s="0" t="n">
        <f aca="false">CY412*'Dist Horaria'!$AC$6</f>
        <v>169.274800353452</v>
      </c>
      <c r="DV412" s="0" t="n">
        <f aca="false">CY412*'Dist Horaria'!$AD$6</f>
        <v>169.274800353452</v>
      </c>
      <c r="DW412" s="0" t="n">
        <f aca="false">CY412*'Dist Horaria'!$AE$6</f>
        <v>169.274800353452</v>
      </c>
      <c r="DX412" s="0" t="n">
        <f aca="false">AX412*1000000</f>
        <v>392.521276181918</v>
      </c>
      <c r="DY412" s="0" t="n">
        <f aca="false">DX412*'Dist Horaria'!$H$6</f>
        <v>9.81303190454795</v>
      </c>
      <c r="DZ412" s="0" t="n">
        <f aca="false">DX412*'Dist Horaria'!$I$6</f>
        <v>9.81303190454795</v>
      </c>
      <c r="EA412" s="0" t="n">
        <f aca="false">DX412*'Dist Horaria'!$J$6</f>
        <v>9.81303190454795</v>
      </c>
      <c r="EB412" s="0" t="n">
        <f aca="false">DX412*'Dist Horaria'!$K$6</f>
        <v>9.81303190454795</v>
      </c>
      <c r="EC412" s="0" t="n">
        <f aca="false">DX412*'Dist Horaria'!$L$6</f>
        <v>9.81303190454795</v>
      </c>
      <c r="ED412" s="0" t="n">
        <f aca="false">DX412*'Dist Horaria'!$M$6</f>
        <v>26.1680850787945</v>
      </c>
      <c r="EE412" s="0" t="n">
        <f aca="false">DX412*'Dist Horaria'!$N$6</f>
        <v>26.1680850787945</v>
      </c>
      <c r="EF412" s="0" t="n">
        <f aca="false">DX412*'Dist Horaria'!$O$6</f>
        <v>26.1680850787945</v>
      </c>
      <c r="EG412" s="0" t="n">
        <f aca="false">DX412*'Dist Horaria'!$P$6</f>
        <v>17.1728058329589</v>
      </c>
      <c r="EH412" s="0" t="n">
        <f aca="false">DX412*'Dist Horaria'!$Q$6</f>
        <v>17.1728058329589</v>
      </c>
      <c r="EI412" s="0" t="n">
        <f aca="false">DX412*'Dist Horaria'!$R$6</f>
        <v>17.1728058329589</v>
      </c>
      <c r="EJ412" s="0" t="n">
        <f aca="false">DX412*'Dist Horaria'!$S$6</f>
        <v>17.1728058329589</v>
      </c>
      <c r="EK412" s="0" t="n">
        <f aca="false">DX412*'Dist Horaria'!$T$6</f>
        <v>17.1728058329589</v>
      </c>
      <c r="EL412" s="0" t="n">
        <f aca="false">DX412*'Dist Horaria'!$U$6</f>
        <v>17.1728058329589</v>
      </c>
      <c r="EM412" s="0" t="n">
        <f aca="false">DX412*'Dist Horaria'!$V$6</f>
        <v>17.1728058329589</v>
      </c>
      <c r="EN412" s="0" t="n">
        <f aca="false">DX412*'Dist Horaria'!$W$6</f>
        <v>17.1728058329589</v>
      </c>
      <c r="EO412" s="0" t="n">
        <f aca="false">DX412*'Dist Horaria'!$X$6</f>
        <v>26.1680850787945</v>
      </c>
      <c r="EP412" s="0" t="n">
        <f aca="false">DX412*'Dist Horaria'!$Y$6</f>
        <v>26.1680850787945</v>
      </c>
      <c r="EQ412" s="0" t="n">
        <f aca="false">DX412*'Dist Horaria'!$Z$6</f>
        <v>26.1680850787945</v>
      </c>
      <c r="ER412" s="0" t="n">
        <f aca="false">DX412*'Dist Horaria'!$AA$6</f>
        <v>9.81303190454795</v>
      </c>
      <c r="ES412" s="0" t="n">
        <f aca="false">DX412*'Dist Horaria'!$AB$6</f>
        <v>9.81303190454795</v>
      </c>
      <c r="ET412" s="0" t="n">
        <f aca="false">DX412*'Dist Horaria'!$AC$6</f>
        <v>9.81303190454795</v>
      </c>
      <c r="EU412" s="0" t="n">
        <f aca="false">DX412*'Dist Horaria'!$AD$6</f>
        <v>9.81303190454795</v>
      </c>
      <c r="EV412" s="0" t="n">
        <f aca="false">DX412*'Dist Horaria'!$AE$6</f>
        <v>9.81303190454795</v>
      </c>
      <c r="EW412" s="0" t="n">
        <f aca="false">BB412+CA412+CZ412+DY412</f>
        <v>436.165889536437</v>
      </c>
      <c r="EX412" s="0" t="n">
        <f aca="false">BC412+CB412+DA412+DZ412</f>
        <v>433.617811127334</v>
      </c>
      <c r="EY412" s="0" t="n">
        <f aca="false">BD412+CC412+DB412+EA412</f>
        <v>431.212738281926</v>
      </c>
      <c r="EZ412" s="0" t="n">
        <f aca="false">BE412+CD412+DC412+EB412</f>
        <v>429.163710150974</v>
      </c>
      <c r="FA412" s="0" t="n">
        <f aca="false">BF412+CE412+DD412+EC412</f>
        <v>427.666359945347</v>
      </c>
      <c r="FB412" s="0" t="n">
        <f aca="false">BG412+CF412+DE412+ED412</f>
        <v>994.913606588022</v>
      </c>
      <c r="FC412" s="0" t="n">
        <f aca="false">BH412+CG412+DF412+EE412</f>
        <v>998.786389248453</v>
      </c>
      <c r="FD412" s="0" t="n">
        <f aca="false">BI412+CH412+DG412+EF412</f>
        <v>998.786389248453</v>
      </c>
      <c r="FE412" s="0" t="n">
        <f aca="false">BJ412+CI412+DH412+EG412</f>
        <v>715.25240617893</v>
      </c>
      <c r="FF412" s="0" t="n">
        <f aca="false">BK412+CJ412+DI412+EH412</f>
        <v>727.802241022335</v>
      </c>
      <c r="FG412" s="0" t="n">
        <f aca="false">BL412+CK412+DJ412+EI412</f>
        <v>736.92939363572</v>
      </c>
      <c r="FH412" s="0" t="n">
        <f aca="false">BM412+CL412+DK412+EJ412</f>
        <v>741.492969942412</v>
      </c>
      <c r="FI412" s="0" t="n">
        <f aca="false">BN412+CM412+DL412+EK412</f>
        <v>742.633864019085</v>
      </c>
      <c r="FJ412" s="0" t="n">
        <f aca="false">BO412+CN412+DM412+EL412</f>
        <v>741.492969942412</v>
      </c>
      <c r="FK412" s="0" t="n">
        <f aca="false">BP412+CO412+DN412+EM412</f>
        <v>739.211181789066</v>
      </c>
      <c r="FL412" s="0" t="n">
        <f aca="false">BQ412+CP412+DO412+EN412</f>
        <v>735.788499559046</v>
      </c>
      <c r="FM412" s="0" t="n">
        <f aca="false">BR412+CQ412+DP412+EO412</f>
        <v>1045.59547669327</v>
      </c>
      <c r="FN412" s="0" t="n">
        <f aca="false">BS412+CR412+DQ412+EP412</f>
        <v>1042.48230061466</v>
      </c>
      <c r="FO412" s="0" t="n">
        <f aca="false">BT412+CS412+DR412+EQ412</f>
        <v>1025.53697850607</v>
      </c>
      <c r="FP412" s="0" t="n">
        <f aca="false">BU412+CT412+DS412+ER412</f>
        <v>451.635180775758</v>
      </c>
      <c r="FQ412" s="0" t="n">
        <f aca="false">BV412+CU412+DT412+ES412</f>
        <v>439.463244901361</v>
      </c>
      <c r="FR412" s="0" t="n">
        <f aca="false">BW412+CV412+DU412+ET412</f>
        <v>447.724179582298</v>
      </c>
      <c r="FS412" s="0" t="n">
        <f aca="false">BX412+CW412+DV412+EU412</f>
        <v>444.905503156082</v>
      </c>
      <c r="FT412" s="0" t="n">
        <f aca="false">BY412+CX412+DW412+EV412</f>
        <v>441.923508029225</v>
      </c>
      <c r="FU412" s="0" t="n">
        <f aca="false">AM412*'Dist Horaria'!$H$10</f>
        <v>0.213233076749094</v>
      </c>
      <c r="FV412" s="0" t="n">
        <f aca="false">AM412*'Dist Horaria'!$I$10</f>
        <v>0.199562626791002</v>
      </c>
      <c r="FW412" s="0" t="n">
        <f aca="false">AM412*'Dist Horaria'!$J$10</f>
        <v>0.19869870196318</v>
      </c>
      <c r="FX412" s="0" t="n">
        <f aca="false">AM412*'Dist Horaria'!$K$10</f>
        <v>0.192984195577088</v>
      </c>
      <c r="FY412" s="0" t="n">
        <f aca="false">AM412*'Dist Horaria'!$L$10</f>
        <v>0.193061424775406</v>
      </c>
      <c r="FZ412" s="0" t="n">
        <f aca="false">AM412*'Dist Horaria'!$M$10</f>
        <v>0.206583669496865</v>
      </c>
      <c r="GA412" s="0" t="n">
        <f aca="false">AM412*'Dist Horaria'!$N$10</f>
        <v>0.195436690274523</v>
      </c>
      <c r="GB412" s="0" t="n">
        <f aca="false">AM412*'Dist Horaria'!$O$10</f>
        <v>0.192100950088234</v>
      </c>
      <c r="GC412" s="0" t="n">
        <f aca="false">AM412*'Dist Horaria'!$P$10</f>
        <v>0.195081916974571</v>
      </c>
      <c r="GD412" s="0" t="n">
        <f aca="false">AM412*'Dist Horaria'!$Q$10</f>
        <v>0.176542553544699</v>
      </c>
      <c r="GE412" s="0" t="n">
        <f aca="false">AM412*'Dist Horaria'!$R$10</f>
        <v>0.215408428188483</v>
      </c>
      <c r="GF412" s="0" t="n">
        <f aca="false">AM412*'Dist Horaria'!$S$10</f>
        <v>0.183967165576856</v>
      </c>
      <c r="GG412" s="0" t="n">
        <f aca="false">AR412*'Dist Horaria'!$H$10</f>
        <v>0.223047958896542</v>
      </c>
      <c r="GH412" s="0" t="n">
        <f aca="false">AR412*'Dist Horaria'!$I$10</f>
        <v>0.208748273280986</v>
      </c>
      <c r="GI412" s="0" t="n">
        <f aca="false">AR412*'Dist Horaria'!$J$10</f>
        <v>0.207844582951026</v>
      </c>
      <c r="GJ412" s="0" t="n">
        <f aca="false">AR412*'Dist Horaria'!$K$10</f>
        <v>0.201867044170686</v>
      </c>
      <c r="GK412" s="0" t="n">
        <f aca="false">AR412*'Dist Horaria'!$L$10</f>
        <v>0.201947828143391</v>
      </c>
      <c r="GL412" s="0" t="n">
        <f aca="false">AR412*'Dist Horaria'!$M$10</f>
        <v>0.216092486799561</v>
      </c>
      <c r="GM412" s="0" t="n">
        <f aca="false">AR412*'Dist Horaria'!$N$10</f>
        <v>0.204432424480379</v>
      </c>
      <c r="GN412" s="0" t="n">
        <f aca="false">AR412*'Dist Horaria'!$O$10</f>
        <v>0.200943143871084</v>
      </c>
      <c r="GO412" s="0" t="n">
        <f aca="false">AR412*'Dist Horaria'!$P$10</f>
        <v>0.204061321358707</v>
      </c>
      <c r="GP412" s="0" t="n">
        <f aca="false">AR412*'Dist Horaria'!$Q$10</f>
        <v>0.184668611581603</v>
      </c>
      <c r="GQ412" s="0" t="n">
        <f aca="false">AR412*'Dist Horaria'!$R$10</f>
        <v>0.225323439351244</v>
      </c>
      <c r="GR412" s="0" t="n">
        <f aca="false">AR412*'Dist Horaria'!$S$10</f>
        <v>0.192434970275193</v>
      </c>
      <c r="GS412" s="0" t="n">
        <f aca="false">AW412*'Dist Horaria'!$H$10</f>
        <v>0.0129303164577705</v>
      </c>
      <c r="GT412" s="0" t="n">
        <f aca="false">AW412*'Dist Horaria'!$I$10</f>
        <v>0.0121013491757093</v>
      </c>
      <c r="GU412" s="0" t="n">
        <f aca="false">AW412*'Dist Horaria'!$J$10</f>
        <v>0.0120489613304943</v>
      </c>
      <c r="GV412" s="0" t="n">
        <f aca="false">AW412*'Dist Horaria'!$K$10</f>
        <v>0.0117024373432282</v>
      </c>
      <c r="GW412" s="0" t="n">
        <f aca="false">AW412*'Dist Horaria'!$L$10</f>
        <v>0.0117071204720806</v>
      </c>
      <c r="GX412" s="0" t="n">
        <f aca="false">AW412*'Dist Horaria'!$M$10</f>
        <v>0.0125271006840325</v>
      </c>
      <c r="GY412" s="0" t="n">
        <f aca="false">AW412*'Dist Horaria'!$N$10</f>
        <v>0.0118511550423408</v>
      </c>
      <c r="GZ412" s="0" t="n">
        <f aca="false">AW412*'Dist Horaria'!$O$10</f>
        <v>0.0116488779055701</v>
      </c>
      <c r="HA412" s="0" t="n">
        <f aca="false">AW412*'Dist Horaria'!$P$10</f>
        <v>0.011829641817896</v>
      </c>
      <c r="HB412" s="0" t="n">
        <f aca="false">AW412*'Dist Horaria'!$Q$10</f>
        <v>0.0107054267583538</v>
      </c>
      <c r="HC412" s="0" t="n">
        <f aca="false">AW412*'Dist Horaria'!$R$10</f>
        <v>0.013062228368188</v>
      </c>
      <c r="HD412" s="0" t="n">
        <f aca="false">AW412*'Dist Horaria'!$S$10</f>
        <v>0.0111556504507358</v>
      </c>
    </row>
    <row r="413" customFormat="false" ht="26.85" hidden="false" customHeight="false" outlineLevel="0" collapsed="false">
      <c r="A413" s="0" t="n">
        <v>4.654282</v>
      </c>
      <c r="B413" s="0" t="n">
        <v>-74.117171</v>
      </c>
      <c r="C413" s="0" t="n">
        <v>27</v>
      </c>
      <c r="D413" s="0" t="n">
        <v>30</v>
      </c>
      <c r="E413" s="0" t="n">
        <v>1888</v>
      </c>
      <c r="G413" s="0" t="s">
        <v>351</v>
      </c>
      <c r="I413" s="0" t="s">
        <v>1860</v>
      </c>
      <c r="J413" s="0" t="s">
        <v>1861</v>
      </c>
      <c r="K413" s="0" t="s">
        <v>1862</v>
      </c>
      <c r="L413" s="25" t="s">
        <v>1863</v>
      </c>
      <c r="S413" s="0" t="n">
        <v>365</v>
      </c>
      <c r="V413" s="0" t="n">
        <v>39425</v>
      </c>
      <c r="W413" s="0" t="n">
        <f aca="false">V413*12</f>
        <v>473100</v>
      </c>
      <c r="X413" s="0" t="n">
        <v>1</v>
      </c>
      <c r="Z413" s="0" t="n">
        <v>30351.485</v>
      </c>
      <c r="AB413" s="0" t="n">
        <v>0.005</v>
      </c>
      <c r="AC413" s="0" t="n">
        <v>0</v>
      </c>
      <c r="AD413" s="0" t="n">
        <v>2199.68121500644</v>
      </c>
      <c r="AE413" s="0" t="n">
        <f aca="false">AD413/2204.59</f>
        <v>0.997773379633598</v>
      </c>
      <c r="AF413" s="0" t="n">
        <f aca="false">AE413/S413</f>
        <v>0.0027336256976263</v>
      </c>
      <c r="AG413" s="0" t="n">
        <f aca="false">AE413*EXP(AB413*AC413)</f>
        <v>0.997773379633598</v>
      </c>
      <c r="AH413" s="0" t="n">
        <f aca="false">AG413/S413</f>
        <v>0.0027336256976263</v>
      </c>
      <c r="AI413" s="0" t="s">
        <v>90</v>
      </c>
      <c r="AJ413" s="0" t="n">
        <f aca="false">IF(AI413="A",'FE DISTRIBUCIÓN'!$C$2,'FE DISTRIBUCIÓN'!$C$3)</f>
        <v>4.994E-006</v>
      </c>
      <c r="AK413" s="0" t="n">
        <f aca="false">W413*AJ413</f>
        <v>2.3626614</v>
      </c>
      <c r="AL413" s="0" t="n">
        <f aca="false">AK413/365</f>
        <v>0.00647304493150685</v>
      </c>
      <c r="AM413" s="0" t="n">
        <f aca="false">AK413*EXP(AB413*AC413)</f>
        <v>2.3626614</v>
      </c>
      <c r="AN413" s="0" t="n">
        <f aca="false">AM413/365</f>
        <v>0.00647304493150685</v>
      </c>
      <c r="AO413" s="0" t="n">
        <v>5.223868284E-006</v>
      </c>
      <c r="AP413" s="0" t="n">
        <f aca="false">AO413*W413</f>
        <v>2.4714120851604</v>
      </c>
      <c r="AQ413" s="0" t="n">
        <f aca="false">AP413/365</f>
        <v>0.00677099201413808</v>
      </c>
      <c r="AR413" s="0" t="n">
        <f aca="false">AP413*EXP(AB413*AC413)</f>
        <v>2.4714120851604</v>
      </c>
      <c r="AS413" s="0" t="n">
        <f aca="false">AR413/365</f>
        <v>0.00677099201413808</v>
      </c>
      <c r="AT413" s="0" t="n">
        <v>3.02832944E-007</v>
      </c>
      <c r="AU413" s="0" t="n">
        <f aca="false">AT413*W413</f>
        <v>0.1432702658064</v>
      </c>
      <c r="AV413" s="0" t="n">
        <f aca="false">AU413/365</f>
        <v>0.000392521276181918</v>
      </c>
      <c r="AW413" s="0" t="n">
        <f aca="false">AU413*EXP(AB413*AC413)</f>
        <v>0.1432702658064</v>
      </c>
      <c r="AX413" s="0" t="n">
        <f aca="false">AW413/365</f>
        <v>0.000392521276181918</v>
      </c>
      <c r="AY413" s="0" t="n">
        <f aca="false">AW413+AR413+AM413+AG413</f>
        <v>5.9751171306004</v>
      </c>
      <c r="AZ413" s="0" t="n">
        <f aca="false">AH413+AN413+AS413+AX413</f>
        <v>0.0163701839194532</v>
      </c>
      <c r="BA413" s="0" t="n">
        <f aca="false">AH413*1000000</f>
        <v>2733.6256976263</v>
      </c>
      <c r="BB413" s="0" t="n">
        <f aca="false">BA413*'Dist Horaria'!$H$3</f>
        <v>95.2519339907658</v>
      </c>
      <c r="BC413" s="0" t="n">
        <f aca="false">BA413*'Dist Horaria'!$I$3</f>
        <v>92.703855581663</v>
      </c>
      <c r="BD413" s="0" t="n">
        <f aca="false">BA413*'Dist Horaria'!$J$3</f>
        <v>90.2987827362547</v>
      </c>
      <c r="BE413" s="0" t="n">
        <f aca="false">BA413*'Dist Horaria'!$K$3</f>
        <v>88.2497546053024</v>
      </c>
      <c r="BF413" s="0" t="n">
        <f aca="false">BA413*'Dist Horaria'!$L$3</f>
        <v>86.7524043996757</v>
      </c>
      <c r="BG413" s="0" t="n">
        <f aca="false">BA413*'Dist Horaria'!$M$3</f>
        <v>85.8097251328984</v>
      </c>
      <c r="BH413" s="0" t="n">
        <f aca="false">BA413*'Dist Horaria'!$N$3</f>
        <v>89.6825077933294</v>
      </c>
      <c r="BI413" s="0" t="n">
        <f aca="false">BA413*'Dist Horaria'!$O$3</f>
        <v>89.6825077933294</v>
      </c>
      <c r="BJ413" s="0" t="n">
        <f aca="false">BA413*'Dist Horaria'!$P$3</f>
        <v>118.652983974006</v>
      </c>
      <c r="BK413" s="0" t="n">
        <f aca="false">BA413*'Dist Horaria'!$Q$3</f>
        <v>131.20281881741</v>
      </c>
      <c r="BL413" s="0" t="n">
        <f aca="false">BA413*'Dist Horaria'!$R$3</f>
        <v>140.329971430795</v>
      </c>
      <c r="BM413" s="0" t="n">
        <f aca="false">BA413*'Dist Horaria'!$S$3</f>
        <v>144.893547737487</v>
      </c>
      <c r="BN413" s="0" t="n">
        <f aca="false">BA413*'Dist Horaria'!$T$3</f>
        <v>146.034441814161</v>
      </c>
      <c r="BO413" s="0" t="n">
        <f aca="false">BA413*'Dist Horaria'!$U$3</f>
        <v>144.893547737487</v>
      </c>
      <c r="BP413" s="0" t="n">
        <f aca="false">BA413*'Dist Horaria'!$V$3</f>
        <v>142.611759584141</v>
      </c>
      <c r="BQ413" s="0" t="n">
        <f aca="false">BA413*'Dist Horaria'!$W$3</f>
        <v>139.189077354122</v>
      </c>
      <c r="BR413" s="0" t="n">
        <f aca="false">BA413*'Dist Horaria'!$X$3</f>
        <v>136.491595238145</v>
      </c>
      <c r="BS413" s="0" t="n">
        <f aca="false">BA413*'Dist Horaria'!$Y$3</f>
        <v>133.378419159538</v>
      </c>
      <c r="BT413" s="0" t="n">
        <f aca="false">BA413*'Dist Horaria'!$Z$3</f>
        <v>116.433097050942</v>
      </c>
      <c r="BU413" s="0" t="n">
        <f aca="false">BA413*'Dist Horaria'!$AA$3</f>
        <v>110.721225230087</v>
      </c>
      <c r="BV413" s="0" t="n">
        <f aca="false">BA413*'Dist Horaria'!$AB$3</f>
        <v>98.5492893556898</v>
      </c>
      <c r="BW413" s="0" t="n">
        <f aca="false">BA413*'Dist Horaria'!$AC$3</f>
        <v>106.810224036627</v>
      </c>
      <c r="BX413" s="0" t="n">
        <f aca="false">BA413*'Dist Horaria'!$AD$3</f>
        <v>103.99154761041</v>
      </c>
      <c r="BY413" s="0" t="n">
        <f aca="false">BA413*'Dist Horaria'!$AE$3</f>
        <v>101.009552483554</v>
      </c>
      <c r="BZ413" s="0" t="n">
        <f aca="false">AN413*1000000</f>
        <v>6473.04493150685</v>
      </c>
      <c r="CA413" s="0" t="n">
        <f aca="false">BZ413*'Dist Horaria'!$H$6</f>
        <v>161.826123287671</v>
      </c>
      <c r="CB413" s="0" t="n">
        <f aca="false">BZ413*'Dist Horaria'!$I$6</f>
        <v>161.826123287671</v>
      </c>
      <c r="CC413" s="0" t="n">
        <f aca="false">BZ413*'Dist Horaria'!$J$6</f>
        <v>161.826123287671</v>
      </c>
      <c r="CD413" s="0" t="n">
        <f aca="false">BZ413*'Dist Horaria'!$K$6</f>
        <v>161.826123287671</v>
      </c>
      <c r="CE413" s="0" t="n">
        <f aca="false">BZ413*'Dist Horaria'!$L$6</f>
        <v>161.826123287671</v>
      </c>
      <c r="CF413" s="0" t="n">
        <f aca="false">BZ413*'Dist Horaria'!$M$6</f>
        <v>431.536328767123</v>
      </c>
      <c r="CG413" s="0" t="n">
        <f aca="false">BZ413*'Dist Horaria'!$N$6</f>
        <v>431.536328767123</v>
      </c>
      <c r="CH413" s="0" t="n">
        <f aca="false">BZ413*'Dist Horaria'!$O$6</f>
        <v>431.536328767123</v>
      </c>
      <c r="CI413" s="0" t="n">
        <f aca="false">BZ413*'Dist Horaria'!$P$6</f>
        <v>283.195715753425</v>
      </c>
      <c r="CJ413" s="0" t="n">
        <f aca="false">BZ413*'Dist Horaria'!$Q$6</f>
        <v>283.195715753425</v>
      </c>
      <c r="CK413" s="0" t="n">
        <f aca="false">BZ413*'Dist Horaria'!$R$6</f>
        <v>283.195715753425</v>
      </c>
      <c r="CL413" s="0" t="n">
        <f aca="false">BZ413*'Dist Horaria'!$S$6</f>
        <v>283.195715753425</v>
      </c>
      <c r="CM413" s="0" t="n">
        <f aca="false">BZ413*'Dist Horaria'!$T$6</f>
        <v>283.195715753425</v>
      </c>
      <c r="CN413" s="0" t="n">
        <f aca="false">BZ413*'Dist Horaria'!$U$6</f>
        <v>283.195715753425</v>
      </c>
      <c r="CO413" s="0" t="n">
        <f aca="false">BZ413*'Dist Horaria'!$V$6</f>
        <v>283.195715753425</v>
      </c>
      <c r="CP413" s="0" t="n">
        <f aca="false">BZ413*'Dist Horaria'!$W$6</f>
        <v>283.195715753425</v>
      </c>
      <c r="CQ413" s="0" t="n">
        <f aca="false">BZ413*'Dist Horaria'!$X$6</f>
        <v>431.536328767123</v>
      </c>
      <c r="CR413" s="0" t="n">
        <f aca="false">BZ413*'Dist Horaria'!$Y$6</f>
        <v>431.536328767123</v>
      </c>
      <c r="CS413" s="0" t="n">
        <f aca="false">BZ413*'Dist Horaria'!$Z$6</f>
        <v>431.536328767123</v>
      </c>
      <c r="CT413" s="0" t="n">
        <f aca="false">BZ413*'Dist Horaria'!$AA$6</f>
        <v>161.826123287671</v>
      </c>
      <c r="CU413" s="0" t="n">
        <f aca="false">BZ413*'Dist Horaria'!$AB$6</f>
        <v>161.826123287671</v>
      </c>
      <c r="CV413" s="0" t="n">
        <f aca="false">BZ413*'Dist Horaria'!$AC$6</f>
        <v>161.826123287671</v>
      </c>
      <c r="CW413" s="0" t="n">
        <f aca="false">BZ413*'Dist Horaria'!$AD$6</f>
        <v>161.826123287671</v>
      </c>
      <c r="CX413" s="0" t="n">
        <f aca="false">BZ413*'Dist Horaria'!$AE$6</f>
        <v>161.826123287671</v>
      </c>
      <c r="CY413" s="0" t="n">
        <f aca="false">AS413*1000000</f>
        <v>6770.99201413808</v>
      </c>
      <c r="CZ413" s="0" t="n">
        <f aca="false">CY413*'Dist Horaria'!$H$6</f>
        <v>169.274800353452</v>
      </c>
      <c r="DA413" s="0" t="n">
        <f aca="false">CY413*'Dist Horaria'!$I$6</f>
        <v>169.274800353452</v>
      </c>
      <c r="DB413" s="0" t="n">
        <f aca="false">CY413*'Dist Horaria'!$J$6</f>
        <v>169.274800353452</v>
      </c>
      <c r="DC413" s="0" t="n">
        <f aca="false">CY413*'Dist Horaria'!$K$6</f>
        <v>169.274800353452</v>
      </c>
      <c r="DD413" s="0" t="n">
        <f aca="false">CY413*'Dist Horaria'!$L$6</f>
        <v>169.274800353452</v>
      </c>
      <c r="DE413" s="0" t="n">
        <f aca="false">CY413*'Dist Horaria'!$M$6</f>
        <v>451.399467609206</v>
      </c>
      <c r="DF413" s="0" t="n">
        <f aca="false">CY413*'Dist Horaria'!$N$6</f>
        <v>451.399467609206</v>
      </c>
      <c r="DG413" s="0" t="n">
        <f aca="false">CY413*'Dist Horaria'!$O$6</f>
        <v>451.399467609206</v>
      </c>
      <c r="DH413" s="0" t="n">
        <f aca="false">CY413*'Dist Horaria'!$P$6</f>
        <v>296.230900618541</v>
      </c>
      <c r="DI413" s="0" t="n">
        <f aca="false">CY413*'Dist Horaria'!$Q$6</f>
        <v>296.230900618541</v>
      </c>
      <c r="DJ413" s="0" t="n">
        <f aca="false">CY413*'Dist Horaria'!$R$6</f>
        <v>296.230900618541</v>
      </c>
      <c r="DK413" s="0" t="n">
        <f aca="false">CY413*'Dist Horaria'!$S$6</f>
        <v>296.230900618541</v>
      </c>
      <c r="DL413" s="0" t="n">
        <f aca="false">CY413*'Dist Horaria'!$T$6</f>
        <v>296.230900618541</v>
      </c>
      <c r="DM413" s="0" t="n">
        <f aca="false">CY413*'Dist Horaria'!$U$6</f>
        <v>296.230900618541</v>
      </c>
      <c r="DN413" s="0" t="n">
        <f aca="false">CY413*'Dist Horaria'!$V$6</f>
        <v>296.230900618541</v>
      </c>
      <c r="DO413" s="0" t="n">
        <f aca="false">CY413*'Dist Horaria'!$W$6</f>
        <v>296.230900618541</v>
      </c>
      <c r="DP413" s="0" t="n">
        <f aca="false">CY413*'Dist Horaria'!$X$6</f>
        <v>451.399467609206</v>
      </c>
      <c r="DQ413" s="0" t="n">
        <f aca="false">CY413*'Dist Horaria'!$Y$6</f>
        <v>451.399467609206</v>
      </c>
      <c r="DR413" s="0" t="n">
        <f aca="false">CY413*'Dist Horaria'!$Z$6</f>
        <v>451.399467609206</v>
      </c>
      <c r="DS413" s="0" t="n">
        <f aca="false">CY413*'Dist Horaria'!$AA$6</f>
        <v>169.274800353452</v>
      </c>
      <c r="DT413" s="0" t="n">
        <f aca="false">CY413*'Dist Horaria'!$AB$6</f>
        <v>169.274800353452</v>
      </c>
      <c r="DU413" s="0" t="n">
        <f aca="false">CY413*'Dist Horaria'!$AC$6</f>
        <v>169.274800353452</v>
      </c>
      <c r="DV413" s="0" t="n">
        <f aca="false">CY413*'Dist Horaria'!$AD$6</f>
        <v>169.274800353452</v>
      </c>
      <c r="DW413" s="0" t="n">
        <f aca="false">CY413*'Dist Horaria'!$AE$6</f>
        <v>169.274800353452</v>
      </c>
      <c r="DX413" s="0" t="n">
        <f aca="false">AX413*1000000</f>
        <v>392.521276181918</v>
      </c>
      <c r="DY413" s="0" t="n">
        <f aca="false">DX413*'Dist Horaria'!$H$6</f>
        <v>9.81303190454795</v>
      </c>
      <c r="DZ413" s="0" t="n">
        <f aca="false">DX413*'Dist Horaria'!$I$6</f>
        <v>9.81303190454795</v>
      </c>
      <c r="EA413" s="0" t="n">
        <f aca="false">DX413*'Dist Horaria'!$J$6</f>
        <v>9.81303190454795</v>
      </c>
      <c r="EB413" s="0" t="n">
        <f aca="false">DX413*'Dist Horaria'!$K$6</f>
        <v>9.81303190454795</v>
      </c>
      <c r="EC413" s="0" t="n">
        <f aca="false">DX413*'Dist Horaria'!$L$6</f>
        <v>9.81303190454795</v>
      </c>
      <c r="ED413" s="0" t="n">
        <f aca="false">DX413*'Dist Horaria'!$M$6</f>
        <v>26.1680850787945</v>
      </c>
      <c r="EE413" s="0" t="n">
        <f aca="false">DX413*'Dist Horaria'!$N$6</f>
        <v>26.1680850787945</v>
      </c>
      <c r="EF413" s="0" t="n">
        <f aca="false">DX413*'Dist Horaria'!$O$6</f>
        <v>26.1680850787945</v>
      </c>
      <c r="EG413" s="0" t="n">
        <f aca="false">DX413*'Dist Horaria'!$P$6</f>
        <v>17.1728058329589</v>
      </c>
      <c r="EH413" s="0" t="n">
        <f aca="false">DX413*'Dist Horaria'!$Q$6</f>
        <v>17.1728058329589</v>
      </c>
      <c r="EI413" s="0" t="n">
        <f aca="false">DX413*'Dist Horaria'!$R$6</f>
        <v>17.1728058329589</v>
      </c>
      <c r="EJ413" s="0" t="n">
        <f aca="false">DX413*'Dist Horaria'!$S$6</f>
        <v>17.1728058329589</v>
      </c>
      <c r="EK413" s="0" t="n">
        <f aca="false">DX413*'Dist Horaria'!$T$6</f>
        <v>17.1728058329589</v>
      </c>
      <c r="EL413" s="0" t="n">
        <f aca="false">DX413*'Dist Horaria'!$U$6</f>
        <v>17.1728058329589</v>
      </c>
      <c r="EM413" s="0" t="n">
        <f aca="false">DX413*'Dist Horaria'!$V$6</f>
        <v>17.1728058329589</v>
      </c>
      <c r="EN413" s="0" t="n">
        <f aca="false">DX413*'Dist Horaria'!$W$6</f>
        <v>17.1728058329589</v>
      </c>
      <c r="EO413" s="0" t="n">
        <f aca="false">DX413*'Dist Horaria'!$X$6</f>
        <v>26.1680850787945</v>
      </c>
      <c r="EP413" s="0" t="n">
        <f aca="false">DX413*'Dist Horaria'!$Y$6</f>
        <v>26.1680850787945</v>
      </c>
      <c r="EQ413" s="0" t="n">
        <f aca="false">DX413*'Dist Horaria'!$Z$6</f>
        <v>26.1680850787945</v>
      </c>
      <c r="ER413" s="0" t="n">
        <f aca="false">DX413*'Dist Horaria'!$AA$6</f>
        <v>9.81303190454795</v>
      </c>
      <c r="ES413" s="0" t="n">
        <f aca="false">DX413*'Dist Horaria'!$AB$6</f>
        <v>9.81303190454795</v>
      </c>
      <c r="ET413" s="0" t="n">
        <f aca="false">DX413*'Dist Horaria'!$AC$6</f>
        <v>9.81303190454795</v>
      </c>
      <c r="EU413" s="0" t="n">
        <f aca="false">DX413*'Dist Horaria'!$AD$6</f>
        <v>9.81303190454795</v>
      </c>
      <c r="EV413" s="0" t="n">
        <f aca="false">DX413*'Dist Horaria'!$AE$6</f>
        <v>9.81303190454795</v>
      </c>
      <c r="EW413" s="0" t="n">
        <f aca="false">BB413+CA413+CZ413+DY413</f>
        <v>436.165889536437</v>
      </c>
      <c r="EX413" s="0" t="n">
        <f aca="false">BC413+CB413+DA413+DZ413</f>
        <v>433.617811127334</v>
      </c>
      <c r="EY413" s="0" t="n">
        <f aca="false">BD413+CC413+DB413+EA413</f>
        <v>431.212738281926</v>
      </c>
      <c r="EZ413" s="0" t="n">
        <f aca="false">BE413+CD413+DC413+EB413</f>
        <v>429.163710150974</v>
      </c>
      <c r="FA413" s="0" t="n">
        <f aca="false">BF413+CE413+DD413+EC413</f>
        <v>427.666359945347</v>
      </c>
      <c r="FB413" s="0" t="n">
        <f aca="false">BG413+CF413+DE413+ED413</f>
        <v>994.913606588022</v>
      </c>
      <c r="FC413" s="0" t="n">
        <f aca="false">BH413+CG413+DF413+EE413</f>
        <v>998.786389248453</v>
      </c>
      <c r="FD413" s="0" t="n">
        <f aca="false">BI413+CH413+DG413+EF413</f>
        <v>998.786389248453</v>
      </c>
      <c r="FE413" s="0" t="n">
        <f aca="false">BJ413+CI413+DH413+EG413</f>
        <v>715.25240617893</v>
      </c>
      <c r="FF413" s="0" t="n">
        <f aca="false">BK413+CJ413+DI413+EH413</f>
        <v>727.802241022335</v>
      </c>
      <c r="FG413" s="0" t="n">
        <f aca="false">BL413+CK413+DJ413+EI413</f>
        <v>736.92939363572</v>
      </c>
      <c r="FH413" s="0" t="n">
        <f aca="false">BM413+CL413+DK413+EJ413</f>
        <v>741.492969942412</v>
      </c>
      <c r="FI413" s="0" t="n">
        <f aca="false">BN413+CM413+DL413+EK413</f>
        <v>742.633864019085</v>
      </c>
      <c r="FJ413" s="0" t="n">
        <f aca="false">BO413+CN413+DM413+EL413</f>
        <v>741.492969942412</v>
      </c>
      <c r="FK413" s="0" t="n">
        <f aca="false">BP413+CO413+DN413+EM413</f>
        <v>739.211181789066</v>
      </c>
      <c r="FL413" s="0" t="n">
        <f aca="false">BQ413+CP413+DO413+EN413</f>
        <v>735.788499559046</v>
      </c>
      <c r="FM413" s="0" t="n">
        <f aca="false">BR413+CQ413+DP413+EO413</f>
        <v>1045.59547669327</v>
      </c>
      <c r="FN413" s="0" t="n">
        <f aca="false">BS413+CR413+DQ413+EP413</f>
        <v>1042.48230061466</v>
      </c>
      <c r="FO413" s="0" t="n">
        <f aca="false">BT413+CS413+DR413+EQ413</f>
        <v>1025.53697850607</v>
      </c>
      <c r="FP413" s="0" t="n">
        <f aca="false">BU413+CT413+DS413+ER413</f>
        <v>451.635180775758</v>
      </c>
      <c r="FQ413" s="0" t="n">
        <f aca="false">BV413+CU413+DT413+ES413</f>
        <v>439.463244901361</v>
      </c>
      <c r="FR413" s="0" t="n">
        <f aca="false">BW413+CV413+DU413+ET413</f>
        <v>447.724179582298</v>
      </c>
      <c r="FS413" s="0" t="n">
        <f aca="false">BX413+CW413+DV413+EU413</f>
        <v>444.905503156082</v>
      </c>
      <c r="FT413" s="0" t="n">
        <f aca="false">BY413+CX413+DW413+EV413</f>
        <v>441.923508029225</v>
      </c>
      <c r="FU413" s="0" t="n">
        <f aca="false">AM413*'Dist Horaria'!$H$10</f>
        <v>0.213233076749094</v>
      </c>
      <c r="FV413" s="0" t="n">
        <f aca="false">AM413*'Dist Horaria'!$I$10</f>
        <v>0.199562626791002</v>
      </c>
      <c r="FW413" s="0" t="n">
        <f aca="false">AM413*'Dist Horaria'!$J$10</f>
        <v>0.19869870196318</v>
      </c>
      <c r="FX413" s="0" t="n">
        <f aca="false">AM413*'Dist Horaria'!$K$10</f>
        <v>0.192984195577088</v>
      </c>
      <c r="FY413" s="0" t="n">
        <f aca="false">AM413*'Dist Horaria'!$L$10</f>
        <v>0.193061424775406</v>
      </c>
      <c r="FZ413" s="0" t="n">
        <f aca="false">AM413*'Dist Horaria'!$M$10</f>
        <v>0.206583669496865</v>
      </c>
      <c r="GA413" s="0" t="n">
        <f aca="false">AM413*'Dist Horaria'!$N$10</f>
        <v>0.195436690274523</v>
      </c>
      <c r="GB413" s="0" t="n">
        <f aca="false">AM413*'Dist Horaria'!$O$10</f>
        <v>0.192100950088234</v>
      </c>
      <c r="GC413" s="0" t="n">
        <f aca="false">AM413*'Dist Horaria'!$P$10</f>
        <v>0.195081916974571</v>
      </c>
      <c r="GD413" s="0" t="n">
        <f aca="false">AM413*'Dist Horaria'!$Q$10</f>
        <v>0.176542553544699</v>
      </c>
      <c r="GE413" s="0" t="n">
        <f aca="false">AM413*'Dist Horaria'!$R$10</f>
        <v>0.215408428188483</v>
      </c>
      <c r="GF413" s="0" t="n">
        <f aca="false">AM413*'Dist Horaria'!$S$10</f>
        <v>0.183967165576856</v>
      </c>
      <c r="GG413" s="0" t="n">
        <f aca="false">AR413*'Dist Horaria'!$H$10</f>
        <v>0.223047958896542</v>
      </c>
      <c r="GH413" s="0" t="n">
        <f aca="false">AR413*'Dist Horaria'!$I$10</f>
        <v>0.208748273280986</v>
      </c>
      <c r="GI413" s="0" t="n">
        <f aca="false">AR413*'Dist Horaria'!$J$10</f>
        <v>0.207844582951026</v>
      </c>
      <c r="GJ413" s="0" t="n">
        <f aca="false">AR413*'Dist Horaria'!$K$10</f>
        <v>0.201867044170686</v>
      </c>
      <c r="GK413" s="0" t="n">
        <f aca="false">AR413*'Dist Horaria'!$L$10</f>
        <v>0.201947828143391</v>
      </c>
      <c r="GL413" s="0" t="n">
        <f aca="false">AR413*'Dist Horaria'!$M$10</f>
        <v>0.216092486799561</v>
      </c>
      <c r="GM413" s="0" t="n">
        <f aca="false">AR413*'Dist Horaria'!$N$10</f>
        <v>0.204432424480379</v>
      </c>
      <c r="GN413" s="0" t="n">
        <f aca="false">AR413*'Dist Horaria'!$O$10</f>
        <v>0.200943143871084</v>
      </c>
      <c r="GO413" s="0" t="n">
        <f aca="false">AR413*'Dist Horaria'!$P$10</f>
        <v>0.204061321358707</v>
      </c>
      <c r="GP413" s="0" t="n">
        <f aca="false">AR413*'Dist Horaria'!$Q$10</f>
        <v>0.184668611581603</v>
      </c>
      <c r="GQ413" s="0" t="n">
        <f aca="false">AR413*'Dist Horaria'!$R$10</f>
        <v>0.225323439351244</v>
      </c>
      <c r="GR413" s="0" t="n">
        <f aca="false">AR413*'Dist Horaria'!$S$10</f>
        <v>0.192434970275193</v>
      </c>
      <c r="GS413" s="0" t="n">
        <f aca="false">AW413*'Dist Horaria'!$H$10</f>
        <v>0.0129303164577705</v>
      </c>
      <c r="GT413" s="0" t="n">
        <f aca="false">AW413*'Dist Horaria'!$I$10</f>
        <v>0.0121013491757093</v>
      </c>
      <c r="GU413" s="0" t="n">
        <f aca="false">AW413*'Dist Horaria'!$J$10</f>
        <v>0.0120489613304943</v>
      </c>
      <c r="GV413" s="0" t="n">
        <f aca="false">AW413*'Dist Horaria'!$K$10</f>
        <v>0.0117024373432282</v>
      </c>
      <c r="GW413" s="0" t="n">
        <f aca="false">AW413*'Dist Horaria'!$L$10</f>
        <v>0.0117071204720806</v>
      </c>
      <c r="GX413" s="0" t="n">
        <f aca="false">AW413*'Dist Horaria'!$M$10</f>
        <v>0.0125271006840325</v>
      </c>
      <c r="GY413" s="0" t="n">
        <f aca="false">AW413*'Dist Horaria'!$N$10</f>
        <v>0.0118511550423408</v>
      </c>
      <c r="GZ413" s="0" t="n">
        <f aca="false">AW413*'Dist Horaria'!$O$10</f>
        <v>0.0116488779055701</v>
      </c>
      <c r="HA413" s="0" t="n">
        <f aca="false">AW413*'Dist Horaria'!$P$10</f>
        <v>0.011829641817896</v>
      </c>
      <c r="HB413" s="0" t="n">
        <f aca="false">AW413*'Dist Horaria'!$Q$10</f>
        <v>0.0107054267583538</v>
      </c>
      <c r="HC413" s="0" t="n">
        <f aca="false">AW413*'Dist Horaria'!$R$10</f>
        <v>0.013062228368188</v>
      </c>
      <c r="HD413" s="0" t="n">
        <f aca="false">AW413*'Dist Horaria'!$S$10</f>
        <v>0.0111556504507358</v>
      </c>
    </row>
    <row r="414" customFormat="false" ht="13.8" hidden="false" customHeight="false" outlineLevel="0" collapsed="false">
      <c r="A414" s="0" t="n">
        <v>4.674155</v>
      </c>
      <c r="B414" s="0" t="n">
        <v>-74.098908</v>
      </c>
      <c r="C414" s="0" t="n">
        <v>29</v>
      </c>
      <c r="D414" s="0" t="n">
        <v>32</v>
      </c>
      <c r="E414" s="0" t="n">
        <v>2409</v>
      </c>
      <c r="G414" s="0" t="s">
        <v>351</v>
      </c>
      <c r="I414" s="0" t="s">
        <v>1864</v>
      </c>
      <c r="J414" s="0" t="s">
        <v>1865</v>
      </c>
      <c r="K414" s="0" t="n">
        <v>900728474</v>
      </c>
      <c r="L414" s="0" t="s">
        <v>1866</v>
      </c>
      <c r="S414" s="0" t="n">
        <v>365</v>
      </c>
      <c r="V414" s="0" t="n">
        <v>39425</v>
      </c>
      <c r="W414" s="0" t="n">
        <f aca="false">V414*12</f>
        <v>473100</v>
      </c>
      <c r="X414" s="0" t="n">
        <v>1</v>
      </c>
      <c r="Z414" s="0" t="n">
        <v>30351.485</v>
      </c>
      <c r="AB414" s="0" t="n">
        <v>0.005</v>
      </c>
      <c r="AC414" s="0" t="n">
        <v>0</v>
      </c>
      <c r="AD414" s="0" t="n">
        <v>2199.68121500644</v>
      </c>
      <c r="AE414" s="0" t="n">
        <f aca="false">AD414/2204.59</f>
        <v>0.997773379633598</v>
      </c>
      <c r="AF414" s="0" t="n">
        <f aca="false">AE414/S414</f>
        <v>0.0027336256976263</v>
      </c>
      <c r="AG414" s="0" t="n">
        <f aca="false">AE414*EXP(AB414*AC414)</f>
        <v>0.997773379633598</v>
      </c>
      <c r="AH414" s="0" t="n">
        <f aca="false">AG414/S414</f>
        <v>0.0027336256976263</v>
      </c>
      <c r="AI414" s="0" t="s">
        <v>90</v>
      </c>
      <c r="AJ414" s="0" t="n">
        <f aca="false">IF(AI414="A",'FE DISTRIBUCIÓN'!$C$2,'FE DISTRIBUCIÓN'!$C$3)</f>
        <v>4.994E-006</v>
      </c>
      <c r="AK414" s="0" t="n">
        <f aca="false">W414*AJ414</f>
        <v>2.3626614</v>
      </c>
      <c r="AL414" s="0" t="n">
        <f aca="false">AK414/365</f>
        <v>0.00647304493150685</v>
      </c>
      <c r="AM414" s="0" t="n">
        <f aca="false">AK414*EXP(AB414*AC414)</f>
        <v>2.3626614</v>
      </c>
      <c r="AN414" s="0" t="n">
        <f aca="false">AM414/365</f>
        <v>0.00647304493150685</v>
      </c>
      <c r="AO414" s="0" t="n">
        <v>5.223868284E-006</v>
      </c>
      <c r="AP414" s="0" t="n">
        <f aca="false">AO414*W414</f>
        <v>2.4714120851604</v>
      </c>
      <c r="AQ414" s="0" t="n">
        <f aca="false">AP414/365</f>
        <v>0.00677099201413808</v>
      </c>
      <c r="AR414" s="0" t="n">
        <f aca="false">AP414*EXP(AB414*AC414)</f>
        <v>2.4714120851604</v>
      </c>
      <c r="AS414" s="0" t="n">
        <f aca="false">AR414/365</f>
        <v>0.00677099201413808</v>
      </c>
      <c r="AT414" s="0" t="n">
        <v>3.02832944E-007</v>
      </c>
      <c r="AU414" s="0" t="n">
        <f aca="false">AT414*W414</f>
        <v>0.1432702658064</v>
      </c>
      <c r="AV414" s="0" t="n">
        <f aca="false">AU414/365</f>
        <v>0.000392521276181918</v>
      </c>
      <c r="AW414" s="0" t="n">
        <f aca="false">AU414*EXP(AB414*AC414)</f>
        <v>0.1432702658064</v>
      </c>
      <c r="AX414" s="0" t="n">
        <f aca="false">AW414/365</f>
        <v>0.000392521276181918</v>
      </c>
      <c r="AY414" s="0" t="n">
        <f aca="false">AW414+AR414+AM414+AG414</f>
        <v>5.9751171306004</v>
      </c>
      <c r="AZ414" s="0" t="n">
        <f aca="false">AH414+AN414+AS414+AX414</f>
        <v>0.0163701839194532</v>
      </c>
      <c r="BA414" s="0" t="n">
        <f aca="false">AH414*1000000</f>
        <v>2733.6256976263</v>
      </c>
      <c r="BB414" s="0" t="n">
        <f aca="false">BA414*'Dist Horaria'!$H$3</f>
        <v>95.2519339907658</v>
      </c>
      <c r="BC414" s="0" t="n">
        <f aca="false">BA414*'Dist Horaria'!$I$3</f>
        <v>92.703855581663</v>
      </c>
      <c r="BD414" s="0" t="n">
        <f aca="false">BA414*'Dist Horaria'!$J$3</f>
        <v>90.2987827362547</v>
      </c>
      <c r="BE414" s="0" t="n">
        <f aca="false">BA414*'Dist Horaria'!$K$3</f>
        <v>88.2497546053024</v>
      </c>
      <c r="BF414" s="0" t="n">
        <f aca="false">BA414*'Dist Horaria'!$L$3</f>
        <v>86.7524043996757</v>
      </c>
      <c r="BG414" s="0" t="n">
        <f aca="false">BA414*'Dist Horaria'!$M$3</f>
        <v>85.8097251328984</v>
      </c>
      <c r="BH414" s="0" t="n">
        <f aca="false">BA414*'Dist Horaria'!$N$3</f>
        <v>89.6825077933294</v>
      </c>
      <c r="BI414" s="0" t="n">
        <f aca="false">BA414*'Dist Horaria'!$O$3</f>
        <v>89.6825077933294</v>
      </c>
      <c r="BJ414" s="0" t="n">
        <f aca="false">BA414*'Dist Horaria'!$P$3</f>
        <v>118.652983974006</v>
      </c>
      <c r="BK414" s="0" t="n">
        <f aca="false">BA414*'Dist Horaria'!$Q$3</f>
        <v>131.20281881741</v>
      </c>
      <c r="BL414" s="0" t="n">
        <f aca="false">BA414*'Dist Horaria'!$R$3</f>
        <v>140.329971430795</v>
      </c>
      <c r="BM414" s="0" t="n">
        <f aca="false">BA414*'Dist Horaria'!$S$3</f>
        <v>144.893547737487</v>
      </c>
      <c r="BN414" s="0" t="n">
        <f aca="false">BA414*'Dist Horaria'!$T$3</f>
        <v>146.034441814161</v>
      </c>
      <c r="BO414" s="0" t="n">
        <f aca="false">BA414*'Dist Horaria'!$U$3</f>
        <v>144.893547737487</v>
      </c>
      <c r="BP414" s="0" t="n">
        <f aca="false">BA414*'Dist Horaria'!$V$3</f>
        <v>142.611759584141</v>
      </c>
      <c r="BQ414" s="0" t="n">
        <f aca="false">BA414*'Dist Horaria'!$W$3</f>
        <v>139.189077354122</v>
      </c>
      <c r="BR414" s="0" t="n">
        <f aca="false">BA414*'Dist Horaria'!$X$3</f>
        <v>136.491595238145</v>
      </c>
      <c r="BS414" s="0" t="n">
        <f aca="false">BA414*'Dist Horaria'!$Y$3</f>
        <v>133.378419159538</v>
      </c>
      <c r="BT414" s="0" t="n">
        <f aca="false">BA414*'Dist Horaria'!$Z$3</f>
        <v>116.433097050942</v>
      </c>
      <c r="BU414" s="0" t="n">
        <f aca="false">BA414*'Dist Horaria'!$AA$3</f>
        <v>110.721225230087</v>
      </c>
      <c r="BV414" s="0" t="n">
        <f aca="false">BA414*'Dist Horaria'!$AB$3</f>
        <v>98.5492893556898</v>
      </c>
      <c r="BW414" s="0" t="n">
        <f aca="false">BA414*'Dist Horaria'!$AC$3</f>
        <v>106.810224036627</v>
      </c>
      <c r="BX414" s="0" t="n">
        <f aca="false">BA414*'Dist Horaria'!$AD$3</f>
        <v>103.99154761041</v>
      </c>
      <c r="BY414" s="0" t="n">
        <f aca="false">BA414*'Dist Horaria'!$AE$3</f>
        <v>101.009552483554</v>
      </c>
      <c r="BZ414" s="0" t="n">
        <f aca="false">AN414*1000000</f>
        <v>6473.04493150685</v>
      </c>
      <c r="CA414" s="0" t="n">
        <f aca="false">BZ414*'Dist Horaria'!$H$6</f>
        <v>161.826123287671</v>
      </c>
      <c r="CB414" s="0" t="n">
        <f aca="false">BZ414*'Dist Horaria'!$I$6</f>
        <v>161.826123287671</v>
      </c>
      <c r="CC414" s="0" t="n">
        <f aca="false">BZ414*'Dist Horaria'!$J$6</f>
        <v>161.826123287671</v>
      </c>
      <c r="CD414" s="0" t="n">
        <f aca="false">BZ414*'Dist Horaria'!$K$6</f>
        <v>161.826123287671</v>
      </c>
      <c r="CE414" s="0" t="n">
        <f aca="false">BZ414*'Dist Horaria'!$L$6</f>
        <v>161.826123287671</v>
      </c>
      <c r="CF414" s="0" t="n">
        <f aca="false">BZ414*'Dist Horaria'!$M$6</f>
        <v>431.536328767123</v>
      </c>
      <c r="CG414" s="0" t="n">
        <f aca="false">BZ414*'Dist Horaria'!$N$6</f>
        <v>431.536328767123</v>
      </c>
      <c r="CH414" s="0" t="n">
        <f aca="false">BZ414*'Dist Horaria'!$O$6</f>
        <v>431.536328767123</v>
      </c>
      <c r="CI414" s="0" t="n">
        <f aca="false">BZ414*'Dist Horaria'!$P$6</f>
        <v>283.195715753425</v>
      </c>
      <c r="CJ414" s="0" t="n">
        <f aca="false">BZ414*'Dist Horaria'!$Q$6</f>
        <v>283.195715753425</v>
      </c>
      <c r="CK414" s="0" t="n">
        <f aca="false">BZ414*'Dist Horaria'!$R$6</f>
        <v>283.195715753425</v>
      </c>
      <c r="CL414" s="0" t="n">
        <f aca="false">BZ414*'Dist Horaria'!$S$6</f>
        <v>283.195715753425</v>
      </c>
      <c r="CM414" s="0" t="n">
        <f aca="false">BZ414*'Dist Horaria'!$T$6</f>
        <v>283.195715753425</v>
      </c>
      <c r="CN414" s="0" t="n">
        <f aca="false">BZ414*'Dist Horaria'!$U$6</f>
        <v>283.195715753425</v>
      </c>
      <c r="CO414" s="0" t="n">
        <f aca="false">BZ414*'Dist Horaria'!$V$6</f>
        <v>283.195715753425</v>
      </c>
      <c r="CP414" s="0" t="n">
        <f aca="false">BZ414*'Dist Horaria'!$W$6</f>
        <v>283.195715753425</v>
      </c>
      <c r="CQ414" s="0" t="n">
        <f aca="false">BZ414*'Dist Horaria'!$X$6</f>
        <v>431.536328767123</v>
      </c>
      <c r="CR414" s="0" t="n">
        <f aca="false">BZ414*'Dist Horaria'!$Y$6</f>
        <v>431.536328767123</v>
      </c>
      <c r="CS414" s="0" t="n">
        <f aca="false">BZ414*'Dist Horaria'!$Z$6</f>
        <v>431.536328767123</v>
      </c>
      <c r="CT414" s="0" t="n">
        <f aca="false">BZ414*'Dist Horaria'!$AA$6</f>
        <v>161.826123287671</v>
      </c>
      <c r="CU414" s="0" t="n">
        <f aca="false">BZ414*'Dist Horaria'!$AB$6</f>
        <v>161.826123287671</v>
      </c>
      <c r="CV414" s="0" t="n">
        <f aca="false">BZ414*'Dist Horaria'!$AC$6</f>
        <v>161.826123287671</v>
      </c>
      <c r="CW414" s="0" t="n">
        <f aca="false">BZ414*'Dist Horaria'!$AD$6</f>
        <v>161.826123287671</v>
      </c>
      <c r="CX414" s="0" t="n">
        <f aca="false">BZ414*'Dist Horaria'!$AE$6</f>
        <v>161.826123287671</v>
      </c>
      <c r="CY414" s="0" t="n">
        <f aca="false">AS414*1000000</f>
        <v>6770.99201413808</v>
      </c>
      <c r="CZ414" s="0" t="n">
        <f aca="false">CY414*'Dist Horaria'!$H$6</f>
        <v>169.274800353452</v>
      </c>
      <c r="DA414" s="0" t="n">
        <f aca="false">CY414*'Dist Horaria'!$I$6</f>
        <v>169.274800353452</v>
      </c>
      <c r="DB414" s="0" t="n">
        <f aca="false">CY414*'Dist Horaria'!$J$6</f>
        <v>169.274800353452</v>
      </c>
      <c r="DC414" s="0" t="n">
        <f aca="false">CY414*'Dist Horaria'!$K$6</f>
        <v>169.274800353452</v>
      </c>
      <c r="DD414" s="0" t="n">
        <f aca="false">CY414*'Dist Horaria'!$L$6</f>
        <v>169.274800353452</v>
      </c>
      <c r="DE414" s="0" t="n">
        <f aca="false">CY414*'Dist Horaria'!$M$6</f>
        <v>451.399467609206</v>
      </c>
      <c r="DF414" s="0" t="n">
        <f aca="false">CY414*'Dist Horaria'!$N$6</f>
        <v>451.399467609206</v>
      </c>
      <c r="DG414" s="0" t="n">
        <f aca="false">CY414*'Dist Horaria'!$O$6</f>
        <v>451.399467609206</v>
      </c>
      <c r="DH414" s="0" t="n">
        <f aca="false">CY414*'Dist Horaria'!$P$6</f>
        <v>296.230900618541</v>
      </c>
      <c r="DI414" s="0" t="n">
        <f aca="false">CY414*'Dist Horaria'!$Q$6</f>
        <v>296.230900618541</v>
      </c>
      <c r="DJ414" s="0" t="n">
        <f aca="false">CY414*'Dist Horaria'!$R$6</f>
        <v>296.230900618541</v>
      </c>
      <c r="DK414" s="0" t="n">
        <f aca="false">CY414*'Dist Horaria'!$S$6</f>
        <v>296.230900618541</v>
      </c>
      <c r="DL414" s="0" t="n">
        <f aca="false">CY414*'Dist Horaria'!$T$6</f>
        <v>296.230900618541</v>
      </c>
      <c r="DM414" s="0" t="n">
        <f aca="false">CY414*'Dist Horaria'!$U$6</f>
        <v>296.230900618541</v>
      </c>
      <c r="DN414" s="0" t="n">
        <f aca="false">CY414*'Dist Horaria'!$V$6</f>
        <v>296.230900618541</v>
      </c>
      <c r="DO414" s="0" t="n">
        <f aca="false">CY414*'Dist Horaria'!$W$6</f>
        <v>296.230900618541</v>
      </c>
      <c r="DP414" s="0" t="n">
        <f aca="false">CY414*'Dist Horaria'!$X$6</f>
        <v>451.399467609206</v>
      </c>
      <c r="DQ414" s="0" t="n">
        <f aca="false">CY414*'Dist Horaria'!$Y$6</f>
        <v>451.399467609206</v>
      </c>
      <c r="DR414" s="0" t="n">
        <f aca="false">CY414*'Dist Horaria'!$Z$6</f>
        <v>451.399467609206</v>
      </c>
      <c r="DS414" s="0" t="n">
        <f aca="false">CY414*'Dist Horaria'!$AA$6</f>
        <v>169.274800353452</v>
      </c>
      <c r="DT414" s="0" t="n">
        <f aca="false">CY414*'Dist Horaria'!$AB$6</f>
        <v>169.274800353452</v>
      </c>
      <c r="DU414" s="0" t="n">
        <f aca="false">CY414*'Dist Horaria'!$AC$6</f>
        <v>169.274800353452</v>
      </c>
      <c r="DV414" s="0" t="n">
        <f aca="false">CY414*'Dist Horaria'!$AD$6</f>
        <v>169.274800353452</v>
      </c>
      <c r="DW414" s="0" t="n">
        <f aca="false">CY414*'Dist Horaria'!$AE$6</f>
        <v>169.274800353452</v>
      </c>
      <c r="DX414" s="0" t="n">
        <f aca="false">AX414*1000000</f>
        <v>392.521276181918</v>
      </c>
      <c r="DY414" s="0" t="n">
        <f aca="false">DX414*'Dist Horaria'!$H$6</f>
        <v>9.81303190454795</v>
      </c>
      <c r="DZ414" s="0" t="n">
        <f aca="false">DX414*'Dist Horaria'!$I$6</f>
        <v>9.81303190454795</v>
      </c>
      <c r="EA414" s="0" t="n">
        <f aca="false">DX414*'Dist Horaria'!$J$6</f>
        <v>9.81303190454795</v>
      </c>
      <c r="EB414" s="0" t="n">
        <f aca="false">DX414*'Dist Horaria'!$K$6</f>
        <v>9.81303190454795</v>
      </c>
      <c r="EC414" s="0" t="n">
        <f aca="false">DX414*'Dist Horaria'!$L$6</f>
        <v>9.81303190454795</v>
      </c>
      <c r="ED414" s="0" t="n">
        <f aca="false">DX414*'Dist Horaria'!$M$6</f>
        <v>26.1680850787945</v>
      </c>
      <c r="EE414" s="0" t="n">
        <f aca="false">DX414*'Dist Horaria'!$N$6</f>
        <v>26.1680850787945</v>
      </c>
      <c r="EF414" s="0" t="n">
        <f aca="false">DX414*'Dist Horaria'!$O$6</f>
        <v>26.1680850787945</v>
      </c>
      <c r="EG414" s="0" t="n">
        <f aca="false">DX414*'Dist Horaria'!$P$6</f>
        <v>17.1728058329589</v>
      </c>
      <c r="EH414" s="0" t="n">
        <f aca="false">DX414*'Dist Horaria'!$Q$6</f>
        <v>17.1728058329589</v>
      </c>
      <c r="EI414" s="0" t="n">
        <f aca="false">DX414*'Dist Horaria'!$R$6</f>
        <v>17.1728058329589</v>
      </c>
      <c r="EJ414" s="0" t="n">
        <f aca="false">DX414*'Dist Horaria'!$S$6</f>
        <v>17.1728058329589</v>
      </c>
      <c r="EK414" s="0" t="n">
        <f aca="false">DX414*'Dist Horaria'!$T$6</f>
        <v>17.1728058329589</v>
      </c>
      <c r="EL414" s="0" t="n">
        <f aca="false">DX414*'Dist Horaria'!$U$6</f>
        <v>17.1728058329589</v>
      </c>
      <c r="EM414" s="0" t="n">
        <f aca="false">DX414*'Dist Horaria'!$V$6</f>
        <v>17.1728058329589</v>
      </c>
      <c r="EN414" s="0" t="n">
        <f aca="false">DX414*'Dist Horaria'!$W$6</f>
        <v>17.1728058329589</v>
      </c>
      <c r="EO414" s="0" t="n">
        <f aca="false">DX414*'Dist Horaria'!$X$6</f>
        <v>26.1680850787945</v>
      </c>
      <c r="EP414" s="0" t="n">
        <f aca="false">DX414*'Dist Horaria'!$Y$6</f>
        <v>26.1680850787945</v>
      </c>
      <c r="EQ414" s="0" t="n">
        <f aca="false">DX414*'Dist Horaria'!$Z$6</f>
        <v>26.1680850787945</v>
      </c>
      <c r="ER414" s="0" t="n">
        <f aca="false">DX414*'Dist Horaria'!$AA$6</f>
        <v>9.81303190454795</v>
      </c>
      <c r="ES414" s="0" t="n">
        <f aca="false">DX414*'Dist Horaria'!$AB$6</f>
        <v>9.81303190454795</v>
      </c>
      <c r="ET414" s="0" t="n">
        <f aca="false">DX414*'Dist Horaria'!$AC$6</f>
        <v>9.81303190454795</v>
      </c>
      <c r="EU414" s="0" t="n">
        <f aca="false">DX414*'Dist Horaria'!$AD$6</f>
        <v>9.81303190454795</v>
      </c>
      <c r="EV414" s="0" t="n">
        <f aca="false">DX414*'Dist Horaria'!$AE$6</f>
        <v>9.81303190454795</v>
      </c>
      <c r="EW414" s="0" t="n">
        <f aca="false">BB414+CA414+CZ414+DY414</f>
        <v>436.165889536437</v>
      </c>
      <c r="EX414" s="0" t="n">
        <f aca="false">BC414+CB414+DA414+DZ414</f>
        <v>433.617811127334</v>
      </c>
      <c r="EY414" s="0" t="n">
        <f aca="false">BD414+CC414+DB414+EA414</f>
        <v>431.212738281926</v>
      </c>
      <c r="EZ414" s="0" t="n">
        <f aca="false">BE414+CD414+DC414+EB414</f>
        <v>429.163710150974</v>
      </c>
      <c r="FA414" s="0" t="n">
        <f aca="false">BF414+CE414+DD414+EC414</f>
        <v>427.666359945347</v>
      </c>
      <c r="FB414" s="0" t="n">
        <f aca="false">BG414+CF414+DE414+ED414</f>
        <v>994.913606588022</v>
      </c>
      <c r="FC414" s="0" t="n">
        <f aca="false">BH414+CG414+DF414+EE414</f>
        <v>998.786389248453</v>
      </c>
      <c r="FD414" s="0" t="n">
        <f aca="false">BI414+CH414+DG414+EF414</f>
        <v>998.786389248453</v>
      </c>
      <c r="FE414" s="0" t="n">
        <f aca="false">BJ414+CI414+DH414+EG414</f>
        <v>715.25240617893</v>
      </c>
      <c r="FF414" s="0" t="n">
        <f aca="false">BK414+CJ414+DI414+EH414</f>
        <v>727.802241022335</v>
      </c>
      <c r="FG414" s="0" t="n">
        <f aca="false">BL414+CK414+DJ414+EI414</f>
        <v>736.92939363572</v>
      </c>
      <c r="FH414" s="0" t="n">
        <f aca="false">BM414+CL414+DK414+EJ414</f>
        <v>741.492969942412</v>
      </c>
      <c r="FI414" s="0" t="n">
        <f aca="false">BN414+CM414+DL414+EK414</f>
        <v>742.633864019085</v>
      </c>
      <c r="FJ414" s="0" t="n">
        <f aca="false">BO414+CN414+DM414+EL414</f>
        <v>741.492969942412</v>
      </c>
      <c r="FK414" s="0" t="n">
        <f aca="false">BP414+CO414+DN414+EM414</f>
        <v>739.211181789066</v>
      </c>
      <c r="FL414" s="0" t="n">
        <f aca="false">BQ414+CP414+DO414+EN414</f>
        <v>735.788499559046</v>
      </c>
      <c r="FM414" s="0" t="n">
        <f aca="false">BR414+CQ414+DP414+EO414</f>
        <v>1045.59547669327</v>
      </c>
      <c r="FN414" s="0" t="n">
        <f aca="false">BS414+CR414+DQ414+EP414</f>
        <v>1042.48230061466</v>
      </c>
      <c r="FO414" s="0" t="n">
        <f aca="false">BT414+CS414+DR414+EQ414</f>
        <v>1025.53697850607</v>
      </c>
      <c r="FP414" s="0" t="n">
        <f aca="false">BU414+CT414+DS414+ER414</f>
        <v>451.635180775758</v>
      </c>
      <c r="FQ414" s="0" t="n">
        <f aca="false">BV414+CU414+DT414+ES414</f>
        <v>439.463244901361</v>
      </c>
      <c r="FR414" s="0" t="n">
        <f aca="false">BW414+CV414+DU414+ET414</f>
        <v>447.724179582298</v>
      </c>
      <c r="FS414" s="0" t="n">
        <f aca="false">BX414+CW414+DV414+EU414</f>
        <v>444.905503156082</v>
      </c>
      <c r="FT414" s="0" t="n">
        <f aca="false">BY414+CX414+DW414+EV414</f>
        <v>441.923508029225</v>
      </c>
      <c r="FU414" s="0" t="n">
        <f aca="false">AM414*'Dist Horaria'!$H$10</f>
        <v>0.213233076749094</v>
      </c>
      <c r="FV414" s="0" t="n">
        <f aca="false">AM414*'Dist Horaria'!$I$10</f>
        <v>0.199562626791002</v>
      </c>
      <c r="FW414" s="0" t="n">
        <f aca="false">AM414*'Dist Horaria'!$J$10</f>
        <v>0.19869870196318</v>
      </c>
      <c r="FX414" s="0" t="n">
        <f aca="false">AM414*'Dist Horaria'!$K$10</f>
        <v>0.192984195577088</v>
      </c>
      <c r="FY414" s="0" t="n">
        <f aca="false">AM414*'Dist Horaria'!$L$10</f>
        <v>0.193061424775406</v>
      </c>
      <c r="FZ414" s="0" t="n">
        <f aca="false">AM414*'Dist Horaria'!$M$10</f>
        <v>0.206583669496865</v>
      </c>
      <c r="GA414" s="0" t="n">
        <f aca="false">AM414*'Dist Horaria'!$N$10</f>
        <v>0.195436690274523</v>
      </c>
      <c r="GB414" s="0" t="n">
        <f aca="false">AM414*'Dist Horaria'!$O$10</f>
        <v>0.192100950088234</v>
      </c>
      <c r="GC414" s="0" t="n">
        <f aca="false">AM414*'Dist Horaria'!$P$10</f>
        <v>0.195081916974571</v>
      </c>
      <c r="GD414" s="0" t="n">
        <f aca="false">AM414*'Dist Horaria'!$Q$10</f>
        <v>0.176542553544699</v>
      </c>
      <c r="GE414" s="0" t="n">
        <f aca="false">AM414*'Dist Horaria'!$R$10</f>
        <v>0.215408428188483</v>
      </c>
      <c r="GF414" s="0" t="n">
        <f aca="false">AM414*'Dist Horaria'!$S$10</f>
        <v>0.183967165576856</v>
      </c>
      <c r="GG414" s="0" t="n">
        <f aca="false">AR414*'Dist Horaria'!$H$10</f>
        <v>0.223047958896542</v>
      </c>
      <c r="GH414" s="0" t="n">
        <f aca="false">AR414*'Dist Horaria'!$I$10</f>
        <v>0.208748273280986</v>
      </c>
      <c r="GI414" s="0" t="n">
        <f aca="false">AR414*'Dist Horaria'!$J$10</f>
        <v>0.207844582951026</v>
      </c>
      <c r="GJ414" s="0" t="n">
        <f aca="false">AR414*'Dist Horaria'!$K$10</f>
        <v>0.201867044170686</v>
      </c>
      <c r="GK414" s="0" t="n">
        <f aca="false">AR414*'Dist Horaria'!$L$10</f>
        <v>0.201947828143391</v>
      </c>
      <c r="GL414" s="0" t="n">
        <f aca="false">AR414*'Dist Horaria'!$M$10</f>
        <v>0.216092486799561</v>
      </c>
      <c r="GM414" s="0" t="n">
        <f aca="false">AR414*'Dist Horaria'!$N$10</f>
        <v>0.204432424480379</v>
      </c>
      <c r="GN414" s="0" t="n">
        <f aca="false">AR414*'Dist Horaria'!$O$10</f>
        <v>0.200943143871084</v>
      </c>
      <c r="GO414" s="0" t="n">
        <f aca="false">AR414*'Dist Horaria'!$P$10</f>
        <v>0.204061321358707</v>
      </c>
      <c r="GP414" s="0" t="n">
        <f aca="false">AR414*'Dist Horaria'!$Q$10</f>
        <v>0.184668611581603</v>
      </c>
      <c r="GQ414" s="0" t="n">
        <f aca="false">AR414*'Dist Horaria'!$R$10</f>
        <v>0.225323439351244</v>
      </c>
      <c r="GR414" s="0" t="n">
        <f aca="false">AR414*'Dist Horaria'!$S$10</f>
        <v>0.192434970275193</v>
      </c>
      <c r="GS414" s="0" t="n">
        <f aca="false">AW414*'Dist Horaria'!$H$10</f>
        <v>0.0129303164577705</v>
      </c>
      <c r="GT414" s="0" t="n">
        <f aca="false">AW414*'Dist Horaria'!$I$10</f>
        <v>0.0121013491757093</v>
      </c>
      <c r="GU414" s="0" t="n">
        <f aca="false">AW414*'Dist Horaria'!$J$10</f>
        <v>0.0120489613304943</v>
      </c>
      <c r="GV414" s="0" t="n">
        <f aca="false">AW414*'Dist Horaria'!$K$10</f>
        <v>0.0117024373432282</v>
      </c>
      <c r="GW414" s="0" t="n">
        <f aca="false">AW414*'Dist Horaria'!$L$10</f>
        <v>0.0117071204720806</v>
      </c>
      <c r="GX414" s="0" t="n">
        <f aca="false">AW414*'Dist Horaria'!$M$10</f>
        <v>0.0125271006840325</v>
      </c>
      <c r="GY414" s="0" t="n">
        <f aca="false">AW414*'Dist Horaria'!$N$10</f>
        <v>0.0118511550423408</v>
      </c>
      <c r="GZ414" s="0" t="n">
        <f aca="false">AW414*'Dist Horaria'!$O$10</f>
        <v>0.0116488779055701</v>
      </c>
      <c r="HA414" s="0" t="n">
        <f aca="false">AW414*'Dist Horaria'!$P$10</f>
        <v>0.011829641817896</v>
      </c>
      <c r="HB414" s="0" t="n">
        <f aca="false">AW414*'Dist Horaria'!$Q$10</f>
        <v>0.0107054267583538</v>
      </c>
      <c r="HC414" s="0" t="n">
        <f aca="false">AW414*'Dist Horaria'!$R$10</f>
        <v>0.013062228368188</v>
      </c>
      <c r="HD414" s="0" t="n">
        <f aca="false">AW414*'Dist Horaria'!$S$10</f>
        <v>0.0111556504507358</v>
      </c>
    </row>
    <row r="415" customFormat="false" ht="13.8" hidden="false" customHeight="false" outlineLevel="0" collapsed="false">
      <c r="A415" s="0" t="n">
        <v>4.696188</v>
      </c>
      <c r="B415" s="0" t="n">
        <v>-74.085323</v>
      </c>
      <c r="C415" s="0" t="n">
        <v>31</v>
      </c>
      <c r="D415" s="0" t="n">
        <v>35</v>
      </c>
      <c r="E415" s="0" t="n">
        <v>2450</v>
      </c>
      <c r="G415" s="0" t="s">
        <v>351</v>
      </c>
      <c r="I415" s="0" t="s">
        <v>1867</v>
      </c>
      <c r="J415" s="0" t="s">
        <v>1868</v>
      </c>
      <c r="K415" s="0" t="s">
        <v>1869</v>
      </c>
      <c r="L415" s="0" t="s">
        <v>1870</v>
      </c>
      <c r="S415" s="0" t="n">
        <v>365</v>
      </c>
      <c r="V415" s="0" t="n">
        <v>39425</v>
      </c>
      <c r="W415" s="0" t="n">
        <f aca="false">V415*12</f>
        <v>473100</v>
      </c>
      <c r="X415" s="0" t="n">
        <v>1</v>
      </c>
      <c r="Z415" s="0" t="n">
        <v>30351.485</v>
      </c>
      <c r="AB415" s="0" t="n">
        <v>0.005</v>
      </c>
      <c r="AC415" s="0" t="n">
        <v>0</v>
      </c>
      <c r="AD415" s="0" t="n">
        <v>2199.68121500644</v>
      </c>
      <c r="AE415" s="0" t="n">
        <f aca="false">AD415/2204.59</f>
        <v>0.997773379633598</v>
      </c>
      <c r="AF415" s="0" t="n">
        <f aca="false">AE415/S415</f>
        <v>0.0027336256976263</v>
      </c>
      <c r="AG415" s="0" t="n">
        <f aca="false">AE415*EXP(AB415*AC415)</f>
        <v>0.997773379633598</v>
      </c>
      <c r="AH415" s="0" t="n">
        <f aca="false">AG415/S415</f>
        <v>0.0027336256976263</v>
      </c>
      <c r="AI415" s="0" t="s">
        <v>90</v>
      </c>
      <c r="AJ415" s="0" t="n">
        <f aca="false">IF(AI415="A",'FE DISTRIBUCIÓN'!$C$2,'FE DISTRIBUCIÓN'!$C$3)</f>
        <v>4.994E-006</v>
      </c>
      <c r="AK415" s="0" t="n">
        <f aca="false">W415*AJ415</f>
        <v>2.3626614</v>
      </c>
      <c r="AL415" s="0" t="n">
        <f aca="false">AK415/365</f>
        <v>0.00647304493150685</v>
      </c>
      <c r="AM415" s="0" t="n">
        <f aca="false">AK415*EXP(AB415*AC415)</f>
        <v>2.3626614</v>
      </c>
      <c r="AN415" s="0" t="n">
        <f aca="false">AM415/365</f>
        <v>0.00647304493150685</v>
      </c>
      <c r="AO415" s="0" t="n">
        <v>5.223868284E-006</v>
      </c>
      <c r="AP415" s="0" t="n">
        <f aca="false">AO415*W415</f>
        <v>2.4714120851604</v>
      </c>
      <c r="AQ415" s="0" t="n">
        <f aca="false">AP415/365</f>
        <v>0.00677099201413808</v>
      </c>
      <c r="AR415" s="0" t="n">
        <f aca="false">AP415*EXP(AB415*AC415)</f>
        <v>2.4714120851604</v>
      </c>
      <c r="AS415" s="0" t="n">
        <f aca="false">AR415/365</f>
        <v>0.00677099201413808</v>
      </c>
      <c r="AT415" s="0" t="n">
        <v>3.02832944E-007</v>
      </c>
      <c r="AU415" s="0" t="n">
        <f aca="false">AT415*W415</f>
        <v>0.1432702658064</v>
      </c>
      <c r="AV415" s="0" t="n">
        <f aca="false">AU415/365</f>
        <v>0.000392521276181918</v>
      </c>
      <c r="AW415" s="0" t="n">
        <f aca="false">AU415*EXP(AB415*AC415)</f>
        <v>0.1432702658064</v>
      </c>
      <c r="AX415" s="0" t="n">
        <f aca="false">AW415/365</f>
        <v>0.000392521276181918</v>
      </c>
      <c r="AY415" s="0" t="n">
        <f aca="false">AW415+AR415+AM415+AG415</f>
        <v>5.9751171306004</v>
      </c>
      <c r="AZ415" s="0" t="n">
        <f aca="false">AH415+AN415+AS415+AX415</f>
        <v>0.0163701839194532</v>
      </c>
      <c r="BA415" s="0" t="n">
        <f aca="false">AH415*1000000</f>
        <v>2733.6256976263</v>
      </c>
      <c r="BB415" s="0" t="n">
        <f aca="false">BA415*'Dist Horaria'!$H$3</f>
        <v>95.2519339907658</v>
      </c>
      <c r="BC415" s="0" t="n">
        <f aca="false">BA415*'Dist Horaria'!$I$3</f>
        <v>92.703855581663</v>
      </c>
      <c r="BD415" s="0" t="n">
        <f aca="false">BA415*'Dist Horaria'!$J$3</f>
        <v>90.2987827362547</v>
      </c>
      <c r="BE415" s="0" t="n">
        <f aca="false">BA415*'Dist Horaria'!$K$3</f>
        <v>88.2497546053024</v>
      </c>
      <c r="BF415" s="0" t="n">
        <f aca="false">BA415*'Dist Horaria'!$L$3</f>
        <v>86.7524043996757</v>
      </c>
      <c r="BG415" s="0" t="n">
        <f aca="false">BA415*'Dist Horaria'!$M$3</f>
        <v>85.8097251328984</v>
      </c>
      <c r="BH415" s="0" t="n">
        <f aca="false">BA415*'Dist Horaria'!$N$3</f>
        <v>89.6825077933294</v>
      </c>
      <c r="BI415" s="0" t="n">
        <f aca="false">BA415*'Dist Horaria'!$O$3</f>
        <v>89.6825077933294</v>
      </c>
      <c r="BJ415" s="0" t="n">
        <f aca="false">BA415*'Dist Horaria'!$P$3</f>
        <v>118.652983974006</v>
      </c>
      <c r="BK415" s="0" t="n">
        <f aca="false">BA415*'Dist Horaria'!$Q$3</f>
        <v>131.20281881741</v>
      </c>
      <c r="BL415" s="0" t="n">
        <f aca="false">BA415*'Dist Horaria'!$R$3</f>
        <v>140.329971430795</v>
      </c>
      <c r="BM415" s="0" t="n">
        <f aca="false">BA415*'Dist Horaria'!$S$3</f>
        <v>144.893547737487</v>
      </c>
      <c r="BN415" s="0" t="n">
        <f aca="false">BA415*'Dist Horaria'!$T$3</f>
        <v>146.034441814161</v>
      </c>
      <c r="BO415" s="0" t="n">
        <f aca="false">BA415*'Dist Horaria'!$U$3</f>
        <v>144.893547737487</v>
      </c>
      <c r="BP415" s="0" t="n">
        <f aca="false">BA415*'Dist Horaria'!$V$3</f>
        <v>142.611759584141</v>
      </c>
      <c r="BQ415" s="0" t="n">
        <f aca="false">BA415*'Dist Horaria'!$W$3</f>
        <v>139.189077354122</v>
      </c>
      <c r="BR415" s="0" t="n">
        <f aca="false">BA415*'Dist Horaria'!$X$3</f>
        <v>136.491595238145</v>
      </c>
      <c r="BS415" s="0" t="n">
        <f aca="false">BA415*'Dist Horaria'!$Y$3</f>
        <v>133.378419159538</v>
      </c>
      <c r="BT415" s="0" t="n">
        <f aca="false">BA415*'Dist Horaria'!$Z$3</f>
        <v>116.433097050942</v>
      </c>
      <c r="BU415" s="0" t="n">
        <f aca="false">BA415*'Dist Horaria'!$AA$3</f>
        <v>110.721225230087</v>
      </c>
      <c r="BV415" s="0" t="n">
        <f aca="false">BA415*'Dist Horaria'!$AB$3</f>
        <v>98.5492893556898</v>
      </c>
      <c r="BW415" s="0" t="n">
        <f aca="false">BA415*'Dist Horaria'!$AC$3</f>
        <v>106.810224036627</v>
      </c>
      <c r="BX415" s="0" t="n">
        <f aca="false">BA415*'Dist Horaria'!$AD$3</f>
        <v>103.99154761041</v>
      </c>
      <c r="BY415" s="0" t="n">
        <f aca="false">BA415*'Dist Horaria'!$AE$3</f>
        <v>101.009552483554</v>
      </c>
      <c r="BZ415" s="0" t="n">
        <f aca="false">AN415*1000000</f>
        <v>6473.04493150685</v>
      </c>
      <c r="CA415" s="0" t="n">
        <f aca="false">BZ415*'Dist Horaria'!$H$6</f>
        <v>161.826123287671</v>
      </c>
      <c r="CB415" s="0" t="n">
        <f aca="false">BZ415*'Dist Horaria'!$I$6</f>
        <v>161.826123287671</v>
      </c>
      <c r="CC415" s="0" t="n">
        <f aca="false">BZ415*'Dist Horaria'!$J$6</f>
        <v>161.826123287671</v>
      </c>
      <c r="CD415" s="0" t="n">
        <f aca="false">BZ415*'Dist Horaria'!$K$6</f>
        <v>161.826123287671</v>
      </c>
      <c r="CE415" s="0" t="n">
        <f aca="false">BZ415*'Dist Horaria'!$L$6</f>
        <v>161.826123287671</v>
      </c>
      <c r="CF415" s="0" t="n">
        <f aca="false">BZ415*'Dist Horaria'!$M$6</f>
        <v>431.536328767123</v>
      </c>
      <c r="CG415" s="0" t="n">
        <f aca="false">BZ415*'Dist Horaria'!$N$6</f>
        <v>431.536328767123</v>
      </c>
      <c r="CH415" s="0" t="n">
        <f aca="false">BZ415*'Dist Horaria'!$O$6</f>
        <v>431.536328767123</v>
      </c>
      <c r="CI415" s="0" t="n">
        <f aca="false">BZ415*'Dist Horaria'!$P$6</f>
        <v>283.195715753425</v>
      </c>
      <c r="CJ415" s="0" t="n">
        <f aca="false">BZ415*'Dist Horaria'!$Q$6</f>
        <v>283.195715753425</v>
      </c>
      <c r="CK415" s="0" t="n">
        <f aca="false">BZ415*'Dist Horaria'!$R$6</f>
        <v>283.195715753425</v>
      </c>
      <c r="CL415" s="0" t="n">
        <f aca="false">BZ415*'Dist Horaria'!$S$6</f>
        <v>283.195715753425</v>
      </c>
      <c r="CM415" s="0" t="n">
        <f aca="false">BZ415*'Dist Horaria'!$T$6</f>
        <v>283.195715753425</v>
      </c>
      <c r="CN415" s="0" t="n">
        <f aca="false">BZ415*'Dist Horaria'!$U$6</f>
        <v>283.195715753425</v>
      </c>
      <c r="CO415" s="0" t="n">
        <f aca="false">BZ415*'Dist Horaria'!$V$6</f>
        <v>283.195715753425</v>
      </c>
      <c r="CP415" s="0" t="n">
        <f aca="false">BZ415*'Dist Horaria'!$W$6</f>
        <v>283.195715753425</v>
      </c>
      <c r="CQ415" s="0" t="n">
        <f aca="false">BZ415*'Dist Horaria'!$X$6</f>
        <v>431.536328767123</v>
      </c>
      <c r="CR415" s="0" t="n">
        <f aca="false">BZ415*'Dist Horaria'!$Y$6</f>
        <v>431.536328767123</v>
      </c>
      <c r="CS415" s="0" t="n">
        <f aca="false">BZ415*'Dist Horaria'!$Z$6</f>
        <v>431.536328767123</v>
      </c>
      <c r="CT415" s="0" t="n">
        <f aca="false">BZ415*'Dist Horaria'!$AA$6</f>
        <v>161.826123287671</v>
      </c>
      <c r="CU415" s="0" t="n">
        <f aca="false">BZ415*'Dist Horaria'!$AB$6</f>
        <v>161.826123287671</v>
      </c>
      <c r="CV415" s="0" t="n">
        <f aca="false">BZ415*'Dist Horaria'!$AC$6</f>
        <v>161.826123287671</v>
      </c>
      <c r="CW415" s="0" t="n">
        <f aca="false">BZ415*'Dist Horaria'!$AD$6</f>
        <v>161.826123287671</v>
      </c>
      <c r="CX415" s="0" t="n">
        <f aca="false">BZ415*'Dist Horaria'!$AE$6</f>
        <v>161.826123287671</v>
      </c>
      <c r="CY415" s="0" t="n">
        <f aca="false">AS415*1000000</f>
        <v>6770.99201413808</v>
      </c>
      <c r="CZ415" s="0" t="n">
        <f aca="false">CY415*'Dist Horaria'!$H$6</f>
        <v>169.274800353452</v>
      </c>
      <c r="DA415" s="0" t="n">
        <f aca="false">CY415*'Dist Horaria'!$I$6</f>
        <v>169.274800353452</v>
      </c>
      <c r="DB415" s="0" t="n">
        <f aca="false">CY415*'Dist Horaria'!$J$6</f>
        <v>169.274800353452</v>
      </c>
      <c r="DC415" s="0" t="n">
        <f aca="false">CY415*'Dist Horaria'!$K$6</f>
        <v>169.274800353452</v>
      </c>
      <c r="DD415" s="0" t="n">
        <f aca="false">CY415*'Dist Horaria'!$L$6</f>
        <v>169.274800353452</v>
      </c>
      <c r="DE415" s="0" t="n">
        <f aca="false">CY415*'Dist Horaria'!$M$6</f>
        <v>451.399467609206</v>
      </c>
      <c r="DF415" s="0" t="n">
        <f aca="false">CY415*'Dist Horaria'!$N$6</f>
        <v>451.399467609206</v>
      </c>
      <c r="DG415" s="0" t="n">
        <f aca="false">CY415*'Dist Horaria'!$O$6</f>
        <v>451.399467609206</v>
      </c>
      <c r="DH415" s="0" t="n">
        <f aca="false">CY415*'Dist Horaria'!$P$6</f>
        <v>296.230900618541</v>
      </c>
      <c r="DI415" s="0" t="n">
        <f aca="false">CY415*'Dist Horaria'!$Q$6</f>
        <v>296.230900618541</v>
      </c>
      <c r="DJ415" s="0" t="n">
        <f aca="false">CY415*'Dist Horaria'!$R$6</f>
        <v>296.230900618541</v>
      </c>
      <c r="DK415" s="0" t="n">
        <f aca="false">CY415*'Dist Horaria'!$S$6</f>
        <v>296.230900618541</v>
      </c>
      <c r="DL415" s="0" t="n">
        <f aca="false">CY415*'Dist Horaria'!$T$6</f>
        <v>296.230900618541</v>
      </c>
      <c r="DM415" s="0" t="n">
        <f aca="false">CY415*'Dist Horaria'!$U$6</f>
        <v>296.230900618541</v>
      </c>
      <c r="DN415" s="0" t="n">
        <f aca="false">CY415*'Dist Horaria'!$V$6</f>
        <v>296.230900618541</v>
      </c>
      <c r="DO415" s="0" t="n">
        <f aca="false">CY415*'Dist Horaria'!$W$6</f>
        <v>296.230900618541</v>
      </c>
      <c r="DP415" s="0" t="n">
        <f aca="false">CY415*'Dist Horaria'!$X$6</f>
        <v>451.399467609206</v>
      </c>
      <c r="DQ415" s="0" t="n">
        <f aca="false">CY415*'Dist Horaria'!$Y$6</f>
        <v>451.399467609206</v>
      </c>
      <c r="DR415" s="0" t="n">
        <f aca="false">CY415*'Dist Horaria'!$Z$6</f>
        <v>451.399467609206</v>
      </c>
      <c r="DS415" s="0" t="n">
        <f aca="false">CY415*'Dist Horaria'!$AA$6</f>
        <v>169.274800353452</v>
      </c>
      <c r="DT415" s="0" t="n">
        <f aca="false">CY415*'Dist Horaria'!$AB$6</f>
        <v>169.274800353452</v>
      </c>
      <c r="DU415" s="0" t="n">
        <f aca="false">CY415*'Dist Horaria'!$AC$6</f>
        <v>169.274800353452</v>
      </c>
      <c r="DV415" s="0" t="n">
        <f aca="false">CY415*'Dist Horaria'!$AD$6</f>
        <v>169.274800353452</v>
      </c>
      <c r="DW415" s="0" t="n">
        <f aca="false">CY415*'Dist Horaria'!$AE$6</f>
        <v>169.274800353452</v>
      </c>
      <c r="DX415" s="0" t="n">
        <f aca="false">AX415*1000000</f>
        <v>392.521276181918</v>
      </c>
      <c r="DY415" s="0" t="n">
        <f aca="false">DX415*'Dist Horaria'!$H$6</f>
        <v>9.81303190454795</v>
      </c>
      <c r="DZ415" s="0" t="n">
        <f aca="false">DX415*'Dist Horaria'!$I$6</f>
        <v>9.81303190454795</v>
      </c>
      <c r="EA415" s="0" t="n">
        <f aca="false">DX415*'Dist Horaria'!$J$6</f>
        <v>9.81303190454795</v>
      </c>
      <c r="EB415" s="0" t="n">
        <f aca="false">DX415*'Dist Horaria'!$K$6</f>
        <v>9.81303190454795</v>
      </c>
      <c r="EC415" s="0" t="n">
        <f aca="false">DX415*'Dist Horaria'!$L$6</f>
        <v>9.81303190454795</v>
      </c>
      <c r="ED415" s="0" t="n">
        <f aca="false">DX415*'Dist Horaria'!$M$6</f>
        <v>26.1680850787945</v>
      </c>
      <c r="EE415" s="0" t="n">
        <f aca="false">DX415*'Dist Horaria'!$N$6</f>
        <v>26.1680850787945</v>
      </c>
      <c r="EF415" s="0" t="n">
        <f aca="false">DX415*'Dist Horaria'!$O$6</f>
        <v>26.1680850787945</v>
      </c>
      <c r="EG415" s="0" t="n">
        <f aca="false">DX415*'Dist Horaria'!$P$6</f>
        <v>17.1728058329589</v>
      </c>
      <c r="EH415" s="0" t="n">
        <f aca="false">DX415*'Dist Horaria'!$Q$6</f>
        <v>17.1728058329589</v>
      </c>
      <c r="EI415" s="0" t="n">
        <f aca="false">DX415*'Dist Horaria'!$R$6</f>
        <v>17.1728058329589</v>
      </c>
      <c r="EJ415" s="0" t="n">
        <f aca="false">DX415*'Dist Horaria'!$S$6</f>
        <v>17.1728058329589</v>
      </c>
      <c r="EK415" s="0" t="n">
        <f aca="false">DX415*'Dist Horaria'!$T$6</f>
        <v>17.1728058329589</v>
      </c>
      <c r="EL415" s="0" t="n">
        <f aca="false">DX415*'Dist Horaria'!$U$6</f>
        <v>17.1728058329589</v>
      </c>
      <c r="EM415" s="0" t="n">
        <f aca="false">DX415*'Dist Horaria'!$V$6</f>
        <v>17.1728058329589</v>
      </c>
      <c r="EN415" s="0" t="n">
        <f aca="false">DX415*'Dist Horaria'!$W$6</f>
        <v>17.1728058329589</v>
      </c>
      <c r="EO415" s="0" t="n">
        <f aca="false">DX415*'Dist Horaria'!$X$6</f>
        <v>26.1680850787945</v>
      </c>
      <c r="EP415" s="0" t="n">
        <f aca="false">DX415*'Dist Horaria'!$Y$6</f>
        <v>26.1680850787945</v>
      </c>
      <c r="EQ415" s="0" t="n">
        <f aca="false">DX415*'Dist Horaria'!$Z$6</f>
        <v>26.1680850787945</v>
      </c>
      <c r="ER415" s="0" t="n">
        <f aca="false">DX415*'Dist Horaria'!$AA$6</f>
        <v>9.81303190454795</v>
      </c>
      <c r="ES415" s="0" t="n">
        <f aca="false">DX415*'Dist Horaria'!$AB$6</f>
        <v>9.81303190454795</v>
      </c>
      <c r="ET415" s="0" t="n">
        <f aca="false">DX415*'Dist Horaria'!$AC$6</f>
        <v>9.81303190454795</v>
      </c>
      <c r="EU415" s="0" t="n">
        <f aca="false">DX415*'Dist Horaria'!$AD$6</f>
        <v>9.81303190454795</v>
      </c>
      <c r="EV415" s="0" t="n">
        <f aca="false">DX415*'Dist Horaria'!$AE$6</f>
        <v>9.81303190454795</v>
      </c>
      <c r="EW415" s="0" t="n">
        <f aca="false">BB415+CA415+CZ415+DY415</f>
        <v>436.165889536437</v>
      </c>
      <c r="EX415" s="0" t="n">
        <f aca="false">BC415+CB415+DA415+DZ415</f>
        <v>433.617811127334</v>
      </c>
      <c r="EY415" s="0" t="n">
        <f aca="false">BD415+CC415+DB415+EA415</f>
        <v>431.212738281926</v>
      </c>
      <c r="EZ415" s="0" t="n">
        <f aca="false">BE415+CD415+DC415+EB415</f>
        <v>429.163710150974</v>
      </c>
      <c r="FA415" s="0" t="n">
        <f aca="false">BF415+CE415+DD415+EC415</f>
        <v>427.666359945347</v>
      </c>
      <c r="FB415" s="0" t="n">
        <f aca="false">BG415+CF415+DE415+ED415</f>
        <v>994.913606588022</v>
      </c>
      <c r="FC415" s="0" t="n">
        <f aca="false">BH415+CG415+DF415+EE415</f>
        <v>998.786389248453</v>
      </c>
      <c r="FD415" s="0" t="n">
        <f aca="false">BI415+CH415+DG415+EF415</f>
        <v>998.786389248453</v>
      </c>
      <c r="FE415" s="0" t="n">
        <f aca="false">BJ415+CI415+DH415+EG415</f>
        <v>715.25240617893</v>
      </c>
      <c r="FF415" s="0" t="n">
        <f aca="false">BK415+CJ415+DI415+EH415</f>
        <v>727.802241022335</v>
      </c>
      <c r="FG415" s="0" t="n">
        <f aca="false">BL415+CK415+DJ415+EI415</f>
        <v>736.92939363572</v>
      </c>
      <c r="FH415" s="0" t="n">
        <f aca="false">BM415+CL415+DK415+EJ415</f>
        <v>741.492969942412</v>
      </c>
      <c r="FI415" s="0" t="n">
        <f aca="false">BN415+CM415+DL415+EK415</f>
        <v>742.633864019085</v>
      </c>
      <c r="FJ415" s="0" t="n">
        <f aca="false">BO415+CN415+DM415+EL415</f>
        <v>741.492969942412</v>
      </c>
      <c r="FK415" s="0" t="n">
        <f aca="false">BP415+CO415+DN415+EM415</f>
        <v>739.211181789066</v>
      </c>
      <c r="FL415" s="0" t="n">
        <f aca="false">BQ415+CP415+DO415+EN415</f>
        <v>735.788499559046</v>
      </c>
      <c r="FM415" s="0" t="n">
        <f aca="false">BR415+CQ415+DP415+EO415</f>
        <v>1045.59547669327</v>
      </c>
      <c r="FN415" s="0" t="n">
        <f aca="false">BS415+CR415+DQ415+EP415</f>
        <v>1042.48230061466</v>
      </c>
      <c r="FO415" s="0" t="n">
        <f aca="false">BT415+CS415+DR415+EQ415</f>
        <v>1025.53697850607</v>
      </c>
      <c r="FP415" s="0" t="n">
        <f aca="false">BU415+CT415+DS415+ER415</f>
        <v>451.635180775758</v>
      </c>
      <c r="FQ415" s="0" t="n">
        <f aca="false">BV415+CU415+DT415+ES415</f>
        <v>439.463244901361</v>
      </c>
      <c r="FR415" s="0" t="n">
        <f aca="false">BW415+CV415+DU415+ET415</f>
        <v>447.724179582298</v>
      </c>
      <c r="FS415" s="0" t="n">
        <f aca="false">BX415+CW415+DV415+EU415</f>
        <v>444.905503156082</v>
      </c>
      <c r="FT415" s="0" t="n">
        <f aca="false">BY415+CX415+DW415+EV415</f>
        <v>441.923508029225</v>
      </c>
      <c r="FU415" s="0" t="n">
        <f aca="false">AM415*'Dist Horaria'!$H$10</f>
        <v>0.213233076749094</v>
      </c>
      <c r="FV415" s="0" t="n">
        <f aca="false">AM415*'Dist Horaria'!$I$10</f>
        <v>0.199562626791002</v>
      </c>
      <c r="FW415" s="0" t="n">
        <f aca="false">AM415*'Dist Horaria'!$J$10</f>
        <v>0.19869870196318</v>
      </c>
      <c r="FX415" s="0" t="n">
        <f aca="false">AM415*'Dist Horaria'!$K$10</f>
        <v>0.192984195577088</v>
      </c>
      <c r="FY415" s="0" t="n">
        <f aca="false">AM415*'Dist Horaria'!$L$10</f>
        <v>0.193061424775406</v>
      </c>
      <c r="FZ415" s="0" t="n">
        <f aca="false">AM415*'Dist Horaria'!$M$10</f>
        <v>0.206583669496865</v>
      </c>
      <c r="GA415" s="0" t="n">
        <f aca="false">AM415*'Dist Horaria'!$N$10</f>
        <v>0.195436690274523</v>
      </c>
      <c r="GB415" s="0" t="n">
        <f aca="false">AM415*'Dist Horaria'!$O$10</f>
        <v>0.192100950088234</v>
      </c>
      <c r="GC415" s="0" t="n">
        <f aca="false">AM415*'Dist Horaria'!$P$10</f>
        <v>0.195081916974571</v>
      </c>
      <c r="GD415" s="0" t="n">
        <f aca="false">AM415*'Dist Horaria'!$Q$10</f>
        <v>0.176542553544699</v>
      </c>
      <c r="GE415" s="0" t="n">
        <f aca="false">AM415*'Dist Horaria'!$R$10</f>
        <v>0.215408428188483</v>
      </c>
      <c r="GF415" s="0" t="n">
        <f aca="false">AM415*'Dist Horaria'!$S$10</f>
        <v>0.183967165576856</v>
      </c>
      <c r="GG415" s="0" t="n">
        <f aca="false">AR415*'Dist Horaria'!$H$10</f>
        <v>0.223047958896542</v>
      </c>
      <c r="GH415" s="0" t="n">
        <f aca="false">AR415*'Dist Horaria'!$I$10</f>
        <v>0.208748273280986</v>
      </c>
      <c r="GI415" s="0" t="n">
        <f aca="false">AR415*'Dist Horaria'!$J$10</f>
        <v>0.207844582951026</v>
      </c>
      <c r="GJ415" s="0" t="n">
        <f aca="false">AR415*'Dist Horaria'!$K$10</f>
        <v>0.201867044170686</v>
      </c>
      <c r="GK415" s="0" t="n">
        <f aca="false">AR415*'Dist Horaria'!$L$10</f>
        <v>0.201947828143391</v>
      </c>
      <c r="GL415" s="0" t="n">
        <f aca="false">AR415*'Dist Horaria'!$M$10</f>
        <v>0.216092486799561</v>
      </c>
      <c r="GM415" s="0" t="n">
        <f aca="false">AR415*'Dist Horaria'!$N$10</f>
        <v>0.204432424480379</v>
      </c>
      <c r="GN415" s="0" t="n">
        <f aca="false">AR415*'Dist Horaria'!$O$10</f>
        <v>0.200943143871084</v>
      </c>
      <c r="GO415" s="0" t="n">
        <f aca="false">AR415*'Dist Horaria'!$P$10</f>
        <v>0.204061321358707</v>
      </c>
      <c r="GP415" s="0" t="n">
        <f aca="false">AR415*'Dist Horaria'!$Q$10</f>
        <v>0.184668611581603</v>
      </c>
      <c r="GQ415" s="0" t="n">
        <f aca="false">AR415*'Dist Horaria'!$R$10</f>
        <v>0.225323439351244</v>
      </c>
      <c r="GR415" s="0" t="n">
        <f aca="false">AR415*'Dist Horaria'!$S$10</f>
        <v>0.192434970275193</v>
      </c>
      <c r="GS415" s="0" t="n">
        <f aca="false">AW415*'Dist Horaria'!$H$10</f>
        <v>0.0129303164577705</v>
      </c>
      <c r="GT415" s="0" t="n">
        <f aca="false">AW415*'Dist Horaria'!$I$10</f>
        <v>0.0121013491757093</v>
      </c>
      <c r="GU415" s="0" t="n">
        <f aca="false">AW415*'Dist Horaria'!$J$10</f>
        <v>0.0120489613304943</v>
      </c>
      <c r="GV415" s="0" t="n">
        <f aca="false">AW415*'Dist Horaria'!$K$10</f>
        <v>0.0117024373432282</v>
      </c>
      <c r="GW415" s="0" t="n">
        <f aca="false">AW415*'Dist Horaria'!$L$10</f>
        <v>0.0117071204720806</v>
      </c>
      <c r="GX415" s="0" t="n">
        <f aca="false">AW415*'Dist Horaria'!$M$10</f>
        <v>0.0125271006840325</v>
      </c>
      <c r="GY415" s="0" t="n">
        <f aca="false">AW415*'Dist Horaria'!$N$10</f>
        <v>0.0118511550423408</v>
      </c>
      <c r="GZ415" s="0" t="n">
        <f aca="false">AW415*'Dist Horaria'!$O$10</f>
        <v>0.0116488779055701</v>
      </c>
      <c r="HA415" s="0" t="n">
        <f aca="false">AW415*'Dist Horaria'!$P$10</f>
        <v>0.011829641817896</v>
      </c>
      <c r="HB415" s="0" t="n">
        <f aca="false">AW415*'Dist Horaria'!$Q$10</f>
        <v>0.0107054267583538</v>
      </c>
      <c r="HC415" s="0" t="n">
        <f aca="false">AW415*'Dist Horaria'!$R$10</f>
        <v>0.013062228368188</v>
      </c>
      <c r="HD415" s="0" t="n">
        <f aca="false">AW415*'Dist Horaria'!$S$10</f>
        <v>0.0111556504507358</v>
      </c>
    </row>
    <row r="416" customFormat="false" ht="26.85" hidden="false" customHeight="false" outlineLevel="0" collapsed="false">
      <c r="A416" s="0" t="n">
        <v>4.704326</v>
      </c>
      <c r="B416" s="0" t="n">
        <v>-74.105125</v>
      </c>
      <c r="C416" s="0" t="n">
        <v>28</v>
      </c>
      <c r="D416" s="0" t="n">
        <v>35</v>
      </c>
      <c r="E416" s="0" t="n">
        <v>1957</v>
      </c>
      <c r="G416" s="0" t="s">
        <v>351</v>
      </c>
      <c r="I416" s="25" t="s">
        <v>1871</v>
      </c>
      <c r="J416" s="0" t="s">
        <v>1872</v>
      </c>
      <c r="K416" s="0" t="s">
        <v>1873</v>
      </c>
      <c r="L416" s="0" t="s">
        <v>1874</v>
      </c>
      <c r="S416" s="0" t="n">
        <v>365</v>
      </c>
      <c r="V416" s="0" t="n">
        <v>39425</v>
      </c>
      <c r="W416" s="0" t="n">
        <f aca="false">V416*12</f>
        <v>473100</v>
      </c>
      <c r="X416" s="0" t="n">
        <v>1</v>
      </c>
      <c r="Z416" s="0" t="n">
        <v>30351.485</v>
      </c>
      <c r="AB416" s="0" t="n">
        <v>0.005</v>
      </c>
      <c r="AC416" s="0" t="n">
        <v>0</v>
      </c>
      <c r="AD416" s="0" t="n">
        <v>2199.68121500644</v>
      </c>
      <c r="AE416" s="0" t="n">
        <f aca="false">AD416/2204.59</f>
        <v>0.997773379633598</v>
      </c>
      <c r="AF416" s="0" t="n">
        <f aca="false">AE416/S416</f>
        <v>0.0027336256976263</v>
      </c>
      <c r="AG416" s="0" t="n">
        <f aca="false">AE416*EXP(AB416*AC416)</f>
        <v>0.997773379633598</v>
      </c>
      <c r="AH416" s="0" t="n">
        <f aca="false">AG416/S416</f>
        <v>0.0027336256976263</v>
      </c>
      <c r="AI416" s="0" t="s">
        <v>90</v>
      </c>
      <c r="AJ416" s="0" t="n">
        <f aca="false">IF(AI416="A",'FE DISTRIBUCIÓN'!$C$2,'FE DISTRIBUCIÓN'!$C$3)</f>
        <v>4.994E-006</v>
      </c>
      <c r="AK416" s="0" t="n">
        <f aca="false">W416*AJ416</f>
        <v>2.3626614</v>
      </c>
      <c r="AL416" s="0" t="n">
        <f aca="false">AK416/365</f>
        <v>0.00647304493150685</v>
      </c>
      <c r="AM416" s="0" t="n">
        <f aca="false">AK416*EXP(AB416*AC416)</f>
        <v>2.3626614</v>
      </c>
      <c r="AN416" s="0" t="n">
        <f aca="false">AM416/365</f>
        <v>0.00647304493150685</v>
      </c>
      <c r="AO416" s="0" t="n">
        <v>5.223868284E-006</v>
      </c>
      <c r="AP416" s="0" t="n">
        <f aca="false">AO416*W416</f>
        <v>2.4714120851604</v>
      </c>
      <c r="AQ416" s="0" t="n">
        <f aca="false">AP416/365</f>
        <v>0.00677099201413808</v>
      </c>
      <c r="AR416" s="0" t="n">
        <f aca="false">AP416*EXP(AB416*AC416)</f>
        <v>2.4714120851604</v>
      </c>
      <c r="AS416" s="0" t="n">
        <f aca="false">AR416/365</f>
        <v>0.00677099201413808</v>
      </c>
      <c r="AT416" s="0" t="n">
        <v>3.02832944E-007</v>
      </c>
      <c r="AU416" s="0" t="n">
        <f aca="false">AT416*W416</f>
        <v>0.1432702658064</v>
      </c>
      <c r="AV416" s="0" t="n">
        <f aca="false">AU416/365</f>
        <v>0.000392521276181918</v>
      </c>
      <c r="AW416" s="0" t="n">
        <f aca="false">AU416*EXP(AB416*AC416)</f>
        <v>0.1432702658064</v>
      </c>
      <c r="AX416" s="0" t="n">
        <f aca="false">AW416/365</f>
        <v>0.000392521276181918</v>
      </c>
      <c r="AY416" s="0" t="n">
        <f aca="false">AW416+AR416+AM416+AG416</f>
        <v>5.9751171306004</v>
      </c>
      <c r="AZ416" s="0" t="n">
        <f aca="false">AH416+AN416+AS416+AX416</f>
        <v>0.0163701839194532</v>
      </c>
      <c r="BA416" s="0" t="n">
        <f aca="false">AH416*1000000</f>
        <v>2733.6256976263</v>
      </c>
      <c r="BB416" s="0" t="n">
        <f aca="false">BA416*'Dist Horaria'!$H$3</f>
        <v>95.2519339907658</v>
      </c>
      <c r="BC416" s="0" t="n">
        <f aca="false">BA416*'Dist Horaria'!$I$3</f>
        <v>92.703855581663</v>
      </c>
      <c r="BD416" s="0" t="n">
        <f aca="false">BA416*'Dist Horaria'!$J$3</f>
        <v>90.2987827362547</v>
      </c>
      <c r="BE416" s="0" t="n">
        <f aca="false">BA416*'Dist Horaria'!$K$3</f>
        <v>88.2497546053024</v>
      </c>
      <c r="BF416" s="0" t="n">
        <f aca="false">BA416*'Dist Horaria'!$L$3</f>
        <v>86.7524043996757</v>
      </c>
      <c r="BG416" s="0" t="n">
        <f aca="false">BA416*'Dist Horaria'!$M$3</f>
        <v>85.8097251328984</v>
      </c>
      <c r="BH416" s="0" t="n">
        <f aca="false">BA416*'Dist Horaria'!$N$3</f>
        <v>89.6825077933294</v>
      </c>
      <c r="BI416" s="0" t="n">
        <f aca="false">BA416*'Dist Horaria'!$O$3</f>
        <v>89.6825077933294</v>
      </c>
      <c r="BJ416" s="0" t="n">
        <f aca="false">BA416*'Dist Horaria'!$P$3</f>
        <v>118.652983974006</v>
      </c>
      <c r="BK416" s="0" t="n">
        <f aca="false">BA416*'Dist Horaria'!$Q$3</f>
        <v>131.20281881741</v>
      </c>
      <c r="BL416" s="0" t="n">
        <f aca="false">BA416*'Dist Horaria'!$R$3</f>
        <v>140.329971430795</v>
      </c>
      <c r="BM416" s="0" t="n">
        <f aca="false">BA416*'Dist Horaria'!$S$3</f>
        <v>144.893547737487</v>
      </c>
      <c r="BN416" s="0" t="n">
        <f aca="false">BA416*'Dist Horaria'!$T$3</f>
        <v>146.034441814161</v>
      </c>
      <c r="BO416" s="0" t="n">
        <f aca="false">BA416*'Dist Horaria'!$U$3</f>
        <v>144.893547737487</v>
      </c>
      <c r="BP416" s="0" t="n">
        <f aca="false">BA416*'Dist Horaria'!$V$3</f>
        <v>142.611759584141</v>
      </c>
      <c r="BQ416" s="0" t="n">
        <f aca="false">BA416*'Dist Horaria'!$W$3</f>
        <v>139.189077354122</v>
      </c>
      <c r="BR416" s="0" t="n">
        <f aca="false">BA416*'Dist Horaria'!$X$3</f>
        <v>136.491595238145</v>
      </c>
      <c r="BS416" s="0" t="n">
        <f aca="false">BA416*'Dist Horaria'!$Y$3</f>
        <v>133.378419159538</v>
      </c>
      <c r="BT416" s="0" t="n">
        <f aca="false">BA416*'Dist Horaria'!$Z$3</f>
        <v>116.433097050942</v>
      </c>
      <c r="BU416" s="0" t="n">
        <f aca="false">BA416*'Dist Horaria'!$AA$3</f>
        <v>110.721225230087</v>
      </c>
      <c r="BV416" s="0" t="n">
        <f aca="false">BA416*'Dist Horaria'!$AB$3</f>
        <v>98.5492893556898</v>
      </c>
      <c r="BW416" s="0" t="n">
        <f aca="false">BA416*'Dist Horaria'!$AC$3</f>
        <v>106.810224036627</v>
      </c>
      <c r="BX416" s="0" t="n">
        <f aca="false">BA416*'Dist Horaria'!$AD$3</f>
        <v>103.99154761041</v>
      </c>
      <c r="BY416" s="0" t="n">
        <f aca="false">BA416*'Dist Horaria'!$AE$3</f>
        <v>101.009552483554</v>
      </c>
      <c r="BZ416" s="0" t="n">
        <f aca="false">AN416*1000000</f>
        <v>6473.04493150685</v>
      </c>
      <c r="CA416" s="0" t="n">
        <f aca="false">BZ416*'Dist Horaria'!$H$6</f>
        <v>161.826123287671</v>
      </c>
      <c r="CB416" s="0" t="n">
        <f aca="false">BZ416*'Dist Horaria'!$I$6</f>
        <v>161.826123287671</v>
      </c>
      <c r="CC416" s="0" t="n">
        <f aca="false">BZ416*'Dist Horaria'!$J$6</f>
        <v>161.826123287671</v>
      </c>
      <c r="CD416" s="0" t="n">
        <f aca="false">BZ416*'Dist Horaria'!$K$6</f>
        <v>161.826123287671</v>
      </c>
      <c r="CE416" s="0" t="n">
        <f aca="false">BZ416*'Dist Horaria'!$L$6</f>
        <v>161.826123287671</v>
      </c>
      <c r="CF416" s="0" t="n">
        <f aca="false">BZ416*'Dist Horaria'!$M$6</f>
        <v>431.536328767123</v>
      </c>
      <c r="CG416" s="0" t="n">
        <f aca="false">BZ416*'Dist Horaria'!$N$6</f>
        <v>431.536328767123</v>
      </c>
      <c r="CH416" s="0" t="n">
        <f aca="false">BZ416*'Dist Horaria'!$O$6</f>
        <v>431.536328767123</v>
      </c>
      <c r="CI416" s="0" t="n">
        <f aca="false">BZ416*'Dist Horaria'!$P$6</f>
        <v>283.195715753425</v>
      </c>
      <c r="CJ416" s="0" t="n">
        <f aca="false">BZ416*'Dist Horaria'!$Q$6</f>
        <v>283.195715753425</v>
      </c>
      <c r="CK416" s="0" t="n">
        <f aca="false">BZ416*'Dist Horaria'!$R$6</f>
        <v>283.195715753425</v>
      </c>
      <c r="CL416" s="0" t="n">
        <f aca="false">BZ416*'Dist Horaria'!$S$6</f>
        <v>283.195715753425</v>
      </c>
      <c r="CM416" s="0" t="n">
        <f aca="false">BZ416*'Dist Horaria'!$T$6</f>
        <v>283.195715753425</v>
      </c>
      <c r="CN416" s="0" t="n">
        <f aca="false">BZ416*'Dist Horaria'!$U$6</f>
        <v>283.195715753425</v>
      </c>
      <c r="CO416" s="0" t="n">
        <f aca="false">BZ416*'Dist Horaria'!$V$6</f>
        <v>283.195715753425</v>
      </c>
      <c r="CP416" s="0" t="n">
        <f aca="false">BZ416*'Dist Horaria'!$W$6</f>
        <v>283.195715753425</v>
      </c>
      <c r="CQ416" s="0" t="n">
        <f aca="false">BZ416*'Dist Horaria'!$X$6</f>
        <v>431.536328767123</v>
      </c>
      <c r="CR416" s="0" t="n">
        <f aca="false">BZ416*'Dist Horaria'!$Y$6</f>
        <v>431.536328767123</v>
      </c>
      <c r="CS416" s="0" t="n">
        <f aca="false">BZ416*'Dist Horaria'!$Z$6</f>
        <v>431.536328767123</v>
      </c>
      <c r="CT416" s="0" t="n">
        <f aca="false">BZ416*'Dist Horaria'!$AA$6</f>
        <v>161.826123287671</v>
      </c>
      <c r="CU416" s="0" t="n">
        <f aca="false">BZ416*'Dist Horaria'!$AB$6</f>
        <v>161.826123287671</v>
      </c>
      <c r="CV416" s="0" t="n">
        <f aca="false">BZ416*'Dist Horaria'!$AC$6</f>
        <v>161.826123287671</v>
      </c>
      <c r="CW416" s="0" t="n">
        <f aca="false">BZ416*'Dist Horaria'!$AD$6</f>
        <v>161.826123287671</v>
      </c>
      <c r="CX416" s="0" t="n">
        <f aca="false">BZ416*'Dist Horaria'!$AE$6</f>
        <v>161.826123287671</v>
      </c>
      <c r="CY416" s="0" t="n">
        <f aca="false">AS416*1000000</f>
        <v>6770.99201413808</v>
      </c>
      <c r="CZ416" s="0" t="n">
        <f aca="false">CY416*'Dist Horaria'!$H$6</f>
        <v>169.274800353452</v>
      </c>
      <c r="DA416" s="0" t="n">
        <f aca="false">CY416*'Dist Horaria'!$I$6</f>
        <v>169.274800353452</v>
      </c>
      <c r="DB416" s="0" t="n">
        <f aca="false">CY416*'Dist Horaria'!$J$6</f>
        <v>169.274800353452</v>
      </c>
      <c r="DC416" s="0" t="n">
        <f aca="false">CY416*'Dist Horaria'!$K$6</f>
        <v>169.274800353452</v>
      </c>
      <c r="DD416" s="0" t="n">
        <f aca="false">CY416*'Dist Horaria'!$L$6</f>
        <v>169.274800353452</v>
      </c>
      <c r="DE416" s="0" t="n">
        <f aca="false">CY416*'Dist Horaria'!$M$6</f>
        <v>451.399467609206</v>
      </c>
      <c r="DF416" s="0" t="n">
        <f aca="false">CY416*'Dist Horaria'!$N$6</f>
        <v>451.399467609206</v>
      </c>
      <c r="DG416" s="0" t="n">
        <f aca="false">CY416*'Dist Horaria'!$O$6</f>
        <v>451.399467609206</v>
      </c>
      <c r="DH416" s="0" t="n">
        <f aca="false">CY416*'Dist Horaria'!$P$6</f>
        <v>296.230900618541</v>
      </c>
      <c r="DI416" s="0" t="n">
        <f aca="false">CY416*'Dist Horaria'!$Q$6</f>
        <v>296.230900618541</v>
      </c>
      <c r="DJ416" s="0" t="n">
        <f aca="false">CY416*'Dist Horaria'!$R$6</f>
        <v>296.230900618541</v>
      </c>
      <c r="DK416" s="0" t="n">
        <f aca="false">CY416*'Dist Horaria'!$S$6</f>
        <v>296.230900618541</v>
      </c>
      <c r="DL416" s="0" t="n">
        <f aca="false">CY416*'Dist Horaria'!$T$6</f>
        <v>296.230900618541</v>
      </c>
      <c r="DM416" s="0" t="n">
        <f aca="false">CY416*'Dist Horaria'!$U$6</f>
        <v>296.230900618541</v>
      </c>
      <c r="DN416" s="0" t="n">
        <f aca="false">CY416*'Dist Horaria'!$V$6</f>
        <v>296.230900618541</v>
      </c>
      <c r="DO416" s="0" t="n">
        <f aca="false">CY416*'Dist Horaria'!$W$6</f>
        <v>296.230900618541</v>
      </c>
      <c r="DP416" s="0" t="n">
        <f aca="false">CY416*'Dist Horaria'!$X$6</f>
        <v>451.399467609206</v>
      </c>
      <c r="DQ416" s="0" t="n">
        <f aca="false">CY416*'Dist Horaria'!$Y$6</f>
        <v>451.399467609206</v>
      </c>
      <c r="DR416" s="0" t="n">
        <f aca="false">CY416*'Dist Horaria'!$Z$6</f>
        <v>451.399467609206</v>
      </c>
      <c r="DS416" s="0" t="n">
        <f aca="false">CY416*'Dist Horaria'!$AA$6</f>
        <v>169.274800353452</v>
      </c>
      <c r="DT416" s="0" t="n">
        <f aca="false">CY416*'Dist Horaria'!$AB$6</f>
        <v>169.274800353452</v>
      </c>
      <c r="DU416" s="0" t="n">
        <f aca="false">CY416*'Dist Horaria'!$AC$6</f>
        <v>169.274800353452</v>
      </c>
      <c r="DV416" s="0" t="n">
        <f aca="false">CY416*'Dist Horaria'!$AD$6</f>
        <v>169.274800353452</v>
      </c>
      <c r="DW416" s="0" t="n">
        <f aca="false">CY416*'Dist Horaria'!$AE$6</f>
        <v>169.274800353452</v>
      </c>
      <c r="DX416" s="0" t="n">
        <f aca="false">AX416*1000000</f>
        <v>392.521276181918</v>
      </c>
      <c r="DY416" s="0" t="n">
        <f aca="false">DX416*'Dist Horaria'!$H$6</f>
        <v>9.81303190454795</v>
      </c>
      <c r="DZ416" s="0" t="n">
        <f aca="false">DX416*'Dist Horaria'!$I$6</f>
        <v>9.81303190454795</v>
      </c>
      <c r="EA416" s="0" t="n">
        <f aca="false">DX416*'Dist Horaria'!$J$6</f>
        <v>9.81303190454795</v>
      </c>
      <c r="EB416" s="0" t="n">
        <f aca="false">DX416*'Dist Horaria'!$K$6</f>
        <v>9.81303190454795</v>
      </c>
      <c r="EC416" s="0" t="n">
        <f aca="false">DX416*'Dist Horaria'!$L$6</f>
        <v>9.81303190454795</v>
      </c>
      <c r="ED416" s="0" t="n">
        <f aca="false">DX416*'Dist Horaria'!$M$6</f>
        <v>26.1680850787945</v>
      </c>
      <c r="EE416" s="0" t="n">
        <f aca="false">DX416*'Dist Horaria'!$N$6</f>
        <v>26.1680850787945</v>
      </c>
      <c r="EF416" s="0" t="n">
        <f aca="false">DX416*'Dist Horaria'!$O$6</f>
        <v>26.1680850787945</v>
      </c>
      <c r="EG416" s="0" t="n">
        <f aca="false">DX416*'Dist Horaria'!$P$6</f>
        <v>17.1728058329589</v>
      </c>
      <c r="EH416" s="0" t="n">
        <f aca="false">DX416*'Dist Horaria'!$Q$6</f>
        <v>17.1728058329589</v>
      </c>
      <c r="EI416" s="0" t="n">
        <f aca="false">DX416*'Dist Horaria'!$R$6</f>
        <v>17.1728058329589</v>
      </c>
      <c r="EJ416" s="0" t="n">
        <f aca="false">DX416*'Dist Horaria'!$S$6</f>
        <v>17.1728058329589</v>
      </c>
      <c r="EK416" s="0" t="n">
        <f aca="false">DX416*'Dist Horaria'!$T$6</f>
        <v>17.1728058329589</v>
      </c>
      <c r="EL416" s="0" t="n">
        <f aca="false">DX416*'Dist Horaria'!$U$6</f>
        <v>17.1728058329589</v>
      </c>
      <c r="EM416" s="0" t="n">
        <f aca="false">DX416*'Dist Horaria'!$V$6</f>
        <v>17.1728058329589</v>
      </c>
      <c r="EN416" s="0" t="n">
        <f aca="false">DX416*'Dist Horaria'!$W$6</f>
        <v>17.1728058329589</v>
      </c>
      <c r="EO416" s="0" t="n">
        <f aca="false">DX416*'Dist Horaria'!$X$6</f>
        <v>26.1680850787945</v>
      </c>
      <c r="EP416" s="0" t="n">
        <f aca="false">DX416*'Dist Horaria'!$Y$6</f>
        <v>26.1680850787945</v>
      </c>
      <c r="EQ416" s="0" t="n">
        <f aca="false">DX416*'Dist Horaria'!$Z$6</f>
        <v>26.1680850787945</v>
      </c>
      <c r="ER416" s="0" t="n">
        <f aca="false">DX416*'Dist Horaria'!$AA$6</f>
        <v>9.81303190454795</v>
      </c>
      <c r="ES416" s="0" t="n">
        <f aca="false">DX416*'Dist Horaria'!$AB$6</f>
        <v>9.81303190454795</v>
      </c>
      <c r="ET416" s="0" t="n">
        <f aca="false">DX416*'Dist Horaria'!$AC$6</f>
        <v>9.81303190454795</v>
      </c>
      <c r="EU416" s="0" t="n">
        <f aca="false">DX416*'Dist Horaria'!$AD$6</f>
        <v>9.81303190454795</v>
      </c>
      <c r="EV416" s="0" t="n">
        <f aca="false">DX416*'Dist Horaria'!$AE$6</f>
        <v>9.81303190454795</v>
      </c>
      <c r="EW416" s="0" t="n">
        <f aca="false">BB416+CA416+CZ416+DY416</f>
        <v>436.165889536437</v>
      </c>
      <c r="EX416" s="0" t="n">
        <f aca="false">BC416+CB416+DA416+DZ416</f>
        <v>433.617811127334</v>
      </c>
      <c r="EY416" s="0" t="n">
        <f aca="false">BD416+CC416+DB416+EA416</f>
        <v>431.212738281926</v>
      </c>
      <c r="EZ416" s="0" t="n">
        <f aca="false">BE416+CD416+DC416+EB416</f>
        <v>429.163710150974</v>
      </c>
      <c r="FA416" s="0" t="n">
        <f aca="false">BF416+CE416+DD416+EC416</f>
        <v>427.666359945347</v>
      </c>
      <c r="FB416" s="0" t="n">
        <f aca="false">BG416+CF416+DE416+ED416</f>
        <v>994.913606588022</v>
      </c>
      <c r="FC416" s="0" t="n">
        <f aca="false">BH416+CG416+DF416+EE416</f>
        <v>998.786389248453</v>
      </c>
      <c r="FD416" s="0" t="n">
        <f aca="false">BI416+CH416+DG416+EF416</f>
        <v>998.786389248453</v>
      </c>
      <c r="FE416" s="0" t="n">
        <f aca="false">BJ416+CI416+DH416+EG416</f>
        <v>715.25240617893</v>
      </c>
      <c r="FF416" s="0" t="n">
        <f aca="false">BK416+CJ416+DI416+EH416</f>
        <v>727.802241022335</v>
      </c>
      <c r="FG416" s="0" t="n">
        <f aca="false">BL416+CK416+DJ416+EI416</f>
        <v>736.92939363572</v>
      </c>
      <c r="FH416" s="0" t="n">
        <f aca="false">BM416+CL416+DK416+EJ416</f>
        <v>741.492969942412</v>
      </c>
      <c r="FI416" s="0" t="n">
        <f aca="false">BN416+CM416+DL416+EK416</f>
        <v>742.633864019085</v>
      </c>
      <c r="FJ416" s="0" t="n">
        <f aca="false">BO416+CN416+DM416+EL416</f>
        <v>741.492969942412</v>
      </c>
      <c r="FK416" s="0" t="n">
        <f aca="false">BP416+CO416+DN416+EM416</f>
        <v>739.211181789066</v>
      </c>
      <c r="FL416" s="0" t="n">
        <f aca="false">BQ416+CP416+DO416+EN416</f>
        <v>735.788499559046</v>
      </c>
      <c r="FM416" s="0" t="n">
        <f aca="false">BR416+CQ416+DP416+EO416</f>
        <v>1045.59547669327</v>
      </c>
      <c r="FN416" s="0" t="n">
        <f aca="false">BS416+CR416+DQ416+EP416</f>
        <v>1042.48230061466</v>
      </c>
      <c r="FO416" s="0" t="n">
        <f aca="false">BT416+CS416+DR416+EQ416</f>
        <v>1025.53697850607</v>
      </c>
      <c r="FP416" s="0" t="n">
        <f aca="false">BU416+CT416+DS416+ER416</f>
        <v>451.635180775758</v>
      </c>
      <c r="FQ416" s="0" t="n">
        <f aca="false">BV416+CU416+DT416+ES416</f>
        <v>439.463244901361</v>
      </c>
      <c r="FR416" s="0" t="n">
        <f aca="false">BW416+CV416+DU416+ET416</f>
        <v>447.724179582298</v>
      </c>
      <c r="FS416" s="0" t="n">
        <f aca="false">BX416+CW416+DV416+EU416</f>
        <v>444.905503156082</v>
      </c>
      <c r="FT416" s="0" t="n">
        <f aca="false">BY416+CX416+DW416+EV416</f>
        <v>441.923508029225</v>
      </c>
      <c r="FU416" s="0" t="n">
        <f aca="false">AM416*'Dist Horaria'!$H$10</f>
        <v>0.213233076749094</v>
      </c>
      <c r="FV416" s="0" t="n">
        <f aca="false">AM416*'Dist Horaria'!$I$10</f>
        <v>0.199562626791002</v>
      </c>
      <c r="FW416" s="0" t="n">
        <f aca="false">AM416*'Dist Horaria'!$J$10</f>
        <v>0.19869870196318</v>
      </c>
      <c r="FX416" s="0" t="n">
        <f aca="false">AM416*'Dist Horaria'!$K$10</f>
        <v>0.192984195577088</v>
      </c>
      <c r="FY416" s="0" t="n">
        <f aca="false">AM416*'Dist Horaria'!$L$10</f>
        <v>0.193061424775406</v>
      </c>
      <c r="FZ416" s="0" t="n">
        <f aca="false">AM416*'Dist Horaria'!$M$10</f>
        <v>0.206583669496865</v>
      </c>
      <c r="GA416" s="0" t="n">
        <f aca="false">AM416*'Dist Horaria'!$N$10</f>
        <v>0.195436690274523</v>
      </c>
      <c r="GB416" s="0" t="n">
        <f aca="false">AM416*'Dist Horaria'!$O$10</f>
        <v>0.192100950088234</v>
      </c>
      <c r="GC416" s="0" t="n">
        <f aca="false">AM416*'Dist Horaria'!$P$10</f>
        <v>0.195081916974571</v>
      </c>
      <c r="GD416" s="0" t="n">
        <f aca="false">AM416*'Dist Horaria'!$Q$10</f>
        <v>0.176542553544699</v>
      </c>
      <c r="GE416" s="0" t="n">
        <f aca="false">AM416*'Dist Horaria'!$R$10</f>
        <v>0.215408428188483</v>
      </c>
      <c r="GF416" s="0" t="n">
        <f aca="false">AM416*'Dist Horaria'!$S$10</f>
        <v>0.183967165576856</v>
      </c>
      <c r="GG416" s="0" t="n">
        <f aca="false">AR416*'Dist Horaria'!$H$10</f>
        <v>0.223047958896542</v>
      </c>
      <c r="GH416" s="0" t="n">
        <f aca="false">AR416*'Dist Horaria'!$I$10</f>
        <v>0.208748273280986</v>
      </c>
      <c r="GI416" s="0" t="n">
        <f aca="false">AR416*'Dist Horaria'!$J$10</f>
        <v>0.207844582951026</v>
      </c>
      <c r="GJ416" s="0" t="n">
        <f aca="false">AR416*'Dist Horaria'!$K$10</f>
        <v>0.201867044170686</v>
      </c>
      <c r="GK416" s="0" t="n">
        <f aca="false">AR416*'Dist Horaria'!$L$10</f>
        <v>0.201947828143391</v>
      </c>
      <c r="GL416" s="0" t="n">
        <f aca="false">AR416*'Dist Horaria'!$M$10</f>
        <v>0.216092486799561</v>
      </c>
      <c r="GM416" s="0" t="n">
        <f aca="false">AR416*'Dist Horaria'!$N$10</f>
        <v>0.204432424480379</v>
      </c>
      <c r="GN416" s="0" t="n">
        <f aca="false">AR416*'Dist Horaria'!$O$10</f>
        <v>0.200943143871084</v>
      </c>
      <c r="GO416" s="0" t="n">
        <f aca="false">AR416*'Dist Horaria'!$P$10</f>
        <v>0.204061321358707</v>
      </c>
      <c r="GP416" s="0" t="n">
        <f aca="false">AR416*'Dist Horaria'!$Q$10</f>
        <v>0.184668611581603</v>
      </c>
      <c r="GQ416" s="0" t="n">
        <f aca="false">AR416*'Dist Horaria'!$R$10</f>
        <v>0.225323439351244</v>
      </c>
      <c r="GR416" s="0" t="n">
        <f aca="false">AR416*'Dist Horaria'!$S$10</f>
        <v>0.192434970275193</v>
      </c>
      <c r="GS416" s="0" t="n">
        <f aca="false">AW416*'Dist Horaria'!$H$10</f>
        <v>0.0129303164577705</v>
      </c>
      <c r="GT416" s="0" t="n">
        <f aca="false">AW416*'Dist Horaria'!$I$10</f>
        <v>0.0121013491757093</v>
      </c>
      <c r="GU416" s="0" t="n">
        <f aca="false">AW416*'Dist Horaria'!$J$10</f>
        <v>0.0120489613304943</v>
      </c>
      <c r="GV416" s="0" t="n">
        <f aca="false">AW416*'Dist Horaria'!$K$10</f>
        <v>0.0117024373432282</v>
      </c>
      <c r="GW416" s="0" t="n">
        <f aca="false">AW416*'Dist Horaria'!$L$10</f>
        <v>0.0117071204720806</v>
      </c>
      <c r="GX416" s="0" t="n">
        <f aca="false">AW416*'Dist Horaria'!$M$10</f>
        <v>0.0125271006840325</v>
      </c>
      <c r="GY416" s="0" t="n">
        <f aca="false">AW416*'Dist Horaria'!$N$10</f>
        <v>0.0118511550423408</v>
      </c>
      <c r="GZ416" s="0" t="n">
        <f aca="false">AW416*'Dist Horaria'!$O$10</f>
        <v>0.0116488779055701</v>
      </c>
      <c r="HA416" s="0" t="n">
        <f aca="false">AW416*'Dist Horaria'!$P$10</f>
        <v>0.011829641817896</v>
      </c>
      <c r="HB416" s="0" t="n">
        <f aca="false">AW416*'Dist Horaria'!$Q$10</f>
        <v>0.0107054267583538</v>
      </c>
      <c r="HC416" s="0" t="n">
        <f aca="false">AW416*'Dist Horaria'!$R$10</f>
        <v>0.013062228368188</v>
      </c>
      <c r="HD416" s="0" t="n">
        <f aca="false">AW416*'Dist Horaria'!$S$10</f>
        <v>0.0111556504507358</v>
      </c>
    </row>
    <row r="417" customFormat="false" ht="13.8" hidden="false" customHeight="false" outlineLevel="0" collapsed="false">
      <c r="A417" s="0" t="n">
        <v>4.686566</v>
      </c>
      <c r="B417" s="0" t="n">
        <v>-74.081813</v>
      </c>
      <c r="C417" s="0" t="n">
        <v>31</v>
      </c>
      <c r="D417" s="0" t="n">
        <v>33</v>
      </c>
      <c r="E417" s="0" t="n">
        <v>2424</v>
      </c>
      <c r="G417" s="0" t="s">
        <v>351</v>
      </c>
      <c r="I417" s="0" t="s">
        <v>1875</v>
      </c>
      <c r="J417" s="0" t="s">
        <v>1876</v>
      </c>
      <c r="K417" s="0" t="s">
        <v>1877</v>
      </c>
      <c r="L417" s="0" t="s">
        <v>1878</v>
      </c>
      <c r="S417" s="0" t="n">
        <v>365</v>
      </c>
      <c r="V417" s="0" t="n">
        <v>39425</v>
      </c>
      <c r="W417" s="0" t="n">
        <f aca="false">V417*12</f>
        <v>473100</v>
      </c>
      <c r="X417" s="0" t="n">
        <v>1</v>
      </c>
      <c r="Z417" s="0" t="n">
        <v>30351.485</v>
      </c>
      <c r="AB417" s="0" t="n">
        <v>0.005</v>
      </c>
      <c r="AC417" s="0" t="n">
        <v>0</v>
      </c>
      <c r="AD417" s="0" t="n">
        <v>2199.68121500644</v>
      </c>
      <c r="AE417" s="0" t="n">
        <f aca="false">AD417/2204.59</f>
        <v>0.997773379633598</v>
      </c>
      <c r="AF417" s="0" t="n">
        <f aca="false">AE417/S417</f>
        <v>0.0027336256976263</v>
      </c>
      <c r="AG417" s="0" t="n">
        <f aca="false">AE417*EXP(AB417*AC417)</f>
        <v>0.997773379633598</v>
      </c>
      <c r="AH417" s="0" t="n">
        <f aca="false">AG417/S417</f>
        <v>0.0027336256976263</v>
      </c>
      <c r="AI417" s="0" t="s">
        <v>90</v>
      </c>
      <c r="AJ417" s="0" t="n">
        <f aca="false">IF(AI417="A",'FE DISTRIBUCIÓN'!$C$2,'FE DISTRIBUCIÓN'!$C$3)</f>
        <v>4.994E-006</v>
      </c>
      <c r="AK417" s="0" t="n">
        <f aca="false">W417*AJ417</f>
        <v>2.3626614</v>
      </c>
      <c r="AL417" s="0" t="n">
        <f aca="false">AK417/365</f>
        <v>0.00647304493150685</v>
      </c>
      <c r="AM417" s="0" t="n">
        <f aca="false">AK417*EXP(AB417*AC417)</f>
        <v>2.3626614</v>
      </c>
      <c r="AN417" s="0" t="n">
        <f aca="false">AM417/365</f>
        <v>0.00647304493150685</v>
      </c>
      <c r="AO417" s="0" t="n">
        <v>5.223868284E-006</v>
      </c>
      <c r="AP417" s="0" t="n">
        <f aca="false">AO417*W417</f>
        <v>2.4714120851604</v>
      </c>
      <c r="AQ417" s="0" t="n">
        <f aca="false">AP417/365</f>
        <v>0.00677099201413808</v>
      </c>
      <c r="AR417" s="0" t="n">
        <f aca="false">AP417*EXP(AB417*AC417)</f>
        <v>2.4714120851604</v>
      </c>
      <c r="AS417" s="0" t="n">
        <f aca="false">AR417/365</f>
        <v>0.00677099201413808</v>
      </c>
      <c r="AT417" s="0" t="n">
        <v>3.02832944E-007</v>
      </c>
      <c r="AU417" s="0" t="n">
        <f aca="false">AT417*W417</f>
        <v>0.1432702658064</v>
      </c>
      <c r="AV417" s="0" t="n">
        <f aca="false">AU417/365</f>
        <v>0.000392521276181918</v>
      </c>
      <c r="AW417" s="0" t="n">
        <f aca="false">AU417*EXP(AB417*AC417)</f>
        <v>0.1432702658064</v>
      </c>
      <c r="AX417" s="0" t="n">
        <f aca="false">AW417/365</f>
        <v>0.000392521276181918</v>
      </c>
      <c r="AY417" s="0" t="n">
        <f aca="false">AW417+AR417+AM417+AG417</f>
        <v>5.9751171306004</v>
      </c>
      <c r="AZ417" s="0" t="n">
        <f aca="false">AH417+AN417+AS417+AX417</f>
        <v>0.0163701839194532</v>
      </c>
      <c r="BA417" s="0" t="n">
        <f aca="false">AH417*1000000</f>
        <v>2733.6256976263</v>
      </c>
      <c r="BB417" s="0" t="n">
        <f aca="false">BA417*'Dist Horaria'!$H$3</f>
        <v>95.2519339907658</v>
      </c>
      <c r="BC417" s="0" t="n">
        <f aca="false">BA417*'Dist Horaria'!$I$3</f>
        <v>92.703855581663</v>
      </c>
      <c r="BD417" s="0" t="n">
        <f aca="false">BA417*'Dist Horaria'!$J$3</f>
        <v>90.2987827362547</v>
      </c>
      <c r="BE417" s="0" t="n">
        <f aca="false">BA417*'Dist Horaria'!$K$3</f>
        <v>88.2497546053024</v>
      </c>
      <c r="BF417" s="0" t="n">
        <f aca="false">BA417*'Dist Horaria'!$L$3</f>
        <v>86.7524043996757</v>
      </c>
      <c r="BG417" s="0" t="n">
        <f aca="false">BA417*'Dist Horaria'!$M$3</f>
        <v>85.8097251328984</v>
      </c>
      <c r="BH417" s="0" t="n">
        <f aca="false">BA417*'Dist Horaria'!$N$3</f>
        <v>89.6825077933294</v>
      </c>
      <c r="BI417" s="0" t="n">
        <f aca="false">BA417*'Dist Horaria'!$O$3</f>
        <v>89.6825077933294</v>
      </c>
      <c r="BJ417" s="0" t="n">
        <f aca="false">BA417*'Dist Horaria'!$P$3</f>
        <v>118.652983974006</v>
      </c>
      <c r="BK417" s="0" t="n">
        <f aca="false">BA417*'Dist Horaria'!$Q$3</f>
        <v>131.20281881741</v>
      </c>
      <c r="BL417" s="0" t="n">
        <f aca="false">BA417*'Dist Horaria'!$R$3</f>
        <v>140.329971430795</v>
      </c>
      <c r="BM417" s="0" t="n">
        <f aca="false">BA417*'Dist Horaria'!$S$3</f>
        <v>144.893547737487</v>
      </c>
      <c r="BN417" s="0" t="n">
        <f aca="false">BA417*'Dist Horaria'!$T$3</f>
        <v>146.034441814161</v>
      </c>
      <c r="BO417" s="0" t="n">
        <f aca="false">BA417*'Dist Horaria'!$U$3</f>
        <v>144.893547737487</v>
      </c>
      <c r="BP417" s="0" t="n">
        <f aca="false">BA417*'Dist Horaria'!$V$3</f>
        <v>142.611759584141</v>
      </c>
      <c r="BQ417" s="0" t="n">
        <f aca="false">BA417*'Dist Horaria'!$W$3</f>
        <v>139.189077354122</v>
      </c>
      <c r="BR417" s="0" t="n">
        <f aca="false">BA417*'Dist Horaria'!$X$3</f>
        <v>136.491595238145</v>
      </c>
      <c r="BS417" s="0" t="n">
        <f aca="false">BA417*'Dist Horaria'!$Y$3</f>
        <v>133.378419159538</v>
      </c>
      <c r="BT417" s="0" t="n">
        <f aca="false">BA417*'Dist Horaria'!$Z$3</f>
        <v>116.433097050942</v>
      </c>
      <c r="BU417" s="0" t="n">
        <f aca="false">BA417*'Dist Horaria'!$AA$3</f>
        <v>110.721225230087</v>
      </c>
      <c r="BV417" s="0" t="n">
        <f aca="false">BA417*'Dist Horaria'!$AB$3</f>
        <v>98.5492893556898</v>
      </c>
      <c r="BW417" s="0" t="n">
        <f aca="false">BA417*'Dist Horaria'!$AC$3</f>
        <v>106.810224036627</v>
      </c>
      <c r="BX417" s="0" t="n">
        <f aca="false">BA417*'Dist Horaria'!$AD$3</f>
        <v>103.99154761041</v>
      </c>
      <c r="BY417" s="0" t="n">
        <f aca="false">BA417*'Dist Horaria'!$AE$3</f>
        <v>101.009552483554</v>
      </c>
      <c r="BZ417" s="0" t="n">
        <f aca="false">AN417*1000000</f>
        <v>6473.04493150685</v>
      </c>
      <c r="CA417" s="0" t="n">
        <f aca="false">BZ417*'Dist Horaria'!$H$6</f>
        <v>161.826123287671</v>
      </c>
      <c r="CB417" s="0" t="n">
        <f aca="false">BZ417*'Dist Horaria'!$I$6</f>
        <v>161.826123287671</v>
      </c>
      <c r="CC417" s="0" t="n">
        <f aca="false">BZ417*'Dist Horaria'!$J$6</f>
        <v>161.826123287671</v>
      </c>
      <c r="CD417" s="0" t="n">
        <f aca="false">BZ417*'Dist Horaria'!$K$6</f>
        <v>161.826123287671</v>
      </c>
      <c r="CE417" s="0" t="n">
        <f aca="false">BZ417*'Dist Horaria'!$L$6</f>
        <v>161.826123287671</v>
      </c>
      <c r="CF417" s="0" t="n">
        <f aca="false">BZ417*'Dist Horaria'!$M$6</f>
        <v>431.536328767123</v>
      </c>
      <c r="CG417" s="0" t="n">
        <f aca="false">BZ417*'Dist Horaria'!$N$6</f>
        <v>431.536328767123</v>
      </c>
      <c r="CH417" s="0" t="n">
        <f aca="false">BZ417*'Dist Horaria'!$O$6</f>
        <v>431.536328767123</v>
      </c>
      <c r="CI417" s="0" t="n">
        <f aca="false">BZ417*'Dist Horaria'!$P$6</f>
        <v>283.195715753425</v>
      </c>
      <c r="CJ417" s="0" t="n">
        <f aca="false">BZ417*'Dist Horaria'!$Q$6</f>
        <v>283.195715753425</v>
      </c>
      <c r="CK417" s="0" t="n">
        <f aca="false">BZ417*'Dist Horaria'!$R$6</f>
        <v>283.195715753425</v>
      </c>
      <c r="CL417" s="0" t="n">
        <f aca="false">BZ417*'Dist Horaria'!$S$6</f>
        <v>283.195715753425</v>
      </c>
      <c r="CM417" s="0" t="n">
        <f aca="false">BZ417*'Dist Horaria'!$T$6</f>
        <v>283.195715753425</v>
      </c>
      <c r="CN417" s="0" t="n">
        <f aca="false">BZ417*'Dist Horaria'!$U$6</f>
        <v>283.195715753425</v>
      </c>
      <c r="CO417" s="0" t="n">
        <f aca="false">BZ417*'Dist Horaria'!$V$6</f>
        <v>283.195715753425</v>
      </c>
      <c r="CP417" s="0" t="n">
        <f aca="false">BZ417*'Dist Horaria'!$W$6</f>
        <v>283.195715753425</v>
      </c>
      <c r="CQ417" s="0" t="n">
        <f aca="false">BZ417*'Dist Horaria'!$X$6</f>
        <v>431.536328767123</v>
      </c>
      <c r="CR417" s="0" t="n">
        <f aca="false">BZ417*'Dist Horaria'!$Y$6</f>
        <v>431.536328767123</v>
      </c>
      <c r="CS417" s="0" t="n">
        <f aca="false">BZ417*'Dist Horaria'!$Z$6</f>
        <v>431.536328767123</v>
      </c>
      <c r="CT417" s="0" t="n">
        <f aca="false">BZ417*'Dist Horaria'!$AA$6</f>
        <v>161.826123287671</v>
      </c>
      <c r="CU417" s="0" t="n">
        <f aca="false">BZ417*'Dist Horaria'!$AB$6</f>
        <v>161.826123287671</v>
      </c>
      <c r="CV417" s="0" t="n">
        <f aca="false">BZ417*'Dist Horaria'!$AC$6</f>
        <v>161.826123287671</v>
      </c>
      <c r="CW417" s="0" t="n">
        <f aca="false">BZ417*'Dist Horaria'!$AD$6</f>
        <v>161.826123287671</v>
      </c>
      <c r="CX417" s="0" t="n">
        <f aca="false">BZ417*'Dist Horaria'!$AE$6</f>
        <v>161.826123287671</v>
      </c>
      <c r="CY417" s="0" t="n">
        <f aca="false">AS417*1000000</f>
        <v>6770.99201413808</v>
      </c>
      <c r="CZ417" s="0" t="n">
        <f aca="false">CY417*'Dist Horaria'!$H$6</f>
        <v>169.274800353452</v>
      </c>
      <c r="DA417" s="0" t="n">
        <f aca="false">CY417*'Dist Horaria'!$I$6</f>
        <v>169.274800353452</v>
      </c>
      <c r="DB417" s="0" t="n">
        <f aca="false">CY417*'Dist Horaria'!$J$6</f>
        <v>169.274800353452</v>
      </c>
      <c r="DC417" s="0" t="n">
        <f aca="false">CY417*'Dist Horaria'!$K$6</f>
        <v>169.274800353452</v>
      </c>
      <c r="DD417" s="0" t="n">
        <f aca="false">CY417*'Dist Horaria'!$L$6</f>
        <v>169.274800353452</v>
      </c>
      <c r="DE417" s="0" t="n">
        <f aca="false">CY417*'Dist Horaria'!$M$6</f>
        <v>451.399467609206</v>
      </c>
      <c r="DF417" s="0" t="n">
        <f aca="false">CY417*'Dist Horaria'!$N$6</f>
        <v>451.399467609206</v>
      </c>
      <c r="DG417" s="0" t="n">
        <f aca="false">CY417*'Dist Horaria'!$O$6</f>
        <v>451.399467609206</v>
      </c>
      <c r="DH417" s="0" t="n">
        <f aca="false">CY417*'Dist Horaria'!$P$6</f>
        <v>296.230900618541</v>
      </c>
      <c r="DI417" s="0" t="n">
        <f aca="false">CY417*'Dist Horaria'!$Q$6</f>
        <v>296.230900618541</v>
      </c>
      <c r="DJ417" s="0" t="n">
        <f aca="false">CY417*'Dist Horaria'!$R$6</f>
        <v>296.230900618541</v>
      </c>
      <c r="DK417" s="0" t="n">
        <f aca="false">CY417*'Dist Horaria'!$S$6</f>
        <v>296.230900618541</v>
      </c>
      <c r="DL417" s="0" t="n">
        <f aca="false">CY417*'Dist Horaria'!$T$6</f>
        <v>296.230900618541</v>
      </c>
      <c r="DM417" s="0" t="n">
        <f aca="false">CY417*'Dist Horaria'!$U$6</f>
        <v>296.230900618541</v>
      </c>
      <c r="DN417" s="0" t="n">
        <f aca="false">CY417*'Dist Horaria'!$V$6</f>
        <v>296.230900618541</v>
      </c>
      <c r="DO417" s="0" t="n">
        <f aca="false">CY417*'Dist Horaria'!$W$6</f>
        <v>296.230900618541</v>
      </c>
      <c r="DP417" s="0" t="n">
        <f aca="false">CY417*'Dist Horaria'!$X$6</f>
        <v>451.399467609206</v>
      </c>
      <c r="DQ417" s="0" t="n">
        <f aca="false">CY417*'Dist Horaria'!$Y$6</f>
        <v>451.399467609206</v>
      </c>
      <c r="DR417" s="0" t="n">
        <f aca="false">CY417*'Dist Horaria'!$Z$6</f>
        <v>451.399467609206</v>
      </c>
      <c r="DS417" s="0" t="n">
        <f aca="false">CY417*'Dist Horaria'!$AA$6</f>
        <v>169.274800353452</v>
      </c>
      <c r="DT417" s="0" t="n">
        <f aca="false">CY417*'Dist Horaria'!$AB$6</f>
        <v>169.274800353452</v>
      </c>
      <c r="DU417" s="0" t="n">
        <f aca="false">CY417*'Dist Horaria'!$AC$6</f>
        <v>169.274800353452</v>
      </c>
      <c r="DV417" s="0" t="n">
        <f aca="false">CY417*'Dist Horaria'!$AD$6</f>
        <v>169.274800353452</v>
      </c>
      <c r="DW417" s="0" t="n">
        <f aca="false">CY417*'Dist Horaria'!$AE$6</f>
        <v>169.274800353452</v>
      </c>
      <c r="DX417" s="0" t="n">
        <f aca="false">AX417*1000000</f>
        <v>392.521276181918</v>
      </c>
      <c r="DY417" s="0" t="n">
        <f aca="false">DX417*'Dist Horaria'!$H$6</f>
        <v>9.81303190454795</v>
      </c>
      <c r="DZ417" s="0" t="n">
        <f aca="false">DX417*'Dist Horaria'!$I$6</f>
        <v>9.81303190454795</v>
      </c>
      <c r="EA417" s="0" t="n">
        <f aca="false">DX417*'Dist Horaria'!$J$6</f>
        <v>9.81303190454795</v>
      </c>
      <c r="EB417" s="0" t="n">
        <f aca="false">DX417*'Dist Horaria'!$K$6</f>
        <v>9.81303190454795</v>
      </c>
      <c r="EC417" s="0" t="n">
        <f aca="false">DX417*'Dist Horaria'!$L$6</f>
        <v>9.81303190454795</v>
      </c>
      <c r="ED417" s="0" t="n">
        <f aca="false">DX417*'Dist Horaria'!$M$6</f>
        <v>26.1680850787945</v>
      </c>
      <c r="EE417" s="0" t="n">
        <f aca="false">DX417*'Dist Horaria'!$N$6</f>
        <v>26.1680850787945</v>
      </c>
      <c r="EF417" s="0" t="n">
        <f aca="false">DX417*'Dist Horaria'!$O$6</f>
        <v>26.1680850787945</v>
      </c>
      <c r="EG417" s="0" t="n">
        <f aca="false">DX417*'Dist Horaria'!$P$6</f>
        <v>17.1728058329589</v>
      </c>
      <c r="EH417" s="0" t="n">
        <f aca="false">DX417*'Dist Horaria'!$Q$6</f>
        <v>17.1728058329589</v>
      </c>
      <c r="EI417" s="0" t="n">
        <f aca="false">DX417*'Dist Horaria'!$R$6</f>
        <v>17.1728058329589</v>
      </c>
      <c r="EJ417" s="0" t="n">
        <f aca="false">DX417*'Dist Horaria'!$S$6</f>
        <v>17.1728058329589</v>
      </c>
      <c r="EK417" s="0" t="n">
        <f aca="false">DX417*'Dist Horaria'!$T$6</f>
        <v>17.1728058329589</v>
      </c>
      <c r="EL417" s="0" t="n">
        <f aca="false">DX417*'Dist Horaria'!$U$6</f>
        <v>17.1728058329589</v>
      </c>
      <c r="EM417" s="0" t="n">
        <f aca="false">DX417*'Dist Horaria'!$V$6</f>
        <v>17.1728058329589</v>
      </c>
      <c r="EN417" s="0" t="n">
        <f aca="false">DX417*'Dist Horaria'!$W$6</f>
        <v>17.1728058329589</v>
      </c>
      <c r="EO417" s="0" t="n">
        <f aca="false">DX417*'Dist Horaria'!$X$6</f>
        <v>26.1680850787945</v>
      </c>
      <c r="EP417" s="0" t="n">
        <f aca="false">DX417*'Dist Horaria'!$Y$6</f>
        <v>26.1680850787945</v>
      </c>
      <c r="EQ417" s="0" t="n">
        <f aca="false">DX417*'Dist Horaria'!$Z$6</f>
        <v>26.1680850787945</v>
      </c>
      <c r="ER417" s="0" t="n">
        <f aca="false">DX417*'Dist Horaria'!$AA$6</f>
        <v>9.81303190454795</v>
      </c>
      <c r="ES417" s="0" t="n">
        <f aca="false">DX417*'Dist Horaria'!$AB$6</f>
        <v>9.81303190454795</v>
      </c>
      <c r="ET417" s="0" t="n">
        <f aca="false">DX417*'Dist Horaria'!$AC$6</f>
        <v>9.81303190454795</v>
      </c>
      <c r="EU417" s="0" t="n">
        <f aca="false">DX417*'Dist Horaria'!$AD$6</f>
        <v>9.81303190454795</v>
      </c>
      <c r="EV417" s="0" t="n">
        <f aca="false">DX417*'Dist Horaria'!$AE$6</f>
        <v>9.81303190454795</v>
      </c>
      <c r="EW417" s="0" t="n">
        <f aca="false">BB417+CA417+CZ417+DY417</f>
        <v>436.165889536437</v>
      </c>
      <c r="EX417" s="0" t="n">
        <f aca="false">BC417+CB417+DA417+DZ417</f>
        <v>433.617811127334</v>
      </c>
      <c r="EY417" s="0" t="n">
        <f aca="false">BD417+CC417+DB417+EA417</f>
        <v>431.212738281926</v>
      </c>
      <c r="EZ417" s="0" t="n">
        <f aca="false">BE417+CD417+DC417+EB417</f>
        <v>429.163710150974</v>
      </c>
      <c r="FA417" s="0" t="n">
        <f aca="false">BF417+CE417+DD417+EC417</f>
        <v>427.666359945347</v>
      </c>
      <c r="FB417" s="0" t="n">
        <f aca="false">BG417+CF417+DE417+ED417</f>
        <v>994.913606588022</v>
      </c>
      <c r="FC417" s="0" t="n">
        <f aca="false">BH417+CG417+DF417+EE417</f>
        <v>998.786389248453</v>
      </c>
      <c r="FD417" s="0" t="n">
        <f aca="false">BI417+CH417+DG417+EF417</f>
        <v>998.786389248453</v>
      </c>
      <c r="FE417" s="0" t="n">
        <f aca="false">BJ417+CI417+DH417+EG417</f>
        <v>715.25240617893</v>
      </c>
      <c r="FF417" s="0" t="n">
        <f aca="false">BK417+CJ417+DI417+EH417</f>
        <v>727.802241022335</v>
      </c>
      <c r="FG417" s="0" t="n">
        <f aca="false">BL417+CK417+DJ417+EI417</f>
        <v>736.92939363572</v>
      </c>
      <c r="FH417" s="0" t="n">
        <f aca="false">BM417+CL417+DK417+EJ417</f>
        <v>741.492969942412</v>
      </c>
      <c r="FI417" s="0" t="n">
        <f aca="false">BN417+CM417+DL417+EK417</f>
        <v>742.633864019085</v>
      </c>
      <c r="FJ417" s="0" t="n">
        <f aca="false">BO417+CN417+DM417+EL417</f>
        <v>741.492969942412</v>
      </c>
      <c r="FK417" s="0" t="n">
        <f aca="false">BP417+CO417+DN417+EM417</f>
        <v>739.211181789066</v>
      </c>
      <c r="FL417" s="0" t="n">
        <f aca="false">BQ417+CP417+DO417+EN417</f>
        <v>735.788499559046</v>
      </c>
      <c r="FM417" s="0" t="n">
        <f aca="false">BR417+CQ417+DP417+EO417</f>
        <v>1045.59547669327</v>
      </c>
      <c r="FN417" s="0" t="n">
        <f aca="false">BS417+CR417+DQ417+EP417</f>
        <v>1042.48230061466</v>
      </c>
      <c r="FO417" s="0" t="n">
        <f aca="false">BT417+CS417+DR417+EQ417</f>
        <v>1025.53697850607</v>
      </c>
      <c r="FP417" s="0" t="n">
        <f aca="false">BU417+CT417+DS417+ER417</f>
        <v>451.635180775758</v>
      </c>
      <c r="FQ417" s="0" t="n">
        <f aca="false">BV417+CU417+DT417+ES417</f>
        <v>439.463244901361</v>
      </c>
      <c r="FR417" s="0" t="n">
        <f aca="false">BW417+CV417+DU417+ET417</f>
        <v>447.724179582298</v>
      </c>
      <c r="FS417" s="0" t="n">
        <f aca="false">BX417+CW417+DV417+EU417</f>
        <v>444.905503156082</v>
      </c>
      <c r="FT417" s="0" t="n">
        <f aca="false">BY417+CX417+DW417+EV417</f>
        <v>441.923508029225</v>
      </c>
      <c r="FU417" s="0" t="n">
        <f aca="false">AM417*'Dist Horaria'!$H$10</f>
        <v>0.213233076749094</v>
      </c>
      <c r="FV417" s="0" t="n">
        <f aca="false">AM417*'Dist Horaria'!$I$10</f>
        <v>0.199562626791002</v>
      </c>
      <c r="FW417" s="0" t="n">
        <f aca="false">AM417*'Dist Horaria'!$J$10</f>
        <v>0.19869870196318</v>
      </c>
      <c r="FX417" s="0" t="n">
        <f aca="false">AM417*'Dist Horaria'!$K$10</f>
        <v>0.192984195577088</v>
      </c>
      <c r="FY417" s="0" t="n">
        <f aca="false">AM417*'Dist Horaria'!$L$10</f>
        <v>0.193061424775406</v>
      </c>
      <c r="FZ417" s="0" t="n">
        <f aca="false">AM417*'Dist Horaria'!$M$10</f>
        <v>0.206583669496865</v>
      </c>
      <c r="GA417" s="0" t="n">
        <f aca="false">AM417*'Dist Horaria'!$N$10</f>
        <v>0.195436690274523</v>
      </c>
      <c r="GB417" s="0" t="n">
        <f aca="false">AM417*'Dist Horaria'!$O$10</f>
        <v>0.192100950088234</v>
      </c>
      <c r="GC417" s="0" t="n">
        <f aca="false">AM417*'Dist Horaria'!$P$10</f>
        <v>0.195081916974571</v>
      </c>
      <c r="GD417" s="0" t="n">
        <f aca="false">AM417*'Dist Horaria'!$Q$10</f>
        <v>0.176542553544699</v>
      </c>
      <c r="GE417" s="0" t="n">
        <f aca="false">AM417*'Dist Horaria'!$R$10</f>
        <v>0.215408428188483</v>
      </c>
      <c r="GF417" s="0" t="n">
        <f aca="false">AM417*'Dist Horaria'!$S$10</f>
        <v>0.183967165576856</v>
      </c>
      <c r="GG417" s="0" t="n">
        <f aca="false">AR417*'Dist Horaria'!$H$10</f>
        <v>0.223047958896542</v>
      </c>
      <c r="GH417" s="0" t="n">
        <f aca="false">AR417*'Dist Horaria'!$I$10</f>
        <v>0.208748273280986</v>
      </c>
      <c r="GI417" s="0" t="n">
        <f aca="false">AR417*'Dist Horaria'!$J$10</f>
        <v>0.207844582951026</v>
      </c>
      <c r="GJ417" s="0" t="n">
        <f aca="false">AR417*'Dist Horaria'!$K$10</f>
        <v>0.201867044170686</v>
      </c>
      <c r="GK417" s="0" t="n">
        <f aca="false">AR417*'Dist Horaria'!$L$10</f>
        <v>0.201947828143391</v>
      </c>
      <c r="GL417" s="0" t="n">
        <f aca="false">AR417*'Dist Horaria'!$M$10</f>
        <v>0.216092486799561</v>
      </c>
      <c r="GM417" s="0" t="n">
        <f aca="false">AR417*'Dist Horaria'!$N$10</f>
        <v>0.204432424480379</v>
      </c>
      <c r="GN417" s="0" t="n">
        <f aca="false">AR417*'Dist Horaria'!$O$10</f>
        <v>0.200943143871084</v>
      </c>
      <c r="GO417" s="0" t="n">
        <f aca="false">AR417*'Dist Horaria'!$P$10</f>
        <v>0.204061321358707</v>
      </c>
      <c r="GP417" s="0" t="n">
        <f aca="false">AR417*'Dist Horaria'!$Q$10</f>
        <v>0.184668611581603</v>
      </c>
      <c r="GQ417" s="0" t="n">
        <f aca="false">AR417*'Dist Horaria'!$R$10</f>
        <v>0.225323439351244</v>
      </c>
      <c r="GR417" s="0" t="n">
        <f aca="false">AR417*'Dist Horaria'!$S$10</f>
        <v>0.192434970275193</v>
      </c>
      <c r="GS417" s="0" t="n">
        <f aca="false">AW417*'Dist Horaria'!$H$10</f>
        <v>0.0129303164577705</v>
      </c>
      <c r="GT417" s="0" t="n">
        <f aca="false">AW417*'Dist Horaria'!$I$10</f>
        <v>0.0121013491757093</v>
      </c>
      <c r="GU417" s="0" t="n">
        <f aca="false">AW417*'Dist Horaria'!$J$10</f>
        <v>0.0120489613304943</v>
      </c>
      <c r="GV417" s="0" t="n">
        <f aca="false">AW417*'Dist Horaria'!$K$10</f>
        <v>0.0117024373432282</v>
      </c>
      <c r="GW417" s="0" t="n">
        <f aca="false">AW417*'Dist Horaria'!$L$10</f>
        <v>0.0117071204720806</v>
      </c>
      <c r="GX417" s="0" t="n">
        <f aca="false">AW417*'Dist Horaria'!$M$10</f>
        <v>0.0125271006840325</v>
      </c>
      <c r="GY417" s="0" t="n">
        <f aca="false">AW417*'Dist Horaria'!$N$10</f>
        <v>0.0118511550423408</v>
      </c>
      <c r="GZ417" s="0" t="n">
        <f aca="false">AW417*'Dist Horaria'!$O$10</f>
        <v>0.0116488779055701</v>
      </c>
      <c r="HA417" s="0" t="n">
        <f aca="false">AW417*'Dist Horaria'!$P$10</f>
        <v>0.011829641817896</v>
      </c>
      <c r="HB417" s="0" t="n">
        <f aca="false">AW417*'Dist Horaria'!$Q$10</f>
        <v>0.0107054267583538</v>
      </c>
      <c r="HC417" s="0" t="n">
        <f aca="false">AW417*'Dist Horaria'!$R$10</f>
        <v>0.013062228368188</v>
      </c>
      <c r="HD417" s="0" t="n">
        <f aca="false">AW417*'Dist Horaria'!$S$10</f>
        <v>0.0111556504507358</v>
      </c>
    </row>
    <row r="418" customFormat="false" ht="13.8" hidden="false" customHeight="false" outlineLevel="0" collapsed="false">
      <c r="A418" s="0" t="n">
        <v>4.693535</v>
      </c>
      <c r="B418" s="0" t="n">
        <v>-74.09153</v>
      </c>
      <c r="C418" s="0" t="n">
        <v>30</v>
      </c>
      <c r="D418" s="0" t="n">
        <v>34</v>
      </c>
      <c r="E418" s="0" t="n">
        <v>2436</v>
      </c>
      <c r="G418" s="0" t="s">
        <v>351</v>
      </c>
      <c r="I418" s="0" t="s">
        <v>1879</v>
      </c>
      <c r="J418" s="0" t="s">
        <v>1399</v>
      </c>
      <c r="K418" s="0" t="s">
        <v>1332</v>
      </c>
      <c r="L418" s="0" t="s">
        <v>1880</v>
      </c>
      <c r="S418" s="0" t="n">
        <v>365</v>
      </c>
      <c r="V418" s="0" t="n">
        <v>39425</v>
      </c>
      <c r="W418" s="0" t="n">
        <f aca="false">V418*12</f>
        <v>473100</v>
      </c>
      <c r="X418" s="0" t="n">
        <v>1</v>
      </c>
      <c r="Z418" s="0" t="n">
        <v>30351.485</v>
      </c>
      <c r="AB418" s="0" t="n">
        <v>0.005</v>
      </c>
      <c r="AC418" s="0" t="n">
        <v>0</v>
      </c>
      <c r="AD418" s="0" t="n">
        <v>2199.68121500644</v>
      </c>
      <c r="AE418" s="0" t="n">
        <f aca="false">AD418/2204.59</f>
        <v>0.997773379633598</v>
      </c>
      <c r="AF418" s="0" t="n">
        <f aca="false">AE418/S418</f>
        <v>0.0027336256976263</v>
      </c>
      <c r="AG418" s="0" t="n">
        <f aca="false">AE418*EXP(AB418*AC418)</f>
        <v>0.997773379633598</v>
      </c>
      <c r="AH418" s="0" t="n">
        <f aca="false">AG418/S418</f>
        <v>0.0027336256976263</v>
      </c>
      <c r="AI418" s="0" t="s">
        <v>90</v>
      </c>
      <c r="AJ418" s="0" t="n">
        <f aca="false">IF(AI418="A",'FE DISTRIBUCIÓN'!$C$2,'FE DISTRIBUCIÓN'!$C$3)</f>
        <v>4.994E-006</v>
      </c>
      <c r="AK418" s="0" t="n">
        <f aca="false">W418*AJ418</f>
        <v>2.3626614</v>
      </c>
      <c r="AL418" s="0" t="n">
        <f aca="false">AK418/365</f>
        <v>0.00647304493150685</v>
      </c>
      <c r="AM418" s="0" t="n">
        <f aca="false">AK418*EXP(AB418*AC418)</f>
        <v>2.3626614</v>
      </c>
      <c r="AN418" s="0" t="n">
        <f aca="false">AM418/365</f>
        <v>0.00647304493150685</v>
      </c>
      <c r="AO418" s="0" t="n">
        <v>5.223868284E-006</v>
      </c>
      <c r="AP418" s="0" t="n">
        <f aca="false">AO418*W418</f>
        <v>2.4714120851604</v>
      </c>
      <c r="AQ418" s="0" t="n">
        <f aca="false">AP418/365</f>
        <v>0.00677099201413808</v>
      </c>
      <c r="AR418" s="0" t="n">
        <f aca="false">AP418*EXP(AB418*AC418)</f>
        <v>2.4714120851604</v>
      </c>
      <c r="AS418" s="0" t="n">
        <f aca="false">AR418/365</f>
        <v>0.00677099201413808</v>
      </c>
      <c r="AT418" s="0" t="n">
        <v>3.02832944E-007</v>
      </c>
      <c r="AU418" s="0" t="n">
        <f aca="false">AT418*W418</f>
        <v>0.1432702658064</v>
      </c>
      <c r="AV418" s="0" t="n">
        <f aca="false">AU418/365</f>
        <v>0.000392521276181918</v>
      </c>
      <c r="AW418" s="0" t="n">
        <f aca="false">AU418*EXP(AB418*AC418)</f>
        <v>0.1432702658064</v>
      </c>
      <c r="AX418" s="0" t="n">
        <f aca="false">AW418/365</f>
        <v>0.000392521276181918</v>
      </c>
      <c r="AY418" s="0" t="n">
        <f aca="false">AW418+AR418+AM418+AG418</f>
        <v>5.9751171306004</v>
      </c>
      <c r="AZ418" s="0" t="n">
        <f aca="false">AH418+AN418+AS418+AX418</f>
        <v>0.0163701839194532</v>
      </c>
      <c r="BA418" s="0" t="n">
        <f aca="false">AH418*1000000</f>
        <v>2733.6256976263</v>
      </c>
      <c r="BB418" s="0" t="n">
        <f aca="false">BA418*'Dist Horaria'!$H$3</f>
        <v>95.2519339907658</v>
      </c>
      <c r="BC418" s="0" t="n">
        <f aca="false">BA418*'Dist Horaria'!$I$3</f>
        <v>92.703855581663</v>
      </c>
      <c r="BD418" s="0" t="n">
        <f aca="false">BA418*'Dist Horaria'!$J$3</f>
        <v>90.2987827362547</v>
      </c>
      <c r="BE418" s="0" t="n">
        <f aca="false">BA418*'Dist Horaria'!$K$3</f>
        <v>88.2497546053024</v>
      </c>
      <c r="BF418" s="0" t="n">
        <f aca="false">BA418*'Dist Horaria'!$L$3</f>
        <v>86.7524043996757</v>
      </c>
      <c r="BG418" s="0" t="n">
        <f aca="false">BA418*'Dist Horaria'!$M$3</f>
        <v>85.8097251328984</v>
      </c>
      <c r="BH418" s="0" t="n">
        <f aca="false">BA418*'Dist Horaria'!$N$3</f>
        <v>89.6825077933294</v>
      </c>
      <c r="BI418" s="0" t="n">
        <f aca="false">BA418*'Dist Horaria'!$O$3</f>
        <v>89.6825077933294</v>
      </c>
      <c r="BJ418" s="0" t="n">
        <f aca="false">BA418*'Dist Horaria'!$P$3</f>
        <v>118.652983974006</v>
      </c>
      <c r="BK418" s="0" t="n">
        <f aca="false">BA418*'Dist Horaria'!$Q$3</f>
        <v>131.20281881741</v>
      </c>
      <c r="BL418" s="0" t="n">
        <f aca="false">BA418*'Dist Horaria'!$R$3</f>
        <v>140.329971430795</v>
      </c>
      <c r="BM418" s="0" t="n">
        <f aca="false">BA418*'Dist Horaria'!$S$3</f>
        <v>144.893547737487</v>
      </c>
      <c r="BN418" s="0" t="n">
        <f aca="false">BA418*'Dist Horaria'!$T$3</f>
        <v>146.034441814161</v>
      </c>
      <c r="BO418" s="0" t="n">
        <f aca="false">BA418*'Dist Horaria'!$U$3</f>
        <v>144.893547737487</v>
      </c>
      <c r="BP418" s="0" t="n">
        <f aca="false">BA418*'Dist Horaria'!$V$3</f>
        <v>142.611759584141</v>
      </c>
      <c r="BQ418" s="0" t="n">
        <f aca="false">BA418*'Dist Horaria'!$W$3</f>
        <v>139.189077354122</v>
      </c>
      <c r="BR418" s="0" t="n">
        <f aca="false">BA418*'Dist Horaria'!$X$3</f>
        <v>136.491595238145</v>
      </c>
      <c r="BS418" s="0" t="n">
        <f aca="false">BA418*'Dist Horaria'!$Y$3</f>
        <v>133.378419159538</v>
      </c>
      <c r="BT418" s="0" t="n">
        <f aca="false">BA418*'Dist Horaria'!$Z$3</f>
        <v>116.433097050942</v>
      </c>
      <c r="BU418" s="0" t="n">
        <f aca="false">BA418*'Dist Horaria'!$AA$3</f>
        <v>110.721225230087</v>
      </c>
      <c r="BV418" s="0" t="n">
        <f aca="false">BA418*'Dist Horaria'!$AB$3</f>
        <v>98.5492893556898</v>
      </c>
      <c r="BW418" s="0" t="n">
        <f aca="false">BA418*'Dist Horaria'!$AC$3</f>
        <v>106.810224036627</v>
      </c>
      <c r="BX418" s="0" t="n">
        <f aca="false">BA418*'Dist Horaria'!$AD$3</f>
        <v>103.99154761041</v>
      </c>
      <c r="BY418" s="0" t="n">
        <f aca="false">BA418*'Dist Horaria'!$AE$3</f>
        <v>101.009552483554</v>
      </c>
      <c r="BZ418" s="0" t="n">
        <f aca="false">AN418*1000000</f>
        <v>6473.04493150685</v>
      </c>
      <c r="CA418" s="0" t="n">
        <f aca="false">BZ418*'Dist Horaria'!$H$6</f>
        <v>161.826123287671</v>
      </c>
      <c r="CB418" s="0" t="n">
        <f aca="false">BZ418*'Dist Horaria'!$I$6</f>
        <v>161.826123287671</v>
      </c>
      <c r="CC418" s="0" t="n">
        <f aca="false">BZ418*'Dist Horaria'!$J$6</f>
        <v>161.826123287671</v>
      </c>
      <c r="CD418" s="0" t="n">
        <f aca="false">BZ418*'Dist Horaria'!$K$6</f>
        <v>161.826123287671</v>
      </c>
      <c r="CE418" s="0" t="n">
        <f aca="false">BZ418*'Dist Horaria'!$L$6</f>
        <v>161.826123287671</v>
      </c>
      <c r="CF418" s="0" t="n">
        <f aca="false">BZ418*'Dist Horaria'!$M$6</f>
        <v>431.536328767123</v>
      </c>
      <c r="CG418" s="0" t="n">
        <f aca="false">BZ418*'Dist Horaria'!$N$6</f>
        <v>431.536328767123</v>
      </c>
      <c r="CH418" s="0" t="n">
        <f aca="false">BZ418*'Dist Horaria'!$O$6</f>
        <v>431.536328767123</v>
      </c>
      <c r="CI418" s="0" t="n">
        <f aca="false">BZ418*'Dist Horaria'!$P$6</f>
        <v>283.195715753425</v>
      </c>
      <c r="CJ418" s="0" t="n">
        <f aca="false">BZ418*'Dist Horaria'!$Q$6</f>
        <v>283.195715753425</v>
      </c>
      <c r="CK418" s="0" t="n">
        <f aca="false">BZ418*'Dist Horaria'!$R$6</f>
        <v>283.195715753425</v>
      </c>
      <c r="CL418" s="0" t="n">
        <f aca="false">BZ418*'Dist Horaria'!$S$6</f>
        <v>283.195715753425</v>
      </c>
      <c r="CM418" s="0" t="n">
        <f aca="false">BZ418*'Dist Horaria'!$T$6</f>
        <v>283.195715753425</v>
      </c>
      <c r="CN418" s="0" t="n">
        <f aca="false">BZ418*'Dist Horaria'!$U$6</f>
        <v>283.195715753425</v>
      </c>
      <c r="CO418" s="0" t="n">
        <f aca="false">BZ418*'Dist Horaria'!$V$6</f>
        <v>283.195715753425</v>
      </c>
      <c r="CP418" s="0" t="n">
        <f aca="false">BZ418*'Dist Horaria'!$W$6</f>
        <v>283.195715753425</v>
      </c>
      <c r="CQ418" s="0" t="n">
        <f aca="false">BZ418*'Dist Horaria'!$X$6</f>
        <v>431.536328767123</v>
      </c>
      <c r="CR418" s="0" t="n">
        <f aca="false">BZ418*'Dist Horaria'!$Y$6</f>
        <v>431.536328767123</v>
      </c>
      <c r="CS418" s="0" t="n">
        <f aca="false">BZ418*'Dist Horaria'!$Z$6</f>
        <v>431.536328767123</v>
      </c>
      <c r="CT418" s="0" t="n">
        <f aca="false">BZ418*'Dist Horaria'!$AA$6</f>
        <v>161.826123287671</v>
      </c>
      <c r="CU418" s="0" t="n">
        <f aca="false">BZ418*'Dist Horaria'!$AB$6</f>
        <v>161.826123287671</v>
      </c>
      <c r="CV418" s="0" t="n">
        <f aca="false">BZ418*'Dist Horaria'!$AC$6</f>
        <v>161.826123287671</v>
      </c>
      <c r="CW418" s="0" t="n">
        <f aca="false">BZ418*'Dist Horaria'!$AD$6</f>
        <v>161.826123287671</v>
      </c>
      <c r="CX418" s="0" t="n">
        <f aca="false">BZ418*'Dist Horaria'!$AE$6</f>
        <v>161.826123287671</v>
      </c>
      <c r="CY418" s="0" t="n">
        <f aca="false">AS418*1000000</f>
        <v>6770.99201413808</v>
      </c>
      <c r="CZ418" s="0" t="n">
        <f aca="false">CY418*'Dist Horaria'!$H$6</f>
        <v>169.274800353452</v>
      </c>
      <c r="DA418" s="0" t="n">
        <f aca="false">CY418*'Dist Horaria'!$I$6</f>
        <v>169.274800353452</v>
      </c>
      <c r="DB418" s="0" t="n">
        <f aca="false">CY418*'Dist Horaria'!$J$6</f>
        <v>169.274800353452</v>
      </c>
      <c r="DC418" s="0" t="n">
        <f aca="false">CY418*'Dist Horaria'!$K$6</f>
        <v>169.274800353452</v>
      </c>
      <c r="DD418" s="0" t="n">
        <f aca="false">CY418*'Dist Horaria'!$L$6</f>
        <v>169.274800353452</v>
      </c>
      <c r="DE418" s="0" t="n">
        <f aca="false">CY418*'Dist Horaria'!$M$6</f>
        <v>451.399467609206</v>
      </c>
      <c r="DF418" s="0" t="n">
        <f aca="false">CY418*'Dist Horaria'!$N$6</f>
        <v>451.399467609206</v>
      </c>
      <c r="DG418" s="0" t="n">
        <f aca="false">CY418*'Dist Horaria'!$O$6</f>
        <v>451.399467609206</v>
      </c>
      <c r="DH418" s="0" t="n">
        <f aca="false">CY418*'Dist Horaria'!$P$6</f>
        <v>296.230900618541</v>
      </c>
      <c r="DI418" s="0" t="n">
        <f aca="false">CY418*'Dist Horaria'!$Q$6</f>
        <v>296.230900618541</v>
      </c>
      <c r="DJ418" s="0" t="n">
        <f aca="false">CY418*'Dist Horaria'!$R$6</f>
        <v>296.230900618541</v>
      </c>
      <c r="DK418" s="0" t="n">
        <f aca="false">CY418*'Dist Horaria'!$S$6</f>
        <v>296.230900618541</v>
      </c>
      <c r="DL418" s="0" t="n">
        <f aca="false">CY418*'Dist Horaria'!$T$6</f>
        <v>296.230900618541</v>
      </c>
      <c r="DM418" s="0" t="n">
        <f aca="false">CY418*'Dist Horaria'!$U$6</f>
        <v>296.230900618541</v>
      </c>
      <c r="DN418" s="0" t="n">
        <f aca="false">CY418*'Dist Horaria'!$V$6</f>
        <v>296.230900618541</v>
      </c>
      <c r="DO418" s="0" t="n">
        <f aca="false">CY418*'Dist Horaria'!$W$6</f>
        <v>296.230900618541</v>
      </c>
      <c r="DP418" s="0" t="n">
        <f aca="false">CY418*'Dist Horaria'!$X$6</f>
        <v>451.399467609206</v>
      </c>
      <c r="DQ418" s="0" t="n">
        <f aca="false">CY418*'Dist Horaria'!$Y$6</f>
        <v>451.399467609206</v>
      </c>
      <c r="DR418" s="0" t="n">
        <f aca="false">CY418*'Dist Horaria'!$Z$6</f>
        <v>451.399467609206</v>
      </c>
      <c r="DS418" s="0" t="n">
        <f aca="false">CY418*'Dist Horaria'!$AA$6</f>
        <v>169.274800353452</v>
      </c>
      <c r="DT418" s="0" t="n">
        <f aca="false">CY418*'Dist Horaria'!$AB$6</f>
        <v>169.274800353452</v>
      </c>
      <c r="DU418" s="0" t="n">
        <f aca="false">CY418*'Dist Horaria'!$AC$6</f>
        <v>169.274800353452</v>
      </c>
      <c r="DV418" s="0" t="n">
        <f aca="false">CY418*'Dist Horaria'!$AD$6</f>
        <v>169.274800353452</v>
      </c>
      <c r="DW418" s="0" t="n">
        <f aca="false">CY418*'Dist Horaria'!$AE$6</f>
        <v>169.274800353452</v>
      </c>
      <c r="DX418" s="0" t="n">
        <f aca="false">AX418*1000000</f>
        <v>392.521276181918</v>
      </c>
      <c r="DY418" s="0" t="n">
        <f aca="false">DX418*'Dist Horaria'!$H$6</f>
        <v>9.81303190454795</v>
      </c>
      <c r="DZ418" s="0" t="n">
        <f aca="false">DX418*'Dist Horaria'!$I$6</f>
        <v>9.81303190454795</v>
      </c>
      <c r="EA418" s="0" t="n">
        <f aca="false">DX418*'Dist Horaria'!$J$6</f>
        <v>9.81303190454795</v>
      </c>
      <c r="EB418" s="0" t="n">
        <f aca="false">DX418*'Dist Horaria'!$K$6</f>
        <v>9.81303190454795</v>
      </c>
      <c r="EC418" s="0" t="n">
        <f aca="false">DX418*'Dist Horaria'!$L$6</f>
        <v>9.81303190454795</v>
      </c>
      <c r="ED418" s="0" t="n">
        <f aca="false">DX418*'Dist Horaria'!$M$6</f>
        <v>26.1680850787945</v>
      </c>
      <c r="EE418" s="0" t="n">
        <f aca="false">DX418*'Dist Horaria'!$N$6</f>
        <v>26.1680850787945</v>
      </c>
      <c r="EF418" s="0" t="n">
        <f aca="false">DX418*'Dist Horaria'!$O$6</f>
        <v>26.1680850787945</v>
      </c>
      <c r="EG418" s="0" t="n">
        <f aca="false">DX418*'Dist Horaria'!$P$6</f>
        <v>17.1728058329589</v>
      </c>
      <c r="EH418" s="0" t="n">
        <f aca="false">DX418*'Dist Horaria'!$Q$6</f>
        <v>17.1728058329589</v>
      </c>
      <c r="EI418" s="0" t="n">
        <f aca="false">DX418*'Dist Horaria'!$R$6</f>
        <v>17.1728058329589</v>
      </c>
      <c r="EJ418" s="0" t="n">
        <f aca="false">DX418*'Dist Horaria'!$S$6</f>
        <v>17.1728058329589</v>
      </c>
      <c r="EK418" s="0" t="n">
        <f aca="false">DX418*'Dist Horaria'!$T$6</f>
        <v>17.1728058329589</v>
      </c>
      <c r="EL418" s="0" t="n">
        <f aca="false">DX418*'Dist Horaria'!$U$6</f>
        <v>17.1728058329589</v>
      </c>
      <c r="EM418" s="0" t="n">
        <f aca="false">DX418*'Dist Horaria'!$V$6</f>
        <v>17.1728058329589</v>
      </c>
      <c r="EN418" s="0" t="n">
        <f aca="false">DX418*'Dist Horaria'!$W$6</f>
        <v>17.1728058329589</v>
      </c>
      <c r="EO418" s="0" t="n">
        <f aca="false">DX418*'Dist Horaria'!$X$6</f>
        <v>26.1680850787945</v>
      </c>
      <c r="EP418" s="0" t="n">
        <f aca="false">DX418*'Dist Horaria'!$Y$6</f>
        <v>26.1680850787945</v>
      </c>
      <c r="EQ418" s="0" t="n">
        <f aca="false">DX418*'Dist Horaria'!$Z$6</f>
        <v>26.1680850787945</v>
      </c>
      <c r="ER418" s="0" t="n">
        <f aca="false">DX418*'Dist Horaria'!$AA$6</f>
        <v>9.81303190454795</v>
      </c>
      <c r="ES418" s="0" t="n">
        <f aca="false">DX418*'Dist Horaria'!$AB$6</f>
        <v>9.81303190454795</v>
      </c>
      <c r="ET418" s="0" t="n">
        <f aca="false">DX418*'Dist Horaria'!$AC$6</f>
        <v>9.81303190454795</v>
      </c>
      <c r="EU418" s="0" t="n">
        <f aca="false">DX418*'Dist Horaria'!$AD$6</f>
        <v>9.81303190454795</v>
      </c>
      <c r="EV418" s="0" t="n">
        <f aca="false">DX418*'Dist Horaria'!$AE$6</f>
        <v>9.81303190454795</v>
      </c>
      <c r="EW418" s="0" t="n">
        <f aca="false">BB418+CA418+CZ418+DY418</f>
        <v>436.165889536437</v>
      </c>
      <c r="EX418" s="0" t="n">
        <f aca="false">BC418+CB418+DA418+DZ418</f>
        <v>433.617811127334</v>
      </c>
      <c r="EY418" s="0" t="n">
        <f aca="false">BD418+CC418+DB418+EA418</f>
        <v>431.212738281926</v>
      </c>
      <c r="EZ418" s="0" t="n">
        <f aca="false">BE418+CD418+DC418+EB418</f>
        <v>429.163710150974</v>
      </c>
      <c r="FA418" s="0" t="n">
        <f aca="false">BF418+CE418+DD418+EC418</f>
        <v>427.666359945347</v>
      </c>
      <c r="FB418" s="0" t="n">
        <f aca="false">BG418+CF418+DE418+ED418</f>
        <v>994.913606588022</v>
      </c>
      <c r="FC418" s="0" t="n">
        <f aca="false">BH418+CG418+DF418+EE418</f>
        <v>998.786389248453</v>
      </c>
      <c r="FD418" s="0" t="n">
        <f aca="false">BI418+CH418+DG418+EF418</f>
        <v>998.786389248453</v>
      </c>
      <c r="FE418" s="0" t="n">
        <f aca="false">BJ418+CI418+DH418+EG418</f>
        <v>715.25240617893</v>
      </c>
      <c r="FF418" s="0" t="n">
        <f aca="false">BK418+CJ418+DI418+EH418</f>
        <v>727.802241022335</v>
      </c>
      <c r="FG418" s="0" t="n">
        <f aca="false">BL418+CK418+DJ418+EI418</f>
        <v>736.92939363572</v>
      </c>
      <c r="FH418" s="0" t="n">
        <f aca="false">BM418+CL418+DK418+EJ418</f>
        <v>741.492969942412</v>
      </c>
      <c r="FI418" s="0" t="n">
        <f aca="false">BN418+CM418+DL418+EK418</f>
        <v>742.633864019085</v>
      </c>
      <c r="FJ418" s="0" t="n">
        <f aca="false">BO418+CN418+DM418+EL418</f>
        <v>741.492969942412</v>
      </c>
      <c r="FK418" s="0" t="n">
        <f aca="false">BP418+CO418+DN418+EM418</f>
        <v>739.211181789066</v>
      </c>
      <c r="FL418" s="0" t="n">
        <f aca="false">BQ418+CP418+DO418+EN418</f>
        <v>735.788499559046</v>
      </c>
      <c r="FM418" s="0" t="n">
        <f aca="false">BR418+CQ418+DP418+EO418</f>
        <v>1045.59547669327</v>
      </c>
      <c r="FN418" s="0" t="n">
        <f aca="false">BS418+CR418+DQ418+EP418</f>
        <v>1042.48230061466</v>
      </c>
      <c r="FO418" s="0" t="n">
        <f aca="false">BT418+CS418+DR418+EQ418</f>
        <v>1025.53697850607</v>
      </c>
      <c r="FP418" s="0" t="n">
        <f aca="false">BU418+CT418+DS418+ER418</f>
        <v>451.635180775758</v>
      </c>
      <c r="FQ418" s="0" t="n">
        <f aca="false">BV418+CU418+DT418+ES418</f>
        <v>439.463244901361</v>
      </c>
      <c r="FR418" s="0" t="n">
        <f aca="false">BW418+CV418+DU418+ET418</f>
        <v>447.724179582298</v>
      </c>
      <c r="FS418" s="0" t="n">
        <f aca="false">BX418+CW418+DV418+EU418</f>
        <v>444.905503156082</v>
      </c>
      <c r="FT418" s="0" t="n">
        <f aca="false">BY418+CX418+DW418+EV418</f>
        <v>441.923508029225</v>
      </c>
      <c r="FU418" s="0" t="n">
        <f aca="false">AM418*'Dist Horaria'!$H$10</f>
        <v>0.213233076749094</v>
      </c>
      <c r="FV418" s="0" t="n">
        <f aca="false">AM418*'Dist Horaria'!$I$10</f>
        <v>0.199562626791002</v>
      </c>
      <c r="FW418" s="0" t="n">
        <f aca="false">AM418*'Dist Horaria'!$J$10</f>
        <v>0.19869870196318</v>
      </c>
      <c r="FX418" s="0" t="n">
        <f aca="false">AM418*'Dist Horaria'!$K$10</f>
        <v>0.192984195577088</v>
      </c>
      <c r="FY418" s="0" t="n">
        <f aca="false">AM418*'Dist Horaria'!$L$10</f>
        <v>0.193061424775406</v>
      </c>
      <c r="FZ418" s="0" t="n">
        <f aca="false">AM418*'Dist Horaria'!$M$10</f>
        <v>0.206583669496865</v>
      </c>
      <c r="GA418" s="0" t="n">
        <f aca="false">AM418*'Dist Horaria'!$N$10</f>
        <v>0.195436690274523</v>
      </c>
      <c r="GB418" s="0" t="n">
        <f aca="false">AM418*'Dist Horaria'!$O$10</f>
        <v>0.192100950088234</v>
      </c>
      <c r="GC418" s="0" t="n">
        <f aca="false">AM418*'Dist Horaria'!$P$10</f>
        <v>0.195081916974571</v>
      </c>
      <c r="GD418" s="0" t="n">
        <f aca="false">AM418*'Dist Horaria'!$Q$10</f>
        <v>0.176542553544699</v>
      </c>
      <c r="GE418" s="0" t="n">
        <f aca="false">AM418*'Dist Horaria'!$R$10</f>
        <v>0.215408428188483</v>
      </c>
      <c r="GF418" s="0" t="n">
        <f aca="false">AM418*'Dist Horaria'!$S$10</f>
        <v>0.183967165576856</v>
      </c>
      <c r="GG418" s="0" t="n">
        <f aca="false">AR418*'Dist Horaria'!$H$10</f>
        <v>0.223047958896542</v>
      </c>
      <c r="GH418" s="0" t="n">
        <f aca="false">AR418*'Dist Horaria'!$I$10</f>
        <v>0.208748273280986</v>
      </c>
      <c r="GI418" s="0" t="n">
        <f aca="false">AR418*'Dist Horaria'!$J$10</f>
        <v>0.207844582951026</v>
      </c>
      <c r="GJ418" s="0" t="n">
        <f aca="false">AR418*'Dist Horaria'!$K$10</f>
        <v>0.201867044170686</v>
      </c>
      <c r="GK418" s="0" t="n">
        <f aca="false">AR418*'Dist Horaria'!$L$10</f>
        <v>0.201947828143391</v>
      </c>
      <c r="GL418" s="0" t="n">
        <f aca="false">AR418*'Dist Horaria'!$M$10</f>
        <v>0.216092486799561</v>
      </c>
      <c r="GM418" s="0" t="n">
        <f aca="false">AR418*'Dist Horaria'!$N$10</f>
        <v>0.204432424480379</v>
      </c>
      <c r="GN418" s="0" t="n">
        <f aca="false">AR418*'Dist Horaria'!$O$10</f>
        <v>0.200943143871084</v>
      </c>
      <c r="GO418" s="0" t="n">
        <f aca="false">AR418*'Dist Horaria'!$P$10</f>
        <v>0.204061321358707</v>
      </c>
      <c r="GP418" s="0" t="n">
        <f aca="false">AR418*'Dist Horaria'!$Q$10</f>
        <v>0.184668611581603</v>
      </c>
      <c r="GQ418" s="0" t="n">
        <f aca="false">AR418*'Dist Horaria'!$R$10</f>
        <v>0.225323439351244</v>
      </c>
      <c r="GR418" s="0" t="n">
        <f aca="false">AR418*'Dist Horaria'!$S$10</f>
        <v>0.192434970275193</v>
      </c>
      <c r="GS418" s="0" t="n">
        <f aca="false">AW418*'Dist Horaria'!$H$10</f>
        <v>0.0129303164577705</v>
      </c>
      <c r="GT418" s="0" t="n">
        <f aca="false">AW418*'Dist Horaria'!$I$10</f>
        <v>0.0121013491757093</v>
      </c>
      <c r="GU418" s="0" t="n">
        <f aca="false">AW418*'Dist Horaria'!$J$10</f>
        <v>0.0120489613304943</v>
      </c>
      <c r="GV418" s="0" t="n">
        <f aca="false">AW418*'Dist Horaria'!$K$10</f>
        <v>0.0117024373432282</v>
      </c>
      <c r="GW418" s="0" t="n">
        <f aca="false">AW418*'Dist Horaria'!$L$10</f>
        <v>0.0117071204720806</v>
      </c>
      <c r="GX418" s="0" t="n">
        <f aca="false">AW418*'Dist Horaria'!$M$10</f>
        <v>0.0125271006840325</v>
      </c>
      <c r="GY418" s="0" t="n">
        <f aca="false">AW418*'Dist Horaria'!$N$10</f>
        <v>0.0118511550423408</v>
      </c>
      <c r="GZ418" s="0" t="n">
        <f aca="false">AW418*'Dist Horaria'!$O$10</f>
        <v>0.0116488779055701</v>
      </c>
      <c r="HA418" s="0" t="n">
        <f aca="false">AW418*'Dist Horaria'!$P$10</f>
        <v>0.011829641817896</v>
      </c>
      <c r="HB418" s="0" t="n">
        <f aca="false">AW418*'Dist Horaria'!$Q$10</f>
        <v>0.0107054267583538</v>
      </c>
      <c r="HC418" s="0" t="n">
        <f aca="false">AW418*'Dist Horaria'!$R$10</f>
        <v>0.013062228368188</v>
      </c>
      <c r="HD418" s="0" t="n">
        <f aca="false">AW418*'Dist Horaria'!$S$10</f>
        <v>0.0111556504507358</v>
      </c>
    </row>
    <row r="419" customFormat="false" ht="13.8" hidden="false" customHeight="false" outlineLevel="0" collapsed="false">
      <c r="A419" s="0" t="n">
        <v>4.59655833333333</v>
      </c>
      <c r="B419" s="0" t="n">
        <v>-74.1812638888889</v>
      </c>
      <c r="C419" s="0" t="n">
        <v>20</v>
      </c>
      <c r="D419" s="0" t="n">
        <v>24</v>
      </c>
      <c r="E419" s="0" t="n">
        <v>1803</v>
      </c>
      <c r="G419" s="0" t="s">
        <v>351</v>
      </c>
      <c r="I419" s="0" t="s">
        <v>1881</v>
      </c>
      <c r="J419" s="0" t="s">
        <v>1882</v>
      </c>
      <c r="L419" s="0" t="s">
        <v>1883</v>
      </c>
      <c r="S419" s="0" t="n">
        <v>365</v>
      </c>
      <c r="V419" s="0" t="n">
        <v>39425</v>
      </c>
      <c r="W419" s="0" t="n">
        <f aca="false">V419*12</f>
        <v>473100</v>
      </c>
      <c r="X419" s="0" t="n">
        <v>1</v>
      </c>
      <c r="Z419" s="0" t="n">
        <v>30351.485</v>
      </c>
      <c r="AB419" s="0" t="n">
        <v>0.005</v>
      </c>
      <c r="AC419" s="0" t="n">
        <v>0</v>
      </c>
      <c r="AD419" s="0" t="n">
        <v>2199.68121500644</v>
      </c>
      <c r="AE419" s="0" t="n">
        <f aca="false">AD419/2204.59</f>
        <v>0.997773379633598</v>
      </c>
      <c r="AF419" s="0" t="n">
        <f aca="false">AE419/S419</f>
        <v>0.0027336256976263</v>
      </c>
      <c r="AG419" s="0" t="n">
        <f aca="false">AE419*EXP(AB419*AC419)</f>
        <v>0.997773379633598</v>
      </c>
      <c r="AH419" s="0" t="n">
        <f aca="false">AG419/S419</f>
        <v>0.0027336256976263</v>
      </c>
      <c r="AI419" s="0" t="s">
        <v>90</v>
      </c>
      <c r="AJ419" s="0" t="n">
        <f aca="false">IF(AI419="A",'FE DISTRIBUCIÓN'!$C$2,'FE DISTRIBUCIÓN'!$C$3)</f>
        <v>4.994E-006</v>
      </c>
      <c r="AK419" s="0" t="n">
        <f aca="false">W419*AJ419</f>
        <v>2.3626614</v>
      </c>
      <c r="AL419" s="0" t="n">
        <f aca="false">AK419/365</f>
        <v>0.00647304493150685</v>
      </c>
      <c r="AM419" s="0" t="n">
        <f aca="false">AK419*EXP(AB419*AC419)</f>
        <v>2.3626614</v>
      </c>
      <c r="AN419" s="0" t="n">
        <f aca="false">AM419/365</f>
        <v>0.00647304493150685</v>
      </c>
      <c r="AO419" s="0" t="n">
        <v>5.223868284E-006</v>
      </c>
      <c r="AP419" s="0" t="n">
        <f aca="false">AO419*W419</f>
        <v>2.4714120851604</v>
      </c>
      <c r="AQ419" s="0" t="n">
        <f aca="false">AP419/365</f>
        <v>0.00677099201413808</v>
      </c>
      <c r="AR419" s="0" t="n">
        <f aca="false">AP419*EXP(AB419*AC419)</f>
        <v>2.4714120851604</v>
      </c>
      <c r="AS419" s="0" t="n">
        <f aca="false">AR419/365</f>
        <v>0.00677099201413808</v>
      </c>
      <c r="AT419" s="0" t="n">
        <v>3.02832944E-007</v>
      </c>
      <c r="AU419" s="0" t="n">
        <f aca="false">AT419*W419</f>
        <v>0.1432702658064</v>
      </c>
      <c r="AV419" s="0" t="n">
        <f aca="false">AU419/365</f>
        <v>0.000392521276181918</v>
      </c>
      <c r="AW419" s="0" t="n">
        <f aca="false">AU419*EXP(AB419*AC419)</f>
        <v>0.1432702658064</v>
      </c>
      <c r="AX419" s="0" t="n">
        <f aca="false">AW419/365</f>
        <v>0.000392521276181918</v>
      </c>
      <c r="AY419" s="0" t="n">
        <f aca="false">AW419+AR419+AM419+AG419</f>
        <v>5.9751171306004</v>
      </c>
      <c r="AZ419" s="0" t="n">
        <f aca="false">AH419+AN419+AS419+AX419</f>
        <v>0.0163701839194532</v>
      </c>
      <c r="BA419" s="0" t="n">
        <f aca="false">AH419*1000000</f>
        <v>2733.6256976263</v>
      </c>
      <c r="BB419" s="0" t="n">
        <f aca="false">BA419*'Dist Horaria'!$H$3</f>
        <v>95.2519339907658</v>
      </c>
      <c r="BC419" s="0" t="n">
        <f aca="false">BA419*'Dist Horaria'!$I$3</f>
        <v>92.703855581663</v>
      </c>
      <c r="BD419" s="0" t="n">
        <f aca="false">BA419*'Dist Horaria'!$J$3</f>
        <v>90.2987827362547</v>
      </c>
      <c r="BE419" s="0" t="n">
        <f aca="false">BA419*'Dist Horaria'!$K$3</f>
        <v>88.2497546053024</v>
      </c>
      <c r="BF419" s="0" t="n">
        <f aca="false">BA419*'Dist Horaria'!$L$3</f>
        <v>86.7524043996757</v>
      </c>
      <c r="BG419" s="0" t="n">
        <f aca="false">BA419*'Dist Horaria'!$M$3</f>
        <v>85.8097251328984</v>
      </c>
      <c r="BH419" s="0" t="n">
        <f aca="false">BA419*'Dist Horaria'!$N$3</f>
        <v>89.6825077933294</v>
      </c>
      <c r="BI419" s="0" t="n">
        <f aca="false">BA419*'Dist Horaria'!$O$3</f>
        <v>89.6825077933294</v>
      </c>
      <c r="BJ419" s="0" t="n">
        <f aca="false">BA419*'Dist Horaria'!$P$3</f>
        <v>118.652983974006</v>
      </c>
      <c r="BK419" s="0" t="n">
        <f aca="false">BA419*'Dist Horaria'!$Q$3</f>
        <v>131.20281881741</v>
      </c>
      <c r="BL419" s="0" t="n">
        <f aca="false">BA419*'Dist Horaria'!$R$3</f>
        <v>140.329971430795</v>
      </c>
      <c r="BM419" s="0" t="n">
        <f aca="false">BA419*'Dist Horaria'!$S$3</f>
        <v>144.893547737487</v>
      </c>
      <c r="BN419" s="0" t="n">
        <f aca="false">BA419*'Dist Horaria'!$T$3</f>
        <v>146.034441814161</v>
      </c>
      <c r="BO419" s="0" t="n">
        <f aca="false">BA419*'Dist Horaria'!$U$3</f>
        <v>144.893547737487</v>
      </c>
      <c r="BP419" s="0" t="n">
        <f aca="false">BA419*'Dist Horaria'!$V$3</f>
        <v>142.611759584141</v>
      </c>
      <c r="BQ419" s="0" t="n">
        <f aca="false">BA419*'Dist Horaria'!$W$3</f>
        <v>139.189077354122</v>
      </c>
      <c r="BR419" s="0" t="n">
        <f aca="false">BA419*'Dist Horaria'!$X$3</f>
        <v>136.491595238145</v>
      </c>
      <c r="BS419" s="0" t="n">
        <f aca="false">BA419*'Dist Horaria'!$Y$3</f>
        <v>133.378419159538</v>
      </c>
      <c r="BT419" s="0" t="n">
        <f aca="false">BA419*'Dist Horaria'!$Z$3</f>
        <v>116.433097050942</v>
      </c>
      <c r="BU419" s="0" t="n">
        <f aca="false">BA419*'Dist Horaria'!$AA$3</f>
        <v>110.721225230087</v>
      </c>
      <c r="BV419" s="0" t="n">
        <f aca="false">BA419*'Dist Horaria'!$AB$3</f>
        <v>98.5492893556898</v>
      </c>
      <c r="BW419" s="0" t="n">
        <f aca="false">BA419*'Dist Horaria'!$AC$3</f>
        <v>106.810224036627</v>
      </c>
      <c r="BX419" s="0" t="n">
        <f aca="false">BA419*'Dist Horaria'!$AD$3</f>
        <v>103.99154761041</v>
      </c>
      <c r="BY419" s="0" t="n">
        <f aca="false">BA419*'Dist Horaria'!$AE$3</f>
        <v>101.009552483554</v>
      </c>
      <c r="BZ419" s="0" t="n">
        <f aca="false">AN419*1000000</f>
        <v>6473.04493150685</v>
      </c>
      <c r="CA419" s="0" t="n">
        <f aca="false">BZ419*'Dist Horaria'!$H$6</f>
        <v>161.826123287671</v>
      </c>
      <c r="CB419" s="0" t="n">
        <f aca="false">BZ419*'Dist Horaria'!$I$6</f>
        <v>161.826123287671</v>
      </c>
      <c r="CC419" s="0" t="n">
        <f aca="false">BZ419*'Dist Horaria'!$J$6</f>
        <v>161.826123287671</v>
      </c>
      <c r="CD419" s="0" t="n">
        <f aca="false">BZ419*'Dist Horaria'!$K$6</f>
        <v>161.826123287671</v>
      </c>
      <c r="CE419" s="0" t="n">
        <f aca="false">BZ419*'Dist Horaria'!$L$6</f>
        <v>161.826123287671</v>
      </c>
      <c r="CF419" s="0" t="n">
        <f aca="false">BZ419*'Dist Horaria'!$M$6</f>
        <v>431.536328767123</v>
      </c>
      <c r="CG419" s="0" t="n">
        <f aca="false">BZ419*'Dist Horaria'!$N$6</f>
        <v>431.536328767123</v>
      </c>
      <c r="CH419" s="0" t="n">
        <f aca="false">BZ419*'Dist Horaria'!$O$6</f>
        <v>431.536328767123</v>
      </c>
      <c r="CI419" s="0" t="n">
        <f aca="false">BZ419*'Dist Horaria'!$P$6</f>
        <v>283.195715753425</v>
      </c>
      <c r="CJ419" s="0" t="n">
        <f aca="false">BZ419*'Dist Horaria'!$Q$6</f>
        <v>283.195715753425</v>
      </c>
      <c r="CK419" s="0" t="n">
        <f aca="false">BZ419*'Dist Horaria'!$R$6</f>
        <v>283.195715753425</v>
      </c>
      <c r="CL419" s="0" t="n">
        <f aca="false">BZ419*'Dist Horaria'!$S$6</f>
        <v>283.195715753425</v>
      </c>
      <c r="CM419" s="0" t="n">
        <f aca="false">BZ419*'Dist Horaria'!$T$6</f>
        <v>283.195715753425</v>
      </c>
      <c r="CN419" s="0" t="n">
        <f aca="false">BZ419*'Dist Horaria'!$U$6</f>
        <v>283.195715753425</v>
      </c>
      <c r="CO419" s="0" t="n">
        <f aca="false">BZ419*'Dist Horaria'!$V$6</f>
        <v>283.195715753425</v>
      </c>
      <c r="CP419" s="0" t="n">
        <f aca="false">BZ419*'Dist Horaria'!$W$6</f>
        <v>283.195715753425</v>
      </c>
      <c r="CQ419" s="0" t="n">
        <f aca="false">BZ419*'Dist Horaria'!$X$6</f>
        <v>431.536328767123</v>
      </c>
      <c r="CR419" s="0" t="n">
        <f aca="false">BZ419*'Dist Horaria'!$Y$6</f>
        <v>431.536328767123</v>
      </c>
      <c r="CS419" s="0" t="n">
        <f aca="false">BZ419*'Dist Horaria'!$Z$6</f>
        <v>431.536328767123</v>
      </c>
      <c r="CT419" s="0" t="n">
        <f aca="false">BZ419*'Dist Horaria'!$AA$6</f>
        <v>161.826123287671</v>
      </c>
      <c r="CU419" s="0" t="n">
        <f aca="false">BZ419*'Dist Horaria'!$AB$6</f>
        <v>161.826123287671</v>
      </c>
      <c r="CV419" s="0" t="n">
        <f aca="false">BZ419*'Dist Horaria'!$AC$6</f>
        <v>161.826123287671</v>
      </c>
      <c r="CW419" s="0" t="n">
        <f aca="false">BZ419*'Dist Horaria'!$AD$6</f>
        <v>161.826123287671</v>
      </c>
      <c r="CX419" s="0" t="n">
        <f aca="false">BZ419*'Dist Horaria'!$AE$6</f>
        <v>161.826123287671</v>
      </c>
      <c r="CY419" s="0" t="n">
        <f aca="false">AS419*1000000</f>
        <v>6770.99201413808</v>
      </c>
      <c r="CZ419" s="0" t="n">
        <f aca="false">CY419*'Dist Horaria'!$H$6</f>
        <v>169.274800353452</v>
      </c>
      <c r="DA419" s="0" t="n">
        <f aca="false">CY419*'Dist Horaria'!$I$6</f>
        <v>169.274800353452</v>
      </c>
      <c r="DB419" s="0" t="n">
        <f aca="false">CY419*'Dist Horaria'!$J$6</f>
        <v>169.274800353452</v>
      </c>
      <c r="DC419" s="0" t="n">
        <f aca="false">CY419*'Dist Horaria'!$K$6</f>
        <v>169.274800353452</v>
      </c>
      <c r="DD419" s="0" t="n">
        <f aca="false">CY419*'Dist Horaria'!$L$6</f>
        <v>169.274800353452</v>
      </c>
      <c r="DE419" s="0" t="n">
        <f aca="false">CY419*'Dist Horaria'!$M$6</f>
        <v>451.399467609206</v>
      </c>
      <c r="DF419" s="0" t="n">
        <f aca="false">CY419*'Dist Horaria'!$N$6</f>
        <v>451.399467609206</v>
      </c>
      <c r="DG419" s="0" t="n">
        <f aca="false">CY419*'Dist Horaria'!$O$6</f>
        <v>451.399467609206</v>
      </c>
      <c r="DH419" s="0" t="n">
        <f aca="false">CY419*'Dist Horaria'!$P$6</f>
        <v>296.230900618541</v>
      </c>
      <c r="DI419" s="0" t="n">
        <f aca="false">CY419*'Dist Horaria'!$Q$6</f>
        <v>296.230900618541</v>
      </c>
      <c r="DJ419" s="0" t="n">
        <f aca="false">CY419*'Dist Horaria'!$R$6</f>
        <v>296.230900618541</v>
      </c>
      <c r="DK419" s="0" t="n">
        <f aca="false">CY419*'Dist Horaria'!$S$6</f>
        <v>296.230900618541</v>
      </c>
      <c r="DL419" s="0" t="n">
        <f aca="false">CY419*'Dist Horaria'!$T$6</f>
        <v>296.230900618541</v>
      </c>
      <c r="DM419" s="0" t="n">
        <f aca="false">CY419*'Dist Horaria'!$U$6</f>
        <v>296.230900618541</v>
      </c>
      <c r="DN419" s="0" t="n">
        <f aca="false">CY419*'Dist Horaria'!$V$6</f>
        <v>296.230900618541</v>
      </c>
      <c r="DO419" s="0" t="n">
        <f aca="false">CY419*'Dist Horaria'!$W$6</f>
        <v>296.230900618541</v>
      </c>
      <c r="DP419" s="0" t="n">
        <f aca="false">CY419*'Dist Horaria'!$X$6</f>
        <v>451.399467609206</v>
      </c>
      <c r="DQ419" s="0" t="n">
        <f aca="false">CY419*'Dist Horaria'!$Y$6</f>
        <v>451.399467609206</v>
      </c>
      <c r="DR419" s="0" t="n">
        <f aca="false">CY419*'Dist Horaria'!$Z$6</f>
        <v>451.399467609206</v>
      </c>
      <c r="DS419" s="0" t="n">
        <f aca="false">CY419*'Dist Horaria'!$AA$6</f>
        <v>169.274800353452</v>
      </c>
      <c r="DT419" s="0" t="n">
        <f aca="false">CY419*'Dist Horaria'!$AB$6</f>
        <v>169.274800353452</v>
      </c>
      <c r="DU419" s="0" t="n">
        <f aca="false">CY419*'Dist Horaria'!$AC$6</f>
        <v>169.274800353452</v>
      </c>
      <c r="DV419" s="0" t="n">
        <f aca="false">CY419*'Dist Horaria'!$AD$6</f>
        <v>169.274800353452</v>
      </c>
      <c r="DW419" s="0" t="n">
        <f aca="false">CY419*'Dist Horaria'!$AE$6</f>
        <v>169.274800353452</v>
      </c>
      <c r="DX419" s="0" t="n">
        <f aca="false">AX419*1000000</f>
        <v>392.521276181918</v>
      </c>
      <c r="DY419" s="0" t="n">
        <f aca="false">DX419*'Dist Horaria'!$H$6</f>
        <v>9.81303190454795</v>
      </c>
      <c r="DZ419" s="0" t="n">
        <f aca="false">DX419*'Dist Horaria'!$I$6</f>
        <v>9.81303190454795</v>
      </c>
      <c r="EA419" s="0" t="n">
        <f aca="false">DX419*'Dist Horaria'!$J$6</f>
        <v>9.81303190454795</v>
      </c>
      <c r="EB419" s="0" t="n">
        <f aca="false">DX419*'Dist Horaria'!$K$6</f>
        <v>9.81303190454795</v>
      </c>
      <c r="EC419" s="0" t="n">
        <f aca="false">DX419*'Dist Horaria'!$L$6</f>
        <v>9.81303190454795</v>
      </c>
      <c r="ED419" s="0" t="n">
        <f aca="false">DX419*'Dist Horaria'!$M$6</f>
        <v>26.1680850787945</v>
      </c>
      <c r="EE419" s="0" t="n">
        <f aca="false">DX419*'Dist Horaria'!$N$6</f>
        <v>26.1680850787945</v>
      </c>
      <c r="EF419" s="0" t="n">
        <f aca="false">DX419*'Dist Horaria'!$O$6</f>
        <v>26.1680850787945</v>
      </c>
      <c r="EG419" s="0" t="n">
        <f aca="false">DX419*'Dist Horaria'!$P$6</f>
        <v>17.1728058329589</v>
      </c>
      <c r="EH419" s="0" t="n">
        <f aca="false">DX419*'Dist Horaria'!$Q$6</f>
        <v>17.1728058329589</v>
      </c>
      <c r="EI419" s="0" t="n">
        <f aca="false">DX419*'Dist Horaria'!$R$6</f>
        <v>17.1728058329589</v>
      </c>
      <c r="EJ419" s="0" t="n">
        <f aca="false">DX419*'Dist Horaria'!$S$6</f>
        <v>17.1728058329589</v>
      </c>
      <c r="EK419" s="0" t="n">
        <f aca="false">DX419*'Dist Horaria'!$T$6</f>
        <v>17.1728058329589</v>
      </c>
      <c r="EL419" s="0" t="n">
        <f aca="false">DX419*'Dist Horaria'!$U$6</f>
        <v>17.1728058329589</v>
      </c>
      <c r="EM419" s="0" t="n">
        <f aca="false">DX419*'Dist Horaria'!$V$6</f>
        <v>17.1728058329589</v>
      </c>
      <c r="EN419" s="0" t="n">
        <f aca="false">DX419*'Dist Horaria'!$W$6</f>
        <v>17.1728058329589</v>
      </c>
      <c r="EO419" s="0" t="n">
        <f aca="false">DX419*'Dist Horaria'!$X$6</f>
        <v>26.1680850787945</v>
      </c>
      <c r="EP419" s="0" t="n">
        <f aca="false">DX419*'Dist Horaria'!$Y$6</f>
        <v>26.1680850787945</v>
      </c>
      <c r="EQ419" s="0" t="n">
        <f aca="false">DX419*'Dist Horaria'!$Z$6</f>
        <v>26.1680850787945</v>
      </c>
      <c r="ER419" s="0" t="n">
        <f aca="false">DX419*'Dist Horaria'!$AA$6</f>
        <v>9.81303190454795</v>
      </c>
      <c r="ES419" s="0" t="n">
        <f aca="false">DX419*'Dist Horaria'!$AB$6</f>
        <v>9.81303190454795</v>
      </c>
      <c r="ET419" s="0" t="n">
        <f aca="false">DX419*'Dist Horaria'!$AC$6</f>
        <v>9.81303190454795</v>
      </c>
      <c r="EU419" s="0" t="n">
        <f aca="false">DX419*'Dist Horaria'!$AD$6</f>
        <v>9.81303190454795</v>
      </c>
      <c r="EV419" s="0" t="n">
        <f aca="false">DX419*'Dist Horaria'!$AE$6</f>
        <v>9.81303190454795</v>
      </c>
      <c r="EW419" s="0" t="n">
        <f aca="false">BB419+CA419+CZ419+DY419</f>
        <v>436.165889536437</v>
      </c>
      <c r="EX419" s="0" t="n">
        <f aca="false">BC419+CB419+DA419+DZ419</f>
        <v>433.617811127334</v>
      </c>
      <c r="EY419" s="0" t="n">
        <f aca="false">BD419+CC419+DB419+EA419</f>
        <v>431.212738281926</v>
      </c>
      <c r="EZ419" s="0" t="n">
        <f aca="false">BE419+CD419+DC419+EB419</f>
        <v>429.163710150974</v>
      </c>
      <c r="FA419" s="0" t="n">
        <f aca="false">BF419+CE419+DD419+EC419</f>
        <v>427.666359945347</v>
      </c>
      <c r="FB419" s="0" t="n">
        <f aca="false">BG419+CF419+DE419+ED419</f>
        <v>994.913606588022</v>
      </c>
      <c r="FC419" s="0" t="n">
        <f aca="false">BH419+CG419+DF419+EE419</f>
        <v>998.786389248453</v>
      </c>
      <c r="FD419" s="0" t="n">
        <f aca="false">BI419+CH419+DG419+EF419</f>
        <v>998.786389248453</v>
      </c>
      <c r="FE419" s="0" t="n">
        <f aca="false">BJ419+CI419+DH419+EG419</f>
        <v>715.25240617893</v>
      </c>
      <c r="FF419" s="0" t="n">
        <f aca="false">BK419+CJ419+DI419+EH419</f>
        <v>727.802241022335</v>
      </c>
      <c r="FG419" s="0" t="n">
        <f aca="false">BL419+CK419+DJ419+EI419</f>
        <v>736.92939363572</v>
      </c>
      <c r="FH419" s="0" t="n">
        <f aca="false">BM419+CL419+DK419+EJ419</f>
        <v>741.492969942412</v>
      </c>
      <c r="FI419" s="0" t="n">
        <f aca="false">BN419+CM419+DL419+EK419</f>
        <v>742.633864019085</v>
      </c>
      <c r="FJ419" s="0" t="n">
        <f aca="false">BO419+CN419+DM419+EL419</f>
        <v>741.492969942412</v>
      </c>
      <c r="FK419" s="0" t="n">
        <f aca="false">BP419+CO419+DN419+EM419</f>
        <v>739.211181789066</v>
      </c>
      <c r="FL419" s="0" t="n">
        <f aca="false">BQ419+CP419+DO419+EN419</f>
        <v>735.788499559046</v>
      </c>
      <c r="FM419" s="0" t="n">
        <f aca="false">BR419+CQ419+DP419+EO419</f>
        <v>1045.59547669327</v>
      </c>
      <c r="FN419" s="0" t="n">
        <f aca="false">BS419+CR419+DQ419+EP419</f>
        <v>1042.48230061466</v>
      </c>
      <c r="FO419" s="0" t="n">
        <f aca="false">BT419+CS419+DR419+EQ419</f>
        <v>1025.53697850607</v>
      </c>
      <c r="FP419" s="0" t="n">
        <f aca="false">BU419+CT419+DS419+ER419</f>
        <v>451.635180775758</v>
      </c>
      <c r="FQ419" s="0" t="n">
        <f aca="false">BV419+CU419+DT419+ES419</f>
        <v>439.463244901361</v>
      </c>
      <c r="FR419" s="0" t="n">
        <f aca="false">BW419+CV419+DU419+ET419</f>
        <v>447.724179582298</v>
      </c>
      <c r="FS419" s="0" t="n">
        <f aca="false">BX419+CW419+DV419+EU419</f>
        <v>444.905503156082</v>
      </c>
      <c r="FT419" s="0" t="n">
        <f aca="false">BY419+CX419+DW419+EV419</f>
        <v>441.923508029225</v>
      </c>
      <c r="FU419" s="0" t="n">
        <f aca="false">AM419*'Dist Horaria'!$H$10</f>
        <v>0.213233076749094</v>
      </c>
      <c r="FV419" s="0" t="n">
        <f aca="false">AM419*'Dist Horaria'!$I$10</f>
        <v>0.199562626791002</v>
      </c>
      <c r="FW419" s="0" t="n">
        <f aca="false">AM419*'Dist Horaria'!$J$10</f>
        <v>0.19869870196318</v>
      </c>
      <c r="FX419" s="0" t="n">
        <f aca="false">AM419*'Dist Horaria'!$K$10</f>
        <v>0.192984195577088</v>
      </c>
      <c r="FY419" s="0" t="n">
        <f aca="false">AM419*'Dist Horaria'!$L$10</f>
        <v>0.193061424775406</v>
      </c>
      <c r="FZ419" s="0" t="n">
        <f aca="false">AM419*'Dist Horaria'!$M$10</f>
        <v>0.206583669496865</v>
      </c>
      <c r="GA419" s="0" t="n">
        <f aca="false">AM419*'Dist Horaria'!$N$10</f>
        <v>0.195436690274523</v>
      </c>
      <c r="GB419" s="0" t="n">
        <f aca="false">AM419*'Dist Horaria'!$O$10</f>
        <v>0.192100950088234</v>
      </c>
      <c r="GC419" s="0" t="n">
        <f aca="false">AM419*'Dist Horaria'!$P$10</f>
        <v>0.195081916974571</v>
      </c>
      <c r="GD419" s="0" t="n">
        <f aca="false">AM419*'Dist Horaria'!$Q$10</f>
        <v>0.176542553544699</v>
      </c>
      <c r="GE419" s="0" t="n">
        <f aca="false">AM419*'Dist Horaria'!$R$10</f>
        <v>0.215408428188483</v>
      </c>
      <c r="GF419" s="0" t="n">
        <f aca="false">AM419*'Dist Horaria'!$S$10</f>
        <v>0.183967165576856</v>
      </c>
      <c r="GG419" s="0" t="n">
        <f aca="false">AR419*'Dist Horaria'!$H$10</f>
        <v>0.223047958896542</v>
      </c>
      <c r="GH419" s="0" t="n">
        <f aca="false">AR419*'Dist Horaria'!$I$10</f>
        <v>0.208748273280986</v>
      </c>
      <c r="GI419" s="0" t="n">
        <f aca="false">AR419*'Dist Horaria'!$J$10</f>
        <v>0.207844582951026</v>
      </c>
      <c r="GJ419" s="0" t="n">
        <f aca="false">AR419*'Dist Horaria'!$K$10</f>
        <v>0.201867044170686</v>
      </c>
      <c r="GK419" s="0" t="n">
        <f aca="false">AR419*'Dist Horaria'!$L$10</f>
        <v>0.201947828143391</v>
      </c>
      <c r="GL419" s="0" t="n">
        <f aca="false">AR419*'Dist Horaria'!$M$10</f>
        <v>0.216092486799561</v>
      </c>
      <c r="GM419" s="0" t="n">
        <f aca="false">AR419*'Dist Horaria'!$N$10</f>
        <v>0.204432424480379</v>
      </c>
      <c r="GN419" s="0" t="n">
        <f aca="false">AR419*'Dist Horaria'!$O$10</f>
        <v>0.200943143871084</v>
      </c>
      <c r="GO419" s="0" t="n">
        <f aca="false">AR419*'Dist Horaria'!$P$10</f>
        <v>0.204061321358707</v>
      </c>
      <c r="GP419" s="0" t="n">
        <f aca="false">AR419*'Dist Horaria'!$Q$10</f>
        <v>0.184668611581603</v>
      </c>
      <c r="GQ419" s="0" t="n">
        <f aca="false">AR419*'Dist Horaria'!$R$10</f>
        <v>0.225323439351244</v>
      </c>
      <c r="GR419" s="0" t="n">
        <f aca="false">AR419*'Dist Horaria'!$S$10</f>
        <v>0.192434970275193</v>
      </c>
      <c r="GS419" s="0" t="n">
        <f aca="false">AW419*'Dist Horaria'!$H$10</f>
        <v>0.0129303164577705</v>
      </c>
      <c r="GT419" s="0" t="n">
        <f aca="false">AW419*'Dist Horaria'!$I$10</f>
        <v>0.0121013491757093</v>
      </c>
      <c r="GU419" s="0" t="n">
        <f aca="false">AW419*'Dist Horaria'!$J$10</f>
        <v>0.0120489613304943</v>
      </c>
      <c r="GV419" s="0" t="n">
        <f aca="false">AW419*'Dist Horaria'!$K$10</f>
        <v>0.0117024373432282</v>
      </c>
      <c r="GW419" s="0" t="n">
        <f aca="false">AW419*'Dist Horaria'!$L$10</f>
        <v>0.0117071204720806</v>
      </c>
      <c r="GX419" s="0" t="n">
        <f aca="false">AW419*'Dist Horaria'!$M$10</f>
        <v>0.0125271006840325</v>
      </c>
      <c r="GY419" s="0" t="n">
        <f aca="false">AW419*'Dist Horaria'!$N$10</f>
        <v>0.0118511550423408</v>
      </c>
      <c r="GZ419" s="0" t="n">
        <f aca="false">AW419*'Dist Horaria'!$O$10</f>
        <v>0.0116488779055701</v>
      </c>
      <c r="HA419" s="0" t="n">
        <f aca="false">AW419*'Dist Horaria'!$P$10</f>
        <v>0.011829641817896</v>
      </c>
      <c r="HB419" s="0" t="n">
        <f aca="false">AW419*'Dist Horaria'!$Q$10</f>
        <v>0.0107054267583538</v>
      </c>
      <c r="HC419" s="0" t="n">
        <f aca="false">AW419*'Dist Horaria'!$R$10</f>
        <v>0.013062228368188</v>
      </c>
      <c r="HD419" s="0" t="n">
        <f aca="false">AW419*'Dist Horaria'!$S$10</f>
        <v>0.0111556504507358</v>
      </c>
    </row>
    <row r="420" customFormat="false" ht="13.8" hidden="false" customHeight="false" outlineLevel="0" collapsed="false">
      <c r="A420" s="0" t="n">
        <v>4.68758888888889</v>
      </c>
      <c r="B420" s="0" t="n">
        <v>-74.0887166666667</v>
      </c>
      <c r="C420" s="0" t="n">
        <v>30</v>
      </c>
      <c r="D420" s="0" t="n">
        <v>34</v>
      </c>
      <c r="E420" s="0" t="n">
        <v>2436</v>
      </c>
      <c r="G420" s="0" t="s">
        <v>351</v>
      </c>
      <c r="I420" s="0" t="s">
        <v>1884</v>
      </c>
      <c r="J420" s="0" t="s">
        <v>1885</v>
      </c>
      <c r="K420" s="0" t="s">
        <v>1886</v>
      </c>
      <c r="L420" s="0" t="s">
        <v>1887</v>
      </c>
      <c r="S420" s="0" t="n">
        <v>365</v>
      </c>
      <c r="V420" s="0" t="n">
        <v>39425</v>
      </c>
      <c r="W420" s="0" t="n">
        <f aca="false">V420*12</f>
        <v>473100</v>
      </c>
      <c r="X420" s="0" t="n">
        <v>1</v>
      </c>
      <c r="Z420" s="0" t="n">
        <v>30351.485</v>
      </c>
      <c r="AB420" s="0" t="n">
        <v>0.005</v>
      </c>
      <c r="AC420" s="0" t="n">
        <v>0</v>
      </c>
      <c r="AD420" s="0" t="n">
        <v>2199.68121500644</v>
      </c>
      <c r="AE420" s="0" t="n">
        <f aca="false">AD420/2204.59</f>
        <v>0.997773379633598</v>
      </c>
      <c r="AF420" s="0" t="n">
        <f aca="false">AE420/S420</f>
        <v>0.0027336256976263</v>
      </c>
      <c r="AG420" s="0" t="n">
        <f aca="false">AE420*EXP(AB420*AC420)</f>
        <v>0.997773379633598</v>
      </c>
      <c r="AH420" s="0" t="n">
        <f aca="false">AG420/S420</f>
        <v>0.0027336256976263</v>
      </c>
      <c r="AI420" s="0" t="s">
        <v>90</v>
      </c>
      <c r="AJ420" s="0" t="n">
        <f aca="false">IF(AI420="A",'FE DISTRIBUCIÓN'!$C$2,'FE DISTRIBUCIÓN'!$C$3)</f>
        <v>4.994E-006</v>
      </c>
      <c r="AK420" s="0" t="n">
        <f aca="false">W420*AJ420</f>
        <v>2.3626614</v>
      </c>
      <c r="AL420" s="0" t="n">
        <f aca="false">AK420/365</f>
        <v>0.00647304493150685</v>
      </c>
      <c r="AM420" s="0" t="n">
        <f aca="false">AK420*EXP(AB420*AC420)</f>
        <v>2.3626614</v>
      </c>
      <c r="AN420" s="0" t="n">
        <f aca="false">AM420/365</f>
        <v>0.00647304493150685</v>
      </c>
      <c r="AO420" s="0" t="n">
        <v>5.223868284E-006</v>
      </c>
      <c r="AP420" s="0" t="n">
        <f aca="false">AO420*W420</f>
        <v>2.4714120851604</v>
      </c>
      <c r="AQ420" s="0" t="n">
        <f aca="false">AP420/365</f>
        <v>0.00677099201413808</v>
      </c>
      <c r="AR420" s="0" t="n">
        <f aca="false">AP420*EXP(AB420*AC420)</f>
        <v>2.4714120851604</v>
      </c>
      <c r="AS420" s="0" t="n">
        <f aca="false">AR420/365</f>
        <v>0.00677099201413808</v>
      </c>
      <c r="AT420" s="0" t="n">
        <v>3.02832944E-007</v>
      </c>
      <c r="AU420" s="0" t="n">
        <f aca="false">AT420*W420</f>
        <v>0.1432702658064</v>
      </c>
      <c r="AV420" s="0" t="n">
        <f aca="false">AU420/365</f>
        <v>0.000392521276181918</v>
      </c>
      <c r="AW420" s="0" t="n">
        <f aca="false">AU420*EXP(AB420*AC420)</f>
        <v>0.1432702658064</v>
      </c>
      <c r="AX420" s="0" t="n">
        <f aca="false">AW420/365</f>
        <v>0.000392521276181918</v>
      </c>
      <c r="AY420" s="0" t="n">
        <f aca="false">AW420+AR420+AM420+AG420</f>
        <v>5.9751171306004</v>
      </c>
      <c r="AZ420" s="0" t="n">
        <f aca="false">AH420+AN420+AS420+AX420</f>
        <v>0.0163701839194532</v>
      </c>
      <c r="BA420" s="0" t="n">
        <f aca="false">AH420*1000000</f>
        <v>2733.6256976263</v>
      </c>
      <c r="BB420" s="0" t="n">
        <f aca="false">BA420*'Dist Horaria'!$H$3</f>
        <v>95.2519339907658</v>
      </c>
      <c r="BC420" s="0" t="n">
        <f aca="false">BA420*'Dist Horaria'!$I$3</f>
        <v>92.703855581663</v>
      </c>
      <c r="BD420" s="0" t="n">
        <f aca="false">BA420*'Dist Horaria'!$J$3</f>
        <v>90.2987827362547</v>
      </c>
      <c r="BE420" s="0" t="n">
        <f aca="false">BA420*'Dist Horaria'!$K$3</f>
        <v>88.2497546053024</v>
      </c>
      <c r="BF420" s="0" t="n">
        <f aca="false">BA420*'Dist Horaria'!$L$3</f>
        <v>86.7524043996757</v>
      </c>
      <c r="BG420" s="0" t="n">
        <f aca="false">BA420*'Dist Horaria'!$M$3</f>
        <v>85.8097251328984</v>
      </c>
      <c r="BH420" s="0" t="n">
        <f aca="false">BA420*'Dist Horaria'!$N$3</f>
        <v>89.6825077933294</v>
      </c>
      <c r="BI420" s="0" t="n">
        <f aca="false">BA420*'Dist Horaria'!$O$3</f>
        <v>89.6825077933294</v>
      </c>
      <c r="BJ420" s="0" t="n">
        <f aca="false">BA420*'Dist Horaria'!$P$3</f>
        <v>118.652983974006</v>
      </c>
      <c r="BK420" s="0" t="n">
        <f aca="false">BA420*'Dist Horaria'!$Q$3</f>
        <v>131.20281881741</v>
      </c>
      <c r="BL420" s="0" t="n">
        <f aca="false">BA420*'Dist Horaria'!$R$3</f>
        <v>140.329971430795</v>
      </c>
      <c r="BM420" s="0" t="n">
        <f aca="false">BA420*'Dist Horaria'!$S$3</f>
        <v>144.893547737487</v>
      </c>
      <c r="BN420" s="0" t="n">
        <f aca="false">BA420*'Dist Horaria'!$T$3</f>
        <v>146.034441814161</v>
      </c>
      <c r="BO420" s="0" t="n">
        <f aca="false">BA420*'Dist Horaria'!$U$3</f>
        <v>144.893547737487</v>
      </c>
      <c r="BP420" s="0" t="n">
        <f aca="false">BA420*'Dist Horaria'!$V$3</f>
        <v>142.611759584141</v>
      </c>
      <c r="BQ420" s="0" t="n">
        <f aca="false">BA420*'Dist Horaria'!$W$3</f>
        <v>139.189077354122</v>
      </c>
      <c r="BR420" s="0" t="n">
        <f aca="false">BA420*'Dist Horaria'!$X$3</f>
        <v>136.491595238145</v>
      </c>
      <c r="BS420" s="0" t="n">
        <f aca="false">BA420*'Dist Horaria'!$Y$3</f>
        <v>133.378419159538</v>
      </c>
      <c r="BT420" s="0" t="n">
        <f aca="false">BA420*'Dist Horaria'!$Z$3</f>
        <v>116.433097050942</v>
      </c>
      <c r="BU420" s="0" t="n">
        <f aca="false">BA420*'Dist Horaria'!$AA$3</f>
        <v>110.721225230087</v>
      </c>
      <c r="BV420" s="0" t="n">
        <f aca="false">BA420*'Dist Horaria'!$AB$3</f>
        <v>98.5492893556898</v>
      </c>
      <c r="BW420" s="0" t="n">
        <f aca="false">BA420*'Dist Horaria'!$AC$3</f>
        <v>106.810224036627</v>
      </c>
      <c r="BX420" s="0" t="n">
        <f aca="false">BA420*'Dist Horaria'!$AD$3</f>
        <v>103.99154761041</v>
      </c>
      <c r="BY420" s="0" t="n">
        <f aca="false">BA420*'Dist Horaria'!$AE$3</f>
        <v>101.009552483554</v>
      </c>
      <c r="BZ420" s="0" t="n">
        <f aca="false">AN420*1000000</f>
        <v>6473.04493150685</v>
      </c>
      <c r="CA420" s="0" t="n">
        <f aca="false">BZ420*'Dist Horaria'!$H$6</f>
        <v>161.826123287671</v>
      </c>
      <c r="CB420" s="0" t="n">
        <f aca="false">BZ420*'Dist Horaria'!$I$6</f>
        <v>161.826123287671</v>
      </c>
      <c r="CC420" s="0" t="n">
        <f aca="false">BZ420*'Dist Horaria'!$J$6</f>
        <v>161.826123287671</v>
      </c>
      <c r="CD420" s="0" t="n">
        <f aca="false">BZ420*'Dist Horaria'!$K$6</f>
        <v>161.826123287671</v>
      </c>
      <c r="CE420" s="0" t="n">
        <f aca="false">BZ420*'Dist Horaria'!$L$6</f>
        <v>161.826123287671</v>
      </c>
      <c r="CF420" s="0" t="n">
        <f aca="false">BZ420*'Dist Horaria'!$M$6</f>
        <v>431.536328767123</v>
      </c>
      <c r="CG420" s="0" t="n">
        <f aca="false">BZ420*'Dist Horaria'!$N$6</f>
        <v>431.536328767123</v>
      </c>
      <c r="CH420" s="0" t="n">
        <f aca="false">BZ420*'Dist Horaria'!$O$6</f>
        <v>431.536328767123</v>
      </c>
      <c r="CI420" s="0" t="n">
        <f aca="false">BZ420*'Dist Horaria'!$P$6</f>
        <v>283.195715753425</v>
      </c>
      <c r="CJ420" s="0" t="n">
        <f aca="false">BZ420*'Dist Horaria'!$Q$6</f>
        <v>283.195715753425</v>
      </c>
      <c r="CK420" s="0" t="n">
        <f aca="false">BZ420*'Dist Horaria'!$R$6</f>
        <v>283.195715753425</v>
      </c>
      <c r="CL420" s="0" t="n">
        <f aca="false">BZ420*'Dist Horaria'!$S$6</f>
        <v>283.195715753425</v>
      </c>
      <c r="CM420" s="0" t="n">
        <f aca="false">BZ420*'Dist Horaria'!$T$6</f>
        <v>283.195715753425</v>
      </c>
      <c r="CN420" s="0" t="n">
        <f aca="false">BZ420*'Dist Horaria'!$U$6</f>
        <v>283.195715753425</v>
      </c>
      <c r="CO420" s="0" t="n">
        <f aca="false">BZ420*'Dist Horaria'!$V$6</f>
        <v>283.195715753425</v>
      </c>
      <c r="CP420" s="0" t="n">
        <f aca="false">BZ420*'Dist Horaria'!$W$6</f>
        <v>283.195715753425</v>
      </c>
      <c r="CQ420" s="0" t="n">
        <f aca="false">BZ420*'Dist Horaria'!$X$6</f>
        <v>431.536328767123</v>
      </c>
      <c r="CR420" s="0" t="n">
        <f aca="false">BZ420*'Dist Horaria'!$Y$6</f>
        <v>431.536328767123</v>
      </c>
      <c r="CS420" s="0" t="n">
        <f aca="false">BZ420*'Dist Horaria'!$Z$6</f>
        <v>431.536328767123</v>
      </c>
      <c r="CT420" s="0" t="n">
        <f aca="false">BZ420*'Dist Horaria'!$AA$6</f>
        <v>161.826123287671</v>
      </c>
      <c r="CU420" s="0" t="n">
        <f aca="false">BZ420*'Dist Horaria'!$AB$6</f>
        <v>161.826123287671</v>
      </c>
      <c r="CV420" s="0" t="n">
        <f aca="false">BZ420*'Dist Horaria'!$AC$6</f>
        <v>161.826123287671</v>
      </c>
      <c r="CW420" s="0" t="n">
        <f aca="false">BZ420*'Dist Horaria'!$AD$6</f>
        <v>161.826123287671</v>
      </c>
      <c r="CX420" s="0" t="n">
        <f aca="false">BZ420*'Dist Horaria'!$AE$6</f>
        <v>161.826123287671</v>
      </c>
      <c r="CY420" s="0" t="n">
        <f aca="false">AS420*1000000</f>
        <v>6770.99201413808</v>
      </c>
      <c r="CZ420" s="0" t="n">
        <f aca="false">CY420*'Dist Horaria'!$H$6</f>
        <v>169.274800353452</v>
      </c>
      <c r="DA420" s="0" t="n">
        <f aca="false">CY420*'Dist Horaria'!$I$6</f>
        <v>169.274800353452</v>
      </c>
      <c r="DB420" s="0" t="n">
        <f aca="false">CY420*'Dist Horaria'!$J$6</f>
        <v>169.274800353452</v>
      </c>
      <c r="DC420" s="0" t="n">
        <f aca="false">CY420*'Dist Horaria'!$K$6</f>
        <v>169.274800353452</v>
      </c>
      <c r="DD420" s="0" t="n">
        <f aca="false">CY420*'Dist Horaria'!$L$6</f>
        <v>169.274800353452</v>
      </c>
      <c r="DE420" s="0" t="n">
        <f aca="false">CY420*'Dist Horaria'!$M$6</f>
        <v>451.399467609206</v>
      </c>
      <c r="DF420" s="0" t="n">
        <f aca="false">CY420*'Dist Horaria'!$N$6</f>
        <v>451.399467609206</v>
      </c>
      <c r="DG420" s="0" t="n">
        <f aca="false">CY420*'Dist Horaria'!$O$6</f>
        <v>451.399467609206</v>
      </c>
      <c r="DH420" s="0" t="n">
        <f aca="false">CY420*'Dist Horaria'!$P$6</f>
        <v>296.230900618541</v>
      </c>
      <c r="DI420" s="0" t="n">
        <f aca="false">CY420*'Dist Horaria'!$Q$6</f>
        <v>296.230900618541</v>
      </c>
      <c r="DJ420" s="0" t="n">
        <f aca="false">CY420*'Dist Horaria'!$R$6</f>
        <v>296.230900618541</v>
      </c>
      <c r="DK420" s="0" t="n">
        <f aca="false">CY420*'Dist Horaria'!$S$6</f>
        <v>296.230900618541</v>
      </c>
      <c r="DL420" s="0" t="n">
        <f aca="false">CY420*'Dist Horaria'!$T$6</f>
        <v>296.230900618541</v>
      </c>
      <c r="DM420" s="0" t="n">
        <f aca="false">CY420*'Dist Horaria'!$U$6</f>
        <v>296.230900618541</v>
      </c>
      <c r="DN420" s="0" t="n">
        <f aca="false">CY420*'Dist Horaria'!$V$6</f>
        <v>296.230900618541</v>
      </c>
      <c r="DO420" s="0" t="n">
        <f aca="false">CY420*'Dist Horaria'!$W$6</f>
        <v>296.230900618541</v>
      </c>
      <c r="DP420" s="0" t="n">
        <f aca="false">CY420*'Dist Horaria'!$X$6</f>
        <v>451.399467609206</v>
      </c>
      <c r="DQ420" s="0" t="n">
        <f aca="false">CY420*'Dist Horaria'!$Y$6</f>
        <v>451.399467609206</v>
      </c>
      <c r="DR420" s="0" t="n">
        <f aca="false">CY420*'Dist Horaria'!$Z$6</f>
        <v>451.399467609206</v>
      </c>
      <c r="DS420" s="0" t="n">
        <f aca="false">CY420*'Dist Horaria'!$AA$6</f>
        <v>169.274800353452</v>
      </c>
      <c r="DT420" s="0" t="n">
        <f aca="false">CY420*'Dist Horaria'!$AB$6</f>
        <v>169.274800353452</v>
      </c>
      <c r="DU420" s="0" t="n">
        <f aca="false">CY420*'Dist Horaria'!$AC$6</f>
        <v>169.274800353452</v>
      </c>
      <c r="DV420" s="0" t="n">
        <f aca="false">CY420*'Dist Horaria'!$AD$6</f>
        <v>169.274800353452</v>
      </c>
      <c r="DW420" s="0" t="n">
        <f aca="false">CY420*'Dist Horaria'!$AE$6</f>
        <v>169.274800353452</v>
      </c>
      <c r="DX420" s="0" t="n">
        <f aca="false">AX420*1000000</f>
        <v>392.521276181918</v>
      </c>
      <c r="DY420" s="0" t="n">
        <f aca="false">DX420*'Dist Horaria'!$H$6</f>
        <v>9.81303190454795</v>
      </c>
      <c r="DZ420" s="0" t="n">
        <f aca="false">DX420*'Dist Horaria'!$I$6</f>
        <v>9.81303190454795</v>
      </c>
      <c r="EA420" s="0" t="n">
        <f aca="false">DX420*'Dist Horaria'!$J$6</f>
        <v>9.81303190454795</v>
      </c>
      <c r="EB420" s="0" t="n">
        <f aca="false">DX420*'Dist Horaria'!$K$6</f>
        <v>9.81303190454795</v>
      </c>
      <c r="EC420" s="0" t="n">
        <f aca="false">DX420*'Dist Horaria'!$L$6</f>
        <v>9.81303190454795</v>
      </c>
      <c r="ED420" s="0" t="n">
        <f aca="false">DX420*'Dist Horaria'!$M$6</f>
        <v>26.1680850787945</v>
      </c>
      <c r="EE420" s="0" t="n">
        <f aca="false">DX420*'Dist Horaria'!$N$6</f>
        <v>26.1680850787945</v>
      </c>
      <c r="EF420" s="0" t="n">
        <f aca="false">DX420*'Dist Horaria'!$O$6</f>
        <v>26.1680850787945</v>
      </c>
      <c r="EG420" s="0" t="n">
        <f aca="false">DX420*'Dist Horaria'!$P$6</f>
        <v>17.1728058329589</v>
      </c>
      <c r="EH420" s="0" t="n">
        <f aca="false">DX420*'Dist Horaria'!$Q$6</f>
        <v>17.1728058329589</v>
      </c>
      <c r="EI420" s="0" t="n">
        <f aca="false">DX420*'Dist Horaria'!$R$6</f>
        <v>17.1728058329589</v>
      </c>
      <c r="EJ420" s="0" t="n">
        <f aca="false">DX420*'Dist Horaria'!$S$6</f>
        <v>17.1728058329589</v>
      </c>
      <c r="EK420" s="0" t="n">
        <f aca="false">DX420*'Dist Horaria'!$T$6</f>
        <v>17.1728058329589</v>
      </c>
      <c r="EL420" s="0" t="n">
        <f aca="false">DX420*'Dist Horaria'!$U$6</f>
        <v>17.1728058329589</v>
      </c>
      <c r="EM420" s="0" t="n">
        <f aca="false">DX420*'Dist Horaria'!$V$6</f>
        <v>17.1728058329589</v>
      </c>
      <c r="EN420" s="0" t="n">
        <f aca="false">DX420*'Dist Horaria'!$W$6</f>
        <v>17.1728058329589</v>
      </c>
      <c r="EO420" s="0" t="n">
        <f aca="false">DX420*'Dist Horaria'!$X$6</f>
        <v>26.1680850787945</v>
      </c>
      <c r="EP420" s="0" t="n">
        <f aca="false">DX420*'Dist Horaria'!$Y$6</f>
        <v>26.1680850787945</v>
      </c>
      <c r="EQ420" s="0" t="n">
        <f aca="false">DX420*'Dist Horaria'!$Z$6</f>
        <v>26.1680850787945</v>
      </c>
      <c r="ER420" s="0" t="n">
        <f aca="false">DX420*'Dist Horaria'!$AA$6</f>
        <v>9.81303190454795</v>
      </c>
      <c r="ES420" s="0" t="n">
        <f aca="false">DX420*'Dist Horaria'!$AB$6</f>
        <v>9.81303190454795</v>
      </c>
      <c r="ET420" s="0" t="n">
        <f aca="false">DX420*'Dist Horaria'!$AC$6</f>
        <v>9.81303190454795</v>
      </c>
      <c r="EU420" s="0" t="n">
        <f aca="false">DX420*'Dist Horaria'!$AD$6</f>
        <v>9.81303190454795</v>
      </c>
      <c r="EV420" s="0" t="n">
        <f aca="false">DX420*'Dist Horaria'!$AE$6</f>
        <v>9.81303190454795</v>
      </c>
      <c r="EW420" s="0" t="n">
        <f aca="false">BB420+CA420+CZ420+DY420</f>
        <v>436.165889536437</v>
      </c>
      <c r="EX420" s="0" t="n">
        <f aca="false">BC420+CB420+DA420+DZ420</f>
        <v>433.617811127334</v>
      </c>
      <c r="EY420" s="0" t="n">
        <f aca="false">BD420+CC420+DB420+EA420</f>
        <v>431.212738281926</v>
      </c>
      <c r="EZ420" s="0" t="n">
        <f aca="false">BE420+CD420+DC420+EB420</f>
        <v>429.163710150974</v>
      </c>
      <c r="FA420" s="0" t="n">
        <f aca="false">BF420+CE420+DD420+EC420</f>
        <v>427.666359945347</v>
      </c>
      <c r="FB420" s="0" t="n">
        <f aca="false">BG420+CF420+DE420+ED420</f>
        <v>994.913606588022</v>
      </c>
      <c r="FC420" s="0" t="n">
        <f aca="false">BH420+CG420+DF420+EE420</f>
        <v>998.786389248453</v>
      </c>
      <c r="FD420" s="0" t="n">
        <f aca="false">BI420+CH420+DG420+EF420</f>
        <v>998.786389248453</v>
      </c>
      <c r="FE420" s="0" t="n">
        <f aca="false">BJ420+CI420+DH420+EG420</f>
        <v>715.25240617893</v>
      </c>
      <c r="FF420" s="0" t="n">
        <f aca="false">BK420+CJ420+DI420+EH420</f>
        <v>727.802241022335</v>
      </c>
      <c r="FG420" s="0" t="n">
        <f aca="false">BL420+CK420+DJ420+EI420</f>
        <v>736.92939363572</v>
      </c>
      <c r="FH420" s="0" t="n">
        <f aca="false">BM420+CL420+DK420+EJ420</f>
        <v>741.492969942412</v>
      </c>
      <c r="FI420" s="0" t="n">
        <f aca="false">BN420+CM420+DL420+EK420</f>
        <v>742.633864019085</v>
      </c>
      <c r="FJ420" s="0" t="n">
        <f aca="false">BO420+CN420+DM420+EL420</f>
        <v>741.492969942412</v>
      </c>
      <c r="FK420" s="0" t="n">
        <f aca="false">BP420+CO420+DN420+EM420</f>
        <v>739.211181789066</v>
      </c>
      <c r="FL420" s="0" t="n">
        <f aca="false">BQ420+CP420+DO420+EN420</f>
        <v>735.788499559046</v>
      </c>
      <c r="FM420" s="0" t="n">
        <f aca="false">BR420+CQ420+DP420+EO420</f>
        <v>1045.59547669327</v>
      </c>
      <c r="FN420" s="0" t="n">
        <f aca="false">BS420+CR420+DQ420+EP420</f>
        <v>1042.48230061466</v>
      </c>
      <c r="FO420" s="0" t="n">
        <f aca="false">BT420+CS420+DR420+EQ420</f>
        <v>1025.53697850607</v>
      </c>
      <c r="FP420" s="0" t="n">
        <f aca="false">BU420+CT420+DS420+ER420</f>
        <v>451.635180775758</v>
      </c>
      <c r="FQ420" s="0" t="n">
        <f aca="false">BV420+CU420+DT420+ES420</f>
        <v>439.463244901361</v>
      </c>
      <c r="FR420" s="0" t="n">
        <f aca="false">BW420+CV420+DU420+ET420</f>
        <v>447.724179582298</v>
      </c>
      <c r="FS420" s="0" t="n">
        <f aca="false">BX420+CW420+DV420+EU420</f>
        <v>444.905503156082</v>
      </c>
      <c r="FT420" s="0" t="n">
        <f aca="false">BY420+CX420+DW420+EV420</f>
        <v>441.923508029225</v>
      </c>
      <c r="FU420" s="0" t="n">
        <f aca="false">AM420*'Dist Horaria'!$H$10</f>
        <v>0.213233076749094</v>
      </c>
      <c r="FV420" s="0" t="n">
        <f aca="false">AM420*'Dist Horaria'!$I$10</f>
        <v>0.199562626791002</v>
      </c>
      <c r="FW420" s="0" t="n">
        <f aca="false">AM420*'Dist Horaria'!$J$10</f>
        <v>0.19869870196318</v>
      </c>
      <c r="FX420" s="0" t="n">
        <f aca="false">AM420*'Dist Horaria'!$K$10</f>
        <v>0.192984195577088</v>
      </c>
      <c r="FY420" s="0" t="n">
        <f aca="false">AM420*'Dist Horaria'!$L$10</f>
        <v>0.193061424775406</v>
      </c>
      <c r="FZ420" s="0" t="n">
        <f aca="false">AM420*'Dist Horaria'!$M$10</f>
        <v>0.206583669496865</v>
      </c>
      <c r="GA420" s="0" t="n">
        <f aca="false">AM420*'Dist Horaria'!$N$10</f>
        <v>0.195436690274523</v>
      </c>
      <c r="GB420" s="0" t="n">
        <f aca="false">AM420*'Dist Horaria'!$O$10</f>
        <v>0.192100950088234</v>
      </c>
      <c r="GC420" s="0" t="n">
        <f aca="false">AM420*'Dist Horaria'!$P$10</f>
        <v>0.195081916974571</v>
      </c>
      <c r="GD420" s="0" t="n">
        <f aca="false">AM420*'Dist Horaria'!$Q$10</f>
        <v>0.176542553544699</v>
      </c>
      <c r="GE420" s="0" t="n">
        <f aca="false">AM420*'Dist Horaria'!$R$10</f>
        <v>0.215408428188483</v>
      </c>
      <c r="GF420" s="0" t="n">
        <f aca="false">AM420*'Dist Horaria'!$S$10</f>
        <v>0.183967165576856</v>
      </c>
      <c r="GG420" s="0" t="n">
        <f aca="false">AR420*'Dist Horaria'!$H$10</f>
        <v>0.223047958896542</v>
      </c>
      <c r="GH420" s="0" t="n">
        <f aca="false">AR420*'Dist Horaria'!$I$10</f>
        <v>0.208748273280986</v>
      </c>
      <c r="GI420" s="0" t="n">
        <f aca="false">AR420*'Dist Horaria'!$J$10</f>
        <v>0.207844582951026</v>
      </c>
      <c r="GJ420" s="0" t="n">
        <f aca="false">AR420*'Dist Horaria'!$K$10</f>
        <v>0.201867044170686</v>
      </c>
      <c r="GK420" s="0" t="n">
        <f aca="false">AR420*'Dist Horaria'!$L$10</f>
        <v>0.201947828143391</v>
      </c>
      <c r="GL420" s="0" t="n">
        <f aca="false">AR420*'Dist Horaria'!$M$10</f>
        <v>0.216092486799561</v>
      </c>
      <c r="GM420" s="0" t="n">
        <f aca="false">AR420*'Dist Horaria'!$N$10</f>
        <v>0.204432424480379</v>
      </c>
      <c r="GN420" s="0" t="n">
        <f aca="false">AR420*'Dist Horaria'!$O$10</f>
        <v>0.200943143871084</v>
      </c>
      <c r="GO420" s="0" t="n">
        <f aca="false">AR420*'Dist Horaria'!$P$10</f>
        <v>0.204061321358707</v>
      </c>
      <c r="GP420" s="0" t="n">
        <f aca="false">AR420*'Dist Horaria'!$Q$10</f>
        <v>0.184668611581603</v>
      </c>
      <c r="GQ420" s="0" t="n">
        <f aca="false">AR420*'Dist Horaria'!$R$10</f>
        <v>0.225323439351244</v>
      </c>
      <c r="GR420" s="0" t="n">
        <f aca="false">AR420*'Dist Horaria'!$S$10</f>
        <v>0.192434970275193</v>
      </c>
      <c r="GS420" s="0" t="n">
        <f aca="false">AW420*'Dist Horaria'!$H$10</f>
        <v>0.0129303164577705</v>
      </c>
      <c r="GT420" s="0" t="n">
        <f aca="false">AW420*'Dist Horaria'!$I$10</f>
        <v>0.0121013491757093</v>
      </c>
      <c r="GU420" s="0" t="n">
        <f aca="false">AW420*'Dist Horaria'!$J$10</f>
        <v>0.0120489613304943</v>
      </c>
      <c r="GV420" s="0" t="n">
        <f aca="false">AW420*'Dist Horaria'!$K$10</f>
        <v>0.0117024373432282</v>
      </c>
      <c r="GW420" s="0" t="n">
        <f aca="false">AW420*'Dist Horaria'!$L$10</f>
        <v>0.0117071204720806</v>
      </c>
      <c r="GX420" s="0" t="n">
        <f aca="false">AW420*'Dist Horaria'!$M$10</f>
        <v>0.0125271006840325</v>
      </c>
      <c r="GY420" s="0" t="n">
        <f aca="false">AW420*'Dist Horaria'!$N$10</f>
        <v>0.0118511550423408</v>
      </c>
      <c r="GZ420" s="0" t="n">
        <f aca="false">AW420*'Dist Horaria'!$O$10</f>
        <v>0.0116488779055701</v>
      </c>
      <c r="HA420" s="0" t="n">
        <f aca="false">AW420*'Dist Horaria'!$P$10</f>
        <v>0.011829641817896</v>
      </c>
      <c r="HB420" s="0" t="n">
        <f aca="false">AW420*'Dist Horaria'!$Q$10</f>
        <v>0.0107054267583538</v>
      </c>
      <c r="HC420" s="0" t="n">
        <f aca="false">AW420*'Dist Horaria'!$R$10</f>
        <v>0.013062228368188</v>
      </c>
      <c r="HD420" s="0" t="n">
        <f aca="false">AW420*'Dist Horaria'!$S$10</f>
        <v>0.0111556504507358</v>
      </c>
    </row>
    <row r="421" customFormat="false" ht="13.8" hidden="false" customHeight="false" outlineLevel="0" collapsed="false">
      <c r="A421" s="0" t="n">
        <v>4.69627446145301</v>
      </c>
      <c r="B421" s="0" t="n">
        <v>-74.0946864558812</v>
      </c>
      <c r="C421" s="0" t="n">
        <v>30</v>
      </c>
      <c r="D421" s="0" t="n">
        <v>35</v>
      </c>
      <c r="E421" s="0" t="n">
        <v>2449</v>
      </c>
      <c r="G421" s="0" t="s">
        <v>351</v>
      </c>
      <c r="I421" s="0" t="s">
        <v>1888</v>
      </c>
      <c r="J421" s="0" t="s">
        <v>1889</v>
      </c>
      <c r="L421" s="0" t="s">
        <v>1890</v>
      </c>
      <c r="S421" s="0" t="n">
        <v>365</v>
      </c>
      <c r="V421" s="0" t="n">
        <v>39425</v>
      </c>
      <c r="W421" s="0" t="n">
        <f aca="false">V421*12</f>
        <v>473100</v>
      </c>
      <c r="X421" s="0" t="n">
        <v>1</v>
      </c>
      <c r="Z421" s="0" t="n">
        <v>30351.485</v>
      </c>
      <c r="AB421" s="0" t="n">
        <v>0.005</v>
      </c>
      <c r="AC421" s="0" t="n">
        <v>0</v>
      </c>
      <c r="AD421" s="0" t="n">
        <v>2199.68121500644</v>
      </c>
      <c r="AE421" s="0" t="n">
        <f aca="false">AD421/2204.59</f>
        <v>0.997773379633598</v>
      </c>
      <c r="AF421" s="0" t="n">
        <f aca="false">AE421/S421</f>
        <v>0.0027336256976263</v>
      </c>
      <c r="AG421" s="0" t="n">
        <f aca="false">AE421*EXP(AB421*AC421)</f>
        <v>0.997773379633598</v>
      </c>
      <c r="AH421" s="0" t="n">
        <f aca="false">AG421/S421</f>
        <v>0.0027336256976263</v>
      </c>
      <c r="AI421" s="0" t="s">
        <v>90</v>
      </c>
      <c r="AJ421" s="0" t="n">
        <f aca="false">IF(AI421="A",'FE DISTRIBUCIÓN'!$C$2,'FE DISTRIBUCIÓN'!$C$3)</f>
        <v>4.994E-006</v>
      </c>
      <c r="AK421" s="0" t="n">
        <f aca="false">W421*AJ421</f>
        <v>2.3626614</v>
      </c>
      <c r="AL421" s="0" t="n">
        <f aca="false">AK421/365</f>
        <v>0.00647304493150685</v>
      </c>
      <c r="AM421" s="0" t="n">
        <f aca="false">AK421*EXP(AB421*AC421)</f>
        <v>2.3626614</v>
      </c>
      <c r="AN421" s="0" t="n">
        <f aca="false">AM421/365</f>
        <v>0.00647304493150685</v>
      </c>
      <c r="AO421" s="0" t="n">
        <v>5.223868284E-006</v>
      </c>
      <c r="AP421" s="0" t="n">
        <f aca="false">AO421*W421</f>
        <v>2.4714120851604</v>
      </c>
      <c r="AQ421" s="0" t="n">
        <f aca="false">AP421/365</f>
        <v>0.00677099201413808</v>
      </c>
      <c r="AR421" s="0" t="n">
        <f aca="false">AP421*EXP(AB421*AC421)</f>
        <v>2.4714120851604</v>
      </c>
      <c r="AS421" s="0" t="n">
        <f aca="false">AR421/365</f>
        <v>0.00677099201413808</v>
      </c>
      <c r="AT421" s="0" t="n">
        <v>3.02832944E-007</v>
      </c>
      <c r="AU421" s="0" t="n">
        <f aca="false">AT421*W421</f>
        <v>0.1432702658064</v>
      </c>
      <c r="AV421" s="0" t="n">
        <f aca="false">AU421/365</f>
        <v>0.000392521276181918</v>
      </c>
      <c r="AW421" s="0" t="n">
        <f aca="false">AU421*EXP(AB421*AC421)</f>
        <v>0.1432702658064</v>
      </c>
      <c r="AX421" s="0" t="n">
        <f aca="false">AW421/365</f>
        <v>0.000392521276181918</v>
      </c>
      <c r="AY421" s="0" t="n">
        <f aca="false">AW421+AR421+AM421+AG421</f>
        <v>5.9751171306004</v>
      </c>
      <c r="AZ421" s="0" t="n">
        <f aca="false">AH421+AN421+AS421+AX421</f>
        <v>0.0163701839194532</v>
      </c>
      <c r="BA421" s="0" t="n">
        <f aca="false">AH421*1000000</f>
        <v>2733.6256976263</v>
      </c>
      <c r="BB421" s="0" t="n">
        <f aca="false">BA421*'Dist Horaria'!$H$3</f>
        <v>95.2519339907658</v>
      </c>
      <c r="BC421" s="0" t="n">
        <f aca="false">BA421*'Dist Horaria'!$I$3</f>
        <v>92.703855581663</v>
      </c>
      <c r="BD421" s="0" t="n">
        <f aca="false">BA421*'Dist Horaria'!$J$3</f>
        <v>90.2987827362547</v>
      </c>
      <c r="BE421" s="0" t="n">
        <f aca="false">BA421*'Dist Horaria'!$K$3</f>
        <v>88.2497546053024</v>
      </c>
      <c r="BF421" s="0" t="n">
        <f aca="false">BA421*'Dist Horaria'!$L$3</f>
        <v>86.7524043996757</v>
      </c>
      <c r="BG421" s="0" t="n">
        <f aca="false">BA421*'Dist Horaria'!$M$3</f>
        <v>85.8097251328984</v>
      </c>
      <c r="BH421" s="0" t="n">
        <f aca="false">BA421*'Dist Horaria'!$N$3</f>
        <v>89.6825077933294</v>
      </c>
      <c r="BI421" s="0" t="n">
        <f aca="false">BA421*'Dist Horaria'!$O$3</f>
        <v>89.6825077933294</v>
      </c>
      <c r="BJ421" s="0" t="n">
        <f aca="false">BA421*'Dist Horaria'!$P$3</f>
        <v>118.652983974006</v>
      </c>
      <c r="BK421" s="0" t="n">
        <f aca="false">BA421*'Dist Horaria'!$Q$3</f>
        <v>131.20281881741</v>
      </c>
      <c r="BL421" s="0" t="n">
        <f aca="false">BA421*'Dist Horaria'!$R$3</f>
        <v>140.329971430795</v>
      </c>
      <c r="BM421" s="0" t="n">
        <f aca="false">BA421*'Dist Horaria'!$S$3</f>
        <v>144.893547737487</v>
      </c>
      <c r="BN421" s="0" t="n">
        <f aca="false">BA421*'Dist Horaria'!$T$3</f>
        <v>146.034441814161</v>
      </c>
      <c r="BO421" s="0" t="n">
        <f aca="false">BA421*'Dist Horaria'!$U$3</f>
        <v>144.893547737487</v>
      </c>
      <c r="BP421" s="0" t="n">
        <f aca="false">BA421*'Dist Horaria'!$V$3</f>
        <v>142.611759584141</v>
      </c>
      <c r="BQ421" s="0" t="n">
        <f aca="false">BA421*'Dist Horaria'!$W$3</f>
        <v>139.189077354122</v>
      </c>
      <c r="BR421" s="0" t="n">
        <f aca="false">BA421*'Dist Horaria'!$X$3</f>
        <v>136.491595238145</v>
      </c>
      <c r="BS421" s="0" t="n">
        <f aca="false">BA421*'Dist Horaria'!$Y$3</f>
        <v>133.378419159538</v>
      </c>
      <c r="BT421" s="0" t="n">
        <f aca="false">BA421*'Dist Horaria'!$Z$3</f>
        <v>116.433097050942</v>
      </c>
      <c r="BU421" s="0" t="n">
        <f aca="false">BA421*'Dist Horaria'!$AA$3</f>
        <v>110.721225230087</v>
      </c>
      <c r="BV421" s="0" t="n">
        <f aca="false">BA421*'Dist Horaria'!$AB$3</f>
        <v>98.5492893556898</v>
      </c>
      <c r="BW421" s="0" t="n">
        <f aca="false">BA421*'Dist Horaria'!$AC$3</f>
        <v>106.810224036627</v>
      </c>
      <c r="BX421" s="0" t="n">
        <f aca="false">BA421*'Dist Horaria'!$AD$3</f>
        <v>103.99154761041</v>
      </c>
      <c r="BY421" s="0" t="n">
        <f aca="false">BA421*'Dist Horaria'!$AE$3</f>
        <v>101.009552483554</v>
      </c>
      <c r="BZ421" s="0" t="n">
        <f aca="false">AN421*1000000</f>
        <v>6473.04493150685</v>
      </c>
      <c r="CA421" s="0" t="n">
        <f aca="false">BZ421*'Dist Horaria'!$H$6</f>
        <v>161.826123287671</v>
      </c>
      <c r="CB421" s="0" t="n">
        <f aca="false">BZ421*'Dist Horaria'!$I$6</f>
        <v>161.826123287671</v>
      </c>
      <c r="CC421" s="0" t="n">
        <f aca="false">BZ421*'Dist Horaria'!$J$6</f>
        <v>161.826123287671</v>
      </c>
      <c r="CD421" s="0" t="n">
        <f aca="false">BZ421*'Dist Horaria'!$K$6</f>
        <v>161.826123287671</v>
      </c>
      <c r="CE421" s="0" t="n">
        <f aca="false">BZ421*'Dist Horaria'!$L$6</f>
        <v>161.826123287671</v>
      </c>
      <c r="CF421" s="0" t="n">
        <f aca="false">BZ421*'Dist Horaria'!$M$6</f>
        <v>431.536328767123</v>
      </c>
      <c r="CG421" s="0" t="n">
        <f aca="false">BZ421*'Dist Horaria'!$N$6</f>
        <v>431.536328767123</v>
      </c>
      <c r="CH421" s="0" t="n">
        <f aca="false">BZ421*'Dist Horaria'!$O$6</f>
        <v>431.536328767123</v>
      </c>
      <c r="CI421" s="0" t="n">
        <f aca="false">BZ421*'Dist Horaria'!$P$6</f>
        <v>283.195715753425</v>
      </c>
      <c r="CJ421" s="0" t="n">
        <f aca="false">BZ421*'Dist Horaria'!$Q$6</f>
        <v>283.195715753425</v>
      </c>
      <c r="CK421" s="0" t="n">
        <f aca="false">BZ421*'Dist Horaria'!$R$6</f>
        <v>283.195715753425</v>
      </c>
      <c r="CL421" s="0" t="n">
        <f aca="false">BZ421*'Dist Horaria'!$S$6</f>
        <v>283.195715753425</v>
      </c>
      <c r="CM421" s="0" t="n">
        <f aca="false">BZ421*'Dist Horaria'!$T$6</f>
        <v>283.195715753425</v>
      </c>
      <c r="CN421" s="0" t="n">
        <f aca="false">BZ421*'Dist Horaria'!$U$6</f>
        <v>283.195715753425</v>
      </c>
      <c r="CO421" s="0" t="n">
        <f aca="false">BZ421*'Dist Horaria'!$V$6</f>
        <v>283.195715753425</v>
      </c>
      <c r="CP421" s="0" t="n">
        <f aca="false">BZ421*'Dist Horaria'!$W$6</f>
        <v>283.195715753425</v>
      </c>
      <c r="CQ421" s="0" t="n">
        <f aca="false">BZ421*'Dist Horaria'!$X$6</f>
        <v>431.536328767123</v>
      </c>
      <c r="CR421" s="0" t="n">
        <f aca="false">BZ421*'Dist Horaria'!$Y$6</f>
        <v>431.536328767123</v>
      </c>
      <c r="CS421" s="0" t="n">
        <f aca="false">BZ421*'Dist Horaria'!$Z$6</f>
        <v>431.536328767123</v>
      </c>
      <c r="CT421" s="0" t="n">
        <f aca="false">BZ421*'Dist Horaria'!$AA$6</f>
        <v>161.826123287671</v>
      </c>
      <c r="CU421" s="0" t="n">
        <f aca="false">BZ421*'Dist Horaria'!$AB$6</f>
        <v>161.826123287671</v>
      </c>
      <c r="CV421" s="0" t="n">
        <f aca="false">BZ421*'Dist Horaria'!$AC$6</f>
        <v>161.826123287671</v>
      </c>
      <c r="CW421" s="0" t="n">
        <f aca="false">BZ421*'Dist Horaria'!$AD$6</f>
        <v>161.826123287671</v>
      </c>
      <c r="CX421" s="0" t="n">
        <f aca="false">BZ421*'Dist Horaria'!$AE$6</f>
        <v>161.826123287671</v>
      </c>
      <c r="CY421" s="0" t="n">
        <f aca="false">AS421*1000000</f>
        <v>6770.99201413808</v>
      </c>
      <c r="CZ421" s="0" t="n">
        <f aca="false">CY421*'Dist Horaria'!$H$6</f>
        <v>169.274800353452</v>
      </c>
      <c r="DA421" s="0" t="n">
        <f aca="false">CY421*'Dist Horaria'!$I$6</f>
        <v>169.274800353452</v>
      </c>
      <c r="DB421" s="0" t="n">
        <f aca="false">CY421*'Dist Horaria'!$J$6</f>
        <v>169.274800353452</v>
      </c>
      <c r="DC421" s="0" t="n">
        <f aca="false">CY421*'Dist Horaria'!$K$6</f>
        <v>169.274800353452</v>
      </c>
      <c r="DD421" s="0" t="n">
        <f aca="false">CY421*'Dist Horaria'!$L$6</f>
        <v>169.274800353452</v>
      </c>
      <c r="DE421" s="0" t="n">
        <f aca="false">CY421*'Dist Horaria'!$M$6</f>
        <v>451.399467609206</v>
      </c>
      <c r="DF421" s="0" t="n">
        <f aca="false">CY421*'Dist Horaria'!$N$6</f>
        <v>451.399467609206</v>
      </c>
      <c r="DG421" s="0" t="n">
        <f aca="false">CY421*'Dist Horaria'!$O$6</f>
        <v>451.399467609206</v>
      </c>
      <c r="DH421" s="0" t="n">
        <f aca="false">CY421*'Dist Horaria'!$P$6</f>
        <v>296.230900618541</v>
      </c>
      <c r="DI421" s="0" t="n">
        <f aca="false">CY421*'Dist Horaria'!$Q$6</f>
        <v>296.230900618541</v>
      </c>
      <c r="DJ421" s="0" t="n">
        <f aca="false">CY421*'Dist Horaria'!$R$6</f>
        <v>296.230900618541</v>
      </c>
      <c r="DK421" s="0" t="n">
        <f aca="false">CY421*'Dist Horaria'!$S$6</f>
        <v>296.230900618541</v>
      </c>
      <c r="DL421" s="0" t="n">
        <f aca="false">CY421*'Dist Horaria'!$T$6</f>
        <v>296.230900618541</v>
      </c>
      <c r="DM421" s="0" t="n">
        <f aca="false">CY421*'Dist Horaria'!$U$6</f>
        <v>296.230900618541</v>
      </c>
      <c r="DN421" s="0" t="n">
        <f aca="false">CY421*'Dist Horaria'!$V$6</f>
        <v>296.230900618541</v>
      </c>
      <c r="DO421" s="0" t="n">
        <f aca="false">CY421*'Dist Horaria'!$W$6</f>
        <v>296.230900618541</v>
      </c>
      <c r="DP421" s="0" t="n">
        <f aca="false">CY421*'Dist Horaria'!$X$6</f>
        <v>451.399467609206</v>
      </c>
      <c r="DQ421" s="0" t="n">
        <f aca="false">CY421*'Dist Horaria'!$Y$6</f>
        <v>451.399467609206</v>
      </c>
      <c r="DR421" s="0" t="n">
        <f aca="false">CY421*'Dist Horaria'!$Z$6</f>
        <v>451.399467609206</v>
      </c>
      <c r="DS421" s="0" t="n">
        <f aca="false">CY421*'Dist Horaria'!$AA$6</f>
        <v>169.274800353452</v>
      </c>
      <c r="DT421" s="0" t="n">
        <f aca="false">CY421*'Dist Horaria'!$AB$6</f>
        <v>169.274800353452</v>
      </c>
      <c r="DU421" s="0" t="n">
        <f aca="false">CY421*'Dist Horaria'!$AC$6</f>
        <v>169.274800353452</v>
      </c>
      <c r="DV421" s="0" t="n">
        <f aca="false">CY421*'Dist Horaria'!$AD$6</f>
        <v>169.274800353452</v>
      </c>
      <c r="DW421" s="0" t="n">
        <f aca="false">CY421*'Dist Horaria'!$AE$6</f>
        <v>169.274800353452</v>
      </c>
      <c r="DX421" s="0" t="n">
        <f aca="false">AX421*1000000</f>
        <v>392.521276181918</v>
      </c>
      <c r="DY421" s="0" t="n">
        <f aca="false">DX421*'Dist Horaria'!$H$6</f>
        <v>9.81303190454795</v>
      </c>
      <c r="DZ421" s="0" t="n">
        <f aca="false">DX421*'Dist Horaria'!$I$6</f>
        <v>9.81303190454795</v>
      </c>
      <c r="EA421" s="0" t="n">
        <f aca="false">DX421*'Dist Horaria'!$J$6</f>
        <v>9.81303190454795</v>
      </c>
      <c r="EB421" s="0" t="n">
        <f aca="false">DX421*'Dist Horaria'!$K$6</f>
        <v>9.81303190454795</v>
      </c>
      <c r="EC421" s="0" t="n">
        <f aca="false">DX421*'Dist Horaria'!$L$6</f>
        <v>9.81303190454795</v>
      </c>
      <c r="ED421" s="0" t="n">
        <f aca="false">DX421*'Dist Horaria'!$M$6</f>
        <v>26.1680850787945</v>
      </c>
      <c r="EE421" s="0" t="n">
        <f aca="false">DX421*'Dist Horaria'!$N$6</f>
        <v>26.1680850787945</v>
      </c>
      <c r="EF421" s="0" t="n">
        <f aca="false">DX421*'Dist Horaria'!$O$6</f>
        <v>26.1680850787945</v>
      </c>
      <c r="EG421" s="0" t="n">
        <f aca="false">DX421*'Dist Horaria'!$P$6</f>
        <v>17.1728058329589</v>
      </c>
      <c r="EH421" s="0" t="n">
        <f aca="false">DX421*'Dist Horaria'!$Q$6</f>
        <v>17.1728058329589</v>
      </c>
      <c r="EI421" s="0" t="n">
        <f aca="false">DX421*'Dist Horaria'!$R$6</f>
        <v>17.1728058329589</v>
      </c>
      <c r="EJ421" s="0" t="n">
        <f aca="false">DX421*'Dist Horaria'!$S$6</f>
        <v>17.1728058329589</v>
      </c>
      <c r="EK421" s="0" t="n">
        <f aca="false">DX421*'Dist Horaria'!$T$6</f>
        <v>17.1728058329589</v>
      </c>
      <c r="EL421" s="0" t="n">
        <f aca="false">DX421*'Dist Horaria'!$U$6</f>
        <v>17.1728058329589</v>
      </c>
      <c r="EM421" s="0" t="n">
        <f aca="false">DX421*'Dist Horaria'!$V$6</f>
        <v>17.1728058329589</v>
      </c>
      <c r="EN421" s="0" t="n">
        <f aca="false">DX421*'Dist Horaria'!$W$6</f>
        <v>17.1728058329589</v>
      </c>
      <c r="EO421" s="0" t="n">
        <f aca="false">DX421*'Dist Horaria'!$X$6</f>
        <v>26.1680850787945</v>
      </c>
      <c r="EP421" s="0" t="n">
        <f aca="false">DX421*'Dist Horaria'!$Y$6</f>
        <v>26.1680850787945</v>
      </c>
      <c r="EQ421" s="0" t="n">
        <f aca="false">DX421*'Dist Horaria'!$Z$6</f>
        <v>26.1680850787945</v>
      </c>
      <c r="ER421" s="0" t="n">
        <f aca="false">DX421*'Dist Horaria'!$AA$6</f>
        <v>9.81303190454795</v>
      </c>
      <c r="ES421" s="0" t="n">
        <f aca="false">DX421*'Dist Horaria'!$AB$6</f>
        <v>9.81303190454795</v>
      </c>
      <c r="ET421" s="0" t="n">
        <f aca="false">DX421*'Dist Horaria'!$AC$6</f>
        <v>9.81303190454795</v>
      </c>
      <c r="EU421" s="0" t="n">
        <f aca="false">DX421*'Dist Horaria'!$AD$6</f>
        <v>9.81303190454795</v>
      </c>
      <c r="EV421" s="0" t="n">
        <f aca="false">DX421*'Dist Horaria'!$AE$6</f>
        <v>9.81303190454795</v>
      </c>
      <c r="EW421" s="0" t="n">
        <f aca="false">BB421+CA421+CZ421+DY421</f>
        <v>436.165889536437</v>
      </c>
      <c r="EX421" s="0" t="n">
        <f aca="false">BC421+CB421+DA421+DZ421</f>
        <v>433.617811127334</v>
      </c>
      <c r="EY421" s="0" t="n">
        <f aca="false">BD421+CC421+DB421+EA421</f>
        <v>431.212738281926</v>
      </c>
      <c r="EZ421" s="0" t="n">
        <f aca="false">BE421+CD421+DC421+EB421</f>
        <v>429.163710150974</v>
      </c>
      <c r="FA421" s="0" t="n">
        <f aca="false">BF421+CE421+DD421+EC421</f>
        <v>427.666359945347</v>
      </c>
      <c r="FB421" s="0" t="n">
        <f aca="false">BG421+CF421+DE421+ED421</f>
        <v>994.913606588022</v>
      </c>
      <c r="FC421" s="0" t="n">
        <f aca="false">BH421+CG421+DF421+EE421</f>
        <v>998.786389248453</v>
      </c>
      <c r="FD421" s="0" t="n">
        <f aca="false">BI421+CH421+DG421+EF421</f>
        <v>998.786389248453</v>
      </c>
      <c r="FE421" s="0" t="n">
        <f aca="false">BJ421+CI421+DH421+EG421</f>
        <v>715.25240617893</v>
      </c>
      <c r="FF421" s="0" t="n">
        <f aca="false">BK421+CJ421+DI421+EH421</f>
        <v>727.802241022335</v>
      </c>
      <c r="FG421" s="0" t="n">
        <f aca="false">BL421+CK421+DJ421+EI421</f>
        <v>736.92939363572</v>
      </c>
      <c r="FH421" s="0" t="n">
        <f aca="false">BM421+CL421+DK421+EJ421</f>
        <v>741.492969942412</v>
      </c>
      <c r="FI421" s="0" t="n">
        <f aca="false">BN421+CM421+DL421+EK421</f>
        <v>742.633864019085</v>
      </c>
      <c r="FJ421" s="0" t="n">
        <f aca="false">BO421+CN421+DM421+EL421</f>
        <v>741.492969942412</v>
      </c>
      <c r="FK421" s="0" t="n">
        <f aca="false">BP421+CO421+DN421+EM421</f>
        <v>739.211181789066</v>
      </c>
      <c r="FL421" s="0" t="n">
        <f aca="false">BQ421+CP421+DO421+EN421</f>
        <v>735.788499559046</v>
      </c>
      <c r="FM421" s="0" t="n">
        <f aca="false">BR421+CQ421+DP421+EO421</f>
        <v>1045.59547669327</v>
      </c>
      <c r="FN421" s="0" t="n">
        <f aca="false">BS421+CR421+DQ421+EP421</f>
        <v>1042.48230061466</v>
      </c>
      <c r="FO421" s="0" t="n">
        <f aca="false">BT421+CS421+DR421+EQ421</f>
        <v>1025.53697850607</v>
      </c>
      <c r="FP421" s="0" t="n">
        <f aca="false">BU421+CT421+DS421+ER421</f>
        <v>451.635180775758</v>
      </c>
      <c r="FQ421" s="0" t="n">
        <f aca="false">BV421+CU421+DT421+ES421</f>
        <v>439.463244901361</v>
      </c>
      <c r="FR421" s="0" t="n">
        <f aca="false">BW421+CV421+DU421+ET421</f>
        <v>447.724179582298</v>
      </c>
      <c r="FS421" s="0" t="n">
        <f aca="false">BX421+CW421+DV421+EU421</f>
        <v>444.905503156082</v>
      </c>
      <c r="FT421" s="0" t="n">
        <f aca="false">BY421+CX421+DW421+EV421</f>
        <v>441.923508029225</v>
      </c>
      <c r="FU421" s="0" t="n">
        <f aca="false">AM421*'Dist Horaria'!$H$10</f>
        <v>0.213233076749094</v>
      </c>
      <c r="FV421" s="0" t="n">
        <f aca="false">AM421*'Dist Horaria'!$I$10</f>
        <v>0.199562626791002</v>
      </c>
      <c r="FW421" s="0" t="n">
        <f aca="false">AM421*'Dist Horaria'!$J$10</f>
        <v>0.19869870196318</v>
      </c>
      <c r="FX421" s="0" t="n">
        <f aca="false">AM421*'Dist Horaria'!$K$10</f>
        <v>0.192984195577088</v>
      </c>
      <c r="FY421" s="0" t="n">
        <f aca="false">AM421*'Dist Horaria'!$L$10</f>
        <v>0.193061424775406</v>
      </c>
      <c r="FZ421" s="0" t="n">
        <f aca="false">AM421*'Dist Horaria'!$M$10</f>
        <v>0.206583669496865</v>
      </c>
      <c r="GA421" s="0" t="n">
        <f aca="false">AM421*'Dist Horaria'!$N$10</f>
        <v>0.195436690274523</v>
      </c>
      <c r="GB421" s="0" t="n">
        <f aca="false">AM421*'Dist Horaria'!$O$10</f>
        <v>0.192100950088234</v>
      </c>
      <c r="GC421" s="0" t="n">
        <f aca="false">AM421*'Dist Horaria'!$P$10</f>
        <v>0.195081916974571</v>
      </c>
      <c r="GD421" s="0" t="n">
        <f aca="false">AM421*'Dist Horaria'!$Q$10</f>
        <v>0.176542553544699</v>
      </c>
      <c r="GE421" s="0" t="n">
        <f aca="false">AM421*'Dist Horaria'!$R$10</f>
        <v>0.215408428188483</v>
      </c>
      <c r="GF421" s="0" t="n">
        <f aca="false">AM421*'Dist Horaria'!$S$10</f>
        <v>0.183967165576856</v>
      </c>
      <c r="GG421" s="0" t="n">
        <f aca="false">AR421*'Dist Horaria'!$H$10</f>
        <v>0.223047958896542</v>
      </c>
      <c r="GH421" s="0" t="n">
        <f aca="false">AR421*'Dist Horaria'!$I$10</f>
        <v>0.208748273280986</v>
      </c>
      <c r="GI421" s="0" t="n">
        <f aca="false">AR421*'Dist Horaria'!$J$10</f>
        <v>0.207844582951026</v>
      </c>
      <c r="GJ421" s="0" t="n">
        <f aca="false">AR421*'Dist Horaria'!$K$10</f>
        <v>0.201867044170686</v>
      </c>
      <c r="GK421" s="0" t="n">
        <f aca="false">AR421*'Dist Horaria'!$L$10</f>
        <v>0.201947828143391</v>
      </c>
      <c r="GL421" s="0" t="n">
        <f aca="false">AR421*'Dist Horaria'!$M$10</f>
        <v>0.216092486799561</v>
      </c>
      <c r="GM421" s="0" t="n">
        <f aca="false">AR421*'Dist Horaria'!$N$10</f>
        <v>0.204432424480379</v>
      </c>
      <c r="GN421" s="0" t="n">
        <f aca="false">AR421*'Dist Horaria'!$O$10</f>
        <v>0.200943143871084</v>
      </c>
      <c r="GO421" s="0" t="n">
        <f aca="false">AR421*'Dist Horaria'!$P$10</f>
        <v>0.204061321358707</v>
      </c>
      <c r="GP421" s="0" t="n">
        <f aca="false">AR421*'Dist Horaria'!$Q$10</f>
        <v>0.184668611581603</v>
      </c>
      <c r="GQ421" s="0" t="n">
        <f aca="false">AR421*'Dist Horaria'!$R$10</f>
        <v>0.225323439351244</v>
      </c>
      <c r="GR421" s="0" t="n">
        <f aca="false">AR421*'Dist Horaria'!$S$10</f>
        <v>0.192434970275193</v>
      </c>
      <c r="GS421" s="0" t="n">
        <f aca="false">AW421*'Dist Horaria'!$H$10</f>
        <v>0.0129303164577705</v>
      </c>
      <c r="GT421" s="0" t="n">
        <f aca="false">AW421*'Dist Horaria'!$I$10</f>
        <v>0.0121013491757093</v>
      </c>
      <c r="GU421" s="0" t="n">
        <f aca="false">AW421*'Dist Horaria'!$J$10</f>
        <v>0.0120489613304943</v>
      </c>
      <c r="GV421" s="0" t="n">
        <f aca="false">AW421*'Dist Horaria'!$K$10</f>
        <v>0.0117024373432282</v>
      </c>
      <c r="GW421" s="0" t="n">
        <f aca="false">AW421*'Dist Horaria'!$L$10</f>
        <v>0.0117071204720806</v>
      </c>
      <c r="GX421" s="0" t="n">
        <f aca="false">AW421*'Dist Horaria'!$M$10</f>
        <v>0.0125271006840325</v>
      </c>
      <c r="GY421" s="0" t="n">
        <f aca="false">AW421*'Dist Horaria'!$N$10</f>
        <v>0.0118511550423408</v>
      </c>
      <c r="GZ421" s="0" t="n">
        <f aca="false">AW421*'Dist Horaria'!$O$10</f>
        <v>0.0116488779055701</v>
      </c>
      <c r="HA421" s="0" t="n">
        <f aca="false">AW421*'Dist Horaria'!$P$10</f>
        <v>0.011829641817896</v>
      </c>
      <c r="HB421" s="0" t="n">
        <f aca="false">AW421*'Dist Horaria'!$Q$10</f>
        <v>0.0107054267583538</v>
      </c>
      <c r="HC421" s="0" t="n">
        <f aca="false">AW421*'Dist Horaria'!$R$10</f>
        <v>0.013062228368188</v>
      </c>
      <c r="HD421" s="0" t="n">
        <f aca="false">AW421*'Dist Horaria'!$S$10</f>
        <v>0.0111556504507358</v>
      </c>
    </row>
    <row r="422" customFormat="false" ht="26.85" hidden="false" customHeight="false" outlineLevel="0" collapsed="false">
      <c r="A422" s="0" t="n">
        <v>4.623903</v>
      </c>
      <c r="B422" s="0" t="n">
        <v>-74.076069</v>
      </c>
      <c r="C422" s="0" t="n">
        <v>32</v>
      </c>
      <c r="D422" s="0" t="n">
        <v>27</v>
      </c>
      <c r="E422" s="0" t="n">
        <v>2347</v>
      </c>
      <c r="G422" s="0" t="s">
        <v>687</v>
      </c>
      <c r="H422" s="0" t="n">
        <v>47</v>
      </c>
      <c r="I422" s="0" t="s">
        <v>1891</v>
      </c>
      <c r="J422" s="25" t="s">
        <v>1892</v>
      </c>
      <c r="K422" s="0" t="s">
        <v>1893</v>
      </c>
      <c r="L422" s="0" t="s">
        <v>1894</v>
      </c>
      <c r="S422" s="0" t="n">
        <v>365</v>
      </c>
      <c r="V422" s="0" t="n">
        <v>93575.8</v>
      </c>
      <c r="W422" s="0" t="n">
        <f aca="false">V422*12</f>
        <v>1122909.6</v>
      </c>
      <c r="X422" s="0" t="n">
        <v>1</v>
      </c>
      <c r="Z422" s="0" t="n">
        <v>33901.42</v>
      </c>
      <c r="AB422" s="0" t="n">
        <v>0.005</v>
      </c>
      <c r="AC422" s="0" t="n">
        <v>0</v>
      </c>
      <c r="AD422" s="0" t="n">
        <v>4870.07089055942</v>
      </c>
      <c r="AE422" s="0" t="n">
        <f aca="false">AD422/2204.59</f>
        <v>2.20905968482095</v>
      </c>
      <c r="AF422" s="0" t="n">
        <f aca="false">AE422/S422</f>
        <v>0.00605221831457794</v>
      </c>
      <c r="AG422" s="0" t="n">
        <f aca="false">AE422*EXP(AB422*AC422)</f>
        <v>2.20905968482095</v>
      </c>
      <c r="AH422" s="0" t="n">
        <f aca="false">AG422/S422</f>
        <v>0.00605221831457794</v>
      </c>
      <c r="AI422" s="0" t="s">
        <v>90</v>
      </c>
      <c r="AJ422" s="0" t="n">
        <f aca="false">IF(AI422="A",'FE DISTRIBUCIÓN'!$C$2,'FE DISTRIBUCIÓN'!$C$3)</f>
        <v>4.994E-006</v>
      </c>
      <c r="AK422" s="0" t="n">
        <f aca="false">W422*AJ422</f>
        <v>5.6078105424</v>
      </c>
      <c r="AL422" s="0" t="n">
        <f aca="false">AK422/365</f>
        <v>0.015363864499726</v>
      </c>
      <c r="AM422" s="0" t="n">
        <f aca="false">AK422*EXP(AB422*AC422)</f>
        <v>5.6078105424</v>
      </c>
      <c r="AN422" s="0" t="n">
        <f aca="false">AM422/365</f>
        <v>0.015363864499726</v>
      </c>
      <c r="AO422" s="0" t="n">
        <v>5.223868284E-006</v>
      </c>
      <c r="AP422" s="0" t="n">
        <f aca="false">AO422*W422</f>
        <v>5.86593184523913</v>
      </c>
      <c r="AQ422" s="0" t="n">
        <f aca="false">AP422/365</f>
        <v>0.0160710461513401</v>
      </c>
      <c r="AR422" s="0" t="n">
        <f aca="false">AP422*EXP(AB422*AC422)</f>
        <v>5.86593184523913</v>
      </c>
      <c r="AS422" s="0" t="n">
        <f aca="false">AR422/365</f>
        <v>0.0160710461513401</v>
      </c>
      <c r="AT422" s="0" t="n">
        <v>3.02832944E-007</v>
      </c>
      <c r="AU422" s="0" t="n">
        <f aca="false">AT422*W422</f>
        <v>0.340054020013862</v>
      </c>
      <c r="AV422" s="0" t="n">
        <f aca="false">AU422/365</f>
        <v>0.000931654849353047</v>
      </c>
      <c r="AW422" s="0" t="n">
        <f aca="false">AU422*EXP(AB422*AC422)</f>
        <v>0.340054020013862</v>
      </c>
      <c r="AX422" s="0" t="n">
        <f aca="false">AW422/365</f>
        <v>0.000931654849353047</v>
      </c>
      <c r="AY422" s="0" t="n">
        <f aca="false">AW422+AR422+AM422+AG422</f>
        <v>14.0228560924739</v>
      </c>
      <c r="AZ422" s="0" t="n">
        <f aca="false">AH422+AN422+AS422+AX422</f>
        <v>0.0384187838149971</v>
      </c>
      <c r="BA422" s="0" t="n">
        <f aca="false">AH422*1000000</f>
        <v>6052.21831457794</v>
      </c>
      <c r="BB422" s="0" t="n">
        <f aca="false">BA422*'Dist Horaria'!$H$3</f>
        <v>210.886772061905</v>
      </c>
      <c r="BC422" s="0" t="n">
        <f aca="false">BA422*'Dist Horaria'!$I$3</f>
        <v>205.245353477077</v>
      </c>
      <c r="BD422" s="0" t="n">
        <f aca="false">BA422*'Dist Horaria'!$J$3</f>
        <v>199.920547694224</v>
      </c>
      <c r="BE422" s="0" t="n">
        <f aca="false">BA422*'Dist Horaria'!$K$3</f>
        <v>195.384021134643</v>
      </c>
      <c r="BF422" s="0" t="n">
        <f aca="false">BA422*'Dist Horaria'!$L$3</f>
        <v>192.068903653234</v>
      </c>
      <c r="BG422" s="0" t="n">
        <f aca="false">BA422*'Dist Horaria'!$M$3</f>
        <v>189.981821750208</v>
      </c>
      <c r="BH422" s="0" t="n">
        <f aca="false">BA422*'Dist Horaria'!$N$3</f>
        <v>198.556121503899</v>
      </c>
      <c r="BI422" s="0" t="n">
        <f aca="false">BA422*'Dist Horaria'!$O$3</f>
        <v>198.556121503899</v>
      </c>
      <c r="BJ422" s="0" t="n">
        <f aca="false">BA422*'Dist Horaria'!$P$3</f>
        <v>262.696448643412</v>
      </c>
      <c r="BK422" s="0" t="n">
        <f aca="false">BA422*'Dist Horaria'!$Q$3</f>
        <v>290.481649942235</v>
      </c>
      <c r="BL422" s="0" t="n">
        <f aca="false">BA422*'Dist Horaria'!$R$3</f>
        <v>310.689069068651</v>
      </c>
      <c r="BM422" s="0" t="n">
        <f aca="false">BA422*'Dist Horaria'!$S$3</f>
        <v>320.792778631859</v>
      </c>
      <c r="BN422" s="0" t="n">
        <f aca="false">BA422*'Dist Horaria'!$T$3</f>
        <v>323.318706022661</v>
      </c>
      <c r="BO422" s="0" t="n">
        <f aca="false">BA422*'Dist Horaria'!$U$3</f>
        <v>320.792778631859</v>
      </c>
      <c r="BP422" s="0" t="n">
        <f aca="false">BA422*'Dist Horaria'!$V$3</f>
        <v>315.740923850255</v>
      </c>
      <c r="BQ422" s="0" t="n">
        <f aca="false">BA422*'Dist Horaria'!$W$3</f>
        <v>308.163141677849</v>
      </c>
      <c r="BR422" s="0" t="n">
        <f aca="false">BA422*'Dist Horaria'!$X$3</f>
        <v>302.190944869874</v>
      </c>
      <c r="BS422" s="0" t="n">
        <f aca="false">BA422*'Dist Horaria'!$Y$3</f>
        <v>295.29840603553</v>
      </c>
      <c r="BT422" s="0" t="n">
        <f aca="false">BA422*'Dist Horaria'!$Z$3</f>
        <v>257.78164252942</v>
      </c>
      <c r="BU422" s="0" t="n">
        <f aca="false">BA422*'Dist Horaria'!$AA$3</f>
        <v>245.135618871275</v>
      </c>
      <c r="BV422" s="0" t="n">
        <f aca="false">BA422*'Dist Horaria'!$AB$3</f>
        <v>218.187081883616</v>
      </c>
      <c r="BW422" s="0" t="n">
        <f aca="false">BA422*'Dist Horaria'!$AC$3</f>
        <v>236.476703690623</v>
      </c>
      <c r="BX422" s="0" t="n">
        <f aca="false">BA422*'Dist Horaria'!$AD$3</f>
        <v>230.236183964594</v>
      </c>
      <c r="BY422" s="0" t="n">
        <f aca="false">BA422*'Dist Horaria'!$AE$3</f>
        <v>223.634078366737</v>
      </c>
      <c r="BZ422" s="0" t="n">
        <f aca="false">AN422*1000000</f>
        <v>15363.864499726</v>
      </c>
      <c r="CA422" s="0" t="n">
        <f aca="false">BZ422*'Dist Horaria'!$H$6</f>
        <v>384.096612493151</v>
      </c>
      <c r="CB422" s="0" t="n">
        <f aca="false">BZ422*'Dist Horaria'!$I$6</f>
        <v>384.096612493151</v>
      </c>
      <c r="CC422" s="0" t="n">
        <f aca="false">BZ422*'Dist Horaria'!$J$6</f>
        <v>384.096612493151</v>
      </c>
      <c r="CD422" s="0" t="n">
        <f aca="false">BZ422*'Dist Horaria'!$K$6</f>
        <v>384.096612493151</v>
      </c>
      <c r="CE422" s="0" t="n">
        <f aca="false">BZ422*'Dist Horaria'!$L$6</f>
        <v>384.096612493151</v>
      </c>
      <c r="CF422" s="0" t="n">
        <f aca="false">BZ422*'Dist Horaria'!$M$6</f>
        <v>1024.25763331507</v>
      </c>
      <c r="CG422" s="0" t="n">
        <f aca="false">BZ422*'Dist Horaria'!$N$6</f>
        <v>1024.25763331507</v>
      </c>
      <c r="CH422" s="0" t="n">
        <f aca="false">BZ422*'Dist Horaria'!$O$6</f>
        <v>1024.25763331507</v>
      </c>
      <c r="CI422" s="0" t="n">
        <f aca="false">BZ422*'Dist Horaria'!$P$6</f>
        <v>672.169071863014</v>
      </c>
      <c r="CJ422" s="0" t="n">
        <f aca="false">BZ422*'Dist Horaria'!$Q$6</f>
        <v>672.169071863014</v>
      </c>
      <c r="CK422" s="0" t="n">
        <f aca="false">BZ422*'Dist Horaria'!$R$6</f>
        <v>672.169071863014</v>
      </c>
      <c r="CL422" s="0" t="n">
        <f aca="false">BZ422*'Dist Horaria'!$S$6</f>
        <v>672.169071863014</v>
      </c>
      <c r="CM422" s="0" t="n">
        <f aca="false">BZ422*'Dist Horaria'!$T$6</f>
        <v>672.169071863014</v>
      </c>
      <c r="CN422" s="0" t="n">
        <f aca="false">BZ422*'Dist Horaria'!$U$6</f>
        <v>672.169071863014</v>
      </c>
      <c r="CO422" s="0" t="n">
        <f aca="false">BZ422*'Dist Horaria'!$V$6</f>
        <v>672.169071863014</v>
      </c>
      <c r="CP422" s="0" t="n">
        <f aca="false">BZ422*'Dist Horaria'!$W$6</f>
        <v>672.169071863014</v>
      </c>
      <c r="CQ422" s="0" t="n">
        <f aca="false">BZ422*'Dist Horaria'!$X$6</f>
        <v>1024.25763331507</v>
      </c>
      <c r="CR422" s="0" t="n">
        <f aca="false">BZ422*'Dist Horaria'!$Y$6</f>
        <v>1024.25763331507</v>
      </c>
      <c r="CS422" s="0" t="n">
        <f aca="false">BZ422*'Dist Horaria'!$Z$6</f>
        <v>1024.25763331507</v>
      </c>
      <c r="CT422" s="0" t="n">
        <f aca="false">BZ422*'Dist Horaria'!$AA$6</f>
        <v>384.096612493151</v>
      </c>
      <c r="CU422" s="0" t="n">
        <f aca="false">BZ422*'Dist Horaria'!$AB$6</f>
        <v>384.096612493151</v>
      </c>
      <c r="CV422" s="0" t="n">
        <f aca="false">BZ422*'Dist Horaria'!$AC$6</f>
        <v>384.096612493151</v>
      </c>
      <c r="CW422" s="0" t="n">
        <f aca="false">BZ422*'Dist Horaria'!$AD$6</f>
        <v>384.096612493151</v>
      </c>
      <c r="CX422" s="0" t="n">
        <f aca="false">BZ422*'Dist Horaria'!$AE$6</f>
        <v>384.096612493151</v>
      </c>
      <c r="CY422" s="0" t="n">
        <f aca="false">AS422*1000000</f>
        <v>16071.0461513401</v>
      </c>
      <c r="CZ422" s="0" t="n">
        <f aca="false">CY422*'Dist Horaria'!$H$6</f>
        <v>401.776153783502</v>
      </c>
      <c r="DA422" s="0" t="n">
        <f aca="false">CY422*'Dist Horaria'!$I$6</f>
        <v>401.776153783502</v>
      </c>
      <c r="DB422" s="0" t="n">
        <f aca="false">CY422*'Dist Horaria'!$J$6</f>
        <v>401.776153783502</v>
      </c>
      <c r="DC422" s="0" t="n">
        <f aca="false">CY422*'Dist Horaria'!$K$6</f>
        <v>401.776153783502</v>
      </c>
      <c r="DD422" s="0" t="n">
        <f aca="false">CY422*'Dist Horaria'!$L$6</f>
        <v>401.776153783502</v>
      </c>
      <c r="DE422" s="0" t="n">
        <f aca="false">CY422*'Dist Horaria'!$M$6</f>
        <v>1071.40307675601</v>
      </c>
      <c r="DF422" s="0" t="n">
        <f aca="false">CY422*'Dist Horaria'!$N$6</f>
        <v>1071.40307675601</v>
      </c>
      <c r="DG422" s="0" t="n">
        <f aca="false">CY422*'Dist Horaria'!$O$6</f>
        <v>1071.40307675601</v>
      </c>
      <c r="DH422" s="0" t="n">
        <f aca="false">CY422*'Dist Horaria'!$P$6</f>
        <v>703.108269121128</v>
      </c>
      <c r="DI422" s="0" t="n">
        <f aca="false">CY422*'Dist Horaria'!$Q$6</f>
        <v>703.108269121128</v>
      </c>
      <c r="DJ422" s="0" t="n">
        <f aca="false">CY422*'Dist Horaria'!$R$6</f>
        <v>703.108269121128</v>
      </c>
      <c r="DK422" s="0" t="n">
        <f aca="false">CY422*'Dist Horaria'!$S$6</f>
        <v>703.108269121128</v>
      </c>
      <c r="DL422" s="0" t="n">
        <f aca="false">CY422*'Dist Horaria'!$T$6</f>
        <v>703.108269121128</v>
      </c>
      <c r="DM422" s="0" t="n">
        <f aca="false">CY422*'Dist Horaria'!$U$6</f>
        <v>703.108269121128</v>
      </c>
      <c r="DN422" s="0" t="n">
        <f aca="false">CY422*'Dist Horaria'!$V$6</f>
        <v>703.108269121128</v>
      </c>
      <c r="DO422" s="0" t="n">
        <f aca="false">CY422*'Dist Horaria'!$W$6</f>
        <v>703.108269121128</v>
      </c>
      <c r="DP422" s="0" t="n">
        <f aca="false">CY422*'Dist Horaria'!$X$6</f>
        <v>1071.40307675601</v>
      </c>
      <c r="DQ422" s="0" t="n">
        <f aca="false">CY422*'Dist Horaria'!$Y$6</f>
        <v>1071.40307675601</v>
      </c>
      <c r="DR422" s="0" t="n">
        <f aca="false">CY422*'Dist Horaria'!$Z$6</f>
        <v>1071.40307675601</v>
      </c>
      <c r="DS422" s="0" t="n">
        <f aca="false">CY422*'Dist Horaria'!$AA$6</f>
        <v>401.776153783502</v>
      </c>
      <c r="DT422" s="0" t="n">
        <f aca="false">CY422*'Dist Horaria'!$AB$6</f>
        <v>401.776153783502</v>
      </c>
      <c r="DU422" s="0" t="n">
        <f aca="false">CY422*'Dist Horaria'!$AC$6</f>
        <v>401.776153783502</v>
      </c>
      <c r="DV422" s="0" t="n">
        <f aca="false">CY422*'Dist Horaria'!$AD$6</f>
        <v>401.776153783502</v>
      </c>
      <c r="DW422" s="0" t="n">
        <f aca="false">CY422*'Dist Horaria'!$AE$6</f>
        <v>401.776153783502</v>
      </c>
      <c r="DX422" s="0" t="n">
        <f aca="false">AX422*1000000</f>
        <v>931.654849353047</v>
      </c>
      <c r="DY422" s="0" t="n">
        <f aca="false">DX422*'Dist Horaria'!$H$6</f>
        <v>23.2913712338262</v>
      </c>
      <c r="DZ422" s="0" t="n">
        <f aca="false">DX422*'Dist Horaria'!$I$6</f>
        <v>23.2913712338262</v>
      </c>
      <c r="EA422" s="0" t="n">
        <f aca="false">DX422*'Dist Horaria'!$J$6</f>
        <v>23.2913712338262</v>
      </c>
      <c r="EB422" s="0" t="n">
        <f aca="false">DX422*'Dist Horaria'!$K$6</f>
        <v>23.2913712338262</v>
      </c>
      <c r="EC422" s="0" t="n">
        <f aca="false">DX422*'Dist Horaria'!$L$6</f>
        <v>23.2913712338262</v>
      </c>
      <c r="ED422" s="0" t="n">
        <f aca="false">DX422*'Dist Horaria'!$M$6</f>
        <v>62.1103232902032</v>
      </c>
      <c r="EE422" s="0" t="n">
        <f aca="false">DX422*'Dist Horaria'!$N$6</f>
        <v>62.1103232902032</v>
      </c>
      <c r="EF422" s="0" t="n">
        <f aca="false">DX422*'Dist Horaria'!$O$6</f>
        <v>62.1103232902032</v>
      </c>
      <c r="EG422" s="0" t="n">
        <f aca="false">DX422*'Dist Horaria'!$P$6</f>
        <v>40.7598996591958</v>
      </c>
      <c r="EH422" s="0" t="n">
        <f aca="false">DX422*'Dist Horaria'!$Q$6</f>
        <v>40.7598996591958</v>
      </c>
      <c r="EI422" s="0" t="n">
        <f aca="false">DX422*'Dist Horaria'!$R$6</f>
        <v>40.7598996591958</v>
      </c>
      <c r="EJ422" s="0" t="n">
        <f aca="false">DX422*'Dist Horaria'!$S$6</f>
        <v>40.7598996591958</v>
      </c>
      <c r="EK422" s="0" t="n">
        <f aca="false">DX422*'Dist Horaria'!$T$6</f>
        <v>40.7598996591958</v>
      </c>
      <c r="EL422" s="0" t="n">
        <f aca="false">DX422*'Dist Horaria'!$U$6</f>
        <v>40.7598996591958</v>
      </c>
      <c r="EM422" s="0" t="n">
        <f aca="false">DX422*'Dist Horaria'!$V$6</f>
        <v>40.7598996591958</v>
      </c>
      <c r="EN422" s="0" t="n">
        <f aca="false">DX422*'Dist Horaria'!$W$6</f>
        <v>40.7598996591958</v>
      </c>
      <c r="EO422" s="0" t="n">
        <f aca="false">DX422*'Dist Horaria'!$X$6</f>
        <v>62.1103232902032</v>
      </c>
      <c r="EP422" s="0" t="n">
        <f aca="false">DX422*'Dist Horaria'!$Y$6</f>
        <v>62.1103232902032</v>
      </c>
      <c r="EQ422" s="0" t="n">
        <f aca="false">DX422*'Dist Horaria'!$Z$6</f>
        <v>62.1103232902032</v>
      </c>
      <c r="ER422" s="0" t="n">
        <f aca="false">DX422*'Dist Horaria'!$AA$6</f>
        <v>23.2913712338262</v>
      </c>
      <c r="ES422" s="0" t="n">
        <f aca="false">DX422*'Dist Horaria'!$AB$6</f>
        <v>23.2913712338262</v>
      </c>
      <c r="ET422" s="0" t="n">
        <f aca="false">DX422*'Dist Horaria'!$AC$6</f>
        <v>23.2913712338262</v>
      </c>
      <c r="EU422" s="0" t="n">
        <f aca="false">DX422*'Dist Horaria'!$AD$6</f>
        <v>23.2913712338262</v>
      </c>
      <c r="EV422" s="0" t="n">
        <f aca="false">DX422*'Dist Horaria'!$AE$6</f>
        <v>23.2913712338262</v>
      </c>
      <c r="EW422" s="0" t="n">
        <f aca="false">BB422+CA422+CZ422+DY422</f>
        <v>1020.05090957238</v>
      </c>
      <c r="EX422" s="0" t="n">
        <f aca="false">BC422+CB422+DA422+DZ422</f>
        <v>1014.40949098756</v>
      </c>
      <c r="EY422" s="0" t="n">
        <f aca="false">BD422+CC422+DB422+EA422</f>
        <v>1009.0846852047</v>
      </c>
      <c r="EZ422" s="0" t="n">
        <f aca="false">BE422+CD422+DC422+EB422</f>
        <v>1004.54815864512</v>
      </c>
      <c r="FA422" s="0" t="n">
        <f aca="false">BF422+CE422+DD422+EC422</f>
        <v>1001.23304116371</v>
      </c>
      <c r="FB422" s="0" t="n">
        <f aca="false">BG422+CF422+DE422+ED422</f>
        <v>2347.75285511148</v>
      </c>
      <c r="FC422" s="0" t="n">
        <f aca="false">BH422+CG422+DF422+EE422</f>
        <v>2356.32715486518</v>
      </c>
      <c r="FD422" s="0" t="n">
        <f aca="false">BI422+CH422+DG422+EF422</f>
        <v>2356.32715486518</v>
      </c>
      <c r="FE422" s="0" t="n">
        <f aca="false">BJ422+CI422+DH422+EG422</f>
        <v>1678.73368928675</v>
      </c>
      <c r="FF422" s="0" t="n">
        <f aca="false">BK422+CJ422+DI422+EH422</f>
        <v>1706.51889058557</v>
      </c>
      <c r="FG422" s="0" t="n">
        <f aca="false">BL422+CK422+DJ422+EI422</f>
        <v>1726.72630971199</v>
      </c>
      <c r="FH422" s="0" t="n">
        <f aca="false">BM422+CL422+DK422+EJ422</f>
        <v>1736.8300192752</v>
      </c>
      <c r="FI422" s="0" t="n">
        <f aca="false">BN422+CM422+DL422+EK422</f>
        <v>1739.355946666</v>
      </c>
      <c r="FJ422" s="0" t="n">
        <f aca="false">BO422+CN422+DM422+EL422</f>
        <v>1736.8300192752</v>
      </c>
      <c r="FK422" s="0" t="n">
        <f aca="false">BP422+CO422+DN422+EM422</f>
        <v>1731.77816449359</v>
      </c>
      <c r="FL422" s="0" t="n">
        <f aca="false">BQ422+CP422+DO422+EN422</f>
        <v>1724.20038232119</v>
      </c>
      <c r="FM422" s="0" t="n">
        <f aca="false">BR422+CQ422+DP422+EO422</f>
        <v>2459.96197823115</v>
      </c>
      <c r="FN422" s="0" t="n">
        <f aca="false">BS422+CR422+DQ422+EP422</f>
        <v>2453.06943939681</v>
      </c>
      <c r="FO422" s="0" t="n">
        <f aca="false">BT422+CS422+DR422+EQ422</f>
        <v>2415.5526758907</v>
      </c>
      <c r="FP422" s="0" t="n">
        <f aca="false">BU422+CT422+DS422+ER422</f>
        <v>1054.29975638175</v>
      </c>
      <c r="FQ422" s="0" t="n">
        <f aca="false">BV422+CU422+DT422+ES422</f>
        <v>1027.3512193941</v>
      </c>
      <c r="FR422" s="0" t="n">
        <f aca="false">BW422+CV422+DU422+ET422</f>
        <v>1045.6408412011</v>
      </c>
      <c r="FS422" s="0" t="n">
        <f aca="false">BX422+CW422+DV422+EU422</f>
        <v>1039.40032147507</v>
      </c>
      <c r="FT422" s="0" t="n">
        <f aca="false">BY422+CX422+DW422+EV422</f>
        <v>1032.79821587722</v>
      </c>
      <c r="FU422" s="0" t="n">
        <f aca="false">AM422*'Dist Horaria'!$H$10</f>
        <v>0.506111749987517</v>
      </c>
      <c r="FV422" s="0" t="n">
        <f aca="false">AM422*'Dist Horaria'!$I$10</f>
        <v>0.473664741967519</v>
      </c>
      <c r="FW422" s="0" t="n">
        <f aca="false">AM422*'Dist Horaria'!$J$10</f>
        <v>0.471614204062553</v>
      </c>
      <c r="FX422" s="0" t="n">
        <f aca="false">AM422*'Dist Horaria'!$K$10</f>
        <v>0.458050741622891</v>
      </c>
      <c r="FY422" s="0" t="n">
        <f aca="false">AM422*'Dist Horaria'!$L$10</f>
        <v>0.458234046226973</v>
      </c>
      <c r="FZ422" s="0" t="n">
        <f aca="false">AM422*'Dist Horaria'!$M$10</f>
        <v>0.49032928700329</v>
      </c>
      <c r="GA422" s="0" t="n">
        <f aca="false">AM422*'Dist Horaria'!$N$10</f>
        <v>0.463871772778458</v>
      </c>
      <c r="GB422" s="0" t="n">
        <f aca="false">AM422*'Dist Horaria'!$O$10</f>
        <v>0.455954345853305</v>
      </c>
      <c r="GC422" s="0" t="n">
        <f aca="false">AM422*'Dist Horaria'!$P$10</f>
        <v>0.463029713289259</v>
      </c>
      <c r="GD422" s="0" t="n">
        <f aca="false">AM422*'Dist Horaria'!$Q$10</f>
        <v>0.419026269676297</v>
      </c>
      <c r="GE422" s="0" t="n">
        <f aca="false">AM422*'Dist Horaria'!$R$10</f>
        <v>0.511274977665945</v>
      </c>
      <c r="GF422" s="0" t="n">
        <f aca="false">AM422*'Dist Horaria'!$S$10</f>
        <v>0.436648692265992</v>
      </c>
      <c r="GG422" s="0" t="n">
        <f aca="false">AR422*'Dist Horaria'!$H$10</f>
        <v>0.529407512799264</v>
      </c>
      <c r="GH422" s="0" t="n">
        <f aca="false">AR422*'Dist Horaria'!$I$10</f>
        <v>0.495467004968596</v>
      </c>
      <c r="GI422" s="0" t="n">
        <f aca="false">AR422*'Dist Horaria'!$J$10</f>
        <v>0.493322083076947</v>
      </c>
      <c r="GJ422" s="0" t="n">
        <f aca="false">AR422*'Dist Horaria'!$K$10</f>
        <v>0.479134309496696</v>
      </c>
      <c r="GK422" s="0" t="n">
        <f aca="false">AR422*'Dist Horaria'!$L$10</f>
        <v>0.479326051408505</v>
      </c>
      <c r="GL422" s="0" t="n">
        <f aca="false">AR422*'Dist Horaria'!$M$10</f>
        <v>0.512898600539211</v>
      </c>
      <c r="GM422" s="0" t="n">
        <f aca="false">AR422*'Dist Horaria'!$N$10</f>
        <v>0.485223276263565</v>
      </c>
      <c r="GN422" s="0" t="n">
        <f aca="false">AR422*'Dist Horaria'!$O$10</f>
        <v>0.476941418953754</v>
      </c>
      <c r="GO422" s="0" t="n">
        <f aca="false">AR422*'Dist Horaria'!$P$10</f>
        <v>0.484342457709526</v>
      </c>
      <c r="GP422" s="0" t="n">
        <f aca="false">AR422*'Dist Horaria'!$Q$10</f>
        <v>0.438313584366207</v>
      </c>
      <c r="GQ422" s="0" t="n">
        <f aca="false">AR422*'Dist Horaria'!$R$10</f>
        <v>0.534808398124137</v>
      </c>
      <c r="GR422" s="0" t="n">
        <f aca="false">AR422*'Dist Horaria'!$S$10</f>
        <v>0.456747147532718</v>
      </c>
      <c r="GS422" s="0" t="n">
        <f aca="false">AW422*'Dist Horaria'!$H$10</f>
        <v>0.0306902905970588</v>
      </c>
      <c r="GT422" s="0" t="n">
        <f aca="false">AW422*'Dist Horaria'!$I$10</f>
        <v>0.0287227249257157</v>
      </c>
      <c r="GU422" s="0" t="n">
        <f aca="false">AW422*'Dist Horaria'!$J$10</f>
        <v>0.0285983816276491</v>
      </c>
      <c r="GV422" s="0" t="n">
        <f aca="false">AW422*'Dist Horaria'!$K$10</f>
        <v>0.0277759019998085</v>
      </c>
      <c r="GW422" s="0" t="n">
        <f aca="false">AW422*'Dist Horaria'!$L$10</f>
        <v>0.0277870174729568</v>
      </c>
      <c r="GX422" s="0" t="n">
        <f aca="false">AW422*'Dist Horaria'!$M$10</f>
        <v>0.0297332522051717</v>
      </c>
      <c r="GY422" s="0" t="n">
        <f aca="false">AW422*'Dist Horaria'!$N$10</f>
        <v>0.0281288855804965</v>
      </c>
      <c r="GZ422" s="0" t="n">
        <f aca="false">AW422*'Dist Horaria'!$O$10</f>
        <v>0.0276487779103625</v>
      </c>
      <c r="HA422" s="0" t="n">
        <f aca="false">AW422*'Dist Horaria'!$P$10</f>
        <v>0.0280778236353348</v>
      </c>
      <c r="HB422" s="0" t="n">
        <f aca="false">AW422*'Dist Horaria'!$Q$10</f>
        <v>0.0254094831516642</v>
      </c>
      <c r="HC422" s="0" t="n">
        <f aca="false">AW422*'Dist Horaria'!$R$10</f>
        <v>0.0310033853985007</v>
      </c>
      <c r="HD422" s="0" t="n">
        <f aca="false">AW422*'Dist Horaria'!$S$10</f>
        <v>0.026478095509143</v>
      </c>
    </row>
    <row r="423" customFormat="false" ht="13.8" hidden="false" customHeight="false" outlineLevel="0" collapsed="false">
      <c r="A423" s="0" t="n">
        <v>4.622289</v>
      </c>
      <c r="B423" s="0" t="n">
        <v>-74.074145</v>
      </c>
      <c r="C423" s="0" t="n">
        <v>32</v>
      </c>
      <c r="D423" s="0" t="n">
        <v>26</v>
      </c>
      <c r="E423" s="0" t="n">
        <v>2334</v>
      </c>
      <c r="G423" s="0" t="s">
        <v>687</v>
      </c>
      <c r="H423" s="0" t="n">
        <v>395</v>
      </c>
      <c r="I423" s="0" t="s">
        <v>1895</v>
      </c>
      <c r="J423" s="0" t="s">
        <v>1896</v>
      </c>
      <c r="K423" s="0" t="s">
        <v>1897</v>
      </c>
      <c r="L423" s="0" t="s">
        <v>1898</v>
      </c>
      <c r="S423" s="0" t="n">
        <v>365</v>
      </c>
      <c r="V423" s="0" t="n">
        <v>93575.8</v>
      </c>
      <c r="W423" s="0" t="n">
        <f aca="false">V423*12</f>
        <v>1122909.6</v>
      </c>
      <c r="X423" s="0" t="n">
        <v>1</v>
      </c>
      <c r="Z423" s="0" t="n">
        <v>33901.42</v>
      </c>
      <c r="AB423" s="0" t="n">
        <v>0.005</v>
      </c>
      <c r="AC423" s="0" t="n">
        <v>0</v>
      </c>
      <c r="AD423" s="0" t="n">
        <v>4870.07089055942</v>
      </c>
      <c r="AE423" s="0" t="n">
        <f aca="false">AD423/2204.59</f>
        <v>2.20905968482095</v>
      </c>
      <c r="AF423" s="0" t="n">
        <f aca="false">AE423/S423</f>
        <v>0.00605221831457794</v>
      </c>
      <c r="AG423" s="0" t="n">
        <f aca="false">AE423*EXP(AB423*AC423)</f>
        <v>2.20905968482095</v>
      </c>
      <c r="AH423" s="0" t="n">
        <f aca="false">AG423/S423</f>
        <v>0.00605221831457794</v>
      </c>
      <c r="AI423" s="0" t="s">
        <v>90</v>
      </c>
      <c r="AJ423" s="0" t="n">
        <f aca="false">IF(AI423="A",'FE DISTRIBUCIÓN'!$C$2,'FE DISTRIBUCIÓN'!$C$3)</f>
        <v>4.994E-006</v>
      </c>
      <c r="AK423" s="0" t="n">
        <f aca="false">W423*AJ423</f>
        <v>5.6078105424</v>
      </c>
      <c r="AL423" s="0" t="n">
        <f aca="false">AK423/365</f>
        <v>0.015363864499726</v>
      </c>
      <c r="AM423" s="0" t="n">
        <f aca="false">AK423*EXP(AB423*AC423)</f>
        <v>5.6078105424</v>
      </c>
      <c r="AN423" s="0" t="n">
        <f aca="false">AM423/365</f>
        <v>0.015363864499726</v>
      </c>
      <c r="AO423" s="0" t="n">
        <v>5.223868284E-006</v>
      </c>
      <c r="AP423" s="0" t="n">
        <f aca="false">AO423*W423</f>
        <v>5.86593184523913</v>
      </c>
      <c r="AQ423" s="0" t="n">
        <f aca="false">AP423/365</f>
        <v>0.0160710461513401</v>
      </c>
      <c r="AR423" s="0" t="n">
        <f aca="false">AP423*EXP(AB423*AC423)</f>
        <v>5.86593184523913</v>
      </c>
      <c r="AS423" s="0" t="n">
        <f aca="false">AR423/365</f>
        <v>0.0160710461513401</v>
      </c>
      <c r="AT423" s="0" t="n">
        <v>3.02832944E-007</v>
      </c>
      <c r="AU423" s="0" t="n">
        <f aca="false">AT423*W423</f>
        <v>0.340054020013862</v>
      </c>
      <c r="AV423" s="0" t="n">
        <f aca="false">AU423/365</f>
        <v>0.000931654849353047</v>
      </c>
      <c r="AW423" s="0" t="n">
        <f aca="false">AU423*EXP(AB423*AC423)</f>
        <v>0.340054020013862</v>
      </c>
      <c r="AX423" s="0" t="n">
        <f aca="false">AW423/365</f>
        <v>0.000931654849353047</v>
      </c>
      <c r="AY423" s="0" t="n">
        <f aca="false">AW423+AR423+AM423+AG423</f>
        <v>14.0228560924739</v>
      </c>
      <c r="AZ423" s="0" t="n">
        <f aca="false">AH423+AN423+AS423+AX423</f>
        <v>0.0384187838149971</v>
      </c>
      <c r="BA423" s="0" t="n">
        <f aca="false">AH423*1000000</f>
        <v>6052.21831457794</v>
      </c>
      <c r="BB423" s="0" t="n">
        <f aca="false">BA423*'Dist Horaria'!$H$3</f>
        <v>210.886772061905</v>
      </c>
      <c r="BC423" s="0" t="n">
        <f aca="false">BA423*'Dist Horaria'!$I$3</f>
        <v>205.245353477077</v>
      </c>
      <c r="BD423" s="0" t="n">
        <f aca="false">BA423*'Dist Horaria'!$J$3</f>
        <v>199.920547694224</v>
      </c>
      <c r="BE423" s="0" t="n">
        <f aca="false">BA423*'Dist Horaria'!$K$3</f>
        <v>195.384021134643</v>
      </c>
      <c r="BF423" s="0" t="n">
        <f aca="false">BA423*'Dist Horaria'!$L$3</f>
        <v>192.068903653234</v>
      </c>
      <c r="BG423" s="0" t="n">
        <f aca="false">BA423*'Dist Horaria'!$M$3</f>
        <v>189.981821750208</v>
      </c>
      <c r="BH423" s="0" t="n">
        <f aca="false">BA423*'Dist Horaria'!$N$3</f>
        <v>198.556121503899</v>
      </c>
      <c r="BI423" s="0" t="n">
        <f aca="false">BA423*'Dist Horaria'!$O$3</f>
        <v>198.556121503899</v>
      </c>
      <c r="BJ423" s="0" t="n">
        <f aca="false">BA423*'Dist Horaria'!$P$3</f>
        <v>262.696448643412</v>
      </c>
      <c r="BK423" s="0" t="n">
        <f aca="false">BA423*'Dist Horaria'!$Q$3</f>
        <v>290.481649942235</v>
      </c>
      <c r="BL423" s="0" t="n">
        <f aca="false">BA423*'Dist Horaria'!$R$3</f>
        <v>310.689069068651</v>
      </c>
      <c r="BM423" s="0" t="n">
        <f aca="false">BA423*'Dist Horaria'!$S$3</f>
        <v>320.792778631859</v>
      </c>
      <c r="BN423" s="0" t="n">
        <f aca="false">BA423*'Dist Horaria'!$T$3</f>
        <v>323.318706022661</v>
      </c>
      <c r="BO423" s="0" t="n">
        <f aca="false">BA423*'Dist Horaria'!$U$3</f>
        <v>320.792778631859</v>
      </c>
      <c r="BP423" s="0" t="n">
        <f aca="false">BA423*'Dist Horaria'!$V$3</f>
        <v>315.740923850255</v>
      </c>
      <c r="BQ423" s="0" t="n">
        <f aca="false">BA423*'Dist Horaria'!$W$3</f>
        <v>308.163141677849</v>
      </c>
      <c r="BR423" s="0" t="n">
        <f aca="false">BA423*'Dist Horaria'!$X$3</f>
        <v>302.190944869874</v>
      </c>
      <c r="BS423" s="0" t="n">
        <f aca="false">BA423*'Dist Horaria'!$Y$3</f>
        <v>295.29840603553</v>
      </c>
      <c r="BT423" s="0" t="n">
        <f aca="false">BA423*'Dist Horaria'!$Z$3</f>
        <v>257.78164252942</v>
      </c>
      <c r="BU423" s="0" t="n">
        <f aca="false">BA423*'Dist Horaria'!$AA$3</f>
        <v>245.135618871275</v>
      </c>
      <c r="BV423" s="0" t="n">
        <f aca="false">BA423*'Dist Horaria'!$AB$3</f>
        <v>218.187081883616</v>
      </c>
      <c r="BW423" s="0" t="n">
        <f aca="false">BA423*'Dist Horaria'!$AC$3</f>
        <v>236.476703690623</v>
      </c>
      <c r="BX423" s="0" t="n">
        <f aca="false">BA423*'Dist Horaria'!$AD$3</f>
        <v>230.236183964594</v>
      </c>
      <c r="BY423" s="0" t="n">
        <f aca="false">BA423*'Dist Horaria'!$AE$3</f>
        <v>223.634078366737</v>
      </c>
      <c r="BZ423" s="0" t="n">
        <f aca="false">AN423*1000000</f>
        <v>15363.864499726</v>
      </c>
      <c r="CA423" s="0" t="n">
        <f aca="false">BZ423*'Dist Horaria'!$H$6</f>
        <v>384.096612493151</v>
      </c>
      <c r="CB423" s="0" t="n">
        <f aca="false">BZ423*'Dist Horaria'!$I$6</f>
        <v>384.096612493151</v>
      </c>
      <c r="CC423" s="0" t="n">
        <f aca="false">BZ423*'Dist Horaria'!$J$6</f>
        <v>384.096612493151</v>
      </c>
      <c r="CD423" s="0" t="n">
        <f aca="false">BZ423*'Dist Horaria'!$K$6</f>
        <v>384.096612493151</v>
      </c>
      <c r="CE423" s="0" t="n">
        <f aca="false">BZ423*'Dist Horaria'!$L$6</f>
        <v>384.096612493151</v>
      </c>
      <c r="CF423" s="0" t="n">
        <f aca="false">BZ423*'Dist Horaria'!$M$6</f>
        <v>1024.25763331507</v>
      </c>
      <c r="CG423" s="0" t="n">
        <f aca="false">BZ423*'Dist Horaria'!$N$6</f>
        <v>1024.25763331507</v>
      </c>
      <c r="CH423" s="0" t="n">
        <f aca="false">BZ423*'Dist Horaria'!$O$6</f>
        <v>1024.25763331507</v>
      </c>
      <c r="CI423" s="0" t="n">
        <f aca="false">BZ423*'Dist Horaria'!$P$6</f>
        <v>672.169071863014</v>
      </c>
      <c r="CJ423" s="0" t="n">
        <f aca="false">BZ423*'Dist Horaria'!$Q$6</f>
        <v>672.169071863014</v>
      </c>
      <c r="CK423" s="0" t="n">
        <f aca="false">BZ423*'Dist Horaria'!$R$6</f>
        <v>672.169071863014</v>
      </c>
      <c r="CL423" s="0" t="n">
        <f aca="false">BZ423*'Dist Horaria'!$S$6</f>
        <v>672.169071863014</v>
      </c>
      <c r="CM423" s="0" t="n">
        <f aca="false">BZ423*'Dist Horaria'!$T$6</f>
        <v>672.169071863014</v>
      </c>
      <c r="CN423" s="0" t="n">
        <f aca="false">BZ423*'Dist Horaria'!$U$6</f>
        <v>672.169071863014</v>
      </c>
      <c r="CO423" s="0" t="n">
        <f aca="false">BZ423*'Dist Horaria'!$V$6</f>
        <v>672.169071863014</v>
      </c>
      <c r="CP423" s="0" t="n">
        <f aca="false">BZ423*'Dist Horaria'!$W$6</f>
        <v>672.169071863014</v>
      </c>
      <c r="CQ423" s="0" t="n">
        <f aca="false">BZ423*'Dist Horaria'!$X$6</f>
        <v>1024.25763331507</v>
      </c>
      <c r="CR423" s="0" t="n">
        <f aca="false">BZ423*'Dist Horaria'!$Y$6</f>
        <v>1024.25763331507</v>
      </c>
      <c r="CS423" s="0" t="n">
        <f aca="false">BZ423*'Dist Horaria'!$Z$6</f>
        <v>1024.25763331507</v>
      </c>
      <c r="CT423" s="0" t="n">
        <f aca="false">BZ423*'Dist Horaria'!$AA$6</f>
        <v>384.096612493151</v>
      </c>
      <c r="CU423" s="0" t="n">
        <f aca="false">BZ423*'Dist Horaria'!$AB$6</f>
        <v>384.096612493151</v>
      </c>
      <c r="CV423" s="0" t="n">
        <f aca="false">BZ423*'Dist Horaria'!$AC$6</f>
        <v>384.096612493151</v>
      </c>
      <c r="CW423" s="0" t="n">
        <f aca="false">BZ423*'Dist Horaria'!$AD$6</f>
        <v>384.096612493151</v>
      </c>
      <c r="CX423" s="0" t="n">
        <f aca="false">BZ423*'Dist Horaria'!$AE$6</f>
        <v>384.096612493151</v>
      </c>
      <c r="CY423" s="0" t="n">
        <f aca="false">AS423*1000000</f>
        <v>16071.0461513401</v>
      </c>
      <c r="CZ423" s="0" t="n">
        <f aca="false">CY423*'Dist Horaria'!$H$6</f>
        <v>401.776153783502</v>
      </c>
      <c r="DA423" s="0" t="n">
        <f aca="false">CY423*'Dist Horaria'!$I$6</f>
        <v>401.776153783502</v>
      </c>
      <c r="DB423" s="0" t="n">
        <f aca="false">CY423*'Dist Horaria'!$J$6</f>
        <v>401.776153783502</v>
      </c>
      <c r="DC423" s="0" t="n">
        <f aca="false">CY423*'Dist Horaria'!$K$6</f>
        <v>401.776153783502</v>
      </c>
      <c r="DD423" s="0" t="n">
        <f aca="false">CY423*'Dist Horaria'!$L$6</f>
        <v>401.776153783502</v>
      </c>
      <c r="DE423" s="0" t="n">
        <f aca="false">CY423*'Dist Horaria'!$M$6</f>
        <v>1071.40307675601</v>
      </c>
      <c r="DF423" s="0" t="n">
        <f aca="false">CY423*'Dist Horaria'!$N$6</f>
        <v>1071.40307675601</v>
      </c>
      <c r="DG423" s="0" t="n">
        <f aca="false">CY423*'Dist Horaria'!$O$6</f>
        <v>1071.40307675601</v>
      </c>
      <c r="DH423" s="0" t="n">
        <f aca="false">CY423*'Dist Horaria'!$P$6</f>
        <v>703.108269121128</v>
      </c>
      <c r="DI423" s="0" t="n">
        <f aca="false">CY423*'Dist Horaria'!$Q$6</f>
        <v>703.108269121128</v>
      </c>
      <c r="DJ423" s="0" t="n">
        <f aca="false">CY423*'Dist Horaria'!$R$6</f>
        <v>703.108269121128</v>
      </c>
      <c r="DK423" s="0" t="n">
        <f aca="false">CY423*'Dist Horaria'!$S$6</f>
        <v>703.108269121128</v>
      </c>
      <c r="DL423" s="0" t="n">
        <f aca="false">CY423*'Dist Horaria'!$T$6</f>
        <v>703.108269121128</v>
      </c>
      <c r="DM423" s="0" t="n">
        <f aca="false">CY423*'Dist Horaria'!$U$6</f>
        <v>703.108269121128</v>
      </c>
      <c r="DN423" s="0" t="n">
        <f aca="false">CY423*'Dist Horaria'!$V$6</f>
        <v>703.108269121128</v>
      </c>
      <c r="DO423" s="0" t="n">
        <f aca="false">CY423*'Dist Horaria'!$W$6</f>
        <v>703.108269121128</v>
      </c>
      <c r="DP423" s="0" t="n">
        <f aca="false">CY423*'Dist Horaria'!$X$6</f>
        <v>1071.40307675601</v>
      </c>
      <c r="DQ423" s="0" t="n">
        <f aca="false">CY423*'Dist Horaria'!$Y$6</f>
        <v>1071.40307675601</v>
      </c>
      <c r="DR423" s="0" t="n">
        <f aca="false">CY423*'Dist Horaria'!$Z$6</f>
        <v>1071.40307675601</v>
      </c>
      <c r="DS423" s="0" t="n">
        <f aca="false">CY423*'Dist Horaria'!$AA$6</f>
        <v>401.776153783502</v>
      </c>
      <c r="DT423" s="0" t="n">
        <f aca="false">CY423*'Dist Horaria'!$AB$6</f>
        <v>401.776153783502</v>
      </c>
      <c r="DU423" s="0" t="n">
        <f aca="false">CY423*'Dist Horaria'!$AC$6</f>
        <v>401.776153783502</v>
      </c>
      <c r="DV423" s="0" t="n">
        <f aca="false">CY423*'Dist Horaria'!$AD$6</f>
        <v>401.776153783502</v>
      </c>
      <c r="DW423" s="0" t="n">
        <f aca="false">CY423*'Dist Horaria'!$AE$6</f>
        <v>401.776153783502</v>
      </c>
      <c r="DX423" s="0" t="n">
        <f aca="false">AX423*1000000</f>
        <v>931.654849353047</v>
      </c>
      <c r="DY423" s="0" t="n">
        <f aca="false">DX423*'Dist Horaria'!$H$6</f>
        <v>23.2913712338262</v>
      </c>
      <c r="DZ423" s="0" t="n">
        <f aca="false">DX423*'Dist Horaria'!$I$6</f>
        <v>23.2913712338262</v>
      </c>
      <c r="EA423" s="0" t="n">
        <f aca="false">DX423*'Dist Horaria'!$J$6</f>
        <v>23.2913712338262</v>
      </c>
      <c r="EB423" s="0" t="n">
        <f aca="false">DX423*'Dist Horaria'!$K$6</f>
        <v>23.2913712338262</v>
      </c>
      <c r="EC423" s="0" t="n">
        <f aca="false">DX423*'Dist Horaria'!$L$6</f>
        <v>23.2913712338262</v>
      </c>
      <c r="ED423" s="0" t="n">
        <f aca="false">DX423*'Dist Horaria'!$M$6</f>
        <v>62.1103232902032</v>
      </c>
      <c r="EE423" s="0" t="n">
        <f aca="false">DX423*'Dist Horaria'!$N$6</f>
        <v>62.1103232902032</v>
      </c>
      <c r="EF423" s="0" t="n">
        <f aca="false">DX423*'Dist Horaria'!$O$6</f>
        <v>62.1103232902032</v>
      </c>
      <c r="EG423" s="0" t="n">
        <f aca="false">DX423*'Dist Horaria'!$P$6</f>
        <v>40.7598996591958</v>
      </c>
      <c r="EH423" s="0" t="n">
        <f aca="false">DX423*'Dist Horaria'!$Q$6</f>
        <v>40.7598996591958</v>
      </c>
      <c r="EI423" s="0" t="n">
        <f aca="false">DX423*'Dist Horaria'!$R$6</f>
        <v>40.7598996591958</v>
      </c>
      <c r="EJ423" s="0" t="n">
        <f aca="false">DX423*'Dist Horaria'!$S$6</f>
        <v>40.7598996591958</v>
      </c>
      <c r="EK423" s="0" t="n">
        <f aca="false">DX423*'Dist Horaria'!$T$6</f>
        <v>40.7598996591958</v>
      </c>
      <c r="EL423" s="0" t="n">
        <f aca="false">DX423*'Dist Horaria'!$U$6</f>
        <v>40.7598996591958</v>
      </c>
      <c r="EM423" s="0" t="n">
        <f aca="false">DX423*'Dist Horaria'!$V$6</f>
        <v>40.7598996591958</v>
      </c>
      <c r="EN423" s="0" t="n">
        <f aca="false">DX423*'Dist Horaria'!$W$6</f>
        <v>40.7598996591958</v>
      </c>
      <c r="EO423" s="0" t="n">
        <f aca="false">DX423*'Dist Horaria'!$X$6</f>
        <v>62.1103232902032</v>
      </c>
      <c r="EP423" s="0" t="n">
        <f aca="false">DX423*'Dist Horaria'!$Y$6</f>
        <v>62.1103232902032</v>
      </c>
      <c r="EQ423" s="0" t="n">
        <f aca="false">DX423*'Dist Horaria'!$Z$6</f>
        <v>62.1103232902032</v>
      </c>
      <c r="ER423" s="0" t="n">
        <f aca="false">DX423*'Dist Horaria'!$AA$6</f>
        <v>23.2913712338262</v>
      </c>
      <c r="ES423" s="0" t="n">
        <f aca="false">DX423*'Dist Horaria'!$AB$6</f>
        <v>23.2913712338262</v>
      </c>
      <c r="ET423" s="0" t="n">
        <f aca="false">DX423*'Dist Horaria'!$AC$6</f>
        <v>23.2913712338262</v>
      </c>
      <c r="EU423" s="0" t="n">
        <f aca="false">DX423*'Dist Horaria'!$AD$6</f>
        <v>23.2913712338262</v>
      </c>
      <c r="EV423" s="0" t="n">
        <f aca="false">DX423*'Dist Horaria'!$AE$6</f>
        <v>23.2913712338262</v>
      </c>
      <c r="EW423" s="0" t="n">
        <f aca="false">BB423+CA423+CZ423+DY423</f>
        <v>1020.05090957238</v>
      </c>
      <c r="EX423" s="0" t="n">
        <f aca="false">BC423+CB423+DA423+DZ423</f>
        <v>1014.40949098756</v>
      </c>
      <c r="EY423" s="0" t="n">
        <f aca="false">BD423+CC423+DB423+EA423</f>
        <v>1009.0846852047</v>
      </c>
      <c r="EZ423" s="0" t="n">
        <f aca="false">BE423+CD423+DC423+EB423</f>
        <v>1004.54815864512</v>
      </c>
      <c r="FA423" s="0" t="n">
        <f aca="false">BF423+CE423+DD423+EC423</f>
        <v>1001.23304116371</v>
      </c>
      <c r="FB423" s="0" t="n">
        <f aca="false">BG423+CF423+DE423+ED423</f>
        <v>2347.75285511148</v>
      </c>
      <c r="FC423" s="0" t="n">
        <f aca="false">BH423+CG423+DF423+EE423</f>
        <v>2356.32715486518</v>
      </c>
      <c r="FD423" s="0" t="n">
        <f aca="false">BI423+CH423+DG423+EF423</f>
        <v>2356.32715486518</v>
      </c>
      <c r="FE423" s="0" t="n">
        <f aca="false">BJ423+CI423+DH423+EG423</f>
        <v>1678.73368928675</v>
      </c>
      <c r="FF423" s="0" t="n">
        <f aca="false">BK423+CJ423+DI423+EH423</f>
        <v>1706.51889058557</v>
      </c>
      <c r="FG423" s="0" t="n">
        <f aca="false">BL423+CK423+DJ423+EI423</f>
        <v>1726.72630971199</v>
      </c>
      <c r="FH423" s="0" t="n">
        <f aca="false">BM423+CL423+DK423+EJ423</f>
        <v>1736.8300192752</v>
      </c>
      <c r="FI423" s="0" t="n">
        <f aca="false">BN423+CM423+DL423+EK423</f>
        <v>1739.355946666</v>
      </c>
      <c r="FJ423" s="0" t="n">
        <f aca="false">BO423+CN423+DM423+EL423</f>
        <v>1736.8300192752</v>
      </c>
      <c r="FK423" s="0" t="n">
        <f aca="false">BP423+CO423+DN423+EM423</f>
        <v>1731.77816449359</v>
      </c>
      <c r="FL423" s="0" t="n">
        <f aca="false">BQ423+CP423+DO423+EN423</f>
        <v>1724.20038232119</v>
      </c>
      <c r="FM423" s="0" t="n">
        <f aca="false">BR423+CQ423+DP423+EO423</f>
        <v>2459.96197823115</v>
      </c>
      <c r="FN423" s="0" t="n">
        <f aca="false">BS423+CR423+DQ423+EP423</f>
        <v>2453.06943939681</v>
      </c>
      <c r="FO423" s="0" t="n">
        <f aca="false">BT423+CS423+DR423+EQ423</f>
        <v>2415.5526758907</v>
      </c>
      <c r="FP423" s="0" t="n">
        <f aca="false">BU423+CT423+DS423+ER423</f>
        <v>1054.29975638175</v>
      </c>
      <c r="FQ423" s="0" t="n">
        <f aca="false">BV423+CU423+DT423+ES423</f>
        <v>1027.3512193941</v>
      </c>
      <c r="FR423" s="0" t="n">
        <f aca="false">BW423+CV423+DU423+ET423</f>
        <v>1045.6408412011</v>
      </c>
      <c r="FS423" s="0" t="n">
        <f aca="false">BX423+CW423+DV423+EU423</f>
        <v>1039.40032147507</v>
      </c>
      <c r="FT423" s="0" t="n">
        <f aca="false">BY423+CX423+DW423+EV423</f>
        <v>1032.79821587722</v>
      </c>
      <c r="FU423" s="0" t="n">
        <f aca="false">AM423*'Dist Horaria'!$H$10</f>
        <v>0.506111749987517</v>
      </c>
      <c r="FV423" s="0" t="n">
        <f aca="false">AM423*'Dist Horaria'!$I$10</f>
        <v>0.473664741967519</v>
      </c>
      <c r="FW423" s="0" t="n">
        <f aca="false">AM423*'Dist Horaria'!$J$10</f>
        <v>0.471614204062553</v>
      </c>
      <c r="FX423" s="0" t="n">
        <f aca="false">AM423*'Dist Horaria'!$K$10</f>
        <v>0.458050741622891</v>
      </c>
      <c r="FY423" s="0" t="n">
        <f aca="false">AM423*'Dist Horaria'!$L$10</f>
        <v>0.458234046226973</v>
      </c>
      <c r="FZ423" s="0" t="n">
        <f aca="false">AM423*'Dist Horaria'!$M$10</f>
        <v>0.49032928700329</v>
      </c>
      <c r="GA423" s="0" t="n">
        <f aca="false">AM423*'Dist Horaria'!$N$10</f>
        <v>0.463871772778458</v>
      </c>
      <c r="GB423" s="0" t="n">
        <f aca="false">AM423*'Dist Horaria'!$O$10</f>
        <v>0.455954345853305</v>
      </c>
      <c r="GC423" s="0" t="n">
        <f aca="false">AM423*'Dist Horaria'!$P$10</f>
        <v>0.463029713289259</v>
      </c>
      <c r="GD423" s="0" t="n">
        <f aca="false">AM423*'Dist Horaria'!$Q$10</f>
        <v>0.419026269676297</v>
      </c>
      <c r="GE423" s="0" t="n">
        <f aca="false">AM423*'Dist Horaria'!$R$10</f>
        <v>0.511274977665945</v>
      </c>
      <c r="GF423" s="0" t="n">
        <f aca="false">AM423*'Dist Horaria'!$S$10</f>
        <v>0.436648692265992</v>
      </c>
      <c r="GG423" s="0" t="n">
        <f aca="false">AR423*'Dist Horaria'!$H$10</f>
        <v>0.529407512799264</v>
      </c>
      <c r="GH423" s="0" t="n">
        <f aca="false">AR423*'Dist Horaria'!$I$10</f>
        <v>0.495467004968596</v>
      </c>
      <c r="GI423" s="0" t="n">
        <f aca="false">AR423*'Dist Horaria'!$J$10</f>
        <v>0.493322083076947</v>
      </c>
      <c r="GJ423" s="0" t="n">
        <f aca="false">AR423*'Dist Horaria'!$K$10</f>
        <v>0.479134309496696</v>
      </c>
      <c r="GK423" s="0" t="n">
        <f aca="false">AR423*'Dist Horaria'!$L$10</f>
        <v>0.479326051408505</v>
      </c>
      <c r="GL423" s="0" t="n">
        <f aca="false">AR423*'Dist Horaria'!$M$10</f>
        <v>0.512898600539211</v>
      </c>
      <c r="GM423" s="0" t="n">
        <f aca="false">AR423*'Dist Horaria'!$N$10</f>
        <v>0.485223276263565</v>
      </c>
      <c r="GN423" s="0" t="n">
        <f aca="false">AR423*'Dist Horaria'!$O$10</f>
        <v>0.476941418953754</v>
      </c>
      <c r="GO423" s="0" t="n">
        <f aca="false">AR423*'Dist Horaria'!$P$10</f>
        <v>0.484342457709526</v>
      </c>
      <c r="GP423" s="0" t="n">
        <f aca="false">AR423*'Dist Horaria'!$Q$10</f>
        <v>0.438313584366207</v>
      </c>
      <c r="GQ423" s="0" t="n">
        <f aca="false">AR423*'Dist Horaria'!$R$10</f>
        <v>0.534808398124137</v>
      </c>
      <c r="GR423" s="0" t="n">
        <f aca="false">AR423*'Dist Horaria'!$S$10</f>
        <v>0.456747147532718</v>
      </c>
      <c r="GS423" s="0" t="n">
        <f aca="false">AW423*'Dist Horaria'!$H$10</f>
        <v>0.0306902905970588</v>
      </c>
      <c r="GT423" s="0" t="n">
        <f aca="false">AW423*'Dist Horaria'!$I$10</f>
        <v>0.0287227249257157</v>
      </c>
      <c r="GU423" s="0" t="n">
        <f aca="false">AW423*'Dist Horaria'!$J$10</f>
        <v>0.0285983816276491</v>
      </c>
      <c r="GV423" s="0" t="n">
        <f aca="false">AW423*'Dist Horaria'!$K$10</f>
        <v>0.0277759019998085</v>
      </c>
      <c r="GW423" s="0" t="n">
        <f aca="false">AW423*'Dist Horaria'!$L$10</f>
        <v>0.0277870174729568</v>
      </c>
      <c r="GX423" s="0" t="n">
        <f aca="false">AW423*'Dist Horaria'!$M$10</f>
        <v>0.0297332522051717</v>
      </c>
      <c r="GY423" s="0" t="n">
        <f aca="false">AW423*'Dist Horaria'!$N$10</f>
        <v>0.0281288855804965</v>
      </c>
      <c r="GZ423" s="0" t="n">
        <f aca="false">AW423*'Dist Horaria'!$O$10</f>
        <v>0.0276487779103625</v>
      </c>
      <c r="HA423" s="0" t="n">
        <f aca="false">AW423*'Dist Horaria'!$P$10</f>
        <v>0.0280778236353348</v>
      </c>
      <c r="HB423" s="0" t="n">
        <f aca="false">AW423*'Dist Horaria'!$Q$10</f>
        <v>0.0254094831516642</v>
      </c>
      <c r="HC423" s="0" t="n">
        <f aca="false">AW423*'Dist Horaria'!$R$10</f>
        <v>0.0310033853985007</v>
      </c>
      <c r="HD423" s="0" t="n">
        <f aca="false">AW423*'Dist Horaria'!$S$10</f>
        <v>0.026478095509143</v>
      </c>
    </row>
    <row r="424" customFormat="false" ht="13.8" hidden="false" customHeight="false" outlineLevel="0" collapsed="false">
      <c r="A424" s="0" t="n">
        <v>4.630972</v>
      </c>
      <c r="B424" s="0" t="n">
        <v>-74.072554</v>
      </c>
      <c r="C424" s="0" t="n">
        <v>32</v>
      </c>
      <c r="D424" s="0" t="n">
        <v>27</v>
      </c>
      <c r="E424" s="0" t="n">
        <v>2347</v>
      </c>
      <c r="G424" s="0" t="s">
        <v>687</v>
      </c>
      <c r="H424" s="0" t="n">
        <v>396</v>
      </c>
      <c r="I424" s="0" t="s">
        <v>1899</v>
      </c>
      <c r="J424" s="0" t="s">
        <v>1900</v>
      </c>
      <c r="K424" s="0" t="s">
        <v>980</v>
      </c>
      <c r="L424" s="0" t="s">
        <v>1901</v>
      </c>
      <c r="S424" s="0" t="n">
        <v>365</v>
      </c>
      <c r="V424" s="0" t="n">
        <v>93575.8</v>
      </c>
      <c r="W424" s="0" t="n">
        <f aca="false">V424*12</f>
        <v>1122909.6</v>
      </c>
      <c r="X424" s="0" t="n">
        <v>1</v>
      </c>
      <c r="Z424" s="0" t="n">
        <v>33901.42</v>
      </c>
      <c r="AB424" s="0" t="n">
        <v>0.005</v>
      </c>
      <c r="AC424" s="0" t="n">
        <v>0</v>
      </c>
      <c r="AD424" s="0" t="n">
        <v>4870.07089055942</v>
      </c>
      <c r="AE424" s="0" t="n">
        <f aca="false">AD424/2204.59</f>
        <v>2.20905968482095</v>
      </c>
      <c r="AF424" s="0" t="n">
        <f aca="false">AE424/S424</f>
        <v>0.00605221831457794</v>
      </c>
      <c r="AG424" s="0" t="n">
        <f aca="false">AE424*EXP(AB424*AC424)</f>
        <v>2.20905968482095</v>
      </c>
      <c r="AH424" s="0" t="n">
        <f aca="false">AG424/S424</f>
        <v>0.00605221831457794</v>
      </c>
      <c r="AI424" s="0" t="s">
        <v>90</v>
      </c>
      <c r="AJ424" s="0" t="n">
        <f aca="false">IF(AI424="A",'FE DISTRIBUCIÓN'!$C$2,'FE DISTRIBUCIÓN'!$C$3)</f>
        <v>4.994E-006</v>
      </c>
      <c r="AK424" s="0" t="n">
        <f aca="false">W424*AJ424</f>
        <v>5.6078105424</v>
      </c>
      <c r="AL424" s="0" t="n">
        <f aca="false">AK424/365</f>
        <v>0.015363864499726</v>
      </c>
      <c r="AM424" s="0" t="n">
        <f aca="false">AK424*EXP(AB424*AC424)</f>
        <v>5.6078105424</v>
      </c>
      <c r="AN424" s="0" t="n">
        <f aca="false">AM424/365</f>
        <v>0.015363864499726</v>
      </c>
      <c r="AO424" s="0" t="n">
        <v>5.223868284E-006</v>
      </c>
      <c r="AP424" s="0" t="n">
        <f aca="false">AO424*W424</f>
        <v>5.86593184523913</v>
      </c>
      <c r="AQ424" s="0" t="n">
        <f aca="false">AP424/365</f>
        <v>0.0160710461513401</v>
      </c>
      <c r="AR424" s="0" t="n">
        <f aca="false">AP424*EXP(AB424*AC424)</f>
        <v>5.86593184523913</v>
      </c>
      <c r="AS424" s="0" t="n">
        <f aca="false">AR424/365</f>
        <v>0.0160710461513401</v>
      </c>
      <c r="AT424" s="0" t="n">
        <v>3.02832944E-007</v>
      </c>
      <c r="AU424" s="0" t="n">
        <f aca="false">AT424*W424</f>
        <v>0.340054020013862</v>
      </c>
      <c r="AV424" s="0" t="n">
        <f aca="false">AU424/365</f>
        <v>0.000931654849353047</v>
      </c>
      <c r="AW424" s="0" t="n">
        <f aca="false">AU424*EXP(AB424*AC424)</f>
        <v>0.340054020013862</v>
      </c>
      <c r="AX424" s="0" t="n">
        <f aca="false">AW424/365</f>
        <v>0.000931654849353047</v>
      </c>
      <c r="AY424" s="0" t="n">
        <f aca="false">AW424+AR424+AM424+AG424</f>
        <v>14.0228560924739</v>
      </c>
      <c r="AZ424" s="0" t="n">
        <f aca="false">AH424+AN424+AS424+AX424</f>
        <v>0.0384187838149971</v>
      </c>
      <c r="BA424" s="0" t="n">
        <f aca="false">AH424*1000000</f>
        <v>6052.21831457794</v>
      </c>
      <c r="BB424" s="0" t="n">
        <f aca="false">BA424*'Dist Horaria'!$H$3</f>
        <v>210.886772061905</v>
      </c>
      <c r="BC424" s="0" t="n">
        <f aca="false">BA424*'Dist Horaria'!$I$3</f>
        <v>205.245353477077</v>
      </c>
      <c r="BD424" s="0" t="n">
        <f aca="false">BA424*'Dist Horaria'!$J$3</f>
        <v>199.920547694224</v>
      </c>
      <c r="BE424" s="0" t="n">
        <f aca="false">BA424*'Dist Horaria'!$K$3</f>
        <v>195.384021134643</v>
      </c>
      <c r="BF424" s="0" t="n">
        <f aca="false">BA424*'Dist Horaria'!$L$3</f>
        <v>192.068903653234</v>
      </c>
      <c r="BG424" s="0" t="n">
        <f aca="false">BA424*'Dist Horaria'!$M$3</f>
        <v>189.981821750208</v>
      </c>
      <c r="BH424" s="0" t="n">
        <f aca="false">BA424*'Dist Horaria'!$N$3</f>
        <v>198.556121503899</v>
      </c>
      <c r="BI424" s="0" t="n">
        <f aca="false">BA424*'Dist Horaria'!$O$3</f>
        <v>198.556121503899</v>
      </c>
      <c r="BJ424" s="0" t="n">
        <f aca="false">BA424*'Dist Horaria'!$P$3</f>
        <v>262.696448643412</v>
      </c>
      <c r="BK424" s="0" t="n">
        <f aca="false">BA424*'Dist Horaria'!$Q$3</f>
        <v>290.481649942235</v>
      </c>
      <c r="BL424" s="0" t="n">
        <f aca="false">BA424*'Dist Horaria'!$R$3</f>
        <v>310.689069068651</v>
      </c>
      <c r="BM424" s="0" t="n">
        <f aca="false">BA424*'Dist Horaria'!$S$3</f>
        <v>320.792778631859</v>
      </c>
      <c r="BN424" s="0" t="n">
        <f aca="false">BA424*'Dist Horaria'!$T$3</f>
        <v>323.318706022661</v>
      </c>
      <c r="BO424" s="0" t="n">
        <f aca="false">BA424*'Dist Horaria'!$U$3</f>
        <v>320.792778631859</v>
      </c>
      <c r="BP424" s="0" t="n">
        <f aca="false">BA424*'Dist Horaria'!$V$3</f>
        <v>315.740923850255</v>
      </c>
      <c r="BQ424" s="0" t="n">
        <f aca="false">BA424*'Dist Horaria'!$W$3</f>
        <v>308.163141677849</v>
      </c>
      <c r="BR424" s="0" t="n">
        <f aca="false">BA424*'Dist Horaria'!$X$3</f>
        <v>302.190944869874</v>
      </c>
      <c r="BS424" s="0" t="n">
        <f aca="false">BA424*'Dist Horaria'!$Y$3</f>
        <v>295.29840603553</v>
      </c>
      <c r="BT424" s="0" t="n">
        <f aca="false">BA424*'Dist Horaria'!$Z$3</f>
        <v>257.78164252942</v>
      </c>
      <c r="BU424" s="0" t="n">
        <f aca="false">BA424*'Dist Horaria'!$AA$3</f>
        <v>245.135618871275</v>
      </c>
      <c r="BV424" s="0" t="n">
        <f aca="false">BA424*'Dist Horaria'!$AB$3</f>
        <v>218.187081883616</v>
      </c>
      <c r="BW424" s="0" t="n">
        <f aca="false">BA424*'Dist Horaria'!$AC$3</f>
        <v>236.476703690623</v>
      </c>
      <c r="BX424" s="0" t="n">
        <f aca="false">BA424*'Dist Horaria'!$AD$3</f>
        <v>230.236183964594</v>
      </c>
      <c r="BY424" s="0" t="n">
        <f aca="false">BA424*'Dist Horaria'!$AE$3</f>
        <v>223.634078366737</v>
      </c>
      <c r="BZ424" s="0" t="n">
        <f aca="false">AN424*1000000</f>
        <v>15363.864499726</v>
      </c>
      <c r="CA424" s="0" t="n">
        <f aca="false">BZ424*'Dist Horaria'!$H$6</f>
        <v>384.096612493151</v>
      </c>
      <c r="CB424" s="0" t="n">
        <f aca="false">BZ424*'Dist Horaria'!$I$6</f>
        <v>384.096612493151</v>
      </c>
      <c r="CC424" s="0" t="n">
        <f aca="false">BZ424*'Dist Horaria'!$J$6</f>
        <v>384.096612493151</v>
      </c>
      <c r="CD424" s="0" t="n">
        <f aca="false">BZ424*'Dist Horaria'!$K$6</f>
        <v>384.096612493151</v>
      </c>
      <c r="CE424" s="0" t="n">
        <f aca="false">BZ424*'Dist Horaria'!$L$6</f>
        <v>384.096612493151</v>
      </c>
      <c r="CF424" s="0" t="n">
        <f aca="false">BZ424*'Dist Horaria'!$M$6</f>
        <v>1024.25763331507</v>
      </c>
      <c r="CG424" s="0" t="n">
        <f aca="false">BZ424*'Dist Horaria'!$N$6</f>
        <v>1024.25763331507</v>
      </c>
      <c r="CH424" s="0" t="n">
        <f aca="false">BZ424*'Dist Horaria'!$O$6</f>
        <v>1024.25763331507</v>
      </c>
      <c r="CI424" s="0" t="n">
        <f aca="false">BZ424*'Dist Horaria'!$P$6</f>
        <v>672.169071863014</v>
      </c>
      <c r="CJ424" s="0" t="n">
        <f aca="false">BZ424*'Dist Horaria'!$Q$6</f>
        <v>672.169071863014</v>
      </c>
      <c r="CK424" s="0" t="n">
        <f aca="false">BZ424*'Dist Horaria'!$R$6</f>
        <v>672.169071863014</v>
      </c>
      <c r="CL424" s="0" t="n">
        <f aca="false">BZ424*'Dist Horaria'!$S$6</f>
        <v>672.169071863014</v>
      </c>
      <c r="CM424" s="0" t="n">
        <f aca="false">BZ424*'Dist Horaria'!$T$6</f>
        <v>672.169071863014</v>
      </c>
      <c r="CN424" s="0" t="n">
        <f aca="false">BZ424*'Dist Horaria'!$U$6</f>
        <v>672.169071863014</v>
      </c>
      <c r="CO424" s="0" t="n">
        <f aca="false">BZ424*'Dist Horaria'!$V$6</f>
        <v>672.169071863014</v>
      </c>
      <c r="CP424" s="0" t="n">
        <f aca="false">BZ424*'Dist Horaria'!$W$6</f>
        <v>672.169071863014</v>
      </c>
      <c r="CQ424" s="0" t="n">
        <f aca="false">BZ424*'Dist Horaria'!$X$6</f>
        <v>1024.25763331507</v>
      </c>
      <c r="CR424" s="0" t="n">
        <f aca="false">BZ424*'Dist Horaria'!$Y$6</f>
        <v>1024.25763331507</v>
      </c>
      <c r="CS424" s="0" t="n">
        <f aca="false">BZ424*'Dist Horaria'!$Z$6</f>
        <v>1024.25763331507</v>
      </c>
      <c r="CT424" s="0" t="n">
        <f aca="false">BZ424*'Dist Horaria'!$AA$6</f>
        <v>384.096612493151</v>
      </c>
      <c r="CU424" s="0" t="n">
        <f aca="false">BZ424*'Dist Horaria'!$AB$6</f>
        <v>384.096612493151</v>
      </c>
      <c r="CV424" s="0" t="n">
        <f aca="false">BZ424*'Dist Horaria'!$AC$6</f>
        <v>384.096612493151</v>
      </c>
      <c r="CW424" s="0" t="n">
        <f aca="false">BZ424*'Dist Horaria'!$AD$6</f>
        <v>384.096612493151</v>
      </c>
      <c r="CX424" s="0" t="n">
        <f aca="false">BZ424*'Dist Horaria'!$AE$6</f>
        <v>384.096612493151</v>
      </c>
      <c r="CY424" s="0" t="n">
        <f aca="false">AS424*1000000</f>
        <v>16071.0461513401</v>
      </c>
      <c r="CZ424" s="0" t="n">
        <f aca="false">CY424*'Dist Horaria'!$H$6</f>
        <v>401.776153783502</v>
      </c>
      <c r="DA424" s="0" t="n">
        <f aca="false">CY424*'Dist Horaria'!$I$6</f>
        <v>401.776153783502</v>
      </c>
      <c r="DB424" s="0" t="n">
        <f aca="false">CY424*'Dist Horaria'!$J$6</f>
        <v>401.776153783502</v>
      </c>
      <c r="DC424" s="0" t="n">
        <f aca="false">CY424*'Dist Horaria'!$K$6</f>
        <v>401.776153783502</v>
      </c>
      <c r="DD424" s="0" t="n">
        <f aca="false">CY424*'Dist Horaria'!$L$6</f>
        <v>401.776153783502</v>
      </c>
      <c r="DE424" s="0" t="n">
        <f aca="false">CY424*'Dist Horaria'!$M$6</f>
        <v>1071.40307675601</v>
      </c>
      <c r="DF424" s="0" t="n">
        <f aca="false">CY424*'Dist Horaria'!$N$6</f>
        <v>1071.40307675601</v>
      </c>
      <c r="DG424" s="0" t="n">
        <f aca="false">CY424*'Dist Horaria'!$O$6</f>
        <v>1071.40307675601</v>
      </c>
      <c r="DH424" s="0" t="n">
        <f aca="false">CY424*'Dist Horaria'!$P$6</f>
        <v>703.108269121128</v>
      </c>
      <c r="DI424" s="0" t="n">
        <f aca="false">CY424*'Dist Horaria'!$Q$6</f>
        <v>703.108269121128</v>
      </c>
      <c r="DJ424" s="0" t="n">
        <f aca="false">CY424*'Dist Horaria'!$R$6</f>
        <v>703.108269121128</v>
      </c>
      <c r="DK424" s="0" t="n">
        <f aca="false">CY424*'Dist Horaria'!$S$6</f>
        <v>703.108269121128</v>
      </c>
      <c r="DL424" s="0" t="n">
        <f aca="false">CY424*'Dist Horaria'!$T$6</f>
        <v>703.108269121128</v>
      </c>
      <c r="DM424" s="0" t="n">
        <f aca="false">CY424*'Dist Horaria'!$U$6</f>
        <v>703.108269121128</v>
      </c>
      <c r="DN424" s="0" t="n">
        <f aca="false">CY424*'Dist Horaria'!$V$6</f>
        <v>703.108269121128</v>
      </c>
      <c r="DO424" s="0" t="n">
        <f aca="false">CY424*'Dist Horaria'!$W$6</f>
        <v>703.108269121128</v>
      </c>
      <c r="DP424" s="0" t="n">
        <f aca="false">CY424*'Dist Horaria'!$X$6</f>
        <v>1071.40307675601</v>
      </c>
      <c r="DQ424" s="0" t="n">
        <f aca="false">CY424*'Dist Horaria'!$Y$6</f>
        <v>1071.40307675601</v>
      </c>
      <c r="DR424" s="0" t="n">
        <f aca="false">CY424*'Dist Horaria'!$Z$6</f>
        <v>1071.40307675601</v>
      </c>
      <c r="DS424" s="0" t="n">
        <f aca="false">CY424*'Dist Horaria'!$AA$6</f>
        <v>401.776153783502</v>
      </c>
      <c r="DT424" s="0" t="n">
        <f aca="false">CY424*'Dist Horaria'!$AB$6</f>
        <v>401.776153783502</v>
      </c>
      <c r="DU424" s="0" t="n">
        <f aca="false">CY424*'Dist Horaria'!$AC$6</f>
        <v>401.776153783502</v>
      </c>
      <c r="DV424" s="0" t="n">
        <f aca="false">CY424*'Dist Horaria'!$AD$6</f>
        <v>401.776153783502</v>
      </c>
      <c r="DW424" s="0" t="n">
        <f aca="false">CY424*'Dist Horaria'!$AE$6</f>
        <v>401.776153783502</v>
      </c>
      <c r="DX424" s="0" t="n">
        <f aca="false">AX424*1000000</f>
        <v>931.654849353047</v>
      </c>
      <c r="DY424" s="0" t="n">
        <f aca="false">DX424*'Dist Horaria'!$H$6</f>
        <v>23.2913712338262</v>
      </c>
      <c r="DZ424" s="0" t="n">
        <f aca="false">DX424*'Dist Horaria'!$I$6</f>
        <v>23.2913712338262</v>
      </c>
      <c r="EA424" s="0" t="n">
        <f aca="false">DX424*'Dist Horaria'!$J$6</f>
        <v>23.2913712338262</v>
      </c>
      <c r="EB424" s="0" t="n">
        <f aca="false">DX424*'Dist Horaria'!$K$6</f>
        <v>23.2913712338262</v>
      </c>
      <c r="EC424" s="0" t="n">
        <f aca="false">DX424*'Dist Horaria'!$L$6</f>
        <v>23.2913712338262</v>
      </c>
      <c r="ED424" s="0" t="n">
        <f aca="false">DX424*'Dist Horaria'!$M$6</f>
        <v>62.1103232902032</v>
      </c>
      <c r="EE424" s="0" t="n">
        <f aca="false">DX424*'Dist Horaria'!$N$6</f>
        <v>62.1103232902032</v>
      </c>
      <c r="EF424" s="0" t="n">
        <f aca="false">DX424*'Dist Horaria'!$O$6</f>
        <v>62.1103232902032</v>
      </c>
      <c r="EG424" s="0" t="n">
        <f aca="false">DX424*'Dist Horaria'!$P$6</f>
        <v>40.7598996591958</v>
      </c>
      <c r="EH424" s="0" t="n">
        <f aca="false">DX424*'Dist Horaria'!$Q$6</f>
        <v>40.7598996591958</v>
      </c>
      <c r="EI424" s="0" t="n">
        <f aca="false">DX424*'Dist Horaria'!$R$6</f>
        <v>40.7598996591958</v>
      </c>
      <c r="EJ424" s="0" t="n">
        <f aca="false">DX424*'Dist Horaria'!$S$6</f>
        <v>40.7598996591958</v>
      </c>
      <c r="EK424" s="0" t="n">
        <f aca="false">DX424*'Dist Horaria'!$T$6</f>
        <v>40.7598996591958</v>
      </c>
      <c r="EL424" s="0" t="n">
        <f aca="false">DX424*'Dist Horaria'!$U$6</f>
        <v>40.7598996591958</v>
      </c>
      <c r="EM424" s="0" t="n">
        <f aca="false">DX424*'Dist Horaria'!$V$6</f>
        <v>40.7598996591958</v>
      </c>
      <c r="EN424" s="0" t="n">
        <f aca="false">DX424*'Dist Horaria'!$W$6</f>
        <v>40.7598996591958</v>
      </c>
      <c r="EO424" s="0" t="n">
        <f aca="false">DX424*'Dist Horaria'!$X$6</f>
        <v>62.1103232902032</v>
      </c>
      <c r="EP424" s="0" t="n">
        <f aca="false">DX424*'Dist Horaria'!$Y$6</f>
        <v>62.1103232902032</v>
      </c>
      <c r="EQ424" s="0" t="n">
        <f aca="false">DX424*'Dist Horaria'!$Z$6</f>
        <v>62.1103232902032</v>
      </c>
      <c r="ER424" s="0" t="n">
        <f aca="false">DX424*'Dist Horaria'!$AA$6</f>
        <v>23.2913712338262</v>
      </c>
      <c r="ES424" s="0" t="n">
        <f aca="false">DX424*'Dist Horaria'!$AB$6</f>
        <v>23.2913712338262</v>
      </c>
      <c r="ET424" s="0" t="n">
        <f aca="false">DX424*'Dist Horaria'!$AC$6</f>
        <v>23.2913712338262</v>
      </c>
      <c r="EU424" s="0" t="n">
        <f aca="false">DX424*'Dist Horaria'!$AD$6</f>
        <v>23.2913712338262</v>
      </c>
      <c r="EV424" s="0" t="n">
        <f aca="false">DX424*'Dist Horaria'!$AE$6</f>
        <v>23.2913712338262</v>
      </c>
      <c r="EW424" s="0" t="n">
        <f aca="false">BB424+CA424+CZ424+DY424</f>
        <v>1020.05090957238</v>
      </c>
      <c r="EX424" s="0" t="n">
        <f aca="false">BC424+CB424+DA424+DZ424</f>
        <v>1014.40949098756</v>
      </c>
      <c r="EY424" s="0" t="n">
        <f aca="false">BD424+CC424+DB424+EA424</f>
        <v>1009.0846852047</v>
      </c>
      <c r="EZ424" s="0" t="n">
        <f aca="false">BE424+CD424+DC424+EB424</f>
        <v>1004.54815864512</v>
      </c>
      <c r="FA424" s="0" t="n">
        <f aca="false">BF424+CE424+DD424+EC424</f>
        <v>1001.23304116371</v>
      </c>
      <c r="FB424" s="0" t="n">
        <f aca="false">BG424+CF424+DE424+ED424</f>
        <v>2347.75285511148</v>
      </c>
      <c r="FC424" s="0" t="n">
        <f aca="false">BH424+CG424+DF424+EE424</f>
        <v>2356.32715486518</v>
      </c>
      <c r="FD424" s="0" t="n">
        <f aca="false">BI424+CH424+DG424+EF424</f>
        <v>2356.32715486518</v>
      </c>
      <c r="FE424" s="0" t="n">
        <f aca="false">BJ424+CI424+DH424+EG424</f>
        <v>1678.73368928675</v>
      </c>
      <c r="FF424" s="0" t="n">
        <f aca="false">BK424+CJ424+DI424+EH424</f>
        <v>1706.51889058557</v>
      </c>
      <c r="FG424" s="0" t="n">
        <f aca="false">BL424+CK424+DJ424+EI424</f>
        <v>1726.72630971199</v>
      </c>
      <c r="FH424" s="0" t="n">
        <f aca="false">BM424+CL424+DK424+EJ424</f>
        <v>1736.8300192752</v>
      </c>
      <c r="FI424" s="0" t="n">
        <f aca="false">BN424+CM424+DL424+EK424</f>
        <v>1739.355946666</v>
      </c>
      <c r="FJ424" s="0" t="n">
        <f aca="false">BO424+CN424+DM424+EL424</f>
        <v>1736.8300192752</v>
      </c>
      <c r="FK424" s="0" t="n">
        <f aca="false">BP424+CO424+DN424+EM424</f>
        <v>1731.77816449359</v>
      </c>
      <c r="FL424" s="0" t="n">
        <f aca="false">BQ424+CP424+DO424+EN424</f>
        <v>1724.20038232119</v>
      </c>
      <c r="FM424" s="0" t="n">
        <f aca="false">BR424+CQ424+DP424+EO424</f>
        <v>2459.96197823115</v>
      </c>
      <c r="FN424" s="0" t="n">
        <f aca="false">BS424+CR424+DQ424+EP424</f>
        <v>2453.06943939681</v>
      </c>
      <c r="FO424" s="0" t="n">
        <f aca="false">BT424+CS424+DR424+EQ424</f>
        <v>2415.5526758907</v>
      </c>
      <c r="FP424" s="0" t="n">
        <f aca="false">BU424+CT424+DS424+ER424</f>
        <v>1054.29975638175</v>
      </c>
      <c r="FQ424" s="0" t="n">
        <f aca="false">BV424+CU424+DT424+ES424</f>
        <v>1027.3512193941</v>
      </c>
      <c r="FR424" s="0" t="n">
        <f aca="false">BW424+CV424+DU424+ET424</f>
        <v>1045.6408412011</v>
      </c>
      <c r="FS424" s="0" t="n">
        <f aca="false">BX424+CW424+DV424+EU424</f>
        <v>1039.40032147507</v>
      </c>
      <c r="FT424" s="0" t="n">
        <f aca="false">BY424+CX424+DW424+EV424</f>
        <v>1032.79821587722</v>
      </c>
      <c r="FU424" s="0" t="n">
        <f aca="false">AM424*'Dist Horaria'!$H$10</f>
        <v>0.506111749987517</v>
      </c>
      <c r="FV424" s="0" t="n">
        <f aca="false">AM424*'Dist Horaria'!$I$10</f>
        <v>0.473664741967519</v>
      </c>
      <c r="FW424" s="0" t="n">
        <f aca="false">AM424*'Dist Horaria'!$J$10</f>
        <v>0.471614204062553</v>
      </c>
      <c r="FX424" s="0" t="n">
        <f aca="false">AM424*'Dist Horaria'!$K$10</f>
        <v>0.458050741622891</v>
      </c>
      <c r="FY424" s="0" t="n">
        <f aca="false">AM424*'Dist Horaria'!$L$10</f>
        <v>0.458234046226973</v>
      </c>
      <c r="FZ424" s="0" t="n">
        <f aca="false">AM424*'Dist Horaria'!$M$10</f>
        <v>0.49032928700329</v>
      </c>
      <c r="GA424" s="0" t="n">
        <f aca="false">AM424*'Dist Horaria'!$N$10</f>
        <v>0.463871772778458</v>
      </c>
      <c r="GB424" s="0" t="n">
        <f aca="false">AM424*'Dist Horaria'!$O$10</f>
        <v>0.455954345853305</v>
      </c>
      <c r="GC424" s="0" t="n">
        <f aca="false">AM424*'Dist Horaria'!$P$10</f>
        <v>0.463029713289259</v>
      </c>
      <c r="GD424" s="0" t="n">
        <f aca="false">AM424*'Dist Horaria'!$Q$10</f>
        <v>0.419026269676297</v>
      </c>
      <c r="GE424" s="0" t="n">
        <f aca="false">AM424*'Dist Horaria'!$R$10</f>
        <v>0.511274977665945</v>
      </c>
      <c r="GF424" s="0" t="n">
        <f aca="false">AM424*'Dist Horaria'!$S$10</f>
        <v>0.436648692265992</v>
      </c>
      <c r="GG424" s="0" t="n">
        <f aca="false">AR424*'Dist Horaria'!$H$10</f>
        <v>0.529407512799264</v>
      </c>
      <c r="GH424" s="0" t="n">
        <f aca="false">AR424*'Dist Horaria'!$I$10</f>
        <v>0.495467004968596</v>
      </c>
      <c r="GI424" s="0" t="n">
        <f aca="false">AR424*'Dist Horaria'!$J$10</f>
        <v>0.493322083076947</v>
      </c>
      <c r="GJ424" s="0" t="n">
        <f aca="false">AR424*'Dist Horaria'!$K$10</f>
        <v>0.479134309496696</v>
      </c>
      <c r="GK424" s="0" t="n">
        <f aca="false">AR424*'Dist Horaria'!$L$10</f>
        <v>0.479326051408505</v>
      </c>
      <c r="GL424" s="0" t="n">
        <f aca="false">AR424*'Dist Horaria'!$M$10</f>
        <v>0.512898600539211</v>
      </c>
      <c r="GM424" s="0" t="n">
        <f aca="false">AR424*'Dist Horaria'!$N$10</f>
        <v>0.485223276263565</v>
      </c>
      <c r="GN424" s="0" t="n">
        <f aca="false">AR424*'Dist Horaria'!$O$10</f>
        <v>0.476941418953754</v>
      </c>
      <c r="GO424" s="0" t="n">
        <f aca="false">AR424*'Dist Horaria'!$P$10</f>
        <v>0.484342457709526</v>
      </c>
      <c r="GP424" s="0" t="n">
        <f aca="false">AR424*'Dist Horaria'!$Q$10</f>
        <v>0.438313584366207</v>
      </c>
      <c r="GQ424" s="0" t="n">
        <f aca="false">AR424*'Dist Horaria'!$R$10</f>
        <v>0.534808398124137</v>
      </c>
      <c r="GR424" s="0" t="n">
        <f aca="false">AR424*'Dist Horaria'!$S$10</f>
        <v>0.456747147532718</v>
      </c>
      <c r="GS424" s="0" t="n">
        <f aca="false">AW424*'Dist Horaria'!$H$10</f>
        <v>0.0306902905970588</v>
      </c>
      <c r="GT424" s="0" t="n">
        <f aca="false">AW424*'Dist Horaria'!$I$10</f>
        <v>0.0287227249257157</v>
      </c>
      <c r="GU424" s="0" t="n">
        <f aca="false">AW424*'Dist Horaria'!$J$10</f>
        <v>0.0285983816276491</v>
      </c>
      <c r="GV424" s="0" t="n">
        <f aca="false">AW424*'Dist Horaria'!$K$10</f>
        <v>0.0277759019998085</v>
      </c>
      <c r="GW424" s="0" t="n">
        <f aca="false">AW424*'Dist Horaria'!$L$10</f>
        <v>0.0277870174729568</v>
      </c>
      <c r="GX424" s="0" t="n">
        <f aca="false">AW424*'Dist Horaria'!$M$10</f>
        <v>0.0297332522051717</v>
      </c>
      <c r="GY424" s="0" t="n">
        <f aca="false">AW424*'Dist Horaria'!$N$10</f>
        <v>0.0281288855804965</v>
      </c>
      <c r="GZ424" s="0" t="n">
        <f aca="false">AW424*'Dist Horaria'!$O$10</f>
        <v>0.0276487779103625</v>
      </c>
      <c r="HA424" s="0" t="n">
        <f aca="false">AW424*'Dist Horaria'!$P$10</f>
        <v>0.0280778236353348</v>
      </c>
      <c r="HB424" s="0" t="n">
        <f aca="false">AW424*'Dist Horaria'!$Q$10</f>
        <v>0.0254094831516642</v>
      </c>
      <c r="HC424" s="0" t="n">
        <f aca="false">AW424*'Dist Horaria'!$R$10</f>
        <v>0.0310033853985007</v>
      </c>
      <c r="HD424" s="0" t="n">
        <f aca="false">AW424*'Dist Horaria'!$S$10</f>
        <v>0.026478095509143</v>
      </c>
    </row>
    <row r="425" customFormat="false" ht="13.8" hidden="false" customHeight="false" outlineLevel="0" collapsed="false">
      <c r="A425" s="0" t="n">
        <v>4.632176</v>
      </c>
      <c r="B425" s="0" t="n">
        <v>-74.079398</v>
      </c>
      <c r="C425" s="0" t="n">
        <v>31</v>
      </c>
      <c r="D425" s="0" t="n">
        <v>27</v>
      </c>
      <c r="E425" s="0" t="n">
        <v>2346</v>
      </c>
      <c r="G425" s="0" t="s">
        <v>687</v>
      </c>
      <c r="H425" s="0" t="n">
        <v>397</v>
      </c>
      <c r="I425" s="0" t="s">
        <v>1902</v>
      </c>
      <c r="J425" s="0" t="s">
        <v>1903</v>
      </c>
      <c r="K425" s="0" t="n">
        <v>90535445</v>
      </c>
      <c r="L425" s="0" t="s">
        <v>1904</v>
      </c>
      <c r="S425" s="0" t="n">
        <v>365</v>
      </c>
      <c r="V425" s="0" t="n">
        <v>93575.8</v>
      </c>
      <c r="W425" s="0" t="n">
        <f aca="false">V425*12</f>
        <v>1122909.6</v>
      </c>
      <c r="X425" s="0" t="n">
        <v>1</v>
      </c>
      <c r="Z425" s="0" t="n">
        <v>33901.42</v>
      </c>
      <c r="AB425" s="0" t="n">
        <v>0.005</v>
      </c>
      <c r="AC425" s="0" t="n">
        <v>0</v>
      </c>
      <c r="AD425" s="0" t="n">
        <v>4870.07089055942</v>
      </c>
      <c r="AE425" s="0" t="n">
        <f aca="false">AD425/2204.59</f>
        <v>2.20905968482095</v>
      </c>
      <c r="AF425" s="0" t="n">
        <f aca="false">AE425/S425</f>
        <v>0.00605221831457794</v>
      </c>
      <c r="AG425" s="0" t="n">
        <f aca="false">AE425*EXP(AB425*AC425)</f>
        <v>2.20905968482095</v>
      </c>
      <c r="AH425" s="0" t="n">
        <f aca="false">AG425/S425</f>
        <v>0.00605221831457794</v>
      </c>
      <c r="AI425" s="0" t="s">
        <v>90</v>
      </c>
      <c r="AJ425" s="0" t="n">
        <f aca="false">IF(AI425="A",'FE DISTRIBUCIÓN'!$C$2,'FE DISTRIBUCIÓN'!$C$3)</f>
        <v>4.994E-006</v>
      </c>
      <c r="AK425" s="0" t="n">
        <f aca="false">W425*AJ425</f>
        <v>5.6078105424</v>
      </c>
      <c r="AL425" s="0" t="n">
        <f aca="false">AK425/365</f>
        <v>0.015363864499726</v>
      </c>
      <c r="AM425" s="0" t="n">
        <f aca="false">AK425*EXP(AB425*AC425)</f>
        <v>5.6078105424</v>
      </c>
      <c r="AN425" s="0" t="n">
        <f aca="false">AM425/365</f>
        <v>0.015363864499726</v>
      </c>
      <c r="AO425" s="0" t="n">
        <v>5.223868284E-006</v>
      </c>
      <c r="AP425" s="0" t="n">
        <f aca="false">AO425*W425</f>
        <v>5.86593184523913</v>
      </c>
      <c r="AQ425" s="0" t="n">
        <f aca="false">AP425/365</f>
        <v>0.0160710461513401</v>
      </c>
      <c r="AR425" s="0" t="n">
        <f aca="false">AP425*EXP(AB425*AC425)</f>
        <v>5.86593184523913</v>
      </c>
      <c r="AS425" s="0" t="n">
        <f aca="false">AR425/365</f>
        <v>0.0160710461513401</v>
      </c>
      <c r="AT425" s="0" t="n">
        <v>3.02832944E-007</v>
      </c>
      <c r="AU425" s="0" t="n">
        <f aca="false">AT425*W425</f>
        <v>0.340054020013862</v>
      </c>
      <c r="AV425" s="0" t="n">
        <f aca="false">AU425/365</f>
        <v>0.000931654849353047</v>
      </c>
      <c r="AW425" s="0" t="n">
        <f aca="false">AU425*EXP(AB425*AC425)</f>
        <v>0.340054020013862</v>
      </c>
      <c r="AX425" s="0" t="n">
        <f aca="false">AW425/365</f>
        <v>0.000931654849353047</v>
      </c>
      <c r="AY425" s="0" t="n">
        <f aca="false">AW425+AR425+AM425+AG425</f>
        <v>14.0228560924739</v>
      </c>
      <c r="AZ425" s="0" t="n">
        <f aca="false">AH425+AN425+AS425+AX425</f>
        <v>0.0384187838149971</v>
      </c>
      <c r="BA425" s="0" t="n">
        <f aca="false">AH425*1000000</f>
        <v>6052.21831457794</v>
      </c>
      <c r="BB425" s="0" t="n">
        <f aca="false">BA425*'Dist Horaria'!$H$3</f>
        <v>210.886772061905</v>
      </c>
      <c r="BC425" s="0" t="n">
        <f aca="false">BA425*'Dist Horaria'!$I$3</f>
        <v>205.245353477077</v>
      </c>
      <c r="BD425" s="0" t="n">
        <f aca="false">BA425*'Dist Horaria'!$J$3</f>
        <v>199.920547694224</v>
      </c>
      <c r="BE425" s="0" t="n">
        <f aca="false">BA425*'Dist Horaria'!$K$3</f>
        <v>195.384021134643</v>
      </c>
      <c r="BF425" s="0" t="n">
        <f aca="false">BA425*'Dist Horaria'!$L$3</f>
        <v>192.068903653234</v>
      </c>
      <c r="BG425" s="0" t="n">
        <f aca="false">BA425*'Dist Horaria'!$M$3</f>
        <v>189.981821750208</v>
      </c>
      <c r="BH425" s="0" t="n">
        <f aca="false">BA425*'Dist Horaria'!$N$3</f>
        <v>198.556121503899</v>
      </c>
      <c r="BI425" s="0" t="n">
        <f aca="false">BA425*'Dist Horaria'!$O$3</f>
        <v>198.556121503899</v>
      </c>
      <c r="BJ425" s="0" t="n">
        <f aca="false">BA425*'Dist Horaria'!$P$3</f>
        <v>262.696448643412</v>
      </c>
      <c r="BK425" s="0" t="n">
        <f aca="false">BA425*'Dist Horaria'!$Q$3</f>
        <v>290.481649942235</v>
      </c>
      <c r="BL425" s="0" t="n">
        <f aca="false">BA425*'Dist Horaria'!$R$3</f>
        <v>310.689069068651</v>
      </c>
      <c r="BM425" s="0" t="n">
        <f aca="false">BA425*'Dist Horaria'!$S$3</f>
        <v>320.792778631859</v>
      </c>
      <c r="BN425" s="0" t="n">
        <f aca="false">BA425*'Dist Horaria'!$T$3</f>
        <v>323.318706022661</v>
      </c>
      <c r="BO425" s="0" t="n">
        <f aca="false">BA425*'Dist Horaria'!$U$3</f>
        <v>320.792778631859</v>
      </c>
      <c r="BP425" s="0" t="n">
        <f aca="false">BA425*'Dist Horaria'!$V$3</f>
        <v>315.740923850255</v>
      </c>
      <c r="BQ425" s="0" t="n">
        <f aca="false">BA425*'Dist Horaria'!$W$3</f>
        <v>308.163141677849</v>
      </c>
      <c r="BR425" s="0" t="n">
        <f aca="false">BA425*'Dist Horaria'!$X$3</f>
        <v>302.190944869874</v>
      </c>
      <c r="BS425" s="0" t="n">
        <f aca="false">BA425*'Dist Horaria'!$Y$3</f>
        <v>295.29840603553</v>
      </c>
      <c r="BT425" s="0" t="n">
        <f aca="false">BA425*'Dist Horaria'!$Z$3</f>
        <v>257.78164252942</v>
      </c>
      <c r="BU425" s="0" t="n">
        <f aca="false">BA425*'Dist Horaria'!$AA$3</f>
        <v>245.135618871275</v>
      </c>
      <c r="BV425" s="0" t="n">
        <f aca="false">BA425*'Dist Horaria'!$AB$3</f>
        <v>218.187081883616</v>
      </c>
      <c r="BW425" s="0" t="n">
        <f aca="false">BA425*'Dist Horaria'!$AC$3</f>
        <v>236.476703690623</v>
      </c>
      <c r="BX425" s="0" t="n">
        <f aca="false">BA425*'Dist Horaria'!$AD$3</f>
        <v>230.236183964594</v>
      </c>
      <c r="BY425" s="0" t="n">
        <f aca="false">BA425*'Dist Horaria'!$AE$3</f>
        <v>223.634078366737</v>
      </c>
      <c r="BZ425" s="0" t="n">
        <f aca="false">AN425*1000000</f>
        <v>15363.864499726</v>
      </c>
      <c r="CA425" s="0" t="n">
        <f aca="false">BZ425*'Dist Horaria'!$H$6</f>
        <v>384.096612493151</v>
      </c>
      <c r="CB425" s="0" t="n">
        <f aca="false">BZ425*'Dist Horaria'!$I$6</f>
        <v>384.096612493151</v>
      </c>
      <c r="CC425" s="0" t="n">
        <f aca="false">BZ425*'Dist Horaria'!$J$6</f>
        <v>384.096612493151</v>
      </c>
      <c r="CD425" s="0" t="n">
        <f aca="false">BZ425*'Dist Horaria'!$K$6</f>
        <v>384.096612493151</v>
      </c>
      <c r="CE425" s="0" t="n">
        <f aca="false">BZ425*'Dist Horaria'!$L$6</f>
        <v>384.096612493151</v>
      </c>
      <c r="CF425" s="0" t="n">
        <f aca="false">BZ425*'Dist Horaria'!$M$6</f>
        <v>1024.25763331507</v>
      </c>
      <c r="CG425" s="0" t="n">
        <f aca="false">BZ425*'Dist Horaria'!$N$6</f>
        <v>1024.25763331507</v>
      </c>
      <c r="CH425" s="0" t="n">
        <f aca="false">BZ425*'Dist Horaria'!$O$6</f>
        <v>1024.25763331507</v>
      </c>
      <c r="CI425" s="0" t="n">
        <f aca="false">BZ425*'Dist Horaria'!$P$6</f>
        <v>672.169071863014</v>
      </c>
      <c r="CJ425" s="0" t="n">
        <f aca="false">BZ425*'Dist Horaria'!$Q$6</f>
        <v>672.169071863014</v>
      </c>
      <c r="CK425" s="0" t="n">
        <f aca="false">BZ425*'Dist Horaria'!$R$6</f>
        <v>672.169071863014</v>
      </c>
      <c r="CL425" s="0" t="n">
        <f aca="false">BZ425*'Dist Horaria'!$S$6</f>
        <v>672.169071863014</v>
      </c>
      <c r="CM425" s="0" t="n">
        <f aca="false">BZ425*'Dist Horaria'!$T$6</f>
        <v>672.169071863014</v>
      </c>
      <c r="CN425" s="0" t="n">
        <f aca="false">BZ425*'Dist Horaria'!$U$6</f>
        <v>672.169071863014</v>
      </c>
      <c r="CO425" s="0" t="n">
        <f aca="false">BZ425*'Dist Horaria'!$V$6</f>
        <v>672.169071863014</v>
      </c>
      <c r="CP425" s="0" t="n">
        <f aca="false">BZ425*'Dist Horaria'!$W$6</f>
        <v>672.169071863014</v>
      </c>
      <c r="CQ425" s="0" t="n">
        <f aca="false">BZ425*'Dist Horaria'!$X$6</f>
        <v>1024.25763331507</v>
      </c>
      <c r="CR425" s="0" t="n">
        <f aca="false">BZ425*'Dist Horaria'!$Y$6</f>
        <v>1024.25763331507</v>
      </c>
      <c r="CS425" s="0" t="n">
        <f aca="false">BZ425*'Dist Horaria'!$Z$6</f>
        <v>1024.25763331507</v>
      </c>
      <c r="CT425" s="0" t="n">
        <f aca="false">BZ425*'Dist Horaria'!$AA$6</f>
        <v>384.096612493151</v>
      </c>
      <c r="CU425" s="0" t="n">
        <f aca="false">BZ425*'Dist Horaria'!$AB$6</f>
        <v>384.096612493151</v>
      </c>
      <c r="CV425" s="0" t="n">
        <f aca="false">BZ425*'Dist Horaria'!$AC$6</f>
        <v>384.096612493151</v>
      </c>
      <c r="CW425" s="0" t="n">
        <f aca="false">BZ425*'Dist Horaria'!$AD$6</f>
        <v>384.096612493151</v>
      </c>
      <c r="CX425" s="0" t="n">
        <f aca="false">BZ425*'Dist Horaria'!$AE$6</f>
        <v>384.096612493151</v>
      </c>
      <c r="CY425" s="0" t="n">
        <f aca="false">AS425*1000000</f>
        <v>16071.0461513401</v>
      </c>
      <c r="CZ425" s="0" t="n">
        <f aca="false">CY425*'Dist Horaria'!$H$6</f>
        <v>401.776153783502</v>
      </c>
      <c r="DA425" s="0" t="n">
        <f aca="false">CY425*'Dist Horaria'!$I$6</f>
        <v>401.776153783502</v>
      </c>
      <c r="DB425" s="0" t="n">
        <f aca="false">CY425*'Dist Horaria'!$J$6</f>
        <v>401.776153783502</v>
      </c>
      <c r="DC425" s="0" t="n">
        <f aca="false">CY425*'Dist Horaria'!$K$6</f>
        <v>401.776153783502</v>
      </c>
      <c r="DD425" s="0" t="n">
        <f aca="false">CY425*'Dist Horaria'!$L$6</f>
        <v>401.776153783502</v>
      </c>
      <c r="DE425" s="0" t="n">
        <f aca="false">CY425*'Dist Horaria'!$M$6</f>
        <v>1071.40307675601</v>
      </c>
      <c r="DF425" s="0" t="n">
        <f aca="false">CY425*'Dist Horaria'!$N$6</f>
        <v>1071.40307675601</v>
      </c>
      <c r="DG425" s="0" t="n">
        <f aca="false">CY425*'Dist Horaria'!$O$6</f>
        <v>1071.40307675601</v>
      </c>
      <c r="DH425" s="0" t="n">
        <f aca="false">CY425*'Dist Horaria'!$P$6</f>
        <v>703.108269121128</v>
      </c>
      <c r="DI425" s="0" t="n">
        <f aca="false">CY425*'Dist Horaria'!$Q$6</f>
        <v>703.108269121128</v>
      </c>
      <c r="DJ425" s="0" t="n">
        <f aca="false">CY425*'Dist Horaria'!$R$6</f>
        <v>703.108269121128</v>
      </c>
      <c r="DK425" s="0" t="n">
        <f aca="false">CY425*'Dist Horaria'!$S$6</f>
        <v>703.108269121128</v>
      </c>
      <c r="DL425" s="0" t="n">
        <f aca="false">CY425*'Dist Horaria'!$T$6</f>
        <v>703.108269121128</v>
      </c>
      <c r="DM425" s="0" t="n">
        <f aca="false">CY425*'Dist Horaria'!$U$6</f>
        <v>703.108269121128</v>
      </c>
      <c r="DN425" s="0" t="n">
        <f aca="false">CY425*'Dist Horaria'!$V$6</f>
        <v>703.108269121128</v>
      </c>
      <c r="DO425" s="0" t="n">
        <f aca="false">CY425*'Dist Horaria'!$W$6</f>
        <v>703.108269121128</v>
      </c>
      <c r="DP425" s="0" t="n">
        <f aca="false">CY425*'Dist Horaria'!$X$6</f>
        <v>1071.40307675601</v>
      </c>
      <c r="DQ425" s="0" t="n">
        <f aca="false">CY425*'Dist Horaria'!$Y$6</f>
        <v>1071.40307675601</v>
      </c>
      <c r="DR425" s="0" t="n">
        <f aca="false">CY425*'Dist Horaria'!$Z$6</f>
        <v>1071.40307675601</v>
      </c>
      <c r="DS425" s="0" t="n">
        <f aca="false">CY425*'Dist Horaria'!$AA$6</f>
        <v>401.776153783502</v>
      </c>
      <c r="DT425" s="0" t="n">
        <f aca="false">CY425*'Dist Horaria'!$AB$6</f>
        <v>401.776153783502</v>
      </c>
      <c r="DU425" s="0" t="n">
        <f aca="false">CY425*'Dist Horaria'!$AC$6</f>
        <v>401.776153783502</v>
      </c>
      <c r="DV425" s="0" t="n">
        <f aca="false">CY425*'Dist Horaria'!$AD$6</f>
        <v>401.776153783502</v>
      </c>
      <c r="DW425" s="0" t="n">
        <f aca="false">CY425*'Dist Horaria'!$AE$6</f>
        <v>401.776153783502</v>
      </c>
      <c r="DX425" s="0" t="n">
        <f aca="false">AX425*1000000</f>
        <v>931.654849353047</v>
      </c>
      <c r="DY425" s="0" t="n">
        <f aca="false">DX425*'Dist Horaria'!$H$6</f>
        <v>23.2913712338262</v>
      </c>
      <c r="DZ425" s="0" t="n">
        <f aca="false">DX425*'Dist Horaria'!$I$6</f>
        <v>23.2913712338262</v>
      </c>
      <c r="EA425" s="0" t="n">
        <f aca="false">DX425*'Dist Horaria'!$J$6</f>
        <v>23.2913712338262</v>
      </c>
      <c r="EB425" s="0" t="n">
        <f aca="false">DX425*'Dist Horaria'!$K$6</f>
        <v>23.2913712338262</v>
      </c>
      <c r="EC425" s="0" t="n">
        <f aca="false">DX425*'Dist Horaria'!$L$6</f>
        <v>23.2913712338262</v>
      </c>
      <c r="ED425" s="0" t="n">
        <f aca="false">DX425*'Dist Horaria'!$M$6</f>
        <v>62.1103232902032</v>
      </c>
      <c r="EE425" s="0" t="n">
        <f aca="false">DX425*'Dist Horaria'!$N$6</f>
        <v>62.1103232902032</v>
      </c>
      <c r="EF425" s="0" t="n">
        <f aca="false">DX425*'Dist Horaria'!$O$6</f>
        <v>62.1103232902032</v>
      </c>
      <c r="EG425" s="0" t="n">
        <f aca="false">DX425*'Dist Horaria'!$P$6</f>
        <v>40.7598996591958</v>
      </c>
      <c r="EH425" s="0" t="n">
        <f aca="false">DX425*'Dist Horaria'!$Q$6</f>
        <v>40.7598996591958</v>
      </c>
      <c r="EI425" s="0" t="n">
        <f aca="false">DX425*'Dist Horaria'!$R$6</f>
        <v>40.7598996591958</v>
      </c>
      <c r="EJ425" s="0" t="n">
        <f aca="false">DX425*'Dist Horaria'!$S$6</f>
        <v>40.7598996591958</v>
      </c>
      <c r="EK425" s="0" t="n">
        <f aca="false">DX425*'Dist Horaria'!$T$6</f>
        <v>40.7598996591958</v>
      </c>
      <c r="EL425" s="0" t="n">
        <f aca="false">DX425*'Dist Horaria'!$U$6</f>
        <v>40.7598996591958</v>
      </c>
      <c r="EM425" s="0" t="n">
        <f aca="false">DX425*'Dist Horaria'!$V$6</f>
        <v>40.7598996591958</v>
      </c>
      <c r="EN425" s="0" t="n">
        <f aca="false">DX425*'Dist Horaria'!$W$6</f>
        <v>40.7598996591958</v>
      </c>
      <c r="EO425" s="0" t="n">
        <f aca="false">DX425*'Dist Horaria'!$X$6</f>
        <v>62.1103232902032</v>
      </c>
      <c r="EP425" s="0" t="n">
        <f aca="false">DX425*'Dist Horaria'!$Y$6</f>
        <v>62.1103232902032</v>
      </c>
      <c r="EQ425" s="0" t="n">
        <f aca="false">DX425*'Dist Horaria'!$Z$6</f>
        <v>62.1103232902032</v>
      </c>
      <c r="ER425" s="0" t="n">
        <f aca="false">DX425*'Dist Horaria'!$AA$6</f>
        <v>23.2913712338262</v>
      </c>
      <c r="ES425" s="0" t="n">
        <f aca="false">DX425*'Dist Horaria'!$AB$6</f>
        <v>23.2913712338262</v>
      </c>
      <c r="ET425" s="0" t="n">
        <f aca="false">DX425*'Dist Horaria'!$AC$6</f>
        <v>23.2913712338262</v>
      </c>
      <c r="EU425" s="0" t="n">
        <f aca="false">DX425*'Dist Horaria'!$AD$6</f>
        <v>23.2913712338262</v>
      </c>
      <c r="EV425" s="0" t="n">
        <f aca="false">DX425*'Dist Horaria'!$AE$6</f>
        <v>23.2913712338262</v>
      </c>
      <c r="EW425" s="0" t="n">
        <f aca="false">BB425+CA425+CZ425+DY425</f>
        <v>1020.05090957238</v>
      </c>
      <c r="EX425" s="0" t="n">
        <f aca="false">BC425+CB425+DA425+DZ425</f>
        <v>1014.40949098756</v>
      </c>
      <c r="EY425" s="0" t="n">
        <f aca="false">BD425+CC425+DB425+EA425</f>
        <v>1009.0846852047</v>
      </c>
      <c r="EZ425" s="0" t="n">
        <f aca="false">BE425+CD425+DC425+EB425</f>
        <v>1004.54815864512</v>
      </c>
      <c r="FA425" s="0" t="n">
        <f aca="false">BF425+CE425+DD425+EC425</f>
        <v>1001.23304116371</v>
      </c>
      <c r="FB425" s="0" t="n">
        <f aca="false">BG425+CF425+DE425+ED425</f>
        <v>2347.75285511148</v>
      </c>
      <c r="FC425" s="0" t="n">
        <f aca="false">BH425+CG425+DF425+EE425</f>
        <v>2356.32715486518</v>
      </c>
      <c r="FD425" s="0" t="n">
        <f aca="false">BI425+CH425+DG425+EF425</f>
        <v>2356.32715486518</v>
      </c>
      <c r="FE425" s="0" t="n">
        <f aca="false">BJ425+CI425+DH425+EG425</f>
        <v>1678.73368928675</v>
      </c>
      <c r="FF425" s="0" t="n">
        <f aca="false">BK425+CJ425+DI425+EH425</f>
        <v>1706.51889058557</v>
      </c>
      <c r="FG425" s="0" t="n">
        <f aca="false">BL425+CK425+DJ425+EI425</f>
        <v>1726.72630971199</v>
      </c>
      <c r="FH425" s="0" t="n">
        <f aca="false">BM425+CL425+DK425+EJ425</f>
        <v>1736.8300192752</v>
      </c>
      <c r="FI425" s="0" t="n">
        <f aca="false">BN425+CM425+DL425+EK425</f>
        <v>1739.355946666</v>
      </c>
      <c r="FJ425" s="0" t="n">
        <f aca="false">BO425+CN425+DM425+EL425</f>
        <v>1736.8300192752</v>
      </c>
      <c r="FK425" s="0" t="n">
        <f aca="false">BP425+CO425+DN425+EM425</f>
        <v>1731.77816449359</v>
      </c>
      <c r="FL425" s="0" t="n">
        <f aca="false">BQ425+CP425+DO425+EN425</f>
        <v>1724.20038232119</v>
      </c>
      <c r="FM425" s="0" t="n">
        <f aca="false">BR425+CQ425+DP425+EO425</f>
        <v>2459.96197823115</v>
      </c>
      <c r="FN425" s="0" t="n">
        <f aca="false">BS425+CR425+DQ425+EP425</f>
        <v>2453.06943939681</v>
      </c>
      <c r="FO425" s="0" t="n">
        <f aca="false">BT425+CS425+DR425+EQ425</f>
        <v>2415.5526758907</v>
      </c>
      <c r="FP425" s="0" t="n">
        <f aca="false">BU425+CT425+DS425+ER425</f>
        <v>1054.29975638175</v>
      </c>
      <c r="FQ425" s="0" t="n">
        <f aca="false">BV425+CU425+DT425+ES425</f>
        <v>1027.3512193941</v>
      </c>
      <c r="FR425" s="0" t="n">
        <f aca="false">BW425+CV425+DU425+ET425</f>
        <v>1045.6408412011</v>
      </c>
      <c r="FS425" s="0" t="n">
        <f aca="false">BX425+CW425+DV425+EU425</f>
        <v>1039.40032147507</v>
      </c>
      <c r="FT425" s="0" t="n">
        <f aca="false">BY425+CX425+DW425+EV425</f>
        <v>1032.79821587722</v>
      </c>
      <c r="FU425" s="0" t="n">
        <f aca="false">AM425*'Dist Horaria'!$H$10</f>
        <v>0.506111749987517</v>
      </c>
      <c r="FV425" s="0" t="n">
        <f aca="false">AM425*'Dist Horaria'!$I$10</f>
        <v>0.473664741967519</v>
      </c>
      <c r="FW425" s="0" t="n">
        <f aca="false">AM425*'Dist Horaria'!$J$10</f>
        <v>0.471614204062553</v>
      </c>
      <c r="FX425" s="0" t="n">
        <f aca="false">AM425*'Dist Horaria'!$K$10</f>
        <v>0.458050741622891</v>
      </c>
      <c r="FY425" s="0" t="n">
        <f aca="false">AM425*'Dist Horaria'!$L$10</f>
        <v>0.458234046226973</v>
      </c>
      <c r="FZ425" s="0" t="n">
        <f aca="false">AM425*'Dist Horaria'!$M$10</f>
        <v>0.49032928700329</v>
      </c>
      <c r="GA425" s="0" t="n">
        <f aca="false">AM425*'Dist Horaria'!$N$10</f>
        <v>0.463871772778458</v>
      </c>
      <c r="GB425" s="0" t="n">
        <f aca="false">AM425*'Dist Horaria'!$O$10</f>
        <v>0.455954345853305</v>
      </c>
      <c r="GC425" s="0" t="n">
        <f aca="false">AM425*'Dist Horaria'!$P$10</f>
        <v>0.463029713289259</v>
      </c>
      <c r="GD425" s="0" t="n">
        <f aca="false">AM425*'Dist Horaria'!$Q$10</f>
        <v>0.419026269676297</v>
      </c>
      <c r="GE425" s="0" t="n">
        <f aca="false">AM425*'Dist Horaria'!$R$10</f>
        <v>0.511274977665945</v>
      </c>
      <c r="GF425" s="0" t="n">
        <f aca="false">AM425*'Dist Horaria'!$S$10</f>
        <v>0.436648692265992</v>
      </c>
      <c r="GG425" s="0" t="n">
        <f aca="false">AR425*'Dist Horaria'!$H$10</f>
        <v>0.529407512799264</v>
      </c>
      <c r="GH425" s="0" t="n">
        <f aca="false">AR425*'Dist Horaria'!$I$10</f>
        <v>0.495467004968596</v>
      </c>
      <c r="GI425" s="0" t="n">
        <f aca="false">AR425*'Dist Horaria'!$J$10</f>
        <v>0.493322083076947</v>
      </c>
      <c r="GJ425" s="0" t="n">
        <f aca="false">AR425*'Dist Horaria'!$K$10</f>
        <v>0.479134309496696</v>
      </c>
      <c r="GK425" s="0" t="n">
        <f aca="false">AR425*'Dist Horaria'!$L$10</f>
        <v>0.479326051408505</v>
      </c>
      <c r="GL425" s="0" t="n">
        <f aca="false">AR425*'Dist Horaria'!$M$10</f>
        <v>0.512898600539211</v>
      </c>
      <c r="GM425" s="0" t="n">
        <f aca="false">AR425*'Dist Horaria'!$N$10</f>
        <v>0.485223276263565</v>
      </c>
      <c r="GN425" s="0" t="n">
        <f aca="false">AR425*'Dist Horaria'!$O$10</f>
        <v>0.476941418953754</v>
      </c>
      <c r="GO425" s="0" t="n">
        <f aca="false">AR425*'Dist Horaria'!$P$10</f>
        <v>0.484342457709526</v>
      </c>
      <c r="GP425" s="0" t="n">
        <f aca="false">AR425*'Dist Horaria'!$Q$10</f>
        <v>0.438313584366207</v>
      </c>
      <c r="GQ425" s="0" t="n">
        <f aca="false">AR425*'Dist Horaria'!$R$10</f>
        <v>0.534808398124137</v>
      </c>
      <c r="GR425" s="0" t="n">
        <f aca="false">AR425*'Dist Horaria'!$S$10</f>
        <v>0.456747147532718</v>
      </c>
      <c r="GS425" s="0" t="n">
        <f aca="false">AW425*'Dist Horaria'!$H$10</f>
        <v>0.0306902905970588</v>
      </c>
      <c r="GT425" s="0" t="n">
        <f aca="false">AW425*'Dist Horaria'!$I$10</f>
        <v>0.0287227249257157</v>
      </c>
      <c r="GU425" s="0" t="n">
        <f aca="false">AW425*'Dist Horaria'!$J$10</f>
        <v>0.0285983816276491</v>
      </c>
      <c r="GV425" s="0" t="n">
        <f aca="false">AW425*'Dist Horaria'!$K$10</f>
        <v>0.0277759019998085</v>
      </c>
      <c r="GW425" s="0" t="n">
        <f aca="false">AW425*'Dist Horaria'!$L$10</f>
        <v>0.0277870174729568</v>
      </c>
      <c r="GX425" s="0" t="n">
        <f aca="false">AW425*'Dist Horaria'!$M$10</f>
        <v>0.0297332522051717</v>
      </c>
      <c r="GY425" s="0" t="n">
        <f aca="false">AW425*'Dist Horaria'!$N$10</f>
        <v>0.0281288855804965</v>
      </c>
      <c r="GZ425" s="0" t="n">
        <f aca="false">AW425*'Dist Horaria'!$O$10</f>
        <v>0.0276487779103625</v>
      </c>
      <c r="HA425" s="0" t="n">
        <f aca="false">AW425*'Dist Horaria'!$P$10</f>
        <v>0.0280778236353348</v>
      </c>
      <c r="HB425" s="0" t="n">
        <f aca="false">AW425*'Dist Horaria'!$Q$10</f>
        <v>0.0254094831516642</v>
      </c>
      <c r="HC425" s="0" t="n">
        <f aca="false">AW425*'Dist Horaria'!$R$10</f>
        <v>0.0310033853985007</v>
      </c>
      <c r="HD425" s="0" t="n">
        <f aca="false">AW425*'Dist Horaria'!$S$10</f>
        <v>0.026478095509143</v>
      </c>
    </row>
    <row r="426" customFormat="false" ht="13.8" hidden="false" customHeight="false" outlineLevel="0" collapsed="false">
      <c r="A426" s="0" t="n">
        <v>4.643618</v>
      </c>
      <c r="B426" s="0" t="n">
        <v>-74.078499</v>
      </c>
      <c r="C426" s="0" t="n">
        <v>31</v>
      </c>
      <c r="D426" s="0" t="n">
        <v>29</v>
      </c>
      <c r="E426" s="0" t="n">
        <v>2372</v>
      </c>
      <c r="G426" s="0" t="s">
        <v>687</v>
      </c>
      <c r="H426" s="0" t="n">
        <v>398</v>
      </c>
      <c r="I426" s="0" t="s">
        <v>1905</v>
      </c>
      <c r="J426" s="0" t="s">
        <v>1906</v>
      </c>
      <c r="K426" s="0" t="n">
        <v>8300021664</v>
      </c>
      <c r="L426" s="0" t="s">
        <v>1907</v>
      </c>
      <c r="S426" s="0" t="n">
        <v>365</v>
      </c>
      <c r="V426" s="0" t="n">
        <v>93575.8</v>
      </c>
      <c r="W426" s="0" t="n">
        <f aca="false">V426*12</f>
        <v>1122909.6</v>
      </c>
      <c r="X426" s="0" t="n">
        <v>1</v>
      </c>
      <c r="Z426" s="0" t="n">
        <v>33901.42</v>
      </c>
      <c r="AB426" s="0" t="n">
        <v>0.005</v>
      </c>
      <c r="AC426" s="0" t="n">
        <v>0</v>
      </c>
      <c r="AD426" s="0" t="n">
        <v>4870.07089055942</v>
      </c>
      <c r="AE426" s="0" t="n">
        <f aca="false">AD426/2204.59</f>
        <v>2.20905968482095</v>
      </c>
      <c r="AF426" s="0" t="n">
        <f aca="false">AE426/S426</f>
        <v>0.00605221831457794</v>
      </c>
      <c r="AG426" s="0" t="n">
        <f aca="false">AE426*EXP(AB426*AC426)</f>
        <v>2.20905968482095</v>
      </c>
      <c r="AH426" s="0" t="n">
        <f aca="false">AG426/S426</f>
        <v>0.00605221831457794</v>
      </c>
      <c r="AI426" s="0" t="s">
        <v>90</v>
      </c>
      <c r="AJ426" s="0" t="n">
        <f aca="false">IF(AI426="A",'FE DISTRIBUCIÓN'!$C$2,'FE DISTRIBUCIÓN'!$C$3)</f>
        <v>4.994E-006</v>
      </c>
      <c r="AK426" s="0" t="n">
        <f aca="false">W426*AJ426</f>
        <v>5.6078105424</v>
      </c>
      <c r="AL426" s="0" t="n">
        <f aca="false">AK426/365</f>
        <v>0.015363864499726</v>
      </c>
      <c r="AM426" s="0" t="n">
        <f aca="false">AK426*EXP(AB426*AC426)</f>
        <v>5.6078105424</v>
      </c>
      <c r="AN426" s="0" t="n">
        <f aca="false">AM426/365</f>
        <v>0.015363864499726</v>
      </c>
      <c r="AO426" s="0" t="n">
        <v>5.223868284E-006</v>
      </c>
      <c r="AP426" s="0" t="n">
        <f aca="false">AO426*W426</f>
        <v>5.86593184523913</v>
      </c>
      <c r="AQ426" s="0" t="n">
        <f aca="false">AP426/365</f>
        <v>0.0160710461513401</v>
      </c>
      <c r="AR426" s="0" t="n">
        <f aca="false">AP426*EXP(AB426*AC426)</f>
        <v>5.86593184523913</v>
      </c>
      <c r="AS426" s="0" t="n">
        <f aca="false">AR426/365</f>
        <v>0.0160710461513401</v>
      </c>
      <c r="AT426" s="0" t="n">
        <v>3.02832944E-007</v>
      </c>
      <c r="AU426" s="0" t="n">
        <f aca="false">AT426*W426</f>
        <v>0.340054020013862</v>
      </c>
      <c r="AV426" s="0" t="n">
        <f aca="false">AU426/365</f>
        <v>0.000931654849353047</v>
      </c>
      <c r="AW426" s="0" t="n">
        <f aca="false">AU426*EXP(AB426*AC426)</f>
        <v>0.340054020013862</v>
      </c>
      <c r="AX426" s="0" t="n">
        <f aca="false">AW426/365</f>
        <v>0.000931654849353047</v>
      </c>
      <c r="AY426" s="0" t="n">
        <f aca="false">AW426+AR426+AM426+AG426</f>
        <v>14.0228560924739</v>
      </c>
      <c r="AZ426" s="0" t="n">
        <f aca="false">AH426+AN426+AS426+AX426</f>
        <v>0.0384187838149971</v>
      </c>
      <c r="BA426" s="0" t="n">
        <f aca="false">AH426*1000000</f>
        <v>6052.21831457794</v>
      </c>
      <c r="BB426" s="0" t="n">
        <f aca="false">BA426*'Dist Horaria'!$H$3</f>
        <v>210.886772061905</v>
      </c>
      <c r="BC426" s="0" t="n">
        <f aca="false">BA426*'Dist Horaria'!$I$3</f>
        <v>205.245353477077</v>
      </c>
      <c r="BD426" s="0" t="n">
        <f aca="false">BA426*'Dist Horaria'!$J$3</f>
        <v>199.920547694224</v>
      </c>
      <c r="BE426" s="0" t="n">
        <f aca="false">BA426*'Dist Horaria'!$K$3</f>
        <v>195.384021134643</v>
      </c>
      <c r="BF426" s="0" t="n">
        <f aca="false">BA426*'Dist Horaria'!$L$3</f>
        <v>192.068903653234</v>
      </c>
      <c r="BG426" s="0" t="n">
        <f aca="false">BA426*'Dist Horaria'!$M$3</f>
        <v>189.981821750208</v>
      </c>
      <c r="BH426" s="0" t="n">
        <f aca="false">BA426*'Dist Horaria'!$N$3</f>
        <v>198.556121503899</v>
      </c>
      <c r="BI426" s="0" t="n">
        <f aca="false">BA426*'Dist Horaria'!$O$3</f>
        <v>198.556121503899</v>
      </c>
      <c r="BJ426" s="0" t="n">
        <f aca="false">BA426*'Dist Horaria'!$P$3</f>
        <v>262.696448643412</v>
      </c>
      <c r="BK426" s="0" t="n">
        <f aca="false">BA426*'Dist Horaria'!$Q$3</f>
        <v>290.481649942235</v>
      </c>
      <c r="BL426" s="0" t="n">
        <f aca="false">BA426*'Dist Horaria'!$R$3</f>
        <v>310.689069068651</v>
      </c>
      <c r="BM426" s="0" t="n">
        <f aca="false">BA426*'Dist Horaria'!$S$3</f>
        <v>320.792778631859</v>
      </c>
      <c r="BN426" s="0" t="n">
        <f aca="false">BA426*'Dist Horaria'!$T$3</f>
        <v>323.318706022661</v>
      </c>
      <c r="BO426" s="0" t="n">
        <f aca="false">BA426*'Dist Horaria'!$U$3</f>
        <v>320.792778631859</v>
      </c>
      <c r="BP426" s="0" t="n">
        <f aca="false">BA426*'Dist Horaria'!$V$3</f>
        <v>315.740923850255</v>
      </c>
      <c r="BQ426" s="0" t="n">
        <f aca="false">BA426*'Dist Horaria'!$W$3</f>
        <v>308.163141677849</v>
      </c>
      <c r="BR426" s="0" t="n">
        <f aca="false">BA426*'Dist Horaria'!$X$3</f>
        <v>302.190944869874</v>
      </c>
      <c r="BS426" s="0" t="n">
        <f aca="false">BA426*'Dist Horaria'!$Y$3</f>
        <v>295.29840603553</v>
      </c>
      <c r="BT426" s="0" t="n">
        <f aca="false">BA426*'Dist Horaria'!$Z$3</f>
        <v>257.78164252942</v>
      </c>
      <c r="BU426" s="0" t="n">
        <f aca="false">BA426*'Dist Horaria'!$AA$3</f>
        <v>245.135618871275</v>
      </c>
      <c r="BV426" s="0" t="n">
        <f aca="false">BA426*'Dist Horaria'!$AB$3</f>
        <v>218.187081883616</v>
      </c>
      <c r="BW426" s="0" t="n">
        <f aca="false">BA426*'Dist Horaria'!$AC$3</f>
        <v>236.476703690623</v>
      </c>
      <c r="BX426" s="0" t="n">
        <f aca="false">BA426*'Dist Horaria'!$AD$3</f>
        <v>230.236183964594</v>
      </c>
      <c r="BY426" s="0" t="n">
        <f aca="false">BA426*'Dist Horaria'!$AE$3</f>
        <v>223.634078366737</v>
      </c>
      <c r="BZ426" s="0" t="n">
        <f aca="false">AN426*1000000</f>
        <v>15363.864499726</v>
      </c>
      <c r="CA426" s="0" t="n">
        <f aca="false">BZ426*'Dist Horaria'!$H$6</f>
        <v>384.096612493151</v>
      </c>
      <c r="CB426" s="0" t="n">
        <f aca="false">BZ426*'Dist Horaria'!$I$6</f>
        <v>384.096612493151</v>
      </c>
      <c r="CC426" s="0" t="n">
        <f aca="false">BZ426*'Dist Horaria'!$J$6</f>
        <v>384.096612493151</v>
      </c>
      <c r="CD426" s="0" t="n">
        <f aca="false">BZ426*'Dist Horaria'!$K$6</f>
        <v>384.096612493151</v>
      </c>
      <c r="CE426" s="0" t="n">
        <f aca="false">BZ426*'Dist Horaria'!$L$6</f>
        <v>384.096612493151</v>
      </c>
      <c r="CF426" s="0" t="n">
        <f aca="false">BZ426*'Dist Horaria'!$M$6</f>
        <v>1024.25763331507</v>
      </c>
      <c r="CG426" s="0" t="n">
        <f aca="false">BZ426*'Dist Horaria'!$N$6</f>
        <v>1024.25763331507</v>
      </c>
      <c r="CH426" s="0" t="n">
        <f aca="false">BZ426*'Dist Horaria'!$O$6</f>
        <v>1024.25763331507</v>
      </c>
      <c r="CI426" s="0" t="n">
        <f aca="false">BZ426*'Dist Horaria'!$P$6</f>
        <v>672.169071863014</v>
      </c>
      <c r="CJ426" s="0" t="n">
        <f aca="false">BZ426*'Dist Horaria'!$Q$6</f>
        <v>672.169071863014</v>
      </c>
      <c r="CK426" s="0" t="n">
        <f aca="false">BZ426*'Dist Horaria'!$R$6</f>
        <v>672.169071863014</v>
      </c>
      <c r="CL426" s="0" t="n">
        <f aca="false">BZ426*'Dist Horaria'!$S$6</f>
        <v>672.169071863014</v>
      </c>
      <c r="CM426" s="0" t="n">
        <f aca="false">BZ426*'Dist Horaria'!$T$6</f>
        <v>672.169071863014</v>
      </c>
      <c r="CN426" s="0" t="n">
        <f aca="false">BZ426*'Dist Horaria'!$U$6</f>
        <v>672.169071863014</v>
      </c>
      <c r="CO426" s="0" t="n">
        <f aca="false">BZ426*'Dist Horaria'!$V$6</f>
        <v>672.169071863014</v>
      </c>
      <c r="CP426" s="0" t="n">
        <f aca="false">BZ426*'Dist Horaria'!$W$6</f>
        <v>672.169071863014</v>
      </c>
      <c r="CQ426" s="0" t="n">
        <f aca="false">BZ426*'Dist Horaria'!$X$6</f>
        <v>1024.25763331507</v>
      </c>
      <c r="CR426" s="0" t="n">
        <f aca="false">BZ426*'Dist Horaria'!$Y$6</f>
        <v>1024.25763331507</v>
      </c>
      <c r="CS426" s="0" t="n">
        <f aca="false">BZ426*'Dist Horaria'!$Z$6</f>
        <v>1024.25763331507</v>
      </c>
      <c r="CT426" s="0" t="n">
        <f aca="false">BZ426*'Dist Horaria'!$AA$6</f>
        <v>384.096612493151</v>
      </c>
      <c r="CU426" s="0" t="n">
        <f aca="false">BZ426*'Dist Horaria'!$AB$6</f>
        <v>384.096612493151</v>
      </c>
      <c r="CV426" s="0" t="n">
        <f aca="false">BZ426*'Dist Horaria'!$AC$6</f>
        <v>384.096612493151</v>
      </c>
      <c r="CW426" s="0" t="n">
        <f aca="false">BZ426*'Dist Horaria'!$AD$6</f>
        <v>384.096612493151</v>
      </c>
      <c r="CX426" s="0" t="n">
        <f aca="false">BZ426*'Dist Horaria'!$AE$6</f>
        <v>384.096612493151</v>
      </c>
      <c r="CY426" s="0" t="n">
        <f aca="false">AS426*1000000</f>
        <v>16071.0461513401</v>
      </c>
      <c r="CZ426" s="0" t="n">
        <f aca="false">CY426*'Dist Horaria'!$H$6</f>
        <v>401.776153783502</v>
      </c>
      <c r="DA426" s="0" t="n">
        <f aca="false">CY426*'Dist Horaria'!$I$6</f>
        <v>401.776153783502</v>
      </c>
      <c r="DB426" s="0" t="n">
        <f aca="false">CY426*'Dist Horaria'!$J$6</f>
        <v>401.776153783502</v>
      </c>
      <c r="DC426" s="0" t="n">
        <f aca="false">CY426*'Dist Horaria'!$K$6</f>
        <v>401.776153783502</v>
      </c>
      <c r="DD426" s="0" t="n">
        <f aca="false">CY426*'Dist Horaria'!$L$6</f>
        <v>401.776153783502</v>
      </c>
      <c r="DE426" s="0" t="n">
        <f aca="false">CY426*'Dist Horaria'!$M$6</f>
        <v>1071.40307675601</v>
      </c>
      <c r="DF426" s="0" t="n">
        <f aca="false">CY426*'Dist Horaria'!$N$6</f>
        <v>1071.40307675601</v>
      </c>
      <c r="DG426" s="0" t="n">
        <f aca="false">CY426*'Dist Horaria'!$O$6</f>
        <v>1071.40307675601</v>
      </c>
      <c r="DH426" s="0" t="n">
        <f aca="false">CY426*'Dist Horaria'!$P$6</f>
        <v>703.108269121128</v>
      </c>
      <c r="DI426" s="0" t="n">
        <f aca="false">CY426*'Dist Horaria'!$Q$6</f>
        <v>703.108269121128</v>
      </c>
      <c r="DJ426" s="0" t="n">
        <f aca="false">CY426*'Dist Horaria'!$R$6</f>
        <v>703.108269121128</v>
      </c>
      <c r="DK426" s="0" t="n">
        <f aca="false">CY426*'Dist Horaria'!$S$6</f>
        <v>703.108269121128</v>
      </c>
      <c r="DL426" s="0" t="n">
        <f aca="false">CY426*'Dist Horaria'!$T$6</f>
        <v>703.108269121128</v>
      </c>
      <c r="DM426" s="0" t="n">
        <f aca="false">CY426*'Dist Horaria'!$U$6</f>
        <v>703.108269121128</v>
      </c>
      <c r="DN426" s="0" t="n">
        <f aca="false">CY426*'Dist Horaria'!$V$6</f>
        <v>703.108269121128</v>
      </c>
      <c r="DO426" s="0" t="n">
        <f aca="false">CY426*'Dist Horaria'!$W$6</f>
        <v>703.108269121128</v>
      </c>
      <c r="DP426" s="0" t="n">
        <f aca="false">CY426*'Dist Horaria'!$X$6</f>
        <v>1071.40307675601</v>
      </c>
      <c r="DQ426" s="0" t="n">
        <f aca="false">CY426*'Dist Horaria'!$Y$6</f>
        <v>1071.40307675601</v>
      </c>
      <c r="DR426" s="0" t="n">
        <f aca="false">CY426*'Dist Horaria'!$Z$6</f>
        <v>1071.40307675601</v>
      </c>
      <c r="DS426" s="0" t="n">
        <f aca="false">CY426*'Dist Horaria'!$AA$6</f>
        <v>401.776153783502</v>
      </c>
      <c r="DT426" s="0" t="n">
        <f aca="false">CY426*'Dist Horaria'!$AB$6</f>
        <v>401.776153783502</v>
      </c>
      <c r="DU426" s="0" t="n">
        <f aca="false">CY426*'Dist Horaria'!$AC$6</f>
        <v>401.776153783502</v>
      </c>
      <c r="DV426" s="0" t="n">
        <f aca="false">CY426*'Dist Horaria'!$AD$6</f>
        <v>401.776153783502</v>
      </c>
      <c r="DW426" s="0" t="n">
        <f aca="false">CY426*'Dist Horaria'!$AE$6</f>
        <v>401.776153783502</v>
      </c>
      <c r="DX426" s="0" t="n">
        <f aca="false">AX426*1000000</f>
        <v>931.654849353047</v>
      </c>
      <c r="DY426" s="0" t="n">
        <f aca="false">DX426*'Dist Horaria'!$H$6</f>
        <v>23.2913712338262</v>
      </c>
      <c r="DZ426" s="0" t="n">
        <f aca="false">DX426*'Dist Horaria'!$I$6</f>
        <v>23.2913712338262</v>
      </c>
      <c r="EA426" s="0" t="n">
        <f aca="false">DX426*'Dist Horaria'!$J$6</f>
        <v>23.2913712338262</v>
      </c>
      <c r="EB426" s="0" t="n">
        <f aca="false">DX426*'Dist Horaria'!$K$6</f>
        <v>23.2913712338262</v>
      </c>
      <c r="EC426" s="0" t="n">
        <f aca="false">DX426*'Dist Horaria'!$L$6</f>
        <v>23.2913712338262</v>
      </c>
      <c r="ED426" s="0" t="n">
        <f aca="false">DX426*'Dist Horaria'!$M$6</f>
        <v>62.1103232902032</v>
      </c>
      <c r="EE426" s="0" t="n">
        <f aca="false">DX426*'Dist Horaria'!$N$6</f>
        <v>62.1103232902032</v>
      </c>
      <c r="EF426" s="0" t="n">
        <f aca="false">DX426*'Dist Horaria'!$O$6</f>
        <v>62.1103232902032</v>
      </c>
      <c r="EG426" s="0" t="n">
        <f aca="false">DX426*'Dist Horaria'!$P$6</f>
        <v>40.7598996591958</v>
      </c>
      <c r="EH426" s="0" t="n">
        <f aca="false">DX426*'Dist Horaria'!$Q$6</f>
        <v>40.7598996591958</v>
      </c>
      <c r="EI426" s="0" t="n">
        <f aca="false">DX426*'Dist Horaria'!$R$6</f>
        <v>40.7598996591958</v>
      </c>
      <c r="EJ426" s="0" t="n">
        <f aca="false">DX426*'Dist Horaria'!$S$6</f>
        <v>40.7598996591958</v>
      </c>
      <c r="EK426" s="0" t="n">
        <f aca="false">DX426*'Dist Horaria'!$T$6</f>
        <v>40.7598996591958</v>
      </c>
      <c r="EL426" s="0" t="n">
        <f aca="false">DX426*'Dist Horaria'!$U$6</f>
        <v>40.7598996591958</v>
      </c>
      <c r="EM426" s="0" t="n">
        <f aca="false">DX426*'Dist Horaria'!$V$6</f>
        <v>40.7598996591958</v>
      </c>
      <c r="EN426" s="0" t="n">
        <f aca="false">DX426*'Dist Horaria'!$W$6</f>
        <v>40.7598996591958</v>
      </c>
      <c r="EO426" s="0" t="n">
        <f aca="false">DX426*'Dist Horaria'!$X$6</f>
        <v>62.1103232902032</v>
      </c>
      <c r="EP426" s="0" t="n">
        <f aca="false">DX426*'Dist Horaria'!$Y$6</f>
        <v>62.1103232902032</v>
      </c>
      <c r="EQ426" s="0" t="n">
        <f aca="false">DX426*'Dist Horaria'!$Z$6</f>
        <v>62.1103232902032</v>
      </c>
      <c r="ER426" s="0" t="n">
        <f aca="false">DX426*'Dist Horaria'!$AA$6</f>
        <v>23.2913712338262</v>
      </c>
      <c r="ES426" s="0" t="n">
        <f aca="false">DX426*'Dist Horaria'!$AB$6</f>
        <v>23.2913712338262</v>
      </c>
      <c r="ET426" s="0" t="n">
        <f aca="false">DX426*'Dist Horaria'!$AC$6</f>
        <v>23.2913712338262</v>
      </c>
      <c r="EU426" s="0" t="n">
        <f aca="false">DX426*'Dist Horaria'!$AD$6</f>
        <v>23.2913712338262</v>
      </c>
      <c r="EV426" s="0" t="n">
        <f aca="false">DX426*'Dist Horaria'!$AE$6</f>
        <v>23.2913712338262</v>
      </c>
      <c r="EW426" s="0" t="n">
        <f aca="false">BB426+CA426+CZ426+DY426</f>
        <v>1020.05090957238</v>
      </c>
      <c r="EX426" s="0" t="n">
        <f aca="false">BC426+CB426+DA426+DZ426</f>
        <v>1014.40949098756</v>
      </c>
      <c r="EY426" s="0" t="n">
        <f aca="false">BD426+CC426+DB426+EA426</f>
        <v>1009.0846852047</v>
      </c>
      <c r="EZ426" s="0" t="n">
        <f aca="false">BE426+CD426+DC426+EB426</f>
        <v>1004.54815864512</v>
      </c>
      <c r="FA426" s="0" t="n">
        <f aca="false">BF426+CE426+DD426+EC426</f>
        <v>1001.23304116371</v>
      </c>
      <c r="FB426" s="0" t="n">
        <f aca="false">BG426+CF426+DE426+ED426</f>
        <v>2347.75285511148</v>
      </c>
      <c r="FC426" s="0" t="n">
        <f aca="false">BH426+CG426+DF426+EE426</f>
        <v>2356.32715486518</v>
      </c>
      <c r="FD426" s="0" t="n">
        <f aca="false">BI426+CH426+DG426+EF426</f>
        <v>2356.32715486518</v>
      </c>
      <c r="FE426" s="0" t="n">
        <f aca="false">BJ426+CI426+DH426+EG426</f>
        <v>1678.73368928675</v>
      </c>
      <c r="FF426" s="0" t="n">
        <f aca="false">BK426+CJ426+DI426+EH426</f>
        <v>1706.51889058557</v>
      </c>
      <c r="FG426" s="0" t="n">
        <f aca="false">BL426+CK426+DJ426+EI426</f>
        <v>1726.72630971199</v>
      </c>
      <c r="FH426" s="0" t="n">
        <f aca="false">BM426+CL426+DK426+EJ426</f>
        <v>1736.8300192752</v>
      </c>
      <c r="FI426" s="0" t="n">
        <f aca="false">BN426+CM426+DL426+EK426</f>
        <v>1739.355946666</v>
      </c>
      <c r="FJ426" s="0" t="n">
        <f aca="false">BO426+CN426+DM426+EL426</f>
        <v>1736.8300192752</v>
      </c>
      <c r="FK426" s="0" t="n">
        <f aca="false">BP426+CO426+DN426+EM426</f>
        <v>1731.77816449359</v>
      </c>
      <c r="FL426" s="0" t="n">
        <f aca="false">BQ426+CP426+DO426+EN426</f>
        <v>1724.20038232119</v>
      </c>
      <c r="FM426" s="0" t="n">
        <f aca="false">BR426+CQ426+DP426+EO426</f>
        <v>2459.96197823115</v>
      </c>
      <c r="FN426" s="0" t="n">
        <f aca="false">BS426+CR426+DQ426+EP426</f>
        <v>2453.06943939681</v>
      </c>
      <c r="FO426" s="0" t="n">
        <f aca="false">BT426+CS426+DR426+EQ426</f>
        <v>2415.5526758907</v>
      </c>
      <c r="FP426" s="0" t="n">
        <f aca="false">BU426+CT426+DS426+ER426</f>
        <v>1054.29975638175</v>
      </c>
      <c r="FQ426" s="0" t="n">
        <f aca="false">BV426+CU426+DT426+ES426</f>
        <v>1027.3512193941</v>
      </c>
      <c r="FR426" s="0" t="n">
        <f aca="false">BW426+CV426+DU426+ET426</f>
        <v>1045.6408412011</v>
      </c>
      <c r="FS426" s="0" t="n">
        <f aca="false">BX426+CW426+DV426+EU426</f>
        <v>1039.40032147507</v>
      </c>
      <c r="FT426" s="0" t="n">
        <f aca="false">BY426+CX426+DW426+EV426</f>
        <v>1032.79821587722</v>
      </c>
      <c r="FU426" s="0" t="n">
        <f aca="false">AM426*'Dist Horaria'!$H$10</f>
        <v>0.506111749987517</v>
      </c>
      <c r="FV426" s="0" t="n">
        <f aca="false">AM426*'Dist Horaria'!$I$10</f>
        <v>0.473664741967519</v>
      </c>
      <c r="FW426" s="0" t="n">
        <f aca="false">AM426*'Dist Horaria'!$J$10</f>
        <v>0.471614204062553</v>
      </c>
      <c r="FX426" s="0" t="n">
        <f aca="false">AM426*'Dist Horaria'!$K$10</f>
        <v>0.458050741622891</v>
      </c>
      <c r="FY426" s="0" t="n">
        <f aca="false">AM426*'Dist Horaria'!$L$10</f>
        <v>0.458234046226973</v>
      </c>
      <c r="FZ426" s="0" t="n">
        <f aca="false">AM426*'Dist Horaria'!$M$10</f>
        <v>0.49032928700329</v>
      </c>
      <c r="GA426" s="0" t="n">
        <f aca="false">AM426*'Dist Horaria'!$N$10</f>
        <v>0.463871772778458</v>
      </c>
      <c r="GB426" s="0" t="n">
        <f aca="false">AM426*'Dist Horaria'!$O$10</f>
        <v>0.455954345853305</v>
      </c>
      <c r="GC426" s="0" t="n">
        <f aca="false">AM426*'Dist Horaria'!$P$10</f>
        <v>0.463029713289259</v>
      </c>
      <c r="GD426" s="0" t="n">
        <f aca="false">AM426*'Dist Horaria'!$Q$10</f>
        <v>0.419026269676297</v>
      </c>
      <c r="GE426" s="0" t="n">
        <f aca="false">AM426*'Dist Horaria'!$R$10</f>
        <v>0.511274977665945</v>
      </c>
      <c r="GF426" s="0" t="n">
        <f aca="false">AM426*'Dist Horaria'!$S$10</f>
        <v>0.436648692265992</v>
      </c>
      <c r="GG426" s="0" t="n">
        <f aca="false">AR426*'Dist Horaria'!$H$10</f>
        <v>0.529407512799264</v>
      </c>
      <c r="GH426" s="0" t="n">
        <f aca="false">AR426*'Dist Horaria'!$I$10</f>
        <v>0.495467004968596</v>
      </c>
      <c r="GI426" s="0" t="n">
        <f aca="false">AR426*'Dist Horaria'!$J$10</f>
        <v>0.493322083076947</v>
      </c>
      <c r="GJ426" s="0" t="n">
        <f aca="false">AR426*'Dist Horaria'!$K$10</f>
        <v>0.479134309496696</v>
      </c>
      <c r="GK426" s="0" t="n">
        <f aca="false">AR426*'Dist Horaria'!$L$10</f>
        <v>0.479326051408505</v>
      </c>
      <c r="GL426" s="0" t="n">
        <f aca="false">AR426*'Dist Horaria'!$M$10</f>
        <v>0.512898600539211</v>
      </c>
      <c r="GM426" s="0" t="n">
        <f aca="false">AR426*'Dist Horaria'!$N$10</f>
        <v>0.485223276263565</v>
      </c>
      <c r="GN426" s="0" t="n">
        <f aca="false">AR426*'Dist Horaria'!$O$10</f>
        <v>0.476941418953754</v>
      </c>
      <c r="GO426" s="0" t="n">
        <f aca="false">AR426*'Dist Horaria'!$P$10</f>
        <v>0.484342457709526</v>
      </c>
      <c r="GP426" s="0" t="n">
        <f aca="false">AR426*'Dist Horaria'!$Q$10</f>
        <v>0.438313584366207</v>
      </c>
      <c r="GQ426" s="0" t="n">
        <f aca="false">AR426*'Dist Horaria'!$R$10</f>
        <v>0.534808398124137</v>
      </c>
      <c r="GR426" s="0" t="n">
        <f aca="false">AR426*'Dist Horaria'!$S$10</f>
        <v>0.456747147532718</v>
      </c>
      <c r="GS426" s="0" t="n">
        <f aca="false">AW426*'Dist Horaria'!$H$10</f>
        <v>0.0306902905970588</v>
      </c>
      <c r="GT426" s="0" t="n">
        <f aca="false">AW426*'Dist Horaria'!$I$10</f>
        <v>0.0287227249257157</v>
      </c>
      <c r="GU426" s="0" t="n">
        <f aca="false">AW426*'Dist Horaria'!$J$10</f>
        <v>0.0285983816276491</v>
      </c>
      <c r="GV426" s="0" t="n">
        <f aca="false">AW426*'Dist Horaria'!$K$10</f>
        <v>0.0277759019998085</v>
      </c>
      <c r="GW426" s="0" t="n">
        <f aca="false">AW426*'Dist Horaria'!$L$10</f>
        <v>0.0277870174729568</v>
      </c>
      <c r="GX426" s="0" t="n">
        <f aca="false">AW426*'Dist Horaria'!$M$10</f>
        <v>0.0297332522051717</v>
      </c>
      <c r="GY426" s="0" t="n">
        <f aca="false">AW426*'Dist Horaria'!$N$10</f>
        <v>0.0281288855804965</v>
      </c>
      <c r="GZ426" s="0" t="n">
        <f aca="false">AW426*'Dist Horaria'!$O$10</f>
        <v>0.0276487779103625</v>
      </c>
      <c r="HA426" s="0" t="n">
        <f aca="false">AW426*'Dist Horaria'!$P$10</f>
        <v>0.0280778236353348</v>
      </c>
      <c r="HB426" s="0" t="n">
        <f aca="false">AW426*'Dist Horaria'!$Q$10</f>
        <v>0.0254094831516642</v>
      </c>
      <c r="HC426" s="0" t="n">
        <f aca="false">AW426*'Dist Horaria'!$R$10</f>
        <v>0.0310033853985007</v>
      </c>
      <c r="HD426" s="0" t="n">
        <f aca="false">AW426*'Dist Horaria'!$S$10</f>
        <v>0.026478095509143</v>
      </c>
    </row>
    <row r="427" customFormat="false" ht="13.8" hidden="false" customHeight="false" outlineLevel="0" collapsed="false">
      <c r="A427" s="0" t="n">
        <v>4.619521</v>
      </c>
      <c r="B427" s="0" t="n">
        <v>-74.074631</v>
      </c>
      <c r="C427" s="0" t="n">
        <v>32</v>
      </c>
      <c r="D427" s="0" t="n">
        <v>26</v>
      </c>
      <c r="E427" s="0" t="n">
        <v>2334</v>
      </c>
      <c r="G427" s="0" t="s">
        <v>687</v>
      </c>
      <c r="H427" s="0" t="n">
        <v>399</v>
      </c>
      <c r="I427" s="0" t="s">
        <v>1908</v>
      </c>
      <c r="J427" s="0" t="s">
        <v>1909</v>
      </c>
      <c r="K427" s="0" t="n">
        <v>413873298</v>
      </c>
      <c r="L427" s="0" t="s">
        <v>1910</v>
      </c>
      <c r="S427" s="0" t="n">
        <v>365</v>
      </c>
      <c r="V427" s="0" t="n">
        <v>93575.8</v>
      </c>
      <c r="W427" s="0" t="n">
        <f aca="false">V427*12</f>
        <v>1122909.6</v>
      </c>
      <c r="X427" s="0" t="n">
        <v>1</v>
      </c>
      <c r="Z427" s="0" t="n">
        <v>33901.42</v>
      </c>
      <c r="AB427" s="0" t="n">
        <v>0.005</v>
      </c>
      <c r="AC427" s="0" t="n">
        <v>0</v>
      </c>
      <c r="AD427" s="0" t="n">
        <v>4870.07089055942</v>
      </c>
      <c r="AE427" s="0" t="n">
        <f aca="false">AD427/2204.59</f>
        <v>2.20905968482095</v>
      </c>
      <c r="AF427" s="0" t="n">
        <f aca="false">AE427/S427</f>
        <v>0.00605221831457794</v>
      </c>
      <c r="AG427" s="0" t="n">
        <f aca="false">AE427*EXP(AB427*AC427)</f>
        <v>2.20905968482095</v>
      </c>
      <c r="AH427" s="0" t="n">
        <f aca="false">AG427/S427</f>
        <v>0.00605221831457794</v>
      </c>
      <c r="AI427" s="0" t="s">
        <v>90</v>
      </c>
      <c r="AJ427" s="0" t="n">
        <f aca="false">IF(AI427="A",'FE DISTRIBUCIÓN'!$C$2,'FE DISTRIBUCIÓN'!$C$3)</f>
        <v>4.994E-006</v>
      </c>
      <c r="AK427" s="0" t="n">
        <f aca="false">W427*AJ427</f>
        <v>5.6078105424</v>
      </c>
      <c r="AL427" s="0" t="n">
        <f aca="false">AK427/365</f>
        <v>0.015363864499726</v>
      </c>
      <c r="AM427" s="0" t="n">
        <f aca="false">AK427*EXP(AB427*AC427)</f>
        <v>5.6078105424</v>
      </c>
      <c r="AN427" s="0" t="n">
        <f aca="false">AM427/365</f>
        <v>0.015363864499726</v>
      </c>
      <c r="AO427" s="0" t="n">
        <v>5.223868284E-006</v>
      </c>
      <c r="AP427" s="0" t="n">
        <f aca="false">AO427*W427</f>
        <v>5.86593184523913</v>
      </c>
      <c r="AQ427" s="0" t="n">
        <f aca="false">AP427/365</f>
        <v>0.0160710461513401</v>
      </c>
      <c r="AR427" s="0" t="n">
        <f aca="false">AP427*EXP(AB427*AC427)</f>
        <v>5.86593184523913</v>
      </c>
      <c r="AS427" s="0" t="n">
        <f aca="false">AR427/365</f>
        <v>0.0160710461513401</v>
      </c>
      <c r="AT427" s="0" t="n">
        <v>3.02832944E-007</v>
      </c>
      <c r="AU427" s="0" t="n">
        <f aca="false">AT427*W427</f>
        <v>0.340054020013862</v>
      </c>
      <c r="AV427" s="0" t="n">
        <f aca="false">AU427/365</f>
        <v>0.000931654849353047</v>
      </c>
      <c r="AW427" s="0" t="n">
        <f aca="false">AU427*EXP(AB427*AC427)</f>
        <v>0.340054020013862</v>
      </c>
      <c r="AX427" s="0" t="n">
        <f aca="false">AW427/365</f>
        <v>0.000931654849353047</v>
      </c>
      <c r="AY427" s="0" t="n">
        <f aca="false">AW427+AR427+AM427+AG427</f>
        <v>14.0228560924739</v>
      </c>
      <c r="AZ427" s="0" t="n">
        <f aca="false">AH427+AN427+AS427+AX427</f>
        <v>0.0384187838149971</v>
      </c>
      <c r="BA427" s="0" t="n">
        <f aca="false">AH427*1000000</f>
        <v>6052.21831457794</v>
      </c>
      <c r="BB427" s="0" t="n">
        <f aca="false">BA427*'Dist Horaria'!$H$3</f>
        <v>210.886772061905</v>
      </c>
      <c r="BC427" s="0" t="n">
        <f aca="false">BA427*'Dist Horaria'!$I$3</f>
        <v>205.245353477077</v>
      </c>
      <c r="BD427" s="0" t="n">
        <f aca="false">BA427*'Dist Horaria'!$J$3</f>
        <v>199.920547694224</v>
      </c>
      <c r="BE427" s="0" t="n">
        <f aca="false">BA427*'Dist Horaria'!$K$3</f>
        <v>195.384021134643</v>
      </c>
      <c r="BF427" s="0" t="n">
        <f aca="false">BA427*'Dist Horaria'!$L$3</f>
        <v>192.068903653234</v>
      </c>
      <c r="BG427" s="0" t="n">
        <f aca="false">BA427*'Dist Horaria'!$M$3</f>
        <v>189.981821750208</v>
      </c>
      <c r="BH427" s="0" t="n">
        <f aca="false">BA427*'Dist Horaria'!$N$3</f>
        <v>198.556121503899</v>
      </c>
      <c r="BI427" s="0" t="n">
        <f aca="false">BA427*'Dist Horaria'!$O$3</f>
        <v>198.556121503899</v>
      </c>
      <c r="BJ427" s="0" t="n">
        <f aca="false">BA427*'Dist Horaria'!$P$3</f>
        <v>262.696448643412</v>
      </c>
      <c r="BK427" s="0" t="n">
        <f aca="false">BA427*'Dist Horaria'!$Q$3</f>
        <v>290.481649942235</v>
      </c>
      <c r="BL427" s="0" t="n">
        <f aca="false">BA427*'Dist Horaria'!$R$3</f>
        <v>310.689069068651</v>
      </c>
      <c r="BM427" s="0" t="n">
        <f aca="false">BA427*'Dist Horaria'!$S$3</f>
        <v>320.792778631859</v>
      </c>
      <c r="BN427" s="0" t="n">
        <f aca="false">BA427*'Dist Horaria'!$T$3</f>
        <v>323.318706022661</v>
      </c>
      <c r="BO427" s="0" t="n">
        <f aca="false">BA427*'Dist Horaria'!$U$3</f>
        <v>320.792778631859</v>
      </c>
      <c r="BP427" s="0" t="n">
        <f aca="false">BA427*'Dist Horaria'!$V$3</f>
        <v>315.740923850255</v>
      </c>
      <c r="BQ427" s="0" t="n">
        <f aca="false">BA427*'Dist Horaria'!$W$3</f>
        <v>308.163141677849</v>
      </c>
      <c r="BR427" s="0" t="n">
        <f aca="false">BA427*'Dist Horaria'!$X$3</f>
        <v>302.190944869874</v>
      </c>
      <c r="BS427" s="0" t="n">
        <f aca="false">BA427*'Dist Horaria'!$Y$3</f>
        <v>295.29840603553</v>
      </c>
      <c r="BT427" s="0" t="n">
        <f aca="false">BA427*'Dist Horaria'!$Z$3</f>
        <v>257.78164252942</v>
      </c>
      <c r="BU427" s="0" t="n">
        <f aca="false">BA427*'Dist Horaria'!$AA$3</f>
        <v>245.135618871275</v>
      </c>
      <c r="BV427" s="0" t="n">
        <f aca="false">BA427*'Dist Horaria'!$AB$3</f>
        <v>218.187081883616</v>
      </c>
      <c r="BW427" s="0" t="n">
        <f aca="false">BA427*'Dist Horaria'!$AC$3</f>
        <v>236.476703690623</v>
      </c>
      <c r="BX427" s="0" t="n">
        <f aca="false">BA427*'Dist Horaria'!$AD$3</f>
        <v>230.236183964594</v>
      </c>
      <c r="BY427" s="0" t="n">
        <f aca="false">BA427*'Dist Horaria'!$AE$3</f>
        <v>223.634078366737</v>
      </c>
      <c r="BZ427" s="0" t="n">
        <f aca="false">AN427*1000000</f>
        <v>15363.864499726</v>
      </c>
      <c r="CA427" s="0" t="n">
        <f aca="false">BZ427*'Dist Horaria'!$H$6</f>
        <v>384.096612493151</v>
      </c>
      <c r="CB427" s="0" t="n">
        <f aca="false">BZ427*'Dist Horaria'!$I$6</f>
        <v>384.096612493151</v>
      </c>
      <c r="CC427" s="0" t="n">
        <f aca="false">BZ427*'Dist Horaria'!$J$6</f>
        <v>384.096612493151</v>
      </c>
      <c r="CD427" s="0" t="n">
        <f aca="false">BZ427*'Dist Horaria'!$K$6</f>
        <v>384.096612493151</v>
      </c>
      <c r="CE427" s="0" t="n">
        <f aca="false">BZ427*'Dist Horaria'!$L$6</f>
        <v>384.096612493151</v>
      </c>
      <c r="CF427" s="0" t="n">
        <f aca="false">BZ427*'Dist Horaria'!$M$6</f>
        <v>1024.25763331507</v>
      </c>
      <c r="CG427" s="0" t="n">
        <f aca="false">BZ427*'Dist Horaria'!$N$6</f>
        <v>1024.25763331507</v>
      </c>
      <c r="CH427" s="0" t="n">
        <f aca="false">BZ427*'Dist Horaria'!$O$6</f>
        <v>1024.25763331507</v>
      </c>
      <c r="CI427" s="0" t="n">
        <f aca="false">BZ427*'Dist Horaria'!$P$6</f>
        <v>672.169071863014</v>
      </c>
      <c r="CJ427" s="0" t="n">
        <f aca="false">BZ427*'Dist Horaria'!$Q$6</f>
        <v>672.169071863014</v>
      </c>
      <c r="CK427" s="0" t="n">
        <f aca="false">BZ427*'Dist Horaria'!$R$6</f>
        <v>672.169071863014</v>
      </c>
      <c r="CL427" s="0" t="n">
        <f aca="false">BZ427*'Dist Horaria'!$S$6</f>
        <v>672.169071863014</v>
      </c>
      <c r="CM427" s="0" t="n">
        <f aca="false">BZ427*'Dist Horaria'!$T$6</f>
        <v>672.169071863014</v>
      </c>
      <c r="CN427" s="0" t="n">
        <f aca="false">BZ427*'Dist Horaria'!$U$6</f>
        <v>672.169071863014</v>
      </c>
      <c r="CO427" s="0" t="n">
        <f aca="false">BZ427*'Dist Horaria'!$V$6</f>
        <v>672.169071863014</v>
      </c>
      <c r="CP427" s="0" t="n">
        <f aca="false">BZ427*'Dist Horaria'!$W$6</f>
        <v>672.169071863014</v>
      </c>
      <c r="CQ427" s="0" t="n">
        <f aca="false">BZ427*'Dist Horaria'!$X$6</f>
        <v>1024.25763331507</v>
      </c>
      <c r="CR427" s="0" t="n">
        <f aca="false">BZ427*'Dist Horaria'!$Y$6</f>
        <v>1024.25763331507</v>
      </c>
      <c r="CS427" s="0" t="n">
        <f aca="false">BZ427*'Dist Horaria'!$Z$6</f>
        <v>1024.25763331507</v>
      </c>
      <c r="CT427" s="0" t="n">
        <f aca="false">BZ427*'Dist Horaria'!$AA$6</f>
        <v>384.096612493151</v>
      </c>
      <c r="CU427" s="0" t="n">
        <f aca="false">BZ427*'Dist Horaria'!$AB$6</f>
        <v>384.096612493151</v>
      </c>
      <c r="CV427" s="0" t="n">
        <f aca="false">BZ427*'Dist Horaria'!$AC$6</f>
        <v>384.096612493151</v>
      </c>
      <c r="CW427" s="0" t="n">
        <f aca="false">BZ427*'Dist Horaria'!$AD$6</f>
        <v>384.096612493151</v>
      </c>
      <c r="CX427" s="0" t="n">
        <f aca="false">BZ427*'Dist Horaria'!$AE$6</f>
        <v>384.096612493151</v>
      </c>
      <c r="CY427" s="0" t="n">
        <f aca="false">AS427*1000000</f>
        <v>16071.0461513401</v>
      </c>
      <c r="CZ427" s="0" t="n">
        <f aca="false">CY427*'Dist Horaria'!$H$6</f>
        <v>401.776153783502</v>
      </c>
      <c r="DA427" s="0" t="n">
        <f aca="false">CY427*'Dist Horaria'!$I$6</f>
        <v>401.776153783502</v>
      </c>
      <c r="DB427" s="0" t="n">
        <f aca="false">CY427*'Dist Horaria'!$J$6</f>
        <v>401.776153783502</v>
      </c>
      <c r="DC427" s="0" t="n">
        <f aca="false">CY427*'Dist Horaria'!$K$6</f>
        <v>401.776153783502</v>
      </c>
      <c r="DD427" s="0" t="n">
        <f aca="false">CY427*'Dist Horaria'!$L$6</f>
        <v>401.776153783502</v>
      </c>
      <c r="DE427" s="0" t="n">
        <f aca="false">CY427*'Dist Horaria'!$M$6</f>
        <v>1071.40307675601</v>
      </c>
      <c r="DF427" s="0" t="n">
        <f aca="false">CY427*'Dist Horaria'!$N$6</f>
        <v>1071.40307675601</v>
      </c>
      <c r="DG427" s="0" t="n">
        <f aca="false">CY427*'Dist Horaria'!$O$6</f>
        <v>1071.40307675601</v>
      </c>
      <c r="DH427" s="0" t="n">
        <f aca="false">CY427*'Dist Horaria'!$P$6</f>
        <v>703.108269121128</v>
      </c>
      <c r="DI427" s="0" t="n">
        <f aca="false">CY427*'Dist Horaria'!$Q$6</f>
        <v>703.108269121128</v>
      </c>
      <c r="DJ427" s="0" t="n">
        <f aca="false">CY427*'Dist Horaria'!$R$6</f>
        <v>703.108269121128</v>
      </c>
      <c r="DK427" s="0" t="n">
        <f aca="false">CY427*'Dist Horaria'!$S$6</f>
        <v>703.108269121128</v>
      </c>
      <c r="DL427" s="0" t="n">
        <f aca="false">CY427*'Dist Horaria'!$T$6</f>
        <v>703.108269121128</v>
      </c>
      <c r="DM427" s="0" t="n">
        <f aca="false">CY427*'Dist Horaria'!$U$6</f>
        <v>703.108269121128</v>
      </c>
      <c r="DN427" s="0" t="n">
        <f aca="false">CY427*'Dist Horaria'!$V$6</f>
        <v>703.108269121128</v>
      </c>
      <c r="DO427" s="0" t="n">
        <f aca="false">CY427*'Dist Horaria'!$W$6</f>
        <v>703.108269121128</v>
      </c>
      <c r="DP427" s="0" t="n">
        <f aca="false">CY427*'Dist Horaria'!$X$6</f>
        <v>1071.40307675601</v>
      </c>
      <c r="DQ427" s="0" t="n">
        <f aca="false">CY427*'Dist Horaria'!$Y$6</f>
        <v>1071.40307675601</v>
      </c>
      <c r="DR427" s="0" t="n">
        <f aca="false">CY427*'Dist Horaria'!$Z$6</f>
        <v>1071.40307675601</v>
      </c>
      <c r="DS427" s="0" t="n">
        <f aca="false">CY427*'Dist Horaria'!$AA$6</f>
        <v>401.776153783502</v>
      </c>
      <c r="DT427" s="0" t="n">
        <f aca="false">CY427*'Dist Horaria'!$AB$6</f>
        <v>401.776153783502</v>
      </c>
      <c r="DU427" s="0" t="n">
        <f aca="false">CY427*'Dist Horaria'!$AC$6</f>
        <v>401.776153783502</v>
      </c>
      <c r="DV427" s="0" t="n">
        <f aca="false">CY427*'Dist Horaria'!$AD$6</f>
        <v>401.776153783502</v>
      </c>
      <c r="DW427" s="0" t="n">
        <f aca="false">CY427*'Dist Horaria'!$AE$6</f>
        <v>401.776153783502</v>
      </c>
      <c r="DX427" s="0" t="n">
        <f aca="false">AX427*1000000</f>
        <v>931.654849353047</v>
      </c>
      <c r="DY427" s="0" t="n">
        <f aca="false">DX427*'Dist Horaria'!$H$6</f>
        <v>23.2913712338262</v>
      </c>
      <c r="DZ427" s="0" t="n">
        <f aca="false">DX427*'Dist Horaria'!$I$6</f>
        <v>23.2913712338262</v>
      </c>
      <c r="EA427" s="0" t="n">
        <f aca="false">DX427*'Dist Horaria'!$J$6</f>
        <v>23.2913712338262</v>
      </c>
      <c r="EB427" s="0" t="n">
        <f aca="false">DX427*'Dist Horaria'!$K$6</f>
        <v>23.2913712338262</v>
      </c>
      <c r="EC427" s="0" t="n">
        <f aca="false">DX427*'Dist Horaria'!$L$6</f>
        <v>23.2913712338262</v>
      </c>
      <c r="ED427" s="0" t="n">
        <f aca="false">DX427*'Dist Horaria'!$M$6</f>
        <v>62.1103232902032</v>
      </c>
      <c r="EE427" s="0" t="n">
        <f aca="false">DX427*'Dist Horaria'!$N$6</f>
        <v>62.1103232902032</v>
      </c>
      <c r="EF427" s="0" t="n">
        <f aca="false">DX427*'Dist Horaria'!$O$6</f>
        <v>62.1103232902032</v>
      </c>
      <c r="EG427" s="0" t="n">
        <f aca="false">DX427*'Dist Horaria'!$P$6</f>
        <v>40.7598996591958</v>
      </c>
      <c r="EH427" s="0" t="n">
        <f aca="false">DX427*'Dist Horaria'!$Q$6</f>
        <v>40.7598996591958</v>
      </c>
      <c r="EI427" s="0" t="n">
        <f aca="false">DX427*'Dist Horaria'!$R$6</f>
        <v>40.7598996591958</v>
      </c>
      <c r="EJ427" s="0" t="n">
        <f aca="false">DX427*'Dist Horaria'!$S$6</f>
        <v>40.7598996591958</v>
      </c>
      <c r="EK427" s="0" t="n">
        <f aca="false">DX427*'Dist Horaria'!$T$6</f>
        <v>40.7598996591958</v>
      </c>
      <c r="EL427" s="0" t="n">
        <f aca="false">DX427*'Dist Horaria'!$U$6</f>
        <v>40.7598996591958</v>
      </c>
      <c r="EM427" s="0" t="n">
        <f aca="false">DX427*'Dist Horaria'!$V$6</f>
        <v>40.7598996591958</v>
      </c>
      <c r="EN427" s="0" t="n">
        <f aca="false">DX427*'Dist Horaria'!$W$6</f>
        <v>40.7598996591958</v>
      </c>
      <c r="EO427" s="0" t="n">
        <f aca="false">DX427*'Dist Horaria'!$X$6</f>
        <v>62.1103232902032</v>
      </c>
      <c r="EP427" s="0" t="n">
        <f aca="false">DX427*'Dist Horaria'!$Y$6</f>
        <v>62.1103232902032</v>
      </c>
      <c r="EQ427" s="0" t="n">
        <f aca="false">DX427*'Dist Horaria'!$Z$6</f>
        <v>62.1103232902032</v>
      </c>
      <c r="ER427" s="0" t="n">
        <f aca="false">DX427*'Dist Horaria'!$AA$6</f>
        <v>23.2913712338262</v>
      </c>
      <c r="ES427" s="0" t="n">
        <f aca="false">DX427*'Dist Horaria'!$AB$6</f>
        <v>23.2913712338262</v>
      </c>
      <c r="ET427" s="0" t="n">
        <f aca="false">DX427*'Dist Horaria'!$AC$6</f>
        <v>23.2913712338262</v>
      </c>
      <c r="EU427" s="0" t="n">
        <f aca="false">DX427*'Dist Horaria'!$AD$6</f>
        <v>23.2913712338262</v>
      </c>
      <c r="EV427" s="0" t="n">
        <f aca="false">DX427*'Dist Horaria'!$AE$6</f>
        <v>23.2913712338262</v>
      </c>
      <c r="EW427" s="0" t="n">
        <f aca="false">BB427+CA427+CZ427+DY427</f>
        <v>1020.05090957238</v>
      </c>
      <c r="EX427" s="0" t="n">
        <f aca="false">BC427+CB427+DA427+DZ427</f>
        <v>1014.40949098756</v>
      </c>
      <c r="EY427" s="0" t="n">
        <f aca="false">BD427+CC427+DB427+EA427</f>
        <v>1009.0846852047</v>
      </c>
      <c r="EZ427" s="0" t="n">
        <f aca="false">BE427+CD427+DC427+EB427</f>
        <v>1004.54815864512</v>
      </c>
      <c r="FA427" s="0" t="n">
        <f aca="false">BF427+CE427+DD427+EC427</f>
        <v>1001.23304116371</v>
      </c>
      <c r="FB427" s="0" t="n">
        <f aca="false">BG427+CF427+DE427+ED427</f>
        <v>2347.75285511148</v>
      </c>
      <c r="FC427" s="0" t="n">
        <f aca="false">BH427+CG427+DF427+EE427</f>
        <v>2356.32715486518</v>
      </c>
      <c r="FD427" s="0" t="n">
        <f aca="false">BI427+CH427+DG427+EF427</f>
        <v>2356.32715486518</v>
      </c>
      <c r="FE427" s="0" t="n">
        <f aca="false">BJ427+CI427+DH427+EG427</f>
        <v>1678.73368928675</v>
      </c>
      <c r="FF427" s="0" t="n">
        <f aca="false">BK427+CJ427+DI427+EH427</f>
        <v>1706.51889058557</v>
      </c>
      <c r="FG427" s="0" t="n">
        <f aca="false">BL427+CK427+DJ427+EI427</f>
        <v>1726.72630971199</v>
      </c>
      <c r="FH427" s="0" t="n">
        <f aca="false">BM427+CL427+DK427+EJ427</f>
        <v>1736.8300192752</v>
      </c>
      <c r="FI427" s="0" t="n">
        <f aca="false">BN427+CM427+DL427+EK427</f>
        <v>1739.355946666</v>
      </c>
      <c r="FJ427" s="0" t="n">
        <f aca="false">BO427+CN427+DM427+EL427</f>
        <v>1736.8300192752</v>
      </c>
      <c r="FK427" s="0" t="n">
        <f aca="false">BP427+CO427+DN427+EM427</f>
        <v>1731.77816449359</v>
      </c>
      <c r="FL427" s="0" t="n">
        <f aca="false">BQ427+CP427+DO427+EN427</f>
        <v>1724.20038232119</v>
      </c>
      <c r="FM427" s="0" t="n">
        <f aca="false">BR427+CQ427+DP427+EO427</f>
        <v>2459.96197823115</v>
      </c>
      <c r="FN427" s="0" t="n">
        <f aca="false">BS427+CR427+DQ427+EP427</f>
        <v>2453.06943939681</v>
      </c>
      <c r="FO427" s="0" t="n">
        <f aca="false">BT427+CS427+DR427+EQ427</f>
        <v>2415.5526758907</v>
      </c>
      <c r="FP427" s="0" t="n">
        <f aca="false">BU427+CT427+DS427+ER427</f>
        <v>1054.29975638175</v>
      </c>
      <c r="FQ427" s="0" t="n">
        <f aca="false">BV427+CU427+DT427+ES427</f>
        <v>1027.3512193941</v>
      </c>
      <c r="FR427" s="0" t="n">
        <f aca="false">BW427+CV427+DU427+ET427</f>
        <v>1045.6408412011</v>
      </c>
      <c r="FS427" s="0" t="n">
        <f aca="false">BX427+CW427+DV427+EU427</f>
        <v>1039.40032147507</v>
      </c>
      <c r="FT427" s="0" t="n">
        <f aca="false">BY427+CX427+DW427+EV427</f>
        <v>1032.79821587722</v>
      </c>
      <c r="FU427" s="0" t="n">
        <f aca="false">AM427*'Dist Horaria'!$H$10</f>
        <v>0.506111749987517</v>
      </c>
      <c r="FV427" s="0" t="n">
        <f aca="false">AM427*'Dist Horaria'!$I$10</f>
        <v>0.473664741967519</v>
      </c>
      <c r="FW427" s="0" t="n">
        <f aca="false">AM427*'Dist Horaria'!$J$10</f>
        <v>0.471614204062553</v>
      </c>
      <c r="FX427" s="0" t="n">
        <f aca="false">AM427*'Dist Horaria'!$K$10</f>
        <v>0.458050741622891</v>
      </c>
      <c r="FY427" s="0" t="n">
        <f aca="false">AM427*'Dist Horaria'!$L$10</f>
        <v>0.458234046226973</v>
      </c>
      <c r="FZ427" s="0" t="n">
        <f aca="false">AM427*'Dist Horaria'!$M$10</f>
        <v>0.49032928700329</v>
      </c>
      <c r="GA427" s="0" t="n">
        <f aca="false">AM427*'Dist Horaria'!$N$10</f>
        <v>0.463871772778458</v>
      </c>
      <c r="GB427" s="0" t="n">
        <f aca="false">AM427*'Dist Horaria'!$O$10</f>
        <v>0.455954345853305</v>
      </c>
      <c r="GC427" s="0" t="n">
        <f aca="false">AM427*'Dist Horaria'!$P$10</f>
        <v>0.463029713289259</v>
      </c>
      <c r="GD427" s="0" t="n">
        <f aca="false">AM427*'Dist Horaria'!$Q$10</f>
        <v>0.419026269676297</v>
      </c>
      <c r="GE427" s="0" t="n">
        <f aca="false">AM427*'Dist Horaria'!$R$10</f>
        <v>0.511274977665945</v>
      </c>
      <c r="GF427" s="0" t="n">
        <f aca="false">AM427*'Dist Horaria'!$S$10</f>
        <v>0.436648692265992</v>
      </c>
      <c r="GG427" s="0" t="n">
        <f aca="false">AR427*'Dist Horaria'!$H$10</f>
        <v>0.529407512799264</v>
      </c>
      <c r="GH427" s="0" t="n">
        <f aca="false">AR427*'Dist Horaria'!$I$10</f>
        <v>0.495467004968596</v>
      </c>
      <c r="GI427" s="0" t="n">
        <f aca="false">AR427*'Dist Horaria'!$J$10</f>
        <v>0.493322083076947</v>
      </c>
      <c r="GJ427" s="0" t="n">
        <f aca="false">AR427*'Dist Horaria'!$K$10</f>
        <v>0.479134309496696</v>
      </c>
      <c r="GK427" s="0" t="n">
        <f aca="false">AR427*'Dist Horaria'!$L$10</f>
        <v>0.479326051408505</v>
      </c>
      <c r="GL427" s="0" t="n">
        <f aca="false">AR427*'Dist Horaria'!$M$10</f>
        <v>0.512898600539211</v>
      </c>
      <c r="GM427" s="0" t="n">
        <f aca="false">AR427*'Dist Horaria'!$N$10</f>
        <v>0.485223276263565</v>
      </c>
      <c r="GN427" s="0" t="n">
        <f aca="false">AR427*'Dist Horaria'!$O$10</f>
        <v>0.476941418953754</v>
      </c>
      <c r="GO427" s="0" t="n">
        <f aca="false">AR427*'Dist Horaria'!$P$10</f>
        <v>0.484342457709526</v>
      </c>
      <c r="GP427" s="0" t="n">
        <f aca="false">AR427*'Dist Horaria'!$Q$10</f>
        <v>0.438313584366207</v>
      </c>
      <c r="GQ427" s="0" t="n">
        <f aca="false">AR427*'Dist Horaria'!$R$10</f>
        <v>0.534808398124137</v>
      </c>
      <c r="GR427" s="0" t="n">
        <f aca="false">AR427*'Dist Horaria'!$S$10</f>
        <v>0.456747147532718</v>
      </c>
      <c r="GS427" s="0" t="n">
        <f aca="false">AW427*'Dist Horaria'!$H$10</f>
        <v>0.0306902905970588</v>
      </c>
      <c r="GT427" s="0" t="n">
        <f aca="false">AW427*'Dist Horaria'!$I$10</f>
        <v>0.0287227249257157</v>
      </c>
      <c r="GU427" s="0" t="n">
        <f aca="false">AW427*'Dist Horaria'!$J$10</f>
        <v>0.0285983816276491</v>
      </c>
      <c r="GV427" s="0" t="n">
        <f aca="false">AW427*'Dist Horaria'!$K$10</f>
        <v>0.0277759019998085</v>
      </c>
      <c r="GW427" s="0" t="n">
        <f aca="false">AW427*'Dist Horaria'!$L$10</f>
        <v>0.0277870174729568</v>
      </c>
      <c r="GX427" s="0" t="n">
        <f aca="false">AW427*'Dist Horaria'!$M$10</f>
        <v>0.0297332522051717</v>
      </c>
      <c r="GY427" s="0" t="n">
        <f aca="false">AW427*'Dist Horaria'!$N$10</f>
        <v>0.0281288855804965</v>
      </c>
      <c r="GZ427" s="0" t="n">
        <f aca="false">AW427*'Dist Horaria'!$O$10</f>
        <v>0.0276487779103625</v>
      </c>
      <c r="HA427" s="0" t="n">
        <f aca="false">AW427*'Dist Horaria'!$P$10</f>
        <v>0.0280778236353348</v>
      </c>
      <c r="HB427" s="0" t="n">
        <f aca="false">AW427*'Dist Horaria'!$Q$10</f>
        <v>0.0254094831516642</v>
      </c>
      <c r="HC427" s="0" t="n">
        <f aca="false">AW427*'Dist Horaria'!$R$10</f>
        <v>0.0310033853985007</v>
      </c>
      <c r="HD427" s="0" t="n">
        <f aca="false">AW427*'Dist Horaria'!$S$10</f>
        <v>0.026478095509143</v>
      </c>
    </row>
    <row r="428" customFormat="false" ht="13.8" hidden="false" customHeight="false" outlineLevel="0" collapsed="false">
      <c r="A428" s="0" t="n">
        <v>4.647396</v>
      </c>
      <c r="B428" s="0" t="n">
        <v>-74.070572</v>
      </c>
      <c r="C428" s="0" t="n">
        <v>32</v>
      </c>
      <c r="D428" s="0" t="n">
        <v>29</v>
      </c>
      <c r="E428" s="0" t="n">
        <v>2373</v>
      </c>
      <c r="G428" s="0" t="s">
        <v>687</v>
      </c>
      <c r="H428" s="0" t="n">
        <v>400</v>
      </c>
      <c r="I428" s="0" t="s">
        <v>1911</v>
      </c>
      <c r="J428" s="0" t="s">
        <v>1912</v>
      </c>
      <c r="L428" s="0" t="s">
        <v>1913</v>
      </c>
      <c r="S428" s="0" t="n">
        <v>365</v>
      </c>
      <c r="V428" s="0" t="n">
        <v>93575.8</v>
      </c>
      <c r="W428" s="0" t="n">
        <f aca="false">V428*12</f>
        <v>1122909.6</v>
      </c>
      <c r="X428" s="0" t="n">
        <v>1</v>
      </c>
      <c r="Z428" s="0" t="n">
        <v>33901.42</v>
      </c>
      <c r="AB428" s="0" t="n">
        <v>0.005</v>
      </c>
      <c r="AC428" s="0" t="n">
        <v>0</v>
      </c>
      <c r="AD428" s="0" t="n">
        <v>4870.07089055942</v>
      </c>
      <c r="AE428" s="0" t="n">
        <f aca="false">AD428/2204.59</f>
        <v>2.20905968482095</v>
      </c>
      <c r="AF428" s="0" t="n">
        <f aca="false">AE428/S428</f>
        <v>0.00605221831457794</v>
      </c>
      <c r="AG428" s="0" t="n">
        <f aca="false">AE428*EXP(AB428*AC428)</f>
        <v>2.20905968482095</v>
      </c>
      <c r="AH428" s="0" t="n">
        <f aca="false">AG428/S428</f>
        <v>0.00605221831457794</v>
      </c>
      <c r="AI428" s="0" t="s">
        <v>90</v>
      </c>
      <c r="AJ428" s="0" t="n">
        <f aca="false">IF(AI428="A",'FE DISTRIBUCIÓN'!$C$2,'FE DISTRIBUCIÓN'!$C$3)</f>
        <v>4.994E-006</v>
      </c>
      <c r="AK428" s="0" t="n">
        <f aca="false">W428*AJ428</f>
        <v>5.6078105424</v>
      </c>
      <c r="AL428" s="0" t="n">
        <f aca="false">AK428/365</f>
        <v>0.015363864499726</v>
      </c>
      <c r="AM428" s="0" t="n">
        <f aca="false">AK428*EXP(AB428*AC428)</f>
        <v>5.6078105424</v>
      </c>
      <c r="AN428" s="0" t="n">
        <f aca="false">AM428/365</f>
        <v>0.015363864499726</v>
      </c>
      <c r="AO428" s="0" t="n">
        <v>5.223868284E-006</v>
      </c>
      <c r="AP428" s="0" t="n">
        <f aca="false">AO428*W428</f>
        <v>5.86593184523913</v>
      </c>
      <c r="AQ428" s="0" t="n">
        <f aca="false">AP428/365</f>
        <v>0.0160710461513401</v>
      </c>
      <c r="AR428" s="0" t="n">
        <f aca="false">AP428*EXP(AB428*AC428)</f>
        <v>5.86593184523913</v>
      </c>
      <c r="AS428" s="0" t="n">
        <f aca="false">AR428/365</f>
        <v>0.0160710461513401</v>
      </c>
      <c r="AT428" s="0" t="n">
        <v>3.02832944E-007</v>
      </c>
      <c r="AU428" s="0" t="n">
        <f aca="false">AT428*W428</f>
        <v>0.340054020013862</v>
      </c>
      <c r="AV428" s="0" t="n">
        <f aca="false">AU428/365</f>
        <v>0.000931654849353047</v>
      </c>
      <c r="AW428" s="0" t="n">
        <f aca="false">AU428*EXP(AB428*AC428)</f>
        <v>0.340054020013862</v>
      </c>
      <c r="AX428" s="0" t="n">
        <f aca="false">AW428/365</f>
        <v>0.000931654849353047</v>
      </c>
      <c r="AY428" s="0" t="n">
        <f aca="false">AW428+AR428+AM428+AG428</f>
        <v>14.0228560924739</v>
      </c>
      <c r="AZ428" s="0" t="n">
        <f aca="false">AH428+AN428+AS428+AX428</f>
        <v>0.0384187838149971</v>
      </c>
      <c r="BA428" s="0" t="n">
        <f aca="false">AH428*1000000</f>
        <v>6052.21831457794</v>
      </c>
      <c r="BB428" s="0" t="n">
        <f aca="false">BA428*'Dist Horaria'!$H$3</f>
        <v>210.886772061905</v>
      </c>
      <c r="BC428" s="0" t="n">
        <f aca="false">BA428*'Dist Horaria'!$I$3</f>
        <v>205.245353477077</v>
      </c>
      <c r="BD428" s="0" t="n">
        <f aca="false">BA428*'Dist Horaria'!$J$3</f>
        <v>199.920547694224</v>
      </c>
      <c r="BE428" s="0" t="n">
        <f aca="false">BA428*'Dist Horaria'!$K$3</f>
        <v>195.384021134643</v>
      </c>
      <c r="BF428" s="0" t="n">
        <f aca="false">BA428*'Dist Horaria'!$L$3</f>
        <v>192.068903653234</v>
      </c>
      <c r="BG428" s="0" t="n">
        <f aca="false">BA428*'Dist Horaria'!$M$3</f>
        <v>189.981821750208</v>
      </c>
      <c r="BH428" s="0" t="n">
        <f aca="false">BA428*'Dist Horaria'!$N$3</f>
        <v>198.556121503899</v>
      </c>
      <c r="BI428" s="0" t="n">
        <f aca="false">BA428*'Dist Horaria'!$O$3</f>
        <v>198.556121503899</v>
      </c>
      <c r="BJ428" s="0" t="n">
        <f aca="false">BA428*'Dist Horaria'!$P$3</f>
        <v>262.696448643412</v>
      </c>
      <c r="BK428" s="0" t="n">
        <f aca="false">BA428*'Dist Horaria'!$Q$3</f>
        <v>290.481649942235</v>
      </c>
      <c r="BL428" s="0" t="n">
        <f aca="false">BA428*'Dist Horaria'!$R$3</f>
        <v>310.689069068651</v>
      </c>
      <c r="BM428" s="0" t="n">
        <f aca="false">BA428*'Dist Horaria'!$S$3</f>
        <v>320.792778631859</v>
      </c>
      <c r="BN428" s="0" t="n">
        <f aca="false">BA428*'Dist Horaria'!$T$3</f>
        <v>323.318706022661</v>
      </c>
      <c r="BO428" s="0" t="n">
        <f aca="false">BA428*'Dist Horaria'!$U$3</f>
        <v>320.792778631859</v>
      </c>
      <c r="BP428" s="0" t="n">
        <f aca="false">BA428*'Dist Horaria'!$V$3</f>
        <v>315.740923850255</v>
      </c>
      <c r="BQ428" s="0" t="n">
        <f aca="false">BA428*'Dist Horaria'!$W$3</f>
        <v>308.163141677849</v>
      </c>
      <c r="BR428" s="0" t="n">
        <f aca="false">BA428*'Dist Horaria'!$X$3</f>
        <v>302.190944869874</v>
      </c>
      <c r="BS428" s="0" t="n">
        <f aca="false">BA428*'Dist Horaria'!$Y$3</f>
        <v>295.29840603553</v>
      </c>
      <c r="BT428" s="0" t="n">
        <f aca="false">BA428*'Dist Horaria'!$Z$3</f>
        <v>257.78164252942</v>
      </c>
      <c r="BU428" s="0" t="n">
        <f aca="false">BA428*'Dist Horaria'!$AA$3</f>
        <v>245.135618871275</v>
      </c>
      <c r="BV428" s="0" t="n">
        <f aca="false">BA428*'Dist Horaria'!$AB$3</f>
        <v>218.187081883616</v>
      </c>
      <c r="BW428" s="0" t="n">
        <f aca="false">BA428*'Dist Horaria'!$AC$3</f>
        <v>236.476703690623</v>
      </c>
      <c r="BX428" s="0" t="n">
        <f aca="false">BA428*'Dist Horaria'!$AD$3</f>
        <v>230.236183964594</v>
      </c>
      <c r="BY428" s="0" t="n">
        <f aca="false">BA428*'Dist Horaria'!$AE$3</f>
        <v>223.634078366737</v>
      </c>
      <c r="BZ428" s="0" t="n">
        <f aca="false">AN428*1000000</f>
        <v>15363.864499726</v>
      </c>
      <c r="CA428" s="0" t="n">
        <f aca="false">BZ428*'Dist Horaria'!$H$6</f>
        <v>384.096612493151</v>
      </c>
      <c r="CB428" s="0" t="n">
        <f aca="false">BZ428*'Dist Horaria'!$I$6</f>
        <v>384.096612493151</v>
      </c>
      <c r="CC428" s="0" t="n">
        <f aca="false">BZ428*'Dist Horaria'!$J$6</f>
        <v>384.096612493151</v>
      </c>
      <c r="CD428" s="0" t="n">
        <f aca="false">BZ428*'Dist Horaria'!$K$6</f>
        <v>384.096612493151</v>
      </c>
      <c r="CE428" s="0" t="n">
        <f aca="false">BZ428*'Dist Horaria'!$L$6</f>
        <v>384.096612493151</v>
      </c>
      <c r="CF428" s="0" t="n">
        <f aca="false">BZ428*'Dist Horaria'!$M$6</f>
        <v>1024.25763331507</v>
      </c>
      <c r="CG428" s="0" t="n">
        <f aca="false">BZ428*'Dist Horaria'!$N$6</f>
        <v>1024.25763331507</v>
      </c>
      <c r="CH428" s="0" t="n">
        <f aca="false">BZ428*'Dist Horaria'!$O$6</f>
        <v>1024.25763331507</v>
      </c>
      <c r="CI428" s="0" t="n">
        <f aca="false">BZ428*'Dist Horaria'!$P$6</f>
        <v>672.169071863014</v>
      </c>
      <c r="CJ428" s="0" t="n">
        <f aca="false">BZ428*'Dist Horaria'!$Q$6</f>
        <v>672.169071863014</v>
      </c>
      <c r="CK428" s="0" t="n">
        <f aca="false">BZ428*'Dist Horaria'!$R$6</f>
        <v>672.169071863014</v>
      </c>
      <c r="CL428" s="0" t="n">
        <f aca="false">BZ428*'Dist Horaria'!$S$6</f>
        <v>672.169071863014</v>
      </c>
      <c r="CM428" s="0" t="n">
        <f aca="false">BZ428*'Dist Horaria'!$T$6</f>
        <v>672.169071863014</v>
      </c>
      <c r="CN428" s="0" t="n">
        <f aca="false">BZ428*'Dist Horaria'!$U$6</f>
        <v>672.169071863014</v>
      </c>
      <c r="CO428" s="0" t="n">
        <f aca="false">BZ428*'Dist Horaria'!$V$6</f>
        <v>672.169071863014</v>
      </c>
      <c r="CP428" s="0" t="n">
        <f aca="false">BZ428*'Dist Horaria'!$W$6</f>
        <v>672.169071863014</v>
      </c>
      <c r="CQ428" s="0" t="n">
        <f aca="false">BZ428*'Dist Horaria'!$X$6</f>
        <v>1024.25763331507</v>
      </c>
      <c r="CR428" s="0" t="n">
        <f aca="false">BZ428*'Dist Horaria'!$Y$6</f>
        <v>1024.25763331507</v>
      </c>
      <c r="CS428" s="0" t="n">
        <f aca="false">BZ428*'Dist Horaria'!$Z$6</f>
        <v>1024.25763331507</v>
      </c>
      <c r="CT428" s="0" t="n">
        <f aca="false">BZ428*'Dist Horaria'!$AA$6</f>
        <v>384.096612493151</v>
      </c>
      <c r="CU428" s="0" t="n">
        <f aca="false">BZ428*'Dist Horaria'!$AB$6</f>
        <v>384.096612493151</v>
      </c>
      <c r="CV428" s="0" t="n">
        <f aca="false">BZ428*'Dist Horaria'!$AC$6</f>
        <v>384.096612493151</v>
      </c>
      <c r="CW428" s="0" t="n">
        <f aca="false">BZ428*'Dist Horaria'!$AD$6</f>
        <v>384.096612493151</v>
      </c>
      <c r="CX428" s="0" t="n">
        <f aca="false">BZ428*'Dist Horaria'!$AE$6</f>
        <v>384.096612493151</v>
      </c>
      <c r="CY428" s="0" t="n">
        <f aca="false">AS428*1000000</f>
        <v>16071.0461513401</v>
      </c>
      <c r="CZ428" s="0" t="n">
        <f aca="false">CY428*'Dist Horaria'!$H$6</f>
        <v>401.776153783502</v>
      </c>
      <c r="DA428" s="0" t="n">
        <f aca="false">CY428*'Dist Horaria'!$I$6</f>
        <v>401.776153783502</v>
      </c>
      <c r="DB428" s="0" t="n">
        <f aca="false">CY428*'Dist Horaria'!$J$6</f>
        <v>401.776153783502</v>
      </c>
      <c r="DC428" s="0" t="n">
        <f aca="false">CY428*'Dist Horaria'!$K$6</f>
        <v>401.776153783502</v>
      </c>
      <c r="DD428" s="0" t="n">
        <f aca="false">CY428*'Dist Horaria'!$L$6</f>
        <v>401.776153783502</v>
      </c>
      <c r="DE428" s="0" t="n">
        <f aca="false">CY428*'Dist Horaria'!$M$6</f>
        <v>1071.40307675601</v>
      </c>
      <c r="DF428" s="0" t="n">
        <f aca="false">CY428*'Dist Horaria'!$N$6</f>
        <v>1071.40307675601</v>
      </c>
      <c r="DG428" s="0" t="n">
        <f aca="false">CY428*'Dist Horaria'!$O$6</f>
        <v>1071.40307675601</v>
      </c>
      <c r="DH428" s="0" t="n">
        <f aca="false">CY428*'Dist Horaria'!$P$6</f>
        <v>703.108269121128</v>
      </c>
      <c r="DI428" s="0" t="n">
        <f aca="false">CY428*'Dist Horaria'!$Q$6</f>
        <v>703.108269121128</v>
      </c>
      <c r="DJ428" s="0" t="n">
        <f aca="false">CY428*'Dist Horaria'!$R$6</f>
        <v>703.108269121128</v>
      </c>
      <c r="DK428" s="0" t="n">
        <f aca="false">CY428*'Dist Horaria'!$S$6</f>
        <v>703.108269121128</v>
      </c>
      <c r="DL428" s="0" t="n">
        <f aca="false">CY428*'Dist Horaria'!$T$6</f>
        <v>703.108269121128</v>
      </c>
      <c r="DM428" s="0" t="n">
        <f aca="false">CY428*'Dist Horaria'!$U$6</f>
        <v>703.108269121128</v>
      </c>
      <c r="DN428" s="0" t="n">
        <f aca="false">CY428*'Dist Horaria'!$V$6</f>
        <v>703.108269121128</v>
      </c>
      <c r="DO428" s="0" t="n">
        <f aca="false">CY428*'Dist Horaria'!$W$6</f>
        <v>703.108269121128</v>
      </c>
      <c r="DP428" s="0" t="n">
        <f aca="false">CY428*'Dist Horaria'!$X$6</f>
        <v>1071.40307675601</v>
      </c>
      <c r="DQ428" s="0" t="n">
        <f aca="false">CY428*'Dist Horaria'!$Y$6</f>
        <v>1071.40307675601</v>
      </c>
      <c r="DR428" s="0" t="n">
        <f aca="false">CY428*'Dist Horaria'!$Z$6</f>
        <v>1071.40307675601</v>
      </c>
      <c r="DS428" s="0" t="n">
        <f aca="false">CY428*'Dist Horaria'!$AA$6</f>
        <v>401.776153783502</v>
      </c>
      <c r="DT428" s="0" t="n">
        <f aca="false">CY428*'Dist Horaria'!$AB$6</f>
        <v>401.776153783502</v>
      </c>
      <c r="DU428" s="0" t="n">
        <f aca="false">CY428*'Dist Horaria'!$AC$6</f>
        <v>401.776153783502</v>
      </c>
      <c r="DV428" s="0" t="n">
        <f aca="false">CY428*'Dist Horaria'!$AD$6</f>
        <v>401.776153783502</v>
      </c>
      <c r="DW428" s="0" t="n">
        <f aca="false">CY428*'Dist Horaria'!$AE$6</f>
        <v>401.776153783502</v>
      </c>
      <c r="DX428" s="0" t="n">
        <f aca="false">AX428*1000000</f>
        <v>931.654849353047</v>
      </c>
      <c r="DY428" s="0" t="n">
        <f aca="false">DX428*'Dist Horaria'!$H$6</f>
        <v>23.2913712338262</v>
      </c>
      <c r="DZ428" s="0" t="n">
        <f aca="false">DX428*'Dist Horaria'!$I$6</f>
        <v>23.2913712338262</v>
      </c>
      <c r="EA428" s="0" t="n">
        <f aca="false">DX428*'Dist Horaria'!$J$6</f>
        <v>23.2913712338262</v>
      </c>
      <c r="EB428" s="0" t="n">
        <f aca="false">DX428*'Dist Horaria'!$K$6</f>
        <v>23.2913712338262</v>
      </c>
      <c r="EC428" s="0" t="n">
        <f aca="false">DX428*'Dist Horaria'!$L$6</f>
        <v>23.2913712338262</v>
      </c>
      <c r="ED428" s="0" t="n">
        <f aca="false">DX428*'Dist Horaria'!$M$6</f>
        <v>62.1103232902032</v>
      </c>
      <c r="EE428" s="0" t="n">
        <f aca="false">DX428*'Dist Horaria'!$N$6</f>
        <v>62.1103232902032</v>
      </c>
      <c r="EF428" s="0" t="n">
        <f aca="false">DX428*'Dist Horaria'!$O$6</f>
        <v>62.1103232902032</v>
      </c>
      <c r="EG428" s="0" t="n">
        <f aca="false">DX428*'Dist Horaria'!$P$6</f>
        <v>40.7598996591958</v>
      </c>
      <c r="EH428" s="0" t="n">
        <f aca="false">DX428*'Dist Horaria'!$Q$6</f>
        <v>40.7598996591958</v>
      </c>
      <c r="EI428" s="0" t="n">
        <f aca="false">DX428*'Dist Horaria'!$R$6</f>
        <v>40.7598996591958</v>
      </c>
      <c r="EJ428" s="0" t="n">
        <f aca="false">DX428*'Dist Horaria'!$S$6</f>
        <v>40.7598996591958</v>
      </c>
      <c r="EK428" s="0" t="n">
        <f aca="false">DX428*'Dist Horaria'!$T$6</f>
        <v>40.7598996591958</v>
      </c>
      <c r="EL428" s="0" t="n">
        <f aca="false">DX428*'Dist Horaria'!$U$6</f>
        <v>40.7598996591958</v>
      </c>
      <c r="EM428" s="0" t="n">
        <f aca="false">DX428*'Dist Horaria'!$V$6</f>
        <v>40.7598996591958</v>
      </c>
      <c r="EN428" s="0" t="n">
        <f aca="false">DX428*'Dist Horaria'!$W$6</f>
        <v>40.7598996591958</v>
      </c>
      <c r="EO428" s="0" t="n">
        <f aca="false">DX428*'Dist Horaria'!$X$6</f>
        <v>62.1103232902032</v>
      </c>
      <c r="EP428" s="0" t="n">
        <f aca="false">DX428*'Dist Horaria'!$Y$6</f>
        <v>62.1103232902032</v>
      </c>
      <c r="EQ428" s="0" t="n">
        <f aca="false">DX428*'Dist Horaria'!$Z$6</f>
        <v>62.1103232902032</v>
      </c>
      <c r="ER428" s="0" t="n">
        <f aca="false">DX428*'Dist Horaria'!$AA$6</f>
        <v>23.2913712338262</v>
      </c>
      <c r="ES428" s="0" t="n">
        <f aca="false">DX428*'Dist Horaria'!$AB$6</f>
        <v>23.2913712338262</v>
      </c>
      <c r="ET428" s="0" t="n">
        <f aca="false">DX428*'Dist Horaria'!$AC$6</f>
        <v>23.2913712338262</v>
      </c>
      <c r="EU428" s="0" t="n">
        <f aca="false">DX428*'Dist Horaria'!$AD$6</f>
        <v>23.2913712338262</v>
      </c>
      <c r="EV428" s="0" t="n">
        <f aca="false">DX428*'Dist Horaria'!$AE$6</f>
        <v>23.2913712338262</v>
      </c>
      <c r="EW428" s="0" t="n">
        <f aca="false">BB428+CA428+CZ428+DY428</f>
        <v>1020.05090957238</v>
      </c>
      <c r="EX428" s="0" t="n">
        <f aca="false">BC428+CB428+DA428+DZ428</f>
        <v>1014.40949098756</v>
      </c>
      <c r="EY428" s="0" t="n">
        <f aca="false">BD428+CC428+DB428+EA428</f>
        <v>1009.0846852047</v>
      </c>
      <c r="EZ428" s="0" t="n">
        <f aca="false">BE428+CD428+DC428+EB428</f>
        <v>1004.54815864512</v>
      </c>
      <c r="FA428" s="0" t="n">
        <f aca="false">BF428+CE428+DD428+EC428</f>
        <v>1001.23304116371</v>
      </c>
      <c r="FB428" s="0" t="n">
        <f aca="false">BG428+CF428+DE428+ED428</f>
        <v>2347.75285511148</v>
      </c>
      <c r="FC428" s="0" t="n">
        <f aca="false">BH428+CG428+DF428+EE428</f>
        <v>2356.32715486518</v>
      </c>
      <c r="FD428" s="0" t="n">
        <f aca="false">BI428+CH428+DG428+EF428</f>
        <v>2356.32715486518</v>
      </c>
      <c r="FE428" s="0" t="n">
        <f aca="false">BJ428+CI428+DH428+EG428</f>
        <v>1678.73368928675</v>
      </c>
      <c r="FF428" s="0" t="n">
        <f aca="false">BK428+CJ428+DI428+EH428</f>
        <v>1706.51889058557</v>
      </c>
      <c r="FG428" s="0" t="n">
        <f aca="false">BL428+CK428+DJ428+EI428</f>
        <v>1726.72630971199</v>
      </c>
      <c r="FH428" s="0" t="n">
        <f aca="false">BM428+CL428+DK428+EJ428</f>
        <v>1736.8300192752</v>
      </c>
      <c r="FI428" s="0" t="n">
        <f aca="false">BN428+CM428+DL428+EK428</f>
        <v>1739.355946666</v>
      </c>
      <c r="FJ428" s="0" t="n">
        <f aca="false">BO428+CN428+DM428+EL428</f>
        <v>1736.8300192752</v>
      </c>
      <c r="FK428" s="0" t="n">
        <f aca="false">BP428+CO428+DN428+EM428</f>
        <v>1731.77816449359</v>
      </c>
      <c r="FL428" s="0" t="n">
        <f aca="false">BQ428+CP428+DO428+EN428</f>
        <v>1724.20038232119</v>
      </c>
      <c r="FM428" s="0" t="n">
        <f aca="false">BR428+CQ428+DP428+EO428</f>
        <v>2459.96197823115</v>
      </c>
      <c r="FN428" s="0" t="n">
        <f aca="false">BS428+CR428+DQ428+EP428</f>
        <v>2453.06943939681</v>
      </c>
      <c r="FO428" s="0" t="n">
        <f aca="false">BT428+CS428+DR428+EQ428</f>
        <v>2415.5526758907</v>
      </c>
      <c r="FP428" s="0" t="n">
        <f aca="false">BU428+CT428+DS428+ER428</f>
        <v>1054.29975638175</v>
      </c>
      <c r="FQ428" s="0" t="n">
        <f aca="false">BV428+CU428+DT428+ES428</f>
        <v>1027.3512193941</v>
      </c>
      <c r="FR428" s="0" t="n">
        <f aca="false">BW428+CV428+DU428+ET428</f>
        <v>1045.6408412011</v>
      </c>
      <c r="FS428" s="0" t="n">
        <f aca="false">BX428+CW428+DV428+EU428</f>
        <v>1039.40032147507</v>
      </c>
      <c r="FT428" s="0" t="n">
        <f aca="false">BY428+CX428+DW428+EV428</f>
        <v>1032.79821587722</v>
      </c>
      <c r="FU428" s="0" t="n">
        <f aca="false">AM428*'Dist Horaria'!$H$10</f>
        <v>0.506111749987517</v>
      </c>
      <c r="FV428" s="0" t="n">
        <f aca="false">AM428*'Dist Horaria'!$I$10</f>
        <v>0.473664741967519</v>
      </c>
      <c r="FW428" s="0" t="n">
        <f aca="false">AM428*'Dist Horaria'!$J$10</f>
        <v>0.471614204062553</v>
      </c>
      <c r="FX428" s="0" t="n">
        <f aca="false">AM428*'Dist Horaria'!$K$10</f>
        <v>0.458050741622891</v>
      </c>
      <c r="FY428" s="0" t="n">
        <f aca="false">AM428*'Dist Horaria'!$L$10</f>
        <v>0.458234046226973</v>
      </c>
      <c r="FZ428" s="0" t="n">
        <f aca="false">AM428*'Dist Horaria'!$M$10</f>
        <v>0.49032928700329</v>
      </c>
      <c r="GA428" s="0" t="n">
        <f aca="false">AM428*'Dist Horaria'!$N$10</f>
        <v>0.463871772778458</v>
      </c>
      <c r="GB428" s="0" t="n">
        <f aca="false">AM428*'Dist Horaria'!$O$10</f>
        <v>0.455954345853305</v>
      </c>
      <c r="GC428" s="0" t="n">
        <f aca="false">AM428*'Dist Horaria'!$P$10</f>
        <v>0.463029713289259</v>
      </c>
      <c r="GD428" s="0" t="n">
        <f aca="false">AM428*'Dist Horaria'!$Q$10</f>
        <v>0.419026269676297</v>
      </c>
      <c r="GE428" s="0" t="n">
        <f aca="false">AM428*'Dist Horaria'!$R$10</f>
        <v>0.511274977665945</v>
      </c>
      <c r="GF428" s="0" t="n">
        <f aca="false">AM428*'Dist Horaria'!$S$10</f>
        <v>0.436648692265992</v>
      </c>
      <c r="GG428" s="0" t="n">
        <f aca="false">AR428*'Dist Horaria'!$H$10</f>
        <v>0.529407512799264</v>
      </c>
      <c r="GH428" s="0" t="n">
        <f aca="false">AR428*'Dist Horaria'!$I$10</f>
        <v>0.495467004968596</v>
      </c>
      <c r="GI428" s="0" t="n">
        <f aca="false">AR428*'Dist Horaria'!$J$10</f>
        <v>0.493322083076947</v>
      </c>
      <c r="GJ428" s="0" t="n">
        <f aca="false">AR428*'Dist Horaria'!$K$10</f>
        <v>0.479134309496696</v>
      </c>
      <c r="GK428" s="0" t="n">
        <f aca="false">AR428*'Dist Horaria'!$L$10</f>
        <v>0.479326051408505</v>
      </c>
      <c r="GL428" s="0" t="n">
        <f aca="false">AR428*'Dist Horaria'!$M$10</f>
        <v>0.512898600539211</v>
      </c>
      <c r="GM428" s="0" t="n">
        <f aca="false">AR428*'Dist Horaria'!$N$10</f>
        <v>0.485223276263565</v>
      </c>
      <c r="GN428" s="0" t="n">
        <f aca="false">AR428*'Dist Horaria'!$O$10</f>
        <v>0.476941418953754</v>
      </c>
      <c r="GO428" s="0" t="n">
        <f aca="false">AR428*'Dist Horaria'!$P$10</f>
        <v>0.484342457709526</v>
      </c>
      <c r="GP428" s="0" t="n">
        <f aca="false">AR428*'Dist Horaria'!$Q$10</f>
        <v>0.438313584366207</v>
      </c>
      <c r="GQ428" s="0" t="n">
        <f aca="false">AR428*'Dist Horaria'!$R$10</f>
        <v>0.534808398124137</v>
      </c>
      <c r="GR428" s="0" t="n">
        <f aca="false">AR428*'Dist Horaria'!$S$10</f>
        <v>0.456747147532718</v>
      </c>
      <c r="GS428" s="0" t="n">
        <f aca="false">AW428*'Dist Horaria'!$H$10</f>
        <v>0.0306902905970588</v>
      </c>
      <c r="GT428" s="0" t="n">
        <f aca="false">AW428*'Dist Horaria'!$I$10</f>
        <v>0.0287227249257157</v>
      </c>
      <c r="GU428" s="0" t="n">
        <f aca="false">AW428*'Dist Horaria'!$J$10</f>
        <v>0.0285983816276491</v>
      </c>
      <c r="GV428" s="0" t="n">
        <f aca="false">AW428*'Dist Horaria'!$K$10</f>
        <v>0.0277759019998085</v>
      </c>
      <c r="GW428" s="0" t="n">
        <f aca="false">AW428*'Dist Horaria'!$L$10</f>
        <v>0.0277870174729568</v>
      </c>
      <c r="GX428" s="0" t="n">
        <f aca="false">AW428*'Dist Horaria'!$M$10</f>
        <v>0.0297332522051717</v>
      </c>
      <c r="GY428" s="0" t="n">
        <f aca="false">AW428*'Dist Horaria'!$N$10</f>
        <v>0.0281288855804965</v>
      </c>
      <c r="GZ428" s="0" t="n">
        <f aca="false">AW428*'Dist Horaria'!$O$10</f>
        <v>0.0276487779103625</v>
      </c>
      <c r="HA428" s="0" t="n">
        <f aca="false">AW428*'Dist Horaria'!$P$10</f>
        <v>0.0280778236353348</v>
      </c>
      <c r="HB428" s="0" t="n">
        <f aca="false">AW428*'Dist Horaria'!$Q$10</f>
        <v>0.0254094831516642</v>
      </c>
      <c r="HC428" s="0" t="n">
        <f aca="false">AW428*'Dist Horaria'!$R$10</f>
        <v>0.0310033853985007</v>
      </c>
      <c r="HD428" s="0" t="n">
        <f aca="false">AW428*'Dist Horaria'!$S$10</f>
        <v>0.026478095509143</v>
      </c>
    </row>
    <row r="429" customFormat="false" ht="13.8" hidden="false" customHeight="false" outlineLevel="0" collapsed="false">
      <c r="A429" s="0" t="n">
        <v>4.650617</v>
      </c>
      <c r="B429" s="0" t="n">
        <v>-74.072799</v>
      </c>
      <c r="C429" s="0" t="n">
        <v>32</v>
      </c>
      <c r="D429" s="0" t="n">
        <v>30</v>
      </c>
      <c r="E429" s="0" t="n">
        <v>2386</v>
      </c>
      <c r="G429" s="0" t="s">
        <v>687</v>
      </c>
      <c r="H429" s="0" t="n">
        <v>401</v>
      </c>
      <c r="I429" s="0" t="s">
        <v>1914</v>
      </c>
      <c r="J429" s="0" t="s">
        <v>1915</v>
      </c>
      <c r="L429" s="0" t="s">
        <v>1916</v>
      </c>
      <c r="S429" s="0" t="n">
        <v>365</v>
      </c>
      <c r="V429" s="0" t="n">
        <v>93575.8</v>
      </c>
      <c r="W429" s="0" t="n">
        <f aca="false">V429*12</f>
        <v>1122909.6</v>
      </c>
      <c r="X429" s="0" t="n">
        <v>1</v>
      </c>
      <c r="Z429" s="0" t="n">
        <v>33901.42</v>
      </c>
      <c r="AB429" s="0" t="n">
        <v>0.005</v>
      </c>
      <c r="AC429" s="0" t="n">
        <v>0</v>
      </c>
      <c r="AD429" s="0" t="n">
        <v>4870.07089055942</v>
      </c>
      <c r="AE429" s="0" t="n">
        <f aca="false">AD429/2204.59</f>
        <v>2.20905968482095</v>
      </c>
      <c r="AF429" s="0" t="n">
        <f aca="false">AE429/S429</f>
        <v>0.00605221831457794</v>
      </c>
      <c r="AG429" s="0" t="n">
        <f aca="false">AE429*EXP(AB429*AC429)</f>
        <v>2.20905968482095</v>
      </c>
      <c r="AH429" s="0" t="n">
        <f aca="false">AG429/S429</f>
        <v>0.00605221831457794</v>
      </c>
      <c r="AI429" s="0" t="s">
        <v>90</v>
      </c>
      <c r="AJ429" s="0" t="n">
        <f aca="false">IF(AI429="A",'FE DISTRIBUCIÓN'!$C$2,'FE DISTRIBUCIÓN'!$C$3)</f>
        <v>4.994E-006</v>
      </c>
      <c r="AK429" s="0" t="n">
        <f aca="false">W429*AJ429</f>
        <v>5.6078105424</v>
      </c>
      <c r="AL429" s="0" t="n">
        <f aca="false">AK429/365</f>
        <v>0.015363864499726</v>
      </c>
      <c r="AM429" s="0" t="n">
        <f aca="false">AK429*EXP(AB429*AC429)</f>
        <v>5.6078105424</v>
      </c>
      <c r="AN429" s="0" t="n">
        <f aca="false">AM429/365</f>
        <v>0.015363864499726</v>
      </c>
      <c r="AO429" s="0" t="n">
        <v>5.223868284E-006</v>
      </c>
      <c r="AP429" s="0" t="n">
        <f aca="false">AO429*W429</f>
        <v>5.86593184523913</v>
      </c>
      <c r="AQ429" s="0" t="n">
        <f aca="false">AP429/365</f>
        <v>0.0160710461513401</v>
      </c>
      <c r="AR429" s="0" t="n">
        <f aca="false">AP429*EXP(AB429*AC429)</f>
        <v>5.86593184523913</v>
      </c>
      <c r="AS429" s="0" t="n">
        <f aca="false">AR429/365</f>
        <v>0.0160710461513401</v>
      </c>
      <c r="AT429" s="0" t="n">
        <v>3.02832944E-007</v>
      </c>
      <c r="AU429" s="0" t="n">
        <f aca="false">AT429*W429</f>
        <v>0.340054020013862</v>
      </c>
      <c r="AV429" s="0" t="n">
        <f aca="false">AU429/365</f>
        <v>0.000931654849353047</v>
      </c>
      <c r="AW429" s="0" t="n">
        <f aca="false">AU429*EXP(AB429*AC429)</f>
        <v>0.340054020013862</v>
      </c>
      <c r="AX429" s="0" t="n">
        <f aca="false">AW429/365</f>
        <v>0.000931654849353047</v>
      </c>
      <c r="AY429" s="0" t="n">
        <f aca="false">AW429+AR429+AM429+AG429</f>
        <v>14.0228560924739</v>
      </c>
      <c r="AZ429" s="0" t="n">
        <f aca="false">AH429+AN429+AS429+AX429</f>
        <v>0.0384187838149971</v>
      </c>
      <c r="BA429" s="0" t="n">
        <f aca="false">AH429*1000000</f>
        <v>6052.21831457794</v>
      </c>
      <c r="BB429" s="0" t="n">
        <f aca="false">BA429*'Dist Horaria'!$H$3</f>
        <v>210.886772061905</v>
      </c>
      <c r="BC429" s="0" t="n">
        <f aca="false">BA429*'Dist Horaria'!$I$3</f>
        <v>205.245353477077</v>
      </c>
      <c r="BD429" s="0" t="n">
        <f aca="false">BA429*'Dist Horaria'!$J$3</f>
        <v>199.920547694224</v>
      </c>
      <c r="BE429" s="0" t="n">
        <f aca="false">BA429*'Dist Horaria'!$K$3</f>
        <v>195.384021134643</v>
      </c>
      <c r="BF429" s="0" t="n">
        <f aca="false">BA429*'Dist Horaria'!$L$3</f>
        <v>192.068903653234</v>
      </c>
      <c r="BG429" s="0" t="n">
        <f aca="false">BA429*'Dist Horaria'!$M$3</f>
        <v>189.981821750208</v>
      </c>
      <c r="BH429" s="0" t="n">
        <f aca="false">BA429*'Dist Horaria'!$N$3</f>
        <v>198.556121503899</v>
      </c>
      <c r="BI429" s="0" t="n">
        <f aca="false">BA429*'Dist Horaria'!$O$3</f>
        <v>198.556121503899</v>
      </c>
      <c r="BJ429" s="0" t="n">
        <f aca="false">BA429*'Dist Horaria'!$P$3</f>
        <v>262.696448643412</v>
      </c>
      <c r="BK429" s="0" t="n">
        <f aca="false">BA429*'Dist Horaria'!$Q$3</f>
        <v>290.481649942235</v>
      </c>
      <c r="BL429" s="0" t="n">
        <f aca="false">BA429*'Dist Horaria'!$R$3</f>
        <v>310.689069068651</v>
      </c>
      <c r="BM429" s="0" t="n">
        <f aca="false">BA429*'Dist Horaria'!$S$3</f>
        <v>320.792778631859</v>
      </c>
      <c r="BN429" s="0" t="n">
        <f aca="false">BA429*'Dist Horaria'!$T$3</f>
        <v>323.318706022661</v>
      </c>
      <c r="BO429" s="0" t="n">
        <f aca="false">BA429*'Dist Horaria'!$U$3</f>
        <v>320.792778631859</v>
      </c>
      <c r="BP429" s="0" t="n">
        <f aca="false">BA429*'Dist Horaria'!$V$3</f>
        <v>315.740923850255</v>
      </c>
      <c r="BQ429" s="0" t="n">
        <f aca="false">BA429*'Dist Horaria'!$W$3</f>
        <v>308.163141677849</v>
      </c>
      <c r="BR429" s="0" t="n">
        <f aca="false">BA429*'Dist Horaria'!$X$3</f>
        <v>302.190944869874</v>
      </c>
      <c r="BS429" s="0" t="n">
        <f aca="false">BA429*'Dist Horaria'!$Y$3</f>
        <v>295.29840603553</v>
      </c>
      <c r="BT429" s="0" t="n">
        <f aca="false">BA429*'Dist Horaria'!$Z$3</f>
        <v>257.78164252942</v>
      </c>
      <c r="BU429" s="0" t="n">
        <f aca="false">BA429*'Dist Horaria'!$AA$3</f>
        <v>245.135618871275</v>
      </c>
      <c r="BV429" s="0" t="n">
        <f aca="false">BA429*'Dist Horaria'!$AB$3</f>
        <v>218.187081883616</v>
      </c>
      <c r="BW429" s="0" t="n">
        <f aca="false">BA429*'Dist Horaria'!$AC$3</f>
        <v>236.476703690623</v>
      </c>
      <c r="BX429" s="0" t="n">
        <f aca="false">BA429*'Dist Horaria'!$AD$3</f>
        <v>230.236183964594</v>
      </c>
      <c r="BY429" s="0" t="n">
        <f aca="false">BA429*'Dist Horaria'!$AE$3</f>
        <v>223.634078366737</v>
      </c>
      <c r="BZ429" s="0" t="n">
        <f aca="false">AN429*1000000</f>
        <v>15363.864499726</v>
      </c>
      <c r="CA429" s="0" t="n">
        <f aca="false">BZ429*'Dist Horaria'!$H$6</f>
        <v>384.096612493151</v>
      </c>
      <c r="CB429" s="0" t="n">
        <f aca="false">BZ429*'Dist Horaria'!$I$6</f>
        <v>384.096612493151</v>
      </c>
      <c r="CC429" s="0" t="n">
        <f aca="false">BZ429*'Dist Horaria'!$J$6</f>
        <v>384.096612493151</v>
      </c>
      <c r="CD429" s="0" t="n">
        <f aca="false">BZ429*'Dist Horaria'!$K$6</f>
        <v>384.096612493151</v>
      </c>
      <c r="CE429" s="0" t="n">
        <f aca="false">BZ429*'Dist Horaria'!$L$6</f>
        <v>384.096612493151</v>
      </c>
      <c r="CF429" s="0" t="n">
        <f aca="false">BZ429*'Dist Horaria'!$M$6</f>
        <v>1024.25763331507</v>
      </c>
      <c r="CG429" s="0" t="n">
        <f aca="false">BZ429*'Dist Horaria'!$N$6</f>
        <v>1024.25763331507</v>
      </c>
      <c r="CH429" s="0" t="n">
        <f aca="false">BZ429*'Dist Horaria'!$O$6</f>
        <v>1024.25763331507</v>
      </c>
      <c r="CI429" s="0" t="n">
        <f aca="false">BZ429*'Dist Horaria'!$P$6</f>
        <v>672.169071863014</v>
      </c>
      <c r="CJ429" s="0" t="n">
        <f aca="false">BZ429*'Dist Horaria'!$Q$6</f>
        <v>672.169071863014</v>
      </c>
      <c r="CK429" s="0" t="n">
        <f aca="false">BZ429*'Dist Horaria'!$R$6</f>
        <v>672.169071863014</v>
      </c>
      <c r="CL429" s="0" t="n">
        <f aca="false">BZ429*'Dist Horaria'!$S$6</f>
        <v>672.169071863014</v>
      </c>
      <c r="CM429" s="0" t="n">
        <f aca="false">BZ429*'Dist Horaria'!$T$6</f>
        <v>672.169071863014</v>
      </c>
      <c r="CN429" s="0" t="n">
        <f aca="false">BZ429*'Dist Horaria'!$U$6</f>
        <v>672.169071863014</v>
      </c>
      <c r="CO429" s="0" t="n">
        <f aca="false">BZ429*'Dist Horaria'!$V$6</f>
        <v>672.169071863014</v>
      </c>
      <c r="CP429" s="0" t="n">
        <f aca="false">BZ429*'Dist Horaria'!$W$6</f>
        <v>672.169071863014</v>
      </c>
      <c r="CQ429" s="0" t="n">
        <f aca="false">BZ429*'Dist Horaria'!$X$6</f>
        <v>1024.25763331507</v>
      </c>
      <c r="CR429" s="0" t="n">
        <f aca="false">BZ429*'Dist Horaria'!$Y$6</f>
        <v>1024.25763331507</v>
      </c>
      <c r="CS429" s="0" t="n">
        <f aca="false">BZ429*'Dist Horaria'!$Z$6</f>
        <v>1024.25763331507</v>
      </c>
      <c r="CT429" s="0" t="n">
        <f aca="false">BZ429*'Dist Horaria'!$AA$6</f>
        <v>384.096612493151</v>
      </c>
      <c r="CU429" s="0" t="n">
        <f aca="false">BZ429*'Dist Horaria'!$AB$6</f>
        <v>384.096612493151</v>
      </c>
      <c r="CV429" s="0" t="n">
        <f aca="false">BZ429*'Dist Horaria'!$AC$6</f>
        <v>384.096612493151</v>
      </c>
      <c r="CW429" s="0" t="n">
        <f aca="false">BZ429*'Dist Horaria'!$AD$6</f>
        <v>384.096612493151</v>
      </c>
      <c r="CX429" s="0" t="n">
        <f aca="false">BZ429*'Dist Horaria'!$AE$6</f>
        <v>384.096612493151</v>
      </c>
      <c r="CY429" s="0" t="n">
        <f aca="false">AS429*1000000</f>
        <v>16071.0461513401</v>
      </c>
      <c r="CZ429" s="0" t="n">
        <f aca="false">CY429*'Dist Horaria'!$H$6</f>
        <v>401.776153783502</v>
      </c>
      <c r="DA429" s="0" t="n">
        <f aca="false">CY429*'Dist Horaria'!$I$6</f>
        <v>401.776153783502</v>
      </c>
      <c r="DB429" s="0" t="n">
        <f aca="false">CY429*'Dist Horaria'!$J$6</f>
        <v>401.776153783502</v>
      </c>
      <c r="DC429" s="0" t="n">
        <f aca="false">CY429*'Dist Horaria'!$K$6</f>
        <v>401.776153783502</v>
      </c>
      <c r="DD429" s="0" t="n">
        <f aca="false">CY429*'Dist Horaria'!$L$6</f>
        <v>401.776153783502</v>
      </c>
      <c r="DE429" s="0" t="n">
        <f aca="false">CY429*'Dist Horaria'!$M$6</f>
        <v>1071.40307675601</v>
      </c>
      <c r="DF429" s="0" t="n">
        <f aca="false">CY429*'Dist Horaria'!$N$6</f>
        <v>1071.40307675601</v>
      </c>
      <c r="DG429" s="0" t="n">
        <f aca="false">CY429*'Dist Horaria'!$O$6</f>
        <v>1071.40307675601</v>
      </c>
      <c r="DH429" s="0" t="n">
        <f aca="false">CY429*'Dist Horaria'!$P$6</f>
        <v>703.108269121128</v>
      </c>
      <c r="DI429" s="0" t="n">
        <f aca="false">CY429*'Dist Horaria'!$Q$6</f>
        <v>703.108269121128</v>
      </c>
      <c r="DJ429" s="0" t="n">
        <f aca="false">CY429*'Dist Horaria'!$R$6</f>
        <v>703.108269121128</v>
      </c>
      <c r="DK429" s="0" t="n">
        <f aca="false">CY429*'Dist Horaria'!$S$6</f>
        <v>703.108269121128</v>
      </c>
      <c r="DL429" s="0" t="n">
        <f aca="false">CY429*'Dist Horaria'!$T$6</f>
        <v>703.108269121128</v>
      </c>
      <c r="DM429" s="0" t="n">
        <f aca="false">CY429*'Dist Horaria'!$U$6</f>
        <v>703.108269121128</v>
      </c>
      <c r="DN429" s="0" t="n">
        <f aca="false">CY429*'Dist Horaria'!$V$6</f>
        <v>703.108269121128</v>
      </c>
      <c r="DO429" s="0" t="n">
        <f aca="false">CY429*'Dist Horaria'!$W$6</f>
        <v>703.108269121128</v>
      </c>
      <c r="DP429" s="0" t="n">
        <f aca="false">CY429*'Dist Horaria'!$X$6</f>
        <v>1071.40307675601</v>
      </c>
      <c r="DQ429" s="0" t="n">
        <f aca="false">CY429*'Dist Horaria'!$Y$6</f>
        <v>1071.40307675601</v>
      </c>
      <c r="DR429" s="0" t="n">
        <f aca="false">CY429*'Dist Horaria'!$Z$6</f>
        <v>1071.40307675601</v>
      </c>
      <c r="DS429" s="0" t="n">
        <f aca="false">CY429*'Dist Horaria'!$AA$6</f>
        <v>401.776153783502</v>
      </c>
      <c r="DT429" s="0" t="n">
        <f aca="false">CY429*'Dist Horaria'!$AB$6</f>
        <v>401.776153783502</v>
      </c>
      <c r="DU429" s="0" t="n">
        <f aca="false">CY429*'Dist Horaria'!$AC$6</f>
        <v>401.776153783502</v>
      </c>
      <c r="DV429" s="0" t="n">
        <f aca="false">CY429*'Dist Horaria'!$AD$6</f>
        <v>401.776153783502</v>
      </c>
      <c r="DW429" s="0" t="n">
        <f aca="false">CY429*'Dist Horaria'!$AE$6</f>
        <v>401.776153783502</v>
      </c>
      <c r="DX429" s="0" t="n">
        <f aca="false">AX429*1000000</f>
        <v>931.654849353047</v>
      </c>
      <c r="DY429" s="0" t="n">
        <f aca="false">DX429*'Dist Horaria'!$H$6</f>
        <v>23.2913712338262</v>
      </c>
      <c r="DZ429" s="0" t="n">
        <f aca="false">DX429*'Dist Horaria'!$I$6</f>
        <v>23.2913712338262</v>
      </c>
      <c r="EA429" s="0" t="n">
        <f aca="false">DX429*'Dist Horaria'!$J$6</f>
        <v>23.2913712338262</v>
      </c>
      <c r="EB429" s="0" t="n">
        <f aca="false">DX429*'Dist Horaria'!$K$6</f>
        <v>23.2913712338262</v>
      </c>
      <c r="EC429" s="0" t="n">
        <f aca="false">DX429*'Dist Horaria'!$L$6</f>
        <v>23.2913712338262</v>
      </c>
      <c r="ED429" s="0" t="n">
        <f aca="false">DX429*'Dist Horaria'!$M$6</f>
        <v>62.1103232902032</v>
      </c>
      <c r="EE429" s="0" t="n">
        <f aca="false">DX429*'Dist Horaria'!$N$6</f>
        <v>62.1103232902032</v>
      </c>
      <c r="EF429" s="0" t="n">
        <f aca="false">DX429*'Dist Horaria'!$O$6</f>
        <v>62.1103232902032</v>
      </c>
      <c r="EG429" s="0" t="n">
        <f aca="false">DX429*'Dist Horaria'!$P$6</f>
        <v>40.7598996591958</v>
      </c>
      <c r="EH429" s="0" t="n">
        <f aca="false">DX429*'Dist Horaria'!$Q$6</f>
        <v>40.7598996591958</v>
      </c>
      <c r="EI429" s="0" t="n">
        <f aca="false">DX429*'Dist Horaria'!$R$6</f>
        <v>40.7598996591958</v>
      </c>
      <c r="EJ429" s="0" t="n">
        <f aca="false">DX429*'Dist Horaria'!$S$6</f>
        <v>40.7598996591958</v>
      </c>
      <c r="EK429" s="0" t="n">
        <f aca="false">DX429*'Dist Horaria'!$T$6</f>
        <v>40.7598996591958</v>
      </c>
      <c r="EL429" s="0" t="n">
        <f aca="false">DX429*'Dist Horaria'!$U$6</f>
        <v>40.7598996591958</v>
      </c>
      <c r="EM429" s="0" t="n">
        <f aca="false">DX429*'Dist Horaria'!$V$6</f>
        <v>40.7598996591958</v>
      </c>
      <c r="EN429" s="0" t="n">
        <f aca="false">DX429*'Dist Horaria'!$W$6</f>
        <v>40.7598996591958</v>
      </c>
      <c r="EO429" s="0" t="n">
        <f aca="false">DX429*'Dist Horaria'!$X$6</f>
        <v>62.1103232902032</v>
      </c>
      <c r="EP429" s="0" t="n">
        <f aca="false">DX429*'Dist Horaria'!$Y$6</f>
        <v>62.1103232902032</v>
      </c>
      <c r="EQ429" s="0" t="n">
        <f aca="false">DX429*'Dist Horaria'!$Z$6</f>
        <v>62.1103232902032</v>
      </c>
      <c r="ER429" s="0" t="n">
        <f aca="false">DX429*'Dist Horaria'!$AA$6</f>
        <v>23.2913712338262</v>
      </c>
      <c r="ES429" s="0" t="n">
        <f aca="false">DX429*'Dist Horaria'!$AB$6</f>
        <v>23.2913712338262</v>
      </c>
      <c r="ET429" s="0" t="n">
        <f aca="false">DX429*'Dist Horaria'!$AC$6</f>
        <v>23.2913712338262</v>
      </c>
      <c r="EU429" s="0" t="n">
        <f aca="false">DX429*'Dist Horaria'!$AD$6</f>
        <v>23.2913712338262</v>
      </c>
      <c r="EV429" s="0" t="n">
        <f aca="false">DX429*'Dist Horaria'!$AE$6</f>
        <v>23.2913712338262</v>
      </c>
      <c r="EW429" s="0" t="n">
        <f aca="false">BB429+CA429+CZ429+DY429</f>
        <v>1020.05090957238</v>
      </c>
      <c r="EX429" s="0" t="n">
        <f aca="false">BC429+CB429+DA429+DZ429</f>
        <v>1014.40949098756</v>
      </c>
      <c r="EY429" s="0" t="n">
        <f aca="false">BD429+CC429+DB429+EA429</f>
        <v>1009.0846852047</v>
      </c>
      <c r="EZ429" s="0" t="n">
        <f aca="false">BE429+CD429+DC429+EB429</f>
        <v>1004.54815864512</v>
      </c>
      <c r="FA429" s="0" t="n">
        <f aca="false">BF429+CE429+DD429+EC429</f>
        <v>1001.23304116371</v>
      </c>
      <c r="FB429" s="0" t="n">
        <f aca="false">BG429+CF429+DE429+ED429</f>
        <v>2347.75285511148</v>
      </c>
      <c r="FC429" s="0" t="n">
        <f aca="false">BH429+CG429+DF429+EE429</f>
        <v>2356.32715486518</v>
      </c>
      <c r="FD429" s="0" t="n">
        <f aca="false">BI429+CH429+DG429+EF429</f>
        <v>2356.32715486518</v>
      </c>
      <c r="FE429" s="0" t="n">
        <f aca="false">BJ429+CI429+DH429+EG429</f>
        <v>1678.73368928675</v>
      </c>
      <c r="FF429" s="0" t="n">
        <f aca="false">BK429+CJ429+DI429+EH429</f>
        <v>1706.51889058557</v>
      </c>
      <c r="FG429" s="0" t="n">
        <f aca="false">BL429+CK429+DJ429+EI429</f>
        <v>1726.72630971199</v>
      </c>
      <c r="FH429" s="0" t="n">
        <f aca="false">BM429+CL429+DK429+EJ429</f>
        <v>1736.8300192752</v>
      </c>
      <c r="FI429" s="0" t="n">
        <f aca="false">BN429+CM429+DL429+EK429</f>
        <v>1739.355946666</v>
      </c>
      <c r="FJ429" s="0" t="n">
        <f aca="false">BO429+CN429+DM429+EL429</f>
        <v>1736.8300192752</v>
      </c>
      <c r="FK429" s="0" t="n">
        <f aca="false">BP429+CO429+DN429+EM429</f>
        <v>1731.77816449359</v>
      </c>
      <c r="FL429" s="0" t="n">
        <f aca="false">BQ429+CP429+DO429+EN429</f>
        <v>1724.20038232119</v>
      </c>
      <c r="FM429" s="0" t="n">
        <f aca="false">BR429+CQ429+DP429+EO429</f>
        <v>2459.96197823115</v>
      </c>
      <c r="FN429" s="0" t="n">
        <f aca="false">BS429+CR429+DQ429+EP429</f>
        <v>2453.06943939681</v>
      </c>
      <c r="FO429" s="0" t="n">
        <f aca="false">BT429+CS429+DR429+EQ429</f>
        <v>2415.5526758907</v>
      </c>
      <c r="FP429" s="0" t="n">
        <f aca="false">BU429+CT429+DS429+ER429</f>
        <v>1054.29975638175</v>
      </c>
      <c r="FQ429" s="0" t="n">
        <f aca="false">BV429+CU429+DT429+ES429</f>
        <v>1027.3512193941</v>
      </c>
      <c r="FR429" s="0" t="n">
        <f aca="false">BW429+CV429+DU429+ET429</f>
        <v>1045.6408412011</v>
      </c>
      <c r="FS429" s="0" t="n">
        <f aca="false">BX429+CW429+DV429+EU429</f>
        <v>1039.40032147507</v>
      </c>
      <c r="FT429" s="0" t="n">
        <f aca="false">BY429+CX429+DW429+EV429</f>
        <v>1032.79821587722</v>
      </c>
      <c r="FU429" s="0" t="n">
        <f aca="false">AM429*'Dist Horaria'!$H$10</f>
        <v>0.506111749987517</v>
      </c>
      <c r="FV429" s="0" t="n">
        <f aca="false">AM429*'Dist Horaria'!$I$10</f>
        <v>0.473664741967519</v>
      </c>
      <c r="FW429" s="0" t="n">
        <f aca="false">AM429*'Dist Horaria'!$J$10</f>
        <v>0.471614204062553</v>
      </c>
      <c r="FX429" s="0" t="n">
        <f aca="false">AM429*'Dist Horaria'!$K$10</f>
        <v>0.458050741622891</v>
      </c>
      <c r="FY429" s="0" t="n">
        <f aca="false">AM429*'Dist Horaria'!$L$10</f>
        <v>0.458234046226973</v>
      </c>
      <c r="FZ429" s="0" t="n">
        <f aca="false">AM429*'Dist Horaria'!$M$10</f>
        <v>0.49032928700329</v>
      </c>
      <c r="GA429" s="0" t="n">
        <f aca="false">AM429*'Dist Horaria'!$N$10</f>
        <v>0.463871772778458</v>
      </c>
      <c r="GB429" s="0" t="n">
        <f aca="false">AM429*'Dist Horaria'!$O$10</f>
        <v>0.455954345853305</v>
      </c>
      <c r="GC429" s="0" t="n">
        <f aca="false">AM429*'Dist Horaria'!$P$10</f>
        <v>0.463029713289259</v>
      </c>
      <c r="GD429" s="0" t="n">
        <f aca="false">AM429*'Dist Horaria'!$Q$10</f>
        <v>0.419026269676297</v>
      </c>
      <c r="GE429" s="0" t="n">
        <f aca="false">AM429*'Dist Horaria'!$R$10</f>
        <v>0.511274977665945</v>
      </c>
      <c r="GF429" s="0" t="n">
        <f aca="false">AM429*'Dist Horaria'!$S$10</f>
        <v>0.436648692265992</v>
      </c>
      <c r="GG429" s="0" t="n">
        <f aca="false">AR429*'Dist Horaria'!$H$10</f>
        <v>0.529407512799264</v>
      </c>
      <c r="GH429" s="0" t="n">
        <f aca="false">AR429*'Dist Horaria'!$I$10</f>
        <v>0.495467004968596</v>
      </c>
      <c r="GI429" s="0" t="n">
        <f aca="false">AR429*'Dist Horaria'!$J$10</f>
        <v>0.493322083076947</v>
      </c>
      <c r="GJ429" s="0" t="n">
        <f aca="false">AR429*'Dist Horaria'!$K$10</f>
        <v>0.479134309496696</v>
      </c>
      <c r="GK429" s="0" t="n">
        <f aca="false">AR429*'Dist Horaria'!$L$10</f>
        <v>0.479326051408505</v>
      </c>
      <c r="GL429" s="0" t="n">
        <f aca="false">AR429*'Dist Horaria'!$M$10</f>
        <v>0.512898600539211</v>
      </c>
      <c r="GM429" s="0" t="n">
        <f aca="false">AR429*'Dist Horaria'!$N$10</f>
        <v>0.485223276263565</v>
      </c>
      <c r="GN429" s="0" t="n">
        <f aca="false">AR429*'Dist Horaria'!$O$10</f>
        <v>0.476941418953754</v>
      </c>
      <c r="GO429" s="0" t="n">
        <f aca="false">AR429*'Dist Horaria'!$P$10</f>
        <v>0.484342457709526</v>
      </c>
      <c r="GP429" s="0" t="n">
        <f aca="false">AR429*'Dist Horaria'!$Q$10</f>
        <v>0.438313584366207</v>
      </c>
      <c r="GQ429" s="0" t="n">
        <f aca="false">AR429*'Dist Horaria'!$R$10</f>
        <v>0.534808398124137</v>
      </c>
      <c r="GR429" s="0" t="n">
        <f aca="false">AR429*'Dist Horaria'!$S$10</f>
        <v>0.456747147532718</v>
      </c>
      <c r="GS429" s="0" t="n">
        <f aca="false">AW429*'Dist Horaria'!$H$10</f>
        <v>0.0306902905970588</v>
      </c>
      <c r="GT429" s="0" t="n">
        <f aca="false">AW429*'Dist Horaria'!$I$10</f>
        <v>0.0287227249257157</v>
      </c>
      <c r="GU429" s="0" t="n">
        <f aca="false">AW429*'Dist Horaria'!$J$10</f>
        <v>0.0285983816276491</v>
      </c>
      <c r="GV429" s="0" t="n">
        <f aca="false">AW429*'Dist Horaria'!$K$10</f>
        <v>0.0277759019998085</v>
      </c>
      <c r="GW429" s="0" t="n">
        <f aca="false">AW429*'Dist Horaria'!$L$10</f>
        <v>0.0277870174729568</v>
      </c>
      <c r="GX429" s="0" t="n">
        <f aca="false">AW429*'Dist Horaria'!$M$10</f>
        <v>0.0297332522051717</v>
      </c>
      <c r="GY429" s="0" t="n">
        <f aca="false">AW429*'Dist Horaria'!$N$10</f>
        <v>0.0281288855804965</v>
      </c>
      <c r="GZ429" s="0" t="n">
        <f aca="false">AW429*'Dist Horaria'!$O$10</f>
        <v>0.0276487779103625</v>
      </c>
      <c r="HA429" s="0" t="n">
        <f aca="false">AW429*'Dist Horaria'!$P$10</f>
        <v>0.0280778236353348</v>
      </c>
      <c r="HB429" s="0" t="n">
        <f aca="false">AW429*'Dist Horaria'!$Q$10</f>
        <v>0.0254094831516642</v>
      </c>
      <c r="HC429" s="0" t="n">
        <f aca="false">AW429*'Dist Horaria'!$R$10</f>
        <v>0.0310033853985007</v>
      </c>
      <c r="HD429" s="0" t="n">
        <f aca="false">AW429*'Dist Horaria'!$S$10</f>
        <v>0.026478095509143</v>
      </c>
    </row>
    <row r="430" customFormat="false" ht="13.8" hidden="false" customHeight="false" outlineLevel="0" collapsed="false">
      <c r="A430" s="0" t="n">
        <v>4.634462</v>
      </c>
      <c r="B430" s="0" t="n">
        <v>-74.087753</v>
      </c>
      <c r="C430" s="0" t="n">
        <v>30</v>
      </c>
      <c r="D430" s="0" t="n">
        <v>28</v>
      </c>
      <c r="E430" s="0" t="n">
        <v>2358</v>
      </c>
      <c r="G430" s="0" t="s">
        <v>687</v>
      </c>
      <c r="H430" s="0" t="n">
        <v>402</v>
      </c>
      <c r="I430" s="0" t="s">
        <v>1917</v>
      </c>
      <c r="J430" s="0" t="s">
        <v>1368</v>
      </c>
      <c r="L430" s="0" t="s">
        <v>1918</v>
      </c>
      <c r="S430" s="0" t="n">
        <v>365</v>
      </c>
      <c r="V430" s="0" t="n">
        <v>93575.8</v>
      </c>
      <c r="W430" s="0" t="n">
        <f aca="false">V430*12</f>
        <v>1122909.6</v>
      </c>
      <c r="X430" s="0" t="n">
        <v>1</v>
      </c>
      <c r="Z430" s="0" t="n">
        <v>33901.42</v>
      </c>
      <c r="AB430" s="0" t="n">
        <v>0.005</v>
      </c>
      <c r="AC430" s="0" t="n">
        <v>0</v>
      </c>
      <c r="AD430" s="0" t="n">
        <v>4870.07089055942</v>
      </c>
      <c r="AE430" s="0" t="n">
        <f aca="false">AD430/2204.59</f>
        <v>2.20905968482095</v>
      </c>
      <c r="AF430" s="0" t="n">
        <f aca="false">AE430/S430</f>
        <v>0.00605221831457794</v>
      </c>
      <c r="AG430" s="0" t="n">
        <f aca="false">AE430*EXP(AB430*AC430)</f>
        <v>2.20905968482095</v>
      </c>
      <c r="AH430" s="0" t="n">
        <f aca="false">AG430/S430</f>
        <v>0.00605221831457794</v>
      </c>
      <c r="AI430" s="0" t="s">
        <v>90</v>
      </c>
      <c r="AJ430" s="0" t="n">
        <f aca="false">IF(AI430="A",'FE DISTRIBUCIÓN'!$C$2,'FE DISTRIBUCIÓN'!$C$3)</f>
        <v>4.994E-006</v>
      </c>
      <c r="AK430" s="0" t="n">
        <f aca="false">W430*AJ430</f>
        <v>5.6078105424</v>
      </c>
      <c r="AL430" s="0" t="n">
        <f aca="false">AK430/365</f>
        <v>0.015363864499726</v>
      </c>
      <c r="AM430" s="0" t="n">
        <f aca="false">AK430*EXP(AB430*AC430)</f>
        <v>5.6078105424</v>
      </c>
      <c r="AN430" s="0" t="n">
        <f aca="false">AM430/365</f>
        <v>0.015363864499726</v>
      </c>
      <c r="AO430" s="0" t="n">
        <v>5.223868284E-006</v>
      </c>
      <c r="AP430" s="0" t="n">
        <f aca="false">AO430*W430</f>
        <v>5.86593184523913</v>
      </c>
      <c r="AQ430" s="0" t="n">
        <f aca="false">AP430/365</f>
        <v>0.0160710461513401</v>
      </c>
      <c r="AR430" s="0" t="n">
        <f aca="false">AP430*EXP(AB430*AC430)</f>
        <v>5.86593184523913</v>
      </c>
      <c r="AS430" s="0" t="n">
        <f aca="false">AR430/365</f>
        <v>0.0160710461513401</v>
      </c>
      <c r="AT430" s="0" t="n">
        <v>3.02832944E-007</v>
      </c>
      <c r="AU430" s="0" t="n">
        <f aca="false">AT430*W430</f>
        <v>0.340054020013862</v>
      </c>
      <c r="AV430" s="0" t="n">
        <f aca="false">AU430/365</f>
        <v>0.000931654849353047</v>
      </c>
      <c r="AW430" s="0" t="n">
        <f aca="false">AU430*EXP(AB430*AC430)</f>
        <v>0.340054020013862</v>
      </c>
      <c r="AX430" s="0" t="n">
        <f aca="false">AW430/365</f>
        <v>0.000931654849353047</v>
      </c>
      <c r="AY430" s="0" t="n">
        <f aca="false">AW430+AR430+AM430+AG430</f>
        <v>14.0228560924739</v>
      </c>
      <c r="AZ430" s="0" t="n">
        <f aca="false">AH430+AN430+AS430+AX430</f>
        <v>0.0384187838149971</v>
      </c>
      <c r="BA430" s="0" t="n">
        <f aca="false">AH430*1000000</f>
        <v>6052.21831457794</v>
      </c>
      <c r="BB430" s="0" t="n">
        <f aca="false">BA430*'Dist Horaria'!$H$3</f>
        <v>210.886772061905</v>
      </c>
      <c r="BC430" s="0" t="n">
        <f aca="false">BA430*'Dist Horaria'!$I$3</f>
        <v>205.245353477077</v>
      </c>
      <c r="BD430" s="0" t="n">
        <f aca="false">BA430*'Dist Horaria'!$J$3</f>
        <v>199.920547694224</v>
      </c>
      <c r="BE430" s="0" t="n">
        <f aca="false">BA430*'Dist Horaria'!$K$3</f>
        <v>195.384021134643</v>
      </c>
      <c r="BF430" s="0" t="n">
        <f aca="false">BA430*'Dist Horaria'!$L$3</f>
        <v>192.068903653234</v>
      </c>
      <c r="BG430" s="0" t="n">
        <f aca="false">BA430*'Dist Horaria'!$M$3</f>
        <v>189.981821750208</v>
      </c>
      <c r="BH430" s="0" t="n">
        <f aca="false">BA430*'Dist Horaria'!$N$3</f>
        <v>198.556121503899</v>
      </c>
      <c r="BI430" s="0" t="n">
        <f aca="false">BA430*'Dist Horaria'!$O$3</f>
        <v>198.556121503899</v>
      </c>
      <c r="BJ430" s="0" t="n">
        <f aca="false">BA430*'Dist Horaria'!$P$3</f>
        <v>262.696448643412</v>
      </c>
      <c r="BK430" s="0" t="n">
        <f aca="false">BA430*'Dist Horaria'!$Q$3</f>
        <v>290.481649942235</v>
      </c>
      <c r="BL430" s="0" t="n">
        <f aca="false">BA430*'Dist Horaria'!$R$3</f>
        <v>310.689069068651</v>
      </c>
      <c r="BM430" s="0" t="n">
        <f aca="false">BA430*'Dist Horaria'!$S$3</f>
        <v>320.792778631859</v>
      </c>
      <c r="BN430" s="0" t="n">
        <f aca="false">BA430*'Dist Horaria'!$T$3</f>
        <v>323.318706022661</v>
      </c>
      <c r="BO430" s="0" t="n">
        <f aca="false">BA430*'Dist Horaria'!$U$3</f>
        <v>320.792778631859</v>
      </c>
      <c r="BP430" s="0" t="n">
        <f aca="false">BA430*'Dist Horaria'!$V$3</f>
        <v>315.740923850255</v>
      </c>
      <c r="BQ430" s="0" t="n">
        <f aca="false">BA430*'Dist Horaria'!$W$3</f>
        <v>308.163141677849</v>
      </c>
      <c r="BR430" s="0" t="n">
        <f aca="false">BA430*'Dist Horaria'!$X$3</f>
        <v>302.190944869874</v>
      </c>
      <c r="BS430" s="0" t="n">
        <f aca="false">BA430*'Dist Horaria'!$Y$3</f>
        <v>295.29840603553</v>
      </c>
      <c r="BT430" s="0" t="n">
        <f aca="false">BA430*'Dist Horaria'!$Z$3</f>
        <v>257.78164252942</v>
      </c>
      <c r="BU430" s="0" t="n">
        <f aca="false">BA430*'Dist Horaria'!$AA$3</f>
        <v>245.135618871275</v>
      </c>
      <c r="BV430" s="0" t="n">
        <f aca="false">BA430*'Dist Horaria'!$AB$3</f>
        <v>218.187081883616</v>
      </c>
      <c r="BW430" s="0" t="n">
        <f aca="false">BA430*'Dist Horaria'!$AC$3</f>
        <v>236.476703690623</v>
      </c>
      <c r="BX430" s="0" t="n">
        <f aca="false">BA430*'Dist Horaria'!$AD$3</f>
        <v>230.236183964594</v>
      </c>
      <c r="BY430" s="0" t="n">
        <f aca="false">BA430*'Dist Horaria'!$AE$3</f>
        <v>223.634078366737</v>
      </c>
      <c r="BZ430" s="0" t="n">
        <f aca="false">AN430*1000000</f>
        <v>15363.864499726</v>
      </c>
      <c r="CA430" s="0" t="n">
        <f aca="false">BZ430*'Dist Horaria'!$H$6</f>
        <v>384.096612493151</v>
      </c>
      <c r="CB430" s="0" t="n">
        <f aca="false">BZ430*'Dist Horaria'!$I$6</f>
        <v>384.096612493151</v>
      </c>
      <c r="CC430" s="0" t="n">
        <f aca="false">BZ430*'Dist Horaria'!$J$6</f>
        <v>384.096612493151</v>
      </c>
      <c r="CD430" s="0" t="n">
        <f aca="false">BZ430*'Dist Horaria'!$K$6</f>
        <v>384.096612493151</v>
      </c>
      <c r="CE430" s="0" t="n">
        <f aca="false">BZ430*'Dist Horaria'!$L$6</f>
        <v>384.096612493151</v>
      </c>
      <c r="CF430" s="0" t="n">
        <f aca="false">BZ430*'Dist Horaria'!$M$6</f>
        <v>1024.25763331507</v>
      </c>
      <c r="CG430" s="0" t="n">
        <f aca="false">BZ430*'Dist Horaria'!$N$6</f>
        <v>1024.25763331507</v>
      </c>
      <c r="CH430" s="0" t="n">
        <f aca="false">BZ430*'Dist Horaria'!$O$6</f>
        <v>1024.25763331507</v>
      </c>
      <c r="CI430" s="0" t="n">
        <f aca="false">BZ430*'Dist Horaria'!$P$6</f>
        <v>672.169071863014</v>
      </c>
      <c r="CJ430" s="0" t="n">
        <f aca="false">BZ430*'Dist Horaria'!$Q$6</f>
        <v>672.169071863014</v>
      </c>
      <c r="CK430" s="0" t="n">
        <f aca="false">BZ430*'Dist Horaria'!$R$6</f>
        <v>672.169071863014</v>
      </c>
      <c r="CL430" s="0" t="n">
        <f aca="false">BZ430*'Dist Horaria'!$S$6</f>
        <v>672.169071863014</v>
      </c>
      <c r="CM430" s="0" t="n">
        <f aca="false">BZ430*'Dist Horaria'!$T$6</f>
        <v>672.169071863014</v>
      </c>
      <c r="CN430" s="0" t="n">
        <f aca="false">BZ430*'Dist Horaria'!$U$6</f>
        <v>672.169071863014</v>
      </c>
      <c r="CO430" s="0" t="n">
        <f aca="false">BZ430*'Dist Horaria'!$V$6</f>
        <v>672.169071863014</v>
      </c>
      <c r="CP430" s="0" t="n">
        <f aca="false">BZ430*'Dist Horaria'!$W$6</f>
        <v>672.169071863014</v>
      </c>
      <c r="CQ430" s="0" t="n">
        <f aca="false">BZ430*'Dist Horaria'!$X$6</f>
        <v>1024.25763331507</v>
      </c>
      <c r="CR430" s="0" t="n">
        <f aca="false">BZ430*'Dist Horaria'!$Y$6</f>
        <v>1024.25763331507</v>
      </c>
      <c r="CS430" s="0" t="n">
        <f aca="false">BZ430*'Dist Horaria'!$Z$6</f>
        <v>1024.25763331507</v>
      </c>
      <c r="CT430" s="0" t="n">
        <f aca="false">BZ430*'Dist Horaria'!$AA$6</f>
        <v>384.096612493151</v>
      </c>
      <c r="CU430" s="0" t="n">
        <f aca="false">BZ430*'Dist Horaria'!$AB$6</f>
        <v>384.096612493151</v>
      </c>
      <c r="CV430" s="0" t="n">
        <f aca="false">BZ430*'Dist Horaria'!$AC$6</f>
        <v>384.096612493151</v>
      </c>
      <c r="CW430" s="0" t="n">
        <f aca="false">BZ430*'Dist Horaria'!$AD$6</f>
        <v>384.096612493151</v>
      </c>
      <c r="CX430" s="0" t="n">
        <f aca="false">BZ430*'Dist Horaria'!$AE$6</f>
        <v>384.096612493151</v>
      </c>
      <c r="CY430" s="0" t="n">
        <f aca="false">AS430*1000000</f>
        <v>16071.0461513401</v>
      </c>
      <c r="CZ430" s="0" t="n">
        <f aca="false">CY430*'Dist Horaria'!$H$6</f>
        <v>401.776153783502</v>
      </c>
      <c r="DA430" s="0" t="n">
        <f aca="false">CY430*'Dist Horaria'!$I$6</f>
        <v>401.776153783502</v>
      </c>
      <c r="DB430" s="0" t="n">
        <f aca="false">CY430*'Dist Horaria'!$J$6</f>
        <v>401.776153783502</v>
      </c>
      <c r="DC430" s="0" t="n">
        <f aca="false">CY430*'Dist Horaria'!$K$6</f>
        <v>401.776153783502</v>
      </c>
      <c r="DD430" s="0" t="n">
        <f aca="false">CY430*'Dist Horaria'!$L$6</f>
        <v>401.776153783502</v>
      </c>
      <c r="DE430" s="0" t="n">
        <f aca="false">CY430*'Dist Horaria'!$M$6</f>
        <v>1071.40307675601</v>
      </c>
      <c r="DF430" s="0" t="n">
        <f aca="false">CY430*'Dist Horaria'!$N$6</f>
        <v>1071.40307675601</v>
      </c>
      <c r="DG430" s="0" t="n">
        <f aca="false">CY430*'Dist Horaria'!$O$6</f>
        <v>1071.40307675601</v>
      </c>
      <c r="DH430" s="0" t="n">
        <f aca="false">CY430*'Dist Horaria'!$P$6</f>
        <v>703.108269121128</v>
      </c>
      <c r="DI430" s="0" t="n">
        <f aca="false">CY430*'Dist Horaria'!$Q$6</f>
        <v>703.108269121128</v>
      </c>
      <c r="DJ430" s="0" t="n">
        <f aca="false">CY430*'Dist Horaria'!$R$6</f>
        <v>703.108269121128</v>
      </c>
      <c r="DK430" s="0" t="n">
        <f aca="false">CY430*'Dist Horaria'!$S$6</f>
        <v>703.108269121128</v>
      </c>
      <c r="DL430" s="0" t="n">
        <f aca="false">CY430*'Dist Horaria'!$T$6</f>
        <v>703.108269121128</v>
      </c>
      <c r="DM430" s="0" t="n">
        <f aca="false">CY430*'Dist Horaria'!$U$6</f>
        <v>703.108269121128</v>
      </c>
      <c r="DN430" s="0" t="n">
        <f aca="false">CY430*'Dist Horaria'!$V$6</f>
        <v>703.108269121128</v>
      </c>
      <c r="DO430" s="0" t="n">
        <f aca="false">CY430*'Dist Horaria'!$W$6</f>
        <v>703.108269121128</v>
      </c>
      <c r="DP430" s="0" t="n">
        <f aca="false">CY430*'Dist Horaria'!$X$6</f>
        <v>1071.40307675601</v>
      </c>
      <c r="DQ430" s="0" t="n">
        <f aca="false">CY430*'Dist Horaria'!$Y$6</f>
        <v>1071.40307675601</v>
      </c>
      <c r="DR430" s="0" t="n">
        <f aca="false">CY430*'Dist Horaria'!$Z$6</f>
        <v>1071.40307675601</v>
      </c>
      <c r="DS430" s="0" t="n">
        <f aca="false">CY430*'Dist Horaria'!$AA$6</f>
        <v>401.776153783502</v>
      </c>
      <c r="DT430" s="0" t="n">
        <f aca="false">CY430*'Dist Horaria'!$AB$6</f>
        <v>401.776153783502</v>
      </c>
      <c r="DU430" s="0" t="n">
        <f aca="false">CY430*'Dist Horaria'!$AC$6</f>
        <v>401.776153783502</v>
      </c>
      <c r="DV430" s="0" t="n">
        <f aca="false">CY430*'Dist Horaria'!$AD$6</f>
        <v>401.776153783502</v>
      </c>
      <c r="DW430" s="0" t="n">
        <f aca="false">CY430*'Dist Horaria'!$AE$6</f>
        <v>401.776153783502</v>
      </c>
      <c r="DX430" s="0" t="n">
        <f aca="false">AX430*1000000</f>
        <v>931.654849353047</v>
      </c>
      <c r="DY430" s="0" t="n">
        <f aca="false">DX430*'Dist Horaria'!$H$6</f>
        <v>23.2913712338262</v>
      </c>
      <c r="DZ430" s="0" t="n">
        <f aca="false">DX430*'Dist Horaria'!$I$6</f>
        <v>23.2913712338262</v>
      </c>
      <c r="EA430" s="0" t="n">
        <f aca="false">DX430*'Dist Horaria'!$J$6</f>
        <v>23.2913712338262</v>
      </c>
      <c r="EB430" s="0" t="n">
        <f aca="false">DX430*'Dist Horaria'!$K$6</f>
        <v>23.2913712338262</v>
      </c>
      <c r="EC430" s="0" t="n">
        <f aca="false">DX430*'Dist Horaria'!$L$6</f>
        <v>23.2913712338262</v>
      </c>
      <c r="ED430" s="0" t="n">
        <f aca="false">DX430*'Dist Horaria'!$M$6</f>
        <v>62.1103232902032</v>
      </c>
      <c r="EE430" s="0" t="n">
        <f aca="false">DX430*'Dist Horaria'!$N$6</f>
        <v>62.1103232902032</v>
      </c>
      <c r="EF430" s="0" t="n">
        <f aca="false">DX430*'Dist Horaria'!$O$6</f>
        <v>62.1103232902032</v>
      </c>
      <c r="EG430" s="0" t="n">
        <f aca="false">DX430*'Dist Horaria'!$P$6</f>
        <v>40.7598996591958</v>
      </c>
      <c r="EH430" s="0" t="n">
        <f aca="false">DX430*'Dist Horaria'!$Q$6</f>
        <v>40.7598996591958</v>
      </c>
      <c r="EI430" s="0" t="n">
        <f aca="false">DX430*'Dist Horaria'!$R$6</f>
        <v>40.7598996591958</v>
      </c>
      <c r="EJ430" s="0" t="n">
        <f aca="false">DX430*'Dist Horaria'!$S$6</f>
        <v>40.7598996591958</v>
      </c>
      <c r="EK430" s="0" t="n">
        <f aca="false">DX430*'Dist Horaria'!$T$6</f>
        <v>40.7598996591958</v>
      </c>
      <c r="EL430" s="0" t="n">
        <f aca="false">DX430*'Dist Horaria'!$U$6</f>
        <v>40.7598996591958</v>
      </c>
      <c r="EM430" s="0" t="n">
        <f aca="false">DX430*'Dist Horaria'!$V$6</f>
        <v>40.7598996591958</v>
      </c>
      <c r="EN430" s="0" t="n">
        <f aca="false">DX430*'Dist Horaria'!$W$6</f>
        <v>40.7598996591958</v>
      </c>
      <c r="EO430" s="0" t="n">
        <f aca="false">DX430*'Dist Horaria'!$X$6</f>
        <v>62.1103232902032</v>
      </c>
      <c r="EP430" s="0" t="n">
        <f aca="false">DX430*'Dist Horaria'!$Y$6</f>
        <v>62.1103232902032</v>
      </c>
      <c r="EQ430" s="0" t="n">
        <f aca="false">DX430*'Dist Horaria'!$Z$6</f>
        <v>62.1103232902032</v>
      </c>
      <c r="ER430" s="0" t="n">
        <f aca="false">DX430*'Dist Horaria'!$AA$6</f>
        <v>23.2913712338262</v>
      </c>
      <c r="ES430" s="0" t="n">
        <f aca="false">DX430*'Dist Horaria'!$AB$6</f>
        <v>23.2913712338262</v>
      </c>
      <c r="ET430" s="0" t="n">
        <f aca="false">DX430*'Dist Horaria'!$AC$6</f>
        <v>23.2913712338262</v>
      </c>
      <c r="EU430" s="0" t="n">
        <f aca="false">DX430*'Dist Horaria'!$AD$6</f>
        <v>23.2913712338262</v>
      </c>
      <c r="EV430" s="0" t="n">
        <f aca="false">DX430*'Dist Horaria'!$AE$6</f>
        <v>23.2913712338262</v>
      </c>
      <c r="EW430" s="0" t="n">
        <f aca="false">BB430+CA430+CZ430+DY430</f>
        <v>1020.05090957238</v>
      </c>
      <c r="EX430" s="0" t="n">
        <f aca="false">BC430+CB430+DA430+DZ430</f>
        <v>1014.40949098756</v>
      </c>
      <c r="EY430" s="0" t="n">
        <f aca="false">BD430+CC430+DB430+EA430</f>
        <v>1009.0846852047</v>
      </c>
      <c r="EZ430" s="0" t="n">
        <f aca="false">BE430+CD430+DC430+EB430</f>
        <v>1004.54815864512</v>
      </c>
      <c r="FA430" s="0" t="n">
        <f aca="false">BF430+CE430+DD430+EC430</f>
        <v>1001.23304116371</v>
      </c>
      <c r="FB430" s="0" t="n">
        <f aca="false">BG430+CF430+DE430+ED430</f>
        <v>2347.75285511148</v>
      </c>
      <c r="FC430" s="0" t="n">
        <f aca="false">BH430+CG430+DF430+EE430</f>
        <v>2356.32715486518</v>
      </c>
      <c r="FD430" s="0" t="n">
        <f aca="false">BI430+CH430+DG430+EF430</f>
        <v>2356.32715486518</v>
      </c>
      <c r="FE430" s="0" t="n">
        <f aca="false">BJ430+CI430+DH430+EG430</f>
        <v>1678.73368928675</v>
      </c>
      <c r="FF430" s="0" t="n">
        <f aca="false">BK430+CJ430+DI430+EH430</f>
        <v>1706.51889058557</v>
      </c>
      <c r="FG430" s="0" t="n">
        <f aca="false">BL430+CK430+DJ430+EI430</f>
        <v>1726.72630971199</v>
      </c>
      <c r="FH430" s="0" t="n">
        <f aca="false">BM430+CL430+DK430+EJ430</f>
        <v>1736.8300192752</v>
      </c>
      <c r="FI430" s="0" t="n">
        <f aca="false">BN430+CM430+DL430+EK430</f>
        <v>1739.355946666</v>
      </c>
      <c r="FJ430" s="0" t="n">
        <f aca="false">BO430+CN430+DM430+EL430</f>
        <v>1736.8300192752</v>
      </c>
      <c r="FK430" s="0" t="n">
        <f aca="false">BP430+CO430+DN430+EM430</f>
        <v>1731.77816449359</v>
      </c>
      <c r="FL430" s="0" t="n">
        <f aca="false">BQ430+CP430+DO430+EN430</f>
        <v>1724.20038232119</v>
      </c>
      <c r="FM430" s="0" t="n">
        <f aca="false">BR430+CQ430+DP430+EO430</f>
        <v>2459.96197823115</v>
      </c>
      <c r="FN430" s="0" t="n">
        <f aca="false">BS430+CR430+DQ430+EP430</f>
        <v>2453.06943939681</v>
      </c>
      <c r="FO430" s="0" t="n">
        <f aca="false">BT430+CS430+DR430+EQ430</f>
        <v>2415.5526758907</v>
      </c>
      <c r="FP430" s="0" t="n">
        <f aca="false">BU430+CT430+DS430+ER430</f>
        <v>1054.29975638175</v>
      </c>
      <c r="FQ430" s="0" t="n">
        <f aca="false">BV430+CU430+DT430+ES430</f>
        <v>1027.3512193941</v>
      </c>
      <c r="FR430" s="0" t="n">
        <f aca="false">BW430+CV430+DU430+ET430</f>
        <v>1045.6408412011</v>
      </c>
      <c r="FS430" s="0" t="n">
        <f aca="false">BX430+CW430+DV430+EU430</f>
        <v>1039.40032147507</v>
      </c>
      <c r="FT430" s="0" t="n">
        <f aca="false">BY430+CX430+DW430+EV430</f>
        <v>1032.79821587722</v>
      </c>
      <c r="FU430" s="0" t="n">
        <f aca="false">AM430*'Dist Horaria'!$H$10</f>
        <v>0.506111749987517</v>
      </c>
      <c r="FV430" s="0" t="n">
        <f aca="false">AM430*'Dist Horaria'!$I$10</f>
        <v>0.473664741967519</v>
      </c>
      <c r="FW430" s="0" t="n">
        <f aca="false">AM430*'Dist Horaria'!$J$10</f>
        <v>0.471614204062553</v>
      </c>
      <c r="FX430" s="0" t="n">
        <f aca="false">AM430*'Dist Horaria'!$K$10</f>
        <v>0.458050741622891</v>
      </c>
      <c r="FY430" s="0" t="n">
        <f aca="false">AM430*'Dist Horaria'!$L$10</f>
        <v>0.458234046226973</v>
      </c>
      <c r="FZ430" s="0" t="n">
        <f aca="false">AM430*'Dist Horaria'!$M$10</f>
        <v>0.49032928700329</v>
      </c>
      <c r="GA430" s="0" t="n">
        <f aca="false">AM430*'Dist Horaria'!$N$10</f>
        <v>0.463871772778458</v>
      </c>
      <c r="GB430" s="0" t="n">
        <f aca="false">AM430*'Dist Horaria'!$O$10</f>
        <v>0.455954345853305</v>
      </c>
      <c r="GC430" s="0" t="n">
        <f aca="false">AM430*'Dist Horaria'!$P$10</f>
        <v>0.463029713289259</v>
      </c>
      <c r="GD430" s="0" t="n">
        <f aca="false">AM430*'Dist Horaria'!$Q$10</f>
        <v>0.419026269676297</v>
      </c>
      <c r="GE430" s="0" t="n">
        <f aca="false">AM430*'Dist Horaria'!$R$10</f>
        <v>0.511274977665945</v>
      </c>
      <c r="GF430" s="0" t="n">
        <f aca="false">AM430*'Dist Horaria'!$S$10</f>
        <v>0.436648692265992</v>
      </c>
      <c r="GG430" s="0" t="n">
        <f aca="false">AR430*'Dist Horaria'!$H$10</f>
        <v>0.529407512799264</v>
      </c>
      <c r="GH430" s="0" t="n">
        <f aca="false">AR430*'Dist Horaria'!$I$10</f>
        <v>0.495467004968596</v>
      </c>
      <c r="GI430" s="0" t="n">
        <f aca="false">AR430*'Dist Horaria'!$J$10</f>
        <v>0.493322083076947</v>
      </c>
      <c r="GJ430" s="0" t="n">
        <f aca="false">AR430*'Dist Horaria'!$K$10</f>
        <v>0.479134309496696</v>
      </c>
      <c r="GK430" s="0" t="n">
        <f aca="false">AR430*'Dist Horaria'!$L$10</f>
        <v>0.479326051408505</v>
      </c>
      <c r="GL430" s="0" t="n">
        <f aca="false">AR430*'Dist Horaria'!$M$10</f>
        <v>0.512898600539211</v>
      </c>
      <c r="GM430" s="0" t="n">
        <f aca="false">AR430*'Dist Horaria'!$N$10</f>
        <v>0.485223276263565</v>
      </c>
      <c r="GN430" s="0" t="n">
        <f aca="false">AR430*'Dist Horaria'!$O$10</f>
        <v>0.476941418953754</v>
      </c>
      <c r="GO430" s="0" t="n">
        <f aca="false">AR430*'Dist Horaria'!$P$10</f>
        <v>0.484342457709526</v>
      </c>
      <c r="GP430" s="0" t="n">
        <f aca="false">AR430*'Dist Horaria'!$Q$10</f>
        <v>0.438313584366207</v>
      </c>
      <c r="GQ430" s="0" t="n">
        <f aca="false">AR430*'Dist Horaria'!$R$10</f>
        <v>0.534808398124137</v>
      </c>
      <c r="GR430" s="0" t="n">
        <f aca="false">AR430*'Dist Horaria'!$S$10</f>
        <v>0.456747147532718</v>
      </c>
      <c r="GS430" s="0" t="n">
        <f aca="false">AW430*'Dist Horaria'!$H$10</f>
        <v>0.0306902905970588</v>
      </c>
      <c r="GT430" s="0" t="n">
        <f aca="false">AW430*'Dist Horaria'!$I$10</f>
        <v>0.0287227249257157</v>
      </c>
      <c r="GU430" s="0" t="n">
        <f aca="false">AW430*'Dist Horaria'!$J$10</f>
        <v>0.0285983816276491</v>
      </c>
      <c r="GV430" s="0" t="n">
        <f aca="false">AW430*'Dist Horaria'!$K$10</f>
        <v>0.0277759019998085</v>
      </c>
      <c r="GW430" s="0" t="n">
        <f aca="false">AW430*'Dist Horaria'!$L$10</f>
        <v>0.0277870174729568</v>
      </c>
      <c r="GX430" s="0" t="n">
        <f aca="false">AW430*'Dist Horaria'!$M$10</f>
        <v>0.0297332522051717</v>
      </c>
      <c r="GY430" s="0" t="n">
        <f aca="false">AW430*'Dist Horaria'!$N$10</f>
        <v>0.0281288855804965</v>
      </c>
      <c r="GZ430" s="0" t="n">
        <f aca="false">AW430*'Dist Horaria'!$O$10</f>
        <v>0.0276487779103625</v>
      </c>
      <c r="HA430" s="0" t="n">
        <f aca="false">AW430*'Dist Horaria'!$P$10</f>
        <v>0.0280778236353348</v>
      </c>
      <c r="HB430" s="0" t="n">
        <f aca="false">AW430*'Dist Horaria'!$Q$10</f>
        <v>0.0254094831516642</v>
      </c>
      <c r="HC430" s="0" t="n">
        <f aca="false">AW430*'Dist Horaria'!$R$10</f>
        <v>0.0310033853985007</v>
      </c>
      <c r="HD430" s="0" t="n">
        <f aca="false">AW430*'Dist Horaria'!$S$10</f>
        <v>0.026478095509143</v>
      </c>
    </row>
    <row r="431" customFormat="false" ht="13.8" hidden="false" customHeight="false" outlineLevel="0" collapsed="false">
      <c r="A431" s="0" t="n">
        <v>4.62875</v>
      </c>
      <c r="B431" s="0" t="n">
        <v>-74.082791</v>
      </c>
      <c r="C431" s="0" t="n">
        <v>31</v>
      </c>
      <c r="D431" s="0" t="n">
        <v>27</v>
      </c>
      <c r="E431" s="0" t="n">
        <v>2346</v>
      </c>
      <c r="G431" s="0" t="s">
        <v>687</v>
      </c>
      <c r="H431" s="0" t="n">
        <v>404</v>
      </c>
      <c r="I431" s="0" t="s">
        <v>1919</v>
      </c>
      <c r="J431" s="0" t="s">
        <v>1920</v>
      </c>
      <c r="K431" s="0" t="s">
        <v>1921</v>
      </c>
      <c r="L431" s="0" t="s">
        <v>1922</v>
      </c>
      <c r="S431" s="0" t="n">
        <v>365</v>
      </c>
      <c r="V431" s="0" t="n">
        <v>93575.8</v>
      </c>
      <c r="W431" s="0" t="n">
        <f aca="false">V431*12</f>
        <v>1122909.6</v>
      </c>
      <c r="X431" s="0" t="n">
        <v>1</v>
      </c>
      <c r="Z431" s="0" t="n">
        <v>33901.42</v>
      </c>
      <c r="AB431" s="0" t="n">
        <v>0.005</v>
      </c>
      <c r="AC431" s="0" t="n">
        <v>0</v>
      </c>
      <c r="AD431" s="0" t="n">
        <v>4870.07089055942</v>
      </c>
      <c r="AE431" s="0" t="n">
        <f aca="false">AD431/2204.59</f>
        <v>2.20905968482095</v>
      </c>
      <c r="AF431" s="0" t="n">
        <f aca="false">AE431/S431</f>
        <v>0.00605221831457794</v>
      </c>
      <c r="AG431" s="0" t="n">
        <f aca="false">AE431*EXP(AB431*AC431)</f>
        <v>2.20905968482095</v>
      </c>
      <c r="AH431" s="0" t="n">
        <f aca="false">AG431/S431</f>
        <v>0.00605221831457794</v>
      </c>
      <c r="AI431" s="0" t="s">
        <v>90</v>
      </c>
      <c r="AJ431" s="0" t="n">
        <f aca="false">IF(AI431="A",'FE DISTRIBUCIÓN'!$C$2,'FE DISTRIBUCIÓN'!$C$3)</f>
        <v>4.994E-006</v>
      </c>
      <c r="AK431" s="0" t="n">
        <f aca="false">W431*AJ431</f>
        <v>5.6078105424</v>
      </c>
      <c r="AL431" s="0" t="n">
        <f aca="false">AK431/365</f>
        <v>0.015363864499726</v>
      </c>
      <c r="AM431" s="0" t="n">
        <f aca="false">AK431*EXP(AB431*AC431)</f>
        <v>5.6078105424</v>
      </c>
      <c r="AN431" s="0" t="n">
        <f aca="false">AM431/365</f>
        <v>0.015363864499726</v>
      </c>
      <c r="AO431" s="0" t="n">
        <v>5.223868284E-006</v>
      </c>
      <c r="AP431" s="0" t="n">
        <f aca="false">AO431*W431</f>
        <v>5.86593184523913</v>
      </c>
      <c r="AQ431" s="0" t="n">
        <f aca="false">AP431/365</f>
        <v>0.0160710461513401</v>
      </c>
      <c r="AR431" s="0" t="n">
        <f aca="false">AP431*EXP(AB431*AC431)</f>
        <v>5.86593184523913</v>
      </c>
      <c r="AS431" s="0" t="n">
        <f aca="false">AR431/365</f>
        <v>0.0160710461513401</v>
      </c>
      <c r="AT431" s="0" t="n">
        <v>3.02832944E-007</v>
      </c>
      <c r="AU431" s="0" t="n">
        <f aca="false">AT431*W431</f>
        <v>0.340054020013862</v>
      </c>
      <c r="AV431" s="0" t="n">
        <f aca="false">AU431/365</f>
        <v>0.000931654849353047</v>
      </c>
      <c r="AW431" s="0" t="n">
        <f aca="false">AU431*EXP(AB431*AC431)</f>
        <v>0.340054020013862</v>
      </c>
      <c r="AX431" s="0" t="n">
        <f aca="false">AW431/365</f>
        <v>0.000931654849353047</v>
      </c>
      <c r="AY431" s="0" t="n">
        <f aca="false">AW431+AR431+AM431+AG431</f>
        <v>14.0228560924739</v>
      </c>
      <c r="AZ431" s="0" t="n">
        <f aca="false">AH431+AN431+AS431+AX431</f>
        <v>0.0384187838149971</v>
      </c>
      <c r="BA431" s="0" t="n">
        <f aca="false">AH431*1000000</f>
        <v>6052.21831457794</v>
      </c>
      <c r="BB431" s="0" t="n">
        <f aca="false">BA431*'Dist Horaria'!$H$3</f>
        <v>210.886772061905</v>
      </c>
      <c r="BC431" s="0" t="n">
        <f aca="false">BA431*'Dist Horaria'!$I$3</f>
        <v>205.245353477077</v>
      </c>
      <c r="BD431" s="0" t="n">
        <f aca="false">BA431*'Dist Horaria'!$J$3</f>
        <v>199.920547694224</v>
      </c>
      <c r="BE431" s="0" t="n">
        <f aca="false">BA431*'Dist Horaria'!$K$3</f>
        <v>195.384021134643</v>
      </c>
      <c r="BF431" s="0" t="n">
        <f aca="false">BA431*'Dist Horaria'!$L$3</f>
        <v>192.068903653234</v>
      </c>
      <c r="BG431" s="0" t="n">
        <f aca="false">BA431*'Dist Horaria'!$M$3</f>
        <v>189.981821750208</v>
      </c>
      <c r="BH431" s="0" t="n">
        <f aca="false">BA431*'Dist Horaria'!$N$3</f>
        <v>198.556121503899</v>
      </c>
      <c r="BI431" s="0" t="n">
        <f aca="false">BA431*'Dist Horaria'!$O$3</f>
        <v>198.556121503899</v>
      </c>
      <c r="BJ431" s="0" t="n">
        <f aca="false">BA431*'Dist Horaria'!$P$3</f>
        <v>262.696448643412</v>
      </c>
      <c r="BK431" s="0" t="n">
        <f aca="false">BA431*'Dist Horaria'!$Q$3</f>
        <v>290.481649942235</v>
      </c>
      <c r="BL431" s="0" t="n">
        <f aca="false">BA431*'Dist Horaria'!$R$3</f>
        <v>310.689069068651</v>
      </c>
      <c r="BM431" s="0" t="n">
        <f aca="false">BA431*'Dist Horaria'!$S$3</f>
        <v>320.792778631859</v>
      </c>
      <c r="BN431" s="0" t="n">
        <f aca="false">BA431*'Dist Horaria'!$T$3</f>
        <v>323.318706022661</v>
      </c>
      <c r="BO431" s="0" t="n">
        <f aca="false">BA431*'Dist Horaria'!$U$3</f>
        <v>320.792778631859</v>
      </c>
      <c r="BP431" s="0" t="n">
        <f aca="false">BA431*'Dist Horaria'!$V$3</f>
        <v>315.740923850255</v>
      </c>
      <c r="BQ431" s="0" t="n">
        <f aca="false">BA431*'Dist Horaria'!$W$3</f>
        <v>308.163141677849</v>
      </c>
      <c r="BR431" s="0" t="n">
        <f aca="false">BA431*'Dist Horaria'!$X$3</f>
        <v>302.190944869874</v>
      </c>
      <c r="BS431" s="0" t="n">
        <f aca="false">BA431*'Dist Horaria'!$Y$3</f>
        <v>295.29840603553</v>
      </c>
      <c r="BT431" s="0" t="n">
        <f aca="false">BA431*'Dist Horaria'!$Z$3</f>
        <v>257.78164252942</v>
      </c>
      <c r="BU431" s="0" t="n">
        <f aca="false">BA431*'Dist Horaria'!$AA$3</f>
        <v>245.135618871275</v>
      </c>
      <c r="BV431" s="0" t="n">
        <f aca="false">BA431*'Dist Horaria'!$AB$3</f>
        <v>218.187081883616</v>
      </c>
      <c r="BW431" s="0" t="n">
        <f aca="false">BA431*'Dist Horaria'!$AC$3</f>
        <v>236.476703690623</v>
      </c>
      <c r="BX431" s="0" t="n">
        <f aca="false">BA431*'Dist Horaria'!$AD$3</f>
        <v>230.236183964594</v>
      </c>
      <c r="BY431" s="0" t="n">
        <f aca="false">BA431*'Dist Horaria'!$AE$3</f>
        <v>223.634078366737</v>
      </c>
      <c r="BZ431" s="0" t="n">
        <f aca="false">AN431*1000000</f>
        <v>15363.864499726</v>
      </c>
      <c r="CA431" s="0" t="n">
        <f aca="false">BZ431*'Dist Horaria'!$H$6</f>
        <v>384.096612493151</v>
      </c>
      <c r="CB431" s="0" t="n">
        <f aca="false">BZ431*'Dist Horaria'!$I$6</f>
        <v>384.096612493151</v>
      </c>
      <c r="CC431" s="0" t="n">
        <f aca="false">BZ431*'Dist Horaria'!$J$6</f>
        <v>384.096612493151</v>
      </c>
      <c r="CD431" s="0" t="n">
        <f aca="false">BZ431*'Dist Horaria'!$K$6</f>
        <v>384.096612493151</v>
      </c>
      <c r="CE431" s="0" t="n">
        <f aca="false">BZ431*'Dist Horaria'!$L$6</f>
        <v>384.096612493151</v>
      </c>
      <c r="CF431" s="0" t="n">
        <f aca="false">BZ431*'Dist Horaria'!$M$6</f>
        <v>1024.25763331507</v>
      </c>
      <c r="CG431" s="0" t="n">
        <f aca="false">BZ431*'Dist Horaria'!$N$6</f>
        <v>1024.25763331507</v>
      </c>
      <c r="CH431" s="0" t="n">
        <f aca="false">BZ431*'Dist Horaria'!$O$6</f>
        <v>1024.25763331507</v>
      </c>
      <c r="CI431" s="0" t="n">
        <f aca="false">BZ431*'Dist Horaria'!$P$6</f>
        <v>672.169071863014</v>
      </c>
      <c r="CJ431" s="0" t="n">
        <f aca="false">BZ431*'Dist Horaria'!$Q$6</f>
        <v>672.169071863014</v>
      </c>
      <c r="CK431" s="0" t="n">
        <f aca="false">BZ431*'Dist Horaria'!$R$6</f>
        <v>672.169071863014</v>
      </c>
      <c r="CL431" s="0" t="n">
        <f aca="false">BZ431*'Dist Horaria'!$S$6</f>
        <v>672.169071863014</v>
      </c>
      <c r="CM431" s="0" t="n">
        <f aca="false">BZ431*'Dist Horaria'!$T$6</f>
        <v>672.169071863014</v>
      </c>
      <c r="CN431" s="0" t="n">
        <f aca="false">BZ431*'Dist Horaria'!$U$6</f>
        <v>672.169071863014</v>
      </c>
      <c r="CO431" s="0" t="n">
        <f aca="false">BZ431*'Dist Horaria'!$V$6</f>
        <v>672.169071863014</v>
      </c>
      <c r="CP431" s="0" t="n">
        <f aca="false">BZ431*'Dist Horaria'!$W$6</f>
        <v>672.169071863014</v>
      </c>
      <c r="CQ431" s="0" t="n">
        <f aca="false">BZ431*'Dist Horaria'!$X$6</f>
        <v>1024.25763331507</v>
      </c>
      <c r="CR431" s="0" t="n">
        <f aca="false">BZ431*'Dist Horaria'!$Y$6</f>
        <v>1024.25763331507</v>
      </c>
      <c r="CS431" s="0" t="n">
        <f aca="false">BZ431*'Dist Horaria'!$Z$6</f>
        <v>1024.25763331507</v>
      </c>
      <c r="CT431" s="0" t="n">
        <f aca="false">BZ431*'Dist Horaria'!$AA$6</f>
        <v>384.096612493151</v>
      </c>
      <c r="CU431" s="0" t="n">
        <f aca="false">BZ431*'Dist Horaria'!$AB$6</f>
        <v>384.096612493151</v>
      </c>
      <c r="CV431" s="0" t="n">
        <f aca="false">BZ431*'Dist Horaria'!$AC$6</f>
        <v>384.096612493151</v>
      </c>
      <c r="CW431" s="0" t="n">
        <f aca="false">BZ431*'Dist Horaria'!$AD$6</f>
        <v>384.096612493151</v>
      </c>
      <c r="CX431" s="0" t="n">
        <f aca="false">BZ431*'Dist Horaria'!$AE$6</f>
        <v>384.096612493151</v>
      </c>
      <c r="CY431" s="0" t="n">
        <f aca="false">AS431*1000000</f>
        <v>16071.0461513401</v>
      </c>
      <c r="CZ431" s="0" t="n">
        <f aca="false">CY431*'Dist Horaria'!$H$6</f>
        <v>401.776153783502</v>
      </c>
      <c r="DA431" s="0" t="n">
        <f aca="false">CY431*'Dist Horaria'!$I$6</f>
        <v>401.776153783502</v>
      </c>
      <c r="DB431" s="0" t="n">
        <f aca="false">CY431*'Dist Horaria'!$J$6</f>
        <v>401.776153783502</v>
      </c>
      <c r="DC431" s="0" t="n">
        <f aca="false">CY431*'Dist Horaria'!$K$6</f>
        <v>401.776153783502</v>
      </c>
      <c r="DD431" s="0" t="n">
        <f aca="false">CY431*'Dist Horaria'!$L$6</f>
        <v>401.776153783502</v>
      </c>
      <c r="DE431" s="0" t="n">
        <f aca="false">CY431*'Dist Horaria'!$M$6</f>
        <v>1071.40307675601</v>
      </c>
      <c r="DF431" s="0" t="n">
        <f aca="false">CY431*'Dist Horaria'!$N$6</f>
        <v>1071.40307675601</v>
      </c>
      <c r="DG431" s="0" t="n">
        <f aca="false">CY431*'Dist Horaria'!$O$6</f>
        <v>1071.40307675601</v>
      </c>
      <c r="DH431" s="0" t="n">
        <f aca="false">CY431*'Dist Horaria'!$P$6</f>
        <v>703.108269121128</v>
      </c>
      <c r="DI431" s="0" t="n">
        <f aca="false">CY431*'Dist Horaria'!$Q$6</f>
        <v>703.108269121128</v>
      </c>
      <c r="DJ431" s="0" t="n">
        <f aca="false">CY431*'Dist Horaria'!$R$6</f>
        <v>703.108269121128</v>
      </c>
      <c r="DK431" s="0" t="n">
        <f aca="false">CY431*'Dist Horaria'!$S$6</f>
        <v>703.108269121128</v>
      </c>
      <c r="DL431" s="0" t="n">
        <f aca="false">CY431*'Dist Horaria'!$T$6</f>
        <v>703.108269121128</v>
      </c>
      <c r="DM431" s="0" t="n">
        <f aca="false">CY431*'Dist Horaria'!$U$6</f>
        <v>703.108269121128</v>
      </c>
      <c r="DN431" s="0" t="n">
        <f aca="false">CY431*'Dist Horaria'!$V$6</f>
        <v>703.108269121128</v>
      </c>
      <c r="DO431" s="0" t="n">
        <f aca="false">CY431*'Dist Horaria'!$W$6</f>
        <v>703.108269121128</v>
      </c>
      <c r="DP431" s="0" t="n">
        <f aca="false">CY431*'Dist Horaria'!$X$6</f>
        <v>1071.40307675601</v>
      </c>
      <c r="DQ431" s="0" t="n">
        <f aca="false">CY431*'Dist Horaria'!$Y$6</f>
        <v>1071.40307675601</v>
      </c>
      <c r="DR431" s="0" t="n">
        <f aca="false">CY431*'Dist Horaria'!$Z$6</f>
        <v>1071.40307675601</v>
      </c>
      <c r="DS431" s="0" t="n">
        <f aca="false">CY431*'Dist Horaria'!$AA$6</f>
        <v>401.776153783502</v>
      </c>
      <c r="DT431" s="0" t="n">
        <f aca="false">CY431*'Dist Horaria'!$AB$6</f>
        <v>401.776153783502</v>
      </c>
      <c r="DU431" s="0" t="n">
        <f aca="false">CY431*'Dist Horaria'!$AC$6</f>
        <v>401.776153783502</v>
      </c>
      <c r="DV431" s="0" t="n">
        <f aca="false">CY431*'Dist Horaria'!$AD$6</f>
        <v>401.776153783502</v>
      </c>
      <c r="DW431" s="0" t="n">
        <f aca="false">CY431*'Dist Horaria'!$AE$6</f>
        <v>401.776153783502</v>
      </c>
      <c r="DX431" s="0" t="n">
        <f aca="false">AX431*1000000</f>
        <v>931.654849353047</v>
      </c>
      <c r="DY431" s="0" t="n">
        <f aca="false">DX431*'Dist Horaria'!$H$6</f>
        <v>23.2913712338262</v>
      </c>
      <c r="DZ431" s="0" t="n">
        <f aca="false">DX431*'Dist Horaria'!$I$6</f>
        <v>23.2913712338262</v>
      </c>
      <c r="EA431" s="0" t="n">
        <f aca="false">DX431*'Dist Horaria'!$J$6</f>
        <v>23.2913712338262</v>
      </c>
      <c r="EB431" s="0" t="n">
        <f aca="false">DX431*'Dist Horaria'!$K$6</f>
        <v>23.2913712338262</v>
      </c>
      <c r="EC431" s="0" t="n">
        <f aca="false">DX431*'Dist Horaria'!$L$6</f>
        <v>23.2913712338262</v>
      </c>
      <c r="ED431" s="0" t="n">
        <f aca="false">DX431*'Dist Horaria'!$M$6</f>
        <v>62.1103232902032</v>
      </c>
      <c r="EE431" s="0" t="n">
        <f aca="false">DX431*'Dist Horaria'!$N$6</f>
        <v>62.1103232902032</v>
      </c>
      <c r="EF431" s="0" t="n">
        <f aca="false">DX431*'Dist Horaria'!$O$6</f>
        <v>62.1103232902032</v>
      </c>
      <c r="EG431" s="0" t="n">
        <f aca="false">DX431*'Dist Horaria'!$P$6</f>
        <v>40.7598996591958</v>
      </c>
      <c r="EH431" s="0" t="n">
        <f aca="false">DX431*'Dist Horaria'!$Q$6</f>
        <v>40.7598996591958</v>
      </c>
      <c r="EI431" s="0" t="n">
        <f aca="false">DX431*'Dist Horaria'!$R$6</f>
        <v>40.7598996591958</v>
      </c>
      <c r="EJ431" s="0" t="n">
        <f aca="false">DX431*'Dist Horaria'!$S$6</f>
        <v>40.7598996591958</v>
      </c>
      <c r="EK431" s="0" t="n">
        <f aca="false">DX431*'Dist Horaria'!$T$6</f>
        <v>40.7598996591958</v>
      </c>
      <c r="EL431" s="0" t="n">
        <f aca="false">DX431*'Dist Horaria'!$U$6</f>
        <v>40.7598996591958</v>
      </c>
      <c r="EM431" s="0" t="n">
        <f aca="false">DX431*'Dist Horaria'!$V$6</f>
        <v>40.7598996591958</v>
      </c>
      <c r="EN431" s="0" t="n">
        <f aca="false">DX431*'Dist Horaria'!$W$6</f>
        <v>40.7598996591958</v>
      </c>
      <c r="EO431" s="0" t="n">
        <f aca="false">DX431*'Dist Horaria'!$X$6</f>
        <v>62.1103232902032</v>
      </c>
      <c r="EP431" s="0" t="n">
        <f aca="false">DX431*'Dist Horaria'!$Y$6</f>
        <v>62.1103232902032</v>
      </c>
      <c r="EQ431" s="0" t="n">
        <f aca="false">DX431*'Dist Horaria'!$Z$6</f>
        <v>62.1103232902032</v>
      </c>
      <c r="ER431" s="0" t="n">
        <f aca="false">DX431*'Dist Horaria'!$AA$6</f>
        <v>23.2913712338262</v>
      </c>
      <c r="ES431" s="0" t="n">
        <f aca="false">DX431*'Dist Horaria'!$AB$6</f>
        <v>23.2913712338262</v>
      </c>
      <c r="ET431" s="0" t="n">
        <f aca="false">DX431*'Dist Horaria'!$AC$6</f>
        <v>23.2913712338262</v>
      </c>
      <c r="EU431" s="0" t="n">
        <f aca="false">DX431*'Dist Horaria'!$AD$6</f>
        <v>23.2913712338262</v>
      </c>
      <c r="EV431" s="0" t="n">
        <f aca="false">DX431*'Dist Horaria'!$AE$6</f>
        <v>23.2913712338262</v>
      </c>
      <c r="EW431" s="0" t="n">
        <f aca="false">BB431+CA431+CZ431+DY431</f>
        <v>1020.05090957238</v>
      </c>
      <c r="EX431" s="0" t="n">
        <f aca="false">BC431+CB431+DA431+DZ431</f>
        <v>1014.40949098756</v>
      </c>
      <c r="EY431" s="0" t="n">
        <f aca="false">BD431+CC431+DB431+EA431</f>
        <v>1009.0846852047</v>
      </c>
      <c r="EZ431" s="0" t="n">
        <f aca="false">BE431+CD431+DC431+EB431</f>
        <v>1004.54815864512</v>
      </c>
      <c r="FA431" s="0" t="n">
        <f aca="false">BF431+CE431+DD431+EC431</f>
        <v>1001.23304116371</v>
      </c>
      <c r="FB431" s="0" t="n">
        <f aca="false">BG431+CF431+DE431+ED431</f>
        <v>2347.75285511148</v>
      </c>
      <c r="FC431" s="0" t="n">
        <f aca="false">BH431+CG431+DF431+EE431</f>
        <v>2356.32715486518</v>
      </c>
      <c r="FD431" s="0" t="n">
        <f aca="false">BI431+CH431+DG431+EF431</f>
        <v>2356.32715486518</v>
      </c>
      <c r="FE431" s="0" t="n">
        <f aca="false">BJ431+CI431+DH431+EG431</f>
        <v>1678.73368928675</v>
      </c>
      <c r="FF431" s="0" t="n">
        <f aca="false">BK431+CJ431+DI431+EH431</f>
        <v>1706.51889058557</v>
      </c>
      <c r="FG431" s="0" t="n">
        <f aca="false">BL431+CK431+DJ431+EI431</f>
        <v>1726.72630971199</v>
      </c>
      <c r="FH431" s="0" t="n">
        <f aca="false">BM431+CL431+DK431+EJ431</f>
        <v>1736.8300192752</v>
      </c>
      <c r="FI431" s="0" t="n">
        <f aca="false">BN431+CM431+DL431+EK431</f>
        <v>1739.355946666</v>
      </c>
      <c r="FJ431" s="0" t="n">
        <f aca="false">BO431+CN431+DM431+EL431</f>
        <v>1736.8300192752</v>
      </c>
      <c r="FK431" s="0" t="n">
        <f aca="false">BP431+CO431+DN431+EM431</f>
        <v>1731.77816449359</v>
      </c>
      <c r="FL431" s="0" t="n">
        <f aca="false">BQ431+CP431+DO431+EN431</f>
        <v>1724.20038232119</v>
      </c>
      <c r="FM431" s="0" t="n">
        <f aca="false">BR431+CQ431+DP431+EO431</f>
        <v>2459.96197823115</v>
      </c>
      <c r="FN431" s="0" t="n">
        <f aca="false">BS431+CR431+DQ431+EP431</f>
        <v>2453.06943939681</v>
      </c>
      <c r="FO431" s="0" t="n">
        <f aca="false">BT431+CS431+DR431+EQ431</f>
        <v>2415.5526758907</v>
      </c>
      <c r="FP431" s="0" t="n">
        <f aca="false">BU431+CT431+DS431+ER431</f>
        <v>1054.29975638175</v>
      </c>
      <c r="FQ431" s="0" t="n">
        <f aca="false">BV431+CU431+DT431+ES431</f>
        <v>1027.3512193941</v>
      </c>
      <c r="FR431" s="0" t="n">
        <f aca="false">BW431+CV431+DU431+ET431</f>
        <v>1045.6408412011</v>
      </c>
      <c r="FS431" s="0" t="n">
        <f aca="false">BX431+CW431+DV431+EU431</f>
        <v>1039.40032147507</v>
      </c>
      <c r="FT431" s="0" t="n">
        <f aca="false">BY431+CX431+DW431+EV431</f>
        <v>1032.79821587722</v>
      </c>
      <c r="FU431" s="0" t="n">
        <f aca="false">AM431*'Dist Horaria'!$H$10</f>
        <v>0.506111749987517</v>
      </c>
      <c r="FV431" s="0" t="n">
        <f aca="false">AM431*'Dist Horaria'!$I$10</f>
        <v>0.473664741967519</v>
      </c>
      <c r="FW431" s="0" t="n">
        <f aca="false">AM431*'Dist Horaria'!$J$10</f>
        <v>0.471614204062553</v>
      </c>
      <c r="FX431" s="0" t="n">
        <f aca="false">AM431*'Dist Horaria'!$K$10</f>
        <v>0.458050741622891</v>
      </c>
      <c r="FY431" s="0" t="n">
        <f aca="false">AM431*'Dist Horaria'!$L$10</f>
        <v>0.458234046226973</v>
      </c>
      <c r="FZ431" s="0" t="n">
        <f aca="false">AM431*'Dist Horaria'!$M$10</f>
        <v>0.49032928700329</v>
      </c>
      <c r="GA431" s="0" t="n">
        <f aca="false">AM431*'Dist Horaria'!$N$10</f>
        <v>0.463871772778458</v>
      </c>
      <c r="GB431" s="0" t="n">
        <f aca="false">AM431*'Dist Horaria'!$O$10</f>
        <v>0.455954345853305</v>
      </c>
      <c r="GC431" s="0" t="n">
        <f aca="false">AM431*'Dist Horaria'!$P$10</f>
        <v>0.463029713289259</v>
      </c>
      <c r="GD431" s="0" t="n">
        <f aca="false">AM431*'Dist Horaria'!$Q$10</f>
        <v>0.419026269676297</v>
      </c>
      <c r="GE431" s="0" t="n">
        <f aca="false">AM431*'Dist Horaria'!$R$10</f>
        <v>0.511274977665945</v>
      </c>
      <c r="GF431" s="0" t="n">
        <f aca="false">AM431*'Dist Horaria'!$S$10</f>
        <v>0.436648692265992</v>
      </c>
      <c r="GG431" s="0" t="n">
        <f aca="false">AR431*'Dist Horaria'!$H$10</f>
        <v>0.529407512799264</v>
      </c>
      <c r="GH431" s="0" t="n">
        <f aca="false">AR431*'Dist Horaria'!$I$10</f>
        <v>0.495467004968596</v>
      </c>
      <c r="GI431" s="0" t="n">
        <f aca="false">AR431*'Dist Horaria'!$J$10</f>
        <v>0.493322083076947</v>
      </c>
      <c r="GJ431" s="0" t="n">
        <f aca="false">AR431*'Dist Horaria'!$K$10</f>
        <v>0.479134309496696</v>
      </c>
      <c r="GK431" s="0" t="n">
        <f aca="false">AR431*'Dist Horaria'!$L$10</f>
        <v>0.479326051408505</v>
      </c>
      <c r="GL431" s="0" t="n">
        <f aca="false">AR431*'Dist Horaria'!$M$10</f>
        <v>0.512898600539211</v>
      </c>
      <c r="GM431" s="0" t="n">
        <f aca="false">AR431*'Dist Horaria'!$N$10</f>
        <v>0.485223276263565</v>
      </c>
      <c r="GN431" s="0" t="n">
        <f aca="false">AR431*'Dist Horaria'!$O$10</f>
        <v>0.476941418953754</v>
      </c>
      <c r="GO431" s="0" t="n">
        <f aca="false">AR431*'Dist Horaria'!$P$10</f>
        <v>0.484342457709526</v>
      </c>
      <c r="GP431" s="0" t="n">
        <f aca="false">AR431*'Dist Horaria'!$Q$10</f>
        <v>0.438313584366207</v>
      </c>
      <c r="GQ431" s="0" t="n">
        <f aca="false">AR431*'Dist Horaria'!$R$10</f>
        <v>0.534808398124137</v>
      </c>
      <c r="GR431" s="0" t="n">
        <f aca="false">AR431*'Dist Horaria'!$S$10</f>
        <v>0.456747147532718</v>
      </c>
      <c r="GS431" s="0" t="n">
        <f aca="false">AW431*'Dist Horaria'!$H$10</f>
        <v>0.0306902905970588</v>
      </c>
      <c r="GT431" s="0" t="n">
        <f aca="false">AW431*'Dist Horaria'!$I$10</f>
        <v>0.0287227249257157</v>
      </c>
      <c r="GU431" s="0" t="n">
        <f aca="false">AW431*'Dist Horaria'!$J$10</f>
        <v>0.0285983816276491</v>
      </c>
      <c r="GV431" s="0" t="n">
        <f aca="false">AW431*'Dist Horaria'!$K$10</f>
        <v>0.0277759019998085</v>
      </c>
      <c r="GW431" s="0" t="n">
        <f aca="false">AW431*'Dist Horaria'!$L$10</f>
        <v>0.0277870174729568</v>
      </c>
      <c r="GX431" s="0" t="n">
        <f aca="false">AW431*'Dist Horaria'!$M$10</f>
        <v>0.0297332522051717</v>
      </c>
      <c r="GY431" s="0" t="n">
        <f aca="false">AW431*'Dist Horaria'!$N$10</f>
        <v>0.0281288855804965</v>
      </c>
      <c r="GZ431" s="0" t="n">
        <f aca="false">AW431*'Dist Horaria'!$O$10</f>
        <v>0.0276487779103625</v>
      </c>
      <c r="HA431" s="0" t="n">
        <f aca="false">AW431*'Dist Horaria'!$P$10</f>
        <v>0.0280778236353348</v>
      </c>
      <c r="HB431" s="0" t="n">
        <f aca="false">AW431*'Dist Horaria'!$Q$10</f>
        <v>0.0254094831516642</v>
      </c>
      <c r="HC431" s="0" t="n">
        <f aca="false">AW431*'Dist Horaria'!$R$10</f>
        <v>0.0310033853985007</v>
      </c>
      <c r="HD431" s="0" t="n">
        <f aca="false">AW431*'Dist Horaria'!$S$10</f>
        <v>0.026478095509143</v>
      </c>
    </row>
    <row r="432" customFormat="false" ht="13.8" hidden="false" customHeight="false" outlineLevel="0" collapsed="false">
      <c r="A432" s="0" t="n">
        <v>4.629812</v>
      </c>
      <c r="B432" s="0" t="n">
        <v>-74.078504</v>
      </c>
      <c r="C432" s="0" t="n">
        <v>31</v>
      </c>
      <c r="D432" s="0" t="n">
        <v>27</v>
      </c>
      <c r="E432" s="0" t="n">
        <v>2346</v>
      </c>
      <c r="G432" s="0" t="s">
        <v>687</v>
      </c>
      <c r="H432" s="0" t="n">
        <v>405</v>
      </c>
      <c r="I432" s="0" t="s">
        <v>1923</v>
      </c>
      <c r="J432" s="0" t="s">
        <v>1924</v>
      </c>
      <c r="L432" s="0" t="s">
        <v>1925</v>
      </c>
      <c r="S432" s="0" t="n">
        <v>365</v>
      </c>
      <c r="V432" s="0" t="n">
        <v>93575.8</v>
      </c>
      <c r="W432" s="0" t="n">
        <f aca="false">V432*12</f>
        <v>1122909.6</v>
      </c>
      <c r="X432" s="0" t="n">
        <v>1</v>
      </c>
      <c r="Z432" s="0" t="n">
        <v>33901.42</v>
      </c>
      <c r="AB432" s="0" t="n">
        <v>0.005</v>
      </c>
      <c r="AC432" s="0" t="n">
        <v>0</v>
      </c>
      <c r="AD432" s="0" t="n">
        <v>4870.07089055942</v>
      </c>
      <c r="AE432" s="0" t="n">
        <f aca="false">AD432/2204.59</f>
        <v>2.20905968482095</v>
      </c>
      <c r="AF432" s="0" t="n">
        <f aca="false">AE432/S432</f>
        <v>0.00605221831457794</v>
      </c>
      <c r="AG432" s="0" t="n">
        <f aca="false">AE432*EXP(AB432*AC432)</f>
        <v>2.20905968482095</v>
      </c>
      <c r="AH432" s="0" t="n">
        <f aca="false">AG432/S432</f>
        <v>0.00605221831457794</v>
      </c>
      <c r="AI432" s="0" t="s">
        <v>90</v>
      </c>
      <c r="AJ432" s="0" t="n">
        <f aca="false">IF(AI432="A",'FE DISTRIBUCIÓN'!$C$2,'FE DISTRIBUCIÓN'!$C$3)</f>
        <v>4.994E-006</v>
      </c>
      <c r="AK432" s="0" t="n">
        <f aca="false">W432*AJ432</f>
        <v>5.6078105424</v>
      </c>
      <c r="AL432" s="0" t="n">
        <f aca="false">AK432/365</f>
        <v>0.015363864499726</v>
      </c>
      <c r="AM432" s="0" t="n">
        <f aca="false">AK432*EXP(AB432*AC432)</f>
        <v>5.6078105424</v>
      </c>
      <c r="AN432" s="0" t="n">
        <f aca="false">AM432/365</f>
        <v>0.015363864499726</v>
      </c>
      <c r="AO432" s="0" t="n">
        <v>5.223868284E-006</v>
      </c>
      <c r="AP432" s="0" t="n">
        <f aca="false">AO432*W432</f>
        <v>5.86593184523913</v>
      </c>
      <c r="AQ432" s="0" t="n">
        <f aca="false">AP432/365</f>
        <v>0.0160710461513401</v>
      </c>
      <c r="AR432" s="0" t="n">
        <f aca="false">AP432*EXP(AB432*AC432)</f>
        <v>5.86593184523913</v>
      </c>
      <c r="AS432" s="0" t="n">
        <f aca="false">AR432/365</f>
        <v>0.0160710461513401</v>
      </c>
      <c r="AT432" s="0" t="n">
        <v>3.02832944E-007</v>
      </c>
      <c r="AU432" s="0" t="n">
        <f aca="false">AT432*W432</f>
        <v>0.340054020013862</v>
      </c>
      <c r="AV432" s="0" t="n">
        <f aca="false">AU432/365</f>
        <v>0.000931654849353047</v>
      </c>
      <c r="AW432" s="0" t="n">
        <f aca="false">AU432*EXP(AB432*AC432)</f>
        <v>0.340054020013862</v>
      </c>
      <c r="AX432" s="0" t="n">
        <f aca="false">AW432/365</f>
        <v>0.000931654849353047</v>
      </c>
      <c r="AY432" s="0" t="n">
        <f aca="false">AW432+AR432+AM432+AG432</f>
        <v>14.0228560924739</v>
      </c>
      <c r="AZ432" s="0" t="n">
        <f aca="false">AH432+AN432+AS432+AX432</f>
        <v>0.0384187838149971</v>
      </c>
      <c r="BA432" s="0" t="n">
        <f aca="false">AH432*1000000</f>
        <v>6052.21831457794</v>
      </c>
      <c r="BB432" s="0" t="n">
        <f aca="false">BA432*'Dist Horaria'!$H$3</f>
        <v>210.886772061905</v>
      </c>
      <c r="BC432" s="0" t="n">
        <f aca="false">BA432*'Dist Horaria'!$I$3</f>
        <v>205.245353477077</v>
      </c>
      <c r="BD432" s="0" t="n">
        <f aca="false">BA432*'Dist Horaria'!$J$3</f>
        <v>199.920547694224</v>
      </c>
      <c r="BE432" s="0" t="n">
        <f aca="false">BA432*'Dist Horaria'!$K$3</f>
        <v>195.384021134643</v>
      </c>
      <c r="BF432" s="0" t="n">
        <f aca="false">BA432*'Dist Horaria'!$L$3</f>
        <v>192.068903653234</v>
      </c>
      <c r="BG432" s="0" t="n">
        <f aca="false">BA432*'Dist Horaria'!$M$3</f>
        <v>189.981821750208</v>
      </c>
      <c r="BH432" s="0" t="n">
        <f aca="false">BA432*'Dist Horaria'!$N$3</f>
        <v>198.556121503899</v>
      </c>
      <c r="BI432" s="0" t="n">
        <f aca="false">BA432*'Dist Horaria'!$O$3</f>
        <v>198.556121503899</v>
      </c>
      <c r="BJ432" s="0" t="n">
        <f aca="false">BA432*'Dist Horaria'!$P$3</f>
        <v>262.696448643412</v>
      </c>
      <c r="BK432" s="0" t="n">
        <f aca="false">BA432*'Dist Horaria'!$Q$3</f>
        <v>290.481649942235</v>
      </c>
      <c r="BL432" s="0" t="n">
        <f aca="false">BA432*'Dist Horaria'!$R$3</f>
        <v>310.689069068651</v>
      </c>
      <c r="BM432" s="0" t="n">
        <f aca="false">BA432*'Dist Horaria'!$S$3</f>
        <v>320.792778631859</v>
      </c>
      <c r="BN432" s="0" t="n">
        <f aca="false">BA432*'Dist Horaria'!$T$3</f>
        <v>323.318706022661</v>
      </c>
      <c r="BO432" s="0" t="n">
        <f aca="false">BA432*'Dist Horaria'!$U$3</f>
        <v>320.792778631859</v>
      </c>
      <c r="BP432" s="0" t="n">
        <f aca="false">BA432*'Dist Horaria'!$V$3</f>
        <v>315.740923850255</v>
      </c>
      <c r="BQ432" s="0" t="n">
        <f aca="false">BA432*'Dist Horaria'!$W$3</f>
        <v>308.163141677849</v>
      </c>
      <c r="BR432" s="0" t="n">
        <f aca="false">BA432*'Dist Horaria'!$X$3</f>
        <v>302.190944869874</v>
      </c>
      <c r="BS432" s="0" t="n">
        <f aca="false">BA432*'Dist Horaria'!$Y$3</f>
        <v>295.29840603553</v>
      </c>
      <c r="BT432" s="0" t="n">
        <f aca="false">BA432*'Dist Horaria'!$Z$3</f>
        <v>257.78164252942</v>
      </c>
      <c r="BU432" s="0" t="n">
        <f aca="false">BA432*'Dist Horaria'!$AA$3</f>
        <v>245.135618871275</v>
      </c>
      <c r="BV432" s="0" t="n">
        <f aca="false">BA432*'Dist Horaria'!$AB$3</f>
        <v>218.187081883616</v>
      </c>
      <c r="BW432" s="0" t="n">
        <f aca="false">BA432*'Dist Horaria'!$AC$3</f>
        <v>236.476703690623</v>
      </c>
      <c r="BX432" s="0" t="n">
        <f aca="false">BA432*'Dist Horaria'!$AD$3</f>
        <v>230.236183964594</v>
      </c>
      <c r="BY432" s="0" t="n">
        <f aca="false">BA432*'Dist Horaria'!$AE$3</f>
        <v>223.634078366737</v>
      </c>
      <c r="BZ432" s="0" t="n">
        <f aca="false">AN432*1000000</f>
        <v>15363.864499726</v>
      </c>
      <c r="CA432" s="0" t="n">
        <f aca="false">BZ432*'Dist Horaria'!$H$6</f>
        <v>384.096612493151</v>
      </c>
      <c r="CB432" s="0" t="n">
        <f aca="false">BZ432*'Dist Horaria'!$I$6</f>
        <v>384.096612493151</v>
      </c>
      <c r="CC432" s="0" t="n">
        <f aca="false">BZ432*'Dist Horaria'!$J$6</f>
        <v>384.096612493151</v>
      </c>
      <c r="CD432" s="0" t="n">
        <f aca="false">BZ432*'Dist Horaria'!$K$6</f>
        <v>384.096612493151</v>
      </c>
      <c r="CE432" s="0" t="n">
        <f aca="false">BZ432*'Dist Horaria'!$L$6</f>
        <v>384.096612493151</v>
      </c>
      <c r="CF432" s="0" t="n">
        <f aca="false">BZ432*'Dist Horaria'!$M$6</f>
        <v>1024.25763331507</v>
      </c>
      <c r="CG432" s="0" t="n">
        <f aca="false">BZ432*'Dist Horaria'!$N$6</f>
        <v>1024.25763331507</v>
      </c>
      <c r="CH432" s="0" t="n">
        <f aca="false">BZ432*'Dist Horaria'!$O$6</f>
        <v>1024.25763331507</v>
      </c>
      <c r="CI432" s="0" t="n">
        <f aca="false">BZ432*'Dist Horaria'!$P$6</f>
        <v>672.169071863014</v>
      </c>
      <c r="CJ432" s="0" t="n">
        <f aca="false">BZ432*'Dist Horaria'!$Q$6</f>
        <v>672.169071863014</v>
      </c>
      <c r="CK432" s="0" t="n">
        <f aca="false">BZ432*'Dist Horaria'!$R$6</f>
        <v>672.169071863014</v>
      </c>
      <c r="CL432" s="0" t="n">
        <f aca="false">BZ432*'Dist Horaria'!$S$6</f>
        <v>672.169071863014</v>
      </c>
      <c r="CM432" s="0" t="n">
        <f aca="false">BZ432*'Dist Horaria'!$T$6</f>
        <v>672.169071863014</v>
      </c>
      <c r="CN432" s="0" t="n">
        <f aca="false">BZ432*'Dist Horaria'!$U$6</f>
        <v>672.169071863014</v>
      </c>
      <c r="CO432" s="0" t="n">
        <f aca="false">BZ432*'Dist Horaria'!$V$6</f>
        <v>672.169071863014</v>
      </c>
      <c r="CP432" s="0" t="n">
        <f aca="false">BZ432*'Dist Horaria'!$W$6</f>
        <v>672.169071863014</v>
      </c>
      <c r="CQ432" s="0" t="n">
        <f aca="false">BZ432*'Dist Horaria'!$X$6</f>
        <v>1024.25763331507</v>
      </c>
      <c r="CR432" s="0" t="n">
        <f aca="false">BZ432*'Dist Horaria'!$Y$6</f>
        <v>1024.25763331507</v>
      </c>
      <c r="CS432" s="0" t="n">
        <f aca="false">BZ432*'Dist Horaria'!$Z$6</f>
        <v>1024.25763331507</v>
      </c>
      <c r="CT432" s="0" t="n">
        <f aca="false">BZ432*'Dist Horaria'!$AA$6</f>
        <v>384.096612493151</v>
      </c>
      <c r="CU432" s="0" t="n">
        <f aca="false">BZ432*'Dist Horaria'!$AB$6</f>
        <v>384.096612493151</v>
      </c>
      <c r="CV432" s="0" t="n">
        <f aca="false">BZ432*'Dist Horaria'!$AC$6</f>
        <v>384.096612493151</v>
      </c>
      <c r="CW432" s="0" t="n">
        <f aca="false">BZ432*'Dist Horaria'!$AD$6</f>
        <v>384.096612493151</v>
      </c>
      <c r="CX432" s="0" t="n">
        <f aca="false">BZ432*'Dist Horaria'!$AE$6</f>
        <v>384.096612493151</v>
      </c>
      <c r="CY432" s="0" t="n">
        <f aca="false">AS432*1000000</f>
        <v>16071.0461513401</v>
      </c>
      <c r="CZ432" s="0" t="n">
        <f aca="false">CY432*'Dist Horaria'!$H$6</f>
        <v>401.776153783502</v>
      </c>
      <c r="DA432" s="0" t="n">
        <f aca="false">CY432*'Dist Horaria'!$I$6</f>
        <v>401.776153783502</v>
      </c>
      <c r="DB432" s="0" t="n">
        <f aca="false">CY432*'Dist Horaria'!$J$6</f>
        <v>401.776153783502</v>
      </c>
      <c r="DC432" s="0" t="n">
        <f aca="false">CY432*'Dist Horaria'!$K$6</f>
        <v>401.776153783502</v>
      </c>
      <c r="DD432" s="0" t="n">
        <f aca="false">CY432*'Dist Horaria'!$L$6</f>
        <v>401.776153783502</v>
      </c>
      <c r="DE432" s="0" t="n">
        <f aca="false">CY432*'Dist Horaria'!$M$6</f>
        <v>1071.40307675601</v>
      </c>
      <c r="DF432" s="0" t="n">
        <f aca="false">CY432*'Dist Horaria'!$N$6</f>
        <v>1071.40307675601</v>
      </c>
      <c r="DG432" s="0" t="n">
        <f aca="false">CY432*'Dist Horaria'!$O$6</f>
        <v>1071.40307675601</v>
      </c>
      <c r="DH432" s="0" t="n">
        <f aca="false">CY432*'Dist Horaria'!$P$6</f>
        <v>703.108269121128</v>
      </c>
      <c r="DI432" s="0" t="n">
        <f aca="false">CY432*'Dist Horaria'!$Q$6</f>
        <v>703.108269121128</v>
      </c>
      <c r="DJ432" s="0" t="n">
        <f aca="false">CY432*'Dist Horaria'!$R$6</f>
        <v>703.108269121128</v>
      </c>
      <c r="DK432" s="0" t="n">
        <f aca="false">CY432*'Dist Horaria'!$S$6</f>
        <v>703.108269121128</v>
      </c>
      <c r="DL432" s="0" t="n">
        <f aca="false">CY432*'Dist Horaria'!$T$6</f>
        <v>703.108269121128</v>
      </c>
      <c r="DM432" s="0" t="n">
        <f aca="false">CY432*'Dist Horaria'!$U$6</f>
        <v>703.108269121128</v>
      </c>
      <c r="DN432" s="0" t="n">
        <f aca="false">CY432*'Dist Horaria'!$V$6</f>
        <v>703.108269121128</v>
      </c>
      <c r="DO432" s="0" t="n">
        <f aca="false">CY432*'Dist Horaria'!$W$6</f>
        <v>703.108269121128</v>
      </c>
      <c r="DP432" s="0" t="n">
        <f aca="false">CY432*'Dist Horaria'!$X$6</f>
        <v>1071.40307675601</v>
      </c>
      <c r="DQ432" s="0" t="n">
        <f aca="false">CY432*'Dist Horaria'!$Y$6</f>
        <v>1071.40307675601</v>
      </c>
      <c r="DR432" s="0" t="n">
        <f aca="false">CY432*'Dist Horaria'!$Z$6</f>
        <v>1071.40307675601</v>
      </c>
      <c r="DS432" s="0" t="n">
        <f aca="false">CY432*'Dist Horaria'!$AA$6</f>
        <v>401.776153783502</v>
      </c>
      <c r="DT432" s="0" t="n">
        <f aca="false">CY432*'Dist Horaria'!$AB$6</f>
        <v>401.776153783502</v>
      </c>
      <c r="DU432" s="0" t="n">
        <f aca="false">CY432*'Dist Horaria'!$AC$6</f>
        <v>401.776153783502</v>
      </c>
      <c r="DV432" s="0" t="n">
        <f aca="false">CY432*'Dist Horaria'!$AD$6</f>
        <v>401.776153783502</v>
      </c>
      <c r="DW432" s="0" t="n">
        <f aca="false">CY432*'Dist Horaria'!$AE$6</f>
        <v>401.776153783502</v>
      </c>
      <c r="DX432" s="0" t="n">
        <f aca="false">AX432*1000000</f>
        <v>931.654849353047</v>
      </c>
      <c r="DY432" s="0" t="n">
        <f aca="false">DX432*'Dist Horaria'!$H$6</f>
        <v>23.2913712338262</v>
      </c>
      <c r="DZ432" s="0" t="n">
        <f aca="false">DX432*'Dist Horaria'!$I$6</f>
        <v>23.2913712338262</v>
      </c>
      <c r="EA432" s="0" t="n">
        <f aca="false">DX432*'Dist Horaria'!$J$6</f>
        <v>23.2913712338262</v>
      </c>
      <c r="EB432" s="0" t="n">
        <f aca="false">DX432*'Dist Horaria'!$K$6</f>
        <v>23.2913712338262</v>
      </c>
      <c r="EC432" s="0" t="n">
        <f aca="false">DX432*'Dist Horaria'!$L$6</f>
        <v>23.2913712338262</v>
      </c>
      <c r="ED432" s="0" t="n">
        <f aca="false">DX432*'Dist Horaria'!$M$6</f>
        <v>62.1103232902032</v>
      </c>
      <c r="EE432" s="0" t="n">
        <f aca="false">DX432*'Dist Horaria'!$N$6</f>
        <v>62.1103232902032</v>
      </c>
      <c r="EF432" s="0" t="n">
        <f aca="false">DX432*'Dist Horaria'!$O$6</f>
        <v>62.1103232902032</v>
      </c>
      <c r="EG432" s="0" t="n">
        <f aca="false">DX432*'Dist Horaria'!$P$6</f>
        <v>40.7598996591958</v>
      </c>
      <c r="EH432" s="0" t="n">
        <f aca="false">DX432*'Dist Horaria'!$Q$6</f>
        <v>40.7598996591958</v>
      </c>
      <c r="EI432" s="0" t="n">
        <f aca="false">DX432*'Dist Horaria'!$R$6</f>
        <v>40.7598996591958</v>
      </c>
      <c r="EJ432" s="0" t="n">
        <f aca="false">DX432*'Dist Horaria'!$S$6</f>
        <v>40.7598996591958</v>
      </c>
      <c r="EK432" s="0" t="n">
        <f aca="false">DX432*'Dist Horaria'!$T$6</f>
        <v>40.7598996591958</v>
      </c>
      <c r="EL432" s="0" t="n">
        <f aca="false">DX432*'Dist Horaria'!$U$6</f>
        <v>40.7598996591958</v>
      </c>
      <c r="EM432" s="0" t="n">
        <f aca="false">DX432*'Dist Horaria'!$V$6</f>
        <v>40.7598996591958</v>
      </c>
      <c r="EN432" s="0" t="n">
        <f aca="false">DX432*'Dist Horaria'!$W$6</f>
        <v>40.7598996591958</v>
      </c>
      <c r="EO432" s="0" t="n">
        <f aca="false">DX432*'Dist Horaria'!$X$6</f>
        <v>62.1103232902032</v>
      </c>
      <c r="EP432" s="0" t="n">
        <f aca="false">DX432*'Dist Horaria'!$Y$6</f>
        <v>62.1103232902032</v>
      </c>
      <c r="EQ432" s="0" t="n">
        <f aca="false">DX432*'Dist Horaria'!$Z$6</f>
        <v>62.1103232902032</v>
      </c>
      <c r="ER432" s="0" t="n">
        <f aca="false">DX432*'Dist Horaria'!$AA$6</f>
        <v>23.2913712338262</v>
      </c>
      <c r="ES432" s="0" t="n">
        <f aca="false">DX432*'Dist Horaria'!$AB$6</f>
        <v>23.2913712338262</v>
      </c>
      <c r="ET432" s="0" t="n">
        <f aca="false">DX432*'Dist Horaria'!$AC$6</f>
        <v>23.2913712338262</v>
      </c>
      <c r="EU432" s="0" t="n">
        <f aca="false">DX432*'Dist Horaria'!$AD$6</f>
        <v>23.2913712338262</v>
      </c>
      <c r="EV432" s="0" t="n">
        <f aca="false">DX432*'Dist Horaria'!$AE$6</f>
        <v>23.2913712338262</v>
      </c>
      <c r="EW432" s="0" t="n">
        <f aca="false">BB432+CA432+CZ432+DY432</f>
        <v>1020.05090957238</v>
      </c>
      <c r="EX432" s="0" t="n">
        <f aca="false">BC432+CB432+DA432+DZ432</f>
        <v>1014.40949098756</v>
      </c>
      <c r="EY432" s="0" t="n">
        <f aca="false">BD432+CC432+DB432+EA432</f>
        <v>1009.0846852047</v>
      </c>
      <c r="EZ432" s="0" t="n">
        <f aca="false">BE432+CD432+DC432+EB432</f>
        <v>1004.54815864512</v>
      </c>
      <c r="FA432" s="0" t="n">
        <f aca="false">BF432+CE432+DD432+EC432</f>
        <v>1001.23304116371</v>
      </c>
      <c r="FB432" s="0" t="n">
        <f aca="false">BG432+CF432+DE432+ED432</f>
        <v>2347.75285511148</v>
      </c>
      <c r="FC432" s="0" t="n">
        <f aca="false">BH432+CG432+DF432+EE432</f>
        <v>2356.32715486518</v>
      </c>
      <c r="FD432" s="0" t="n">
        <f aca="false">BI432+CH432+DG432+EF432</f>
        <v>2356.32715486518</v>
      </c>
      <c r="FE432" s="0" t="n">
        <f aca="false">BJ432+CI432+DH432+EG432</f>
        <v>1678.73368928675</v>
      </c>
      <c r="FF432" s="0" t="n">
        <f aca="false">BK432+CJ432+DI432+EH432</f>
        <v>1706.51889058557</v>
      </c>
      <c r="FG432" s="0" t="n">
        <f aca="false">BL432+CK432+DJ432+EI432</f>
        <v>1726.72630971199</v>
      </c>
      <c r="FH432" s="0" t="n">
        <f aca="false">BM432+CL432+DK432+EJ432</f>
        <v>1736.8300192752</v>
      </c>
      <c r="FI432" s="0" t="n">
        <f aca="false">BN432+CM432+DL432+EK432</f>
        <v>1739.355946666</v>
      </c>
      <c r="FJ432" s="0" t="n">
        <f aca="false">BO432+CN432+DM432+EL432</f>
        <v>1736.8300192752</v>
      </c>
      <c r="FK432" s="0" t="n">
        <f aca="false">BP432+CO432+DN432+EM432</f>
        <v>1731.77816449359</v>
      </c>
      <c r="FL432" s="0" t="n">
        <f aca="false">BQ432+CP432+DO432+EN432</f>
        <v>1724.20038232119</v>
      </c>
      <c r="FM432" s="0" t="n">
        <f aca="false">BR432+CQ432+DP432+EO432</f>
        <v>2459.96197823115</v>
      </c>
      <c r="FN432" s="0" t="n">
        <f aca="false">BS432+CR432+DQ432+EP432</f>
        <v>2453.06943939681</v>
      </c>
      <c r="FO432" s="0" t="n">
        <f aca="false">BT432+CS432+DR432+EQ432</f>
        <v>2415.5526758907</v>
      </c>
      <c r="FP432" s="0" t="n">
        <f aca="false">BU432+CT432+DS432+ER432</f>
        <v>1054.29975638175</v>
      </c>
      <c r="FQ432" s="0" t="n">
        <f aca="false">BV432+CU432+DT432+ES432</f>
        <v>1027.3512193941</v>
      </c>
      <c r="FR432" s="0" t="n">
        <f aca="false">BW432+CV432+DU432+ET432</f>
        <v>1045.6408412011</v>
      </c>
      <c r="FS432" s="0" t="n">
        <f aca="false">BX432+CW432+DV432+EU432</f>
        <v>1039.40032147507</v>
      </c>
      <c r="FT432" s="0" t="n">
        <f aca="false">BY432+CX432+DW432+EV432</f>
        <v>1032.79821587722</v>
      </c>
      <c r="FU432" s="0" t="n">
        <f aca="false">AM432*'Dist Horaria'!$H$10</f>
        <v>0.506111749987517</v>
      </c>
      <c r="FV432" s="0" t="n">
        <f aca="false">AM432*'Dist Horaria'!$I$10</f>
        <v>0.473664741967519</v>
      </c>
      <c r="FW432" s="0" t="n">
        <f aca="false">AM432*'Dist Horaria'!$J$10</f>
        <v>0.471614204062553</v>
      </c>
      <c r="FX432" s="0" t="n">
        <f aca="false">AM432*'Dist Horaria'!$K$10</f>
        <v>0.458050741622891</v>
      </c>
      <c r="FY432" s="0" t="n">
        <f aca="false">AM432*'Dist Horaria'!$L$10</f>
        <v>0.458234046226973</v>
      </c>
      <c r="FZ432" s="0" t="n">
        <f aca="false">AM432*'Dist Horaria'!$M$10</f>
        <v>0.49032928700329</v>
      </c>
      <c r="GA432" s="0" t="n">
        <f aca="false">AM432*'Dist Horaria'!$N$10</f>
        <v>0.463871772778458</v>
      </c>
      <c r="GB432" s="0" t="n">
        <f aca="false">AM432*'Dist Horaria'!$O$10</f>
        <v>0.455954345853305</v>
      </c>
      <c r="GC432" s="0" t="n">
        <f aca="false">AM432*'Dist Horaria'!$P$10</f>
        <v>0.463029713289259</v>
      </c>
      <c r="GD432" s="0" t="n">
        <f aca="false">AM432*'Dist Horaria'!$Q$10</f>
        <v>0.419026269676297</v>
      </c>
      <c r="GE432" s="0" t="n">
        <f aca="false">AM432*'Dist Horaria'!$R$10</f>
        <v>0.511274977665945</v>
      </c>
      <c r="GF432" s="0" t="n">
        <f aca="false">AM432*'Dist Horaria'!$S$10</f>
        <v>0.436648692265992</v>
      </c>
      <c r="GG432" s="0" t="n">
        <f aca="false">AR432*'Dist Horaria'!$H$10</f>
        <v>0.529407512799264</v>
      </c>
      <c r="GH432" s="0" t="n">
        <f aca="false">AR432*'Dist Horaria'!$I$10</f>
        <v>0.495467004968596</v>
      </c>
      <c r="GI432" s="0" t="n">
        <f aca="false">AR432*'Dist Horaria'!$J$10</f>
        <v>0.493322083076947</v>
      </c>
      <c r="GJ432" s="0" t="n">
        <f aca="false">AR432*'Dist Horaria'!$K$10</f>
        <v>0.479134309496696</v>
      </c>
      <c r="GK432" s="0" t="n">
        <f aca="false">AR432*'Dist Horaria'!$L$10</f>
        <v>0.479326051408505</v>
      </c>
      <c r="GL432" s="0" t="n">
        <f aca="false">AR432*'Dist Horaria'!$M$10</f>
        <v>0.512898600539211</v>
      </c>
      <c r="GM432" s="0" t="n">
        <f aca="false">AR432*'Dist Horaria'!$N$10</f>
        <v>0.485223276263565</v>
      </c>
      <c r="GN432" s="0" t="n">
        <f aca="false">AR432*'Dist Horaria'!$O$10</f>
        <v>0.476941418953754</v>
      </c>
      <c r="GO432" s="0" t="n">
        <f aca="false">AR432*'Dist Horaria'!$P$10</f>
        <v>0.484342457709526</v>
      </c>
      <c r="GP432" s="0" t="n">
        <f aca="false">AR432*'Dist Horaria'!$Q$10</f>
        <v>0.438313584366207</v>
      </c>
      <c r="GQ432" s="0" t="n">
        <f aca="false">AR432*'Dist Horaria'!$R$10</f>
        <v>0.534808398124137</v>
      </c>
      <c r="GR432" s="0" t="n">
        <f aca="false">AR432*'Dist Horaria'!$S$10</f>
        <v>0.456747147532718</v>
      </c>
      <c r="GS432" s="0" t="n">
        <f aca="false">AW432*'Dist Horaria'!$H$10</f>
        <v>0.0306902905970588</v>
      </c>
      <c r="GT432" s="0" t="n">
        <f aca="false">AW432*'Dist Horaria'!$I$10</f>
        <v>0.0287227249257157</v>
      </c>
      <c r="GU432" s="0" t="n">
        <f aca="false">AW432*'Dist Horaria'!$J$10</f>
        <v>0.0285983816276491</v>
      </c>
      <c r="GV432" s="0" t="n">
        <f aca="false">AW432*'Dist Horaria'!$K$10</f>
        <v>0.0277759019998085</v>
      </c>
      <c r="GW432" s="0" t="n">
        <f aca="false">AW432*'Dist Horaria'!$L$10</f>
        <v>0.0277870174729568</v>
      </c>
      <c r="GX432" s="0" t="n">
        <f aca="false">AW432*'Dist Horaria'!$M$10</f>
        <v>0.0297332522051717</v>
      </c>
      <c r="GY432" s="0" t="n">
        <f aca="false">AW432*'Dist Horaria'!$N$10</f>
        <v>0.0281288855804965</v>
      </c>
      <c r="GZ432" s="0" t="n">
        <f aca="false">AW432*'Dist Horaria'!$O$10</f>
        <v>0.0276487779103625</v>
      </c>
      <c r="HA432" s="0" t="n">
        <f aca="false">AW432*'Dist Horaria'!$P$10</f>
        <v>0.0280778236353348</v>
      </c>
      <c r="HB432" s="0" t="n">
        <f aca="false">AW432*'Dist Horaria'!$Q$10</f>
        <v>0.0254094831516642</v>
      </c>
      <c r="HC432" s="0" t="n">
        <f aca="false">AW432*'Dist Horaria'!$R$10</f>
        <v>0.0310033853985007</v>
      </c>
      <c r="HD432" s="0" t="n">
        <f aca="false">AW432*'Dist Horaria'!$S$10</f>
        <v>0.026478095509143</v>
      </c>
    </row>
    <row r="433" customFormat="false" ht="13.8" hidden="false" customHeight="false" outlineLevel="0" collapsed="false">
      <c r="A433" s="0" t="n">
        <v>4.641677</v>
      </c>
      <c r="B433" s="0" t="n">
        <v>-74.072159</v>
      </c>
      <c r="C433" s="0" t="n">
        <v>32</v>
      </c>
      <c r="D433" s="0" t="n">
        <v>29</v>
      </c>
      <c r="E433" s="0" t="n">
        <v>2373</v>
      </c>
      <c r="G433" s="0" t="s">
        <v>687</v>
      </c>
      <c r="H433" s="0" t="n">
        <v>406</v>
      </c>
      <c r="I433" s="0" t="s">
        <v>1926</v>
      </c>
      <c r="J433" s="0" t="s">
        <v>1927</v>
      </c>
      <c r="K433" s="0" t="s">
        <v>1928</v>
      </c>
      <c r="L433" s="0" t="s">
        <v>1929</v>
      </c>
      <c r="S433" s="0" t="n">
        <v>365</v>
      </c>
      <c r="V433" s="0" t="n">
        <v>93575.8</v>
      </c>
      <c r="W433" s="0" t="n">
        <f aca="false">V433*12</f>
        <v>1122909.6</v>
      </c>
      <c r="X433" s="0" t="n">
        <v>1</v>
      </c>
      <c r="Z433" s="0" t="n">
        <v>33901.42</v>
      </c>
      <c r="AB433" s="0" t="n">
        <v>0.005</v>
      </c>
      <c r="AC433" s="0" t="n">
        <v>0</v>
      </c>
      <c r="AD433" s="0" t="n">
        <v>4870.07089055942</v>
      </c>
      <c r="AE433" s="0" t="n">
        <f aca="false">AD433/2204.59</f>
        <v>2.20905968482095</v>
      </c>
      <c r="AF433" s="0" t="n">
        <f aca="false">AE433/S433</f>
        <v>0.00605221831457794</v>
      </c>
      <c r="AG433" s="0" t="n">
        <f aca="false">AE433*EXP(AB433*AC433)</f>
        <v>2.20905968482095</v>
      </c>
      <c r="AH433" s="0" t="n">
        <f aca="false">AG433/S433</f>
        <v>0.00605221831457794</v>
      </c>
      <c r="AI433" s="0" t="s">
        <v>90</v>
      </c>
      <c r="AJ433" s="0" t="n">
        <f aca="false">IF(AI433="A",'FE DISTRIBUCIÓN'!$C$2,'FE DISTRIBUCIÓN'!$C$3)</f>
        <v>4.994E-006</v>
      </c>
      <c r="AK433" s="0" t="n">
        <f aca="false">W433*AJ433</f>
        <v>5.6078105424</v>
      </c>
      <c r="AL433" s="0" t="n">
        <f aca="false">AK433/365</f>
        <v>0.015363864499726</v>
      </c>
      <c r="AM433" s="0" t="n">
        <f aca="false">AK433*EXP(AB433*AC433)</f>
        <v>5.6078105424</v>
      </c>
      <c r="AN433" s="0" t="n">
        <f aca="false">AM433/365</f>
        <v>0.015363864499726</v>
      </c>
      <c r="AO433" s="0" t="n">
        <v>5.223868284E-006</v>
      </c>
      <c r="AP433" s="0" t="n">
        <f aca="false">AO433*W433</f>
        <v>5.86593184523913</v>
      </c>
      <c r="AQ433" s="0" t="n">
        <f aca="false">AP433/365</f>
        <v>0.0160710461513401</v>
      </c>
      <c r="AR433" s="0" t="n">
        <f aca="false">AP433*EXP(AB433*AC433)</f>
        <v>5.86593184523913</v>
      </c>
      <c r="AS433" s="0" t="n">
        <f aca="false">AR433/365</f>
        <v>0.0160710461513401</v>
      </c>
      <c r="AT433" s="0" t="n">
        <v>3.02832944E-007</v>
      </c>
      <c r="AU433" s="0" t="n">
        <f aca="false">AT433*W433</f>
        <v>0.340054020013862</v>
      </c>
      <c r="AV433" s="0" t="n">
        <f aca="false">AU433/365</f>
        <v>0.000931654849353047</v>
      </c>
      <c r="AW433" s="0" t="n">
        <f aca="false">AU433*EXP(AB433*AC433)</f>
        <v>0.340054020013862</v>
      </c>
      <c r="AX433" s="0" t="n">
        <f aca="false">AW433/365</f>
        <v>0.000931654849353047</v>
      </c>
      <c r="AY433" s="0" t="n">
        <f aca="false">AW433+AR433+AM433+AG433</f>
        <v>14.0228560924739</v>
      </c>
      <c r="AZ433" s="0" t="n">
        <f aca="false">AH433+AN433+AS433+AX433</f>
        <v>0.0384187838149971</v>
      </c>
      <c r="BA433" s="0" t="n">
        <f aca="false">AH433*1000000</f>
        <v>6052.21831457794</v>
      </c>
      <c r="BB433" s="0" t="n">
        <f aca="false">BA433*'Dist Horaria'!$H$3</f>
        <v>210.886772061905</v>
      </c>
      <c r="BC433" s="0" t="n">
        <f aca="false">BA433*'Dist Horaria'!$I$3</f>
        <v>205.245353477077</v>
      </c>
      <c r="BD433" s="0" t="n">
        <f aca="false">BA433*'Dist Horaria'!$J$3</f>
        <v>199.920547694224</v>
      </c>
      <c r="BE433" s="0" t="n">
        <f aca="false">BA433*'Dist Horaria'!$K$3</f>
        <v>195.384021134643</v>
      </c>
      <c r="BF433" s="0" t="n">
        <f aca="false">BA433*'Dist Horaria'!$L$3</f>
        <v>192.068903653234</v>
      </c>
      <c r="BG433" s="0" t="n">
        <f aca="false">BA433*'Dist Horaria'!$M$3</f>
        <v>189.981821750208</v>
      </c>
      <c r="BH433" s="0" t="n">
        <f aca="false">BA433*'Dist Horaria'!$N$3</f>
        <v>198.556121503899</v>
      </c>
      <c r="BI433" s="0" t="n">
        <f aca="false">BA433*'Dist Horaria'!$O$3</f>
        <v>198.556121503899</v>
      </c>
      <c r="BJ433" s="0" t="n">
        <f aca="false">BA433*'Dist Horaria'!$P$3</f>
        <v>262.696448643412</v>
      </c>
      <c r="BK433" s="0" t="n">
        <f aca="false">BA433*'Dist Horaria'!$Q$3</f>
        <v>290.481649942235</v>
      </c>
      <c r="BL433" s="0" t="n">
        <f aca="false">BA433*'Dist Horaria'!$R$3</f>
        <v>310.689069068651</v>
      </c>
      <c r="BM433" s="0" t="n">
        <f aca="false">BA433*'Dist Horaria'!$S$3</f>
        <v>320.792778631859</v>
      </c>
      <c r="BN433" s="0" t="n">
        <f aca="false">BA433*'Dist Horaria'!$T$3</f>
        <v>323.318706022661</v>
      </c>
      <c r="BO433" s="0" t="n">
        <f aca="false">BA433*'Dist Horaria'!$U$3</f>
        <v>320.792778631859</v>
      </c>
      <c r="BP433" s="0" t="n">
        <f aca="false">BA433*'Dist Horaria'!$V$3</f>
        <v>315.740923850255</v>
      </c>
      <c r="BQ433" s="0" t="n">
        <f aca="false">BA433*'Dist Horaria'!$W$3</f>
        <v>308.163141677849</v>
      </c>
      <c r="BR433" s="0" t="n">
        <f aca="false">BA433*'Dist Horaria'!$X$3</f>
        <v>302.190944869874</v>
      </c>
      <c r="BS433" s="0" t="n">
        <f aca="false">BA433*'Dist Horaria'!$Y$3</f>
        <v>295.29840603553</v>
      </c>
      <c r="BT433" s="0" t="n">
        <f aca="false">BA433*'Dist Horaria'!$Z$3</f>
        <v>257.78164252942</v>
      </c>
      <c r="BU433" s="0" t="n">
        <f aca="false">BA433*'Dist Horaria'!$AA$3</f>
        <v>245.135618871275</v>
      </c>
      <c r="BV433" s="0" t="n">
        <f aca="false">BA433*'Dist Horaria'!$AB$3</f>
        <v>218.187081883616</v>
      </c>
      <c r="BW433" s="0" t="n">
        <f aca="false">BA433*'Dist Horaria'!$AC$3</f>
        <v>236.476703690623</v>
      </c>
      <c r="BX433" s="0" t="n">
        <f aca="false">BA433*'Dist Horaria'!$AD$3</f>
        <v>230.236183964594</v>
      </c>
      <c r="BY433" s="0" t="n">
        <f aca="false">BA433*'Dist Horaria'!$AE$3</f>
        <v>223.634078366737</v>
      </c>
      <c r="BZ433" s="0" t="n">
        <f aca="false">AN433*1000000</f>
        <v>15363.864499726</v>
      </c>
      <c r="CA433" s="0" t="n">
        <f aca="false">BZ433*'Dist Horaria'!$H$6</f>
        <v>384.096612493151</v>
      </c>
      <c r="CB433" s="0" t="n">
        <f aca="false">BZ433*'Dist Horaria'!$I$6</f>
        <v>384.096612493151</v>
      </c>
      <c r="CC433" s="0" t="n">
        <f aca="false">BZ433*'Dist Horaria'!$J$6</f>
        <v>384.096612493151</v>
      </c>
      <c r="CD433" s="0" t="n">
        <f aca="false">BZ433*'Dist Horaria'!$K$6</f>
        <v>384.096612493151</v>
      </c>
      <c r="CE433" s="0" t="n">
        <f aca="false">BZ433*'Dist Horaria'!$L$6</f>
        <v>384.096612493151</v>
      </c>
      <c r="CF433" s="0" t="n">
        <f aca="false">BZ433*'Dist Horaria'!$M$6</f>
        <v>1024.25763331507</v>
      </c>
      <c r="CG433" s="0" t="n">
        <f aca="false">BZ433*'Dist Horaria'!$N$6</f>
        <v>1024.25763331507</v>
      </c>
      <c r="CH433" s="0" t="n">
        <f aca="false">BZ433*'Dist Horaria'!$O$6</f>
        <v>1024.25763331507</v>
      </c>
      <c r="CI433" s="0" t="n">
        <f aca="false">BZ433*'Dist Horaria'!$P$6</f>
        <v>672.169071863014</v>
      </c>
      <c r="CJ433" s="0" t="n">
        <f aca="false">BZ433*'Dist Horaria'!$Q$6</f>
        <v>672.169071863014</v>
      </c>
      <c r="CK433" s="0" t="n">
        <f aca="false">BZ433*'Dist Horaria'!$R$6</f>
        <v>672.169071863014</v>
      </c>
      <c r="CL433" s="0" t="n">
        <f aca="false">BZ433*'Dist Horaria'!$S$6</f>
        <v>672.169071863014</v>
      </c>
      <c r="CM433" s="0" t="n">
        <f aca="false">BZ433*'Dist Horaria'!$T$6</f>
        <v>672.169071863014</v>
      </c>
      <c r="CN433" s="0" t="n">
        <f aca="false">BZ433*'Dist Horaria'!$U$6</f>
        <v>672.169071863014</v>
      </c>
      <c r="CO433" s="0" t="n">
        <f aca="false">BZ433*'Dist Horaria'!$V$6</f>
        <v>672.169071863014</v>
      </c>
      <c r="CP433" s="0" t="n">
        <f aca="false">BZ433*'Dist Horaria'!$W$6</f>
        <v>672.169071863014</v>
      </c>
      <c r="CQ433" s="0" t="n">
        <f aca="false">BZ433*'Dist Horaria'!$X$6</f>
        <v>1024.25763331507</v>
      </c>
      <c r="CR433" s="0" t="n">
        <f aca="false">BZ433*'Dist Horaria'!$Y$6</f>
        <v>1024.25763331507</v>
      </c>
      <c r="CS433" s="0" t="n">
        <f aca="false">BZ433*'Dist Horaria'!$Z$6</f>
        <v>1024.25763331507</v>
      </c>
      <c r="CT433" s="0" t="n">
        <f aca="false">BZ433*'Dist Horaria'!$AA$6</f>
        <v>384.096612493151</v>
      </c>
      <c r="CU433" s="0" t="n">
        <f aca="false">BZ433*'Dist Horaria'!$AB$6</f>
        <v>384.096612493151</v>
      </c>
      <c r="CV433" s="0" t="n">
        <f aca="false">BZ433*'Dist Horaria'!$AC$6</f>
        <v>384.096612493151</v>
      </c>
      <c r="CW433" s="0" t="n">
        <f aca="false">BZ433*'Dist Horaria'!$AD$6</f>
        <v>384.096612493151</v>
      </c>
      <c r="CX433" s="0" t="n">
        <f aca="false">BZ433*'Dist Horaria'!$AE$6</f>
        <v>384.096612493151</v>
      </c>
      <c r="CY433" s="0" t="n">
        <f aca="false">AS433*1000000</f>
        <v>16071.0461513401</v>
      </c>
      <c r="CZ433" s="0" t="n">
        <f aca="false">CY433*'Dist Horaria'!$H$6</f>
        <v>401.776153783502</v>
      </c>
      <c r="DA433" s="0" t="n">
        <f aca="false">CY433*'Dist Horaria'!$I$6</f>
        <v>401.776153783502</v>
      </c>
      <c r="DB433" s="0" t="n">
        <f aca="false">CY433*'Dist Horaria'!$J$6</f>
        <v>401.776153783502</v>
      </c>
      <c r="DC433" s="0" t="n">
        <f aca="false">CY433*'Dist Horaria'!$K$6</f>
        <v>401.776153783502</v>
      </c>
      <c r="DD433" s="0" t="n">
        <f aca="false">CY433*'Dist Horaria'!$L$6</f>
        <v>401.776153783502</v>
      </c>
      <c r="DE433" s="0" t="n">
        <f aca="false">CY433*'Dist Horaria'!$M$6</f>
        <v>1071.40307675601</v>
      </c>
      <c r="DF433" s="0" t="n">
        <f aca="false">CY433*'Dist Horaria'!$N$6</f>
        <v>1071.40307675601</v>
      </c>
      <c r="DG433" s="0" t="n">
        <f aca="false">CY433*'Dist Horaria'!$O$6</f>
        <v>1071.40307675601</v>
      </c>
      <c r="DH433" s="0" t="n">
        <f aca="false">CY433*'Dist Horaria'!$P$6</f>
        <v>703.108269121128</v>
      </c>
      <c r="DI433" s="0" t="n">
        <f aca="false">CY433*'Dist Horaria'!$Q$6</f>
        <v>703.108269121128</v>
      </c>
      <c r="DJ433" s="0" t="n">
        <f aca="false">CY433*'Dist Horaria'!$R$6</f>
        <v>703.108269121128</v>
      </c>
      <c r="DK433" s="0" t="n">
        <f aca="false">CY433*'Dist Horaria'!$S$6</f>
        <v>703.108269121128</v>
      </c>
      <c r="DL433" s="0" t="n">
        <f aca="false">CY433*'Dist Horaria'!$T$6</f>
        <v>703.108269121128</v>
      </c>
      <c r="DM433" s="0" t="n">
        <f aca="false">CY433*'Dist Horaria'!$U$6</f>
        <v>703.108269121128</v>
      </c>
      <c r="DN433" s="0" t="n">
        <f aca="false">CY433*'Dist Horaria'!$V$6</f>
        <v>703.108269121128</v>
      </c>
      <c r="DO433" s="0" t="n">
        <f aca="false">CY433*'Dist Horaria'!$W$6</f>
        <v>703.108269121128</v>
      </c>
      <c r="DP433" s="0" t="n">
        <f aca="false">CY433*'Dist Horaria'!$X$6</f>
        <v>1071.40307675601</v>
      </c>
      <c r="DQ433" s="0" t="n">
        <f aca="false">CY433*'Dist Horaria'!$Y$6</f>
        <v>1071.40307675601</v>
      </c>
      <c r="DR433" s="0" t="n">
        <f aca="false">CY433*'Dist Horaria'!$Z$6</f>
        <v>1071.40307675601</v>
      </c>
      <c r="DS433" s="0" t="n">
        <f aca="false">CY433*'Dist Horaria'!$AA$6</f>
        <v>401.776153783502</v>
      </c>
      <c r="DT433" s="0" t="n">
        <f aca="false">CY433*'Dist Horaria'!$AB$6</f>
        <v>401.776153783502</v>
      </c>
      <c r="DU433" s="0" t="n">
        <f aca="false">CY433*'Dist Horaria'!$AC$6</f>
        <v>401.776153783502</v>
      </c>
      <c r="DV433" s="0" t="n">
        <f aca="false">CY433*'Dist Horaria'!$AD$6</f>
        <v>401.776153783502</v>
      </c>
      <c r="DW433" s="0" t="n">
        <f aca="false">CY433*'Dist Horaria'!$AE$6</f>
        <v>401.776153783502</v>
      </c>
      <c r="DX433" s="0" t="n">
        <f aca="false">AX433*1000000</f>
        <v>931.654849353047</v>
      </c>
      <c r="DY433" s="0" t="n">
        <f aca="false">DX433*'Dist Horaria'!$H$6</f>
        <v>23.2913712338262</v>
      </c>
      <c r="DZ433" s="0" t="n">
        <f aca="false">DX433*'Dist Horaria'!$I$6</f>
        <v>23.2913712338262</v>
      </c>
      <c r="EA433" s="0" t="n">
        <f aca="false">DX433*'Dist Horaria'!$J$6</f>
        <v>23.2913712338262</v>
      </c>
      <c r="EB433" s="0" t="n">
        <f aca="false">DX433*'Dist Horaria'!$K$6</f>
        <v>23.2913712338262</v>
      </c>
      <c r="EC433" s="0" t="n">
        <f aca="false">DX433*'Dist Horaria'!$L$6</f>
        <v>23.2913712338262</v>
      </c>
      <c r="ED433" s="0" t="n">
        <f aca="false">DX433*'Dist Horaria'!$M$6</f>
        <v>62.1103232902032</v>
      </c>
      <c r="EE433" s="0" t="n">
        <f aca="false">DX433*'Dist Horaria'!$N$6</f>
        <v>62.1103232902032</v>
      </c>
      <c r="EF433" s="0" t="n">
        <f aca="false">DX433*'Dist Horaria'!$O$6</f>
        <v>62.1103232902032</v>
      </c>
      <c r="EG433" s="0" t="n">
        <f aca="false">DX433*'Dist Horaria'!$P$6</f>
        <v>40.7598996591958</v>
      </c>
      <c r="EH433" s="0" t="n">
        <f aca="false">DX433*'Dist Horaria'!$Q$6</f>
        <v>40.7598996591958</v>
      </c>
      <c r="EI433" s="0" t="n">
        <f aca="false">DX433*'Dist Horaria'!$R$6</f>
        <v>40.7598996591958</v>
      </c>
      <c r="EJ433" s="0" t="n">
        <f aca="false">DX433*'Dist Horaria'!$S$6</f>
        <v>40.7598996591958</v>
      </c>
      <c r="EK433" s="0" t="n">
        <f aca="false">DX433*'Dist Horaria'!$T$6</f>
        <v>40.7598996591958</v>
      </c>
      <c r="EL433" s="0" t="n">
        <f aca="false">DX433*'Dist Horaria'!$U$6</f>
        <v>40.7598996591958</v>
      </c>
      <c r="EM433" s="0" t="n">
        <f aca="false">DX433*'Dist Horaria'!$V$6</f>
        <v>40.7598996591958</v>
      </c>
      <c r="EN433" s="0" t="n">
        <f aca="false">DX433*'Dist Horaria'!$W$6</f>
        <v>40.7598996591958</v>
      </c>
      <c r="EO433" s="0" t="n">
        <f aca="false">DX433*'Dist Horaria'!$X$6</f>
        <v>62.1103232902032</v>
      </c>
      <c r="EP433" s="0" t="n">
        <f aca="false">DX433*'Dist Horaria'!$Y$6</f>
        <v>62.1103232902032</v>
      </c>
      <c r="EQ433" s="0" t="n">
        <f aca="false">DX433*'Dist Horaria'!$Z$6</f>
        <v>62.1103232902032</v>
      </c>
      <c r="ER433" s="0" t="n">
        <f aca="false">DX433*'Dist Horaria'!$AA$6</f>
        <v>23.2913712338262</v>
      </c>
      <c r="ES433" s="0" t="n">
        <f aca="false">DX433*'Dist Horaria'!$AB$6</f>
        <v>23.2913712338262</v>
      </c>
      <c r="ET433" s="0" t="n">
        <f aca="false">DX433*'Dist Horaria'!$AC$6</f>
        <v>23.2913712338262</v>
      </c>
      <c r="EU433" s="0" t="n">
        <f aca="false">DX433*'Dist Horaria'!$AD$6</f>
        <v>23.2913712338262</v>
      </c>
      <c r="EV433" s="0" t="n">
        <f aca="false">DX433*'Dist Horaria'!$AE$6</f>
        <v>23.2913712338262</v>
      </c>
      <c r="EW433" s="0" t="n">
        <f aca="false">BB433+CA433+CZ433+DY433</f>
        <v>1020.05090957238</v>
      </c>
      <c r="EX433" s="0" t="n">
        <f aca="false">BC433+CB433+DA433+DZ433</f>
        <v>1014.40949098756</v>
      </c>
      <c r="EY433" s="0" t="n">
        <f aca="false">BD433+CC433+DB433+EA433</f>
        <v>1009.0846852047</v>
      </c>
      <c r="EZ433" s="0" t="n">
        <f aca="false">BE433+CD433+DC433+EB433</f>
        <v>1004.54815864512</v>
      </c>
      <c r="FA433" s="0" t="n">
        <f aca="false">BF433+CE433+DD433+EC433</f>
        <v>1001.23304116371</v>
      </c>
      <c r="FB433" s="0" t="n">
        <f aca="false">BG433+CF433+DE433+ED433</f>
        <v>2347.75285511148</v>
      </c>
      <c r="FC433" s="0" t="n">
        <f aca="false">BH433+CG433+DF433+EE433</f>
        <v>2356.32715486518</v>
      </c>
      <c r="FD433" s="0" t="n">
        <f aca="false">BI433+CH433+DG433+EF433</f>
        <v>2356.32715486518</v>
      </c>
      <c r="FE433" s="0" t="n">
        <f aca="false">BJ433+CI433+DH433+EG433</f>
        <v>1678.73368928675</v>
      </c>
      <c r="FF433" s="0" t="n">
        <f aca="false">BK433+CJ433+DI433+EH433</f>
        <v>1706.51889058557</v>
      </c>
      <c r="FG433" s="0" t="n">
        <f aca="false">BL433+CK433+DJ433+EI433</f>
        <v>1726.72630971199</v>
      </c>
      <c r="FH433" s="0" t="n">
        <f aca="false">BM433+CL433+DK433+EJ433</f>
        <v>1736.8300192752</v>
      </c>
      <c r="FI433" s="0" t="n">
        <f aca="false">BN433+CM433+DL433+EK433</f>
        <v>1739.355946666</v>
      </c>
      <c r="FJ433" s="0" t="n">
        <f aca="false">BO433+CN433+DM433+EL433</f>
        <v>1736.8300192752</v>
      </c>
      <c r="FK433" s="0" t="n">
        <f aca="false">BP433+CO433+DN433+EM433</f>
        <v>1731.77816449359</v>
      </c>
      <c r="FL433" s="0" t="n">
        <f aca="false">BQ433+CP433+DO433+EN433</f>
        <v>1724.20038232119</v>
      </c>
      <c r="FM433" s="0" t="n">
        <f aca="false">BR433+CQ433+DP433+EO433</f>
        <v>2459.96197823115</v>
      </c>
      <c r="FN433" s="0" t="n">
        <f aca="false">BS433+CR433+DQ433+EP433</f>
        <v>2453.06943939681</v>
      </c>
      <c r="FO433" s="0" t="n">
        <f aca="false">BT433+CS433+DR433+EQ433</f>
        <v>2415.5526758907</v>
      </c>
      <c r="FP433" s="0" t="n">
        <f aca="false">BU433+CT433+DS433+ER433</f>
        <v>1054.29975638175</v>
      </c>
      <c r="FQ433" s="0" t="n">
        <f aca="false">BV433+CU433+DT433+ES433</f>
        <v>1027.3512193941</v>
      </c>
      <c r="FR433" s="0" t="n">
        <f aca="false">BW433+CV433+DU433+ET433</f>
        <v>1045.6408412011</v>
      </c>
      <c r="FS433" s="0" t="n">
        <f aca="false">BX433+CW433+DV433+EU433</f>
        <v>1039.40032147507</v>
      </c>
      <c r="FT433" s="0" t="n">
        <f aca="false">BY433+CX433+DW433+EV433</f>
        <v>1032.79821587722</v>
      </c>
      <c r="FU433" s="0" t="n">
        <f aca="false">AM433*'Dist Horaria'!$H$10</f>
        <v>0.506111749987517</v>
      </c>
      <c r="FV433" s="0" t="n">
        <f aca="false">AM433*'Dist Horaria'!$I$10</f>
        <v>0.473664741967519</v>
      </c>
      <c r="FW433" s="0" t="n">
        <f aca="false">AM433*'Dist Horaria'!$J$10</f>
        <v>0.471614204062553</v>
      </c>
      <c r="FX433" s="0" t="n">
        <f aca="false">AM433*'Dist Horaria'!$K$10</f>
        <v>0.458050741622891</v>
      </c>
      <c r="FY433" s="0" t="n">
        <f aca="false">AM433*'Dist Horaria'!$L$10</f>
        <v>0.458234046226973</v>
      </c>
      <c r="FZ433" s="0" t="n">
        <f aca="false">AM433*'Dist Horaria'!$M$10</f>
        <v>0.49032928700329</v>
      </c>
      <c r="GA433" s="0" t="n">
        <f aca="false">AM433*'Dist Horaria'!$N$10</f>
        <v>0.463871772778458</v>
      </c>
      <c r="GB433" s="0" t="n">
        <f aca="false">AM433*'Dist Horaria'!$O$10</f>
        <v>0.455954345853305</v>
      </c>
      <c r="GC433" s="0" t="n">
        <f aca="false">AM433*'Dist Horaria'!$P$10</f>
        <v>0.463029713289259</v>
      </c>
      <c r="GD433" s="0" t="n">
        <f aca="false">AM433*'Dist Horaria'!$Q$10</f>
        <v>0.419026269676297</v>
      </c>
      <c r="GE433" s="0" t="n">
        <f aca="false">AM433*'Dist Horaria'!$R$10</f>
        <v>0.511274977665945</v>
      </c>
      <c r="GF433" s="0" t="n">
        <f aca="false">AM433*'Dist Horaria'!$S$10</f>
        <v>0.436648692265992</v>
      </c>
      <c r="GG433" s="0" t="n">
        <f aca="false">AR433*'Dist Horaria'!$H$10</f>
        <v>0.529407512799264</v>
      </c>
      <c r="GH433" s="0" t="n">
        <f aca="false">AR433*'Dist Horaria'!$I$10</f>
        <v>0.495467004968596</v>
      </c>
      <c r="GI433" s="0" t="n">
        <f aca="false">AR433*'Dist Horaria'!$J$10</f>
        <v>0.493322083076947</v>
      </c>
      <c r="GJ433" s="0" t="n">
        <f aca="false">AR433*'Dist Horaria'!$K$10</f>
        <v>0.479134309496696</v>
      </c>
      <c r="GK433" s="0" t="n">
        <f aca="false">AR433*'Dist Horaria'!$L$10</f>
        <v>0.479326051408505</v>
      </c>
      <c r="GL433" s="0" t="n">
        <f aca="false">AR433*'Dist Horaria'!$M$10</f>
        <v>0.512898600539211</v>
      </c>
      <c r="GM433" s="0" t="n">
        <f aca="false">AR433*'Dist Horaria'!$N$10</f>
        <v>0.485223276263565</v>
      </c>
      <c r="GN433" s="0" t="n">
        <f aca="false">AR433*'Dist Horaria'!$O$10</f>
        <v>0.476941418953754</v>
      </c>
      <c r="GO433" s="0" t="n">
        <f aca="false">AR433*'Dist Horaria'!$P$10</f>
        <v>0.484342457709526</v>
      </c>
      <c r="GP433" s="0" t="n">
        <f aca="false">AR433*'Dist Horaria'!$Q$10</f>
        <v>0.438313584366207</v>
      </c>
      <c r="GQ433" s="0" t="n">
        <f aca="false">AR433*'Dist Horaria'!$R$10</f>
        <v>0.534808398124137</v>
      </c>
      <c r="GR433" s="0" t="n">
        <f aca="false">AR433*'Dist Horaria'!$S$10</f>
        <v>0.456747147532718</v>
      </c>
      <c r="GS433" s="0" t="n">
        <f aca="false">AW433*'Dist Horaria'!$H$10</f>
        <v>0.0306902905970588</v>
      </c>
      <c r="GT433" s="0" t="n">
        <f aca="false">AW433*'Dist Horaria'!$I$10</f>
        <v>0.0287227249257157</v>
      </c>
      <c r="GU433" s="0" t="n">
        <f aca="false">AW433*'Dist Horaria'!$J$10</f>
        <v>0.0285983816276491</v>
      </c>
      <c r="GV433" s="0" t="n">
        <f aca="false">AW433*'Dist Horaria'!$K$10</f>
        <v>0.0277759019998085</v>
      </c>
      <c r="GW433" s="0" t="n">
        <f aca="false">AW433*'Dist Horaria'!$L$10</f>
        <v>0.0277870174729568</v>
      </c>
      <c r="GX433" s="0" t="n">
        <f aca="false">AW433*'Dist Horaria'!$M$10</f>
        <v>0.0297332522051717</v>
      </c>
      <c r="GY433" s="0" t="n">
        <f aca="false">AW433*'Dist Horaria'!$N$10</f>
        <v>0.0281288855804965</v>
      </c>
      <c r="GZ433" s="0" t="n">
        <f aca="false">AW433*'Dist Horaria'!$O$10</f>
        <v>0.0276487779103625</v>
      </c>
      <c r="HA433" s="0" t="n">
        <f aca="false">AW433*'Dist Horaria'!$P$10</f>
        <v>0.0280778236353348</v>
      </c>
      <c r="HB433" s="0" t="n">
        <f aca="false">AW433*'Dist Horaria'!$Q$10</f>
        <v>0.0254094831516642</v>
      </c>
      <c r="HC433" s="0" t="n">
        <f aca="false">AW433*'Dist Horaria'!$R$10</f>
        <v>0.0310033853985007</v>
      </c>
      <c r="HD433" s="0" t="n">
        <f aca="false">AW433*'Dist Horaria'!$S$10</f>
        <v>0.026478095509143</v>
      </c>
    </row>
    <row r="434" customFormat="false" ht="26.85" hidden="false" customHeight="false" outlineLevel="0" collapsed="false">
      <c r="A434" s="0" t="n">
        <v>4.616092</v>
      </c>
      <c r="B434" s="0" t="n">
        <v>-74.072905</v>
      </c>
      <c r="C434" s="0" t="n">
        <v>32</v>
      </c>
      <c r="D434" s="0" t="n">
        <v>26</v>
      </c>
      <c r="E434" s="0" t="n">
        <v>2334</v>
      </c>
      <c r="G434" s="0" t="s">
        <v>687</v>
      </c>
      <c r="H434" s="0" t="n">
        <v>411</v>
      </c>
      <c r="I434" s="0" t="s">
        <v>1930</v>
      </c>
      <c r="J434" s="0" t="s">
        <v>1931</v>
      </c>
      <c r="K434" s="25" t="s">
        <v>1932</v>
      </c>
      <c r="L434" s="0" t="s">
        <v>1933</v>
      </c>
      <c r="S434" s="0" t="n">
        <v>365</v>
      </c>
      <c r="V434" s="0" t="n">
        <v>93575.8</v>
      </c>
      <c r="W434" s="0" t="n">
        <f aca="false">V434*12</f>
        <v>1122909.6</v>
      </c>
      <c r="X434" s="0" t="n">
        <v>1</v>
      </c>
      <c r="Z434" s="0" t="n">
        <v>33901.42</v>
      </c>
      <c r="AB434" s="0" t="n">
        <v>0.005</v>
      </c>
      <c r="AC434" s="0" t="n">
        <v>0</v>
      </c>
      <c r="AD434" s="0" t="n">
        <v>4870.07089055942</v>
      </c>
      <c r="AE434" s="0" t="n">
        <f aca="false">AD434/2204.59</f>
        <v>2.20905968482095</v>
      </c>
      <c r="AF434" s="0" t="n">
        <f aca="false">AE434/S434</f>
        <v>0.00605221831457794</v>
      </c>
      <c r="AG434" s="0" t="n">
        <f aca="false">AE434*EXP(AB434*AC434)</f>
        <v>2.20905968482095</v>
      </c>
      <c r="AH434" s="0" t="n">
        <f aca="false">AG434/S434</f>
        <v>0.00605221831457794</v>
      </c>
      <c r="AI434" s="0" t="s">
        <v>90</v>
      </c>
      <c r="AJ434" s="0" t="n">
        <f aca="false">IF(AI434="A",'FE DISTRIBUCIÓN'!$C$2,'FE DISTRIBUCIÓN'!$C$3)</f>
        <v>4.994E-006</v>
      </c>
      <c r="AK434" s="0" t="n">
        <f aca="false">W434*AJ434</f>
        <v>5.6078105424</v>
      </c>
      <c r="AL434" s="0" t="n">
        <f aca="false">AK434/365</f>
        <v>0.015363864499726</v>
      </c>
      <c r="AM434" s="0" t="n">
        <f aca="false">AK434*EXP(AB434*AC434)</f>
        <v>5.6078105424</v>
      </c>
      <c r="AN434" s="0" t="n">
        <f aca="false">AM434/365</f>
        <v>0.015363864499726</v>
      </c>
      <c r="AO434" s="0" t="n">
        <v>5.223868284E-006</v>
      </c>
      <c r="AP434" s="0" t="n">
        <f aca="false">AO434*W434</f>
        <v>5.86593184523913</v>
      </c>
      <c r="AQ434" s="0" t="n">
        <f aca="false">AP434/365</f>
        <v>0.0160710461513401</v>
      </c>
      <c r="AR434" s="0" t="n">
        <f aca="false">AP434*EXP(AB434*AC434)</f>
        <v>5.86593184523913</v>
      </c>
      <c r="AS434" s="0" t="n">
        <f aca="false">AR434/365</f>
        <v>0.0160710461513401</v>
      </c>
      <c r="AT434" s="0" t="n">
        <v>3.02832944E-007</v>
      </c>
      <c r="AU434" s="0" t="n">
        <f aca="false">AT434*W434</f>
        <v>0.340054020013862</v>
      </c>
      <c r="AV434" s="0" t="n">
        <f aca="false">AU434/365</f>
        <v>0.000931654849353047</v>
      </c>
      <c r="AW434" s="0" t="n">
        <f aca="false">AU434*EXP(AB434*AC434)</f>
        <v>0.340054020013862</v>
      </c>
      <c r="AX434" s="0" t="n">
        <f aca="false">AW434/365</f>
        <v>0.000931654849353047</v>
      </c>
      <c r="AY434" s="0" t="n">
        <f aca="false">AW434+AR434+AM434+AG434</f>
        <v>14.0228560924739</v>
      </c>
      <c r="AZ434" s="0" t="n">
        <f aca="false">AH434+AN434+AS434+AX434</f>
        <v>0.0384187838149971</v>
      </c>
      <c r="BA434" s="0" t="n">
        <f aca="false">AH434*1000000</f>
        <v>6052.21831457794</v>
      </c>
      <c r="BB434" s="0" t="n">
        <f aca="false">BA434*'Dist Horaria'!$H$3</f>
        <v>210.886772061905</v>
      </c>
      <c r="BC434" s="0" t="n">
        <f aca="false">BA434*'Dist Horaria'!$I$3</f>
        <v>205.245353477077</v>
      </c>
      <c r="BD434" s="0" t="n">
        <f aca="false">BA434*'Dist Horaria'!$J$3</f>
        <v>199.920547694224</v>
      </c>
      <c r="BE434" s="0" t="n">
        <f aca="false">BA434*'Dist Horaria'!$K$3</f>
        <v>195.384021134643</v>
      </c>
      <c r="BF434" s="0" t="n">
        <f aca="false">BA434*'Dist Horaria'!$L$3</f>
        <v>192.068903653234</v>
      </c>
      <c r="BG434" s="0" t="n">
        <f aca="false">BA434*'Dist Horaria'!$M$3</f>
        <v>189.981821750208</v>
      </c>
      <c r="BH434" s="0" t="n">
        <f aca="false">BA434*'Dist Horaria'!$N$3</f>
        <v>198.556121503899</v>
      </c>
      <c r="BI434" s="0" t="n">
        <f aca="false">BA434*'Dist Horaria'!$O$3</f>
        <v>198.556121503899</v>
      </c>
      <c r="BJ434" s="0" t="n">
        <f aca="false">BA434*'Dist Horaria'!$P$3</f>
        <v>262.696448643412</v>
      </c>
      <c r="BK434" s="0" t="n">
        <f aca="false">BA434*'Dist Horaria'!$Q$3</f>
        <v>290.481649942235</v>
      </c>
      <c r="BL434" s="0" t="n">
        <f aca="false">BA434*'Dist Horaria'!$R$3</f>
        <v>310.689069068651</v>
      </c>
      <c r="BM434" s="0" t="n">
        <f aca="false">BA434*'Dist Horaria'!$S$3</f>
        <v>320.792778631859</v>
      </c>
      <c r="BN434" s="0" t="n">
        <f aca="false">BA434*'Dist Horaria'!$T$3</f>
        <v>323.318706022661</v>
      </c>
      <c r="BO434" s="0" t="n">
        <f aca="false">BA434*'Dist Horaria'!$U$3</f>
        <v>320.792778631859</v>
      </c>
      <c r="BP434" s="0" t="n">
        <f aca="false">BA434*'Dist Horaria'!$V$3</f>
        <v>315.740923850255</v>
      </c>
      <c r="BQ434" s="0" t="n">
        <f aca="false">BA434*'Dist Horaria'!$W$3</f>
        <v>308.163141677849</v>
      </c>
      <c r="BR434" s="0" t="n">
        <f aca="false">BA434*'Dist Horaria'!$X$3</f>
        <v>302.190944869874</v>
      </c>
      <c r="BS434" s="0" t="n">
        <f aca="false">BA434*'Dist Horaria'!$Y$3</f>
        <v>295.29840603553</v>
      </c>
      <c r="BT434" s="0" t="n">
        <f aca="false">BA434*'Dist Horaria'!$Z$3</f>
        <v>257.78164252942</v>
      </c>
      <c r="BU434" s="0" t="n">
        <f aca="false">BA434*'Dist Horaria'!$AA$3</f>
        <v>245.135618871275</v>
      </c>
      <c r="BV434" s="0" t="n">
        <f aca="false">BA434*'Dist Horaria'!$AB$3</f>
        <v>218.187081883616</v>
      </c>
      <c r="BW434" s="0" t="n">
        <f aca="false">BA434*'Dist Horaria'!$AC$3</f>
        <v>236.476703690623</v>
      </c>
      <c r="BX434" s="0" t="n">
        <f aca="false">BA434*'Dist Horaria'!$AD$3</f>
        <v>230.236183964594</v>
      </c>
      <c r="BY434" s="0" t="n">
        <f aca="false">BA434*'Dist Horaria'!$AE$3</f>
        <v>223.634078366737</v>
      </c>
      <c r="BZ434" s="0" t="n">
        <f aca="false">AN434*1000000</f>
        <v>15363.864499726</v>
      </c>
      <c r="CA434" s="0" t="n">
        <f aca="false">BZ434*'Dist Horaria'!$H$6</f>
        <v>384.096612493151</v>
      </c>
      <c r="CB434" s="0" t="n">
        <f aca="false">BZ434*'Dist Horaria'!$I$6</f>
        <v>384.096612493151</v>
      </c>
      <c r="CC434" s="0" t="n">
        <f aca="false">BZ434*'Dist Horaria'!$J$6</f>
        <v>384.096612493151</v>
      </c>
      <c r="CD434" s="0" t="n">
        <f aca="false">BZ434*'Dist Horaria'!$K$6</f>
        <v>384.096612493151</v>
      </c>
      <c r="CE434" s="0" t="n">
        <f aca="false">BZ434*'Dist Horaria'!$L$6</f>
        <v>384.096612493151</v>
      </c>
      <c r="CF434" s="0" t="n">
        <f aca="false">BZ434*'Dist Horaria'!$M$6</f>
        <v>1024.25763331507</v>
      </c>
      <c r="CG434" s="0" t="n">
        <f aca="false">BZ434*'Dist Horaria'!$N$6</f>
        <v>1024.25763331507</v>
      </c>
      <c r="CH434" s="0" t="n">
        <f aca="false">BZ434*'Dist Horaria'!$O$6</f>
        <v>1024.25763331507</v>
      </c>
      <c r="CI434" s="0" t="n">
        <f aca="false">BZ434*'Dist Horaria'!$P$6</f>
        <v>672.169071863014</v>
      </c>
      <c r="CJ434" s="0" t="n">
        <f aca="false">BZ434*'Dist Horaria'!$Q$6</f>
        <v>672.169071863014</v>
      </c>
      <c r="CK434" s="0" t="n">
        <f aca="false">BZ434*'Dist Horaria'!$R$6</f>
        <v>672.169071863014</v>
      </c>
      <c r="CL434" s="0" t="n">
        <f aca="false">BZ434*'Dist Horaria'!$S$6</f>
        <v>672.169071863014</v>
      </c>
      <c r="CM434" s="0" t="n">
        <f aca="false">BZ434*'Dist Horaria'!$T$6</f>
        <v>672.169071863014</v>
      </c>
      <c r="CN434" s="0" t="n">
        <f aca="false">BZ434*'Dist Horaria'!$U$6</f>
        <v>672.169071863014</v>
      </c>
      <c r="CO434" s="0" t="n">
        <f aca="false">BZ434*'Dist Horaria'!$V$6</f>
        <v>672.169071863014</v>
      </c>
      <c r="CP434" s="0" t="n">
        <f aca="false">BZ434*'Dist Horaria'!$W$6</f>
        <v>672.169071863014</v>
      </c>
      <c r="CQ434" s="0" t="n">
        <f aca="false">BZ434*'Dist Horaria'!$X$6</f>
        <v>1024.25763331507</v>
      </c>
      <c r="CR434" s="0" t="n">
        <f aca="false">BZ434*'Dist Horaria'!$Y$6</f>
        <v>1024.25763331507</v>
      </c>
      <c r="CS434" s="0" t="n">
        <f aca="false">BZ434*'Dist Horaria'!$Z$6</f>
        <v>1024.25763331507</v>
      </c>
      <c r="CT434" s="0" t="n">
        <f aca="false">BZ434*'Dist Horaria'!$AA$6</f>
        <v>384.096612493151</v>
      </c>
      <c r="CU434" s="0" t="n">
        <f aca="false">BZ434*'Dist Horaria'!$AB$6</f>
        <v>384.096612493151</v>
      </c>
      <c r="CV434" s="0" t="n">
        <f aca="false">BZ434*'Dist Horaria'!$AC$6</f>
        <v>384.096612493151</v>
      </c>
      <c r="CW434" s="0" t="n">
        <f aca="false">BZ434*'Dist Horaria'!$AD$6</f>
        <v>384.096612493151</v>
      </c>
      <c r="CX434" s="0" t="n">
        <f aca="false">BZ434*'Dist Horaria'!$AE$6</f>
        <v>384.096612493151</v>
      </c>
      <c r="CY434" s="0" t="n">
        <f aca="false">AS434*1000000</f>
        <v>16071.0461513401</v>
      </c>
      <c r="CZ434" s="0" t="n">
        <f aca="false">CY434*'Dist Horaria'!$H$6</f>
        <v>401.776153783502</v>
      </c>
      <c r="DA434" s="0" t="n">
        <f aca="false">CY434*'Dist Horaria'!$I$6</f>
        <v>401.776153783502</v>
      </c>
      <c r="DB434" s="0" t="n">
        <f aca="false">CY434*'Dist Horaria'!$J$6</f>
        <v>401.776153783502</v>
      </c>
      <c r="DC434" s="0" t="n">
        <f aca="false">CY434*'Dist Horaria'!$K$6</f>
        <v>401.776153783502</v>
      </c>
      <c r="DD434" s="0" t="n">
        <f aca="false">CY434*'Dist Horaria'!$L$6</f>
        <v>401.776153783502</v>
      </c>
      <c r="DE434" s="0" t="n">
        <f aca="false">CY434*'Dist Horaria'!$M$6</f>
        <v>1071.40307675601</v>
      </c>
      <c r="DF434" s="0" t="n">
        <f aca="false">CY434*'Dist Horaria'!$N$6</f>
        <v>1071.40307675601</v>
      </c>
      <c r="DG434" s="0" t="n">
        <f aca="false">CY434*'Dist Horaria'!$O$6</f>
        <v>1071.40307675601</v>
      </c>
      <c r="DH434" s="0" t="n">
        <f aca="false">CY434*'Dist Horaria'!$P$6</f>
        <v>703.108269121128</v>
      </c>
      <c r="DI434" s="0" t="n">
        <f aca="false">CY434*'Dist Horaria'!$Q$6</f>
        <v>703.108269121128</v>
      </c>
      <c r="DJ434" s="0" t="n">
        <f aca="false">CY434*'Dist Horaria'!$R$6</f>
        <v>703.108269121128</v>
      </c>
      <c r="DK434" s="0" t="n">
        <f aca="false">CY434*'Dist Horaria'!$S$6</f>
        <v>703.108269121128</v>
      </c>
      <c r="DL434" s="0" t="n">
        <f aca="false">CY434*'Dist Horaria'!$T$6</f>
        <v>703.108269121128</v>
      </c>
      <c r="DM434" s="0" t="n">
        <f aca="false">CY434*'Dist Horaria'!$U$6</f>
        <v>703.108269121128</v>
      </c>
      <c r="DN434" s="0" t="n">
        <f aca="false">CY434*'Dist Horaria'!$V$6</f>
        <v>703.108269121128</v>
      </c>
      <c r="DO434" s="0" t="n">
        <f aca="false">CY434*'Dist Horaria'!$W$6</f>
        <v>703.108269121128</v>
      </c>
      <c r="DP434" s="0" t="n">
        <f aca="false">CY434*'Dist Horaria'!$X$6</f>
        <v>1071.40307675601</v>
      </c>
      <c r="DQ434" s="0" t="n">
        <f aca="false">CY434*'Dist Horaria'!$Y$6</f>
        <v>1071.40307675601</v>
      </c>
      <c r="DR434" s="0" t="n">
        <f aca="false">CY434*'Dist Horaria'!$Z$6</f>
        <v>1071.40307675601</v>
      </c>
      <c r="DS434" s="0" t="n">
        <f aca="false">CY434*'Dist Horaria'!$AA$6</f>
        <v>401.776153783502</v>
      </c>
      <c r="DT434" s="0" t="n">
        <f aca="false">CY434*'Dist Horaria'!$AB$6</f>
        <v>401.776153783502</v>
      </c>
      <c r="DU434" s="0" t="n">
        <f aca="false">CY434*'Dist Horaria'!$AC$6</f>
        <v>401.776153783502</v>
      </c>
      <c r="DV434" s="0" t="n">
        <f aca="false">CY434*'Dist Horaria'!$AD$6</f>
        <v>401.776153783502</v>
      </c>
      <c r="DW434" s="0" t="n">
        <f aca="false">CY434*'Dist Horaria'!$AE$6</f>
        <v>401.776153783502</v>
      </c>
      <c r="DX434" s="0" t="n">
        <f aca="false">AX434*1000000</f>
        <v>931.654849353047</v>
      </c>
      <c r="DY434" s="0" t="n">
        <f aca="false">DX434*'Dist Horaria'!$H$6</f>
        <v>23.2913712338262</v>
      </c>
      <c r="DZ434" s="0" t="n">
        <f aca="false">DX434*'Dist Horaria'!$I$6</f>
        <v>23.2913712338262</v>
      </c>
      <c r="EA434" s="0" t="n">
        <f aca="false">DX434*'Dist Horaria'!$J$6</f>
        <v>23.2913712338262</v>
      </c>
      <c r="EB434" s="0" t="n">
        <f aca="false">DX434*'Dist Horaria'!$K$6</f>
        <v>23.2913712338262</v>
      </c>
      <c r="EC434" s="0" t="n">
        <f aca="false">DX434*'Dist Horaria'!$L$6</f>
        <v>23.2913712338262</v>
      </c>
      <c r="ED434" s="0" t="n">
        <f aca="false">DX434*'Dist Horaria'!$M$6</f>
        <v>62.1103232902032</v>
      </c>
      <c r="EE434" s="0" t="n">
        <f aca="false">DX434*'Dist Horaria'!$N$6</f>
        <v>62.1103232902032</v>
      </c>
      <c r="EF434" s="0" t="n">
        <f aca="false">DX434*'Dist Horaria'!$O$6</f>
        <v>62.1103232902032</v>
      </c>
      <c r="EG434" s="0" t="n">
        <f aca="false">DX434*'Dist Horaria'!$P$6</f>
        <v>40.7598996591958</v>
      </c>
      <c r="EH434" s="0" t="n">
        <f aca="false">DX434*'Dist Horaria'!$Q$6</f>
        <v>40.7598996591958</v>
      </c>
      <c r="EI434" s="0" t="n">
        <f aca="false">DX434*'Dist Horaria'!$R$6</f>
        <v>40.7598996591958</v>
      </c>
      <c r="EJ434" s="0" t="n">
        <f aca="false">DX434*'Dist Horaria'!$S$6</f>
        <v>40.7598996591958</v>
      </c>
      <c r="EK434" s="0" t="n">
        <f aca="false">DX434*'Dist Horaria'!$T$6</f>
        <v>40.7598996591958</v>
      </c>
      <c r="EL434" s="0" t="n">
        <f aca="false">DX434*'Dist Horaria'!$U$6</f>
        <v>40.7598996591958</v>
      </c>
      <c r="EM434" s="0" t="n">
        <f aca="false">DX434*'Dist Horaria'!$V$6</f>
        <v>40.7598996591958</v>
      </c>
      <c r="EN434" s="0" t="n">
        <f aca="false">DX434*'Dist Horaria'!$W$6</f>
        <v>40.7598996591958</v>
      </c>
      <c r="EO434" s="0" t="n">
        <f aca="false">DX434*'Dist Horaria'!$X$6</f>
        <v>62.1103232902032</v>
      </c>
      <c r="EP434" s="0" t="n">
        <f aca="false">DX434*'Dist Horaria'!$Y$6</f>
        <v>62.1103232902032</v>
      </c>
      <c r="EQ434" s="0" t="n">
        <f aca="false">DX434*'Dist Horaria'!$Z$6</f>
        <v>62.1103232902032</v>
      </c>
      <c r="ER434" s="0" t="n">
        <f aca="false">DX434*'Dist Horaria'!$AA$6</f>
        <v>23.2913712338262</v>
      </c>
      <c r="ES434" s="0" t="n">
        <f aca="false">DX434*'Dist Horaria'!$AB$6</f>
        <v>23.2913712338262</v>
      </c>
      <c r="ET434" s="0" t="n">
        <f aca="false">DX434*'Dist Horaria'!$AC$6</f>
        <v>23.2913712338262</v>
      </c>
      <c r="EU434" s="0" t="n">
        <f aca="false">DX434*'Dist Horaria'!$AD$6</f>
        <v>23.2913712338262</v>
      </c>
      <c r="EV434" s="0" t="n">
        <f aca="false">DX434*'Dist Horaria'!$AE$6</f>
        <v>23.2913712338262</v>
      </c>
      <c r="EW434" s="0" t="n">
        <f aca="false">BB434+CA434+CZ434+DY434</f>
        <v>1020.05090957238</v>
      </c>
      <c r="EX434" s="0" t="n">
        <f aca="false">BC434+CB434+DA434+DZ434</f>
        <v>1014.40949098756</v>
      </c>
      <c r="EY434" s="0" t="n">
        <f aca="false">BD434+CC434+DB434+EA434</f>
        <v>1009.0846852047</v>
      </c>
      <c r="EZ434" s="0" t="n">
        <f aca="false">BE434+CD434+DC434+EB434</f>
        <v>1004.54815864512</v>
      </c>
      <c r="FA434" s="0" t="n">
        <f aca="false">BF434+CE434+DD434+EC434</f>
        <v>1001.23304116371</v>
      </c>
      <c r="FB434" s="0" t="n">
        <f aca="false">BG434+CF434+DE434+ED434</f>
        <v>2347.75285511148</v>
      </c>
      <c r="FC434" s="0" t="n">
        <f aca="false">BH434+CG434+DF434+EE434</f>
        <v>2356.32715486518</v>
      </c>
      <c r="FD434" s="0" t="n">
        <f aca="false">BI434+CH434+DG434+EF434</f>
        <v>2356.32715486518</v>
      </c>
      <c r="FE434" s="0" t="n">
        <f aca="false">BJ434+CI434+DH434+EG434</f>
        <v>1678.73368928675</v>
      </c>
      <c r="FF434" s="0" t="n">
        <f aca="false">BK434+CJ434+DI434+EH434</f>
        <v>1706.51889058557</v>
      </c>
      <c r="FG434" s="0" t="n">
        <f aca="false">BL434+CK434+DJ434+EI434</f>
        <v>1726.72630971199</v>
      </c>
      <c r="FH434" s="0" t="n">
        <f aca="false">BM434+CL434+DK434+EJ434</f>
        <v>1736.8300192752</v>
      </c>
      <c r="FI434" s="0" t="n">
        <f aca="false">BN434+CM434+DL434+EK434</f>
        <v>1739.355946666</v>
      </c>
      <c r="FJ434" s="0" t="n">
        <f aca="false">BO434+CN434+DM434+EL434</f>
        <v>1736.8300192752</v>
      </c>
      <c r="FK434" s="0" t="n">
        <f aca="false">BP434+CO434+DN434+EM434</f>
        <v>1731.77816449359</v>
      </c>
      <c r="FL434" s="0" t="n">
        <f aca="false">BQ434+CP434+DO434+EN434</f>
        <v>1724.20038232119</v>
      </c>
      <c r="FM434" s="0" t="n">
        <f aca="false">BR434+CQ434+DP434+EO434</f>
        <v>2459.96197823115</v>
      </c>
      <c r="FN434" s="0" t="n">
        <f aca="false">BS434+CR434+DQ434+EP434</f>
        <v>2453.06943939681</v>
      </c>
      <c r="FO434" s="0" t="n">
        <f aca="false">BT434+CS434+DR434+EQ434</f>
        <v>2415.5526758907</v>
      </c>
      <c r="FP434" s="0" t="n">
        <f aca="false">BU434+CT434+DS434+ER434</f>
        <v>1054.29975638175</v>
      </c>
      <c r="FQ434" s="0" t="n">
        <f aca="false">BV434+CU434+DT434+ES434</f>
        <v>1027.3512193941</v>
      </c>
      <c r="FR434" s="0" t="n">
        <f aca="false">BW434+CV434+DU434+ET434</f>
        <v>1045.6408412011</v>
      </c>
      <c r="FS434" s="0" t="n">
        <f aca="false">BX434+CW434+DV434+EU434</f>
        <v>1039.40032147507</v>
      </c>
      <c r="FT434" s="0" t="n">
        <f aca="false">BY434+CX434+DW434+EV434</f>
        <v>1032.79821587722</v>
      </c>
      <c r="FU434" s="0" t="n">
        <f aca="false">AM434*'Dist Horaria'!$H$10</f>
        <v>0.506111749987517</v>
      </c>
      <c r="FV434" s="0" t="n">
        <f aca="false">AM434*'Dist Horaria'!$I$10</f>
        <v>0.473664741967519</v>
      </c>
      <c r="FW434" s="0" t="n">
        <f aca="false">AM434*'Dist Horaria'!$J$10</f>
        <v>0.471614204062553</v>
      </c>
      <c r="FX434" s="0" t="n">
        <f aca="false">AM434*'Dist Horaria'!$K$10</f>
        <v>0.458050741622891</v>
      </c>
      <c r="FY434" s="0" t="n">
        <f aca="false">AM434*'Dist Horaria'!$L$10</f>
        <v>0.458234046226973</v>
      </c>
      <c r="FZ434" s="0" t="n">
        <f aca="false">AM434*'Dist Horaria'!$M$10</f>
        <v>0.49032928700329</v>
      </c>
      <c r="GA434" s="0" t="n">
        <f aca="false">AM434*'Dist Horaria'!$N$10</f>
        <v>0.463871772778458</v>
      </c>
      <c r="GB434" s="0" t="n">
        <f aca="false">AM434*'Dist Horaria'!$O$10</f>
        <v>0.455954345853305</v>
      </c>
      <c r="GC434" s="0" t="n">
        <f aca="false">AM434*'Dist Horaria'!$P$10</f>
        <v>0.463029713289259</v>
      </c>
      <c r="GD434" s="0" t="n">
        <f aca="false">AM434*'Dist Horaria'!$Q$10</f>
        <v>0.419026269676297</v>
      </c>
      <c r="GE434" s="0" t="n">
        <f aca="false">AM434*'Dist Horaria'!$R$10</f>
        <v>0.511274977665945</v>
      </c>
      <c r="GF434" s="0" t="n">
        <f aca="false">AM434*'Dist Horaria'!$S$10</f>
        <v>0.436648692265992</v>
      </c>
      <c r="GG434" s="0" t="n">
        <f aca="false">AR434*'Dist Horaria'!$H$10</f>
        <v>0.529407512799264</v>
      </c>
      <c r="GH434" s="0" t="n">
        <f aca="false">AR434*'Dist Horaria'!$I$10</f>
        <v>0.495467004968596</v>
      </c>
      <c r="GI434" s="0" t="n">
        <f aca="false">AR434*'Dist Horaria'!$J$10</f>
        <v>0.493322083076947</v>
      </c>
      <c r="GJ434" s="0" t="n">
        <f aca="false">AR434*'Dist Horaria'!$K$10</f>
        <v>0.479134309496696</v>
      </c>
      <c r="GK434" s="0" t="n">
        <f aca="false">AR434*'Dist Horaria'!$L$10</f>
        <v>0.479326051408505</v>
      </c>
      <c r="GL434" s="0" t="n">
        <f aca="false">AR434*'Dist Horaria'!$M$10</f>
        <v>0.512898600539211</v>
      </c>
      <c r="GM434" s="0" t="n">
        <f aca="false">AR434*'Dist Horaria'!$N$10</f>
        <v>0.485223276263565</v>
      </c>
      <c r="GN434" s="0" t="n">
        <f aca="false">AR434*'Dist Horaria'!$O$10</f>
        <v>0.476941418953754</v>
      </c>
      <c r="GO434" s="0" t="n">
        <f aca="false">AR434*'Dist Horaria'!$P$10</f>
        <v>0.484342457709526</v>
      </c>
      <c r="GP434" s="0" t="n">
        <f aca="false">AR434*'Dist Horaria'!$Q$10</f>
        <v>0.438313584366207</v>
      </c>
      <c r="GQ434" s="0" t="n">
        <f aca="false">AR434*'Dist Horaria'!$R$10</f>
        <v>0.534808398124137</v>
      </c>
      <c r="GR434" s="0" t="n">
        <f aca="false">AR434*'Dist Horaria'!$S$10</f>
        <v>0.456747147532718</v>
      </c>
      <c r="GS434" s="0" t="n">
        <f aca="false">AW434*'Dist Horaria'!$H$10</f>
        <v>0.0306902905970588</v>
      </c>
      <c r="GT434" s="0" t="n">
        <f aca="false">AW434*'Dist Horaria'!$I$10</f>
        <v>0.0287227249257157</v>
      </c>
      <c r="GU434" s="0" t="n">
        <f aca="false">AW434*'Dist Horaria'!$J$10</f>
        <v>0.0285983816276491</v>
      </c>
      <c r="GV434" s="0" t="n">
        <f aca="false">AW434*'Dist Horaria'!$K$10</f>
        <v>0.0277759019998085</v>
      </c>
      <c r="GW434" s="0" t="n">
        <f aca="false">AW434*'Dist Horaria'!$L$10</f>
        <v>0.0277870174729568</v>
      </c>
      <c r="GX434" s="0" t="n">
        <f aca="false">AW434*'Dist Horaria'!$M$10</f>
        <v>0.0297332522051717</v>
      </c>
      <c r="GY434" s="0" t="n">
        <f aca="false">AW434*'Dist Horaria'!$N$10</f>
        <v>0.0281288855804965</v>
      </c>
      <c r="GZ434" s="0" t="n">
        <f aca="false">AW434*'Dist Horaria'!$O$10</f>
        <v>0.0276487779103625</v>
      </c>
      <c r="HA434" s="0" t="n">
        <f aca="false">AW434*'Dist Horaria'!$P$10</f>
        <v>0.0280778236353348</v>
      </c>
      <c r="HB434" s="0" t="n">
        <f aca="false">AW434*'Dist Horaria'!$Q$10</f>
        <v>0.0254094831516642</v>
      </c>
      <c r="HC434" s="0" t="n">
        <f aca="false">AW434*'Dist Horaria'!$R$10</f>
        <v>0.0310033853985007</v>
      </c>
      <c r="HD434" s="0" t="n">
        <f aca="false">AW434*'Dist Horaria'!$S$10</f>
        <v>0.026478095509143</v>
      </c>
    </row>
    <row r="435" customFormat="false" ht="13.8" hidden="false" customHeight="false" outlineLevel="0" collapsed="false">
      <c r="A435" s="0" t="n">
        <v>4.594459</v>
      </c>
      <c r="B435" s="0" t="n">
        <v>-74.096646</v>
      </c>
      <c r="C435" s="0" t="n">
        <v>29</v>
      </c>
      <c r="D435" s="0" t="n">
        <v>23</v>
      </c>
      <c r="E435" s="0" t="n">
        <v>2292</v>
      </c>
      <c r="G435" s="0" t="s">
        <v>1934</v>
      </c>
      <c r="H435" s="0" t="n">
        <v>246</v>
      </c>
      <c r="I435" s="0" t="s">
        <v>1935</v>
      </c>
      <c r="J435" s="0" t="s">
        <v>1936</v>
      </c>
      <c r="L435" s="0" t="s">
        <v>1937</v>
      </c>
      <c r="S435" s="0" t="n">
        <v>365</v>
      </c>
      <c r="V435" s="0" t="n">
        <v>37000</v>
      </c>
      <c r="W435" s="0" t="n">
        <f aca="false">V435*12</f>
        <v>444000</v>
      </c>
      <c r="X435" s="0" t="n">
        <v>1</v>
      </c>
      <c r="Z435" s="0" t="n">
        <v>14856.29</v>
      </c>
      <c r="AB435" s="0" t="n">
        <v>0.005</v>
      </c>
      <c r="AC435" s="0" t="n">
        <v>0</v>
      </c>
      <c r="AD435" s="0" t="n">
        <v>1639.75770944662</v>
      </c>
      <c r="AE435" s="0" t="n">
        <f aca="false">AD435/2204.59</f>
        <v>0.743792591568782</v>
      </c>
      <c r="AF435" s="0" t="n">
        <f aca="false">AE435/S435</f>
        <v>0.00203778792210625</v>
      </c>
      <c r="AG435" s="0" t="n">
        <f aca="false">AE435*EXP(AB435*AC435)</f>
        <v>0.743792591568782</v>
      </c>
      <c r="AH435" s="0" t="n">
        <f aca="false">AG435/S435</f>
        <v>0.00203778792210625</v>
      </c>
      <c r="AI435" s="0" t="s">
        <v>90</v>
      </c>
      <c r="AJ435" s="0" t="n">
        <f aca="false">IF(AI435="A",'FE DISTRIBUCIÓN'!$C$2,'FE DISTRIBUCIÓN'!$C$3)</f>
        <v>4.994E-006</v>
      </c>
      <c r="AK435" s="0" t="n">
        <f aca="false">W435*AJ435</f>
        <v>2.217336</v>
      </c>
      <c r="AL435" s="0" t="n">
        <f aca="false">AK435/365</f>
        <v>0.00607489315068493</v>
      </c>
      <c r="AM435" s="0" t="n">
        <f aca="false">AK435*EXP(AB435*AC435)</f>
        <v>2.217336</v>
      </c>
      <c r="AN435" s="0" t="n">
        <f aca="false">AM435/365</f>
        <v>0.00607489315068493</v>
      </c>
      <c r="AO435" s="0" t="n">
        <v>5.223868284E-006</v>
      </c>
      <c r="AP435" s="0" t="n">
        <f aca="false">AO435*W435</f>
        <v>2.319397518096</v>
      </c>
      <c r="AQ435" s="0" t="n">
        <f aca="false">AP435/365</f>
        <v>0.00635451374820822</v>
      </c>
      <c r="AR435" s="0" t="n">
        <f aca="false">AP435*EXP(AB435*AC435)</f>
        <v>2.319397518096</v>
      </c>
      <c r="AS435" s="0" t="n">
        <f aca="false">AR435/365</f>
        <v>0.00635451374820822</v>
      </c>
      <c r="AT435" s="0" t="n">
        <v>3.02832944E-007</v>
      </c>
      <c r="AU435" s="0" t="n">
        <f aca="false">AT435*W435</f>
        <v>0.134457827136</v>
      </c>
      <c r="AV435" s="0" t="n">
        <f aca="false">AU435/365</f>
        <v>0.000368377608591781</v>
      </c>
      <c r="AW435" s="0" t="n">
        <f aca="false">AU435*EXP(AB435*AC435)</f>
        <v>0.134457827136</v>
      </c>
      <c r="AX435" s="0" t="n">
        <f aca="false">AW435/365</f>
        <v>0.000368377608591781</v>
      </c>
      <c r="AY435" s="0" t="n">
        <f aca="false">AW435+AR435+AM435+AG435</f>
        <v>5.41498393680078</v>
      </c>
      <c r="AZ435" s="0" t="n">
        <f aca="false">AH435+AN435+AS435+AX435</f>
        <v>0.0148355724295912</v>
      </c>
      <c r="BA435" s="0" t="n">
        <f aca="false">AH435*1000000</f>
        <v>2037.78792210625</v>
      </c>
      <c r="BB435" s="0" t="n">
        <f aca="false">BA435*'Dist Horaria'!$H$3</f>
        <v>71.0057857636439</v>
      </c>
      <c r="BC435" s="0" t="n">
        <f aca="false">BA435*'Dist Horaria'!$I$3</f>
        <v>69.1063145188579</v>
      </c>
      <c r="BD435" s="0" t="n">
        <f aca="false">BA435*'Dist Horaria'!$J$3</f>
        <v>67.3134471191936</v>
      </c>
      <c r="BE435" s="0" t="n">
        <f aca="false">BA435*'Dist Horaria'!$K$3</f>
        <v>65.7859941175129</v>
      </c>
      <c r="BF435" s="0" t="n">
        <f aca="false">BA435*'Dist Horaria'!$L$3</f>
        <v>64.6697907664693</v>
      </c>
      <c r="BG435" s="0" t="n">
        <f aca="false">BA435*'Dist Horaria'!$M$3</f>
        <v>63.9670682152705</v>
      </c>
      <c r="BH435" s="0" t="n">
        <f aca="false">BA435*'Dist Horaria'!$N$3</f>
        <v>66.8540434647428</v>
      </c>
      <c r="BI435" s="0" t="n">
        <f aca="false">BA435*'Dist Horaria'!$O$3</f>
        <v>66.8540434647428</v>
      </c>
      <c r="BJ435" s="0" t="n">
        <f aca="false">BA435*'Dist Horaria'!$P$3</f>
        <v>88.4501553647412</v>
      </c>
      <c r="BK435" s="0" t="n">
        <f aca="false">BA435*'Dist Horaria'!$Q$3</f>
        <v>97.8054602590888</v>
      </c>
      <c r="BL435" s="0" t="n">
        <f aca="false">BA435*'Dist Horaria'!$R$3</f>
        <v>104.609318364069</v>
      </c>
      <c r="BM435" s="0" t="n">
        <f aca="false">BA435*'Dist Horaria'!$S$3</f>
        <v>108.011247416559</v>
      </c>
      <c r="BN435" s="0" t="n">
        <f aca="false">BA435*'Dist Horaria'!$T$3</f>
        <v>108.861729679681</v>
      </c>
      <c r="BO435" s="0" t="n">
        <f aca="false">BA435*'Dist Horaria'!$U$3</f>
        <v>108.011247416559</v>
      </c>
      <c r="BP435" s="0" t="n">
        <f aca="false">BA435*'Dist Horaria'!$V$3</f>
        <v>106.310282890314</v>
      </c>
      <c r="BQ435" s="0" t="n">
        <f aca="false">BA435*'Dist Horaria'!$W$3</f>
        <v>103.758836100946</v>
      </c>
      <c r="BR435" s="0" t="n">
        <f aca="false">BA435*'Dist Horaria'!$X$3</f>
        <v>101.747991499651</v>
      </c>
      <c r="BS435" s="0" t="n">
        <f aca="false">BA435*'Dist Horaria'!$Y$3</f>
        <v>99.4272668233045</v>
      </c>
      <c r="BT435" s="0" t="n">
        <f aca="false">BA435*'Dist Horaria'!$Z$3</f>
        <v>86.7953352611004</v>
      </c>
      <c r="BU435" s="0" t="n">
        <f aca="false">BA435*'Dist Horaria'!$AA$3</f>
        <v>82.537406525918</v>
      </c>
      <c r="BV435" s="0" t="n">
        <f aca="false">BA435*'Dist Horaria'!$AB$3</f>
        <v>73.4638073367397</v>
      </c>
      <c r="BW435" s="0" t="n">
        <f aca="false">BA435*'Dist Horaria'!$AC$3</f>
        <v>79.6219411780847</v>
      </c>
      <c r="BX435" s="0" t="n">
        <f aca="false">BA435*'Dist Horaria'!$AD$3</f>
        <v>77.520751983581</v>
      </c>
      <c r="BY435" s="0" t="n">
        <f aca="false">BA435*'Dist Horaria'!$AE$3</f>
        <v>75.2978164666354</v>
      </c>
      <c r="BZ435" s="0" t="n">
        <f aca="false">AN435*1000000</f>
        <v>6074.89315068493</v>
      </c>
      <c r="CA435" s="0" t="n">
        <f aca="false">BZ435*'Dist Horaria'!$H$6</f>
        <v>151.872328767123</v>
      </c>
      <c r="CB435" s="0" t="n">
        <f aca="false">BZ435*'Dist Horaria'!$I$6</f>
        <v>151.872328767123</v>
      </c>
      <c r="CC435" s="0" t="n">
        <f aca="false">BZ435*'Dist Horaria'!$J$6</f>
        <v>151.872328767123</v>
      </c>
      <c r="CD435" s="0" t="n">
        <f aca="false">BZ435*'Dist Horaria'!$K$6</f>
        <v>151.872328767123</v>
      </c>
      <c r="CE435" s="0" t="n">
        <f aca="false">BZ435*'Dist Horaria'!$L$6</f>
        <v>151.872328767123</v>
      </c>
      <c r="CF435" s="0" t="n">
        <f aca="false">BZ435*'Dist Horaria'!$M$6</f>
        <v>404.992876712329</v>
      </c>
      <c r="CG435" s="0" t="n">
        <f aca="false">BZ435*'Dist Horaria'!$N$6</f>
        <v>404.992876712329</v>
      </c>
      <c r="CH435" s="0" t="n">
        <f aca="false">BZ435*'Dist Horaria'!$O$6</f>
        <v>404.992876712329</v>
      </c>
      <c r="CI435" s="0" t="n">
        <f aca="false">BZ435*'Dist Horaria'!$P$6</f>
        <v>265.776575342466</v>
      </c>
      <c r="CJ435" s="0" t="n">
        <f aca="false">BZ435*'Dist Horaria'!$Q$6</f>
        <v>265.776575342466</v>
      </c>
      <c r="CK435" s="0" t="n">
        <f aca="false">BZ435*'Dist Horaria'!$R$6</f>
        <v>265.776575342466</v>
      </c>
      <c r="CL435" s="0" t="n">
        <f aca="false">BZ435*'Dist Horaria'!$S$6</f>
        <v>265.776575342466</v>
      </c>
      <c r="CM435" s="0" t="n">
        <f aca="false">BZ435*'Dist Horaria'!$T$6</f>
        <v>265.776575342466</v>
      </c>
      <c r="CN435" s="0" t="n">
        <f aca="false">BZ435*'Dist Horaria'!$U$6</f>
        <v>265.776575342466</v>
      </c>
      <c r="CO435" s="0" t="n">
        <f aca="false">BZ435*'Dist Horaria'!$V$6</f>
        <v>265.776575342466</v>
      </c>
      <c r="CP435" s="0" t="n">
        <f aca="false">BZ435*'Dist Horaria'!$W$6</f>
        <v>265.776575342466</v>
      </c>
      <c r="CQ435" s="0" t="n">
        <f aca="false">BZ435*'Dist Horaria'!$X$6</f>
        <v>404.992876712329</v>
      </c>
      <c r="CR435" s="0" t="n">
        <f aca="false">BZ435*'Dist Horaria'!$Y$6</f>
        <v>404.992876712329</v>
      </c>
      <c r="CS435" s="0" t="n">
        <f aca="false">BZ435*'Dist Horaria'!$Z$6</f>
        <v>404.992876712329</v>
      </c>
      <c r="CT435" s="0" t="n">
        <f aca="false">BZ435*'Dist Horaria'!$AA$6</f>
        <v>151.872328767123</v>
      </c>
      <c r="CU435" s="0" t="n">
        <f aca="false">BZ435*'Dist Horaria'!$AB$6</f>
        <v>151.872328767123</v>
      </c>
      <c r="CV435" s="0" t="n">
        <f aca="false">BZ435*'Dist Horaria'!$AC$6</f>
        <v>151.872328767123</v>
      </c>
      <c r="CW435" s="0" t="n">
        <f aca="false">BZ435*'Dist Horaria'!$AD$6</f>
        <v>151.872328767123</v>
      </c>
      <c r="CX435" s="0" t="n">
        <f aca="false">BZ435*'Dist Horaria'!$AE$6</f>
        <v>151.872328767123</v>
      </c>
      <c r="CY435" s="0" t="n">
        <f aca="false">AS435*1000000</f>
        <v>6354.51374820822</v>
      </c>
      <c r="CZ435" s="0" t="n">
        <f aca="false">CY435*'Dist Horaria'!$H$6</f>
        <v>158.862843705206</v>
      </c>
      <c r="DA435" s="0" t="n">
        <f aca="false">CY435*'Dist Horaria'!$I$6</f>
        <v>158.862843705206</v>
      </c>
      <c r="DB435" s="0" t="n">
        <f aca="false">CY435*'Dist Horaria'!$J$6</f>
        <v>158.862843705206</v>
      </c>
      <c r="DC435" s="0" t="n">
        <f aca="false">CY435*'Dist Horaria'!$K$6</f>
        <v>158.862843705206</v>
      </c>
      <c r="DD435" s="0" t="n">
        <f aca="false">CY435*'Dist Horaria'!$L$6</f>
        <v>158.862843705206</v>
      </c>
      <c r="DE435" s="0" t="n">
        <f aca="false">CY435*'Dist Horaria'!$M$6</f>
        <v>423.634249880548</v>
      </c>
      <c r="DF435" s="0" t="n">
        <f aca="false">CY435*'Dist Horaria'!$N$6</f>
        <v>423.634249880548</v>
      </c>
      <c r="DG435" s="0" t="n">
        <f aca="false">CY435*'Dist Horaria'!$O$6</f>
        <v>423.634249880548</v>
      </c>
      <c r="DH435" s="0" t="n">
        <f aca="false">CY435*'Dist Horaria'!$P$6</f>
        <v>278.00997648411</v>
      </c>
      <c r="DI435" s="0" t="n">
        <f aca="false">CY435*'Dist Horaria'!$Q$6</f>
        <v>278.00997648411</v>
      </c>
      <c r="DJ435" s="0" t="n">
        <f aca="false">CY435*'Dist Horaria'!$R$6</f>
        <v>278.00997648411</v>
      </c>
      <c r="DK435" s="0" t="n">
        <f aca="false">CY435*'Dist Horaria'!$S$6</f>
        <v>278.00997648411</v>
      </c>
      <c r="DL435" s="0" t="n">
        <f aca="false">CY435*'Dist Horaria'!$T$6</f>
        <v>278.00997648411</v>
      </c>
      <c r="DM435" s="0" t="n">
        <f aca="false">CY435*'Dist Horaria'!$U$6</f>
        <v>278.00997648411</v>
      </c>
      <c r="DN435" s="0" t="n">
        <f aca="false">CY435*'Dist Horaria'!$V$6</f>
        <v>278.00997648411</v>
      </c>
      <c r="DO435" s="0" t="n">
        <f aca="false">CY435*'Dist Horaria'!$W$6</f>
        <v>278.00997648411</v>
      </c>
      <c r="DP435" s="0" t="n">
        <f aca="false">CY435*'Dist Horaria'!$X$6</f>
        <v>423.634249880548</v>
      </c>
      <c r="DQ435" s="0" t="n">
        <f aca="false">CY435*'Dist Horaria'!$Y$6</f>
        <v>423.634249880548</v>
      </c>
      <c r="DR435" s="0" t="n">
        <f aca="false">CY435*'Dist Horaria'!$Z$6</f>
        <v>423.634249880548</v>
      </c>
      <c r="DS435" s="0" t="n">
        <f aca="false">CY435*'Dist Horaria'!$AA$6</f>
        <v>158.862843705206</v>
      </c>
      <c r="DT435" s="0" t="n">
        <f aca="false">CY435*'Dist Horaria'!$AB$6</f>
        <v>158.862843705206</v>
      </c>
      <c r="DU435" s="0" t="n">
        <f aca="false">CY435*'Dist Horaria'!$AC$6</f>
        <v>158.862843705206</v>
      </c>
      <c r="DV435" s="0" t="n">
        <f aca="false">CY435*'Dist Horaria'!$AD$6</f>
        <v>158.862843705206</v>
      </c>
      <c r="DW435" s="0" t="n">
        <f aca="false">CY435*'Dist Horaria'!$AE$6</f>
        <v>158.862843705206</v>
      </c>
      <c r="DX435" s="0" t="n">
        <f aca="false">AX435*1000000</f>
        <v>368.377608591781</v>
      </c>
      <c r="DY435" s="0" t="n">
        <f aca="false">DX435*'Dist Horaria'!$H$6</f>
        <v>9.20944021479452</v>
      </c>
      <c r="DZ435" s="0" t="n">
        <f aca="false">DX435*'Dist Horaria'!$I$6</f>
        <v>9.20944021479452</v>
      </c>
      <c r="EA435" s="0" t="n">
        <f aca="false">DX435*'Dist Horaria'!$J$6</f>
        <v>9.20944021479452</v>
      </c>
      <c r="EB435" s="0" t="n">
        <f aca="false">DX435*'Dist Horaria'!$K$6</f>
        <v>9.20944021479452</v>
      </c>
      <c r="EC435" s="0" t="n">
        <f aca="false">DX435*'Dist Horaria'!$L$6</f>
        <v>9.20944021479452</v>
      </c>
      <c r="ED435" s="0" t="n">
        <f aca="false">DX435*'Dist Horaria'!$M$6</f>
        <v>24.5585072394521</v>
      </c>
      <c r="EE435" s="0" t="n">
        <f aca="false">DX435*'Dist Horaria'!$N$6</f>
        <v>24.5585072394521</v>
      </c>
      <c r="EF435" s="0" t="n">
        <f aca="false">DX435*'Dist Horaria'!$O$6</f>
        <v>24.5585072394521</v>
      </c>
      <c r="EG435" s="0" t="n">
        <f aca="false">DX435*'Dist Horaria'!$P$6</f>
        <v>16.1165203758904</v>
      </c>
      <c r="EH435" s="0" t="n">
        <f aca="false">DX435*'Dist Horaria'!$Q$6</f>
        <v>16.1165203758904</v>
      </c>
      <c r="EI435" s="0" t="n">
        <f aca="false">DX435*'Dist Horaria'!$R$6</f>
        <v>16.1165203758904</v>
      </c>
      <c r="EJ435" s="0" t="n">
        <f aca="false">DX435*'Dist Horaria'!$S$6</f>
        <v>16.1165203758904</v>
      </c>
      <c r="EK435" s="0" t="n">
        <f aca="false">DX435*'Dist Horaria'!$T$6</f>
        <v>16.1165203758904</v>
      </c>
      <c r="EL435" s="0" t="n">
        <f aca="false">DX435*'Dist Horaria'!$U$6</f>
        <v>16.1165203758904</v>
      </c>
      <c r="EM435" s="0" t="n">
        <f aca="false">DX435*'Dist Horaria'!$V$6</f>
        <v>16.1165203758904</v>
      </c>
      <c r="EN435" s="0" t="n">
        <f aca="false">DX435*'Dist Horaria'!$W$6</f>
        <v>16.1165203758904</v>
      </c>
      <c r="EO435" s="0" t="n">
        <f aca="false">DX435*'Dist Horaria'!$X$6</f>
        <v>24.5585072394521</v>
      </c>
      <c r="EP435" s="0" t="n">
        <f aca="false">DX435*'Dist Horaria'!$Y$6</f>
        <v>24.5585072394521</v>
      </c>
      <c r="EQ435" s="0" t="n">
        <f aca="false">DX435*'Dist Horaria'!$Z$6</f>
        <v>24.5585072394521</v>
      </c>
      <c r="ER435" s="0" t="n">
        <f aca="false">DX435*'Dist Horaria'!$AA$6</f>
        <v>9.20944021479452</v>
      </c>
      <c r="ES435" s="0" t="n">
        <f aca="false">DX435*'Dist Horaria'!$AB$6</f>
        <v>9.20944021479452</v>
      </c>
      <c r="ET435" s="0" t="n">
        <f aca="false">DX435*'Dist Horaria'!$AC$6</f>
        <v>9.20944021479452</v>
      </c>
      <c r="EU435" s="0" t="n">
        <f aca="false">DX435*'Dist Horaria'!$AD$6</f>
        <v>9.20944021479452</v>
      </c>
      <c r="EV435" s="0" t="n">
        <f aca="false">DX435*'Dist Horaria'!$AE$6</f>
        <v>9.20944021479452</v>
      </c>
      <c r="EW435" s="0" t="n">
        <f aca="false">BB435+CA435+CZ435+DY435</f>
        <v>390.950398450767</v>
      </c>
      <c r="EX435" s="0" t="n">
        <f aca="false">BC435+CB435+DA435+DZ435</f>
        <v>389.050927205981</v>
      </c>
      <c r="EY435" s="0" t="n">
        <f aca="false">BD435+CC435+DB435+EA435</f>
        <v>387.258059806317</v>
      </c>
      <c r="EZ435" s="0" t="n">
        <f aca="false">BE435+CD435+DC435+EB435</f>
        <v>385.730606804636</v>
      </c>
      <c r="FA435" s="0" t="n">
        <f aca="false">BF435+CE435+DD435+EC435</f>
        <v>384.614403453593</v>
      </c>
      <c r="FB435" s="0" t="n">
        <f aca="false">BG435+CF435+DE435+ED435</f>
        <v>917.1527020476</v>
      </c>
      <c r="FC435" s="0" t="n">
        <f aca="false">BH435+CG435+DF435+EE435</f>
        <v>920.039677297072</v>
      </c>
      <c r="FD435" s="0" t="n">
        <f aca="false">BI435+CH435+DG435+EF435</f>
        <v>920.039677297072</v>
      </c>
      <c r="FE435" s="0" t="n">
        <f aca="false">BJ435+CI435+DH435+EG435</f>
        <v>648.353227567207</v>
      </c>
      <c r="FF435" s="0" t="n">
        <f aca="false">BK435+CJ435+DI435+EH435</f>
        <v>657.708532461555</v>
      </c>
      <c r="FG435" s="0" t="n">
        <f aca="false">BL435+CK435+DJ435+EI435</f>
        <v>664.512390566535</v>
      </c>
      <c r="FH435" s="0" t="n">
        <f aca="false">BM435+CL435+DK435+EJ435</f>
        <v>667.914319619025</v>
      </c>
      <c r="FI435" s="0" t="n">
        <f aca="false">BN435+CM435+DL435+EK435</f>
        <v>668.764801882147</v>
      </c>
      <c r="FJ435" s="0" t="n">
        <f aca="false">BO435+CN435+DM435+EL435</f>
        <v>667.914319619025</v>
      </c>
      <c r="FK435" s="0" t="n">
        <f aca="false">BP435+CO435+DN435+EM435</f>
        <v>666.21335509278</v>
      </c>
      <c r="FL435" s="0" t="n">
        <f aca="false">BQ435+CP435+DO435+EN435</f>
        <v>663.661908303412</v>
      </c>
      <c r="FM435" s="0" t="n">
        <f aca="false">BR435+CQ435+DP435+EO435</f>
        <v>954.93362533198</v>
      </c>
      <c r="FN435" s="0" t="n">
        <f aca="false">BS435+CR435+DQ435+EP435</f>
        <v>952.612900655634</v>
      </c>
      <c r="FO435" s="0" t="n">
        <f aca="false">BT435+CS435+DR435+EQ435</f>
        <v>939.980969093429</v>
      </c>
      <c r="FP435" s="0" t="n">
        <f aca="false">BU435+CT435+DS435+ER435</f>
        <v>402.482019213041</v>
      </c>
      <c r="FQ435" s="0" t="n">
        <f aca="false">BV435+CU435+DT435+ES435</f>
        <v>393.408420023863</v>
      </c>
      <c r="FR435" s="0" t="n">
        <f aca="false">BW435+CV435+DU435+ET435</f>
        <v>399.566553865208</v>
      </c>
      <c r="FS435" s="0" t="n">
        <f aca="false">BX435+CW435+DV435+EU435</f>
        <v>397.465364670704</v>
      </c>
      <c r="FT435" s="0" t="n">
        <f aca="false">BY435+CX435+DW435+EV435</f>
        <v>395.242429153759</v>
      </c>
      <c r="FU435" s="0" t="n">
        <f aca="false">AM435*'Dist Horaria'!$H$10</f>
        <v>0.200117281920519</v>
      </c>
      <c r="FV435" s="0" t="n">
        <f aca="false">AM435*'Dist Horaria'!$I$10</f>
        <v>0.187287690330173</v>
      </c>
      <c r="FW435" s="0" t="n">
        <f aca="false">AM435*'Dist Horaria'!$J$10</f>
        <v>0.186476904822769</v>
      </c>
      <c r="FX435" s="0" t="n">
        <f aca="false">AM435*'Dist Horaria'!$K$10</f>
        <v>0.181113893122442</v>
      </c>
      <c r="FY435" s="0" t="n">
        <f aca="false">AM435*'Dist Horaria'!$L$10</f>
        <v>0.181186372014965</v>
      </c>
      <c r="FZ435" s="0" t="n">
        <f aca="false">AM435*'Dist Horaria'!$M$10</f>
        <v>0.19387687435343</v>
      </c>
      <c r="GA435" s="0" t="n">
        <f aca="false">AM435*'Dist Horaria'!$N$10</f>
        <v>0.183415536846097</v>
      </c>
      <c r="GB435" s="0" t="n">
        <f aca="false">AM435*'Dist Horaria'!$O$10</f>
        <v>0.180284975352306</v>
      </c>
      <c r="GC435" s="0" t="n">
        <f aca="false">AM435*'Dist Horaria'!$P$10</f>
        <v>0.183082585366116</v>
      </c>
      <c r="GD435" s="0" t="n">
        <f aca="false">AM435*'Dist Horaria'!$Q$10</f>
        <v>0.165683563250573</v>
      </c>
      <c r="GE435" s="0" t="n">
        <f aca="false">AM435*'Dist Horaria'!$R$10</f>
        <v>0.20215882924474</v>
      </c>
      <c r="GF435" s="0" t="n">
        <f aca="false">AM435*'Dist Horaria'!$S$10</f>
        <v>0.17265149337587</v>
      </c>
      <c r="GG435" s="0" t="n">
        <f aca="false">AR435*'Dist Horaria'!$H$10</f>
        <v>0.209328458571263</v>
      </c>
      <c r="GH435" s="0" t="n">
        <f aca="false">AR435*'Dist Horaria'!$I$10</f>
        <v>0.195908335102003</v>
      </c>
      <c r="GI435" s="0" t="n">
        <f aca="false">AR435*'Dist Horaria'!$J$10</f>
        <v>0.195060230036473</v>
      </c>
      <c r="GJ435" s="0" t="n">
        <f aca="false">AR435*'Dist Horaria'!$K$10</f>
        <v>0.189450364852641</v>
      </c>
      <c r="GK435" s="0" t="n">
        <f aca="false">AR435*'Dist Horaria'!$L$10</f>
        <v>0.189526179868243</v>
      </c>
      <c r="GL435" s="0" t="n">
        <f aca="false">AR435*'Dist Horaria'!$M$10</f>
        <v>0.202800811961542</v>
      </c>
      <c r="GM435" s="0" t="n">
        <f aca="false">AR435*'Dist Horaria'!$N$10</f>
        <v>0.191857950685454</v>
      </c>
      <c r="GN435" s="0" t="n">
        <f aca="false">AR435*'Dist Horaria'!$O$10</f>
        <v>0.188583292916426</v>
      </c>
      <c r="GO435" s="0" t="n">
        <f aca="false">AR435*'Dist Horaria'!$P$10</f>
        <v>0.191509673817936</v>
      </c>
      <c r="GP435" s="0" t="n">
        <f aca="false">AR435*'Dist Horaria'!$Q$10</f>
        <v>0.173309794001758</v>
      </c>
      <c r="GQ435" s="0" t="n">
        <f aca="false">AR435*'Dist Horaria'!$R$10</f>
        <v>0.211463976055701</v>
      </c>
      <c r="GR435" s="0" t="n">
        <f aca="false">AR435*'Dist Horaria'!$S$10</f>
        <v>0.18059845022656</v>
      </c>
      <c r="GS435" s="0" t="n">
        <f aca="false">AW435*'Dist Horaria'!$H$10</f>
        <v>0.0121349831055805</v>
      </c>
      <c r="GT435" s="0" t="n">
        <f aca="false">AW435*'Dist Horaria'!$I$10</f>
        <v>0.0113570049334495</v>
      </c>
      <c r="GU435" s="0" t="n">
        <f aca="false">AW435*'Dist Horaria'!$J$10</f>
        <v>0.0113078394224043</v>
      </c>
      <c r="GV435" s="0" t="n">
        <f aca="false">AW435*'Dist Horaria'!$K$10</f>
        <v>0.0109826298465299</v>
      </c>
      <c r="GW435" s="0" t="n">
        <f aca="false">AW435*'Dist Horaria'!$L$10</f>
        <v>0.0109870249198981</v>
      </c>
      <c r="GX435" s="0" t="n">
        <f aca="false">AW435*'Dist Horaria'!$M$10</f>
        <v>0.0117565688093647</v>
      </c>
      <c r="GY435" s="0" t="n">
        <f aca="false">AW435*'Dist Horaria'!$N$10</f>
        <v>0.0111222000397365</v>
      </c>
      <c r="GZ435" s="0" t="n">
        <f aca="false">AW435*'Dist Horaria'!$O$10</f>
        <v>0.0109323648067493</v>
      </c>
      <c r="HA435" s="0" t="n">
        <f aca="false">AW435*'Dist Horaria'!$P$10</f>
        <v>0.0111020100764021</v>
      </c>
      <c r="HB435" s="0" t="n">
        <f aca="false">AW435*'Dist Horaria'!$Q$10</f>
        <v>0.010046944579812</v>
      </c>
      <c r="HC435" s="0" t="n">
        <f aca="false">AW435*'Dist Horaria'!$R$10</f>
        <v>0.0122587812206203</v>
      </c>
      <c r="HD435" s="0" t="n">
        <f aca="false">AW435*'Dist Horaria'!$S$10</f>
        <v>0.0104694753754528</v>
      </c>
    </row>
    <row r="436" customFormat="false" ht="13.8" hidden="false" customHeight="false" outlineLevel="0" collapsed="false">
      <c r="A436" s="0" t="n">
        <v>4.614535</v>
      </c>
      <c r="B436" s="0" t="n">
        <v>-74.074471</v>
      </c>
      <c r="C436" s="0" t="n">
        <v>32</v>
      </c>
      <c r="D436" s="0" t="n">
        <v>26</v>
      </c>
      <c r="E436" s="0" t="n">
        <v>2334</v>
      </c>
      <c r="G436" s="0" t="s">
        <v>1934</v>
      </c>
      <c r="H436" s="0" t="n">
        <v>252</v>
      </c>
      <c r="I436" s="0" t="s">
        <v>1938</v>
      </c>
      <c r="J436" s="0" t="s">
        <v>1939</v>
      </c>
      <c r="K436" s="0" t="n">
        <v>8600379351</v>
      </c>
      <c r="L436" s="0" t="s">
        <v>1940</v>
      </c>
      <c r="S436" s="0" t="n">
        <v>365</v>
      </c>
      <c r="V436" s="0" t="n">
        <v>37000</v>
      </c>
      <c r="W436" s="0" t="n">
        <f aca="false">V436*12</f>
        <v>444000</v>
      </c>
      <c r="X436" s="0" t="n">
        <v>1</v>
      </c>
      <c r="Z436" s="0" t="n">
        <v>14856.29</v>
      </c>
      <c r="AB436" s="0" t="n">
        <v>0.005</v>
      </c>
      <c r="AC436" s="0" t="n">
        <v>0</v>
      </c>
      <c r="AD436" s="0" t="n">
        <v>1639.75770944662</v>
      </c>
      <c r="AE436" s="0" t="n">
        <f aca="false">AD436/2204.59</f>
        <v>0.743792591568782</v>
      </c>
      <c r="AF436" s="0" t="n">
        <f aca="false">AE436/S436</f>
        <v>0.00203778792210625</v>
      </c>
      <c r="AG436" s="0" t="n">
        <f aca="false">AE436*EXP(AB436*AC436)</f>
        <v>0.743792591568782</v>
      </c>
      <c r="AH436" s="0" t="n">
        <f aca="false">AG436/S436</f>
        <v>0.00203778792210625</v>
      </c>
      <c r="AI436" s="0" t="s">
        <v>90</v>
      </c>
      <c r="AJ436" s="0" t="n">
        <f aca="false">IF(AI436="A",'FE DISTRIBUCIÓN'!$C$2,'FE DISTRIBUCIÓN'!$C$3)</f>
        <v>4.994E-006</v>
      </c>
      <c r="AK436" s="0" t="n">
        <f aca="false">W436*AJ436</f>
        <v>2.217336</v>
      </c>
      <c r="AL436" s="0" t="n">
        <f aca="false">AK436/365</f>
        <v>0.00607489315068493</v>
      </c>
      <c r="AM436" s="0" t="n">
        <f aca="false">AK436*EXP(AB436*AC436)</f>
        <v>2.217336</v>
      </c>
      <c r="AN436" s="0" t="n">
        <f aca="false">AM436/365</f>
        <v>0.00607489315068493</v>
      </c>
      <c r="AO436" s="0" t="n">
        <v>5.223868284E-006</v>
      </c>
      <c r="AP436" s="0" t="n">
        <f aca="false">AO436*W436</f>
        <v>2.319397518096</v>
      </c>
      <c r="AQ436" s="0" t="n">
        <f aca="false">AP436/365</f>
        <v>0.00635451374820822</v>
      </c>
      <c r="AR436" s="0" t="n">
        <f aca="false">AP436*EXP(AB436*AC436)</f>
        <v>2.319397518096</v>
      </c>
      <c r="AS436" s="0" t="n">
        <f aca="false">AR436/365</f>
        <v>0.00635451374820822</v>
      </c>
      <c r="AT436" s="0" t="n">
        <v>3.02832944E-007</v>
      </c>
      <c r="AU436" s="0" t="n">
        <f aca="false">AT436*W436</f>
        <v>0.134457827136</v>
      </c>
      <c r="AV436" s="0" t="n">
        <f aca="false">AU436/365</f>
        <v>0.000368377608591781</v>
      </c>
      <c r="AW436" s="0" t="n">
        <f aca="false">AU436*EXP(AB436*AC436)</f>
        <v>0.134457827136</v>
      </c>
      <c r="AX436" s="0" t="n">
        <f aca="false">AW436/365</f>
        <v>0.000368377608591781</v>
      </c>
      <c r="AY436" s="0" t="n">
        <f aca="false">AW436+AR436+AM436+AG436</f>
        <v>5.41498393680078</v>
      </c>
      <c r="AZ436" s="0" t="n">
        <f aca="false">AH436+AN436+AS436+AX436</f>
        <v>0.0148355724295912</v>
      </c>
      <c r="BA436" s="0" t="n">
        <f aca="false">AH436*1000000</f>
        <v>2037.78792210625</v>
      </c>
      <c r="BB436" s="0" t="n">
        <f aca="false">BA436*'Dist Horaria'!$H$3</f>
        <v>71.0057857636439</v>
      </c>
      <c r="BC436" s="0" t="n">
        <f aca="false">BA436*'Dist Horaria'!$I$3</f>
        <v>69.1063145188579</v>
      </c>
      <c r="BD436" s="0" t="n">
        <f aca="false">BA436*'Dist Horaria'!$J$3</f>
        <v>67.3134471191936</v>
      </c>
      <c r="BE436" s="0" t="n">
        <f aca="false">BA436*'Dist Horaria'!$K$3</f>
        <v>65.7859941175129</v>
      </c>
      <c r="BF436" s="0" t="n">
        <f aca="false">BA436*'Dist Horaria'!$L$3</f>
        <v>64.6697907664693</v>
      </c>
      <c r="BG436" s="0" t="n">
        <f aca="false">BA436*'Dist Horaria'!$M$3</f>
        <v>63.9670682152705</v>
      </c>
      <c r="BH436" s="0" t="n">
        <f aca="false">BA436*'Dist Horaria'!$N$3</f>
        <v>66.8540434647428</v>
      </c>
      <c r="BI436" s="0" t="n">
        <f aca="false">BA436*'Dist Horaria'!$O$3</f>
        <v>66.8540434647428</v>
      </c>
      <c r="BJ436" s="0" t="n">
        <f aca="false">BA436*'Dist Horaria'!$P$3</f>
        <v>88.4501553647412</v>
      </c>
      <c r="BK436" s="0" t="n">
        <f aca="false">BA436*'Dist Horaria'!$Q$3</f>
        <v>97.8054602590888</v>
      </c>
      <c r="BL436" s="0" t="n">
        <f aca="false">BA436*'Dist Horaria'!$R$3</f>
        <v>104.609318364069</v>
      </c>
      <c r="BM436" s="0" t="n">
        <f aca="false">BA436*'Dist Horaria'!$S$3</f>
        <v>108.011247416559</v>
      </c>
      <c r="BN436" s="0" t="n">
        <f aca="false">BA436*'Dist Horaria'!$T$3</f>
        <v>108.861729679681</v>
      </c>
      <c r="BO436" s="0" t="n">
        <f aca="false">BA436*'Dist Horaria'!$U$3</f>
        <v>108.011247416559</v>
      </c>
      <c r="BP436" s="0" t="n">
        <f aca="false">BA436*'Dist Horaria'!$V$3</f>
        <v>106.310282890314</v>
      </c>
      <c r="BQ436" s="0" t="n">
        <f aca="false">BA436*'Dist Horaria'!$W$3</f>
        <v>103.758836100946</v>
      </c>
      <c r="BR436" s="0" t="n">
        <f aca="false">BA436*'Dist Horaria'!$X$3</f>
        <v>101.747991499651</v>
      </c>
      <c r="BS436" s="0" t="n">
        <f aca="false">BA436*'Dist Horaria'!$Y$3</f>
        <v>99.4272668233045</v>
      </c>
      <c r="BT436" s="0" t="n">
        <f aca="false">BA436*'Dist Horaria'!$Z$3</f>
        <v>86.7953352611004</v>
      </c>
      <c r="BU436" s="0" t="n">
        <f aca="false">BA436*'Dist Horaria'!$AA$3</f>
        <v>82.537406525918</v>
      </c>
      <c r="BV436" s="0" t="n">
        <f aca="false">BA436*'Dist Horaria'!$AB$3</f>
        <v>73.4638073367397</v>
      </c>
      <c r="BW436" s="0" t="n">
        <f aca="false">BA436*'Dist Horaria'!$AC$3</f>
        <v>79.6219411780847</v>
      </c>
      <c r="BX436" s="0" t="n">
        <f aca="false">BA436*'Dist Horaria'!$AD$3</f>
        <v>77.520751983581</v>
      </c>
      <c r="BY436" s="0" t="n">
        <f aca="false">BA436*'Dist Horaria'!$AE$3</f>
        <v>75.2978164666354</v>
      </c>
      <c r="BZ436" s="0" t="n">
        <f aca="false">AN436*1000000</f>
        <v>6074.89315068493</v>
      </c>
      <c r="CA436" s="0" t="n">
        <f aca="false">BZ436*'Dist Horaria'!$H$6</f>
        <v>151.872328767123</v>
      </c>
      <c r="CB436" s="0" t="n">
        <f aca="false">BZ436*'Dist Horaria'!$I$6</f>
        <v>151.872328767123</v>
      </c>
      <c r="CC436" s="0" t="n">
        <f aca="false">BZ436*'Dist Horaria'!$J$6</f>
        <v>151.872328767123</v>
      </c>
      <c r="CD436" s="0" t="n">
        <f aca="false">BZ436*'Dist Horaria'!$K$6</f>
        <v>151.872328767123</v>
      </c>
      <c r="CE436" s="0" t="n">
        <f aca="false">BZ436*'Dist Horaria'!$L$6</f>
        <v>151.872328767123</v>
      </c>
      <c r="CF436" s="0" t="n">
        <f aca="false">BZ436*'Dist Horaria'!$M$6</f>
        <v>404.992876712329</v>
      </c>
      <c r="CG436" s="0" t="n">
        <f aca="false">BZ436*'Dist Horaria'!$N$6</f>
        <v>404.992876712329</v>
      </c>
      <c r="CH436" s="0" t="n">
        <f aca="false">BZ436*'Dist Horaria'!$O$6</f>
        <v>404.992876712329</v>
      </c>
      <c r="CI436" s="0" t="n">
        <f aca="false">BZ436*'Dist Horaria'!$P$6</f>
        <v>265.776575342466</v>
      </c>
      <c r="CJ436" s="0" t="n">
        <f aca="false">BZ436*'Dist Horaria'!$Q$6</f>
        <v>265.776575342466</v>
      </c>
      <c r="CK436" s="0" t="n">
        <f aca="false">BZ436*'Dist Horaria'!$R$6</f>
        <v>265.776575342466</v>
      </c>
      <c r="CL436" s="0" t="n">
        <f aca="false">BZ436*'Dist Horaria'!$S$6</f>
        <v>265.776575342466</v>
      </c>
      <c r="CM436" s="0" t="n">
        <f aca="false">BZ436*'Dist Horaria'!$T$6</f>
        <v>265.776575342466</v>
      </c>
      <c r="CN436" s="0" t="n">
        <f aca="false">BZ436*'Dist Horaria'!$U$6</f>
        <v>265.776575342466</v>
      </c>
      <c r="CO436" s="0" t="n">
        <f aca="false">BZ436*'Dist Horaria'!$V$6</f>
        <v>265.776575342466</v>
      </c>
      <c r="CP436" s="0" t="n">
        <f aca="false">BZ436*'Dist Horaria'!$W$6</f>
        <v>265.776575342466</v>
      </c>
      <c r="CQ436" s="0" t="n">
        <f aca="false">BZ436*'Dist Horaria'!$X$6</f>
        <v>404.992876712329</v>
      </c>
      <c r="CR436" s="0" t="n">
        <f aca="false">BZ436*'Dist Horaria'!$Y$6</f>
        <v>404.992876712329</v>
      </c>
      <c r="CS436" s="0" t="n">
        <f aca="false">BZ436*'Dist Horaria'!$Z$6</f>
        <v>404.992876712329</v>
      </c>
      <c r="CT436" s="0" t="n">
        <f aca="false">BZ436*'Dist Horaria'!$AA$6</f>
        <v>151.872328767123</v>
      </c>
      <c r="CU436" s="0" t="n">
        <f aca="false">BZ436*'Dist Horaria'!$AB$6</f>
        <v>151.872328767123</v>
      </c>
      <c r="CV436" s="0" t="n">
        <f aca="false">BZ436*'Dist Horaria'!$AC$6</f>
        <v>151.872328767123</v>
      </c>
      <c r="CW436" s="0" t="n">
        <f aca="false">BZ436*'Dist Horaria'!$AD$6</f>
        <v>151.872328767123</v>
      </c>
      <c r="CX436" s="0" t="n">
        <f aca="false">BZ436*'Dist Horaria'!$AE$6</f>
        <v>151.872328767123</v>
      </c>
      <c r="CY436" s="0" t="n">
        <f aca="false">AS436*1000000</f>
        <v>6354.51374820822</v>
      </c>
      <c r="CZ436" s="0" t="n">
        <f aca="false">CY436*'Dist Horaria'!$H$6</f>
        <v>158.862843705206</v>
      </c>
      <c r="DA436" s="0" t="n">
        <f aca="false">CY436*'Dist Horaria'!$I$6</f>
        <v>158.862843705206</v>
      </c>
      <c r="DB436" s="0" t="n">
        <f aca="false">CY436*'Dist Horaria'!$J$6</f>
        <v>158.862843705206</v>
      </c>
      <c r="DC436" s="0" t="n">
        <f aca="false">CY436*'Dist Horaria'!$K$6</f>
        <v>158.862843705206</v>
      </c>
      <c r="DD436" s="0" t="n">
        <f aca="false">CY436*'Dist Horaria'!$L$6</f>
        <v>158.862843705206</v>
      </c>
      <c r="DE436" s="0" t="n">
        <f aca="false">CY436*'Dist Horaria'!$M$6</f>
        <v>423.634249880548</v>
      </c>
      <c r="DF436" s="0" t="n">
        <f aca="false">CY436*'Dist Horaria'!$N$6</f>
        <v>423.634249880548</v>
      </c>
      <c r="DG436" s="0" t="n">
        <f aca="false">CY436*'Dist Horaria'!$O$6</f>
        <v>423.634249880548</v>
      </c>
      <c r="DH436" s="0" t="n">
        <f aca="false">CY436*'Dist Horaria'!$P$6</f>
        <v>278.00997648411</v>
      </c>
      <c r="DI436" s="0" t="n">
        <f aca="false">CY436*'Dist Horaria'!$Q$6</f>
        <v>278.00997648411</v>
      </c>
      <c r="DJ436" s="0" t="n">
        <f aca="false">CY436*'Dist Horaria'!$R$6</f>
        <v>278.00997648411</v>
      </c>
      <c r="DK436" s="0" t="n">
        <f aca="false">CY436*'Dist Horaria'!$S$6</f>
        <v>278.00997648411</v>
      </c>
      <c r="DL436" s="0" t="n">
        <f aca="false">CY436*'Dist Horaria'!$T$6</f>
        <v>278.00997648411</v>
      </c>
      <c r="DM436" s="0" t="n">
        <f aca="false">CY436*'Dist Horaria'!$U$6</f>
        <v>278.00997648411</v>
      </c>
      <c r="DN436" s="0" t="n">
        <f aca="false">CY436*'Dist Horaria'!$V$6</f>
        <v>278.00997648411</v>
      </c>
      <c r="DO436" s="0" t="n">
        <f aca="false">CY436*'Dist Horaria'!$W$6</f>
        <v>278.00997648411</v>
      </c>
      <c r="DP436" s="0" t="n">
        <f aca="false">CY436*'Dist Horaria'!$X$6</f>
        <v>423.634249880548</v>
      </c>
      <c r="DQ436" s="0" t="n">
        <f aca="false">CY436*'Dist Horaria'!$Y$6</f>
        <v>423.634249880548</v>
      </c>
      <c r="DR436" s="0" t="n">
        <f aca="false">CY436*'Dist Horaria'!$Z$6</f>
        <v>423.634249880548</v>
      </c>
      <c r="DS436" s="0" t="n">
        <f aca="false">CY436*'Dist Horaria'!$AA$6</f>
        <v>158.862843705206</v>
      </c>
      <c r="DT436" s="0" t="n">
        <f aca="false">CY436*'Dist Horaria'!$AB$6</f>
        <v>158.862843705206</v>
      </c>
      <c r="DU436" s="0" t="n">
        <f aca="false">CY436*'Dist Horaria'!$AC$6</f>
        <v>158.862843705206</v>
      </c>
      <c r="DV436" s="0" t="n">
        <f aca="false">CY436*'Dist Horaria'!$AD$6</f>
        <v>158.862843705206</v>
      </c>
      <c r="DW436" s="0" t="n">
        <f aca="false">CY436*'Dist Horaria'!$AE$6</f>
        <v>158.862843705206</v>
      </c>
      <c r="DX436" s="0" t="n">
        <f aca="false">AX436*1000000</f>
        <v>368.377608591781</v>
      </c>
      <c r="DY436" s="0" t="n">
        <f aca="false">DX436*'Dist Horaria'!$H$6</f>
        <v>9.20944021479452</v>
      </c>
      <c r="DZ436" s="0" t="n">
        <f aca="false">DX436*'Dist Horaria'!$I$6</f>
        <v>9.20944021479452</v>
      </c>
      <c r="EA436" s="0" t="n">
        <f aca="false">DX436*'Dist Horaria'!$J$6</f>
        <v>9.20944021479452</v>
      </c>
      <c r="EB436" s="0" t="n">
        <f aca="false">DX436*'Dist Horaria'!$K$6</f>
        <v>9.20944021479452</v>
      </c>
      <c r="EC436" s="0" t="n">
        <f aca="false">DX436*'Dist Horaria'!$L$6</f>
        <v>9.20944021479452</v>
      </c>
      <c r="ED436" s="0" t="n">
        <f aca="false">DX436*'Dist Horaria'!$M$6</f>
        <v>24.5585072394521</v>
      </c>
      <c r="EE436" s="0" t="n">
        <f aca="false">DX436*'Dist Horaria'!$N$6</f>
        <v>24.5585072394521</v>
      </c>
      <c r="EF436" s="0" t="n">
        <f aca="false">DX436*'Dist Horaria'!$O$6</f>
        <v>24.5585072394521</v>
      </c>
      <c r="EG436" s="0" t="n">
        <f aca="false">DX436*'Dist Horaria'!$P$6</f>
        <v>16.1165203758904</v>
      </c>
      <c r="EH436" s="0" t="n">
        <f aca="false">DX436*'Dist Horaria'!$Q$6</f>
        <v>16.1165203758904</v>
      </c>
      <c r="EI436" s="0" t="n">
        <f aca="false">DX436*'Dist Horaria'!$R$6</f>
        <v>16.1165203758904</v>
      </c>
      <c r="EJ436" s="0" t="n">
        <f aca="false">DX436*'Dist Horaria'!$S$6</f>
        <v>16.1165203758904</v>
      </c>
      <c r="EK436" s="0" t="n">
        <f aca="false">DX436*'Dist Horaria'!$T$6</f>
        <v>16.1165203758904</v>
      </c>
      <c r="EL436" s="0" t="n">
        <f aca="false">DX436*'Dist Horaria'!$U$6</f>
        <v>16.1165203758904</v>
      </c>
      <c r="EM436" s="0" t="n">
        <f aca="false">DX436*'Dist Horaria'!$V$6</f>
        <v>16.1165203758904</v>
      </c>
      <c r="EN436" s="0" t="n">
        <f aca="false">DX436*'Dist Horaria'!$W$6</f>
        <v>16.1165203758904</v>
      </c>
      <c r="EO436" s="0" t="n">
        <f aca="false">DX436*'Dist Horaria'!$X$6</f>
        <v>24.5585072394521</v>
      </c>
      <c r="EP436" s="0" t="n">
        <f aca="false">DX436*'Dist Horaria'!$Y$6</f>
        <v>24.5585072394521</v>
      </c>
      <c r="EQ436" s="0" t="n">
        <f aca="false">DX436*'Dist Horaria'!$Z$6</f>
        <v>24.5585072394521</v>
      </c>
      <c r="ER436" s="0" t="n">
        <f aca="false">DX436*'Dist Horaria'!$AA$6</f>
        <v>9.20944021479452</v>
      </c>
      <c r="ES436" s="0" t="n">
        <f aca="false">DX436*'Dist Horaria'!$AB$6</f>
        <v>9.20944021479452</v>
      </c>
      <c r="ET436" s="0" t="n">
        <f aca="false">DX436*'Dist Horaria'!$AC$6</f>
        <v>9.20944021479452</v>
      </c>
      <c r="EU436" s="0" t="n">
        <f aca="false">DX436*'Dist Horaria'!$AD$6</f>
        <v>9.20944021479452</v>
      </c>
      <c r="EV436" s="0" t="n">
        <f aca="false">DX436*'Dist Horaria'!$AE$6</f>
        <v>9.20944021479452</v>
      </c>
      <c r="EW436" s="0" t="n">
        <f aca="false">BB436+CA436+CZ436+DY436</f>
        <v>390.950398450767</v>
      </c>
      <c r="EX436" s="0" t="n">
        <f aca="false">BC436+CB436+DA436+DZ436</f>
        <v>389.050927205981</v>
      </c>
      <c r="EY436" s="0" t="n">
        <f aca="false">BD436+CC436+DB436+EA436</f>
        <v>387.258059806317</v>
      </c>
      <c r="EZ436" s="0" t="n">
        <f aca="false">BE436+CD436+DC436+EB436</f>
        <v>385.730606804636</v>
      </c>
      <c r="FA436" s="0" t="n">
        <f aca="false">BF436+CE436+DD436+EC436</f>
        <v>384.614403453593</v>
      </c>
      <c r="FB436" s="0" t="n">
        <f aca="false">BG436+CF436+DE436+ED436</f>
        <v>917.1527020476</v>
      </c>
      <c r="FC436" s="0" t="n">
        <f aca="false">BH436+CG436+DF436+EE436</f>
        <v>920.039677297072</v>
      </c>
      <c r="FD436" s="0" t="n">
        <f aca="false">BI436+CH436+DG436+EF436</f>
        <v>920.039677297072</v>
      </c>
      <c r="FE436" s="0" t="n">
        <f aca="false">BJ436+CI436+DH436+EG436</f>
        <v>648.353227567207</v>
      </c>
      <c r="FF436" s="0" t="n">
        <f aca="false">BK436+CJ436+DI436+EH436</f>
        <v>657.708532461555</v>
      </c>
      <c r="FG436" s="0" t="n">
        <f aca="false">BL436+CK436+DJ436+EI436</f>
        <v>664.512390566535</v>
      </c>
      <c r="FH436" s="0" t="n">
        <f aca="false">BM436+CL436+DK436+EJ436</f>
        <v>667.914319619025</v>
      </c>
      <c r="FI436" s="0" t="n">
        <f aca="false">BN436+CM436+DL436+EK436</f>
        <v>668.764801882147</v>
      </c>
      <c r="FJ436" s="0" t="n">
        <f aca="false">BO436+CN436+DM436+EL436</f>
        <v>667.914319619025</v>
      </c>
      <c r="FK436" s="0" t="n">
        <f aca="false">BP436+CO436+DN436+EM436</f>
        <v>666.21335509278</v>
      </c>
      <c r="FL436" s="0" t="n">
        <f aca="false">BQ436+CP436+DO436+EN436</f>
        <v>663.661908303412</v>
      </c>
      <c r="FM436" s="0" t="n">
        <f aca="false">BR436+CQ436+DP436+EO436</f>
        <v>954.93362533198</v>
      </c>
      <c r="FN436" s="0" t="n">
        <f aca="false">BS436+CR436+DQ436+EP436</f>
        <v>952.612900655634</v>
      </c>
      <c r="FO436" s="0" t="n">
        <f aca="false">BT436+CS436+DR436+EQ436</f>
        <v>939.980969093429</v>
      </c>
      <c r="FP436" s="0" t="n">
        <f aca="false">BU436+CT436+DS436+ER436</f>
        <v>402.482019213041</v>
      </c>
      <c r="FQ436" s="0" t="n">
        <f aca="false">BV436+CU436+DT436+ES436</f>
        <v>393.408420023863</v>
      </c>
      <c r="FR436" s="0" t="n">
        <f aca="false">BW436+CV436+DU436+ET436</f>
        <v>399.566553865208</v>
      </c>
      <c r="FS436" s="0" t="n">
        <f aca="false">BX436+CW436+DV436+EU436</f>
        <v>397.465364670704</v>
      </c>
      <c r="FT436" s="0" t="n">
        <f aca="false">BY436+CX436+DW436+EV436</f>
        <v>395.242429153759</v>
      </c>
      <c r="FU436" s="0" t="n">
        <f aca="false">AM436*'Dist Horaria'!$H$10</f>
        <v>0.200117281920519</v>
      </c>
      <c r="FV436" s="0" t="n">
        <f aca="false">AM436*'Dist Horaria'!$I$10</f>
        <v>0.187287690330173</v>
      </c>
      <c r="FW436" s="0" t="n">
        <f aca="false">AM436*'Dist Horaria'!$J$10</f>
        <v>0.186476904822769</v>
      </c>
      <c r="FX436" s="0" t="n">
        <f aca="false">AM436*'Dist Horaria'!$K$10</f>
        <v>0.181113893122442</v>
      </c>
      <c r="FY436" s="0" t="n">
        <f aca="false">AM436*'Dist Horaria'!$L$10</f>
        <v>0.181186372014965</v>
      </c>
      <c r="FZ436" s="0" t="n">
        <f aca="false">AM436*'Dist Horaria'!$M$10</f>
        <v>0.19387687435343</v>
      </c>
      <c r="GA436" s="0" t="n">
        <f aca="false">AM436*'Dist Horaria'!$N$10</f>
        <v>0.183415536846097</v>
      </c>
      <c r="GB436" s="0" t="n">
        <f aca="false">AM436*'Dist Horaria'!$O$10</f>
        <v>0.180284975352306</v>
      </c>
      <c r="GC436" s="0" t="n">
        <f aca="false">AM436*'Dist Horaria'!$P$10</f>
        <v>0.183082585366116</v>
      </c>
      <c r="GD436" s="0" t="n">
        <f aca="false">AM436*'Dist Horaria'!$Q$10</f>
        <v>0.165683563250573</v>
      </c>
      <c r="GE436" s="0" t="n">
        <f aca="false">AM436*'Dist Horaria'!$R$10</f>
        <v>0.20215882924474</v>
      </c>
      <c r="GF436" s="0" t="n">
        <f aca="false">AM436*'Dist Horaria'!$S$10</f>
        <v>0.17265149337587</v>
      </c>
      <c r="GG436" s="0" t="n">
        <f aca="false">AR436*'Dist Horaria'!$H$10</f>
        <v>0.209328458571263</v>
      </c>
      <c r="GH436" s="0" t="n">
        <f aca="false">AR436*'Dist Horaria'!$I$10</f>
        <v>0.195908335102003</v>
      </c>
      <c r="GI436" s="0" t="n">
        <f aca="false">AR436*'Dist Horaria'!$J$10</f>
        <v>0.195060230036473</v>
      </c>
      <c r="GJ436" s="0" t="n">
        <f aca="false">AR436*'Dist Horaria'!$K$10</f>
        <v>0.189450364852641</v>
      </c>
      <c r="GK436" s="0" t="n">
        <f aca="false">AR436*'Dist Horaria'!$L$10</f>
        <v>0.189526179868243</v>
      </c>
      <c r="GL436" s="0" t="n">
        <f aca="false">AR436*'Dist Horaria'!$M$10</f>
        <v>0.202800811961542</v>
      </c>
      <c r="GM436" s="0" t="n">
        <f aca="false">AR436*'Dist Horaria'!$N$10</f>
        <v>0.191857950685454</v>
      </c>
      <c r="GN436" s="0" t="n">
        <f aca="false">AR436*'Dist Horaria'!$O$10</f>
        <v>0.188583292916426</v>
      </c>
      <c r="GO436" s="0" t="n">
        <f aca="false">AR436*'Dist Horaria'!$P$10</f>
        <v>0.191509673817936</v>
      </c>
      <c r="GP436" s="0" t="n">
        <f aca="false">AR436*'Dist Horaria'!$Q$10</f>
        <v>0.173309794001758</v>
      </c>
      <c r="GQ436" s="0" t="n">
        <f aca="false">AR436*'Dist Horaria'!$R$10</f>
        <v>0.211463976055701</v>
      </c>
      <c r="GR436" s="0" t="n">
        <f aca="false">AR436*'Dist Horaria'!$S$10</f>
        <v>0.18059845022656</v>
      </c>
      <c r="GS436" s="0" t="n">
        <f aca="false">AW436*'Dist Horaria'!$H$10</f>
        <v>0.0121349831055805</v>
      </c>
      <c r="GT436" s="0" t="n">
        <f aca="false">AW436*'Dist Horaria'!$I$10</f>
        <v>0.0113570049334495</v>
      </c>
      <c r="GU436" s="0" t="n">
        <f aca="false">AW436*'Dist Horaria'!$J$10</f>
        <v>0.0113078394224043</v>
      </c>
      <c r="GV436" s="0" t="n">
        <f aca="false">AW436*'Dist Horaria'!$K$10</f>
        <v>0.0109826298465299</v>
      </c>
      <c r="GW436" s="0" t="n">
        <f aca="false">AW436*'Dist Horaria'!$L$10</f>
        <v>0.0109870249198981</v>
      </c>
      <c r="GX436" s="0" t="n">
        <f aca="false">AW436*'Dist Horaria'!$M$10</f>
        <v>0.0117565688093647</v>
      </c>
      <c r="GY436" s="0" t="n">
        <f aca="false">AW436*'Dist Horaria'!$N$10</f>
        <v>0.0111222000397365</v>
      </c>
      <c r="GZ436" s="0" t="n">
        <f aca="false">AW436*'Dist Horaria'!$O$10</f>
        <v>0.0109323648067493</v>
      </c>
      <c r="HA436" s="0" t="n">
        <f aca="false">AW436*'Dist Horaria'!$P$10</f>
        <v>0.0111020100764021</v>
      </c>
      <c r="HB436" s="0" t="n">
        <f aca="false">AW436*'Dist Horaria'!$Q$10</f>
        <v>0.010046944579812</v>
      </c>
      <c r="HC436" s="0" t="n">
        <f aca="false">AW436*'Dist Horaria'!$R$10</f>
        <v>0.0122587812206203</v>
      </c>
      <c r="HD436" s="0" t="n">
        <f aca="false">AW436*'Dist Horaria'!$S$10</f>
        <v>0.0104694753754528</v>
      </c>
    </row>
    <row r="437" customFormat="false" ht="13.8" hidden="false" customHeight="false" outlineLevel="0" collapsed="false">
      <c r="A437" s="0" t="n">
        <v>4.61759</v>
      </c>
      <c r="B437" s="0" t="n">
        <v>-74.088466</v>
      </c>
      <c r="C437" s="0" t="n">
        <v>30</v>
      </c>
      <c r="D437" s="0" t="n">
        <v>26</v>
      </c>
      <c r="E437" s="0" t="n">
        <v>2332</v>
      </c>
      <c r="G437" s="0" t="s">
        <v>1934</v>
      </c>
      <c r="H437" s="0" t="n">
        <v>259</v>
      </c>
      <c r="I437" s="0" t="s">
        <v>1941</v>
      </c>
      <c r="J437" s="0" t="s">
        <v>1942</v>
      </c>
      <c r="K437" s="0" t="s">
        <v>1943</v>
      </c>
      <c r="L437" s="0" t="s">
        <v>1944</v>
      </c>
      <c r="S437" s="0" t="n">
        <v>365</v>
      </c>
      <c r="V437" s="0" t="n">
        <v>37000</v>
      </c>
      <c r="W437" s="0" t="n">
        <f aca="false">V437*12</f>
        <v>444000</v>
      </c>
      <c r="X437" s="0" t="n">
        <v>1</v>
      </c>
      <c r="Z437" s="0" t="n">
        <v>14856.29</v>
      </c>
      <c r="AB437" s="0" t="n">
        <v>0.005</v>
      </c>
      <c r="AC437" s="0" t="n">
        <v>0</v>
      </c>
      <c r="AD437" s="0" t="n">
        <v>1639.75770944662</v>
      </c>
      <c r="AE437" s="0" t="n">
        <f aca="false">AD437/2204.59</f>
        <v>0.743792591568782</v>
      </c>
      <c r="AF437" s="0" t="n">
        <f aca="false">AE437/S437</f>
        <v>0.00203778792210625</v>
      </c>
      <c r="AG437" s="0" t="n">
        <f aca="false">AE437*EXP(AB437*AC437)</f>
        <v>0.743792591568782</v>
      </c>
      <c r="AH437" s="0" t="n">
        <f aca="false">AG437/S437</f>
        <v>0.00203778792210625</v>
      </c>
      <c r="AI437" s="0" t="s">
        <v>90</v>
      </c>
      <c r="AJ437" s="0" t="n">
        <f aca="false">IF(AI437="A",'FE DISTRIBUCIÓN'!$C$2,'FE DISTRIBUCIÓN'!$C$3)</f>
        <v>4.994E-006</v>
      </c>
      <c r="AK437" s="0" t="n">
        <f aca="false">W437*AJ437</f>
        <v>2.217336</v>
      </c>
      <c r="AL437" s="0" t="n">
        <f aca="false">AK437/365</f>
        <v>0.00607489315068493</v>
      </c>
      <c r="AM437" s="0" t="n">
        <f aca="false">AK437*EXP(AB437*AC437)</f>
        <v>2.217336</v>
      </c>
      <c r="AN437" s="0" t="n">
        <f aca="false">AM437/365</f>
        <v>0.00607489315068493</v>
      </c>
      <c r="AO437" s="0" t="n">
        <v>5.223868284E-006</v>
      </c>
      <c r="AP437" s="0" t="n">
        <f aca="false">AO437*W437</f>
        <v>2.319397518096</v>
      </c>
      <c r="AQ437" s="0" t="n">
        <f aca="false">AP437/365</f>
        <v>0.00635451374820822</v>
      </c>
      <c r="AR437" s="0" t="n">
        <f aca="false">AP437*EXP(AB437*AC437)</f>
        <v>2.319397518096</v>
      </c>
      <c r="AS437" s="0" t="n">
        <f aca="false">AR437/365</f>
        <v>0.00635451374820822</v>
      </c>
      <c r="AT437" s="0" t="n">
        <v>3.02832944E-007</v>
      </c>
      <c r="AU437" s="0" t="n">
        <f aca="false">AT437*W437</f>
        <v>0.134457827136</v>
      </c>
      <c r="AV437" s="0" t="n">
        <f aca="false">AU437/365</f>
        <v>0.000368377608591781</v>
      </c>
      <c r="AW437" s="0" t="n">
        <f aca="false">AU437*EXP(AB437*AC437)</f>
        <v>0.134457827136</v>
      </c>
      <c r="AX437" s="0" t="n">
        <f aca="false">AW437/365</f>
        <v>0.000368377608591781</v>
      </c>
      <c r="AY437" s="0" t="n">
        <f aca="false">AW437+AR437+AM437+AG437</f>
        <v>5.41498393680078</v>
      </c>
      <c r="AZ437" s="0" t="n">
        <f aca="false">AH437+AN437+AS437+AX437</f>
        <v>0.0148355724295912</v>
      </c>
      <c r="BA437" s="0" t="n">
        <f aca="false">AH437*1000000</f>
        <v>2037.78792210625</v>
      </c>
      <c r="BB437" s="0" t="n">
        <f aca="false">BA437*'Dist Horaria'!$H$3</f>
        <v>71.0057857636439</v>
      </c>
      <c r="BC437" s="0" t="n">
        <f aca="false">BA437*'Dist Horaria'!$I$3</f>
        <v>69.1063145188579</v>
      </c>
      <c r="BD437" s="0" t="n">
        <f aca="false">BA437*'Dist Horaria'!$J$3</f>
        <v>67.3134471191936</v>
      </c>
      <c r="BE437" s="0" t="n">
        <f aca="false">BA437*'Dist Horaria'!$K$3</f>
        <v>65.7859941175129</v>
      </c>
      <c r="BF437" s="0" t="n">
        <f aca="false">BA437*'Dist Horaria'!$L$3</f>
        <v>64.6697907664693</v>
      </c>
      <c r="BG437" s="0" t="n">
        <f aca="false">BA437*'Dist Horaria'!$M$3</f>
        <v>63.9670682152705</v>
      </c>
      <c r="BH437" s="0" t="n">
        <f aca="false">BA437*'Dist Horaria'!$N$3</f>
        <v>66.8540434647428</v>
      </c>
      <c r="BI437" s="0" t="n">
        <f aca="false">BA437*'Dist Horaria'!$O$3</f>
        <v>66.8540434647428</v>
      </c>
      <c r="BJ437" s="0" t="n">
        <f aca="false">BA437*'Dist Horaria'!$P$3</f>
        <v>88.4501553647412</v>
      </c>
      <c r="BK437" s="0" t="n">
        <f aca="false">BA437*'Dist Horaria'!$Q$3</f>
        <v>97.8054602590888</v>
      </c>
      <c r="BL437" s="0" t="n">
        <f aca="false">BA437*'Dist Horaria'!$R$3</f>
        <v>104.609318364069</v>
      </c>
      <c r="BM437" s="0" t="n">
        <f aca="false">BA437*'Dist Horaria'!$S$3</f>
        <v>108.011247416559</v>
      </c>
      <c r="BN437" s="0" t="n">
        <f aca="false">BA437*'Dist Horaria'!$T$3</f>
        <v>108.861729679681</v>
      </c>
      <c r="BO437" s="0" t="n">
        <f aca="false">BA437*'Dist Horaria'!$U$3</f>
        <v>108.011247416559</v>
      </c>
      <c r="BP437" s="0" t="n">
        <f aca="false">BA437*'Dist Horaria'!$V$3</f>
        <v>106.310282890314</v>
      </c>
      <c r="BQ437" s="0" t="n">
        <f aca="false">BA437*'Dist Horaria'!$W$3</f>
        <v>103.758836100946</v>
      </c>
      <c r="BR437" s="0" t="n">
        <f aca="false">BA437*'Dist Horaria'!$X$3</f>
        <v>101.747991499651</v>
      </c>
      <c r="BS437" s="0" t="n">
        <f aca="false">BA437*'Dist Horaria'!$Y$3</f>
        <v>99.4272668233045</v>
      </c>
      <c r="BT437" s="0" t="n">
        <f aca="false">BA437*'Dist Horaria'!$Z$3</f>
        <v>86.7953352611004</v>
      </c>
      <c r="BU437" s="0" t="n">
        <f aca="false">BA437*'Dist Horaria'!$AA$3</f>
        <v>82.537406525918</v>
      </c>
      <c r="BV437" s="0" t="n">
        <f aca="false">BA437*'Dist Horaria'!$AB$3</f>
        <v>73.4638073367397</v>
      </c>
      <c r="BW437" s="0" t="n">
        <f aca="false">BA437*'Dist Horaria'!$AC$3</f>
        <v>79.6219411780847</v>
      </c>
      <c r="BX437" s="0" t="n">
        <f aca="false">BA437*'Dist Horaria'!$AD$3</f>
        <v>77.520751983581</v>
      </c>
      <c r="BY437" s="0" t="n">
        <f aca="false">BA437*'Dist Horaria'!$AE$3</f>
        <v>75.2978164666354</v>
      </c>
      <c r="BZ437" s="0" t="n">
        <f aca="false">AN437*1000000</f>
        <v>6074.89315068493</v>
      </c>
      <c r="CA437" s="0" t="n">
        <f aca="false">BZ437*'Dist Horaria'!$H$6</f>
        <v>151.872328767123</v>
      </c>
      <c r="CB437" s="0" t="n">
        <f aca="false">BZ437*'Dist Horaria'!$I$6</f>
        <v>151.872328767123</v>
      </c>
      <c r="CC437" s="0" t="n">
        <f aca="false">BZ437*'Dist Horaria'!$J$6</f>
        <v>151.872328767123</v>
      </c>
      <c r="CD437" s="0" t="n">
        <f aca="false">BZ437*'Dist Horaria'!$K$6</f>
        <v>151.872328767123</v>
      </c>
      <c r="CE437" s="0" t="n">
        <f aca="false">BZ437*'Dist Horaria'!$L$6</f>
        <v>151.872328767123</v>
      </c>
      <c r="CF437" s="0" t="n">
        <f aca="false">BZ437*'Dist Horaria'!$M$6</f>
        <v>404.992876712329</v>
      </c>
      <c r="CG437" s="0" t="n">
        <f aca="false">BZ437*'Dist Horaria'!$N$6</f>
        <v>404.992876712329</v>
      </c>
      <c r="CH437" s="0" t="n">
        <f aca="false">BZ437*'Dist Horaria'!$O$6</f>
        <v>404.992876712329</v>
      </c>
      <c r="CI437" s="0" t="n">
        <f aca="false">BZ437*'Dist Horaria'!$P$6</f>
        <v>265.776575342466</v>
      </c>
      <c r="CJ437" s="0" t="n">
        <f aca="false">BZ437*'Dist Horaria'!$Q$6</f>
        <v>265.776575342466</v>
      </c>
      <c r="CK437" s="0" t="n">
        <f aca="false">BZ437*'Dist Horaria'!$R$6</f>
        <v>265.776575342466</v>
      </c>
      <c r="CL437" s="0" t="n">
        <f aca="false">BZ437*'Dist Horaria'!$S$6</f>
        <v>265.776575342466</v>
      </c>
      <c r="CM437" s="0" t="n">
        <f aca="false">BZ437*'Dist Horaria'!$T$6</f>
        <v>265.776575342466</v>
      </c>
      <c r="CN437" s="0" t="n">
        <f aca="false">BZ437*'Dist Horaria'!$U$6</f>
        <v>265.776575342466</v>
      </c>
      <c r="CO437" s="0" t="n">
        <f aca="false">BZ437*'Dist Horaria'!$V$6</f>
        <v>265.776575342466</v>
      </c>
      <c r="CP437" s="0" t="n">
        <f aca="false">BZ437*'Dist Horaria'!$W$6</f>
        <v>265.776575342466</v>
      </c>
      <c r="CQ437" s="0" t="n">
        <f aca="false">BZ437*'Dist Horaria'!$X$6</f>
        <v>404.992876712329</v>
      </c>
      <c r="CR437" s="0" t="n">
        <f aca="false">BZ437*'Dist Horaria'!$Y$6</f>
        <v>404.992876712329</v>
      </c>
      <c r="CS437" s="0" t="n">
        <f aca="false">BZ437*'Dist Horaria'!$Z$6</f>
        <v>404.992876712329</v>
      </c>
      <c r="CT437" s="0" t="n">
        <f aca="false">BZ437*'Dist Horaria'!$AA$6</f>
        <v>151.872328767123</v>
      </c>
      <c r="CU437" s="0" t="n">
        <f aca="false">BZ437*'Dist Horaria'!$AB$6</f>
        <v>151.872328767123</v>
      </c>
      <c r="CV437" s="0" t="n">
        <f aca="false">BZ437*'Dist Horaria'!$AC$6</f>
        <v>151.872328767123</v>
      </c>
      <c r="CW437" s="0" t="n">
        <f aca="false">BZ437*'Dist Horaria'!$AD$6</f>
        <v>151.872328767123</v>
      </c>
      <c r="CX437" s="0" t="n">
        <f aca="false">BZ437*'Dist Horaria'!$AE$6</f>
        <v>151.872328767123</v>
      </c>
      <c r="CY437" s="0" t="n">
        <f aca="false">AS437*1000000</f>
        <v>6354.51374820822</v>
      </c>
      <c r="CZ437" s="0" t="n">
        <f aca="false">CY437*'Dist Horaria'!$H$6</f>
        <v>158.862843705206</v>
      </c>
      <c r="DA437" s="0" t="n">
        <f aca="false">CY437*'Dist Horaria'!$I$6</f>
        <v>158.862843705206</v>
      </c>
      <c r="DB437" s="0" t="n">
        <f aca="false">CY437*'Dist Horaria'!$J$6</f>
        <v>158.862843705206</v>
      </c>
      <c r="DC437" s="0" t="n">
        <f aca="false">CY437*'Dist Horaria'!$K$6</f>
        <v>158.862843705206</v>
      </c>
      <c r="DD437" s="0" t="n">
        <f aca="false">CY437*'Dist Horaria'!$L$6</f>
        <v>158.862843705206</v>
      </c>
      <c r="DE437" s="0" t="n">
        <f aca="false">CY437*'Dist Horaria'!$M$6</f>
        <v>423.634249880548</v>
      </c>
      <c r="DF437" s="0" t="n">
        <f aca="false">CY437*'Dist Horaria'!$N$6</f>
        <v>423.634249880548</v>
      </c>
      <c r="DG437" s="0" t="n">
        <f aca="false">CY437*'Dist Horaria'!$O$6</f>
        <v>423.634249880548</v>
      </c>
      <c r="DH437" s="0" t="n">
        <f aca="false">CY437*'Dist Horaria'!$P$6</f>
        <v>278.00997648411</v>
      </c>
      <c r="DI437" s="0" t="n">
        <f aca="false">CY437*'Dist Horaria'!$Q$6</f>
        <v>278.00997648411</v>
      </c>
      <c r="DJ437" s="0" t="n">
        <f aca="false">CY437*'Dist Horaria'!$R$6</f>
        <v>278.00997648411</v>
      </c>
      <c r="DK437" s="0" t="n">
        <f aca="false">CY437*'Dist Horaria'!$S$6</f>
        <v>278.00997648411</v>
      </c>
      <c r="DL437" s="0" t="n">
        <f aca="false">CY437*'Dist Horaria'!$T$6</f>
        <v>278.00997648411</v>
      </c>
      <c r="DM437" s="0" t="n">
        <f aca="false">CY437*'Dist Horaria'!$U$6</f>
        <v>278.00997648411</v>
      </c>
      <c r="DN437" s="0" t="n">
        <f aca="false">CY437*'Dist Horaria'!$V$6</f>
        <v>278.00997648411</v>
      </c>
      <c r="DO437" s="0" t="n">
        <f aca="false">CY437*'Dist Horaria'!$W$6</f>
        <v>278.00997648411</v>
      </c>
      <c r="DP437" s="0" t="n">
        <f aca="false">CY437*'Dist Horaria'!$X$6</f>
        <v>423.634249880548</v>
      </c>
      <c r="DQ437" s="0" t="n">
        <f aca="false">CY437*'Dist Horaria'!$Y$6</f>
        <v>423.634249880548</v>
      </c>
      <c r="DR437" s="0" t="n">
        <f aca="false">CY437*'Dist Horaria'!$Z$6</f>
        <v>423.634249880548</v>
      </c>
      <c r="DS437" s="0" t="n">
        <f aca="false">CY437*'Dist Horaria'!$AA$6</f>
        <v>158.862843705206</v>
      </c>
      <c r="DT437" s="0" t="n">
        <f aca="false">CY437*'Dist Horaria'!$AB$6</f>
        <v>158.862843705206</v>
      </c>
      <c r="DU437" s="0" t="n">
        <f aca="false">CY437*'Dist Horaria'!$AC$6</f>
        <v>158.862843705206</v>
      </c>
      <c r="DV437" s="0" t="n">
        <f aca="false">CY437*'Dist Horaria'!$AD$6</f>
        <v>158.862843705206</v>
      </c>
      <c r="DW437" s="0" t="n">
        <f aca="false">CY437*'Dist Horaria'!$AE$6</f>
        <v>158.862843705206</v>
      </c>
      <c r="DX437" s="0" t="n">
        <f aca="false">AX437*1000000</f>
        <v>368.377608591781</v>
      </c>
      <c r="DY437" s="0" t="n">
        <f aca="false">DX437*'Dist Horaria'!$H$6</f>
        <v>9.20944021479452</v>
      </c>
      <c r="DZ437" s="0" t="n">
        <f aca="false">DX437*'Dist Horaria'!$I$6</f>
        <v>9.20944021479452</v>
      </c>
      <c r="EA437" s="0" t="n">
        <f aca="false">DX437*'Dist Horaria'!$J$6</f>
        <v>9.20944021479452</v>
      </c>
      <c r="EB437" s="0" t="n">
        <f aca="false">DX437*'Dist Horaria'!$K$6</f>
        <v>9.20944021479452</v>
      </c>
      <c r="EC437" s="0" t="n">
        <f aca="false">DX437*'Dist Horaria'!$L$6</f>
        <v>9.20944021479452</v>
      </c>
      <c r="ED437" s="0" t="n">
        <f aca="false">DX437*'Dist Horaria'!$M$6</f>
        <v>24.5585072394521</v>
      </c>
      <c r="EE437" s="0" t="n">
        <f aca="false">DX437*'Dist Horaria'!$N$6</f>
        <v>24.5585072394521</v>
      </c>
      <c r="EF437" s="0" t="n">
        <f aca="false">DX437*'Dist Horaria'!$O$6</f>
        <v>24.5585072394521</v>
      </c>
      <c r="EG437" s="0" t="n">
        <f aca="false">DX437*'Dist Horaria'!$P$6</f>
        <v>16.1165203758904</v>
      </c>
      <c r="EH437" s="0" t="n">
        <f aca="false">DX437*'Dist Horaria'!$Q$6</f>
        <v>16.1165203758904</v>
      </c>
      <c r="EI437" s="0" t="n">
        <f aca="false">DX437*'Dist Horaria'!$R$6</f>
        <v>16.1165203758904</v>
      </c>
      <c r="EJ437" s="0" t="n">
        <f aca="false">DX437*'Dist Horaria'!$S$6</f>
        <v>16.1165203758904</v>
      </c>
      <c r="EK437" s="0" t="n">
        <f aca="false">DX437*'Dist Horaria'!$T$6</f>
        <v>16.1165203758904</v>
      </c>
      <c r="EL437" s="0" t="n">
        <f aca="false">DX437*'Dist Horaria'!$U$6</f>
        <v>16.1165203758904</v>
      </c>
      <c r="EM437" s="0" t="n">
        <f aca="false">DX437*'Dist Horaria'!$V$6</f>
        <v>16.1165203758904</v>
      </c>
      <c r="EN437" s="0" t="n">
        <f aca="false">DX437*'Dist Horaria'!$W$6</f>
        <v>16.1165203758904</v>
      </c>
      <c r="EO437" s="0" t="n">
        <f aca="false">DX437*'Dist Horaria'!$X$6</f>
        <v>24.5585072394521</v>
      </c>
      <c r="EP437" s="0" t="n">
        <f aca="false">DX437*'Dist Horaria'!$Y$6</f>
        <v>24.5585072394521</v>
      </c>
      <c r="EQ437" s="0" t="n">
        <f aca="false">DX437*'Dist Horaria'!$Z$6</f>
        <v>24.5585072394521</v>
      </c>
      <c r="ER437" s="0" t="n">
        <f aca="false">DX437*'Dist Horaria'!$AA$6</f>
        <v>9.20944021479452</v>
      </c>
      <c r="ES437" s="0" t="n">
        <f aca="false">DX437*'Dist Horaria'!$AB$6</f>
        <v>9.20944021479452</v>
      </c>
      <c r="ET437" s="0" t="n">
        <f aca="false">DX437*'Dist Horaria'!$AC$6</f>
        <v>9.20944021479452</v>
      </c>
      <c r="EU437" s="0" t="n">
        <f aca="false">DX437*'Dist Horaria'!$AD$6</f>
        <v>9.20944021479452</v>
      </c>
      <c r="EV437" s="0" t="n">
        <f aca="false">DX437*'Dist Horaria'!$AE$6</f>
        <v>9.20944021479452</v>
      </c>
      <c r="EW437" s="0" t="n">
        <f aca="false">BB437+CA437+CZ437+DY437</f>
        <v>390.950398450767</v>
      </c>
      <c r="EX437" s="0" t="n">
        <f aca="false">BC437+CB437+DA437+DZ437</f>
        <v>389.050927205981</v>
      </c>
      <c r="EY437" s="0" t="n">
        <f aca="false">BD437+CC437+DB437+EA437</f>
        <v>387.258059806317</v>
      </c>
      <c r="EZ437" s="0" t="n">
        <f aca="false">BE437+CD437+DC437+EB437</f>
        <v>385.730606804636</v>
      </c>
      <c r="FA437" s="0" t="n">
        <f aca="false">BF437+CE437+DD437+EC437</f>
        <v>384.614403453593</v>
      </c>
      <c r="FB437" s="0" t="n">
        <f aca="false">BG437+CF437+DE437+ED437</f>
        <v>917.1527020476</v>
      </c>
      <c r="FC437" s="0" t="n">
        <f aca="false">BH437+CG437+DF437+EE437</f>
        <v>920.039677297072</v>
      </c>
      <c r="FD437" s="0" t="n">
        <f aca="false">BI437+CH437+DG437+EF437</f>
        <v>920.039677297072</v>
      </c>
      <c r="FE437" s="0" t="n">
        <f aca="false">BJ437+CI437+DH437+EG437</f>
        <v>648.353227567207</v>
      </c>
      <c r="FF437" s="0" t="n">
        <f aca="false">BK437+CJ437+DI437+EH437</f>
        <v>657.708532461555</v>
      </c>
      <c r="FG437" s="0" t="n">
        <f aca="false">BL437+CK437+DJ437+EI437</f>
        <v>664.512390566535</v>
      </c>
      <c r="FH437" s="0" t="n">
        <f aca="false">BM437+CL437+DK437+EJ437</f>
        <v>667.914319619025</v>
      </c>
      <c r="FI437" s="0" t="n">
        <f aca="false">BN437+CM437+DL437+EK437</f>
        <v>668.764801882147</v>
      </c>
      <c r="FJ437" s="0" t="n">
        <f aca="false">BO437+CN437+DM437+EL437</f>
        <v>667.914319619025</v>
      </c>
      <c r="FK437" s="0" t="n">
        <f aca="false">BP437+CO437+DN437+EM437</f>
        <v>666.21335509278</v>
      </c>
      <c r="FL437" s="0" t="n">
        <f aca="false">BQ437+CP437+DO437+EN437</f>
        <v>663.661908303412</v>
      </c>
      <c r="FM437" s="0" t="n">
        <f aca="false">BR437+CQ437+DP437+EO437</f>
        <v>954.93362533198</v>
      </c>
      <c r="FN437" s="0" t="n">
        <f aca="false">BS437+CR437+DQ437+EP437</f>
        <v>952.612900655634</v>
      </c>
      <c r="FO437" s="0" t="n">
        <f aca="false">BT437+CS437+DR437+EQ437</f>
        <v>939.980969093429</v>
      </c>
      <c r="FP437" s="0" t="n">
        <f aca="false">BU437+CT437+DS437+ER437</f>
        <v>402.482019213041</v>
      </c>
      <c r="FQ437" s="0" t="n">
        <f aca="false">BV437+CU437+DT437+ES437</f>
        <v>393.408420023863</v>
      </c>
      <c r="FR437" s="0" t="n">
        <f aca="false">BW437+CV437+DU437+ET437</f>
        <v>399.566553865208</v>
      </c>
      <c r="FS437" s="0" t="n">
        <f aca="false">BX437+CW437+DV437+EU437</f>
        <v>397.465364670704</v>
      </c>
      <c r="FT437" s="0" t="n">
        <f aca="false">BY437+CX437+DW437+EV437</f>
        <v>395.242429153759</v>
      </c>
      <c r="FU437" s="0" t="n">
        <f aca="false">AM437*'Dist Horaria'!$H$10</f>
        <v>0.200117281920519</v>
      </c>
      <c r="FV437" s="0" t="n">
        <f aca="false">AM437*'Dist Horaria'!$I$10</f>
        <v>0.187287690330173</v>
      </c>
      <c r="FW437" s="0" t="n">
        <f aca="false">AM437*'Dist Horaria'!$J$10</f>
        <v>0.186476904822769</v>
      </c>
      <c r="FX437" s="0" t="n">
        <f aca="false">AM437*'Dist Horaria'!$K$10</f>
        <v>0.181113893122442</v>
      </c>
      <c r="FY437" s="0" t="n">
        <f aca="false">AM437*'Dist Horaria'!$L$10</f>
        <v>0.181186372014965</v>
      </c>
      <c r="FZ437" s="0" t="n">
        <f aca="false">AM437*'Dist Horaria'!$M$10</f>
        <v>0.19387687435343</v>
      </c>
      <c r="GA437" s="0" t="n">
        <f aca="false">AM437*'Dist Horaria'!$N$10</f>
        <v>0.183415536846097</v>
      </c>
      <c r="GB437" s="0" t="n">
        <f aca="false">AM437*'Dist Horaria'!$O$10</f>
        <v>0.180284975352306</v>
      </c>
      <c r="GC437" s="0" t="n">
        <f aca="false">AM437*'Dist Horaria'!$P$10</f>
        <v>0.183082585366116</v>
      </c>
      <c r="GD437" s="0" t="n">
        <f aca="false">AM437*'Dist Horaria'!$Q$10</f>
        <v>0.165683563250573</v>
      </c>
      <c r="GE437" s="0" t="n">
        <f aca="false">AM437*'Dist Horaria'!$R$10</f>
        <v>0.20215882924474</v>
      </c>
      <c r="GF437" s="0" t="n">
        <f aca="false">AM437*'Dist Horaria'!$S$10</f>
        <v>0.17265149337587</v>
      </c>
      <c r="GG437" s="0" t="n">
        <f aca="false">AR437*'Dist Horaria'!$H$10</f>
        <v>0.209328458571263</v>
      </c>
      <c r="GH437" s="0" t="n">
        <f aca="false">AR437*'Dist Horaria'!$I$10</f>
        <v>0.195908335102003</v>
      </c>
      <c r="GI437" s="0" t="n">
        <f aca="false">AR437*'Dist Horaria'!$J$10</f>
        <v>0.195060230036473</v>
      </c>
      <c r="GJ437" s="0" t="n">
        <f aca="false">AR437*'Dist Horaria'!$K$10</f>
        <v>0.189450364852641</v>
      </c>
      <c r="GK437" s="0" t="n">
        <f aca="false">AR437*'Dist Horaria'!$L$10</f>
        <v>0.189526179868243</v>
      </c>
      <c r="GL437" s="0" t="n">
        <f aca="false">AR437*'Dist Horaria'!$M$10</f>
        <v>0.202800811961542</v>
      </c>
      <c r="GM437" s="0" t="n">
        <f aca="false">AR437*'Dist Horaria'!$N$10</f>
        <v>0.191857950685454</v>
      </c>
      <c r="GN437" s="0" t="n">
        <f aca="false">AR437*'Dist Horaria'!$O$10</f>
        <v>0.188583292916426</v>
      </c>
      <c r="GO437" s="0" t="n">
        <f aca="false">AR437*'Dist Horaria'!$P$10</f>
        <v>0.191509673817936</v>
      </c>
      <c r="GP437" s="0" t="n">
        <f aca="false">AR437*'Dist Horaria'!$Q$10</f>
        <v>0.173309794001758</v>
      </c>
      <c r="GQ437" s="0" t="n">
        <f aca="false">AR437*'Dist Horaria'!$R$10</f>
        <v>0.211463976055701</v>
      </c>
      <c r="GR437" s="0" t="n">
        <f aca="false">AR437*'Dist Horaria'!$S$10</f>
        <v>0.18059845022656</v>
      </c>
      <c r="GS437" s="0" t="n">
        <f aca="false">AW437*'Dist Horaria'!$H$10</f>
        <v>0.0121349831055805</v>
      </c>
      <c r="GT437" s="0" t="n">
        <f aca="false">AW437*'Dist Horaria'!$I$10</f>
        <v>0.0113570049334495</v>
      </c>
      <c r="GU437" s="0" t="n">
        <f aca="false">AW437*'Dist Horaria'!$J$10</f>
        <v>0.0113078394224043</v>
      </c>
      <c r="GV437" s="0" t="n">
        <f aca="false">AW437*'Dist Horaria'!$K$10</f>
        <v>0.0109826298465299</v>
      </c>
      <c r="GW437" s="0" t="n">
        <f aca="false">AW437*'Dist Horaria'!$L$10</f>
        <v>0.0109870249198981</v>
      </c>
      <c r="GX437" s="0" t="n">
        <f aca="false">AW437*'Dist Horaria'!$M$10</f>
        <v>0.0117565688093647</v>
      </c>
      <c r="GY437" s="0" t="n">
        <f aca="false">AW437*'Dist Horaria'!$N$10</f>
        <v>0.0111222000397365</v>
      </c>
      <c r="GZ437" s="0" t="n">
        <f aca="false">AW437*'Dist Horaria'!$O$10</f>
        <v>0.0109323648067493</v>
      </c>
      <c r="HA437" s="0" t="n">
        <f aca="false">AW437*'Dist Horaria'!$P$10</f>
        <v>0.0111020100764021</v>
      </c>
      <c r="HB437" s="0" t="n">
        <f aca="false">AW437*'Dist Horaria'!$Q$10</f>
        <v>0.010046944579812</v>
      </c>
      <c r="HC437" s="0" t="n">
        <f aca="false">AW437*'Dist Horaria'!$R$10</f>
        <v>0.0122587812206203</v>
      </c>
      <c r="HD437" s="0" t="n">
        <f aca="false">AW437*'Dist Horaria'!$S$10</f>
        <v>0.0104694753754528</v>
      </c>
    </row>
    <row r="438" customFormat="false" ht="13.8" hidden="false" customHeight="false" outlineLevel="0" collapsed="false">
      <c r="A438" s="0" t="n">
        <v>4.600109</v>
      </c>
      <c r="B438" s="0" t="n">
        <v>-74.089953</v>
      </c>
      <c r="C438" s="0" t="n">
        <v>30</v>
      </c>
      <c r="D438" s="0" t="n">
        <v>24</v>
      </c>
      <c r="E438" s="0" t="n">
        <v>2306</v>
      </c>
      <c r="G438" s="0" t="s">
        <v>1934</v>
      </c>
      <c r="H438" s="0" t="n">
        <v>264</v>
      </c>
      <c r="I438" s="0" t="s">
        <v>1945</v>
      </c>
      <c r="J438" s="0" t="s">
        <v>1946</v>
      </c>
      <c r="K438" s="0" t="n">
        <v>904597375</v>
      </c>
      <c r="L438" s="0" t="s">
        <v>1947</v>
      </c>
      <c r="S438" s="0" t="n">
        <v>365</v>
      </c>
      <c r="V438" s="0" t="n">
        <v>37000</v>
      </c>
      <c r="W438" s="0" t="n">
        <f aca="false">V438*12</f>
        <v>444000</v>
      </c>
      <c r="X438" s="0" t="n">
        <v>1</v>
      </c>
      <c r="Z438" s="0" t="n">
        <v>14856.29</v>
      </c>
      <c r="AB438" s="0" t="n">
        <v>0.005</v>
      </c>
      <c r="AC438" s="0" t="n">
        <v>0</v>
      </c>
      <c r="AD438" s="0" t="n">
        <v>1639.75770944662</v>
      </c>
      <c r="AE438" s="0" t="n">
        <f aca="false">AD438/2204.59</f>
        <v>0.743792591568782</v>
      </c>
      <c r="AF438" s="0" t="n">
        <f aca="false">AE438/S438</f>
        <v>0.00203778792210625</v>
      </c>
      <c r="AG438" s="0" t="n">
        <f aca="false">AE438*EXP(AB438*AC438)</f>
        <v>0.743792591568782</v>
      </c>
      <c r="AH438" s="0" t="n">
        <f aca="false">AG438/S438</f>
        <v>0.00203778792210625</v>
      </c>
      <c r="AI438" s="0" t="s">
        <v>90</v>
      </c>
      <c r="AJ438" s="0" t="n">
        <f aca="false">IF(AI438="A",'FE DISTRIBUCIÓN'!$C$2,'FE DISTRIBUCIÓN'!$C$3)</f>
        <v>4.994E-006</v>
      </c>
      <c r="AK438" s="0" t="n">
        <f aca="false">W438*AJ438</f>
        <v>2.217336</v>
      </c>
      <c r="AL438" s="0" t="n">
        <f aca="false">AK438/365</f>
        <v>0.00607489315068493</v>
      </c>
      <c r="AM438" s="0" t="n">
        <f aca="false">AK438*EXP(AB438*AC438)</f>
        <v>2.217336</v>
      </c>
      <c r="AN438" s="0" t="n">
        <f aca="false">AM438/365</f>
        <v>0.00607489315068493</v>
      </c>
      <c r="AO438" s="0" t="n">
        <v>5.223868284E-006</v>
      </c>
      <c r="AP438" s="0" t="n">
        <f aca="false">AO438*W438</f>
        <v>2.319397518096</v>
      </c>
      <c r="AQ438" s="0" t="n">
        <f aca="false">AP438/365</f>
        <v>0.00635451374820822</v>
      </c>
      <c r="AR438" s="0" t="n">
        <f aca="false">AP438*EXP(AB438*AC438)</f>
        <v>2.319397518096</v>
      </c>
      <c r="AS438" s="0" t="n">
        <f aca="false">AR438/365</f>
        <v>0.00635451374820822</v>
      </c>
      <c r="AT438" s="0" t="n">
        <v>3.02832944E-007</v>
      </c>
      <c r="AU438" s="0" t="n">
        <f aca="false">AT438*W438</f>
        <v>0.134457827136</v>
      </c>
      <c r="AV438" s="0" t="n">
        <f aca="false">AU438/365</f>
        <v>0.000368377608591781</v>
      </c>
      <c r="AW438" s="0" t="n">
        <f aca="false">AU438*EXP(AB438*AC438)</f>
        <v>0.134457827136</v>
      </c>
      <c r="AX438" s="0" t="n">
        <f aca="false">AW438/365</f>
        <v>0.000368377608591781</v>
      </c>
      <c r="AY438" s="0" t="n">
        <f aca="false">AW438+AR438+AM438+AG438</f>
        <v>5.41498393680078</v>
      </c>
      <c r="AZ438" s="0" t="n">
        <f aca="false">AH438+AN438+AS438+AX438</f>
        <v>0.0148355724295912</v>
      </c>
      <c r="BA438" s="0" t="n">
        <f aca="false">AH438*1000000</f>
        <v>2037.78792210625</v>
      </c>
      <c r="BB438" s="0" t="n">
        <f aca="false">BA438*'Dist Horaria'!$H$3</f>
        <v>71.0057857636439</v>
      </c>
      <c r="BC438" s="0" t="n">
        <f aca="false">BA438*'Dist Horaria'!$I$3</f>
        <v>69.1063145188579</v>
      </c>
      <c r="BD438" s="0" t="n">
        <f aca="false">BA438*'Dist Horaria'!$J$3</f>
        <v>67.3134471191936</v>
      </c>
      <c r="BE438" s="0" t="n">
        <f aca="false">BA438*'Dist Horaria'!$K$3</f>
        <v>65.7859941175129</v>
      </c>
      <c r="BF438" s="0" t="n">
        <f aca="false">BA438*'Dist Horaria'!$L$3</f>
        <v>64.6697907664693</v>
      </c>
      <c r="BG438" s="0" t="n">
        <f aca="false">BA438*'Dist Horaria'!$M$3</f>
        <v>63.9670682152705</v>
      </c>
      <c r="BH438" s="0" t="n">
        <f aca="false">BA438*'Dist Horaria'!$N$3</f>
        <v>66.8540434647428</v>
      </c>
      <c r="BI438" s="0" t="n">
        <f aca="false">BA438*'Dist Horaria'!$O$3</f>
        <v>66.8540434647428</v>
      </c>
      <c r="BJ438" s="0" t="n">
        <f aca="false">BA438*'Dist Horaria'!$P$3</f>
        <v>88.4501553647412</v>
      </c>
      <c r="BK438" s="0" t="n">
        <f aca="false">BA438*'Dist Horaria'!$Q$3</f>
        <v>97.8054602590888</v>
      </c>
      <c r="BL438" s="0" t="n">
        <f aca="false">BA438*'Dist Horaria'!$R$3</f>
        <v>104.609318364069</v>
      </c>
      <c r="BM438" s="0" t="n">
        <f aca="false">BA438*'Dist Horaria'!$S$3</f>
        <v>108.011247416559</v>
      </c>
      <c r="BN438" s="0" t="n">
        <f aca="false">BA438*'Dist Horaria'!$T$3</f>
        <v>108.861729679681</v>
      </c>
      <c r="BO438" s="0" t="n">
        <f aca="false">BA438*'Dist Horaria'!$U$3</f>
        <v>108.011247416559</v>
      </c>
      <c r="BP438" s="0" t="n">
        <f aca="false">BA438*'Dist Horaria'!$V$3</f>
        <v>106.310282890314</v>
      </c>
      <c r="BQ438" s="0" t="n">
        <f aca="false">BA438*'Dist Horaria'!$W$3</f>
        <v>103.758836100946</v>
      </c>
      <c r="BR438" s="0" t="n">
        <f aca="false">BA438*'Dist Horaria'!$X$3</f>
        <v>101.747991499651</v>
      </c>
      <c r="BS438" s="0" t="n">
        <f aca="false">BA438*'Dist Horaria'!$Y$3</f>
        <v>99.4272668233045</v>
      </c>
      <c r="BT438" s="0" t="n">
        <f aca="false">BA438*'Dist Horaria'!$Z$3</f>
        <v>86.7953352611004</v>
      </c>
      <c r="BU438" s="0" t="n">
        <f aca="false">BA438*'Dist Horaria'!$AA$3</f>
        <v>82.537406525918</v>
      </c>
      <c r="BV438" s="0" t="n">
        <f aca="false">BA438*'Dist Horaria'!$AB$3</f>
        <v>73.4638073367397</v>
      </c>
      <c r="BW438" s="0" t="n">
        <f aca="false">BA438*'Dist Horaria'!$AC$3</f>
        <v>79.6219411780847</v>
      </c>
      <c r="BX438" s="0" t="n">
        <f aca="false">BA438*'Dist Horaria'!$AD$3</f>
        <v>77.520751983581</v>
      </c>
      <c r="BY438" s="0" t="n">
        <f aca="false">BA438*'Dist Horaria'!$AE$3</f>
        <v>75.2978164666354</v>
      </c>
      <c r="BZ438" s="0" t="n">
        <f aca="false">AN438*1000000</f>
        <v>6074.89315068493</v>
      </c>
      <c r="CA438" s="0" t="n">
        <f aca="false">BZ438*'Dist Horaria'!$H$6</f>
        <v>151.872328767123</v>
      </c>
      <c r="CB438" s="0" t="n">
        <f aca="false">BZ438*'Dist Horaria'!$I$6</f>
        <v>151.872328767123</v>
      </c>
      <c r="CC438" s="0" t="n">
        <f aca="false">BZ438*'Dist Horaria'!$J$6</f>
        <v>151.872328767123</v>
      </c>
      <c r="CD438" s="0" t="n">
        <f aca="false">BZ438*'Dist Horaria'!$K$6</f>
        <v>151.872328767123</v>
      </c>
      <c r="CE438" s="0" t="n">
        <f aca="false">BZ438*'Dist Horaria'!$L$6</f>
        <v>151.872328767123</v>
      </c>
      <c r="CF438" s="0" t="n">
        <f aca="false">BZ438*'Dist Horaria'!$M$6</f>
        <v>404.992876712329</v>
      </c>
      <c r="CG438" s="0" t="n">
        <f aca="false">BZ438*'Dist Horaria'!$N$6</f>
        <v>404.992876712329</v>
      </c>
      <c r="CH438" s="0" t="n">
        <f aca="false">BZ438*'Dist Horaria'!$O$6</f>
        <v>404.992876712329</v>
      </c>
      <c r="CI438" s="0" t="n">
        <f aca="false">BZ438*'Dist Horaria'!$P$6</f>
        <v>265.776575342466</v>
      </c>
      <c r="CJ438" s="0" t="n">
        <f aca="false">BZ438*'Dist Horaria'!$Q$6</f>
        <v>265.776575342466</v>
      </c>
      <c r="CK438" s="0" t="n">
        <f aca="false">BZ438*'Dist Horaria'!$R$6</f>
        <v>265.776575342466</v>
      </c>
      <c r="CL438" s="0" t="n">
        <f aca="false">BZ438*'Dist Horaria'!$S$6</f>
        <v>265.776575342466</v>
      </c>
      <c r="CM438" s="0" t="n">
        <f aca="false">BZ438*'Dist Horaria'!$T$6</f>
        <v>265.776575342466</v>
      </c>
      <c r="CN438" s="0" t="n">
        <f aca="false">BZ438*'Dist Horaria'!$U$6</f>
        <v>265.776575342466</v>
      </c>
      <c r="CO438" s="0" t="n">
        <f aca="false">BZ438*'Dist Horaria'!$V$6</f>
        <v>265.776575342466</v>
      </c>
      <c r="CP438" s="0" t="n">
        <f aca="false">BZ438*'Dist Horaria'!$W$6</f>
        <v>265.776575342466</v>
      </c>
      <c r="CQ438" s="0" t="n">
        <f aca="false">BZ438*'Dist Horaria'!$X$6</f>
        <v>404.992876712329</v>
      </c>
      <c r="CR438" s="0" t="n">
        <f aca="false">BZ438*'Dist Horaria'!$Y$6</f>
        <v>404.992876712329</v>
      </c>
      <c r="CS438" s="0" t="n">
        <f aca="false">BZ438*'Dist Horaria'!$Z$6</f>
        <v>404.992876712329</v>
      </c>
      <c r="CT438" s="0" t="n">
        <f aca="false">BZ438*'Dist Horaria'!$AA$6</f>
        <v>151.872328767123</v>
      </c>
      <c r="CU438" s="0" t="n">
        <f aca="false">BZ438*'Dist Horaria'!$AB$6</f>
        <v>151.872328767123</v>
      </c>
      <c r="CV438" s="0" t="n">
        <f aca="false">BZ438*'Dist Horaria'!$AC$6</f>
        <v>151.872328767123</v>
      </c>
      <c r="CW438" s="0" t="n">
        <f aca="false">BZ438*'Dist Horaria'!$AD$6</f>
        <v>151.872328767123</v>
      </c>
      <c r="CX438" s="0" t="n">
        <f aca="false">BZ438*'Dist Horaria'!$AE$6</f>
        <v>151.872328767123</v>
      </c>
      <c r="CY438" s="0" t="n">
        <f aca="false">AS438*1000000</f>
        <v>6354.51374820822</v>
      </c>
      <c r="CZ438" s="0" t="n">
        <f aca="false">CY438*'Dist Horaria'!$H$6</f>
        <v>158.862843705206</v>
      </c>
      <c r="DA438" s="0" t="n">
        <f aca="false">CY438*'Dist Horaria'!$I$6</f>
        <v>158.862843705206</v>
      </c>
      <c r="DB438" s="0" t="n">
        <f aca="false">CY438*'Dist Horaria'!$J$6</f>
        <v>158.862843705206</v>
      </c>
      <c r="DC438" s="0" t="n">
        <f aca="false">CY438*'Dist Horaria'!$K$6</f>
        <v>158.862843705206</v>
      </c>
      <c r="DD438" s="0" t="n">
        <f aca="false">CY438*'Dist Horaria'!$L$6</f>
        <v>158.862843705206</v>
      </c>
      <c r="DE438" s="0" t="n">
        <f aca="false">CY438*'Dist Horaria'!$M$6</f>
        <v>423.634249880548</v>
      </c>
      <c r="DF438" s="0" t="n">
        <f aca="false">CY438*'Dist Horaria'!$N$6</f>
        <v>423.634249880548</v>
      </c>
      <c r="DG438" s="0" t="n">
        <f aca="false">CY438*'Dist Horaria'!$O$6</f>
        <v>423.634249880548</v>
      </c>
      <c r="DH438" s="0" t="n">
        <f aca="false">CY438*'Dist Horaria'!$P$6</f>
        <v>278.00997648411</v>
      </c>
      <c r="DI438" s="0" t="n">
        <f aca="false">CY438*'Dist Horaria'!$Q$6</f>
        <v>278.00997648411</v>
      </c>
      <c r="DJ438" s="0" t="n">
        <f aca="false">CY438*'Dist Horaria'!$R$6</f>
        <v>278.00997648411</v>
      </c>
      <c r="DK438" s="0" t="n">
        <f aca="false">CY438*'Dist Horaria'!$S$6</f>
        <v>278.00997648411</v>
      </c>
      <c r="DL438" s="0" t="n">
        <f aca="false">CY438*'Dist Horaria'!$T$6</f>
        <v>278.00997648411</v>
      </c>
      <c r="DM438" s="0" t="n">
        <f aca="false">CY438*'Dist Horaria'!$U$6</f>
        <v>278.00997648411</v>
      </c>
      <c r="DN438" s="0" t="n">
        <f aca="false">CY438*'Dist Horaria'!$V$6</f>
        <v>278.00997648411</v>
      </c>
      <c r="DO438" s="0" t="n">
        <f aca="false">CY438*'Dist Horaria'!$W$6</f>
        <v>278.00997648411</v>
      </c>
      <c r="DP438" s="0" t="n">
        <f aca="false">CY438*'Dist Horaria'!$X$6</f>
        <v>423.634249880548</v>
      </c>
      <c r="DQ438" s="0" t="n">
        <f aca="false">CY438*'Dist Horaria'!$Y$6</f>
        <v>423.634249880548</v>
      </c>
      <c r="DR438" s="0" t="n">
        <f aca="false">CY438*'Dist Horaria'!$Z$6</f>
        <v>423.634249880548</v>
      </c>
      <c r="DS438" s="0" t="n">
        <f aca="false">CY438*'Dist Horaria'!$AA$6</f>
        <v>158.862843705206</v>
      </c>
      <c r="DT438" s="0" t="n">
        <f aca="false">CY438*'Dist Horaria'!$AB$6</f>
        <v>158.862843705206</v>
      </c>
      <c r="DU438" s="0" t="n">
        <f aca="false">CY438*'Dist Horaria'!$AC$6</f>
        <v>158.862843705206</v>
      </c>
      <c r="DV438" s="0" t="n">
        <f aca="false">CY438*'Dist Horaria'!$AD$6</f>
        <v>158.862843705206</v>
      </c>
      <c r="DW438" s="0" t="n">
        <f aca="false">CY438*'Dist Horaria'!$AE$6</f>
        <v>158.862843705206</v>
      </c>
      <c r="DX438" s="0" t="n">
        <f aca="false">AX438*1000000</f>
        <v>368.377608591781</v>
      </c>
      <c r="DY438" s="0" t="n">
        <f aca="false">DX438*'Dist Horaria'!$H$6</f>
        <v>9.20944021479452</v>
      </c>
      <c r="DZ438" s="0" t="n">
        <f aca="false">DX438*'Dist Horaria'!$I$6</f>
        <v>9.20944021479452</v>
      </c>
      <c r="EA438" s="0" t="n">
        <f aca="false">DX438*'Dist Horaria'!$J$6</f>
        <v>9.20944021479452</v>
      </c>
      <c r="EB438" s="0" t="n">
        <f aca="false">DX438*'Dist Horaria'!$K$6</f>
        <v>9.20944021479452</v>
      </c>
      <c r="EC438" s="0" t="n">
        <f aca="false">DX438*'Dist Horaria'!$L$6</f>
        <v>9.20944021479452</v>
      </c>
      <c r="ED438" s="0" t="n">
        <f aca="false">DX438*'Dist Horaria'!$M$6</f>
        <v>24.5585072394521</v>
      </c>
      <c r="EE438" s="0" t="n">
        <f aca="false">DX438*'Dist Horaria'!$N$6</f>
        <v>24.5585072394521</v>
      </c>
      <c r="EF438" s="0" t="n">
        <f aca="false">DX438*'Dist Horaria'!$O$6</f>
        <v>24.5585072394521</v>
      </c>
      <c r="EG438" s="0" t="n">
        <f aca="false">DX438*'Dist Horaria'!$P$6</f>
        <v>16.1165203758904</v>
      </c>
      <c r="EH438" s="0" t="n">
        <f aca="false">DX438*'Dist Horaria'!$Q$6</f>
        <v>16.1165203758904</v>
      </c>
      <c r="EI438" s="0" t="n">
        <f aca="false">DX438*'Dist Horaria'!$R$6</f>
        <v>16.1165203758904</v>
      </c>
      <c r="EJ438" s="0" t="n">
        <f aca="false">DX438*'Dist Horaria'!$S$6</f>
        <v>16.1165203758904</v>
      </c>
      <c r="EK438" s="0" t="n">
        <f aca="false">DX438*'Dist Horaria'!$T$6</f>
        <v>16.1165203758904</v>
      </c>
      <c r="EL438" s="0" t="n">
        <f aca="false">DX438*'Dist Horaria'!$U$6</f>
        <v>16.1165203758904</v>
      </c>
      <c r="EM438" s="0" t="n">
        <f aca="false">DX438*'Dist Horaria'!$V$6</f>
        <v>16.1165203758904</v>
      </c>
      <c r="EN438" s="0" t="n">
        <f aca="false">DX438*'Dist Horaria'!$W$6</f>
        <v>16.1165203758904</v>
      </c>
      <c r="EO438" s="0" t="n">
        <f aca="false">DX438*'Dist Horaria'!$X$6</f>
        <v>24.5585072394521</v>
      </c>
      <c r="EP438" s="0" t="n">
        <f aca="false">DX438*'Dist Horaria'!$Y$6</f>
        <v>24.5585072394521</v>
      </c>
      <c r="EQ438" s="0" t="n">
        <f aca="false">DX438*'Dist Horaria'!$Z$6</f>
        <v>24.5585072394521</v>
      </c>
      <c r="ER438" s="0" t="n">
        <f aca="false">DX438*'Dist Horaria'!$AA$6</f>
        <v>9.20944021479452</v>
      </c>
      <c r="ES438" s="0" t="n">
        <f aca="false">DX438*'Dist Horaria'!$AB$6</f>
        <v>9.20944021479452</v>
      </c>
      <c r="ET438" s="0" t="n">
        <f aca="false">DX438*'Dist Horaria'!$AC$6</f>
        <v>9.20944021479452</v>
      </c>
      <c r="EU438" s="0" t="n">
        <f aca="false">DX438*'Dist Horaria'!$AD$6</f>
        <v>9.20944021479452</v>
      </c>
      <c r="EV438" s="0" t="n">
        <f aca="false">DX438*'Dist Horaria'!$AE$6</f>
        <v>9.20944021479452</v>
      </c>
      <c r="EW438" s="0" t="n">
        <f aca="false">BB438+CA438+CZ438+DY438</f>
        <v>390.950398450767</v>
      </c>
      <c r="EX438" s="0" t="n">
        <f aca="false">BC438+CB438+DA438+DZ438</f>
        <v>389.050927205981</v>
      </c>
      <c r="EY438" s="0" t="n">
        <f aca="false">BD438+CC438+DB438+EA438</f>
        <v>387.258059806317</v>
      </c>
      <c r="EZ438" s="0" t="n">
        <f aca="false">BE438+CD438+DC438+EB438</f>
        <v>385.730606804636</v>
      </c>
      <c r="FA438" s="0" t="n">
        <f aca="false">BF438+CE438+DD438+EC438</f>
        <v>384.614403453593</v>
      </c>
      <c r="FB438" s="0" t="n">
        <f aca="false">BG438+CF438+DE438+ED438</f>
        <v>917.1527020476</v>
      </c>
      <c r="FC438" s="0" t="n">
        <f aca="false">BH438+CG438+DF438+EE438</f>
        <v>920.039677297072</v>
      </c>
      <c r="FD438" s="0" t="n">
        <f aca="false">BI438+CH438+DG438+EF438</f>
        <v>920.039677297072</v>
      </c>
      <c r="FE438" s="0" t="n">
        <f aca="false">BJ438+CI438+DH438+EG438</f>
        <v>648.353227567207</v>
      </c>
      <c r="FF438" s="0" t="n">
        <f aca="false">BK438+CJ438+DI438+EH438</f>
        <v>657.708532461555</v>
      </c>
      <c r="FG438" s="0" t="n">
        <f aca="false">BL438+CK438+DJ438+EI438</f>
        <v>664.512390566535</v>
      </c>
      <c r="FH438" s="0" t="n">
        <f aca="false">BM438+CL438+DK438+EJ438</f>
        <v>667.914319619025</v>
      </c>
      <c r="FI438" s="0" t="n">
        <f aca="false">BN438+CM438+DL438+EK438</f>
        <v>668.764801882147</v>
      </c>
      <c r="FJ438" s="0" t="n">
        <f aca="false">BO438+CN438+DM438+EL438</f>
        <v>667.914319619025</v>
      </c>
      <c r="FK438" s="0" t="n">
        <f aca="false">BP438+CO438+DN438+EM438</f>
        <v>666.21335509278</v>
      </c>
      <c r="FL438" s="0" t="n">
        <f aca="false">BQ438+CP438+DO438+EN438</f>
        <v>663.661908303412</v>
      </c>
      <c r="FM438" s="0" t="n">
        <f aca="false">BR438+CQ438+DP438+EO438</f>
        <v>954.93362533198</v>
      </c>
      <c r="FN438" s="0" t="n">
        <f aca="false">BS438+CR438+DQ438+EP438</f>
        <v>952.612900655634</v>
      </c>
      <c r="FO438" s="0" t="n">
        <f aca="false">BT438+CS438+DR438+EQ438</f>
        <v>939.980969093429</v>
      </c>
      <c r="FP438" s="0" t="n">
        <f aca="false">BU438+CT438+DS438+ER438</f>
        <v>402.482019213041</v>
      </c>
      <c r="FQ438" s="0" t="n">
        <f aca="false">BV438+CU438+DT438+ES438</f>
        <v>393.408420023863</v>
      </c>
      <c r="FR438" s="0" t="n">
        <f aca="false">BW438+CV438+DU438+ET438</f>
        <v>399.566553865208</v>
      </c>
      <c r="FS438" s="0" t="n">
        <f aca="false">BX438+CW438+DV438+EU438</f>
        <v>397.465364670704</v>
      </c>
      <c r="FT438" s="0" t="n">
        <f aca="false">BY438+CX438+DW438+EV438</f>
        <v>395.242429153759</v>
      </c>
      <c r="FU438" s="0" t="n">
        <f aca="false">AM438*'Dist Horaria'!$H$10</f>
        <v>0.200117281920519</v>
      </c>
      <c r="FV438" s="0" t="n">
        <f aca="false">AM438*'Dist Horaria'!$I$10</f>
        <v>0.187287690330173</v>
      </c>
      <c r="FW438" s="0" t="n">
        <f aca="false">AM438*'Dist Horaria'!$J$10</f>
        <v>0.186476904822769</v>
      </c>
      <c r="FX438" s="0" t="n">
        <f aca="false">AM438*'Dist Horaria'!$K$10</f>
        <v>0.181113893122442</v>
      </c>
      <c r="FY438" s="0" t="n">
        <f aca="false">AM438*'Dist Horaria'!$L$10</f>
        <v>0.181186372014965</v>
      </c>
      <c r="FZ438" s="0" t="n">
        <f aca="false">AM438*'Dist Horaria'!$M$10</f>
        <v>0.19387687435343</v>
      </c>
      <c r="GA438" s="0" t="n">
        <f aca="false">AM438*'Dist Horaria'!$N$10</f>
        <v>0.183415536846097</v>
      </c>
      <c r="GB438" s="0" t="n">
        <f aca="false">AM438*'Dist Horaria'!$O$10</f>
        <v>0.180284975352306</v>
      </c>
      <c r="GC438" s="0" t="n">
        <f aca="false">AM438*'Dist Horaria'!$P$10</f>
        <v>0.183082585366116</v>
      </c>
      <c r="GD438" s="0" t="n">
        <f aca="false">AM438*'Dist Horaria'!$Q$10</f>
        <v>0.165683563250573</v>
      </c>
      <c r="GE438" s="0" t="n">
        <f aca="false">AM438*'Dist Horaria'!$R$10</f>
        <v>0.20215882924474</v>
      </c>
      <c r="GF438" s="0" t="n">
        <f aca="false">AM438*'Dist Horaria'!$S$10</f>
        <v>0.17265149337587</v>
      </c>
      <c r="GG438" s="0" t="n">
        <f aca="false">AR438*'Dist Horaria'!$H$10</f>
        <v>0.209328458571263</v>
      </c>
      <c r="GH438" s="0" t="n">
        <f aca="false">AR438*'Dist Horaria'!$I$10</f>
        <v>0.195908335102003</v>
      </c>
      <c r="GI438" s="0" t="n">
        <f aca="false">AR438*'Dist Horaria'!$J$10</f>
        <v>0.195060230036473</v>
      </c>
      <c r="GJ438" s="0" t="n">
        <f aca="false">AR438*'Dist Horaria'!$K$10</f>
        <v>0.189450364852641</v>
      </c>
      <c r="GK438" s="0" t="n">
        <f aca="false">AR438*'Dist Horaria'!$L$10</f>
        <v>0.189526179868243</v>
      </c>
      <c r="GL438" s="0" t="n">
        <f aca="false">AR438*'Dist Horaria'!$M$10</f>
        <v>0.202800811961542</v>
      </c>
      <c r="GM438" s="0" t="n">
        <f aca="false">AR438*'Dist Horaria'!$N$10</f>
        <v>0.191857950685454</v>
      </c>
      <c r="GN438" s="0" t="n">
        <f aca="false">AR438*'Dist Horaria'!$O$10</f>
        <v>0.188583292916426</v>
      </c>
      <c r="GO438" s="0" t="n">
        <f aca="false">AR438*'Dist Horaria'!$P$10</f>
        <v>0.191509673817936</v>
      </c>
      <c r="GP438" s="0" t="n">
        <f aca="false">AR438*'Dist Horaria'!$Q$10</f>
        <v>0.173309794001758</v>
      </c>
      <c r="GQ438" s="0" t="n">
        <f aca="false">AR438*'Dist Horaria'!$R$10</f>
        <v>0.211463976055701</v>
      </c>
      <c r="GR438" s="0" t="n">
        <f aca="false">AR438*'Dist Horaria'!$S$10</f>
        <v>0.18059845022656</v>
      </c>
      <c r="GS438" s="0" t="n">
        <f aca="false">AW438*'Dist Horaria'!$H$10</f>
        <v>0.0121349831055805</v>
      </c>
      <c r="GT438" s="0" t="n">
        <f aca="false">AW438*'Dist Horaria'!$I$10</f>
        <v>0.0113570049334495</v>
      </c>
      <c r="GU438" s="0" t="n">
        <f aca="false">AW438*'Dist Horaria'!$J$10</f>
        <v>0.0113078394224043</v>
      </c>
      <c r="GV438" s="0" t="n">
        <f aca="false">AW438*'Dist Horaria'!$K$10</f>
        <v>0.0109826298465299</v>
      </c>
      <c r="GW438" s="0" t="n">
        <f aca="false">AW438*'Dist Horaria'!$L$10</f>
        <v>0.0109870249198981</v>
      </c>
      <c r="GX438" s="0" t="n">
        <f aca="false">AW438*'Dist Horaria'!$M$10</f>
        <v>0.0117565688093647</v>
      </c>
      <c r="GY438" s="0" t="n">
        <f aca="false">AW438*'Dist Horaria'!$N$10</f>
        <v>0.0111222000397365</v>
      </c>
      <c r="GZ438" s="0" t="n">
        <f aca="false">AW438*'Dist Horaria'!$O$10</f>
        <v>0.0109323648067493</v>
      </c>
      <c r="HA438" s="0" t="n">
        <f aca="false">AW438*'Dist Horaria'!$P$10</f>
        <v>0.0111020100764021</v>
      </c>
      <c r="HB438" s="0" t="n">
        <f aca="false">AW438*'Dist Horaria'!$Q$10</f>
        <v>0.010046944579812</v>
      </c>
      <c r="HC438" s="0" t="n">
        <f aca="false">AW438*'Dist Horaria'!$R$10</f>
        <v>0.0122587812206203</v>
      </c>
      <c r="HD438" s="0" t="n">
        <f aca="false">AW438*'Dist Horaria'!$S$10</f>
        <v>0.0104694753754528</v>
      </c>
    </row>
    <row r="439" customFormat="false" ht="26.85" hidden="false" customHeight="false" outlineLevel="0" collapsed="false">
      <c r="A439" s="0" t="n">
        <v>4.610306</v>
      </c>
      <c r="B439" s="0" t="n">
        <v>-74.095523</v>
      </c>
      <c r="C439" s="0" t="n">
        <v>30</v>
      </c>
      <c r="D439" s="0" t="n">
        <v>25</v>
      </c>
      <c r="E439" s="0" t="n">
        <v>2319</v>
      </c>
      <c r="G439" s="0" t="s">
        <v>650</v>
      </c>
      <c r="H439" s="0" t="n">
        <v>92</v>
      </c>
      <c r="I439" s="0" t="s">
        <v>1948</v>
      </c>
      <c r="J439" s="0" t="s">
        <v>1949</v>
      </c>
      <c r="K439" s="25" t="s">
        <v>1950</v>
      </c>
      <c r="L439" s="0" t="s">
        <v>1951</v>
      </c>
      <c r="S439" s="0" t="n">
        <v>365</v>
      </c>
      <c r="V439" s="0" t="n">
        <v>49000</v>
      </c>
      <c r="W439" s="0" t="n">
        <f aca="false">V439*12</f>
        <v>588000</v>
      </c>
      <c r="X439" s="0" t="n">
        <v>1</v>
      </c>
      <c r="Z439" s="0" t="n">
        <v>31665.44</v>
      </c>
      <c r="AB439" s="0" t="n">
        <v>0.005</v>
      </c>
      <c r="AC439" s="0" t="n">
        <v>0</v>
      </c>
      <c r="AD439" s="0" t="n">
        <v>2704.3333564549</v>
      </c>
      <c r="AE439" s="0" t="n">
        <f aca="false">AD439/2204.59</f>
        <v>1.22668312768129</v>
      </c>
      <c r="AF439" s="0" t="n">
        <f aca="false">AE439/S439</f>
        <v>0.00336077569227751</v>
      </c>
      <c r="AG439" s="0" t="n">
        <f aca="false">AE439*EXP(AB439*AC439)</f>
        <v>1.22668312768129</v>
      </c>
      <c r="AH439" s="0" t="n">
        <f aca="false">AG439/S439</f>
        <v>0.00336077569227751</v>
      </c>
      <c r="AI439" s="0" t="s">
        <v>90</v>
      </c>
      <c r="AJ439" s="0" t="n">
        <f aca="false">IF(AI439="A",'FE DISTRIBUCIÓN'!$C$2,'FE DISTRIBUCIÓN'!$C$3)</f>
        <v>4.994E-006</v>
      </c>
      <c r="AK439" s="0" t="n">
        <f aca="false">W439*AJ439</f>
        <v>2.936472</v>
      </c>
      <c r="AL439" s="0" t="n">
        <f aca="false">AK439/365</f>
        <v>0.00804512876712329</v>
      </c>
      <c r="AM439" s="0" t="n">
        <f aca="false">AK439*EXP(AB439*AC439)</f>
        <v>2.936472</v>
      </c>
      <c r="AN439" s="0" t="n">
        <f aca="false">AM439/365</f>
        <v>0.00804512876712329</v>
      </c>
      <c r="AO439" s="0" t="n">
        <v>5.223868284E-006</v>
      </c>
      <c r="AP439" s="0" t="n">
        <f aca="false">AO439*W439</f>
        <v>3.071634550992</v>
      </c>
      <c r="AQ439" s="0" t="n">
        <f aca="false">AP439/365</f>
        <v>0.00841543712600548</v>
      </c>
      <c r="AR439" s="0" t="n">
        <f aca="false">AP439*EXP(AB439*AC439)</f>
        <v>3.071634550992</v>
      </c>
      <c r="AS439" s="0" t="n">
        <f aca="false">AR439/365</f>
        <v>0.00841543712600548</v>
      </c>
      <c r="AT439" s="0" t="n">
        <v>3.02832944E-007</v>
      </c>
      <c r="AU439" s="0" t="n">
        <f aca="false">AT439*W439</f>
        <v>0.178065771072</v>
      </c>
      <c r="AV439" s="0" t="n">
        <f aca="false">AU439/365</f>
        <v>0.00048785142759452</v>
      </c>
      <c r="AW439" s="0" t="n">
        <f aca="false">AU439*EXP(AB439*AC439)</f>
        <v>0.178065771072</v>
      </c>
      <c r="AX439" s="0" t="n">
        <f aca="false">AW439/365</f>
        <v>0.00048785142759452</v>
      </c>
      <c r="AY439" s="0" t="n">
        <f aca="false">AW439+AR439+AM439+AG439</f>
        <v>7.41285544974529</v>
      </c>
      <c r="AZ439" s="0" t="n">
        <f aca="false">AH439+AN439+AS439+AX439</f>
        <v>0.0203091930130008</v>
      </c>
      <c r="BA439" s="0" t="n">
        <f aca="false">AH439*1000000</f>
        <v>3360.77569227751</v>
      </c>
      <c r="BB439" s="0" t="n">
        <f aca="false">BA439*'Dist Horaria'!$H$3</f>
        <v>117.104687988762</v>
      </c>
      <c r="BC439" s="0" t="n">
        <f aca="false">BA439*'Dist Horaria'!$I$3</f>
        <v>113.972027951667</v>
      </c>
      <c r="BD439" s="0" t="n">
        <f aca="false">BA439*'Dist Horaria'!$J$3</f>
        <v>111.015181897716</v>
      </c>
      <c r="BE439" s="0" t="n">
        <f aca="false">BA439*'Dist Horaria'!$K$3</f>
        <v>108.496064543325</v>
      </c>
      <c r="BF439" s="0" t="n">
        <f aca="false">BA439*'Dist Horaria'!$L$3</f>
        <v>106.655191384185</v>
      </c>
      <c r="BG439" s="0" t="n">
        <f aca="false">BA439*'Dist Horaria'!$M$3</f>
        <v>105.496242092718</v>
      </c>
      <c r="BH439" s="0" t="n">
        <f aca="false">BA439*'Dist Horaria'!$N$3</f>
        <v>110.257520799584</v>
      </c>
      <c r="BI439" s="0" t="n">
        <f aca="false">BA439*'Dist Horaria'!$O$3</f>
        <v>110.257520799584</v>
      </c>
      <c r="BJ439" s="0" t="n">
        <f aca="false">BA439*'Dist Horaria'!$P$3</f>
        <v>145.874420445452</v>
      </c>
      <c r="BK439" s="0" t="n">
        <f aca="false">BA439*'Dist Horaria'!$Q$3</f>
        <v>161.303445684875</v>
      </c>
      <c r="BL439" s="0" t="n">
        <f aca="false">BA439*'Dist Horaria'!$R$3</f>
        <v>172.52455494991</v>
      </c>
      <c r="BM439" s="0" t="n">
        <f aca="false">BA439*'Dist Horaria'!$S$3</f>
        <v>178.135109582427</v>
      </c>
      <c r="BN439" s="0" t="n">
        <f aca="false">BA439*'Dist Horaria'!$T$3</f>
        <v>179.537748240557</v>
      </c>
      <c r="BO439" s="0" t="n">
        <f aca="false">BA439*'Dist Horaria'!$U$3</f>
        <v>178.135109582427</v>
      </c>
      <c r="BP439" s="0" t="n">
        <f aca="false">BA439*'Dist Horaria'!$V$3</f>
        <v>175.329832266168</v>
      </c>
      <c r="BQ439" s="0" t="n">
        <f aca="false">BA439*'Dist Horaria'!$W$3</f>
        <v>171.12191629178</v>
      </c>
      <c r="BR439" s="0" t="n">
        <f aca="false">BA439*'Dist Horaria'!$X$3</f>
        <v>167.805576262639</v>
      </c>
      <c r="BS439" s="0" t="n">
        <f aca="false">BA439*'Dist Horaria'!$Y$3</f>
        <v>163.978173520615</v>
      </c>
      <c r="BT439" s="0" t="n">
        <f aca="false">BA439*'Dist Horaria'!$Z$3</f>
        <v>143.145245775666</v>
      </c>
      <c r="BU439" s="0" t="n">
        <f aca="false">BA439*'Dist Horaria'!$AA$3</f>
        <v>136.122953005445</v>
      </c>
      <c r="BV439" s="0" t="n">
        <f aca="false">BA439*'Dist Horaria'!$AB$3</f>
        <v>121.158524535901</v>
      </c>
      <c r="BW439" s="0" t="n">
        <f aca="false">BA439*'Dist Horaria'!$AC$3</f>
        <v>131.314687647513</v>
      </c>
      <c r="BX439" s="0" t="n">
        <f aca="false">BA439*'Dist Horaria'!$AD$3</f>
        <v>127.849348839113</v>
      </c>
      <c r="BY439" s="0" t="n">
        <f aca="false">BA439*'Dist Horaria'!$AE$3</f>
        <v>124.183222658951</v>
      </c>
      <c r="BZ439" s="0" t="n">
        <f aca="false">AN439*1000000</f>
        <v>8045.12876712329</v>
      </c>
      <c r="CA439" s="0" t="n">
        <f aca="false">BZ439*'Dist Horaria'!$H$6</f>
        <v>201.128219178082</v>
      </c>
      <c r="CB439" s="0" t="n">
        <f aca="false">BZ439*'Dist Horaria'!$I$6</f>
        <v>201.128219178082</v>
      </c>
      <c r="CC439" s="0" t="n">
        <f aca="false">BZ439*'Dist Horaria'!$J$6</f>
        <v>201.128219178082</v>
      </c>
      <c r="CD439" s="0" t="n">
        <f aca="false">BZ439*'Dist Horaria'!$K$6</f>
        <v>201.128219178082</v>
      </c>
      <c r="CE439" s="0" t="n">
        <f aca="false">BZ439*'Dist Horaria'!$L$6</f>
        <v>201.128219178082</v>
      </c>
      <c r="CF439" s="0" t="n">
        <f aca="false">BZ439*'Dist Horaria'!$M$6</f>
        <v>536.341917808219</v>
      </c>
      <c r="CG439" s="0" t="n">
        <f aca="false">BZ439*'Dist Horaria'!$N$6</f>
        <v>536.341917808219</v>
      </c>
      <c r="CH439" s="0" t="n">
        <f aca="false">BZ439*'Dist Horaria'!$O$6</f>
        <v>536.341917808219</v>
      </c>
      <c r="CI439" s="0" t="n">
        <f aca="false">BZ439*'Dist Horaria'!$P$6</f>
        <v>351.974383561644</v>
      </c>
      <c r="CJ439" s="0" t="n">
        <f aca="false">BZ439*'Dist Horaria'!$Q$6</f>
        <v>351.974383561644</v>
      </c>
      <c r="CK439" s="0" t="n">
        <f aca="false">BZ439*'Dist Horaria'!$R$6</f>
        <v>351.974383561644</v>
      </c>
      <c r="CL439" s="0" t="n">
        <f aca="false">BZ439*'Dist Horaria'!$S$6</f>
        <v>351.974383561644</v>
      </c>
      <c r="CM439" s="0" t="n">
        <f aca="false">BZ439*'Dist Horaria'!$T$6</f>
        <v>351.974383561644</v>
      </c>
      <c r="CN439" s="0" t="n">
        <f aca="false">BZ439*'Dist Horaria'!$U$6</f>
        <v>351.974383561644</v>
      </c>
      <c r="CO439" s="0" t="n">
        <f aca="false">BZ439*'Dist Horaria'!$V$6</f>
        <v>351.974383561644</v>
      </c>
      <c r="CP439" s="0" t="n">
        <f aca="false">BZ439*'Dist Horaria'!$W$6</f>
        <v>351.974383561644</v>
      </c>
      <c r="CQ439" s="0" t="n">
        <f aca="false">BZ439*'Dist Horaria'!$X$6</f>
        <v>536.341917808219</v>
      </c>
      <c r="CR439" s="0" t="n">
        <f aca="false">BZ439*'Dist Horaria'!$Y$6</f>
        <v>536.341917808219</v>
      </c>
      <c r="CS439" s="0" t="n">
        <f aca="false">BZ439*'Dist Horaria'!$Z$6</f>
        <v>536.341917808219</v>
      </c>
      <c r="CT439" s="0" t="n">
        <f aca="false">BZ439*'Dist Horaria'!$AA$6</f>
        <v>201.128219178082</v>
      </c>
      <c r="CU439" s="0" t="n">
        <f aca="false">BZ439*'Dist Horaria'!$AB$6</f>
        <v>201.128219178082</v>
      </c>
      <c r="CV439" s="0" t="n">
        <f aca="false">BZ439*'Dist Horaria'!$AC$6</f>
        <v>201.128219178082</v>
      </c>
      <c r="CW439" s="0" t="n">
        <f aca="false">BZ439*'Dist Horaria'!$AD$6</f>
        <v>201.128219178082</v>
      </c>
      <c r="CX439" s="0" t="n">
        <f aca="false">BZ439*'Dist Horaria'!$AE$6</f>
        <v>201.128219178082</v>
      </c>
      <c r="CY439" s="0" t="n">
        <f aca="false">AS439*1000000</f>
        <v>8415.43712600548</v>
      </c>
      <c r="CZ439" s="0" t="n">
        <f aca="false">CY439*'Dist Horaria'!$H$6</f>
        <v>210.385928150137</v>
      </c>
      <c r="DA439" s="0" t="n">
        <f aca="false">CY439*'Dist Horaria'!$I$6</f>
        <v>210.385928150137</v>
      </c>
      <c r="DB439" s="0" t="n">
        <f aca="false">CY439*'Dist Horaria'!$J$6</f>
        <v>210.385928150137</v>
      </c>
      <c r="DC439" s="0" t="n">
        <f aca="false">CY439*'Dist Horaria'!$K$6</f>
        <v>210.385928150137</v>
      </c>
      <c r="DD439" s="0" t="n">
        <f aca="false">CY439*'Dist Horaria'!$L$6</f>
        <v>210.385928150137</v>
      </c>
      <c r="DE439" s="0" t="n">
        <f aca="false">CY439*'Dist Horaria'!$M$6</f>
        <v>561.029141733699</v>
      </c>
      <c r="DF439" s="0" t="n">
        <f aca="false">CY439*'Dist Horaria'!$N$6</f>
        <v>561.029141733699</v>
      </c>
      <c r="DG439" s="0" t="n">
        <f aca="false">CY439*'Dist Horaria'!$O$6</f>
        <v>561.029141733699</v>
      </c>
      <c r="DH439" s="0" t="n">
        <f aca="false">CY439*'Dist Horaria'!$P$6</f>
        <v>368.17537426274</v>
      </c>
      <c r="DI439" s="0" t="n">
        <f aca="false">CY439*'Dist Horaria'!$Q$6</f>
        <v>368.17537426274</v>
      </c>
      <c r="DJ439" s="0" t="n">
        <f aca="false">CY439*'Dist Horaria'!$R$6</f>
        <v>368.17537426274</v>
      </c>
      <c r="DK439" s="0" t="n">
        <f aca="false">CY439*'Dist Horaria'!$S$6</f>
        <v>368.17537426274</v>
      </c>
      <c r="DL439" s="0" t="n">
        <f aca="false">CY439*'Dist Horaria'!$T$6</f>
        <v>368.17537426274</v>
      </c>
      <c r="DM439" s="0" t="n">
        <f aca="false">CY439*'Dist Horaria'!$U$6</f>
        <v>368.17537426274</v>
      </c>
      <c r="DN439" s="0" t="n">
        <f aca="false">CY439*'Dist Horaria'!$V$6</f>
        <v>368.17537426274</v>
      </c>
      <c r="DO439" s="0" t="n">
        <f aca="false">CY439*'Dist Horaria'!$W$6</f>
        <v>368.17537426274</v>
      </c>
      <c r="DP439" s="0" t="n">
        <f aca="false">CY439*'Dist Horaria'!$X$6</f>
        <v>561.029141733699</v>
      </c>
      <c r="DQ439" s="0" t="n">
        <f aca="false">CY439*'Dist Horaria'!$Y$6</f>
        <v>561.029141733699</v>
      </c>
      <c r="DR439" s="0" t="n">
        <f aca="false">CY439*'Dist Horaria'!$Z$6</f>
        <v>561.029141733699</v>
      </c>
      <c r="DS439" s="0" t="n">
        <f aca="false">CY439*'Dist Horaria'!$AA$6</f>
        <v>210.385928150137</v>
      </c>
      <c r="DT439" s="0" t="n">
        <f aca="false">CY439*'Dist Horaria'!$AB$6</f>
        <v>210.385928150137</v>
      </c>
      <c r="DU439" s="0" t="n">
        <f aca="false">CY439*'Dist Horaria'!$AC$6</f>
        <v>210.385928150137</v>
      </c>
      <c r="DV439" s="0" t="n">
        <f aca="false">CY439*'Dist Horaria'!$AD$6</f>
        <v>210.385928150137</v>
      </c>
      <c r="DW439" s="0" t="n">
        <f aca="false">CY439*'Dist Horaria'!$AE$6</f>
        <v>210.385928150137</v>
      </c>
      <c r="DX439" s="0" t="n">
        <f aca="false">AX439*1000000</f>
        <v>487.85142759452</v>
      </c>
      <c r="DY439" s="0" t="n">
        <f aca="false">DX439*'Dist Horaria'!$H$6</f>
        <v>12.196285689863</v>
      </c>
      <c r="DZ439" s="0" t="n">
        <f aca="false">DX439*'Dist Horaria'!$I$6</f>
        <v>12.196285689863</v>
      </c>
      <c r="EA439" s="0" t="n">
        <f aca="false">DX439*'Dist Horaria'!$J$6</f>
        <v>12.196285689863</v>
      </c>
      <c r="EB439" s="0" t="n">
        <f aca="false">DX439*'Dist Horaria'!$K$6</f>
        <v>12.196285689863</v>
      </c>
      <c r="EC439" s="0" t="n">
        <f aca="false">DX439*'Dist Horaria'!$L$6</f>
        <v>12.196285689863</v>
      </c>
      <c r="ED439" s="0" t="n">
        <f aca="false">DX439*'Dist Horaria'!$M$6</f>
        <v>32.5234285063014</v>
      </c>
      <c r="EE439" s="0" t="n">
        <f aca="false">DX439*'Dist Horaria'!$N$6</f>
        <v>32.5234285063014</v>
      </c>
      <c r="EF439" s="0" t="n">
        <f aca="false">DX439*'Dist Horaria'!$O$6</f>
        <v>32.5234285063014</v>
      </c>
      <c r="EG439" s="0" t="n">
        <f aca="false">DX439*'Dist Horaria'!$P$6</f>
        <v>21.3434999572603</v>
      </c>
      <c r="EH439" s="0" t="n">
        <f aca="false">DX439*'Dist Horaria'!$Q$6</f>
        <v>21.3434999572603</v>
      </c>
      <c r="EI439" s="0" t="n">
        <f aca="false">DX439*'Dist Horaria'!$R$6</f>
        <v>21.3434999572603</v>
      </c>
      <c r="EJ439" s="0" t="n">
        <f aca="false">DX439*'Dist Horaria'!$S$6</f>
        <v>21.3434999572603</v>
      </c>
      <c r="EK439" s="0" t="n">
        <f aca="false">DX439*'Dist Horaria'!$T$6</f>
        <v>21.3434999572603</v>
      </c>
      <c r="EL439" s="0" t="n">
        <f aca="false">DX439*'Dist Horaria'!$U$6</f>
        <v>21.3434999572603</v>
      </c>
      <c r="EM439" s="0" t="n">
        <f aca="false">DX439*'Dist Horaria'!$V$6</f>
        <v>21.3434999572603</v>
      </c>
      <c r="EN439" s="0" t="n">
        <f aca="false">DX439*'Dist Horaria'!$W$6</f>
        <v>21.3434999572603</v>
      </c>
      <c r="EO439" s="0" t="n">
        <f aca="false">DX439*'Dist Horaria'!$X$6</f>
        <v>32.5234285063014</v>
      </c>
      <c r="EP439" s="0" t="n">
        <f aca="false">DX439*'Dist Horaria'!$Y$6</f>
        <v>32.5234285063014</v>
      </c>
      <c r="EQ439" s="0" t="n">
        <f aca="false">DX439*'Dist Horaria'!$Z$6</f>
        <v>32.5234285063014</v>
      </c>
      <c r="ER439" s="0" t="n">
        <f aca="false">DX439*'Dist Horaria'!$AA$6</f>
        <v>12.196285689863</v>
      </c>
      <c r="ES439" s="0" t="n">
        <f aca="false">DX439*'Dist Horaria'!$AB$6</f>
        <v>12.196285689863</v>
      </c>
      <c r="ET439" s="0" t="n">
        <f aca="false">DX439*'Dist Horaria'!$AC$6</f>
        <v>12.196285689863</v>
      </c>
      <c r="EU439" s="0" t="n">
        <f aca="false">DX439*'Dist Horaria'!$AD$6</f>
        <v>12.196285689863</v>
      </c>
      <c r="EV439" s="0" t="n">
        <f aca="false">DX439*'Dist Horaria'!$AE$6</f>
        <v>12.196285689863</v>
      </c>
      <c r="EW439" s="0" t="n">
        <f aca="false">BB439+CA439+CZ439+DY439</f>
        <v>540.815121006844</v>
      </c>
      <c r="EX439" s="0" t="n">
        <f aca="false">BC439+CB439+DA439+DZ439</f>
        <v>537.682460969749</v>
      </c>
      <c r="EY439" s="0" t="n">
        <f aca="false">BD439+CC439+DB439+EA439</f>
        <v>534.725614915798</v>
      </c>
      <c r="EZ439" s="0" t="n">
        <f aca="false">BE439+CD439+DC439+EB439</f>
        <v>532.206497561408</v>
      </c>
      <c r="FA439" s="0" t="n">
        <f aca="false">BF439+CE439+DD439+EC439</f>
        <v>530.365624402267</v>
      </c>
      <c r="FB439" s="0" t="n">
        <f aca="false">BG439+CF439+DE439+ED439</f>
        <v>1235.39073014094</v>
      </c>
      <c r="FC439" s="0" t="n">
        <f aca="false">BH439+CG439+DF439+EE439</f>
        <v>1240.1520088478</v>
      </c>
      <c r="FD439" s="0" t="n">
        <f aca="false">BI439+CH439+DG439+EF439</f>
        <v>1240.1520088478</v>
      </c>
      <c r="FE439" s="0" t="n">
        <f aca="false">BJ439+CI439+DH439+EG439</f>
        <v>887.367678227096</v>
      </c>
      <c r="FF439" s="0" t="n">
        <f aca="false">BK439+CJ439+DI439+EH439</f>
        <v>902.796703466519</v>
      </c>
      <c r="FG439" s="0" t="n">
        <f aca="false">BL439+CK439+DJ439+EI439</f>
        <v>914.017812731554</v>
      </c>
      <c r="FH439" s="0" t="n">
        <f aca="false">BM439+CL439+DK439+EJ439</f>
        <v>919.628367364071</v>
      </c>
      <c r="FI439" s="0" t="n">
        <f aca="false">BN439+CM439+DL439+EK439</f>
        <v>921.0310060222</v>
      </c>
      <c r="FJ439" s="0" t="n">
        <f aca="false">BO439+CN439+DM439+EL439</f>
        <v>919.628367364071</v>
      </c>
      <c r="FK439" s="0" t="n">
        <f aca="false">BP439+CO439+DN439+EM439</f>
        <v>916.823090047812</v>
      </c>
      <c r="FL439" s="0" t="n">
        <f aca="false">BQ439+CP439+DO439+EN439</f>
        <v>912.615174073424</v>
      </c>
      <c r="FM439" s="0" t="n">
        <f aca="false">BR439+CQ439+DP439+EO439</f>
        <v>1297.70006431086</v>
      </c>
      <c r="FN439" s="0" t="n">
        <f aca="false">BS439+CR439+DQ439+EP439</f>
        <v>1293.87266156883</v>
      </c>
      <c r="FO439" s="0" t="n">
        <f aca="false">BT439+CS439+DR439+EQ439</f>
        <v>1273.03973382389</v>
      </c>
      <c r="FP439" s="0" t="n">
        <f aca="false">BU439+CT439+DS439+ER439</f>
        <v>559.833386023527</v>
      </c>
      <c r="FQ439" s="0" t="n">
        <f aca="false">BV439+CU439+DT439+ES439</f>
        <v>544.868957553983</v>
      </c>
      <c r="FR439" s="0" t="n">
        <f aca="false">BW439+CV439+DU439+ET439</f>
        <v>555.025120665595</v>
      </c>
      <c r="FS439" s="0" t="n">
        <f aca="false">BX439+CW439+DV439+EU439</f>
        <v>551.559781857195</v>
      </c>
      <c r="FT439" s="0" t="n">
        <f aca="false">BY439+CX439+DW439+EV439</f>
        <v>547.893655677033</v>
      </c>
      <c r="FU439" s="0" t="n">
        <f aca="false">AM439*'Dist Horaria'!$H$10</f>
        <v>0.265020184165012</v>
      </c>
      <c r="FV439" s="0" t="n">
        <f aca="false">AM439*'Dist Horaria'!$I$10</f>
        <v>0.24802964395077</v>
      </c>
      <c r="FW439" s="0" t="n">
        <f aca="false">AM439*'Dist Horaria'!$J$10</f>
        <v>0.246955900981505</v>
      </c>
      <c r="FX439" s="0" t="n">
        <f aca="false">AM439*'Dist Horaria'!$K$10</f>
        <v>0.239853534135126</v>
      </c>
      <c r="FY439" s="0" t="n">
        <f aca="false">AM439*'Dist Horaria'!$L$10</f>
        <v>0.239949519695495</v>
      </c>
      <c r="FZ439" s="0" t="n">
        <f aca="false">AM439*'Dist Horaria'!$M$10</f>
        <v>0.256755860630219</v>
      </c>
      <c r="GA439" s="0" t="n">
        <f aca="false">AM439*'Dist Horaria'!$N$10</f>
        <v>0.24290165690429</v>
      </c>
      <c r="GB439" s="0" t="n">
        <f aca="false">AM439*'Dist Horaria'!$O$10</f>
        <v>0.23875577816927</v>
      </c>
      <c r="GC439" s="0" t="n">
        <f aca="false">AM439*'Dist Horaria'!$P$10</f>
        <v>0.242460721160532</v>
      </c>
      <c r="GD439" s="0" t="n">
        <f aca="false">AM439*'Dist Horaria'!$Q$10</f>
        <v>0.219418772953462</v>
      </c>
      <c r="GE439" s="0" t="n">
        <f aca="false">AM439*'Dist Horaria'!$R$10</f>
        <v>0.267723854945737</v>
      </c>
      <c r="GF439" s="0" t="n">
        <f aca="false">AM439*'Dist Horaria'!$S$10</f>
        <v>0.228646572308584</v>
      </c>
      <c r="GG439" s="0" t="n">
        <f aca="false">AR439*'Dist Horaria'!$H$10</f>
        <v>0.27721876945924</v>
      </c>
      <c r="GH439" s="0" t="n">
        <f aca="false">AR439*'Dist Horaria'!$I$10</f>
        <v>0.259446173513464</v>
      </c>
      <c r="GI439" s="0" t="n">
        <f aca="false">AR439*'Dist Horaria'!$J$10</f>
        <v>0.2583230073456</v>
      </c>
      <c r="GJ439" s="0" t="n">
        <f aca="false">AR439*'Dist Horaria'!$K$10</f>
        <v>0.250893726426471</v>
      </c>
      <c r="GK439" s="0" t="n">
        <f aca="false">AR439*'Dist Horaria'!$L$10</f>
        <v>0.250994130095781</v>
      </c>
      <c r="GL439" s="0" t="n">
        <f aca="false">AR439*'Dist Horaria'!$M$10</f>
        <v>0.268574048273393</v>
      </c>
      <c r="GM439" s="0" t="n">
        <f aca="false">AR439*'Dist Horaria'!$N$10</f>
        <v>0.254082150907763</v>
      </c>
      <c r="GN439" s="0" t="n">
        <f aca="false">AR439*'Dist Horaria'!$O$10</f>
        <v>0.249745441970402</v>
      </c>
      <c r="GO439" s="0" t="n">
        <f aca="false">AR439*'Dist Horaria'!$P$10</f>
        <v>0.25362091938051</v>
      </c>
      <c r="GP439" s="0" t="n">
        <f aca="false">AR439*'Dist Horaria'!$Q$10</f>
        <v>0.229518375840166</v>
      </c>
      <c r="GQ439" s="0" t="n">
        <f aca="false">AR439*'Dist Horaria'!$R$10</f>
        <v>0.280046887208901</v>
      </c>
      <c r="GR439" s="0" t="n">
        <f aca="false">AR439*'Dist Horaria'!$S$10</f>
        <v>0.239170920570309</v>
      </c>
      <c r="GS439" s="0" t="n">
        <f aca="false">AW439*'Dist Horaria'!$H$10</f>
        <v>0.0160706533019849</v>
      </c>
      <c r="GT439" s="0" t="n">
        <f aca="false">AW439*'Dist Horaria'!$I$10</f>
        <v>0.0150403578848385</v>
      </c>
      <c r="GU439" s="0" t="n">
        <f aca="false">AW439*'Dist Horaria'!$J$10</f>
        <v>0.0149752468026435</v>
      </c>
      <c r="GV439" s="0" t="n">
        <f aca="false">AW439*'Dist Horaria'!$K$10</f>
        <v>0.0145445638508099</v>
      </c>
      <c r="GW439" s="0" t="n">
        <f aca="false">AW439*'Dist Horaria'!$L$10</f>
        <v>0.0145503843533786</v>
      </c>
      <c r="GX439" s="0" t="n">
        <f aca="false">AW439*'Dist Horaria'!$M$10</f>
        <v>0.0155695100448344</v>
      </c>
      <c r="GY439" s="0" t="n">
        <f aca="false">AW439*'Dist Horaria'!$N$10</f>
        <v>0.014729400052624</v>
      </c>
      <c r="GZ439" s="0" t="n">
        <f aca="false">AW439*'Dist Horaria'!$O$10</f>
        <v>0.0144779966359653</v>
      </c>
      <c r="HA439" s="0" t="n">
        <f aca="false">AW439*'Dist Horaria'!$P$10</f>
        <v>0.0147026619930731</v>
      </c>
      <c r="HB439" s="0" t="n">
        <f aca="false">AW439*'Dist Horaria'!$Q$10</f>
        <v>0.0133054130921835</v>
      </c>
      <c r="HC439" s="0" t="n">
        <f aca="false">AW439*'Dist Horaria'!$R$10</f>
        <v>0.0162346021570378</v>
      </c>
      <c r="HD439" s="0" t="n">
        <f aca="false">AW439*'Dist Horaria'!$S$10</f>
        <v>0.0138649809026266</v>
      </c>
    </row>
    <row r="440" customFormat="false" ht="13.8" hidden="false" customHeight="false" outlineLevel="0" collapsed="false">
      <c r="A440" s="0" t="n">
        <v>4.609932</v>
      </c>
      <c r="B440" s="0" t="n">
        <v>-74.075258</v>
      </c>
      <c r="C440" s="0" t="n">
        <v>32</v>
      </c>
      <c r="D440" s="0" t="n">
        <v>25</v>
      </c>
      <c r="E440" s="0" t="n">
        <v>2321</v>
      </c>
      <c r="F440" s="0" t="n">
        <v>85</v>
      </c>
      <c r="G440" s="0" t="s">
        <v>650</v>
      </c>
      <c r="H440" s="0" t="s">
        <v>1952</v>
      </c>
      <c r="I440" s="0" t="s">
        <v>1953</v>
      </c>
      <c r="J440" s="0" t="s">
        <v>1954</v>
      </c>
      <c r="K440" s="0" t="s">
        <v>1955</v>
      </c>
      <c r="L440" s="0" t="s">
        <v>1956</v>
      </c>
      <c r="M440" s="0" t="s">
        <v>1957</v>
      </c>
      <c r="S440" s="0" t="n">
        <v>365</v>
      </c>
      <c r="V440" s="0" t="n">
        <v>49000</v>
      </c>
      <c r="W440" s="0" t="n">
        <f aca="false">V440*12</f>
        <v>588000</v>
      </c>
      <c r="X440" s="0" t="n">
        <v>1</v>
      </c>
      <c r="Z440" s="0" t="n">
        <v>31665.44</v>
      </c>
      <c r="AB440" s="0" t="n">
        <v>0.005</v>
      </c>
      <c r="AC440" s="0" t="n">
        <v>0</v>
      </c>
      <c r="AD440" s="0" t="n">
        <v>2704.3333564549</v>
      </c>
      <c r="AE440" s="0" t="n">
        <f aca="false">AD440/2204.59</f>
        <v>1.22668312768129</v>
      </c>
      <c r="AF440" s="0" t="n">
        <f aca="false">AE440/S440</f>
        <v>0.00336077569227751</v>
      </c>
      <c r="AG440" s="0" t="n">
        <f aca="false">AE440*EXP(AB440*AC440)</f>
        <v>1.22668312768129</v>
      </c>
      <c r="AH440" s="0" t="n">
        <f aca="false">AG440/S440</f>
        <v>0.00336077569227751</v>
      </c>
      <c r="AI440" s="0" t="s">
        <v>90</v>
      </c>
      <c r="AJ440" s="0" t="n">
        <f aca="false">IF(AI440="A",'FE DISTRIBUCIÓN'!$C$2,'FE DISTRIBUCIÓN'!$C$3)</f>
        <v>4.994E-006</v>
      </c>
      <c r="AK440" s="0" t="n">
        <f aca="false">W440*AJ440</f>
        <v>2.936472</v>
      </c>
      <c r="AL440" s="0" t="n">
        <f aca="false">AK440/365</f>
        <v>0.00804512876712329</v>
      </c>
      <c r="AM440" s="0" t="n">
        <f aca="false">AK440*EXP(AB440*AC440)</f>
        <v>2.936472</v>
      </c>
      <c r="AN440" s="0" t="n">
        <f aca="false">AM440/365</f>
        <v>0.00804512876712329</v>
      </c>
      <c r="AO440" s="0" t="n">
        <v>5.223868284E-006</v>
      </c>
      <c r="AP440" s="0" t="n">
        <f aca="false">AO440*W440</f>
        <v>3.071634550992</v>
      </c>
      <c r="AQ440" s="0" t="n">
        <f aca="false">AP440/365</f>
        <v>0.00841543712600548</v>
      </c>
      <c r="AR440" s="0" t="n">
        <f aca="false">AP440*EXP(AB440*AC440)</f>
        <v>3.071634550992</v>
      </c>
      <c r="AS440" s="0" t="n">
        <f aca="false">AR440/365</f>
        <v>0.00841543712600548</v>
      </c>
      <c r="AT440" s="0" t="n">
        <v>3.02832944E-007</v>
      </c>
      <c r="AU440" s="0" t="n">
        <f aca="false">AT440*W440</f>
        <v>0.178065771072</v>
      </c>
      <c r="AV440" s="0" t="n">
        <f aca="false">AU440/365</f>
        <v>0.00048785142759452</v>
      </c>
      <c r="AW440" s="0" t="n">
        <f aca="false">AU440*EXP(AB440*AC440)</f>
        <v>0.178065771072</v>
      </c>
      <c r="AX440" s="0" t="n">
        <f aca="false">AW440/365</f>
        <v>0.00048785142759452</v>
      </c>
      <c r="AY440" s="0" t="n">
        <f aca="false">AW440+AR440+AM440+AG440</f>
        <v>7.41285544974529</v>
      </c>
      <c r="AZ440" s="0" t="n">
        <f aca="false">AH440+AN440+AS440+AX440</f>
        <v>0.0203091930130008</v>
      </c>
      <c r="BA440" s="0" t="n">
        <f aca="false">AH440*1000000</f>
        <v>3360.77569227751</v>
      </c>
      <c r="BB440" s="0" t="n">
        <f aca="false">BA440*'Dist Horaria'!$H$3</f>
        <v>117.104687988762</v>
      </c>
      <c r="BC440" s="0" t="n">
        <f aca="false">BA440*'Dist Horaria'!$I$3</f>
        <v>113.972027951667</v>
      </c>
      <c r="BD440" s="0" t="n">
        <f aca="false">BA440*'Dist Horaria'!$J$3</f>
        <v>111.015181897716</v>
      </c>
      <c r="BE440" s="0" t="n">
        <f aca="false">BA440*'Dist Horaria'!$K$3</f>
        <v>108.496064543325</v>
      </c>
      <c r="BF440" s="0" t="n">
        <f aca="false">BA440*'Dist Horaria'!$L$3</f>
        <v>106.655191384185</v>
      </c>
      <c r="BG440" s="0" t="n">
        <f aca="false">BA440*'Dist Horaria'!$M$3</f>
        <v>105.496242092718</v>
      </c>
      <c r="BH440" s="0" t="n">
        <f aca="false">BA440*'Dist Horaria'!$N$3</f>
        <v>110.257520799584</v>
      </c>
      <c r="BI440" s="0" t="n">
        <f aca="false">BA440*'Dist Horaria'!$O$3</f>
        <v>110.257520799584</v>
      </c>
      <c r="BJ440" s="0" t="n">
        <f aca="false">BA440*'Dist Horaria'!$P$3</f>
        <v>145.874420445452</v>
      </c>
      <c r="BK440" s="0" t="n">
        <f aca="false">BA440*'Dist Horaria'!$Q$3</f>
        <v>161.303445684875</v>
      </c>
      <c r="BL440" s="0" t="n">
        <f aca="false">BA440*'Dist Horaria'!$R$3</f>
        <v>172.52455494991</v>
      </c>
      <c r="BM440" s="0" t="n">
        <f aca="false">BA440*'Dist Horaria'!$S$3</f>
        <v>178.135109582427</v>
      </c>
      <c r="BN440" s="0" t="n">
        <f aca="false">BA440*'Dist Horaria'!$T$3</f>
        <v>179.537748240557</v>
      </c>
      <c r="BO440" s="0" t="n">
        <f aca="false">BA440*'Dist Horaria'!$U$3</f>
        <v>178.135109582427</v>
      </c>
      <c r="BP440" s="0" t="n">
        <f aca="false">BA440*'Dist Horaria'!$V$3</f>
        <v>175.329832266168</v>
      </c>
      <c r="BQ440" s="0" t="n">
        <f aca="false">BA440*'Dist Horaria'!$W$3</f>
        <v>171.12191629178</v>
      </c>
      <c r="BR440" s="0" t="n">
        <f aca="false">BA440*'Dist Horaria'!$X$3</f>
        <v>167.805576262639</v>
      </c>
      <c r="BS440" s="0" t="n">
        <f aca="false">BA440*'Dist Horaria'!$Y$3</f>
        <v>163.978173520615</v>
      </c>
      <c r="BT440" s="0" t="n">
        <f aca="false">BA440*'Dist Horaria'!$Z$3</f>
        <v>143.145245775666</v>
      </c>
      <c r="BU440" s="0" t="n">
        <f aca="false">BA440*'Dist Horaria'!$AA$3</f>
        <v>136.122953005445</v>
      </c>
      <c r="BV440" s="0" t="n">
        <f aca="false">BA440*'Dist Horaria'!$AB$3</f>
        <v>121.158524535901</v>
      </c>
      <c r="BW440" s="0" t="n">
        <f aca="false">BA440*'Dist Horaria'!$AC$3</f>
        <v>131.314687647513</v>
      </c>
      <c r="BX440" s="0" t="n">
        <f aca="false">BA440*'Dist Horaria'!$AD$3</f>
        <v>127.849348839113</v>
      </c>
      <c r="BY440" s="0" t="n">
        <f aca="false">BA440*'Dist Horaria'!$AE$3</f>
        <v>124.183222658951</v>
      </c>
      <c r="BZ440" s="0" t="n">
        <f aca="false">AN440*1000000</f>
        <v>8045.12876712329</v>
      </c>
      <c r="CA440" s="0" t="n">
        <f aca="false">BZ440*'Dist Horaria'!$H$6</f>
        <v>201.128219178082</v>
      </c>
      <c r="CB440" s="0" t="n">
        <f aca="false">BZ440*'Dist Horaria'!$I$6</f>
        <v>201.128219178082</v>
      </c>
      <c r="CC440" s="0" t="n">
        <f aca="false">BZ440*'Dist Horaria'!$J$6</f>
        <v>201.128219178082</v>
      </c>
      <c r="CD440" s="0" t="n">
        <f aca="false">BZ440*'Dist Horaria'!$K$6</f>
        <v>201.128219178082</v>
      </c>
      <c r="CE440" s="0" t="n">
        <f aca="false">BZ440*'Dist Horaria'!$L$6</f>
        <v>201.128219178082</v>
      </c>
      <c r="CF440" s="0" t="n">
        <f aca="false">BZ440*'Dist Horaria'!$M$6</f>
        <v>536.341917808219</v>
      </c>
      <c r="CG440" s="0" t="n">
        <f aca="false">BZ440*'Dist Horaria'!$N$6</f>
        <v>536.341917808219</v>
      </c>
      <c r="CH440" s="0" t="n">
        <f aca="false">BZ440*'Dist Horaria'!$O$6</f>
        <v>536.341917808219</v>
      </c>
      <c r="CI440" s="0" t="n">
        <f aca="false">BZ440*'Dist Horaria'!$P$6</f>
        <v>351.974383561644</v>
      </c>
      <c r="CJ440" s="0" t="n">
        <f aca="false">BZ440*'Dist Horaria'!$Q$6</f>
        <v>351.974383561644</v>
      </c>
      <c r="CK440" s="0" t="n">
        <f aca="false">BZ440*'Dist Horaria'!$R$6</f>
        <v>351.974383561644</v>
      </c>
      <c r="CL440" s="0" t="n">
        <f aca="false">BZ440*'Dist Horaria'!$S$6</f>
        <v>351.974383561644</v>
      </c>
      <c r="CM440" s="0" t="n">
        <f aca="false">BZ440*'Dist Horaria'!$T$6</f>
        <v>351.974383561644</v>
      </c>
      <c r="CN440" s="0" t="n">
        <f aca="false">BZ440*'Dist Horaria'!$U$6</f>
        <v>351.974383561644</v>
      </c>
      <c r="CO440" s="0" t="n">
        <f aca="false">BZ440*'Dist Horaria'!$V$6</f>
        <v>351.974383561644</v>
      </c>
      <c r="CP440" s="0" t="n">
        <f aca="false">BZ440*'Dist Horaria'!$W$6</f>
        <v>351.974383561644</v>
      </c>
      <c r="CQ440" s="0" t="n">
        <f aca="false">BZ440*'Dist Horaria'!$X$6</f>
        <v>536.341917808219</v>
      </c>
      <c r="CR440" s="0" t="n">
        <f aca="false">BZ440*'Dist Horaria'!$Y$6</f>
        <v>536.341917808219</v>
      </c>
      <c r="CS440" s="0" t="n">
        <f aca="false">BZ440*'Dist Horaria'!$Z$6</f>
        <v>536.341917808219</v>
      </c>
      <c r="CT440" s="0" t="n">
        <f aca="false">BZ440*'Dist Horaria'!$AA$6</f>
        <v>201.128219178082</v>
      </c>
      <c r="CU440" s="0" t="n">
        <f aca="false">BZ440*'Dist Horaria'!$AB$6</f>
        <v>201.128219178082</v>
      </c>
      <c r="CV440" s="0" t="n">
        <f aca="false">BZ440*'Dist Horaria'!$AC$6</f>
        <v>201.128219178082</v>
      </c>
      <c r="CW440" s="0" t="n">
        <f aca="false">BZ440*'Dist Horaria'!$AD$6</f>
        <v>201.128219178082</v>
      </c>
      <c r="CX440" s="0" t="n">
        <f aca="false">BZ440*'Dist Horaria'!$AE$6</f>
        <v>201.128219178082</v>
      </c>
      <c r="CY440" s="0" t="n">
        <f aca="false">AS440*1000000</f>
        <v>8415.43712600548</v>
      </c>
      <c r="CZ440" s="0" t="n">
        <f aca="false">CY440*'Dist Horaria'!$H$6</f>
        <v>210.385928150137</v>
      </c>
      <c r="DA440" s="0" t="n">
        <f aca="false">CY440*'Dist Horaria'!$I$6</f>
        <v>210.385928150137</v>
      </c>
      <c r="DB440" s="0" t="n">
        <f aca="false">CY440*'Dist Horaria'!$J$6</f>
        <v>210.385928150137</v>
      </c>
      <c r="DC440" s="0" t="n">
        <f aca="false">CY440*'Dist Horaria'!$K$6</f>
        <v>210.385928150137</v>
      </c>
      <c r="DD440" s="0" t="n">
        <f aca="false">CY440*'Dist Horaria'!$L$6</f>
        <v>210.385928150137</v>
      </c>
      <c r="DE440" s="0" t="n">
        <f aca="false">CY440*'Dist Horaria'!$M$6</f>
        <v>561.029141733699</v>
      </c>
      <c r="DF440" s="0" t="n">
        <f aca="false">CY440*'Dist Horaria'!$N$6</f>
        <v>561.029141733699</v>
      </c>
      <c r="DG440" s="0" t="n">
        <f aca="false">CY440*'Dist Horaria'!$O$6</f>
        <v>561.029141733699</v>
      </c>
      <c r="DH440" s="0" t="n">
        <f aca="false">CY440*'Dist Horaria'!$P$6</f>
        <v>368.17537426274</v>
      </c>
      <c r="DI440" s="0" t="n">
        <f aca="false">CY440*'Dist Horaria'!$Q$6</f>
        <v>368.17537426274</v>
      </c>
      <c r="DJ440" s="0" t="n">
        <f aca="false">CY440*'Dist Horaria'!$R$6</f>
        <v>368.17537426274</v>
      </c>
      <c r="DK440" s="0" t="n">
        <f aca="false">CY440*'Dist Horaria'!$S$6</f>
        <v>368.17537426274</v>
      </c>
      <c r="DL440" s="0" t="n">
        <f aca="false">CY440*'Dist Horaria'!$T$6</f>
        <v>368.17537426274</v>
      </c>
      <c r="DM440" s="0" t="n">
        <f aca="false">CY440*'Dist Horaria'!$U$6</f>
        <v>368.17537426274</v>
      </c>
      <c r="DN440" s="0" t="n">
        <f aca="false">CY440*'Dist Horaria'!$V$6</f>
        <v>368.17537426274</v>
      </c>
      <c r="DO440" s="0" t="n">
        <f aca="false">CY440*'Dist Horaria'!$W$6</f>
        <v>368.17537426274</v>
      </c>
      <c r="DP440" s="0" t="n">
        <f aca="false">CY440*'Dist Horaria'!$X$6</f>
        <v>561.029141733699</v>
      </c>
      <c r="DQ440" s="0" t="n">
        <f aca="false">CY440*'Dist Horaria'!$Y$6</f>
        <v>561.029141733699</v>
      </c>
      <c r="DR440" s="0" t="n">
        <f aca="false">CY440*'Dist Horaria'!$Z$6</f>
        <v>561.029141733699</v>
      </c>
      <c r="DS440" s="0" t="n">
        <f aca="false">CY440*'Dist Horaria'!$AA$6</f>
        <v>210.385928150137</v>
      </c>
      <c r="DT440" s="0" t="n">
        <f aca="false">CY440*'Dist Horaria'!$AB$6</f>
        <v>210.385928150137</v>
      </c>
      <c r="DU440" s="0" t="n">
        <f aca="false">CY440*'Dist Horaria'!$AC$6</f>
        <v>210.385928150137</v>
      </c>
      <c r="DV440" s="0" t="n">
        <f aca="false">CY440*'Dist Horaria'!$AD$6</f>
        <v>210.385928150137</v>
      </c>
      <c r="DW440" s="0" t="n">
        <f aca="false">CY440*'Dist Horaria'!$AE$6</f>
        <v>210.385928150137</v>
      </c>
      <c r="DX440" s="0" t="n">
        <f aca="false">AX440*1000000</f>
        <v>487.85142759452</v>
      </c>
      <c r="DY440" s="0" t="n">
        <f aca="false">DX440*'Dist Horaria'!$H$6</f>
        <v>12.196285689863</v>
      </c>
      <c r="DZ440" s="0" t="n">
        <f aca="false">DX440*'Dist Horaria'!$I$6</f>
        <v>12.196285689863</v>
      </c>
      <c r="EA440" s="0" t="n">
        <f aca="false">DX440*'Dist Horaria'!$J$6</f>
        <v>12.196285689863</v>
      </c>
      <c r="EB440" s="0" t="n">
        <f aca="false">DX440*'Dist Horaria'!$K$6</f>
        <v>12.196285689863</v>
      </c>
      <c r="EC440" s="0" t="n">
        <f aca="false">DX440*'Dist Horaria'!$L$6</f>
        <v>12.196285689863</v>
      </c>
      <c r="ED440" s="0" t="n">
        <f aca="false">DX440*'Dist Horaria'!$M$6</f>
        <v>32.5234285063014</v>
      </c>
      <c r="EE440" s="0" t="n">
        <f aca="false">DX440*'Dist Horaria'!$N$6</f>
        <v>32.5234285063014</v>
      </c>
      <c r="EF440" s="0" t="n">
        <f aca="false">DX440*'Dist Horaria'!$O$6</f>
        <v>32.5234285063014</v>
      </c>
      <c r="EG440" s="0" t="n">
        <f aca="false">DX440*'Dist Horaria'!$P$6</f>
        <v>21.3434999572603</v>
      </c>
      <c r="EH440" s="0" t="n">
        <f aca="false">DX440*'Dist Horaria'!$Q$6</f>
        <v>21.3434999572603</v>
      </c>
      <c r="EI440" s="0" t="n">
        <f aca="false">DX440*'Dist Horaria'!$R$6</f>
        <v>21.3434999572603</v>
      </c>
      <c r="EJ440" s="0" t="n">
        <f aca="false">DX440*'Dist Horaria'!$S$6</f>
        <v>21.3434999572603</v>
      </c>
      <c r="EK440" s="0" t="n">
        <f aca="false">DX440*'Dist Horaria'!$T$6</f>
        <v>21.3434999572603</v>
      </c>
      <c r="EL440" s="0" t="n">
        <f aca="false">DX440*'Dist Horaria'!$U$6</f>
        <v>21.3434999572603</v>
      </c>
      <c r="EM440" s="0" t="n">
        <f aca="false">DX440*'Dist Horaria'!$V$6</f>
        <v>21.3434999572603</v>
      </c>
      <c r="EN440" s="0" t="n">
        <f aca="false">DX440*'Dist Horaria'!$W$6</f>
        <v>21.3434999572603</v>
      </c>
      <c r="EO440" s="0" t="n">
        <f aca="false">DX440*'Dist Horaria'!$X$6</f>
        <v>32.5234285063014</v>
      </c>
      <c r="EP440" s="0" t="n">
        <f aca="false">DX440*'Dist Horaria'!$Y$6</f>
        <v>32.5234285063014</v>
      </c>
      <c r="EQ440" s="0" t="n">
        <f aca="false">DX440*'Dist Horaria'!$Z$6</f>
        <v>32.5234285063014</v>
      </c>
      <c r="ER440" s="0" t="n">
        <f aca="false">DX440*'Dist Horaria'!$AA$6</f>
        <v>12.196285689863</v>
      </c>
      <c r="ES440" s="0" t="n">
        <f aca="false">DX440*'Dist Horaria'!$AB$6</f>
        <v>12.196285689863</v>
      </c>
      <c r="ET440" s="0" t="n">
        <f aca="false">DX440*'Dist Horaria'!$AC$6</f>
        <v>12.196285689863</v>
      </c>
      <c r="EU440" s="0" t="n">
        <f aca="false">DX440*'Dist Horaria'!$AD$6</f>
        <v>12.196285689863</v>
      </c>
      <c r="EV440" s="0" t="n">
        <f aca="false">DX440*'Dist Horaria'!$AE$6</f>
        <v>12.196285689863</v>
      </c>
      <c r="EW440" s="0" t="n">
        <f aca="false">BB440+CA440+CZ440+DY440</f>
        <v>540.815121006844</v>
      </c>
      <c r="EX440" s="0" t="n">
        <f aca="false">BC440+CB440+DA440+DZ440</f>
        <v>537.682460969749</v>
      </c>
      <c r="EY440" s="0" t="n">
        <f aca="false">BD440+CC440+DB440+EA440</f>
        <v>534.725614915798</v>
      </c>
      <c r="EZ440" s="0" t="n">
        <f aca="false">BE440+CD440+DC440+EB440</f>
        <v>532.206497561408</v>
      </c>
      <c r="FA440" s="0" t="n">
        <f aca="false">BF440+CE440+DD440+EC440</f>
        <v>530.365624402267</v>
      </c>
      <c r="FB440" s="0" t="n">
        <f aca="false">BG440+CF440+DE440+ED440</f>
        <v>1235.39073014094</v>
      </c>
      <c r="FC440" s="0" t="n">
        <f aca="false">BH440+CG440+DF440+EE440</f>
        <v>1240.1520088478</v>
      </c>
      <c r="FD440" s="0" t="n">
        <f aca="false">BI440+CH440+DG440+EF440</f>
        <v>1240.1520088478</v>
      </c>
      <c r="FE440" s="0" t="n">
        <f aca="false">BJ440+CI440+DH440+EG440</f>
        <v>887.367678227096</v>
      </c>
      <c r="FF440" s="0" t="n">
        <f aca="false">BK440+CJ440+DI440+EH440</f>
        <v>902.796703466519</v>
      </c>
      <c r="FG440" s="0" t="n">
        <f aca="false">BL440+CK440+DJ440+EI440</f>
        <v>914.017812731554</v>
      </c>
      <c r="FH440" s="0" t="n">
        <f aca="false">BM440+CL440+DK440+EJ440</f>
        <v>919.628367364071</v>
      </c>
      <c r="FI440" s="0" t="n">
        <f aca="false">BN440+CM440+DL440+EK440</f>
        <v>921.0310060222</v>
      </c>
      <c r="FJ440" s="0" t="n">
        <f aca="false">BO440+CN440+DM440+EL440</f>
        <v>919.628367364071</v>
      </c>
      <c r="FK440" s="0" t="n">
        <f aca="false">BP440+CO440+DN440+EM440</f>
        <v>916.823090047812</v>
      </c>
      <c r="FL440" s="0" t="n">
        <f aca="false">BQ440+CP440+DO440+EN440</f>
        <v>912.615174073424</v>
      </c>
      <c r="FM440" s="0" t="n">
        <f aca="false">BR440+CQ440+DP440+EO440</f>
        <v>1297.70006431086</v>
      </c>
      <c r="FN440" s="0" t="n">
        <f aca="false">BS440+CR440+DQ440+EP440</f>
        <v>1293.87266156883</v>
      </c>
      <c r="FO440" s="0" t="n">
        <f aca="false">BT440+CS440+DR440+EQ440</f>
        <v>1273.03973382389</v>
      </c>
      <c r="FP440" s="0" t="n">
        <f aca="false">BU440+CT440+DS440+ER440</f>
        <v>559.833386023527</v>
      </c>
      <c r="FQ440" s="0" t="n">
        <f aca="false">BV440+CU440+DT440+ES440</f>
        <v>544.868957553983</v>
      </c>
      <c r="FR440" s="0" t="n">
        <f aca="false">BW440+CV440+DU440+ET440</f>
        <v>555.025120665595</v>
      </c>
      <c r="FS440" s="0" t="n">
        <f aca="false">BX440+CW440+DV440+EU440</f>
        <v>551.559781857195</v>
      </c>
      <c r="FT440" s="0" t="n">
        <f aca="false">BY440+CX440+DW440+EV440</f>
        <v>547.893655677033</v>
      </c>
      <c r="FU440" s="0" t="n">
        <f aca="false">AM440*'Dist Horaria'!$H$10</f>
        <v>0.265020184165012</v>
      </c>
      <c r="FV440" s="0" t="n">
        <f aca="false">AM440*'Dist Horaria'!$I$10</f>
        <v>0.24802964395077</v>
      </c>
      <c r="FW440" s="0" t="n">
        <f aca="false">AM440*'Dist Horaria'!$J$10</f>
        <v>0.246955900981505</v>
      </c>
      <c r="FX440" s="0" t="n">
        <f aca="false">AM440*'Dist Horaria'!$K$10</f>
        <v>0.239853534135126</v>
      </c>
      <c r="FY440" s="0" t="n">
        <f aca="false">AM440*'Dist Horaria'!$L$10</f>
        <v>0.239949519695495</v>
      </c>
      <c r="FZ440" s="0" t="n">
        <f aca="false">AM440*'Dist Horaria'!$M$10</f>
        <v>0.256755860630219</v>
      </c>
      <c r="GA440" s="0" t="n">
        <f aca="false">AM440*'Dist Horaria'!$N$10</f>
        <v>0.24290165690429</v>
      </c>
      <c r="GB440" s="0" t="n">
        <f aca="false">AM440*'Dist Horaria'!$O$10</f>
        <v>0.23875577816927</v>
      </c>
      <c r="GC440" s="0" t="n">
        <f aca="false">AM440*'Dist Horaria'!$P$10</f>
        <v>0.242460721160532</v>
      </c>
      <c r="GD440" s="0" t="n">
        <f aca="false">AM440*'Dist Horaria'!$Q$10</f>
        <v>0.219418772953462</v>
      </c>
      <c r="GE440" s="0" t="n">
        <f aca="false">AM440*'Dist Horaria'!$R$10</f>
        <v>0.267723854945737</v>
      </c>
      <c r="GF440" s="0" t="n">
        <f aca="false">AM440*'Dist Horaria'!$S$10</f>
        <v>0.228646572308584</v>
      </c>
      <c r="GG440" s="0" t="n">
        <f aca="false">AR440*'Dist Horaria'!$H$10</f>
        <v>0.27721876945924</v>
      </c>
      <c r="GH440" s="0" t="n">
        <f aca="false">AR440*'Dist Horaria'!$I$10</f>
        <v>0.259446173513464</v>
      </c>
      <c r="GI440" s="0" t="n">
        <f aca="false">AR440*'Dist Horaria'!$J$10</f>
        <v>0.2583230073456</v>
      </c>
      <c r="GJ440" s="0" t="n">
        <f aca="false">AR440*'Dist Horaria'!$K$10</f>
        <v>0.250893726426471</v>
      </c>
      <c r="GK440" s="0" t="n">
        <f aca="false">AR440*'Dist Horaria'!$L$10</f>
        <v>0.250994130095781</v>
      </c>
      <c r="GL440" s="0" t="n">
        <f aca="false">AR440*'Dist Horaria'!$M$10</f>
        <v>0.268574048273393</v>
      </c>
      <c r="GM440" s="0" t="n">
        <f aca="false">AR440*'Dist Horaria'!$N$10</f>
        <v>0.254082150907763</v>
      </c>
      <c r="GN440" s="0" t="n">
        <f aca="false">AR440*'Dist Horaria'!$O$10</f>
        <v>0.249745441970402</v>
      </c>
      <c r="GO440" s="0" t="n">
        <f aca="false">AR440*'Dist Horaria'!$P$10</f>
        <v>0.25362091938051</v>
      </c>
      <c r="GP440" s="0" t="n">
        <f aca="false">AR440*'Dist Horaria'!$Q$10</f>
        <v>0.229518375840166</v>
      </c>
      <c r="GQ440" s="0" t="n">
        <f aca="false">AR440*'Dist Horaria'!$R$10</f>
        <v>0.280046887208901</v>
      </c>
      <c r="GR440" s="0" t="n">
        <f aca="false">AR440*'Dist Horaria'!$S$10</f>
        <v>0.239170920570309</v>
      </c>
      <c r="GS440" s="0" t="n">
        <f aca="false">AW440*'Dist Horaria'!$H$10</f>
        <v>0.0160706533019849</v>
      </c>
      <c r="GT440" s="0" t="n">
        <f aca="false">AW440*'Dist Horaria'!$I$10</f>
        <v>0.0150403578848385</v>
      </c>
      <c r="GU440" s="0" t="n">
        <f aca="false">AW440*'Dist Horaria'!$J$10</f>
        <v>0.0149752468026435</v>
      </c>
      <c r="GV440" s="0" t="n">
        <f aca="false">AW440*'Dist Horaria'!$K$10</f>
        <v>0.0145445638508099</v>
      </c>
      <c r="GW440" s="0" t="n">
        <f aca="false">AW440*'Dist Horaria'!$L$10</f>
        <v>0.0145503843533786</v>
      </c>
      <c r="GX440" s="0" t="n">
        <f aca="false">AW440*'Dist Horaria'!$M$10</f>
        <v>0.0155695100448344</v>
      </c>
      <c r="GY440" s="0" t="n">
        <f aca="false">AW440*'Dist Horaria'!$N$10</f>
        <v>0.014729400052624</v>
      </c>
      <c r="GZ440" s="0" t="n">
        <f aca="false">AW440*'Dist Horaria'!$O$10</f>
        <v>0.0144779966359653</v>
      </c>
      <c r="HA440" s="0" t="n">
        <f aca="false">AW440*'Dist Horaria'!$P$10</f>
        <v>0.0147026619930731</v>
      </c>
      <c r="HB440" s="0" t="n">
        <f aca="false">AW440*'Dist Horaria'!$Q$10</f>
        <v>0.0133054130921835</v>
      </c>
      <c r="HC440" s="0" t="n">
        <f aca="false">AW440*'Dist Horaria'!$R$10</f>
        <v>0.0162346021570378</v>
      </c>
      <c r="HD440" s="0" t="n">
        <f aca="false">AW440*'Dist Horaria'!$S$10</f>
        <v>0.0138649809026266</v>
      </c>
    </row>
    <row r="441" customFormat="false" ht="13.8" hidden="false" customHeight="false" outlineLevel="0" collapsed="false">
      <c r="A441" s="0" t="n">
        <v>4.58895725470998</v>
      </c>
      <c r="B441" s="0" t="n">
        <v>-74.1617383445306</v>
      </c>
      <c r="C441" s="0" t="n">
        <v>22</v>
      </c>
      <c r="D441" s="0" t="n">
        <v>23</v>
      </c>
      <c r="E441" s="0" t="n">
        <v>1792</v>
      </c>
      <c r="F441" s="0" t="n">
        <v>6</v>
      </c>
      <c r="G441" s="0" t="s">
        <v>650</v>
      </c>
      <c r="H441" s="0" t="s">
        <v>1958</v>
      </c>
      <c r="I441" s="0" t="s">
        <v>1959</v>
      </c>
      <c r="J441" s="0" t="s">
        <v>1960</v>
      </c>
      <c r="K441" s="0" t="s">
        <v>1961</v>
      </c>
      <c r="L441" s="0" t="s">
        <v>1962</v>
      </c>
      <c r="M441" s="0" t="s">
        <v>1963</v>
      </c>
      <c r="S441" s="0" t="n">
        <v>365</v>
      </c>
      <c r="V441" s="0" t="n">
        <v>49000</v>
      </c>
      <c r="W441" s="0" t="n">
        <f aca="false">V441*12</f>
        <v>588000</v>
      </c>
      <c r="X441" s="0" t="n">
        <v>1</v>
      </c>
      <c r="Z441" s="0" t="n">
        <v>31665.44</v>
      </c>
      <c r="AB441" s="0" t="n">
        <v>0.005</v>
      </c>
      <c r="AC441" s="0" t="n">
        <v>0</v>
      </c>
      <c r="AD441" s="0" t="n">
        <v>2704.3333564549</v>
      </c>
      <c r="AE441" s="0" t="n">
        <f aca="false">AD441/2204.59</f>
        <v>1.22668312768129</v>
      </c>
      <c r="AF441" s="0" t="n">
        <f aca="false">AE441/S441</f>
        <v>0.00336077569227751</v>
      </c>
      <c r="AG441" s="0" t="n">
        <f aca="false">AE441*EXP(AB441*AC441)</f>
        <v>1.22668312768129</v>
      </c>
      <c r="AH441" s="0" t="n">
        <f aca="false">AG441/S441</f>
        <v>0.00336077569227751</v>
      </c>
      <c r="AI441" s="0" t="s">
        <v>90</v>
      </c>
      <c r="AJ441" s="0" t="n">
        <f aca="false">IF(AI441="A",'FE DISTRIBUCIÓN'!$C$2,'FE DISTRIBUCIÓN'!$C$3)</f>
        <v>4.994E-006</v>
      </c>
      <c r="AK441" s="0" t="n">
        <f aca="false">W441*AJ441</f>
        <v>2.936472</v>
      </c>
      <c r="AL441" s="0" t="n">
        <f aca="false">AK441/365</f>
        <v>0.00804512876712329</v>
      </c>
      <c r="AM441" s="0" t="n">
        <f aca="false">AK441*EXP(AB441*AC441)</f>
        <v>2.936472</v>
      </c>
      <c r="AN441" s="0" t="n">
        <f aca="false">AM441/365</f>
        <v>0.00804512876712329</v>
      </c>
      <c r="AO441" s="0" t="n">
        <v>5.223868284E-006</v>
      </c>
      <c r="AP441" s="0" t="n">
        <f aca="false">AO441*W441</f>
        <v>3.071634550992</v>
      </c>
      <c r="AQ441" s="0" t="n">
        <f aca="false">AP441/365</f>
        <v>0.00841543712600548</v>
      </c>
      <c r="AR441" s="0" t="n">
        <f aca="false">AP441*EXP(AB441*AC441)</f>
        <v>3.071634550992</v>
      </c>
      <c r="AS441" s="0" t="n">
        <f aca="false">AR441/365</f>
        <v>0.00841543712600548</v>
      </c>
      <c r="AT441" s="0" t="n">
        <v>3.02832944E-007</v>
      </c>
      <c r="AU441" s="0" t="n">
        <f aca="false">AT441*W441</f>
        <v>0.178065771072</v>
      </c>
      <c r="AV441" s="0" t="n">
        <f aca="false">AU441/365</f>
        <v>0.00048785142759452</v>
      </c>
      <c r="AW441" s="0" t="n">
        <f aca="false">AU441*EXP(AB441*AC441)</f>
        <v>0.178065771072</v>
      </c>
      <c r="AX441" s="0" t="n">
        <f aca="false">AW441/365</f>
        <v>0.00048785142759452</v>
      </c>
      <c r="AY441" s="0" t="n">
        <f aca="false">AW441+AR441+AM441+AG441</f>
        <v>7.41285544974529</v>
      </c>
      <c r="AZ441" s="0" t="n">
        <f aca="false">AH441+AN441+AS441+AX441</f>
        <v>0.0203091930130008</v>
      </c>
      <c r="BA441" s="0" t="n">
        <f aca="false">AH441*1000000</f>
        <v>3360.77569227751</v>
      </c>
      <c r="BB441" s="0" t="n">
        <f aca="false">BA441*'Dist Horaria'!$H$3</f>
        <v>117.104687988762</v>
      </c>
      <c r="BC441" s="0" t="n">
        <f aca="false">BA441*'Dist Horaria'!$I$3</f>
        <v>113.972027951667</v>
      </c>
      <c r="BD441" s="0" t="n">
        <f aca="false">BA441*'Dist Horaria'!$J$3</f>
        <v>111.015181897716</v>
      </c>
      <c r="BE441" s="0" t="n">
        <f aca="false">BA441*'Dist Horaria'!$K$3</f>
        <v>108.496064543325</v>
      </c>
      <c r="BF441" s="0" t="n">
        <f aca="false">BA441*'Dist Horaria'!$L$3</f>
        <v>106.655191384185</v>
      </c>
      <c r="BG441" s="0" t="n">
        <f aca="false">BA441*'Dist Horaria'!$M$3</f>
        <v>105.496242092718</v>
      </c>
      <c r="BH441" s="0" t="n">
        <f aca="false">BA441*'Dist Horaria'!$N$3</f>
        <v>110.257520799584</v>
      </c>
      <c r="BI441" s="0" t="n">
        <f aca="false">BA441*'Dist Horaria'!$O$3</f>
        <v>110.257520799584</v>
      </c>
      <c r="BJ441" s="0" t="n">
        <f aca="false">BA441*'Dist Horaria'!$P$3</f>
        <v>145.874420445452</v>
      </c>
      <c r="BK441" s="0" t="n">
        <f aca="false">BA441*'Dist Horaria'!$Q$3</f>
        <v>161.303445684875</v>
      </c>
      <c r="BL441" s="0" t="n">
        <f aca="false">BA441*'Dist Horaria'!$R$3</f>
        <v>172.52455494991</v>
      </c>
      <c r="BM441" s="0" t="n">
        <f aca="false">BA441*'Dist Horaria'!$S$3</f>
        <v>178.135109582427</v>
      </c>
      <c r="BN441" s="0" t="n">
        <f aca="false">BA441*'Dist Horaria'!$T$3</f>
        <v>179.537748240557</v>
      </c>
      <c r="BO441" s="0" t="n">
        <f aca="false">BA441*'Dist Horaria'!$U$3</f>
        <v>178.135109582427</v>
      </c>
      <c r="BP441" s="0" t="n">
        <f aca="false">BA441*'Dist Horaria'!$V$3</f>
        <v>175.329832266168</v>
      </c>
      <c r="BQ441" s="0" t="n">
        <f aca="false">BA441*'Dist Horaria'!$W$3</f>
        <v>171.12191629178</v>
      </c>
      <c r="BR441" s="0" t="n">
        <f aca="false">BA441*'Dist Horaria'!$X$3</f>
        <v>167.805576262639</v>
      </c>
      <c r="BS441" s="0" t="n">
        <f aca="false">BA441*'Dist Horaria'!$Y$3</f>
        <v>163.978173520615</v>
      </c>
      <c r="BT441" s="0" t="n">
        <f aca="false">BA441*'Dist Horaria'!$Z$3</f>
        <v>143.145245775666</v>
      </c>
      <c r="BU441" s="0" t="n">
        <f aca="false">BA441*'Dist Horaria'!$AA$3</f>
        <v>136.122953005445</v>
      </c>
      <c r="BV441" s="0" t="n">
        <f aca="false">BA441*'Dist Horaria'!$AB$3</f>
        <v>121.158524535901</v>
      </c>
      <c r="BW441" s="0" t="n">
        <f aca="false">BA441*'Dist Horaria'!$AC$3</f>
        <v>131.314687647513</v>
      </c>
      <c r="BX441" s="0" t="n">
        <f aca="false">BA441*'Dist Horaria'!$AD$3</f>
        <v>127.849348839113</v>
      </c>
      <c r="BY441" s="0" t="n">
        <f aca="false">BA441*'Dist Horaria'!$AE$3</f>
        <v>124.183222658951</v>
      </c>
      <c r="BZ441" s="0" t="n">
        <f aca="false">AN441*1000000</f>
        <v>8045.12876712329</v>
      </c>
      <c r="CA441" s="0" t="n">
        <f aca="false">BZ441*'Dist Horaria'!$H$6</f>
        <v>201.128219178082</v>
      </c>
      <c r="CB441" s="0" t="n">
        <f aca="false">BZ441*'Dist Horaria'!$I$6</f>
        <v>201.128219178082</v>
      </c>
      <c r="CC441" s="0" t="n">
        <f aca="false">BZ441*'Dist Horaria'!$J$6</f>
        <v>201.128219178082</v>
      </c>
      <c r="CD441" s="0" t="n">
        <f aca="false">BZ441*'Dist Horaria'!$K$6</f>
        <v>201.128219178082</v>
      </c>
      <c r="CE441" s="0" t="n">
        <f aca="false">BZ441*'Dist Horaria'!$L$6</f>
        <v>201.128219178082</v>
      </c>
      <c r="CF441" s="0" t="n">
        <f aca="false">BZ441*'Dist Horaria'!$M$6</f>
        <v>536.341917808219</v>
      </c>
      <c r="CG441" s="0" t="n">
        <f aca="false">BZ441*'Dist Horaria'!$N$6</f>
        <v>536.341917808219</v>
      </c>
      <c r="CH441" s="0" t="n">
        <f aca="false">BZ441*'Dist Horaria'!$O$6</f>
        <v>536.341917808219</v>
      </c>
      <c r="CI441" s="0" t="n">
        <f aca="false">BZ441*'Dist Horaria'!$P$6</f>
        <v>351.974383561644</v>
      </c>
      <c r="CJ441" s="0" t="n">
        <f aca="false">BZ441*'Dist Horaria'!$Q$6</f>
        <v>351.974383561644</v>
      </c>
      <c r="CK441" s="0" t="n">
        <f aca="false">BZ441*'Dist Horaria'!$R$6</f>
        <v>351.974383561644</v>
      </c>
      <c r="CL441" s="0" t="n">
        <f aca="false">BZ441*'Dist Horaria'!$S$6</f>
        <v>351.974383561644</v>
      </c>
      <c r="CM441" s="0" t="n">
        <f aca="false">BZ441*'Dist Horaria'!$T$6</f>
        <v>351.974383561644</v>
      </c>
      <c r="CN441" s="0" t="n">
        <f aca="false">BZ441*'Dist Horaria'!$U$6</f>
        <v>351.974383561644</v>
      </c>
      <c r="CO441" s="0" t="n">
        <f aca="false">BZ441*'Dist Horaria'!$V$6</f>
        <v>351.974383561644</v>
      </c>
      <c r="CP441" s="0" t="n">
        <f aca="false">BZ441*'Dist Horaria'!$W$6</f>
        <v>351.974383561644</v>
      </c>
      <c r="CQ441" s="0" t="n">
        <f aca="false">BZ441*'Dist Horaria'!$X$6</f>
        <v>536.341917808219</v>
      </c>
      <c r="CR441" s="0" t="n">
        <f aca="false">BZ441*'Dist Horaria'!$Y$6</f>
        <v>536.341917808219</v>
      </c>
      <c r="CS441" s="0" t="n">
        <f aca="false">BZ441*'Dist Horaria'!$Z$6</f>
        <v>536.341917808219</v>
      </c>
      <c r="CT441" s="0" t="n">
        <f aca="false">BZ441*'Dist Horaria'!$AA$6</f>
        <v>201.128219178082</v>
      </c>
      <c r="CU441" s="0" t="n">
        <f aca="false">BZ441*'Dist Horaria'!$AB$6</f>
        <v>201.128219178082</v>
      </c>
      <c r="CV441" s="0" t="n">
        <f aca="false">BZ441*'Dist Horaria'!$AC$6</f>
        <v>201.128219178082</v>
      </c>
      <c r="CW441" s="0" t="n">
        <f aca="false">BZ441*'Dist Horaria'!$AD$6</f>
        <v>201.128219178082</v>
      </c>
      <c r="CX441" s="0" t="n">
        <f aca="false">BZ441*'Dist Horaria'!$AE$6</f>
        <v>201.128219178082</v>
      </c>
      <c r="CY441" s="0" t="n">
        <f aca="false">AS441*1000000</f>
        <v>8415.43712600548</v>
      </c>
      <c r="CZ441" s="0" t="n">
        <f aca="false">CY441*'Dist Horaria'!$H$6</f>
        <v>210.385928150137</v>
      </c>
      <c r="DA441" s="0" t="n">
        <f aca="false">CY441*'Dist Horaria'!$I$6</f>
        <v>210.385928150137</v>
      </c>
      <c r="DB441" s="0" t="n">
        <f aca="false">CY441*'Dist Horaria'!$J$6</f>
        <v>210.385928150137</v>
      </c>
      <c r="DC441" s="0" t="n">
        <f aca="false">CY441*'Dist Horaria'!$K$6</f>
        <v>210.385928150137</v>
      </c>
      <c r="DD441" s="0" t="n">
        <f aca="false">CY441*'Dist Horaria'!$L$6</f>
        <v>210.385928150137</v>
      </c>
      <c r="DE441" s="0" t="n">
        <f aca="false">CY441*'Dist Horaria'!$M$6</f>
        <v>561.029141733699</v>
      </c>
      <c r="DF441" s="0" t="n">
        <f aca="false">CY441*'Dist Horaria'!$N$6</f>
        <v>561.029141733699</v>
      </c>
      <c r="DG441" s="0" t="n">
        <f aca="false">CY441*'Dist Horaria'!$O$6</f>
        <v>561.029141733699</v>
      </c>
      <c r="DH441" s="0" t="n">
        <f aca="false">CY441*'Dist Horaria'!$P$6</f>
        <v>368.17537426274</v>
      </c>
      <c r="DI441" s="0" t="n">
        <f aca="false">CY441*'Dist Horaria'!$Q$6</f>
        <v>368.17537426274</v>
      </c>
      <c r="DJ441" s="0" t="n">
        <f aca="false">CY441*'Dist Horaria'!$R$6</f>
        <v>368.17537426274</v>
      </c>
      <c r="DK441" s="0" t="n">
        <f aca="false">CY441*'Dist Horaria'!$S$6</f>
        <v>368.17537426274</v>
      </c>
      <c r="DL441" s="0" t="n">
        <f aca="false">CY441*'Dist Horaria'!$T$6</f>
        <v>368.17537426274</v>
      </c>
      <c r="DM441" s="0" t="n">
        <f aca="false">CY441*'Dist Horaria'!$U$6</f>
        <v>368.17537426274</v>
      </c>
      <c r="DN441" s="0" t="n">
        <f aca="false">CY441*'Dist Horaria'!$V$6</f>
        <v>368.17537426274</v>
      </c>
      <c r="DO441" s="0" t="n">
        <f aca="false">CY441*'Dist Horaria'!$W$6</f>
        <v>368.17537426274</v>
      </c>
      <c r="DP441" s="0" t="n">
        <f aca="false">CY441*'Dist Horaria'!$X$6</f>
        <v>561.029141733699</v>
      </c>
      <c r="DQ441" s="0" t="n">
        <f aca="false">CY441*'Dist Horaria'!$Y$6</f>
        <v>561.029141733699</v>
      </c>
      <c r="DR441" s="0" t="n">
        <f aca="false">CY441*'Dist Horaria'!$Z$6</f>
        <v>561.029141733699</v>
      </c>
      <c r="DS441" s="0" t="n">
        <f aca="false">CY441*'Dist Horaria'!$AA$6</f>
        <v>210.385928150137</v>
      </c>
      <c r="DT441" s="0" t="n">
        <f aca="false">CY441*'Dist Horaria'!$AB$6</f>
        <v>210.385928150137</v>
      </c>
      <c r="DU441" s="0" t="n">
        <f aca="false">CY441*'Dist Horaria'!$AC$6</f>
        <v>210.385928150137</v>
      </c>
      <c r="DV441" s="0" t="n">
        <f aca="false">CY441*'Dist Horaria'!$AD$6</f>
        <v>210.385928150137</v>
      </c>
      <c r="DW441" s="0" t="n">
        <f aca="false">CY441*'Dist Horaria'!$AE$6</f>
        <v>210.385928150137</v>
      </c>
      <c r="DX441" s="0" t="n">
        <f aca="false">AX441*1000000</f>
        <v>487.85142759452</v>
      </c>
      <c r="DY441" s="0" t="n">
        <f aca="false">DX441*'Dist Horaria'!$H$6</f>
        <v>12.196285689863</v>
      </c>
      <c r="DZ441" s="0" t="n">
        <f aca="false">DX441*'Dist Horaria'!$I$6</f>
        <v>12.196285689863</v>
      </c>
      <c r="EA441" s="0" t="n">
        <f aca="false">DX441*'Dist Horaria'!$J$6</f>
        <v>12.196285689863</v>
      </c>
      <c r="EB441" s="0" t="n">
        <f aca="false">DX441*'Dist Horaria'!$K$6</f>
        <v>12.196285689863</v>
      </c>
      <c r="EC441" s="0" t="n">
        <f aca="false">DX441*'Dist Horaria'!$L$6</f>
        <v>12.196285689863</v>
      </c>
      <c r="ED441" s="0" t="n">
        <f aca="false">DX441*'Dist Horaria'!$M$6</f>
        <v>32.5234285063014</v>
      </c>
      <c r="EE441" s="0" t="n">
        <f aca="false">DX441*'Dist Horaria'!$N$6</f>
        <v>32.5234285063014</v>
      </c>
      <c r="EF441" s="0" t="n">
        <f aca="false">DX441*'Dist Horaria'!$O$6</f>
        <v>32.5234285063014</v>
      </c>
      <c r="EG441" s="0" t="n">
        <f aca="false">DX441*'Dist Horaria'!$P$6</f>
        <v>21.3434999572603</v>
      </c>
      <c r="EH441" s="0" t="n">
        <f aca="false">DX441*'Dist Horaria'!$Q$6</f>
        <v>21.3434999572603</v>
      </c>
      <c r="EI441" s="0" t="n">
        <f aca="false">DX441*'Dist Horaria'!$R$6</f>
        <v>21.3434999572603</v>
      </c>
      <c r="EJ441" s="0" t="n">
        <f aca="false">DX441*'Dist Horaria'!$S$6</f>
        <v>21.3434999572603</v>
      </c>
      <c r="EK441" s="0" t="n">
        <f aca="false">DX441*'Dist Horaria'!$T$6</f>
        <v>21.3434999572603</v>
      </c>
      <c r="EL441" s="0" t="n">
        <f aca="false">DX441*'Dist Horaria'!$U$6</f>
        <v>21.3434999572603</v>
      </c>
      <c r="EM441" s="0" t="n">
        <f aca="false">DX441*'Dist Horaria'!$V$6</f>
        <v>21.3434999572603</v>
      </c>
      <c r="EN441" s="0" t="n">
        <f aca="false">DX441*'Dist Horaria'!$W$6</f>
        <v>21.3434999572603</v>
      </c>
      <c r="EO441" s="0" t="n">
        <f aca="false">DX441*'Dist Horaria'!$X$6</f>
        <v>32.5234285063014</v>
      </c>
      <c r="EP441" s="0" t="n">
        <f aca="false">DX441*'Dist Horaria'!$Y$6</f>
        <v>32.5234285063014</v>
      </c>
      <c r="EQ441" s="0" t="n">
        <f aca="false">DX441*'Dist Horaria'!$Z$6</f>
        <v>32.5234285063014</v>
      </c>
      <c r="ER441" s="0" t="n">
        <f aca="false">DX441*'Dist Horaria'!$AA$6</f>
        <v>12.196285689863</v>
      </c>
      <c r="ES441" s="0" t="n">
        <f aca="false">DX441*'Dist Horaria'!$AB$6</f>
        <v>12.196285689863</v>
      </c>
      <c r="ET441" s="0" t="n">
        <f aca="false">DX441*'Dist Horaria'!$AC$6</f>
        <v>12.196285689863</v>
      </c>
      <c r="EU441" s="0" t="n">
        <f aca="false">DX441*'Dist Horaria'!$AD$6</f>
        <v>12.196285689863</v>
      </c>
      <c r="EV441" s="0" t="n">
        <f aca="false">DX441*'Dist Horaria'!$AE$6</f>
        <v>12.196285689863</v>
      </c>
      <c r="EW441" s="0" t="n">
        <f aca="false">BB441+CA441+CZ441+DY441</f>
        <v>540.815121006844</v>
      </c>
      <c r="EX441" s="0" t="n">
        <f aca="false">BC441+CB441+DA441+DZ441</f>
        <v>537.682460969749</v>
      </c>
      <c r="EY441" s="0" t="n">
        <f aca="false">BD441+CC441+DB441+EA441</f>
        <v>534.725614915798</v>
      </c>
      <c r="EZ441" s="0" t="n">
        <f aca="false">BE441+CD441+DC441+EB441</f>
        <v>532.206497561408</v>
      </c>
      <c r="FA441" s="0" t="n">
        <f aca="false">BF441+CE441+DD441+EC441</f>
        <v>530.365624402267</v>
      </c>
      <c r="FB441" s="0" t="n">
        <f aca="false">BG441+CF441+DE441+ED441</f>
        <v>1235.39073014094</v>
      </c>
      <c r="FC441" s="0" t="n">
        <f aca="false">BH441+CG441+DF441+EE441</f>
        <v>1240.1520088478</v>
      </c>
      <c r="FD441" s="0" t="n">
        <f aca="false">BI441+CH441+DG441+EF441</f>
        <v>1240.1520088478</v>
      </c>
      <c r="FE441" s="0" t="n">
        <f aca="false">BJ441+CI441+DH441+EG441</f>
        <v>887.367678227096</v>
      </c>
      <c r="FF441" s="0" t="n">
        <f aca="false">BK441+CJ441+DI441+EH441</f>
        <v>902.796703466519</v>
      </c>
      <c r="FG441" s="0" t="n">
        <f aca="false">BL441+CK441+DJ441+EI441</f>
        <v>914.017812731554</v>
      </c>
      <c r="FH441" s="0" t="n">
        <f aca="false">BM441+CL441+DK441+EJ441</f>
        <v>919.628367364071</v>
      </c>
      <c r="FI441" s="0" t="n">
        <f aca="false">BN441+CM441+DL441+EK441</f>
        <v>921.0310060222</v>
      </c>
      <c r="FJ441" s="0" t="n">
        <f aca="false">BO441+CN441+DM441+EL441</f>
        <v>919.628367364071</v>
      </c>
      <c r="FK441" s="0" t="n">
        <f aca="false">BP441+CO441+DN441+EM441</f>
        <v>916.823090047812</v>
      </c>
      <c r="FL441" s="0" t="n">
        <f aca="false">BQ441+CP441+DO441+EN441</f>
        <v>912.615174073424</v>
      </c>
      <c r="FM441" s="0" t="n">
        <f aca="false">BR441+CQ441+DP441+EO441</f>
        <v>1297.70006431086</v>
      </c>
      <c r="FN441" s="0" t="n">
        <f aca="false">BS441+CR441+DQ441+EP441</f>
        <v>1293.87266156883</v>
      </c>
      <c r="FO441" s="0" t="n">
        <f aca="false">BT441+CS441+DR441+EQ441</f>
        <v>1273.03973382389</v>
      </c>
      <c r="FP441" s="0" t="n">
        <f aca="false">BU441+CT441+DS441+ER441</f>
        <v>559.833386023527</v>
      </c>
      <c r="FQ441" s="0" t="n">
        <f aca="false">BV441+CU441+DT441+ES441</f>
        <v>544.868957553983</v>
      </c>
      <c r="FR441" s="0" t="n">
        <f aca="false">BW441+CV441+DU441+ET441</f>
        <v>555.025120665595</v>
      </c>
      <c r="FS441" s="0" t="n">
        <f aca="false">BX441+CW441+DV441+EU441</f>
        <v>551.559781857195</v>
      </c>
      <c r="FT441" s="0" t="n">
        <f aca="false">BY441+CX441+DW441+EV441</f>
        <v>547.893655677033</v>
      </c>
      <c r="FU441" s="0" t="n">
        <f aca="false">AM441*'Dist Horaria'!$H$10</f>
        <v>0.265020184165012</v>
      </c>
      <c r="FV441" s="0" t="n">
        <f aca="false">AM441*'Dist Horaria'!$I$10</f>
        <v>0.24802964395077</v>
      </c>
      <c r="FW441" s="0" t="n">
        <f aca="false">AM441*'Dist Horaria'!$J$10</f>
        <v>0.246955900981505</v>
      </c>
      <c r="FX441" s="0" t="n">
        <f aca="false">AM441*'Dist Horaria'!$K$10</f>
        <v>0.239853534135126</v>
      </c>
      <c r="FY441" s="0" t="n">
        <f aca="false">AM441*'Dist Horaria'!$L$10</f>
        <v>0.239949519695495</v>
      </c>
      <c r="FZ441" s="0" t="n">
        <f aca="false">AM441*'Dist Horaria'!$M$10</f>
        <v>0.256755860630219</v>
      </c>
      <c r="GA441" s="0" t="n">
        <f aca="false">AM441*'Dist Horaria'!$N$10</f>
        <v>0.24290165690429</v>
      </c>
      <c r="GB441" s="0" t="n">
        <f aca="false">AM441*'Dist Horaria'!$O$10</f>
        <v>0.23875577816927</v>
      </c>
      <c r="GC441" s="0" t="n">
        <f aca="false">AM441*'Dist Horaria'!$P$10</f>
        <v>0.242460721160532</v>
      </c>
      <c r="GD441" s="0" t="n">
        <f aca="false">AM441*'Dist Horaria'!$Q$10</f>
        <v>0.219418772953462</v>
      </c>
      <c r="GE441" s="0" t="n">
        <f aca="false">AM441*'Dist Horaria'!$R$10</f>
        <v>0.267723854945737</v>
      </c>
      <c r="GF441" s="0" t="n">
        <f aca="false">AM441*'Dist Horaria'!$S$10</f>
        <v>0.228646572308584</v>
      </c>
      <c r="GG441" s="0" t="n">
        <f aca="false">AR441*'Dist Horaria'!$H$10</f>
        <v>0.27721876945924</v>
      </c>
      <c r="GH441" s="0" t="n">
        <f aca="false">AR441*'Dist Horaria'!$I$10</f>
        <v>0.259446173513464</v>
      </c>
      <c r="GI441" s="0" t="n">
        <f aca="false">AR441*'Dist Horaria'!$J$10</f>
        <v>0.2583230073456</v>
      </c>
      <c r="GJ441" s="0" t="n">
        <f aca="false">AR441*'Dist Horaria'!$K$10</f>
        <v>0.250893726426471</v>
      </c>
      <c r="GK441" s="0" t="n">
        <f aca="false">AR441*'Dist Horaria'!$L$10</f>
        <v>0.250994130095781</v>
      </c>
      <c r="GL441" s="0" t="n">
        <f aca="false">AR441*'Dist Horaria'!$M$10</f>
        <v>0.268574048273393</v>
      </c>
      <c r="GM441" s="0" t="n">
        <f aca="false">AR441*'Dist Horaria'!$N$10</f>
        <v>0.254082150907763</v>
      </c>
      <c r="GN441" s="0" t="n">
        <f aca="false">AR441*'Dist Horaria'!$O$10</f>
        <v>0.249745441970402</v>
      </c>
      <c r="GO441" s="0" t="n">
        <f aca="false">AR441*'Dist Horaria'!$P$10</f>
        <v>0.25362091938051</v>
      </c>
      <c r="GP441" s="0" t="n">
        <f aca="false">AR441*'Dist Horaria'!$Q$10</f>
        <v>0.229518375840166</v>
      </c>
      <c r="GQ441" s="0" t="n">
        <f aca="false">AR441*'Dist Horaria'!$R$10</f>
        <v>0.280046887208901</v>
      </c>
      <c r="GR441" s="0" t="n">
        <f aca="false">AR441*'Dist Horaria'!$S$10</f>
        <v>0.239170920570309</v>
      </c>
      <c r="GS441" s="0" t="n">
        <f aca="false">AW441*'Dist Horaria'!$H$10</f>
        <v>0.0160706533019849</v>
      </c>
      <c r="GT441" s="0" t="n">
        <f aca="false">AW441*'Dist Horaria'!$I$10</f>
        <v>0.0150403578848385</v>
      </c>
      <c r="GU441" s="0" t="n">
        <f aca="false">AW441*'Dist Horaria'!$J$10</f>
        <v>0.0149752468026435</v>
      </c>
      <c r="GV441" s="0" t="n">
        <f aca="false">AW441*'Dist Horaria'!$K$10</f>
        <v>0.0145445638508099</v>
      </c>
      <c r="GW441" s="0" t="n">
        <f aca="false">AW441*'Dist Horaria'!$L$10</f>
        <v>0.0145503843533786</v>
      </c>
      <c r="GX441" s="0" t="n">
        <f aca="false">AW441*'Dist Horaria'!$M$10</f>
        <v>0.0155695100448344</v>
      </c>
      <c r="GY441" s="0" t="n">
        <f aca="false">AW441*'Dist Horaria'!$N$10</f>
        <v>0.014729400052624</v>
      </c>
      <c r="GZ441" s="0" t="n">
        <f aca="false">AW441*'Dist Horaria'!$O$10</f>
        <v>0.0144779966359653</v>
      </c>
      <c r="HA441" s="0" t="n">
        <f aca="false">AW441*'Dist Horaria'!$P$10</f>
        <v>0.0147026619930731</v>
      </c>
      <c r="HB441" s="0" t="n">
        <f aca="false">AW441*'Dist Horaria'!$Q$10</f>
        <v>0.0133054130921835</v>
      </c>
      <c r="HC441" s="0" t="n">
        <f aca="false">AW441*'Dist Horaria'!$R$10</f>
        <v>0.0162346021570378</v>
      </c>
      <c r="HD441" s="0" t="n">
        <f aca="false">AW441*'Dist Horaria'!$S$10</f>
        <v>0.0138649809026266</v>
      </c>
    </row>
    <row r="442" customFormat="false" ht="13.8" hidden="false" customHeight="false" outlineLevel="0" collapsed="false">
      <c r="A442" s="0" t="n">
        <v>4.621937</v>
      </c>
      <c r="B442" s="0" t="n">
        <v>-74.110219</v>
      </c>
      <c r="C442" s="0" t="n">
        <v>28</v>
      </c>
      <c r="D442" s="0" t="n">
        <v>26</v>
      </c>
      <c r="E442" s="0" t="n">
        <v>1837</v>
      </c>
      <c r="G442" s="0" t="s">
        <v>650</v>
      </c>
      <c r="H442" s="0" t="n">
        <v>224</v>
      </c>
      <c r="I442" s="0" t="s">
        <v>1964</v>
      </c>
      <c r="J442" s="0" t="s">
        <v>1965</v>
      </c>
      <c r="K442" s="0" t="s">
        <v>1966</v>
      </c>
      <c r="L442" s="0" t="s">
        <v>1967</v>
      </c>
      <c r="S442" s="0" t="n">
        <v>365</v>
      </c>
      <c r="V442" s="0" t="n">
        <v>49000</v>
      </c>
      <c r="W442" s="0" t="n">
        <f aca="false">V442*12</f>
        <v>588000</v>
      </c>
      <c r="X442" s="0" t="n">
        <v>1</v>
      </c>
      <c r="Z442" s="0" t="n">
        <v>31665.44</v>
      </c>
      <c r="AB442" s="0" t="n">
        <v>0.005</v>
      </c>
      <c r="AC442" s="0" t="n">
        <v>0</v>
      </c>
      <c r="AD442" s="0" t="n">
        <v>2704.3333564549</v>
      </c>
      <c r="AE442" s="0" t="n">
        <f aca="false">AD442/2204.59</f>
        <v>1.22668312768129</v>
      </c>
      <c r="AF442" s="0" t="n">
        <f aca="false">AE442/S442</f>
        <v>0.00336077569227751</v>
      </c>
      <c r="AG442" s="0" t="n">
        <f aca="false">AE442*EXP(AB442*AC442)</f>
        <v>1.22668312768129</v>
      </c>
      <c r="AH442" s="0" t="n">
        <f aca="false">AG442/S442</f>
        <v>0.00336077569227751</v>
      </c>
      <c r="AI442" s="0" t="s">
        <v>90</v>
      </c>
      <c r="AJ442" s="0" t="n">
        <f aca="false">IF(AI442="A",'FE DISTRIBUCIÓN'!$C$2,'FE DISTRIBUCIÓN'!$C$3)</f>
        <v>4.994E-006</v>
      </c>
      <c r="AK442" s="0" t="n">
        <f aca="false">W442*AJ442</f>
        <v>2.936472</v>
      </c>
      <c r="AL442" s="0" t="n">
        <f aca="false">AK442/365</f>
        <v>0.00804512876712329</v>
      </c>
      <c r="AM442" s="0" t="n">
        <f aca="false">AK442*EXP(AB442*AC442)</f>
        <v>2.936472</v>
      </c>
      <c r="AN442" s="0" t="n">
        <f aca="false">AM442/365</f>
        <v>0.00804512876712329</v>
      </c>
      <c r="AO442" s="0" t="n">
        <v>5.223868284E-006</v>
      </c>
      <c r="AP442" s="0" t="n">
        <f aca="false">AO442*W442</f>
        <v>3.071634550992</v>
      </c>
      <c r="AQ442" s="0" t="n">
        <f aca="false">AP442/365</f>
        <v>0.00841543712600548</v>
      </c>
      <c r="AR442" s="0" t="n">
        <f aca="false">AP442*EXP(AB442*AC442)</f>
        <v>3.071634550992</v>
      </c>
      <c r="AS442" s="0" t="n">
        <f aca="false">AR442/365</f>
        <v>0.00841543712600548</v>
      </c>
      <c r="AT442" s="0" t="n">
        <v>3.02832944E-007</v>
      </c>
      <c r="AU442" s="0" t="n">
        <f aca="false">AT442*W442</f>
        <v>0.178065771072</v>
      </c>
      <c r="AV442" s="0" t="n">
        <f aca="false">AU442/365</f>
        <v>0.00048785142759452</v>
      </c>
      <c r="AW442" s="0" t="n">
        <f aca="false">AU442*EXP(AB442*AC442)</f>
        <v>0.178065771072</v>
      </c>
      <c r="AX442" s="0" t="n">
        <f aca="false">AW442/365</f>
        <v>0.00048785142759452</v>
      </c>
      <c r="AY442" s="0" t="n">
        <f aca="false">AW442+AR442+AM442+AG442</f>
        <v>7.41285544974529</v>
      </c>
      <c r="AZ442" s="0" t="n">
        <f aca="false">AH442+AN442+AS442+AX442</f>
        <v>0.0203091930130008</v>
      </c>
      <c r="BA442" s="0" t="n">
        <f aca="false">AH442*1000000</f>
        <v>3360.77569227751</v>
      </c>
      <c r="BB442" s="0" t="n">
        <f aca="false">BA442*'Dist Horaria'!$H$3</f>
        <v>117.104687988762</v>
      </c>
      <c r="BC442" s="0" t="n">
        <f aca="false">BA442*'Dist Horaria'!$I$3</f>
        <v>113.972027951667</v>
      </c>
      <c r="BD442" s="0" t="n">
        <f aca="false">BA442*'Dist Horaria'!$J$3</f>
        <v>111.015181897716</v>
      </c>
      <c r="BE442" s="0" t="n">
        <f aca="false">BA442*'Dist Horaria'!$K$3</f>
        <v>108.496064543325</v>
      </c>
      <c r="BF442" s="0" t="n">
        <f aca="false">BA442*'Dist Horaria'!$L$3</f>
        <v>106.655191384185</v>
      </c>
      <c r="BG442" s="0" t="n">
        <f aca="false">BA442*'Dist Horaria'!$M$3</f>
        <v>105.496242092718</v>
      </c>
      <c r="BH442" s="0" t="n">
        <f aca="false">BA442*'Dist Horaria'!$N$3</f>
        <v>110.257520799584</v>
      </c>
      <c r="BI442" s="0" t="n">
        <f aca="false">BA442*'Dist Horaria'!$O$3</f>
        <v>110.257520799584</v>
      </c>
      <c r="BJ442" s="0" t="n">
        <f aca="false">BA442*'Dist Horaria'!$P$3</f>
        <v>145.874420445452</v>
      </c>
      <c r="BK442" s="0" t="n">
        <f aca="false">BA442*'Dist Horaria'!$Q$3</f>
        <v>161.303445684875</v>
      </c>
      <c r="BL442" s="0" t="n">
        <f aca="false">BA442*'Dist Horaria'!$R$3</f>
        <v>172.52455494991</v>
      </c>
      <c r="BM442" s="0" t="n">
        <f aca="false">BA442*'Dist Horaria'!$S$3</f>
        <v>178.135109582427</v>
      </c>
      <c r="BN442" s="0" t="n">
        <f aca="false">BA442*'Dist Horaria'!$T$3</f>
        <v>179.537748240557</v>
      </c>
      <c r="BO442" s="0" t="n">
        <f aca="false">BA442*'Dist Horaria'!$U$3</f>
        <v>178.135109582427</v>
      </c>
      <c r="BP442" s="0" t="n">
        <f aca="false">BA442*'Dist Horaria'!$V$3</f>
        <v>175.329832266168</v>
      </c>
      <c r="BQ442" s="0" t="n">
        <f aca="false">BA442*'Dist Horaria'!$W$3</f>
        <v>171.12191629178</v>
      </c>
      <c r="BR442" s="0" t="n">
        <f aca="false">BA442*'Dist Horaria'!$X$3</f>
        <v>167.805576262639</v>
      </c>
      <c r="BS442" s="0" t="n">
        <f aca="false">BA442*'Dist Horaria'!$Y$3</f>
        <v>163.978173520615</v>
      </c>
      <c r="BT442" s="0" t="n">
        <f aca="false">BA442*'Dist Horaria'!$Z$3</f>
        <v>143.145245775666</v>
      </c>
      <c r="BU442" s="0" t="n">
        <f aca="false">BA442*'Dist Horaria'!$AA$3</f>
        <v>136.122953005445</v>
      </c>
      <c r="BV442" s="0" t="n">
        <f aca="false">BA442*'Dist Horaria'!$AB$3</f>
        <v>121.158524535901</v>
      </c>
      <c r="BW442" s="0" t="n">
        <f aca="false">BA442*'Dist Horaria'!$AC$3</f>
        <v>131.314687647513</v>
      </c>
      <c r="BX442" s="0" t="n">
        <f aca="false">BA442*'Dist Horaria'!$AD$3</f>
        <v>127.849348839113</v>
      </c>
      <c r="BY442" s="0" t="n">
        <f aca="false">BA442*'Dist Horaria'!$AE$3</f>
        <v>124.183222658951</v>
      </c>
      <c r="BZ442" s="0" t="n">
        <f aca="false">AN442*1000000</f>
        <v>8045.12876712329</v>
      </c>
      <c r="CA442" s="0" t="n">
        <f aca="false">BZ442*'Dist Horaria'!$H$6</f>
        <v>201.128219178082</v>
      </c>
      <c r="CB442" s="0" t="n">
        <f aca="false">BZ442*'Dist Horaria'!$I$6</f>
        <v>201.128219178082</v>
      </c>
      <c r="CC442" s="0" t="n">
        <f aca="false">BZ442*'Dist Horaria'!$J$6</f>
        <v>201.128219178082</v>
      </c>
      <c r="CD442" s="0" t="n">
        <f aca="false">BZ442*'Dist Horaria'!$K$6</f>
        <v>201.128219178082</v>
      </c>
      <c r="CE442" s="0" t="n">
        <f aca="false">BZ442*'Dist Horaria'!$L$6</f>
        <v>201.128219178082</v>
      </c>
      <c r="CF442" s="0" t="n">
        <f aca="false">BZ442*'Dist Horaria'!$M$6</f>
        <v>536.341917808219</v>
      </c>
      <c r="CG442" s="0" t="n">
        <f aca="false">BZ442*'Dist Horaria'!$N$6</f>
        <v>536.341917808219</v>
      </c>
      <c r="CH442" s="0" t="n">
        <f aca="false">BZ442*'Dist Horaria'!$O$6</f>
        <v>536.341917808219</v>
      </c>
      <c r="CI442" s="0" t="n">
        <f aca="false">BZ442*'Dist Horaria'!$P$6</f>
        <v>351.974383561644</v>
      </c>
      <c r="CJ442" s="0" t="n">
        <f aca="false">BZ442*'Dist Horaria'!$Q$6</f>
        <v>351.974383561644</v>
      </c>
      <c r="CK442" s="0" t="n">
        <f aca="false">BZ442*'Dist Horaria'!$R$6</f>
        <v>351.974383561644</v>
      </c>
      <c r="CL442" s="0" t="n">
        <f aca="false">BZ442*'Dist Horaria'!$S$6</f>
        <v>351.974383561644</v>
      </c>
      <c r="CM442" s="0" t="n">
        <f aca="false">BZ442*'Dist Horaria'!$T$6</f>
        <v>351.974383561644</v>
      </c>
      <c r="CN442" s="0" t="n">
        <f aca="false">BZ442*'Dist Horaria'!$U$6</f>
        <v>351.974383561644</v>
      </c>
      <c r="CO442" s="0" t="n">
        <f aca="false">BZ442*'Dist Horaria'!$V$6</f>
        <v>351.974383561644</v>
      </c>
      <c r="CP442" s="0" t="n">
        <f aca="false">BZ442*'Dist Horaria'!$W$6</f>
        <v>351.974383561644</v>
      </c>
      <c r="CQ442" s="0" t="n">
        <f aca="false">BZ442*'Dist Horaria'!$X$6</f>
        <v>536.341917808219</v>
      </c>
      <c r="CR442" s="0" t="n">
        <f aca="false">BZ442*'Dist Horaria'!$Y$6</f>
        <v>536.341917808219</v>
      </c>
      <c r="CS442" s="0" t="n">
        <f aca="false">BZ442*'Dist Horaria'!$Z$6</f>
        <v>536.341917808219</v>
      </c>
      <c r="CT442" s="0" t="n">
        <f aca="false">BZ442*'Dist Horaria'!$AA$6</f>
        <v>201.128219178082</v>
      </c>
      <c r="CU442" s="0" t="n">
        <f aca="false">BZ442*'Dist Horaria'!$AB$6</f>
        <v>201.128219178082</v>
      </c>
      <c r="CV442" s="0" t="n">
        <f aca="false">BZ442*'Dist Horaria'!$AC$6</f>
        <v>201.128219178082</v>
      </c>
      <c r="CW442" s="0" t="n">
        <f aca="false">BZ442*'Dist Horaria'!$AD$6</f>
        <v>201.128219178082</v>
      </c>
      <c r="CX442" s="0" t="n">
        <f aca="false">BZ442*'Dist Horaria'!$AE$6</f>
        <v>201.128219178082</v>
      </c>
      <c r="CY442" s="0" t="n">
        <f aca="false">AS442*1000000</f>
        <v>8415.43712600548</v>
      </c>
      <c r="CZ442" s="0" t="n">
        <f aca="false">CY442*'Dist Horaria'!$H$6</f>
        <v>210.385928150137</v>
      </c>
      <c r="DA442" s="0" t="n">
        <f aca="false">CY442*'Dist Horaria'!$I$6</f>
        <v>210.385928150137</v>
      </c>
      <c r="DB442" s="0" t="n">
        <f aca="false">CY442*'Dist Horaria'!$J$6</f>
        <v>210.385928150137</v>
      </c>
      <c r="DC442" s="0" t="n">
        <f aca="false">CY442*'Dist Horaria'!$K$6</f>
        <v>210.385928150137</v>
      </c>
      <c r="DD442" s="0" t="n">
        <f aca="false">CY442*'Dist Horaria'!$L$6</f>
        <v>210.385928150137</v>
      </c>
      <c r="DE442" s="0" t="n">
        <f aca="false">CY442*'Dist Horaria'!$M$6</f>
        <v>561.029141733699</v>
      </c>
      <c r="DF442" s="0" t="n">
        <f aca="false">CY442*'Dist Horaria'!$N$6</f>
        <v>561.029141733699</v>
      </c>
      <c r="DG442" s="0" t="n">
        <f aca="false">CY442*'Dist Horaria'!$O$6</f>
        <v>561.029141733699</v>
      </c>
      <c r="DH442" s="0" t="n">
        <f aca="false">CY442*'Dist Horaria'!$P$6</f>
        <v>368.17537426274</v>
      </c>
      <c r="DI442" s="0" t="n">
        <f aca="false">CY442*'Dist Horaria'!$Q$6</f>
        <v>368.17537426274</v>
      </c>
      <c r="DJ442" s="0" t="n">
        <f aca="false">CY442*'Dist Horaria'!$R$6</f>
        <v>368.17537426274</v>
      </c>
      <c r="DK442" s="0" t="n">
        <f aca="false">CY442*'Dist Horaria'!$S$6</f>
        <v>368.17537426274</v>
      </c>
      <c r="DL442" s="0" t="n">
        <f aca="false">CY442*'Dist Horaria'!$T$6</f>
        <v>368.17537426274</v>
      </c>
      <c r="DM442" s="0" t="n">
        <f aca="false">CY442*'Dist Horaria'!$U$6</f>
        <v>368.17537426274</v>
      </c>
      <c r="DN442" s="0" t="n">
        <f aca="false">CY442*'Dist Horaria'!$V$6</f>
        <v>368.17537426274</v>
      </c>
      <c r="DO442" s="0" t="n">
        <f aca="false">CY442*'Dist Horaria'!$W$6</f>
        <v>368.17537426274</v>
      </c>
      <c r="DP442" s="0" t="n">
        <f aca="false">CY442*'Dist Horaria'!$X$6</f>
        <v>561.029141733699</v>
      </c>
      <c r="DQ442" s="0" t="n">
        <f aca="false">CY442*'Dist Horaria'!$Y$6</f>
        <v>561.029141733699</v>
      </c>
      <c r="DR442" s="0" t="n">
        <f aca="false">CY442*'Dist Horaria'!$Z$6</f>
        <v>561.029141733699</v>
      </c>
      <c r="DS442" s="0" t="n">
        <f aca="false">CY442*'Dist Horaria'!$AA$6</f>
        <v>210.385928150137</v>
      </c>
      <c r="DT442" s="0" t="n">
        <f aca="false">CY442*'Dist Horaria'!$AB$6</f>
        <v>210.385928150137</v>
      </c>
      <c r="DU442" s="0" t="n">
        <f aca="false">CY442*'Dist Horaria'!$AC$6</f>
        <v>210.385928150137</v>
      </c>
      <c r="DV442" s="0" t="n">
        <f aca="false">CY442*'Dist Horaria'!$AD$6</f>
        <v>210.385928150137</v>
      </c>
      <c r="DW442" s="0" t="n">
        <f aca="false">CY442*'Dist Horaria'!$AE$6</f>
        <v>210.385928150137</v>
      </c>
      <c r="DX442" s="0" t="n">
        <f aca="false">AX442*1000000</f>
        <v>487.85142759452</v>
      </c>
      <c r="DY442" s="0" t="n">
        <f aca="false">DX442*'Dist Horaria'!$H$6</f>
        <v>12.196285689863</v>
      </c>
      <c r="DZ442" s="0" t="n">
        <f aca="false">DX442*'Dist Horaria'!$I$6</f>
        <v>12.196285689863</v>
      </c>
      <c r="EA442" s="0" t="n">
        <f aca="false">DX442*'Dist Horaria'!$J$6</f>
        <v>12.196285689863</v>
      </c>
      <c r="EB442" s="0" t="n">
        <f aca="false">DX442*'Dist Horaria'!$K$6</f>
        <v>12.196285689863</v>
      </c>
      <c r="EC442" s="0" t="n">
        <f aca="false">DX442*'Dist Horaria'!$L$6</f>
        <v>12.196285689863</v>
      </c>
      <c r="ED442" s="0" t="n">
        <f aca="false">DX442*'Dist Horaria'!$M$6</f>
        <v>32.5234285063014</v>
      </c>
      <c r="EE442" s="0" t="n">
        <f aca="false">DX442*'Dist Horaria'!$N$6</f>
        <v>32.5234285063014</v>
      </c>
      <c r="EF442" s="0" t="n">
        <f aca="false">DX442*'Dist Horaria'!$O$6</f>
        <v>32.5234285063014</v>
      </c>
      <c r="EG442" s="0" t="n">
        <f aca="false">DX442*'Dist Horaria'!$P$6</f>
        <v>21.3434999572603</v>
      </c>
      <c r="EH442" s="0" t="n">
        <f aca="false">DX442*'Dist Horaria'!$Q$6</f>
        <v>21.3434999572603</v>
      </c>
      <c r="EI442" s="0" t="n">
        <f aca="false">DX442*'Dist Horaria'!$R$6</f>
        <v>21.3434999572603</v>
      </c>
      <c r="EJ442" s="0" t="n">
        <f aca="false">DX442*'Dist Horaria'!$S$6</f>
        <v>21.3434999572603</v>
      </c>
      <c r="EK442" s="0" t="n">
        <f aca="false">DX442*'Dist Horaria'!$T$6</f>
        <v>21.3434999572603</v>
      </c>
      <c r="EL442" s="0" t="n">
        <f aca="false">DX442*'Dist Horaria'!$U$6</f>
        <v>21.3434999572603</v>
      </c>
      <c r="EM442" s="0" t="n">
        <f aca="false">DX442*'Dist Horaria'!$V$6</f>
        <v>21.3434999572603</v>
      </c>
      <c r="EN442" s="0" t="n">
        <f aca="false">DX442*'Dist Horaria'!$W$6</f>
        <v>21.3434999572603</v>
      </c>
      <c r="EO442" s="0" t="n">
        <f aca="false">DX442*'Dist Horaria'!$X$6</f>
        <v>32.5234285063014</v>
      </c>
      <c r="EP442" s="0" t="n">
        <f aca="false">DX442*'Dist Horaria'!$Y$6</f>
        <v>32.5234285063014</v>
      </c>
      <c r="EQ442" s="0" t="n">
        <f aca="false">DX442*'Dist Horaria'!$Z$6</f>
        <v>32.5234285063014</v>
      </c>
      <c r="ER442" s="0" t="n">
        <f aca="false">DX442*'Dist Horaria'!$AA$6</f>
        <v>12.196285689863</v>
      </c>
      <c r="ES442" s="0" t="n">
        <f aca="false">DX442*'Dist Horaria'!$AB$6</f>
        <v>12.196285689863</v>
      </c>
      <c r="ET442" s="0" t="n">
        <f aca="false">DX442*'Dist Horaria'!$AC$6</f>
        <v>12.196285689863</v>
      </c>
      <c r="EU442" s="0" t="n">
        <f aca="false">DX442*'Dist Horaria'!$AD$6</f>
        <v>12.196285689863</v>
      </c>
      <c r="EV442" s="0" t="n">
        <f aca="false">DX442*'Dist Horaria'!$AE$6</f>
        <v>12.196285689863</v>
      </c>
      <c r="EW442" s="0" t="n">
        <f aca="false">BB442+CA442+CZ442+DY442</f>
        <v>540.815121006844</v>
      </c>
      <c r="EX442" s="0" t="n">
        <f aca="false">BC442+CB442+DA442+DZ442</f>
        <v>537.682460969749</v>
      </c>
      <c r="EY442" s="0" t="n">
        <f aca="false">BD442+CC442+DB442+EA442</f>
        <v>534.725614915798</v>
      </c>
      <c r="EZ442" s="0" t="n">
        <f aca="false">BE442+CD442+DC442+EB442</f>
        <v>532.206497561408</v>
      </c>
      <c r="FA442" s="0" t="n">
        <f aca="false">BF442+CE442+DD442+EC442</f>
        <v>530.365624402267</v>
      </c>
      <c r="FB442" s="0" t="n">
        <f aca="false">BG442+CF442+DE442+ED442</f>
        <v>1235.39073014094</v>
      </c>
      <c r="FC442" s="0" t="n">
        <f aca="false">BH442+CG442+DF442+EE442</f>
        <v>1240.1520088478</v>
      </c>
      <c r="FD442" s="0" t="n">
        <f aca="false">BI442+CH442+DG442+EF442</f>
        <v>1240.1520088478</v>
      </c>
      <c r="FE442" s="0" t="n">
        <f aca="false">BJ442+CI442+DH442+EG442</f>
        <v>887.367678227096</v>
      </c>
      <c r="FF442" s="0" t="n">
        <f aca="false">BK442+CJ442+DI442+EH442</f>
        <v>902.796703466519</v>
      </c>
      <c r="FG442" s="0" t="n">
        <f aca="false">BL442+CK442+DJ442+EI442</f>
        <v>914.017812731554</v>
      </c>
      <c r="FH442" s="0" t="n">
        <f aca="false">BM442+CL442+DK442+EJ442</f>
        <v>919.628367364071</v>
      </c>
      <c r="FI442" s="0" t="n">
        <f aca="false">BN442+CM442+DL442+EK442</f>
        <v>921.0310060222</v>
      </c>
      <c r="FJ442" s="0" t="n">
        <f aca="false">BO442+CN442+DM442+EL442</f>
        <v>919.628367364071</v>
      </c>
      <c r="FK442" s="0" t="n">
        <f aca="false">BP442+CO442+DN442+EM442</f>
        <v>916.823090047812</v>
      </c>
      <c r="FL442" s="0" t="n">
        <f aca="false">BQ442+CP442+DO442+EN442</f>
        <v>912.615174073424</v>
      </c>
      <c r="FM442" s="0" t="n">
        <f aca="false">BR442+CQ442+DP442+EO442</f>
        <v>1297.70006431086</v>
      </c>
      <c r="FN442" s="0" t="n">
        <f aca="false">BS442+CR442+DQ442+EP442</f>
        <v>1293.87266156883</v>
      </c>
      <c r="FO442" s="0" t="n">
        <f aca="false">BT442+CS442+DR442+EQ442</f>
        <v>1273.03973382389</v>
      </c>
      <c r="FP442" s="0" t="n">
        <f aca="false">BU442+CT442+DS442+ER442</f>
        <v>559.833386023527</v>
      </c>
      <c r="FQ442" s="0" t="n">
        <f aca="false">BV442+CU442+DT442+ES442</f>
        <v>544.868957553983</v>
      </c>
      <c r="FR442" s="0" t="n">
        <f aca="false">BW442+CV442+DU442+ET442</f>
        <v>555.025120665595</v>
      </c>
      <c r="FS442" s="0" t="n">
        <f aca="false">BX442+CW442+DV442+EU442</f>
        <v>551.559781857195</v>
      </c>
      <c r="FT442" s="0" t="n">
        <f aca="false">BY442+CX442+DW442+EV442</f>
        <v>547.893655677033</v>
      </c>
      <c r="FU442" s="0" t="n">
        <f aca="false">AM442*'Dist Horaria'!$H$10</f>
        <v>0.265020184165012</v>
      </c>
      <c r="FV442" s="0" t="n">
        <f aca="false">AM442*'Dist Horaria'!$I$10</f>
        <v>0.24802964395077</v>
      </c>
      <c r="FW442" s="0" t="n">
        <f aca="false">AM442*'Dist Horaria'!$J$10</f>
        <v>0.246955900981505</v>
      </c>
      <c r="FX442" s="0" t="n">
        <f aca="false">AM442*'Dist Horaria'!$K$10</f>
        <v>0.239853534135126</v>
      </c>
      <c r="FY442" s="0" t="n">
        <f aca="false">AM442*'Dist Horaria'!$L$10</f>
        <v>0.239949519695495</v>
      </c>
      <c r="FZ442" s="0" t="n">
        <f aca="false">AM442*'Dist Horaria'!$M$10</f>
        <v>0.256755860630219</v>
      </c>
      <c r="GA442" s="0" t="n">
        <f aca="false">AM442*'Dist Horaria'!$N$10</f>
        <v>0.24290165690429</v>
      </c>
      <c r="GB442" s="0" t="n">
        <f aca="false">AM442*'Dist Horaria'!$O$10</f>
        <v>0.23875577816927</v>
      </c>
      <c r="GC442" s="0" t="n">
        <f aca="false">AM442*'Dist Horaria'!$P$10</f>
        <v>0.242460721160532</v>
      </c>
      <c r="GD442" s="0" t="n">
        <f aca="false">AM442*'Dist Horaria'!$Q$10</f>
        <v>0.219418772953462</v>
      </c>
      <c r="GE442" s="0" t="n">
        <f aca="false">AM442*'Dist Horaria'!$R$10</f>
        <v>0.267723854945737</v>
      </c>
      <c r="GF442" s="0" t="n">
        <f aca="false">AM442*'Dist Horaria'!$S$10</f>
        <v>0.228646572308584</v>
      </c>
      <c r="GG442" s="0" t="n">
        <f aca="false">AR442*'Dist Horaria'!$H$10</f>
        <v>0.27721876945924</v>
      </c>
      <c r="GH442" s="0" t="n">
        <f aca="false">AR442*'Dist Horaria'!$I$10</f>
        <v>0.259446173513464</v>
      </c>
      <c r="GI442" s="0" t="n">
        <f aca="false">AR442*'Dist Horaria'!$J$10</f>
        <v>0.2583230073456</v>
      </c>
      <c r="GJ442" s="0" t="n">
        <f aca="false">AR442*'Dist Horaria'!$K$10</f>
        <v>0.250893726426471</v>
      </c>
      <c r="GK442" s="0" t="n">
        <f aca="false">AR442*'Dist Horaria'!$L$10</f>
        <v>0.250994130095781</v>
      </c>
      <c r="GL442" s="0" t="n">
        <f aca="false">AR442*'Dist Horaria'!$M$10</f>
        <v>0.268574048273393</v>
      </c>
      <c r="GM442" s="0" t="n">
        <f aca="false">AR442*'Dist Horaria'!$N$10</f>
        <v>0.254082150907763</v>
      </c>
      <c r="GN442" s="0" t="n">
        <f aca="false">AR442*'Dist Horaria'!$O$10</f>
        <v>0.249745441970402</v>
      </c>
      <c r="GO442" s="0" t="n">
        <f aca="false">AR442*'Dist Horaria'!$P$10</f>
        <v>0.25362091938051</v>
      </c>
      <c r="GP442" s="0" t="n">
        <f aca="false">AR442*'Dist Horaria'!$Q$10</f>
        <v>0.229518375840166</v>
      </c>
      <c r="GQ442" s="0" t="n">
        <f aca="false">AR442*'Dist Horaria'!$R$10</f>
        <v>0.280046887208901</v>
      </c>
      <c r="GR442" s="0" t="n">
        <f aca="false">AR442*'Dist Horaria'!$S$10</f>
        <v>0.239170920570309</v>
      </c>
      <c r="GS442" s="0" t="n">
        <f aca="false">AW442*'Dist Horaria'!$H$10</f>
        <v>0.0160706533019849</v>
      </c>
      <c r="GT442" s="0" t="n">
        <f aca="false">AW442*'Dist Horaria'!$I$10</f>
        <v>0.0150403578848385</v>
      </c>
      <c r="GU442" s="0" t="n">
        <f aca="false">AW442*'Dist Horaria'!$J$10</f>
        <v>0.0149752468026435</v>
      </c>
      <c r="GV442" s="0" t="n">
        <f aca="false">AW442*'Dist Horaria'!$K$10</f>
        <v>0.0145445638508099</v>
      </c>
      <c r="GW442" s="0" t="n">
        <f aca="false">AW442*'Dist Horaria'!$L$10</f>
        <v>0.0145503843533786</v>
      </c>
      <c r="GX442" s="0" t="n">
        <f aca="false">AW442*'Dist Horaria'!$M$10</f>
        <v>0.0155695100448344</v>
      </c>
      <c r="GY442" s="0" t="n">
        <f aca="false">AW442*'Dist Horaria'!$N$10</f>
        <v>0.014729400052624</v>
      </c>
      <c r="GZ442" s="0" t="n">
        <f aca="false">AW442*'Dist Horaria'!$O$10</f>
        <v>0.0144779966359653</v>
      </c>
      <c r="HA442" s="0" t="n">
        <f aca="false">AW442*'Dist Horaria'!$P$10</f>
        <v>0.0147026619930731</v>
      </c>
      <c r="HB442" s="0" t="n">
        <f aca="false">AW442*'Dist Horaria'!$Q$10</f>
        <v>0.0133054130921835</v>
      </c>
      <c r="HC442" s="0" t="n">
        <f aca="false">AW442*'Dist Horaria'!$R$10</f>
        <v>0.0162346021570378</v>
      </c>
      <c r="HD442" s="0" t="n">
        <f aca="false">AW442*'Dist Horaria'!$S$10</f>
        <v>0.0138649809026266</v>
      </c>
    </row>
    <row r="443" customFormat="false" ht="13.8" hidden="false" customHeight="false" outlineLevel="0" collapsed="false">
      <c r="A443" s="0" t="n">
        <v>4.617066</v>
      </c>
      <c r="B443" s="0" t="n">
        <v>-74.094394</v>
      </c>
      <c r="C443" s="0" t="n">
        <v>30</v>
      </c>
      <c r="D443" s="0" t="n">
        <v>26</v>
      </c>
      <c r="E443" s="0" t="n">
        <v>2332</v>
      </c>
      <c r="G443" s="0" t="s">
        <v>650</v>
      </c>
      <c r="H443" s="0" t="n">
        <v>263</v>
      </c>
      <c r="I443" s="0" t="s">
        <v>1968</v>
      </c>
      <c r="J443" s="0" t="s">
        <v>1969</v>
      </c>
      <c r="K443" s="0" t="s">
        <v>1970</v>
      </c>
      <c r="L443" s="0" t="s">
        <v>1971</v>
      </c>
      <c r="S443" s="0" t="n">
        <v>365</v>
      </c>
      <c r="V443" s="0" t="n">
        <v>49000</v>
      </c>
      <c r="W443" s="0" t="n">
        <f aca="false">V443*12</f>
        <v>588000</v>
      </c>
      <c r="X443" s="0" t="n">
        <v>1</v>
      </c>
      <c r="Z443" s="0" t="n">
        <v>31665.44</v>
      </c>
      <c r="AB443" s="0" t="n">
        <v>0.005</v>
      </c>
      <c r="AC443" s="0" t="n">
        <v>0</v>
      </c>
      <c r="AD443" s="0" t="n">
        <v>2704.3333564549</v>
      </c>
      <c r="AE443" s="0" t="n">
        <f aca="false">AD443/2204.59</f>
        <v>1.22668312768129</v>
      </c>
      <c r="AF443" s="0" t="n">
        <f aca="false">AE443/S443</f>
        <v>0.00336077569227751</v>
      </c>
      <c r="AG443" s="0" t="n">
        <f aca="false">AE443*EXP(AB443*AC443)</f>
        <v>1.22668312768129</v>
      </c>
      <c r="AH443" s="0" t="n">
        <f aca="false">AG443/S443</f>
        <v>0.00336077569227751</v>
      </c>
      <c r="AI443" s="0" t="s">
        <v>90</v>
      </c>
      <c r="AJ443" s="0" t="n">
        <f aca="false">IF(AI443="A",'FE DISTRIBUCIÓN'!$C$2,'FE DISTRIBUCIÓN'!$C$3)</f>
        <v>4.994E-006</v>
      </c>
      <c r="AK443" s="0" t="n">
        <f aca="false">W443*AJ443</f>
        <v>2.936472</v>
      </c>
      <c r="AL443" s="0" t="n">
        <f aca="false">AK443/365</f>
        <v>0.00804512876712329</v>
      </c>
      <c r="AM443" s="0" t="n">
        <f aca="false">AK443*EXP(AB443*AC443)</f>
        <v>2.936472</v>
      </c>
      <c r="AN443" s="0" t="n">
        <f aca="false">AM443/365</f>
        <v>0.00804512876712329</v>
      </c>
      <c r="AO443" s="0" t="n">
        <v>5.223868284E-006</v>
      </c>
      <c r="AP443" s="0" t="n">
        <f aca="false">AO443*W443</f>
        <v>3.071634550992</v>
      </c>
      <c r="AQ443" s="0" t="n">
        <f aca="false">AP443/365</f>
        <v>0.00841543712600548</v>
      </c>
      <c r="AR443" s="0" t="n">
        <f aca="false">AP443*EXP(AB443*AC443)</f>
        <v>3.071634550992</v>
      </c>
      <c r="AS443" s="0" t="n">
        <f aca="false">AR443/365</f>
        <v>0.00841543712600548</v>
      </c>
      <c r="AT443" s="0" t="n">
        <v>3.02832944E-007</v>
      </c>
      <c r="AU443" s="0" t="n">
        <f aca="false">AT443*W443</f>
        <v>0.178065771072</v>
      </c>
      <c r="AV443" s="0" t="n">
        <f aca="false">AU443/365</f>
        <v>0.00048785142759452</v>
      </c>
      <c r="AW443" s="0" t="n">
        <f aca="false">AU443*EXP(AB443*AC443)</f>
        <v>0.178065771072</v>
      </c>
      <c r="AX443" s="0" t="n">
        <f aca="false">AW443/365</f>
        <v>0.00048785142759452</v>
      </c>
      <c r="AY443" s="0" t="n">
        <f aca="false">AW443+AR443+AM443+AG443</f>
        <v>7.41285544974529</v>
      </c>
      <c r="AZ443" s="0" t="n">
        <f aca="false">AH443+AN443+AS443+AX443</f>
        <v>0.0203091930130008</v>
      </c>
      <c r="BA443" s="0" t="n">
        <f aca="false">AH443*1000000</f>
        <v>3360.77569227751</v>
      </c>
      <c r="BB443" s="0" t="n">
        <f aca="false">BA443*'Dist Horaria'!$H$3</f>
        <v>117.104687988762</v>
      </c>
      <c r="BC443" s="0" t="n">
        <f aca="false">BA443*'Dist Horaria'!$I$3</f>
        <v>113.972027951667</v>
      </c>
      <c r="BD443" s="0" t="n">
        <f aca="false">BA443*'Dist Horaria'!$J$3</f>
        <v>111.015181897716</v>
      </c>
      <c r="BE443" s="0" t="n">
        <f aca="false">BA443*'Dist Horaria'!$K$3</f>
        <v>108.496064543325</v>
      </c>
      <c r="BF443" s="0" t="n">
        <f aca="false">BA443*'Dist Horaria'!$L$3</f>
        <v>106.655191384185</v>
      </c>
      <c r="BG443" s="0" t="n">
        <f aca="false">BA443*'Dist Horaria'!$M$3</f>
        <v>105.496242092718</v>
      </c>
      <c r="BH443" s="0" t="n">
        <f aca="false">BA443*'Dist Horaria'!$N$3</f>
        <v>110.257520799584</v>
      </c>
      <c r="BI443" s="0" t="n">
        <f aca="false">BA443*'Dist Horaria'!$O$3</f>
        <v>110.257520799584</v>
      </c>
      <c r="BJ443" s="0" t="n">
        <f aca="false">BA443*'Dist Horaria'!$P$3</f>
        <v>145.874420445452</v>
      </c>
      <c r="BK443" s="0" t="n">
        <f aca="false">BA443*'Dist Horaria'!$Q$3</f>
        <v>161.303445684875</v>
      </c>
      <c r="BL443" s="0" t="n">
        <f aca="false">BA443*'Dist Horaria'!$R$3</f>
        <v>172.52455494991</v>
      </c>
      <c r="BM443" s="0" t="n">
        <f aca="false">BA443*'Dist Horaria'!$S$3</f>
        <v>178.135109582427</v>
      </c>
      <c r="BN443" s="0" t="n">
        <f aca="false">BA443*'Dist Horaria'!$T$3</f>
        <v>179.537748240557</v>
      </c>
      <c r="BO443" s="0" t="n">
        <f aca="false">BA443*'Dist Horaria'!$U$3</f>
        <v>178.135109582427</v>
      </c>
      <c r="BP443" s="0" t="n">
        <f aca="false">BA443*'Dist Horaria'!$V$3</f>
        <v>175.329832266168</v>
      </c>
      <c r="BQ443" s="0" t="n">
        <f aca="false">BA443*'Dist Horaria'!$W$3</f>
        <v>171.12191629178</v>
      </c>
      <c r="BR443" s="0" t="n">
        <f aca="false">BA443*'Dist Horaria'!$X$3</f>
        <v>167.805576262639</v>
      </c>
      <c r="BS443" s="0" t="n">
        <f aca="false">BA443*'Dist Horaria'!$Y$3</f>
        <v>163.978173520615</v>
      </c>
      <c r="BT443" s="0" t="n">
        <f aca="false">BA443*'Dist Horaria'!$Z$3</f>
        <v>143.145245775666</v>
      </c>
      <c r="BU443" s="0" t="n">
        <f aca="false">BA443*'Dist Horaria'!$AA$3</f>
        <v>136.122953005445</v>
      </c>
      <c r="BV443" s="0" t="n">
        <f aca="false">BA443*'Dist Horaria'!$AB$3</f>
        <v>121.158524535901</v>
      </c>
      <c r="BW443" s="0" t="n">
        <f aca="false">BA443*'Dist Horaria'!$AC$3</f>
        <v>131.314687647513</v>
      </c>
      <c r="BX443" s="0" t="n">
        <f aca="false">BA443*'Dist Horaria'!$AD$3</f>
        <v>127.849348839113</v>
      </c>
      <c r="BY443" s="0" t="n">
        <f aca="false">BA443*'Dist Horaria'!$AE$3</f>
        <v>124.183222658951</v>
      </c>
      <c r="BZ443" s="0" t="n">
        <f aca="false">AN443*1000000</f>
        <v>8045.12876712329</v>
      </c>
      <c r="CA443" s="0" t="n">
        <f aca="false">BZ443*'Dist Horaria'!$H$6</f>
        <v>201.128219178082</v>
      </c>
      <c r="CB443" s="0" t="n">
        <f aca="false">BZ443*'Dist Horaria'!$I$6</f>
        <v>201.128219178082</v>
      </c>
      <c r="CC443" s="0" t="n">
        <f aca="false">BZ443*'Dist Horaria'!$J$6</f>
        <v>201.128219178082</v>
      </c>
      <c r="CD443" s="0" t="n">
        <f aca="false">BZ443*'Dist Horaria'!$K$6</f>
        <v>201.128219178082</v>
      </c>
      <c r="CE443" s="0" t="n">
        <f aca="false">BZ443*'Dist Horaria'!$L$6</f>
        <v>201.128219178082</v>
      </c>
      <c r="CF443" s="0" t="n">
        <f aca="false">BZ443*'Dist Horaria'!$M$6</f>
        <v>536.341917808219</v>
      </c>
      <c r="CG443" s="0" t="n">
        <f aca="false">BZ443*'Dist Horaria'!$N$6</f>
        <v>536.341917808219</v>
      </c>
      <c r="CH443" s="0" t="n">
        <f aca="false">BZ443*'Dist Horaria'!$O$6</f>
        <v>536.341917808219</v>
      </c>
      <c r="CI443" s="0" t="n">
        <f aca="false">BZ443*'Dist Horaria'!$P$6</f>
        <v>351.974383561644</v>
      </c>
      <c r="CJ443" s="0" t="n">
        <f aca="false">BZ443*'Dist Horaria'!$Q$6</f>
        <v>351.974383561644</v>
      </c>
      <c r="CK443" s="0" t="n">
        <f aca="false">BZ443*'Dist Horaria'!$R$6</f>
        <v>351.974383561644</v>
      </c>
      <c r="CL443" s="0" t="n">
        <f aca="false">BZ443*'Dist Horaria'!$S$6</f>
        <v>351.974383561644</v>
      </c>
      <c r="CM443" s="0" t="n">
        <f aca="false">BZ443*'Dist Horaria'!$T$6</f>
        <v>351.974383561644</v>
      </c>
      <c r="CN443" s="0" t="n">
        <f aca="false">BZ443*'Dist Horaria'!$U$6</f>
        <v>351.974383561644</v>
      </c>
      <c r="CO443" s="0" t="n">
        <f aca="false">BZ443*'Dist Horaria'!$V$6</f>
        <v>351.974383561644</v>
      </c>
      <c r="CP443" s="0" t="n">
        <f aca="false">BZ443*'Dist Horaria'!$W$6</f>
        <v>351.974383561644</v>
      </c>
      <c r="CQ443" s="0" t="n">
        <f aca="false">BZ443*'Dist Horaria'!$X$6</f>
        <v>536.341917808219</v>
      </c>
      <c r="CR443" s="0" t="n">
        <f aca="false">BZ443*'Dist Horaria'!$Y$6</f>
        <v>536.341917808219</v>
      </c>
      <c r="CS443" s="0" t="n">
        <f aca="false">BZ443*'Dist Horaria'!$Z$6</f>
        <v>536.341917808219</v>
      </c>
      <c r="CT443" s="0" t="n">
        <f aca="false">BZ443*'Dist Horaria'!$AA$6</f>
        <v>201.128219178082</v>
      </c>
      <c r="CU443" s="0" t="n">
        <f aca="false">BZ443*'Dist Horaria'!$AB$6</f>
        <v>201.128219178082</v>
      </c>
      <c r="CV443" s="0" t="n">
        <f aca="false">BZ443*'Dist Horaria'!$AC$6</f>
        <v>201.128219178082</v>
      </c>
      <c r="CW443" s="0" t="n">
        <f aca="false">BZ443*'Dist Horaria'!$AD$6</f>
        <v>201.128219178082</v>
      </c>
      <c r="CX443" s="0" t="n">
        <f aca="false">BZ443*'Dist Horaria'!$AE$6</f>
        <v>201.128219178082</v>
      </c>
      <c r="CY443" s="0" t="n">
        <f aca="false">AS443*1000000</f>
        <v>8415.43712600548</v>
      </c>
      <c r="CZ443" s="0" t="n">
        <f aca="false">CY443*'Dist Horaria'!$H$6</f>
        <v>210.385928150137</v>
      </c>
      <c r="DA443" s="0" t="n">
        <f aca="false">CY443*'Dist Horaria'!$I$6</f>
        <v>210.385928150137</v>
      </c>
      <c r="DB443" s="0" t="n">
        <f aca="false">CY443*'Dist Horaria'!$J$6</f>
        <v>210.385928150137</v>
      </c>
      <c r="DC443" s="0" t="n">
        <f aca="false">CY443*'Dist Horaria'!$K$6</f>
        <v>210.385928150137</v>
      </c>
      <c r="DD443" s="0" t="n">
        <f aca="false">CY443*'Dist Horaria'!$L$6</f>
        <v>210.385928150137</v>
      </c>
      <c r="DE443" s="0" t="n">
        <f aca="false">CY443*'Dist Horaria'!$M$6</f>
        <v>561.029141733699</v>
      </c>
      <c r="DF443" s="0" t="n">
        <f aca="false">CY443*'Dist Horaria'!$N$6</f>
        <v>561.029141733699</v>
      </c>
      <c r="DG443" s="0" t="n">
        <f aca="false">CY443*'Dist Horaria'!$O$6</f>
        <v>561.029141733699</v>
      </c>
      <c r="DH443" s="0" t="n">
        <f aca="false">CY443*'Dist Horaria'!$P$6</f>
        <v>368.17537426274</v>
      </c>
      <c r="DI443" s="0" t="n">
        <f aca="false">CY443*'Dist Horaria'!$Q$6</f>
        <v>368.17537426274</v>
      </c>
      <c r="DJ443" s="0" t="n">
        <f aca="false">CY443*'Dist Horaria'!$R$6</f>
        <v>368.17537426274</v>
      </c>
      <c r="DK443" s="0" t="n">
        <f aca="false">CY443*'Dist Horaria'!$S$6</f>
        <v>368.17537426274</v>
      </c>
      <c r="DL443" s="0" t="n">
        <f aca="false">CY443*'Dist Horaria'!$T$6</f>
        <v>368.17537426274</v>
      </c>
      <c r="DM443" s="0" t="n">
        <f aca="false">CY443*'Dist Horaria'!$U$6</f>
        <v>368.17537426274</v>
      </c>
      <c r="DN443" s="0" t="n">
        <f aca="false">CY443*'Dist Horaria'!$V$6</f>
        <v>368.17537426274</v>
      </c>
      <c r="DO443" s="0" t="n">
        <f aca="false">CY443*'Dist Horaria'!$W$6</f>
        <v>368.17537426274</v>
      </c>
      <c r="DP443" s="0" t="n">
        <f aca="false">CY443*'Dist Horaria'!$X$6</f>
        <v>561.029141733699</v>
      </c>
      <c r="DQ443" s="0" t="n">
        <f aca="false">CY443*'Dist Horaria'!$Y$6</f>
        <v>561.029141733699</v>
      </c>
      <c r="DR443" s="0" t="n">
        <f aca="false">CY443*'Dist Horaria'!$Z$6</f>
        <v>561.029141733699</v>
      </c>
      <c r="DS443" s="0" t="n">
        <f aca="false">CY443*'Dist Horaria'!$AA$6</f>
        <v>210.385928150137</v>
      </c>
      <c r="DT443" s="0" t="n">
        <f aca="false">CY443*'Dist Horaria'!$AB$6</f>
        <v>210.385928150137</v>
      </c>
      <c r="DU443" s="0" t="n">
        <f aca="false">CY443*'Dist Horaria'!$AC$6</f>
        <v>210.385928150137</v>
      </c>
      <c r="DV443" s="0" t="n">
        <f aca="false">CY443*'Dist Horaria'!$AD$6</f>
        <v>210.385928150137</v>
      </c>
      <c r="DW443" s="0" t="n">
        <f aca="false">CY443*'Dist Horaria'!$AE$6</f>
        <v>210.385928150137</v>
      </c>
      <c r="DX443" s="0" t="n">
        <f aca="false">AX443*1000000</f>
        <v>487.85142759452</v>
      </c>
      <c r="DY443" s="0" t="n">
        <f aca="false">DX443*'Dist Horaria'!$H$6</f>
        <v>12.196285689863</v>
      </c>
      <c r="DZ443" s="0" t="n">
        <f aca="false">DX443*'Dist Horaria'!$I$6</f>
        <v>12.196285689863</v>
      </c>
      <c r="EA443" s="0" t="n">
        <f aca="false">DX443*'Dist Horaria'!$J$6</f>
        <v>12.196285689863</v>
      </c>
      <c r="EB443" s="0" t="n">
        <f aca="false">DX443*'Dist Horaria'!$K$6</f>
        <v>12.196285689863</v>
      </c>
      <c r="EC443" s="0" t="n">
        <f aca="false">DX443*'Dist Horaria'!$L$6</f>
        <v>12.196285689863</v>
      </c>
      <c r="ED443" s="0" t="n">
        <f aca="false">DX443*'Dist Horaria'!$M$6</f>
        <v>32.5234285063014</v>
      </c>
      <c r="EE443" s="0" t="n">
        <f aca="false">DX443*'Dist Horaria'!$N$6</f>
        <v>32.5234285063014</v>
      </c>
      <c r="EF443" s="0" t="n">
        <f aca="false">DX443*'Dist Horaria'!$O$6</f>
        <v>32.5234285063014</v>
      </c>
      <c r="EG443" s="0" t="n">
        <f aca="false">DX443*'Dist Horaria'!$P$6</f>
        <v>21.3434999572603</v>
      </c>
      <c r="EH443" s="0" t="n">
        <f aca="false">DX443*'Dist Horaria'!$Q$6</f>
        <v>21.3434999572603</v>
      </c>
      <c r="EI443" s="0" t="n">
        <f aca="false">DX443*'Dist Horaria'!$R$6</f>
        <v>21.3434999572603</v>
      </c>
      <c r="EJ443" s="0" t="n">
        <f aca="false">DX443*'Dist Horaria'!$S$6</f>
        <v>21.3434999572603</v>
      </c>
      <c r="EK443" s="0" t="n">
        <f aca="false">DX443*'Dist Horaria'!$T$6</f>
        <v>21.3434999572603</v>
      </c>
      <c r="EL443" s="0" t="n">
        <f aca="false">DX443*'Dist Horaria'!$U$6</f>
        <v>21.3434999572603</v>
      </c>
      <c r="EM443" s="0" t="n">
        <f aca="false">DX443*'Dist Horaria'!$V$6</f>
        <v>21.3434999572603</v>
      </c>
      <c r="EN443" s="0" t="n">
        <f aca="false">DX443*'Dist Horaria'!$W$6</f>
        <v>21.3434999572603</v>
      </c>
      <c r="EO443" s="0" t="n">
        <f aca="false">DX443*'Dist Horaria'!$X$6</f>
        <v>32.5234285063014</v>
      </c>
      <c r="EP443" s="0" t="n">
        <f aca="false">DX443*'Dist Horaria'!$Y$6</f>
        <v>32.5234285063014</v>
      </c>
      <c r="EQ443" s="0" t="n">
        <f aca="false">DX443*'Dist Horaria'!$Z$6</f>
        <v>32.5234285063014</v>
      </c>
      <c r="ER443" s="0" t="n">
        <f aca="false">DX443*'Dist Horaria'!$AA$6</f>
        <v>12.196285689863</v>
      </c>
      <c r="ES443" s="0" t="n">
        <f aca="false">DX443*'Dist Horaria'!$AB$6</f>
        <v>12.196285689863</v>
      </c>
      <c r="ET443" s="0" t="n">
        <f aca="false">DX443*'Dist Horaria'!$AC$6</f>
        <v>12.196285689863</v>
      </c>
      <c r="EU443" s="0" t="n">
        <f aca="false">DX443*'Dist Horaria'!$AD$6</f>
        <v>12.196285689863</v>
      </c>
      <c r="EV443" s="0" t="n">
        <f aca="false">DX443*'Dist Horaria'!$AE$6</f>
        <v>12.196285689863</v>
      </c>
      <c r="EW443" s="0" t="n">
        <f aca="false">BB443+CA443+CZ443+DY443</f>
        <v>540.815121006844</v>
      </c>
      <c r="EX443" s="0" t="n">
        <f aca="false">BC443+CB443+DA443+DZ443</f>
        <v>537.682460969749</v>
      </c>
      <c r="EY443" s="0" t="n">
        <f aca="false">BD443+CC443+DB443+EA443</f>
        <v>534.725614915798</v>
      </c>
      <c r="EZ443" s="0" t="n">
        <f aca="false">BE443+CD443+DC443+EB443</f>
        <v>532.206497561408</v>
      </c>
      <c r="FA443" s="0" t="n">
        <f aca="false">BF443+CE443+DD443+EC443</f>
        <v>530.365624402267</v>
      </c>
      <c r="FB443" s="0" t="n">
        <f aca="false">BG443+CF443+DE443+ED443</f>
        <v>1235.39073014094</v>
      </c>
      <c r="FC443" s="0" t="n">
        <f aca="false">BH443+CG443+DF443+EE443</f>
        <v>1240.1520088478</v>
      </c>
      <c r="FD443" s="0" t="n">
        <f aca="false">BI443+CH443+DG443+EF443</f>
        <v>1240.1520088478</v>
      </c>
      <c r="FE443" s="0" t="n">
        <f aca="false">BJ443+CI443+DH443+EG443</f>
        <v>887.367678227096</v>
      </c>
      <c r="FF443" s="0" t="n">
        <f aca="false">BK443+CJ443+DI443+EH443</f>
        <v>902.796703466519</v>
      </c>
      <c r="FG443" s="0" t="n">
        <f aca="false">BL443+CK443+DJ443+EI443</f>
        <v>914.017812731554</v>
      </c>
      <c r="FH443" s="0" t="n">
        <f aca="false">BM443+CL443+DK443+EJ443</f>
        <v>919.628367364071</v>
      </c>
      <c r="FI443" s="0" t="n">
        <f aca="false">BN443+CM443+DL443+EK443</f>
        <v>921.0310060222</v>
      </c>
      <c r="FJ443" s="0" t="n">
        <f aca="false">BO443+CN443+DM443+EL443</f>
        <v>919.628367364071</v>
      </c>
      <c r="FK443" s="0" t="n">
        <f aca="false">BP443+CO443+DN443+EM443</f>
        <v>916.823090047812</v>
      </c>
      <c r="FL443" s="0" t="n">
        <f aca="false">BQ443+CP443+DO443+EN443</f>
        <v>912.615174073424</v>
      </c>
      <c r="FM443" s="0" t="n">
        <f aca="false">BR443+CQ443+DP443+EO443</f>
        <v>1297.70006431086</v>
      </c>
      <c r="FN443" s="0" t="n">
        <f aca="false">BS443+CR443+DQ443+EP443</f>
        <v>1293.87266156883</v>
      </c>
      <c r="FO443" s="0" t="n">
        <f aca="false">BT443+CS443+DR443+EQ443</f>
        <v>1273.03973382389</v>
      </c>
      <c r="FP443" s="0" t="n">
        <f aca="false">BU443+CT443+DS443+ER443</f>
        <v>559.833386023527</v>
      </c>
      <c r="FQ443" s="0" t="n">
        <f aca="false">BV443+CU443+DT443+ES443</f>
        <v>544.868957553983</v>
      </c>
      <c r="FR443" s="0" t="n">
        <f aca="false">BW443+CV443+DU443+ET443</f>
        <v>555.025120665595</v>
      </c>
      <c r="FS443" s="0" t="n">
        <f aca="false">BX443+CW443+DV443+EU443</f>
        <v>551.559781857195</v>
      </c>
      <c r="FT443" s="0" t="n">
        <f aca="false">BY443+CX443+DW443+EV443</f>
        <v>547.893655677033</v>
      </c>
      <c r="FU443" s="0" t="n">
        <f aca="false">AM443*'Dist Horaria'!$H$10</f>
        <v>0.265020184165012</v>
      </c>
      <c r="FV443" s="0" t="n">
        <f aca="false">AM443*'Dist Horaria'!$I$10</f>
        <v>0.24802964395077</v>
      </c>
      <c r="FW443" s="0" t="n">
        <f aca="false">AM443*'Dist Horaria'!$J$10</f>
        <v>0.246955900981505</v>
      </c>
      <c r="FX443" s="0" t="n">
        <f aca="false">AM443*'Dist Horaria'!$K$10</f>
        <v>0.239853534135126</v>
      </c>
      <c r="FY443" s="0" t="n">
        <f aca="false">AM443*'Dist Horaria'!$L$10</f>
        <v>0.239949519695495</v>
      </c>
      <c r="FZ443" s="0" t="n">
        <f aca="false">AM443*'Dist Horaria'!$M$10</f>
        <v>0.256755860630219</v>
      </c>
      <c r="GA443" s="0" t="n">
        <f aca="false">AM443*'Dist Horaria'!$N$10</f>
        <v>0.24290165690429</v>
      </c>
      <c r="GB443" s="0" t="n">
        <f aca="false">AM443*'Dist Horaria'!$O$10</f>
        <v>0.23875577816927</v>
      </c>
      <c r="GC443" s="0" t="n">
        <f aca="false">AM443*'Dist Horaria'!$P$10</f>
        <v>0.242460721160532</v>
      </c>
      <c r="GD443" s="0" t="n">
        <f aca="false">AM443*'Dist Horaria'!$Q$10</f>
        <v>0.219418772953462</v>
      </c>
      <c r="GE443" s="0" t="n">
        <f aca="false">AM443*'Dist Horaria'!$R$10</f>
        <v>0.267723854945737</v>
      </c>
      <c r="GF443" s="0" t="n">
        <f aca="false">AM443*'Dist Horaria'!$S$10</f>
        <v>0.228646572308584</v>
      </c>
      <c r="GG443" s="0" t="n">
        <f aca="false">AR443*'Dist Horaria'!$H$10</f>
        <v>0.27721876945924</v>
      </c>
      <c r="GH443" s="0" t="n">
        <f aca="false">AR443*'Dist Horaria'!$I$10</f>
        <v>0.259446173513464</v>
      </c>
      <c r="GI443" s="0" t="n">
        <f aca="false">AR443*'Dist Horaria'!$J$10</f>
        <v>0.2583230073456</v>
      </c>
      <c r="GJ443" s="0" t="n">
        <f aca="false">AR443*'Dist Horaria'!$K$10</f>
        <v>0.250893726426471</v>
      </c>
      <c r="GK443" s="0" t="n">
        <f aca="false">AR443*'Dist Horaria'!$L$10</f>
        <v>0.250994130095781</v>
      </c>
      <c r="GL443" s="0" t="n">
        <f aca="false">AR443*'Dist Horaria'!$M$10</f>
        <v>0.268574048273393</v>
      </c>
      <c r="GM443" s="0" t="n">
        <f aca="false">AR443*'Dist Horaria'!$N$10</f>
        <v>0.254082150907763</v>
      </c>
      <c r="GN443" s="0" t="n">
        <f aca="false">AR443*'Dist Horaria'!$O$10</f>
        <v>0.249745441970402</v>
      </c>
      <c r="GO443" s="0" t="n">
        <f aca="false">AR443*'Dist Horaria'!$P$10</f>
        <v>0.25362091938051</v>
      </c>
      <c r="GP443" s="0" t="n">
        <f aca="false">AR443*'Dist Horaria'!$Q$10</f>
        <v>0.229518375840166</v>
      </c>
      <c r="GQ443" s="0" t="n">
        <f aca="false">AR443*'Dist Horaria'!$R$10</f>
        <v>0.280046887208901</v>
      </c>
      <c r="GR443" s="0" t="n">
        <f aca="false">AR443*'Dist Horaria'!$S$10</f>
        <v>0.239170920570309</v>
      </c>
      <c r="GS443" s="0" t="n">
        <f aca="false">AW443*'Dist Horaria'!$H$10</f>
        <v>0.0160706533019849</v>
      </c>
      <c r="GT443" s="0" t="n">
        <f aca="false">AW443*'Dist Horaria'!$I$10</f>
        <v>0.0150403578848385</v>
      </c>
      <c r="GU443" s="0" t="n">
        <f aca="false">AW443*'Dist Horaria'!$J$10</f>
        <v>0.0149752468026435</v>
      </c>
      <c r="GV443" s="0" t="n">
        <f aca="false">AW443*'Dist Horaria'!$K$10</f>
        <v>0.0145445638508099</v>
      </c>
      <c r="GW443" s="0" t="n">
        <f aca="false">AW443*'Dist Horaria'!$L$10</f>
        <v>0.0145503843533786</v>
      </c>
      <c r="GX443" s="0" t="n">
        <f aca="false">AW443*'Dist Horaria'!$M$10</f>
        <v>0.0155695100448344</v>
      </c>
      <c r="GY443" s="0" t="n">
        <f aca="false">AW443*'Dist Horaria'!$N$10</f>
        <v>0.014729400052624</v>
      </c>
      <c r="GZ443" s="0" t="n">
        <f aca="false">AW443*'Dist Horaria'!$O$10</f>
        <v>0.0144779966359653</v>
      </c>
      <c r="HA443" s="0" t="n">
        <f aca="false">AW443*'Dist Horaria'!$P$10</f>
        <v>0.0147026619930731</v>
      </c>
      <c r="HB443" s="0" t="n">
        <f aca="false">AW443*'Dist Horaria'!$Q$10</f>
        <v>0.0133054130921835</v>
      </c>
      <c r="HC443" s="0" t="n">
        <f aca="false">AW443*'Dist Horaria'!$R$10</f>
        <v>0.0162346021570378</v>
      </c>
      <c r="HD443" s="0" t="n">
        <f aca="false">AW443*'Dist Horaria'!$S$10</f>
        <v>0.0138649809026266</v>
      </c>
    </row>
    <row r="444" customFormat="false" ht="13.8" hidden="false" customHeight="false" outlineLevel="0" collapsed="false">
      <c r="A444" s="0" t="n">
        <v>4.68648</v>
      </c>
      <c r="B444" s="0" t="n">
        <v>-74.081569</v>
      </c>
      <c r="C444" s="0" t="n">
        <v>31</v>
      </c>
      <c r="D444" s="0" t="n">
        <v>33</v>
      </c>
      <c r="E444" s="0" t="n">
        <v>2424</v>
      </c>
      <c r="G444" s="0" t="s">
        <v>650</v>
      </c>
      <c r="H444" s="0" t="n">
        <v>270</v>
      </c>
      <c r="I444" s="0" t="s">
        <v>1972</v>
      </c>
      <c r="J444" s="0" t="s">
        <v>1973</v>
      </c>
      <c r="K444" s="0" t="s">
        <v>1974</v>
      </c>
      <c r="L444" s="0" t="s">
        <v>1878</v>
      </c>
      <c r="S444" s="0" t="n">
        <v>365</v>
      </c>
      <c r="V444" s="0" t="n">
        <v>49000</v>
      </c>
      <c r="W444" s="0" t="n">
        <f aca="false">V444*12</f>
        <v>588000</v>
      </c>
      <c r="X444" s="0" t="n">
        <v>1</v>
      </c>
      <c r="Z444" s="0" t="n">
        <v>31665.44</v>
      </c>
      <c r="AB444" s="0" t="n">
        <v>0.005</v>
      </c>
      <c r="AC444" s="0" t="n">
        <v>0</v>
      </c>
      <c r="AD444" s="0" t="n">
        <v>2704.3333564549</v>
      </c>
      <c r="AE444" s="0" t="n">
        <f aca="false">AD444/2204.59</f>
        <v>1.22668312768129</v>
      </c>
      <c r="AF444" s="0" t="n">
        <f aca="false">AE444/S444</f>
        <v>0.00336077569227751</v>
      </c>
      <c r="AG444" s="0" t="n">
        <f aca="false">AE444*EXP(AB444*AC444)</f>
        <v>1.22668312768129</v>
      </c>
      <c r="AH444" s="0" t="n">
        <f aca="false">AG444/S444</f>
        <v>0.00336077569227751</v>
      </c>
      <c r="AI444" s="0" t="s">
        <v>90</v>
      </c>
      <c r="AJ444" s="0" t="n">
        <f aca="false">IF(AI444="A",'FE DISTRIBUCIÓN'!$C$2,'FE DISTRIBUCIÓN'!$C$3)</f>
        <v>4.994E-006</v>
      </c>
      <c r="AK444" s="0" t="n">
        <f aca="false">W444*AJ444</f>
        <v>2.936472</v>
      </c>
      <c r="AL444" s="0" t="n">
        <f aca="false">AK444/365</f>
        <v>0.00804512876712329</v>
      </c>
      <c r="AM444" s="0" t="n">
        <f aca="false">AK444*EXP(AB444*AC444)</f>
        <v>2.936472</v>
      </c>
      <c r="AN444" s="0" t="n">
        <f aca="false">AM444/365</f>
        <v>0.00804512876712329</v>
      </c>
      <c r="AO444" s="0" t="n">
        <v>5.223868284E-006</v>
      </c>
      <c r="AP444" s="0" t="n">
        <f aca="false">AO444*W444</f>
        <v>3.071634550992</v>
      </c>
      <c r="AQ444" s="0" t="n">
        <f aca="false">AP444/365</f>
        <v>0.00841543712600548</v>
      </c>
      <c r="AR444" s="0" t="n">
        <f aca="false">AP444*EXP(AB444*AC444)</f>
        <v>3.071634550992</v>
      </c>
      <c r="AS444" s="0" t="n">
        <f aca="false">AR444/365</f>
        <v>0.00841543712600548</v>
      </c>
      <c r="AT444" s="0" t="n">
        <v>3.02832944E-007</v>
      </c>
      <c r="AU444" s="0" t="n">
        <f aca="false">AT444*W444</f>
        <v>0.178065771072</v>
      </c>
      <c r="AV444" s="0" t="n">
        <f aca="false">AU444/365</f>
        <v>0.00048785142759452</v>
      </c>
      <c r="AW444" s="0" t="n">
        <f aca="false">AU444*EXP(AB444*AC444)</f>
        <v>0.178065771072</v>
      </c>
      <c r="AX444" s="0" t="n">
        <f aca="false">AW444/365</f>
        <v>0.00048785142759452</v>
      </c>
      <c r="AY444" s="0" t="n">
        <f aca="false">AW444+AR444+AM444+AG444</f>
        <v>7.41285544974529</v>
      </c>
      <c r="AZ444" s="0" t="n">
        <f aca="false">AH444+AN444+AS444+AX444</f>
        <v>0.0203091930130008</v>
      </c>
      <c r="BA444" s="0" t="n">
        <f aca="false">AH444*1000000</f>
        <v>3360.77569227751</v>
      </c>
      <c r="BB444" s="0" t="n">
        <f aca="false">BA444*'Dist Horaria'!$H$3</f>
        <v>117.104687988762</v>
      </c>
      <c r="BC444" s="0" t="n">
        <f aca="false">BA444*'Dist Horaria'!$I$3</f>
        <v>113.972027951667</v>
      </c>
      <c r="BD444" s="0" t="n">
        <f aca="false">BA444*'Dist Horaria'!$J$3</f>
        <v>111.015181897716</v>
      </c>
      <c r="BE444" s="0" t="n">
        <f aca="false">BA444*'Dist Horaria'!$K$3</f>
        <v>108.496064543325</v>
      </c>
      <c r="BF444" s="0" t="n">
        <f aca="false">BA444*'Dist Horaria'!$L$3</f>
        <v>106.655191384185</v>
      </c>
      <c r="BG444" s="0" t="n">
        <f aca="false">BA444*'Dist Horaria'!$M$3</f>
        <v>105.496242092718</v>
      </c>
      <c r="BH444" s="0" t="n">
        <f aca="false">BA444*'Dist Horaria'!$N$3</f>
        <v>110.257520799584</v>
      </c>
      <c r="BI444" s="0" t="n">
        <f aca="false">BA444*'Dist Horaria'!$O$3</f>
        <v>110.257520799584</v>
      </c>
      <c r="BJ444" s="0" t="n">
        <f aca="false">BA444*'Dist Horaria'!$P$3</f>
        <v>145.874420445452</v>
      </c>
      <c r="BK444" s="0" t="n">
        <f aca="false">BA444*'Dist Horaria'!$Q$3</f>
        <v>161.303445684875</v>
      </c>
      <c r="BL444" s="0" t="n">
        <f aca="false">BA444*'Dist Horaria'!$R$3</f>
        <v>172.52455494991</v>
      </c>
      <c r="BM444" s="0" t="n">
        <f aca="false">BA444*'Dist Horaria'!$S$3</f>
        <v>178.135109582427</v>
      </c>
      <c r="BN444" s="0" t="n">
        <f aca="false">BA444*'Dist Horaria'!$T$3</f>
        <v>179.537748240557</v>
      </c>
      <c r="BO444" s="0" t="n">
        <f aca="false">BA444*'Dist Horaria'!$U$3</f>
        <v>178.135109582427</v>
      </c>
      <c r="BP444" s="0" t="n">
        <f aca="false">BA444*'Dist Horaria'!$V$3</f>
        <v>175.329832266168</v>
      </c>
      <c r="BQ444" s="0" t="n">
        <f aca="false">BA444*'Dist Horaria'!$W$3</f>
        <v>171.12191629178</v>
      </c>
      <c r="BR444" s="0" t="n">
        <f aca="false">BA444*'Dist Horaria'!$X$3</f>
        <v>167.805576262639</v>
      </c>
      <c r="BS444" s="0" t="n">
        <f aca="false">BA444*'Dist Horaria'!$Y$3</f>
        <v>163.978173520615</v>
      </c>
      <c r="BT444" s="0" t="n">
        <f aca="false">BA444*'Dist Horaria'!$Z$3</f>
        <v>143.145245775666</v>
      </c>
      <c r="BU444" s="0" t="n">
        <f aca="false">BA444*'Dist Horaria'!$AA$3</f>
        <v>136.122953005445</v>
      </c>
      <c r="BV444" s="0" t="n">
        <f aca="false">BA444*'Dist Horaria'!$AB$3</f>
        <v>121.158524535901</v>
      </c>
      <c r="BW444" s="0" t="n">
        <f aca="false">BA444*'Dist Horaria'!$AC$3</f>
        <v>131.314687647513</v>
      </c>
      <c r="BX444" s="0" t="n">
        <f aca="false">BA444*'Dist Horaria'!$AD$3</f>
        <v>127.849348839113</v>
      </c>
      <c r="BY444" s="0" t="n">
        <f aca="false">BA444*'Dist Horaria'!$AE$3</f>
        <v>124.183222658951</v>
      </c>
      <c r="BZ444" s="0" t="n">
        <f aca="false">AN444*1000000</f>
        <v>8045.12876712329</v>
      </c>
      <c r="CA444" s="0" t="n">
        <f aca="false">BZ444*'Dist Horaria'!$H$6</f>
        <v>201.128219178082</v>
      </c>
      <c r="CB444" s="0" t="n">
        <f aca="false">BZ444*'Dist Horaria'!$I$6</f>
        <v>201.128219178082</v>
      </c>
      <c r="CC444" s="0" t="n">
        <f aca="false">BZ444*'Dist Horaria'!$J$6</f>
        <v>201.128219178082</v>
      </c>
      <c r="CD444" s="0" t="n">
        <f aca="false">BZ444*'Dist Horaria'!$K$6</f>
        <v>201.128219178082</v>
      </c>
      <c r="CE444" s="0" t="n">
        <f aca="false">BZ444*'Dist Horaria'!$L$6</f>
        <v>201.128219178082</v>
      </c>
      <c r="CF444" s="0" t="n">
        <f aca="false">BZ444*'Dist Horaria'!$M$6</f>
        <v>536.341917808219</v>
      </c>
      <c r="CG444" s="0" t="n">
        <f aca="false">BZ444*'Dist Horaria'!$N$6</f>
        <v>536.341917808219</v>
      </c>
      <c r="CH444" s="0" t="n">
        <f aca="false">BZ444*'Dist Horaria'!$O$6</f>
        <v>536.341917808219</v>
      </c>
      <c r="CI444" s="0" t="n">
        <f aca="false">BZ444*'Dist Horaria'!$P$6</f>
        <v>351.974383561644</v>
      </c>
      <c r="CJ444" s="0" t="n">
        <f aca="false">BZ444*'Dist Horaria'!$Q$6</f>
        <v>351.974383561644</v>
      </c>
      <c r="CK444" s="0" t="n">
        <f aca="false">BZ444*'Dist Horaria'!$R$6</f>
        <v>351.974383561644</v>
      </c>
      <c r="CL444" s="0" t="n">
        <f aca="false">BZ444*'Dist Horaria'!$S$6</f>
        <v>351.974383561644</v>
      </c>
      <c r="CM444" s="0" t="n">
        <f aca="false">BZ444*'Dist Horaria'!$T$6</f>
        <v>351.974383561644</v>
      </c>
      <c r="CN444" s="0" t="n">
        <f aca="false">BZ444*'Dist Horaria'!$U$6</f>
        <v>351.974383561644</v>
      </c>
      <c r="CO444" s="0" t="n">
        <f aca="false">BZ444*'Dist Horaria'!$V$6</f>
        <v>351.974383561644</v>
      </c>
      <c r="CP444" s="0" t="n">
        <f aca="false">BZ444*'Dist Horaria'!$W$6</f>
        <v>351.974383561644</v>
      </c>
      <c r="CQ444" s="0" t="n">
        <f aca="false">BZ444*'Dist Horaria'!$X$6</f>
        <v>536.341917808219</v>
      </c>
      <c r="CR444" s="0" t="n">
        <f aca="false">BZ444*'Dist Horaria'!$Y$6</f>
        <v>536.341917808219</v>
      </c>
      <c r="CS444" s="0" t="n">
        <f aca="false">BZ444*'Dist Horaria'!$Z$6</f>
        <v>536.341917808219</v>
      </c>
      <c r="CT444" s="0" t="n">
        <f aca="false">BZ444*'Dist Horaria'!$AA$6</f>
        <v>201.128219178082</v>
      </c>
      <c r="CU444" s="0" t="n">
        <f aca="false">BZ444*'Dist Horaria'!$AB$6</f>
        <v>201.128219178082</v>
      </c>
      <c r="CV444" s="0" t="n">
        <f aca="false">BZ444*'Dist Horaria'!$AC$6</f>
        <v>201.128219178082</v>
      </c>
      <c r="CW444" s="0" t="n">
        <f aca="false">BZ444*'Dist Horaria'!$AD$6</f>
        <v>201.128219178082</v>
      </c>
      <c r="CX444" s="0" t="n">
        <f aca="false">BZ444*'Dist Horaria'!$AE$6</f>
        <v>201.128219178082</v>
      </c>
      <c r="CY444" s="0" t="n">
        <f aca="false">AS444*1000000</f>
        <v>8415.43712600548</v>
      </c>
      <c r="CZ444" s="0" t="n">
        <f aca="false">CY444*'Dist Horaria'!$H$6</f>
        <v>210.385928150137</v>
      </c>
      <c r="DA444" s="0" t="n">
        <f aca="false">CY444*'Dist Horaria'!$I$6</f>
        <v>210.385928150137</v>
      </c>
      <c r="DB444" s="0" t="n">
        <f aca="false">CY444*'Dist Horaria'!$J$6</f>
        <v>210.385928150137</v>
      </c>
      <c r="DC444" s="0" t="n">
        <f aca="false">CY444*'Dist Horaria'!$K$6</f>
        <v>210.385928150137</v>
      </c>
      <c r="DD444" s="0" t="n">
        <f aca="false">CY444*'Dist Horaria'!$L$6</f>
        <v>210.385928150137</v>
      </c>
      <c r="DE444" s="0" t="n">
        <f aca="false">CY444*'Dist Horaria'!$M$6</f>
        <v>561.029141733699</v>
      </c>
      <c r="DF444" s="0" t="n">
        <f aca="false">CY444*'Dist Horaria'!$N$6</f>
        <v>561.029141733699</v>
      </c>
      <c r="DG444" s="0" t="n">
        <f aca="false">CY444*'Dist Horaria'!$O$6</f>
        <v>561.029141733699</v>
      </c>
      <c r="DH444" s="0" t="n">
        <f aca="false">CY444*'Dist Horaria'!$P$6</f>
        <v>368.17537426274</v>
      </c>
      <c r="DI444" s="0" t="n">
        <f aca="false">CY444*'Dist Horaria'!$Q$6</f>
        <v>368.17537426274</v>
      </c>
      <c r="DJ444" s="0" t="n">
        <f aca="false">CY444*'Dist Horaria'!$R$6</f>
        <v>368.17537426274</v>
      </c>
      <c r="DK444" s="0" t="n">
        <f aca="false">CY444*'Dist Horaria'!$S$6</f>
        <v>368.17537426274</v>
      </c>
      <c r="DL444" s="0" t="n">
        <f aca="false">CY444*'Dist Horaria'!$T$6</f>
        <v>368.17537426274</v>
      </c>
      <c r="DM444" s="0" t="n">
        <f aca="false">CY444*'Dist Horaria'!$U$6</f>
        <v>368.17537426274</v>
      </c>
      <c r="DN444" s="0" t="n">
        <f aca="false">CY444*'Dist Horaria'!$V$6</f>
        <v>368.17537426274</v>
      </c>
      <c r="DO444" s="0" t="n">
        <f aca="false">CY444*'Dist Horaria'!$W$6</f>
        <v>368.17537426274</v>
      </c>
      <c r="DP444" s="0" t="n">
        <f aca="false">CY444*'Dist Horaria'!$X$6</f>
        <v>561.029141733699</v>
      </c>
      <c r="DQ444" s="0" t="n">
        <f aca="false">CY444*'Dist Horaria'!$Y$6</f>
        <v>561.029141733699</v>
      </c>
      <c r="DR444" s="0" t="n">
        <f aca="false">CY444*'Dist Horaria'!$Z$6</f>
        <v>561.029141733699</v>
      </c>
      <c r="DS444" s="0" t="n">
        <f aca="false">CY444*'Dist Horaria'!$AA$6</f>
        <v>210.385928150137</v>
      </c>
      <c r="DT444" s="0" t="n">
        <f aca="false">CY444*'Dist Horaria'!$AB$6</f>
        <v>210.385928150137</v>
      </c>
      <c r="DU444" s="0" t="n">
        <f aca="false">CY444*'Dist Horaria'!$AC$6</f>
        <v>210.385928150137</v>
      </c>
      <c r="DV444" s="0" t="n">
        <f aca="false">CY444*'Dist Horaria'!$AD$6</f>
        <v>210.385928150137</v>
      </c>
      <c r="DW444" s="0" t="n">
        <f aca="false">CY444*'Dist Horaria'!$AE$6</f>
        <v>210.385928150137</v>
      </c>
      <c r="DX444" s="0" t="n">
        <f aca="false">AX444*1000000</f>
        <v>487.85142759452</v>
      </c>
      <c r="DY444" s="0" t="n">
        <f aca="false">DX444*'Dist Horaria'!$H$6</f>
        <v>12.196285689863</v>
      </c>
      <c r="DZ444" s="0" t="n">
        <f aca="false">DX444*'Dist Horaria'!$I$6</f>
        <v>12.196285689863</v>
      </c>
      <c r="EA444" s="0" t="n">
        <f aca="false">DX444*'Dist Horaria'!$J$6</f>
        <v>12.196285689863</v>
      </c>
      <c r="EB444" s="0" t="n">
        <f aca="false">DX444*'Dist Horaria'!$K$6</f>
        <v>12.196285689863</v>
      </c>
      <c r="EC444" s="0" t="n">
        <f aca="false">DX444*'Dist Horaria'!$L$6</f>
        <v>12.196285689863</v>
      </c>
      <c r="ED444" s="0" t="n">
        <f aca="false">DX444*'Dist Horaria'!$M$6</f>
        <v>32.5234285063014</v>
      </c>
      <c r="EE444" s="0" t="n">
        <f aca="false">DX444*'Dist Horaria'!$N$6</f>
        <v>32.5234285063014</v>
      </c>
      <c r="EF444" s="0" t="n">
        <f aca="false">DX444*'Dist Horaria'!$O$6</f>
        <v>32.5234285063014</v>
      </c>
      <c r="EG444" s="0" t="n">
        <f aca="false">DX444*'Dist Horaria'!$P$6</f>
        <v>21.3434999572603</v>
      </c>
      <c r="EH444" s="0" t="n">
        <f aca="false">DX444*'Dist Horaria'!$Q$6</f>
        <v>21.3434999572603</v>
      </c>
      <c r="EI444" s="0" t="n">
        <f aca="false">DX444*'Dist Horaria'!$R$6</f>
        <v>21.3434999572603</v>
      </c>
      <c r="EJ444" s="0" t="n">
        <f aca="false">DX444*'Dist Horaria'!$S$6</f>
        <v>21.3434999572603</v>
      </c>
      <c r="EK444" s="0" t="n">
        <f aca="false">DX444*'Dist Horaria'!$T$6</f>
        <v>21.3434999572603</v>
      </c>
      <c r="EL444" s="0" t="n">
        <f aca="false">DX444*'Dist Horaria'!$U$6</f>
        <v>21.3434999572603</v>
      </c>
      <c r="EM444" s="0" t="n">
        <f aca="false">DX444*'Dist Horaria'!$V$6</f>
        <v>21.3434999572603</v>
      </c>
      <c r="EN444" s="0" t="n">
        <f aca="false">DX444*'Dist Horaria'!$W$6</f>
        <v>21.3434999572603</v>
      </c>
      <c r="EO444" s="0" t="n">
        <f aca="false">DX444*'Dist Horaria'!$X$6</f>
        <v>32.5234285063014</v>
      </c>
      <c r="EP444" s="0" t="n">
        <f aca="false">DX444*'Dist Horaria'!$Y$6</f>
        <v>32.5234285063014</v>
      </c>
      <c r="EQ444" s="0" t="n">
        <f aca="false">DX444*'Dist Horaria'!$Z$6</f>
        <v>32.5234285063014</v>
      </c>
      <c r="ER444" s="0" t="n">
        <f aca="false">DX444*'Dist Horaria'!$AA$6</f>
        <v>12.196285689863</v>
      </c>
      <c r="ES444" s="0" t="n">
        <f aca="false">DX444*'Dist Horaria'!$AB$6</f>
        <v>12.196285689863</v>
      </c>
      <c r="ET444" s="0" t="n">
        <f aca="false">DX444*'Dist Horaria'!$AC$6</f>
        <v>12.196285689863</v>
      </c>
      <c r="EU444" s="0" t="n">
        <f aca="false">DX444*'Dist Horaria'!$AD$6</f>
        <v>12.196285689863</v>
      </c>
      <c r="EV444" s="0" t="n">
        <f aca="false">DX444*'Dist Horaria'!$AE$6</f>
        <v>12.196285689863</v>
      </c>
      <c r="EW444" s="0" t="n">
        <f aca="false">BB444+CA444+CZ444+DY444</f>
        <v>540.815121006844</v>
      </c>
      <c r="EX444" s="0" t="n">
        <f aca="false">BC444+CB444+DA444+DZ444</f>
        <v>537.682460969749</v>
      </c>
      <c r="EY444" s="0" t="n">
        <f aca="false">BD444+CC444+DB444+EA444</f>
        <v>534.725614915798</v>
      </c>
      <c r="EZ444" s="0" t="n">
        <f aca="false">BE444+CD444+DC444+EB444</f>
        <v>532.206497561408</v>
      </c>
      <c r="FA444" s="0" t="n">
        <f aca="false">BF444+CE444+DD444+EC444</f>
        <v>530.365624402267</v>
      </c>
      <c r="FB444" s="0" t="n">
        <f aca="false">BG444+CF444+DE444+ED444</f>
        <v>1235.39073014094</v>
      </c>
      <c r="FC444" s="0" t="n">
        <f aca="false">BH444+CG444+DF444+EE444</f>
        <v>1240.1520088478</v>
      </c>
      <c r="FD444" s="0" t="n">
        <f aca="false">BI444+CH444+DG444+EF444</f>
        <v>1240.1520088478</v>
      </c>
      <c r="FE444" s="0" t="n">
        <f aca="false">BJ444+CI444+DH444+EG444</f>
        <v>887.367678227096</v>
      </c>
      <c r="FF444" s="0" t="n">
        <f aca="false">BK444+CJ444+DI444+EH444</f>
        <v>902.796703466519</v>
      </c>
      <c r="FG444" s="0" t="n">
        <f aca="false">BL444+CK444+DJ444+EI444</f>
        <v>914.017812731554</v>
      </c>
      <c r="FH444" s="0" t="n">
        <f aca="false">BM444+CL444+DK444+EJ444</f>
        <v>919.628367364071</v>
      </c>
      <c r="FI444" s="0" t="n">
        <f aca="false">BN444+CM444+DL444+EK444</f>
        <v>921.0310060222</v>
      </c>
      <c r="FJ444" s="0" t="n">
        <f aca="false">BO444+CN444+DM444+EL444</f>
        <v>919.628367364071</v>
      </c>
      <c r="FK444" s="0" t="n">
        <f aca="false">BP444+CO444+DN444+EM444</f>
        <v>916.823090047812</v>
      </c>
      <c r="FL444" s="0" t="n">
        <f aca="false">BQ444+CP444+DO444+EN444</f>
        <v>912.615174073424</v>
      </c>
      <c r="FM444" s="0" t="n">
        <f aca="false">BR444+CQ444+DP444+EO444</f>
        <v>1297.70006431086</v>
      </c>
      <c r="FN444" s="0" t="n">
        <f aca="false">BS444+CR444+DQ444+EP444</f>
        <v>1293.87266156883</v>
      </c>
      <c r="FO444" s="0" t="n">
        <f aca="false">BT444+CS444+DR444+EQ444</f>
        <v>1273.03973382389</v>
      </c>
      <c r="FP444" s="0" t="n">
        <f aca="false">BU444+CT444+DS444+ER444</f>
        <v>559.833386023527</v>
      </c>
      <c r="FQ444" s="0" t="n">
        <f aca="false">BV444+CU444+DT444+ES444</f>
        <v>544.868957553983</v>
      </c>
      <c r="FR444" s="0" t="n">
        <f aca="false">BW444+CV444+DU444+ET444</f>
        <v>555.025120665595</v>
      </c>
      <c r="FS444" s="0" t="n">
        <f aca="false">BX444+CW444+DV444+EU444</f>
        <v>551.559781857195</v>
      </c>
      <c r="FT444" s="0" t="n">
        <f aca="false">BY444+CX444+DW444+EV444</f>
        <v>547.893655677033</v>
      </c>
      <c r="FU444" s="0" t="n">
        <f aca="false">AM444*'Dist Horaria'!$H$10</f>
        <v>0.265020184165012</v>
      </c>
      <c r="FV444" s="0" t="n">
        <f aca="false">AM444*'Dist Horaria'!$I$10</f>
        <v>0.24802964395077</v>
      </c>
      <c r="FW444" s="0" t="n">
        <f aca="false">AM444*'Dist Horaria'!$J$10</f>
        <v>0.246955900981505</v>
      </c>
      <c r="FX444" s="0" t="n">
        <f aca="false">AM444*'Dist Horaria'!$K$10</f>
        <v>0.239853534135126</v>
      </c>
      <c r="FY444" s="0" t="n">
        <f aca="false">AM444*'Dist Horaria'!$L$10</f>
        <v>0.239949519695495</v>
      </c>
      <c r="FZ444" s="0" t="n">
        <f aca="false">AM444*'Dist Horaria'!$M$10</f>
        <v>0.256755860630219</v>
      </c>
      <c r="GA444" s="0" t="n">
        <f aca="false">AM444*'Dist Horaria'!$N$10</f>
        <v>0.24290165690429</v>
      </c>
      <c r="GB444" s="0" t="n">
        <f aca="false">AM444*'Dist Horaria'!$O$10</f>
        <v>0.23875577816927</v>
      </c>
      <c r="GC444" s="0" t="n">
        <f aca="false">AM444*'Dist Horaria'!$P$10</f>
        <v>0.242460721160532</v>
      </c>
      <c r="GD444" s="0" t="n">
        <f aca="false">AM444*'Dist Horaria'!$Q$10</f>
        <v>0.219418772953462</v>
      </c>
      <c r="GE444" s="0" t="n">
        <f aca="false">AM444*'Dist Horaria'!$R$10</f>
        <v>0.267723854945737</v>
      </c>
      <c r="GF444" s="0" t="n">
        <f aca="false">AM444*'Dist Horaria'!$S$10</f>
        <v>0.228646572308584</v>
      </c>
      <c r="GG444" s="0" t="n">
        <f aca="false">AR444*'Dist Horaria'!$H$10</f>
        <v>0.27721876945924</v>
      </c>
      <c r="GH444" s="0" t="n">
        <f aca="false">AR444*'Dist Horaria'!$I$10</f>
        <v>0.259446173513464</v>
      </c>
      <c r="GI444" s="0" t="n">
        <f aca="false">AR444*'Dist Horaria'!$J$10</f>
        <v>0.2583230073456</v>
      </c>
      <c r="GJ444" s="0" t="n">
        <f aca="false">AR444*'Dist Horaria'!$K$10</f>
        <v>0.250893726426471</v>
      </c>
      <c r="GK444" s="0" t="n">
        <f aca="false">AR444*'Dist Horaria'!$L$10</f>
        <v>0.250994130095781</v>
      </c>
      <c r="GL444" s="0" t="n">
        <f aca="false">AR444*'Dist Horaria'!$M$10</f>
        <v>0.268574048273393</v>
      </c>
      <c r="GM444" s="0" t="n">
        <f aca="false">AR444*'Dist Horaria'!$N$10</f>
        <v>0.254082150907763</v>
      </c>
      <c r="GN444" s="0" t="n">
        <f aca="false">AR444*'Dist Horaria'!$O$10</f>
        <v>0.249745441970402</v>
      </c>
      <c r="GO444" s="0" t="n">
        <f aca="false">AR444*'Dist Horaria'!$P$10</f>
        <v>0.25362091938051</v>
      </c>
      <c r="GP444" s="0" t="n">
        <f aca="false">AR444*'Dist Horaria'!$Q$10</f>
        <v>0.229518375840166</v>
      </c>
      <c r="GQ444" s="0" t="n">
        <f aca="false">AR444*'Dist Horaria'!$R$10</f>
        <v>0.280046887208901</v>
      </c>
      <c r="GR444" s="0" t="n">
        <f aca="false">AR444*'Dist Horaria'!$S$10</f>
        <v>0.239170920570309</v>
      </c>
      <c r="GS444" s="0" t="n">
        <f aca="false">AW444*'Dist Horaria'!$H$10</f>
        <v>0.0160706533019849</v>
      </c>
      <c r="GT444" s="0" t="n">
        <f aca="false">AW444*'Dist Horaria'!$I$10</f>
        <v>0.0150403578848385</v>
      </c>
      <c r="GU444" s="0" t="n">
        <f aca="false">AW444*'Dist Horaria'!$J$10</f>
        <v>0.0149752468026435</v>
      </c>
      <c r="GV444" s="0" t="n">
        <f aca="false">AW444*'Dist Horaria'!$K$10</f>
        <v>0.0145445638508099</v>
      </c>
      <c r="GW444" s="0" t="n">
        <f aca="false">AW444*'Dist Horaria'!$L$10</f>
        <v>0.0145503843533786</v>
      </c>
      <c r="GX444" s="0" t="n">
        <f aca="false">AW444*'Dist Horaria'!$M$10</f>
        <v>0.0155695100448344</v>
      </c>
      <c r="GY444" s="0" t="n">
        <f aca="false">AW444*'Dist Horaria'!$N$10</f>
        <v>0.014729400052624</v>
      </c>
      <c r="GZ444" s="0" t="n">
        <f aca="false">AW444*'Dist Horaria'!$O$10</f>
        <v>0.0144779966359653</v>
      </c>
      <c r="HA444" s="0" t="n">
        <f aca="false">AW444*'Dist Horaria'!$P$10</f>
        <v>0.0147026619930731</v>
      </c>
      <c r="HB444" s="0" t="n">
        <f aca="false">AW444*'Dist Horaria'!$Q$10</f>
        <v>0.0133054130921835</v>
      </c>
      <c r="HC444" s="0" t="n">
        <f aca="false">AW444*'Dist Horaria'!$R$10</f>
        <v>0.0162346021570378</v>
      </c>
      <c r="HD444" s="0" t="n">
        <f aca="false">AW444*'Dist Horaria'!$S$10</f>
        <v>0.0138649809026266</v>
      </c>
    </row>
    <row r="445" customFormat="false" ht="26.85" hidden="false" customHeight="false" outlineLevel="0" collapsed="false">
      <c r="A445" s="0" t="n">
        <v>4.60502</v>
      </c>
      <c r="B445" s="0" t="n">
        <v>-74.125203</v>
      </c>
      <c r="C445" s="0" t="n">
        <v>26</v>
      </c>
      <c r="D445" s="0" t="n">
        <v>24</v>
      </c>
      <c r="E445" s="0" t="n">
        <v>1809</v>
      </c>
      <c r="G445" s="0" t="s">
        <v>650</v>
      </c>
      <c r="H445" s="0" t="n">
        <v>271</v>
      </c>
      <c r="I445" s="0" t="s">
        <v>1975</v>
      </c>
      <c r="J445" s="0" t="s">
        <v>1368</v>
      </c>
      <c r="K445" s="25" t="s">
        <v>1976</v>
      </c>
      <c r="L445" s="0" t="s">
        <v>1977</v>
      </c>
      <c r="S445" s="0" t="n">
        <v>365</v>
      </c>
      <c r="V445" s="0" t="n">
        <v>49000</v>
      </c>
      <c r="W445" s="0" t="n">
        <f aca="false">V445*12</f>
        <v>588000</v>
      </c>
      <c r="X445" s="0" t="n">
        <v>1</v>
      </c>
      <c r="Z445" s="0" t="n">
        <v>31665.44</v>
      </c>
      <c r="AB445" s="0" t="n">
        <v>0.005</v>
      </c>
      <c r="AC445" s="0" t="n">
        <v>0</v>
      </c>
      <c r="AD445" s="0" t="n">
        <v>2704.3333564549</v>
      </c>
      <c r="AE445" s="0" t="n">
        <f aca="false">AD445/2204.59</f>
        <v>1.22668312768129</v>
      </c>
      <c r="AF445" s="0" t="n">
        <f aca="false">AE445/S445</f>
        <v>0.00336077569227751</v>
      </c>
      <c r="AG445" s="0" t="n">
        <f aca="false">AE445*EXP(AB445*AC445)</f>
        <v>1.22668312768129</v>
      </c>
      <c r="AH445" s="0" t="n">
        <f aca="false">AG445/S445</f>
        <v>0.00336077569227751</v>
      </c>
      <c r="AI445" s="0" t="s">
        <v>90</v>
      </c>
      <c r="AJ445" s="0" t="n">
        <f aca="false">IF(AI445="A",'FE DISTRIBUCIÓN'!$C$2,'FE DISTRIBUCIÓN'!$C$3)</f>
        <v>4.994E-006</v>
      </c>
      <c r="AK445" s="0" t="n">
        <f aca="false">W445*AJ445</f>
        <v>2.936472</v>
      </c>
      <c r="AL445" s="0" t="n">
        <f aca="false">AK445/365</f>
        <v>0.00804512876712329</v>
      </c>
      <c r="AM445" s="0" t="n">
        <f aca="false">AK445*EXP(AB445*AC445)</f>
        <v>2.936472</v>
      </c>
      <c r="AN445" s="0" t="n">
        <f aca="false">AM445/365</f>
        <v>0.00804512876712329</v>
      </c>
      <c r="AO445" s="0" t="n">
        <v>5.223868284E-006</v>
      </c>
      <c r="AP445" s="0" t="n">
        <f aca="false">AO445*W445</f>
        <v>3.071634550992</v>
      </c>
      <c r="AQ445" s="0" t="n">
        <f aca="false">AP445/365</f>
        <v>0.00841543712600548</v>
      </c>
      <c r="AR445" s="0" t="n">
        <f aca="false">AP445*EXP(AB445*AC445)</f>
        <v>3.071634550992</v>
      </c>
      <c r="AS445" s="0" t="n">
        <f aca="false">AR445/365</f>
        <v>0.00841543712600548</v>
      </c>
      <c r="AT445" s="0" t="n">
        <v>3.02832944E-007</v>
      </c>
      <c r="AU445" s="0" t="n">
        <f aca="false">AT445*W445</f>
        <v>0.178065771072</v>
      </c>
      <c r="AV445" s="0" t="n">
        <f aca="false">AU445/365</f>
        <v>0.00048785142759452</v>
      </c>
      <c r="AW445" s="0" t="n">
        <f aca="false">AU445*EXP(AB445*AC445)</f>
        <v>0.178065771072</v>
      </c>
      <c r="AX445" s="0" t="n">
        <f aca="false">AW445/365</f>
        <v>0.00048785142759452</v>
      </c>
      <c r="AY445" s="0" t="n">
        <f aca="false">AW445+AR445+AM445+AG445</f>
        <v>7.41285544974529</v>
      </c>
      <c r="AZ445" s="0" t="n">
        <f aca="false">AH445+AN445+AS445+AX445</f>
        <v>0.0203091930130008</v>
      </c>
      <c r="BA445" s="0" t="n">
        <f aca="false">AH445*1000000</f>
        <v>3360.77569227751</v>
      </c>
      <c r="BB445" s="0" t="n">
        <f aca="false">BA445*'Dist Horaria'!$H$3</f>
        <v>117.104687988762</v>
      </c>
      <c r="BC445" s="0" t="n">
        <f aca="false">BA445*'Dist Horaria'!$I$3</f>
        <v>113.972027951667</v>
      </c>
      <c r="BD445" s="0" t="n">
        <f aca="false">BA445*'Dist Horaria'!$J$3</f>
        <v>111.015181897716</v>
      </c>
      <c r="BE445" s="0" t="n">
        <f aca="false">BA445*'Dist Horaria'!$K$3</f>
        <v>108.496064543325</v>
      </c>
      <c r="BF445" s="0" t="n">
        <f aca="false">BA445*'Dist Horaria'!$L$3</f>
        <v>106.655191384185</v>
      </c>
      <c r="BG445" s="0" t="n">
        <f aca="false">BA445*'Dist Horaria'!$M$3</f>
        <v>105.496242092718</v>
      </c>
      <c r="BH445" s="0" t="n">
        <f aca="false">BA445*'Dist Horaria'!$N$3</f>
        <v>110.257520799584</v>
      </c>
      <c r="BI445" s="0" t="n">
        <f aca="false">BA445*'Dist Horaria'!$O$3</f>
        <v>110.257520799584</v>
      </c>
      <c r="BJ445" s="0" t="n">
        <f aca="false">BA445*'Dist Horaria'!$P$3</f>
        <v>145.874420445452</v>
      </c>
      <c r="BK445" s="0" t="n">
        <f aca="false">BA445*'Dist Horaria'!$Q$3</f>
        <v>161.303445684875</v>
      </c>
      <c r="BL445" s="0" t="n">
        <f aca="false">BA445*'Dist Horaria'!$R$3</f>
        <v>172.52455494991</v>
      </c>
      <c r="BM445" s="0" t="n">
        <f aca="false">BA445*'Dist Horaria'!$S$3</f>
        <v>178.135109582427</v>
      </c>
      <c r="BN445" s="0" t="n">
        <f aca="false">BA445*'Dist Horaria'!$T$3</f>
        <v>179.537748240557</v>
      </c>
      <c r="BO445" s="0" t="n">
        <f aca="false">BA445*'Dist Horaria'!$U$3</f>
        <v>178.135109582427</v>
      </c>
      <c r="BP445" s="0" t="n">
        <f aca="false">BA445*'Dist Horaria'!$V$3</f>
        <v>175.329832266168</v>
      </c>
      <c r="BQ445" s="0" t="n">
        <f aca="false">BA445*'Dist Horaria'!$W$3</f>
        <v>171.12191629178</v>
      </c>
      <c r="BR445" s="0" t="n">
        <f aca="false">BA445*'Dist Horaria'!$X$3</f>
        <v>167.805576262639</v>
      </c>
      <c r="BS445" s="0" t="n">
        <f aca="false">BA445*'Dist Horaria'!$Y$3</f>
        <v>163.978173520615</v>
      </c>
      <c r="BT445" s="0" t="n">
        <f aca="false">BA445*'Dist Horaria'!$Z$3</f>
        <v>143.145245775666</v>
      </c>
      <c r="BU445" s="0" t="n">
        <f aca="false">BA445*'Dist Horaria'!$AA$3</f>
        <v>136.122953005445</v>
      </c>
      <c r="BV445" s="0" t="n">
        <f aca="false">BA445*'Dist Horaria'!$AB$3</f>
        <v>121.158524535901</v>
      </c>
      <c r="BW445" s="0" t="n">
        <f aca="false">BA445*'Dist Horaria'!$AC$3</f>
        <v>131.314687647513</v>
      </c>
      <c r="BX445" s="0" t="n">
        <f aca="false">BA445*'Dist Horaria'!$AD$3</f>
        <v>127.849348839113</v>
      </c>
      <c r="BY445" s="0" t="n">
        <f aca="false">BA445*'Dist Horaria'!$AE$3</f>
        <v>124.183222658951</v>
      </c>
      <c r="BZ445" s="0" t="n">
        <f aca="false">AN445*1000000</f>
        <v>8045.12876712329</v>
      </c>
      <c r="CA445" s="0" t="n">
        <f aca="false">BZ445*'Dist Horaria'!$H$6</f>
        <v>201.128219178082</v>
      </c>
      <c r="CB445" s="0" t="n">
        <f aca="false">BZ445*'Dist Horaria'!$I$6</f>
        <v>201.128219178082</v>
      </c>
      <c r="CC445" s="0" t="n">
        <f aca="false">BZ445*'Dist Horaria'!$J$6</f>
        <v>201.128219178082</v>
      </c>
      <c r="CD445" s="0" t="n">
        <f aca="false">BZ445*'Dist Horaria'!$K$6</f>
        <v>201.128219178082</v>
      </c>
      <c r="CE445" s="0" t="n">
        <f aca="false">BZ445*'Dist Horaria'!$L$6</f>
        <v>201.128219178082</v>
      </c>
      <c r="CF445" s="0" t="n">
        <f aca="false">BZ445*'Dist Horaria'!$M$6</f>
        <v>536.341917808219</v>
      </c>
      <c r="CG445" s="0" t="n">
        <f aca="false">BZ445*'Dist Horaria'!$N$6</f>
        <v>536.341917808219</v>
      </c>
      <c r="CH445" s="0" t="n">
        <f aca="false">BZ445*'Dist Horaria'!$O$6</f>
        <v>536.341917808219</v>
      </c>
      <c r="CI445" s="0" t="n">
        <f aca="false">BZ445*'Dist Horaria'!$P$6</f>
        <v>351.974383561644</v>
      </c>
      <c r="CJ445" s="0" t="n">
        <f aca="false">BZ445*'Dist Horaria'!$Q$6</f>
        <v>351.974383561644</v>
      </c>
      <c r="CK445" s="0" t="n">
        <f aca="false">BZ445*'Dist Horaria'!$R$6</f>
        <v>351.974383561644</v>
      </c>
      <c r="CL445" s="0" t="n">
        <f aca="false">BZ445*'Dist Horaria'!$S$6</f>
        <v>351.974383561644</v>
      </c>
      <c r="CM445" s="0" t="n">
        <f aca="false">BZ445*'Dist Horaria'!$T$6</f>
        <v>351.974383561644</v>
      </c>
      <c r="CN445" s="0" t="n">
        <f aca="false">BZ445*'Dist Horaria'!$U$6</f>
        <v>351.974383561644</v>
      </c>
      <c r="CO445" s="0" t="n">
        <f aca="false">BZ445*'Dist Horaria'!$V$6</f>
        <v>351.974383561644</v>
      </c>
      <c r="CP445" s="0" t="n">
        <f aca="false">BZ445*'Dist Horaria'!$W$6</f>
        <v>351.974383561644</v>
      </c>
      <c r="CQ445" s="0" t="n">
        <f aca="false">BZ445*'Dist Horaria'!$X$6</f>
        <v>536.341917808219</v>
      </c>
      <c r="CR445" s="0" t="n">
        <f aca="false">BZ445*'Dist Horaria'!$Y$6</f>
        <v>536.341917808219</v>
      </c>
      <c r="CS445" s="0" t="n">
        <f aca="false">BZ445*'Dist Horaria'!$Z$6</f>
        <v>536.341917808219</v>
      </c>
      <c r="CT445" s="0" t="n">
        <f aca="false">BZ445*'Dist Horaria'!$AA$6</f>
        <v>201.128219178082</v>
      </c>
      <c r="CU445" s="0" t="n">
        <f aca="false">BZ445*'Dist Horaria'!$AB$6</f>
        <v>201.128219178082</v>
      </c>
      <c r="CV445" s="0" t="n">
        <f aca="false">BZ445*'Dist Horaria'!$AC$6</f>
        <v>201.128219178082</v>
      </c>
      <c r="CW445" s="0" t="n">
        <f aca="false">BZ445*'Dist Horaria'!$AD$6</f>
        <v>201.128219178082</v>
      </c>
      <c r="CX445" s="0" t="n">
        <f aca="false">BZ445*'Dist Horaria'!$AE$6</f>
        <v>201.128219178082</v>
      </c>
      <c r="CY445" s="0" t="n">
        <f aca="false">AS445*1000000</f>
        <v>8415.43712600548</v>
      </c>
      <c r="CZ445" s="0" t="n">
        <f aca="false">CY445*'Dist Horaria'!$H$6</f>
        <v>210.385928150137</v>
      </c>
      <c r="DA445" s="0" t="n">
        <f aca="false">CY445*'Dist Horaria'!$I$6</f>
        <v>210.385928150137</v>
      </c>
      <c r="DB445" s="0" t="n">
        <f aca="false">CY445*'Dist Horaria'!$J$6</f>
        <v>210.385928150137</v>
      </c>
      <c r="DC445" s="0" t="n">
        <f aca="false">CY445*'Dist Horaria'!$K$6</f>
        <v>210.385928150137</v>
      </c>
      <c r="DD445" s="0" t="n">
        <f aca="false">CY445*'Dist Horaria'!$L$6</f>
        <v>210.385928150137</v>
      </c>
      <c r="DE445" s="0" t="n">
        <f aca="false">CY445*'Dist Horaria'!$M$6</f>
        <v>561.029141733699</v>
      </c>
      <c r="DF445" s="0" t="n">
        <f aca="false">CY445*'Dist Horaria'!$N$6</f>
        <v>561.029141733699</v>
      </c>
      <c r="DG445" s="0" t="n">
        <f aca="false">CY445*'Dist Horaria'!$O$6</f>
        <v>561.029141733699</v>
      </c>
      <c r="DH445" s="0" t="n">
        <f aca="false">CY445*'Dist Horaria'!$P$6</f>
        <v>368.17537426274</v>
      </c>
      <c r="DI445" s="0" t="n">
        <f aca="false">CY445*'Dist Horaria'!$Q$6</f>
        <v>368.17537426274</v>
      </c>
      <c r="DJ445" s="0" t="n">
        <f aca="false">CY445*'Dist Horaria'!$R$6</f>
        <v>368.17537426274</v>
      </c>
      <c r="DK445" s="0" t="n">
        <f aca="false">CY445*'Dist Horaria'!$S$6</f>
        <v>368.17537426274</v>
      </c>
      <c r="DL445" s="0" t="n">
        <f aca="false">CY445*'Dist Horaria'!$T$6</f>
        <v>368.17537426274</v>
      </c>
      <c r="DM445" s="0" t="n">
        <f aca="false">CY445*'Dist Horaria'!$U$6</f>
        <v>368.17537426274</v>
      </c>
      <c r="DN445" s="0" t="n">
        <f aca="false">CY445*'Dist Horaria'!$V$6</f>
        <v>368.17537426274</v>
      </c>
      <c r="DO445" s="0" t="n">
        <f aca="false">CY445*'Dist Horaria'!$W$6</f>
        <v>368.17537426274</v>
      </c>
      <c r="DP445" s="0" t="n">
        <f aca="false">CY445*'Dist Horaria'!$X$6</f>
        <v>561.029141733699</v>
      </c>
      <c r="DQ445" s="0" t="n">
        <f aca="false">CY445*'Dist Horaria'!$Y$6</f>
        <v>561.029141733699</v>
      </c>
      <c r="DR445" s="0" t="n">
        <f aca="false">CY445*'Dist Horaria'!$Z$6</f>
        <v>561.029141733699</v>
      </c>
      <c r="DS445" s="0" t="n">
        <f aca="false">CY445*'Dist Horaria'!$AA$6</f>
        <v>210.385928150137</v>
      </c>
      <c r="DT445" s="0" t="n">
        <f aca="false">CY445*'Dist Horaria'!$AB$6</f>
        <v>210.385928150137</v>
      </c>
      <c r="DU445" s="0" t="n">
        <f aca="false">CY445*'Dist Horaria'!$AC$6</f>
        <v>210.385928150137</v>
      </c>
      <c r="DV445" s="0" t="n">
        <f aca="false">CY445*'Dist Horaria'!$AD$6</f>
        <v>210.385928150137</v>
      </c>
      <c r="DW445" s="0" t="n">
        <f aca="false">CY445*'Dist Horaria'!$AE$6</f>
        <v>210.385928150137</v>
      </c>
      <c r="DX445" s="0" t="n">
        <f aca="false">AX445*1000000</f>
        <v>487.85142759452</v>
      </c>
      <c r="DY445" s="0" t="n">
        <f aca="false">DX445*'Dist Horaria'!$H$6</f>
        <v>12.196285689863</v>
      </c>
      <c r="DZ445" s="0" t="n">
        <f aca="false">DX445*'Dist Horaria'!$I$6</f>
        <v>12.196285689863</v>
      </c>
      <c r="EA445" s="0" t="n">
        <f aca="false">DX445*'Dist Horaria'!$J$6</f>
        <v>12.196285689863</v>
      </c>
      <c r="EB445" s="0" t="n">
        <f aca="false">DX445*'Dist Horaria'!$K$6</f>
        <v>12.196285689863</v>
      </c>
      <c r="EC445" s="0" t="n">
        <f aca="false">DX445*'Dist Horaria'!$L$6</f>
        <v>12.196285689863</v>
      </c>
      <c r="ED445" s="0" t="n">
        <f aca="false">DX445*'Dist Horaria'!$M$6</f>
        <v>32.5234285063014</v>
      </c>
      <c r="EE445" s="0" t="n">
        <f aca="false">DX445*'Dist Horaria'!$N$6</f>
        <v>32.5234285063014</v>
      </c>
      <c r="EF445" s="0" t="n">
        <f aca="false">DX445*'Dist Horaria'!$O$6</f>
        <v>32.5234285063014</v>
      </c>
      <c r="EG445" s="0" t="n">
        <f aca="false">DX445*'Dist Horaria'!$P$6</f>
        <v>21.3434999572603</v>
      </c>
      <c r="EH445" s="0" t="n">
        <f aca="false">DX445*'Dist Horaria'!$Q$6</f>
        <v>21.3434999572603</v>
      </c>
      <c r="EI445" s="0" t="n">
        <f aca="false">DX445*'Dist Horaria'!$R$6</f>
        <v>21.3434999572603</v>
      </c>
      <c r="EJ445" s="0" t="n">
        <f aca="false">DX445*'Dist Horaria'!$S$6</f>
        <v>21.3434999572603</v>
      </c>
      <c r="EK445" s="0" t="n">
        <f aca="false">DX445*'Dist Horaria'!$T$6</f>
        <v>21.3434999572603</v>
      </c>
      <c r="EL445" s="0" t="n">
        <f aca="false">DX445*'Dist Horaria'!$U$6</f>
        <v>21.3434999572603</v>
      </c>
      <c r="EM445" s="0" t="n">
        <f aca="false">DX445*'Dist Horaria'!$V$6</f>
        <v>21.3434999572603</v>
      </c>
      <c r="EN445" s="0" t="n">
        <f aca="false">DX445*'Dist Horaria'!$W$6</f>
        <v>21.3434999572603</v>
      </c>
      <c r="EO445" s="0" t="n">
        <f aca="false">DX445*'Dist Horaria'!$X$6</f>
        <v>32.5234285063014</v>
      </c>
      <c r="EP445" s="0" t="n">
        <f aca="false">DX445*'Dist Horaria'!$Y$6</f>
        <v>32.5234285063014</v>
      </c>
      <c r="EQ445" s="0" t="n">
        <f aca="false">DX445*'Dist Horaria'!$Z$6</f>
        <v>32.5234285063014</v>
      </c>
      <c r="ER445" s="0" t="n">
        <f aca="false">DX445*'Dist Horaria'!$AA$6</f>
        <v>12.196285689863</v>
      </c>
      <c r="ES445" s="0" t="n">
        <f aca="false">DX445*'Dist Horaria'!$AB$6</f>
        <v>12.196285689863</v>
      </c>
      <c r="ET445" s="0" t="n">
        <f aca="false">DX445*'Dist Horaria'!$AC$6</f>
        <v>12.196285689863</v>
      </c>
      <c r="EU445" s="0" t="n">
        <f aca="false">DX445*'Dist Horaria'!$AD$6</f>
        <v>12.196285689863</v>
      </c>
      <c r="EV445" s="0" t="n">
        <f aca="false">DX445*'Dist Horaria'!$AE$6</f>
        <v>12.196285689863</v>
      </c>
      <c r="EW445" s="0" t="n">
        <f aca="false">BB445+CA445+CZ445+DY445</f>
        <v>540.815121006844</v>
      </c>
      <c r="EX445" s="0" t="n">
        <f aca="false">BC445+CB445+DA445+DZ445</f>
        <v>537.682460969749</v>
      </c>
      <c r="EY445" s="0" t="n">
        <f aca="false">BD445+CC445+DB445+EA445</f>
        <v>534.725614915798</v>
      </c>
      <c r="EZ445" s="0" t="n">
        <f aca="false">BE445+CD445+DC445+EB445</f>
        <v>532.206497561408</v>
      </c>
      <c r="FA445" s="0" t="n">
        <f aca="false">BF445+CE445+DD445+EC445</f>
        <v>530.365624402267</v>
      </c>
      <c r="FB445" s="0" t="n">
        <f aca="false">BG445+CF445+DE445+ED445</f>
        <v>1235.39073014094</v>
      </c>
      <c r="FC445" s="0" t="n">
        <f aca="false">BH445+CG445+DF445+EE445</f>
        <v>1240.1520088478</v>
      </c>
      <c r="FD445" s="0" t="n">
        <f aca="false">BI445+CH445+DG445+EF445</f>
        <v>1240.1520088478</v>
      </c>
      <c r="FE445" s="0" t="n">
        <f aca="false">BJ445+CI445+DH445+EG445</f>
        <v>887.367678227096</v>
      </c>
      <c r="FF445" s="0" t="n">
        <f aca="false">BK445+CJ445+DI445+EH445</f>
        <v>902.796703466519</v>
      </c>
      <c r="FG445" s="0" t="n">
        <f aca="false">BL445+CK445+DJ445+EI445</f>
        <v>914.017812731554</v>
      </c>
      <c r="FH445" s="0" t="n">
        <f aca="false">BM445+CL445+DK445+EJ445</f>
        <v>919.628367364071</v>
      </c>
      <c r="FI445" s="0" t="n">
        <f aca="false">BN445+CM445+DL445+EK445</f>
        <v>921.0310060222</v>
      </c>
      <c r="FJ445" s="0" t="n">
        <f aca="false">BO445+CN445+DM445+EL445</f>
        <v>919.628367364071</v>
      </c>
      <c r="FK445" s="0" t="n">
        <f aca="false">BP445+CO445+DN445+EM445</f>
        <v>916.823090047812</v>
      </c>
      <c r="FL445" s="0" t="n">
        <f aca="false">BQ445+CP445+DO445+EN445</f>
        <v>912.615174073424</v>
      </c>
      <c r="FM445" s="0" t="n">
        <f aca="false">BR445+CQ445+DP445+EO445</f>
        <v>1297.70006431086</v>
      </c>
      <c r="FN445" s="0" t="n">
        <f aca="false">BS445+CR445+DQ445+EP445</f>
        <v>1293.87266156883</v>
      </c>
      <c r="FO445" s="0" t="n">
        <f aca="false">BT445+CS445+DR445+EQ445</f>
        <v>1273.03973382389</v>
      </c>
      <c r="FP445" s="0" t="n">
        <f aca="false">BU445+CT445+DS445+ER445</f>
        <v>559.833386023527</v>
      </c>
      <c r="FQ445" s="0" t="n">
        <f aca="false">BV445+CU445+DT445+ES445</f>
        <v>544.868957553983</v>
      </c>
      <c r="FR445" s="0" t="n">
        <f aca="false">BW445+CV445+DU445+ET445</f>
        <v>555.025120665595</v>
      </c>
      <c r="FS445" s="0" t="n">
        <f aca="false">BX445+CW445+DV445+EU445</f>
        <v>551.559781857195</v>
      </c>
      <c r="FT445" s="0" t="n">
        <f aca="false">BY445+CX445+DW445+EV445</f>
        <v>547.893655677033</v>
      </c>
      <c r="FU445" s="0" t="n">
        <f aca="false">AM445*'Dist Horaria'!$H$10</f>
        <v>0.265020184165012</v>
      </c>
      <c r="FV445" s="0" t="n">
        <f aca="false">AM445*'Dist Horaria'!$I$10</f>
        <v>0.24802964395077</v>
      </c>
      <c r="FW445" s="0" t="n">
        <f aca="false">AM445*'Dist Horaria'!$J$10</f>
        <v>0.246955900981505</v>
      </c>
      <c r="FX445" s="0" t="n">
        <f aca="false">AM445*'Dist Horaria'!$K$10</f>
        <v>0.239853534135126</v>
      </c>
      <c r="FY445" s="0" t="n">
        <f aca="false">AM445*'Dist Horaria'!$L$10</f>
        <v>0.239949519695495</v>
      </c>
      <c r="FZ445" s="0" t="n">
        <f aca="false">AM445*'Dist Horaria'!$M$10</f>
        <v>0.256755860630219</v>
      </c>
      <c r="GA445" s="0" t="n">
        <f aca="false">AM445*'Dist Horaria'!$N$10</f>
        <v>0.24290165690429</v>
      </c>
      <c r="GB445" s="0" t="n">
        <f aca="false">AM445*'Dist Horaria'!$O$10</f>
        <v>0.23875577816927</v>
      </c>
      <c r="GC445" s="0" t="n">
        <f aca="false">AM445*'Dist Horaria'!$P$10</f>
        <v>0.242460721160532</v>
      </c>
      <c r="GD445" s="0" t="n">
        <f aca="false">AM445*'Dist Horaria'!$Q$10</f>
        <v>0.219418772953462</v>
      </c>
      <c r="GE445" s="0" t="n">
        <f aca="false">AM445*'Dist Horaria'!$R$10</f>
        <v>0.267723854945737</v>
      </c>
      <c r="GF445" s="0" t="n">
        <f aca="false">AM445*'Dist Horaria'!$S$10</f>
        <v>0.228646572308584</v>
      </c>
      <c r="GG445" s="0" t="n">
        <f aca="false">AR445*'Dist Horaria'!$H$10</f>
        <v>0.27721876945924</v>
      </c>
      <c r="GH445" s="0" t="n">
        <f aca="false">AR445*'Dist Horaria'!$I$10</f>
        <v>0.259446173513464</v>
      </c>
      <c r="GI445" s="0" t="n">
        <f aca="false">AR445*'Dist Horaria'!$J$10</f>
        <v>0.2583230073456</v>
      </c>
      <c r="GJ445" s="0" t="n">
        <f aca="false">AR445*'Dist Horaria'!$K$10</f>
        <v>0.250893726426471</v>
      </c>
      <c r="GK445" s="0" t="n">
        <f aca="false">AR445*'Dist Horaria'!$L$10</f>
        <v>0.250994130095781</v>
      </c>
      <c r="GL445" s="0" t="n">
        <f aca="false">AR445*'Dist Horaria'!$M$10</f>
        <v>0.268574048273393</v>
      </c>
      <c r="GM445" s="0" t="n">
        <f aca="false">AR445*'Dist Horaria'!$N$10</f>
        <v>0.254082150907763</v>
      </c>
      <c r="GN445" s="0" t="n">
        <f aca="false">AR445*'Dist Horaria'!$O$10</f>
        <v>0.249745441970402</v>
      </c>
      <c r="GO445" s="0" t="n">
        <f aca="false">AR445*'Dist Horaria'!$P$10</f>
        <v>0.25362091938051</v>
      </c>
      <c r="GP445" s="0" t="n">
        <f aca="false">AR445*'Dist Horaria'!$Q$10</f>
        <v>0.229518375840166</v>
      </c>
      <c r="GQ445" s="0" t="n">
        <f aca="false">AR445*'Dist Horaria'!$R$10</f>
        <v>0.280046887208901</v>
      </c>
      <c r="GR445" s="0" t="n">
        <f aca="false">AR445*'Dist Horaria'!$S$10</f>
        <v>0.239170920570309</v>
      </c>
      <c r="GS445" s="0" t="n">
        <f aca="false">AW445*'Dist Horaria'!$H$10</f>
        <v>0.0160706533019849</v>
      </c>
      <c r="GT445" s="0" t="n">
        <f aca="false">AW445*'Dist Horaria'!$I$10</f>
        <v>0.0150403578848385</v>
      </c>
      <c r="GU445" s="0" t="n">
        <f aca="false">AW445*'Dist Horaria'!$J$10</f>
        <v>0.0149752468026435</v>
      </c>
      <c r="GV445" s="0" t="n">
        <f aca="false">AW445*'Dist Horaria'!$K$10</f>
        <v>0.0145445638508099</v>
      </c>
      <c r="GW445" s="0" t="n">
        <f aca="false">AW445*'Dist Horaria'!$L$10</f>
        <v>0.0145503843533786</v>
      </c>
      <c r="GX445" s="0" t="n">
        <f aca="false">AW445*'Dist Horaria'!$M$10</f>
        <v>0.0155695100448344</v>
      </c>
      <c r="GY445" s="0" t="n">
        <f aca="false">AW445*'Dist Horaria'!$N$10</f>
        <v>0.014729400052624</v>
      </c>
      <c r="GZ445" s="0" t="n">
        <f aca="false">AW445*'Dist Horaria'!$O$10</f>
        <v>0.0144779966359653</v>
      </c>
      <c r="HA445" s="0" t="n">
        <f aca="false">AW445*'Dist Horaria'!$P$10</f>
        <v>0.0147026619930731</v>
      </c>
      <c r="HB445" s="0" t="n">
        <f aca="false">AW445*'Dist Horaria'!$Q$10</f>
        <v>0.0133054130921835</v>
      </c>
      <c r="HC445" s="0" t="n">
        <f aca="false">AW445*'Dist Horaria'!$R$10</f>
        <v>0.0162346021570378</v>
      </c>
      <c r="HD445" s="0" t="n">
        <f aca="false">AW445*'Dist Horaria'!$S$10</f>
        <v>0.0138649809026266</v>
      </c>
    </row>
    <row r="446" customFormat="false" ht="13.8" hidden="false" customHeight="false" outlineLevel="0" collapsed="false">
      <c r="A446" s="0" t="n">
        <v>4.620317</v>
      </c>
      <c r="B446" s="0" t="n">
        <v>-74.099164</v>
      </c>
      <c r="C446" s="0" t="n">
        <v>29</v>
      </c>
      <c r="D446" s="0" t="n">
        <v>26</v>
      </c>
      <c r="E446" s="0" t="n">
        <v>2331</v>
      </c>
      <c r="G446" s="0" t="s">
        <v>650</v>
      </c>
      <c r="H446" s="0" t="n">
        <v>273</v>
      </c>
      <c r="I446" s="0" t="s">
        <v>1978</v>
      </c>
      <c r="J446" s="0" t="s">
        <v>1979</v>
      </c>
      <c r="K446" s="0" t="n">
        <v>860038515</v>
      </c>
      <c r="L446" s="0" t="s">
        <v>1980</v>
      </c>
      <c r="S446" s="0" t="n">
        <v>365</v>
      </c>
      <c r="V446" s="0" t="n">
        <v>49000</v>
      </c>
      <c r="W446" s="0" t="n">
        <f aca="false">V446*12</f>
        <v>588000</v>
      </c>
      <c r="X446" s="0" t="n">
        <v>1</v>
      </c>
      <c r="Z446" s="0" t="n">
        <v>31665.44</v>
      </c>
      <c r="AB446" s="0" t="n">
        <v>0.005</v>
      </c>
      <c r="AC446" s="0" t="n">
        <v>0</v>
      </c>
      <c r="AD446" s="0" t="n">
        <v>2704.3333564549</v>
      </c>
      <c r="AE446" s="0" t="n">
        <f aca="false">AD446/2204.59</f>
        <v>1.22668312768129</v>
      </c>
      <c r="AF446" s="0" t="n">
        <f aca="false">AE446/S446</f>
        <v>0.00336077569227751</v>
      </c>
      <c r="AG446" s="0" t="n">
        <f aca="false">AE446*EXP(AB446*AC446)</f>
        <v>1.22668312768129</v>
      </c>
      <c r="AH446" s="0" t="n">
        <f aca="false">AG446/S446</f>
        <v>0.00336077569227751</v>
      </c>
      <c r="AI446" s="0" t="s">
        <v>90</v>
      </c>
      <c r="AJ446" s="0" t="n">
        <f aca="false">IF(AI446="A",'FE DISTRIBUCIÓN'!$C$2,'FE DISTRIBUCIÓN'!$C$3)</f>
        <v>4.994E-006</v>
      </c>
      <c r="AK446" s="0" t="n">
        <f aca="false">W446*AJ446</f>
        <v>2.936472</v>
      </c>
      <c r="AL446" s="0" t="n">
        <f aca="false">AK446/365</f>
        <v>0.00804512876712329</v>
      </c>
      <c r="AM446" s="0" t="n">
        <f aca="false">AK446*EXP(AB446*AC446)</f>
        <v>2.936472</v>
      </c>
      <c r="AN446" s="0" t="n">
        <f aca="false">AM446/365</f>
        <v>0.00804512876712329</v>
      </c>
      <c r="AO446" s="0" t="n">
        <v>5.223868284E-006</v>
      </c>
      <c r="AP446" s="0" t="n">
        <f aca="false">AO446*W446</f>
        <v>3.071634550992</v>
      </c>
      <c r="AQ446" s="0" t="n">
        <f aca="false">AP446/365</f>
        <v>0.00841543712600548</v>
      </c>
      <c r="AR446" s="0" t="n">
        <f aca="false">AP446*EXP(AB446*AC446)</f>
        <v>3.071634550992</v>
      </c>
      <c r="AS446" s="0" t="n">
        <f aca="false">AR446/365</f>
        <v>0.00841543712600548</v>
      </c>
      <c r="AT446" s="0" t="n">
        <v>3.02832944E-007</v>
      </c>
      <c r="AU446" s="0" t="n">
        <f aca="false">AT446*W446</f>
        <v>0.178065771072</v>
      </c>
      <c r="AV446" s="0" t="n">
        <f aca="false">AU446/365</f>
        <v>0.00048785142759452</v>
      </c>
      <c r="AW446" s="0" t="n">
        <f aca="false">AU446*EXP(AB446*AC446)</f>
        <v>0.178065771072</v>
      </c>
      <c r="AX446" s="0" t="n">
        <f aca="false">AW446/365</f>
        <v>0.00048785142759452</v>
      </c>
      <c r="AY446" s="0" t="n">
        <f aca="false">AW446+AR446+AM446+AG446</f>
        <v>7.41285544974529</v>
      </c>
      <c r="AZ446" s="0" t="n">
        <f aca="false">AH446+AN446+AS446+AX446</f>
        <v>0.0203091930130008</v>
      </c>
      <c r="BA446" s="0" t="n">
        <f aca="false">AH446*1000000</f>
        <v>3360.77569227751</v>
      </c>
      <c r="BB446" s="0" t="n">
        <f aca="false">BA446*'Dist Horaria'!$H$3</f>
        <v>117.104687988762</v>
      </c>
      <c r="BC446" s="0" t="n">
        <f aca="false">BA446*'Dist Horaria'!$I$3</f>
        <v>113.972027951667</v>
      </c>
      <c r="BD446" s="0" t="n">
        <f aca="false">BA446*'Dist Horaria'!$J$3</f>
        <v>111.015181897716</v>
      </c>
      <c r="BE446" s="0" t="n">
        <f aca="false">BA446*'Dist Horaria'!$K$3</f>
        <v>108.496064543325</v>
      </c>
      <c r="BF446" s="0" t="n">
        <f aca="false">BA446*'Dist Horaria'!$L$3</f>
        <v>106.655191384185</v>
      </c>
      <c r="BG446" s="0" t="n">
        <f aca="false">BA446*'Dist Horaria'!$M$3</f>
        <v>105.496242092718</v>
      </c>
      <c r="BH446" s="0" t="n">
        <f aca="false">BA446*'Dist Horaria'!$N$3</f>
        <v>110.257520799584</v>
      </c>
      <c r="BI446" s="0" t="n">
        <f aca="false">BA446*'Dist Horaria'!$O$3</f>
        <v>110.257520799584</v>
      </c>
      <c r="BJ446" s="0" t="n">
        <f aca="false">BA446*'Dist Horaria'!$P$3</f>
        <v>145.874420445452</v>
      </c>
      <c r="BK446" s="0" t="n">
        <f aca="false">BA446*'Dist Horaria'!$Q$3</f>
        <v>161.303445684875</v>
      </c>
      <c r="BL446" s="0" t="n">
        <f aca="false">BA446*'Dist Horaria'!$R$3</f>
        <v>172.52455494991</v>
      </c>
      <c r="BM446" s="0" t="n">
        <f aca="false">BA446*'Dist Horaria'!$S$3</f>
        <v>178.135109582427</v>
      </c>
      <c r="BN446" s="0" t="n">
        <f aca="false">BA446*'Dist Horaria'!$T$3</f>
        <v>179.537748240557</v>
      </c>
      <c r="BO446" s="0" t="n">
        <f aca="false">BA446*'Dist Horaria'!$U$3</f>
        <v>178.135109582427</v>
      </c>
      <c r="BP446" s="0" t="n">
        <f aca="false">BA446*'Dist Horaria'!$V$3</f>
        <v>175.329832266168</v>
      </c>
      <c r="BQ446" s="0" t="n">
        <f aca="false">BA446*'Dist Horaria'!$W$3</f>
        <v>171.12191629178</v>
      </c>
      <c r="BR446" s="0" t="n">
        <f aca="false">BA446*'Dist Horaria'!$X$3</f>
        <v>167.805576262639</v>
      </c>
      <c r="BS446" s="0" t="n">
        <f aca="false">BA446*'Dist Horaria'!$Y$3</f>
        <v>163.978173520615</v>
      </c>
      <c r="BT446" s="0" t="n">
        <f aca="false">BA446*'Dist Horaria'!$Z$3</f>
        <v>143.145245775666</v>
      </c>
      <c r="BU446" s="0" t="n">
        <f aca="false">BA446*'Dist Horaria'!$AA$3</f>
        <v>136.122953005445</v>
      </c>
      <c r="BV446" s="0" t="n">
        <f aca="false">BA446*'Dist Horaria'!$AB$3</f>
        <v>121.158524535901</v>
      </c>
      <c r="BW446" s="0" t="n">
        <f aca="false">BA446*'Dist Horaria'!$AC$3</f>
        <v>131.314687647513</v>
      </c>
      <c r="BX446" s="0" t="n">
        <f aca="false">BA446*'Dist Horaria'!$AD$3</f>
        <v>127.849348839113</v>
      </c>
      <c r="BY446" s="0" t="n">
        <f aca="false">BA446*'Dist Horaria'!$AE$3</f>
        <v>124.183222658951</v>
      </c>
      <c r="BZ446" s="0" t="n">
        <f aca="false">AN446*1000000</f>
        <v>8045.12876712329</v>
      </c>
      <c r="CA446" s="0" t="n">
        <f aca="false">BZ446*'Dist Horaria'!$H$6</f>
        <v>201.128219178082</v>
      </c>
      <c r="CB446" s="0" t="n">
        <f aca="false">BZ446*'Dist Horaria'!$I$6</f>
        <v>201.128219178082</v>
      </c>
      <c r="CC446" s="0" t="n">
        <f aca="false">BZ446*'Dist Horaria'!$J$6</f>
        <v>201.128219178082</v>
      </c>
      <c r="CD446" s="0" t="n">
        <f aca="false">BZ446*'Dist Horaria'!$K$6</f>
        <v>201.128219178082</v>
      </c>
      <c r="CE446" s="0" t="n">
        <f aca="false">BZ446*'Dist Horaria'!$L$6</f>
        <v>201.128219178082</v>
      </c>
      <c r="CF446" s="0" t="n">
        <f aca="false">BZ446*'Dist Horaria'!$M$6</f>
        <v>536.341917808219</v>
      </c>
      <c r="CG446" s="0" t="n">
        <f aca="false">BZ446*'Dist Horaria'!$N$6</f>
        <v>536.341917808219</v>
      </c>
      <c r="CH446" s="0" t="n">
        <f aca="false">BZ446*'Dist Horaria'!$O$6</f>
        <v>536.341917808219</v>
      </c>
      <c r="CI446" s="0" t="n">
        <f aca="false">BZ446*'Dist Horaria'!$P$6</f>
        <v>351.974383561644</v>
      </c>
      <c r="CJ446" s="0" t="n">
        <f aca="false">BZ446*'Dist Horaria'!$Q$6</f>
        <v>351.974383561644</v>
      </c>
      <c r="CK446" s="0" t="n">
        <f aca="false">BZ446*'Dist Horaria'!$R$6</f>
        <v>351.974383561644</v>
      </c>
      <c r="CL446" s="0" t="n">
        <f aca="false">BZ446*'Dist Horaria'!$S$6</f>
        <v>351.974383561644</v>
      </c>
      <c r="CM446" s="0" t="n">
        <f aca="false">BZ446*'Dist Horaria'!$T$6</f>
        <v>351.974383561644</v>
      </c>
      <c r="CN446" s="0" t="n">
        <f aca="false">BZ446*'Dist Horaria'!$U$6</f>
        <v>351.974383561644</v>
      </c>
      <c r="CO446" s="0" t="n">
        <f aca="false">BZ446*'Dist Horaria'!$V$6</f>
        <v>351.974383561644</v>
      </c>
      <c r="CP446" s="0" t="n">
        <f aca="false">BZ446*'Dist Horaria'!$W$6</f>
        <v>351.974383561644</v>
      </c>
      <c r="CQ446" s="0" t="n">
        <f aca="false">BZ446*'Dist Horaria'!$X$6</f>
        <v>536.341917808219</v>
      </c>
      <c r="CR446" s="0" t="n">
        <f aca="false">BZ446*'Dist Horaria'!$Y$6</f>
        <v>536.341917808219</v>
      </c>
      <c r="CS446" s="0" t="n">
        <f aca="false">BZ446*'Dist Horaria'!$Z$6</f>
        <v>536.341917808219</v>
      </c>
      <c r="CT446" s="0" t="n">
        <f aca="false">BZ446*'Dist Horaria'!$AA$6</f>
        <v>201.128219178082</v>
      </c>
      <c r="CU446" s="0" t="n">
        <f aca="false">BZ446*'Dist Horaria'!$AB$6</f>
        <v>201.128219178082</v>
      </c>
      <c r="CV446" s="0" t="n">
        <f aca="false">BZ446*'Dist Horaria'!$AC$6</f>
        <v>201.128219178082</v>
      </c>
      <c r="CW446" s="0" t="n">
        <f aca="false">BZ446*'Dist Horaria'!$AD$6</f>
        <v>201.128219178082</v>
      </c>
      <c r="CX446" s="0" t="n">
        <f aca="false">BZ446*'Dist Horaria'!$AE$6</f>
        <v>201.128219178082</v>
      </c>
      <c r="CY446" s="0" t="n">
        <f aca="false">AS446*1000000</f>
        <v>8415.43712600548</v>
      </c>
      <c r="CZ446" s="0" t="n">
        <f aca="false">CY446*'Dist Horaria'!$H$6</f>
        <v>210.385928150137</v>
      </c>
      <c r="DA446" s="0" t="n">
        <f aca="false">CY446*'Dist Horaria'!$I$6</f>
        <v>210.385928150137</v>
      </c>
      <c r="DB446" s="0" t="n">
        <f aca="false">CY446*'Dist Horaria'!$J$6</f>
        <v>210.385928150137</v>
      </c>
      <c r="DC446" s="0" t="n">
        <f aca="false">CY446*'Dist Horaria'!$K$6</f>
        <v>210.385928150137</v>
      </c>
      <c r="DD446" s="0" t="n">
        <f aca="false">CY446*'Dist Horaria'!$L$6</f>
        <v>210.385928150137</v>
      </c>
      <c r="DE446" s="0" t="n">
        <f aca="false">CY446*'Dist Horaria'!$M$6</f>
        <v>561.029141733699</v>
      </c>
      <c r="DF446" s="0" t="n">
        <f aca="false">CY446*'Dist Horaria'!$N$6</f>
        <v>561.029141733699</v>
      </c>
      <c r="DG446" s="0" t="n">
        <f aca="false">CY446*'Dist Horaria'!$O$6</f>
        <v>561.029141733699</v>
      </c>
      <c r="DH446" s="0" t="n">
        <f aca="false">CY446*'Dist Horaria'!$P$6</f>
        <v>368.17537426274</v>
      </c>
      <c r="DI446" s="0" t="n">
        <f aca="false">CY446*'Dist Horaria'!$Q$6</f>
        <v>368.17537426274</v>
      </c>
      <c r="DJ446" s="0" t="n">
        <f aca="false">CY446*'Dist Horaria'!$R$6</f>
        <v>368.17537426274</v>
      </c>
      <c r="DK446" s="0" t="n">
        <f aca="false">CY446*'Dist Horaria'!$S$6</f>
        <v>368.17537426274</v>
      </c>
      <c r="DL446" s="0" t="n">
        <f aca="false">CY446*'Dist Horaria'!$T$6</f>
        <v>368.17537426274</v>
      </c>
      <c r="DM446" s="0" t="n">
        <f aca="false">CY446*'Dist Horaria'!$U$6</f>
        <v>368.17537426274</v>
      </c>
      <c r="DN446" s="0" t="n">
        <f aca="false">CY446*'Dist Horaria'!$V$6</f>
        <v>368.17537426274</v>
      </c>
      <c r="DO446" s="0" t="n">
        <f aca="false">CY446*'Dist Horaria'!$W$6</f>
        <v>368.17537426274</v>
      </c>
      <c r="DP446" s="0" t="n">
        <f aca="false">CY446*'Dist Horaria'!$X$6</f>
        <v>561.029141733699</v>
      </c>
      <c r="DQ446" s="0" t="n">
        <f aca="false">CY446*'Dist Horaria'!$Y$6</f>
        <v>561.029141733699</v>
      </c>
      <c r="DR446" s="0" t="n">
        <f aca="false">CY446*'Dist Horaria'!$Z$6</f>
        <v>561.029141733699</v>
      </c>
      <c r="DS446" s="0" t="n">
        <f aca="false">CY446*'Dist Horaria'!$AA$6</f>
        <v>210.385928150137</v>
      </c>
      <c r="DT446" s="0" t="n">
        <f aca="false">CY446*'Dist Horaria'!$AB$6</f>
        <v>210.385928150137</v>
      </c>
      <c r="DU446" s="0" t="n">
        <f aca="false">CY446*'Dist Horaria'!$AC$6</f>
        <v>210.385928150137</v>
      </c>
      <c r="DV446" s="0" t="n">
        <f aca="false">CY446*'Dist Horaria'!$AD$6</f>
        <v>210.385928150137</v>
      </c>
      <c r="DW446" s="0" t="n">
        <f aca="false">CY446*'Dist Horaria'!$AE$6</f>
        <v>210.385928150137</v>
      </c>
      <c r="DX446" s="0" t="n">
        <f aca="false">AX446*1000000</f>
        <v>487.85142759452</v>
      </c>
      <c r="DY446" s="0" t="n">
        <f aca="false">DX446*'Dist Horaria'!$H$6</f>
        <v>12.196285689863</v>
      </c>
      <c r="DZ446" s="0" t="n">
        <f aca="false">DX446*'Dist Horaria'!$I$6</f>
        <v>12.196285689863</v>
      </c>
      <c r="EA446" s="0" t="n">
        <f aca="false">DX446*'Dist Horaria'!$J$6</f>
        <v>12.196285689863</v>
      </c>
      <c r="EB446" s="0" t="n">
        <f aca="false">DX446*'Dist Horaria'!$K$6</f>
        <v>12.196285689863</v>
      </c>
      <c r="EC446" s="0" t="n">
        <f aca="false">DX446*'Dist Horaria'!$L$6</f>
        <v>12.196285689863</v>
      </c>
      <c r="ED446" s="0" t="n">
        <f aca="false">DX446*'Dist Horaria'!$M$6</f>
        <v>32.5234285063014</v>
      </c>
      <c r="EE446" s="0" t="n">
        <f aca="false">DX446*'Dist Horaria'!$N$6</f>
        <v>32.5234285063014</v>
      </c>
      <c r="EF446" s="0" t="n">
        <f aca="false">DX446*'Dist Horaria'!$O$6</f>
        <v>32.5234285063014</v>
      </c>
      <c r="EG446" s="0" t="n">
        <f aca="false">DX446*'Dist Horaria'!$P$6</f>
        <v>21.3434999572603</v>
      </c>
      <c r="EH446" s="0" t="n">
        <f aca="false">DX446*'Dist Horaria'!$Q$6</f>
        <v>21.3434999572603</v>
      </c>
      <c r="EI446" s="0" t="n">
        <f aca="false">DX446*'Dist Horaria'!$R$6</f>
        <v>21.3434999572603</v>
      </c>
      <c r="EJ446" s="0" t="n">
        <f aca="false">DX446*'Dist Horaria'!$S$6</f>
        <v>21.3434999572603</v>
      </c>
      <c r="EK446" s="0" t="n">
        <f aca="false">DX446*'Dist Horaria'!$T$6</f>
        <v>21.3434999572603</v>
      </c>
      <c r="EL446" s="0" t="n">
        <f aca="false">DX446*'Dist Horaria'!$U$6</f>
        <v>21.3434999572603</v>
      </c>
      <c r="EM446" s="0" t="n">
        <f aca="false">DX446*'Dist Horaria'!$V$6</f>
        <v>21.3434999572603</v>
      </c>
      <c r="EN446" s="0" t="n">
        <f aca="false">DX446*'Dist Horaria'!$W$6</f>
        <v>21.3434999572603</v>
      </c>
      <c r="EO446" s="0" t="n">
        <f aca="false">DX446*'Dist Horaria'!$X$6</f>
        <v>32.5234285063014</v>
      </c>
      <c r="EP446" s="0" t="n">
        <f aca="false">DX446*'Dist Horaria'!$Y$6</f>
        <v>32.5234285063014</v>
      </c>
      <c r="EQ446" s="0" t="n">
        <f aca="false">DX446*'Dist Horaria'!$Z$6</f>
        <v>32.5234285063014</v>
      </c>
      <c r="ER446" s="0" t="n">
        <f aca="false">DX446*'Dist Horaria'!$AA$6</f>
        <v>12.196285689863</v>
      </c>
      <c r="ES446" s="0" t="n">
        <f aca="false">DX446*'Dist Horaria'!$AB$6</f>
        <v>12.196285689863</v>
      </c>
      <c r="ET446" s="0" t="n">
        <f aca="false">DX446*'Dist Horaria'!$AC$6</f>
        <v>12.196285689863</v>
      </c>
      <c r="EU446" s="0" t="n">
        <f aca="false">DX446*'Dist Horaria'!$AD$6</f>
        <v>12.196285689863</v>
      </c>
      <c r="EV446" s="0" t="n">
        <f aca="false">DX446*'Dist Horaria'!$AE$6</f>
        <v>12.196285689863</v>
      </c>
      <c r="EW446" s="0" t="n">
        <f aca="false">BB446+CA446+CZ446+DY446</f>
        <v>540.815121006844</v>
      </c>
      <c r="EX446" s="0" t="n">
        <f aca="false">BC446+CB446+DA446+DZ446</f>
        <v>537.682460969749</v>
      </c>
      <c r="EY446" s="0" t="n">
        <f aca="false">BD446+CC446+DB446+EA446</f>
        <v>534.725614915798</v>
      </c>
      <c r="EZ446" s="0" t="n">
        <f aca="false">BE446+CD446+DC446+EB446</f>
        <v>532.206497561408</v>
      </c>
      <c r="FA446" s="0" t="n">
        <f aca="false">BF446+CE446+DD446+EC446</f>
        <v>530.365624402267</v>
      </c>
      <c r="FB446" s="0" t="n">
        <f aca="false">BG446+CF446+DE446+ED446</f>
        <v>1235.39073014094</v>
      </c>
      <c r="FC446" s="0" t="n">
        <f aca="false">BH446+CG446+DF446+EE446</f>
        <v>1240.1520088478</v>
      </c>
      <c r="FD446" s="0" t="n">
        <f aca="false">BI446+CH446+DG446+EF446</f>
        <v>1240.1520088478</v>
      </c>
      <c r="FE446" s="0" t="n">
        <f aca="false">BJ446+CI446+DH446+EG446</f>
        <v>887.367678227096</v>
      </c>
      <c r="FF446" s="0" t="n">
        <f aca="false">BK446+CJ446+DI446+EH446</f>
        <v>902.796703466519</v>
      </c>
      <c r="FG446" s="0" t="n">
        <f aca="false">BL446+CK446+DJ446+EI446</f>
        <v>914.017812731554</v>
      </c>
      <c r="FH446" s="0" t="n">
        <f aca="false">BM446+CL446+DK446+EJ446</f>
        <v>919.628367364071</v>
      </c>
      <c r="FI446" s="0" t="n">
        <f aca="false">BN446+CM446+DL446+EK446</f>
        <v>921.0310060222</v>
      </c>
      <c r="FJ446" s="0" t="n">
        <f aca="false">BO446+CN446+DM446+EL446</f>
        <v>919.628367364071</v>
      </c>
      <c r="FK446" s="0" t="n">
        <f aca="false">BP446+CO446+DN446+EM446</f>
        <v>916.823090047812</v>
      </c>
      <c r="FL446" s="0" t="n">
        <f aca="false">BQ446+CP446+DO446+EN446</f>
        <v>912.615174073424</v>
      </c>
      <c r="FM446" s="0" t="n">
        <f aca="false">BR446+CQ446+DP446+EO446</f>
        <v>1297.70006431086</v>
      </c>
      <c r="FN446" s="0" t="n">
        <f aca="false">BS446+CR446+DQ446+EP446</f>
        <v>1293.87266156883</v>
      </c>
      <c r="FO446" s="0" t="n">
        <f aca="false">BT446+CS446+DR446+EQ446</f>
        <v>1273.03973382389</v>
      </c>
      <c r="FP446" s="0" t="n">
        <f aca="false">BU446+CT446+DS446+ER446</f>
        <v>559.833386023527</v>
      </c>
      <c r="FQ446" s="0" t="n">
        <f aca="false">BV446+CU446+DT446+ES446</f>
        <v>544.868957553983</v>
      </c>
      <c r="FR446" s="0" t="n">
        <f aca="false">BW446+CV446+DU446+ET446</f>
        <v>555.025120665595</v>
      </c>
      <c r="FS446" s="0" t="n">
        <f aca="false">BX446+CW446+DV446+EU446</f>
        <v>551.559781857195</v>
      </c>
      <c r="FT446" s="0" t="n">
        <f aca="false">BY446+CX446+DW446+EV446</f>
        <v>547.893655677033</v>
      </c>
      <c r="FU446" s="0" t="n">
        <f aca="false">AM446*'Dist Horaria'!$H$10</f>
        <v>0.265020184165012</v>
      </c>
      <c r="FV446" s="0" t="n">
        <f aca="false">AM446*'Dist Horaria'!$I$10</f>
        <v>0.24802964395077</v>
      </c>
      <c r="FW446" s="0" t="n">
        <f aca="false">AM446*'Dist Horaria'!$J$10</f>
        <v>0.246955900981505</v>
      </c>
      <c r="FX446" s="0" t="n">
        <f aca="false">AM446*'Dist Horaria'!$K$10</f>
        <v>0.239853534135126</v>
      </c>
      <c r="FY446" s="0" t="n">
        <f aca="false">AM446*'Dist Horaria'!$L$10</f>
        <v>0.239949519695495</v>
      </c>
      <c r="FZ446" s="0" t="n">
        <f aca="false">AM446*'Dist Horaria'!$M$10</f>
        <v>0.256755860630219</v>
      </c>
      <c r="GA446" s="0" t="n">
        <f aca="false">AM446*'Dist Horaria'!$N$10</f>
        <v>0.24290165690429</v>
      </c>
      <c r="GB446" s="0" t="n">
        <f aca="false">AM446*'Dist Horaria'!$O$10</f>
        <v>0.23875577816927</v>
      </c>
      <c r="GC446" s="0" t="n">
        <f aca="false">AM446*'Dist Horaria'!$P$10</f>
        <v>0.242460721160532</v>
      </c>
      <c r="GD446" s="0" t="n">
        <f aca="false">AM446*'Dist Horaria'!$Q$10</f>
        <v>0.219418772953462</v>
      </c>
      <c r="GE446" s="0" t="n">
        <f aca="false">AM446*'Dist Horaria'!$R$10</f>
        <v>0.267723854945737</v>
      </c>
      <c r="GF446" s="0" t="n">
        <f aca="false">AM446*'Dist Horaria'!$S$10</f>
        <v>0.228646572308584</v>
      </c>
      <c r="GG446" s="0" t="n">
        <f aca="false">AR446*'Dist Horaria'!$H$10</f>
        <v>0.27721876945924</v>
      </c>
      <c r="GH446" s="0" t="n">
        <f aca="false">AR446*'Dist Horaria'!$I$10</f>
        <v>0.259446173513464</v>
      </c>
      <c r="GI446" s="0" t="n">
        <f aca="false">AR446*'Dist Horaria'!$J$10</f>
        <v>0.2583230073456</v>
      </c>
      <c r="GJ446" s="0" t="n">
        <f aca="false">AR446*'Dist Horaria'!$K$10</f>
        <v>0.250893726426471</v>
      </c>
      <c r="GK446" s="0" t="n">
        <f aca="false">AR446*'Dist Horaria'!$L$10</f>
        <v>0.250994130095781</v>
      </c>
      <c r="GL446" s="0" t="n">
        <f aca="false">AR446*'Dist Horaria'!$M$10</f>
        <v>0.268574048273393</v>
      </c>
      <c r="GM446" s="0" t="n">
        <f aca="false">AR446*'Dist Horaria'!$N$10</f>
        <v>0.254082150907763</v>
      </c>
      <c r="GN446" s="0" t="n">
        <f aca="false">AR446*'Dist Horaria'!$O$10</f>
        <v>0.249745441970402</v>
      </c>
      <c r="GO446" s="0" t="n">
        <f aca="false">AR446*'Dist Horaria'!$P$10</f>
        <v>0.25362091938051</v>
      </c>
      <c r="GP446" s="0" t="n">
        <f aca="false">AR446*'Dist Horaria'!$Q$10</f>
        <v>0.229518375840166</v>
      </c>
      <c r="GQ446" s="0" t="n">
        <f aca="false">AR446*'Dist Horaria'!$R$10</f>
        <v>0.280046887208901</v>
      </c>
      <c r="GR446" s="0" t="n">
        <f aca="false">AR446*'Dist Horaria'!$S$10</f>
        <v>0.239170920570309</v>
      </c>
      <c r="GS446" s="0" t="n">
        <f aca="false">AW446*'Dist Horaria'!$H$10</f>
        <v>0.0160706533019849</v>
      </c>
      <c r="GT446" s="0" t="n">
        <f aca="false">AW446*'Dist Horaria'!$I$10</f>
        <v>0.0150403578848385</v>
      </c>
      <c r="GU446" s="0" t="n">
        <f aca="false">AW446*'Dist Horaria'!$J$10</f>
        <v>0.0149752468026435</v>
      </c>
      <c r="GV446" s="0" t="n">
        <f aca="false">AW446*'Dist Horaria'!$K$10</f>
        <v>0.0145445638508099</v>
      </c>
      <c r="GW446" s="0" t="n">
        <f aca="false">AW446*'Dist Horaria'!$L$10</f>
        <v>0.0145503843533786</v>
      </c>
      <c r="GX446" s="0" t="n">
        <f aca="false">AW446*'Dist Horaria'!$M$10</f>
        <v>0.0155695100448344</v>
      </c>
      <c r="GY446" s="0" t="n">
        <f aca="false">AW446*'Dist Horaria'!$N$10</f>
        <v>0.014729400052624</v>
      </c>
      <c r="GZ446" s="0" t="n">
        <f aca="false">AW446*'Dist Horaria'!$O$10</f>
        <v>0.0144779966359653</v>
      </c>
      <c r="HA446" s="0" t="n">
        <f aca="false">AW446*'Dist Horaria'!$P$10</f>
        <v>0.0147026619930731</v>
      </c>
      <c r="HB446" s="0" t="n">
        <f aca="false">AW446*'Dist Horaria'!$Q$10</f>
        <v>0.0133054130921835</v>
      </c>
      <c r="HC446" s="0" t="n">
        <f aca="false">AW446*'Dist Horaria'!$R$10</f>
        <v>0.0162346021570378</v>
      </c>
      <c r="HD446" s="0" t="n">
        <f aca="false">AW446*'Dist Horaria'!$S$10</f>
        <v>0.0138649809026266</v>
      </c>
    </row>
    <row r="447" customFormat="false" ht="26.85" hidden="false" customHeight="false" outlineLevel="0" collapsed="false">
      <c r="A447" s="0" t="n">
        <v>4.633759</v>
      </c>
      <c r="B447" s="0" t="n">
        <v>-74.102578</v>
      </c>
      <c r="C447" s="0" t="n">
        <v>29</v>
      </c>
      <c r="D447" s="0" t="n">
        <v>28</v>
      </c>
      <c r="E447" s="0" t="n">
        <v>2357</v>
      </c>
      <c r="G447" s="0" t="s">
        <v>650</v>
      </c>
      <c r="H447" s="0" t="n">
        <v>275</v>
      </c>
      <c r="I447" s="0" t="s">
        <v>1981</v>
      </c>
      <c r="J447" s="0" t="s">
        <v>1982</v>
      </c>
      <c r="K447" s="25" t="s">
        <v>1614</v>
      </c>
      <c r="L447" s="0" t="s">
        <v>1983</v>
      </c>
      <c r="S447" s="0" t="n">
        <v>365</v>
      </c>
      <c r="V447" s="0" t="n">
        <v>49000</v>
      </c>
      <c r="W447" s="0" t="n">
        <f aca="false">V447*12</f>
        <v>588000</v>
      </c>
      <c r="X447" s="0" t="n">
        <v>1</v>
      </c>
      <c r="Z447" s="0" t="n">
        <v>31665.44</v>
      </c>
      <c r="AB447" s="0" t="n">
        <v>0.005</v>
      </c>
      <c r="AC447" s="0" t="n">
        <v>0</v>
      </c>
      <c r="AD447" s="0" t="n">
        <v>2704.3333564549</v>
      </c>
      <c r="AE447" s="0" t="n">
        <f aca="false">AD447/2204.59</f>
        <v>1.22668312768129</v>
      </c>
      <c r="AF447" s="0" t="n">
        <f aca="false">AE447/S447</f>
        <v>0.00336077569227751</v>
      </c>
      <c r="AG447" s="0" t="n">
        <f aca="false">AE447*EXP(AB447*AC447)</f>
        <v>1.22668312768129</v>
      </c>
      <c r="AH447" s="0" t="n">
        <f aca="false">AG447/S447</f>
        <v>0.00336077569227751</v>
      </c>
      <c r="AI447" s="0" t="s">
        <v>90</v>
      </c>
      <c r="AJ447" s="0" t="n">
        <f aca="false">IF(AI447="A",'FE DISTRIBUCIÓN'!$C$2,'FE DISTRIBUCIÓN'!$C$3)</f>
        <v>4.994E-006</v>
      </c>
      <c r="AK447" s="0" t="n">
        <f aca="false">W447*AJ447</f>
        <v>2.936472</v>
      </c>
      <c r="AL447" s="0" t="n">
        <f aca="false">AK447/365</f>
        <v>0.00804512876712329</v>
      </c>
      <c r="AM447" s="0" t="n">
        <f aca="false">AK447*EXP(AB447*AC447)</f>
        <v>2.936472</v>
      </c>
      <c r="AN447" s="0" t="n">
        <f aca="false">AM447/365</f>
        <v>0.00804512876712329</v>
      </c>
      <c r="AO447" s="0" t="n">
        <v>5.223868284E-006</v>
      </c>
      <c r="AP447" s="0" t="n">
        <f aca="false">AO447*W447</f>
        <v>3.071634550992</v>
      </c>
      <c r="AQ447" s="0" t="n">
        <f aca="false">AP447/365</f>
        <v>0.00841543712600548</v>
      </c>
      <c r="AR447" s="0" t="n">
        <f aca="false">AP447*EXP(AB447*AC447)</f>
        <v>3.071634550992</v>
      </c>
      <c r="AS447" s="0" t="n">
        <f aca="false">AR447/365</f>
        <v>0.00841543712600548</v>
      </c>
      <c r="AT447" s="0" t="n">
        <v>3.02832944E-007</v>
      </c>
      <c r="AU447" s="0" t="n">
        <f aca="false">AT447*W447</f>
        <v>0.178065771072</v>
      </c>
      <c r="AV447" s="0" t="n">
        <f aca="false">AU447/365</f>
        <v>0.00048785142759452</v>
      </c>
      <c r="AW447" s="0" t="n">
        <f aca="false">AU447*EXP(AB447*AC447)</f>
        <v>0.178065771072</v>
      </c>
      <c r="AX447" s="0" t="n">
        <f aca="false">AW447/365</f>
        <v>0.00048785142759452</v>
      </c>
      <c r="AY447" s="0" t="n">
        <f aca="false">AW447+AR447+AM447+AG447</f>
        <v>7.41285544974529</v>
      </c>
      <c r="AZ447" s="0" t="n">
        <f aca="false">AH447+AN447+AS447+AX447</f>
        <v>0.0203091930130008</v>
      </c>
      <c r="BA447" s="0" t="n">
        <f aca="false">AH447*1000000</f>
        <v>3360.77569227751</v>
      </c>
      <c r="BB447" s="0" t="n">
        <f aca="false">BA447*'Dist Horaria'!$H$3</f>
        <v>117.104687988762</v>
      </c>
      <c r="BC447" s="0" t="n">
        <f aca="false">BA447*'Dist Horaria'!$I$3</f>
        <v>113.972027951667</v>
      </c>
      <c r="BD447" s="0" t="n">
        <f aca="false">BA447*'Dist Horaria'!$J$3</f>
        <v>111.015181897716</v>
      </c>
      <c r="BE447" s="0" t="n">
        <f aca="false">BA447*'Dist Horaria'!$K$3</f>
        <v>108.496064543325</v>
      </c>
      <c r="BF447" s="0" t="n">
        <f aca="false">BA447*'Dist Horaria'!$L$3</f>
        <v>106.655191384185</v>
      </c>
      <c r="BG447" s="0" t="n">
        <f aca="false">BA447*'Dist Horaria'!$M$3</f>
        <v>105.496242092718</v>
      </c>
      <c r="BH447" s="0" t="n">
        <f aca="false">BA447*'Dist Horaria'!$N$3</f>
        <v>110.257520799584</v>
      </c>
      <c r="BI447" s="0" t="n">
        <f aca="false">BA447*'Dist Horaria'!$O$3</f>
        <v>110.257520799584</v>
      </c>
      <c r="BJ447" s="0" t="n">
        <f aca="false">BA447*'Dist Horaria'!$P$3</f>
        <v>145.874420445452</v>
      </c>
      <c r="BK447" s="0" t="n">
        <f aca="false">BA447*'Dist Horaria'!$Q$3</f>
        <v>161.303445684875</v>
      </c>
      <c r="BL447" s="0" t="n">
        <f aca="false">BA447*'Dist Horaria'!$R$3</f>
        <v>172.52455494991</v>
      </c>
      <c r="BM447" s="0" t="n">
        <f aca="false">BA447*'Dist Horaria'!$S$3</f>
        <v>178.135109582427</v>
      </c>
      <c r="BN447" s="0" t="n">
        <f aca="false">BA447*'Dist Horaria'!$T$3</f>
        <v>179.537748240557</v>
      </c>
      <c r="BO447" s="0" t="n">
        <f aca="false">BA447*'Dist Horaria'!$U$3</f>
        <v>178.135109582427</v>
      </c>
      <c r="BP447" s="0" t="n">
        <f aca="false">BA447*'Dist Horaria'!$V$3</f>
        <v>175.329832266168</v>
      </c>
      <c r="BQ447" s="0" t="n">
        <f aca="false">BA447*'Dist Horaria'!$W$3</f>
        <v>171.12191629178</v>
      </c>
      <c r="BR447" s="0" t="n">
        <f aca="false">BA447*'Dist Horaria'!$X$3</f>
        <v>167.805576262639</v>
      </c>
      <c r="BS447" s="0" t="n">
        <f aca="false">BA447*'Dist Horaria'!$Y$3</f>
        <v>163.978173520615</v>
      </c>
      <c r="BT447" s="0" t="n">
        <f aca="false">BA447*'Dist Horaria'!$Z$3</f>
        <v>143.145245775666</v>
      </c>
      <c r="BU447" s="0" t="n">
        <f aca="false">BA447*'Dist Horaria'!$AA$3</f>
        <v>136.122953005445</v>
      </c>
      <c r="BV447" s="0" t="n">
        <f aca="false">BA447*'Dist Horaria'!$AB$3</f>
        <v>121.158524535901</v>
      </c>
      <c r="BW447" s="0" t="n">
        <f aca="false">BA447*'Dist Horaria'!$AC$3</f>
        <v>131.314687647513</v>
      </c>
      <c r="BX447" s="0" t="n">
        <f aca="false">BA447*'Dist Horaria'!$AD$3</f>
        <v>127.849348839113</v>
      </c>
      <c r="BY447" s="0" t="n">
        <f aca="false">BA447*'Dist Horaria'!$AE$3</f>
        <v>124.183222658951</v>
      </c>
      <c r="BZ447" s="0" t="n">
        <f aca="false">AN447*1000000</f>
        <v>8045.12876712329</v>
      </c>
      <c r="CA447" s="0" t="n">
        <f aca="false">BZ447*'Dist Horaria'!$H$6</f>
        <v>201.128219178082</v>
      </c>
      <c r="CB447" s="0" t="n">
        <f aca="false">BZ447*'Dist Horaria'!$I$6</f>
        <v>201.128219178082</v>
      </c>
      <c r="CC447" s="0" t="n">
        <f aca="false">BZ447*'Dist Horaria'!$J$6</f>
        <v>201.128219178082</v>
      </c>
      <c r="CD447" s="0" t="n">
        <f aca="false">BZ447*'Dist Horaria'!$K$6</f>
        <v>201.128219178082</v>
      </c>
      <c r="CE447" s="0" t="n">
        <f aca="false">BZ447*'Dist Horaria'!$L$6</f>
        <v>201.128219178082</v>
      </c>
      <c r="CF447" s="0" t="n">
        <f aca="false">BZ447*'Dist Horaria'!$M$6</f>
        <v>536.341917808219</v>
      </c>
      <c r="CG447" s="0" t="n">
        <f aca="false">BZ447*'Dist Horaria'!$N$6</f>
        <v>536.341917808219</v>
      </c>
      <c r="CH447" s="0" t="n">
        <f aca="false">BZ447*'Dist Horaria'!$O$6</f>
        <v>536.341917808219</v>
      </c>
      <c r="CI447" s="0" t="n">
        <f aca="false">BZ447*'Dist Horaria'!$P$6</f>
        <v>351.974383561644</v>
      </c>
      <c r="CJ447" s="0" t="n">
        <f aca="false">BZ447*'Dist Horaria'!$Q$6</f>
        <v>351.974383561644</v>
      </c>
      <c r="CK447" s="0" t="n">
        <f aca="false">BZ447*'Dist Horaria'!$R$6</f>
        <v>351.974383561644</v>
      </c>
      <c r="CL447" s="0" t="n">
        <f aca="false">BZ447*'Dist Horaria'!$S$6</f>
        <v>351.974383561644</v>
      </c>
      <c r="CM447" s="0" t="n">
        <f aca="false">BZ447*'Dist Horaria'!$T$6</f>
        <v>351.974383561644</v>
      </c>
      <c r="CN447" s="0" t="n">
        <f aca="false">BZ447*'Dist Horaria'!$U$6</f>
        <v>351.974383561644</v>
      </c>
      <c r="CO447" s="0" t="n">
        <f aca="false">BZ447*'Dist Horaria'!$V$6</f>
        <v>351.974383561644</v>
      </c>
      <c r="CP447" s="0" t="n">
        <f aca="false">BZ447*'Dist Horaria'!$W$6</f>
        <v>351.974383561644</v>
      </c>
      <c r="CQ447" s="0" t="n">
        <f aca="false">BZ447*'Dist Horaria'!$X$6</f>
        <v>536.341917808219</v>
      </c>
      <c r="CR447" s="0" t="n">
        <f aca="false">BZ447*'Dist Horaria'!$Y$6</f>
        <v>536.341917808219</v>
      </c>
      <c r="CS447" s="0" t="n">
        <f aca="false">BZ447*'Dist Horaria'!$Z$6</f>
        <v>536.341917808219</v>
      </c>
      <c r="CT447" s="0" t="n">
        <f aca="false">BZ447*'Dist Horaria'!$AA$6</f>
        <v>201.128219178082</v>
      </c>
      <c r="CU447" s="0" t="n">
        <f aca="false">BZ447*'Dist Horaria'!$AB$6</f>
        <v>201.128219178082</v>
      </c>
      <c r="CV447" s="0" t="n">
        <f aca="false">BZ447*'Dist Horaria'!$AC$6</f>
        <v>201.128219178082</v>
      </c>
      <c r="CW447" s="0" t="n">
        <f aca="false">BZ447*'Dist Horaria'!$AD$6</f>
        <v>201.128219178082</v>
      </c>
      <c r="CX447" s="0" t="n">
        <f aca="false">BZ447*'Dist Horaria'!$AE$6</f>
        <v>201.128219178082</v>
      </c>
      <c r="CY447" s="0" t="n">
        <f aca="false">AS447*1000000</f>
        <v>8415.43712600548</v>
      </c>
      <c r="CZ447" s="0" t="n">
        <f aca="false">CY447*'Dist Horaria'!$H$6</f>
        <v>210.385928150137</v>
      </c>
      <c r="DA447" s="0" t="n">
        <f aca="false">CY447*'Dist Horaria'!$I$6</f>
        <v>210.385928150137</v>
      </c>
      <c r="DB447" s="0" t="n">
        <f aca="false">CY447*'Dist Horaria'!$J$6</f>
        <v>210.385928150137</v>
      </c>
      <c r="DC447" s="0" t="n">
        <f aca="false">CY447*'Dist Horaria'!$K$6</f>
        <v>210.385928150137</v>
      </c>
      <c r="DD447" s="0" t="n">
        <f aca="false">CY447*'Dist Horaria'!$L$6</f>
        <v>210.385928150137</v>
      </c>
      <c r="DE447" s="0" t="n">
        <f aca="false">CY447*'Dist Horaria'!$M$6</f>
        <v>561.029141733699</v>
      </c>
      <c r="DF447" s="0" t="n">
        <f aca="false">CY447*'Dist Horaria'!$N$6</f>
        <v>561.029141733699</v>
      </c>
      <c r="DG447" s="0" t="n">
        <f aca="false">CY447*'Dist Horaria'!$O$6</f>
        <v>561.029141733699</v>
      </c>
      <c r="DH447" s="0" t="n">
        <f aca="false">CY447*'Dist Horaria'!$P$6</f>
        <v>368.17537426274</v>
      </c>
      <c r="DI447" s="0" t="n">
        <f aca="false">CY447*'Dist Horaria'!$Q$6</f>
        <v>368.17537426274</v>
      </c>
      <c r="DJ447" s="0" t="n">
        <f aca="false">CY447*'Dist Horaria'!$R$6</f>
        <v>368.17537426274</v>
      </c>
      <c r="DK447" s="0" t="n">
        <f aca="false">CY447*'Dist Horaria'!$S$6</f>
        <v>368.17537426274</v>
      </c>
      <c r="DL447" s="0" t="n">
        <f aca="false">CY447*'Dist Horaria'!$T$6</f>
        <v>368.17537426274</v>
      </c>
      <c r="DM447" s="0" t="n">
        <f aca="false">CY447*'Dist Horaria'!$U$6</f>
        <v>368.17537426274</v>
      </c>
      <c r="DN447" s="0" t="n">
        <f aca="false">CY447*'Dist Horaria'!$V$6</f>
        <v>368.17537426274</v>
      </c>
      <c r="DO447" s="0" t="n">
        <f aca="false">CY447*'Dist Horaria'!$W$6</f>
        <v>368.17537426274</v>
      </c>
      <c r="DP447" s="0" t="n">
        <f aca="false">CY447*'Dist Horaria'!$X$6</f>
        <v>561.029141733699</v>
      </c>
      <c r="DQ447" s="0" t="n">
        <f aca="false">CY447*'Dist Horaria'!$Y$6</f>
        <v>561.029141733699</v>
      </c>
      <c r="DR447" s="0" t="n">
        <f aca="false">CY447*'Dist Horaria'!$Z$6</f>
        <v>561.029141733699</v>
      </c>
      <c r="DS447" s="0" t="n">
        <f aca="false">CY447*'Dist Horaria'!$AA$6</f>
        <v>210.385928150137</v>
      </c>
      <c r="DT447" s="0" t="n">
        <f aca="false">CY447*'Dist Horaria'!$AB$6</f>
        <v>210.385928150137</v>
      </c>
      <c r="DU447" s="0" t="n">
        <f aca="false">CY447*'Dist Horaria'!$AC$6</f>
        <v>210.385928150137</v>
      </c>
      <c r="DV447" s="0" t="n">
        <f aca="false">CY447*'Dist Horaria'!$AD$6</f>
        <v>210.385928150137</v>
      </c>
      <c r="DW447" s="0" t="n">
        <f aca="false">CY447*'Dist Horaria'!$AE$6</f>
        <v>210.385928150137</v>
      </c>
      <c r="DX447" s="0" t="n">
        <f aca="false">AX447*1000000</f>
        <v>487.85142759452</v>
      </c>
      <c r="DY447" s="0" t="n">
        <f aca="false">DX447*'Dist Horaria'!$H$6</f>
        <v>12.196285689863</v>
      </c>
      <c r="DZ447" s="0" t="n">
        <f aca="false">DX447*'Dist Horaria'!$I$6</f>
        <v>12.196285689863</v>
      </c>
      <c r="EA447" s="0" t="n">
        <f aca="false">DX447*'Dist Horaria'!$J$6</f>
        <v>12.196285689863</v>
      </c>
      <c r="EB447" s="0" t="n">
        <f aca="false">DX447*'Dist Horaria'!$K$6</f>
        <v>12.196285689863</v>
      </c>
      <c r="EC447" s="0" t="n">
        <f aca="false">DX447*'Dist Horaria'!$L$6</f>
        <v>12.196285689863</v>
      </c>
      <c r="ED447" s="0" t="n">
        <f aca="false">DX447*'Dist Horaria'!$M$6</f>
        <v>32.5234285063014</v>
      </c>
      <c r="EE447" s="0" t="n">
        <f aca="false">DX447*'Dist Horaria'!$N$6</f>
        <v>32.5234285063014</v>
      </c>
      <c r="EF447" s="0" t="n">
        <f aca="false">DX447*'Dist Horaria'!$O$6</f>
        <v>32.5234285063014</v>
      </c>
      <c r="EG447" s="0" t="n">
        <f aca="false">DX447*'Dist Horaria'!$P$6</f>
        <v>21.3434999572603</v>
      </c>
      <c r="EH447" s="0" t="n">
        <f aca="false">DX447*'Dist Horaria'!$Q$6</f>
        <v>21.3434999572603</v>
      </c>
      <c r="EI447" s="0" t="n">
        <f aca="false">DX447*'Dist Horaria'!$R$6</f>
        <v>21.3434999572603</v>
      </c>
      <c r="EJ447" s="0" t="n">
        <f aca="false">DX447*'Dist Horaria'!$S$6</f>
        <v>21.3434999572603</v>
      </c>
      <c r="EK447" s="0" t="n">
        <f aca="false">DX447*'Dist Horaria'!$T$6</f>
        <v>21.3434999572603</v>
      </c>
      <c r="EL447" s="0" t="n">
        <f aca="false">DX447*'Dist Horaria'!$U$6</f>
        <v>21.3434999572603</v>
      </c>
      <c r="EM447" s="0" t="n">
        <f aca="false">DX447*'Dist Horaria'!$V$6</f>
        <v>21.3434999572603</v>
      </c>
      <c r="EN447" s="0" t="n">
        <f aca="false">DX447*'Dist Horaria'!$W$6</f>
        <v>21.3434999572603</v>
      </c>
      <c r="EO447" s="0" t="n">
        <f aca="false">DX447*'Dist Horaria'!$X$6</f>
        <v>32.5234285063014</v>
      </c>
      <c r="EP447" s="0" t="n">
        <f aca="false">DX447*'Dist Horaria'!$Y$6</f>
        <v>32.5234285063014</v>
      </c>
      <c r="EQ447" s="0" t="n">
        <f aca="false">DX447*'Dist Horaria'!$Z$6</f>
        <v>32.5234285063014</v>
      </c>
      <c r="ER447" s="0" t="n">
        <f aca="false">DX447*'Dist Horaria'!$AA$6</f>
        <v>12.196285689863</v>
      </c>
      <c r="ES447" s="0" t="n">
        <f aca="false">DX447*'Dist Horaria'!$AB$6</f>
        <v>12.196285689863</v>
      </c>
      <c r="ET447" s="0" t="n">
        <f aca="false">DX447*'Dist Horaria'!$AC$6</f>
        <v>12.196285689863</v>
      </c>
      <c r="EU447" s="0" t="n">
        <f aca="false">DX447*'Dist Horaria'!$AD$6</f>
        <v>12.196285689863</v>
      </c>
      <c r="EV447" s="0" t="n">
        <f aca="false">DX447*'Dist Horaria'!$AE$6</f>
        <v>12.196285689863</v>
      </c>
      <c r="EW447" s="0" t="n">
        <f aca="false">BB447+CA447+CZ447+DY447</f>
        <v>540.815121006844</v>
      </c>
      <c r="EX447" s="0" t="n">
        <f aca="false">BC447+CB447+DA447+DZ447</f>
        <v>537.682460969749</v>
      </c>
      <c r="EY447" s="0" t="n">
        <f aca="false">BD447+CC447+DB447+EA447</f>
        <v>534.725614915798</v>
      </c>
      <c r="EZ447" s="0" t="n">
        <f aca="false">BE447+CD447+DC447+EB447</f>
        <v>532.206497561408</v>
      </c>
      <c r="FA447" s="0" t="n">
        <f aca="false">BF447+CE447+DD447+EC447</f>
        <v>530.365624402267</v>
      </c>
      <c r="FB447" s="0" t="n">
        <f aca="false">BG447+CF447+DE447+ED447</f>
        <v>1235.39073014094</v>
      </c>
      <c r="FC447" s="0" t="n">
        <f aca="false">BH447+CG447+DF447+EE447</f>
        <v>1240.1520088478</v>
      </c>
      <c r="FD447" s="0" t="n">
        <f aca="false">BI447+CH447+DG447+EF447</f>
        <v>1240.1520088478</v>
      </c>
      <c r="FE447" s="0" t="n">
        <f aca="false">BJ447+CI447+DH447+EG447</f>
        <v>887.367678227096</v>
      </c>
      <c r="FF447" s="0" t="n">
        <f aca="false">BK447+CJ447+DI447+EH447</f>
        <v>902.796703466519</v>
      </c>
      <c r="FG447" s="0" t="n">
        <f aca="false">BL447+CK447+DJ447+EI447</f>
        <v>914.017812731554</v>
      </c>
      <c r="FH447" s="0" t="n">
        <f aca="false">BM447+CL447+DK447+EJ447</f>
        <v>919.628367364071</v>
      </c>
      <c r="FI447" s="0" t="n">
        <f aca="false">BN447+CM447+DL447+EK447</f>
        <v>921.0310060222</v>
      </c>
      <c r="FJ447" s="0" t="n">
        <f aca="false">BO447+CN447+DM447+EL447</f>
        <v>919.628367364071</v>
      </c>
      <c r="FK447" s="0" t="n">
        <f aca="false">BP447+CO447+DN447+EM447</f>
        <v>916.823090047812</v>
      </c>
      <c r="FL447" s="0" t="n">
        <f aca="false">BQ447+CP447+DO447+EN447</f>
        <v>912.615174073424</v>
      </c>
      <c r="FM447" s="0" t="n">
        <f aca="false">BR447+CQ447+DP447+EO447</f>
        <v>1297.70006431086</v>
      </c>
      <c r="FN447" s="0" t="n">
        <f aca="false">BS447+CR447+DQ447+EP447</f>
        <v>1293.87266156883</v>
      </c>
      <c r="FO447" s="0" t="n">
        <f aca="false">BT447+CS447+DR447+EQ447</f>
        <v>1273.03973382389</v>
      </c>
      <c r="FP447" s="0" t="n">
        <f aca="false">BU447+CT447+DS447+ER447</f>
        <v>559.833386023527</v>
      </c>
      <c r="FQ447" s="0" t="n">
        <f aca="false">BV447+CU447+DT447+ES447</f>
        <v>544.868957553983</v>
      </c>
      <c r="FR447" s="0" t="n">
        <f aca="false">BW447+CV447+DU447+ET447</f>
        <v>555.025120665595</v>
      </c>
      <c r="FS447" s="0" t="n">
        <f aca="false">BX447+CW447+DV447+EU447</f>
        <v>551.559781857195</v>
      </c>
      <c r="FT447" s="0" t="n">
        <f aca="false">BY447+CX447+DW447+EV447</f>
        <v>547.893655677033</v>
      </c>
      <c r="FU447" s="0" t="n">
        <f aca="false">AM447*'Dist Horaria'!$H$10</f>
        <v>0.265020184165012</v>
      </c>
      <c r="FV447" s="0" t="n">
        <f aca="false">AM447*'Dist Horaria'!$I$10</f>
        <v>0.24802964395077</v>
      </c>
      <c r="FW447" s="0" t="n">
        <f aca="false">AM447*'Dist Horaria'!$J$10</f>
        <v>0.246955900981505</v>
      </c>
      <c r="FX447" s="0" t="n">
        <f aca="false">AM447*'Dist Horaria'!$K$10</f>
        <v>0.239853534135126</v>
      </c>
      <c r="FY447" s="0" t="n">
        <f aca="false">AM447*'Dist Horaria'!$L$10</f>
        <v>0.239949519695495</v>
      </c>
      <c r="FZ447" s="0" t="n">
        <f aca="false">AM447*'Dist Horaria'!$M$10</f>
        <v>0.256755860630219</v>
      </c>
      <c r="GA447" s="0" t="n">
        <f aca="false">AM447*'Dist Horaria'!$N$10</f>
        <v>0.24290165690429</v>
      </c>
      <c r="GB447" s="0" t="n">
        <f aca="false">AM447*'Dist Horaria'!$O$10</f>
        <v>0.23875577816927</v>
      </c>
      <c r="GC447" s="0" t="n">
        <f aca="false">AM447*'Dist Horaria'!$P$10</f>
        <v>0.242460721160532</v>
      </c>
      <c r="GD447" s="0" t="n">
        <f aca="false">AM447*'Dist Horaria'!$Q$10</f>
        <v>0.219418772953462</v>
      </c>
      <c r="GE447" s="0" t="n">
        <f aca="false">AM447*'Dist Horaria'!$R$10</f>
        <v>0.267723854945737</v>
      </c>
      <c r="GF447" s="0" t="n">
        <f aca="false">AM447*'Dist Horaria'!$S$10</f>
        <v>0.228646572308584</v>
      </c>
      <c r="GG447" s="0" t="n">
        <f aca="false">AR447*'Dist Horaria'!$H$10</f>
        <v>0.27721876945924</v>
      </c>
      <c r="GH447" s="0" t="n">
        <f aca="false">AR447*'Dist Horaria'!$I$10</f>
        <v>0.259446173513464</v>
      </c>
      <c r="GI447" s="0" t="n">
        <f aca="false">AR447*'Dist Horaria'!$J$10</f>
        <v>0.2583230073456</v>
      </c>
      <c r="GJ447" s="0" t="n">
        <f aca="false">AR447*'Dist Horaria'!$K$10</f>
        <v>0.250893726426471</v>
      </c>
      <c r="GK447" s="0" t="n">
        <f aca="false">AR447*'Dist Horaria'!$L$10</f>
        <v>0.250994130095781</v>
      </c>
      <c r="GL447" s="0" t="n">
        <f aca="false">AR447*'Dist Horaria'!$M$10</f>
        <v>0.268574048273393</v>
      </c>
      <c r="GM447" s="0" t="n">
        <f aca="false">AR447*'Dist Horaria'!$N$10</f>
        <v>0.254082150907763</v>
      </c>
      <c r="GN447" s="0" t="n">
        <f aca="false">AR447*'Dist Horaria'!$O$10</f>
        <v>0.249745441970402</v>
      </c>
      <c r="GO447" s="0" t="n">
        <f aca="false">AR447*'Dist Horaria'!$P$10</f>
        <v>0.25362091938051</v>
      </c>
      <c r="GP447" s="0" t="n">
        <f aca="false">AR447*'Dist Horaria'!$Q$10</f>
        <v>0.229518375840166</v>
      </c>
      <c r="GQ447" s="0" t="n">
        <f aca="false">AR447*'Dist Horaria'!$R$10</f>
        <v>0.280046887208901</v>
      </c>
      <c r="GR447" s="0" t="n">
        <f aca="false">AR447*'Dist Horaria'!$S$10</f>
        <v>0.239170920570309</v>
      </c>
      <c r="GS447" s="0" t="n">
        <f aca="false">AW447*'Dist Horaria'!$H$10</f>
        <v>0.0160706533019849</v>
      </c>
      <c r="GT447" s="0" t="n">
        <f aca="false">AW447*'Dist Horaria'!$I$10</f>
        <v>0.0150403578848385</v>
      </c>
      <c r="GU447" s="0" t="n">
        <f aca="false">AW447*'Dist Horaria'!$J$10</f>
        <v>0.0149752468026435</v>
      </c>
      <c r="GV447" s="0" t="n">
        <f aca="false">AW447*'Dist Horaria'!$K$10</f>
        <v>0.0145445638508099</v>
      </c>
      <c r="GW447" s="0" t="n">
        <f aca="false">AW447*'Dist Horaria'!$L$10</f>
        <v>0.0145503843533786</v>
      </c>
      <c r="GX447" s="0" t="n">
        <f aca="false">AW447*'Dist Horaria'!$M$10</f>
        <v>0.0155695100448344</v>
      </c>
      <c r="GY447" s="0" t="n">
        <f aca="false">AW447*'Dist Horaria'!$N$10</f>
        <v>0.014729400052624</v>
      </c>
      <c r="GZ447" s="0" t="n">
        <f aca="false">AW447*'Dist Horaria'!$O$10</f>
        <v>0.0144779966359653</v>
      </c>
      <c r="HA447" s="0" t="n">
        <f aca="false">AW447*'Dist Horaria'!$P$10</f>
        <v>0.0147026619930731</v>
      </c>
      <c r="HB447" s="0" t="n">
        <f aca="false">AW447*'Dist Horaria'!$Q$10</f>
        <v>0.0133054130921835</v>
      </c>
      <c r="HC447" s="0" t="n">
        <f aca="false">AW447*'Dist Horaria'!$R$10</f>
        <v>0.0162346021570378</v>
      </c>
      <c r="HD447" s="0" t="n">
        <f aca="false">AW447*'Dist Horaria'!$S$10</f>
        <v>0.0138649809026266</v>
      </c>
    </row>
    <row r="448" customFormat="false" ht="26.85" hidden="false" customHeight="false" outlineLevel="0" collapsed="false">
      <c r="A448" s="0" t="n">
        <v>4.607855</v>
      </c>
      <c r="B448" s="0" t="n">
        <v>-74.106386</v>
      </c>
      <c r="C448" s="0" t="n">
        <v>28</v>
      </c>
      <c r="D448" s="0" t="n">
        <v>25</v>
      </c>
      <c r="E448" s="0" t="n">
        <v>1824</v>
      </c>
      <c r="G448" s="0" t="s">
        <v>650</v>
      </c>
      <c r="H448" s="0" t="n">
        <v>276</v>
      </c>
      <c r="I448" s="0" t="s">
        <v>1984</v>
      </c>
      <c r="J448" s="0" t="s">
        <v>1985</v>
      </c>
      <c r="K448" s="25" t="s">
        <v>1986</v>
      </c>
      <c r="L448" s="0" t="s">
        <v>1987</v>
      </c>
      <c r="S448" s="0" t="n">
        <v>365</v>
      </c>
      <c r="V448" s="0" t="n">
        <v>49000</v>
      </c>
      <c r="W448" s="0" t="n">
        <f aca="false">V448*12</f>
        <v>588000</v>
      </c>
      <c r="X448" s="0" t="n">
        <v>1</v>
      </c>
      <c r="Z448" s="0" t="n">
        <v>31665.44</v>
      </c>
      <c r="AB448" s="0" t="n">
        <v>0.005</v>
      </c>
      <c r="AC448" s="0" t="n">
        <v>0</v>
      </c>
      <c r="AD448" s="0" t="n">
        <v>2704.3333564549</v>
      </c>
      <c r="AE448" s="0" t="n">
        <f aca="false">AD448/2204.59</f>
        <v>1.22668312768129</v>
      </c>
      <c r="AF448" s="0" t="n">
        <f aca="false">AE448/S448</f>
        <v>0.00336077569227751</v>
      </c>
      <c r="AG448" s="0" t="n">
        <f aca="false">AE448*EXP(AB448*AC448)</f>
        <v>1.22668312768129</v>
      </c>
      <c r="AH448" s="0" t="n">
        <f aca="false">AG448/S448</f>
        <v>0.00336077569227751</v>
      </c>
      <c r="AI448" s="0" t="s">
        <v>90</v>
      </c>
      <c r="AJ448" s="0" t="n">
        <f aca="false">IF(AI448="A",'FE DISTRIBUCIÓN'!$C$2,'FE DISTRIBUCIÓN'!$C$3)</f>
        <v>4.994E-006</v>
      </c>
      <c r="AK448" s="0" t="n">
        <f aca="false">W448*AJ448</f>
        <v>2.936472</v>
      </c>
      <c r="AL448" s="0" t="n">
        <f aca="false">AK448/365</f>
        <v>0.00804512876712329</v>
      </c>
      <c r="AM448" s="0" t="n">
        <f aca="false">AK448*EXP(AB448*AC448)</f>
        <v>2.936472</v>
      </c>
      <c r="AN448" s="0" t="n">
        <f aca="false">AM448/365</f>
        <v>0.00804512876712329</v>
      </c>
      <c r="AO448" s="0" t="n">
        <v>5.223868284E-006</v>
      </c>
      <c r="AP448" s="0" t="n">
        <f aca="false">AO448*W448</f>
        <v>3.071634550992</v>
      </c>
      <c r="AQ448" s="0" t="n">
        <f aca="false">AP448/365</f>
        <v>0.00841543712600548</v>
      </c>
      <c r="AR448" s="0" t="n">
        <f aca="false">AP448*EXP(AB448*AC448)</f>
        <v>3.071634550992</v>
      </c>
      <c r="AS448" s="0" t="n">
        <f aca="false">AR448/365</f>
        <v>0.00841543712600548</v>
      </c>
      <c r="AT448" s="0" t="n">
        <v>3.02832944E-007</v>
      </c>
      <c r="AU448" s="0" t="n">
        <f aca="false">AT448*W448</f>
        <v>0.178065771072</v>
      </c>
      <c r="AV448" s="0" t="n">
        <f aca="false">AU448/365</f>
        <v>0.00048785142759452</v>
      </c>
      <c r="AW448" s="0" t="n">
        <f aca="false">AU448*EXP(AB448*AC448)</f>
        <v>0.178065771072</v>
      </c>
      <c r="AX448" s="0" t="n">
        <f aca="false">AW448/365</f>
        <v>0.00048785142759452</v>
      </c>
      <c r="AY448" s="0" t="n">
        <f aca="false">AW448+AR448+AM448+AG448</f>
        <v>7.41285544974529</v>
      </c>
      <c r="AZ448" s="0" t="n">
        <f aca="false">AH448+AN448+AS448+AX448</f>
        <v>0.0203091930130008</v>
      </c>
      <c r="BA448" s="0" t="n">
        <f aca="false">AH448*1000000</f>
        <v>3360.77569227751</v>
      </c>
      <c r="BB448" s="0" t="n">
        <f aca="false">BA448*'Dist Horaria'!$H$3</f>
        <v>117.104687988762</v>
      </c>
      <c r="BC448" s="0" t="n">
        <f aca="false">BA448*'Dist Horaria'!$I$3</f>
        <v>113.972027951667</v>
      </c>
      <c r="BD448" s="0" t="n">
        <f aca="false">BA448*'Dist Horaria'!$J$3</f>
        <v>111.015181897716</v>
      </c>
      <c r="BE448" s="0" t="n">
        <f aca="false">BA448*'Dist Horaria'!$K$3</f>
        <v>108.496064543325</v>
      </c>
      <c r="BF448" s="0" t="n">
        <f aca="false">BA448*'Dist Horaria'!$L$3</f>
        <v>106.655191384185</v>
      </c>
      <c r="BG448" s="0" t="n">
        <f aca="false">BA448*'Dist Horaria'!$M$3</f>
        <v>105.496242092718</v>
      </c>
      <c r="BH448" s="0" t="n">
        <f aca="false">BA448*'Dist Horaria'!$N$3</f>
        <v>110.257520799584</v>
      </c>
      <c r="BI448" s="0" t="n">
        <f aca="false">BA448*'Dist Horaria'!$O$3</f>
        <v>110.257520799584</v>
      </c>
      <c r="BJ448" s="0" t="n">
        <f aca="false">BA448*'Dist Horaria'!$P$3</f>
        <v>145.874420445452</v>
      </c>
      <c r="BK448" s="0" t="n">
        <f aca="false">BA448*'Dist Horaria'!$Q$3</f>
        <v>161.303445684875</v>
      </c>
      <c r="BL448" s="0" t="n">
        <f aca="false">BA448*'Dist Horaria'!$R$3</f>
        <v>172.52455494991</v>
      </c>
      <c r="BM448" s="0" t="n">
        <f aca="false">BA448*'Dist Horaria'!$S$3</f>
        <v>178.135109582427</v>
      </c>
      <c r="BN448" s="0" t="n">
        <f aca="false">BA448*'Dist Horaria'!$T$3</f>
        <v>179.537748240557</v>
      </c>
      <c r="BO448" s="0" t="n">
        <f aca="false">BA448*'Dist Horaria'!$U$3</f>
        <v>178.135109582427</v>
      </c>
      <c r="BP448" s="0" t="n">
        <f aca="false">BA448*'Dist Horaria'!$V$3</f>
        <v>175.329832266168</v>
      </c>
      <c r="BQ448" s="0" t="n">
        <f aca="false">BA448*'Dist Horaria'!$W$3</f>
        <v>171.12191629178</v>
      </c>
      <c r="BR448" s="0" t="n">
        <f aca="false">BA448*'Dist Horaria'!$X$3</f>
        <v>167.805576262639</v>
      </c>
      <c r="BS448" s="0" t="n">
        <f aca="false">BA448*'Dist Horaria'!$Y$3</f>
        <v>163.978173520615</v>
      </c>
      <c r="BT448" s="0" t="n">
        <f aca="false">BA448*'Dist Horaria'!$Z$3</f>
        <v>143.145245775666</v>
      </c>
      <c r="BU448" s="0" t="n">
        <f aca="false">BA448*'Dist Horaria'!$AA$3</f>
        <v>136.122953005445</v>
      </c>
      <c r="BV448" s="0" t="n">
        <f aca="false">BA448*'Dist Horaria'!$AB$3</f>
        <v>121.158524535901</v>
      </c>
      <c r="BW448" s="0" t="n">
        <f aca="false">BA448*'Dist Horaria'!$AC$3</f>
        <v>131.314687647513</v>
      </c>
      <c r="BX448" s="0" t="n">
        <f aca="false">BA448*'Dist Horaria'!$AD$3</f>
        <v>127.849348839113</v>
      </c>
      <c r="BY448" s="0" t="n">
        <f aca="false">BA448*'Dist Horaria'!$AE$3</f>
        <v>124.183222658951</v>
      </c>
      <c r="BZ448" s="0" t="n">
        <f aca="false">AN448*1000000</f>
        <v>8045.12876712329</v>
      </c>
      <c r="CA448" s="0" t="n">
        <f aca="false">BZ448*'Dist Horaria'!$H$6</f>
        <v>201.128219178082</v>
      </c>
      <c r="CB448" s="0" t="n">
        <f aca="false">BZ448*'Dist Horaria'!$I$6</f>
        <v>201.128219178082</v>
      </c>
      <c r="CC448" s="0" t="n">
        <f aca="false">BZ448*'Dist Horaria'!$J$6</f>
        <v>201.128219178082</v>
      </c>
      <c r="CD448" s="0" t="n">
        <f aca="false">BZ448*'Dist Horaria'!$K$6</f>
        <v>201.128219178082</v>
      </c>
      <c r="CE448" s="0" t="n">
        <f aca="false">BZ448*'Dist Horaria'!$L$6</f>
        <v>201.128219178082</v>
      </c>
      <c r="CF448" s="0" t="n">
        <f aca="false">BZ448*'Dist Horaria'!$M$6</f>
        <v>536.341917808219</v>
      </c>
      <c r="CG448" s="0" t="n">
        <f aca="false">BZ448*'Dist Horaria'!$N$6</f>
        <v>536.341917808219</v>
      </c>
      <c r="CH448" s="0" t="n">
        <f aca="false">BZ448*'Dist Horaria'!$O$6</f>
        <v>536.341917808219</v>
      </c>
      <c r="CI448" s="0" t="n">
        <f aca="false">BZ448*'Dist Horaria'!$P$6</f>
        <v>351.974383561644</v>
      </c>
      <c r="CJ448" s="0" t="n">
        <f aca="false">BZ448*'Dist Horaria'!$Q$6</f>
        <v>351.974383561644</v>
      </c>
      <c r="CK448" s="0" t="n">
        <f aca="false">BZ448*'Dist Horaria'!$R$6</f>
        <v>351.974383561644</v>
      </c>
      <c r="CL448" s="0" t="n">
        <f aca="false">BZ448*'Dist Horaria'!$S$6</f>
        <v>351.974383561644</v>
      </c>
      <c r="CM448" s="0" t="n">
        <f aca="false">BZ448*'Dist Horaria'!$T$6</f>
        <v>351.974383561644</v>
      </c>
      <c r="CN448" s="0" t="n">
        <f aca="false">BZ448*'Dist Horaria'!$U$6</f>
        <v>351.974383561644</v>
      </c>
      <c r="CO448" s="0" t="n">
        <f aca="false">BZ448*'Dist Horaria'!$V$6</f>
        <v>351.974383561644</v>
      </c>
      <c r="CP448" s="0" t="n">
        <f aca="false">BZ448*'Dist Horaria'!$W$6</f>
        <v>351.974383561644</v>
      </c>
      <c r="CQ448" s="0" t="n">
        <f aca="false">BZ448*'Dist Horaria'!$X$6</f>
        <v>536.341917808219</v>
      </c>
      <c r="CR448" s="0" t="n">
        <f aca="false">BZ448*'Dist Horaria'!$Y$6</f>
        <v>536.341917808219</v>
      </c>
      <c r="CS448" s="0" t="n">
        <f aca="false">BZ448*'Dist Horaria'!$Z$6</f>
        <v>536.341917808219</v>
      </c>
      <c r="CT448" s="0" t="n">
        <f aca="false">BZ448*'Dist Horaria'!$AA$6</f>
        <v>201.128219178082</v>
      </c>
      <c r="CU448" s="0" t="n">
        <f aca="false">BZ448*'Dist Horaria'!$AB$6</f>
        <v>201.128219178082</v>
      </c>
      <c r="CV448" s="0" t="n">
        <f aca="false">BZ448*'Dist Horaria'!$AC$6</f>
        <v>201.128219178082</v>
      </c>
      <c r="CW448" s="0" t="n">
        <f aca="false">BZ448*'Dist Horaria'!$AD$6</f>
        <v>201.128219178082</v>
      </c>
      <c r="CX448" s="0" t="n">
        <f aca="false">BZ448*'Dist Horaria'!$AE$6</f>
        <v>201.128219178082</v>
      </c>
      <c r="CY448" s="0" t="n">
        <f aca="false">AS448*1000000</f>
        <v>8415.43712600548</v>
      </c>
      <c r="CZ448" s="0" t="n">
        <f aca="false">CY448*'Dist Horaria'!$H$6</f>
        <v>210.385928150137</v>
      </c>
      <c r="DA448" s="0" t="n">
        <f aca="false">CY448*'Dist Horaria'!$I$6</f>
        <v>210.385928150137</v>
      </c>
      <c r="DB448" s="0" t="n">
        <f aca="false">CY448*'Dist Horaria'!$J$6</f>
        <v>210.385928150137</v>
      </c>
      <c r="DC448" s="0" t="n">
        <f aca="false">CY448*'Dist Horaria'!$K$6</f>
        <v>210.385928150137</v>
      </c>
      <c r="DD448" s="0" t="n">
        <f aca="false">CY448*'Dist Horaria'!$L$6</f>
        <v>210.385928150137</v>
      </c>
      <c r="DE448" s="0" t="n">
        <f aca="false">CY448*'Dist Horaria'!$M$6</f>
        <v>561.029141733699</v>
      </c>
      <c r="DF448" s="0" t="n">
        <f aca="false">CY448*'Dist Horaria'!$N$6</f>
        <v>561.029141733699</v>
      </c>
      <c r="DG448" s="0" t="n">
        <f aca="false">CY448*'Dist Horaria'!$O$6</f>
        <v>561.029141733699</v>
      </c>
      <c r="DH448" s="0" t="n">
        <f aca="false">CY448*'Dist Horaria'!$P$6</f>
        <v>368.17537426274</v>
      </c>
      <c r="DI448" s="0" t="n">
        <f aca="false">CY448*'Dist Horaria'!$Q$6</f>
        <v>368.17537426274</v>
      </c>
      <c r="DJ448" s="0" t="n">
        <f aca="false">CY448*'Dist Horaria'!$R$6</f>
        <v>368.17537426274</v>
      </c>
      <c r="DK448" s="0" t="n">
        <f aca="false">CY448*'Dist Horaria'!$S$6</f>
        <v>368.17537426274</v>
      </c>
      <c r="DL448" s="0" t="n">
        <f aca="false">CY448*'Dist Horaria'!$T$6</f>
        <v>368.17537426274</v>
      </c>
      <c r="DM448" s="0" t="n">
        <f aca="false">CY448*'Dist Horaria'!$U$6</f>
        <v>368.17537426274</v>
      </c>
      <c r="DN448" s="0" t="n">
        <f aca="false">CY448*'Dist Horaria'!$V$6</f>
        <v>368.17537426274</v>
      </c>
      <c r="DO448" s="0" t="n">
        <f aca="false">CY448*'Dist Horaria'!$W$6</f>
        <v>368.17537426274</v>
      </c>
      <c r="DP448" s="0" t="n">
        <f aca="false">CY448*'Dist Horaria'!$X$6</f>
        <v>561.029141733699</v>
      </c>
      <c r="DQ448" s="0" t="n">
        <f aca="false">CY448*'Dist Horaria'!$Y$6</f>
        <v>561.029141733699</v>
      </c>
      <c r="DR448" s="0" t="n">
        <f aca="false">CY448*'Dist Horaria'!$Z$6</f>
        <v>561.029141733699</v>
      </c>
      <c r="DS448" s="0" t="n">
        <f aca="false">CY448*'Dist Horaria'!$AA$6</f>
        <v>210.385928150137</v>
      </c>
      <c r="DT448" s="0" t="n">
        <f aca="false">CY448*'Dist Horaria'!$AB$6</f>
        <v>210.385928150137</v>
      </c>
      <c r="DU448" s="0" t="n">
        <f aca="false">CY448*'Dist Horaria'!$AC$6</f>
        <v>210.385928150137</v>
      </c>
      <c r="DV448" s="0" t="n">
        <f aca="false">CY448*'Dist Horaria'!$AD$6</f>
        <v>210.385928150137</v>
      </c>
      <c r="DW448" s="0" t="n">
        <f aca="false">CY448*'Dist Horaria'!$AE$6</f>
        <v>210.385928150137</v>
      </c>
      <c r="DX448" s="0" t="n">
        <f aca="false">AX448*1000000</f>
        <v>487.85142759452</v>
      </c>
      <c r="DY448" s="0" t="n">
        <f aca="false">DX448*'Dist Horaria'!$H$6</f>
        <v>12.196285689863</v>
      </c>
      <c r="DZ448" s="0" t="n">
        <f aca="false">DX448*'Dist Horaria'!$I$6</f>
        <v>12.196285689863</v>
      </c>
      <c r="EA448" s="0" t="n">
        <f aca="false">DX448*'Dist Horaria'!$J$6</f>
        <v>12.196285689863</v>
      </c>
      <c r="EB448" s="0" t="n">
        <f aca="false">DX448*'Dist Horaria'!$K$6</f>
        <v>12.196285689863</v>
      </c>
      <c r="EC448" s="0" t="n">
        <f aca="false">DX448*'Dist Horaria'!$L$6</f>
        <v>12.196285689863</v>
      </c>
      <c r="ED448" s="0" t="n">
        <f aca="false">DX448*'Dist Horaria'!$M$6</f>
        <v>32.5234285063014</v>
      </c>
      <c r="EE448" s="0" t="n">
        <f aca="false">DX448*'Dist Horaria'!$N$6</f>
        <v>32.5234285063014</v>
      </c>
      <c r="EF448" s="0" t="n">
        <f aca="false">DX448*'Dist Horaria'!$O$6</f>
        <v>32.5234285063014</v>
      </c>
      <c r="EG448" s="0" t="n">
        <f aca="false">DX448*'Dist Horaria'!$P$6</f>
        <v>21.3434999572603</v>
      </c>
      <c r="EH448" s="0" t="n">
        <f aca="false">DX448*'Dist Horaria'!$Q$6</f>
        <v>21.3434999572603</v>
      </c>
      <c r="EI448" s="0" t="n">
        <f aca="false">DX448*'Dist Horaria'!$R$6</f>
        <v>21.3434999572603</v>
      </c>
      <c r="EJ448" s="0" t="n">
        <f aca="false">DX448*'Dist Horaria'!$S$6</f>
        <v>21.3434999572603</v>
      </c>
      <c r="EK448" s="0" t="n">
        <f aca="false">DX448*'Dist Horaria'!$T$6</f>
        <v>21.3434999572603</v>
      </c>
      <c r="EL448" s="0" t="n">
        <f aca="false">DX448*'Dist Horaria'!$U$6</f>
        <v>21.3434999572603</v>
      </c>
      <c r="EM448" s="0" t="n">
        <f aca="false">DX448*'Dist Horaria'!$V$6</f>
        <v>21.3434999572603</v>
      </c>
      <c r="EN448" s="0" t="n">
        <f aca="false">DX448*'Dist Horaria'!$W$6</f>
        <v>21.3434999572603</v>
      </c>
      <c r="EO448" s="0" t="n">
        <f aca="false">DX448*'Dist Horaria'!$X$6</f>
        <v>32.5234285063014</v>
      </c>
      <c r="EP448" s="0" t="n">
        <f aca="false">DX448*'Dist Horaria'!$Y$6</f>
        <v>32.5234285063014</v>
      </c>
      <c r="EQ448" s="0" t="n">
        <f aca="false">DX448*'Dist Horaria'!$Z$6</f>
        <v>32.5234285063014</v>
      </c>
      <c r="ER448" s="0" t="n">
        <f aca="false">DX448*'Dist Horaria'!$AA$6</f>
        <v>12.196285689863</v>
      </c>
      <c r="ES448" s="0" t="n">
        <f aca="false">DX448*'Dist Horaria'!$AB$6</f>
        <v>12.196285689863</v>
      </c>
      <c r="ET448" s="0" t="n">
        <f aca="false">DX448*'Dist Horaria'!$AC$6</f>
        <v>12.196285689863</v>
      </c>
      <c r="EU448" s="0" t="n">
        <f aca="false">DX448*'Dist Horaria'!$AD$6</f>
        <v>12.196285689863</v>
      </c>
      <c r="EV448" s="0" t="n">
        <f aca="false">DX448*'Dist Horaria'!$AE$6</f>
        <v>12.196285689863</v>
      </c>
      <c r="EW448" s="0" t="n">
        <f aca="false">BB448+CA448+CZ448+DY448</f>
        <v>540.815121006844</v>
      </c>
      <c r="EX448" s="0" t="n">
        <f aca="false">BC448+CB448+DA448+DZ448</f>
        <v>537.682460969749</v>
      </c>
      <c r="EY448" s="0" t="n">
        <f aca="false">BD448+CC448+DB448+EA448</f>
        <v>534.725614915798</v>
      </c>
      <c r="EZ448" s="0" t="n">
        <f aca="false">BE448+CD448+DC448+EB448</f>
        <v>532.206497561408</v>
      </c>
      <c r="FA448" s="0" t="n">
        <f aca="false">BF448+CE448+DD448+EC448</f>
        <v>530.365624402267</v>
      </c>
      <c r="FB448" s="0" t="n">
        <f aca="false">BG448+CF448+DE448+ED448</f>
        <v>1235.39073014094</v>
      </c>
      <c r="FC448" s="0" t="n">
        <f aca="false">BH448+CG448+DF448+EE448</f>
        <v>1240.1520088478</v>
      </c>
      <c r="FD448" s="0" t="n">
        <f aca="false">BI448+CH448+DG448+EF448</f>
        <v>1240.1520088478</v>
      </c>
      <c r="FE448" s="0" t="n">
        <f aca="false">BJ448+CI448+DH448+EG448</f>
        <v>887.367678227096</v>
      </c>
      <c r="FF448" s="0" t="n">
        <f aca="false">BK448+CJ448+DI448+EH448</f>
        <v>902.796703466519</v>
      </c>
      <c r="FG448" s="0" t="n">
        <f aca="false">BL448+CK448+DJ448+EI448</f>
        <v>914.017812731554</v>
      </c>
      <c r="FH448" s="0" t="n">
        <f aca="false">BM448+CL448+DK448+EJ448</f>
        <v>919.628367364071</v>
      </c>
      <c r="FI448" s="0" t="n">
        <f aca="false">BN448+CM448+DL448+EK448</f>
        <v>921.0310060222</v>
      </c>
      <c r="FJ448" s="0" t="n">
        <f aca="false">BO448+CN448+DM448+EL448</f>
        <v>919.628367364071</v>
      </c>
      <c r="FK448" s="0" t="n">
        <f aca="false">BP448+CO448+DN448+EM448</f>
        <v>916.823090047812</v>
      </c>
      <c r="FL448" s="0" t="n">
        <f aca="false">BQ448+CP448+DO448+EN448</f>
        <v>912.615174073424</v>
      </c>
      <c r="FM448" s="0" t="n">
        <f aca="false">BR448+CQ448+DP448+EO448</f>
        <v>1297.70006431086</v>
      </c>
      <c r="FN448" s="0" t="n">
        <f aca="false">BS448+CR448+DQ448+EP448</f>
        <v>1293.87266156883</v>
      </c>
      <c r="FO448" s="0" t="n">
        <f aca="false">BT448+CS448+DR448+EQ448</f>
        <v>1273.03973382389</v>
      </c>
      <c r="FP448" s="0" t="n">
        <f aca="false">BU448+CT448+DS448+ER448</f>
        <v>559.833386023527</v>
      </c>
      <c r="FQ448" s="0" t="n">
        <f aca="false">BV448+CU448+DT448+ES448</f>
        <v>544.868957553983</v>
      </c>
      <c r="FR448" s="0" t="n">
        <f aca="false">BW448+CV448+DU448+ET448</f>
        <v>555.025120665595</v>
      </c>
      <c r="FS448" s="0" t="n">
        <f aca="false">BX448+CW448+DV448+EU448</f>
        <v>551.559781857195</v>
      </c>
      <c r="FT448" s="0" t="n">
        <f aca="false">BY448+CX448+DW448+EV448</f>
        <v>547.893655677033</v>
      </c>
      <c r="FU448" s="0" t="n">
        <f aca="false">AM448*'Dist Horaria'!$H$10</f>
        <v>0.265020184165012</v>
      </c>
      <c r="FV448" s="0" t="n">
        <f aca="false">AM448*'Dist Horaria'!$I$10</f>
        <v>0.24802964395077</v>
      </c>
      <c r="FW448" s="0" t="n">
        <f aca="false">AM448*'Dist Horaria'!$J$10</f>
        <v>0.246955900981505</v>
      </c>
      <c r="FX448" s="0" t="n">
        <f aca="false">AM448*'Dist Horaria'!$K$10</f>
        <v>0.239853534135126</v>
      </c>
      <c r="FY448" s="0" t="n">
        <f aca="false">AM448*'Dist Horaria'!$L$10</f>
        <v>0.239949519695495</v>
      </c>
      <c r="FZ448" s="0" t="n">
        <f aca="false">AM448*'Dist Horaria'!$M$10</f>
        <v>0.256755860630219</v>
      </c>
      <c r="GA448" s="0" t="n">
        <f aca="false">AM448*'Dist Horaria'!$N$10</f>
        <v>0.24290165690429</v>
      </c>
      <c r="GB448" s="0" t="n">
        <f aca="false">AM448*'Dist Horaria'!$O$10</f>
        <v>0.23875577816927</v>
      </c>
      <c r="GC448" s="0" t="n">
        <f aca="false">AM448*'Dist Horaria'!$P$10</f>
        <v>0.242460721160532</v>
      </c>
      <c r="GD448" s="0" t="n">
        <f aca="false">AM448*'Dist Horaria'!$Q$10</f>
        <v>0.219418772953462</v>
      </c>
      <c r="GE448" s="0" t="n">
        <f aca="false">AM448*'Dist Horaria'!$R$10</f>
        <v>0.267723854945737</v>
      </c>
      <c r="GF448" s="0" t="n">
        <f aca="false">AM448*'Dist Horaria'!$S$10</f>
        <v>0.228646572308584</v>
      </c>
      <c r="GG448" s="0" t="n">
        <f aca="false">AR448*'Dist Horaria'!$H$10</f>
        <v>0.27721876945924</v>
      </c>
      <c r="GH448" s="0" t="n">
        <f aca="false">AR448*'Dist Horaria'!$I$10</f>
        <v>0.259446173513464</v>
      </c>
      <c r="GI448" s="0" t="n">
        <f aca="false">AR448*'Dist Horaria'!$J$10</f>
        <v>0.2583230073456</v>
      </c>
      <c r="GJ448" s="0" t="n">
        <f aca="false">AR448*'Dist Horaria'!$K$10</f>
        <v>0.250893726426471</v>
      </c>
      <c r="GK448" s="0" t="n">
        <f aca="false">AR448*'Dist Horaria'!$L$10</f>
        <v>0.250994130095781</v>
      </c>
      <c r="GL448" s="0" t="n">
        <f aca="false">AR448*'Dist Horaria'!$M$10</f>
        <v>0.268574048273393</v>
      </c>
      <c r="GM448" s="0" t="n">
        <f aca="false">AR448*'Dist Horaria'!$N$10</f>
        <v>0.254082150907763</v>
      </c>
      <c r="GN448" s="0" t="n">
        <f aca="false">AR448*'Dist Horaria'!$O$10</f>
        <v>0.249745441970402</v>
      </c>
      <c r="GO448" s="0" t="n">
        <f aca="false">AR448*'Dist Horaria'!$P$10</f>
        <v>0.25362091938051</v>
      </c>
      <c r="GP448" s="0" t="n">
        <f aca="false">AR448*'Dist Horaria'!$Q$10</f>
        <v>0.229518375840166</v>
      </c>
      <c r="GQ448" s="0" t="n">
        <f aca="false">AR448*'Dist Horaria'!$R$10</f>
        <v>0.280046887208901</v>
      </c>
      <c r="GR448" s="0" t="n">
        <f aca="false">AR448*'Dist Horaria'!$S$10</f>
        <v>0.239170920570309</v>
      </c>
      <c r="GS448" s="0" t="n">
        <f aca="false">AW448*'Dist Horaria'!$H$10</f>
        <v>0.0160706533019849</v>
      </c>
      <c r="GT448" s="0" t="n">
        <f aca="false">AW448*'Dist Horaria'!$I$10</f>
        <v>0.0150403578848385</v>
      </c>
      <c r="GU448" s="0" t="n">
        <f aca="false">AW448*'Dist Horaria'!$J$10</f>
        <v>0.0149752468026435</v>
      </c>
      <c r="GV448" s="0" t="n">
        <f aca="false">AW448*'Dist Horaria'!$K$10</f>
        <v>0.0145445638508099</v>
      </c>
      <c r="GW448" s="0" t="n">
        <f aca="false">AW448*'Dist Horaria'!$L$10</f>
        <v>0.0145503843533786</v>
      </c>
      <c r="GX448" s="0" t="n">
        <f aca="false">AW448*'Dist Horaria'!$M$10</f>
        <v>0.0155695100448344</v>
      </c>
      <c r="GY448" s="0" t="n">
        <f aca="false">AW448*'Dist Horaria'!$N$10</f>
        <v>0.014729400052624</v>
      </c>
      <c r="GZ448" s="0" t="n">
        <f aca="false">AW448*'Dist Horaria'!$O$10</f>
        <v>0.0144779966359653</v>
      </c>
      <c r="HA448" s="0" t="n">
        <f aca="false">AW448*'Dist Horaria'!$P$10</f>
        <v>0.0147026619930731</v>
      </c>
      <c r="HB448" s="0" t="n">
        <f aca="false">AW448*'Dist Horaria'!$Q$10</f>
        <v>0.0133054130921835</v>
      </c>
      <c r="HC448" s="0" t="n">
        <f aca="false">AW448*'Dist Horaria'!$R$10</f>
        <v>0.0162346021570378</v>
      </c>
      <c r="HD448" s="0" t="n">
        <f aca="false">AW448*'Dist Horaria'!$S$10</f>
        <v>0.0138649809026266</v>
      </c>
    </row>
    <row r="449" customFormat="false" ht="13.8" hidden="false" customHeight="false" outlineLevel="0" collapsed="false">
      <c r="A449" s="0" t="n">
        <v>4.621383</v>
      </c>
      <c r="B449" s="0" t="n">
        <v>-74.091194</v>
      </c>
      <c r="C449" s="0" t="n">
        <v>30</v>
      </c>
      <c r="D449" s="0" t="n">
        <v>26</v>
      </c>
      <c r="E449" s="0" t="n">
        <v>2332</v>
      </c>
      <c r="G449" s="0" t="s">
        <v>650</v>
      </c>
      <c r="H449" s="0" t="n">
        <v>277</v>
      </c>
      <c r="I449" s="0" t="s">
        <v>1988</v>
      </c>
      <c r="J449" s="0" t="s">
        <v>1989</v>
      </c>
      <c r="K449" s="0" t="s">
        <v>1990</v>
      </c>
      <c r="L449" s="0" t="s">
        <v>1991</v>
      </c>
      <c r="S449" s="0" t="n">
        <v>365</v>
      </c>
      <c r="V449" s="0" t="n">
        <v>49000</v>
      </c>
      <c r="W449" s="0" t="n">
        <f aca="false">V449*12</f>
        <v>588000</v>
      </c>
      <c r="X449" s="0" t="n">
        <v>1</v>
      </c>
      <c r="Z449" s="0" t="n">
        <v>31665.44</v>
      </c>
      <c r="AB449" s="0" t="n">
        <v>0.005</v>
      </c>
      <c r="AC449" s="0" t="n">
        <v>0</v>
      </c>
      <c r="AD449" s="0" t="n">
        <v>2704.3333564549</v>
      </c>
      <c r="AE449" s="0" t="n">
        <f aca="false">AD449/2204.59</f>
        <v>1.22668312768129</v>
      </c>
      <c r="AF449" s="0" t="n">
        <f aca="false">AE449/S449</f>
        <v>0.00336077569227751</v>
      </c>
      <c r="AG449" s="0" t="n">
        <f aca="false">AE449*EXP(AB449*AC449)</f>
        <v>1.22668312768129</v>
      </c>
      <c r="AH449" s="0" t="n">
        <f aca="false">AG449/S449</f>
        <v>0.00336077569227751</v>
      </c>
      <c r="AI449" s="0" t="s">
        <v>90</v>
      </c>
      <c r="AJ449" s="0" t="n">
        <f aca="false">IF(AI449="A",'FE DISTRIBUCIÓN'!$C$2,'FE DISTRIBUCIÓN'!$C$3)</f>
        <v>4.994E-006</v>
      </c>
      <c r="AK449" s="0" t="n">
        <f aca="false">W449*AJ449</f>
        <v>2.936472</v>
      </c>
      <c r="AL449" s="0" t="n">
        <f aca="false">AK449/365</f>
        <v>0.00804512876712329</v>
      </c>
      <c r="AM449" s="0" t="n">
        <f aca="false">AK449*EXP(AB449*AC449)</f>
        <v>2.936472</v>
      </c>
      <c r="AN449" s="0" t="n">
        <f aca="false">AM449/365</f>
        <v>0.00804512876712329</v>
      </c>
      <c r="AO449" s="0" t="n">
        <v>5.223868284E-006</v>
      </c>
      <c r="AP449" s="0" t="n">
        <f aca="false">AO449*W449</f>
        <v>3.071634550992</v>
      </c>
      <c r="AQ449" s="0" t="n">
        <f aca="false">AP449/365</f>
        <v>0.00841543712600548</v>
      </c>
      <c r="AR449" s="0" t="n">
        <f aca="false">AP449*EXP(AB449*AC449)</f>
        <v>3.071634550992</v>
      </c>
      <c r="AS449" s="0" t="n">
        <f aca="false">AR449/365</f>
        <v>0.00841543712600548</v>
      </c>
      <c r="AT449" s="0" t="n">
        <v>3.02832944E-007</v>
      </c>
      <c r="AU449" s="0" t="n">
        <f aca="false">AT449*W449</f>
        <v>0.178065771072</v>
      </c>
      <c r="AV449" s="0" t="n">
        <f aca="false">AU449/365</f>
        <v>0.00048785142759452</v>
      </c>
      <c r="AW449" s="0" t="n">
        <f aca="false">AU449*EXP(AB449*AC449)</f>
        <v>0.178065771072</v>
      </c>
      <c r="AX449" s="0" t="n">
        <f aca="false">AW449/365</f>
        <v>0.00048785142759452</v>
      </c>
      <c r="AY449" s="0" t="n">
        <f aca="false">AW449+AR449+AM449+AG449</f>
        <v>7.41285544974529</v>
      </c>
      <c r="AZ449" s="0" t="n">
        <f aca="false">AH449+AN449+AS449+AX449</f>
        <v>0.0203091930130008</v>
      </c>
      <c r="BA449" s="0" t="n">
        <f aca="false">AH449*1000000</f>
        <v>3360.77569227751</v>
      </c>
      <c r="BB449" s="0" t="n">
        <f aca="false">BA449*'Dist Horaria'!$H$3</f>
        <v>117.104687988762</v>
      </c>
      <c r="BC449" s="0" t="n">
        <f aca="false">BA449*'Dist Horaria'!$I$3</f>
        <v>113.972027951667</v>
      </c>
      <c r="BD449" s="0" t="n">
        <f aca="false">BA449*'Dist Horaria'!$J$3</f>
        <v>111.015181897716</v>
      </c>
      <c r="BE449" s="0" t="n">
        <f aca="false">BA449*'Dist Horaria'!$K$3</f>
        <v>108.496064543325</v>
      </c>
      <c r="BF449" s="0" t="n">
        <f aca="false">BA449*'Dist Horaria'!$L$3</f>
        <v>106.655191384185</v>
      </c>
      <c r="BG449" s="0" t="n">
        <f aca="false">BA449*'Dist Horaria'!$M$3</f>
        <v>105.496242092718</v>
      </c>
      <c r="BH449" s="0" t="n">
        <f aca="false">BA449*'Dist Horaria'!$N$3</f>
        <v>110.257520799584</v>
      </c>
      <c r="BI449" s="0" t="n">
        <f aca="false">BA449*'Dist Horaria'!$O$3</f>
        <v>110.257520799584</v>
      </c>
      <c r="BJ449" s="0" t="n">
        <f aca="false">BA449*'Dist Horaria'!$P$3</f>
        <v>145.874420445452</v>
      </c>
      <c r="BK449" s="0" t="n">
        <f aca="false">BA449*'Dist Horaria'!$Q$3</f>
        <v>161.303445684875</v>
      </c>
      <c r="BL449" s="0" t="n">
        <f aca="false">BA449*'Dist Horaria'!$R$3</f>
        <v>172.52455494991</v>
      </c>
      <c r="BM449" s="0" t="n">
        <f aca="false">BA449*'Dist Horaria'!$S$3</f>
        <v>178.135109582427</v>
      </c>
      <c r="BN449" s="0" t="n">
        <f aca="false">BA449*'Dist Horaria'!$T$3</f>
        <v>179.537748240557</v>
      </c>
      <c r="BO449" s="0" t="n">
        <f aca="false">BA449*'Dist Horaria'!$U$3</f>
        <v>178.135109582427</v>
      </c>
      <c r="BP449" s="0" t="n">
        <f aca="false">BA449*'Dist Horaria'!$V$3</f>
        <v>175.329832266168</v>
      </c>
      <c r="BQ449" s="0" t="n">
        <f aca="false">BA449*'Dist Horaria'!$W$3</f>
        <v>171.12191629178</v>
      </c>
      <c r="BR449" s="0" t="n">
        <f aca="false">BA449*'Dist Horaria'!$X$3</f>
        <v>167.805576262639</v>
      </c>
      <c r="BS449" s="0" t="n">
        <f aca="false">BA449*'Dist Horaria'!$Y$3</f>
        <v>163.978173520615</v>
      </c>
      <c r="BT449" s="0" t="n">
        <f aca="false">BA449*'Dist Horaria'!$Z$3</f>
        <v>143.145245775666</v>
      </c>
      <c r="BU449" s="0" t="n">
        <f aca="false">BA449*'Dist Horaria'!$AA$3</f>
        <v>136.122953005445</v>
      </c>
      <c r="BV449" s="0" t="n">
        <f aca="false">BA449*'Dist Horaria'!$AB$3</f>
        <v>121.158524535901</v>
      </c>
      <c r="BW449" s="0" t="n">
        <f aca="false">BA449*'Dist Horaria'!$AC$3</f>
        <v>131.314687647513</v>
      </c>
      <c r="BX449" s="0" t="n">
        <f aca="false">BA449*'Dist Horaria'!$AD$3</f>
        <v>127.849348839113</v>
      </c>
      <c r="BY449" s="0" t="n">
        <f aca="false">BA449*'Dist Horaria'!$AE$3</f>
        <v>124.183222658951</v>
      </c>
      <c r="BZ449" s="0" t="n">
        <f aca="false">AN449*1000000</f>
        <v>8045.12876712329</v>
      </c>
      <c r="CA449" s="0" t="n">
        <f aca="false">BZ449*'Dist Horaria'!$H$6</f>
        <v>201.128219178082</v>
      </c>
      <c r="CB449" s="0" t="n">
        <f aca="false">BZ449*'Dist Horaria'!$I$6</f>
        <v>201.128219178082</v>
      </c>
      <c r="CC449" s="0" t="n">
        <f aca="false">BZ449*'Dist Horaria'!$J$6</f>
        <v>201.128219178082</v>
      </c>
      <c r="CD449" s="0" t="n">
        <f aca="false">BZ449*'Dist Horaria'!$K$6</f>
        <v>201.128219178082</v>
      </c>
      <c r="CE449" s="0" t="n">
        <f aca="false">BZ449*'Dist Horaria'!$L$6</f>
        <v>201.128219178082</v>
      </c>
      <c r="CF449" s="0" t="n">
        <f aca="false">BZ449*'Dist Horaria'!$M$6</f>
        <v>536.341917808219</v>
      </c>
      <c r="CG449" s="0" t="n">
        <f aca="false">BZ449*'Dist Horaria'!$N$6</f>
        <v>536.341917808219</v>
      </c>
      <c r="CH449" s="0" t="n">
        <f aca="false">BZ449*'Dist Horaria'!$O$6</f>
        <v>536.341917808219</v>
      </c>
      <c r="CI449" s="0" t="n">
        <f aca="false">BZ449*'Dist Horaria'!$P$6</f>
        <v>351.974383561644</v>
      </c>
      <c r="CJ449" s="0" t="n">
        <f aca="false">BZ449*'Dist Horaria'!$Q$6</f>
        <v>351.974383561644</v>
      </c>
      <c r="CK449" s="0" t="n">
        <f aca="false">BZ449*'Dist Horaria'!$R$6</f>
        <v>351.974383561644</v>
      </c>
      <c r="CL449" s="0" t="n">
        <f aca="false">BZ449*'Dist Horaria'!$S$6</f>
        <v>351.974383561644</v>
      </c>
      <c r="CM449" s="0" t="n">
        <f aca="false">BZ449*'Dist Horaria'!$T$6</f>
        <v>351.974383561644</v>
      </c>
      <c r="CN449" s="0" t="n">
        <f aca="false">BZ449*'Dist Horaria'!$U$6</f>
        <v>351.974383561644</v>
      </c>
      <c r="CO449" s="0" t="n">
        <f aca="false">BZ449*'Dist Horaria'!$V$6</f>
        <v>351.974383561644</v>
      </c>
      <c r="CP449" s="0" t="n">
        <f aca="false">BZ449*'Dist Horaria'!$W$6</f>
        <v>351.974383561644</v>
      </c>
      <c r="CQ449" s="0" t="n">
        <f aca="false">BZ449*'Dist Horaria'!$X$6</f>
        <v>536.341917808219</v>
      </c>
      <c r="CR449" s="0" t="n">
        <f aca="false">BZ449*'Dist Horaria'!$Y$6</f>
        <v>536.341917808219</v>
      </c>
      <c r="CS449" s="0" t="n">
        <f aca="false">BZ449*'Dist Horaria'!$Z$6</f>
        <v>536.341917808219</v>
      </c>
      <c r="CT449" s="0" t="n">
        <f aca="false">BZ449*'Dist Horaria'!$AA$6</f>
        <v>201.128219178082</v>
      </c>
      <c r="CU449" s="0" t="n">
        <f aca="false">BZ449*'Dist Horaria'!$AB$6</f>
        <v>201.128219178082</v>
      </c>
      <c r="CV449" s="0" t="n">
        <f aca="false">BZ449*'Dist Horaria'!$AC$6</f>
        <v>201.128219178082</v>
      </c>
      <c r="CW449" s="0" t="n">
        <f aca="false">BZ449*'Dist Horaria'!$AD$6</f>
        <v>201.128219178082</v>
      </c>
      <c r="CX449" s="0" t="n">
        <f aca="false">BZ449*'Dist Horaria'!$AE$6</f>
        <v>201.128219178082</v>
      </c>
      <c r="CY449" s="0" t="n">
        <f aca="false">AS449*1000000</f>
        <v>8415.43712600548</v>
      </c>
      <c r="CZ449" s="0" t="n">
        <f aca="false">CY449*'Dist Horaria'!$H$6</f>
        <v>210.385928150137</v>
      </c>
      <c r="DA449" s="0" t="n">
        <f aca="false">CY449*'Dist Horaria'!$I$6</f>
        <v>210.385928150137</v>
      </c>
      <c r="DB449" s="0" t="n">
        <f aca="false">CY449*'Dist Horaria'!$J$6</f>
        <v>210.385928150137</v>
      </c>
      <c r="DC449" s="0" t="n">
        <f aca="false">CY449*'Dist Horaria'!$K$6</f>
        <v>210.385928150137</v>
      </c>
      <c r="DD449" s="0" t="n">
        <f aca="false">CY449*'Dist Horaria'!$L$6</f>
        <v>210.385928150137</v>
      </c>
      <c r="DE449" s="0" t="n">
        <f aca="false">CY449*'Dist Horaria'!$M$6</f>
        <v>561.029141733699</v>
      </c>
      <c r="DF449" s="0" t="n">
        <f aca="false">CY449*'Dist Horaria'!$N$6</f>
        <v>561.029141733699</v>
      </c>
      <c r="DG449" s="0" t="n">
        <f aca="false">CY449*'Dist Horaria'!$O$6</f>
        <v>561.029141733699</v>
      </c>
      <c r="DH449" s="0" t="n">
        <f aca="false">CY449*'Dist Horaria'!$P$6</f>
        <v>368.17537426274</v>
      </c>
      <c r="DI449" s="0" t="n">
        <f aca="false">CY449*'Dist Horaria'!$Q$6</f>
        <v>368.17537426274</v>
      </c>
      <c r="DJ449" s="0" t="n">
        <f aca="false">CY449*'Dist Horaria'!$R$6</f>
        <v>368.17537426274</v>
      </c>
      <c r="DK449" s="0" t="n">
        <f aca="false">CY449*'Dist Horaria'!$S$6</f>
        <v>368.17537426274</v>
      </c>
      <c r="DL449" s="0" t="n">
        <f aca="false">CY449*'Dist Horaria'!$T$6</f>
        <v>368.17537426274</v>
      </c>
      <c r="DM449" s="0" t="n">
        <f aca="false">CY449*'Dist Horaria'!$U$6</f>
        <v>368.17537426274</v>
      </c>
      <c r="DN449" s="0" t="n">
        <f aca="false">CY449*'Dist Horaria'!$V$6</f>
        <v>368.17537426274</v>
      </c>
      <c r="DO449" s="0" t="n">
        <f aca="false">CY449*'Dist Horaria'!$W$6</f>
        <v>368.17537426274</v>
      </c>
      <c r="DP449" s="0" t="n">
        <f aca="false">CY449*'Dist Horaria'!$X$6</f>
        <v>561.029141733699</v>
      </c>
      <c r="DQ449" s="0" t="n">
        <f aca="false">CY449*'Dist Horaria'!$Y$6</f>
        <v>561.029141733699</v>
      </c>
      <c r="DR449" s="0" t="n">
        <f aca="false">CY449*'Dist Horaria'!$Z$6</f>
        <v>561.029141733699</v>
      </c>
      <c r="DS449" s="0" t="n">
        <f aca="false">CY449*'Dist Horaria'!$AA$6</f>
        <v>210.385928150137</v>
      </c>
      <c r="DT449" s="0" t="n">
        <f aca="false">CY449*'Dist Horaria'!$AB$6</f>
        <v>210.385928150137</v>
      </c>
      <c r="DU449" s="0" t="n">
        <f aca="false">CY449*'Dist Horaria'!$AC$6</f>
        <v>210.385928150137</v>
      </c>
      <c r="DV449" s="0" t="n">
        <f aca="false">CY449*'Dist Horaria'!$AD$6</f>
        <v>210.385928150137</v>
      </c>
      <c r="DW449" s="0" t="n">
        <f aca="false">CY449*'Dist Horaria'!$AE$6</f>
        <v>210.385928150137</v>
      </c>
      <c r="DX449" s="0" t="n">
        <f aca="false">AX449*1000000</f>
        <v>487.85142759452</v>
      </c>
      <c r="DY449" s="0" t="n">
        <f aca="false">DX449*'Dist Horaria'!$H$6</f>
        <v>12.196285689863</v>
      </c>
      <c r="DZ449" s="0" t="n">
        <f aca="false">DX449*'Dist Horaria'!$I$6</f>
        <v>12.196285689863</v>
      </c>
      <c r="EA449" s="0" t="n">
        <f aca="false">DX449*'Dist Horaria'!$J$6</f>
        <v>12.196285689863</v>
      </c>
      <c r="EB449" s="0" t="n">
        <f aca="false">DX449*'Dist Horaria'!$K$6</f>
        <v>12.196285689863</v>
      </c>
      <c r="EC449" s="0" t="n">
        <f aca="false">DX449*'Dist Horaria'!$L$6</f>
        <v>12.196285689863</v>
      </c>
      <c r="ED449" s="0" t="n">
        <f aca="false">DX449*'Dist Horaria'!$M$6</f>
        <v>32.5234285063014</v>
      </c>
      <c r="EE449" s="0" t="n">
        <f aca="false">DX449*'Dist Horaria'!$N$6</f>
        <v>32.5234285063014</v>
      </c>
      <c r="EF449" s="0" t="n">
        <f aca="false">DX449*'Dist Horaria'!$O$6</f>
        <v>32.5234285063014</v>
      </c>
      <c r="EG449" s="0" t="n">
        <f aca="false">DX449*'Dist Horaria'!$P$6</f>
        <v>21.3434999572603</v>
      </c>
      <c r="EH449" s="0" t="n">
        <f aca="false">DX449*'Dist Horaria'!$Q$6</f>
        <v>21.3434999572603</v>
      </c>
      <c r="EI449" s="0" t="n">
        <f aca="false">DX449*'Dist Horaria'!$R$6</f>
        <v>21.3434999572603</v>
      </c>
      <c r="EJ449" s="0" t="n">
        <f aca="false">DX449*'Dist Horaria'!$S$6</f>
        <v>21.3434999572603</v>
      </c>
      <c r="EK449" s="0" t="n">
        <f aca="false">DX449*'Dist Horaria'!$T$6</f>
        <v>21.3434999572603</v>
      </c>
      <c r="EL449" s="0" t="n">
        <f aca="false">DX449*'Dist Horaria'!$U$6</f>
        <v>21.3434999572603</v>
      </c>
      <c r="EM449" s="0" t="n">
        <f aca="false">DX449*'Dist Horaria'!$V$6</f>
        <v>21.3434999572603</v>
      </c>
      <c r="EN449" s="0" t="n">
        <f aca="false">DX449*'Dist Horaria'!$W$6</f>
        <v>21.3434999572603</v>
      </c>
      <c r="EO449" s="0" t="n">
        <f aca="false">DX449*'Dist Horaria'!$X$6</f>
        <v>32.5234285063014</v>
      </c>
      <c r="EP449" s="0" t="n">
        <f aca="false">DX449*'Dist Horaria'!$Y$6</f>
        <v>32.5234285063014</v>
      </c>
      <c r="EQ449" s="0" t="n">
        <f aca="false">DX449*'Dist Horaria'!$Z$6</f>
        <v>32.5234285063014</v>
      </c>
      <c r="ER449" s="0" t="n">
        <f aca="false">DX449*'Dist Horaria'!$AA$6</f>
        <v>12.196285689863</v>
      </c>
      <c r="ES449" s="0" t="n">
        <f aca="false">DX449*'Dist Horaria'!$AB$6</f>
        <v>12.196285689863</v>
      </c>
      <c r="ET449" s="0" t="n">
        <f aca="false">DX449*'Dist Horaria'!$AC$6</f>
        <v>12.196285689863</v>
      </c>
      <c r="EU449" s="0" t="n">
        <f aca="false">DX449*'Dist Horaria'!$AD$6</f>
        <v>12.196285689863</v>
      </c>
      <c r="EV449" s="0" t="n">
        <f aca="false">DX449*'Dist Horaria'!$AE$6</f>
        <v>12.196285689863</v>
      </c>
      <c r="EW449" s="0" t="n">
        <f aca="false">BB449+CA449+CZ449+DY449</f>
        <v>540.815121006844</v>
      </c>
      <c r="EX449" s="0" t="n">
        <f aca="false">BC449+CB449+DA449+DZ449</f>
        <v>537.682460969749</v>
      </c>
      <c r="EY449" s="0" t="n">
        <f aca="false">BD449+CC449+DB449+EA449</f>
        <v>534.725614915798</v>
      </c>
      <c r="EZ449" s="0" t="n">
        <f aca="false">BE449+CD449+DC449+EB449</f>
        <v>532.206497561408</v>
      </c>
      <c r="FA449" s="0" t="n">
        <f aca="false">BF449+CE449+DD449+EC449</f>
        <v>530.365624402267</v>
      </c>
      <c r="FB449" s="0" t="n">
        <f aca="false">BG449+CF449+DE449+ED449</f>
        <v>1235.39073014094</v>
      </c>
      <c r="FC449" s="0" t="n">
        <f aca="false">BH449+CG449+DF449+EE449</f>
        <v>1240.1520088478</v>
      </c>
      <c r="FD449" s="0" t="n">
        <f aca="false">BI449+CH449+DG449+EF449</f>
        <v>1240.1520088478</v>
      </c>
      <c r="FE449" s="0" t="n">
        <f aca="false">BJ449+CI449+DH449+EG449</f>
        <v>887.367678227096</v>
      </c>
      <c r="FF449" s="0" t="n">
        <f aca="false">BK449+CJ449+DI449+EH449</f>
        <v>902.796703466519</v>
      </c>
      <c r="FG449" s="0" t="n">
        <f aca="false">BL449+CK449+DJ449+EI449</f>
        <v>914.017812731554</v>
      </c>
      <c r="FH449" s="0" t="n">
        <f aca="false">BM449+CL449+DK449+EJ449</f>
        <v>919.628367364071</v>
      </c>
      <c r="FI449" s="0" t="n">
        <f aca="false">BN449+CM449+DL449+EK449</f>
        <v>921.0310060222</v>
      </c>
      <c r="FJ449" s="0" t="n">
        <f aca="false">BO449+CN449+DM449+EL449</f>
        <v>919.628367364071</v>
      </c>
      <c r="FK449" s="0" t="n">
        <f aca="false">BP449+CO449+DN449+EM449</f>
        <v>916.823090047812</v>
      </c>
      <c r="FL449" s="0" t="n">
        <f aca="false">BQ449+CP449+DO449+EN449</f>
        <v>912.615174073424</v>
      </c>
      <c r="FM449" s="0" t="n">
        <f aca="false">BR449+CQ449+DP449+EO449</f>
        <v>1297.70006431086</v>
      </c>
      <c r="FN449" s="0" t="n">
        <f aca="false">BS449+CR449+DQ449+EP449</f>
        <v>1293.87266156883</v>
      </c>
      <c r="FO449" s="0" t="n">
        <f aca="false">BT449+CS449+DR449+EQ449</f>
        <v>1273.03973382389</v>
      </c>
      <c r="FP449" s="0" t="n">
        <f aca="false">BU449+CT449+DS449+ER449</f>
        <v>559.833386023527</v>
      </c>
      <c r="FQ449" s="0" t="n">
        <f aca="false">BV449+CU449+DT449+ES449</f>
        <v>544.868957553983</v>
      </c>
      <c r="FR449" s="0" t="n">
        <f aca="false">BW449+CV449+DU449+ET449</f>
        <v>555.025120665595</v>
      </c>
      <c r="FS449" s="0" t="n">
        <f aca="false">BX449+CW449+DV449+EU449</f>
        <v>551.559781857195</v>
      </c>
      <c r="FT449" s="0" t="n">
        <f aca="false">BY449+CX449+DW449+EV449</f>
        <v>547.893655677033</v>
      </c>
      <c r="FU449" s="0" t="n">
        <f aca="false">AM449*'Dist Horaria'!$H$10</f>
        <v>0.265020184165012</v>
      </c>
      <c r="FV449" s="0" t="n">
        <f aca="false">AM449*'Dist Horaria'!$I$10</f>
        <v>0.24802964395077</v>
      </c>
      <c r="FW449" s="0" t="n">
        <f aca="false">AM449*'Dist Horaria'!$J$10</f>
        <v>0.246955900981505</v>
      </c>
      <c r="FX449" s="0" t="n">
        <f aca="false">AM449*'Dist Horaria'!$K$10</f>
        <v>0.239853534135126</v>
      </c>
      <c r="FY449" s="0" t="n">
        <f aca="false">AM449*'Dist Horaria'!$L$10</f>
        <v>0.239949519695495</v>
      </c>
      <c r="FZ449" s="0" t="n">
        <f aca="false">AM449*'Dist Horaria'!$M$10</f>
        <v>0.256755860630219</v>
      </c>
      <c r="GA449" s="0" t="n">
        <f aca="false">AM449*'Dist Horaria'!$N$10</f>
        <v>0.24290165690429</v>
      </c>
      <c r="GB449" s="0" t="n">
        <f aca="false">AM449*'Dist Horaria'!$O$10</f>
        <v>0.23875577816927</v>
      </c>
      <c r="GC449" s="0" t="n">
        <f aca="false">AM449*'Dist Horaria'!$P$10</f>
        <v>0.242460721160532</v>
      </c>
      <c r="GD449" s="0" t="n">
        <f aca="false">AM449*'Dist Horaria'!$Q$10</f>
        <v>0.219418772953462</v>
      </c>
      <c r="GE449" s="0" t="n">
        <f aca="false">AM449*'Dist Horaria'!$R$10</f>
        <v>0.267723854945737</v>
      </c>
      <c r="GF449" s="0" t="n">
        <f aca="false">AM449*'Dist Horaria'!$S$10</f>
        <v>0.228646572308584</v>
      </c>
      <c r="GG449" s="0" t="n">
        <f aca="false">AR449*'Dist Horaria'!$H$10</f>
        <v>0.27721876945924</v>
      </c>
      <c r="GH449" s="0" t="n">
        <f aca="false">AR449*'Dist Horaria'!$I$10</f>
        <v>0.259446173513464</v>
      </c>
      <c r="GI449" s="0" t="n">
        <f aca="false">AR449*'Dist Horaria'!$J$10</f>
        <v>0.2583230073456</v>
      </c>
      <c r="GJ449" s="0" t="n">
        <f aca="false">AR449*'Dist Horaria'!$K$10</f>
        <v>0.250893726426471</v>
      </c>
      <c r="GK449" s="0" t="n">
        <f aca="false">AR449*'Dist Horaria'!$L$10</f>
        <v>0.250994130095781</v>
      </c>
      <c r="GL449" s="0" t="n">
        <f aca="false">AR449*'Dist Horaria'!$M$10</f>
        <v>0.268574048273393</v>
      </c>
      <c r="GM449" s="0" t="n">
        <f aca="false">AR449*'Dist Horaria'!$N$10</f>
        <v>0.254082150907763</v>
      </c>
      <c r="GN449" s="0" t="n">
        <f aca="false">AR449*'Dist Horaria'!$O$10</f>
        <v>0.249745441970402</v>
      </c>
      <c r="GO449" s="0" t="n">
        <f aca="false">AR449*'Dist Horaria'!$P$10</f>
        <v>0.25362091938051</v>
      </c>
      <c r="GP449" s="0" t="n">
        <f aca="false">AR449*'Dist Horaria'!$Q$10</f>
        <v>0.229518375840166</v>
      </c>
      <c r="GQ449" s="0" t="n">
        <f aca="false">AR449*'Dist Horaria'!$R$10</f>
        <v>0.280046887208901</v>
      </c>
      <c r="GR449" s="0" t="n">
        <f aca="false">AR449*'Dist Horaria'!$S$10</f>
        <v>0.239170920570309</v>
      </c>
      <c r="GS449" s="0" t="n">
        <f aca="false">AW449*'Dist Horaria'!$H$10</f>
        <v>0.0160706533019849</v>
      </c>
      <c r="GT449" s="0" t="n">
        <f aca="false">AW449*'Dist Horaria'!$I$10</f>
        <v>0.0150403578848385</v>
      </c>
      <c r="GU449" s="0" t="n">
        <f aca="false">AW449*'Dist Horaria'!$J$10</f>
        <v>0.0149752468026435</v>
      </c>
      <c r="GV449" s="0" t="n">
        <f aca="false">AW449*'Dist Horaria'!$K$10</f>
        <v>0.0145445638508099</v>
      </c>
      <c r="GW449" s="0" t="n">
        <f aca="false">AW449*'Dist Horaria'!$L$10</f>
        <v>0.0145503843533786</v>
      </c>
      <c r="GX449" s="0" t="n">
        <f aca="false">AW449*'Dist Horaria'!$M$10</f>
        <v>0.0155695100448344</v>
      </c>
      <c r="GY449" s="0" t="n">
        <f aca="false">AW449*'Dist Horaria'!$N$10</f>
        <v>0.014729400052624</v>
      </c>
      <c r="GZ449" s="0" t="n">
        <f aca="false">AW449*'Dist Horaria'!$O$10</f>
        <v>0.0144779966359653</v>
      </c>
      <c r="HA449" s="0" t="n">
        <f aca="false">AW449*'Dist Horaria'!$P$10</f>
        <v>0.0147026619930731</v>
      </c>
      <c r="HB449" s="0" t="n">
        <f aca="false">AW449*'Dist Horaria'!$Q$10</f>
        <v>0.0133054130921835</v>
      </c>
      <c r="HC449" s="0" t="n">
        <f aca="false">AW449*'Dist Horaria'!$R$10</f>
        <v>0.0162346021570378</v>
      </c>
      <c r="HD449" s="0" t="n">
        <f aca="false">AW449*'Dist Horaria'!$S$10</f>
        <v>0.0138649809026266</v>
      </c>
    </row>
    <row r="450" customFormat="false" ht="13.8" hidden="false" customHeight="false" outlineLevel="0" collapsed="false">
      <c r="A450" s="0" t="n">
        <v>4.625573</v>
      </c>
      <c r="B450" s="0" t="n">
        <v>-74.113374</v>
      </c>
      <c r="C450" s="0" t="n">
        <v>28</v>
      </c>
      <c r="D450" s="0" t="n">
        <v>27</v>
      </c>
      <c r="E450" s="0" t="n">
        <v>1850</v>
      </c>
      <c r="G450" s="0" t="s">
        <v>650</v>
      </c>
      <c r="I450" s="0" t="s">
        <v>1992</v>
      </c>
      <c r="J450" s="0" t="s">
        <v>1993</v>
      </c>
      <c r="L450" s="0" t="s">
        <v>1994</v>
      </c>
      <c r="S450" s="0" t="n">
        <v>365</v>
      </c>
      <c r="V450" s="0" t="n">
        <v>49000</v>
      </c>
      <c r="W450" s="0" t="n">
        <f aca="false">V450*12</f>
        <v>588000</v>
      </c>
      <c r="X450" s="0" t="n">
        <v>1</v>
      </c>
      <c r="Z450" s="0" t="n">
        <v>31665.44</v>
      </c>
      <c r="AB450" s="0" t="n">
        <v>0.005</v>
      </c>
      <c r="AC450" s="0" t="n">
        <v>0</v>
      </c>
      <c r="AD450" s="0" t="n">
        <v>2704.3333564549</v>
      </c>
      <c r="AE450" s="0" t="n">
        <f aca="false">AD450/2204.59</f>
        <v>1.22668312768129</v>
      </c>
      <c r="AF450" s="0" t="n">
        <f aca="false">AE450/S450</f>
        <v>0.00336077569227751</v>
      </c>
      <c r="AG450" s="0" t="n">
        <f aca="false">AE450*EXP(AB450*AC450)</f>
        <v>1.22668312768129</v>
      </c>
      <c r="AH450" s="0" t="n">
        <f aca="false">AG450/S450</f>
        <v>0.00336077569227751</v>
      </c>
      <c r="AI450" s="0" t="s">
        <v>90</v>
      </c>
      <c r="AJ450" s="0" t="n">
        <f aca="false">IF(AI450="A",'FE DISTRIBUCIÓN'!$C$2,'FE DISTRIBUCIÓN'!$C$3)</f>
        <v>4.994E-006</v>
      </c>
      <c r="AK450" s="0" t="n">
        <f aca="false">W450*AJ450</f>
        <v>2.936472</v>
      </c>
      <c r="AL450" s="0" t="n">
        <f aca="false">AK450/365</f>
        <v>0.00804512876712329</v>
      </c>
      <c r="AM450" s="0" t="n">
        <f aca="false">AK450*EXP(AB450*AC450)</f>
        <v>2.936472</v>
      </c>
      <c r="AN450" s="0" t="n">
        <f aca="false">AM450/365</f>
        <v>0.00804512876712329</v>
      </c>
      <c r="AO450" s="0" t="n">
        <v>5.223868284E-006</v>
      </c>
      <c r="AP450" s="0" t="n">
        <f aca="false">AO450*W450</f>
        <v>3.071634550992</v>
      </c>
      <c r="AQ450" s="0" t="n">
        <f aca="false">AP450/365</f>
        <v>0.00841543712600548</v>
      </c>
      <c r="AR450" s="0" t="n">
        <f aca="false">AP450*EXP(AB450*AC450)</f>
        <v>3.071634550992</v>
      </c>
      <c r="AS450" s="0" t="n">
        <f aca="false">AR450/365</f>
        <v>0.00841543712600548</v>
      </c>
      <c r="AT450" s="0" t="n">
        <v>3.02832944E-007</v>
      </c>
      <c r="AU450" s="0" t="n">
        <f aca="false">AT450*W450</f>
        <v>0.178065771072</v>
      </c>
      <c r="AV450" s="0" t="n">
        <f aca="false">AU450/365</f>
        <v>0.00048785142759452</v>
      </c>
      <c r="AW450" s="0" t="n">
        <f aca="false">AU450*EXP(AB450*AC450)</f>
        <v>0.178065771072</v>
      </c>
      <c r="AX450" s="0" t="n">
        <f aca="false">AW450/365</f>
        <v>0.00048785142759452</v>
      </c>
      <c r="AY450" s="0" t="n">
        <f aca="false">AW450+AR450+AM450+AG450</f>
        <v>7.41285544974529</v>
      </c>
      <c r="AZ450" s="0" t="n">
        <f aca="false">AH450+AN450+AS450+AX450</f>
        <v>0.0203091930130008</v>
      </c>
      <c r="BA450" s="0" t="n">
        <f aca="false">AH450*1000000</f>
        <v>3360.77569227751</v>
      </c>
      <c r="BB450" s="0" t="n">
        <f aca="false">BA450*'Dist Horaria'!$H$3</f>
        <v>117.104687988762</v>
      </c>
      <c r="BC450" s="0" t="n">
        <f aca="false">BA450*'Dist Horaria'!$I$3</f>
        <v>113.972027951667</v>
      </c>
      <c r="BD450" s="0" t="n">
        <f aca="false">BA450*'Dist Horaria'!$J$3</f>
        <v>111.015181897716</v>
      </c>
      <c r="BE450" s="0" t="n">
        <f aca="false">BA450*'Dist Horaria'!$K$3</f>
        <v>108.496064543325</v>
      </c>
      <c r="BF450" s="0" t="n">
        <f aca="false">BA450*'Dist Horaria'!$L$3</f>
        <v>106.655191384185</v>
      </c>
      <c r="BG450" s="0" t="n">
        <f aca="false">BA450*'Dist Horaria'!$M$3</f>
        <v>105.496242092718</v>
      </c>
      <c r="BH450" s="0" t="n">
        <f aca="false">BA450*'Dist Horaria'!$N$3</f>
        <v>110.257520799584</v>
      </c>
      <c r="BI450" s="0" t="n">
        <f aca="false">BA450*'Dist Horaria'!$O$3</f>
        <v>110.257520799584</v>
      </c>
      <c r="BJ450" s="0" t="n">
        <f aca="false">BA450*'Dist Horaria'!$P$3</f>
        <v>145.874420445452</v>
      </c>
      <c r="BK450" s="0" t="n">
        <f aca="false">BA450*'Dist Horaria'!$Q$3</f>
        <v>161.303445684875</v>
      </c>
      <c r="BL450" s="0" t="n">
        <f aca="false">BA450*'Dist Horaria'!$R$3</f>
        <v>172.52455494991</v>
      </c>
      <c r="BM450" s="0" t="n">
        <f aca="false">BA450*'Dist Horaria'!$S$3</f>
        <v>178.135109582427</v>
      </c>
      <c r="BN450" s="0" t="n">
        <f aca="false">BA450*'Dist Horaria'!$T$3</f>
        <v>179.537748240557</v>
      </c>
      <c r="BO450" s="0" t="n">
        <f aca="false">BA450*'Dist Horaria'!$U$3</f>
        <v>178.135109582427</v>
      </c>
      <c r="BP450" s="0" t="n">
        <f aca="false">BA450*'Dist Horaria'!$V$3</f>
        <v>175.329832266168</v>
      </c>
      <c r="BQ450" s="0" t="n">
        <f aca="false">BA450*'Dist Horaria'!$W$3</f>
        <v>171.12191629178</v>
      </c>
      <c r="BR450" s="0" t="n">
        <f aca="false">BA450*'Dist Horaria'!$X$3</f>
        <v>167.805576262639</v>
      </c>
      <c r="BS450" s="0" t="n">
        <f aca="false">BA450*'Dist Horaria'!$Y$3</f>
        <v>163.978173520615</v>
      </c>
      <c r="BT450" s="0" t="n">
        <f aca="false">BA450*'Dist Horaria'!$Z$3</f>
        <v>143.145245775666</v>
      </c>
      <c r="BU450" s="0" t="n">
        <f aca="false">BA450*'Dist Horaria'!$AA$3</f>
        <v>136.122953005445</v>
      </c>
      <c r="BV450" s="0" t="n">
        <f aca="false">BA450*'Dist Horaria'!$AB$3</f>
        <v>121.158524535901</v>
      </c>
      <c r="BW450" s="0" t="n">
        <f aca="false">BA450*'Dist Horaria'!$AC$3</f>
        <v>131.314687647513</v>
      </c>
      <c r="BX450" s="0" t="n">
        <f aca="false">BA450*'Dist Horaria'!$AD$3</f>
        <v>127.849348839113</v>
      </c>
      <c r="BY450" s="0" t="n">
        <f aca="false">BA450*'Dist Horaria'!$AE$3</f>
        <v>124.183222658951</v>
      </c>
      <c r="BZ450" s="0" t="n">
        <f aca="false">AN450*1000000</f>
        <v>8045.12876712329</v>
      </c>
      <c r="CA450" s="0" t="n">
        <f aca="false">BZ450*'Dist Horaria'!$H$6</f>
        <v>201.128219178082</v>
      </c>
      <c r="CB450" s="0" t="n">
        <f aca="false">BZ450*'Dist Horaria'!$I$6</f>
        <v>201.128219178082</v>
      </c>
      <c r="CC450" s="0" t="n">
        <f aca="false">BZ450*'Dist Horaria'!$J$6</f>
        <v>201.128219178082</v>
      </c>
      <c r="CD450" s="0" t="n">
        <f aca="false">BZ450*'Dist Horaria'!$K$6</f>
        <v>201.128219178082</v>
      </c>
      <c r="CE450" s="0" t="n">
        <f aca="false">BZ450*'Dist Horaria'!$L$6</f>
        <v>201.128219178082</v>
      </c>
      <c r="CF450" s="0" t="n">
        <f aca="false">BZ450*'Dist Horaria'!$M$6</f>
        <v>536.341917808219</v>
      </c>
      <c r="CG450" s="0" t="n">
        <f aca="false">BZ450*'Dist Horaria'!$N$6</f>
        <v>536.341917808219</v>
      </c>
      <c r="CH450" s="0" t="n">
        <f aca="false">BZ450*'Dist Horaria'!$O$6</f>
        <v>536.341917808219</v>
      </c>
      <c r="CI450" s="0" t="n">
        <f aca="false">BZ450*'Dist Horaria'!$P$6</f>
        <v>351.974383561644</v>
      </c>
      <c r="CJ450" s="0" t="n">
        <f aca="false">BZ450*'Dist Horaria'!$Q$6</f>
        <v>351.974383561644</v>
      </c>
      <c r="CK450" s="0" t="n">
        <f aca="false">BZ450*'Dist Horaria'!$R$6</f>
        <v>351.974383561644</v>
      </c>
      <c r="CL450" s="0" t="n">
        <f aca="false">BZ450*'Dist Horaria'!$S$6</f>
        <v>351.974383561644</v>
      </c>
      <c r="CM450" s="0" t="n">
        <f aca="false">BZ450*'Dist Horaria'!$T$6</f>
        <v>351.974383561644</v>
      </c>
      <c r="CN450" s="0" t="n">
        <f aca="false">BZ450*'Dist Horaria'!$U$6</f>
        <v>351.974383561644</v>
      </c>
      <c r="CO450" s="0" t="n">
        <f aca="false">BZ450*'Dist Horaria'!$V$6</f>
        <v>351.974383561644</v>
      </c>
      <c r="CP450" s="0" t="n">
        <f aca="false">BZ450*'Dist Horaria'!$W$6</f>
        <v>351.974383561644</v>
      </c>
      <c r="CQ450" s="0" t="n">
        <f aca="false">BZ450*'Dist Horaria'!$X$6</f>
        <v>536.341917808219</v>
      </c>
      <c r="CR450" s="0" t="n">
        <f aca="false">BZ450*'Dist Horaria'!$Y$6</f>
        <v>536.341917808219</v>
      </c>
      <c r="CS450" s="0" t="n">
        <f aca="false">BZ450*'Dist Horaria'!$Z$6</f>
        <v>536.341917808219</v>
      </c>
      <c r="CT450" s="0" t="n">
        <f aca="false">BZ450*'Dist Horaria'!$AA$6</f>
        <v>201.128219178082</v>
      </c>
      <c r="CU450" s="0" t="n">
        <f aca="false">BZ450*'Dist Horaria'!$AB$6</f>
        <v>201.128219178082</v>
      </c>
      <c r="CV450" s="0" t="n">
        <f aca="false">BZ450*'Dist Horaria'!$AC$6</f>
        <v>201.128219178082</v>
      </c>
      <c r="CW450" s="0" t="n">
        <f aca="false">BZ450*'Dist Horaria'!$AD$6</f>
        <v>201.128219178082</v>
      </c>
      <c r="CX450" s="0" t="n">
        <f aca="false">BZ450*'Dist Horaria'!$AE$6</f>
        <v>201.128219178082</v>
      </c>
      <c r="CY450" s="0" t="n">
        <f aca="false">AS450*1000000</f>
        <v>8415.43712600548</v>
      </c>
      <c r="CZ450" s="0" t="n">
        <f aca="false">CY450*'Dist Horaria'!$H$6</f>
        <v>210.385928150137</v>
      </c>
      <c r="DA450" s="0" t="n">
        <f aca="false">CY450*'Dist Horaria'!$I$6</f>
        <v>210.385928150137</v>
      </c>
      <c r="DB450" s="0" t="n">
        <f aca="false">CY450*'Dist Horaria'!$J$6</f>
        <v>210.385928150137</v>
      </c>
      <c r="DC450" s="0" t="n">
        <f aca="false">CY450*'Dist Horaria'!$K$6</f>
        <v>210.385928150137</v>
      </c>
      <c r="DD450" s="0" t="n">
        <f aca="false">CY450*'Dist Horaria'!$L$6</f>
        <v>210.385928150137</v>
      </c>
      <c r="DE450" s="0" t="n">
        <f aca="false">CY450*'Dist Horaria'!$M$6</f>
        <v>561.029141733699</v>
      </c>
      <c r="DF450" s="0" t="n">
        <f aca="false">CY450*'Dist Horaria'!$N$6</f>
        <v>561.029141733699</v>
      </c>
      <c r="DG450" s="0" t="n">
        <f aca="false">CY450*'Dist Horaria'!$O$6</f>
        <v>561.029141733699</v>
      </c>
      <c r="DH450" s="0" t="n">
        <f aca="false">CY450*'Dist Horaria'!$P$6</f>
        <v>368.17537426274</v>
      </c>
      <c r="DI450" s="0" t="n">
        <f aca="false">CY450*'Dist Horaria'!$Q$6</f>
        <v>368.17537426274</v>
      </c>
      <c r="DJ450" s="0" t="n">
        <f aca="false">CY450*'Dist Horaria'!$R$6</f>
        <v>368.17537426274</v>
      </c>
      <c r="DK450" s="0" t="n">
        <f aca="false">CY450*'Dist Horaria'!$S$6</f>
        <v>368.17537426274</v>
      </c>
      <c r="DL450" s="0" t="n">
        <f aca="false">CY450*'Dist Horaria'!$T$6</f>
        <v>368.17537426274</v>
      </c>
      <c r="DM450" s="0" t="n">
        <f aca="false">CY450*'Dist Horaria'!$U$6</f>
        <v>368.17537426274</v>
      </c>
      <c r="DN450" s="0" t="n">
        <f aca="false">CY450*'Dist Horaria'!$V$6</f>
        <v>368.17537426274</v>
      </c>
      <c r="DO450" s="0" t="n">
        <f aca="false">CY450*'Dist Horaria'!$W$6</f>
        <v>368.17537426274</v>
      </c>
      <c r="DP450" s="0" t="n">
        <f aca="false">CY450*'Dist Horaria'!$X$6</f>
        <v>561.029141733699</v>
      </c>
      <c r="DQ450" s="0" t="n">
        <f aca="false">CY450*'Dist Horaria'!$Y$6</f>
        <v>561.029141733699</v>
      </c>
      <c r="DR450" s="0" t="n">
        <f aca="false">CY450*'Dist Horaria'!$Z$6</f>
        <v>561.029141733699</v>
      </c>
      <c r="DS450" s="0" t="n">
        <f aca="false">CY450*'Dist Horaria'!$AA$6</f>
        <v>210.385928150137</v>
      </c>
      <c r="DT450" s="0" t="n">
        <f aca="false">CY450*'Dist Horaria'!$AB$6</f>
        <v>210.385928150137</v>
      </c>
      <c r="DU450" s="0" t="n">
        <f aca="false">CY450*'Dist Horaria'!$AC$6</f>
        <v>210.385928150137</v>
      </c>
      <c r="DV450" s="0" t="n">
        <f aca="false">CY450*'Dist Horaria'!$AD$6</f>
        <v>210.385928150137</v>
      </c>
      <c r="DW450" s="0" t="n">
        <f aca="false">CY450*'Dist Horaria'!$AE$6</f>
        <v>210.385928150137</v>
      </c>
      <c r="DX450" s="0" t="n">
        <f aca="false">AX450*1000000</f>
        <v>487.85142759452</v>
      </c>
      <c r="DY450" s="0" t="n">
        <f aca="false">DX450*'Dist Horaria'!$H$6</f>
        <v>12.196285689863</v>
      </c>
      <c r="DZ450" s="0" t="n">
        <f aca="false">DX450*'Dist Horaria'!$I$6</f>
        <v>12.196285689863</v>
      </c>
      <c r="EA450" s="0" t="n">
        <f aca="false">DX450*'Dist Horaria'!$J$6</f>
        <v>12.196285689863</v>
      </c>
      <c r="EB450" s="0" t="n">
        <f aca="false">DX450*'Dist Horaria'!$K$6</f>
        <v>12.196285689863</v>
      </c>
      <c r="EC450" s="0" t="n">
        <f aca="false">DX450*'Dist Horaria'!$L$6</f>
        <v>12.196285689863</v>
      </c>
      <c r="ED450" s="0" t="n">
        <f aca="false">DX450*'Dist Horaria'!$M$6</f>
        <v>32.5234285063014</v>
      </c>
      <c r="EE450" s="0" t="n">
        <f aca="false">DX450*'Dist Horaria'!$N$6</f>
        <v>32.5234285063014</v>
      </c>
      <c r="EF450" s="0" t="n">
        <f aca="false">DX450*'Dist Horaria'!$O$6</f>
        <v>32.5234285063014</v>
      </c>
      <c r="EG450" s="0" t="n">
        <f aca="false">DX450*'Dist Horaria'!$P$6</f>
        <v>21.3434999572603</v>
      </c>
      <c r="EH450" s="0" t="n">
        <f aca="false">DX450*'Dist Horaria'!$Q$6</f>
        <v>21.3434999572603</v>
      </c>
      <c r="EI450" s="0" t="n">
        <f aca="false">DX450*'Dist Horaria'!$R$6</f>
        <v>21.3434999572603</v>
      </c>
      <c r="EJ450" s="0" t="n">
        <f aca="false">DX450*'Dist Horaria'!$S$6</f>
        <v>21.3434999572603</v>
      </c>
      <c r="EK450" s="0" t="n">
        <f aca="false">DX450*'Dist Horaria'!$T$6</f>
        <v>21.3434999572603</v>
      </c>
      <c r="EL450" s="0" t="n">
        <f aca="false">DX450*'Dist Horaria'!$U$6</f>
        <v>21.3434999572603</v>
      </c>
      <c r="EM450" s="0" t="n">
        <f aca="false">DX450*'Dist Horaria'!$V$6</f>
        <v>21.3434999572603</v>
      </c>
      <c r="EN450" s="0" t="n">
        <f aca="false">DX450*'Dist Horaria'!$W$6</f>
        <v>21.3434999572603</v>
      </c>
      <c r="EO450" s="0" t="n">
        <f aca="false">DX450*'Dist Horaria'!$X$6</f>
        <v>32.5234285063014</v>
      </c>
      <c r="EP450" s="0" t="n">
        <f aca="false">DX450*'Dist Horaria'!$Y$6</f>
        <v>32.5234285063014</v>
      </c>
      <c r="EQ450" s="0" t="n">
        <f aca="false">DX450*'Dist Horaria'!$Z$6</f>
        <v>32.5234285063014</v>
      </c>
      <c r="ER450" s="0" t="n">
        <f aca="false">DX450*'Dist Horaria'!$AA$6</f>
        <v>12.196285689863</v>
      </c>
      <c r="ES450" s="0" t="n">
        <f aca="false">DX450*'Dist Horaria'!$AB$6</f>
        <v>12.196285689863</v>
      </c>
      <c r="ET450" s="0" t="n">
        <f aca="false">DX450*'Dist Horaria'!$AC$6</f>
        <v>12.196285689863</v>
      </c>
      <c r="EU450" s="0" t="n">
        <f aca="false">DX450*'Dist Horaria'!$AD$6</f>
        <v>12.196285689863</v>
      </c>
      <c r="EV450" s="0" t="n">
        <f aca="false">DX450*'Dist Horaria'!$AE$6</f>
        <v>12.196285689863</v>
      </c>
      <c r="EW450" s="0" t="n">
        <f aca="false">BB450+CA450+CZ450+DY450</f>
        <v>540.815121006844</v>
      </c>
      <c r="EX450" s="0" t="n">
        <f aca="false">BC450+CB450+DA450+DZ450</f>
        <v>537.682460969749</v>
      </c>
      <c r="EY450" s="0" t="n">
        <f aca="false">BD450+CC450+DB450+EA450</f>
        <v>534.725614915798</v>
      </c>
      <c r="EZ450" s="0" t="n">
        <f aca="false">BE450+CD450+DC450+EB450</f>
        <v>532.206497561408</v>
      </c>
      <c r="FA450" s="0" t="n">
        <f aca="false">BF450+CE450+DD450+EC450</f>
        <v>530.365624402267</v>
      </c>
      <c r="FB450" s="0" t="n">
        <f aca="false">BG450+CF450+DE450+ED450</f>
        <v>1235.39073014094</v>
      </c>
      <c r="FC450" s="0" t="n">
        <f aca="false">BH450+CG450+DF450+EE450</f>
        <v>1240.1520088478</v>
      </c>
      <c r="FD450" s="0" t="n">
        <f aca="false">BI450+CH450+DG450+EF450</f>
        <v>1240.1520088478</v>
      </c>
      <c r="FE450" s="0" t="n">
        <f aca="false">BJ450+CI450+DH450+EG450</f>
        <v>887.367678227096</v>
      </c>
      <c r="FF450" s="0" t="n">
        <f aca="false">BK450+CJ450+DI450+EH450</f>
        <v>902.796703466519</v>
      </c>
      <c r="FG450" s="0" t="n">
        <f aca="false">BL450+CK450+DJ450+EI450</f>
        <v>914.017812731554</v>
      </c>
      <c r="FH450" s="0" t="n">
        <f aca="false">BM450+CL450+DK450+EJ450</f>
        <v>919.628367364071</v>
      </c>
      <c r="FI450" s="0" t="n">
        <f aca="false">BN450+CM450+DL450+EK450</f>
        <v>921.0310060222</v>
      </c>
      <c r="FJ450" s="0" t="n">
        <f aca="false">BO450+CN450+DM450+EL450</f>
        <v>919.628367364071</v>
      </c>
      <c r="FK450" s="0" t="n">
        <f aca="false">BP450+CO450+DN450+EM450</f>
        <v>916.823090047812</v>
      </c>
      <c r="FL450" s="0" t="n">
        <f aca="false">BQ450+CP450+DO450+EN450</f>
        <v>912.615174073424</v>
      </c>
      <c r="FM450" s="0" t="n">
        <f aca="false">BR450+CQ450+DP450+EO450</f>
        <v>1297.70006431086</v>
      </c>
      <c r="FN450" s="0" t="n">
        <f aca="false">BS450+CR450+DQ450+EP450</f>
        <v>1293.87266156883</v>
      </c>
      <c r="FO450" s="0" t="n">
        <f aca="false">BT450+CS450+DR450+EQ450</f>
        <v>1273.03973382389</v>
      </c>
      <c r="FP450" s="0" t="n">
        <f aca="false">BU450+CT450+DS450+ER450</f>
        <v>559.833386023527</v>
      </c>
      <c r="FQ450" s="0" t="n">
        <f aca="false">BV450+CU450+DT450+ES450</f>
        <v>544.868957553983</v>
      </c>
      <c r="FR450" s="0" t="n">
        <f aca="false">BW450+CV450+DU450+ET450</f>
        <v>555.025120665595</v>
      </c>
      <c r="FS450" s="0" t="n">
        <f aca="false">BX450+CW450+DV450+EU450</f>
        <v>551.559781857195</v>
      </c>
      <c r="FT450" s="0" t="n">
        <f aca="false">BY450+CX450+DW450+EV450</f>
        <v>547.893655677033</v>
      </c>
      <c r="FU450" s="0" t="n">
        <f aca="false">AM450*'Dist Horaria'!$H$10</f>
        <v>0.265020184165012</v>
      </c>
      <c r="FV450" s="0" t="n">
        <f aca="false">AM450*'Dist Horaria'!$I$10</f>
        <v>0.24802964395077</v>
      </c>
      <c r="FW450" s="0" t="n">
        <f aca="false">AM450*'Dist Horaria'!$J$10</f>
        <v>0.246955900981505</v>
      </c>
      <c r="FX450" s="0" t="n">
        <f aca="false">AM450*'Dist Horaria'!$K$10</f>
        <v>0.239853534135126</v>
      </c>
      <c r="FY450" s="0" t="n">
        <f aca="false">AM450*'Dist Horaria'!$L$10</f>
        <v>0.239949519695495</v>
      </c>
      <c r="FZ450" s="0" t="n">
        <f aca="false">AM450*'Dist Horaria'!$M$10</f>
        <v>0.256755860630219</v>
      </c>
      <c r="GA450" s="0" t="n">
        <f aca="false">AM450*'Dist Horaria'!$N$10</f>
        <v>0.24290165690429</v>
      </c>
      <c r="GB450" s="0" t="n">
        <f aca="false">AM450*'Dist Horaria'!$O$10</f>
        <v>0.23875577816927</v>
      </c>
      <c r="GC450" s="0" t="n">
        <f aca="false">AM450*'Dist Horaria'!$P$10</f>
        <v>0.242460721160532</v>
      </c>
      <c r="GD450" s="0" t="n">
        <f aca="false">AM450*'Dist Horaria'!$Q$10</f>
        <v>0.219418772953462</v>
      </c>
      <c r="GE450" s="0" t="n">
        <f aca="false">AM450*'Dist Horaria'!$R$10</f>
        <v>0.267723854945737</v>
      </c>
      <c r="GF450" s="0" t="n">
        <f aca="false">AM450*'Dist Horaria'!$S$10</f>
        <v>0.228646572308584</v>
      </c>
      <c r="GG450" s="0" t="n">
        <f aca="false">AR450*'Dist Horaria'!$H$10</f>
        <v>0.27721876945924</v>
      </c>
      <c r="GH450" s="0" t="n">
        <f aca="false">AR450*'Dist Horaria'!$I$10</f>
        <v>0.259446173513464</v>
      </c>
      <c r="GI450" s="0" t="n">
        <f aca="false">AR450*'Dist Horaria'!$J$10</f>
        <v>0.2583230073456</v>
      </c>
      <c r="GJ450" s="0" t="n">
        <f aca="false">AR450*'Dist Horaria'!$K$10</f>
        <v>0.250893726426471</v>
      </c>
      <c r="GK450" s="0" t="n">
        <f aca="false">AR450*'Dist Horaria'!$L$10</f>
        <v>0.250994130095781</v>
      </c>
      <c r="GL450" s="0" t="n">
        <f aca="false">AR450*'Dist Horaria'!$M$10</f>
        <v>0.268574048273393</v>
      </c>
      <c r="GM450" s="0" t="n">
        <f aca="false">AR450*'Dist Horaria'!$N$10</f>
        <v>0.254082150907763</v>
      </c>
      <c r="GN450" s="0" t="n">
        <f aca="false">AR450*'Dist Horaria'!$O$10</f>
        <v>0.249745441970402</v>
      </c>
      <c r="GO450" s="0" t="n">
        <f aca="false">AR450*'Dist Horaria'!$P$10</f>
        <v>0.25362091938051</v>
      </c>
      <c r="GP450" s="0" t="n">
        <f aca="false">AR450*'Dist Horaria'!$Q$10</f>
        <v>0.229518375840166</v>
      </c>
      <c r="GQ450" s="0" t="n">
        <f aca="false">AR450*'Dist Horaria'!$R$10</f>
        <v>0.280046887208901</v>
      </c>
      <c r="GR450" s="0" t="n">
        <f aca="false">AR450*'Dist Horaria'!$S$10</f>
        <v>0.239170920570309</v>
      </c>
      <c r="GS450" s="0" t="n">
        <f aca="false">AW450*'Dist Horaria'!$H$10</f>
        <v>0.0160706533019849</v>
      </c>
      <c r="GT450" s="0" t="n">
        <f aca="false">AW450*'Dist Horaria'!$I$10</f>
        <v>0.0150403578848385</v>
      </c>
      <c r="GU450" s="0" t="n">
        <f aca="false">AW450*'Dist Horaria'!$J$10</f>
        <v>0.0149752468026435</v>
      </c>
      <c r="GV450" s="0" t="n">
        <f aca="false">AW450*'Dist Horaria'!$K$10</f>
        <v>0.0145445638508099</v>
      </c>
      <c r="GW450" s="0" t="n">
        <f aca="false">AW450*'Dist Horaria'!$L$10</f>
        <v>0.0145503843533786</v>
      </c>
      <c r="GX450" s="0" t="n">
        <f aca="false">AW450*'Dist Horaria'!$M$10</f>
        <v>0.0155695100448344</v>
      </c>
      <c r="GY450" s="0" t="n">
        <f aca="false">AW450*'Dist Horaria'!$N$10</f>
        <v>0.014729400052624</v>
      </c>
      <c r="GZ450" s="0" t="n">
        <f aca="false">AW450*'Dist Horaria'!$O$10</f>
        <v>0.0144779966359653</v>
      </c>
      <c r="HA450" s="0" t="n">
        <f aca="false">AW450*'Dist Horaria'!$P$10</f>
        <v>0.0147026619930731</v>
      </c>
      <c r="HB450" s="0" t="n">
        <f aca="false">AW450*'Dist Horaria'!$Q$10</f>
        <v>0.0133054130921835</v>
      </c>
      <c r="HC450" s="0" t="n">
        <f aca="false">AW450*'Dist Horaria'!$R$10</f>
        <v>0.0162346021570378</v>
      </c>
      <c r="HD450" s="0" t="n">
        <f aca="false">AW450*'Dist Horaria'!$S$10</f>
        <v>0.0138649809026266</v>
      </c>
    </row>
    <row r="451" customFormat="false" ht="13.8" hidden="false" customHeight="false" outlineLevel="0" collapsed="false">
      <c r="A451" s="0" t="n">
        <v>4.623603</v>
      </c>
      <c r="B451" s="0" t="n">
        <v>-74.092535</v>
      </c>
      <c r="C451" s="0" t="n">
        <v>30</v>
      </c>
      <c r="D451" s="0" t="n">
        <v>27</v>
      </c>
      <c r="E451" s="0" t="n">
        <v>2345</v>
      </c>
      <c r="G451" s="0" t="s">
        <v>650</v>
      </c>
      <c r="H451" s="0" t="n">
        <v>282</v>
      </c>
      <c r="I451" s="0" t="s">
        <v>1995</v>
      </c>
      <c r="J451" s="0" t="s">
        <v>1996</v>
      </c>
      <c r="K451" s="0" t="s">
        <v>1997</v>
      </c>
      <c r="L451" s="0" t="s">
        <v>1998</v>
      </c>
      <c r="S451" s="0" t="n">
        <v>365</v>
      </c>
      <c r="V451" s="0" t="n">
        <v>49000</v>
      </c>
      <c r="W451" s="0" t="n">
        <f aca="false">V451*12</f>
        <v>588000</v>
      </c>
      <c r="X451" s="0" t="n">
        <v>1</v>
      </c>
      <c r="Z451" s="0" t="n">
        <v>31665.44</v>
      </c>
      <c r="AB451" s="0" t="n">
        <v>0.005</v>
      </c>
      <c r="AC451" s="0" t="n">
        <v>0</v>
      </c>
      <c r="AD451" s="0" t="n">
        <v>2704.3333564549</v>
      </c>
      <c r="AE451" s="0" t="n">
        <f aca="false">AD451/2204.59</f>
        <v>1.22668312768129</v>
      </c>
      <c r="AF451" s="0" t="n">
        <f aca="false">AE451/S451</f>
        <v>0.00336077569227751</v>
      </c>
      <c r="AG451" s="0" t="n">
        <f aca="false">AE451*EXP(AB451*AC451)</f>
        <v>1.22668312768129</v>
      </c>
      <c r="AH451" s="0" t="n">
        <f aca="false">AG451/S451</f>
        <v>0.00336077569227751</v>
      </c>
      <c r="AI451" s="0" t="s">
        <v>90</v>
      </c>
      <c r="AJ451" s="0" t="n">
        <f aca="false">IF(AI451="A",'FE DISTRIBUCIÓN'!$C$2,'FE DISTRIBUCIÓN'!$C$3)</f>
        <v>4.994E-006</v>
      </c>
      <c r="AK451" s="0" t="n">
        <f aca="false">W451*AJ451</f>
        <v>2.936472</v>
      </c>
      <c r="AL451" s="0" t="n">
        <f aca="false">AK451/365</f>
        <v>0.00804512876712329</v>
      </c>
      <c r="AM451" s="0" t="n">
        <f aca="false">AK451*EXP(AB451*AC451)</f>
        <v>2.936472</v>
      </c>
      <c r="AN451" s="0" t="n">
        <f aca="false">AM451/365</f>
        <v>0.00804512876712329</v>
      </c>
      <c r="AO451" s="0" t="n">
        <v>5.223868284E-006</v>
      </c>
      <c r="AP451" s="0" t="n">
        <f aca="false">AO451*W451</f>
        <v>3.071634550992</v>
      </c>
      <c r="AQ451" s="0" t="n">
        <f aca="false">AP451/365</f>
        <v>0.00841543712600548</v>
      </c>
      <c r="AR451" s="0" t="n">
        <f aca="false">AP451*EXP(AB451*AC451)</f>
        <v>3.071634550992</v>
      </c>
      <c r="AS451" s="0" t="n">
        <f aca="false">AR451/365</f>
        <v>0.00841543712600548</v>
      </c>
      <c r="AT451" s="0" t="n">
        <v>3.02832944E-007</v>
      </c>
      <c r="AU451" s="0" t="n">
        <f aca="false">AT451*W451</f>
        <v>0.178065771072</v>
      </c>
      <c r="AV451" s="0" t="n">
        <f aca="false">AU451/365</f>
        <v>0.00048785142759452</v>
      </c>
      <c r="AW451" s="0" t="n">
        <f aca="false">AU451*EXP(AB451*AC451)</f>
        <v>0.178065771072</v>
      </c>
      <c r="AX451" s="0" t="n">
        <f aca="false">AW451/365</f>
        <v>0.00048785142759452</v>
      </c>
      <c r="AY451" s="0" t="n">
        <f aca="false">AW451+AR451+AM451+AG451</f>
        <v>7.41285544974529</v>
      </c>
      <c r="AZ451" s="0" t="n">
        <f aca="false">AH451+AN451+AS451+AX451</f>
        <v>0.0203091930130008</v>
      </c>
      <c r="BA451" s="0" t="n">
        <f aca="false">AH451*1000000</f>
        <v>3360.77569227751</v>
      </c>
      <c r="BB451" s="0" t="n">
        <f aca="false">BA451*'Dist Horaria'!$H$3</f>
        <v>117.104687988762</v>
      </c>
      <c r="BC451" s="0" t="n">
        <f aca="false">BA451*'Dist Horaria'!$I$3</f>
        <v>113.972027951667</v>
      </c>
      <c r="BD451" s="0" t="n">
        <f aca="false">BA451*'Dist Horaria'!$J$3</f>
        <v>111.015181897716</v>
      </c>
      <c r="BE451" s="0" t="n">
        <f aca="false">BA451*'Dist Horaria'!$K$3</f>
        <v>108.496064543325</v>
      </c>
      <c r="BF451" s="0" t="n">
        <f aca="false">BA451*'Dist Horaria'!$L$3</f>
        <v>106.655191384185</v>
      </c>
      <c r="BG451" s="0" t="n">
        <f aca="false">BA451*'Dist Horaria'!$M$3</f>
        <v>105.496242092718</v>
      </c>
      <c r="BH451" s="0" t="n">
        <f aca="false">BA451*'Dist Horaria'!$N$3</f>
        <v>110.257520799584</v>
      </c>
      <c r="BI451" s="0" t="n">
        <f aca="false">BA451*'Dist Horaria'!$O$3</f>
        <v>110.257520799584</v>
      </c>
      <c r="BJ451" s="0" t="n">
        <f aca="false">BA451*'Dist Horaria'!$P$3</f>
        <v>145.874420445452</v>
      </c>
      <c r="BK451" s="0" t="n">
        <f aca="false">BA451*'Dist Horaria'!$Q$3</f>
        <v>161.303445684875</v>
      </c>
      <c r="BL451" s="0" t="n">
        <f aca="false">BA451*'Dist Horaria'!$R$3</f>
        <v>172.52455494991</v>
      </c>
      <c r="BM451" s="0" t="n">
        <f aca="false">BA451*'Dist Horaria'!$S$3</f>
        <v>178.135109582427</v>
      </c>
      <c r="BN451" s="0" t="n">
        <f aca="false">BA451*'Dist Horaria'!$T$3</f>
        <v>179.537748240557</v>
      </c>
      <c r="BO451" s="0" t="n">
        <f aca="false">BA451*'Dist Horaria'!$U$3</f>
        <v>178.135109582427</v>
      </c>
      <c r="BP451" s="0" t="n">
        <f aca="false">BA451*'Dist Horaria'!$V$3</f>
        <v>175.329832266168</v>
      </c>
      <c r="BQ451" s="0" t="n">
        <f aca="false">BA451*'Dist Horaria'!$W$3</f>
        <v>171.12191629178</v>
      </c>
      <c r="BR451" s="0" t="n">
        <f aca="false">BA451*'Dist Horaria'!$X$3</f>
        <v>167.805576262639</v>
      </c>
      <c r="BS451" s="0" t="n">
        <f aca="false">BA451*'Dist Horaria'!$Y$3</f>
        <v>163.978173520615</v>
      </c>
      <c r="BT451" s="0" t="n">
        <f aca="false">BA451*'Dist Horaria'!$Z$3</f>
        <v>143.145245775666</v>
      </c>
      <c r="BU451" s="0" t="n">
        <f aca="false">BA451*'Dist Horaria'!$AA$3</f>
        <v>136.122953005445</v>
      </c>
      <c r="BV451" s="0" t="n">
        <f aca="false">BA451*'Dist Horaria'!$AB$3</f>
        <v>121.158524535901</v>
      </c>
      <c r="BW451" s="0" t="n">
        <f aca="false">BA451*'Dist Horaria'!$AC$3</f>
        <v>131.314687647513</v>
      </c>
      <c r="BX451" s="0" t="n">
        <f aca="false">BA451*'Dist Horaria'!$AD$3</f>
        <v>127.849348839113</v>
      </c>
      <c r="BY451" s="0" t="n">
        <f aca="false">BA451*'Dist Horaria'!$AE$3</f>
        <v>124.183222658951</v>
      </c>
      <c r="BZ451" s="0" t="n">
        <f aca="false">AN451*1000000</f>
        <v>8045.12876712329</v>
      </c>
      <c r="CA451" s="0" t="n">
        <f aca="false">BZ451*'Dist Horaria'!$H$6</f>
        <v>201.128219178082</v>
      </c>
      <c r="CB451" s="0" t="n">
        <f aca="false">BZ451*'Dist Horaria'!$I$6</f>
        <v>201.128219178082</v>
      </c>
      <c r="CC451" s="0" t="n">
        <f aca="false">BZ451*'Dist Horaria'!$J$6</f>
        <v>201.128219178082</v>
      </c>
      <c r="CD451" s="0" t="n">
        <f aca="false">BZ451*'Dist Horaria'!$K$6</f>
        <v>201.128219178082</v>
      </c>
      <c r="CE451" s="0" t="n">
        <f aca="false">BZ451*'Dist Horaria'!$L$6</f>
        <v>201.128219178082</v>
      </c>
      <c r="CF451" s="0" t="n">
        <f aca="false">BZ451*'Dist Horaria'!$M$6</f>
        <v>536.341917808219</v>
      </c>
      <c r="CG451" s="0" t="n">
        <f aca="false">BZ451*'Dist Horaria'!$N$6</f>
        <v>536.341917808219</v>
      </c>
      <c r="CH451" s="0" t="n">
        <f aca="false">BZ451*'Dist Horaria'!$O$6</f>
        <v>536.341917808219</v>
      </c>
      <c r="CI451" s="0" t="n">
        <f aca="false">BZ451*'Dist Horaria'!$P$6</f>
        <v>351.974383561644</v>
      </c>
      <c r="CJ451" s="0" t="n">
        <f aca="false">BZ451*'Dist Horaria'!$Q$6</f>
        <v>351.974383561644</v>
      </c>
      <c r="CK451" s="0" t="n">
        <f aca="false">BZ451*'Dist Horaria'!$R$6</f>
        <v>351.974383561644</v>
      </c>
      <c r="CL451" s="0" t="n">
        <f aca="false">BZ451*'Dist Horaria'!$S$6</f>
        <v>351.974383561644</v>
      </c>
      <c r="CM451" s="0" t="n">
        <f aca="false">BZ451*'Dist Horaria'!$T$6</f>
        <v>351.974383561644</v>
      </c>
      <c r="CN451" s="0" t="n">
        <f aca="false">BZ451*'Dist Horaria'!$U$6</f>
        <v>351.974383561644</v>
      </c>
      <c r="CO451" s="0" t="n">
        <f aca="false">BZ451*'Dist Horaria'!$V$6</f>
        <v>351.974383561644</v>
      </c>
      <c r="CP451" s="0" t="n">
        <f aca="false">BZ451*'Dist Horaria'!$W$6</f>
        <v>351.974383561644</v>
      </c>
      <c r="CQ451" s="0" t="n">
        <f aca="false">BZ451*'Dist Horaria'!$X$6</f>
        <v>536.341917808219</v>
      </c>
      <c r="CR451" s="0" t="n">
        <f aca="false">BZ451*'Dist Horaria'!$Y$6</f>
        <v>536.341917808219</v>
      </c>
      <c r="CS451" s="0" t="n">
        <f aca="false">BZ451*'Dist Horaria'!$Z$6</f>
        <v>536.341917808219</v>
      </c>
      <c r="CT451" s="0" t="n">
        <f aca="false">BZ451*'Dist Horaria'!$AA$6</f>
        <v>201.128219178082</v>
      </c>
      <c r="CU451" s="0" t="n">
        <f aca="false">BZ451*'Dist Horaria'!$AB$6</f>
        <v>201.128219178082</v>
      </c>
      <c r="CV451" s="0" t="n">
        <f aca="false">BZ451*'Dist Horaria'!$AC$6</f>
        <v>201.128219178082</v>
      </c>
      <c r="CW451" s="0" t="n">
        <f aca="false">BZ451*'Dist Horaria'!$AD$6</f>
        <v>201.128219178082</v>
      </c>
      <c r="CX451" s="0" t="n">
        <f aca="false">BZ451*'Dist Horaria'!$AE$6</f>
        <v>201.128219178082</v>
      </c>
      <c r="CY451" s="0" t="n">
        <f aca="false">AS451*1000000</f>
        <v>8415.43712600548</v>
      </c>
      <c r="CZ451" s="0" t="n">
        <f aca="false">CY451*'Dist Horaria'!$H$6</f>
        <v>210.385928150137</v>
      </c>
      <c r="DA451" s="0" t="n">
        <f aca="false">CY451*'Dist Horaria'!$I$6</f>
        <v>210.385928150137</v>
      </c>
      <c r="DB451" s="0" t="n">
        <f aca="false">CY451*'Dist Horaria'!$J$6</f>
        <v>210.385928150137</v>
      </c>
      <c r="DC451" s="0" t="n">
        <f aca="false">CY451*'Dist Horaria'!$K$6</f>
        <v>210.385928150137</v>
      </c>
      <c r="DD451" s="0" t="n">
        <f aca="false">CY451*'Dist Horaria'!$L$6</f>
        <v>210.385928150137</v>
      </c>
      <c r="DE451" s="0" t="n">
        <f aca="false">CY451*'Dist Horaria'!$M$6</f>
        <v>561.029141733699</v>
      </c>
      <c r="DF451" s="0" t="n">
        <f aca="false">CY451*'Dist Horaria'!$N$6</f>
        <v>561.029141733699</v>
      </c>
      <c r="DG451" s="0" t="n">
        <f aca="false">CY451*'Dist Horaria'!$O$6</f>
        <v>561.029141733699</v>
      </c>
      <c r="DH451" s="0" t="n">
        <f aca="false">CY451*'Dist Horaria'!$P$6</f>
        <v>368.17537426274</v>
      </c>
      <c r="DI451" s="0" t="n">
        <f aca="false">CY451*'Dist Horaria'!$Q$6</f>
        <v>368.17537426274</v>
      </c>
      <c r="DJ451" s="0" t="n">
        <f aca="false">CY451*'Dist Horaria'!$R$6</f>
        <v>368.17537426274</v>
      </c>
      <c r="DK451" s="0" t="n">
        <f aca="false">CY451*'Dist Horaria'!$S$6</f>
        <v>368.17537426274</v>
      </c>
      <c r="DL451" s="0" t="n">
        <f aca="false">CY451*'Dist Horaria'!$T$6</f>
        <v>368.17537426274</v>
      </c>
      <c r="DM451" s="0" t="n">
        <f aca="false">CY451*'Dist Horaria'!$U$6</f>
        <v>368.17537426274</v>
      </c>
      <c r="DN451" s="0" t="n">
        <f aca="false">CY451*'Dist Horaria'!$V$6</f>
        <v>368.17537426274</v>
      </c>
      <c r="DO451" s="0" t="n">
        <f aca="false">CY451*'Dist Horaria'!$W$6</f>
        <v>368.17537426274</v>
      </c>
      <c r="DP451" s="0" t="n">
        <f aca="false">CY451*'Dist Horaria'!$X$6</f>
        <v>561.029141733699</v>
      </c>
      <c r="DQ451" s="0" t="n">
        <f aca="false">CY451*'Dist Horaria'!$Y$6</f>
        <v>561.029141733699</v>
      </c>
      <c r="DR451" s="0" t="n">
        <f aca="false">CY451*'Dist Horaria'!$Z$6</f>
        <v>561.029141733699</v>
      </c>
      <c r="DS451" s="0" t="n">
        <f aca="false">CY451*'Dist Horaria'!$AA$6</f>
        <v>210.385928150137</v>
      </c>
      <c r="DT451" s="0" t="n">
        <f aca="false">CY451*'Dist Horaria'!$AB$6</f>
        <v>210.385928150137</v>
      </c>
      <c r="DU451" s="0" t="n">
        <f aca="false">CY451*'Dist Horaria'!$AC$6</f>
        <v>210.385928150137</v>
      </c>
      <c r="DV451" s="0" t="n">
        <f aca="false">CY451*'Dist Horaria'!$AD$6</f>
        <v>210.385928150137</v>
      </c>
      <c r="DW451" s="0" t="n">
        <f aca="false">CY451*'Dist Horaria'!$AE$6</f>
        <v>210.385928150137</v>
      </c>
      <c r="DX451" s="0" t="n">
        <f aca="false">AX451*1000000</f>
        <v>487.85142759452</v>
      </c>
      <c r="DY451" s="0" t="n">
        <f aca="false">DX451*'Dist Horaria'!$H$6</f>
        <v>12.196285689863</v>
      </c>
      <c r="DZ451" s="0" t="n">
        <f aca="false">DX451*'Dist Horaria'!$I$6</f>
        <v>12.196285689863</v>
      </c>
      <c r="EA451" s="0" t="n">
        <f aca="false">DX451*'Dist Horaria'!$J$6</f>
        <v>12.196285689863</v>
      </c>
      <c r="EB451" s="0" t="n">
        <f aca="false">DX451*'Dist Horaria'!$K$6</f>
        <v>12.196285689863</v>
      </c>
      <c r="EC451" s="0" t="n">
        <f aca="false">DX451*'Dist Horaria'!$L$6</f>
        <v>12.196285689863</v>
      </c>
      <c r="ED451" s="0" t="n">
        <f aca="false">DX451*'Dist Horaria'!$M$6</f>
        <v>32.5234285063014</v>
      </c>
      <c r="EE451" s="0" t="n">
        <f aca="false">DX451*'Dist Horaria'!$N$6</f>
        <v>32.5234285063014</v>
      </c>
      <c r="EF451" s="0" t="n">
        <f aca="false">DX451*'Dist Horaria'!$O$6</f>
        <v>32.5234285063014</v>
      </c>
      <c r="EG451" s="0" t="n">
        <f aca="false">DX451*'Dist Horaria'!$P$6</f>
        <v>21.3434999572603</v>
      </c>
      <c r="EH451" s="0" t="n">
        <f aca="false">DX451*'Dist Horaria'!$Q$6</f>
        <v>21.3434999572603</v>
      </c>
      <c r="EI451" s="0" t="n">
        <f aca="false">DX451*'Dist Horaria'!$R$6</f>
        <v>21.3434999572603</v>
      </c>
      <c r="EJ451" s="0" t="n">
        <f aca="false">DX451*'Dist Horaria'!$S$6</f>
        <v>21.3434999572603</v>
      </c>
      <c r="EK451" s="0" t="n">
        <f aca="false">DX451*'Dist Horaria'!$T$6</f>
        <v>21.3434999572603</v>
      </c>
      <c r="EL451" s="0" t="n">
        <f aca="false">DX451*'Dist Horaria'!$U$6</f>
        <v>21.3434999572603</v>
      </c>
      <c r="EM451" s="0" t="n">
        <f aca="false">DX451*'Dist Horaria'!$V$6</f>
        <v>21.3434999572603</v>
      </c>
      <c r="EN451" s="0" t="n">
        <f aca="false">DX451*'Dist Horaria'!$W$6</f>
        <v>21.3434999572603</v>
      </c>
      <c r="EO451" s="0" t="n">
        <f aca="false">DX451*'Dist Horaria'!$X$6</f>
        <v>32.5234285063014</v>
      </c>
      <c r="EP451" s="0" t="n">
        <f aca="false">DX451*'Dist Horaria'!$Y$6</f>
        <v>32.5234285063014</v>
      </c>
      <c r="EQ451" s="0" t="n">
        <f aca="false">DX451*'Dist Horaria'!$Z$6</f>
        <v>32.5234285063014</v>
      </c>
      <c r="ER451" s="0" t="n">
        <f aca="false">DX451*'Dist Horaria'!$AA$6</f>
        <v>12.196285689863</v>
      </c>
      <c r="ES451" s="0" t="n">
        <f aca="false">DX451*'Dist Horaria'!$AB$6</f>
        <v>12.196285689863</v>
      </c>
      <c r="ET451" s="0" t="n">
        <f aca="false">DX451*'Dist Horaria'!$AC$6</f>
        <v>12.196285689863</v>
      </c>
      <c r="EU451" s="0" t="n">
        <f aca="false">DX451*'Dist Horaria'!$AD$6</f>
        <v>12.196285689863</v>
      </c>
      <c r="EV451" s="0" t="n">
        <f aca="false">DX451*'Dist Horaria'!$AE$6</f>
        <v>12.196285689863</v>
      </c>
      <c r="EW451" s="0" t="n">
        <f aca="false">BB451+CA451+CZ451+DY451</f>
        <v>540.815121006844</v>
      </c>
      <c r="EX451" s="0" t="n">
        <f aca="false">BC451+CB451+DA451+DZ451</f>
        <v>537.682460969749</v>
      </c>
      <c r="EY451" s="0" t="n">
        <f aca="false">BD451+CC451+DB451+EA451</f>
        <v>534.725614915798</v>
      </c>
      <c r="EZ451" s="0" t="n">
        <f aca="false">BE451+CD451+DC451+EB451</f>
        <v>532.206497561408</v>
      </c>
      <c r="FA451" s="0" t="n">
        <f aca="false">BF451+CE451+DD451+EC451</f>
        <v>530.365624402267</v>
      </c>
      <c r="FB451" s="0" t="n">
        <f aca="false">BG451+CF451+DE451+ED451</f>
        <v>1235.39073014094</v>
      </c>
      <c r="FC451" s="0" t="n">
        <f aca="false">BH451+CG451+DF451+EE451</f>
        <v>1240.1520088478</v>
      </c>
      <c r="FD451" s="0" t="n">
        <f aca="false">BI451+CH451+DG451+EF451</f>
        <v>1240.1520088478</v>
      </c>
      <c r="FE451" s="0" t="n">
        <f aca="false">BJ451+CI451+DH451+EG451</f>
        <v>887.367678227096</v>
      </c>
      <c r="FF451" s="0" t="n">
        <f aca="false">BK451+CJ451+DI451+EH451</f>
        <v>902.796703466519</v>
      </c>
      <c r="FG451" s="0" t="n">
        <f aca="false">BL451+CK451+DJ451+EI451</f>
        <v>914.017812731554</v>
      </c>
      <c r="FH451" s="0" t="n">
        <f aca="false">BM451+CL451+DK451+EJ451</f>
        <v>919.628367364071</v>
      </c>
      <c r="FI451" s="0" t="n">
        <f aca="false">BN451+CM451+DL451+EK451</f>
        <v>921.0310060222</v>
      </c>
      <c r="FJ451" s="0" t="n">
        <f aca="false">BO451+CN451+DM451+EL451</f>
        <v>919.628367364071</v>
      </c>
      <c r="FK451" s="0" t="n">
        <f aca="false">BP451+CO451+DN451+EM451</f>
        <v>916.823090047812</v>
      </c>
      <c r="FL451" s="0" t="n">
        <f aca="false">BQ451+CP451+DO451+EN451</f>
        <v>912.615174073424</v>
      </c>
      <c r="FM451" s="0" t="n">
        <f aca="false">BR451+CQ451+DP451+EO451</f>
        <v>1297.70006431086</v>
      </c>
      <c r="FN451" s="0" t="n">
        <f aca="false">BS451+CR451+DQ451+EP451</f>
        <v>1293.87266156883</v>
      </c>
      <c r="FO451" s="0" t="n">
        <f aca="false">BT451+CS451+DR451+EQ451</f>
        <v>1273.03973382389</v>
      </c>
      <c r="FP451" s="0" t="n">
        <f aca="false">BU451+CT451+DS451+ER451</f>
        <v>559.833386023527</v>
      </c>
      <c r="FQ451" s="0" t="n">
        <f aca="false">BV451+CU451+DT451+ES451</f>
        <v>544.868957553983</v>
      </c>
      <c r="FR451" s="0" t="n">
        <f aca="false">BW451+CV451+DU451+ET451</f>
        <v>555.025120665595</v>
      </c>
      <c r="FS451" s="0" t="n">
        <f aca="false">BX451+CW451+DV451+EU451</f>
        <v>551.559781857195</v>
      </c>
      <c r="FT451" s="0" t="n">
        <f aca="false">BY451+CX451+DW451+EV451</f>
        <v>547.893655677033</v>
      </c>
      <c r="FU451" s="0" t="n">
        <f aca="false">AM451*'Dist Horaria'!$H$10</f>
        <v>0.265020184165012</v>
      </c>
      <c r="FV451" s="0" t="n">
        <f aca="false">AM451*'Dist Horaria'!$I$10</f>
        <v>0.24802964395077</v>
      </c>
      <c r="FW451" s="0" t="n">
        <f aca="false">AM451*'Dist Horaria'!$J$10</f>
        <v>0.246955900981505</v>
      </c>
      <c r="FX451" s="0" t="n">
        <f aca="false">AM451*'Dist Horaria'!$K$10</f>
        <v>0.239853534135126</v>
      </c>
      <c r="FY451" s="0" t="n">
        <f aca="false">AM451*'Dist Horaria'!$L$10</f>
        <v>0.239949519695495</v>
      </c>
      <c r="FZ451" s="0" t="n">
        <f aca="false">AM451*'Dist Horaria'!$M$10</f>
        <v>0.256755860630219</v>
      </c>
      <c r="GA451" s="0" t="n">
        <f aca="false">AM451*'Dist Horaria'!$N$10</f>
        <v>0.24290165690429</v>
      </c>
      <c r="GB451" s="0" t="n">
        <f aca="false">AM451*'Dist Horaria'!$O$10</f>
        <v>0.23875577816927</v>
      </c>
      <c r="GC451" s="0" t="n">
        <f aca="false">AM451*'Dist Horaria'!$P$10</f>
        <v>0.242460721160532</v>
      </c>
      <c r="GD451" s="0" t="n">
        <f aca="false">AM451*'Dist Horaria'!$Q$10</f>
        <v>0.219418772953462</v>
      </c>
      <c r="GE451" s="0" t="n">
        <f aca="false">AM451*'Dist Horaria'!$R$10</f>
        <v>0.267723854945737</v>
      </c>
      <c r="GF451" s="0" t="n">
        <f aca="false">AM451*'Dist Horaria'!$S$10</f>
        <v>0.228646572308584</v>
      </c>
      <c r="GG451" s="0" t="n">
        <f aca="false">AR451*'Dist Horaria'!$H$10</f>
        <v>0.27721876945924</v>
      </c>
      <c r="GH451" s="0" t="n">
        <f aca="false">AR451*'Dist Horaria'!$I$10</f>
        <v>0.259446173513464</v>
      </c>
      <c r="GI451" s="0" t="n">
        <f aca="false">AR451*'Dist Horaria'!$J$10</f>
        <v>0.2583230073456</v>
      </c>
      <c r="GJ451" s="0" t="n">
        <f aca="false">AR451*'Dist Horaria'!$K$10</f>
        <v>0.250893726426471</v>
      </c>
      <c r="GK451" s="0" t="n">
        <f aca="false">AR451*'Dist Horaria'!$L$10</f>
        <v>0.250994130095781</v>
      </c>
      <c r="GL451" s="0" t="n">
        <f aca="false">AR451*'Dist Horaria'!$M$10</f>
        <v>0.268574048273393</v>
      </c>
      <c r="GM451" s="0" t="n">
        <f aca="false">AR451*'Dist Horaria'!$N$10</f>
        <v>0.254082150907763</v>
      </c>
      <c r="GN451" s="0" t="n">
        <f aca="false">AR451*'Dist Horaria'!$O$10</f>
        <v>0.249745441970402</v>
      </c>
      <c r="GO451" s="0" t="n">
        <f aca="false">AR451*'Dist Horaria'!$P$10</f>
        <v>0.25362091938051</v>
      </c>
      <c r="GP451" s="0" t="n">
        <f aca="false">AR451*'Dist Horaria'!$Q$10</f>
        <v>0.229518375840166</v>
      </c>
      <c r="GQ451" s="0" t="n">
        <f aca="false">AR451*'Dist Horaria'!$R$10</f>
        <v>0.280046887208901</v>
      </c>
      <c r="GR451" s="0" t="n">
        <f aca="false">AR451*'Dist Horaria'!$S$10</f>
        <v>0.239170920570309</v>
      </c>
      <c r="GS451" s="0" t="n">
        <f aca="false">AW451*'Dist Horaria'!$H$10</f>
        <v>0.0160706533019849</v>
      </c>
      <c r="GT451" s="0" t="n">
        <f aca="false">AW451*'Dist Horaria'!$I$10</f>
        <v>0.0150403578848385</v>
      </c>
      <c r="GU451" s="0" t="n">
        <f aca="false">AW451*'Dist Horaria'!$J$10</f>
        <v>0.0149752468026435</v>
      </c>
      <c r="GV451" s="0" t="n">
        <f aca="false">AW451*'Dist Horaria'!$K$10</f>
        <v>0.0145445638508099</v>
      </c>
      <c r="GW451" s="0" t="n">
        <f aca="false">AW451*'Dist Horaria'!$L$10</f>
        <v>0.0145503843533786</v>
      </c>
      <c r="GX451" s="0" t="n">
        <f aca="false">AW451*'Dist Horaria'!$M$10</f>
        <v>0.0155695100448344</v>
      </c>
      <c r="GY451" s="0" t="n">
        <f aca="false">AW451*'Dist Horaria'!$N$10</f>
        <v>0.014729400052624</v>
      </c>
      <c r="GZ451" s="0" t="n">
        <f aca="false">AW451*'Dist Horaria'!$O$10</f>
        <v>0.0144779966359653</v>
      </c>
      <c r="HA451" s="0" t="n">
        <f aca="false">AW451*'Dist Horaria'!$P$10</f>
        <v>0.0147026619930731</v>
      </c>
      <c r="HB451" s="0" t="n">
        <f aca="false">AW451*'Dist Horaria'!$Q$10</f>
        <v>0.0133054130921835</v>
      </c>
      <c r="HC451" s="0" t="n">
        <f aca="false">AW451*'Dist Horaria'!$R$10</f>
        <v>0.0162346021570378</v>
      </c>
      <c r="HD451" s="0" t="n">
        <f aca="false">AW451*'Dist Horaria'!$S$10</f>
        <v>0.0138649809026266</v>
      </c>
    </row>
    <row r="452" customFormat="false" ht="13.8" hidden="false" customHeight="false" outlineLevel="0" collapsed="false">
      <c r="A452" s="0" t="n">
        <v>4.609079</v>
      </c>
      <c r="B452" s="0" t="n">
        <v>-74.096535</v>
      </c>
      <c r="C452" s="0" t="n">
        <v>29</v>
      </c>
      <c r="D452" s="0" t="n">
        <v>25</v>
      </c>
      <c r="E452" s="0" t="n">
        <v>2318</v>
      </c>
      <c r="G452" s="0" t="s">
        <v>650</v>
      </c>
      <c r="H452" s="0" t="n">
        <v>289</v>
      </c>
      <c r="I452" s="0" t="s">
        <v>1999</v>
      </c>
      <c r="J452" s="0" t="s">
        <v>2000</v>
      </c>
      <c r="L452" s="0" t="s">
        <v>2001</v>
      </c>
      <c r="S452" s="0" t="n">
        <v>365</v>
      </c>
      <c r="V452" s="0" t="n">
        <v>49000</v>
      </c>
      <c r="W452" s="0" t="n">
        <f aca="false">V452*12</f>
        <v>588000</v>
      </c>
      <c r="X452" s="0" t="n">
        <v>1</v>
      </c>
      <c r="Z452" s="0" t="n">
        <v>31665.44</v>
      </c>
      <c r="AB452" s="0" t="n">
        <v>0.005</v>
      </c>
      <c r="AC452" s="0" t="n">
        <v>0</v>
      </c>
      <c r="AD452" s="0" t="n">
        <v>2704.3333564549</v>
      </c>
      <c r="AE452" s="0" t="n">
        <f aca="false">AD452/2204.59</f>
        <v>1.22668312768129</v>
      </c>
      <c r="AF452" s="0" t="n">
        <f aca="false">AE452/S452</f>
        <v>0.00336077569227751</v>
      </c>
      <c r="AG452" s="0" t="n">
        <f aca="false">AE452*EXP(AB452*AC452)</f>
        <v>1.22668312768129</v>
      </c>
      <c r="AH452" s="0" t="n">
        <f aca="false">AG452/S452</f>
        <v>0.00336077569227751</v>
      </c>
      <c r="AI452" s="0" t="s">
        <v>90</v>
      </c>
      <c r="AJ452" s="0" t="n">
        <f aca="false">IF(AI452="A",'FE DISTRIBUCIÓN'!$C$2,'FE DISTRIBUCIÓN'!$C$3)</f>
        <v>4.994E-006</v>
      </c>
      <c r="AK452" s="0" t="n">
        <f aca="false">W452*AJ452</f>
        <v>2.936472</v>
      </c>
      <c r="AL452" s="0" t="n">
        <f aca="false">AK452/365</f>
        <v>0.00804512876712329</v>
      </c>
      <c r="AM452" s="0" t="n">
        <f aca="false">AK452*EXP(AB452*AC452)</f>
        <v>2.936472</v>
      </c>
      <c r="AN452" s="0" t="n">
        <f aca="false">AM452/365</f>
        <v>0.00804512876712329</v>
      </c>
      <c r="AO452" s="0" t="n">
        <v>5.223868284E-006</v>
      </c>
      <c r="AP452" s="0" t="n">
        <f aca="false">AO452*W452</f>
        <v>3.071634550992</v>
      </c>
      <c r="AQ452" s="0" t="n">
        <f aca="false">AP452/365</f>
        <v>0.00841543712600548</v>
      </c>
      <c r="AR452" s="0" t="n">
        <f aca="false">AP452*EXP(AB452*AC452)</f>
        <v>3.071634550992</v>
      </c>
      <c r="AS452" s="0" t="n">
        <f aca="false">AR452/365</f>
        <v>0.00841543712600548</v>
      </c>
      <c r="AT452" s="0" t="n">
        <v>3.02832944E-007</v>
      </c>
      <c r="AU452" s="0" t="n">
        <f aca="false">AT452*W452</f>
        <v>0.178065771072</v>
      </c>
      <c r="AV452" s="0" t="n">
        <f aca="false">AU452/365</f>
        <v>0.00048785142759452</v>
      </c>
      <c r="AW452" s="0" t="n">
        <f aca="false">AU452*EXP(AB452*AC452)</f>
        <v>0.178065771072</v>
      </c>
      <c r="AX452" s="0" t="n">
        <f aca="false">AW452/365</f>
        <v>0.00048785142759452</v>
      </c>
      <c r="AY452" s="0" t="n">
        <f aca="false">AW452+AR452+AM452+AG452</f>
        <v>7.41285544974529</v>
      </c>
      <c r="AZ452" s="0" t="n">
        <f aca="false">AH452+AN452+AS452+AX452</f>
        <v>0.0203091930130008</v>
      </c>
      <c r="BA452" s="0" t="n">
        <f aca="false">AH452*1000000</f>
        <v>3360.77569227751</v>
      </c>
      <c r="BB452" s="0" t="n">
        <f aca="false">BA452*'Dist Horaria'!$H$3</f>
        <v>117.104687988762</v>
      </c>
      <c r="BC452" s="0" t="n">
        <f aca="false">BA452*'Dist Horaria'!$I$3</f>
        <v>113.972027951667</v>
      </c>
      <c r="BD452" s="0" t="n">
        <f aca="false">BA452*'Dist Horaria'!$J$3</f>
        <v>111.015181897716</v>
      </c>
      <c r="BE452" s="0" t="n">
        <f aca="false">BA452*'Dist Horaria'!$K$3</f>
        <v>108.496064543325</v>
      </c>
      <c r="BF452" s="0" t="n">
        <f aca="false">BA452*'Dist Horaria'!$L$3</f>
        <v>106.655191384185</v>
      </c>
      <c r="BG452" s="0" t="n">
        <f aca="false">BA452*'Dist Horaria'!$M$3</f>
        <v>105.496242092718</v>
      </c>
      <c r="BH452" s="0" t="n">
        <f aca="false">BA452*'Dist Horaria'!$N$3</f>
        <v>110.257520799584</v>
      </c>
      <c r="BI452" s="0" t="n">
        <f aca="false">BA452*'Dist Horaria'!$O$3</f>
        <v>110.257520799584</v>
      </c>
      <c r="BJ452" s="0" t="n">
        <f aca="false">BA452*'Dist Horaria'!$P$3</f>
        <v>145.874420445452</v>
      </c>
      <c r="BK452" s="0" t="n">
        <f aca="false">BA452*'Dist Horaria'!$Q$3</f>
        <v>161.303445684875</v>
      </c>
      <c r="BL452" s="0" t="n">
        <f aca="false">BA452*'Dist Horaria'!$R$3</f>
        <v>172.52455494991</v>
      </c>
      <c r="BM452" s="0" t="n">
        <f aca="false">BA452*'Dist Horaria'!$S$3</f>
        <v>178.135109582427</v>
      </c>
      <c r="BN452" s="0" t="n">
        <f aca="false">BA452*'Dist Horaria'!$T$3</f>
        <v>179.537748240557</v>
      </c>
      <c r="BO452" s="0" t="n">
        <f aca="false">BA452*'Dist Horaria'!$U$3</f>
        <v>178.135109582427</v>
      </c>
      <c r="BP452" s="0" t="n">
        <f aca="false">BA452*'Dist Horaria'!$V$3</f>
        <v>175.329832266168</v>
      </c>
      <c r="BQ452" s="0" t="n">
        <f aca="false">BA452*'Dist Horaria'!$W$3</f>
        <v>171.12191629178</v>
      </c>
      <c r="BR452" s="0" t="n">
        <f aca="false">BA452*'Dist Horaria'!$X$3</f>
        <v>167.805576262639</v>
      </c>
      <c r="BS452" s="0" t="n">
        <f aca="false">BA452*'Dist Horaria'!$Y$3</f>
        <v>163.978173520615</v>
      </c>
      <c r="BT452" s="0" t="n">
        <f aca="false">BA452*'Dist Horaria'!$Z$3</f>
        <v>143.145245775666</v>
      </c>
      <c r="BU452" s="0" t="n">
        <f aca="false">BA452*'Dist Horaria'!$AA$3</f>
        <v>136.122953005445</v>
      </c>
      <c r="BV452" s="0" t="n">
        <f aca="false">BA452*'Dist Horaria'!$AB$3</f>
        <v>121.158524535901</v>
      </c>
      <c r="BW452" s="0" t="n">
        <f aca="false">BA452*'Dist Horaria'!$AC$3</f>
        <v>131.314687647513</v>
      </c>
      <c r="BX452" s="0" t="n">
        <f aca="false">BA452*'Dist Horaria'!$AD$3</f>
        <v>127.849348839113</v>
      </c>
      <c r="BY452" s="0" t="n">
        <f aca="false">BA452*'Dist Horaria'!$AE$3</f>
        <v>124.183222658951</v>
      </c>
      <c r="BZ452" s="0" t="n">
        <f aca="false">AN452*1000000</f>
        <v>8045.12876712329</v>
      </c>
      <c r="CA452" s="0" t="n">
        <f aca="false">BZ452*'Dist Horaria'!$H$6</f>
        <v>201.128219178082</v>
      </c>
      <c r="CB452" s="0" t="n">
        <f aca="false">BZ452*'Dist Horaria'!$I$6</f>
        <v>201.128219178082</v>
      </c>
      <c r="CC452" s="0" t="n">
        <f aca="false">BZ452*'Dist Horaria'!$J$6</f>
        <v>201.128219178082</v>
      </c>
      <c r="CD452" s="0" t="n">
        <f aca="false">BZ452*'Dist Horaria'!$K$6</f>
        <v>201.128219178082</v>
      </c>
      <c r="CE452" s="0" t="n">
        <f aca="false">BZ452*'Dist Horaria'!$L$6</f>
        <v>201.128219178082</v>
      </c>
      <c r="CF452" s="0" t="n">
        <f aca="false">BZ452*'Dist Horaria'!$M$6</f>
        <v>536.341917808219</v>
      </c>
      <c r="CG452" s="0" t="n">
        <f aca="false">BZ452*'Dist Horaria'!$N$6</f>
        <v>536.341917808219</v>
      </c>
      <c r="CH452" s="0" t="n">
        <f aca="false">BZ452*'Dist Horaria'!$O$6</f>
        <v>536.341917808219</v>
      </c>
      <c r="CI452" s="0" t="n">
        <f aca="false">BZ452*'Dist Horaria'!$P$6</f>
        <v>351.974383561644</v>
      </c>
      <c r="CJ452" s="0" t="n">
        <f aca="false">BZ452*'Dist Horaria'!$Q$6</f>
        <v>351.974383561644</v>
      </c>
      <c r="CK452" s="0" t="n">
        <f aca="false">BZ452*'Dist Horaria'!$R$6</f>
        <v>351.974383561644</v>
      </c>
      <c r="CL452" s="0" t="n">
        <f aca="false">BZ452*'Dist Horaria'!$S$6</f>
        <v>351.974383561644</v>
      </c>
      <c r="CM452" s="0" t="n">
        <f aca="false">BZ452*'Dist Horaria'!$T$6</f>
        <v>351.974383561644</v>
      </c>
      <c r="CN452" s="0" t="n">
        <f aca="false">BZ452*'Dist Horaria'!$U$6</f>
        <v>351.974383561644</v>
      </c>
      <c r="CO452" s="0" t="n">
        <f aca="false">BZ452*'Dist Horaria'!$V$6</f>
        <v>351.974383561644</v>
      </c>
      <c r="CP452" s="0" t="n">
        <f aca="false">BZ452*'Dist Horaria'!$W$6</f>
        <v>351.974383561644</v>
      </c>
      <c r="CQ452" s="0" t="n">
        <f aca="false">BZ452*'Dist Horaria'!$X$6</f>
        <v>536.341917808219</v>
      </c>
      <c r="CR452" s="0" t="n">
        <f aca="false">BZ452*'Dist Horaria'!$Y$6</f>
        <v>536.341917808219</v>
      </c>
      <c r="CS452" s="0" t="n">
        <f aca="false">BZ452*'Dist Horaria'!$Z$6</f>
        <v>536.341917808219</v>
      </c>
      <c r="CT452" s="0" t="n">
        <f aca="false">BZ452*'Dist Horaria'!$AA$6</f>
        <v>201.128219178082</v>
      </c>
      <c r="CU452" s="0" t="n">
        <f aca="false">BZ452*'Dist Horaria'!$AB$6</f>
        <v>201.128219178082</v>
      </c>
      <c r="CV452" s="0" t="n">
        <f aca="false">BZ452*'Dist Horaria'!$AC$6</f>
        <v>201.128219178082</v>
      </c>
      <c r="CW452" s="0" t="n">
        <f aca="false">BZ452*'Dist Horaria'!$AD$6</f>
        <v>201.128219178082</v>
      </c>
      <c r="CX452" s="0" t="n">
        <f aca="false">BZ452*'Dist Horaria'!$AE$6</f>
        <v>201.128219178082</v>
      </c>
      <c r="CY452" s="0" t="n">
        <f aca="false">AS452*1000000</f>
        <v>8415.43712600548</v>
      </c>
      <c r="CZ452" s="0" t="n">
        <f aca="false">CY452*'Dist Horaria'!$H$6</f>
        <v>210.385928150137</v>
      </c>
      <c r="DA452" s="0" t="n">
        <f aca="false">CY452*'Dist Horaria'!$I$6</f>
        <v>210.385928150137</v>
      </c>
      <c r="DB452" s="0" t="n">
        <f aca="false">CY452*'Dist Horaria'!$J$6</f>
        <v>210.385928150137</v>
      </c>
      <c r="DC452" s="0" t="n">
        <f aca="false">CY452*'Dist Horaria'!$K$6</f>
        <v>210.385928150137</v>
      </c>
      <c r="DD452" s="0" t="n">
        <f aca="false">CY452*'Dist Horaria'!$L$6</f>
        <v>210.385928150137</v>
      </c>
      <c r="DE452" s="0" t="n">
        <f aca="false">CY452*'Dist Horaria'!$M$6</f>
        <v>561.029141733699</v>
      </c>
      <c r="DF452" s="0" t="n">
        <f aca="false">CY452*'Dist Horaria'!$N$6</f>
        <v>561.029141733699</v>
      </c>
      <c r="DG452" s="0" t="n">
        <f aca="false">CY452*'Dist Horaria'!$O$6</f>
        <v>561.029141733699</v>
      </c>
      <c r="DH452" s="0" t="n">
        <f aca="false">CY452*'Dist Horaria'!$P$6</f>
        <v>368.17537426274</v>
      </c>
      <c r="DI452" s="0" t="n">
        <f aca="false">CY452*'Dist Horaria'!$Q$6</f>
        <v>368.17537426274</v>
      </c>
      <c r="DJ452" s="0" t="n">
        <f aca="false">CY452*'Dist Horaria'!$R$6</f>
        <v>368.17537426274</v>
      </c>
      <c r="DK452" s="0" t="n">
        <f aca="false">CY452*'Dist Horaria'!$S$6</f>
        <v>368.17537426274</v>
      </c>
      <c r="DL452" s="0" t="n">
        <f aca="false">CY452*'Dist Horaria'!$T$6</f>
        <v>368.17537426274</v>
      </c>
      <c r="DM452" s="0" t="n">
        <f aca="false">CY452*'Dist Horaria'!$U$6</f>
        <v>368.17537426274</v>
      </c>
      <c r="DN452" s="0" t="n">
        <f aca="false">CY452*'Dist Horaria'!$V$6</f>
        <v>368.17537426274</v>
      </c>
      <c r="DO452" s="0" t="n">
        <f aca="false">CY452*'Dist Horaria'!$W$6</f>
        <v>368.17537426274</v>
      </c>
      <c r="DP452" s="0" t="n">
        <f aca="false">CY452*'Dist Horaria'!$X$6</f>
        <v>561.029141733699</v>
      </c>
      <c r="DQ452" s="0" t="n">
        <f aca="false">CY452*'Dist Horaria'!$Y$6</f>
        <v>561.029141733699</v>
      </c>
      <c r="DR452" s="0" t="n">
        <f aca="false">CY452*'Dist Horaria'!$Z$6</f>
        <v>561.029141733699</v>
      </c>
      <c r="DS452" s="0" t="n">
        <f aca="false">CY452*'Dist Horaria'!$AA$6</f>
        <v>210.385928150137</v>
      </c>
      <c r="DT452" s="0" t="n">
        <f aca="false">CY452*'Dist Horaria'!$AB$6</f>
        <v>210.385928150137</v>
      </c>
      <c r="DU452" s="0" t="n">
        <f aca="false">CY452*'Dist Horaria'!$AC$6</f>
        <v>210.385928150137</v>
      </c>
      <c r="DV452" s="0" t="n">
        <f aca="false">CY452*'Dist Horaria'!$AD$6</f>
        <v>210.385928150137</v>
      </c>
      <c r="DW452" s="0" t="n">
        <f aca="false">CY452*'Dist Horaria'!$AE$6</f>
        <v>210.385928150137</v>
      </c>
      <c r="DX452" s="0" t="n">
        <f aca="false">AX452*1000000</f>
        <v>487.85142759452</v>
      </c>
      <c r="DY452" s="0" t="n">
        <f aca="false">DX452*'Dist Horaria'!$H$6</f>
        <v>12.196285689863</v>
      </c>
      <c r="DZ452" s="0" t="n">
        <f aca="false">DX452*'Dist Horaria'!$I$6</f>
        <v>12.196285689863</v>
      </c>
      <c r="EA452" s="0" t="n">
        <f aca="false">DX452*'Dist Horaria'!$J$6</f>
        <v>12.196285689863</v>
      </c>
      <c r="EB452" s="0" t="n">
        <f aca="false">DX452*'Dist Horaria'!$K$6</f>
        <v>12.196285689863</v>
      </c>
      <c r="EC452" s="0" t="n">
        <f aca="false">DX452*'Dist Horaria'!$L$6</f>
        <v>12.196285689863</v>
      </c>
      <c r="ED452" s="0" t="n">
        <f aca="false">DX452*'Dist Horaria'!$M$6</f>
        <v>32.5234285063014</v>
      </c>
      <c r="EE452" s="0" t="n">
        <f aca="false">DX452*'Dist Horaria'!$N$6</f>
        <v>32.5234285063014</v>
      </c>
      <c r="EF452" s="0" t="n">
        <f aca="false">DX452*'Dist Horaria'!$O$6</f>
        <v>32.5234285063014</v>
      </c>
      <c r="EG452" s="0" t="n">
        <f aca="false">DX452*'Dist Horaria'!$P$6</f>
        <v>21.3434999572603</v>
      </c>
      <c r="EH452" s="0" t="n">
        <f aca="false">DX452*'Dist Horaria'!$Q$6</f>
        <v>21.3434999572603</v>
      </c>
      <c r="EI452" s="0" t="n">
        <f aca="false">DX452*'Dist Horaria'!$R$6</f>
        <v>21.3434999572603</v>
      </c>
      <c r="EJ452" s="0" t="n">
        <f aca="false">DX452*'Dist Horaria'!$S$6</f>
        <v>21.3434999572603</v>
      </c>
      <c r="EK452" s="0" t="n">
        <f aca="false">DX452*'Dist Horaria'!$T$6</f>
        <v>21.3434999572603</v>
      </c>
      <c r="EL452" s="0" t="n">
        <f aca="false">DX452*'Dist Horaria'!$U$6</f>
        <v>21.3434999572603</v>
      </c>
      <c r="EM452" s="0" t="n">
        <f aca="false">DX452*'Dist Horaria'!$V$6</f>
        <v>21.3434999572603</v>
      </c>
      <c r="EN452" s="0" t="n">
        <f aca="false">DX452*'Dist Horaria'!$W$6</f>
        <v>21.3434999572603</v>
      </c>
      <c r="EO452" s="0" t="n">
        <f aca="false">DX452*'Dist Horaria'!$X$6</f>
        <v>32.5234285063014</v>
      </c>
      <c r="EP452" s="0" t="n">
        <f aca="false">DX452*'Dist Horaria'!$Y$6</f>
        <v>32.5234285063014</v>
      </c>
      <c r="EQ452" s="0" t="n">
        <f aca="false">DX452*'Dist Horaria'!$Z$6</f>
        <v>32.5234285063014</v>
      </c>
      <c r="ER452" s="0" t="n">
        <f aca="false">DX452*'Dist Horaria'!$AA$6</f>
        <v>12.196285689863</v>
      </c>
      <c r="ES452" s="0" t="n">
        <f aca="false">DX452*'Dist Horaria'!$AB$6</f>
        <v>12.196285689863</v>
      </c>
      <c r="ET452" s="0" t="n">
        <f aca="false">DX452*'Dist Horaria'!$AC$6</f>
        <v>12.196285689863</v>
      </c>
      <c r="EU452" s="0" t="n">
        <f aca="false">DX452*'Dist Horaria'!$AD$6</f>
        <v>12.196285689863</v>
      </c>
      <c r="EV452" s="0" t="n">
        <f aca="false">DX452*'Dist Horaria'!$AE$6</f>
        <v>12.196285689863</v>
      </c>
      <c r="EW452" s="0" t="n">
        <f aca="false">BB452+CA452+CZ452+DY452</f>
        <v>540.815121006844</v>
      </c>
      <c r="EX452" s="0" t="n">
        <f aca="false">BC452+CB452+DA452+DZ452</f>
        <v>537.682460969749</v>
      </c>
      <c r="EY452" s="0" t="n">
        <f aca="false">BD452+CC452+DB452+EA452</f>
        <v>534.725614915798</v>
      </c>
      <c r="EZ452" s="0" t="n">
        <f aca="false">BE452+CD452+DC452+EB452</f>
        <v>532.206497561408</v>
      </c>
      <c r="FA452" s="0" t="n">
        <f aca="false">BF452+CE452+DD452+EC452</f>
        <v>530.365624402267</v>
      </c>
      <c r="FB452" s="0" t="n">
        <f aca="false">BG452+CF452+DE452+ED452</f>
        <v>1235.39073014094</v>
      </c>
      <c r="FC452" s="0" t="n">
        <f aca="false">BH452+CG452+DF452+EE452</f>
        <v>1240.1520088478</v>
      </c>
      <c r="FD452" s="0" t="n">
        <f aca="false">BI452+CH452+DG452+EF452</f>
        <v>1240.1520088478</v>
      </c>
      <c r="FE452" s="0" t="n">
        <f aca="false">BJ452+CI452+DH452+EG452</f>
        <v>887.367678227096</v>
      </c>
      <c r="FF452" s="0" t="n">
        <f aca="false">BK452+CJ452+DI452+EH452</f>
        <v>902.796703466519</v>
      </c>
      <c r="FG452" s="0" t="n">
        <f aca="false">BL452+CK452+DJ452+EI452</f>
        <v>914.017812731554</v>
      </c>
      <c r="FH452" s="0" t="n">
        <f aca="false">BM452+CL452+DK452+EJ452</f>
        <v>919.628367364071</v>
      </c>
      <c r="FI452" s="0" t="n">
        <f aca="false">BN452+CM452+DL452+EK452</f>
        <v>921.0310060222</v>
      </c>
      <c r="FJ452" s="0" t="n">
        <f aca="false">BO452+CN452+DM452+EL452</f>
        <v>919.628367364071</v>
      </c>
      <c r="FK452" s="0" t="n">
        <f aca="false">BP452+CO452+DN452+EM452</f>
        <v>916.823090047812</v>
      </c>
      <c r="FL452" s="0" t="n">
        <f aca="false">BQ452+CP452+DO452+EN452</f>
        <v>912.615174073424</v>
      </c>
      <c r="FM452" s="0" t="n">
        <f aca="false">BR452+CQ452+DP452+EO452</f>
        <v>1297.70006431086</v>
      </c>
      <c r="FN452" s="0" t="n">
        <f aca="false">BS452+CR452+DQ452+EP452</f>
        <v>1293.87266156883</v>
      </c>
      <c r="FO452" s="0" t="n">
        <f aca="false">BT452+CS452+DR452+EQ452</f>
        <v>1273.03973382389</v>
      </c>
      <c r="FP452" s="0" t="n">
        <f aca="false">BU452+CT452+DS452+ER452</f>
        <v>559.833386023527</v>
      </c>
      <c r="FQ452" s="0" t="n">
        <f aca="false">BV452+CU452+DT452+ES452</f>
        <v>544.868957553983</v>
      </c>
      <c r="FR452" s="0" t="n">
        <f aca="false">BW452+CV452+DU452+ET452</f>
        <v>555.025120665595</v>
      </c>
      <c r="FS452" s="0" t="n">
        <f aca="false">BX452+CW452+DV452+EU452</f>
        <v>551.559781857195</v>
      </c>
      <c r="FT452" s="0" t="n">
        <f aca="false">BY452+CX452+DW452+EV452</f>
        <v>547.893655677033</v>
      </c>
      <c r="FU452" s="0" t="n">
        <f aca="false">AM452*'Dist Horaria'!$H$10</f>
        <v>0.265020184165012</v>
      </c>
      <c r="FV452" s="0" t="n">
        <f aca="false">AM452*'Dist Horaria'!$I$10</f>
        <v>0.24802964395077</v>
      </c>
      <c r="FW452" s="0" t="n">
        <f aca="false">AM452*'Dist Horaria'!$J$10</f>
        <v>0.246955900981505</v>
      </c>
      <c r="FX452" s="0" t="n">
        <f aca="false">AM452*'Dist Horaria'!$K$10</f>
        <v>0.239853534135126</v>
      </c>
      <c r="FY452" s="0" t="n">
        <f aca="false">AM452*'Dist Horaria'!$L$10</f>
        <v>0.239949519695495</v>
      </c>
      <c r="FZ452" s="0" t="n">
        <f aca="false">AM452*'Dist Horaria'!$M$10</f>
        <v>0.256755860630219</v>
      </c>
      <c r="GA452" s="0" t="n">
        <f aca="false">AM452*'Dist Horaria'!$N$10</f>
        <v>0.24290165690429</v>
      </c>
      <c r="GB452" s="0" t="n">
        <f aca="false">AM452*'Dist Horaria'!$O$10</f>
        <v>0.23875577816927</v>
      </c>
      <c r="GC452" s="0" t="n">
        <f aca="false">AM452*'Dist Horaria'!$P$10</f>
        <v>0.242460721160532</v>
      </c>
      <c r="GD452" s="0" t="n">
        <f aca="false">AM452*'Dist Horaria'!$Q$10</f>
        <v>0.219418772953462</v>
      </c>
      <c r="GE452" s="0" t="n">
        <f aca="false">AM452*'Dist Horaria'!$R$10</f>
        <v>0.267723854945737</v>
      </c>
      <c r="GF452" s="0" t="n">
        <f aca="false">AM452*'Dist Horaria'!$S$10</f>
        <v>0.228646572308584</v>
      </c>
      <c r="GG452" s="0" t="n">
        <f aca="false">AR452*'Dist Horaria'!$H$10</f>
        <v>0.27721876945924</v>
      </c>
      <c r="GH452" s="0" t="n">
        <f aca="false">AR452*'Dist Horaria'!$I$10</f>
        <v>0.259446173513464</v>
      </c>
      <c r="GI452" s="0" t="n">
        <f aca="false">AR452*'Dist Horaria'!$J$10</f>
        <v>0.2583230073456</v>
      </c>
      <c r="GJ452" s="0" t="n">
        <f aca="false">AR452*'Dist Horaria'!$K$10</f>
        <v>0.250893726426471</v>
      </c>
      <c r="GK452" s="0" t="n">
        <f aca="false">AR452*'Dist Horaria'!$L$10</f>
        <v>0.250994130095781</v>
      </c>
      <c r="GL452" s="0" t="n">
        <f aca="false">AR452*'Dist Horaria'!$M$10</f>
        <v>0.268574048273393</v>
      </c>
      <c r="GM452" s="0" t="n">
        <f aca="false">AR452*'Dist Horaria'!$N$10</f>
        <v>0.254082150907763</v>
      </c>
      <c r="GN452" s="0" t="n">
        <f aca="false">AR452*'Dist Horaria'!$O$10</f>
        <v>0.249745441970402</v>
      </c>
      <c r="GO452" s="0" t="n">
        <f aca="false">AR452*'Dist Horaria'!$P$10</f>
        <v>0.25362091938051</v>
      </c>
      <c r="GP452" s="0" t="n">
        <f aca="false">AR452*'Dist Horaria'!$Q$10</f>
        <v>0.229518375840166</v>
      </c>
      <c r="GQ452" s="0" t="n">
        <f aca="false">AR452*'Dist Horaria'!$R$10</f>
        <v>0.280046887208901</v>
      </c>
      <c r="GR452" s="0" t="n">
        <f aca="false">AR452*'Dist Horaria'!$S$10</f>
        <v>0.239170920570309</v>
      </c>
      <c r="GS452" s="0" t="n">
        <f aca="false">AW452*'Dist Horaria'!$H$10</f>
        <v>0.0160706533019849</v>
      </c>
      <c r="GT452" s="0" t="n">
        <f aca="false">AW452*'Dist Horaria'!$I$10</f>
        <v>0.0150403578848385</v>
      </c>
      <c r="GU452" s="0" t="n">
        <f aca="false">AW452*'Dist Horaria'!$J$10</f>
        <v>0.0149752468026435</v>
      </c>
      <c r="GV452" s="0" t="n">
        <f aca="false">AW452*'Dist Horaria'!$K$10</f>
        <v>0.0145445638508099</v>
      </c>
      <c r="GW452" s="0" t="n">
        <f aca="false">AW452*'Dist Horaria'!$L$10</f>
        <v>0.0145503843533786</v>
      </c>
      <c r="GX452" s="0" t="n">
        <f aca="false">AW452*'Dist Horaria'!$M$10</f>
        <v>0.0155695100448344</v>
      </c>
      <c r="GY452" s="0" t="n">
        <f aca="false">AW452*'Dist Horaria'!$N$10</f>
        <v>0.014729400052624</v>
      </c>
      <c r="GZ452" s="0" t="n">
        <f aca="false">AW452*'Dist Horaria'!$O$10</f>
        <v>0.0144779966359653</v>
      </c>
      <c r="HA452" s="0" t="n">
        <f aca="false">AW452*'Dist Horaria'!$P$10</f>
        <v>0.0147026619930731</v>
      </c>
      <c r="HB452" s="0" t="n">
        <f aca="false">AW452*'Dist Horaria'!$Q$10</f>
        <v>0.0133054130921835</v>
      </c>
      <c r="HC452" s="0" t="n">
        <f aca="false">AW452*'Dist Horaria'!$R$10</f>
        <v>0.0162346021570378</v>
      </c>
      <c r="HD452" s="0" t="n">
        <f aca="false">AW452*'Dist Horaria'!$S$10</f>
        <v>0.0138649809026266</v>
      </c>
    </row>
    <row r="453" customFormat="false" ht="39.55" hidden="false" customHeight="false" outlineLevel="0" collapsed="false">
      <c r="A453" s="0" t="n">
        <v>4.616758</v>
      </c>
      <c r="B453" s="0" t="n">
        <v>-74.09821</v>
      </c>
      <c r="C453" s="0" t="n">
        <v>29</v>
      </c>
      <c r="D453" s="0" t="n">
        <v>26</v>
      </c>
      <c r="E453" s="0" t="n">
        <v>2331</v>
      </c>
      <c r="G453" s="0" t="s">
        <v>650</v>
      </c>
      <c r="H453" s="0" t="n">
        <v>293</v>
      </c>
      <c r="I453" s="0" t="s">
        <v>2002</v>
      </c>
      <c r="J453" s="25" t="s">
        <v>2003</v>
      </c>
      <c r="K453" s="0" t="s">
        <v>2004</v>
      </c>
      <c r="L453" s="0" t="s">
        <v>2005</v>
      </c>
      <c r="S453" s="0" t="n">
        <v>365</v>
      </c>
      <c r="V453" s="0" t="n">
        <v>49000</v>
      </c>
      <c r="W453" s="0" t="n">
        <f aca="false">V453*12</f>
        <v>588000</v>
      </c>
      <c r="X453" s="0" t="n">
        <v>1</v>
      </c>
      <c r="Z453" s="0" t="n">
        <v>31665.44</v>
      </c>
      <c r="AB453" s="0" t="n">
        <v>0.005</v>
      </c>
      <c r="AC453" s="0" t="n">
        <v>0</v>
      </c>
      <c r="AD453" s="0" t="n">
        <v>2704.3333564549</v>
      </c>
      <c r="AE453" s="0" t="n">
        <f aca="false">AD453/2204.59</f>
        <v>1.22668312768129</v>
      </c>
      <c r="AF453" s="0" t="n">
        <f aca="false">AE453/S453</f>
        <v>0.00336077569227751</v>
      </c>
      <c r="AG453" s="0" t="n">
        <f aca="false">AE453*EXP(AB453*AC453)</f>
        <v>1.22668312768129</v>
      </c>
      <c r="AH453" s="0" t="n">
        <f aca="false">AG453/S453</f>
        <v>0.00336077569227751</v>
      </c>
      <c r="AI453" s="0" t="s">
        <v>90</v>
      </c>
      <c r="AJ453" s="0" t="n">
        <f aca="false">IF(AI453="A",'FE DISTRIBUCIÓN'!$C$2,'FE DISTRIBUCIÓN'!$C$3)</f>
        <v>4.994E-006</v>
      </c>
      <c r="AK453" s="0" t="n">
        <f aca="false">W453*AJ453</f>
        <v>2.936472</v>
      </c>
      <c r="AL453" s="0" t="n">
        <f aca="false">AK453/365</f>
        <v>0.00804512876712329</v>
      </c>
      <c r="AM453" s="0" t="n">
        <f aca="false">AK453*EXP(AB453*AC453)</f>
        <v>2.936472</v>
      </c>
      <c r="AN453" s="0" t="n">
        <f aca="false">AM453/365</f>
        <v>0.00804512876712329</v>
      </c>
      <c r="AO453" s="0" t="n">
        <v>5.223868284E-006</v>
      </c>
      <c r="AP453" s="0" t="n">
        <f aca="false">AO453*W453</f>
        <v>3.071634550992</v>
      </c>
      <c r="AQ453" s="0" t="n">
        <f aca="false">AP453/365</f>
        <v>0.00841543712600548</v>
      </c>
      <c r="AR453" s="0" t="n">
        <f aca="false">AP453*EXP(AB453*AC453)</f>
        <v>3.071634550992</v>
      </c>
      <c r="AS453" s="0" t="n">
        <f aca="false">AR453/365</f>
        <v>0.00841543712600548</v>
      </c>
      <c r="AT453" s="0" t="n">
        <v>3.02832944E-007</v>
      </c>
      <c r="AU453" s="0" t="n">
        <f aca="false">AT453*W453</f>
        <v>0.178065771072</v>
      </c>
      <c r="AV453" s="0" t="n">
        <f aca="false">AU453/365</f>
        <v>0.00048785142759452</v>
      </c>
      <c r="AW453" s="0" t="n">
        <f aca="false">AU453*EXP(AB453*AC453)</f>
        <v>0.178065771072</v>
      </c>
      <c r="AX453" s="0" t="n">
        <f aca="false">AW453/365</f>
        <v>0.00048785142759452</v>
      </c>
      <c r="AY453" s="0" t="n">
        <f aca="false">AW453+AR453+AM453+AG453</f>
        <v>7.41285544974529</v>
      </c>
      <c r="AZ453" s="0" t="n">
        <f aca="false">AH453+AN453+AS453+AX453</f>
        <v>0.0203091930130008</v>
      </c>
      <c r="BA453" s="0" t="n">
        <f aca="false">AH453*1000000</f>
        <v>3360.77569227751</v>
      </c>
      <c r="BB453" s="0" t="n">
        <f aca="false">BA453*'Dist Horaria'!$H$3</f>
        <v>117.104687988762</v>
      </c>
      <c r="BC453" s="0" t="n">
        <f aca="false">BA453*'Dist Horaria'!$I$3</f>
        <v>113.972027951667</v>
      </c>
      <c r="BD453" s="0" t="n">
        <f aca="false">BA453*'Dist Horaria'!$J$3</f>
        <v>111.015181897716</v>
      </c>
      <c r="BE453" s="0" t="n">
        <f aca="false">BA453*'Dist Horaria'!$K$3</f>
        <v>108.496064543325</v>
      </c>
      <c r="BF453" s="0" t="n">
        <f aca="false">BA453*'Dist Horaria'!$L$3</f>
        <v>106.655191384185</v>
      </c>
      <c r="BG453" s="0" t="n">
        <f aca="false">BA453*'Dist Horaria'!$M$3</f>
        <v>105.496242092718</v>
      </c>
      <c r="BH453" s="0" t="n">
        <f aca="false">BA453*'Dist Horaria'!$N$3</f>
        <v>110.257520799584</v>
      </c>
      <c r="BI453" s="0" t="n">
        <f aca="false">BA453*'Dist Horaria'!$O$3</f>
        <v>110.257520799584</v>
      </c>
      <c r="BJ453" s="0" t="n">
        <f aca="false">BA453*'Dist Horaria'!$P$3</f>
        <v>145.874420445452</v>
      </c>
      <c r="BK453" s="0" t="n">
        <f aca="false">BA453*'Dist Horaria'!$Q$3</f>
        <v>161.303445684875</v>
      </c>
      <c r="BL453" s="0" t="n">
        <f aca="false">BA453*'Dist Horaria'!$R$3</f>
        <v>172.52455494991</v>
      </c>
      <c r="BM453" s="0" t="n">
        <f aca="false">BA453*'Dist Horaria'!$S$3</f>
        <v>178.135109582427</v>
      </c>
      <c r="BN453" s="0" t="n">
        <f aca="false">BA453*'Dist Horaria'!$T$3</f>
        <v>179.537748240557</v>
      </c>
      <c r="BO453" s="0" t="n">
        <f aca="false">BA453*'Dist Horaria'!$U$3</f>
        <v>178.135109582427</v>
      </c>
      <c r="BP453" s="0" t="n">
        <f aca="false">BA453*'Dist Horaria'!$V$3</f>
        <v>175.329832266168</v>
      </c>
      <c r="BQ453" s="0" t="n">
        <f aca="false">BA453*'Dist Horaria'!$W$3</f>
        <v>171.12191629178</v>
      </c>
      <c r="BR453" s="0" t="n">
        <f aca="false">BA453*'Dist Horaria'!$X$3</f>
        <v>167.805576262639</v>
      </c>
      <c r="BS453" s="0" t="n">
        <f aca="false">BA453*'Dist Horaria'!$Y$3</f>
        <v>163.978173520615</v>
      </c>
      <c r="BT453" s="0" t="n">
        <f aca="false">BA453*'Dist Horaria'!$Z$3</f>
        <v>143.145245775666</v>
      </c>
      <c r="BU453" s="0" t="n">
        <f aca="false">BA453*'Dist Horaria'!$AA$3</f>
        <v>136.122953005445</v>
      </c>
      <c r="BV453" s="0" t="n">
        <f aca="false">BA453*'Dist Horaria'!$AB$3</f>
        <v>121.158524535901</v>
      </c>
      <c r="BW453" s="0" t="n">
        <f aca="false">BA453*'Dist Horaria'!$AC$3</f>
        <v>131.314687647513</v>
      </c>
      <c r="BX453" s="0" t="n">
        <f aca="false">BA453*'Dist Horaria'!$AD$3</f>
        <v>127.849348839113</v>
      </c>
      <c r="BY453" s="0" t="n">
        <f aca="false">BA453*'Dist Horaria'!$AE$3</f>
        <v>124.183222658951</v>
      </c>
      <c r="BZ453" s="0" t="n">
        <f aca="false">AN453*1000000</f>
        <v>8045.12876712329</v>
      </c>
      <c r="CA453" s="0" t="n">
        <f aca="false">BZ453*'Dist Horaria'!$H$6</f>
        <v>201.128219178082</v>
      </c>
      <c r="CB453" s="0" t="n">
        <f aca="false">BZ453*'Dist Horaria'!$I$6</f>
        <v>201.128219178082</v>
      </c>
      <c r="CC453" s="0" t="n">
        <f aca="false">BZ453*'Dist Horaria'!$J$6</f>
        <v>201.128219178082</v>
      </c>
      <c r="CD453" s="0" t="n">
        <f aca="false">BZ453*'Dist Horaria'!$K$6</f>
        <v>201.128219178082</v>
      </c>
      <c r="CE453" s="0" t="n">
        <f aca="false">BZ453*'Dist Horaria'!$L$6</f>
        <v>201.128219178082</v>
      </c>
      <c r="CF453" s="0" t="n">
        <f aca="false">BZ453*'Dist Horaria'!$M$6</f>
        <v>536.341917808219</v>
      </c>
      <c r="CG453" s="0" t="n">
        <f aca="false">BZ453*'Dist Horaria'!$N$6</f>
        <v>536.341917808219</v>
      </c>
      <c r="CH453" s="0" t="n">
        <f aca="false">BZ453*'Dist Horaria'!$O$6</f>
        <v>536.341917808219</v>
      </c>
      <c r="CI453" s="0" t="n">
        <f aca="false">BZ453*'Dist Horaria'!$P$6</f>
        <v>351.974383561644</v>
      </c>
      <c r="CJ453" s="0" t="n">
        <f aca="false">BZ453*'Dist Horaria'!$Q$6</f>
        <v>351.974383561644</v>
      </c>
      <c r="CK453" s="0" t="n">
        <f aca="false">BZ453*'Dist Horaria'!$R$6</f>
        <v>351.974383561644</v>
      </c>
      <c r="CL453" s="0" t="n">
        <f aca="false">BZ453*'Dist Horaria'!$S$6</f>
        <v>351.974383561644</v>
      </c>
      <c r="CM453" s="0" t="n">
        <f aca="false">BZ453*'Dist Horaria'!$T$6</f>
        <v>351.974383561644</v>
      </c>
      <c r="CN453" s="0" t="n">
        <f aca="false">BZ453*'Dist Horaria'!$U$6</f>
        <v>351.974383561644</v>
      </c>
      <c r="CO453" s="0" t="n">
        <f aca="false">BZ453*'Dist Horaria'!$V$6</f>
        <v>351.974383561644</v>
      </c>
      <c r="CP453" s="0" t="n">
        <f aca="false">BZ453*'Dist Horaria'!$W$6</f>
        <v>351.974383561644</v>
      </c>
      <c r="CQ453" s="0" t="n">
        <f aca="false">BZ453*'Dist Horaria'!$X$6</f>
        <v>536.341917808219</v>
      </c>
      <c r="CR453" s="0" t="n">
        <f aca="false">BZ453*'Dist Horaria'!$Y$6</f>
        <v>536.341917808219</v>
      </c>
      <c r="CS453" s="0" t="n">
        <f aca="false">BZ453*'Dist Horaria'!$Z$6</f>
        <v>536.341917808219</v>
      </c>
      <c r="CT453" s="0" t="n">
        <f aca="false">BZ453*'Dist Horaria'!$AA$6</f>
        <v>201.128219178082</v>
      </c>
      <c r="CU453" s="0" t="n">
        <f aca="false">BZ453*'Dist Horaria'!$AB$6</f>
        <v>201.128219178082</v>
      </c>
      <c r="CV453" s="0" t="n">
        <f aca="false">BZ453*'Dist Horaria'!$AC$6</f>
        <v>201.128219178082</v>
      </c>
      <c r="CW453" s="0" t="n">
        <f aca="false">BZ453*'Dist Horaria'!$AD$6</f>
        <v>201.128219178082</v>
      </c>
      <c r="CX453" s="0" t="n">
        <f aca="false">BZ453*'Dist Horaria'!$AE$6</f>
        <v>201.128219178082</v>
      </c>
      <c r="CY453" s="0" t="n">
        <f aca="false">AS453*1000000</f>
        <v>8415.43712600548</v>
      </c>
      <c r="CZ453" s="0" t="n">
        <f aca="false">CY453*'Dist Horaria'!$H$6</f>
        <v>210.385928150137</v>
      </c>
      <c r="DA453" s="0" t="n">
        <f aca="false">CY453*'Dist Horaria'!$I$6</f>
        <v>210.385928150137</v>
      </c>
      <c r="DB453" s="0" t="n">
        <f aca="false">CY453*'Dist Horaria'!$J$6</f>
        <v>210.385928150137</v>
      </c>
      <c r="DC453" s="0" t="n">
        <f aca="false">CY453*'Dist Horaria'!$K$6</f>
        <v>210.385928150137</v>
      </c>
      <c r="DD453" s="0" t="n">
        <f aca="false">CY453*'Dist Horaria'!$L$6</f>
        <v>210.385928150137</v>
      </c>
      <c r="DE453" s="0" t="n">
        <f aca="false">CY453*'Dist Horaria'!$M$6</f>
        <v>561.029141733699</v>
      </c>
      <c r="DF453" s="0" t="n">
        <f aca="false">CY453*'Dist Horaria'!$N$6</f>
        <v>561.029141733699</v>
      </c>
      <c r="DG453" s="0" t="n">
        <f aca="false">CY453*'Dist Horaria'!$O$6</f>
        <v>561.029141733699</v>
      </c>
      <c r="DH453" s="0" t="n">
        <f aca="false">CY453*'Dist Horaria'!$P$6</f>
        <v>368.17537426274</v>
      </c>
      <c r="DI453" s="0" t="n">
        <f aca="false">CY453*'Dist Horaria'!$Q$6</f>
        <v>368.17537426274</v>
      </c>
      <c r="DJ453" s="0" t="n">
        <f aca="false">CY453*'Dist Horaria'!$R$6</f>
        <v>368.17537426274</v>
      </c>
      <c r="DK453" s="0" t="n">
        <f aca="false">CY453*'Dist Horaria'!$S$6</f>
        <v>368.17537426274</v>
      </c>
      <c r="DL453" s="0" t="n">
        <f aca="false">CY453*'Dist Horaria'!$T$6</f>
        <v>368.17537426274</v>
      </c>
      <c r="DM453" s="0" t="n">
        <f aca="false">CY453*'Dist Horaria'!$U$6</f>
        <v>368.17537426274</v>
      </c>
      <c r="DN453" s="0" t="n">
        <f aca="false">CY453*'Dist Horaria'!$V$6</f>
        <v>368.17537426274</v>
      </c>
      <c r="DO453" s="0" t="n">
        <f aca="false">CY453*'Dist Horaria'!$W$6</f>
        <v>368.17537426274</v>
      </c>
      <c r="DP453" s="0" t="n">
        <f aca="false">CY453*'Dist Horaria'!$X$6</f>
        <v>561.029141733699</v>
      </c>
      <c r="DQ453" s="0" t="n">
        <f aca="false">CY453*'Dist Horaria'!$Y$6</f>
        <v>561.029141733699</v>
      </c>
      <c r="DR453" s="0" t="n">
        <f aca="false">CY453*'Dist Horaria'!$Z$6</f>
        <v>561.029141733699</v>
      </c>
      <c r="DS453" s="0" t="n">
        <f aca="false">CY453*'Dist Horaria'!$AA$6</f>
        <v>210.385928150137</v>
      </c>
      <c r="DT453" s="0" t="n">
        <f aca="false">CY453*'Dist Horaria'!$AB$6</f>
        <v>210.385928150137</v>
      </c>
      <c r="DU453" s="0" t="n">
        <f aca="false">CY453*'Dist Horaria'!$AC$6</f>
        <v>210.385928150137</v>
      </c>
      <c r="DV453" s="0" t="n">
        <f aca="false">CY453*'Dist Horaria'!$AD$6</f>
        <v>210.385928150137</v>
      </c>
      <c r="DW453" s="0" t="n">
        <f aca="false">CY453*'Dist Horaria'!$AE$6</f>
        <v>210.385928150137</v>
      </c>
      <c r="DX453" s="0" t="n">
        <f aca="false">AX453*1000000</f>
        <v>487.85142759452</v>
      </c>
      <c r="DY453" s="0" t="n">
        <f aca="false">DX453*'Dist Horaria'!$H$6</f>
        <v>12.196285689863</v>
      </c>
      <c r="DZ453" s="0" t="n">
        <f aca="false">DX453*'Dist Horaria'!$I$6</f>
        <v>12.196285689863</v>
      </c>
      <c r="EA453" s="0" t="n">
        <f aca="false">DX453*'Dist Horaria'!$J$6</f>
        <v>12.196285689863</v>
      </c>
      <c r="EB453" s="0" t="n">
        <f aca="false">DX453*'Dist Horaria'!$K$6</f>
        <v>12.196285689863</v>
      </c>
      <c r="EC453" s="0" t="n">
        <f aca="false">DX453*'Dist Horaria'!$L$6</f>
        <v>12.196285689863</v>
      </c>
      <c r="ED453" s="0" t="n">
        <f aca="false">DX453*'Dist Horaria'!$M$6</f>
        <v>32.5234285063014</v>
      </c>
      <c r="EE453" s="0" t="n">
        <f aca="false">DX453*'Dist Horaria'!$N$6</f>
        <v>32.5234285063014</v>
      </c>
      <c r="EF453" s="0" t="n">
        <f aca="false">DX453*'Dist Horaria'!$O$6</f>
        <v>32.5234285063014</v>
      </c>
      <c r="EG453" s="0" t="n">
        <f aca="false">DX453*'Dist Horaria'!$P$6</f>
        <v>21.3434999572603</v>
      </c>
      <c r="EH453" s="0" t="n">
        <f aca="false">DX453*'Dist Horaria'!$Q$6</f>
        <v>21.3434999572603</v>
      </c>
      <c r="EI453" s="0" t="n">
        <f aca="false">DX453*'Dist Horaria'!$R$6</f>
        <v>21.3434999572603</v>
      </c>
      <c r="EJ453" s="0" t="n">
        <f aca="false">DX453*'Dist Horaria'!$S$6</f>
        <v>21.3434999572603</v>
      </c>
      <c r="EK453" s="0" t="n">
        <f aca="false">DX453*'Dist Horaria'!$T$6</f>
        <v>21.3434999572603</v>
      </c>
      <c r="EL453" s="0" t="n">
        <f aca="false">DX453*'Dist Horaria'!$U$6</f>
        <v>21.3434999572603</v>
      </c>
      <c r="EM453" s="0" t="n">
        <f aca="false">DX453*'Dist Horaria'!$V$6</f>
        <v>21.3434999572603</v>
      </c>
      <c r="EN453" s="0" t="n">
        <f aca="false">DX453*'Dist Horaria'!$W$6</f>
        <v>21.3434999572603</v>
      </c>
      <c r="EO453" s="0" t="n">
        <f aca="false">DX453*'Dist Horaria'!$X$6</f>
        <v>32.5234285063014</v>
      </c>
      <c r="EP453" s="0" t="n">
        <f aca="false">DX453*'Dist Horaria'!$Y$6</f>
        <v>32.5234285063014</v>
      </c>
      <c r="EQ453" s="0" t="n">
        <f aca="false">DX453*'Dist Horaria'!$Z$6</f>
        <v>32.5234285063014</v>
      </c>
      <c r="ER453" s="0" t="n">
        <f aca="false">DX453*'Dist Horaria'!$AA$6</f>
        <v>12.196285689863</v>
      </c>
      <c r="ES453" s="0" t="n">
        <f aca="false">DX453*'Dist Horaria'!$AB$6</f>
        <v>12.196285689863</v>
      </c>
      <c r="ET453" s="0" t="n">
        <f aca="false">DX453*'Dist Horaria'!$AC$6</f>
        <v>12.196285689863</v>
      </c>
      <c r="EU453" s="0" t="n">
        <f aca="false">DX453*'Dist Horaria'!$AD$6</f>
        <v>12.196285689863</v>
      </c>
      <c r="EV453" s="0" t="n">
        <f aca="false">DX453*'Dist Horaria'!$AE$6</f>
        <v>12.196285689863</v>
      </c>
      <c r="EW453" s="0" t="n">
        <f aca="false">BB453+CA453+CZ453+DY453</f>
        <v>540.815121006844</v>
      </c>
      <c r="EX453" s="0" t="n">
        <f aca="false">BC453+CB453+DA453+DZ453</f>
        <v>537.682460969749</v>
      </c>
      <c r="EY453" s="0" t="n">
        <f aca="false">BD453+CC453+DB453+EA453</f>
        <v>534.725614915798</v>
      </c>
      <c r="EZ453" s="0" t="n">
        <f aca="false">BE453+CD453+DC453+EB453</f>
        <v>532.206497561408</v>
      </c>
      <c r="FA453" s="0" t="n">
        <f aca="false">BF453+CE453+DD453+EC453</f>
        <v>530.365624402267</v>
      </c>
      <c r="FB453" s="0" t="n">
        <f aca="false">BG453+CF453+DE453+ED453</f>
        <v>1235.39073014094</v>
      </c>
      <c r="FC453" s="0" t="n">
        <f aca="false">BH453+CG453+DF453+EE453</f>
        <v>1240.1520088478</v>
      </c>
      <c r="FD453" s="0" t="n">
        <f aca="false">BI453+CH453+DG453+EF453</f>
        <v>1240.1520088478</v>
      </c>
      <c r="FE453" s="0" t="n">
        <f aca="false">BJ453+CI453+DH453+EG453</f>
        <v>887.367678227096</v>
      </c>
      <c r="FF453" s="0" t="n">
        <f aca="false">BK453+CJ453+DI453+EH453</f>
        <v>902.796703466519</v>
      </c>
      <c r="FG453" s="0" t="n">
        <f aca="false">BL453+CK453+DJ453+EI453</f>
        <v>914.017812731554</v>
      </c>
      <c r="FH453" s="0" t="n">
        <f aca="false">BM453+CL453+DK453+EJ453</f>
        <v>919.628367364071</v>
      </c>
      <c r="FI453" s="0" t="n">
        <f aca="false">BN453+CM453+DL453+EK453</f>
        <v>921.0310060222</v>
      </c>
      <c r="FJ453" s="0" t="n">
        <f aca="false">BO453+CN453+DM453+EL453</f>
        <v>919.628367364071</v>
      </c>
      <c r="FK453" s="0" t="n">
        <f aca="false">BP453+CO453+DN453+EM453</f>
        <v>916.823090047812</v>
      </c>
      <c r="FL453" s="0" t="n">
        <f aca="false">BQ453+CP453+DO453+EN453</f>
        <v>912.615174073424</v>
      </c>
      <c r="FM453" s="0" t="n">
        <f aca="false">BR453+CQ453+DP453+EO453</f>
        <v>1297.70006431086</v>
      </c>
      <c r="FN453" s="0" t="n">
        <f aca="false">BS453+CR453+DQ453+EP453</f>
        <v>1293.87266156883</v>
      </c>
      <c r="FO453" s="0" t="n">
        <f aca="false">BT453+CS453+DR453+EQ453</f>
        <v>1273.03973382389</v>
      </c>
      <c r="FP453" s="0" t="n">
        <f aca="false">BU453+CT453+DS453+ER453</f>
        <v>559.833386023527</v>
      </c>
      <c r="FQ453" s="0" t="n">
        <f aca="false">BV453+CU453+DT453+ES453</f>
        <v>544.868957553983</v>
      </c>
      <c r="FR453" s="0" t="n">
        <f aca="false">BW453+CV453+DU453+ET453</f>
        <v>555.025120665595</v>
      </c>
      <c r="FS453" s="0" t="n">
        <f aca="false">BX453+CW453+DV453+EU453</f>
        <v>551.559781857195</v>
      </c>
      <c r="FT453" s="0" t="n">
        <f aca="false">BY453+CX453+DW453+EV453</f>
        <v>547.893655677033</v>
      </c>
      <c r="FU453" s="0" t="n">
        <f aca="false">AM453*'Dist Horaria'!$H$10</f>
        <v>0.265020184165012</v>
      </c>
      <c r="FV453" s="0" t="n">
        <f aca="false">AM453*'Dist Horaria'!$I$10</f>
        <v>0.24802964395077</v>
      </c>
      <c r="FW453" s="0" t="n">
        <f aca="false">AM453*'Dist Horaria'!$J$10</f>
        <v>0.246955900981505</v>
      </c>
      <c r="FX453" s="0" t="n">
        <f aca="false">AM453*'Dist Horaria'!$K$10</f>
        <v>0.239853534135126</v>
      </c>
      <c r="FY453" s="0" t="n">
        <f aca="false">AM453*'Dist Horaria'!$L$10</f>
        <v>0.239949519695495</v>
      </c>
      <c r="FZ453" s="0" t="n">
        <f aca="false">AM453*'Dist Horaria'!$M$10</f>
        <v>0.256755860630219</v>
      </c>
      <c r="GA453" s="0" t="n">
        <f aca="false">AM453*'Dist Horaria'!$N$10</f>
        <v>0.24290165690429</v>
      </c>
      <c r="GB453" s="0" t="n">
        <f aca="false">AM453*'Dist Horaria'!$O$10</f>
        <v>0.23875577816927</v>
      </c>
      <c r="GC453" s="0" t="n">
        <f aca="false">AM453*'Dist Horaria'!$P$10</f>
        <v>0.242460721160532</v>
      </c>
      <c r="GD453" s="0" t="n">
        <f aca="false">AM453*'Dist Horaria'!$Q$10</f>
        <v>0.219418772953462</v>
      </c>
      <c r="GE453" s="0" t="n">
        <f aca="false">AM453*'Dist Horaria'!$R$10</f>
        <v>0.267723854945737</v>
      </c>
      <c r="GF453" s="0" t="n">
        <f aca="false">AM453*'Dist Horaria'!$S$10</f>
        <v>0.228646572308584</v>
      </c>
      <c r="GG453" s="0" t="n">
        <f aca="false">AR453*'Dist Horaria'!$H$10</f>
        <v>0.27721876945924</v>
      </c>
      <c r="GH453" s="0" t="n">
        <f aca="false">AR453*'Dist Horaria'!$I$10</f>
        <v>0.259446173513464</v>
      </c>
      <c r="GI453" s="0" t="n">
        <f aca="false">AR453*'Dist Horaria'!$J$10</f>
        <v>0.2583230073456</v>
      </c>
      <c r="GJ453" s="0" t="n">
        <f aca="false">AR453*'Dist Horaria'!$K$10</f>
        <v>0.250893726426471</v>
      </c>
      <c r="GK453" s="0" t="n">
        <f aca="false">AR453*'Dist Horaria'!$L$10</f>
        <v>0.250994130095781</v>
      </c>
      <c r="GL453" s="0" t="n">
        <f aca="false">AR453*'Dist Horaria'!$M$10</f>
        <v>0.268574048273393</v>
      </c>
      <c r="GM453" s="0" t="n">
        <f aca="false">AR453*'Dist Horaria'!$N$10</f>
        <v>0.254082150907763</v>
      </c>
      <c r="GN453" s="0" t="n">
        <f aca="false">AR453*'Dist Horaria'!$O$10</f>
        <v>0.249745441970402</v>
      </c>
      <c r="GO453" s="0" t="n">
        <f aca="false">AR453*'Dist Horaria'!$P$10</f>
        <v>0.25362091938051</v>
      </c>
      <c r="GP453" s="0" t="n">
        <f aca="false">AR453*'Dist Horaria'!$Q$10</f>
        <v>0.229518375840166</v>
      </c>
      <c r="GQ453" s="0" t="n">
        <f aca="false">AR453*'Dist Horaria'!$R$10</f>
        <v>0.280046887208901</v>
      </c>
      <c r="GR453" s="0" t="n">
        <f aca="false">AR453*'Dist Horaria'!$S$10</f>
        <v>0.239170920570309</v>
      </c>
      <c r="GS453" s="0" t="n">
        <f aca="false">AW453*'Dist Horaria'!$H$10</f>
        <v>0.0160706533019849</v>
      </c>
      <c r="GT453" s="0" t="n">
        <f aca="false">AW453*'Dist Horaria'!$I$10</f>
        <v>0.0150403578848385</v>
      </c>
      <c r="GU453" s="0" t="n">
        <f aca="false">AW453*'Dist Horaria'!$J$10</f>
        <v>0.0149752468026435</v>
      </c>
      <c r="GV453" s="0" t="n">
        <f aca="false">AW453*'Dist Horaria'!$K$10</f>
        <v>0.0145445638508099</v>
      </c>
      <c r="GW453" s="0" t="n">
        <f aca="false">AW453*'Dist Horaria'!$L$10</f>
        <v>0.0145503843533786</v>
      </c>
      <c r="GX453" s="0" t="n">
        <f aca="false">AW453*'Dist Horaria'!$M$10</f>
        <v>0.0155695100448344</v>
      </c>
      <c r="GY453" s="0" t="n">
        <f aca="false">AW453*'Dist Horaria'!$N$10</f>
        <v>0.014729400052624</v>
      </c>
      <c r="GZ453" s="0" t="n">
        <f aca="false">AW453*'Dist Horaria'!$O$10</f>
        <v>0.0144779966359653</v>
      </c>
      <c r="HA453" s="0" t="n">
        <f aca="false">AW453*'Dist Horaria'!$P$10</f>
        <v>0.0147026619930731</v>
      </c>
      <c r="HB453" s="0" t="n">
        <f aca="false">AW453*'Dist Horaria'!$Q$10</f>
        <v>0.0133054130921835</v>
      </c>
      <c r="HC453" s="0" t="n">
        <f aca="false">AW453*'Dist Horaria'!$R$10</f>
        <v>0.0162346021570378</v>
      </c>
      <c r="HD453" s="0" t="n">
        <f aca="false">AW453*'Dist Horaria'!$S$10</f>
        <v>0.0138649809026266</v>
      </c>
    </row>
    <row r="454" customFormat="false" ht="13.8" hidden="false" customHeight="false" outlineLevel="0" collapsed="false">
      <c r="A454" s="0" t="n">
        <v>4.622687</v>
      </c>
      <c r="B454" s="0" t="n">
        <v>-74.124338</v>
      </c>
      <c r="C454" s="0" t="n">
        <v>26</v>
      </c>
      <c r="D454" s="0" t="n">
        <v>26</v>
      </c>
      <c r="E454" s="0" t="n">
        <v>1835</v>
      </c>
      <c r="G454" s="0" t="s">
        <v>650</v>
      </c>
      <c r="H454" s="0" t="n">
        <v>349</v>
      </c>
      <c r="I454" s="0" t="s">
        <v>2006</v>
      </c>
      <c r="J454" s="0" t="s">
        <v>2007</v>
      </c>
      <c r="K454" s="0" t="n">
        <v>8300952130</v>
      </c>
      <c r="L454" s="0" t="s">
        <v>2008</v>
      </c>
      <c r="S454" s="0" t="n">
        <v>365</v>
      </c>
      <c r="V454" s="0" t="n">
        <v>49000</v>
      </c>
      <c r="W454" s="0" t="n">
        <f aca="false">V454*12</f>
        <v>588000</v>
      </c>
      <c r="X454" s="0" t="n">
        <v>1</v>
      </c>
      <c r="Z454" s="0" t="n">
        <v>31665.44</v>
      </c>
      <c r="AB454" s="0" t="n">
        <v>0.005</v>
      </c>
      <c r="AC454" s="0" t="n">
        <v>0</v>
      </c>
      <c r="AD454" s="0" t="n">
        <v>2704.3333564549</v>
      </c>
      <c r="AE454" s="0" t="n">
        <f aca="false">AD454/2204.59</f>
        <v>1.22668312768129</v>
      </c>
      <c r="AF454" s="0" t="n">
        <f aca="false">AE454/S454</f>
        <v>0.00336077569227751</v>
      </c>
      <c r="AG454" s="0" t="n">
        <f aca="false">AE454*EXP(AB454*AC454)</f>
        <v>1.22668312768129</v>
      </c>
      <c r="AH454" s="0" t="n">
        <f aca="false">AG454/S454</f>
        <v>0.00336077569227751</v>
      </c>
      <c r="AI454" s="0" t="s">
        <v>90</v>
      </c>
      <c r="AJ454" s="0" t="n">
        <f aca="false">IF(AI454="A",'FE DISTRIBUCIÓN'!$C$2,'FE DISTRIBUCIÓN'!$C$3)</f>
        <v>4.994E-006</v>
      </c>
      <c r="AK454" s="0" t="n">
        <f aca="false">W454*AJ454</f>
        <v>2.936472</v>
      </c>
      <c r="AL454" s="0" t="n">
        <f aca="false">AK454/365</f>
        <v>0.00804512876712329</v>
      </c>
      <c r="AM454" s="0" t="n">
        <f aca="false">AK454*EXP(AB454*AC454)</f>
        <v>2.936472</v>
      </c>
      <c r="AN454" s="0" t="n">
        <f aca="false">AM454/365</f>
        <v>0.00804512876712329</v>
      </c>
      <c r="AO454" s="0" t="n">
        <v>5.223868284E-006</v>
      </c>
      <c r="AP454" s="0" t="n">
        <f aca="false">AO454*W454</f>
        <v>3.071634550992</v>
      </c>
      <c r="AQ454" s="0" t="n">
        <f aca="false">AP454/365</f>
        <v>0.00841543712600548</v>
      </c>
      <c r="AR454" s="0" t="n">
        <f aca="false">AP454*EXP(AB454*AC454)</f>
        <v>3.071634550992</v>
      </c>
      <c r="AS454" s="0" t="n">
        <f aca="false">AR454/365</f>
        <v>0.00841543712600548</v>
      </c>
      <c r="AT454" s="0" t="n">
        <v>3.02832944E-007</v>
      </c>
      <c r="AU454" s="0" t="n">
        <f aca="false">AT454*W454</f>
        <v>0.178065771072</v>
      </c>
      <c r="AV454" s="0" t="n">
        <f aca="false">AU454/365</f>
        <v>0.00048785142759452</v>
      </c>
      <c r="AW454" s="0" t="n">
        <f aca="false">AU454*EXP(AB454*AC454)</f>
        <v>0.178065771072</v>
      </c>
      <c r="AX454" s="0" t="n">
        <f aca="false">AW454/365</f>
        <v>0.00048785142759452</v>
      </c>
      <c r="AY454" s="0" t="n">
        <f aca="false">AW454+AR454+AM454+AG454</f>
        <v>7.41285544974529</v>
      </c>
      <c r="AZ454" s="0" t="n">
        <f aca="false">AH454+AN454+AS454+AX454</f>
        <v>0.0203091930130008</v>
      </c>
      <c r="BA454" s="0" t="n">
        <f aca="false">AH454*1000000</f>
        <v>3360.77569227751</v>
      </c>
      <c r="BB454" s="0" t="n">
        <f aca="false">BA454*'Dist Horaria'!$H$3</f>
        <v>117.104687988762</v>
      </c>
      <c r="BC454" s="0" t="n">
        <f aca="false">BA454*'Dist Horaria'!$I$3</f>
        <v>113.972027951667</v>
      </c>
      <c r="BD454" s="0" t="n">
        <f aca="false">BA454*'Dist Horaria'!$J$3</f>
        <v>111.015181897716</v>
      </c>
      <c r="BE454" s="0" t="n">
        <f aca="false">BA454*'Dist Horaria'!$K$3</f>
        <v>108.496064543325</v>
      </c>
      <c r="BF454" s="0" t="n">
        <f aca="false">BA454*'Dist Horaria'!$L$3</f>
        <v>106.655191384185</v>
      </c>
      <c r="BG454" s="0" t="n">
        <f aca="false">BA454*'Dist Horaria'!$M$3</f>
        <v>105.496242092718</v>
      </c>
      <c r="BH454" s="0" t="n">
        <f aca="false">BA454*'Dist Horaria'!$N$3</f>
        <v>110.257520799584</v>
      </c>
      <c r="BI454" s="0" t="n">
        <f aca="false">BA454*'Dist Horaria'!$O$3</f>
        <v>110.257520799584</v>
      </c>
      <c r="BJ454" s="0" t="n">
        <f aca="false">BA454*'Dist Horaria'!$P$3</f>
        <v>145.874420445452</v>
      </c>
      <c r="BK454" s="0" t="n">
        <f aca="false">BA454*'Dist Horaria'!$Q$3</f>
        <v>161.303445684875</v>
      </c>
      <c r="BL454" s="0" t="n">
        <f aca="false">BA454*'Dist Horaria'!$R$3</f>
        <v>172.52455494991</v>
      </c>
      <c r="BM454" s="0" t="n">
        <f aca="false">BA454*'Dist Horaria'!$S$3</f>
        <v>178.135109582427</v>
      </c>
      <c r="BN454" s="0" t="n">
        <f aca="false">BA454*'Dist Horaria'!$T$3</f>
        <v>179.537748240557</v>
      </c>
      <c r="BO454" s="0" t="n">
        <f aca="false">BA454*'Dist Horaria'!$U$3</f>
        <v>178.135109582427</v>
      </c>
      <c r="BP454" s="0" t="n">
        <f aca="false">BA454*'Dist Horaria'!$V$3</f>
        <v>175.329832266168</v>
      </c>
      <c r="BQ454" s="0" t="n">
        <f aca="false">BA454*'Dist Horaria'!$W$3</f>
        <v>171.12191629178</v>
      </c>
      <c r="BR454" s="0" t="n">
        <f aca="false">BA454*'Dist Horaria'!$X$3</f>
        <v>167.805576262639</v>
      </c>
      <c r="BS454" s="0" t="n">
        <f aca="false">BA454*'Dist Horaria'!$Y$3</f>
        <v>163.978173520615</v>
      </c>
      <c r="BT454" s="0" t="n">
        <f aca="false">BA454*'Dist Horaria'!$Z$3</f>
        <v>143.145245775666</v>
      </c>
      <c r="BU454" s="0" t="n">
        <f aca="false">BA454*'Dist Horaria'!$AA$3</f>
        <v>136.122953005445</v>
      </c>
      <c r="BV454" s="0" t="n">
        <f aca="false">BA454*'Dist Horaria'!$AB$3</f>
        <v>121.158524535901</v>
      </c>
      <c r="BW454" s="0" t="n">
        <f aca="false">BA454*'Dist Horaria'!$AC$3</f>
        <v>131.314687647513</v>
      </c>
      <c r="BX454" s="0" t="n">
        <f aca="false">BA454*'Dist Horaria'!$AD$3</f>
        <v>127.849348839113</v>
      </c>
      <c r="BY454" s="0" t="n">
        <f aca="false">BA454*'Dist Horaria'!$AE$3</f>
        <v>124.183222658951</v>
      </c>
      <c r="BZ454" s="0" t="n">
        <f aca="false">AN454*1000000</f>
        <v>8045.12876712329</v>
      </c>
      <c r="CA454" s="0" t="n">
        <f aca="false">BZ454*'Dist Horaria'!$H$6</f>
        <v>201.128219178082</v>
      </c>
      <c r="CB454" s="0" t="n">
        <f aca="false">BZ454*'Dist Horaria'!$I$6</f>
        <v>201.128219178082</v>
      </c>
      <c r="CC454" s="0" t="n">
        <f aca="false">BZ454*'Dist Horaria'!$J$6</f>
        <v>201.128219178082</v>
      </c>
      <c r="CD454" s="0" t="n">
        <f aca="false">BZ454*'Dist Horaria'!$K$6</f>
        <v>201.128219178082</v>
      </c>
      <c r="CE454" s="0" t="n">
        <f aca="false">BZ454*'Dist Horaria'!$L$6</f>
        <v>201.128219178082</v>
      </c>
      <c r="CF454" s="0" t="n">
        <f aca="false">BZ454*'Dist Horaria'!$M$6</f>
        <v>536.341917808219</v>
      </c>
      <c r="CG454" s="0" t="n">
        <f aca="false">BZ454*'Dist Horaria'!$N$6</f>
        <v>536.341917808219</v>
      </c>
      <c r="CH454" s="0" t="n">
        <f aca="false">BZ454*'Dist Horaria'!$O$6</f>
        <v>536.341917808219</v>
      </c>
      <c r="CI454" s="0" t="n">
        <f aca="false">BZ454*'Dist Horaria'!$P$6</f>
        <v>351.974383561644</v>
      </c>
      <c r="CJ454" s="0" t="n">
        <f aca="false">BZ454*'Dist Horaria'!$Q$6</f>
        <v>351.974383561644</v>
      </c>
      <c r="CK454" s="0" t="n">
        <f aca="false">BZ454*'Dist Horaria'!$R$6</f>
        <v>351.974383561644</v>
      </c>
      <c r="CL454" s="0" t="n">
        <f aca="false">BZ454*'Dist Horaria'!$S$6</f>
        <v>351.974383561644</v>
      </c>
      <c r="CM454" s="0" t="n">
        <f aca="false">BZ454*'Dist Horaria'!$T$6</f>
        <v>351.974383561644</v>
      </c>
      <c r="CN454" s="0" t="n">
        <f aca="false">BZ454*'Dist Horaria'!$U$6</f>
        <v>351.974383561644</v>
      </c>
      <c r="CO454" s="0" t="n">
        <f aca="false">BZ454*'Dist Horaria'!$V$6</f>
        <v>351.974383561644</v>
      </c>
      <c r="CP454" s="0" t="n">
        <f aca="false">BZ454*'Dist Horaria'!$W$6</f>
        <v>351.974383561644</v>
      </c>
      <c r="CQ454" s="0" t="n">
        <f aca="false">BZ454*'Dist Horaria'!$X$6</f>
        <v>536.341917808219</v>
      </c>
      <c r="CR454" s="0" t="n">
        <f aca="false">BZ454*'Dist Horaria'!$Y$6</f>
        <v>536.341917808219</v>
      </c>
      <c r="CS454" s="0" t="n">
        <f aca="false">BZ454*'Dist Horaria'!$Z$6</f>
        <v>536.341917808219</v>
      </c>
      <c r="CT454" s="0" t="n">
        <f aca="false">BZ454*'Dist Horaria'!$AA$6</f>
        <v>201.128219178082</v>
      </c>
      <c r="CU454" s="0" t="n">
        <f aca="false">BZ454*'Dist Horaria'!$AB$6</f>
        <v>201.128219178082</v>
      </c>
      <c r="CV454" s="0" t="n">
        <f aca="false">BZ454*'Dist Horaria'!$AC$6</f>
        <v>201.128219178082</v>
      </c>
      <c r="CW454" s="0" t="n">
        <f aca="false">BZ454*'Dist Horaria'!$AD$6</f>
        <v>201.128219178082</v>
      </c>
      <c r="CX454" s="0" t="n">
        <f aca="false">BZ454*'Dist Horaria'!$AE$6</f>
        <v>201.128219178082</v>
      </c>
      <c r="CY454" s="0" t="n">
        <f aca="false">AS454*1000000</f>
        <v>8415.43712600548</v>
      </c>
      <c r="CZ454" s="0" t="n">
        <f aca="false">CY454*'Dist Horaria'!$H$6</f>
        <v>210.385928150137</v>
      </c>
      <c r="DA454" s="0" t="n">
        <f aca="false">CY454*'Dist Horaria'!$I$6</f>
        <v>210.385928150137</v>
      </c>
      <c r="DB454" s="0" t="n">
        <f aca="false">CY454*'Dist Horaria'!$J$6</f>
        <v>210.385928150137</v>
      </c>
      <c r="DC454" s="0" t="n">
        <f aca="false">CY454*'Dist Horaria'!$K$6</f>
        <v>210.385928150137</v>
      </c>
      <c r="DD454" s="0" t="n">
        <f aca="false">CY454*'Dist Horaria'!$L$6</f>
        <v>210.385928150137</v>
      </c>
      <c r="DE454" s="0" t="n">
        <f aca="false">CY454*'Dist Horaria'!$M$6</f>
        <v>561.029141733699</v>
      </c>
      <c r="DF454" s="0" t="n">
        <f aca="false">CY454*'Dist Horaria'!$N$6</f>
        <v>561.029141733699</v>
      </c>
      <c r="DG454" s="0" t="n">
        <f aca="false">CY454*'Dist Horaria'!$O$6</f>
        <v>561.029141733699</v>
      </c>
      <c r="DH454" s="0" t="n">
        <f aca="false">CY454*'Dist Horaria'!$P$6</f>
        <v>368.17537426274</v>
      </c>
      <c r="DI454" s="0" t="n">
        <f aca="false">CY454*'Dist Horaria'!$Q$6</f>
        <v>368.17537426274</v>
      </c>
      <c r="DJ454" s="0" t="n">
        <f aca="false">CY454*'Dist Horaria'!$R$6</f>
        <v>368.17537426274</v>
      </c>
      <c r="DK454" s="0" t="n">
        <f aca="false">CY454*'Dist Horaria'!$S$6</f>
        <v>368.17537426274</v>
      </c>
      <c r="DL454" s="0" t="n">
        <f aca="false">CY454*'Dist Horaria'!$T$6</f>
        <v>368.17537426274</v>
      </c>
      <c r="DM454" s="0" t="n">
        <f aca="false">CY454*'Dist Horaria'!$U$6</f>
        <v>368.17537426274</v>
      </c>
      <c r="DN454" s="0" t="n">
        <f aca="false">CY454*'Dist Horaria'!$V$6</f>
        <v>368.17537426274</v>
      </c>
      <c r="DO454" s="0" t="n">
        <f aca="false">CY454*'Dist Horaria'!$W$6</f>
        <v>368.17537426274</v>
      </c>
      <c r="DP454" s="0" t="n">
        <f aca="false">CY454*'Dist Horaria'!$X$6</f>
        <v>561.029141733699</v>
      </c>
      <c r="DQ454" s="0" t="n">
        <f aca="false">CY454*'Dist Horaria'!$Y$6</f>
        <v>561.029141733699</v>
      </c>
      <c r="DR454" s="0" t="n">
        <f aca="false">CY454*'Dist Horaria'!$Z$6</f>
        <v>561.029141733699</v>
      </c>
      <c r="DS454" s="0" t="n">
        <f aca="false">CY454*'Dist Horaria'!$AA$6</f>
        <v>210.385928150137</v>
      </c>
      <c r="DT454" s="0" t="n">
        <f aca="false">CY454*'Dist Horaria'!$AB$6</f>
        <v>210.385928150137</v>
      </c>
      <c r="DU454" s="0" t="n">
        <f aca="false">CY454*'Dist Horaria'!$AC$6</f>
        <v>210.385928150137</v>
      </c>
      <c r="DV454" s="0" t="n">
        <f aca="false">CY454*'Dist Horaria'!$AD$6</f>
        <v>210.385928150137</v>
      </c>
      <c r="DW454" s="0" t="n">
        <f aca="false">CY454*'Dist Horaria'!$AE$6</f>
        <v>210.385928150137</v>
      </c>
      <c r="DX454" s="0" t="n">
        <f aca="false">AX454*1000000</f>
        <v>487.85142759452</v>
      </c>
      <c r="DY454" s="0" t="n">
        <f aca="false">DX454*'Dist Horaria'!$H$6</f>
        <v>12.196285689863</v>
      </c>
      <c r="DZ454" s="0" t="n">
        <f aca="false">DX454*'Dist Horaria'!$I$6</f>
        <v>12.196285689863</v>
      </c>
      <c r="EA454" s="0" t="n">
        <f aca="false">DX454*'Dist Horaria'!$J$6</f>
        <v>12.196285689863</v>
      </c>
      <c r="EB454" s="0" t="n">
        <f aca="false">DX454*'Dist Horaria'!$K$6</f>
        <v>12.196285689863</v>
      </c>
      <c r="EC454" s="0" t="n">
        <f aca="false">DX454*'Dist Horaria'!$L$6</f>
        <v>12.196285689863</v>
      </c>
      <c r="ED454" s="0" t="n">
        <f aca="false">DX454*'Dist Horaria'!$M$6</f>
        <v>32.5234285063014</v>
      </c>
      <c r="EE454" s="0" t="n">
        <f aca="false">DX454*'Dist Horaria'!$N$6</f>
        <v>32.5234285063014</v>
      </c>
      <c r="EF454" s="0" t="n">
        <f aca="false">DX454*'Dist Horaria'!$O$6</f>
        <v>32.5234285063014</v>
      </c>
      <c r="EG454" s="0" t="n">
        <f aca="false">DX454*'Dist Horaria'!$P$6</f>
        <v>21.3434999572603</v>
      </c>
      <c r="EH454" s="0" t="n">
        <f aca="false">DX454*'Dist Horaria'!$Q$6</f>
        <v>21.3434999572603</v>
      </c>
      <c r="EI454" s="0" t="n">
        <f aca="false">DX454*'Dist Horaria'!$R$6</f>
        <v>21.3434999572603</v>
      </c>
      <c r="EJ454" s="0" t="n">
        <f aca="false">DX454*'Dist Horaria'!$S$6</f>
        <v>21.3434999572603</v>
      </c>
      <c r="EK454" s="0" t="n">
        <f aca="false">DX454*'Dist Horaria'!$T$6</f>
        <v>21.3434999572603</v>
      </c>
      <c r="EL454" s="0" t="n">
        <f aca="false">DX454*'Dist Horaria'!$U$6</f>
        <v>21.3434999572603</v>
      </c>
      <c r="EM454" s="0" t="n">
        <f aca="false">DX454*'Dist Horaria'!$V$6</f>
        <v>21.3434999572603</v>
      </c>
      <c r="EN454" s="0" t="n">
        <f aca="false">DX454*'Dist Horaria'!$W$6</f>
        <v>21.3434999572603</v>
      </c>
      <c r="EO454" s="0" t="n">
        <f aca="false">DX454*'Dist Horaria'!$X$6</f>
        <v>32.5234285063014</v>
      </c>
      <c r="EP454" s="0" t="n">
        <f aca="false">DX454*'Dist Horaria'!$Y$6</f>
        <v>32.5234285063014</v>
      </c>
      <c r="EQ454" s="0" t="n">
        <f aca="false">DX454*'Dist Horaria'!$Z$6</f>
        <v>32.5234285063014</v>
      </c>
      <c r="ER454" s="0" t="n">
        <f aca="false">DX454*'Dist Horaria'!$AA$6</f>
        <v>12.196285689863</v>
      </c>
      <c r="ES454" s="0" t="n">
        <f aca="false">DX454*'Dist Horaria'!$AB$6</f>
        <v>12.196285689863</v>
      </c>
      <c r="ET454" s="0" t="n">
        <f aca="false">DX454*'Dist Horaria'!$AC$6</f>
        <v>12.196285689863</v>
      </c>
      <c r="EU454" s="0" t="n">
        <f aca="false">DX454*'Dist Horaria'!$AD$6</f>
        <v>12.196285689863</v>
      </c>
      <c r="EV454" s="0" t="n">
        <f aca="false">DX454*'Dist Horaria'!$AE$6</f>
        <v>12.196285689863</v>
      </c>
      <c r="EW454" s="0" t="n">
        <f aca="false">BB454+CA454+CZ454+DY454</f>
        <v>540.815121006844</v>
      </c>
      <c r="EX454" s="0" t="n">
        <f aca="false">BC454+CB454+DA454+DZ454</f>
        <v>537.682460969749</v>
      </c>
      <c r="EY454" s="0" t="n">
        <f aca="false">BD454+CC454+DB454+EA454</f>
        <v>534.725614915798</v>
      </c>
      <c r="EZ454" s="0" t="n">
        <f aca="false">BE454+CD454+DC454+EB454</f>
        <v>532.206497561408</v>
      </c>
      <c r="FA454" s="0" t="n">
        <f aca="false">BF454+CE454+DD454+EC454</f>
        <v>530.365624402267</v>
      </c>
      <c r="FB454" s="0" t="n">
        <f aca="false">BG454+CF454+DE454+ED454</f>
        <v>1235.39073014094</v>
      </c>
      <c r="FC454" s="0" t="n">
        <f aca="false">BH454+CG454+DF454+EE454</f>
        <v>1240.1520088478</v>
      </c>
      <c r="FD454" s="0" t="n">
        <f aca="false">BI454+CH454+DG454+EF454</f>
        <v>1240.1520088478</v>
      </c>
      <c r="FE454" s="0" t="n">
        <f aca="false">BJ454+CI454+DH454+EG454</f>
        <v>887.367678227096</v>
      </c>
      <c r="FF454" s="0" t="n">
        <f aca="false">BK454+CJ454+DI454+EH454</f>
        <v>902.796703466519</v>
      </c>
      <c r="FG454" s="0" t="n">
        <f aca="false">BL454+CK454+DJ454+EI454</f>
        <v>914.017812731554</v>
      </c>
      <c r="FH454" s="0" t="n">
        <f aca="false">BM454+CL454+DK454+EJ454</f>
        <v>919.628367364071</v>
      </c>
      <c r="FI454" s="0" t="n">
        <f aca="false">BN454+CM454+DL454+EK454</f>
        <v>921.0310060222</v>
      </c>
      <c r="FJ454" s="0" t="n">
        <f aca="false">BO454+CN454+DM454+EL454</f>
        <v>919.628367364071</v>
      </c>
      <c r="FK454" s="0" t="n">
        <f aca="false">BP454+CO454+DN454+EM454</f>
        <v>916.823090047812</v>
      </c>
      <c r="FL454" s="0" t="n">
        <f aca="false">BQ454+CP454+DO454+EN454</f>
        <v>912.615174073424</v>
      </c>
      <c r="FM454" s="0" t="n">
        <f aca="false">BR454+CQ454+DP454+EO454</f>
        <v>1297.70006431086</v>
      </c>
      <c r="FN454" s="0" t="n">
        <f aca="false">BS454+CR454+DQ454+EP454</f>
        <v>1293.87266156883</v>
      </c>
      <c r="FO454" s="0" t="n">
        <f aca="false">BT454+CS454+DR454+EQ454</f>
        <v>1273.03973382389</v>
      </c>
      <c r="FP454" s="0" t="n">
        <f aca="false">BU454+CT454+DS454+ER454</f>
        <v>559.833386023527</v>
      </c>
      <c r="FQ454" s="0" t="n">
        <f aca="false">BV454+CU454+DT454+ES454</f>
        <v>544.868957553983</v>
      </c>
      <c r="FR454" s="0" t="n">
        <f aca="false">BW454+CV454+DU454+ET454</f>
        <v>555.025120665595</v>
      </c>
      <c r="FS454" s="0" t="n">
        <f aca="false">BX454+CW454+DV454+EU454</f>
        <v>551.559781857195</v>
      </c>
      <c r="FT454" s="0" t="n">
        <f aca="false">BY454+CX454+DW454+EV454</f>
        <v>547.893655677033</v>
      </c>
      <c r="FU454" s="0" t="n">
        <f aca="false">AM454*'Dist Horaria'!$H$10</f>
        <v>0.265020184165012</v>
      </c>
      <c r="FV454" s="0" t="n">
        <f aca="false">AM454*'Dist Horaria'!$I$10</f>
        <v>0.24802964395077</v>
      </c>
      <c r="FW454" s="0" t="n">
        <f aca="false">AM454*'Dist Horaria'!$J$10</f>
        <v>0.246955900981505</v>
      </c>
      <c r="FX454" s="0" t="n">
        <f aca="false">AM454*'Dist Horaria'!$K$10</f>
        <v>0.239853534135126</v>
      </c>
      <c r="FY454" s="0" t="n">
        <f aca="false">AM454*'Dist Horaria'!$L$10</f>
        <v>0.239949519695495</v>
      </c>
      <c r="FZ454" s="0" t="n">
        <f aca="false">AM454*'Dist Horaria'!$M$10</f>
        <v>0.256755860630219</v>
      </c>
      <c r="GA454" s="0" t="n">
        <f aca="false">AM454*'Dist Horaria'!$N$10</f>
        <v>0.24290165690429</v>
      </c>
      <c r="GB454" s="0" t="n">
        <f aca="false">AM454*'Dist Horaria'!$O$10</f>
        <v>0.23875577816927</v>
      </c>
      <c r="GC454" s="0" t="n">
        <f aca="false">AM454*'Dist Horaria'!$P$10</f>
        <v>0.242460721160532</v>
      </c>
      <c r="GD454" s="0" t="n">
        <f aca="false">AM454*'Dist Horaria'!$Q$10</f>
        <v>0.219418772953462</v>
      </c>
      <c r="GE454" s="0" t="n">
        <f aca="false">AM454*'Dist Horaria'!$R$10</f>
        <v>0.267723854945737</v>
      </c>
      <c r="GF454" s="0" t="n">
        <f aca="false">AM454*'Dist Horaria'!$S$10</f>
        <v>0.228646572308584</v>
      </c>
      <c r="GG454" s="0" t="n">
        <f aca="false">AR454*'Dist Horaria'!$H$10</f>
        <v>0.27721876945924</v>
      </c>
      <c r="GH454" s="0" t="n">
        <f aca="false">AR454*'Dist Horaria'!$I$10</f>
        <v>0.259446173513464</v>
      </c>
      <c r="GI454" s="0" t="n">
        <f aca="false">AR454*'Dist Horaria'!$J$10</f>
        <v>0.2583230073456</v>
      </c>
      <c r="GJ454" s="0" t="n">
        <f aca="false">AR454*'Dist Horaria'!$K$10</f>
        <v>0.250893726426471</v>
      </c>
      <c r="GK454" s="0" t="n">
        <f aca="false">AR454*'Dist Horaria'!$L$10</f>
        <v>0.250994130095781</v>
      </c>
      <c r="GL454" s="0" t="n">
        <f aca="false">AR454*'Dist Horaria'!$M$10</f>
        <v>0.268574048273393</v>
      </c>
      <c r="GM454" s="0" t="n">
        <f aca="false">AR454*'Dist Horaria'!$N$10</f>
        <v>0.254082150907763</v>
      </c>
      <c r="GN454" s="0" t="n">
        <f aca="false">AR454*'Dist Horaria'!$O$10</f>
        <v>0.249745441970402</v>
      </c>
      <c r="GO454" s="0" t="n">
        <f aca="false">AR454*'Dist Horaria'!$P$10</f>
        <v>0.25362091938051</v>
      </c>
      <c r="GP454" s="0" t="n">
        <f aca="false">AR454*'Dist Horaria'!$Q$10</f>
        <v>0.229518375840166</v>
      </c>
      <c r="GQ454" s="0" t="n">
        <f aca="false">AR454*'Dist Horaria'!$R$10</f>
        <v>0.280046887208901</v>
      </c>
      <c r="GR454" s="0" t="n">
        <f aca="false">AR454*'Dist Horaria'!$S$10</f>
        <v>0.239170920570309</v>
      </c>
      <c r="GS454" s="0" t="n">
        <f aca="false">AW454*'Dist Horaria'!$H$10</f>
        <v>0.0160706533019849</v>
      </c>
      <c r="GT454" s="0" t="n">
        <f aca="false">AW454*'Dist Horaria'!$I$10</f>
        <v>0.0150403578848385</v>
      </c>
      <c r="GU454" s="0" t="n">
        <f aca="false">AW454*'Dist Horaria'!$J$10</f>
        <v>0.0149752468026435</v>
      </c>
      <c r="GV454" s="0" t="n">
        <f aca="false">AW454*'Dist Horaria'!$K$10</f>
        <v>0.0145445638508099</v>
      </c>
      <c r="GW454" s="0" t="n">
        <f aca="false">AW454*'Dist Horaria'!$L$10</f>
        <v>0.0145503843533786</v>
      </c>
      <c r="GX454" s="0" t="n">
        <f aca="false">AW454*'Dist Horaria'!$M$10</f>
        <v>0.0155695100448344</v>
      </c>
      <c r="GY454" s="0" t="n">
        <f aca="false">AW454*'Dist Horaria'!$N$10</f>
        <v>0.014729400052624</v>
      </c>
      <c r="GZ454" s="0" t="n">
        <f aca="false">AW454*'Dist Horaria'!$O$10</f>
        <v>0.0144779966359653</v>
      </c>
      <c r="HA454" s="0" t="n">
        <f aca="false">AW454*'Dist Horaria'!$P$10</f>
        <v>0.0147026619930731</v>
      </c>
      <c r="HB454" s="0" t="n">
        <f aca="false">AW454*'Dist Horaria'!$Q$10</f>
        <v>0.0133054130921835</v>
      </c>
      <c r="HC454" s="0" t="n">
        <f aca="false">AW454*'Dist Horaria'!$R$10</f>
        <v>0.0162346021570378</v>
      </c>
      <c r="HD454" s="0" t="n">
        <f aca="false">AW454*'Dist Horaria'!$S$10</f>
        <v>0.0138649809026266</v>
      </c>
    </row>
    <row r="455" customFormat="false" ht="39.55" hidden="false" customHeight="false" outlineLevel="0" collapsed="false">
      <c r="A455" s="0" t="n">
        <v>4.633904</v>
      </c>
      <c r="B455" s="0" t="n">
        <v>-74.101451</v>
      </c>
      <c r="C455" s="0" t="n">
        <v>29</v>
      </c>
      <c r="D455" s="0" t="n">
        <v>28</v>
      </c>
      <c r="E455" s="0" t="n">
        <v>2357</v>
      </c>
      <c r="G455" s="0" t="s">
        <v>650</v>
      </c>
      <c r="H455" s="0" t="n">
        <v>438</v>
      </c>
      <c r="I455" s="0" t="s">
        <v>2009</v>
      </c>
      <c r="J455" s="25" t="s">
        <v>2010</v>
      </c>
      <c r="K455" s="0" t="s">
        <v>2011</v>
      </c>
      <c r="L455" s="0" t="s">
        <v>2012</v>
      </c>
      <c r="S455" s="0" t="n">
        <v>365</v>
      </c>
      <c r="V455" s="0" t="n">
        <v>49000</v>
      </c>
      <c r="W455" s="0" t="n">
        <f aca="false">V455*12</f>
        <v>588000</v>
      </c>
      <c r="X455" s="0" t="n">
        <v>1</v>
      </c>
      <c r="Z455" s="0" t="n">
        <v>31665.44</v>
      </c>
      <c r="AB455" s="0" t="n">
        <v>0.005</v>
      </c>
      <c r="AC455" s="0" t="n">
        <v>0</v>
      </c>
      <c r="AD455" s="0" t="n">
        <v>2704.3333564549</v>
      </c>
      <c r="AE455" s="0" t="n">
        <f aca="false">AD455/2204.59</f>
        <v>1.22668312768129</v>
      </c>
      <c r="AF455" s="0" t="n">
        <f aca="false">AE455/S455</f>
        <v>0.00336077569227751</v>
      </c>
      <c r="AG455" s="0" t="n">
        <f aca="false">AE455*EXP(AB455*AC455)</f>
        <v>1.22668312768129</v>
      </c>
      <c r="AH455" s="0" t="n">
        <f aca="false">AG455/S455</f>
        <v>0.00336077569227751</v>
      </c>
      <c r="AI455" s="0" t="s">
        <v>90</v>
      </c>
      <c r="AJ455" s="0" t="n">
        <f aca="false">IF(AI455="A",'FE DISTRIBUCIÓN'!$C$2,'FE DISTRIBUCIÓN'!$C$3)</f>
        <v>4.994E-006</v>
      </c>
      <c r="AK455" s="0" t="n">
        <f aca="false">W455*AJ455</f>
        <v>2.936472</v>
      </c>
      <c r="AL455" s="0" t="n">
        <f aca="false">AK455/365</f>
        <v>0.00804512876712329</v>
      </c>
      <c r="AM455" s="0" t="n">
        <f aca="false">AK455*EXP(AB455*AC455)</f>
        <v>2.936472</v>
      </c>
      <c r="AN455" s="0" t="n">
        <f aca="false">AM455/365</f>
        <v>0.00804512876712329</v>
      </c>
      <c r="AO455" s="0" t="n">
        <v>5.223868284E-006</v>
      </c>
      <c r="AP455" s="0" t="n">
        <f aca="false">AO455*W455</f>
        <v>3.071634550992</v>
      </c>
      <c r="AQ455" s="0" t="n">
        <f aca="false">AP455/365</f>
        <v>0.00841543712600548</v>
      </c>
      <c r="AR455" s="0" t="n">
        <f aca="false">AP455*EXP(AB455*AC455)</f>
        <v>3.071634550992</v>
      </c>
      <c r="AS455" s="0" t="n">
        <f aca="false">AR455/365</f>
        <v>0.00841543712600548</v>
      </c>
      <c r="AT455" s="0" t="n">
        <v>3.02832944E-007</v>
      </c>
      <c r="AU455" s="0" t="n">
        <f aca="false">AT455*W455</f>
        <v>0.178065771072</v>
      </c>
      <c r="AV455" s="0" t="n">
        <f aca="false">AU455/365</f>
        <v>0.00048785142759452</v>
      </c>
      <c r="AW455" s="0" t="n">
        <f aca="false">AU455*EXP(AB455*AC455)</f>
        <v>0.178065771072</v>
      </c>
      <c r="AX455" s="0" t="n">
        <f aca="false">AW455/365</f>
        <v>0.00048785142759452</v>
      </c>
      <c r="AY455" s="0" t="n">
        <f aca="false">AW455+AR455+AM455+AG455</f>
        <v>7.41285544974529</v>
      </c>
      <c r="AZ455" s="0" t="n">
        <f aca="false">AH455+AN455+AS455+AX455</f>
        <v>0.0203091930130008</v>
      </c>
      <c r="BA455" s="0" t="n">
        <f aca="false">AH455*1000000</f>
        <v>3360.77569227751</v>
      </c>
      <c r="BB455" s="0" t="n">
        <f aca="false">BA455*'Dist Horaria'!$H$3</f>
        <v>117.104687988762</v>
      </c>
      <c r="BC455" s="0" t="n">
        <f aca="false">BA455*'Dist Horaria'!$I$3</f>
        <v>113.972027951667</v>
      </c>
      <c r="BD455" s="0" t="n">
        <f aca="false">BA455*'Dist Horaria'!$J$3</f>
        <v>111.015181897716</v>
      </c>
      <c r="BE455" s="0" t="n">
        <f aca="false">BA455*'Dist Horaria'!$K$3</f>
        <v>108.496064543325</v>
      </c>
      <c r="BF455" s="0" t="n">
        <f aca="false">BA455*'Dist Horaria'!$L$3</f>
        <v>106.655191384185</v>
      </c>
      <c r="BG455" s="0" t="n">
        <f aca="false">BA455*'Dist Horaria'!$M$3</f>
        <v>105.496242092718</v>
      </c>
      <c r="BH455" s="0" t="n">
        <f aca="false">BA455*'Dist Horaria'!$N$3</f>
        <v>110.257520799584</v>
      </c>
      <c r="BI455" s="0" t="n">
        <f aca="false">BA455*'Dist Horaria'!$O$3</f>
        <v>110.257520799584</v>
      </c>
      <c r="BJ455" s="0" t="n">
        <f aca="false">BA455*'Dist Horaria'!$P$3</f>
        <v>145.874420445452</v>
      </c>
      <c r="BK455" s="0" t="n">
        <f aca="false">BA455*'Dist Horaria'!$Q$3</f>
        <v>161.303445684875</v>
      </c>
      <c r="BL455" s="0" t="n">
        <f aca="false">BA455*'Dist Horaria'!$R$3</f>
        <v>172.52455494991</v>
      </c>
      <c r="BM455" s="0" t="n">
        <f aca="false">BA455*'Dist Horaria'!$S$3</f>
        <v>178.135109582427</v>
      </c>
      <c r="BN455" s="0" t="n">
        <f aca="false">BA455*'Dist Horaria'!$T$3</f>
        <v>179.537748240557</v>
      </c>
      <c r="BO455" s="0" t="n">
        <f aca="false">BA455*'Dist Horaria'!$U$3</f>
        <v>178.135109582427</v>
      </c>
      <c r="BP455" s="0" t="n">
        <f aca="false">BA455*'Dist Horaria'!$V$3</f>
        <v>175.329832266168</v>
      </c>
      <c r="BQ455" s="0" t="n">
        <f aca="false">BA455*'Dist Horaria'!$W$3</f>
        <v>171.12191629178</v>
      </c>
      <c r="BR455" s="0" t="n">
        <f aca="false">BA455*'Dist Horaria'!$X$3</f>
        <v>167.805576262639</v>
      </c>
      <c r="BS455" s="0" t="n">
        <f aca="false">BA455*'Dist Horaria'!$Y$3</f>
        <v>163.978173520615</v>
      </c>
      <c r="BT455" s="0" t="n">
        <f aca="false">BA455*'Dist Horaria'!$Z$3</f>
        <v>143.145245775666</v>
      </c>
      <c r="BU455" s="0" t="n">
        <f aca="false">BA455*'Dist Horaria'!$AA$3</f>
        <v>136.122953005445</v>
      </c>
      <c r="BV455" s="0" t="n">
        <f aca="false">BA455*'Dist Horaria'!$AB$3</f>
        <v>121.158524535901</v>
      </c>
      <c r="BW455" s="0" t="n">
        <f aca="false">BA455*'Dist Horaria'!$AC$3</f>
        <v>131.314687647513</v>
      </c>
      <c r="BX455" s="0" t="n">
        <f aca="false">BA455*'Dist Horaria'!$AD$3</f>
        <v>127.849348839113</v>
      </c>
      <c r="BY455" s="0" t="n">
        <f aca="false">BA455*'Dist Horaria'!$AE$3</f>
        <v>124.183222658951</v>
      </c>
      <c r="BZ455" s="0" t="n">
        <f aca="false">AN455*1000000</f>
        <v>8045.12876712329</v>
      </c>
      <c r="CA455" s="0" t="n">
        <f aca="false">BZ455*'Dist Horaria'!$H$6</f>
        <v>201.128219178082</v>
      </c>
      <c r="CB455" s="0" t="n">
        <f aca="false">BZ455*'Dist Horaria'!$I$6</f>
        <v>201.128219178082</v>
      </c>
      <c r="CC455" s="0" t="n">
        <f aca="false">BZ455*'Dist Horaria'!$J$6</f>
        <v>201.128219178082</v>
      </c>
      <c r="CD455" s="0" t="n">
        <f aca="false">BZ455*'Dist Horaria'!$K$6</f>
        <v>201.128219178082</v>
      </c>
      <c r="CE455" s="0" t="n">
        <f aca="false">BZ455*'Dist Horaria'!$L$6</f>
        <v>201.128219178082</v>
      </c>
      <c r="CF455" s="0" t="n">
        <f aca="false">BZ455*'Dist Horaria'!$M$6</f>
        <v>536.341917808219</v>
      </c>
      <c r="CG455" s="0" t="n">
        <f aca="false">BZ455*'Dist Horaria'!$N$6</f>
        <v>536.341917808219</v>
      </c>
      <c r="CH455" s="0" t="n">
        <f aca="false">BZ455*'Dist Horaria'!$O$6</f>
        <v>536.341917808219</v>
      </c>
      <c r="CI455" s="0" t="n">
        <f aca="false">BZ455*'Dist Horaria'!$P$6</f>
        <v>351.974383561644</v>
      </c>
      <c r="CJ455" s="0" t="n">
        <f aca="false">BZ455*'Dist Horaria'!$Q$6</f>
        <v>351.974383561644</v>
      </c>
      <c r="CK455" s="0" t="n">
        <f aca="false">BZ455*'Dist Horaria'!$R$6</f>
        <v>351.974383561644</v>
      </c>
      <c r="CL455" s="0" t="n">
        <f aca="false">BZ455*'Dist Horaria'!$S$6</f>
        <v>351.974383561644</v>
      </c>
      <c r="CM455" s="0" t="n">
        <f aca="false">BZ455*'Dist Horaria'!$T$6</f>
        <v>351.974383561644</v>
      </c>
      <c r="CN455" s="0" t="n">
        <f aca="false">BZ455*'Dist Horaria'!$U$6</f>
        <v>351.974383561644</v>
      </c>
      <c r="CO455" s="0" t="n">
        <f aca="false">BZ455*'Dist Horaria'!$V$6</f>
        <v>351.974383561644</v>
      </c>
      <c r="CP455" s="0" t="n">
        <f aca="false">BZ455*'Dist Horaria'!$W$6</f>
        <v>351.974383561644</v>
      </c>
      <c r="CQ455" s="0" t="n">
        <f aca="false">BZ455*'Dist Horaria'!$X$6</f>
        <v>536.341917808219</v>
      </c>
      <c r="CR455" s="0" t="n">
        <f aca="false">BZ455*'Dist Horaria'!$Y$6</f>
        <v>536.341917808219</v>
      </c>
      <c r="CS455" s="0" t="n">
        <f aca="false">BZ455*'Dist Horaria'!$Z$6</f>
        <v>536.341917808219</v>
      </c>
      <c r="CT455" s="0" t="n">
        <f aca="false">BZ455*'Dist Horaria'!$AA$6</f>
        <v>201.128219178082</v>
      </c>
      <c r="CU455" s="0" t="n">
        <f aca="false">BZ455*'Dist Horaria'!$AB$6</f>
        <v>201.128219178082</v>
      </c>
      <c r="CV455" s="0" t="n">
        <f aca="false">BZ455*'Dist Horaria'!$AC$6</f>
        <v>201.128219178082</v>
      </c>
      <c r="CW455" s="0" t="n">
        <f aca="false">BZ455*'Dist Horaria'!$AD$6</f>
        <v>201.128219178082</v>
      </c>
      <c r="CX455" s="0" t="n">
        <f aca="false">BZ455*'Dist Horaria'!$AE$6</f>
        <v>201.128219178082</v>
      </c>
      <c r="CY455" s="0" t="n">
        <f aca="false">AS455*1000000</f>
        <v>8415.43712600548</v>
      </c>
      <c r="CZ455" s="0" t="n">
        <f aca="false">CY455*'Dist Horaria'!$H$6</f>
        <v>210.385928150137</v>
      </c>
      <c r="DA455" s="0" t="n">
        <f aca="false">CY455*'Dist Horaria'!$I$6</f>
        <v>210.385928150137</v>
      </c>
      <c r="DB455" s="0" t="n">
        <f aca="false">CY455*'Dist Horaria'!$J$6</f>
        <v>210.385928150137</v>
      </c>
      <c r="DC455" s="0" t="n">
        <f aca="false">CY455*'Dist Horaria'!$K$6</f>
        <v>210.385928150137</v>
      </c>
      <c r="DD455" s="0" t="n">
        <f aca="false">CY455*'Dist Horaria'!$L$6</f>
        <v>210.385928150137</v>
      </c>
      <c r="DE455" s="0" t="n">
        <f aca="false">CY455*'Dist Horaria'!$M$6</f>
        <v>561.029141733699</v>
      </c>
      <c r="DF455" s="0" t="n">
        <f aca="false">CY455*'Dist Horaria'!$N$6</f>
        <v>561.029141733699</v>
      </c>
      <c r="DG455" s="0" t="n">
        <f aca="false">CY455*'Dist Horaria'!$O$6</f>
        <v>561.029141733699</v>
      </c>
      <c r="DH455" s="0" t="n">
        <f aca="false">CY455*'Dist Horaria'!$P$6</f>
        <v>368.17537426274</v>
      </c>
      <c r="DI455" s="0" t="n">
        <f aca="false">CY455*'Dist Horaria'!$Q$6</f>
        <v>368.17537426274</v>
      </c>
      <c r="DJ455" s="0" t="n">
        <f aca="false">CY455*'Dist Horaria'!$R$6</f>
        <v>368.17537426274</v>
      </c>
      <c r="DK455" s="0" t="n">
        <f aca="false">CY455*'Dist Horaria'!$S$6</f>
        <v>368.17537426274</v>
      </c>
      <c r="DL455" s="0" t="n">
        <f aca="false">CY455*'Dist Horaria'!$T$6</f>
        <v>368.17537426274</v>
      </c>
      <c r="DM455" s="0" t="n">
        <f aca="false">CY455*'Dist Horaria'!$U$6</f>
        <v>368.17537426274</v>
      </c>
      <c r="DN455" s="0" t="n">
        <f aca="false">CY455*'Dist Horaria'!$V$6</f>
        <v>368.17537426274</v>
      </c>
      <c r="DO455" s="0" t="n">
        <f aca="false">CY455*'Dist Horaria'!$W$6</f>
        <v>368.17537426274</v>
      </c>
      <c r="DP455" s="0" t="n">
        <f aca="false">CY455*'Dist Horaria'!$X$6</f>
        <v>561.029141733699</v>
      </c>
      <c r="DQ455" s="0" t="n">
        <f aca="false">CY455*'Dist Horaria'!$Y$6</f>
        <v>561.029141733699</v>
      </c>
      <c r="DR455" s="0" t="n">
        <f aca="false">CY455*'Dist Horaria'!$Z$6</f>
        <v>561.029141733699</v>
      </c>
      <c r="DS455" s="0" t="n">
        <f aca="false">CY455*'Dist Horaria'!$AA$6</f>
        <v>210.385928150137</v>
      </c>
      <c r="DT455" s="0" t="n">
        <f aca="false">CY455*'Dist Horaria'!$AB$6</f>
        <v>210.385928150137</v>
      </c>
      <c r="DU455" s="0" t="n">
        <f aca="false">CY455*'Dist Horaria'!$AC$6</f>
        <v>210.385928150137</v>
      </c>
      <c r="DV455" s="0" t="n">
        <f aca="false">CY455*'Dist Horaria'!$AD$6</f>
        <v>210.385928150137</v>
      </c>
      <c r="DW455" s="0" t="n">
        <f aca="false">CY455*'Dist Horaria'!$AE$6</f>
        <v>210.385928150137</v>
      </c>
      <c r="DX455" s="0" t="n">
        <f aca="false">AX455*1000000</f>
        <v>487.85142759452</v>
      </c>
      <c r="DY455" s="0" t="n">
        <f aca="false">DX455*'Dist Horaria'!$H$6</f>
        <v>12.196285689863</v>
      </c>
      <c r="DZ455" s="0" t="n">
        <f aca="false">DX455*'Dist Horaria'!$I$6</f>
        <v>12.196285689863</v>
      </c>
      <c r="EA455" s="0" t="n">
        <f aca="false">DX455*'Dist Horaria'!$J$6</f>
        <v>12.196285689863</v>
      </c>
      <c r="EB455" s="0" t="n">
        <f aca="false">DX455*'Dist Horaria'!$K$6</f>
        <v>12.196285689863</v>
      </c>
      <c r="EC455" s="0" t="n">
        <f aca="false">DX455*'Dist Horaria'!$L$6</f>
        <v>12.196285689863</v>
      </c>
      <c r="ED455" s="0" t="n">
        <f aca="false">DX455*'Dist Horaria'!$M$6</f>
        <v>32.5234285063014</v>
      </c>
      <c r="EE455" s="0" t="n">
        <f aca="false">DX455*'Dist Horaria'!$N$6</f>
        <v>32.5234285063014</v>
      </c>
      <c r="EF455" s="0" t="n">
        <f aca="false">DX455*'Dist Horaria'!$O$6</f>
        <v>32.5234285063014</v>
      </c>
      <c r="EG455" s="0" t="n">
        <f aca="false">DX455*'Dist Horaria'!$P$6</f>
        <v>21.3434999572603</v>
      </c>
      <c r="EH455" s="0" t="n">
        <f aca="false">DX455*'Dist Horaria'!$Q$6</f>
        <v>21.3434999572603</v>
      </c>
      <c r="EI455" s="0" t="n">
        <f aca="false">DX455*'Dist Horaria'!$R$6</f>
        <v>21.3434999572603</v>
      </c>
      <c r="EJ455" s="0" t="n">
        <f aca="false">DX455*'Dist Horaria'!$S$6</f>
        <v>21.3434999572603</v>
      </c>
      <c r="EK455" s="0" t="n">
        <f aca="false">DX455*'Dist Horaria'!$T$6</f>
        <v>21.3434999572603</v>
      </c>
      <c r="EL455" s="0" t="n">
        <f aca="false">DX455*'Dist Horaria'!$U$6</f>
        <v>21.3434999572603</v>
      </c>
      <c r="EM455" s="0" t="n">
        <f aca="false">DX455*'Dist Horaria'!$V$6</f>
        <v>21.3434999572603</v>
      </c>
      <c r="EN455" s="0" t="n">
        <f aca="false">DX455*'Dist Horaria'!$W$6</f>
        <v>21.3434999572603</v>
      </c>
      <c r="EO455" s="0" t="n">
        <f aca="false">DX455*'Dist Horaria'!$X$6</f>
        <v>32.5234285063014</v>
      </c>
      <c r="EP455" s="0" t="n">
        <f aca="false">DX455*'Dist Horaria'!$Y$6</f>
        <v>32.5234285063014</v>
      </c>
      <c r="EQ455" s="0" t="n">
        <f aca="false">DX455*'Dist Horaria'!$Z$6</f>
        <v>32.5234285063014</v>
      </c>
      <c r="ER455" s="0" t="n">
        <f aca="false">DX455*'Dist Horaria'!$AA$6</f>
        <v>12.196285689863</v>
      </c>
      <c r="ES455" s="0" t="n">
        <f aca="false">DX455*'Dist Horaria'!$AB$6</f>
        <v>12.196285689863</v>
      </c>
      <c r="ET455" s="0" t="n">
        <f aca="false">DX455*'Dist Horaria'!$AC$6</f>
        <v>12.196285689863</v>
      </c>
      <c r="EU455" s="0" t="n">
        <f aca="false">DX455*'Dist Horaria'!$AD$6</f>
        <v>12.196285689863</v>
      </c>
      <c r="EV455" s="0" t="n">
        <f aca="false">DX455*'Dist Horaria'!$AE$6</f>
        <v>12.196285689863</v>
      </c>
      <c r="EW455" s="0" t="n">
        <f aca="false">BB455+CA455+CZ455+DY455</f>
        <v>540.815121006844</v>
      </c>
      <c r="EX455" s="0" t="n">
        <f aca="false">BC455+CB455+DA455+DZ455</f>
        <v>537.682460969749</v>
      </c>
      <c r="EY455" s="0" t="n">
        <f aca="false">BD455+CC455+DB455+EA455</f>
        <v>534.725614915798</v>
      </c>
      <c r="EZ455" s="0" t="n">
        <f aca="false">BE455+CD455+DC455+EB455</f>
        <v>532.206497561408</v>
      </c>
      <c r="FA455" s="0" t="n">
        <f aca="false">BF455+CE455+DD455+EC455</f>
        <v>530.365624402267</v>
      </c>
      <c r="FB455" s="0" t="n">
        <f aca="false">BG455+CF455+DE455+ED455</f>
        <v>1235.39073014094</v>
      </c>
      <c r="FC455" s="0" t="n">
        <f aca="false">BH455+CG455+DF455+EE455</f>
        <v>1240.1520088478</v>
      </c>
      <c r="FD455" s="0" t="n">
        <f aca="false">BI455+CH455+DG455+EF455</f>
        <v>1240.1520088478</v>
      </c>
      <c r="FE455" s="0" t="n">
        <f aca="false">BJ455+CI455+DH455+EG455</f>
        <v>887.367678227096</v>
      </c>
      <c r="FF455" s="0" t="n">
        <f aca="false">BK455+CJ455+DI455+EH455</f>
        <v>902.796703466519</v>
      </c>
      <c r="FG455" s="0" t="n">
        <f aca="false">BL455+CK455+DJ455+EI455</f>
        <v>914.017812731554</v>
      </c>
      <c r="FH455" s="0" t="n">
        <f aca="false">BM455+CL455+DK455+EJ455</f>
        <v>919.628367364071</v>
      </c>
      <c r="FI455" s="0" t="n">
        <f aca="false">BN455+CM455+DL455+EK455</f>
        <v>921.0310060222</v>
      </c>
      <c r="FJ455" s="0" t="n">
        <f aca="false">BO455+CN455+DM455+EL455</f>
        <v>919.628367364071</v>
      </c>
      <c r="FK455" s="0" t="n">
        <f aca="false">BP455+CO455+DN455+EM455</f>
        <v>916.823090047812</v>
      </c>
      <c r="FL455" s="0" t="n">
        <f aca="false">BQ455+CP455+DO455+EN455</f>
        <v>912.615174073424</v>
      </c>
      <c r="FM455" s="0" t="n">
        <f aca="false">BR455+CQ455+DP455+EO455</f>
        <v>1297.70006431086</v>
      </c>
      <c r="FN455" s="0" t="n">
        <f aca="false">BS455+CR455+DQ455+EP455</f>
        <v>1293.87266156883</v>
      </c>
      <c r="FO455" s="0" t="n">
        <f aca="false">BT455+CS455+DR455+EQ455</f>
        <v>1273.03973382389</v>
      </c>
      <c r="FP455" s="0" t="n">
        <f aca="false">BU455+CT455+DS455+ER455</f>
        <v>559.833386023527</v>
      </c>
      <c r="FQ455" s="0" t="n">
        <f aca="false">BV455+CU455+DT455+ES455</f>
        <v>544.868957553983</v>
      </c>
      <c r="FR455" s="0" t="n">
        <f aca="false">BW455+CV455+DU455+ET455</f>
        <v>555.025120665595</v>
      </c>
      <c r="FS455" s="0" t="n">
        <f aca="false">BX455+CW455+DV455+EU455</f>
        <v>551.559781857195</v>
      </c>
      <c r="FT455" s="0" t="n">
        <f aca="false">BY455+CX455+DW455+EV455</f>
        <v>547.893655677033</v>
      </c>
      <c r="FU455" s="0" t="n">
        <f aca="false">AM455*'Dist Horaria'!$H$10</f>
        <v>0.265020184165012</v>
      </c>
      <c r="FV455" s="0" t="n">
        <f aca="false">AM455*'Dist Horaria'!$I$10</f>
        <v>0.24802964395077</v>
      </c>
      <c r="FW455" s="0" t="n">
        <f aca="false">AM455*'Dist Horaria'!$J$10</f>
        <v>0.246955900981505</v>
      </c>
      <c r="FX455" s="0" t="n">
        <f aca="false">AM455*'Dist Horaria'!$K$10</f>
        <v>0.239853534135126</v>
      </c>
      <c r="FY455" s="0" t="n">
        <f aca="false">AM455*'Dist Horaria'!$L$10</f>
        <v>0.239949519695495</v>
      </c>
      <c r="FZ455" s="0" t="n">
        <f aca="false">AM455*'Dist Horaria'!$M$10</f>
        <v>0.256755860630219</v>
      </c>
      <c r="GA455" s="0" t="n">
        <f aca="false">AM455*'Dist Horaria'!$N$10</f>
        <v>0.24290165690429</v>
      </c>
      <c r="GB455" s="0" t="n">
        <f aca="false">AM455*'Dist Horaria'!$O$10</f>
        <v>0.23875577816927</v>
      </c>
      <c r="GC455" s="0" t="n">
        <f aca="false">AM455*'Dist Horaria'!$P$10</f>
        <v>0.242460721160532</v>
      </c>
      <c r="GD455" s="0" t="n">
        <f aca="false">AM455*'Dist Horaria'!$Q$10</f>
        <v>0.219418772953462</v>
      </c>
      <c r="GE455" s="0" t="n">
        <f aca="false">AM455*'Dist Horaria'!$R$10</f>
        <v>0.267723854945737</v>
      </c>
      <c r="GF455" s="0" t="n">
        <f aca="false">AM455*'Dist Horaria'!$S$10</f>
        <v>0.228646572308584</v>
      </c>
      <c r="GG455" s="0" t="n">
        <f aca="false">AR455*'Dist Horaria'!$H$10</f>
        <v>0.27721876945924</v>
      </c>
      <c r="GH455" s="0" t="n">
        <f aca="false">AR455*'Dist Horaria'!$I$10</f>
        <v>0.259446173513464</v>
      </c>
      <c r="GI455" s="0" t="n">
        <f aca="false">AR455*'Dist Horaria'!$J$10</f>
        <v>0.2583230073456</v>
      </c>
      <c r="GJ455" s="0" t="n">
        <f aca="false">AR455*'Dist Horaria'!$K$10</f>
        <v>0.250893726426471</v>
      </c>
      <c r="GK455" s="0" t="n">
        <f aca="false">AR455*'Dist Horaria'!$L$10</f>
        <v>0.250994130095781</v>
      </c>
      <c r="GL455" s="0" t="n">
        <f aca="false">AR455*'Dist Horaria'!$M$10</f>
        <v>0.268574048273393</v>
      </c>
      <c r="GM455" s="0" t="n">
        <f aca="false">AR455*'Dist Horaria'!$N$10</f>
        <v>0.254082150907763</v>
      </c>
      <c r="GN455" s="0" t="n">
        <f aca="false">AR455*'Dist Horaria'!$O$10</f>
        <v>0.249745441970402</v>
      </c>
      <c r="GO455" s="0" t="n">
        <f aca="false">AR455*'Dist Horaria'!$P$10</f>
        <v>0.25362091938051</v>
      </c>
      <c r="GP455" s="0" t="n">
        <f aca="false">AR455*'Dist Horaria'!$Q$10</f>
        <v>0.229518375840166</v>
      </c>
      <c r="GQ455" s="0" t="n">
        <f aca="false">AR455*'Dist Horaria'!$R$10</f>
        <v>0.280046887208901</v>
      </c>
      <c r="GR455" s="0" t="n">
        <f aca="false">AR455*'Dist Horaria'!$S$10</f>
        <v>0.239170920570309</v>
      </c>
      <c r="GS455" s="0" t="n">
        <f aca="false">AW455*'Dist Horaria'!$H$10</f>
        <v>0.0160706533019849</v>
      </c>
      <c r="GT455" s="0" t="n">
        <f aca="false">AW455*'Dist Horaria'!$I$10</f>
        <v>0.0150403578848385</v>
      </c>
      <c r="GU455" s="0" t="n">
        <f aca="false">AW455*'Dist Horaria'!$J$10</f>
        <v>0.0149752468026435</v>
      </c>
      <c r="GV455" s="0" t="n">
        <f aca="false">AW455*'Dist Horaria'!$K$10</f>
        <v>0.0145445638508099</v>
      </c>
      <c r="GW455" s="0" t="n">
        <f aca="false">AW455*'Dist Horaria'!$L$10</f>
        <v>0.0145503843533786</v>
      </c>
      <c r="GX455" s="0" t="n">
        <f aca="false">AW455*'Dist Horaria'!$M$10</f>
        <v>0.0155695100448344</v>
      </c>
      <c r="GY455" s="0" t="n">
        <f aca="false">AW455*'Dist Horaria'!$N$10</f>
        <v>0.014729400052624</v>
      </c>
      <c r="GZ455" s="0" t="n">
        <f aca="false">AW455*'Dist Horaria'!$O$10</f>
        <v>0.0144779966359653</v>
      </c>
      <c r="HA455" s="0" t="n">
        <f aca="false">AW455*'Dist Horaria'!$P$10</f>
        <v>0.0147026619930731</v>
      </c>
      <c r="HB455" s="0" t="n">
        <f aca="false">AW455*'Dist Horaria'!$Q$10</f>
        <v>0.0133054130921835</v>
      </c>
      <c r="HC455" s="0" t="n">
        <f aca="false">AW455*'Dist Horaria'!$R$10</f>
        <v>0.0162346021570378</v>
      </c>
      <c r="HD455" s="0" t="n">
        <f aca="false">AW455*'Dist Horaria'!$S$10</f>
        <v>0.0138649809026266</v>
      </c>
    </row>
    <row r="456" customFormat="false" ht="13.8" hidden="false" customHeight="false" outlineLevel="0" collapsed="false">
      <c r="A456" s="0" t="n">
        <v>4.626611</v>
      </c>
      <c r="B456" s="0" t="n">
        <v>-74.108705</v>
      </c>
      <c r="C456" s="0" t="n">
        <v>28</v>
      </c>
      <c r="D456" s="0" t="n">
        <v>27</v>
      </c>
      <c r="E456" s="0" t="n">
        <v>1850</v>
      </c>
      <c r="G456" s="0" t="s">
        <v>650</v>
      </c>
      <c r="H456" s="0" t="n">
        <v>479</v>
      </c>
      <c r="I456" s="0" t="s">
        <v>2013</v>
      </c>
      <c r="J456" s="0" t="s">
        <v>2014</v>
      </c>
      <c r="K456" s="0" t="n">
        <v>83000734583</v>
      </c>
      <c r="L456" s="0" t="s">
        <v>2015</v>
      </c>
      <c r="S456" s="0" t="n">
        <v>365</v>
      </c>
      <c r="V456" s="0" t="n">
        <v>49000</v>
      </c>
      <c r="W456" s="0" t="n">
        <f aca="false">V456*12</f>
        <v>588000</v>
      </c>
      <c r="X456" s="0" t="n">
        <v>1</v>
      </c>
      <c r="Z456" s="0" t="n">
        <v>31665.44</v>
      </c>
      <c r="AB456" s="0" t="n">
        <v>0.005</v>
      </c>
      <c r="AC456" s="0" t="n">
        <v>0</v>
      </c>
      <c r="AD456" s="0" t="n">
        <v>2704.3333564549</v>
      </c>
      <c r="AE456" s="0" t="n">
        <f aca="false">AD456/2204.59</f>
        <v>1.22668312768129</v>
      </c>
      <c r="AF456" s="0" t="n">
        <f aca="false">AE456/S456</f>
        <v>0.00336077569227751</v>
      </c>
      <c r="AG456" s="0" t="n">
        <f aca="false">AE456*EXP(AB456*AC456)</f>
        <v>1.22668312768129</v>
      </c>
      <c r="AH456" s="0" t="n">
        <f aca="false">AG456/S456</f>
        <v>0.00336077569227751</v>
      </c>
      <c r="AI456" s="0" t="s">
        <v>90</v>
      </c>
      <c r="AJ456" s="0" t="n">
        <f aca="false">IF(AI456="A",'FE DISTRIBUCIÓN'!$C$2,'FE DISTRIBUCIÓN'!$C$3)</f>
        <v>4.994E-006</v>
      </c>
      <c r="AK456" s="0" t="n">
        <f aca="false">W456*AJ456</f>
        <v>2.936472</v>
      </c>
      <c r="AL456" s="0" t="n">
        <f aca="false">AK456/365</f>
        <v>0.00804512876712329</v>
      </c>
      <c r="AM456" s="0" t="n">
        <f aca="false">AK456*EXP(AB456*AC456)</f>
        <v>2.936472</v>
      </c>
      <c r="AN456" s="0" t="n">
        <f aca="false">AM456/365</f>
        <v>0.00804512876712329</v>
      </c>
      <c r="AO456" s="0" t="n">
        <v>5.223868284E-006</v>
      </c>
      <c r="AP456" s="0" t="n">
        <f aca="false">AO456*W456</f>
        <v>3.071634550992</v>
      </c>
      <c r="AQ456" s="0" t="n">
        <f aca="false">AP456/365</f>
        <v>0.00841543712600548</v>
      </c>
      <c r="AR456" s="0" t="n">
        <f aca="false">AP456*EXP(AB456*AC456)</f>
        <v>3.071634550992</v>
      </c>
      <c r="AS456" s="0" t="n">
        <f aca="false">AR456/365</f>
        <v>0.00841543712600548</v>
      </c>
      <c r="AT456" s="0" t="n">
        <v>3.02832944E-007</v>
      </c>
      <c r="AU456" s="0" t="n">
        <f aca="false">AT456*W456</f>
        <v>0.178065771072</v>
      </c>
      <c r="AV456" s="0" t="n">
        <f aca="false">AU456/365</f>
        <v>0.00048785142759452</v>
      </c>
      <c r="AW456" s="0" t="n">
        <f aca="false">AU456*EXP(AB456*AC456)</f>
        <v>0.178065771072</v>
      </c>
      <c r="AX456" s="0" t="n">
        <f aca="false">AW456/365</f>
        <v>0.00048785142759452</v>
      </c>
      <c r="AY456" s="0" t="n">
        <f aca="false">AW456+AR456+AM456+AG456</f>
        <v>7.41285544974529</v>
      </c>
      <c r="AZ456" s="0" t="n">
        <f aca="false">AH456+AN456+AS456+AX456</f>
        <v>0.0203091930130008</v>
      </c>
      <c r="BA456" s="0" t="n">
        <f aca="false">AH456*1000000</f>
        <v>3360.77569227751</v>
      </c>
      <c r="BB456" s="0" t="n">
        <f aca="false">BA456*'Dist Horaria'!$H$3</f>
        <v>117.104687988762</v>
      </c>
      <c r="BC456" s="0" t="n">
        <f aca="false">BA456*'Dist Horaria'!$I$3</f>
        <v>113.972027951667</v>
      </c>
      <c r="BD456" s="0" t="n">
        <f aca="false">BA456*'Dist Horaria'!$J$3</f>
        <v>111.015181897716</v>
      </c>
      <c r="BE456" s="0" t="n">
        <f aca="false">BA456*'Dist Horaria'!$K$3</f>
        <v>108.496064543325</v>
      </c>
      <c r="BF456" s="0" t="n">
        <f aca="false">BA456*'Dist Horaria'!$L$3</f>
        <v>106.655191384185</v>
      </c>
      <c r="BG456" s="0" t="n">
        <f aca="false">BA456*'Dist Horaria'!$M$3</f>
        <v>105.496242092718</v>
      </c>
      <c r="BH456" s="0" t="n">
        <f aca="false">BA456*'Dist Horaria'!$N$3</f>
        <v>110.257520799584</v>
      </c>
      <c r="BI456" s="0" t="n">
        <f aca="false">BA456*'Dist Horaria'!$O$3</f>
        <v>110.257520799584</v>
      </c>
      <c r="BJ456" s="0" t="n">
        <f aca="false">BA456*'Dist Horaria'!$P$3</f>
        <v>145.874420445452</v>
      </c>
      <c r="BK456" s="0" t="n">
        <f aca="false">BA456*'Dist Horaria'!$Q$3</f>
        <v>161.303445684875</v>
      </c>
      <c r="BL456" s="0" t="n">
        <f aca="false">BA456*'Dist Horaria'!$R$3</f>
        <v>172.52455494991</v>
      </c>
      <c r="BM456" s="0" t="n">
        <f aca="false">BA456*'Dist Horaria'!$S$3</f>
        <v>178.135109582427</v>
      </c>
      <c r="BN456" s="0" t="n">
        <f aca="false">BA456*'Dist Horaria'!$T$3</f>
        <v>179.537748240557</v>
      </c>
      <c r="BO456" s="0" t="n">
        <f aca="false">BA456*'Dist Horaria'!$U$3</f>
        <v>178.135109582427</v>
      </c>
      <c r="BP456" s="0" t="n">
        <f aca="false">BA456*'Dist Horaria'!$V$3</f>
        <v>175.329832266168</v>
      </c>
      <c r="BQ456" s="0" t="n">
        <f aca="false">BA456*'Dist Horaria'!$W$3</f>
        <v>171.12191629178</v>
      </c>
      <c r="BR456" s="0" t="n">
        <f aca="false">BA456*'Dist Horaria'!$X$3</f>
        <v>167.805576262639</v>
      </c>
      <c r="BS456" s="0" t="n">
        <f aca="false">BA456*'Dist Horaria'!$Y$3</f>
        <v>163.978173520615</v>
      </c>
      <c r="BT456" s="0" t="n">
        <f aca="false">BA456*'Dist Horaria'!$Z$3</f>
        <v>143.145245775666</v>
      </c>
      <c r="BU456" s="0" t="n">
        <f aca="false">BA456*'Dist Horaria'!$AA$3</f>
        <v>136.122953005445</v>
      </c>
      <c r="BV456" s="0" t="n">
        <f aca="false">BA456*'Dist Horaria'!$AB$3</f>
        <v>121.158524535901</v>
      </c>
      <c r="BW456" s="0" t="n">
        <f aca="false">BA456*'Dist Horaria'!$AC$3</f>
        <v>131.314687647513</v>
      </c>
      <c r="BX456" s="0" t="n">
        <f aca="false">BA456*'Dist Horaria'!$AD$3</f>
        <v>127.849348839113</v>
      </c>
      <c r="BY456" s="0" t="n">
        <f aca="false">BA456*'Dist Horaria'!$AE$3</f>
        <v>124.183222658951</v>
      </c>
      <c r="BZ456" s="0" t="n">
        <f aca="false">AN456*1000000</f>
        <v>8045.12876712329</v>
      </c>
      <c r="CA456" s="0" t="n">
        <f aca="false">BZ456*'Dist Horaria'!$H$6</f>
        <v>201.128219178082</v>
      </c>
      <c r="CB456" s="0" t="n">
        <f aca="false">BZ456*'Dist Horaria'!$I$6</f>
        <v>201.128219178082</v>
      </c>
      <c r="CC456" s="0" t="n">
        <f aca="false">BZ456*'Dist Horaria'!$J$6</f>
        <v>201.128219178082</v>
      </c>
      <c r="CD456" s="0" t="n">
        <f aca="false">BZ456*'Dist Horaria'!$K$6</f>
        <v>201.128219178082</v>
      </c>
      <c r="CE456" s="0" t="n">
        <f aca="false">BZ456*'Dist Horaria'!$L$6</f>
        <v>201.128219178082</v>
      </c>
      <c r="CF456" s="0" t="n">
        <f aca="false">BZ456*'Dist Horaria'!$M$6</f>
        <v>536.341917808219</v>
      </c>
      <c r="CG456" s="0" t="n">
        <f aca="false">BZ456*'Dist Horaria'!$N$6</f>
        <v>536.341917808219</v>
      </c>
      <c r="CH456" s="0" t="n">
        <f aca="false">BZ456*'Dist Horaria'!$O$6</f>
        <v>536.341917808219</v>
      </c>
      <c r="CI456" s="0" t="n">
        <f aca="false">BZ456*'Dist Horaria'!$P$6</f>
        <v>351.974383561644</v>
      </c>
      <c r="CJ456" s="0" t="n">
        <f aca="false">BZ456*'Dist Horaria'!$Q$6</f>
        <v>351.974383561644</v>
      </c>
      <c r="CK456" s="0" t="n">
        <f aca="false">BZ456*'Dist Horaria'!$R$6</f>
        <v>351.974383561644</v>
      </c>
      <c r="CL456" s="0" t="n">
        <f aca="false">BZ456*'Dist Horaria'!$S$6</f>
        <v>351.974383561644</v>
      </c>
      <c r="CM456" s="0" t="n">
        <f aca="false">BZ456*'Dist Horaria'!$T$6</f>
        <v>351.974383561644</v>
      </c>
      <c r="CN456" s="0" t="n">
        <f aca="false">BZ456*'Dist Horaria'!$U$6</f>
        <v>351.974383561644</v>
      </c>
      <c r="CO456" s="0" t="n">
        <f aca="false">BZ456*'Dist Horaria'!$V$6</f>
        <v>351.974383561644</v>
      </c>
      <c r="CP456" s="0" t="n">
        <f aca="false">BZ456*'Dist Horaria'!$W$6</f>
        <v>351.974383561644</v>
      </c>
      <c r="CQ456" s="0" t="n">
        <f aca="false">BZ456*'Dist Horaria'!$X$6</f>
        <v>536.341917808219</v>
      </c>
      <c r="CR456" s="0" t="n">
        <f aca="false">BZ456*'Dist Horaria'!$Y$6</f>
        <v>536.341917808219</v>
      </c>
      <c r="CS456" s="0" t="n">
        <f aca="false">BZ456*'Dist Horaria'!$Z$6</f>
        <v>536.341917808219</v>
      </c>
      <c r="CT456" s="0" t="n">
        <f aca="false">BZ456*'Dist Horaria'!$AA$6</f>
        <v>201.128219178082</v>
      </c>
      <c r="CU456" s="0" t="n">
        <f aca="false">BZ456*'Dist Horaria'!$AB$6</f>
        <v>201.128219178082</v>
      </c>
      <c r="CV456" s="0" t="n">
        <f aca="false">BZ456*'Dist Horaria'!$AC$6</f>
        <v>201.128219178082</v>
      </c>
      <c r="CW456" s="0" t="n">
        <f aca="false">BZ456*'Dist Horaria'!$AD$6</f>
        <v>201.128219178082</v>
      </c>
      <c r="CX456" s="0" t="n">
        <f aca="false">BZ456*'Dist Horaria'!$AE$6</f>
        <v>201.128219178082</v>
      </c>
      <c r="CY456" s="0" t="n">
        <f aca="false">AS456*1000000</f>
        <v>8415.43712600548</v>
      </c>
      <c r="CZ456" s="0" t="n">
        <f aca="false">CY456*'Dist Horaria'!$H$6</f>
        <v>210.385928150137</v>
      </c>
      <c r="DA456" s="0" t="n">
        <f aca="false">CY456*'Dist Horaria'!$I$6</f>
        <v>210.385928150137</v>
      </c>
      <c r="DB456" s="0" t="n">
        <f aca="false">CY456*'Dist Horaria'!$J$6</f>
        <v>210.385928150137</v>
      </c>
      <c r="DC456" s="0" t="n">
        <f aca="false">CY456*'Dist Horaria'!$K$6</f>
        <v>210.385928150137</v>
      </c>
      <c r="DD456" s="0" t="n">
        <f aca="false">CY456*'Dist Horaria'!$L$6</f>
        <v>210.385928150137</v>
      </c>
      <c r="DE456" s="0" t="n">
        <f aca="false">CY456*'Dist Horaria'!$M$6</f>
        <v>561.029141733699</v>
      </c>
      <c r="DF456" s="0" t="n">
        <f aca="false">CY456*'Dist Horaria'!$N$6</f>
        <v>561.029141733699</v>
      </c>
      <c r="DG456" s="0" t="n">
        <f aca="false">CY456*'Dist Horaria'!$O$6</f>
        <v>561.029141733699</v>
      </c>
      <c r="DH456" s="0" t="n">
        <f aca="false">CY456*'Dist Horaria'!$P$6</f>
        <v>368.17537426274</v>
      </c>
      <c r="DI456" s="0" t="n">
        <f aca="false">CY456*'Dist Horaria'!$Q$6</f>
        <v>368.17537426274</v>
      </c>
      <c r="DJ456" s="0" t="n">
        <f aca="false">CY456*'Dist Horaria'!$R$6</f>
        <v>368.17537426274</v>
      </c>
      <c r="DK456" s="0" t="n">
        <f aca="false">CY456*'Dist Horaria'!$S$6</f>
        <v>368.17537426274</v>
      </c>
      <c r="DL456" s="0" t="n">
        <f aca="false">CY456*'Dist Horaria'!$T$6</f>
        <v>368.17537426274</v>
      </c>
      <c r="DM456" s="0" t="n">
        <f aca="false">CY456*'Dist Horaria'!$U$6</f>
        <v>368.17537426274</v>
      </c>
      <c r="DN456" s="0" t="n">
        <f aca="false">CY456*'Dist Horaria'!$V$6</f>
        <v>368.17537426274</v>
      </c>
      <c r="DO456" s="0" t="n">
        <f aca="false">CY456*'Dist Horaria'!$W$6</f>
        <v>368.17537426274</v>
      </c>
      <c r="DP456" s="0" t="n">
        <f aca="false">CY456*'Dist Horaria'!$X$6</f>
        <v>561.029141733699</v>
      </c>
      <c r="DQ456" s="0" t="n">
        <f aca="false">CY456*'Dist Horaria'!$Y$6</f>
        <v>561.029141733699</v>
      </c>
      <c r="DR456" s="0" t="n">
        <f aca="false">CY456*'Dist Horaria'!$Z$6</f>
        <v>561.029141733699</v>
      </c>
      <c r="DS456" s="0" t="n">
        <f aca="false">CY456*'Dist Horaria'!$AA$6</f>
        <v>210.385928150137</v>
      </c>
      <c r="DT456" s="0" t="n">
        <f aca="false">CY456*'Dist Horaria'!$AB$6</f>
        <v>210.385928150137</v>
      </c>
      <c r="DU456" s="0" t="n">
        <f aca="false">CY456*'Dist Horaria'!$AC$6</f>
        <v>210.385928150137</v>
      </c>
      <c r="DV456" s="0" t="n">
        <f aca="false">CY456*'Dist Horaria'!$AD$6</f>
        <v>210.385928150137</v>
      </c>
      <c r="DW456" s="0" t="n">
        <f aca="false">CY456*'Dist Horaria'!$AE$6</f>
        <v>210.385928150137</v>
      </c>
      <c r="DX456" s="0" t="n">
        <f aca="false">AX456*1000000</f>
        <v>487.85142759452</v>
      </c>
      <c r="DY456" s="0" t="n">
        <f aca="false">DX456*'Dist Horaria'!$H$6</f>
        <v>12.196285689863</v>
      </c>
      <c r="DZ456" s="0" t="n">
        <f aca="false">DX456*'Dist Horaria'!$I$6</f>
        <v>12.196285689863</v>
      </c>
      <c r="EA456" s="0" t="n">
        <f aca="false">DX456*'Dist Horaria'!$J$6</f>
        <v>12.196285689863</v>
      </c>
      <c r="EB456" s="0" t="n">
        <f aca="false">DX456*'Dist Horaria'!$K$6</f>
        <v>12.196285689863</v>
      </c>
      <c r="EC456" s="0" t="n">
        <f aca="false">DX456*'Dist Horaria'!$L$6</f>
        <v>12.196285689863</v>
      </c>
      <c r="ED456" s="0" t="n">
        <f aca="false">DX456*'Dist Horaria'!$M$6</f>
        <v>32.5234285063014</v>
      </c>
      <c r="EE456" s="0" t="n">
        <f aca="false">DX456*'Dist Horaria'!$N$6</f>
        <v>32.5234285063014</v>
      </c>
      <c r="EF456" s="0" t="n">
        <f aca="false">DX456*'Dist Horaria'!$O$6</f>
        <v>32.5234285063014</v>
      </c>
      <c r="EG456" s="0" t="n">
        <f aca="false">DX456*'Dist Horaria'!$P$6</f>
        <v>21.3434999572603</v>
      </c>
      <c r="EH456" s="0" t="n">
        <f aca="false">DX456*'Dist Horaria'!$Q$6</f>
        <v>21.3434999572603</v>
      </c>
      <c r="EI456" s="0" t="n">
        <f aca="false">DX456*'Dist Horaria'!$R$6</f>
        <v>21.3434999572603</v>
      </c>
      <c r="EJ456" s="0" t="n">
        <f aca="false">DX456*'Dist Horaria'!$S$6</f>
        <v>21.3434999572603</v>
      </c>
      <c r="EK456" s="0" t="n">
        <f aca="false">DX456*'Dist Horaria'!$T$6</f>
        <v>21.3434999572603</v>
      </c>
      <c r="EL456" s="0" t="n">
        <f aca="false">DX456*'Dist Horaria'!$U$6</f>
        <v>21.3434999572603</v>
      </c>
      <c r="EM456" s="0" t="n">
        <f aca="false">DX456*'Dist Horaria'!$V$6</f>
        <v>21.3434999572603</v>
      </c>
      <c r="EN456" s="0" t="n">
        <f aca="false">DX456*'Dist Horaria'!$W$6</f>
        <v>21.3434999572603</v>
      </c>
      <c r="EO456" s="0" t="n">
        <f aca="false">DX456*'Dist Horaria'!$X$6</f>
        <v>32.5234285063014</v>
      </c>
      <c r="EP456" s="0" t="n">
        <f aca="false">DX456*'Dist Horaria'!$Y$6</f>
        <v>32.5234285063014</v>
      </c>
      <c r="EQ456" s="0" t="n">
        <f aca="false">DX456*'Dist Horaria'!$Z$6</f>
        <v>32.5234285063014</v>
      </c>
      <c r="ER456" s="0" t="n">
        <f aca="false">DX456*'Dist Horaria'!$AA$6</f>
        <v>12.196285689863</v>
      </c>
      <c r="ES456" s="0" t="n">
        <f aca="false">DX456*'Dist Horaria'!$AB$6</f>
        <v>12.196285689863</v>
      </c>
      <c r="ET456" s="0" t="n">
        <f aca="false">DX456*'Dist Horaria'!$AC$6</f>
        <v>12.196285689863</v>
      </c>
      <c r="EU456" s="0" t="n">
        <f aca="false">DX456*'Dist Horaria'!$AD$6</f>
        <v>12.196285689863</v>
      </c>
      <c r="EV456" s="0" t="n">
        <f aca="false">DX456*'Dist Horaria'!$AE$6</f>
        <v>12.196285689863</v>
      </c>
      <c r="EW456" s="0" t="n">
        <f aca="false">BB456+CA456+CZ456+DY456</f>
        <v>540.815121006844</v>
      </c>
      <c r="EX456" s="0" t="n">
        <f aca="false">BC456+CB456+DA456+DZ456</f>
        <v>537.682460969749</v>
      </c>
      <c r="EY456" s="0" t="n">
        <f aca="false">BD456+CC456+DB456+EA456</f>
        <v>534.725614915798</v>
      </c>
      <c r="EZ456" s="0" t="n">
        <f aca="false">BE456+CD456+DC456+EB456</f>
        <v>532.206497561408</v>
      </c>
      <c r="FA456" s="0" t="n">
        <f aca="false">BF456+CE456+DD456+EC456</f>
        <v>530.365624402267</v>
      </c>
      <c r="FB456" s="0" t="n">
        <f aca="false">BG456+CF456+DE456+ED456</f>
        <v>1235.39073014094</v>
      </c>
      <c r="FC456" s="0" t="n">
        <f aca="false">BH456+CG456+DF456+EE456</f>
        <v>1240.1520088478</v>
      </c>
      <c r="FD456" s="0" t="n">
        <f aca="false">BI456+CH456+DG456+EF456</f>
        <v>1240.1520088478</v>
      </c>
      <c r="FE456" s="0" t="n">
        <f aca="false">BJ456+CI456+DH456+EG456</f>
        <v>887.367678227096</v>
      </c>
      <c r="FF456" s="0" t="n">
        <f aca="false">BK456+CJ456+DI456+EH456</f>
        <v>902.796703466519</v>
      </c>
      <c r="FG456" s="0" t="n">
        <f aca="false">BL456+CK456+DJ456+EI456</f>
        <v>914.017812731554</v>
      </c>
      <c r="FH456" s="0" t="n">
        <f aca="false">BM456+CL456+DK456+EJ456</f>
        <v>919.628367364071</v>
      </c>
      <c r="FI456" s="0" t="n">
        <f aca="false">BN456+CM456+DL456+EK456</f>
        <v>921.0310060222</v>
      </c>
      <c r="FJ456" s="0" t="n">
        <f aca="false">BO456+CN456+DM456+EL456</f>
        <v>919.628367364071</v>
      </c>
      <c r="FK456" s="0" t="n">
        <f aca="false">BP456+CO456+DN456+EM456</f>
        <v>916.823090047812</v>
      </c>
      <c r="FL456" s="0" t="n">
        <f aca="false">BQ456+CP456+DO456+EN456</f>
        <v>912.615174073424</v>
      </c>
      <c r="FM456" s="0" t="n">
        <f aca="false">BR456+CQ456+DP456+EO456</f>
        <v>1297.70006431086</v>
      </c>
      <c r="FN456" s="0" t="n">
        <f aca="false">BS456+CR456+DQ456+EP456</f>
        <v>1293.87266156883</v>
      </c>
      <c r="FO456" s="0" t="n">
        <f aca="false">BT456+CS456+DR456+EQ456</f>
        <v>1273.03973382389</v>
      </c>
      <c r="FP456" s="0" t="n">
        <f aca="false">BU456+CT456+DS456+ER456</f>
        <v>559.833386023527</v>
      </c>
      <c r="FQ456" s="0" t="n">
        <f aca="false">BV456+CU456+DT456+ES456</f>
        <v>544.868957553983</v>
      </c>
      <c r="FR456" s="0" t="n">
        <f aca="false">BW456+CV456+DU456+ET456</f>
        <v>555.025120665595</v>
      </c>
      <c r="FS456" s="0" t="n">
        <f aca="false">BX456+CW456+DV456+EU456</f>
        <v>551.559781857195</v>
      </c>
      <c r="FT456" s="0" t="n">
        <f aca="false">BY456+CX456+DW456+EV456</f>
        <v>547.893655677033</v>
      </c>
      <c r="FU456" s="0" t="n">
        <f aca="false">AM456*'Dist Horaria'!$H$10</f>
        <v>0.265020184165012</v>
      </c>
      <c r="FV456" s="0" t="n">
        <f aca="false">AM456*'Dist Horaria'!$I$10</f>
        <v>0.24802964395077</v>
      </c>
      <c r="FW456" s="0" t="n">
        <f aca="false">AM456*'Dist Horaria'!$J$10</f>
        <v>0.246955900981505</v>
      </c>
      <c r="FX456" s="0" t="n">
        <f aca="false">AM456*'Dist Horaria'!$K$10</f>
        <v>0.239853534135126</v>
      </c>
      <c r="FY456" s="0" t="n">
        <f aca="false">AM456*'Dist Horaria'!$L$10</f>
        <v>0.239949519695495</v>
      </c>
      <c r="FZ456" s="0" t="n">
        <f aca="false">AM456*'Dist Horaria'!$M$10</f>
        <v>0.256755860630219</v>
      </c>
      <c r="GA456" s="0" t="n">
        <f aca="false">AM456*'Dist Horaria'!$N$10</f>
        <v>0.24290165690429</v>
      </c>
      <c r="GB456" s="0" t="n">
        <f aca="false">AM456*'Dist Horaria'!$O$10</f>
        <v>0.23875577816927</v>
      </c>
      <c r="GC456" s="0" t="n">
        <f aca="false">AM456*'Dist Horaria'!$P$10</f>
        <v>0.242460721160532</v>
      </c>
      <c r="GD456" s="0" t="n">
        <f aca="false">AM456*'Dist Horaria'!$Q$10</f>
        <v>0.219418772953462</v>
      </c>
      <c r="GE456" s="0" t="n">
        <f aca="false">AM456*'Dist Horaria'!$R$10</f>
        <v>0.267723854945737</v>
      </c>
      <c r="GF456" s="0" t="n">
        <f aca="false">AM456*'Dist Horaria'!$S$10</f>
        <v>0.228646572308584</v>
      </c>
      <c r="GG456" s="0" t="n">
        <f aca="false">AR456*'Dist Horaria'!$H$10</f>
        <v>0.27721876945924</v>
      </c>
      <c r="GH456" s="0" t="n">
        <f aca="false">AR456*'Dist Horaria'!$I$10</f>
        <v>0.259446173513464</v>
      </c>
      <c r="GI456" s="0" t="n">
        <f aca="false">AR456*'Dist Horaria'!$J$10</f>
        <v>0.2583230073456</v>
      </c>
      <c r="GJ456" s="0" t="n">
        <f aca="false">AR456*'Dist Horaria'!$K$10</f>
        <v>0.250893726426471</v>
      </c>
      <c r="GK456" s="0" t="n">
        <f aca="false">AR456*'Dist Horaria'!$L$10</f>
        <v>0.250994130095781</v>
      </c>
      <c r="GL456" s="0" t="n">
        <f aca="false">AR456*'Dist Horaria'!$M$10</f>
        <v>0.268574048273393</v>
      </c>
      <c r="GM456" s="0" t="n">
        <f aca="false">AR456*'Dist Horaria'!$N$10</f>
        <v>0.254082150907763</v>
      </c>
      <c r="GN456" s="0" t="n">
        <f aca="false">AR456*'Dist Horaria'!$O$10</f>
        <v>0.249745441970402</v>
      </c>
      <c r="GO456" s="0" t="n">
        <f aca="false">AR456*'Dist Horaria'!$P$10</f>
        <v>0.25362091938051</v>
      </c>
      <c r="GP456" s="0" t="n">
        <f aca="false">AR456*'Dist Horaria'!$Q$10</f>
        <v>0.229518375840166</v>
      </c>
      <c r="GQ456" s="0" t="n">
        <f aca="false">AR456*'Dist Horaria'!$R$10</f>
        <v>0.280046887208901</v>
      </c>
      <c r="GR456" s="0" t="n">
        <f aca="false">AR456*'Dist Horaria'!$S$10</f>
        <v>0.239170920570309</v>
      </c>
      <c r="GS456" s="0" t="n">
        <f aca="false">AW456*'Dist Horaria'!$H$10</f>
        <v>0.0160706533019849</v>
      </c>
      <c r="GT456" s="0" t="n">
        <f aca="false">AW456*'Dist Horaria'!$I$10</f>
        <v>0.0150403578848385</v>
      </c>
      <c r="GU456" s="0" t="n">
        <f aca="false">AW456*'Dist Horaria'!$J$10</f>
        <v>0.0149752468026435</v>
      </c>
      <c r="GV456" s="0" t="n">
        <f aca="false">AW456*'Dist Horaria'!$K$10</f>
        <v>0.0145445638508099</v>
      </c>
      <c r="GW456" s="0" t="n">
        <f aca="false">AW456*'Dist Horaria'!$L$10</f>
        <v>0.0145503843533786</v>
      </c>
      <c r="GX456" s="0" t="n">
        <f aca="false">AW456*'Dist Horaria'!$M$10</f>
        <v>0.0155695100448344</v>
      </c>
      <c r="GY456" s="0" t="n">
        <f aca="false">AW456*'Dist Horaria'!$N$10</f>
        <v>0.014729400052624</v>
      </c>
      <c r="GZ456" s="0" t="n">
        <f aca="false">AW456*'Dist Horaria'!$O$10</f>
        <v>0.0144779966359653</v>
      </c>
      <c r="HA456" s="0" t="n">
        <f aca="false">AW456*'Dist Horaria'!$P$10</f>
        <v>0.0147026619930731</v>
      </c>
      <c r="HB456" s="0" t="n">
        <f aca="false">AW456*'Dist Horaria'!$Q$10</f>
        <v>0.0133054130921835</v>
      </c>
      <c r="HC456" s="0" t="n">
        <f aca="false">AW456*'Dist Horaria'!$R$10</f>
        <v>0.0162346021570378</v>
      </c>
      <c r="HD456" s="0" t="n">
        <f aca="false">AW456*'Dist Horaria'!$S$10</f>
        <v>0.0138649809026266</v>
      </c>
    </row>
    <row r="457" customFormat="false" ht="13.8" hidden="false" customHeight="false" outlineLevel="0" collapsed="false">
      <c r="A457" s="0" t="n">
        <v>4.632059</v>
      </c>
      <c r="B457" s="0" t="n">
        <v>-74.111564</v>
      </c>
      <c r="C457" s="0" t="n">
        <v>28</v>
      </c>
      <c r="D457" s="0" t="n">
        <v>27</v>
      </c>
      <c r="E457" s="0" t="n">
        <v>1850</v>
      </c>
      <c r="G457" s="0" t="s">
        <v>650</v>
      </c>
      <c r="H457" s="0" t="n">
        <v>501</v>
      </c>
      <c r="I457" s="0" t="s">
        <v>2016</v>
      </c>
      <c r="J457" s="0" t="s">
        <v>2017</v>
      </c>
      <c r="K457" s="0" t="s">
        <v>2018</v>
      </c>
      <c r="L457" s="0" t="s">
        <v>2019</v>
      </c>
      <c r="S457" s="0" t="n">
        <v>365</v>
      </c>
      <c r="V457" s="0" t="n">
        <v>49000</v>
      </c>
      <c r="W457" s="0" t="n">
        <f aca="false">V457*12</f>
        <v>588000</v>
      </c>
      <c r="X457" s="0" t="n">
        <v>1</v>
      </c>
      <c r="Z457" s="0" t="n">
        <v>31665.44</v>
      </c>
      <c r="AB457" s="0" t="n">
        <v>0.005</v>
      </c>
      <c r="AC457" s="0" t="n">
        <v>0</v>
      </c>
      <c r="AD457" s="0" t="n">
        <v>2704.3333564549</v>
      </c>
      <c r="AE457" s="0" t="n">
        <f aca="false">AD457/2204.59</f>
        <v>1.22668312768129</v>
      </c>
      <c r="AF457" s="0" t="n">
        <f aca="false">AE457/S457</f>
        <v>0.00336077569227751</v>
      </c>
      <c r="AG457" s="0" t="n">
        <f aca="false">AE457*EXP(AB457*AC457)</f>
        <v>1.22668312768129</v>
      </c>
      <c r="AH457" s="0" t="n">
        <f aca="false">AG457/S457</f>
        <v>0.00336077569227751</v>
      </c>
      <c r="AI457" s="0" t="s">
        <v>90</v>
      </c>
      <c r="AJ457" s="0" t="n">
        <f aca="false">IF(AI457="A",'FE DISTRIBUCIÓN'!$C$2,'FE DISTRIBUCIÓN'!$C$3)</f>
        <v>4.994E-006</v>
      </c>
      <c r="AK457" s="0" t="n">
        <f aca="false">W457*AJ457</f>
        <v>2.936472</v>
      </c>
      <c r="AL457" s="0" t="n">
        <f aca="false">AK457/365</f>
        <v>0.00804512876712329</v>
      </c>
      <c r="AM457" s="0" t="n">
        <f aca="false">AK457*EXP(AB457*AC457)</f>
        <v>2.936472</v>
      </c>
      <c r="AN457" s="0" t="n">
        <f aca="false">AM457/365</f>
        <v>0.00804512876712329</v>
      </c>
      <c r="AO457" s="0" t="n">
        <v>5.223868284E-006</v>
      </c>
      <c r="AP457" s="0" t="n">
        <f aca="false">AO457*W457</f>
        <v>3.071634550992</v>
      </c>
      <c r="AQ457" s="0" t="n">
        <f aca="false">AP457/365</f>
        <v>0.00841543712600548</v>
      </c>
      <c r="AR457" s="0" t="n">
        <f aca="false">AP457*EXP(AB457*AC457)</f>
        <v>3.071634550992</v>
      </c>
      <c r="AS457" s="0" t="n">
        <f aca="false">AR457/365</f>
        <v>0.00841543712600548</v>
      </c>
      <c r="AT457" s="0" t="n">
        <v>3.02832944E-007</v>
      </c>
      <c r="AU457" s="0" t="n">
        <f aca="false">AT457*W457</f>
        <v>0.178065771072</v>
      </c>
      <c r="AV457" s="0" t="n">
        <f aca="false">AU457/365</f>
        <v>0.00048785142759452</v>
      </c>
      <c r="AW457" s="0" t="n">
        <f aca="false">AU457*EXP(AB457*AC457)</f>
        <v>0.178065771072</v>
      </c>
      <c r="AX457" s="0" t="n">
        <f aca="false">AW457/365</f>
        <v>0.00048785142759452</v>
      </c>
      <c r="AY457" s="0" t="n">
        <f aca="false">AW457+AR457+AM457+AG457</f>
        <v>7.41285544974529</v>
      </c>
      <c r="AZ457" s="0" t="n">
        <f aca="false">AH457+AN457+AS457+AX457</f>
        <v>0.0203091930130008</v>
      </c>
      <c r="BA457" s="0" t="n">
        <f aca="false">AH457*1000000</f>
        <v>3360.77569227751</v>
      </c>
      <c r="BB457" s="0" t="n">
        <f aca="false">BA457*'Dist Horaria'!$H$3</f>
        <v>117.104687988762</v>
      </c>
      <c r="BC457" s="0" t="n">
        <f aca="false">BA457*'Dist Horaria'!$I$3</f>
        <v>113.972027951667</v>
      </c>
      <c r="BD457" s="0" t="n">
        <f aca="false">BA457*'Dist Horaria'!$J$3</f>
        <v>111.015181897716</v>
      </c>
      <c r="BE457" s="0" t="n">
        <f aca="false">BA457*'Dist Horaria'!$K$3</f>
        <v>108.496064543325</v>
      </c>
      <c r="BF457" s="0" t="n">
        <f aca="false">BA457*'Dist Horaria'!$L$3</f>
        <v>106.655191384185</v>
      </c>
      <c r="BG457" s="0" t="n">
        <f aca="false">BA457*'Dist Horaria'!$M$3</f>
        <v>105.496242092718</v>
      </c>
      <c r="BH457" s="0" t="n">
        <f aca="false">BA457*'Dist Horaria'!$N$3</f>
        <v>110.257520799584</v>
      </c>
      <c r="BI457" s="0" t="n">
        <f aca="false">BA457*'Dist Horaria'!$O$3</f>
        <v>110.257520799584</v>
      </c>
      <c r="BJ457" s="0" t="n">
        <f aca="false">BA457*'Dist Horaria'!$P$3</f>
        <v>145.874420445452</v>
      </c>
      <c r="BK457" s="0" t="n">
        <f aca="false">BA457*'Dist Horaria'!$Q$3</f>
        <v>161.303445684875</v>
      </c>
      <c r="BL457" s="0" t="n">
        <f aca="false">BA457*'Dist Horaria'!$R$3</f>
        <v>172.52455494991</v>
      </c>
      <c r="BM457" s="0" t="n">
        <f aca="false">BA457*'Dist Horaria'!$S$3</f>
        <v>178.135109582427</v>
      </c>
      <c r="BN457" s="0" t="n">
        <f aca="false">BA457*'Dist Horaria'!$T$3</f>
        <v>179.537748240557</v>
      </c>
      <c r="BO457" s="0" t="n">
        <f aca="false">BA457*'Dist Horaria'!$U$3</f>
        <v>178.135109582427</v>
      </c>
      <c r="BP457" s="0" t="n">
        <f aca="false">BA457*'Dist Horaria'!$V$3</f>
        <v>175.329832266168</v>
      </c>
      <c r="BQ457" s="0" t="n">
        <f aca="false">BA457*'Dist Horaria'!$W$3</f>
        <v>171.12191629178</v>
      </c>
      <c r="BR457" s="0" t="n">
        <f aca="false">BA457*'Dist Horaria'!$X$3</f>
        <v>167.805576262639</v>
      </c>
      <c r="BS457" s="0" t="n">
        <f aca="false">BA457*'Dist Horaria'!$Y$3</f>
        <v>163.978173520615</v>
      </c>
      <c r="BT457" s="0" t="n">
        <f aca="false">BA457*'Dist Horaria'!$Z$3</f>
        <v>143.145245775666</v>
      </c>
      <c r="BU457" s="0" t="n">
        <f aca="false">BA457*'Dist Horaria'!$AA$3</f>
        <v>136.122953005445</v>
      </c>
      <c r="BV457" s="0" t="n">
        <f aca="false">BA457*'Dist Horaria'!$AB$3</f>
        <v>121.158524535901</v>
      </c>
      <c r="BW457" s="0" t="n">
        <f aca="false">BA457*'Dist Horaria'!$AC$3</f>
        <v>131.314687647513</v>
      </c>
      <c r="BX457" s="0" t="n">
        <f aca="false">BA457*'Dist Horaria'!$AD$3</f>
        <v>127.849348839113</v>
      </c>
      <c r="BY457" s="0" t="n">
        <f aca="false">BA457*'Dist Horaria'!$AE$3</f>
        <v>124.183222658951</v>
      </c>
      <c r="BZ457" s="0" t="n">
        <f aca="false">AN457*1000000</f>
        <v>8045.12876712329</v>
      </c>
      <c r="CA457" s="0" t="n">
        <f aca="false">BZ457*'Dist Horaria'!$H$6</f>
        <v>201.128219178082</v>
      </c>
      <c r="CB457" s="0" t="n">
        <f aca="false">BZ457*'Dist Horaria'!$I$6</f>
        <v>201.128219178082</v>
      </c>
      <c r="CC457" s="0" t="n">
        <f aca="false">BZ457*'Dist Horaria'!$J$6</f>
        <v>201.128219178082</v>
      </c>
      <c r="CD457" s="0" t="n">
        <f aca="false">BZ457*'Dist Horaria'!$K$6</f>
        <v>201.128219178082</v>
      </c>
      <c r="CE457" s="0" t="n">
        <f aca="false">BZ457*'Dist Horaria'!$L$6</f>
        <v>201.128219178082</v>
      </c>
      <c r="CF457" s="0" t="n">
        <f aca="false">BZ457*'Dist Horaria'!$M$6</f>
        <v>536.341917808219</v>
      </c>
      <c r="CG457" s="0" t="n">
        <f aca="false">BZ457*'Dist Horaria'!$N$6</f>
        <v>536.341917808219</v>
      </c>
      <c r="CH457" s="0" t="n">
        <f aca="false">BZ457*'Dist Horaria'!$O$6</f>
        <v>536.341917808219</v>
      </c>
      <c r="CI457" s="0" t="n">
        <f aca="false">BZ457*'Dist Horaria'!$P$6</f>
        <v>351.974383561644</v>
      </c>
      <c r="CJ457" s="0" t="n">
        <f aca="false">BZ457*'Dist Horaria'!$Q$6</f>
        <v>351.974383561644</v>
      </c>
      <c r="CK457" s="0" t="n">
        <f aca="false">BZ457*'Dist Horaria'!$R$6</f>
        <v>351.974383561644</v>
      </c>
      <c r="CL457" s="0" t="n">
        <f aca="false">BZ457*'Dist Horaria'!$S$6</f>
        <v>351.974383561644</v>
      </c>
      <c r="CM457" s="0" t="n">
        <f aca="false">BZ457*'Dist Horaria'!$T$6</f>
        <v>351.974383561644</v>
      </c>
      <c r="CN457" s="0" t="n">
        <f aca="false">BZ457*'Dist Horaria'!$U$6</f>
        <v>351.974383561644</v>
      </c>
      <c r="CO457" s="0" t="n">
        <f aca="false">BZ457*'Dist Horaria'!$V$6</f>
        <v>351.974383561644</v>
      </c>
      <c r="CP457" s="0" t="n">
        <f aca="false">BZ457*'Dist Horaria'!$W$6</f>
        <v>351.974383561644</v>
      </c>
      <c r="CQ457" s="0" t="n">
        <f aca="false">BZ457*'Dist Horaria'!$X$6</f>
        <v>536.341917808219</v>
      </c>
      <c r="CR457" s="0" t="n">
        <f aca="false">BZ457*'Dist Horaria'!$Y$6</f>
        <v>536.341917808219</v>
      </c>
      <c r="CS457" s="0" t="n">
        <f aca="false">BZ457*'Dist Horaria'!$Z$6</f>
        <v>536.341917808219</v>
      </c>
      <c r="CT457" s="0" t="n">
        <f aca="false">BZ457*'Dist Horaria'!$AA$6</f>
        <v>201.128219178082</v>
      </c>
      <c r="CU457" s="0" t="n">
        <f aca="false">BZ457*'Dist Horaria'!$AB$6</f>
        <v>201.128219178082</v>
      </c>
      <c r="CV457" s="0" t="n">
        <f aca="false">BZ457*'Dist Horaria'!$AC$6</f>
        <v>201.128219178082</v>
      </c>
      <c r="CW457" s="0" t="n">
        <f aca="false">BZ457*'Dist Horaria'!$AD$6</f>
        <v>201.128219178082</v>
      </c>
      <c r="CX457" s="0" t="n">
        <f aca="false">BZ457*'Dist Horaria'!$AE$6</f>
        <v>201.128219178082</v>
      </c>
      <c r="CY457" s="0" t="n">
        <f aca="false">AS457*1000000</f>
        <v>8415.43712600548</v>
      </c>
      <c r="CZ457" s="0" t="n">
        <f aca="false">CY457*'Dist Horaria'!$H$6</f>
        <v>210.385928150137</v>
      </c>
      <c r="DA457" s="0" t="n">
        <f aca="false">CY457*'Dist Horaria'!$I$6</f>
        <v>210.385928150137</v>
      </c>
      <c r="DB457" s="0" t="n">
        <f aca="false">CY457*'Dist Horaria'!$J$6</f>
        <v>210.385928150137</v>
      </c>
      <c r="DC457" s="0" t="n">
        <f aca="false">CY457*'Dist Horaria'!$K$6</f>
        <v>210.385928150137</v>
      </c>
      <c r="DD457" s="0" t="n">
        <f aca="false">CY457*'Dist Horaria'!$L$6</f>
        <v>210.385928150137</v>
      </c>
      <c r="DE457" s="0" t="n">
        <f aca="false">CY457*'Dist Horaria'!$M$6</f>
        <v>561.029141733699</v>
      </c>
      <c r="DF457" s="0" t="n">
        <f aca="false">CY457*'Dist Horaria'!$N$6</f>
        <v>561.029141733699</v>
      </c>
      <c r="DG457" s="0" t="n">
        <f aca="false">CY457*'Dist Horaria'!$O$6</f>
        <v>561.029141733699</v>
      </c>
      <c r="DH457" s="0" t="n">
        <f aca="false">CY457*'Dist Horaria'!$P$6</f>
        <v>368.17537426274</v>
      </c>
      <c r="DI457" s="0" t="n">
        <f aca="false">CY457*'Dist Horaria'!$Q$6</f>
        <v>368.17537426274</v>
      </c>
      <c r="DJ457" s="0" t="n">
        <f aca="false">CY457*'Dist Horaria'!$R$6</f>
        <v>368.17537426274</v>
      </c>
      <c r="DK457" s="0" t="n">
        <f aca="false">CY457*'Dist Horaria'!$S$6</f>
        <v>368.17537426274</v>
      </c>
      <c r="DL457" s="0" t="n">
        <f aca="false">CY457*'Dist Horaria'!$T$6</f>
        <v>368.17537426274</v>
      </c>
      <c r="DM457" s="0" t="n">
        <f aca="false">CY457*'Dist Horaria'!$U$6</f>
        <v>368.17537426274</v>
      </c>
      <c r="DN457" s="0" t="n">
        <f aca="false">CY457*'Dist Horaria'!$V$6</f>
        <v>368.17537426274</v>
      </c>
      <c r="DO457" s="0" t="n">
        <f aca="false">CY457*'Dist Horaria'!$W$6</f>
        <v>368.17537426274</v>
      </c>
      <c r="DP457" s="0" t="n">
        <f aca="false">CY457*'Dist Horaria'!$X$6</f>
        <v>561.029141733699</v>
      </c>
      <c r="DQ457" s="0" t="n">
        <f aca="false">CY457*'Dist Horaria'!$Y$6</f>
        <v>561.029141733699</v>
      </c>
      <c r="DR457" s="0" t="n">
        <f aca="false">CY457*'Dist Horaria'!$Z$6</f>
        <v>561.029141733699</v>
      </c>
      <c r="DS457" s="0" t="n">
        <f aca="false">CY457*'Dist Horaria'!$AA$6</f>
        <v>210.385928150137</v>
      </c>
      <c r="DT457" s="0" t="n">
        <f aca="false">CY457*'Dist Horaria'!$AB$6</f>
        <v>210.385928150137</v>
      </c>
      <c r="DU457" s="0" t="n">
        <f aca="false">CY457*'Dist Horaria'!$AC$6</f>
        <v>210.385928150137</v>
      </c>
      <c r="DV457" s="0" t="n">
        <f aca="false">CY457*'Dist Horaria'!$AD$6</f>
        <v>210.385928150137</v>
      </c>
      <c r="DW457" s="0" t="n">
        <f aca="false">CY457*'Dist Horaria'!$AE$6</f>
        <v>210.385928150137</v>
      </c>
      <c r="DX457" s="0" t="n">
        <f aca="false">AX457*1000000</f>
        <v>487.85142759452</v>
      </c>
      <c r="DY457" s="0" t="n">
        <f aca="false">DX457*'Dist Horaria'!$H$6</f>
        <v>12.196285689863</v>
      </c>
      <c r="DZ457" s="0" t="n">
        <f aca="false">DX457*'Dist Horaria'!$I$6</f>
        <v>12.196285689863</v>
      </c>
      <c r="EA457" s="0" t="n">
        <f aca="false">DX457*'Dist Horaria'!$J$6</f>
        <v>12.196285689863</v>
      </c>
      <c r="EB457" s="0" t="n">
        <f aca="false">DX457*'Dist Horaria'!$K$6</f>
        <v>12.196285689863</v>
      </c>
      <c r="EC457" s="0" t="n">
        <f aca="false">DX457*'Dist Horaria'!$L$6</f>
        <v>12.196285689863</v>
      </c>
      <c r="ED457" s="0" t="n">
        <f aca="false">DX457*'Dist Horaria'!$M$6</f>
        <v>32.5234285063014</v>
      </c>
      <c r="EE457" s="0" t="n">
        <f aca="false">DX457*'Dist Horaria'!$N$6</f>
        <v>32.5234285063014</v>
      </c>
      <c r="EF457" s="0" t="n">
        <f aca="false">DX457*'Dist Horaria'!$O$6</f>
        <v>32.5234285063014</v>
      </c>
      <c r="EG457" s="0" t="n">
        <f aca="false">DX457*'Dist Horaria'!$P$6</f>
        <v>21.3434999572603</v>
      </c>
      <c r="EH457" s="0" t="n">
        <f aca="false">DX457*'Dist Horaria'!$Q$6</f>
        <v>21.3434999572603</v>
      </c>
      <c r="EI457" s="0" t="n">
        <f aca="false">DX457*'Dist Horaria'!$R$6</f>
        <v>21.3434999572603</v>
      </c>
      <c r="EJ457" s="0" t="n">
        <f aca="false">DX457*'Dist Horaria'!$S$6</f>
        <v>21.3434999572603</v>
      </c>
      <c r="EK457" s="0" t="n">
        <f aca="false">DX457*'Dist Horaria'!$T$6</f>
        <v>21.3434999572603</v>
      </c>
      <c r="EL457" s="0" t="n">
        <f aca="false">DX457*'Dist Horaria'!$U$6</f>
        <v>21.3434999572603</v>
      </c>
      <c r="EM457" s="0" t="n">
        <f aca="false">DX457*'Dist Horaria'!$V$6</f>
        <v>21.3434999572603</v>
      </c>
      <c r="EN457" s="0" t="n">
        <f aca="false">DX457*'Dist Horaria'!$W$6</f>
        <v>21.3434999572603</v>
      </c>
      <c r="EO457" s="0" t="n">
        <f aca="false">DX457*'Dist Horaria'!$X$6</f>
        <v>32.5234285063014</v>
      </c>
      <c r="EP457" s="0" t="n">
        <f aca="false">DX457*'Dist Horaria'!$Y$6</f>
        <v>32.5234285063014</v>
      </c>
      <c r="EQ457" s="0" t="n">
        <f aca="false">DX457*'Dist Horaria'!$Z$6</f>
        <v>32.5234285063014</v>
      </c>
      <c r="ER457" s="0" t="n">
        <f aca="false">DX457*'Dist Horaria'!$AA$6</f>
        <v>12.196285689863</v>
      </c>
      <c r="ES457" s="0" t="n">
        <f aca="false">DX457*'Dist Horaria'!$AB$6</f>
        <v>12.196285689863</v>
      </c>
      <c r="ET457" s="0" t="n">
        <f aca="false">DX457*'Dist Horaria'!$AC$6</f>
        <v>12.196285689863</v>
      </c>
      <c r="EU457" s="0" t="n">
        <f aca="false">DX457*'Dist Horaria'!$AD$6</f>
        <v>12.196285689863</v>
      </c>
      <c r="EV457" s="0" t="n">
        <f aca="false">DX457*'Dist Horaria'!$AE$6</f>
        <v>12.196285689863</v>
      </c>
      <c r="EW457" s="0" t="n">
        <f aca="false">BB457+CA457+CZ457+DY457</f>
        <v>540.815121006844</v>
      </c>
      <c r="EX457" s="0" t="n">
        <f aca="false">BC457+CB457+DA457+DZ457</f>
        <v>537.682460969749</v>
      </c>
      <c r="EY457" s="0" t="n">
        <f aca="false">BD457+CC457+DB457+EA457</f>
        <v>534.725614915798</v>
      </c>
      <c r="EZ457" s="0" t="n">
        <f aca="false">BE457+CD457+DC457+EB457</f>
        <v>532.206497561408</v>
      </c>
      <c r="FA457" s="0" t="n">
        <f aca="false">BF457+CE457+DD457+EC457</f>
        <v>530.365624402267</v>
      </c>
      <c r="FB457" s="0" t="n">
        <f aca="false">BG457+CF457+DE457+ED457</f>
        <v>1235.39073014094</v>
      </c>
      <c r="FC457" s="0" t="n">
        <f aca="false">BH457+CG457+DF457+EE457</f>
        <v>1240.1520088478</v>
      </c>
      <c r="FD457" s="0" t="n">
        <f aca="false">BI457+CH457+DG457+EF457</f>
        <v>1240.1520088478</v>
      </c>
      <c r="FE457" s="0" t="n">
        <f aca="false">BJ457+CI457+DH457+EG457</f>
        <v>887.367678227096</v>
      </c>
      <c r="FF457" s="0" t="n">
        <f aca="false">BK457+CJ457+DI457+EH457</f>
        <v>902.796703466519</v>
      </c>
      <c r="FG457" s="0" t="n">
        <f aca="false">BL457+CK457+DJ457+EI457</f>
        <v>914.017812731554</v>
      </c>
      <c r="FH457" s="0" t="n">
        <f aca="false">BM457+CL457+DK457+EJ457</f>
        <v>919.628367364071</v>
      </c>
      <c r="FI457" s="0" t="n">
        <f aca="false">BN457+CM457+DL457+EK457</f>
        <v>921.0310060222</v>
      </c>
      <c r="FJ457" s="0" t="n">
        <f aca="false">BO457+CN457+DM457+EL457</f>
        <v>919.628367364071</v>
      </c>
      <c r="FK457" s="0" t="n">
        <f aca="false">BP457+CO457+DN457+EM457</f>
        <v>916.823090047812</v>
      </c>
      <c r="FL457" s="0" t="n">
        <f aca="false">BQ457+CP457+DO457+EN457</f>
        <v>912.615174073424</v>
      </c>
      <c r="FM457" s="0" t="n">
        <f aca="false">BR457+CQ457+DP457+EO457</f>
        <v>1297.70006431086</v>
      </c>
      <c r="FN457" s="0" t="n">
        <f aca="false">BS457+CR457+DQ457+EP457</f>
        <v>1293.87266156883</v>
      </c>
      <c r="FO457" s="0" t="n">
        <f aca="false">BT457+CS457+DR457+EQ457</f>
        <v>1273.03973382389</v>
      </c>
      <c r="FP457" s="0" t="n">
        <f aca="false">BU457+CT457+DS457+ER457</f>
        <v>559.833386023527</v>
      </c>
      <c r="FQ457" s="0" t="n">
        <f aca="false">BV457+CU457+DT457+ES457</f>
        <v>544.868957553983</v>
      </c>
      <c r="FR457" s="0" t="n">
        <f aca="false">BW457+CV457+DU457+ET457</f>
        <v>555.025120665595</v>
      </c>
      <c r="FS457" s="0" t="n">
        <f aca="false">BX457+CW457+DV457+EU457</f>
        <v>551.559781857195</v>
      </c>
      <c r="FT457" s="0" t="n">
        <f aca="false">BY457+CX457+DW457+EV457</f>
        <v>547.893655677033</v>
      </c>
      <c r="FU457" s="0" t="n">
        <f aca="false">AM457*'Dist Horaria'!$H$10</f>
        <v>0.265020184165012</v>
      </c>
      <c r="FV457" s="0" t="n">
        <f aca="false">AM457*'Dist Horaria'!$I$10</f>
        <v>0.24802964395077</v>
      </c>
      <c r="FW457" s="0" t="n">
        <f aca="false">AM457*'Dist Horaria'!$J$10</f>
        <v>0.246955900981505</v>
      </c>
      <c r="FX457" s="0" t="n">
        <f aca="false">AM457*'Dist Horaria'!$K$10</f>
        <v>0.239853534135126</v>
      </c>
      <c r="FY457" s="0" t="n">
        <f aca="false">AM457*'Dist Horaria'!$L$10</f>
        <v>0.239949519695495</v>
      </c>
      <c r="FZ457" s="0" t="n">
        <f aca="false">AM457*'Dist Horaria'!$M$10</f>
        <v>0.256755860630219</v>
      </c>
      <c r="GA457" s="0" t="n">
        <f aca="false">AM457*'Dist Horaria'!$N$10</f>
        <v>0.24290165690429</v>
      </c>
      <c r="GB457" s="0" t="n">
        <f aca="false">AM457*'Dist Horaria'!$O$10</f>
        <v>0.23875577816927</v>
      </c>
      <c r="GC457" s="0" t="n">
        <f aca="false">AM457*'Dist Horaria'!$P$10</f>
        <v>0.242460721160532</v>
      </c>
      <c r="GD457" s="0" t="n">
        <f aca="false">AM457*'Dist Horaria'!$Q$10</f>
        <v>0.219418772953462</v>
      </c>
      <c r="GE457" s="0" t="n">
        <f aca="false">AM457*'Dist Horaria'!$R$10</f>
        <v>0.267723854945737</v>
      </c>
      <c r="GF457" s="0" t="n">
        <f aca="false">AM457*'Dist Horaria'!$S$10</f>
        <v>0.228646572308584</v>
      </c>
      <c r="GG457" s="0" t="n">
        <f aca="false">AR457*'Dist Horaria'!$H$10</f>
        <v>0.27721876945924</v>
      </c>
      <c r="GH457" s="0" t="n">
        <f aca="false">AR457*'Dist Horaria'!$I$10</f>
        <v>0.259446173513464</v>
      </c>
      <c r="GI457" s="0" t="n">
        <f aca="false">AR457*'Dist Horaria'!$J$10</f>
        <v>0.2583230073456</v>
      </c>
      <c r="GJ457" s="0" t="n">
        <f aca="false">AR457*'Dist Horaria'!$K$10</f>
        <v>0.250893726426471</v>
      </c>
      <c r="GK457" s="0" t="n">
        <f aca="false">AR457*'Dist Horaria'!$L$10</f>
        <v>0.250994130095781</v>
      </c>
      <c r="GL457" s="0" t="n">
        <f aca="false">AR457*'Dist Horaria'!$M$10</f>
        <v>0.268574048273393</v>
      </c>
      <c r="GM457" s="0" t="n">
        <f aca="false">AR457*'Dist Horaria'!$N$10</f>
        <v>0.254082150907763</v>
      </c>
      <c r="GN457" s="0" t="n">
        <f aca="false">AR457*'Dist Horaria'!$O$10</f>
        <v>0.249745441970402</v>
      </c>
      <c r="GO457" s="0" t="n">
        <f aca="false">AR457*'Dist Horaria'!$P$10</f>
        <v>0.25362091938051</v>
      </c>
      <c r="GP457" s="0" t="n">
        <f aca="false">AR457*'Dist Horaria'!$Q$10</f>
        <v>0.229518375840166</v>
      </c>
      <c r="GQ457" s="0" t="n">
        <f aca="false">AR457*'Dist Horaria'!$R$10</f>
        <v>0.280046887208901</v>
      </c>
      <c r="GR457" s="0" t="n">
        <f aca="false">AR457*'Dist Horaria'!$S$10</f>
        <v>0.239170920570309</v>
      </c>
      <c r="GS457" s="0" t="n">
        <f aca="false">AW457*'Dist Horaria'!$H$10</f>
        <v>0.0160706533019849</v>
      </c>
      <c r="GT457" s="0" t="n">
        <f aca="false">AW457*'Dist Horaria'!$I$10</f>
        <v>0.0150403578848385</v>
      </c>
      <c r="GU457" s="0" t="n">
        <f aca="false">AW457*'Dist Horaria'!$J$10</f>
        <v>0.0149752468026435</v>
      </c>
      <c r="GV457" s="0" t="n">
        <f aca="false">AW457*'Dist Horaria'!$K$10</f>
        <v>0.0145445638508099</v>
      </c>
      <c r="GW457" s="0" t="n">
        <f aca="false">AW457*'Dist Horaria'!$L$10</f>
        <v>0.0145503843533786</v>
      </c>
      <c r="GX457" s="0" t="n">
        <f aca="false">AW457*'Dist Horaria'!$M$10</f>
        <v>0.0155695100448344</v>
      </c>
      <c r="GY457" s="0" t="n">
        <f aca="false">AW457*'Dist Horaria'!$N$10</f>
        <v>0.014729400052624</v>
      </c>
      <c r="GZ457" s="0" t="n">
        <f aca="false">AW457*'Dist Horaria'!$O$10</f>
        <v>0.0144779966359653</v>
      </c>
      <c r="HA457" s="0" t="n">
        <f aca="false">AW457*'Dist Horaria'!$P$10</f>
        <v>0.0147026619930731</v>
      </c>
      <c r="HB457" s="0" t="n">
        <f aca="false">AW457*'Dist Horaria'!$Q$10</f>
        <v>0.0133054130921835</v>
      </c>
      <c r="HC457" s="0" t="n">
        <f aca="false">AW457*'Dist Horaria'!$R$10</f>
        <v>0.0162346021570378</v>
      </c>
      <c r="HD457" s="0" t="n">
        <f aca="false">AW457*'Dist Horaria'!$S$10</f>
        <v>0.0138649809026266</v>
      </c>
    </row>
    <row r="458" customFormat="false" ht="13.8" hidden="false" customHeight="false" outlineLevel="0" collapsed="false">
      <c r="A458" s="0" t="n">
        <v>4.625219</v>
      </c>
      <c r="B458" s="0" t="n">
        <v>-74.12048</v>
      </c>
      <c r="C458" s="0" t="n">
        <v>27</v>
      </c>
      <c r="D458" s="0" t="n">
        <v>27</v>
      </c>
      <c r="E458" s="0" t="n">
        <v>1849</v>
      </c>
      <c r="G458" s="0" t="s">
        <v>650</v>
      </c>
      <c r="H458" s="0" t="n">
        <v>503</v>
      </c>
      <c r="I458" s="0" t="s">
        <v>2020</v>
      </c>
      <c r="J458" s="0" t="s">
        <v>2021</v>
      </c>
      <c r="K458" s="0" t="s">
        <v>2022</v>
      </c>
      <c r="L458" s="0" t="s">
        <v>2023</v>
      </c>
      <c r="S458" s="0" t="n">
        <v>365</v>
      </c>
      <c r="V458" s="0" t="n">
        <v>49000</v>
      </c>
      <c r="W458" s="0" t="n">
        <f aca="false">V458*12</f>
        <v>588000</v>
      </c>
      <c r="X458" s="0" t="n">
        <v>1</v>
      </c>
      <c r="Z458" s="0" t="n">
        <v>57499.16</v>
      </c>
      <c r="AB458" s="0" t="n">
        <v>0.005</v>
      </c>
      <c r="AC458" s="0" t="n">
        <v>0</v>
      </c>
      <c r="AD458" s="0" t="n">
        <v>2704.3333564549</v>
      </c>
      <c r="AE458" s="0" t="n">
        <f aca="false">AD458/2204.59</f>
        <v>1.22668312768129</v>
      </c>
      <c r="AF458" s="0" t="n">
        <f aca="false">AE458/S458</f>
        <v>0.00336077569227751</v>
      </c>
      <c r="AG458" s="0" t="n">
        <f aca="false">AE458*EXP(AB458*AC458)</f>
        <v>1.22668312768129</v>
      </c>
      <c r="AH458" s="0" t="n">
        <f aca="false">AG458/S458</f>
        <v>0.00336077569227751</v>
      </c>
      <c r="AI458" s="0" t="s">
        <v>90</v>
      </c>
      <c r="AJ458" s="0" t="n">
        <f aca="false">IF(AI458="A",'FE DISTRIBUCIÓN'!$C$2,'FE DISTRIBUCIÓN'!$C$3)</f>
        <v>4.994E-006</v>
      </c>
      <c r="AK458" s="0" t="n">
        <f aca="false">W458*AJ458</f>
        <v>2.936472</v>
      </c>
      <c r="AL458" s="0" t="n">
        <f aca="false">AK458/365</f>
        <v>0.00804512876712329</v>
      </c>
      <c r="AM458" s="0" t="n">
        <f aca="false">AK458*EXP(AB458*AC458)</f>
        <v>2.936472</v>
      </c>
      <c r="AN458" s="0" t="n">
        <f aca="false">AM458/365</f>
        <v>0.00804512876712329</v>
      </c>
      <c r="AO458" s="0" t="n">
        <v>5.223868284E-006</v>
      </c>
      <c r="AP458" s="0" t="n">
        <f aca="false">AO458*W458</f>
        <v>3.071634550992</v>
      </c>
      <c r="AQ458" s="0" t="n">
        <f aca="false">AP458/365</f>
        <v>0.00841543712600548</v>
      </c>
      <c r="AR458" s="0" t="n">
        <f aca="false">AP458*EXP(AB458*AC458)</f>
        <v>3.071634550992</v>
      </c>
      <c r="AS458" s="0" t="n">
        <f aca="false">AR458/365</f>
        <v>0.00841543712600548</v>
      </c>
      <c r="AT458" s="0" t="n">
        <v>3.02832944E-007</v>
      </c>
      <c r="AU458" s="0" t="n">
        <f aca="false">AT458*W458</f>
        <v>0.178065771072</v>
      </c>
      <c r="AV458" s="0" t="n">
        <f aca="false">AU458/365</f>
        <v>0.00048785142759452</v>
      </c>
      <c r="AW458" s="0" t="n">
        <f aca="false">AU458*EXP(AB458*AC458)</f>
        <v>0.178065771072</v>
      </c>
      <c r="AX458" s="0" t="n">
        <f aca="false">AW458/365</f>
        <v>0.00048785142759452</v>
      </c>
      <c r="AY458" s="0" t="n">
        <f aca="false">AW458+AR458+AM458+AG458</f>
        <v>7.41285544974529</v>
      </c>
      <c r="AZ458" s="0" t="n">
        <f aca="false">AH458+AN458+AS458+AX458</f>
        <v>0.0203091930130008</v>
      </c>
      <c r="BA458" s="0" t="n">
        <f aca="false">AH458*1000000</f>
        <v>3360.77569227751</v>
      </c>
      <c r="BB458" s="0" t="n">
        <f aca="false">BA458*'Dist Horaria'!$H$3</f>
        <v>117.104687988762</v>
      </c>
      <c r="BC458" s="0" t="n">
        <f aca="false">BA458*'Dist Horaria'!$I$3</f>
        <v>113.972027951667</v>
      </c>
      <c r="BD458" s="0" t="n">
        <f aca="false">BA458*'Dist Horaria'!$J$3</f>
        <v>111.015181897716</v>
      </c>
      <c r="BE458" s="0" t="n">
        <f aca="false">BA458*'Dist Horaria'!$K$3</f>
        <v>108.496064543325</v>
      </c>
      <c r="BF458" s="0" t="n">
        <f aca="false">BA458*'Dist Horaria'!$L$3</f>
        <v>106.655191384185</v>
      </c>
      <c r="BG458" s="0" t="n">
        <f aca="false">BA458*'Dist Horaria'!$M$3</f>
        <v>105.496242092718</v>
      </c>
      <c r="BH458" s="0" t="n">
        <f aca="false">BA458*'Dist Horaria'!$N$3</f>
        <v>110.257520799584</v>
      </c>
      <c r="BI458" s="0" t="n">
        <f aca="false">BA458*'Dist Horaria'!$O$3</f>
        <v>110.257520799584</v>
      </c>
      <c r="BJ458" s="0" t="n">
        <f aca="false">BA458*'Dist Horaria'!$P$3</f>
        <v>145.874420445452</v>
      </c>
      <c r="BK458" s="0" t="n">
        <f aca="false">BA458*'Dist Horaria'!$Q$3</f>
        <v>161.303445684875</v>
      </c>
      <c r="BL458" s="0" t="n">
        <f aca="false">BA458*'Dist Horaria'!$R$3</f>
        <v>172.52455494991</v>
      </c>
      <c r="BM458" s="0" t="n">
        <f aca="false">BA458*'Dist Horaria'!$S$3</f>
        <v>178.135109582427</v>
      </c>
      <c r="BN458" s="0" t="n">
        <f aca="false">BA458*'Dist Horaria'!$T$3</f>
        <v>179.537748240557</v>
      </c>
      <c r="BO458" s="0" t="n">
        <f aca="false">BA458*'Dist Horaria'!$U$3</f>
        <v>178.135109582427</v>
      </c>
      <c r="BP458" s="0" t="n">
        <f aca="false">BA458*'Dist Horaria'!$V$3</f>
        <v>175.329832266168</v>
      </c>
      <c r="BQ458" s="0" t="n">
        <f aca="false">BA458*'Dist Horaria'!$W$3</f>
        <v>171.12191629178</v>
      </c>
      <c r="BR458" s="0" t="n">
        <f aca="false">BA458*'Dist Horaria'!$X$3</f>
        <v>167.805576262639</v>
      </c>
      <c r="BS458" s="0" t="n">
        <f aca="false">BA458*'Dist Horaria'!$Y$3</f>
        <v>163.978173520615</v>
      </c>
      <c r="BT458" s="0" t="n">
        <f aca="false">BA458*'Dist Horaria'!$Z$3</f>
        <v>143.145245775666</v>
      </c>
      <c r="BU458" s="0" t="n">
        <f aca="false">BA458*'Dist Horaria'!$AA$3</f>
        <v>136.122953005445</v>
      </c>
      <c r="BV458" s="0" t="n">
        <f aca="false">BA458*'Dist Horaria'!$AB$3</f>
        <v>121.158524535901</v>
      </c>
      <c r="BW458" s="0" t="n">
        <f aca="false">BA458*'Dist Horaria'!$AC$3</f>
        <v>131.314687647513</v>
      </c>
      <c r="BX458" s="0" t="n">
        <f aca="false">BA458*'Dist Horaria'!$AD$3</f>
        <v>127.849348839113</v>
      </c>
      <c r="BY458" s="0" t="n">
        <f aca="false">BA458*'Dist Horaria'!$AE$3</f>
        <v>124.183222658951</v>
      </c>
      <c r="BZ458" s="0" t="n">
        <f aca="false">AN458*1000000</f>
        <v>8045.12876712329</v>
      </c>
      <c r="CA458" s="0" t="n">
        <f aca="false">BZ458*'Dist Horaria'!$H$6</f>
        <v>201.128219178082</v>
      </c>
      <c r="CB458" s="0" t="n">
        <f aca="false">BZ458*'Dist Horaria'!$I$6</f>
        <v>201.128219178082</v>
      </c>
      <c r="CC458" s="0" t="n">
        <f aca="false">BZ458*'Dist Horaria'!$J$6</f>
        <v>201.128219178082</v>
      </c>
      <c r="CD458" s="0" t="n">
        <f aca="false">BZ458*'Dist Horaria'!$K$6</f>
        <v>201.128219178082</v>
      </c>
      <c r="CE458" s="0" t="n">
        <f aca="false">BZ458*'Dist Horaria'!$L$6</f>
        <v>201.128219178082</v>
      </c>
      <c r="CF458" s="0" t="n">
        <f aca="false">BZ458*'Dist Horaria'!$M$6</f>
        <v>536.341917808219</v>
      </c>
      <c r="CG458" s="0" t="n">
        <f aca="false">BZ458*'Dist Horaria'!$N$6</f>
        <v>536.341917808219</v>
      </c>
      <c r="CH458" s="0" t="n">
        <f aca="false">BZ458*'Dist Horaria'!$O$6</f>
        <v>536.341917808219</v>
      </c>
      <c r="CI458" s="0" t="n">
        <f aca="false">BZ458*'Dist Horaria'!$P$6</f>
        <v>351.974383561644</v>
      </c>
      <c r="CJ458" s="0" t="n">
        <f aca="false">BZ458*'Dist Horaria'!$Q$6</f>
        <v>351.974383561644</v>
      </c>
      <c r="CK458" s="0" t="n">
        <f aca="false">BZ458*'Dist Horaria'!$R$6</f>
        <v>351.974383561644</v>
      </c>
      <c r="CL458" s="0" t="n">
        <f aca="false">BZ458*'Dist Horaria'!$S$6</f>
        <v>351.974383561644</v>
      </c>
      <c r="CM458" s="0" t="n">
        <f aca="false">BZ458*'Dist Horaria'!$T$6</f>
        <v>351.974383561644</v>
      </c>
      <c r="CN458" s="0" t="n">
        <f aca="false">BZ458*'Dist Horaria'!$U$6</f>
        <v>351.974383561644</v>
      </c>
      <c r="CO458" s="0" t="n">
        <f aca="false">BZ458*'Dist Horaria'!$V$6</f>
        <v>351.974383561644</v>
      </c>
      <c r="CP458" s="0" t="n">
        <f aca="false">BZ458*'Dist Horaria'!$W$6</f>
        <v>351.974383561644</v>
      </c>
      <c r="CQ458" s="0" t="n">
        <f aca="false">BZ458*'Dist Horaria'!$X$6</f>
        <v>536.341917808219</v>
      </c>
      <c r="CR458" s="0" t="n">
        <f aca="false">BZ458*'Dist Horaria'!$Y$6</f>
        <v>536.341917808219</v>
      </c>
      <c r="CS458" s="0" t="n">
        <f aca="false">BZ458*'Dist Horaria'!$Z$6</f>
        <v>536.341917808219</v>
      </c>
      <c r="CT458" s="0" t="n">
        <f aca="false">BZ458*'Dist Horaria'!$AA$6</f>
        <v>201.128219178082</v>
      </c>
      <c r="CU458" s="0" t="n">
        <f aca="false">BZ458*'Dist Horaria'!$AB$6</f>
        <v>201.128219178082</v>
      </c>
      <c r="CV458" s="0" t="n">
        <f aca="false">BZ458*'Dist Horaria'!$AC$6</f>
        <v>201.128219178082</v>
      </c>
      <c r="CW458" s="0" t="n">
        <f aca="false">BZ458*'Dist Horaria'!$AD$6</f>
        <v>201.128219178082</v>
      </c>
      <c r="CX458" s="0" t="n">
        <f aca="false">BZ458*'Dist Horaria'!$AE$6</f>
        <v>201.128219178082</v>
      </c>
      <c r="CY458" s="0" t="n">
        <f aca="false">AS458*1000000</f>
        <v>8415.43712600548</v>
      </c>
      <c r="CZ458" s="0" t="n">
        <f aca="false">CY458*'Dist Horaria'!$H$6</f>
        <v>210.385928150137</v>
      </c>
      <c r="DA458" s="0" t="n">
        <f aca="false">CY458*'Dist Horaria'!$I$6</f>
        <v>210.385928150137</v>
      </c>
      <c r="DB458" s="0" t="n">
        <f aca="false">CY458*'Dist Horaria'!$J$6</f>
        <v>210.385928150137</v>
      </c>
      <c r="DC458" s="0" t="n">
        <f aca="false">CY458*'Dist Horaria'!$K$6</f>
        <v>210.385928150137</v>
      </c>
      <c r="DD458" s="0" t="n">
        <f aca="false">CY458*'Dist Horaria'!$L$6</f>
        <v>210.385928150137</v>
      </c>
      <c r="DE458" s="0" t="n">
        <f aca="false">CY458*'Dist Horaria'!$M$6</f>
        <v>561.029141733699</v>
      </c>
      <c r="DF458" s="0" t="n">
        <f aca="false">CY458*'Dist Horaria'!$N$6</f>
        <v>561.029141733699</v>
      </c>
      <c r="DG458" s="0" t="n">
        <f aca="false">CY458*'Dist Horaria'!$O$6</f>
        <v>561.029141733699</v>
      </c>
      <c r="DH458" s="0" t="n">
        <f aca="false">CY458*'Dist Horaria'!$P$6</f>
        <v>368.17537426274</v>
      </c>
      <c r="DI458" s="0" t="n">
        <f aca="false">CY458*'Dist Horaria'!$Q$6</f>
        <v>368.17537426274</v>
      </c>
      <c r="DJ458" s="0" t="n">
        <f aca="false">CY458*'Dist Horaria'!$R$6</f>
        <v>368.17537426274</v>
      </c>
      <c r="DK458" s="0" t="n">
        <f aca="false">CY458*'Dist Horaria'!$S$6</f>
        <v>368.17537426274</v>
      </c>
      <c r="DL458" s="0" t="n">
        <f aca="false">CY458*'Dist Horaria'!$T$6</f>
        <v>368.17537426274</v>
      </c>
      <c r="DM458" s="0" t="n">
        <f aca="false">CY458*'Dist Horaria'!$U$6</f>
        <v>368.17537426274</v>
      </c>
      <c r="DN458" s="0" t="n">
        <f aca="false">CY458*'Dist Horaria'!$V$6</f>
        <v>368.17537426274</v>
      </c>
      <c r="DO458" s="0" t="n">
        <f aca="false">CY458*'Dist Horaria'!$W$6</f>
        <v>368.17537426274</v>
      </c>
      <c r="DP458" s="0" t="n">
        <f aca="false">CY458*'Dist Horaria'!$X$6</f>
        <v>561.029141733699</v>
      </c>
      <c r="DQ458" s="0" t="n">
        <f aca="false">CY458*'Dist Horaria'!$Y$6</f>
        <v>561.029141733699</v>
      </c>
      <c r="DR458" s="0" t="n">
        <f aca="false">CY458*'Dist Horaria'!$Z$6</f>
        <v>561.029141733699</v>
      </c>
      <c r="DS458" s="0" t="n">
        <f aca="false">CY458*'Dist Horaria'!$AA$6</f>
        <v>210.385928150137</v>
      </c>
      <c r="DT458" s="0" t="n">
        <f aca="false">CY458*'Dist Horaria'!$AB$6</f>
        <v>210.385928150137</v>
      </c>
      <c r="DU458" s="0" t="n">
        <f aca="false">CY458*'Dist Horaria'!$AC$6</f>
        <v>210.385928150137</v>
      </c>
      <c r="DV458" s="0" t="n">
        <f aca="false">CY458*'Dist Horaria'!$AD$6</f>
        <v>210.385928150137</v>
      </c>
      <c r="DW458" s="0" t="n">
        <f aca="false">CY458*'Dist Horaria'!$AE$6</f>
        <v>210.385928150137</v>
      </c>
      <c r="DX458" s="0" t="n">
        <f aca="false">AX458*1000000</f>
        <v>487.85142759452</v>
      </c>
      <c r="DY458" s="0" t="n">
        <f aca="false">DX458*'Dist Horaria'!$H$6</f>
        <v>12.196285689863</v>
      </c>
      <c r="DZ458" s="0" t="n">
        <f aca="false">DX458*'Dist Horaria'!$I$6</f>
        <v>12.196285689863</v>
      </c>
      <c r="EA458" s="0" t="n">
        <f aca="false">DX458*'Dist Horaria'!$J$6</f>
        <v>12.196285689863</v>
      </c>
      <c r="EB458" s="0" t="n">
        <f aca="false">DX458*'Dist Horaria'!$K$6</f>
        <v>12.196285689863</v>
      </c>
      <c r="EC458" s="0" t="n">
        <f aca="false">DX458*'Dist Horaria'!$L$6</f>
        <v>12.196285689863</v>
      </c>
      <c r="ED458" s="0" t="n">
        <f aca="false">DX458*'Dist Horaria'!$M$6</f>
        <v>32.5234285063014</v>
      </c>
      <c r="EE458" s="0" t="n">
        <f aca="false">DX458*'Dist Horaria'!$N$6</f>
        <v>32.5234285063014</v>
      </c>
      <c r="EF458" s="0" t="n">
        <f aca="false">DX458*'Dist Horaria'!$O$6</f>
        <v>32.5234285063014</v>
      </c>
      <c r="EG458" s="0" t="n">
        <f aca="false">DX458*'Dist Horaria'!$P$6</f>
        <v>21.3434999572603</v>
      </c>
      <c r="EH458" s="0" t="n">
        <f aca="false">DX458*'Dist Horaria'!$Q$6</f>
        <v>21.3434999572603</v>
      </c>
      <c r="EI458" s="0" t="n">
        <f aca="false">DX458*'Dist Horaria'!$R$6</f>
        <v>21.3434999572603</v>
      </c>
      <c r="EJ458" s="0" t="n">
        <f aca="false">DX458*'Dist Horaria'!$S$6</f>
        <v>21.3434999572603</v>
      </c>
      <c r="EK458" s="0" t="n">
        <f aca="false">DX458*'Dist Horaria'!$T$6</f>
        <v>21.3434999572603</v>
      </c>
      <c r="EL458" s="0" t="n">
        <f aca="false">DX458*'Dist Horaria'!$U$6</f>
        <v>21.3434999572603</v>
      </c>
      <c r="EM458" s="0" t="n">
        <f aca="false">DX458*'Dist Horaria'!$V$6</f>
        <v>21.3434999572603</v>
      </c>
      <c r="EN458" s="0" t="n">
        <f aca="false">DX458*'Dist Horaria'!$W$6</f>
        <v>21.3434999572603</v>
      </c>
      <c r="EO458" s="0" t="n">
        <f aca="false">DX458*'Dist Horaria'!$X$6</f>
        <v>32.5234285063014</v>
      </c>
      <c r="EP458" s="0" t="n">
        <f aca="false">DX458*'Dist Horaria'!$Y$6</f>
        <v>32.5234285063014</v>
      </c>
      <c r="EQ458" s="0" t="n">
        <f aca="false">DX458*'Dist Horaria'!$Z$6</f>
        <v>32.5234285063014</v>
      </c>
      <c r="ER458" s="0" t="n">
        <f aca="false">DX458*'Dist Horaria'!$AA$6</f>
        <v>12.196285689863</v>
      </c>
      <c r="ES458" s="0" t="n">
        <f aca="false">DX458*'Dist Horaria'!$AB$6</f>
        <v>12.196285689863</v>
      </c>
      <c r="ET458" s="0" t="n">
        <f aca="false">DX458*'Dist Horaria'!$AC$6</f>
        <v>12.196285689863</v>
      </c>
      <c r="EU458" s="0" t="n">
        <f aca="false">DX458*'Dist Horaria'!$AD$6</f>
        <v>12.196285689863</v>
      </c>
      <c r="EV458" s="0" t="n">
        <f aca="false">DX458*'Dist Horaria'!$AE$6</f>
        <v>12.196285689863</v>
      </c>
      <c r="EW458" s="0" t="n">
        <f aca="false">BB458+CA458+CZ458+DY458</f>
        <v>540.815121006844</v>
      </c>
      <c r="EX458" s="0" t="n">
        <f aca="false">BC458+CB458+DA458+DZ458</f>
        <v>537.682460969749</v>
      </c>
      <c r="EY458" s="0" t="n">
        <f aca="false">BD458+CC458+DB458+EA458</f>
        <v>534.725614915798</v>
      </c>
      <c r="EZ458" s="0" t="n">
        <f aca="false">BE458+CD458+DC458+EB458</f>
        <v>532.206497561408</v>
      </c>
      <c r="FA458" s="0" t="n">
        <f aca="false">BF458+CE458+DD458+EC458</f>
        <v>530.365624402267</v>
      </c>
      <c r="FB458" s="0" t="n">
        <f aca="false">BG458+CF458+DE458+ED458</f>
        <v>1235.39073014094</v>
      </c>
      <c r="FC458" s="0" t="n">
        <f aca="false">BH458+CG458+DF458+EE458</f>
        <v>1240.1520088478</v>
      </c>
      <c r="FD458" s="0" t="n">
        <f aca="false">BI458+CH458+DG458+EF458</f>
        <v>1240.1520088478</v>
      </c>
      <c r="FE458" s="0" t="n">
        <f aca="false">BJ458+CI458+DH458+EG458</f>
        <v>887.367678227096</v>
      </c>
      <c r="FF458" s="0" t="n">
        <f aca="false">BK458+CJ458+DI458+EH458</f>
        <v>902.796703466519</v>
      </c>
      <c r="FG458" s="0" t="n">
        <f aca="false">BL458+CK458+DJ458+EI458</f>
        <v>914.017812731554</v>
      </c>
      <c r="FH458" s="0" t="n">
        <f aca="false">BM458+CL458+DK458+EJ458</f>
        <v>919.628367364071</v>
      </c>
      <c r="FI458" s="0" t="n">
        <f aca="false">BN458+CM458+DL458+EK458</f>
        <v>921.0310060222</v>
      </c>
      <c r="FJ458" s="0" t="n">
        <f aca="false">BO458+CN458+DM458+EL458</f>
        <v>919.628367364071</v>
      </c>
      <c r="FK458" s="0" t="n">
        <f aca="false">BP458+CO458+DN458+EM458</f>
        <v>916.823090047812</v>
      </c>
      <c r="FL458" s="0" t="n">
        <f aca="false">BQ458+CP458+DO458+EN458</f>
        <v>912.615174073424</v>
      </c>
      <c r="FM458" s="0" t="n">
        <f aca="false">BR458+CQ458+DP458+EO458</f>
        <v>1297.70006431086</v>
      </c>
      <c r="FN458" s="0" t="n">
        <f aca="false">BS458+CR458+DQ458+EP458</f>
        <v>1293.87266156883</v>
      </c>
      <c r="FO458" s="0" t="n">
        <f aca="false">BT458+CS458+DR458+EQ458</f>
        <v>1273.03973382389</v>
      </c>
      <c r="FP458" s="0" t="n">
        <f aca="false">BU458+CT458+DS458+ER458</f>
        <v>559.833386023527</v>
      </c>
      <c r="FQ458" s="0" t="n">
        <f aca="false">BV458+CU458+DT458+ES458</f>
        <v>544.868957553983</v>
      </c>
      <c r="FR458" s="0" t="n">
        <f aca="false">BW458+CV458+DU458+ET458</f>
        <v>555.025120665595</v>
      </c>
      <c r="FS458" s="0" t="n">
        <f aca="false">BX458+CW458+DV458+EU458</f>
        <v>551.559781857195</v>
      </c>
      <c r="FT458" s="0" t="n">
        <f aca="false">BY458+CX458+DW458+EV458</f>
        <v>547.893655677033</v>
      </c>
      <c r="FU458" s="0" t="n">
        <f aca="false">AM458*'Dist Horaria'!$H$10</f>
        <v>0.265020184165012</v>
      </c>
      <c r="FV458" s="0" t="n">
        <f aca="false">AM458*'Dist Horaria'!$I$10</f>
        <v>0.24802964395077</v>
      </c>
      <c r="FW458" s="0" t="n">
        <f aca="false">AM458*'Dist Horaria'!$J$10</f>
        <v>0.246955900981505</v>
      </c>
      <c r="FX458" s="0" t="n">
        <f aca="false">AM458*'Dist Horaria'!$K$10</f>
        <v>0.239853534135126</v>
      </c>
      <c r="FY458" s="0" t="n">
        <f aca="false">AM458*'Dist Horaria'!$L$10</f>
        <v>0.239949519695495</v>
      </c>
      <c r="FZ458" s="0" t="n">
        <f aca="false">AM458*'Dist Horaria'!$M$10</f>
        <v>0.256755860630219</v>
      </c>
      <c r="GA458" s="0" t="n">
        <f aca="false">AM458*'Dist Horaria'!$N$10</f>
        <v>0.24290165690429</v>
      </c>
      <c r="GB458" s="0" t="n">
        <f aca="false">AM458*'Dist Horaria'!$O$10</f>
        <v>0.23875577816927</v>
      </c>
      <c r="GC458" s="0" t="n">
        <f aca="false">AM458*'Dist Horaria'!$P$10</f>
        <v>0.242460721160532</v>
      </c>
      <c r="GD458" s="0" t="n">
        <f aca="false">AM458*'Dist Horaria'!$Q$10</f>
        <v>0.219418772953462</v>
      </c>
      <c r="GE458" s="0" t="n">
        <f aca="false">AM458*'Dist Horaria'!$R$10</f>
        <v>0.267723854945737</v>
      </c>
      <c r="GF458" s="0" t="n">
        <f aca="false">AM458*'Dist Horaria'!$S$10</f>
        <v>0.228646572308584</v>
      </c>
      <c r="GG458" s="0" t="n">
        <f aca="false">AR458*'Dist Horaria'!$H$10</f>
        <v>0.27721876945924</v>
      </c>
      <c r="GH458" s="0" t="n">
        <f aca="false">AR458*'Dist Horaria'!$I$10</f>
        <v>0.259446173513464</v>
      </c>
      <c r="GI458" s="0" t="n">
        <f aca="false">AR458*'Dist Horaria'!$J$10</f>
        <v>0.2583230073456</v>
      </c>
      <c r="GJ458" s="0" t="n">
        <f aca="false">AR458*'Dist Horaria'!$K$10</f>
        <v>0.250893726426471</v>
      </c>
      <c r="GK458" s="0" t="n">
        <f aca="false">AR458*'Dist Horaria'!$L$10</f>
        <v>0.250994130095781</v>
      </c>
      <c r="GL458" s="0" t="n">
        <f aca="false">AR458*'Dist Horaria'!$M$10</f>
        <v>0.268574048273393</v>
      </c>
      <c r="GM458" s="0" t="n">
        <f aca="false">AR458*'Dist Horaria'!$N$10</f>
        <v>0.254082150907763</v>
      </c>
      <c r="GN458" s="0" t="n">
        <f aca="false">AR458*'Dist Horaria'!$O$10</f>
        <v>0.249745441970402</v>
      </c>
      <c r="GO458" s="0" t="n">
        <f aca="false">AR458*'Dist Horaria'!$P$10</f>
        <v>0.25362091938051</v>
      </c>
      <c r="GP458" s="0" t="n">
        <f aca="false">AR458*'Dist Horaria'!$Q$10</f>
        <v>0.229518375840166</v>
      </c>
      <c r="GQ458" s="0" t="n">
        <f aca="false">AR458*'Dist Horaria'!$R$10</f>
        <v>0.280046887208901</v>
      </c>
      <c r="GR458" s="0" t="n">
        <f aca="false">AR458*'Dist Horaria'!$S$10</f>
        <v>0.239170920570309</v>
      </c>
      <c r="GS458" s="0" t="n">
        <f aca="false">AW458*'Dist Horaria'!$H$10</f>
        <v>0.0160706533019849</v>
      </c>
      <c r="GT458" s="0" t="n">
        <f aca="false">AW458*'Dist Horaria'!$I$10</f>
        <v>0.0150403578848385</v>
      </c>
      <c r="GU458" s="0" t="n">
        <f aca="false">AW458*'Dist Horaria'!$J$10</f>
        <v>0.0149752468026435</v>
      </c>
      <c r="GV458" s="0" t="n">
        <f aca="false">AW458*'Dist Horaria'!$K$10</f>
        <v>0.0145445638508099</v>
      </c>
      <c r="GW458" s="0" t="n">
        <f aca="false">AW458*'Dist Horaria'!$L$10</f>
        <v>0.0145503843533786</v>
      </c>
      <c r="GX458" s="0" t="n">
        <f aca="false">AW458*'Dist Horaria'!$M$10</f>
        <v>0.0155695100448344</v>
      </c>
      <c r="GY458" s="0" t="n">
        <f aca="false">AW458*'Dist Horaria'!$N$10</f>
        <v>0.014729400052624</v>
      </c>
      <c r="GZ458" s="0" t="n">
        <f aca="false">AW458*'Dist Horaria'!$O$10</f>
        <v>0.0144779966359653</v>
      </c>
      <c r="HA458" s="0" t="n">
        <f aca="false">AW458*'Dist Horaria'!$P$10</f>
        <v>0.0147026619930731</v>
      </c>
      <c r="HB458" s="0" t="n">
        <f aca="false">AW458*'Dist Horaria'!$Q$10</f>
        <v>0.0133054130921835</v>
      </c>
      <c r="HC458" s="0" t="n">
        <f aca="false">AW458*'Dist Horaria'!$R$10</f>
        <v>0.0162346021570378</v>
      </c>
      <c r="HD458" s="0" t="n">
        <f aca="false">AW458*'Dist Horaria'!$S$10</f>
        <v>0.0138649809026266</v>
      </c>
    </row>
    <row r="459" customFormat="false" ht="13.8" hidden="false" customHeight="false" outlineLevel="0" collapsed="false">
      <c r="A459" s="0" t="n">
        <v>4.65584795862949</v>
      </c>
      <c r="B459" s="0" t="n">
        <v>-74.1328024477719</v>
      </c>
      <c r="C459" s="0" t="n">
        <v>25</v>
      </c>
      <c r="D459" s="0" t="n">
        <v>30</v>
      </c>
      <c r="E459" s="0" t="n">
        <v>1886</v>
      </c>
      <c r="G459" s="0" t="s">
        <v>650</v>
      </c>
      <c r="I459" s="0" t="s">
        <v>2024</v>
      </c>
      <c r="J459" s="0" t="s">
        <v>2025</v>
      </c>
      <c r="L459" s="0" t="s">
        <v>2026</v>
      </c>
      <c r="S459" s="0" t="n">
        <v>365</v>
      </c>
      <c r="V459" s="0" t="n">
        <v>588000</v>
      </c>
      <c r="W459" s="0" t="n">
        <f aca="false">V459*12</f>
        <v>7056000</v>
      </c>
      <c r="X459" s="0" t="n">
        <v>1</v>
      </c>
      <c r="Z459" s="0" t="n">
        <v>31665.44</v>
      </c>
      <c r="AB459" s="0" t="n">
        <v>0.005</v>
      </c>
      <c r="AC459" s="0" t="n">
        <v>0</v>
      </c>
      <c r="AD459" s="0" t="n">
        <v>2704.3333564549</v>
      </c>
      <c r="AE459" s="0" t="n">
        <f aca="false">AD459/2204.59</f>
        <v>1.22668312768129</v>
      </c>
      <c r="AF459" s="0" t="n">
        <f aca="false">AE459/S459</f>
        <v>0.00336077569227751</v>
      </c>
      <c r="AG459" s="0" t="n">
        <f aca="false">AE459*EXP(AB459*AC459)</f>
        <v>1.22668312768129</v>
      </c>
      <c r="AH459" s="0" t="n">
        <f aca="false">AG459/S459</f>
        <v>0.00336077569227751</v>
      </c>
      <c r="AI459" s="0" t="s">
        <v>90</v>
      </c>
      <c r="AJ459" s="0" t="n">
        <f aca="false">IF(AI459="A",'FE DISTRIBUCIÓN'!$C$2,'FE DISTRIBUCIÓN'!$C$3)</f>
        <v>4.994E-006</v>
      </c>
      <c r="AK459" s="0" t="n">
        <f aca="false">W459*AJ459</f>
        <v>35.237664</v>
      </c>
      <c r="AL459" s="0" t="n">
        <f aca="false">AK459/365</f>
        <v>0.0965415452054795</v>
      </c>
      <c r="AM459" s="0" t="n">
        <f aca="false">AK459*EXP(AB459*AC459)</f>
        <v>35.237664</v>
      </c>
      <c r="AN459" s="0" t="n">
        <f aca="false">AM459/365</f>
        <v>0.0965415452054795</v>
      </c>
      <c r="AO459" s="0" t="n">
        <v>5.223868284E-006</v>
      </c>
      <c r="AP459" s="0" t="n">
        <f aca="false">AO459*W459</f>
        <v>36.859614611904</v>
      </c>
      <c r="AQ459" s="0" t="n">
        <f aca="false">AP459/365</f>
        <v>0.100985245512066</v>
      </c>
      <c r="AR459" s="0" t="n">
        <f aca="false">AP459*EXP(AB459*AC459)</f>
        <v>36.859614611904</v>
      </c>
      <c r="AS459" s="0" t="n">
        <f aca="false">AR459/365</f>
        <v>0.100985245512066</v>
      </c>
      <c r="AT459" s="0" t="n">
        <v>3.02832944E-007</v>
      </c>
      <c r="AU459" s="0" t="n">
        <f aca="false">AT459*W459</f>
        <v>2.136789252864</v>
      </c>
      <c r="AV459" s="0" t="n">
        <f aca="false">AU459/365</f>
        <v>0.00585421713113425</v>
      </c>
      <c r="AW459" s="0" t="n">
        <f aca="false">AU459*EXP(AB459*AC459)</f>
        <v>2.136789252864</v>
      </c>
      <c r="AX459" s="0" t="n">
        <f aca="false">AW459/365</f>
        <v>0.00585421713113425</v>
      </c>
      <c r="AY459" s="0" t="n">
        <f aca="false">AW459+AR459+AM459+AG459</f>
        <v>75.4607509924493</v>
      </c>
      <c r="AZ459" s="0" t="n">
        <f aca="false">AH459+AN459+AS459+AX459</f>
        <v>0.206741783540957</v>
      </c>
      <c r="BA459" s="0" t="n">
        <f aca="false">AH459*1000000</f>
        <v>3360.77569227751</v>
      </c>
      <c r="BB459" s="0" t="n">
        <f aca="false">BA459*'Dist Horaria'!$H$3</f>
        <v>117.104687988762</v>
      </c>
      <c r="BC459" s="0" t="n">
        <f aca="false">BA459*'Dist Horaria'!$I$3</f>
        <v>113.972027951667</v>
      </c>
      <c r="BD459" s="0" t="n">
        <f aca="false">BA459*'Dist Horaria'!$J$3</f>
        <v>111.015181897716</v>
      </c>
      <c r="BE459" s="0" t="n">
        <f aca="false">BA459*'Dist Horaria'!$K$3</f>
        <v>108.496064543325</v>
      </c>
      <c r="BF459" s="0" t="n">
        <f aca="false">BA459*'Dist Horaria'!$L$3</f>
        <v>106.655191384185</v>
      </c>
      <c r="BG459" s="0" t="n">
        <f aca="false">BA459*'Dist Horaria'!$M$3</f>
        <v>105.496242092718</v>
      </c>
      <c r="BH459" s="0" t="n">
        <f aca="false">BA459*'Dist Horaria'!$N$3</f>
        <v>110.257520799584</v>
      </c>
      <c r="BI459" s="0" t="n">
        <f aca="false">BA459*'Dist Horaria'!$O$3</f>
        <v>110.257520799584</v>
      </c>
      <c r="BJ459" s="0" t="n">
        <f aca="false">BA459*'Dist Horaria'!$P$3</f>
        <v>145.874420445452</v>
      </c>
      <c r="BK459" s="0" t="n">
        <f aca="false">BA459*'Dist Horaria'!$Q$3</f>
        <v>161.303445684875</v>
      </c>
      <c r="BL459" s="0" t="n">
        <f aca="false">BA459*'Dist Horaria'!$R$3</f>
        <v>172.52455494991</v>
      </c>
      <c r="BM459" s="0" t="n">
        <f aca="false">BA459*'Dist Horaria'!$S$3</f>
        <v>178.135109582427</v>
      </c>
      <c r="BN459" s="0" t="n">
        <f aca="false">BA459*'Dist Horaria'!$T$3</f>
        <v>179.537748240557</v>
      </c>
      <c r="BO459" s="0" t="n">
        <f aca="false">BA459*'Dist Horaria'!$U$3</f>
        <v>178.135109582427</v>
      </c>
      <c r="BP459" s="0" t="n">
        <f aca="false">BA459*'Dist Horaria'!$V$3</f>
        <v>175.329832266168</v>
      </c>
      <c r="BQ459" s="0" t="n">
        <f aca="false">BA459*'Dist Horaria'!$W$3</f>
        <v>171.12191629178</v>
      </c>
      <c r="BR459" s="0" t="n">
        <f aca="false">BA459*'Dist Horaria'!$X$3</f>
        <v>167.805576262639</v>
      </c>
      <c r="BS459" s="0" t="n">
        <f aca="false">BA459*'Dist Horaria'!$Y$3</f>
        <v>163.978173520615</v>
      </c>
      <c r="BT459" s="0" t="n">
        <f aca="false">BA459*'Dist Horaria'!$Z$3</f>
        <v>143.145245775666</v>
      </c>
      <c r="BU459" s="0" t="n">
        <f aca="false">BA459*'Dist Horaria'!$AA$3</f>
        <v>136.122953005445</v>
      </c>
      <c r="BV459" s="0" t="n">
        <f aca="false">BA459*'Dist Horaria'!$AB$3</f>
        <v>121.158524535901</v>
      </c>
      <c r="BW459" s="0" t="n">
        <f aca="false">BA459*'Dist Horaria'!$AC$3</f>
        <v>131.314687647513</v>
      </c>
      <c r="BX459" s="0" t="n">
        <f aca="false">BA459*'Dist Horaria'!$AD$3</f>
        <v>127.849348839113</v>
      </c>
      <c r="BY459" s="0" t="n">
        <f aca="false">BA459*'Dist Horaria'!$AE$3</f>
        <v>124.183222658951</v>
      </c>
      <c r="BZ459" s="0" t="n">
        <f aca="false">AN459*1000000</f>
        <v>96541.5452054795</v>
      </c>
      <c r="CA459" s="0" t="n">
        <f aca="false">BZ459*'Dist Horaria'!$H$6</f>
        <v>2413.53863013699</v>
      </c>
      <c r="CB459" s="0" t="n">
        <f aca="false">BZ459*'Dist Horaria'!$I$6</f>
        <v>2413.53863013699</v>
      </c>
      <c r="CC459" s="0" t="n">
        <f aca="false">BZ459*'Dist Horaria'!$J$6</f>
        <v>2413.53863013699</v>
      </c>
      <c r="CD459" s="0" t="n">
        <f aca="false">BZ459*'Dist Horaria'!$K$6</f>
        <v>2413.53863013699</v>
      </c>
      <c r="CE459" s="0" t="n">
        <f aca="false">BZ459*'Dist Horaria'!$L$6</f>
        <v>2413.53863013699</v>
      </c>
      <c r="CF459" s="0" t="n">
        <f aca="false">BZ459*'Dist Horaria'!$M$6</f>
        <v>6436.10301369863</v>
      </c>
      <c r="CG459" s="0" t="n">
        <f aca="false">BZ459*'Dist Horaria'!$N$6</f>
        <v>6436.10301369863</v>
      </c>
      <c r="CH459" s="0" t="n">
        <f aca="false">BZ459*'Dist Horaria'!$O$6</f>
        <v>6436.10301369863</v>
      </c>
      <c r="CI459" s="0" t="n">
        <f aca="false">BZ459*'Dist Horaria'!$P$6</f>
        <v>4223.69260273973</v>
      </c>
      <c r="CJ459" s="0" t="n">
        <f aca="false">BZ459*'Dist Horaria'!$Q$6</f>
        <v>4223.69260273973</v>
      </c>
      <c r="CK459" s="0" t="n">
        <f aca="false">BZ459*'Dist Horaria'!$R$6</f>
        <v>4223.69260273973</v>
      </c>
      <c r="CL459" s="0" t="n">
        <f aca="false">BZ459*'Dist Horaria'!$S$6</f>
        <v>4223.69260273973</v>
      </c>
      <c r="CM459" s="0" t="n">
        <f aca="false">BZ459*'Dist Horaria'!$T$6</f>
        <v>4223.69260273973</v>
      </c>
      <c r="CN459" s="0" t="n">
        <f aca="false">BZ459*'Dist Horaria'!$U$6</f>
        <v>4223.69260273973</v>
      </c>
      <c r="CO459" s="0" t="n">
        <f aca="false">BZ459*'Dist Horaria'!$V$6</f>
        <v>4223.69260273973</v>
      </c>
      <c r="CP459" s="0" t="n">
        <f aca="false">BZ459*'Dist Horaria'!$W$6</f>
        <v>4223.69260273973</v>
      </c>
      <c r="CQ459" s="0" t="n">
        <f aca="false">BZ459*'Dist Horaria'!$X$6</f>
        <v>6436.10301369863</v>
      </c>
      <c r="CR459" s="0" t="n">
        <f aca="false">BZ459*'Dist Horaria'!$Y$6</f>
        <v>6436.10301369863</v>
      </c>
      <c r="CS459" s="0" t="n">
        <f aca="false">BZ459*'Dist Horaria'!$Z$6</f>
        <v>6436.10301369863</v>
      </c>
      <c r="CT459" s="0" t="n">
        <f aca="false">BZ459*'Dist Horaria'!$AA$6</f>
        <v>2413.53863013699</v>
      </c>
      <c r="CU459" s="0" t="n">
        <f aca="false">BZ459*'Dist Horaria'!$AB$6</f>
        <v>2413.53863013699</v>
      </c>
      <c r="CV459" s="0" t="n">
        <f aca="false">BZ459*'Dist Horaria'!$AC$6</f>
        <v>2413.53863013699</v>
      </c>
      <c r="CW459" s="0" t="n">
        <f aca="false">BZ459*'Dist Horaria'!$AD$6</f>
        <v>2413.53863013699</v>
      </c>
      <c r="CX459" s="0" t="n">
        <f aca="false">BZ459*'Dist Horaria'!$AE$6</f>
        <v>2413.53863013699</v>
      </c>
      <c r="CY459" s="0" t="n">
        <f aca="false">AS459*1000000</f>
        <v>100985.245512066</v>
      </c>
      <c r="CZ459" s="0" t="n">
        <f aca="false">CY459*'Dist Horaria'!$H$6</f>
        <v>2524.63113780164</v>
      </c>
      <c r="DA459" s="0" t="n">
        <f aca="false">CY459*'Dist Horaria'!$I$6</f>
        <v>2524.63113780164</v>
      </c>
      <c r="DB459" s="0" t="n">
        <f aca="false">CY459*'Dist Horaria'!$J$6</f>
        <v>2524.63113780164</v>
      </c>
      <c r="DC459" s="0" t="n">
        <f aca="false">CY459*'Dist Horaria'!$K$6</f>
        <v>2524.63113780164</v>
      </c>
      <c r="DD459" s="0" t="n">
        <f aca="false">CY459*'Dist Horaria'!$L$6</f>
        <v>2524.63113780164</v>
      </c>
      <c r="DE459" s="0" t="n">
        <f aca="false">CY459*'Dist Horaria'!$M$6</f>
        <v>6732.34970080439</v>
      </c>
      <c r="DF459" s="0" t="n">
        <f aca="false">CY459*'Dist Horaria'!$N$6</f>
        <v>6732.34970080439</v>
      </c>
      <c r="DG459" s="0" t="n">
        <f aca="false">CY459*'Dist Horaria'!$O$6</f>
        <v>6732.34970080439</v>
      </c>
      <c r="DH459" s="0" t="n">
        <f aca="false">CY459*'Dist Horaria'!$P$6</f>
        <v>4418.10449115288</v>
      </c>
      <c r="DI459" s="0" t="n">
        <f aca="false">CY459*'Dist Horaria'!$Q$6</f>
        <v>4418.10449115288</v>
      </c>
      <c r="DJ459" s="0" t="n">
        <f aca="false">CY459*'Dist Horaria'!$R$6</f>
        <v>4418.10449115288</v>
      </c>
      <c r="DK459" s="0" t="n">
        <f aca="false">CY459*'Dist Horaria'!$S$6</f>
        <v>4418.10449115288</v>
      </c>
      <c r="DL459" s="0" t="n">
        <f aca="false">CY459*'Dist Horaria'!$T$6</f>
        <v>4418.10449115288</v>
      </c>
      <c r="DM459" s="0" t="n">
        <f aca="false">CY459*'Dist Horaria'!$U$6</f>
        <v>4418.10449115288</v>
      </c>
      <c r="DN459" s="0" t="n">
        <f aca="false">CY459*'Dist Horaria'!$V$6</f>
        <v>4418.10449115288</v>
      </c>
      <c r="DO459" s="0" t="n">
        <f aca="false">CY459*'Dist Horaria'!$W$6</f>
        <v>4418.10449115288</v>
      </c>
      <c r="DP459" s="0" t="n">
        <f aca="false">CY459*'Dist Horaria'!$X$6</f>
        <v>6732.34970080439</v>
      </c>
      <c r="DQ459" s="0" t="n">
        <f aca="false">CY459*'Dist Horaria'!$Y$6</f>
        <v>6732.34970080439</v>
      </c>
      <c r="DR459" s="0" t="n">
        <f aca="false">CY459*'Dist Horaria'!$Z$6</f>
        <v>6732.34970080439</v>
      </c>
      <c r="DS459" s="0" t="n">
        <f aca="false">CY459*'Dist Horaria'!$AA$6</f>
        <v>2524.63113780164</v>
      </c>
      <c r="DT459" s="0" t="n">
        <f aca="false">CY459*'Dist Horaria'!$AB$6</f>
        <v>2524.63113780164</v>
      </c>
      <c r="DU459" s="0" t="n">
        <f aca="false">CY459*'Dist Horaria'!$AC$6</f>
        <v>2524.63113780164</v>
      </c>
      <c r="DV459" s="0" t="n">
        <f aca="false">CY459*'Dist Horaria'!$AD$6</f>
        <v>2524.63113780164</v>
      </c>
      <c r="DW459" s="0" t="n">
        <f aca="false">CY459*'Dist Horaria'!$AE$6</f>
        <v>2524.63113780164</v>
      </c>
      <c r="DX459" s="0" t="n">
        <f aca="false">AX459*1000000</f>
        <v>5854.21713113425</v>
      </c>
      <c r="DY459" s="0" t="n">
        <f aca="false">DX459*'Dist Horaria'!$H$6</f>
        <v>146.355428278356</v>
      </c>
      <c r="DZ459" s="0" t="n">
        <f aca="false">DX459*'Dist Horaria'!$I$6</f>
        <v>146.355428278356</v>
      </c>
      <c r="EA459" s="0" t="n">
        <f aca="false">DX459*'Dist Horaria'!$J$6</f>
        <v>146.355428278356</v>
      </c>
      <c r="EB459" s="0" t="n">
        <f aca="false">DX459*'Dist Horaria'!$K$6</f>
        <v>146.355428278356</v>
      </c>
      <c r="EC459" s="0" t="n">
        <f aca="false">DX459*'Dist Horaria'!$L$6</f>
        <v>146.355428278356</v>
      </c>
      <c r="ED459" s="0" t="n">
        <f aca="false">DX459*'Dist Horaria'!$M$6</f>
        <v>390.281142075617</v>
      </c>
      <c r="EE459" s="0" t="n">
        <f aca="false">DX459*'Dist Horaria'!$N$6</f>
        <v>390.281142075617</v>
      </c>
      <c r="EF459" s="0" t="n">
        <f aca="false">DX459*'Dist Horaria'!$O$6</f>
        <v>390.281142075617</v>
      </c>
      <c r="EG459" s="0" t="n">
        <f aca="false">DX459*'Dist Horaria'!$P$6</f>
        <v>256.121999487123</v>
      </c>
      <c r="EH459" s="0" t="n">
        <f aca="false">DX459*'Dist Horaria'!$Q$6</f>
        <v>256.121999487123</v>
      </c>
      <c r="EI459" s="0" t="n">
        <f aca="false">DX459*'Dist Horaria'!$R$6</f>
        <v>256.121999487123</v>
      </c>
      <c r="EJ459" s="0" t="n">
        <f aca="false">DX459*'Dist Horaria'!$S$6</f>
        <v>256.121999487123</v>
      </c>
      <c r="EK459" s="0" t="n">
        <f aca="false">DX459*'Dist Horaria'!$T$6</f>
        <v>256.121999487123</v>
      </c>
      <c r="EL459" s="0" t="n">
        <f aca="false">DX459*'Dist Horaria'!$U$6</f>
        <v>256.121999487123</v>
      </c>
      <c r="EM459" s="0" t="n">
        <f aca="false">DX459*'Dist Horaria'!$V$6</f>
        <v>256.121999487123</v>
      </c>
      <c r="EN459" s="0" t="n">
        <f aca="false">DX459*'Dist Horaria'!$W$6</f>
        <v>256.121999487123</v>
      </c>
      <c r="EO459" s="0" t="n">
        <f aca="false">DX459*'Dist Horaria'!$X$6</f>
        <v>390.281142075617</v>
      </c>
      <c r="EP459" s="0" t="n">
        <f aca="false">DX459*'Dist Horaria'!$Y$6</f>
        <v>390.281142075617</v>
      </c>
      <c r="EQ459" s="0" t="n">
        <f aca="false">DX459*'Dist Horaria'!$Z$6</f>
        <v>390.281142075617</v>
      </c>
      <c r="ER459" s="0" t="n">
        <f aca="false">DX459*'Dist Horaria'!$AA$6</f>
        <v>146.355428278356</v>
      </c>
      <c r="ES459" s="0" t="n">
        <f aca="false">DX459*'Dist Horaria'!$AB$6</f>
        <v>146.355428278356</v>
      </c>
      <c r="ET459" s="0" t="n">
        <f aca="false">DX459*'Dist Horaria'!$AC$6</f>
        <v>146.355428278356</v>
      </c>
      <c r="EU459" s="0" t="n">
        <f aca="false">DX459*'Dist Horaria'!$AD$6</f>
        <v>146.355428278356</v>
      </c>
      <c r="EV459" s="0" t="n">
        <f aca="false">DX459*'Dist Horaria'!$AE$6</f>
        <v>146.355428278356</v>
      </c>
      <c r="EW459" s="0" t="n">
        <f aca="false">BB459+CA459+CZ459+DY459</f>
        <v>5201.62988420575</v>
      </c>
      <c r="EX459" s="0" t="n">
        <f aca="false">BC459+CB459+DA459+DZ459</f>
        <v>5198.49722416865</v>
      </c>
      <c r="EY459" s="0" t="n">
        <f aca="false">BD459+CC459+DB459+EA459</f>
        <v>5195.5403781147</v>
      </c>
      <c r="EZ459" s="0" t="n">
        <f aca="false">BE459+CD459+DC459+EB459</f>
        <v>5193.02126076031</v>
      </c>
      <c r="FA459" s="0" t="n">
        <f aca="false">BF459+CE459+DD459+EC459</f>
        <v>5191.18038760117</v>
      </c>
      <c r="FB459" s="0" t="n">
        <f aca="false">BG459+CF459+DE459+ED459</f>
        <v>13664.2300986714</v>
      </c>
      <c r="FC459" s="0" t="n">
        <f aca="false">BH459+CG459+DF459+EE459</f>
        <v>13668.9913773782</v>
      </c>
      <c r="FD459" s="0" t="n">
        <f aca="false">BI459+CH459+DG459+EF459</f>
        <v>13668.9913773782</v>
      </c>
      <c r="FE459" s="0" t="n">
        <f aca="false">BJ459+CI459+DH459+EG459</f>
        <v>9043.79351382518</v>
      </c>
      <c r="FF459" s="0" t="n">
        <f aca="false">BK459+CJ459+DI459+EH459</f>
        <v>9059.2225390646</v>
      </c>
      <c r="FG459" s="0" t="n">
        <f aca="false">BL459+CK459+DJ459+EI459</f>
        <v>9070.44364832964</v>
      </c>
      <c r="FH459" s="0" t="n">
        <f aca="false">BM459+CL459+DK459+EJ459</f>
        <v>9076.05420296215</v>
      </c>
      <c r="FI459" s="0" t="n">
        <f aca="false">BN459+CM459+DL459+EK459</f>
        <v>9077.45684162028</v>
      </c>
      <c r="FJ459" s="0" t="n">
        <f aca="false">BO459+CN459+DM459+EL459</f>
        <v>9076.05420296215</v>
      </c>
      <c r="FK459" s="0" t="n">
        <f aca="false">BP459+CO459+DN459+EM459</f>
        <v>9073.24892564589</v>
      </c>
      <c r="FL459" s="0" t="n">
        <f aca="false">BQ459+CP459+DO459+EN459</f>
        <v>9069.04100967151</v>
      </c>
      <c r="FM459" s="0" t="n">
        <f aca="false">BR459+CQ459+DP459+EO459</f>
        <v>13726.5394328413</v>
      </c>
      <c r="FN459" s="0" t="n">
        <f aca="false">BS459+CR459+DQ459+EP459</f>
        <v>13722.7120300992</v>
      </c>
      <c r="FO459" s="0" t="n">
        <f aca="false">BT459+CS459+DR459+EQ459</f>
        <v>13701.8791023543</v>
      </c>
      <c r="FP459" s="0" t="n">
        <f aca="false">BU459+CT459+DS459+ER459</f>
        <v>5220.64814922243</v>
      </c>
      <c r="FQ459" s="0" t="n">
        <f aca="false">BV459+CU459+DT459+ES459</f>
        <v>5205.68372075289</v>
      </c>
      <c r="FR459" s="0" t="n">
        <f aca="false">BW459+CV459+DU459+ET459</f>
        <v>5215.8398838645</v>
      </c>
      <c r="FS459" s="0" t="n">
        <f aca="false">BX459+CW459+DV459+EU459</f>
        <v>5212.3745450561</v>
      </c>
      <c r="FT459" s="0" t="n">
        <f aca="false">BY459+CX459+DW459+EV459</f>
        <v>5208.70841887594</v>
      </c>
      <c r="FU459" s="0" t="n">
        <f aca="false">AM459*'Dist Horaria'!$H$10</f>
        <v>3.18024220998014</v>
      </c>
      <c r="FV459" s="0" t="n">
        <f aca="false">AM459*'Dist Horaria'!$I$10</f>
        <v>2.97635572740924</v>
      </c>
      <c r="FW459" s="0" t="n">
        <f aca="false">AM459*'Dist Horaria'!$J$10</f>
        <v>2.96347081177805</v>
      </c>
      <c r="FX459" s="0" t="n">
        <f aca="false">AM459*'Dist Horaria'!$K$10</f>
        <v>2.87824240962151</v>
      </c>
      <c r="FY459" s="0" t="n">
        <f aca="false">AM459*'Dist Horaria'!$L$10</f>
        <v>2.87939423634594</v>
      </c>
      <c r="FZ459" s="0" t="n">
        <f aca="false">AM459*'Dist Horaria'!$M$10</f>
        <v>3.08107032756262</v>
      </c>
      <c r="GA459" s="0" t="n">
        <f aca="false">AM459*'Dist Horaria'!$N$10</f>
        <v>2.91481988285148</v>
      </c>
      <c r="GB459" s="0" t="n">
        <f aca="false">AM459*'Dist Horaria'!$O$10</f>
        <v>2.86506933803124</v>
      </c>
      <c r="GC459" s="0" t="n">
        <f aca="false">AM459*'Dist Horaria'!$P$10</f>
        <v>2.90952865392638</v>
      </c>
      <c r="GD459" s="0" t="n">
        <f aca="false">AM459*'Dist Horaria'!$Q$10</f>
        <v>2.63302527544154</v>
      </c>
      <c r="GE459" s="0" t="n">
        <f aca="false">AM459*'Dist Horaria'!$R$10</f>
        <v>3.21268625934885</v>
      </c>
      <c r="GF459" s="0" t="n">
        <f aca="false">AM459*'Dist Horaria'!$S$10</f>
        <v>2.74375886770301</v>
      </c>
      <c r="GG459" s="0" t="n">
        <f aca="false">AR459*'Dist Horaria'!$H$10</f>
        <v>3.32662523351088</v>
      </c>
      <c r="GH459" s="0" t="n">
        <f aca="false">AR459*'Dist Horaria'!$I$10</f>
        <v>3.11335408216157</v>
      </c>
      <c r="GI459" s="0" t="n">
        <f aca="false">AR459*'Dist Horaria'!$J$10</f>
        <v>3.0998760881472</v>
      </c>
      <c r="GJ459" s="0" t="n">
        <f aca="false">AR459*'Dist Horaria'!$K$10</f>
        <v>3.01072471711765</v>
      </c>
      <c r="GK459" s="0" t="n">
        <f aca="false">AR459*'Dist Horaria'!$L$10</f>
        <v>3.01192956114937</v>
      </c>
      <c r="GL459" s="0" t="n">
        <f aca="false">AR459*'Dist Horaria'!$M$10</f>
        <v>3.22288857928071</v>
      </c>
      <c r="GM459" s="0" t="n">
        <f aca="false">AR459*'Dist Horaria'!$N$10</f>
        <v>3.04898581089316</v>
      </c>
      <c r="GN459" s="0" t="n">
        <f aca="false">AR459*'Dist Horaria'!$O$10</f>
        <v>2.99694530364483</v>
      </c>
      <c r="GO459" s="0" t="n">
        <f aca="false">AR459*'Dist Horaria'!$P$10</f>
        <v>3.04345103256612</v>
      </c>
      <c r="GP459" s="0" t="n">
        <f aca="false">AR459*'Dist Horaria'!$Q$10</f>
        <v>2.75422051008199</v>
      </c>
      <c r="GQ459" s="0" t="n">
        <f aca="false">AR459*'Dist Horaria'!$R$10</f>
        <v>3.36056264650682</v>
      </c>
      <c r="GR459" s="0" t="n">
        <f aca="false">AR459*'Dist Horaria'!$S$10</f>
        <v>2.87005104684371</v>
      </c>
      <c r="GS459" s="0" t="n">
        <f aca="false">AW459*'Dist Horaria'!$H$10</f>
        <v>0.192847839623819</v>
      </c>
      <c r="GT459" s="0" t="n">
        <f aca="false">AW459*'Dist Horaria'!$I$10</f>
        <v>0.180484294618062</v>
      </c>
      <c r="GU459" s="0" t="n">
        <f aca="false">AW459*'Dist Horaria'!$J$10</f>
        <v>0.179702961631722</v>
      </c>
      <c r="GV459" s="0" t="n">
        <f aca="false">AW459*'Dist Horaria'!$K$10</f>
        <v>0.174534766209719</v>
      </c>
      <c r="GW459" s="0" t="n">
        <f aca="false">AW459*'Dist Horaria'!$L$10</f>
        <v>0.174604612240543</v>
      </c>
      <c r="GX459" s="0" t="n">
        <f aca="false">AW459*'Dist Horaria'!$M$10</f>
        <v>0.186834120538012</v>
      </c>
      <c r="GY459" s="0" t="n">
        <f aca="false">AW459*'Dist Horaria'!$N$10</f>
        <v>0.176752800631488</v>
      </c>
      <c r="GZ459" s="0" t="n">
        <f aca="false">AW459*'Dist Horaria'!$O$10</f>
        <v>0.173735959631584</v>
      </c>
      <c r="HA459" s="0" t="n">
        <f aca="false">AW459*'Dist Horaria'!$P$10</f>
        <v>0.176431943916877</v>
      </c>
      <c r="HB459" s="0" t="n">
        <f aca="false">AW459*'Dist Horaria'!$Q$10</f>
        <v>0.159664957106202</v>
      </c>
      <c r="HC459" s="0" t="n">
        <f aca="false">AW459*'Dist Horaria'!$R$10</f>
        <v>0.194815225884453</v>
      </c>
      <c r="HD459" s="0" t="n">
        <f aca="false">AW459*'Dist Horaria'!$S$10</f>
        <v>0.16637977083152</v>
      </c>
    </row>
    <row r="460" customFormat="false" ht="13.8" hidden="false" customHeight="false" outlineLevel="0" collapsed="false">
      <c r="A460" s="0" t="n">
        <v>4.63765</v>
      </c>
      <c r="B460" s="0" t="n">
        <v>-74.1169666666667</v>
      </c>
      <c r="C460" s="0" t="n">
        <v>27</v>
      </c>
      <c r="D460" s="0" t="n">
        <v>28</v>
      </c>
      <c r="E460" s="0" t="n">
        <v>1862</v>
      </c>
      <c r="G460" s="0" t="s">
        <v>650</v>
      </c>
      <c r="I460" s="0" t="s">
        <v>2027</v>
      </c>
      <c r="J460" s="0" t="s">
        <v>2028</v>
      </c>
      <c r="K460" s="0" t="s">
        <v>751</v>
      </c>
      <c r="L460" s="0" t="s">
        <v>2029</v>
      </c>
      <c r="S460" s="0" t="n">
        <v>365</v>
      </c>
      <c r="V460" s="0" t="n">
        <v>588000</v>
      </c>
      <c r="W460" s="0" t="n">
        <f aca="false">V460*12</f>
        <v>7056000</v>
      </c>
      <c r="X460" s="0" t="n">
        <v>1</v>
      </c>
      <c r="Z460" s="0" t="n">
        <v>31665.44</v>
      </c>
      <c r="AB460" s="0" t="n">
        <v>0.005</v>
      </c>
      <c r="AC460" s="0" t="n">
        <v>0</v>
      </c>
      <c r="AD460" s="0" t="n">
        <v>2704.3333564549</v>
      </c>
      <c r="AE460" s="0" t="n">
        <f aca="false">AD460/2204.59</f>
        <v>1.22668312768129</v>
      </c>
      <c r="AF460" s="0" t="n">
        <f aca="false">AE460/S460</f>
        <v>0.00336077569227751</v>
      </c>
      <c r="AG460" s="0" t="n">
        <f aca="false">AE460*EXP(AB460*AC460)</f>
        <v>1.22668312768129</v>
      </c>
      <c r="AH460" s="0" t="n">
        <f aca="false">AG460/S460</f>
        <v>0.00336077569227751</v>
      </c>
      <c r="AI460" s="0" t="s">
        <v>90</v>
      </c>
      <c r="AJ460" s="0" t="n">
        <f aca="false">IF(AI460="A",'FE DISTRIBUCIÓN'!$C$2,'FE DISTRIBUCIÓN'!$C$3)</f>
        <v>4.994E-006</v>
      </c>
      <c r="AK460" s="0" t="n">
        <f aca="false">W460*AJ460</f>
        <v>35.237664</v>
      </c>
      <c r="AL460" s="0" t="n">
        <f aca="false">AK460/365</f>
        <v>0.0965415452054795</v>
      </c>
      <c r="AM460" s="0" t="n">
        <f aca="false">AK460*EXP(AB460*AC460)</f>
        <v>35.237664</v>
      </c>
      <c r="AN460" s="0" t="n">
        <f aca="false">AM460/365</f>
        <v>0.0965415452054795</v>
      </c>
      <c r="AO460" s="0" t="n">
        <v>5.223868284E-006</v>
      </c>
      <c r="AP460" s="0" t="n">
        <f aca="false">AO460*W460</f>
        <v>36.859614611904</v>
      </c>
      <c r="AQ460" s="0" t="n">
        <f aca="false">AP460/365</f>
        <v>0.100985245512066</v>
      </c>
      <c r="AR460" s="0" t="n">
        <f aca="false">AP460*EXP(AB460*AC460)</f>
        <v>36.859614611904</v>
      </c>
      <c r="AS460" s="0" t="n">
        <f aca="false">AR460/365</f>
        <v>0.100985245512066</v>
      </c>
      <c r="AT460" s="0" t="n">
        <v>3.02832944E-007</v>
      </c>
      <c r="AU460" s="0" t="n">
        <f aca="false">AT460*W460</f>
        <v>2.136789252864</v>
      </c>
      <c r="AV460" s="0" t="n">
        <f aca="false">AU460/365</f>
        <v>0.00585421713113425</v>
      </c>
      <c r="AW460" s="0" t="n">
        <f aca="false">AU460*EXP(AB460*AC460)</f>
        <v>2.136789252864</v>
      </c>
      <c r="AX460" s="0" t="n">
        <f aca="false">AW460/365</f>
        <v>0.00585421713113425</v>
      </c>
      <c r="AY460" s="0" t="n">
        <f aca="false">AW460+AR460+AM460+AG460</f>
        <v>75.4607509924493</v>
      </c>
      <c r="AZ460" s="0" t="n">
        <f aca="false">AH460+AN460+AS460+AX460</f>
        <v>0.206741783540957</v>
      </c>
      <c r="BA460" s="0" t="n">
        <f aca="false">AH460*1000000</f>
        <v>3360.77569227751</v>
      </c>
      <c r="BB460" s="0" t="n">
        <f aca="false">BA460*'Dist Horaria'!$H$3</f>
        <v>117.104687988762</v>
      </c>
      <c r="BC460" s="0" t="n">
        <f aca="false">BA460*'Dist Horaria'!$I$3</f>
        <v>113.972027951667</v>
      </c>
      <c r="BD460" s="0" t="n">
        <f aca="false">BA460*'Dist Horaria'!$J$3</f>
        <v>111.015181897716</v>
      </c>
      <c r="BE460" s="0" t="n">
        <f aca="false">BA460*'Dist Horaria'!$K$3</f>
        <v>108.496064543325</v>
      </c>
      <c r="BF460" s="0" t="n">
        <f aca="false">BA460*'Dist Horaria'!$L$3</f>
        <v>106.655191384185</v>
      </c>
      <c r="BG460" s="0" t="n">
        <f aca="false">BA460*'Dist Horaria'!$M$3</f>
        <v>105.496242092718</v>
      </c>
      <c r="BH460" s="0" t="n">
        <f aca="false">BA460*'Dist Horaria'!$N$3</f>
        <v>110.257520799584</v>
      </c>
      <c r="BI460" s="0" t="n">
        <f aca="false">BA460*'Dist Horaria'!$O$3</f>
        <v>110.257520799584</v>
      </c>
      <c r="BJ460" s="0" t="n">
        <f aca="false">BA460*'Dist Horaria'!$P$3</f>
        <v>145.874420445452</v>
      </c>
      <c r="BK460" s="0" t="n">
        <f aca="false">BA460*'Dist Horaria'!$Q$3</f>
        <v>161.303445684875</v>
      </c>
      <c r="BL460" s="0" t="n">
        <f aca="false">BA460*'Dist Horaria'!$R$3</f>
        <v>172.52455494991</v>
      </c>
      <c r="BM460" s="0" t="n">
        <f aca="false">BA460*'Dist Horaria'!$S$3</f>
        <v>178.135109582427</v>
      </c>
      <c r="BN460" s="0" t="n">
        <f aca="false">BA460*'Dist Horaria'!$T$3</f>
        <v>179.537748240557</v>
      </c>
      <c r="BO460" s="0" t="n">
        <f aca="false">BA460*'Dist Horaria'!$U$3</f>
        <v>178.135109582427</v>
      </c>
      <c r="BP460" s="0" t="n">
        <f aca="false">BA460*'Dist Horaria'!$V$3</f>
        <v>175.329832266168</v>
      </c>
      <c r="BQ460" s="0" t="n">
        <f aca="false">BA460*'Dist Horaria'!$W$3</f>
        <v>171.12191629178</v>
      </c>
      <c r="BR460" s="0" t="n">
        <f aca="false">BA460*'Dist Horaria'!$X$3</f>
        <v>167.805576262639</v>
      </c>
      <c r="BS460" s="0" t="n">
        <f aca="false">BA460*'Dist Horaria'!$Y$3</f>
        <v>163.978173520615</v>
      </c>
      <c r="BT460" s="0" t="n">
        <f aca="false">BA460*'Dist Horaria'!$Z$3</f>
        <v>143.145245775666</v>
      </c>
      <c r="BU460" s="0" t="n">
        <f aca="false">BA460*'Dist Horaria'!$AA$3</f>
        <v>136.122953005445</v>
      </c>
      <c r="BV460" s="0" t="n">
        <f aca="false">BA460*'Dist Horaria'!$AB$3</f>
        <v>121.158524535901</v>
      </c>
      <c r="BW460" s="0" t="n">
        <f aca="false">BA460*'Dist Horaria'!$AC$3</f>
        <v>131.314687647513</v>
      </c>
      <c r="BX460" s="0" t="n">
        <f aca="false">BA460*'Dist Horaria'!$AD$3</f>
        <v>127.849348839113</v>
      </c>
      <c r="BY460" s="0" t="n">
        <f aca="false">BA460*'Dist Horaria'!$AE$3</f>
        <v>124.183222658951</v>
      </c>
      <c r="BZ460" s="0" t="n">
        <f aca="false">AN460*1000000</f>
        <v>96541.5452054795</v>
      </c>
      <c r="CA460" s="0" t="n">
        <f aca="false">BZ460*'Dist Horaria'!$H$6</f>
        <v>2413.53863013699</v>
      </c>
      <c r="CB460" s="0" t="n">
        <f aca="false">BZ460*'Dist Horaria'!$I$6</f>
        <v>2413.53863013699</v>
      </c>
      <c r="CC460" s="0" t="n">
        <f aca="false">BZ460*'Dist Horaria'!$J$6</f>
        <v>2413.53863013699</v>
      </c>
      <c r="CD460" s="0" t="n">
        <f aca="false">BZ460*'Dist Horaria'!$K$6</f>
        <v>2413.53863013699</v>
      </c>
      <c r="CE460" s="0" t="n">
        <f aca="false">BZ460*'Dist Horaria'!$L$6</f>
        <v>2413.53863013699</v>
      </c>
      <c r="CF460" s="0" t="n">
        <f aca="false">BZ460*'Dist Horaria'!$M$6</f>
        <v>6436.10301369863</v>
      </c>
      <c r="CG460" s="0" t="n">
        <f aca="false">BZ460*'Dist Horaria'!$N$6</f>
        <v>6436.10301369863</v>
      </c>
      <c r="CH460" s="0" t="n">
        <f aca="false">BZ460*'Dist Horaria'!$O$6</f>
        <v>6436.10301369863</v>
      </c>
      <c r="CI460" s="0" t="n">
        <f aca="false">BZ460*'Dist Horaria'!$P$6</f>
        <v>4223.69260273973</v>
      </c>
      <c r="CJ460" s="0" t="n">
        <f aca="false">BZ460*'Dist Horaria'!$Q$6</f>
        <v>4223.69260273973</v>
      </c>
      <c r="CK460" s="0" t="n">
        <f aca="false">BZ460*'Dist Horaria'!$R$6</f>
        <v>4223.69260273973</v>
      </c>
      <c r="CL460" s="0" t="n">
        <f aca="false">BZ460*'Dist Horaria'!$S$6</f>
        <v>4223.69260273973</v>
      </c>
      <c r="CM460" s="0" t="n">
        <f aca="false">BZ460*'Dist Horaria'!$T$6</f>
        <v>4223.69260273973</v>
      </c>
      <c r="CN460" s="0" t="n">
        <f aca="false">BZ460*'Dist Horaria'!$U$6</f>
        <v>4223.69260273973</v>
      </c>
      <c r="CO460" s="0" t="n">
        <f aca="false">BZ460*'Dist Horaria'!$V$6</f>
        <v>4223.69260273973</v>
      </c>
      <c r="CP460" s="0" t="n">
        <f aca="false">BZ460*'Dist Horaria'!$W$6</f>
        <v>4223.69260273973</v>
      </c>
      <c r="CQ460" s="0" t="n">
        <f aca="false">BZ460*'Dist Horaria'!$X$6</f>
        <v>6436.10301369863</v>
      </c>
      <c r="CR460" s="0" t="n">
        <f aca="false">BZ460*'Dist Horaria'!$Y$6</f>
        <v>6436.10301369863</v>
      </c>
      <c r="CS460" s="0" t="n">
        <f aca="false">BZ460*'Dist Horaria'!$Z$6</f>
        <v>6436.10301369863</v>
      </c>
      <c r="CT460" s="0" t="n">
        <f aca="false">BZ460*'Dist Horaria'!$AA$6</f>
        <v>2413.53863013699</v>
      </c>
      <c r="CU460" s="0" t="n">
        <f aca="false">BZ460*'Dist Horaria'!$AB$6</f>
        <v>2413.53863013699</v>
      </c>
      <c r="CV460" s="0" t="n">
        <f aca="false">BZ460*'Dist Horaria'!$AC$6</f>
        <v>2413.53863013699</v>
      </c>
      <c r="CW460" s="0" t="n">
        <f aca="false">BZ460*'Dist Horaria'!$AD$6</f>
        <v>2413.53863013699</v>
      </c>
      <c r="CX460" s="0" t="n">
        <f aca="false">BZ460*'Dist Horaria'!$AE$6</f>
        <v>2413.53863013699</v>
      </c>
      <c r="CY460" s="0" t="n">
        <f aca="false">AS460*1000000</f>
        <v>100985.245512066</v>
      </c>
      <c r="CZ460" s="0" t="n">
        <f aca="false">CY460*'Dist Horaria'!$H$6</f>
        <v>2524.63113780164</v>
      </c>
      <c r="DA460" s="0" t="n">
        <f aca="false">CY460*'Dist Horaria'!$I$6</f>
        <v>2524.63113780164</v>
      </c>
      <c r="DB460" s="0" t="n">
        <f aca="false">CY460*'Dist Horaria'!$J$6</f>
        <v>2524.63113780164</v>
      </c>
      <c r="DC460" s="0" t="n">
        <f aca="false">CY460*'Dist Horaria'!$K$6</f>
        <v>2524.63113780164</v>
      </c>
      <c r="DD460" s="0" t="n">
        <f aca="false">CY460*'Dist Horaria'!$L$6</f>
        <v>2524.63113780164</v>
      </c>
      <c r="DE460" s="0" t="n">
        <f aca="false">CY460*'Dist Horaria'!$M$6</f>
        <v>6732.34970080439</v>
      </c>
      <c r="DF460" s="0" t="n">
        <f aca="false">CY460*'Dist Horaria'!$N$6</f>
        <v>6732.34970080439</v>
      </c>
      <c r="DG460" s="0" t="n">
        <f aca="false">CY460*'Dist Horaria'!$O$6</f>
        <v>6732.34970080439</v>
      </c>
      <c r="DH460" s="0" t="n">
        <f aca="false">CY460*'Dist Horaria'!$P$6</f>
        <v>4418.10449115288</v>
      </c>
      <c r="DI460" s="0" t="n">
        <f aca="false">CY460*'Dist Horaria'!$Q$6</f>
        <v>4418.10449115288</v>
      </c>
      <c r="DJ460" s="0" t="n">
        <f aca="false">CY460*'Dist Horaria'!$R$6</f>
        <v>4418.10449115288</v>
      </c>
      <c r="DK460" s="0" t="n">
        <f aca="false">CY460*'Dist Horaria'!$S$6</f>
        <v>4418.10449115288</v>
      </c>
      <c r="DL460" s="0" t="n">
        <f aca="false">CY460*'Dist Horaria'!$T$6</f>
        <v>4418.10449115288</v>
      </c>
      <c r="DM460" s="0" t="n">
        <f aca="false">CY460*'Dist Horaria'!$U$6</f>
        <v>4418.10449115288</v>
      </c>
      <c r="DN460" s="0" t="n">
        <f aca="false">CY460*'Dist Horaria'!$V$6</f>
        <v>4418.10449115288</v>
      </c>
      <c r="DO460" s="0" t="n">
        <f aca="false">CY460*'Dist Horaria'!$W$6</f>
        <v>4418.10449115288</v>
      </c>
      <c r="DP460" s="0" t="n">
        <f aca="false">CY460*'Dist Horaria'!$X$6</f>
        <v>6732.34970080439</v>
      </c>
      <c r="DQ460" s="0" t="n">
        <f aca="false">CY460*'Dist Horaria'!$Y$6</f>
        <v>6732.34970080439</v>
      </c>
      <c r="DR460" s="0" t="n">
        <f aca="false">CY460*'Dist Horaria'!$Z$6</f>
        <v>6732.34970080439</v>
      </c>
      <c r="DS460" s="0" t="n">
        <f aca="false">CY460*'Dist Horaria'!$AA$6</f>
        <v>2524.63113780164</v>
      </c>
      <c r="DT460" s="0" t="n">
        <f aca="false">CY460*'Dist Horaria'!$AB$6</f>
        <v>2524.63113780164</v>
      </c>
      <c r="DU460" s="0" t="n">
        <f aca="false">CY460*'Dist Horaria'!$AC$6</f>
        <v>2524.63113780164</v>
      </c>
      <c r="DV460" s="0" t="n">
        <f aca="false">CY460*'Dist Horaria'!$AD$6</f>
        <v>2524.63113780164</v>
      </c>
      <c r="DW460" s="0" t="n">
        <f aca="false">CY460*'Dist Horaria'!$AE$6</f>
        <v>2524.63113780164</v>
      </c>
      <c r="DX460" s="0" t="n">
        <f aca="false">AX460*1000000</f>
        <v>5854.21713113425</v>
      </c>
      <c r="DY460" s="0" t="n">
        <f aca="false">DX460*'Dist Horaria'!$H$6</f>
        <v>146.355428278356</v>
      </c>
      <c r="DZ460" s="0" t="n">
        <f aca="false">DX460*'Dist Horaria'!$I$6</f>
        <v>146.355428278356</v>
      </c>
      <c r="EA460" s="0" t="n">
        <f aca="false">DX460*'Dist Horaria'!$J$6</f>
        <v>146.355428278356</v>
      </c>
      <c r="EB460" s="0" t="n">
        <f aca="false">DX460*'Dist Horaria'!$K$6</f>
        <v>146.355428278356</v>
      </c>
      <c r="EC460" s="0" t="n">
        <f aca="false">DX460*'Dist Horaria'!$L$6</f>
        <v>146.355428278356</v>
      </c>
      <c r="ED460" s="0" t="n">
        <f aca="false">DX460*'Dist Horaria'!$M$6</f>
        <v>390.281142075617</v>
      </c>
      <c r="EE460" s="0" t="n">
        <f aca="false">DX460*'Dist Horaria'!$N$6</f>
        <v>390.281142075617</v>
      </c>
      <c r="EF460" s="0" t="n">
        <f aca="false">DX460*'Dist Horaria'!$O$6</f>
        <v>390.281142075617</v>
      </c>
      <c r="EG460" s="0" t="n">
        <f aca="false">DX460*'Dist Horaria'!$P$6</f>
        <v>256.121999487123</v>
      </c>
      <c r="EH460" s="0" t="n">
        <f aca="false">DX460*'Dist Horaria'!$Q$6</f>
        <v>256.121999487123</v>
      </c>
      <c r="EI460" s="0" t="n">
        <f aca="false">DX460*'Dist Horaria'!$R$6</f>
        <v>256.121999487123</v>
      </c>
      <c r="EJ460" s="0" t="n">
        <f aca="false">DX460*'Dist Horaria'!$S$6</f>
        <v>256.121999487123</v>
      </c>
      <c r="EK460" s="0" t="n">
        <f aca="false">DX460*'Dist Horaria'!$T$6</f>
        <v>256.121999487123</v>
      </c>
      <c r="EL460" s="0" t="n">
        <f aca="false">DX460*'Dist Horaria'!$U$6</f>
        <v>256.121999487123</v>
      </c>
      <c r="EM460" s="0" t="n">
        <f aca="false">DX460*'Dist Horaria'!$V$6</f>
        <v>256.121999487123</v>
      </c>
      <c r="EN460" s="0" t="n">
        <f aca="false">DX460*'Dist Horaria'!$W$6</f>
        <v>256.121999487123</v>
      </c>
      <c r="EO460" s="0" t="n">
        <f aca="false">DX460*'Dist Horaria'!$X$6</f>
        <v>390.281142075617</v>
      </c>
      <c r="EP460" s="0" t="n">
        <f aca="false">DX460*'Dist Horaria'!$Y$6</f>
        <v>390.281142075617</v>
      </c>
      <c r="EQ460" s="0" t="n">
        <f aca="false">DX460*'Dist Horaria'!$Z$6</f>
        <v>390.281142075617</v>
      </c>
      <c r="ER460" s="0" t="n">
        <f aca="false">DX460*'Dist Horaria'!$AA$6</f>
        <v>146.355428278356</v>
      </c>
      <c r="ES460" s="0" t="n">
        <f aca="false">DX460*'Dist Horaria'!$AB$6</f>
        <v>146.355428278356</v>
      </c>
      <c r="ET460" s="0" t="n">
        <f aca="false">DX460*'Dist Horaria'!$AC$6</f>
        <v>146.355428278356</v>
      </c>
      <c r="EU460" s="0" t="n">
        <f aca="false">DX460*'Dist Horaria'!$AD$6</f>
        <v>146.355428278356</v>
      </c>
      <c r="EV460" s="0" t="n">
        <f aca="false">DX460*'Dist Horaria'!$AE$6</f>
        <v>146.355428278356</v>
      </c>
      <c r="EW460" s="0" t="n">
        <f aca="false">BB460+CA460+CZ460+DY460</f>
        <v>5201.62988420575</v>
      </c>
      <c r="EX460" s="0" t="n">
        <f aca="false">BC460+CB460+DA460+DZ460</f>
        <v>5198.49722416865</v>
      </c>
      <c r="EY460" s="0" t="n">
        <f aca="false">BD460+CC460+DB460+EA460</f>
        <v>5195.5403781147</v>
      </c>
      <c r="EZ460" s="0" t="n">
        <f aca="false">BE460+CD460+DC460+EB460</f>
        <v>5193.02126076031</v>
      </c>
      <c r="FA460" s="0" t="n">
        <f aca="false">BF460+CE460+DD460+EC460</f>
        <v>5191.18038760117</v>
      </c>
      <c r="FB460" s="0" t="n">
        <f aca="false">BG460+CF460+DE460+ED460</f>
        <v>13664.2300986714</v>
      </c>
      <c r="FC460" s="0" t="n">
        <f aca="false">BH460+CG460+DF460+EE460</f>
        <v>13668.9913773782</v>
      </c>
      <c r="FD460" s="0" t="n">
        <f aca="false">BI460+CH460+DG460+EF460</f>
        <v>13668.9913773782</v>
      </c>
      <c r="FE460" s="0" t="n">
        <f aca="false">BJ460+CI460+DH460+EG460</f>
        <v>9043.79351382518</v>
      </c>
      <c r="FF460" s="0" t="n">
        <f aca="false">BK460+CJ460+DI460+EH460</f>
        <v>9059.2225390646</v>
      </c>
      <c r="FG460" s="0" t="n">
        <f aca="false">BL460+CK460+DJ460+EI460</f>
        <v>9070.44364832964</v>
      </c>
      <c r="FH460" s="0" t="n">
        <f aca="false">BM460+CL460+DK460+EJ460</f>
        <v>9076.05420296215</v>
      </c>
      <c r="FI460" s="0" t="n">
        <f aca="false">BN460+CM460+DL460+EK460</f>
        <v>9077.45684162028</v>
      </c>
      <c r="FJ460" s="0" t="n">
        <f aca="false">BO460+CN460+DM460+EL460</f>
        <v>9076.05420296215</v>
      </c>
      <c r="FK460" s="0" t="n">
        <f aca="false">BP460+CO460+DN460+EM460</f>
        <v>9073.24892564589</v>
      </c>
      <c r="FL460" s="0" t="n">
        <f aca="false">BQ460+CP460+DO460+EN460</f>
        <v>9069.04100967151</v>
      </c>
      <c r="FM460" s="0" t="n">
        <f aca="false">BR460+CQ460+DP460+EO460</f>
        <v>13726.5394328413</v>
      </c>
      <c r="FN460" s="0" t="n">
        <f aca="false">BS460+CR460+DQ460+EP460</f>
        <v>13722.7120300992</v>
      </c>
      <c r="FO460" s="0" t="n">
        <f aca="false">BT460+CS460+DR460+EQ460</f>
        <v>13701.8791023543</v>
      </c>
      <c r="FP460" s="0" t="n">
        <f aca="false">BU460+CT460+DS460+ER460</f>
        <v>5220.64814922243</v>
      </c>
      <c r="FQ460" s="0" t="n">
        <f aca="false">BV460+CU460+DT460+ES460</f>
        <v>5205.68372075289</v>
      </c>
      <c r="FR460" s="0" t="n">
        <f aca="false">BW460+CV460+DU460+ET460</f>
        <v>5215.8398838645</v>
      </c>
      <c r="FS460" s="0" t="n">
        <f aca="false">BX460+CW460+DV460+EU460</f>
        <v>5212.3745450561</v>
      </c>
      <c r="FT460" s="0" t="n">
        <f aca="false">BY460+CX460+DW460+EV460</f>
        <v>5208.70841887594</v>
      </c>
      <c r="FU460" s="0" t="n">
        <f aca="false">AM460*'Dist Horaria'!$H$10</f>
        <v>3.18024220998014</v>
      </c>
      <c r="FV460" s="0" t="n">
        <f aca="false">AM460*'Dist Horaria'!$I$10</f>
        <v>2.97635572740924</v>
      </c>
      <c r="FW460" s="0" t="n">
        <f aca="false">AM460*'Dist Horaria'!$J$10</f>
        <v>2.96347081177805</v>
      </c>
      <c r="FX460" s="0" t="n">
        <f aca="false">AM460*'Dist Horaria'!$K$10</f>
        <v>2.87824240962151</v>
      </c>
      <c r="FY460" s="0" t="n">
        <f aca="false">AM460*'Dist Horaria'!$L$10</f>
        <v>2.87939423634594</v>
      </c>
      <c r="FZ460" s="0" t="n">
        <f aca="false">AM460*'Dist Horaria'!$M$10</f>
        <v>3.08107032756262</v>
      </c>
      <c r="GA460" s="0" t="n">
        <f aca="false">AM460*'Dist Horaria'!$N$10</f>
        <v>2.91481988285148</v>
      </c>
      <c r="GB460" s="0" t="n">
        <f aca="false">AM460*'Dist Horaria'!$O$10</f>
        <v>2.86506933803124</v>
      </c>
      <c r="GC460" s="0" t="n">
        <f aca="false">AM460*'Dist Horaria'!$P$10</f>
        <v>2.90952865392638</v>
      </c>
      <c r="GD460" s="0" t="n">
        <f aca="false">AM460*'Dist Horaria'!$Q$10</f>
        <v>2.63302527544154</v>
      </c>
      <c r="GE460" s="0" t="n">
        <f aca="false">AM460*'Dist Horaria'!$R$10</f>
        <v>3.21268625934885</v>
      </c>
      <c r="GF460" s="0" t="n">
        <f aca="false">AM460*'Dist Horaria'!$S$10</f>
        <v>2.74375886770301</v>
      </c>
      <c r="GG460" s="0" t="n">
        <f aca="false">AR460*'Dist Horaria'!$H$10</f>
        <v>3.32662523351088</v>
      </c>
      <c r="GH460" s="0" t="n">
        <f aca="false">AR460*'Dist Horaria'!$I$10</f>
        <v>3.11335408216157</v>
      </c>
      <c r="GI460" s="0" t="n">
        <f aca="false">AR460*'Dist Horaria'!$J$10</f>
        <v>3.0998760881472</v>
      </c>
      <c r="GJ460" s="0" t="n">
        <f aca="false">AR460*'Dist Horaria'!$K$10</f>
        <v>3.01072471711765</v>
      </c>
      <c r="GK460" s="0" t="n">
        <f aca="false">AR460*'Dist Horaria'!$L$10</f>
        <v>3.01192956114937</v>
      </c>
      <c r="GL460" s="0" t="n">
        <f aca="false">AR460*'Dist Horaria'!$M$10</f>
        <v>3.22288857928071</v>
      </c>
      <c r="GM460" s="0" t="n">
        <f aca="false">AR460*'Dist Horaria'!$N$10</f>
        <v>3.04898581089316</v>
      </c>
      <c r="GN460" s="0" t="n">
        <f aca="false">AR460*'Dist Horaria'!$O$10</f>
        <v>2.99694530364483</v>
      </c>
      <c r="GO460" s="0" t="n">
        <f aca="false">AR460*'Dist Horaria'!$P$10</f>
        <v>3.04345103256612</v>
      </c>
      <c r="GP460" s="0" t="n">
        <f aca="false">AR460*'Dist Horaria'!$Q$10</f>
        <v>2.75422051008199</v>
      </c>
      <c r="GQ460" s="0" t="n">
        <f aca="false">AR460*'Dist Horaria'!$R$10</f>
        <v>3.36056264650682</v>
      </c>
      <c r="GR460" s="0" t="n">
        <f aca="false">AR460*'Dist Horaria'!$S$10</f>
        <v>2.87005104684371</v>
      </c>
      <c r="GS460" s="0" t="n">
        <f aca="false">AW460*'Dist Horaria'!$H$10</f>
        <v>0.192847839623819</v>
      </c>
      <c r="GT460" s="0" t="n">
        <f aca="false">AW460*'Dist Horaria'!$I$10</f>
        <v>0.180484294618062</v>
      </c>
      <c r="GU460" s="0" t="n">
        <f aca="false">AW460*'Dist Horaria'!$J$10</f>
        <v>0.179702961631722</v>
      </c>
      <c r="GV460" s="0" t="n">
        <f aca="false">AW460*'Dist Horaria'!$K$10</f>
        <v>0.174534766209719</v>
      </c>
      <c r="GW460" s="0" t="n">
        <f aca="false">AW460*'Dist Horaria'!$L$10</f>
        <v>0.174604612240543</v>
      </c>
      <c r="GX460" s="0" t="n">
        <f aca="false">AW460*'Dist Horaria'!$M$10</f>
        <v>0.186834120538012</v>
      </c>
      <c r="GY460" s="0" t="n">
        <f aca="false">AW460*'Dist Horaria'!$N$10</f>
        <v>0.176752800631488</v>
      </c>
      <c r="GZ460" s="0" t="n">
        <f aca="false">AW460*'Dist Horaria'!$O$10</f>
        <v>0.173735959631584</v>
      </c>
      <c r="HA460" s="0" t="n">
        <f aca="false">AW460*'Dist Horaria'!$P$10</f>
        <v>0.176431943916877</v>
      </c>
      <c r="HB460" s="0" t="n">
        <f aca="false">AW460*'Dist Horaria'!$Q$10</f>
        <v>0.159664957106202</v>
      </c>
      <c r="HC460" s="0" t="n">
        <f aca="false">AW460*'Dist Horaria'!$R$10</f>
        <v>0.194815225884453</v>
      </c>
      <c r="HD460" s="0" t="n">
        <f aca="false">AW460*'Dist Horaria'!$S$10</f>
        <v>0.16637977083152</v>
      </c>
    </row>
    <row r="461" customFormat="false" ht="13.8" hidden="false" customHeight="false" outlineLevel="0" collapsed="false">
      <c r="A461" s="0" t="n">
        <v>4.558567</v>
      </c>
      <c r="B461" s="0" t="n">
        <v>-74.079709</v>
      </c>
      <c r="C461" s="0" t="n">
        <v>31</v>
      </c>
      <c r="D461" s="0" t="n">
        <v>19</v>
      </c>
      <c r="E461" s="0" t="n">
        <v>2242</v>
      </c>
      <c r="G461" s="0" t="s">
        <v>1027</v>
      </c>
      <c r="H461" s="0" t="n">
        <v>314</v>
      </c>
      <c r="I461" s="0" t="s">
        <v>2030</v>
      </c>
      <c r="J461" s="0" t="s">
        <v>2031</v>
      </c>
      <c r="K461" s="0" t="s">
        <v>2032</v>
      </c>
      <c r="L461" s="0" t="s">
        <v>2033</v>
      </c>
      <c r="S461" s="0" t="n">
        <v>365</v>
      </c>
      <c r="V461" s="0" t="n">
        <v>35500</v>
      </c>
      <c r="W461" s="0" t="n">
        <f aca="false">V461*12</f>
        <v>426000</v>
      </c>
      <c r="X461" s="0" t="n">
        <v>1</v>
      </c>
      <c r="Z461" s="0" t="n">
        <v>21472.44</v>
      </c>
      <c r="AB461" s="0" t="n">
        <v>0.005</v>
      </c>
      <c r="AC461" s="0" t="n">
        <v>0</v>
      </c>
      <c r="AD461" s="0" t="n">
        <v>1969.96778825191</v>
      </c>
      <c r="AE461" s="0" t="n">
        <f aca="false">AD461/2204.59</f>
        <v>0.893575580154093</v>
      </c>
      <c r="AF461" s="0" t="n">
        <f aca="false">AE461/S461</f>
        <v>0.00244815227439478</v>
      </c>
      <c r="AG461" s="0" t="n">
        <f aca="false">AE461*EXP(AB461*AC461)</f>
        <v>0.893575580154093</v>
      </c>
      <c r="AH461" s="0" t="n">
        <f aca="false">AG461/S461</f>
        <v>0.00244815227439478</v>
      </c>
      <c r="AI461" s="0" t="s">
        <v>90</v>
      </c>
      <c r="AJ461" s="0" t="n">
        <f aca="false">IF(AI461="A",'FE DISTRIBUCIÓN'!$C$2,'FE DISTRIBUCIÓN'!$C$3)</f>
        <v>4.994E-006</v>
      </c>
      <c r="AK461" s="0" t="n">
        <f aca="false">W461*AJ461</f>
        <v>2.127444</v>
      </c>
      <c r="AL461" s="0" t="n">
        <f aca="false">AK461/365</f>
        <v>0.00582861369863014</v>
      </c>
      <c r="AM461" s="0" t="n">
        <f aca="false">AK461*EXP(AB461*AC461)</f>
        <v>2.127444</v>
      </c>
      <c r="AN461" s="0" t="n">
        <f aca="false">AM461/365</f>
        <v>0.00582861369863014</v>
      </c>
      <c r="AO461" s="0" t="n">
        <v>5.223868284E-006</v>
      </c>
      <c r="AP461" s="0" t="n">
        <f aca="false">AO461*W461</f>
        <v>2.225367888984</v>
      </c>
      <c r="AQ461" s="0" t="n">
        <f aca="false">AP461/365</f>
        <v>0.00609689832598356</v>
      </c>
      <c r="AR461" s="0" t="n">
        <f aca="false">AP461*EXP(AB461*AC461)</f>
        <v>2.225367888984</v>
      </c>
      <c r="AS461" s="0" t="n">
        <f aca="false">AR461/365</f>
        <v>0.00609689832598356</v>
      </c>
      <c r="AT461" s="0" t="n">
        <v>3.02832944E-007</v>
      </c>
      <c r="AU461" s="0" t="n">
        <f aca="false">AT461*W461</f>
        <v>0.129006834144</v>
      </c>
      <c r="AV461" s="0" t="n">
        <f aca="false">AU461/365</f>
        <v>0.000353443381216438</v>
      </c>
      <c r="AW461" s="0" t="n">
        <f aca="false">AU461*EXP(AB461*AC461)</f>
        <v>0.129006834144</v>
      </c>
      <c r="AX461" s="0" t="n">
        <f aca="false">AW461/365</f>
        <v>0.000353443381216438</v>
      </c>
      <c r="AY461" s="0" t="n">
        <f aca="false">AW461+AR461+AM461+AG461</f>
        <v>5.37539430328209</v>
      </c>
      <c r="AZ461" s="0" t="n">
        <f aca="false">AH461+AN461+AS461+AX461</f>
        <v>0.0147271076802249</v>
      </c>
      <c r="BA461" s="0" t="n">
        <f aca="false">AH461*1000000</f>
        <v>2448.15227439478</v>
      </c>
      <c r="BB461" s="0" t="n">
        <f aca="false">BA461*'Dist Horaria'!$H$3</f>
        <v>85.3047434557271</v>
      </c>
      <c r="BC461" s="0" t="n">
        <f aca="false">BA461*'Dist Horaria'!$I$3</f>
        <v>83.0227617059953</v>
      </c>
      <c r="BD461" s="0" t="n">
        <f aca="false">BA461*'Dist Horaria'!$J$3</f>
        <v>80.868851402297</v>
      </c>
      <c r="BE461" s="0" t="n">
        <f aca="false">BA461*'Dist Horaria'!$K$3</f>
        <v>79.0338039473929</v>
      </c>
      <c r="BF461" s="0" t="n">
        <f aca="false">BA461*'Dist Horaria'!$L$3</f>
        <v>77.6928225121314</v>
      </c>
      <c r="BG461" s="0" t="n">
        <f aca="false">BA461*'Dist Horaria'!$M$3</f>
        <v>76.848587548658</v>
      </c>
      <c r="BH461" s="0" t="n">
        <f aca="false">BA461*'Dist Horaria'!$N$3</f>
        <v>80.3169342526722</v>
      </c>
      <c r="BI461" s="0" t="n">
        <f aca="false">BA461*'Dist Horaria'!$O$3</f>
        <v>80.3169342526722</v>
      </c>
      <c r="BJ461" s="0" t="n">
        <f aca="false">BA461*'Dist Horaria'!$P$3</f>
        <v>106.262014156482</v>
      </c>
      <c r="BK461" s="0" t="n">
        <f aca="false">BA461*'Dist Horaria'!$Q$3</f>
        <v>117.501265653802</v>
      </c>
      <c r="BL461" s="0" t="n">
        <f aca="false">BA461*'Dist Horaria'!$R$3</f>
        <v>125.675266742762</v>
      </c>
      <c r="BM461" s="0" t="n">
        <f aca="false">BA461*'Dist Horaria'!$S$3</f>
        <v>129.762267287242</v>
      </c>
      <c r="BN461" s="0" t="n">
        <f aca="false">BA461*'Dist Horaria'!$T$3</f>
        <v>130.784017423362</v>
      </c>
      <c r="BO461" s="0" t="n">
        <f aca="false">BA461*'Dist Horaria'!$U$3</f>
        <v>129.762267287242</v>
      </c>
      <c r="BP461" s="0" t="n">
        <f aca="false">BA461*'Dist Horaria'!$V$3</f>
        <v>127.718767015002</v>
      </c>
      <c r="BQ461" s="0" t="n">
        <f aca="false">BA461*'Dist Horaria'!$W$3</f>
        <v>124.653516606642</v>
      </c>
      <c r="BR461" s="0" t="n">
        <f aca="false">BA461*'Dist Horaria'!$X$3</f>
        <v>122.237733427876</v>
      </c>
      <c r="BS461" s="0" t="n">
        <f aca="false">BA461*'Dist Horaria'!$Y$3</f>
        <v>119.449667342585</v>
      </c>
      <c r="BT461" s="0" t="n">
        <f aca="false">BA461*'Dist Horaria'!$Z$3</f>
        <v>104.273950748856</v>
      </c>
      <c r="BU461" s="0" t="n">
        <f aca="false">BA461*'Dist Horaria'!$AA$3</f>
        <v>99.1585715652978</v>
      </c>
      <c r="BV461" s="0" t="n">
        <f aca="false">BA461*'Dist Horaria'!$AB$3</f>
        <v>88.2577549243917</v>
      </c>
      <c r="BW461" s="0" t="n">
        <f aca="false">BA461*'Dist Horaria'!$AC$3</f>
        <v>95.6559975021244</v>
      </c>
      <c r="BX461" s="0" t="n">
        <f aca="false">BA461*'Dist Horaria'!$AD$3</f>
        <v>93.131676374467</v>
      </c>
      <c r="BY461" s="0" t="n">
        <f aca="false">BA461*'Dist Horaria'!$AE$3</f>
        <v>90.461091971347</v>
      </c>
      <c r="BZ461" s="0" t="n">
        <f aca="false">AN461*1000000</f>
        <v>5828.61369863014</v>
      </c>
      <c r="CA461" s="0" t="n">
        <f aca="false">BZ461*'Dist Horaria'!$H$6</f>
        <v>145.715342465753</v>
      </c>
      <c r="CB461" s="0" t="n">
        <f aca="false">BZ461*'Dist Horaria'!$I$6</f>
        <v>145.715342465753</v>
      </c>
      <c r="CC461" s="0" t="n">
        <f aca="false">BZ461*'Dist Horaria'!$J$6</f>
        <v>145.715342465753</v>
      </c>
      <c r="CD461" s="0" t="n">
        <f aca="false">BZ461*'Dist Horaria'!$K$6</f>
        <v>145.715342465753</v>
      </c>
      <c r="CE461" s="0" t="n">
        <f aca="false">BZ461*'Dist Horaria'!$L$6</f>
        <v>145.715342465753</v>
      </c>
      <c r="CF461" s="0" t="n">
        <f aca="false">BZ461*'Dist Horaria'!$M$6</f>
        <v>388.574246575343</v>
      </c>
      <c r="CG461" s="0" t="n">
        <f aca="false">BZ461*'Dist Horaria'!$N$6</f>
        <v>388.574246575343</v>
      </c>
      <c r="CH461" s="0" t="n">
        <f aca="false">BZ461*'Dist Horaria'!$O$6</f>
        <v>388.574246575343</v>
      </c>
      <c r="CI461" s="0" t="n">
        <f aca="false">BZ461*'Dist Horaria'!$P$6</f>
        <v>255.001849315068</v>
      </c>
      <c r="CJ461" s="0" t="n">
        <f aca="false">BZ461*'Dist Horaria'!$Q$6</f>
        <v>255.001849315068</v>
      </c>
      <c r="CK461" s="0" t="n">
        <f aca="false">BZ461*'Dist Horaria'!$R$6</f>
        <v>255.001849315068</v>
      </c>
      <c r="CL461" s="0" t="n">
        <f aca="false">BZ461*'Dist Horaria'!$S$6</f>
        <v>255.001849315068</v>
      </c>
      <c r="CM461" s="0" t="n">
        <f aca="false">BZ461*'Dist Horaria'!$T$6</f>
        <v>255.001849315068</v>
      </c>
      <c r="CN461" s="0" t="n">
        <f aca="false">BZ461*'Dist Horaria'!$U$6</f>
        <v>255.001849315068</v>
      </c>
      <c r="CO461" s="0" t="n">
        <f aca="false">BZ461*'Dist Horaria'!$V$6</f>
        <v>255.001849315068</v>
      </c>
      <c r="CP461" s="0" t="n">
        <f aca="false">BZ461*'Dist Horaria'!$W$6</f>
        <v>255.001849315068</v>
      </c>
      <c r="CQ461" s="0" t="n">
        <f aca="false">BZ461*'Dist Horaria'!$X$6</f>
        <v>388.574246575343</v>
      </c>
      <c r="CR461" s="0" t="n">
        <f aca="false">BZ461*'Dist Horaria'!$Y$6</f>
        <v>388.574246575343</v>
      </c>
      <c r="CS461" s="0" t="n">
        <f aca="false">BZ461*'Dist Horaria'!$Z$6</f>
        <v>388.574246575343</v>
      </c>
      <c r="CT461" s="0" t="n">
        <f aca="false">BZ461*'Dist Horaria'!$AA$6</f>
        <v>145.715342465753</v>
      </c>
      <c r="CU461" s="0" t="n">
        <f aca="false">BZ461*'Dist Horaria'!$AB$6</f>
        <v>145.715342465753</v>
      </c>
      <c r="CV461" s="0" t="n">
        <f aca="false">BZ461*'Dist Horaria'!$AC$6</f>
        <v>145.715342465753</v>
      </c>
      <c r="CW461" s="0" t="n">
        <f aca="false">BZ461*'Dist Horaria'!$AD$6</f>
        <v>145.715342465753</v>
      </c>
      <c r="CX461" s="0" t="n">
        <f aca="false">BZ461*'Dist Horaria'!$AE$6</f>
        <v>145.715342465753</v>
      </c>
      <c r="CY461" s="0" t="n">
        <f aca="false">AS461*1000000</f>
        <v>6096.89832598356</v>
      </c>
      <c r="CZ461" s="0" t="n">
        <f aca="false">CY461*'Dist Horaria'!$H$6</f>
        <v>152.422458149589</v>
      </c>
      <c r="DA461" s="0" t="n">
        <f aca="false">CY461*'Dist Horaria'!$I$6</f>
        <v>152.422458149589</v>
      </c>
      <c r="DB461" s="0" t="n">
        <f aca="false">CY461*'Dist Horaria'!$J$6</f>
        <v>152.422458149589</v>
      </c>
      <c r="DC461" s="0" t="n">
        <f aca="false">CY461*'Dist Horaria'!$K$6</f>
        <v>152.422458149589</v>
      </c>
      <c r="DD461" s="0" t="n">
        <f aca="false">CY461*'Dist Horaria'!$L$6</f>
        <v>152.422458149589</v>
      </c>
      <c r="DE461" s="0" t="n">
        <f aca="false">CY461*'Dist Horaria'!$M$6</f>
        <v>406.459888398904</v>
      </c>
      <c r="DF461" s="0" t="n">
        <f aca="false">CY461*'Dist Horaria'!$N$6</f>
        <v>406.459888398904</v>
      </c>
      <c r="DG461" s="0" t="n">
        <f aca="false">CY461*'Dist Horaria'!$O$6</f>
        <v>406.459888398904</v>
      </c>
      <c r="DH461" s="0" t="n">
        <f aca="false">CY461*'Dist Horaria'!$P$6</f>
        <v>266.739301761781</v>
      </c>
      <c r="DI461" s="0" t="n">
        <f aca="false">CY461*'Dist Horaria'!$Q$6</f>
        <v>266.739301761781</v>
      </c>
      <c r="DJ461" s="0" t="n">
        <f aca="false">CY461*'Dist Horaria'!$R$6</f>
        <v>266.739301761781</v>
      </c>
      <c r="DK461" s="0" t="n">
        <f aca="false">CY461*'Dist Horaria'!$S$6</f>
        <v>266.739301761781</v>
      </c>
      <c r="DL461" s="0" t="n">
        <f aca="false">CY461*'Dist Horaria'!$T$6</f>
        <v>266.739301761781</v>
      </c>
      <c r="DM461" s="0" t="n">
        <f aca="false">CY461*'Dist Horaria'!$U$6</f>
        <v>266.739301761781</v>
      </c>
      <c r="DN461" s="0" t="n">
        <f aca="false">CY461*'Dist Horaria'!$V$6</f>
        <v>266.739301761781</v>
      </c>
      <c r="DO461" s="0" t="n">
        <f aca="false">CY461*'Dist Horaria'!$W$6</f>
        <v>266.739301761781</v>
      </c>
      <c r="DP461" s="0" t="n">
        <f aca="false">CY461*'Dist Horaria'!$X$6</f>
        <v>406.459888398904</v>
      </c>
      <c r="DQ461" s="0" t="n">
        <f aca="false">CY461*'Dist Horaria'!$Y$6</f>
        <v>406.459888398904</v>
      </c>
      <c r="DR461" s="0" t="n">
        <f aca="false">CY461*'Dist Horaria'!$Z$6</f>
        <v>406.459888398904</v>
      </c>
      <c r="DS461" s="0" t="n">
        <f aca="false">CY461*'Dist Horaria'!$AA$6</f>
        <v>152.422458149589</v>
      </c>
      <c r="DT461" s="0" t="n">
        <f aca="false">CY461*'Dist Horaria'!$AB$6</f>
        <v>152.422458149589</v>
      </c>
      <c r="DU461" s="0" t="n">
        <f aca="false">CY461*'Dist Horaria'!$AC$6</f>
        <v>152.422458149589</v>
      </c>
      <c r="DV461" s="0" t="n">
        <f aca="false">CY461*'Dist Horaria'!$AD$6</f>
        <v>152.422458149589</v>
      </c>
      <c r="DW461" s="0" t="n">
        <f aca="false">CY461*'Dist Horaria'!$AE$6</f>
        <v>152.422458149589</v>
      </c>
      <c r="DX461" s="0" t="n">
        <f aca="false">AX461*1000000</f>
        <v>353.443381216438</v>
      </c>
      <c r="DY461" s="0" t="n">
        <f aca="false">DX461*'Dist Horaria'!$H$6</f>
        <v>8.83608453041096</v>
      </c>
      <c r="DZ461" s="0" t="n">
        <f aca="false">DX461*'Dist Horaria'!$I$6</f>
        <v>8.83608453041096</v>
      </c>
      <c r="EA461" s="0" t="n">
        <f aca="false">DX461*'Dist Horaria'!$J$6</f>
        <v>8.83608453041096</v>
      </c>
      <c r="EB461" s="0" t="n">
        <f aca="false">DX461*'Dist Horaria'!$K$6</f>
        <v>8.83608453041096</v>
      </c>
      <c r="EC461" s="0" t="n">
        <f aca="false">DX461*'Dist Horaria'!$L$6</f>
        <v>8.83608453041096</v>
      </c>
      <c r="ED461" s="0" t="n">
        <f aca="false">DX461*'Dist Horaria'!$M$6</f>
        <v>23.5628920810959</v>
      </c>
      <c r="EE461" s="0" t="n">
        <f aca="false">DX461*'Dist Horaria'!$N$6</f>
        <v>23.5628920810959</v>
      </c>
      <c r="EF461" s="0" t="n">
        <f aca="false">DX461*'Dist Horaria'!$O$6</f>
        <v>23.5628920810959</v>
      </c>
      <c r="EG461" s="0" t="n">
        <f aca="false">DX461*'Dist Horaria'!$P$6</f>
        <v>15.4631479282192</v>
      </c>
      <c r="EH461" s="0" t="n">
        <f aca="false">DX461*'Dist Horaria'!$Q$6</f>
        <v>15.4631479282192</v>
      </c>
      <c r="EI461" s="0" t="n">
        <f aca="false">DX461*'Dist Horaria'!$R$6</f>
        <v>15.4631479282192</v>
      </c>
      <c r="EJ461" s="0" t="n">
        <f aca="false">DX461*'Dist Horaria'!$S$6</f>
        <v>15.4631479282192</v>
      </c>
      <c r="EK461" s="0" t="n">
        <f aca="false">DX461*'Dist Horaria'!$T$6</f>
        <v>15.4631479282192</v>
      </c>
      <c r="EL461" s="0" t="n">
        <f aca="false">DX461*'Dist Horaria'!$U$6</f>
        <v>15.4631479282192</v>
      </c>
      <c r="EM461" s="0" t="n">
        <f aca="false">DX461*'Dist Horaria'!$V$6</f>
        <v>15.4631479282192</v>
      </c>
      <c r="EN461" s="0" t="n">
        <f aca="false">DX461*'Dist Horaria'!$W$6</f>
        <v>15.4631479282192</v>
      </c>
      <c r="EO461" s="0" t="n">
        <f aca="false">DX461*'Dist Horaria'!$X$6</f>
        <v>23.5628920810959</v>
      </c>
      <c r="EP461" s="0" t="n">
        <f aca="false">DX461*'Dist Horaria'!$Y$6</f>
        <v>23.5628920810959</v>
      </c>
      <c r="EQ461" s="0" t="n">
        <f aca="false">DX461*'Dist Horaria'!$Z$6</f>
        <v>23.5628920810959</v>
      </c>
      <c r="ER461" s="0" t="n">
        <f aca="false">DX461*'Dist Horaria'!$AA$6</f>
        <v>8.83608453041096</v>
      </c>
      <c r="ES461" s="0" t="n">
        <f aca="false">DX461*'Dist Horaria'!$AB$6</f>
        <v>8.83608453041096</v>
      </c>
      <c r="ET461" s="0" t="n">
        <f aca="false">DX461*'Dist Horaria'!$AC$6</f>
        <v>8.83608453041096</v>
      </c>
      <c r="EU461" s="0" t="n">
        <f aca="false">DX461*'Dist Horaria'!$AD$6</f>
        <v>8.83608453041096</v>
      </c>
      <c r="EV461" s="0" t="n">
        <f aca="false">DX461*'Dist Horaria'!$AE$6</f>
        <v>8.83608453041096</v>
      </c>
      <c r="EW461" s="0" t="n">
        <f aca="false">BB461+CA461+CZ461+DY461</f>
        <v>392.278628601481</v>
      </c>
      <c r="EX461" s="0" t="n">
        <f aca="false">BC461+CB461+DA461+DZ461</f>
        <v>389.996646851749</v>
      </c>
      <c r="EY461" s="0" t="n">
        <f aca="false">BD461+CC461+DB461+EA461</f>
        <v>387.84273654805</v>
      </c>
      <c r="EZ461" s="0" t="n">
        <f aca="false">BE461+CD461+DC461+EB461</f>
        <v>386.007689093146</v>
      </c>
      <c r="FA461" s="0" t="n">
        <f aca="false">BF461+CE461+DD461+EC461</f>
        <v>384.666707657885</v>
      </c>
      <c r="FB461" s="0" t="n">
        <f aca="false">BG461+CF461+DE461+ED461</f>
        <v>895.445614604001</v>
      </c>
      <c r="FC461" s="0" t="n">
        <f aca="false">BH461+CG461+DF461+EE461</f>
        <v>898.913961308015</v>
      </c>
      <c r="FD461" s="0" t="n">
        <f aca="false">BI461+CH461+DG461+EF461</f>
        <v>898.913961308015</v>
      </c>
      <c r="FE461" s="0" t="n">
        <f aca="false">BJ461+CI461+DH461+EG461</f>
        <v>643.46631316155</v>
      </c>
      <c r="FF461" s="0" t="n">
        <f aca="false">BK461+CJ461+DI461+EH461</f>
        <v>654.705564658871</v>
      </c>
      <c r="FG461" s="0" t="n">
        <f aca="false">BL461+CK461+DJ461+EI461</f>
        <v>662.879565747831</v>
      </c>
      <c r="FH461" s="0" t="n">
        <f aca="false">BM461+CL461+DK461+EJ461</f>
        <v>666.966566292311</v>
      </c>
      <c r="FI461" s="0" t="n">
        <f aca="false">BN461+CM461+DL461+EK461</f>
        <v>667.988316428431</v>
      </c>
      <c r="FJ461" s="0" t="n">
        <f aca="false">BO461+CN461+DM461+EL461</f>
        <v>666.966566292311</v>
      </c>
      <c r="FK461" s="0" t="n">
        <f aca="false">BP461+CO461+DN461+EM461</f>
        <v>664.923066020071</v>
      </c>
      <c r="FL461" s="0" t="n">
        <f aca="false">BQ461+CP461+DO461+EN461</f>
        <v>661.857815611711</v>
      </c>
      <c r="FM461" s="0" t="n">
        <f aca="false">BR461+CQ461+DP461+EO461</f>
        <v>940.834760483219</v>
      </c>
      <c r="FN461" s="0" t="n">
        <f aca="false">BS461+CR461+DQ461+EP461</f>
        <v>938.046694397928</v>
      </c>
      <c r="FO461" s="0" t="n">
        <f aca="false">BT461+CS461+DR461+EQ461</f>
        <v>922.870977804198</v>
      </c>
      <c r="FP461" s="0" t="n">
        <f aca="false">BU461+CT461+DS461+ER461</f>
        <v>406.132456711051</v>
      </c>
      <c r="FQ461" s="0" t="n">
        <f aca="false">BV461+CU461+DT461+ES461</f>
        <v>395.231640070145</v>
      </c>
      <c r="FR461" s="0" t="n">
        <f aca="false">BW461+CV461+DU461+ET461</f>
        <v>402.629882647878</v>
      </c>
      <c r="FS461" s="0" t="n">
        <f aca="false">BX461+CW461+DV461+EU461</f>
        <v>400.105561520221</v>
      </c>
      <c r="FT461" s="0" t="n">
        <f aca="false">BY461+CX461+DW461+EV461</f>
        <v>397.4349771171</v>
      </c>
      <c r="FU461" s="0" t="n">
        <f aca="false">AM461*'Dist Horaria'!$H$10</f>
        <v>0.192004419139958</v>
      </c>
      <c r="FV461" s="0" t="n">
        <f aca="false">AM461*'Dist Horaria'!$I$10</f>
        <v>0.179694946127599</v>
      </c>
      <c r="FW461" s="0" t="n">
        <f aca="false">AM461*'Dist Horaria'!$J$10</f>
        <v>0.178917030302927</v>
      </c>
      <c r="FX461" s="0" t="n">
        <f aca="false">AM461*'Dist Horaria'!$K$10</f>
        <v>0.173771437995856</v>
      </c>
      <c r="FY461" s="0" t="n">
        <f aca="false">AM461*'Dist Horaria'!$L$10</f>
        <v>0.173840978554899</v>
      </c>
      <c r="FZ461" s="0" t="n">
        <f aca="false">AM461*'Dist Horaria'!$M$10</f>
        <v>0.186017001068832</v>
      </c>
      <c r="GA461" s="0" t="n">
        <f aca="false">AM461*'Dist Horaria'!$N$10</f>
        <v>0.175979771838822</v>
      </c>
      <c r="GB461" s="0" t="n">
        <f aca="false">AM461*'Dist Horaria'!$O$10</f>
        <v>0.172976125000185</v>
      </c>
      <c r="GC461" s="0" t="n">
        <f aca="false">AM461*'Dist Horaria'!$P$10</f>
        <v>0.175660318391814</v>
      </c>
      <c r="GD461" s="0" t="n">
        <f aca="false">AM461*'Dist Horaria'!$Q$10</f>
        <v>0.158966662037712</v>
      </c>
      <c r="GE461" s="0" t="n">
        <f aca="false">AM461*'Dist Horaria'!$R$10</f>
        <v>0.193963201032116</v>
      </c>
      <c r="GF461" s="0" t="n">
        <f aca="false">AM461*'Dist Horaria'!$S$10</f>
        <v>0.16565210850928</v>
      </c>
      <c r="GG461" s="0" t="n">
        <f aca="false">AR461*'Dist Horaria'!$H$10</f>
        <v>0.200842169710266</v>
      </c>
      <c r="GH461" s="0" t="n">
        <f aca="false">AR461*'Dist Horaria'!$I$10</f>
        <v>0.187966105300571</v>
      </c>
      <c r="GI461" s="0" t="n">
        <f aca="false">AR461*'Dist Horaria'!$J$10</f>
        <v>0.187152382872833</v>
      </c>
      <c r="GJ461" s="0" t="n">
        <f aca="false">AR461*'Dist Horaria'!$K$10</f>
        <v>0.181769944655912</v>
      </c>
      <c r="GK461" s="0" t="n">
        <f aca="false">AR461*'Dist Horaria'!$L$10</f>
        <v>0.1818426860898</v>
      </c>
      <c r="GL461" s="0" t="n">
        <f aca="false">AR461*'Dist Horaria'!$M$10</f>
        <v>0.19457915742256</v>
      </c>
      <c r="GM461" s="0" t="n">
        <f aca="false">AR461*'Dist Horaria'!$N$10</f>
        <v>0.184079925657665</v>
      </c>
      <c r="GN461" s="0" t="n">
        <f aca="false">AR461*'Dist Horaria'!$O$10</f>
        <v>0.180938024284679</v>
      </c>
      <c r="GO461" s="0" t="n">
        <f aca="false">AR461*'Dist Horaria'!$P$10</f>
        <v>0.183745768122615</v>
      </c>
      <c r="GP461" s="0" t="n">
        <f aca="false">AR461*'Dist Horaria'!$Q$10</f>
        <v>0.166283721271957</v>
      </c>
      <c r="GQ461" s="0" t="n">
        <f aca="false">AR461*'Dist Horaria'!$R$10</f>
        <v>0.202891112161551</v>
      </c>
      <c r="GR461" s="0" t="n">
        <f aca="false">AR461*'Dist Horaria'!$S$10</f>
        <v>0.173276891433591</v>
      </c>
      <c r="GS461" s="0" t="n">
        <f aca="false">AW461*'Dist Horaria'!$H$10</f>
        <v>0.0116430243310299</v>
      </c>
      <c r="GT461" s="0" t="n">
        <f aca="false">AW461*'Dist Horaria'!$I$10</f>
        <v>0.0108965858145258</v>
      </c>
      <c r="GU461" s="0" t="n">
        <f aca="false">AW461*'Dist Horaria'!$J$10</f>
        <v>0.0108494134998744</v>
      </c>
      <c r="GV461" s="0" t="n">
        <f aca="false">AW461*'Dist Horaria'!$K$10</f>
        <v>0.0105373880959949</v>
      </c>
      <c r="GW461" s="0" t="n">
        <f aca="false">AW461*'Dist Horaria'!$L$10</f>
        <v>0.0105416049907131</v>
      </c>
      <c r="GX461" s="0" t="n">
        <f aca="false">AW461*'Dist Horaria'!$M$10</f>
        <v>0.011279951154931</v>
      </c>
      <c r="GY461" s="0" t="n">
        <f aca="false">AW461*'Dist Horaria'!$N$10</f>
        <v>0.0106713000381255</v>
      </c>
      <c r="GZ461" s="0" t="n">
        <f aca="false">AW461*'Dist Horaria'!$O$10</f>
        <v>0.0104891608280973</v>
      </c>
      <c r="HA461" s="0" t="n">
        <f aca="false">AW461*'Dist Horaria'!$P$10</f>
        <v>0.0106519285868182</v>
      </c>
      <c r="HB461" s="0" t="n">
        <f aca="false">AW461*'Dist Horaria'!$Q$10</f>
        <v>0.0096396360157656</v>
      </c>
      <c r="HC461" s="0" t="n">
        <f aca="false">AW461*'Dist Horaria'!$R$10</f>
        <v>0.0117618036035682</v>
      </c>
      <c r="HD461" s="0" t="n">
        <f aca="false">AW461*'Dist Horaria'!$S$10</f>
        <v>0.010045037184556</v>
      </c>
    </row>
    <row r="462" customFormat="false" ht="13.8" hidden="false" customHeight="false" outlineLevel="0" collapsed="false">
      <c r="A462" s="0" t="n">
        <v>4.54285555555556</v>
      </c>
      <c r="B462" s="0" t="n">
        <v>-74.1204416666667</v>
      </c>
      <c r="C462" s="0" t="n">
        <v>27</v>
      </c>
      <c r="D462" s="0" t="n">
        <v>18</v>
      </c>
      <c r="E462" s="0" t="n">
        <v>1732</v>
      </c>
      <c r="F462" s="0" t="n">
        <v>7</v>
      </c>
      <c r="G462" s="0" t="s">
        <v>1027</v>
      </c>
      <c r="H462" s="0" t="s">
        <v>2034</v>
      </c>
      <c r="I462" s="0" t="s">
        <v>2035</v>
      </c>
      <c r="J462" s="0" t="s">
        <v>2036</v>
      </c>
      <c r="L462" s="0" t="s">
        <v>2037</v>
      </c>
      <c r="S462" s="0" t="n">
        <v>365</v>
      </c>
      <c r="V462" s="0" t="n">
        <v>35500</v>
      </c>
      <c r="W462" s="0" t="n">
        <f aca="false">V462*12</f>
        <v>426000</v>
      </c>
      <c r="X462" s="0" t="n">
        <v>1</v>
      </c>
      <c r="Z462" s="0" t="n">
        <v>21472.44</v>
      </c>
      <c r="AB462" s="0" t="n">
        <v>0.005</v>
      </c>
      <c r="AC462" s="0" t="n">
        <v>0</v>
      </c>
      <c r="AD462" s="0" t="n">
        <v>1969.96778825191</v>
      </c>
      <c r="AE462" s="0" t="n">
        <f aca="false">AD462/2204.59</f>
        <v>0.893575580154093</v>
      </c>
      <c r="AF462" s="0" t="n">
        <f aca="false">AE462/S462</f>
        <v>0.00244815227439478</v>
      </c>
      <c r="AG462" s="0" t="n">
        <f aca="false">AE462*EXP(AB462*AC462)</f>
        <v>0.893575580154093</v>
      </c>
      <c r="AH462" s="0" t="n">
        <f aca="false">AG462/S462</f>
        <v>0.00244815227439478</v>
      </c>
      <c r="AI462" s="0" t="s">
        <v>90</v>
      </c>
      <c r="AJ462" s="0" t="n">
        <f aca="false">IF(AI462="A",'FE DISTRIBUCIÓN'!$C$2,'FE DISTRIBUCIÓN'!$C$3)</f>
        <v>4.994E-006</v>
      </c>
      <c r="AK462" s="0" t="n">
        <f aca="false">W462*AJ462</f>
        <v>2.127444</v>
      </c>
      <c r="AL462" s="0" t="n">
        <f aca="false">AK462/365</f>
        <v>0.00582861369863014</v>
      </c>
      <c r="AM462" s="0" t="n">
        <f aca="false">AK462*EXP(AB462*AC462)</f>
        <v>2.127444</v>
      </c>
      <c r="AN462" s="0" t="n">
        <f aca="false">AM462/365</f>
        <v>0.00582861369863014</v>
      </c>
      <c r="AO462" s="0" t="n">
        <v>5.223868284E-006</v>
      </c>
      <c r="AP462" s="0" t="n">
        <f aca="false">AO462*W462</f>
        <v>2.225367888984</v>
      </c>
      <c r="AQ462" s="0" t="n">
        <f aca="false">AP462/365</f>
        <v>0.00609689832598356</v>
      </c>
      <c r="AR462" s="0" t="n">
        <f aca="false">AP462*EXP(AB462*AC462)</f>
        <v>2.225367888984</v>
      </c>
      <c r="AS462" s="0" t="n">
        <f aca="false">AR462/365</f>
        <v>0.00609689832598356</v>
      </c>
      <c r="AT462" s="0" t="n">
        <v>3.02832944E-007</v>
      </c>
      <c r="AU462" s="0" t="n">
        <f aca="false">AT462*W462</f>
        <v>0.129006834144</v>
      </c>
      <c r="AV462" s="0" t="n">
        <f aca="false">AU462/365</f>
        <v>0.000353443381216438</v>
      </c>
      <c r="AW462" s="0" t="n">
        <f aca="false">AU462*EXP(AB462*AC462)</f>
        <v>0.129006834144</v>
      </c>
      <c r="AX462" s="0" t="n">
        <f aca="false">AW462/365</f>
        <v>0.000353443381216438</v>
      </c>
      <c r="AY462" s="0" t="n">
        <f aca="false">AW462+AR462+AM462+AG462</f>
        <v>5.37539430328209</v>
      </c>
      <c r="AZ462" s="0" t="n">
        <f aca="false">AH462+AN462+AS462+AX462</f>
        <v>0.0147271076802249</v>
      </c>
      <c r="BA462" s="0" t="n">
        <f aca="false">AH462*1000000</f>
        <v>2448.15227439478</v>
      </c>
      <c r="BB462" s="0" t="n">
        <f aca="false">BA462*'Dist Horaria'!$H$3</f>
        <v>85.3047434557271</v>
      </c>
      <c r="BC462" s="0" t="n">
        <f aca="false">BA462*'Dist Horaria'!$I$3</f>
        <v>83.0227617059953</v>
      </c>
      <c r="BD462" s="0" t="n">
        <f aca="false">BA462*'Dist Horaria'!$J$3</f>
        <v>80.868851402297</v>
      </c>
      <c r="BE462" s="0" t="n">
        <f aca="false">BA462*'Dist Horaria'!$K$3</f>
        <v>79.0338039473929</v>
      </c>
      <c r="BF462" s="0" t="n">
        <f aca="false">BA462*'Dist Horaria'!$L$3</f>
        <v>77.6928225121314</v>
      </c>
      <c r="BG462" s="0" t="n">
        <f aca="false">BA462*'Dist Horaria'!$M$3</f>
        <v>76.848587548658</v>
      </c>
      <c r="BH462" s="0" t="n">
        <f aca="false">BA462*'Dist Horaria'!$N$3</f>
        <v>80.3169342526722</v>
      </c>
      <c r="BI462" s="0" t="n">
        <f aca="false">BA462*'Dist Horaria'!$O$3</f>
        <v>80.3169342526722</v>
      </c>
      <c r="BJ462" s="0" t="n">
        <f aca="false">BA462*'Dist Horaria'!$P$3</f>
        <v>106.262014156482</v>
      </c>
      <c r="BK462" s="0" t="n">
        <f aca="false">BA462*'Dist Horaria'!$Q$3</f>
        <v>117.501265653802</v>
      </c>
      <c r="BL462" s="0" t="n">
        <f aca="false">BA462*'Dist Horaria'!$R$3</f>
        <v>125.675266742762</v>
      </c>
      <c r="BM462" s="0" t="n">
        <f aca="false">BA462*'Dist Horaria'!$S$3</f>
        <v>129.762267287242</v>
      </c>
      <c r="BN462" s="0" t="n">
        <f aca="false">BA462*'Dist Horaria'!$T$3</f>
        <v>130.784017423362</v>
      </c>
      <c r="BO462" s="0" t="n">
        <f aca="false">BA462*'Dist Horaria'!$U$3</f>
        <v>129.762267287242</v>
      </c>
      <c r="BP462" s="0" t="n">
        <f aca="false">BA462*'Dist Horaria'!$V$3</f>
        <v>127.718767015002</v>
      </c>
      <c r="BQ462" s="0" t="n">
        <f aca="false">BA462*'Dist Horaria'!$W$3</f>
        <v>124.653516606642</v>
      </c>
      <c r="BR462" s="0" t="n">
        <f aca="false">BA462*'Dist Horaria'!$X$3</f>
        <v>122.237733427876</v>
      </c>
      <c r="BS462" s="0" t="n">
        <f aca="false">BA462*'Dist Horaria'!$Y$3</f>
        <v>119.449667342585</v>
      </c>
      <c r="BT462" s="0" t="n">
        <f aca="false">BA462*'Dist Horaria'!$Z$3</f>
        <v>104.273950748856</v>
      </c>
      <c r="BU462" s="0" t="n">
        <f aca="false">BA462*'Dist Horaria'!$AA$3</f>
        <v>99.1585715652978</v>
      </c>
      <c r="BV462" s="0" t="n">
        <f aca="false">BA462*'Dist Horaria'!$AB$3</f>
        <v>88.2577549243917</v>
      </c>
      <c r="BW462" s="0" t="n">
        <f aca="false">BA462*'Dist Horaria'!$AC$3</f>
        <v>95.6559975021244</v>
      </c>
      <c r="BX462" s="0" t="n">
        <f aca="false">BA462*'Dist Horaria'!$AD$3</f>
        <v>93.131676374467</v>
      </c>
      <c r="BY462" s="0" t="n">
        <f aca="false">BA462*'Dist Horaria'!$AE$3</f>
        <v>90.461091971347</v>
      </c>
      <c r="BZ462" s="0" t="n">
        <f aca="false">AN462*1000000</f>
        <v>5828.61369863014</v>
      </c>
      <c r="CA462" s="0" t="n">
        <f aca="false">BZ462*'Dist Horaria'!$H$6</f>
        <v>145.715342465753</v>
      </c>
      <c r="CB462" s="0" t="n">
        <f aca="false">BZ462*'Dist Horaria'!$I$6</f>
        <v>145.715342465753</v>
      </c>
      <c r="CC462" s="0" t="n">
        <f aca="false">BZ462*'Dist Horaria'!$J$6</f>
        <v>145.715342465753</v>
      </c>
      <c r="CD462" s="0" t="n">
        <f aca="false">BZ462*'Dist Horaria'!$K$6</f>
        <v>145.715342465753</v>
      </c>
      <c r="CE462" s="0" t="n">
        <f aca="false">BZ462*'Dist Horaria'!$L$6</f>
        <v>145.715342465753</v>
      </c>
      <c r="CF462" s="0" t="n">
        <f aca="false">BZ462*'Dist Horaria'!$M$6</f>
        <v>388.574246575343</v>
      </c>
      <c r="CG462" s="0" t="n">
        <f aca="false">BZ462*'Dist Horaria'!$N$6</f>
        <v>388.574246575343</v>
      </c>
      <c r="CH462" s="0" t="n">
        <f aca="false">BZ462*'Dist Horaria'!$O$6</f>
        <v>388.574246575343</v>
      </c>
      <c r="CI462" s="0" t="n">
        <f aca="false">BZ462*'Dist Horaria'!$P$6</f>
        <v>255.001849315068</v>
      </c>
      <c r="CJ462" s="0" t="n">
        <f aca="false">BZ462*'Dist Horaria'!$Q$6</f>
        <v>255.001849315068</v>
      </c>
      <c r="CK462" s="0" t="n">
        <f aca="false">BZ462*'Dist Horaria'!$R$6</f>
        <v>255.001849315068</v>
      </c>
      <c r="CL462" s="0" t="n">
        <f aca="false">BZ462*'Dist Horaria'!$S$6</f>
        <v>255.001849315068</v>
      </c>
      <c r="CM462" s="0" t="n">
        <f aca="false">BZ462*'Dist Horaria'!$T$6</f>
        <v>255.001849315068</v>
      </c>
      <c r="CN462" s="0" t="n">
        <f aca="false">BZ462*'Dist Horaria'!$U$6</f>
        <v>255.001849315068</v>
      </c>
      <c r="CO462" s="0" t="n">
        <f aca="false">BZ462*'Dist Horaria'!$V$6</f>
        <v>255.001849315068</v>
      </c>
      <c r="CP462" s="0" t="n">
        <f aca="false">BZ462*'Dist Horaria'!$W$6</f>
        <v>255.001849315068</v>
      </c>
      <c r="CQ462" s="0" t="n">
        <f aca="false">BZ462*'Dist Horaria'!$X$6</f>
        <v>388.574246575343</v>
      </c>
      <c r="CR462" s="0" t="n">
        <f aca="false">BZ462*'Dist Horaria'!$Y$6</f>
        <v>388.574246575343</v>
      </c>
      <c r="CS462" s="0" t="n">
        <f aca="false">BZ462*'Dist Horaria'!$Z$6</f>
        <v>388.574246575343</v>
      </c>
      <c r="CT462" s="0" t="n">
        <f aca="false">BZ462*'Dist Horaria'!$AA$6</f>
        <v>145.715342465753</v>
      </c>
      <c r="CU462" s="0" t="n">
        <f aca="false">BZ462*'Dist Horaria'!$AB$6</f>
        <v>145.715342465753</v>
      </c>
      <c r="CV462" s="0" t="n">
        <f aca="false">BZ462*'Dist Horaria'!$AC$6</f>
        <v>145.715342465753</v>
      </c>
      <c r="CW462" s="0" t="n">
        <f aca="false">BZ462*'Dist Horaria'!$AD$6</f>
        <v>145.715342465753</v>
      </c>
      <c r="CX462" s="0" t="n">
        <f aca="false">BZ462*'Dist Horaria'!$AE$6</f>
        <v>145.715342465753</v>
      </c>
      <c r="CY462" s="0" t="n">
        <f aca="false">AS462*1000000</f>
        <v>6096.89832598356</v>
      </c>
      <c r="CZ462" s="0" t="n">
        <f aca="false">CY462*'Dist Horaria'!$H$6</f>
        <v>152.422458149589</v>
      </c>
      <c r="DA462" s="0" t="n">
        <f aca="false">CY462*'Dist Horaria'!$I$6</f>
        <v>152.422458149589</v>
      </c>
      <c r="DB462" s="0" t="n">
        <f aca="false">CY462*'Dist Horaria'!$J$6</f>
        <v>152.422458149589</v>
      </c>
      <c r="DC462" s="0" t="n">
        <f aca="false">CY462*'Dist Horaria'!$K$6</f>
        <v>152.422458149589</v>
      </c>
      <c r="DD462" s="0" t="n">
        <f aca="false">CY462*'Dist Horaria'!$L$6</f>
        <v>152.422458149589</v>
      </c>
      <c r="DE462" s="0" t="n">
        <f aca="false">CY462*'Dist Horaria'!$M$6</f>
        <v>406.459888398904</v>
      </c>
      <c r="DF462" s="0" t="n">
        <f aca="false">CY462*'Dist Horaria'!$N$6</f>
        <v>406.459888398904</v>
      </c>
      <c r="DG462" s="0" t="n">
        <f aca="false">CY462*'Dist Horaria'!$O$6</f>
        <v>406.459888398904</v>
      </c>
      <c r="DH462" s="0" t="n">
        <f aca="false">CY462*'Dist Horaria'!$P$6</f>
        <v>266.739301761781</v>
      </c>
      <c r="DI462" s="0" t="n">
        <f aca="false">CY462*'Dist Horaria'!$Q$6</f>
        <v>266.739301761781</v>
      </c>
      <c r="DJ462" s="0" t="n">
        <f aca="false">CY462*'Dist Horaria'!$R$6</f>
        <v>266.739301761781</v>
      </c>
      <c r="DK462" s="0" t="n">
        <f aca="false">CY462*'Dist Horaria'!$S$6</f>
        <v>266.739301761781</v>
      </c>
      <c r="DL462" s="0" t="n">
        <f aca="false">CY462*'Dist Horaria'!$T$6</f>
        <v>266.739301761781</v>
      </c>
      <c r="DM462" s="0" t="n">
        <f aca="false">CY462*'Dist Horaria'!$U$6</f>
        <v>266.739301761781</v>
      </c>
      <c r="DN462" s="0" t="n">
        <f aca="false">CY462*'Dist Horaria'!$V$6</f>
        <v>266.739301761781</v>
      </c>
      <c r="DO462" s="0" t="n">
        <f aca="false">CY462*'Dist Horaria'!$W$6</f>
        <v>266.739301761781</v>
      </c>
      <c r="DP462" s="0" t="n">
        <f aca="false">CY462*'Dist Horaria'!$X$6</f>
        <v>406.459888398904</v>
      </c>
      <c r="DQ462" s="0" t="n">
        <f aca="false">CY462*'Dist Horaria'!$Y$6</f>
        <v>406.459888398904</v>
      </c>
      <c r="DR462" s="0" t="n">
        <f aca="false">CY462*'Dist Horaria'!$Z$6</f>
        <v>406.459888398904</v>
      </c>
      <c r="DS462" s="0" t="n">
        <f aca="false">CY462*'Dist Horaria'!$AA$6</f>
        <v>152.422458149589</v>
      </c>
      <c r="DT462" s="0" t="n">
        <f aca="false">CY462*'Dist Horaria'!$AB$6</f>
        <v>152.422458149589</v>
      </c>
      <c r="DU462" s="0" t="n">
        <f aca="false">CY462*'Dist Horaria'!$AC$6</f>
        <v>152.422458149589</v>
      </c>
      <c r="DV462" s="0" t="n">
        <f aca="false">CY462*'Dist Horaria'!$AD$6</f>
        <v>152.422458149589</v>
      </c>
      <c r="DW462" s="0" t="n">
        <f aca="false">CY462*'Dist Horaria'!$AE$6</f>
        <v>152.422458149589</v>
      </c>
      <c r="DX462" s="0" t="n">
        <f aca="false">AX462*1000000</f>
        <v>353.443381216438</v>
      </c>
      <c r="DY462" s="0" t="n">
        <f aca="false">DX462*'Dist Horaria'!$H$6</f>
        <v>8.83608453041096</v>
      </c>
      <c r="DZ462" s="0" t="n">
        <f aca="false">DX462*'Dist Horaria'!$I$6</f>
        <v>8.83608453041096</v>
      </c>
      <c r="EA462" s="0" t="n">
        <f aca="false">DX462*'Dist Horaria'!$J$6</f>
        <v>8.83608453041096</v>
      </c>
      <c r="EB462" s="0" t="n">
        <f aca="false">DX462*'Dist Horaria'!$K$6</f>
        <v>8.83608453041096</v>
      </c>
      <c r="EC462" s="0" t="n">
        <f aca="false">DX462*'Dist Horaria'!$L$6</f>
        <v>8.83608453041096</v>
      </c>
      <c r="ED462" s="0" t="n">
        <f aca="false">DX462*'Dist Horaria'!$M$6</f>
        <v>23.5628920810959</v>
      </c>
      <c r="EE462" s="0" t="n">
        <f aca="false">DX462*'Dist Horaria'!$N$6</f>
        <v>23.5628920810959</v>
      </c>
      <c r="EF462" s="0" t="n">
        <f aca="false">DX462*'Dist Horaria'!$O$6</f>
        <v>23.5628920810959</v>
      </c>
      <c r="EG462" s="0" t="n">
        <f aca="false">DX462*'Dist Horaria'!$P$6</f>
        <v>15.4631479282192</v>
      </c>
      <c r="EH462" s="0" t="n">
        <f aca="false">DX462*'Dist Horaria'!$Q$6</f>
        <v>15.4631479282192</v>
      </c>
      <c r="EI462" s="0" t="n">
        <f aca="false">DX462*'Dist Horaria'!$R$6</f>
        <v>15.4631479282192</v>
      </c>
      <c r="EJ462" s="0" t="n">
        <f aca="false">DX462*'Dist Horaria'!$S$6</f>
        <v>15.4631479282192</v>
      </c>
      <c r="EK462" s="0" t="n">
        <f aca="false">DX462*'Dist Horaria'!$T$6</f>
        <v>15.4631479282192</v>
      </c>
      <c r="EL462" s="0" t="n">
        <f aca="false">DX462*'Dist Horaria'!$U$6</f>
        <v>15.4631479282192</v>
      </c>
      <c r="EM462" s="0" t="n">
        <f aca="false">DX462*'Dist Horaria'!$V$6</f>
        <v>15.4631479282192</v>
      </c>
      <c r="EN462" s="0" t="n">
        <f aca="false">DX462*'Dist Horaria'!$W$6</f>
        <v>15.4631479282192</v>
      </c>
      <c r="EO462" s="0" t="n">
        <f aca="false">DX462*'Dist Horaria'!$X$6</f>
        <v>23.5628920810959</v>
      </c>
      <c r="EP462" s="0" t="n">
        <f aca="false">DX462*'Dist Horaria'!$Y$6</f>
        <v>23.5628920810959</v>
      </c>
      <c r="EQ462" s="0" t="n">
        <f aca="false">DX462*'Dist Horaria'!$Z$6</f>
        <v>23.5628920810959</v>
      </c>
      <c r="ER462" s="0" t="n">
        <f aca="false">DX462*'Dist Horaria'!$AA$6</f>
        <v>8.83608453041096</v>
      </c>
      <c r="ES462" s="0" t="n">
        <f aca="false">DX462*'Dist Horaria'!$AB$6</f>
        <v>8.83608453041096</v>
      </c>
      <c r="ET462" s="0" t="n">
        <f aca="false">DX462*'Dist Horaria'!$AC$6</f>
        <v>8.83608453041096</v>
      </c>
      <c r="EU462" s="0" t="n">
        <f aca="false">DX462*'Dist Horaria'!$AD$6</f>
        <v>8.83608453041096</v>
      </c>
      <c r="EV462" s="0" t="n">
        <f aca="false">DX462*'Dist Horaria'!$AE$6</f>
        <v>8.83608453041096</v>
      </c>
      <c r="EW462" s="0" t="n">
        <f aca="false">BB462+CA462+CZ462+DY462</f>
        <v>392.278628601481</v>
      </c>
      <c r="EX462" s="0" t="n">
        <f aca="false">BC462+CB462+DA462+DZ462</f>
        <v>389.996646851749</v>
      </c>
      <c r="EY462" s="0" t="n">
        <f aca="false">BD462+CC462+DB462+EA462</f>
        <v>387.84273654805</v>
      </c>
      <c r="EZ462" s="0" t="n">
        <f aca="false">BE462+CD462+DC462+EB462</f>
        <v>386.007689093146</v>
      </c>
      <c r="FA462" s="0" t="n">
        <f aca="false">BF462+CE462+DD462+EC462</f>
        <v>384.666707657885</v>
      </c>
      <c r="FB462" s="0" t="n">
        <f aca="false">BG462+CF462+DE462+ED462</f>
        <v>895.445614604001</v>
      </c>
      <c r="FC462" s="0" t="n">
        <f aca="false">BH462+CG462+DF462+EE462</f>
        <v>898.913961308015</v>
      </c>
      <c r="FD462" s="0" t="n">
        <f aca="false">BI462+CH462+DG462+EF462</f>
        <v>898.913961308015</v>
      </c>
      <c r="FE462" s="0" t="n">
        <f aca="false">BJ462+CI462+DH462+EG462</f>
        <v>643.46631316155</v>
      </c>
      <c r="FF462" s="0" t="n">
        <f aca="false">BK462+CJ462+DI462+EH462</f>
        <v>654.705564658871</v>
      </c>
      <c r="FG462" s="0" t="n">
        <f aca="false">BL462+CK462+DJ462+EI462</f>
        <v>662.879565747831</v>
      </c>
      <c r="FH462" s="0" t="n">
        <f aca="false">BM462+CL462+DK462+EJ462</f>
        <v>666.966566292311</v>
      </c>
      <c r="FI462" s="0" t="n">
        <f aca="false">BN462+CM462+DL462+EK462</f>
        <v>667.988316428431</v>
      </c>
      <c r="FJ462" s="0" t="n">
        <f aca="false">BO462+CN462+DM462+EL462</f>
        <v>666.966566292311</v>
      </c>
      <c r="FK462" s="0" t="n">
        <f aca="false">BP462+CO462+DN462+EM462</f>
        <v>664.923066020071</v>
      </c>
      <c r="FL462" s="0" t="n">
        <f aca="false">BQ462+CP462+DO462+EN462</f>
        <v>661.857815611711</v>
      </c>
      <c r="FM462" s="0" t="n">
        <f aca="false">BR462+CQ462+DP462+EO462</f>
        <v>940.834760483219</v>
      </c>
      <c r="FN462" s="0" t="n">
        <f aca="false">BS462+CR462+DQ462+EP462</f>
        <v>938.046694397928</v>
      </c>
      <c r="FO462" s="0" t="n">
        <f aca="false">BT462+CS462+DR462+EQ462</f>
        <v>922.870977804198</v>
      </c>
      <c r="FP462" s="0" t="n">
        <f aca="false">BU462+CT462+DS462+ER462</f>
        <v>406.132456711051</v>
      </c>
      <c r="FQ462" s="0" t="n">
        <f aca="false">BV462+CU462+DT462+ES462</f>
        <v>395.231640070145</v>
      </c>
      <c r="FR462" s="0" t="n">
        <f aca="false">BW462+CV462+DU462+ET462</f>
        <v>402.629882647878</v>
      </c>
      <c r="FS462" s="0" t="n">
        <f aca="false">BX462+CW462+DV462+EU462</f>
        <v>400.105561520221</v>
      </c>
      <c r="FT462" s="0" t="n">
        <f aca="false">BY462+CX462+DW462+EV462</f>
        <v>397.4349771171</v>
      </c>
      <c r="FU462" s="0" t="n">
        <f aca="false">AM462*'Dist Horaria'!$H$10</f>
        <v>0.192004419139958</v>
      </c>
      <c r="FV462" s="0" t="n">
        <f aca="false">AM462*'Dist Horaria'!$I$10</f>
        <v>0.179694946127599</v>
      </c>
      <c r="FW462" s="0" t="n">
        <f aca="false">AM462*'Dist Horaria'!$J$10</f>
        <v>0.178917030302927</v>
      </c>
      <c r="FX462" s="0" t="n">
        <f aca="false">AM462*'Dist Horaria'!$K$10</f>
        <v>0.173771437995856</v>
      </c>
      <c r="FY462" s="0" t="n">
        <f aca="false">AM462*'Dist Horaria'!$L$10</f>
        <v>0.173840978554899</v>
      </c>
      <c r="FZ462" s="0" t="n">
        <f aca="false">AM462*'Dist Horaria'!$M$10</f>
        <v>0.186017001068832</v>
      </c>
      <c r="GA462" s="0" t="n">
        <f aca="false">AM462*'Dist Horaria'!$N$10</f>
        <v>0.175979771838822</v>
      </c>
      <c r="GB462" s="0" t="n">
        <f aca="false">AM462*'Dist Horaria'!$O$10</f>
        <v>0.172976125000185</v>
      </c>
      <c r="GC462" s="0" t="n">
        <f aca="false">AM462*'Dist Horaria'!$P$10</f>
        <v>0.175660318391814</v>
      </c>
      <c r="GD462" s="0" t="n">
        <f aca="false">AM462*'Dist Horaria'!$Q$10</f>
        <v>0.158966662037712</v>
      </c>
      <c r="GE462" s="0" t="n">
        <f aca="false">AM462*'Dist Horaria'!$R$10</f>
        <v>0.193963201032116</v>
      </c>
      <c r="GF462" s="0" t="n">
        <f aca="false">AM462*'Dist Horaria'!$S$10</f>
        <v>0.16565210850928</v>
      </c>
      <c r="GG462" s="0" t="n">
        <f aca="false">AR462*'Dist Horaria'!$H$10</f>
        <v>0.200842169710266</v>
      </c>
      <c r="GH462" s="0" t="n">
        <f aca="false">AR462*'Dist Horaria'!$I$10</f>
        <v>0.187966105300571</v>
      </c>
      <c r="GI462" s="0" t="n">
        <f aca="false">AR462*'Dist Horaria'!$J$10</f>
        <v>0.187152382872833</v>
      </c>
      <c r="GJ462" s="0" t="n">
        <f aca="false">AR462*'Dist Horaria'!$K$10</f>
        <v>0.181769944655912</v>
      </c>
      <c r="GK462" s="0" t="n">
        <f aca="false">AR462*'Dist Horaria'!$L$10</f>
        <v>0.1818426860898</v>
      </c>
      <c r="GL462" s="0" t="n">
        <f aca="false">AR462*'Dist Horaria'!$M$10</f>
        <v>0.19457915742256</v>
      </c>
      <c r="GM462" s="0" t="n">
        <f aca="false">AR462*'Dist Horaria'!$N$10</f>
        <v>0.184079925657665</v>
      </c>
      <c r="GN462" s="0" t="n">
        <f aca="false">AR462*'Dist Horaria'!$O$10</f>
        <v>0.180938024284679</v>
      </c>
      <c r="GO462" s="0" t="n">
        <f aca="false">AR462*'Dist Horaria'!$P$10</f>
        <v>0.183745768122615</v>
      </c>
      <c r="GP462" s="0" t="n">
        <f aca="false">AR462*'Dist Horaria'!$Q$10</f>
        <v>0.166283721271957</v>
      </c>
      <c r="GQ462" s="0" t="n">
        <f aca="false">AR462*'Dist Horaria'!$R$10</f>
        <v>0.202891112161551</v>
      </c>
      <c r="GR462" s="0" t="n">
        <f aca="false">AR462*'Dist Horaria'!$S$10</f>
        <v>0.173276891433591</v>
      </c>
      <c r="GS462" s="0" t="n">
        <f aca="false">AW462*'Dist Horaria'!$H$10</f>
        <v>0.0116430243310299</v>
      </c>
      <c r="GT462" s="0" t="n">
        <f aca="false">AW462*'Dist Horaria'!$I$10</f>
        <v>0.0108965858145258</v>
      </c>
      <c r="GU462" s="0" t="n">
        <f aca="false">AW462*'Dist Horaria'!$J$10</f>
        <v>0.0108494134998744</v>
      </c>
      <c r="GV462" s="0" t="n">
        <f aca="false">AW462*'Dist Horaria'!$K$10</f>
        <v>0.0105373880959949</v>
      </c>
      <c r="GW462" s="0" t="n">
        <f aca="false">AW462*'Dist Horaria'!$L$10</f>
        <v>0.0105416049907131</v>
      </c>
      <c r="GX462" s="0" t="n">
        <f aca="false">AW462*'Dist Horaria'!$M$10</f>
        <v>0.011279951154931</v>
      </c>
      <c r="GY462" s="0" t="n">
        <f aca="false">AW462*'Dist Horaria'!$N$10</f>
        <v>0.0106713000381255</v>
      </c>
      <c r="GZ462" s="0" t="n">
        <f aca="false">AW462*'Dist Horaria'!$O$10</f>
        <v>0.0104891608280973</v>
      </c>
      <c r="HA462" s="0" t="n">
        <f aca="false">AW462*'Dist Horaria'!$P$10</f>
        <v>0.0106519285868182</v>
      </c>
      <c r="HB462" s="0" t="n">
        <f aca="false">AW462*'Dist Horaria'!$Q$10</f>
        <v>0.0096396360157656</v>
      </c>
      <c r="HC462" s="0" t="n">
        <f aca="false">AW462*'Dist Horaria'!$R$10</f>
        <v>0.0117618036035682</v>
      </c>
      <c r="HD462" s="0" t="n">
        <f aca="false">AW462*'Dist Horaria'!$S$10</f>
        <v>0.010045037184556</v>
      </c>
    </row>
    <row r="463" customFormat="false" ht="13.8" hidden="false" customHeight="false" outlineLevel="0" collapsed="false">
      <c r="A463" s="0" t="n">
        <v>4.546417</v>
      </c>
      <c r="B463" s="0" t="n">
        <v>-74.087277</v>
      </c>
      <c r="C463" s="0" t="n">
        <v>30</v>
      </c>
      <c r="D463" s="0" t="n">
        <v>18</v>
      </c>
      <c r="E463" s="0" t="n">
        <v>2228</v>
      </c>
      <c r="G463" s="0" t="s">
        <v>1027</v>
      </c>
      <c r="H463" s="0" t="n">
        <v>316</v>
      </c>
      <c r="I463" s="0" t="s">
        <v>2038</v>
      </c>
      <c r="J463" s="0" t="s">
        <v>2039</v>
      </c>
      <c r="K463" s="0" t="s">
        <v>2040</v>
      </c>
      <c r="L463" s="0" t="s">
        <v>2041</v>
      </c>
      <c r="S463" s="0" t="n">
        <v>365</v>
      </c>
      <c r="V463" s="0" t="n">
        <v>35500</v>
      </c>
      <c r="W463" s="0" t="n">
        <f aca="false">V463*12</f>
        <v>426000</v>
      </c>
      <c r="X463" s="0" t="n">
        <v>1</v>
      </c>
      <c r="Z463" s="0" t="n">
        <v>21472.44</v>
      </c>
      <c r="AB463" s="0" t="n">
        <v>0.005</v>
      </c>
      <c r="AC463" s="0" t="n">
        <v>0</v>
      </c>
      <c r="AD463" s="0" t="n">
        <v>1969.96778825191</v>
      </c>
      <c r="AE463" s="0" t="n">
        <f aca="false">AD463/2204.59</f>
        <v>0.893575580154093</v>
      </c>
      <c r="AF463" s="0" t="n">
        <f aca="false">AE463/S463</f>
        <v>0.00244815227439478</v>
      </c>
      <c r="AG463" s="0" t="n">
        <f aca="false">AE463*EXP(AB463*AC463)</f>
        <v>0.893575580154093</v>
      </c>
      <c r="AH463" s="0" t="n">
        <f aca="false">AG463/S463</f>
        <v>0.00244815227439478</v>
      </c>
      <c r="AI463" s="0" t="s">
        <v>90</v>
      </c>
      <c r="AJ463" s="0" t="n">
        <f aca="false">IF(AI463="A",'FE DISTRIBUCIÓN'!$C$2,'FE DISTRIBUCIÓN'!$C$3)</f>
        <v>4.994E-006</v>
      </c>
      <c r="AK463" s="0" t="n">
        <f aca="false">W463*AJ463</f>
        <v>2.127444</v>
      </c>
      <c r="AL463" s="0" t="n">
        <f aca="false">AK463/365</f>
        <v>0.00582861369863014</v>
      </c>
      <c r="AM463" s="0" t="n">
        <f aca="false">AK463*EXP(AB463*AC463)</f>
        <v>2.127444</v>
      </c>
      <c r="AN463" s="0" t="n">
        <f aca="false">AM463/365</f>
        <v>0.00582861369863014</v>
      </c>
      <c r="AO463" s="0" t="n">
        <v>5.223868284E-006</v>
      </c>
      <c r="AP463" s="0" t="n">
        <f aca="false">AO463*W463</f>
        <v>2.225367888984</v>
      </c>
      <c r="AQ463" s="0" t="n">
        <f aca="false">AP463/365</f>
        <v>0.00609689832598356</v>
      </c>
      <c r="AR463" s="0" t="n">
        <f aca="false">AP463*EXP(AB463*AC463)</f>
        <v>2.225367888984</v>
      </c>
      <c r="AS463" s="0" t="n">
        <f aca="false">AR463/365</f>
        <v>0.00609689832598356</v>
      </c>
      <c r="AT463" s="0" t="n">
        <v>3.02832944E-007</v>
      </c>
      <c r="AU463" s="0" t="n">
        <f aca="false">AT463*W463</f>
        <v>0.129006834144</v>
      </c>
      <c r="AV463" s="0" t="n">
        <f aca="false">AU463/365</f>
        <v>0.000353443381216438</v>
      </c>
      <c r="AW463" s="0" t="n">
        <f aca="false">AU463*EXP(AB463*AC463)</f>
        <v>0.129006834144</v>
      </c>
      <c r="AX463" s="0" t="n">
        <f aca="false">AW463/365</f>
        <v>0.000353443381216438</v>
      </c>
      <c r="AY463" s="0" t="n">
        <f aca="false">AW463+AR463+AM463+AG463</f>
        <v>5.37539430328209</v>
      </c>
      <c r="AZ463" s="0" t="n">
        <f aca="false">AH463+AN463+AS463+AX463</f>
        <v>0.0147271076802249</v>
      </c>
      <c r="BA463" s="0" t="n">
        <f aca="false">AH463*1000000</f>
        <v>2448.15227439478</v>
      </c>
      <c r="BB463" s="0" t="n">
        <f aca="false">BA463*'Dist Horaria'!$H$3</f>
        <v>85.3047434557271</v>
      </c>
      <c r="BC463" s="0" t="n">
        <f aca="false">BA463*'Dist Horaria'!$I$3</f>
        <v>83.0227617059953</v>
      </c>
      <c r="BD463" s="0" t="n">
        <f aca="false">BA463*'Dist Horaria'!$J$3</f>
        <v>80.868851402297</v>
      </c>
      <c r="BE463" s="0" t="n">
        <f aca="false">BA463*'Dist Horaria'!$K$3</f>
        <v>79.0338039473929</v>
      </c>
      <c r="BF463" s="0" t="n">
        <f aca="false">BA463*'Dist Horaria'!$L$3</f>
        <v>77.6928225121314</v>
      </c>
      <c r="BG463" s="0" t="n">
        <f aca="false">BA463*'Dist Horaria'!$M$3</f>
        <v>76.848587548658</v>
      </c>
      <c r="BH463" s="0" t="n">
        <f aca="false">BA463*'Dist Horaria'!$N$3</f>
        <v>80.3169342526722</v>
      </c>
      <c r="BI463" s="0" t="n">
        <f aca="false">BA463*'Dist Horaria'!$O$3</f>
        <v>80.3169342526722</v>
      </c>
      <c r="BJ463" s="0" t="n">
        <f aca="false">BA463*'Dist Horaria'!$P$3</f>
        <v>106.262014156482</v>
      </c>
      <c r="BK463" s="0" t="n">
        <f aca="false">BA463*'Dist Horaria'!$Q$3</f>
        <v>117.501265653802</v>
      </c>
      <c r="BL463" s="0" t="n">
        <f aca="false">BA463*'Dist Horaria'!$R$3</f>
        <v>125.675266742762</v>
      </c>
      <c r="BM463" s="0" t="n">
        <f aca="false">BA463*'Dist Horaria'!$S$3</f>
        <v>129.762267287242</v>
      </c>
      <c r="BN463" s="0" t="n">
        <f aca="false">BA463*'Dist Horaria'!$T$3</f>
        <v>130.784017423362</v>
      </c>
      <c r="BO463" s="0" t="n">
        <f aca="false">BA463*'Dist Horaria'!$U$3</f>
        <v>129.762267287242</v>
      </c>
      <c r="BP463" s="0" t="n">
        <f aca="false">BA463*'Dist Horaria'!$V$3</f>
        <v>127.718767015002</v>
      </c>
      <c r="BQ463" s="0" t="n">
        <f aca="false">BA463*'Dist Horaria'!$W$3</f>
        <v>124.653516606642</v>
      </c>
      <c r="BR463" s="0" t="n">
        <f aca="false">BA463*'Dist Horaria'!$X$3</f>
        <v>122.237733427876</v>
      </c>
      <c r="BS463" s="0" t="n">
        <f aca="false">BA463*'Dist Horaria'!$Y$3</f>
        <v>119.449667342585</v>
      </c>
      <c r="BT463" s="0" t="n">
        <f aca="false">BA463*'Dist Horaria'!$Z$3</f>
        <v>104.273950748856</v>
      </c>
      <c r="BU463" s="0" t="n">
        <f aca="false">BA463*'Dist Horaria'!$AA$3</f>
        <v>99.1585715652978</v>
      </c>
      <c r="BV463" s="0" t="n">
        <f aca="false">BA463*'Dist Horaria'!$AB$3</f>
        <v>88.2577549243917</v>
      </c>
      <c r="BW463" s="0" t="n">
        <f aca="false">BA463*'Dist Horaria'!$AC$3</f>
        <v>95.6559975021244</v>
      </c>
      <c r="BX463" s="0" t="n">
        <f aca="false">BA463*'Dist Horaria'!$AD$3</f>
        <v>93.131676374467</v>
      </c>
      <c r="BY463" s="0" t="n">
        <f aca="false">BA463*'Dist Horaria'!$AE$3</f>
        <v>90.461091971347</v>
      </c>
      <c r="BZ463" s="0" t="n">
        <f aca="false">AN463*1000000</f>
        <v>5828.61369863014</v>
      </c>
      <c r="CA463" s="0" t="n">
        <f aca="false">BZ463*'Dist Horaria'!$H$6</f>
        <v>145.715342465753</v>
      </c>
      <c r="CB463" s="0" t="n">
        <f aca="false">BZ463*'Dist Horaria'!$I$6</f>
        <v>145.715342465753</v>
      </c>
      <c r="CC463" s="0" t="n">
        <f aca="false">BZ463*'Dist Horaria'!$J$6</f>
        <v>145.715342465753</v>
      </c>
      <c r="CD463" s="0" t="n">
        <f aca="false">BZ463*'Dist Horaria'!$K$6</f>
        <v>145.715342465753</v>
      </c>
      <c r="CE463" s="0" t="n">
        <f aca="false">BZ463*'Dist Horaria'!$L$6</f>
        <v>145.715342465753</v>
      </c>
      <c r="CF463" s="0" t="n">
        <f aca="false">BZ463*'Dist Horaria'!$M$6</f>
        <v>388.574246575343</v>
      </c>
      <c r="CG463" s="0" t="n">
        <f aca="false">BZ463*'Dist Horaria'!$N$6</f>
        <v>388.574246575343</v>
      </c>
      <c r="CH463" s="0" t="n">
        <f aca="false">BZ463*'Dist Horaria'!$O$6</f>
        <v>388.574246575343</v>
      </c>
      <c r="CI463" s="0" t="n">
        <f aca="false">BZ463*'Dist Horaria'!$P$6</f>
        <v>255.001849315068</v>
      </c>
      <c r="CJ463" s="0" t="n">
        <f aca="false">BZ463*'Dist Horaria'!$Q$6</f>
        <v>255.001849315068</v>
      </c>
      <c r="CK463" s="0" t="n">
        <f aca="false">BZ463*'Dist Horaria'!$R$6</f>
        <v>255.001849315068</v>
      </c>
      <c r="CL463" s="0" t="n">
        <f aca="false">BZ463*'Dist Horaria'!$S$6</f>
        <v>255.001849315068</v>
      </c>
      <c r="CM463" s="0" t="n">
        <f aca="false">BZ463*'Dist Horaria'!$T$6</f>
        <v>255.001849315068</v>
      </c>
      <c r="CN463" s="0" t="n">
        <f aca="false">BZ463*'Dist Horaria'!$U$6</f>
        <v>255.001849315068</v>
      </c>
      <c r="CO463" s="0" t="n">
        <f aca="false">BZ463*'Dist Horaria'!$V$6</f>
        <v>255.001849315068</v>
      </c>
      <c r="CP463" s="0" t="n">
        <f aca="false">BZ463*'Dist Horaria'!$W$6</f>
        <v>255.001849315068</v>
      </c>
      <c r="CQ463" s="0" t="n">
        <f aca="false">BZ463*'Dist Horaria'!$X$6</f>
        <v>388.574246575343</v>
      </c>
      <c r="CR463" s="0" t="n">
        <f aca="false">BZ463*'Dist Horaria'!$Y$6</f>
        <v>388.574246575343</v>
      </c>
      <c r="CS463" s="0" t="n">
        <f aca="false">BZ463*'Dist Horaria'!$Z$6</f>
        <v>388.574246575343</v>
      </c>
      <c r="CT463" s="0" t="n">
        <f aca="false">BZ463*'Dist Horaria'!$AA$6</f>
        <v>145.715342465753</v>
      </c>
      <c r="CU463" s="0" t="n">
        <f aca="false">BZ463*'Dist Horaria'!$AB$6</f>
        <v>145.715342465753</v>
      </c>
      <c r="CV463" s="0" t="n">
        <f aca="false">BZ463*'Dist Horaria'!$AC$6</f>
        <v>145.715342465753</v>
      </c>
      <c r="CW463" s="0" t="n">
        <f aca="false">BZ463*'Dist Horaria'!$AD$6</f>
        <v>145.715342465753</v>
      </c>
      <c r="CX463" s="0" t="n">
        <f aca="false">BZ463*'Dist Horaria'!$AE$6</f>
        <v>145.715342465753</v>
      </c>
      <c r="CY463" s="0" t="n">
        <f aca="false">AS463*1000000</f>
        <v>6096.89832598356</v>
      </c>
      <c r="CZ463" s="0" t="n">
        <f aca="false">CY463*'Dist Horaria'!$H$6</f>
        <v>152.422458149589</v>
      </c>
      <c r="DA463" s="0" t="n">
        <f aca="false">CY463*'Dist Horaria'!$I$6</f>
        <v>152.422458149589</v>
      </c>
      <c r="DB463" s="0" t="n">
        <f aca="false">CY463*'Dist Horaria'!$J$6</f>
        <v>152.422458149589</v>
      </c>
      <c r="DC463" s="0" t="n">
        <f aca="false">CY463*'Dist Horaria'!$K$6</f>
        <v>152.422458149589</v>
      </c>
      <c r="DD463" s="0" t="n">
        <f aca="false">CY463*'Dist Horaria'!$L$6</f>
        <v>152.422458149589</v>
      </c>
      <c r="DE463" s="0" t="n">
        <f aca="false">CY463*'Dist Horaria'!$M$6</f>
        <v>406.459888398904</v>
      </c>
      <c r="DF463" s="0" t="n">
        <f aca="false">CY463*'Dist Horaria'!$N$6</f>
        <v>406.459888398904</v>
      </c>
      <c r="DG463" s="0" t="n">
        <f aca="false">CY463*'Dist Horaria'!$O$6</f>
        <v>406.459888398904</v>
      </c>
      <c r="DH463" s="0" t="n">
        <f aca="false">CY463*'Dist Horaria'!$P$6</f>
        <v>266.739301761781</v>
      </c>
      <c r="DI463" s="0" t="n">
        <f aca="false">CY463*'Dist Horaria'!$Q$6</f>
        <v>266.739301761781</v>
      </c>
      <c r="DJ463" s="0" t="n">
        <f aca="false">CY463*'Dist Horaria'!$R$6</f>
        <v>266.739301761781</v>
      </c>
      <c r="DK463" s="0" t="n">
        <f aca="false">CY463*'Dist Horaria'!$S$6</f>
        <v>266.739301761781</v>
      </c>
      <c r="DL463" s="0" t="n">
        <f aca="false">CY463*'Dist Horaria'!$T$6</f>
        <v>266.739301761781</v>
      </c>
      <c r="DM463" s="0" t="n">
        <f aca="false">CY463*'Dist Horaria'!$U$6</f>
        <v>266.739301761781</v>
      </c>
      <c r="DN463" s="0" t="n">
        <f aca="false">CY463*'Dist Horaria'!$V$6</f>
        <v>266.739301761781</v>
      </c>
      <c r="DO463" s="0" t="n">
        <f aca="false">CY463*'Dist Horaria'!$W$6</f>
        <v>266.739301761781</v>
      </c>
      <c r="DP463" s="0" t="n">
        <f aca="false">CY463*'Dist Horaria'!$X$6</f>
        <v>406.459888398904</v>
      </c>
      <c r="DQ463" s="0" t="n">
        <f aca="false">CY463*'Dist Horaria'!$Y$6</f>
        <v>406.459888398904</v>
      </c>
      <c r="DR463" s="0" t="n">
        <f aca="false">CY463*'Dist Horaria'!$Z$6</f>
        <v>406.459888398904</v>
      </c>
      <c r="DS463" s="0" t="n">
        <f aca="false">CY463*'Dist Horaria'!$AA$6</f>
        <v>152.422458149589</v>
      </c>
      <c r="DT463" s="0" t="n">
        <f aca="false">CY463*'Dist Horaria'!$AB$6</f>
        <v>152.422458149589</v>
      </c>
      <c r="DU463" s="0" t="n">
        <f aca="false">CY463*'Dist Horaria'!$AC$6</f>
        <v>152.422458149589</v>
      </c>
      <c r="DV463" s="0" t="n">
        <f aca="false">CY463*'Dist Horaria'!$AD$6</f>
        <v>152.422458149589</v>
      </c>
      <c r="DW463" s="0" t="n">
        <f aca="false">CY463*'Dist Horaria'!$AE$6</f>
        <v>152.422458149589</v>
      </c>
      <c r="DX463" s="0" t="n">
        <f aca="false">AX463*1000000</f>
        <v>353.443381216438</v>
      </c>
      <c r="DY463" s="0" t="n">
        <f aca="false">DX463*'Dist Horaria'!$H$6</f>
        <v>8.83608453041096</v>
      </c>
      <c r="DZ463" s="0" t="n">
        <f aca="false">DX463*'Dist Horaria'!$I$6</f>
        <v>8.83608453041096</v>
      </c>
      <c r="EA463" s="0" t="n">
        <f aca="false">DX463*'Dist Horaria'!$J$6</f>
        <v>8.83608453041096</v>
      </c>
      <c r="EB463" s="0" t="n">
        <f aca="false">DX463*'Dist Horaria'!$K$6</f>
        <v>8.83608453041096</v>
      </c>
      <c r="EC463" s="0" t="n">
        <f aca="false">DX463*'Dist Horaria'!$L$6</f>
        <v>8.83608453041096</v>
      </c>
      <c r="ED463" s="0" t="n">
        <f aca="false">DX463*'Dist Horaria'!$M$6</f>
        <v>23.5628920810959</v>
      </c>
      <c r="EE463" s="0" t="n">
        <f aca="false">DX463*'Dist Horaria'!$N$6</f>
        <v>23.5628920810959</v>
      </c>
      <c r="EF463" s="0" t="n">
        <f aca="false">DX463*'Dist Horaria'!$O$6</f>
        <v>23.5628920810959</v>
      </c>
      <c r="EG463" s="0" t="n">
        <f aca="false">DX463*'Dist Horaria'!$P$6</f>
        <v>15.4631479282192</v>
      </c>
      <c r="EH463" s="0" t="n">
        <f aca="false">DX463*'Dist Horaria'!$Q$6</f>
        <v>15.4631479282192</v>
      </c>
      <c r="EI463" s="0" t="n">
        <f aca="false">DX463*'Dist Horaria'!$R$6</f>
        <v>15.4631479282192</v>
      </c>
      <c r="EJ463" s="0" t="n">
        <f aca="false">DX463*'Dist Horaria'!$S$6</f>
        <v>15.4631479282192</v>
      </c>
      <c r="EK463" s="0" t="n">
        <f aca="false">DX463*'Dist Horaria'!$T$6</f>
        <v>15.4631479282192</v>
      </c>
      <c r="EL463" s="0" t="n">
        <f aca="false">DX463*'Dist Horaria'!$U$6</f>
        <v>15.4631479282192</v>
      </c>
      <c r="EM463" s="0" t="n">
        <f aca="false">DX463*'Dist Horaria'!$V$6</f>
        <v>15.4631479282192</v>
      </c>
      <c r="EN463" s="0" t="n">
        <f aca="false">DX463*'Dist Horaria'!$W$6</f>
        <v>15.4631479282192</v>
      </c>
      <c r="EO463" s="0" t="n">
        <f aca="false">DX463*'Dist Horaria'!$X$6</f>
        <v>23.5628920810959</v>
      </c>
      <c r="EP463" s="0" t="n">
        <f aca="false">DX463*'Dist Horaria'!$Y$6</f>
        <v>23.5628920810959</v>
      </c>
      <c r="EQ463" s="0" t="n">
        <f aca="false">DX463*'Dist Horaria'!$Z$6</f>
        <v>23.5628920810959</v>
      </c>
      <c r="ER463" s="0" t="n">
        <f aca="false">DX463*'Dist Horaria'!$AA$6</f>
        <v>8.83608453041096</v>
      </c>
      <c r="ES463" s="0" t="n">
        <f aca="false">DX463*'Dist Horaria'!$AB$6</f>
        <v>8.83608453041096</v>
      </c>
      <c r="ET463" s="0" t="n">
        <f aca="false">DX463*'Dist Horaria'!$AC$6</f>
        <v>8.83608453041096</v>
      </c>
      <c r="EU463" s="0" t="n">
        <f aca="false">DX463*'Dist Horaria'!$AD$6</f>
        <v>8.83608453041096</v>
      </c>
      <c r="EV463" s="0" t="n">
        <f aca="false">DX463*'Dist Horaria'!$AE$6</f>
        <v>8.83608453041096</v>
      </c>
      <c r="EW463" s="0" t="n">
        <f aca="false">BB463+CA463+CZ463+DY463</f>
        <v>392.278628601481</v>
      </c>
      <c r="EX463" s="0" t="n">
        <f aca="false">BC463+CB463+DA463+DZ463</f>
        <v>389.996646851749</v>
      </c>
      <c r="EY463" s="0" t="n">
        <f aca="false">BD463+CC463+DB463+EA463</f>
        <v>387.84273654805</v>
      </c>
      <c r="EZ463" s="0" t="n">
        <f aca="false">BE463+CD463+DC463+EB463</f>
        <v>386.007689093146</v>
      </c>
      <c r="FA463" s="0" t="n">
        <f aca="false">BF463+CE463+DD463+EC463</f>
        <v>384.666707657885</v>
      </c>
      <c r="FB463" s="0" t="n">
        <f aca="false">BG463+CF463+DE463+ED463</f>
        <v>895.445614604001</v>
      </c>
      <c r="FC463" s="0" t="n">
        <f aca="false">BH463+CG463+DF463+EE463</f>
        <v>898.913961308015</v>
      </c>
      <c r="FD463" s="0" t="n">
        <f aca="false">BI463+CH463+DG463+EF463</f>
        <v>898.913961308015</v>
      </c>
      <c r="FE463" s="0" t="n">
        <f aca="false">BJ463+CI463+DH463+EG463</f>
        <v>643.46631316155</v>
      </c>
      <c r="FF463" s="0" t="n">
        <f aca="false">BK463+CJ463+DI463+EH463</f>
        <v>654.705564658871</v>
      </c>
      <c r="FG463" s="0" t="n">
        <f aca="false">BL463+CK463+DJ463+EI463</f>
        <v>662.879565747831</v>
      </c>
      <c r="FH463" s="0" t="n">
        <f aca="false">BM463+CL463+DK463+EJ463</f>
        <v>666.966566292311</v>
      </c>
      <c r="FI463" s="0" t="n">
        <f aca="false">BN463+CM463+DL463+EK463</f>
        <v>667.988316428431</v>
      </c>
      <c r="FJ463" s="0" t="n">
        <f aca="false">BO463+CN463+DM463+EL463</f>
        <v>666.966566292311</v>
      </c>
      <c r="FK463" s="0" t="n">
        <f aca="false">BP463+CO463+DN463+EM463</f>
        <v>664.923066020071</v>
      </c>
      <c r="FL463" s="0" t="n">
        <f aca="false">BQ463+CP463+DO463+EN463</f>
        <v>661.857815611711</v>
      </c>
      <c r="FM463" s="0" t="n">
        <f aca="false">BR463+CQ463+DP463+EO463</f>
        <v>940.834760483219</v>
      </c>
      <c r="FN463" s="0" t="n">
        <f aca="false">BS463+CR463+DQ463+EP463</f>
        <v>938.046694397928</v>
      </c>
      <c r="FO463" s="0" t="n">
        <f aca="false">BT463+CS463+DR463+EQ463</f>
        <v>922.870977804198</v>
      </c>
      <c r="FP463" s="0" t="n">
        <f aca="false">BU463+CT463+DS463+ER463</f>
        <v>406.132456711051</v>
      </c>
      <c r="FQ463" s="0" t="n">
        <f aca="false">BV463+CU463+DT463+ES463</f>
        <v>395.231640070145</v>
      </c>
      <c r="FR463" s="0" t="n">
        <f aca="false">BW463+CV463+DU463+ET463</f>
        <v>402.629882647878</v>
      </c>
      <c r="FS463" s="0" t="n">
        <f aca="false">BX463+CW463+DV463+EU463</f>
        <v>400.105561520221</v>
      </c>
      <c r="FT463" s="0" t="n">
        <f aca="false">BY463+CX463+DW463+EV463</f>
        <v>397.4349771171</v>
      </c>
      <c r="FU463" s="0" t="n">
        <f aca="false">AM463*'Dist Horaria'!$H$10</f>
        <v>0.192004419139958</v>
      </c>
      <c r="FV463" s="0" t="n">
        <f aca="false">AM463*'Dist Horaria'!$I$10</f>
        <v>0.179694946127599</v>
      </c>
      <c r="FW463" s="0" t="n">
        <f aca="false">AM463*'Dist Horaria'!$J$10</f>
        <v>0.178917030302927</v>
      </c>
      <c r="FX463" s="0" t="n">
        <f aca="false">AM463*'Dist Horaria'!$K$10</f>
        <v>0.173771437995856</v>
      </c>
      <c r="FY463" s="0" t="n">
        <f aca="false">AM463*'Dist Horaria'!$L$10</f>
        <v>0.173840978554899</v>
      </c>
      <c r="FZ463" s="0" t="n">
        <f aca="false">AM463*'Dist Horaria'!$M$10</f>
        <v>0.186017001068832</v>
      </c>
      <c r="GA463" s="0" t="n">
        <f aca="false">AM463*'Dist Horaria'!$N$10</f>
        <v>0.175979771838822</v>
      </c>
      <c r="GB463" s="0" t="n">
        <f aca="false">AM463*'Dist Horaria'!$O$10</f>
        <v>0.172976125000185</v>
      </c>
      <c r="GC463" s="0" t="n">
        <f aca="false">AM463*'Dist Horaria'!$P$10</f>
        <v>0.175660318391814</v>
      </c>
      <c r="GD463" s="0" t="n">
        <f aca="false">AM463*'Dist Horaria'!$Q$10</f>
        <v>0.158966662037712</v>
      </c>
      <c r="GE463" s="0" t="n">
        <f aca="false">AM463*'Dist Horaria'!$R$10</f>
        <v>0.193963201032116</v>
      </c>
      <c r="GF463" s="0" t="n">
        <f aca="false">AM463*'Dist Horaria'!$S$10</f>
        <v>0.16565210850928</v>
      </c>
      <c r="GG463" s="0" t="n">
        <f aca="false">AR463*'Dist Horaria'!$H$10</f>
        <v>0.200842169710266</v>
      </c>
      <c r="GH463" s="0" t="n">
        <f aca="false">AR463*'Dist Horaria'!$I$10</f>
        <v>0.187966105300571</v>
      </c>
      <c r="GI463" s="0" t="n">
        <f aca="false">AR463*'Dist Horaria'!$J$10</f>
        <v>0.187152382872833</v>
      </c>
      <c r="GJ463" s="0" t="n">
        <f aca="false">AR463*'Dist Horaria'!$K$10</f>
        <v>0.181769944655912</v>
      </c>
      <c r="GK463" s="0" t="n">
        <f aca="false">AR463*'Dist Horaria'!$L$10</f>
        <v>0.1818426860898</v>
      </c>
      <c r="GL463" s="0" t="n">
        <f aca="false">AR463*'Dist Horaria'!$M$10</f>
        <v>0.19457915742256</v>
      </c>
      <c r="GM463" s="0" t="n">
        <f aca="false">AR463*'Dist Horaria'!$N$10</f>
        <v>0.184079925657665</v>
      </c>
      <c r="GN463" s="0" t="n">
        <f aca="false">AR463*'Dist Horaria'!$O$10</f>
        <v>0.180938024284679</v>
      </c>
      <c r="GO463" s="0" t="n">
        <f aca="false">AR463*'Dist Horaria'!$P$10</f>
        <v>0.183745768122615</v>
      </c>
      <c r="GP463" s="0" t="n">
        <f aca="false">AR463*'Dist Horaria'!$Q$10</f>
        <v>0.166283721271957</v>
      </c>
      <c r="GQ463" s="0" t="n">
        <f aca="false">AR463*'Dist Horaria'!$R$10</f>
        <v>0.202891112161551</v>
      </c>
      <c r="GR463" s="0" t="n">
        <f aca="false">AR463*'Dist Horaria'!$S$10</f>
        <v>0.173276891433591</v>
      </c>
      <c r="GS463" s="0" t="n">
        <f aca="false">AW463*'Dist Horaria'!$H$10</f>
        <v>0.0116430243310299</v>
      </c>
      <c r="GT463" s="0" t="n">
        <f aca="false">AW463*'Dist Horaria'!$I$10</f>
        <v>0.0108965858145258</v>
      </c>
      <c r="GU463" s="0" t="n">
        <f aca="false">AW463*'Dist Horaria'!$J$10</f>
        <v>0.0108494134998744</v>
      </c>
      <c r="GV463" s="0" t="n">
        <f aca="false">AW463*'Dist Horaria'!$K$10</f>
        <v>0.0105373880959949</v>
      </c>
      <c r="GW463" s="0" t="n">
        <f aca="false">AW463*'Dist Horaria'!$L$10</f>
        <v>0.0105416049907131</v>
      </c>
      <c r="GX463" s="0" t="n">
        <f aca="false">AW463*'Dist Horaria'!$M$10</f>
        <v>0.011279951154931</v>
      </c>
      <c r="GY463" s="0" t="n">
        <f aca="false">AW463*'Dist Horaria'!$N$10</f>
        <v>0.0106713000381255</v>
      </c>
      <c r="GZ463" s="0" t="n">
        <f aca="false">AW463*'Dist Horaria'!$O$10</f>
        <v>0.0104891608280973</v>
      </c>
      <c r="HA463" s="0" t="n">
        <f aca="false">AW463*'Dist Horaria'!$P$10</f>
        <v>0.0106519285868182</v>
      </c>
      <c r="HB463" s="0" t="n">
        <f aca="false">AW463*'Dist Horaria'!$Q$10</f>
        <v>0.0096396360157656</v>
      </c>
      <c r="HC463" s="0" t="n">
        <f aca="false">AW463*'Dist Horaria'!$R$10</f>
        <v>0.0117618036035682</v>
      </c>
      <c r="HD463" s="0" t="n">
        <f aca="false">AW463*'Dist Horaria'!$S$10</f>
        <v>0.010045037184556</v>
      </c>
    </row>
    <row r="464" customFormat="false" ht="13.8" hidden="false" customHeight="false" outlineLevel="0" collapsed="false">
      <c r="A464" s="0" t="n">
        <v>4.550207</v>
      </c>
      <c r="B464" s="0" t="n">
        <v>-74.09922</v>
      </c>
      <c r="C464" s="0" t="n">
        <v>29</v>
      </c>
      <c r="D464" s="0" t="n">
        <v>18</v>
      </c>
      <c r="E464" s="0" t="n">
        <v>2227</v>
      </c>
      <c r="G464" s="0" t="s">
        <v>1027</v>
      </c>
      <c r="H464" s="0" t="n">
        <v>317</v>
      </c>
      <c r="I464" s="0" t="s">
        <v>2042</v>
      </c>
      <c r="J464" s="0" t="s">
        <v>2043</v>
      </c>
      <c r="K464" s="0" t="n">
        <v>517279602</v>
      </c>
      <c r="L464" s="0" t="s">
        <v>2044</v>
      </c>
      <c r="S464" s="0" t="n">
        <v>365</v>
      </c>
      <c r="V464" s="0" t="n">
        <v>35500</v>
      </c>
      <c r="W464" s="0" t="n">
        <f aca="false">V464*12</f>
        <v>426000</v>
      </c>
      <c r="X464" s="0" t="n">
        <v>1</v>
      </c>
      <c r="Z464" s="0" t="n">
        <v>21472.44</v>
      </c>
      <c r="AB464" s="0" t="n">
        <v>0.005</v>
      </c>
      <c r="AC464" s="0" t="n">
        <v>0</v>
      </c>
      <c r="AD464" s="0" t="n">
        <v>1969.96778825191</v>
      </c>
      <c r="AE464" s="0" t="n">
        <f aca="false">AD464/2204.59</f>
        <v>0.893575580154093</v>
      </c>
      <c r="AF464" s="0" t="n">
        <f aca="false">AE464/S464</f>
        <v>0.00244815227439478</v>
      </c>
      <c r="AG464" s="0" t="n">
        <f aca="false">AE464*EXP(AB464*AC464)</f>
        <v>0.893575580154093</v>
      </c>
      <c r="AH464" s="0" t="n">
        <f aca="false">AG464/S464</f>
        <v>0.00244815227439478</v>
      </c>
      <c r="AI464" s="0" t="s">
        <v>90</v>
      </c>
      <c r="AJ464" s="0" t="n">
        <f aca="false">IF(AI464="A",'FE DISTRIBUCIÓN'!$C$2,'FE DISTRIBUCIÓN'!$C$3)</f>
        <v>4.994E-006</v>
      </c>
      <c r="AK464" s="0" t="n">
        <f aca="false">W464*AJ464</f>
        <v>2.127444</v>
      </c>
      <c r="AL464" s="0" t="n">
        <f aca="false">AK464/365</f>
        <v>0.00582861369863014</v>
      </c>
      <c r="AM464" s="0" t="n">
        <f aca="false">AK464*EXP(AB464*AC464)</f>
        <v>2.127444</v>
      </c>
      <c r="AN464" s="0" t="n">
        <f aca="false">AM464/365</f>
        <v>0.00582861369863014</v>
      </c>
      <c r="AO464" s="0" t="n">
        <v>5.223868284E-006</v>
      </c>
      <c r="AP464" s="0" t="n">
        <f aca="false">AO464*W464</f>
        <v>2.225367888984</v>
      </c>
      <c r="AQ464" s="0" t="n">
        <f aca="false">AP464/365</f>
        <v>0.00609689832598356</v>
      </c>
      <c r="AR464" s="0" t="n">
        <f aca="false">AP464*EXP(AB464*AC464)</f>
        <v>2.225367888984</v>
      </c>
      <c r="AS464" s="0" t="n">
        <f aca="false">AR464/365</f>
        <v>0.00609689832598356</v>
      </c>
      <c r="AT464" s="0" t="n">
        <v>3.02832944E-007</v>
      </c>
      <c r="AU464" s="0" t="n">
        <f aca="false">AT464*W464</f>
        <v>0.129006834144</v>
      </c>
      <c r="AV464" s="0" t="n">
        <f aca="false">AU464/365</f>
        <v>0.000353443381216438</v>
      </c>
      <c r="AW464" s="0" t="n">
        <f aca="false">AU464*EXP(AB464*AC464)</f>
        <v>0.129006834144</v>
      </c>
      <c r="AX464" s="0" t="n">
        <f aca="false">AW464/365</f>
        <v>0.000353443381216438</v>
      </c>
      <c r="AY464" s="0" t="n">
        <f aca="false">AW464+AR464+AM464+AG464</f>
        <v>5.37539430328209</v>
      </c>
      <c r="AZ464" s="0" t="n">
        <f aca="false">AH464+AN464+AS464+AX464</f>
        <v>0.0147271076802249</v>
      </c>
      <c r="BA464" s="0" t="n">
        <f aca="false">AH464*1000000</f>
        <v>2448.15227439478</v>
      </c>
      <c r="BB464" s="0" t="n">
        <f aca="false">BA464*'Dist Horaria'!$H$3</f>
        <v>85.3047434557271</v>
      </c>
      <c r="BC464" s="0" t="n">
        <f aca="false">BA464*'Dist Horaria'!$I$3</f>
        <v>83.0227617059953</v>
      </c>
      <c r="BD464" s="0" t="n">
        <f aca="false">BA464*'Dist Horaria'!$J$3</f>
        <v>80.868851402297</v>
      </c>
      <c r="BE464" s="0" t="n">
        <f aca="false">BA464*'Dist Horaria'!$K$3</f>
        <v>79.0338039473929</v>
      </c>
      <c r="BF464" s="0" t="n">
        <f aca="false">BA464*'Dist Horaria'!$L$3</f>
        <v>77.6928225121314</v>
      </c>
      <c r="BG464" s="0" t="n">
        <f aca="false">BA464*'Dist Horaria'!$M$3</f>
        <v>76.848587548658</v>
      </c>
      <c r="BH464" s="0" t="n">
        <f aca="false">BA464*'Dist Horaria'!$N$3</f>
        <v>80.3169342526722</v>
      </c>
      <c r="BI464" s="0" t="n">
        <f aca="false">BA464*'Dist Horaria'!$O$3</f>
        <v>80.3169342526722</v>
      </c>
      <c r="BJ464" s="0" t="n">
        <f aca="false">BA464*'Dist Horaria'!$P$3</f>
        <v>106.262014156482</v>
      </c>
      <c r="BK464" s="0" t="n">
        <f aca="false">BA464*'Dist Horaria'!$Q$3</f>
        <v>117.501265653802</v>
      </c>
      <c r="BL464" s="0" t="n">
        <f aca="false">BA464*'Dist Horaria'!$R$3</f>
        <v>125.675266742762</v>
      </c>
      <c r="BM464" s="0" t="n">
        <f aca="false">BA464*'Dist Horaria'!$S$3</f>
        <v>129.762267287242</v>
      </c>
      <c r="BN464" s="0" t="n">
        <f aca="false">BA464*'Dist Horaria'!$T$3</f>
        <v>130.784017423362</v>
      </c>
      <c r="BO464" s="0" t="n">
        <f aca="false">BA464*'Dist Horaria'!$U$3</f>
        <v>129.762267287242</v>
      </c>
      <c r="BP464" s="0" t="n">
        <f aca="false">BA464*'Dist Horaria'!$V$3</f>
        <v>127.718767015002</v>
      </c>
      <c r="BQ464" s="0" t="n">
        <f aca="false">BA464*'Dist Horaria'!$W$3</f>
        <v>124.653516606642</v>
      </c>
      <c r="BR464" s="0" t="n">
        <f aca="false">BA464*'Dist Horaria'!$X$3</f>
        <v>122.237733427876</v>
      </c>
      <c r="BS464" s="0" t="n">
        <f aca="false">BA464*'Dist Horaria'!$Y$3</f>
        <v>119.449667342585</v>
      </c>
      <c r="BT464" s="0" t="n">
        <f aca="false">BA464*'Dist Horaria'!$Z$3</f>
        <v>104.273950748856</v>
      </c>
      <c r="BU464" s="0" t="n">
        <f aca="false">BA464*'Dist Horaria'!$AA$3</f>
        <v>99.1585715652978</v>
      </c>
      <c r="BV464" s="0" t="n">
        <f aca="false">BA464*'Dist Horaria'!$AB$3</f>
        <v>88.2577549243917</v>
      </c>
      <c r="BW464" s="0" t="n">
        <f aca="false">BA464*'Dist Horaria'!$AC$3</f>
        <v>95.6559975021244</v>
      </c>
      <c r="BX464" s="0" t="n">
        <f aca="false">BA464*'Dist Horaria'!$AD$3</f>
        <v>93.131676374467</v>
      </c>
      <c r="BY464" s="0" t="n">
        <f aca="false">BA464*'Dist Horaria'!$AE$3</f>
        <v>90.461091971347</v>
      </c>
      <c r="BZ464" s="0" t="n">
        <f aca="false">AN464*1000000</f>
        <v>5828.61369863014</v>
      </c>
      <c r="CA464" s="0" t="n">
        <f aca="false">BZ464*'Dist Horaria'!$H$6</f>
        <v>145.715342465753</v>
      </c>
      <c r="CB464" s="0" t="n">
        <f aca="false">BZ464*'Dist Horaria'!$I$6</f>
        <v>145.715342465753</v>
      </c>
      <c r="CC464" s="0" t="n">
        <f aca="false">BZ464*'Dist Horaria'!$J$6</f>
        <v>145.715342465753</v>
      </c>
      <c r="CD464" s="0" t="n">
        <f aca="false">BZ464*'Dist Horaria'!$K$6</f>
        <v>145.715342465753</v>
      </c>
      <c r="CE464" s="0" t="n">
        <f aca="false">BZ464*'Dist Horaria'!$L$6</f>
        <v>145.715342465753</v>
      </c>
      <c r="CF464" s="0" t="n">
        <f aca="false">BZ464*'Dist Horaria'!$M$6</f>
        <v>388.574246575343</v>
      </c>
      <c r="CG464" s="0" t="n">
        <f aca="false">BZ464*'Dist Horaria'!$N$6</f>
        <v>388.574246575343</v>
      </c>
      <c r="CH464" s="0" t="n">
        <f aca="false">BZ464*'Dist Horaria'!$O$6</f>
        <v>388.574246575343</v>
      </c>
      <c r="CI464" s="0" t="n">
        <f aca="false">BZ464*'Dist Horaria'!$P$6</f>
        <v>255.001849315068</v>
      </c>
      <c r="CJ464" s="0" t="n">
        <f aca="false">BZ464*'Dist Horaria'!$Q$6</f>
        <v>255.001849315068</v>
      </c>
      <c r="CK464" s="0" t="n">
        <f aca="false">BZ464*'Dist Horaria'!$R$6</f>
        <v>255.001849315068</v>
      </c>
      <c r="CL464" s="0" t="n">
        <f aca="false">BZ464*'Dist Horaria'!$S$6</f>
        <v>255.001849315068</v>
      </c>
      <c r="CM464" s="0" t="n">
        <f aca="false">BZ464*'Dist Horaria'!$T$6</f>
        <v>255.001849315068</v>
      </c>
      <c r="CN464" s="0" t="n">
        <f aca="false">BZ464*'Dist Horaria'!$U$6</f>
        <v>255.001849315068</v>
      </c>
      <c r="CO464" s="0" t="n">
        <f aca="false">BZ464*'Dist Horaria'!$V$6</f>
        <v>255.001849315068</v>
      </c>
      <c r="CP464" s="0" t="n">
        <f aca="false">BZ464*'Dist Horaria'!$W$6</f>
        <v>255.001849315068</v>
      </c>
      <c r="CQ464" s="0" t="n">
        <f aca="false">BZ464*'Dist Horaria'!$X$6</f>
        <v>388.574246575343</v>
      </c>
      <c r="CR464" s="0" t="n">
        <f aca="false">BZ464*'Dist Horaria'!$Y$6</f>
        <v>388.574246575343</v>
      </c>
      <c r="CS464" s="0" t="n">
        <f aca="false">BZ464*'Dist Horaria'!$Z$6</f>
        <v>388.574246575343</v>
      </c>
      <c r="CT464" s="0" t="n">
        <f aca="false">BZ464*'Dist Horaria'!$AA$6</f>
        <v>145.715342465753</v>
      </c>
      <c r="CU464" s="0" t="n">
        <f aca="false">BZ464*'Dist Horaria'!$AB$6</f>
        <v>145.715342465753</v>
      </c>
      <c r="CV464" s="0" t="n">
        <f aca="false">BZ464*'Dist Horaria'!$AC$6</f>
        <v>145.715342465753</v>
      </c>
      <c r="CW464" s="0" t="n">
        <f aca="false">BZ464*'Dist Horaria'!$AD$6</f>
        <v>145.715342465753</v>
      </c>
      <c r="CX464" s="0" t="n">
        <f aca="false">BZ464*'Dist Horaria'!$AE$6</f>
        <v>145.715342465753</v>
      </c>
      <c r="CY464" s="0" t="n">
        <f aca="false">AS464*1000000</f>
        <v>6096.89832598356</v>
      </c>
      <c r="CZ464" s="0" t="n">
        <f aca="false">CY464*'Dist Horaria'!$H$6</f>
        <v>152.422458149589</v>
      </c>
      <c r="DA464" s="0" t="n">
        <f aca="false">CY464*'Dist Horaria'!$I$6</f>
        <v>152.422458149589</v>
      </c>
      <c r="DB464" s="0" t="n">
        <f aca="false">CY464*'Dist Horaria'!$J$6</f>
        <v>152.422458149589</v>
      </c>
      <c r="DC464" s="0" t="n">
        <f aca="false">CY464*'Dist Horaria'!$K$6</f>
        <v>152.422458149589</v>
      </c>
      <c r="DD464" s="0" t="n">
        <f aca="false">CY464*'Dist Horaria'!$L$6</f>
        <v>152.422458149589</v>
      </c>
      <c r="DE464" s="0" t="n">
        <f aca="false">CY464*'Dist Horaria'!$M$6</f>
        <v>406.459888398904</v>
      </c>
      <c r="DF464" s="0" t="n">
        <f aca="false">CY464*'Dist Horaria'!$N$6</f>
        <v>406.459888398904</v>
      </c>
      <c r="DG464" s="0" t="n">
        <f aca="false">CY464*'Dist Horaria'!$O$6</f>
        <v>406.459888398904</v>
      </c>
      <c r="DH464" s="0" t="n">
        <f aca="false">CY464*'Dist Horaria'!$P$6</f>
        <v>266.739301761781</v>
      </c>
      <c r="DI464" s="0" t="n">
        <f aca="false">CY464*'Dist Horaria'!$Q$6</f>
        <v>266.739301761781</v>
      </c>
      <c r="DJ464" s="0" t="n">
        <f aca="false">CY464*'Dist Horaria'!$R$6</f>
        <v>266.739301761781</v>
      </c>
      <c r="DK464" s="0" t="n">
        <f aca="false">CY464*'Dist Horaria'!$S$6</f>
        <v>266.739301761781</v>
      </c>
      <c r="DL464" s="0" t="n">
        <f aca="false">CY464*'Dist Horaria'!$T$6</f>
        <v>266.739301761781</v>
      </c>
      <c r="DM464" s="0" t="n">
        <f aca="false">CY464*'Dist Horaria'!$U$6</f>
        <v>266.739301761781</v>
      </c>
      <c r="DN464" s="0" t="n">
        <f aca="false">CY464*'Dist Horaria'!$V$6</f>
        <v>266.739301761781</v>
      </c>
      <c r="DO464" s="0" t="n">
        <f aca="false">CY464*'Dist Horaria'!$W$6</f>
        <v>266.739301761781</v>
      </c>
      <c r="DP464" s="0" t="n">
        <f aca="false">CY464*'Dist Horaria'!$X$6</f>
        <v>406.459888398904</v>
      </c>
      <c r="DQ464" s="0" t="n">
        <f aca="false">CY464*'Dist Horaria'!$Y$6</f>
        <v>406.459888398904</v>
      </c>
      <c r="DR464" s="0" t="n">
        <f aca="false">CY464*'Dist Horaria'!$Z$6</f>
        <v>406.459888398904</v>
      </c>
      <c r="DS464" s="0" t="n">
        <f aca="false">CY464*'Dist Horaria'!$AA$6</f>
        <v>152.422458149589</v>
      </c>
      <c r="DT464" s="0" t="n">
        <f aca="false">CY464*'Dist Horaria'!$AB$6</f>
        <v>152.422458149589</v>
      </c>
      <c r="DU464" s="0" t="n">
        <f aca="false">CY464*'Dist Horaria'!$AC$6</f>
        <v>152.422458149589</v>
      </c>
      <c r="DV464" s="0" t="n">
        <f aca="false">CY464*'Dist Horaria'!$AD$6</f>
        <v>152.422458149589</v>
      </c>
      <c r="DW464" s="0" t="n">
        <f aca="false">CY464*'Dist Horaria'!$AE$6</f>
        <v>152.422458149589</v>
      </c>
      <c r="DX464" s="0" t="n">
        <f aca="false">AX464*1000000</f>
        <v>353.443381216438</v>
      </c>
      <c r="DY464" s="0" t="n">
        <f aca="false">DX464*'Dist Horaria'!$H$6</f>
        <v>8.83608453041096</v>
      </c>
      <c r="DZ464" s="0" t="n">
        <f aca="false">DX464*'Dist Horaria'!$I$6</f>
        <v>8.83608453041096</v>
      </c>
      <c r="EA464" s="0" t="n">
        <f aca="false">DX464*'Dist Horaria'!$J$6</f>
        <v>8.83608453041096</v>
      </c>
      <c r="EB464" s="0" t="n">
        <f aca="false">DX464*'Dist Horaria'!$K$6</f>
        <v>8.83608453041096</v>
      </c>
      <c r="EC464" s="0" t="n">
        <f aca="false">DX464*'Dist Horaria'!$L$6</f>
        <v>8.83608453041096</v>
      </c>
      <c r="ED464" s="0" t="n">
        <f aca="false">DX464*'Dist Horaria'!$M$6</f>
        <v>23.5628920810959</v>
      </c>
      <c r="EE464" s="0" t="n">
        <f aca="false">DX464*'Dist Horaria'!$N$6</f>
        <v>23.5628920810959</v>
      </c>
      <c r="EF464" s="0" t="n">
        <f aca="false">DX464*'Dist Horaria'!$O$6</f>
        <v>23.5628920810959</v>
      </c>
      <c r="EG464" s="0" t="n">
        <f aca="false">DX464*'Dist Horaria'!$P$6</f>
        <v>15.4631479282192</v>
      </c>
      <c r="EH464" s="0" t="n">
        <f aca="false">DX464*'Dist Horaria'!$Q$6</f>
        <v>15.4631479282192</v>
      </c>
      <c r="EI464" s="0" t="n">
        <f aca="false">DX464*'Dist Horaria'!$R$6</f>
        <v>15.4631479282192</v>
      </c>
      <c r="EJ464" s="0" t="n">
        <f aca="false">DX464*'Dist Horaria'!$S$6</f>
        <v>15.4631479282192</v>
      </c>
      <c r="EK464" s="0" t="n">
        <f aca="false">DX464*'Dist Horaria'!$T$6</f>
        <v>15.4631479282192</v>
      </c>
      <c r="EL464" s="0" t="n">
        <f aca="false">DX464*'Dist Horaria'!$U$6</f>
        <v>15.4631479282192</v>
      </c>
      <c r="EM464" s="0" t="n">
        <f aca="false">DX464*'Dist Horaria'!$V$6</f>
        <v>15.4631479282192</v>
      </c>
      <c r="EN464" s="0" t="n">
        <f aca="false">DX464*'Dist Horaria'!$W$6</f>
        <v>15.4631479282192</v>
      </c>
      <c r="EO464" s="0" t="n">
        <f aca="false">DX464*'Dist Horaria'!$X$6</f>
        <v>23.5628920810959</v>
      </c>
      <c r="EP464" s="0" t="n">
        <f aca="false">DX464*'Dist Horaria'!$Y$6</f>
        <v>23.5628920810959</v>
      </c>
      <c r="EQ464" s="0" t="n">
        <f aca="false">DX464*'Dist Horaria'!$Z$6</f>
        <v>23.5628920810959</v>
      </c>
      <c r="ER464" s="0" t="n">
        <f aca="false">DX464*'Dist Horaria'!$AA$6</f>
        <v>8.83608453041096</v>
      </c>
      <c r="ES464" s="0" t="n">
        <f aca="false">DX464*'Dist Horaria'!$AB$6</f>
        <v>8.83608453041096</v>
      </c>
      <c r="ET464" s="0" t="n">
        <f aca="false">DX464*'Dist Horaria'!$AC$6</f>
        <v>8.83608453041096</v>
      </c>
      <c r="EU464" s="0" t="n">
        <f aca="false">DX464*'Dist Horaria'!$AD$6</f>
        <v>8.83608453041096</v>
      </c>
      <c r="EV464" s="0" t="n">
        <f aca="false">DX464*'Dist Horaria'!$AE$6</f>
        <v>8.83608453041096</v>
      </c>
      <c r="EW464" s="0" t="n">
        <f aca="false">BB464+CA464+CZ464+DY464</f>
        <v>392.278628601481</v>
      </c>
      <c r="EX464" s="0" t="n">
        <f aca="false">BC464+CB464+DA464+DZ464</f>
        <v>389.996646851749</v>
      </c>
      <c r="EY464" s="0" t="n">
        <f aca="false">BD464+CC464+DB464+EA464</f>
        <v>387.84273654805</v>
      </c>
      <c r="EZ464" s="0" t="n">
        <f aca="false">BE464+CD464+DC464+EB464</f>
        <v>386.007689093146</v>
      </c>
      <c r="FA464" s="0" t="n">
        <f aca="false">BF464+CE464+DD464+EC464</f>
        <v>384.666707657885</v>
      </c>
      <c r="FB464" s="0" t="n">
        <f aca="false">BG464+CF464+DE464+ED464</f>
        <v>895.445614604001</v>
      </c>
      <c r="FC464" s="0" t="n">
        <f aca="false">BH464+CG464+DF464+EE464</f>
        <v>898.913961308015</v>
      </c>
      <c r="FD464" s="0" t="n">
        <f aca="false">BI464+CH464+DG464+EF464</f>
        <v>898.913961308015</v>
      </c>
      <c r="FE464" s="0" t="n">
        <f aca="false">BJ464+CI464+DH464+EG464</f>
        <v>643.46631316155</v>
      </c>
      <c r="FF464" s="0" t="n">
        <f aca="false">BK464+CJ464+DI464+EH464</f>
        <v>654.705564658871</v>
      </c>
      <c r="FG464" s="0" t="n">
        <f aca="false">BL464+CK464+DJ464+EI464</f>
        <v>662.879565747831</v>
      </c>
      <c r="FH464" s="0" t="n">
        <f aca="false">BM464+CL464+DK464+EJ464</f>
        <v>666.966566292311</v>
      </c>
      <c r="FI464" s="0" t="n">
        <f aca="false">BN464+CM464+DL464+EK464</f>
        <v>667.988316428431</v>
      </c>
      <c r="FJ464" s="0" t="n">
        <f aca="false">BO464+CN464+DM464+EL464</f>
        <v>666.966566292311</v>
      </c>
      <c r="FK464" s="0" t="n">
        <f aca="false">BP464+CO464+DN464+EM464</f>
        <v>664.923066020071</v>
      </c>
      <c r="FL464" s="0" t="n">
        <f aca="false">BQ464+CP464+DO464+EN464</f>
        <v>661.857815611711</v>
      </c>
      <c r="FM464" s="0" t="n">
        <f aca="false">BR464+CQ464+DP464+EO464</f>
        <v>940.834760483219</v>
      </c>
      <c r="FN464" s="0" t="n">
        <f aca="false">BS464+CR464+DQ464+EP464</f>
        <v>938.046694397928</v>
      </c>
      <c r="FO464" s="0" t="n">
        <f aca="false">BT464+CS464+DR464+EQ464</f>
        <v>922.870977804198</v>
      </c>
      <c r="FP464" s="0" t="n">
        <f aca="false">BU464+CT464+DS464+ER464</f>
        <v>406.132456711051</v>
      </c>
      <c r="FQ464" s="0" t="n">
        <f aca="false">BV464+CU464+DT464+ES464</f>
        <v>395.231640070145</v>
      </c>
      <c r="FR464" s="0" t="n">
        <f aca="false">BW464+CV464+DU464+ET464</f>
        <v>402.629882647878</v>
      </c>
      <c r="FS464" s="0" t="n">
        <f aca="false">BX464+CW464+DV464+EU464</f>
        <v>400.105561520221</v>
      </c>
      <c r="FT464" s="0" t="n">
        <f aca="false">BY464+CX464+DW464+EV464</f>
        <v>397.4349771171</v>
      </c>
      <c r="FU464" s="0" t="n">
        <f aca="false">AM464*'Dist Horaria'!$H$10</f>
        <v>0.192004419139958</v>
      </c>
      <c r="FV464" s="0" t="n">
        <f aca="false">AM464*'Dist Horaria'!$I$10</f>
        <v>0.179694946127599</v>
      </c>
      <c r="FW464" s="0" t="n">
        <f aca="false">AM464*'Dist Horaria'!$J$10</f>
        <v>0.178917030302927</v>
      </c>
      <c r="FX464" s="0" t="n">
        <f aca="false">AM464*'Dist Horaria'!$K$10</f>
        <v>0.173771437995856</v>
      </c>
      <c r="FY464" s="0" t="n">
        <f aca="false">AM464*'Dist Horaria'!$L$10</f>
        <v>0.173840978554899</v>
      </c>
      <c r="FZ464" s="0" t="n">
        <f aca="false">AM464*'Dist Horaria'!$M$10</f>
        <v>0.186017001068832</v>
      </c>
      <c r="GA464" s="0" t="n">
        <f aca="false">AM464*'Dist Horaria'!$N$10</f>
        <v>0.175979771838822</v>
      </c>
      <c r="GB464" s="0" t="n">
        <f aca="false">AM464*'Dist Horaria'!$O$10</f>
        <v>0.172976125000185</v>
      </c>
      <c r="GC464" s="0" t="n">
        <f aca="false">AM464*'Dist Horaria'!$P$10</f>
        <v>0.175660318391814</v>
      </c>
      <c r="GD464" s="0" t="n">
        <f aca="false">AM464*'Dist Horaria'!$Q$10</f>
        <v>0.158966662037712</v>
      </c>
      <c r="GE464" s="0" t="n">
        <f aca="false">AM464*'Dist Horaria'!$R$10</f>
        <v>0.193963201032116</v>
      </c>
      <c r="GF464" s="0" t="n">
        <f aca="false">AM464*'Dist Horaria'!$S$10</f>
        <v>0.16565210850928</v>
      </c>
      <c r="GG464" s="0" t="n">
        <f aca="false">AR464*'Dist Horaria'!$H$10</f>
        <v>0.200842169710266</v>
      </c>
      <c r="GH464" s="0" t="n">
        <f aca="false">AR464*'Dist Horaria'!$I$10</f>
        <v>0.187966105300571</v>
      </c>
      <c r="GI464" s="0" t="n">
        <f aca="false">AR464*'Dist Horaria'!$J$10</f>
        <v>0.187152382872833</v>
      </c>
      <c r="GJ464" s="0" t="n">
        <f aca="false">AR464*'Dist Horaria'!$K$10</f>
        <v>0.181769944655912</v>
      </c>
      <c r="GK464" s="0" t="n">
        <f aca="false">AR464*'Dist Horaria'!$L$10</f>
        <v>0.1818426860898</v>
      </c>
      <c r="GL464" s="0" t="n">
        <f aca="false">AR464*'Dist Horaria'!$M$10</f>
        <v>0.19457915742256</v>
      </c>
      <c r="GM464" s="0" t="n">
        <f aca="false">AR464*'Dist Horaria'!$N$10</f>
        <v>0.184079925657665</v>
      </c>
      <c r="GN464" s="0" t="n">
        <f aca="false">AR464*'Dist Horaria'!$O$10</f>
        <v>0.180938024284679</v>
      </c>
      <c r="GO464" s="0" t="n">
        <f aca="false">AR464*'Dist Horaria'!$P$10</f>
        <v>0.183745768122615</v>
      </c>
      <c r="GP464" s="0" t="n">
        <f aca="false">AR464*'Dist Horaria'!$Q$10</f>
        <v>0.166283721271957</v>
      </c>
      <c r="GQ464" s="0" t="n">
        <f aca="false">AR464*'Dist Horaria'!$R$10</f>
        <v>0.202891112161551</v>
      </c>
      <c r="GR464" s="0" t="n">
        <f aca="false">AR464*'Dist Horaria'!$S$10</f>
        <v>0.173276891433591</v>
      </c>
      <c r="GS464" s="0" t="n">
        <f aca="false">AW464*'Dist Horaria'!$H$10</f>
        <v>0.0116430243310299</v>
      </c>
      <c r="GT464" s="0" t="n">
        <f aca="false">AW464*'Dist Horaria'!$I$10</f>
        <v>0.0108965858145258</v>
      </c>
      <c r="GU464" s="0" t="n">
        <f aca="false">AW464*'Dist Horaria'!$J$10</f>
        <v>0.0108494134998744</v>
      </c>
      <c r="GV464" s="0" t="n">
        <f aca="false">AW464*'Dist Horaria'!$K$10</f>
        <v>0.0105373880959949</v>
      </c>
      <c r="GW464" s="0" t="n">
        <f aca="false">AW464*'Dist Horaria'!$L$10</f>
        <v>0.0105416049907131</v>
      </c>
      <c r="GX464" s="0" t="n">
        <f aca="false">AW464*'Dist Horaria'!$M$10</f>
        <v>0.011279951154931</v>
      </c>
      <c r="GY464" s="0" t="n">
        <f aca="false">AW464*'Dist Horaria'!$N$10</f>
        <v>0.0106713000381255</v>
      </c>
      <c r="GZ464" s="0" t="n">
        <f aca="false">AW464*'Dist Horaria'!$O$10</f>
        <v>0.0104891608280973</v>
      </c>
      <c r="HA464" s="0" t="n">
        <f aca="false">AW464*'Dist Horaria'!$P$10</f>
        <v>0.0106519285868182</v>
      </c>
      <c r="HB464" s="0" t="n">
        <f aca="false">AW464*'Dist Horaria'!$Q$10</f>
        <v>0.0096396360157656</v>
      </c>
      <c r="HC464" s="0" t="n">
        <f aca="false">AW464*'Dist Horaria'!$R$10</f>
        <v>0.0117618036035682</v>
      </c>
      <c r="HD464" s="0" t="n">
        <f aca="false">AW464*'Dist Horaria'!$S$10</f>
        <v>0.010045037184556</v>
      </c>
    </row>
    <row r="465" customFormat="false" ht="26.85" hidden="false" customHeight="false" outlineLevel="0" collapsed="false">
      <c r="A465" s="0" t="n">
        <v>4.518748</v>
      </c>
      <c r="B465" s="0" t="n">
        <v>-74.091329</v>
      </c>
      <c r="C465" s="0" t="n">
        <v>30</v>
      </c>
      <c r="D465" s="0" t="n">
        <v>15</v>
      </c>
      <c r="E465" s="0" t="n">
        <v>2189</v>
      </c>
      <c r="G465" s="0" t="s">
        <v>1027</v>
      </c>
      <c r="H465" s="0" t="n">
        <v>318</v>
      </c>
      <c r="I465" s="0" t="s">
        <v>2045</v>
      </c>
      <c r="J465" s="25" t="s">
        <v>2046</v>
      </c>
      <c r="K465" s="0" t="n">
        <v>17329812</v>
      </c>
      <c r="L465" s="0" t="s">
        <v>2047</v>
      </c>
      <c r="S465" s="0" t="n">
        <v>365</v>
      </c>
      <c r="V465" s="0" t="n">
        <v>35500</v>
      </c>
      <c r="W465" s="0" t="n">
        <f aca="false">V465*12</f>
        <v>426000</v>
      </c>
      <c r="X465" s="0" t="n">
        <v>1</v>
      </c>
      <c r="Z465" s="0" t="n">
        <v>21472.44</v>
      </c>
      <c r="AB465" s="0" t="n">
        <v>0.005</v>
      </c>
      <c r="AC465" s="0" t="n">
        <v>0</v>
      </c>
      <c r="AD465" s="0" t="n">
        <v>1969.96778825191</v>
      </c>
      <c r="AE465" s="0" t="n">
        <f aca="false">AD465/2204.59</f>
        <v>0.893575580154093</v>
      </c>
      <c r="AF465" s="0" t="n">
        <f aca="false">AE465/S465</f>
        <v>0.00244815227439478</v>
      </c>
      <c r="AG465" s="0" t="n">
        <f aca="false">AE465*EXP(AB465*AC465)</f>
        <v>0.893575580154093</v>
      </c>
      <c r="AH465" s="0" t="n">
        <f aca="false">AG465/S465</f>
        <v>0.00244815227439478</v>
      </c>
      <c r="AI465" s="0" t="s">
        <v>90</v>
      </c>
      <c r="AJ465" s="0" t="n">
        <f aca="false">IF(AI465="A",'FE DISTRIBUCIÓN'!$C$2,'FE DISTRIBUCIÓN'!$C$3)</f>
        <v>4.994E-006</v>
      </c>
      <c r="AK465" s="0" t="n">
        <f aca="false">W465*AJ465</f>
        <v>2.127444</v>
      </c>
      <c r="AL465" s="0" t="n">
        <f aca="false">AK465/365</f>
        <v>0.00582861369863014</v>
      </c>
      <c r="AM465" s="0" t="n">
        <f aca="false">AK465*EXP(AB465*AC465)</f>
        <v>2.127444</v>
      </c>
      <c r="AN465" s="0" t="n">
        <f aca="false">AM465/365</f>
        <v>0.00582861369863014</v>
      </c>
      <c r="AO465" s="0" t="n">
        <v>5.223868284E-006</v>
      </c>
      <c r="AP465" s="0" t="n">
        <f aca="false">AO465*W465</f>
        <v>2.225367888984</v>
      </c>
      <c r="AQ465" s="0" t="n">
        <f aca="false">AP465/365</f>
        <v>0.00609689832598356</v>
      </c>
      <c r="AR465" s="0" t="n">
        <f aca="false">AP465*EXP(AB465*AC465)</f>
        <v>2.225367888984</v>
      </c>
      <c r="AS465" s="0" t="n">
        <f aca="false">AR465/365</f>
        <v>0.00609689832598356</v>
      </c>
      <c r="AT465" s="0" t="n">
        <v>3.02832944E-007</v>
      </c>
      <c r="AU465" s="0" t="n">
        <f aca="false">AT465*W465</f>
        <v>0.129006834144</v>
      </c>
      <c r="AV465" s="0" t="n">
        <f aca="false">AU465/365</f>
        <v>0.000353443381216438</v>
      </c>
      <c r="AW465" s="0" t="n">
        <f aca="false">AU465*EXP(AB465*AC465)</f>
        <v>0.129006834144</v>
      </c>
      <c r="AX465" s="0" t="n">
        <f aca="false">AW465/365</f>
        <v>0.000353443381216438</v>
      </c>
      <c r="AY465" s="0" t="n">
        <f aca="false">AW465+AR465+AM465+AG465</f>
        <v>5.37539430328209</v>
      </c>
      <c r="AZ465" s="0" t="n">
        <f aca="false">AH465+AN465+AS465+AX465</f>
        <v>0.0147271076802249</v>
      </c>
      <c r="BA465" s="0" t="n">
        <f aca="false">AH465*1000000</f>
        <v>2448.15227439478</v>
      </c>
      <c r="BB465" s="0" t="n">
        <f aca="false">BA465*'Dist Horaria'!$H$3</f>
        <v>85.3047434557271</v>
      </c>
      <c r="BC465" s="0" t="n">
        <f aca="false">BA465*'Dist Horaria'!$I$3</f>
        <v>83.0227617059953</v>
      </c>
      <c r="BD465" s="0" t="n">
        <f aca="false">BA465*'Dist Horaria'!$J$3</f>
        <v>80.868851402297</v>
      </c>
      <c r="BE465" s="0" t="n">
        <f aca="false">BA465*'Dist Horaria'!$K$3</f>
        <v>79.0338039473929</v>
      </c>
      <c r="BF465" s="0" t="n">
        <f aca="false">BA465*'Dist Horaria'!$L$3</f>
        <v>77.6928225121314</v>
      </c>
      <c r="BG465" s="0" t="n">
        <f aca="false">BA465*'Dist Horaria'!$M$3</f>
        <v>76.848587548658</v>
      </c>
      <c r="BH465" s="0" t="n">
        <f aca="false">BA465*'Dist Horaria'!$N$3</f>
        <v>80.3169342526722</v>
      </c>
      <c r="BI465" s="0" t="n">
        <f aca="false">BA465*'Dist Horaria'!$O$3</f>
        <v>80.3169342526722</v>
      </c>
      <c r="BJ465" s="0" t="n">
        <f aca="false">BA465*'Dist Horaria'!$P$3</f>
        <v>106.262014156482</v>
      </c>
      <c r="BK465" s="0" t="n">
        <f aca="false">BA465*'Dist Horaria'!$Q$3</f>
        <v>117.501265653802</v>
      </c>
      <c r="BL465" s="0" t="n">
        <f aca="false">BA465*'Dist Horaria'!$R$3</f>
        <v>125.675266742762</v>
      </c>
      <c r="BM465" s="0" t="n">
        <f aca="false">BA465*'Dist Horaria'!$S$3</f>
        <v>129.762267287242</v>
      </c>
      <c r="BN465" s="0" t="n">
        <f aca="false">BA465*'Dist Horaria'!$T$3</f>
        <v>130.784017423362</v>
      </c>
      <c r="BO465" s="0" t="n">
        <f aca="false">BA465*'Dist Horaria'!$U$3</f>
        <v>129.762267287242</v>
      </c>
      <c r="BP465" s="0" t="n">
        <f aca="false">BA465*'Dist Horaria'!$V$3</f>
        <v>127.718767015002</v>
      </c>
      <c r="BQ465" s="0" t="n">
        <f aca="false">BA465*'Dist Horaria'!$W$3</f>
        <v>124.653516606642</v>
      </c>
      <c r="BR465" s="0" t="n">
        <f aca="false">BA465*'Dist Horaria'!$X$3</f>
        <v>122.237733427876</v>
      </c>
      <c r="BS465" s="0" t="n">
        <f aca="false">BA465*'Dist Horaria'!$Y$3</f>
        <v>119.449667342585</v>
      </c>
      <c r="BT465" s="0" t="n">
        <f aca="false">BA465*'Dist Horaria'!$Z$3</f>
        <v>104.273950748856</v>
      </c>
      <c r="BU465" s="0" t="n">
        <f aca="false">BA465*'Dist Horaria'!$AA$3</f>
        <v>99.1585715652978</v>
      </c>
      <c r="BV465" s="0" t="n">
        <f aca="false">BA465*'Dist Horaria'!$AB$3</f>
        <v>88.2577549243917</v>
      </c>
      <c r="BW465" s="0" t="n">
        <f aca="false">BA465*'Dist Horaria'!$AC$3</f>
        <v>95.6559975021244</v>
      </c>
      <c r="BX465" s="0" t="n">
        <f aca="false">BA465*'Dist Horaria'!$AD$3</f>
        <v>93.131676374467</v>
      </c>
      <c r="BY465" s="0" t="n">
        <f aca="false">BA465*'Dist Horaria'!$AE$3</f>
        <v>90.461091971347</v>
      </c>
      <c r="BZ465" s="0" t="n">
        <f aca="false">AN465*1000000</f>
        <v>5828.61369863014</v>
      </c>
      <c r="CA465" s="0" t="n">
        <f aca="false">BZ465*'Dist Horaria'!$H$6</f>
        <v>145.715342465753</v>
      </c>
      <c r="CB465" s="0" t="n">
        <f aca="false">BZ465*'Dist Horaria'!$I$6</f>
        <v>145.715342465753</v>
      </c>
      <c r="CC465" s="0" t="n">
        <f aca="false">BZ465*'Dist Horaria'!$J$6</f>
        <v>145.715342465753</v>
      </c>
      <c r="CD465" s="0" t="n">
        <f aca="false">BZ465*'Dist Horaria'!$K$6</f>
        <v>145.715342465753</v>
      </c>
      <c r="CE465" s="0" t="n">
        <f aca="false">BZ465*'Dist Horaria'!$L$6</f>
        <v>145.715342465753</v>
      </c>
      <c r="CF465" s="0" t="n">
        <f aca="false">BZ465*'Dist Horaria'!$M$6</f>
        <v>388.574246575343</v>
      </c>
      <c r="CG465" s="0" t="n">
        <f aca="false">BZ465*'Dist Horaria'!$N$6</f>
        <v>388.574246575343</v>
      </c>
      <c r="CH465" s="0" t="n">
        <f aca="false">BZ465*'Dist Horaria'!$O$6</f>
        <v>388.574246575343</v>
      </c>
      <c r="CI465" s="0" t="n">
        <f aca="false">BZ465*'Dist Horaria'!$P$6</f>
        <v>255.001849315068</v>
      </c>
      <c r="CJ465" s="0" t="n">
        <f aca="false">BZ465*'Dist Horaria'!$Q$6</f>
        <v>255.001849315068</v>
      </c>
      <c r="CK465" s="0" t="n">
        <f aca="false">BZ465*'Dist Horaria'!$R$6</f>
        <v>255.001849315068</v>
      </c>
      <c r="CL465" s="0" t="n">
        <f aca="false">BZ465*'Dist Horaria'!$S$6</f>
        <v>255.001849315068</v>
      </c>
      <c r="CM465" s="0" t="n">
        <f aca="false">BZ465*'Dist Horaria'!$T$6</f>
        <v>255.001849315068</v>
      </c>
      <c r="CN465" s="0" t="n">
        <f aca="false">BZ465*'Dist Horaria'!$U$6</f>
        <v>255.001849315068</v>
      </c>
      <c r="CO465" s="0" t="n">
        <f aca="false">BZ465*'Dist Horaria'!$V$6</f>
        <v>255.001849315068</v>
      </c>
      <c r="CP465" s="0" t="n">
        <f aca="false">BZ465*'Dist Horaria'!$W$6</f>
        <v>255.001849315068</v>
      </c>
      <c r="CQ465" s="0" t="n">
        <f aca="false">BZ465*'Dist Horaria'!$X$6</f>
        <v>388.574246575343</v>
      </c>
      <c r="CR465" s="0" t="n">
        <f aca="false">BZ465*'Dist Horaria'!$Y$6</f>
        <v>388.574246575343</v>
      </c>
      <c r="CS465" s="0" t="n">
        <f aca="false">BZ465*'Dist Horaria'!$Z$6</f>
        <v>388.574246575343</v>
      </c>
      <c r="CT465" s="0" t="n">
        <f aca="false">BZ465*'Dist Horaria'!$AA$6</f>
        <v>145.715342465753</v>
      </c>
      <c r="CU465" s="0" t="n">
        <f aca="false">BZ465*'Dist Horaria'!$AB$6</f>
        <v>145.715342465753</v>
      </c>
      <c r="CV465" s="0" t="n">
        <f aca="false">BZ465*'Dist Horaria'!$AC$6</f>
        <v>145.715342465753</v>
      </c>
      <c r="CW465" s="0" t="n">
        <f aca="false">BZ465*'Dist Horaria'!$AD$6</f>
        <v>145.715342465753</v>
      </c>
      <c r="CX465" s="0" t="n">
        <f aca="false">BZ465*'Dist Horaria'!$AE$6</f>
        <v>145.715342465753</v>
      </c>
      <c r="CY465" s="0" t="n">
        <f aca="false">AS465*1000000</f>
        <v>6096.89832598356</v>
      </c>
      <c r="CZ465" s="0" t="n">
        <f aca="false">CY465*'Dist Horaria'!$H$6</f>
        <v>152.422458149589</v>
      </c>
      <c r="DA465" s="0" t="n">
        <f aca="false">CY465*'Dist Horaria'!$I$6</f>
        <v>152.422458149589</v>
      </c>
      <c r="DB465" s="0" t="n">
        <f aca="false">CY465*'Dist Horaria'!$J$6</f>
        <v>152.422458149589</v>
      </c>
      <c r="DC465" s="0" t="n">
        <f aca="false">CY465*'Dist Horaria'!$K$6</f>
        <v>152.422458149589</v>
      </c>
      <c r="DD465" s="0" t="n">
        <f aca="false">CY465*'Dist Horaria'!$L$6</f>
        <v>152.422458149589</v>
      </c>
      <c r="DE465" s="0" t="n">
        <f aca="false">CY465*'Dist Horaria'!$M$6</f>
        <v>406.459888398904</v>
      </c>
      <c r="DF465" s="0" t="n">
        <f aca="false">CY465*'Dist Horaria'!$N$6</f>
        <v>406.459888398904</v>
      </c>
      <c r="DG465" s="0" t="n">
        <f aca="false">CY465*'Dist Horaria'!$O$6</f>
        <v>406.459888398904</v>
      </c>
      <c r="DH465" s="0" t="n">
        <f aca="false">CY465*'Dist Horaria'!$P$6</f>
        <v>266.739301761781</v>
      </c>
      <c r="DI465" s="0" t="n">
        <f aca="false">CY465*'Dist Horaria'!$Q$6</f>
        <v>266.739301761781</v>
      </c>
      <c r="DJ465" s="0" t="n">
        <f aca="false">CY465*'Dist Horaria'!$R$6</f>
        <v>266.739301761781</v>
      </c>
      <c r="DK465" s="0" t="n">
        <f aca="false">CY465*'Dist Horaria'!$S$6</f>
        <v>266.739301761781</v>
      </c>
      <c r="DL465" s="0" t="n">
        <f aca="false">CY465*'Dist Horaria'!$T$6</f>
        <v>266.739301761781</v>
      </c>
      <c r="DM465" s="0" t="n">
        <f aca="false">CY465*'Dist Horaria'!$U$6</f>
        <v>266.739301761781</v>
      </c>
      <c r="DN465" s="0" t="n">
        <f aca="false">CY465*'Dist Horaria'!$V$6</f>
        <v>266.739301761781</v>
      </c>
      <c r="DO465" s="0" t="n">
        <f aca="false">CY465*'Dist Horaria'!$W$6</f>
        <v>266.739301761781</v>
      </c>
      <c r="DP465" s="0" t="n">
        <f aca="false">CY465*'Dist Horaria'!$X$6</f>
        <v>406.459888398904</v>
      </c>
      <c r="DQ465" s="0" t="n">
        <f aca="false">CY465*'Dist Horaria'!$Y$6</f>
        <v>406.459888398904</v>
      </c>
      <c r="DR465" s="0" t="n">
        <f aca="false">CY465*'Dist Horaria'!$Z$6</f>
        <v>406.459888398904</v>
      </c>
      <c r="DS465" s="0" t="n">
        <f aca="false">CY465*'Dist Horaria'!$AA$6</f>
        <v>152.422458149589</v>
      </c>
      <c r="DT465" s="0" t="n">
        <f aca="false">CY465*'Dist Horaria'!$AB$6</f>
        <v>152.422458149589</v>
      </c>
      <c r="DU465" s="0" t="n">
        <f aca="false">CY465*'Dist Horaria'!$AC$6</f>
        <v>152.422458149589</v>
      </c>
      <c r="DV465" s="0" t="n">
        <f aca="false">CY465*'Dist Horaria'!$AD$6</f>
        <v>152.422458149589</v>
      </c>
      <c r="DW465" s="0" t="n">
        <f aca="false">CY465*'Dist Horaria'!$AE$6</f>
        <v>152.422458149589</v>
      </c>
      <c r="DX465" s="0" t="n">
        <f aca="false">AX465*1000000</f>
        <v>353.443381216438</v>
      </c>
      <c r="DY465" s="0" t="n">
        <f aca="false">DX465*'Dist Horaria'!$H$6</f>
        <v>8.83608453041096</v>
      </c>
      <c r="DZ465" s="0" t="n">
        <f aca="false">DX465*'Dist Horaria'!$I$6</f>
        <v>8.83608453041096</v>
      </c>
      <c r="EA465" s="0" t="n">
        <f aca="false">DX465*'Dist Horaria'!$J$6</f>
        <v>8.83608453041096</v>
      </c>
      <c r="EB465" s="0" t="n">
        <f aca="false">DX465*'Dist Horaria'!$K$6</f>
        <v>8.83608453041096</v>
      </c>
      <c r="EC465" s="0" t="n">
        <f aca="false">DX465*'Dist Horaria'!$L$6</f>
        <v>8.83608453041096</v>
      </c>
      <c r="ED465" s="0" t="n">
        <f aca="false">DX465*'Dist Horaria'!$M$6</f>
        <v>23.5628920810959</v>
      </c>
      <c r="EE465" s="0" t="n">
        <f aca="false">DX465*'Dist Horaria'!$N$6</f>
        <v>23.5628920810959</v>
      </c>
      <c r="EF465" s="0" t="n">
        <f aca="false">DX465*'Dist Horaria'!$O$6</f>
        <v>23.5628920810959</v>
      </c>
      <c r="EG465" s="0" t="n">
        <f aca="false">DX465*'Dist Horaria'!$P$6</f>
        <v>15.4631479282192</v>
      </c>
      <c r="EH465" s="0" t="n">
        <f aca="false">DX465*'Dist Horaria'!$Q$6</f>
        <v>15.4631479282192</v>
      </c>
      <c r="EI465" s="0" t="n">
        <f aca="false">DX465*'Dist Horaria'!$R$6</f>
        <v>15.4631479282192</v>
      </c>
      <c r="EJ465" s="0" t="n">
        <f aca="false">DX465*'Dist Horaria'!$S$6</f>
        <v>15.4631479282192</v>
      </c>
      <c r="EK465" s="0" t="n">
        <f aca="false">DX465*'Dist Horaria'!$T$6</f>
        <v>15.4631479282192</v>
      </c>
      <c r="EL465" s="0" t="n">
        <f aca="false">DX465*'Dist Horaria'!$U$6</f>
        <v>15.4631479282192</v>
      </c>
      <c r="EM465" s="0" t="n">
        <f aca="false">DX465*'Dist Horaria'!$V$6</f>
        <v>15.4631479282192</v>
      </c>
      <c r="EN465" s="0" t="n">
        <f aca="false">DX465*'Dist Horaria'!$W$6</f>
        <v>15.4631479282192</v>
      </c>
      <c r="EO465" s="0" t="n">
        <f aca="false">DX465*'Dist Horaria'!$X$6</f>
        <v>23.5628920810959</v>
      </c>
      <c r="EP465" s="0" t="n">
        <f aca="false">DX465*'Dist Horaria'!$Y$6</f>
        <v>23.5628920810959</v>
      </c>
      <c r="EQ465" s="0" t="n">
        <f aca="false">DX465*'Dist Horaria'!$Z$6</f>
        <v>23.5628920810959</v>
      </c>
      <c r="ER465" s="0" t="n">
        <f aca="false">DX465*'Dist Horaria'!$AA$6</f>
        <v>8.83608453041096</v>
      </c>
      <c r="ES465" s="0" t="n">
        <f aca="false">DX465*'Dist Horaria'!$AB$6</f>
        <v>8.83608453041096</v>
      </c>
      <c r="ET465" s="0" t="n">
        <f aca="false">DX465*'Dist Horaria'!$AC$6</f>
        <v>8.83608453041096</v>
      </c>
      <c r="EU465" s="0" t="n">
        <f aca="false">DX465*'Dist Horaria'!$AD$6</f>
        <v>8.83608453041096</v>
      </c>
      <c r="EV465" s="0" t="n">
        <f aca="false">DX465*'Dist Horaria'!$AE$6</f>
        <v>8.83608453041096</v>
      </c>
      <c r="EW465" s="0" t="n">
        <f aca="false">BB465+CA465+CZ465+DY465</f>
        <v>392.278628601481</v>
      </c>
      <c r="EX465" s="0" t="n">
        <f aca="false">BC465+CB465+DA465+DZ465</f>
        <v>389.996646851749</v>
      </c>
      <c r="EY465" s="0" t="n">
        <f aca="false">BD465+CC465+DB465+EA465</f>
        <v>387.84273654805</v>
      </c>
      <c r="EZ465" s="0" t="n">
        <f aca="false">BE465+CD465+DC465+EB465</f>
        <v>386.007689093146</v>
      </c>
      <c r="FA465" s="0" t="n">
        <f aca="false">BF465+CE465+DD465+EC465</f>
        <v>384.666707657885</v>
      </c>
      <c r="FB465" s="0" t="n">
        <f aca="false">BG465+CF465+DE465+ED465</f>
        <v>895.445614604001</v>
      </c>
      <c r="FC465" s="0" t="n">
        <f aca="false">BH465+CG465+DF465+EE465</f>
        <v>898.913961308015</v>
      </c>
      <c r="FD465" s="0" t="n">
        <f aca="false">BI465+CH465+DG465+EF465</f>
        <v>898.913961308015</v>
      </c>
      <c r="FE465" s="0" t="n">
        <f aca="false">BJ465+CI465+DH465+EG465</f>
        <v>643.46631316155</v>
      </c>
      <c r="FF465" s="0" t="n">
        <f aca="false">BK465+CJ465+DI465+EH465</f>
        <v>654.705564658871</v>
      </c>
      <c r="FG465" s="0" t="n">
        <f aca="false">BL465+CK465+DJ465+EI465</f>
        <v>662.879565747831</v>
      </c>
      <c r="FH465" s="0" t="n">
        <f aca="false">BM465+CL465+DK465+EJ465</f>
        <v>666.966566292311</v>
      </c>
      <c r="FI465" s="0" t="n">
        <f aca="false">BN465+CM465+DL465+EK465</f>
        <v>667.988316428431</v>
      </c>
      <c r="FJ465" s="0" t="n">
        <f aca="false">BO465+CN465+DM465+EL465</f>
        <v>666.966566292311</v>
      </c>
      <c r="FK465" s="0" t="n">
        <f aca="false">BP465+CO465+DN465+EM465</f>
        <v>664.923066020071</v>
      </c>
      <c r="FL465" s="0" t="n">
        <f aca="false">BQ465+CP465+DO465+EN465</f>
        <v>661.857815611711</v>
      </c>
      <c r="FM465" s="0" t="n">
        <f aca="false">BR465+CQ465+DP465+EO465</f>
        <v>940.834760483219</v>
      </c>
      <c r="FN465" s="0" t="n">
        <f aca="false">BS465+CR465+DQ465+EP465</f>
        <v>938.046694397928</v>
      </c>
      <c r="FO465" s="0" t="n">
        <f aca="false">BT465+CS465+DR465+EQ465</f>
        <v>922.870977804198</v>
      </c>
      <c r="FP465" s="0" t="n">
        <f aca="false">BU465+CT465+DS465+ER465</f>
        <v>406.132456711051</v>
      </c>
      <c r="FQ465" s="0" t="n">
        <f aca="false">BV465+CU465+DT465+ES465</f>
        <v>395.231640070145</v>
      </c>
      <c r="FR465" s="0" t="n">
        <f aca="false">BW465+CV465+DU465+ET465</f>
        <v>402.629882647878</v>
      </c>
      <c r="FS465" s="0" t="n">
        <f aca="false">BX465+CW465+DV465+EU465</f>
        <v>400.105561520221</v>
      </c>
      <c r="FT465" s="0" t="n">
        <f aca="false">BY465+CX465+DW465+EV465</f>
        <v>397.4349771171</v>
      </c>
      <c r="FU465" s="0" t="n">
        <f aca="false">AM465*'Dist Horaria'!$H$10</f>
        <v>0.192004419139958</v>
      </c>
      <c r="FV465" s="0" t="n">
        <f aca="false">AM465*'Dist Horaria'!$I$10</f>
        <v>0.179694946127599</v>
      </c>
      <c r="FW465" s="0" t="n">
        <f aca="false">AM465*'Dist Horaria'!$J$10</f>
        <v>0.178917030302927</v>
      </c>
      <c r="FX465" s="0" t="n">
        <f aca="false">AM465*'Dist Horaria'!$K$10</f>
        <v>0.173771437995856</v>
      </c>
      <c r="FY465" s="0" t="n">
        <f aca="false">AM465*'Dist Horaria'!$L$10</f>
        <v>0.173840978554899</v>
      </c>
      <c r="FZ465" s="0" t="n">
        <f aca="false">AM465*'Dist Horaria'!$M$10</f>
        <v>0.186017001068832</v>
      </c>
      <c r="GA465" s="0" t="n">
        <f aca="false">AM465*'Dist Horaria'!$N$10</f>
        <v>0.175979771838822</v>
      </c>
      <c r="GB465" s="0" t="n">
        <f aca="false">AM465*'Dist Horaria'!$O$10</f>
        <v>0.172976125000185</v>
      </c>
      <c r="GC465" s="0" t="n">
        <f aca="false">AM465*'Dist Horaria'!$P$10</f>
        <v>0.175660318391814</v>
      </c>
      <c r="GD465" s="0" t="n">
        <f aca="false">AM465*'Dist Horaria'!$Q$10</f>
        <v>0.158966662037712</v>
      </c>
      <c r="GE465" s="0" t="n">
        <f aca="false">AM465*'Dist Horaria'!$R$10</f>
        <v>0.193963201032116</v>
      </c>
      <c r="GF465" s="0" t="n">
        <f aca="false">AM465*'Dist Horaria'!$S$10</f>
        <v>0.16565210850928</v>
      </c>
      <c r="GG465" s="0" t="n">
        <f aca="false">AR465*'Dist Horaria'!$H$10</f>
        <v>0.200842169710266</v>
      </c>
      <c r="GH465" s="0" t="n">
        <f aca="false">AR465*'Dist Horaria'!$I$10</f>
        <v>0.187966105300571</v>
      </c>
      <c r="GI465" s="0" t="n">
        <f aca="false">AR465*'Dist Horaria'!$J$10</f>
        <v>0.187152382872833</v>
      </c>
      <c r="GJ465" s="0" t="n">
        <f aca="false">AR465*'Dist Horaria'!$K$10</f>
        <v>0.181769944655912</v>
      </c>
      <c r="GK465" s="0" t="n">
        <f aca="false">AR465*'Dist Horaria'!$L$10</f>
        <v>0.1818426860898</v>
      </c>
      <c r="GL465" s="0" t="n">
        <f aca="false">AR465*'Dist Horaria'!$M$10</f>
        <v>0.19457915742256</v>
      </c>
      <c r="GM465" s="0" t="n">
        <f aca="false">AR465*'Dist Horaria'!$N$10</f>
        <v>0.184079925657665</v>
      </c>
      <c r="GN465" s="0" t="n">
        <f aca="false">AR465*'Dist Horaria'!$O$10</f>
        <v>0.180938024284679</v>
      </c>
      <c r="GO465" s="0" t="n">
        <f aca="false">AR465*'Dist Horaria'!$P$10</f>
        <v>0.183745768122615</v>
      </c>
      <c r="GP465" s="0" t="n">
        <f aca="false">AR465*'Dist Horaria'!$Q$10</f>
        <v>0.166283721271957</v>
      </c>
      <c r="GQ465" s="0" t="n">
        <f aca="false">AR465*'Dist Horaria'!$R$10</f>
        <v>0.202891112161551</v>
      </c>
      <c r="GR465" s="0" t="n">
        <f aca="false">AR465*'Dist Horaria'!$S$10</f>
        <v>0.173276891433591</v>
      </c>
      <c r="GS465" s="0" t="n">
        <f aca="false">AW465*'Dist Horaria'!$H$10</f>
        <v>0.0116430243310299</v>
      </c>
      <c r="GT465" s="0" t="n">
        <f aca="false">AW465*'Dist Horaria'!$I$10</f>
        <v>0.0108965858145258</v>
      </c>
      <c r="GU465" s="0" t="n">
        <f aca="false">AW465*'Dist Horaria'!$J$10</f>
        <v>0.0108494134998744</v>
      </c>
      <c r="GV465" s="0" t="n">
        <f aca="false">AW465*'Dist Horaria'!$K$10</f>
        <v>0.0105373880959949</v>
      </c>
      <c r="GW465" s="0" t="n">
        <f aca="false">AW465*'Dist Horaria'!$L$10</f>
        <v>0.0105416049907131</v>
      </c>
      <c r="GX465" s="0" t="n">
        <f aca="false">AW465*'Dist Horaria'!$M$10</f>
        <v>0.011279951154931</v>
      </c>
      <c r="GY465" s="0" t="n">
        <f aca="false">AW465*'Dist Horaria'!$N$10</f>
        <v>0.0106713000381255</v>
      </c>
      <c r="GZ465" s="0" t="n">
        <f aca="false">AW465*'Dist Horaria'!$O$10</f>
        <v>0.0104891608280973</v>
      </c>
      <c r="HA465" s="0" t="n">
        <f aca="false">AW465*'Dist Horaria'!$P$10</f>
        <v>0.0106519285868182</v>
      </c>
      <c r="HB465" s="0" t="n">
        <f aca="false">AW465*'Dist Horaria'!$Q$10</f>
        <v>0.0096396360157656</v>
      </c>
      <c r="HC465" s="0" t="n">
        <f aca="false">AW465*'Dist Horaria'!$R$10</f>
        <v>0.0117618036035682</v>
      </c>
      <c r="HD465" s="0" t="n">
        <f aca="false">AW465*'Dist Horaria'!$S$10</f>
        <v>0.010045037184556</v>
      </c>
    </row>
    <row r="466" customFormat="false" ht="26.85" hidden="false" customHeight="false" outlineLevel="0" collapsed="false">
      <c r="A466" s="0" t="n">
        <v>4.565806</v>
      </c>
      <c r="B466" s="0" t="n">
        <v>-74.087929</v>
      </c>
      <c r="C466" s="0" t="n">
        <v>30</v>
      </c>
      <c r="D466" s="0" t="n">
        <v>20</v>
      </c>
      <c r="E466" s="0" t="n">
        <v>2254</v>
      </c>
      <c r="G466" s="0" t="s">
        <v>1027</v>
      </c>
      <c r="H466" s="0" t="n">
        <v>321</v>
      </c>
      <c r="I466" s="0" t="s">
        <v>2048</v>
      </c>
      <c r="J466" s="0" t="s">
        <v>2049</v>
      </c>
      <c r="K466" s="0" t="s">
        <v>1928</v>
      </c>
      <c r="L466" s="25" t="s">
        <v>2050</v>
      </c>
      <c r="S466" s="0" t="n">
        <v>365</v>
      </c>
      <c r="V466" s="0" t="n">
        <v>35500</v>
      </c>
      <c r="W466" s="0" t="n">
        <f aca="false">V466*12</f>
        <v>426000</v>
      </c>
      <c r="X466" s="0" t="n">
        <v>1</v>
      </c>
      <c r="Z466" s="0" t="n">
        <v>21472.44</v>
      </c>
      <c r="AB466" s="0" t="n">
        <v>0.005</v>
      </c>
      <c r="AC466" s="0" t="n">
        <v>0</v>
      </c>
      <c r="AD466" s="0" t="n">
        <v>1969.96778825191</v>
      </c>
      <c r="AE466" s="0" t="n">
        <f aca="false">AD466/2204.59</f>
        <v>0.893575580154093</v>
      </c>
      <c r="AF466" s="0" t="n">
        <f aca="false">AE466/S466</f>
        <v>0.00244815227439478</v>
      </c>
      <c r="AG466" s="0" t="n">
        <f aca="false">AE466*EXP(AB466*AC466)</f>
        <v>0.893575580154093</v>
      </c>
      <c r="AH466" s="0" t="n">
        <f aca="false">AG466/S466</f>
        <v>0.00244815227439478</v>
      </c>
      <c r="AI466" s="0" t="s">
        <v>90</v>
      </c>
      <c r="AJ466" s="0" t="n">
        <f aca="false">IF(AI466="A",'FE DISTRIBUCIÓN'!$C$2,'FE DISTRIBUCIÓN'!$C$3)</f>
        <v>4.994E-006</v>
      </c>
      <c r="AK466" s="0" t="n">
        <f aca="false">W466*AJ466</f>
        <v>2.127444</v>
      </c>
      <c r="AL466" s="0" t="n">
        <f aca="false">AK466/365</f>
        <v>0.00582861369863014</v>
      </c>
      <c r="AM466" s="0" t="n">
        <f aca="false">AK466*EXP(AB466*AC466)</f>
        <v>2.127444</v>
      </c>
      <c r="AN466" s="0" t="n">
        <f aca="false">AM466/365</f>
        <v>0.00582861369863014</v>
      </c>
      <c r="AO466" s="0" t="n">
        <v>5.223868284E-006</v>
      </c>
      <c r="AP466" s="0" t="n">
        <f aca="false">AO466*W466</f>
        <v>2.225367888984</v>
      </c>
      <c r="AQ466" s="0" t="n">
        <f aca="false">AP466/365</f>
        <v>0.00609689832598356</v>
      </c>
      <c r="AR466" s="0" t="n">
        <f aca="false">AP466*EXP(AB466*AC466)</f>
        <v>2.225367888984</v>
      </c>
      <c r="AS466" s="0" t="n">
        <f aca="false">AR466/365</f>
        <v>0.00609689832598356</v>
      </c>
      <c r="AT466" s="0" t="n">
        <v>3.02832944E-007</v>
      </c>
      <c r="AU466" s="0" t="n">
        <f aca="false">AT466*W466</f>
        <v>0.129006834144</v>
      </c>
      <c r="AV466" s="0" t="n">
        <f aca="false">AU466/365</f>
        <v>0.000353443381216438</v>
      </c>
      <c r="AW466" s="0" t="n">
        <f aca="false">AU466*EXP(AB466*AC466)</f>
        <v>0.129006834144</v>
      </c>
      <c r="AX466" s="0" t="n">
        <f aca="false">AW466/365</f>
        <v>0.000353443381216438</v>
      </c>
      <c r="AY466" s="0" t="n">
        <f aca="false">AW466+AR466+AM466+AG466</f>
        <v>5.37539430328209</v>
      </c>
      <c r="AZ466" s="0" t="n">
        <f aca="false">AH466+AN466+AS466+AX466</f>
        <v>0.0147271076802249</v>
      </c>
      <c r="BA466" s="0" t="n">
        <f aca="false">AH466*1000000</f>
        <v>2448.15227439478</v>
      </c>
      <c r="BB466" s="0" t="n">
        <f aca="false">BA466*'Dist Horaria'!$H$3</f>
        <v>85.3047434557271</v>
      </c>
      <c r="BC466" s="0" t="n">
        <f aca="false">BA466*'Dist Horaria'!$I$3</f>
        <v>83.0227617059953</v>
      </c>
      <c r="BD466" s="0" t="n">
        <f aca="false">BA466*'Dist Horaria'!$J$3</f>
        <v>80.868851402297</v>
      </c>
      <c r="BE466" s="0" t="n">
        <f aca="false">BA466*'Dist Horaria'!$K$3</f>
        <v>79.0338039473929</v>
      </c>
      <c r="BF466" s="0" t="n">
        <f aca="false">BA466*'Dist Horaria'!$L$3</f>
        <v>77.6928225121314</v>
      </c>
      <c r="BG466" s="0" t="n">
        <f aca="false">BA466*'Dist Horaria'!$M$3</f>
        <v>76.848587548658</v>
      </c>
      <c r="BH466" s="0" t="n">
        <f aca="false">BA466*'Dist Horaria'!$N$3</f>
        <v>80.3169342526722</v>
      </c>
      <c r="BI466" s="0" t="n">
        <f aca="false">BA466*'Dist Horaria'!$O$3</f>
        <v>80.3169342526722</v>
      </c>
      <c r="BJ466" s="0" t="n">
        <f aca="false">BA466*'Dist Horaria'!$P$3</f>
        <v>106.262014156482</v>
      </c>
      <c r="BK466" s="0" t="n">
        <f aca="false">BA466*'Dist Horaria'!$Q$3</f>
        <v>117.501265653802</v>
      </c>
      <c r="BL466" s="0" t="n">
        <f aca="false">BA466*'Dist Horaria'!$R$3</f>
        <v>125.675266742762</v>
      </c>
      <c r="BM466" s="0" t="n">
        <f aca="false">BA466*'Dist Horaria'!$S$3</f>
        <v>129.762267287242</v>
      </c>
      <c r="BN466" s="0" t="n">
        <f aca="false">BA466*'Dist Horaria'!$T$3</f>
        <v>130.784017423362</v>
      </c>
      <c r="BO466" s="0" t="n">
        <f aca="false">BA466*'Dist Horaria'!$U$3</f>
        <v>129.762267287242</v>
      </c>
      <c r="BP466" s="0" t="n">
        <f aca="false">BA466*'Dist Horaria'!$V$3</f>
        <v>127.718767015002</v>
      </c>
      <c r="BQ466" s="0" t="n">
        <f aca="false">BA466*'Dist Horaria'!$W$3</f>
        <v>124.653516606642</v>
      </c>
      <c r="BR466" s="0" t="n">
        <f aca="false">BA466*'Dist Horaria'!$X$3</f>
        <v>122.237733427876</v>
      </c>
      <c r="BS466" s="0" t="n">
        <f aca="false">BA466*'Dist Horaria'!$Y$3</f>
        <v>119.449667342585</v>
      </c>
      <c r="BT466" s="0" t="n">
        <f aca="false">BA466*'Dist Horaria'!$Z$3</f>
        <v>104.273950748856</v>
      </c>
      <c r="BU466" s="0" t="n">
        <f aca="false">BA466*'Dist Horaria'!$AA$3</f>
        <v>99.1585715652978</v>
      </c>
      <c r="BV466" s="0" t="n">
        <f aca="false">BA466*'Dist Horaria'!$AB$3</f>
        <v>88.2577549243917</v>
      </c>
      <c r="BW466" s="0" t="n">
        <f aca="false">BA466*'Dist Horaria'!$AC$3</f>
        <v>95.6559975021244</v>
      </c>
      <c r="BX466" s="0" t="n">
        <f aca="false">BA466*'Dist Horaria'!$AD$3</f>
        <v>93.131676374467</v>
      </c>
      <c r="BY466" s="0" t="n">
        <f aca="false">BA466*'Dist Horaria'!$AE$3</f>
        <v>90.461091971347</v>
      </c>
      <c r="BZ466" s="0" t="n">
        <f aca="false">AN466*1000000</f>
        <v>5828.61369863014</v>
      </c>
      <c r="CA466" s="0" t="n">
        <f aca="false">BZ466*'Dist Horaria'!$H$6</f>
        <v>145.715342465753</v>
      </c>
      <c r="CB466" s="0" t="n">
        <f aca="false">BZ466*'Dist Horaria'!$I$6</f>
        <v>145.715342465753</v>
      </c>
      <c r="CC466" s="0" t="n">
        <f aca="false">BZ466*'Dist Horaria'!$J$6</f>
        <v>145.715342465753</v>
      </c>
      <c r="CD466" s="0" t="n">
        <f aca="false">BZ466*'Dist Horaria'!$K$6</f>
        <v>145.715342465753</v>
      </c>
      <c r="CE466" s="0" t="n">
        <f aca="false">BZ466*'Dist Horaria'!$L$6</f>
        <v>145.715342465753</v>
      </c>
      <c r="CF466" s="0" t="n">
        <f aca="false">BZ466*'Dist Horaria'!$M$6</f>
        <v>388.574246575343</v>
      </c>
      <c r="CG466" s="0" t="n">
        <f aca="false">BZ466*'Dist Horaria'!$N$6</f>
        <v>388.574246575343</v>
      </c>
      <c r="CH466" s="0" t="n">
        <f aca="false">BZ466*'Dist Horaria'!$O$6</f>
        <v>388.574246575343</v>
      </c>
      <c r="CI466" s="0" t="n">
        <f aca="false">BZ466*'Dist Horaria'!$P$6</f>
        <v>255.001849315068</v>
      </c>
      <c r="CJ466" s="0" t="n">
        <f aca="false">BZ466*'Dist Horaria'!$Q$6</f>
        <v>255.001849315068</v>
      </c>
      <c r="CK466" s="0" t="n">
        <f aca="false">BZ466*'Dist Horaria'!$R$6</f>
        <v>255.001849315068</v>
      </c>
      <c r="CL466" s="0" t="n">
        <f aca="false">BZ466*'Dist Horaria'!$S$6</f>
        <v>255.001849315068</v>
      </c>
      <c r="CM466" s="0" t="n">
        <f aca="false">BZ466*'Dist Horaria'!$T$6</f>
        <v>255.001849315068</v>
      </c>
      <c r="CN466" s="0" t="n">
        <f aca="false">BZ466*'Dist Horaria'!$U$6</f>
        <v>255.001849315068</v>
      </c>
      <c r="CO466" s="0" t="n">
        <f aca="false">BZ466*'Dist Horaria'!$V$6</f>
        <v>255.001849315068</v>
      </c>
      <c r="CP466" s="0" t="n">
        <f aca="false">BZ466*'Dist Horaria'!$W$6</f>
        <v>255.001849315068</v>
      </c>
      <c r="CQ466" s="0" t="n">
        <f aca="false">BZ466*'Dist Horaria'!$X$6</f>
        <v>388.574246575343</v>
      </c>
      <c r="CR466" s="0" t="n">
        <f aca="false">BZ466*'Dist Horaria'!$Y$6</f>
        <v>388.574246575343</v>
      </c>
      <c r="CS466" s="0" t="n">
        <f aca="false">BZ466*'Dist Horaria'!$Z$6</f>
        <v>388.574246575343</v>
      </c>
      <c r="CT466" s="0" t="n">
        <f aca="false">BZ466*'Dist Horaria'!$AA$6</f>
        <v>145.715342465753</v>
      </c>
      <c r="CU466" s="0" t="n">
        <f aca="false">BZ466*'Dist Horaria'!$AB$6</f>
        <v>145.715342465753</v>
      </c>
      <c r="CV466" s="0" t="n">
        <f aca="false">BZ466*'Dist Horaria'!$AC$6</f>
        <v>145.715342465753</v>
      </c>
      <c r="CW466" s="0" t="n">
        <f aca="false">BZ466*'Dist Horaria'!$AD$6</f>
        <v>145.715342465753</v>
      </c>
      <c r="CX466" s="0" t="n">
        <f aca="false">BZ466*'Dist Horaria'!$AE$6</f>
        <v>145.715342465753</v>
      </c>
      <c r="CY466" s="0" t="n">
        <f aca="false">AS466*1000000</f>
        <v>6096.89832598356</v>
      </c>
      <c r="CZ466" s="0" t="n">
        <f aca="false">CY466*'Dist Horaria'!$H$6</f>
        <v>152.422458149589</v>
      </c>
      <c r="DA466" s="0" t="n">
        <f aca="false">CY466*'Dist Horaria'!$I$6</f>
        <v>152.422458149589</v>
      </c>
      <c r="DB466" s="0" t="n">
        <f aca="false">CY466*'Dist Horaria'!$J$6</f>
        <v>152.422458149589</v>
      </c>
      <c r="DC466" s="0" t="n">
        <f aca="false">CY466*'Dist Horaria'!$K$6</f>
        <v>152.422458149589</v>
      </c>
      <c r="DD466" s="0" t="n">
        <f aca="false">CY466*'Dist Horaria'!$L$6</f>
        <v>152.422458149589</v>
      </c>
      <c r="DE466" s="0" t="n">
        <f aca="false">CY466*'Dist Horaria'!$M$6</f>
        <v>406.459888398904</v>
      </c>
      <c r="DF466" s="0" t="n">
        <f aca="false">CY466*'Dist Horaria'!$N$6</f>
        <v>406.459888398904</v>
      </c>
      <c r="DG466" s="0" t="n">
        <f aca="false">CY466*'Dist Horaria'!$O$6</f>
        <v>406.459888398904</v>
      </c>
      <c r="DH466" s="0" t="n">
        <f aca="false">CY466*'Dist Horaria'!$P$6</f>
        <v>266.739301761781</v>
      </c>
      <c r="DI466" s="0" t="n">
        <f aca="false">CY466*'Dist Horaria'!$Q$6</f>
        <v>266.739301761781</v>
      </c>
      <c r="DJ466" s="0" t="n">
        <f aca="false">CY466*'Dist Horaria'!$R$6</f>
        <v>266.739301761781</v>
      </c>
      <c r="DK466" s="0" t="n">
        <f aca="false">CY466*'Dist Horaria'!$S$6</f>
        <v>266.739301761781</v>
      </c>
      <c r="DL466" s="0" t="n">
        <f aca="false">CY466*'Dist Horaria'!$T$6</f>
        <v>266.739301761781</v>
      </c>
      <c r="DM466" s="0" t="n">
        <f aca="false">CY466*'Dist Horaria'!$U$6</f>
        <v>266.739301761781</v>
      </c>
      <c r="DN466" s="0" t="n">
        <f aca="false">CY466*'Dist Horaria'!$V$6</f>
        <v>266.739301761781</v>
      </c>
      <c r="DO466" s="0" t="n">
        <f aca="false">CY466*'Dist Horaria'!$W$6</f>
        <v>266.739301761781</v>
      </c>
      <c r="DP466" s="0" t="n">
        <f aca="false">CY466*'Dist Horaria'!$X$6</f>
        <v>406.459888398904</v>
      </c>
      <c r="DQ466" s="0" t="n">
        <f aca="false">CY466*'Dist Horaria'!$Y$6</f>
        <v>406.459888398904</v>
      </c>
      <c r="DR466" s="0" t="n">
        <f aca="false">CY466*'Dist Horaria'!$Z$6</f>
        <v>406.459888398904</v>
      </c>
      <c r="DS466" s="0" t="n">
        <f aca="false">CY466*'Dist Horaria'!$AA$6</f>
        <v>152.422458149589</v>
      </c>
      <c r="DT466" s="0" t="n">
        <f aca="false">CY466*'Dist Horaria'!$AB$6</f>
        <v>152.422458149589</v>
      </c>
      <c r="DU466" s="0" t="n">
        <f aca="false">CY466*'Dist Horaria'!$AC$6</f>
        <v>152.422458149589</v>
      </c>
      <c r="DV466" s="0" t="n">
        <f aca="false">CY466*'Dist Horaria'!$AD$6</f>
        <v>152.422458149589</v>
      </c>
      <c r="DW466" s="0" t="n">
        <f aca="false">CY466*'Dist Horaria'!$AE$6</f>
        <v>152.422458149589</v>
      </c>
      <c r="DX466" s="0" t="n">
        <f aca="false">AX466*1000000</f>
        <v>353.443381216438</v>
      </c>
      <c r="DY466" s="0" t="n">
        <f aca="false">DX466*'Dist Horaria'!$H$6</f>
        <v>8.83608453041096</v>
      </c>
      <c r="DZ466" s="0" t="n">
        <f aca="false">DX466*'Dist Horaria'!$I$6</f>
        <v>8.83608453041096</v>
      </c>
      <c r="EA466" s="0" t="n">
        <f aca="false">DX466*'Dist Horaria'!$J$6</f>
        <v>8.83608453041096</v>
      </c>
      <c r="EB466" s="0" t="n">
        <f aca="false">DX466*'Dist Horaria'!$K$6</f>
        <v>8.83608453041096</v>
      </c>
      <c r="EC466" s="0" t="n">
        <f aca="false">DX466*'Dist Horaria'!$L$6</f>
        <v>8.83608453041096</v>
      </c>
      <c r="ED466" s="0" t="n">
        <f aca="false">DX466*'Dist Horaria'!$M$6</f>
        <v>23.5628920810959</v>
      </c>
      <c r="EE466" s="0" t="n">
        <f aca="false">DX466*'Dist Horaria'!$N$6</f>
        <v>23.5628920810959</v>
      </c>
      <c r="EF466" s="0" t="n">
        <f aca="false">DX466*'Dist Horaria'!$O$6</f>
        <v>23.5628920810959</v>
      </c>
      <c r="EG466" s="0" t="n">
        <f aca="false">DX466*'Dist Horaria'!$P$6</f>
        <v>15.4631479282192</v>
      </c>
      <c r="EH466" s="0" t="n">
        <f aca="false">DX466*'Dist Horaria'!$Q$6</f>
        <v>15.4631479282192</v>
      </c>
      <c r="EI466" s="0" t="n">
        <f aca="false">DX466*'Dist Horaria'!$R$6</f>
        <v>15.4631479282192</v>
      </c>
      <c r="EJ466" s="0" t="n">
        <f aca="false">DX466*'Dist Horaria'!$S$6</f>
        <v>15.4631479282192</v>
      </c>
      <c r="EK466" s="0" t="n">
        <f aca="false">DX466*'Dist Horaria'!$T$6</f>
        <v>15.4631479282192</v>
      </c>
      <c r="EL466" s="0" t="n">
        <f aca="false">DX466*'Dist Horaria'!$U$6</f>
        <v>15.4631479282192</v>
      </c>
      <c r="EM466" s="0" t="n">
        <f aca="false">DX466*'Dist Horaria'!$V$6</f>
        <v>15.4631479282192</v>
      </c>
      <c r="EN466" s="0" t="n">
        <f aca="false">DX466*'Dist Horaria'!$W$6</f>
        <v>15.4631479282192</v>
      </c>
      <c r="EO466" s="0" t="n">
        <f aca="false">DX466*'Dist Horaria'!$X$6</f>
        <v>23.5628920810959</v>
      </c>
      <c r="EP466" s="0" t="n">
        <f aca="false">DX466*'Dist Horaria'!$Y$6</f>
        <v>23.5628920810959</v>
      </c>
      <c r="EQ466" s="0" t="n">
        <f aca="false">DX466*'Dist Horaria'!$Z$6</f>
        <v>23.5628920810959</v>
      </c>
      <c r="ER466" s="0" t="n">
        <f aca="false">DX466*'Dist Horaria'!$AA$6</f>
        <v>8.83608453041096</v>
      </c>
      <c r="ES466" s="0" t="n">
        <f aca="false">DX466*'Dist Horaria'!$AB$6</f>
        <v>8.83608453041096</v>
      </c>
      <c r="ET466" s="0" t="n">
        <f aca="false">DX466*'Dist Horaria'!$AC$6</f>
        <v>8.83608453041096</v>
      </c>
      <c r="EU466" s="0" t="n">
        <f aca="false">DX466*'Dist Horaria'!$AD$6</f>
        <v>8.83608453041096</v>
      </c>
      <c r="EV466" s="0" t="n">
        <f aca="false">DX466*'Dist Horaria'!$AE$6</f>
        <v>8.83608453041096</v>
      </c>
      <c r="EW466" s="0" t="n">
        <f aca="false">BB466+CA466+CZ466+DY466</f>
        <v>392.278628601481</v>
      </c>
      <c r="EX466" s="0" t="n">
        <f aca="false">BC466+CB466+DA466+DZ466</f>
        <v>389.996646851749</v>
      </c>
      <c r="EY466" s="0" t="n">
        <f aca="false">BD466+CC466+DB466+EA466</f>
        <v>387.84273654805</v>
      </c>
      <c r="EZ466" s="0" t="n">
        <f aca="false">BE466+CD466+DC466+EB466</f>
        <v>386.007689093146</v>
      </c>
      <c r="FA466" s="0" t="n">
        <f aca="false">BF466+CE466+DD466+EC466</f>
        <v>384.666707657885</v>
      </c>
      <c r="FB466" s="0" t="n">
        <f aca="false">BG466+CF466+DE466+ED466</f>
        <v>895.445614604001</v>
      </c>
      <c r="FC466" s="0" t="n">
        <f aca="false">BH466+CG466+DF466+EE466</f>
        <v>898.913961308015</v>
      </c>
      <c r="FD466" s="0" t="n">
        <f aca="false">BI466+CH466+DG466+EF466</f>
        <v>898.913961308015</v>
      </c>
      <c r="FE466" s="0" t="n">
        <f aca="false">BJ466+CI466+DH466+EG466</f>
        <v>643.46631316155</v>
      </c>
      <c r="FF466" s="0" t="n">
        <f aca="false">BK466+CJ466+DI466+EH466</f>
        <v>654.705564658871</v>
      </c>
      <c r="FG466" s="0" t="n">
        <f aca="false">BL466+CK466+DJ466+EI466</f>
        <v>662.879565747831</v>
      </c>
      <c r="FH466" s="0" t="n">
        <f aca="false">BM466+CL466+DK466+EJ466</f>
        <v>666.966566292311</v>
      </c>
      <c r="FI466" s="0" t="n">
        <f aca="false">BN466+CM466+DL466+EK466</f>
        <v>667.988316428431</v>
      </c>
      <c r="FJ466" s="0" t="n">
        <f aca="false">BO466+CN466+DM466+EL466</f>
        <v>666.966566292311</v>
      </c>
      <c r="FK466" s="0" t="n">
        <f aca="false">BP466+CO466+DN466+EM466</f>
        <v>664.923066020071</v>
      </c>
      <c r="FL466" s="0" t="n">
        <f aca="false">BQ466+CP466+DO466+EN466</f>
        <v>661.857815611711</v>
      </c>
      <c r="FM466" s="0" t="n">
        <f aca="false">BR466+CQ466+DP466+EO466</f>
        <v>940.834760483219</v>
      </c>
      <c r="FN466" s="0" t="n">
        <f aca="false">BS466+CR466+DQ466+EP466</f>
        <v>938.046694397928</v>
      </c>
      <c r="FO466" s="0" t="n">
        <f aca="false">BT466+CS466+DR466+EQ466</f>
        <v>922.870977804198</v>
      </c>
      <c r="FP466" s="0" t="n">
        <f aca="false">BU466+CT466+DS466+ER466</f>
        <v>406.132456711051</v>
      </c>
      <c r="FQ466" s="0" t="n">
        <f aca="false">BV466+CU466+DT466+ES466</f>
        <v>395.231640070145</v>
      </c>
      <c r="FR466" s="0" t="n">
        <f aca="false">BW466+CV466+DU466+ET466</f>
        <v>402.629882647878</v>
      </c>
      <c r="FS466" s="0" t="n">
        <f aca="false">BX466+CW466+DV466+EU466</f>
        <v>400.105561520221</v>
      </c>
      <c r="FT466" s="0" t="n">
        <f aca="false">BY466+CX466+DW466+EV466</f>
        <v>397.4349771171</v>
      </c>
      <c r="FU466" s="0" t="n">
        <f aca="false">AM466*'Dist Horaria'!$H$10</f>
        <v>0.192004419139958</v>
      </c>
      <c r="FV466" s="0" t="n">
        <f aca="false">AM466*'Dist Horaria'!$I$10</f>
        <v>0.179694946127599</v>
      </c>
      <c r="FW466" s="0" t="n">
        <f aca="false">AM466*'Dist Horaria'!$J$10</f>
        <v>0.178917030302927</v>
      </c>
      <c r="FX466" s="0" t="n">
        <f aca="false">AM466*'Dist Horaria'!$K$10</f>
        <v>0.173771437995856</v>
      </c>
      <c r="FY466" s="0" t="n">
        <f aca="false">AM466*'Dist Horaria'!$L$10</f>
        <v>0.173840978554899</v>
      </c>
      <c r="FZ466" s="0" t="n">
        <f aca="false">AM466*'Dist Horaria'!$M$10</f>
        <v>0.186017001068832</v>
      </c>
      <c r="GA466" s="0" t="n">
        <f aca="false">AM466*'Dist Horaria'!$N$10</f>
        <v>0.175979771838822</v>
      </c>
      <c r="GB466" s="0" t="n">
        <f aca="false">AM466*'Dist Horaria'!$O$10</f>
        <v>0.172976125000185</v>
      </c>
      <c r="GC466" s="0" t="n">
        <f aca="false">AM466*'Dist Horaria'!$P$10</f>
        <v>0.175660318391814</v>
      </c>
      <c r="GD466" s="0" t="n">
        <f aca="false">AM466*'Dist Horaria'!$Q$10</f>
        <v>0.158966662037712</v>
      </c>
      <c r="GE466" s="0" t="n">
        <f aca="false">AM466*'Dist Horaria'!$R$10</f>
        <v>0.193963201032116</v>
      </c>
      <c r="GF466" s="0" t="n">
        <f aca="false">AM466*'Dist Horaria'!$S$10</f>
        <v>0.16565210850928</v>
      </c>
      <c r="GG466" s="0" t="n">
        <f aca="false">AR466*'Dist Horaria'!$H$10</f>
        <v>0.200842169710266</v>
      </c>
      <c r="GH466" s="0" t="n">
        <f aca="false">AR466*'Dist Horaria'!$I$10</f>
        <v>0.187966105300571</v>
      </c>
      <c r="GI466" s="0" t="n">
        <f aca="false">AR466*'Dist Horaria'!$J$10</f>
        <v>0.187152382872833</v>
      </c>
      <c r="GJ466" s="0" t="n">
        <f aca="false">AR466*'Dist Horaria'!$K$10</f>
        <v>0.181769944655912</v>
      </c>
      <c r="GK466" s="0" t="n">
        <f aca="false">AR466*'Dist Horaria'!$L$10</f>
        <v>0.1818426860898</v>
      </c>
      <c r="GL466" s="0" t="n">
        <f aca="false">AR466*'Dist Horaria'!$M$10</f>
        <v>0.19457915742256</v>
      </c>
      <c r="GM466" s="0" t="n">
        <f aca="false">AR466*'Dist Horaria'!$N$10</f>
        <v>0.184079925657665</v>
      </c>
      <c r="GN466" s="0" t="n">
        <f aca="false">AR466*'Dist Horaria'!$O$10</f>
        <v>0.180938024284679</v>
      </c>
      <c r="GO466" s="0" t="n">
        <f aca="false">AR466*'Dist Horaria'!$P$10</f>
        <v>0.183745768122615</v>
      </c>
      <c r="GP466" s="0" t="n">
        <f aca="false">AR466*'Dist Horaria'!$Q$10</f>
        <v>0.166283721271957</v>
      </c>
      <c r="GQ466" s="0" t="n">
        <f aca="false">AR466*'Dist Horaria'!$R$10</f>
        <v>0.202891112161551</v>
      </c>
      <c r="GR466" s="0" t="n">
        <f aca="false">AR466*'Dist Horaria'!$S$10</f>
        <v>0.173276891433591</v>
      </c>
      <c r="GS466" s="0" t="n">
        <f aca="false">AW466*'Dist Horaria'!$H$10</f>
        <v>0.0116430243310299</v>
      </c>
      <c r="GT466" s="0" t="n">
        <f aca="false">AW466*'Dist Horaria'!$I$10</f>
        <v>0.0108965858145258</v>
      </c>
      <c r="GU466" s="0" t="n">
        <f aca="false">AW466*'Dist Horaria'!$J$10</f>
        <v>0.0108494134998744</v>
      </c>
      <c r="GV466" s="0" t="n">
        <f aca="false">AW466*'Dist Horaria'!$K$10</f>
        <v>0.0105373880959949</v>
      </c>
      <c r="GW466" s="0" t="n">
        <f aca="false">AW466*'Dist Horaria'!$L$10</f>
        <v>0.0105416049907131</v>
      </c>
      <c r="GX466" s="0" t="n">
        <f aca="false">AW466*'Dist Horaria'!$M$10</f>
        <v>0.011279951154931</v>
      </c>
      <c r="GY466" s="0" t="n">
        <f aca="false">AW466*'Dist Horaria'!$N$10</f>
        <v>0.0106713000381255</v>
      </c>
      <c r="GZ466" s="0" t="n">
        <f aca="false">AW466*'Dist Horaria'!$O$10</f>
        <v>0.0104891608280973</v>
      </c>
      <c r="HA466" s="0" t="n">
        <f aca="false">AW466*'Dist Horaria'!$P$10</f>
        <v>0.0106519285868182</v>
      </c>
      <c r="HB466" s="0" t="n">
        <f aca="false">AW466*'Dist Horaria'!$Q$10</f>
        <v>0.0096396360157656</v>
      </c>
      <c r="HC466" s="0" t="n">
        <f aca="false">AW466*'Dist Horaria'!$R$10</f>
        <v>0.0117618036035682</v>
      </c>
      <c r="HD466" s="0" t="n">
        <f aca="false">AW466*'Dist Horaria'!$S$10</f>
        <v>0.010045037184556</v>
      </c>
    </row>
    <row r="467" customFormat="false" ht="13.8" hidden="false" customHeight="false" outlineLevel="0" collapsed="false">
      <c r="A467" s="0" t="n">
        <v>4.540908</v>
      </c>
      <c r="B467" s="0" t="n">
        <v>-74.083312</v>
      </c>
      <c r="C467" s="0" t="n">
        <v>31</v>
      </c>
      <c r="D467" s="0" t="n">
        <v>17</v>
      </c>
      <c r="E467" s="0" t="n">
        <v>2216</v>
      </c>
      <c r="G467" s="0" t="s">
        <v>1027</v>
      </c>
      <c r="H467" s="0" t="n">
        <v>497</v>
      </c>
      <c r="I467" s="0" t="s">
        <v>2051</v>
      </c>
      <c r="J467" s="0" t="s">
        <v>2052</v>
      </c>
      <c r="L467" s="0" t="s">
        <v>2053</v>
      </c>
      <c r="S467" s="0" t="n">
        <v>365</v>
      </c>
      <c r="V467" s="0" t="n">
        <v>35500</v>
      </c>
      <c r="W467" s="0" t="n">
        <f aca="false">V467*12</f>
        <v>426000</v>
      </c>
      <c r="X467" s="0" t="n">
        <v>1</v>
      </c>
      <c r="Z467" s="0" t="n">
        <v>21472.44</v>
      </c>
      <c r="AB467" s="0" t="n">
        <v>0.005</v>
      </c>
      <c r="AC467" s="0" t="n">
        <v>0</v>
      </c>
      <c r="AD467" s="0" t="n">
        <v>1969.96778825191</v>
      </c>
      <c r="AE467" s="0" t="n">
        <f aca="false">AD467/2204.59</f>
        <v>0.893575580154093</v>
      </c>
      <c r="AF467" s="0" t="n">
        <f aca="false">AE467/S467</f>
        <v>0.00244815227439478</v>
      </c>
      <c r="AG467" s="0" t="n">
        <f aca="false">AE467*EXP(AB467*AC467)</f>
        <v>0.893575580154093</v>
      </c>
      <c r="AH467" s="0" t="n">
        <f aca="false">AG467/S467</f>
        <v>0.00244815227439478</v>
      </c>
      <c r="AI467" s="0" t="s">
        <v>90</v>
      </c>
      <c r="AJ467" s="0" t="n">
        <f aca="false">IF(AI467="A",'FE DISTRIBUCIÓN'!$C$2,'FE DISTRIBUCIÓN'!$C$3)</f>
        <v>4.994E-006</v>
      </c>
      <c r="AK467" s="0" t="n">
        <f aca="false">W467*AJ467</f>
        <v>2.127444</v>
      </c>
      <c r="AL467" s="0" t="n">
        <f aca="false">AK467/365</f>
        <v>0.00582861369863014</v>
      </c>
      <c r="AM467" s="0" t="n">
        <f aca="false">AK467*EXP(AB467*AC467)</f>
        <v>2.127444</v>
      </c>
      <c r="AN467" s="0" t="n">
        <f aca="false">AM467/365</f>
        <v>0.00582861369863014</v>
      </c>
      <c r="AO467" s="0" t="n">
        <v>5.223868284E-006</v>
      </c>
      <c r="AP467" s="0" t="n">
        <f aca="false">AO467*W467</f>
        <v>2.225367888984</v>
      </c>
      <c r="AQ467" s="0" t="n">
        <f aca="false">AP467/365</f>
        <v>0.00609689832598356</v>
      </c>
      <c r="AR467" s="0" t="n">
        <f aca="false">AP467*EXP(AB467*AC467)</f>
        <v>2.225367888984</v>
      </c>
      <c r="AS467" s="0" t="n">
        <f aca="false">AR467/365</f>
        <v>0.00609689832598356</v>
      </c>
      <c r="AT467" s="0" t="n">
        <v>3.02832944E-007</v>
      </c>
      <c r="AU467" s="0" t="n">
        <f aca="false">AT467*W467</f>
        <v>0.129006834144</v>
      </c>
      <c r="AV467" s="0" t="n">
        <f aca="false">AU467/365</f>
        <v>0.000353443381216438</v>
      </c>
      <c r="AW467" s="0" t="n">
        <f aca="false">AU467*EXP(AB467*AC467)</f>
        <v>0.129006834144</v>
      </c>
      <c r="AX467" s="0" t="n">
        <f aca="false">AW467/365</f>
        <v>0.000353443381216438</v>
      </c>
      <c r="AY467" s="0" t="n">
        <f aca="false">AW467+AR467+AM467+AG467</f>
        <v>5.37539430328209</v>
      </c>
      <c r="AZ467" s="0" t="n">
        <f aca="false">AH467+AN467+AS467+AX467</f>
        <v>0.0147271076802249</v>
      </c>
      <c r="BA467" s="0" t="n">
        <f aca="false">AH467*1000000</f>
        <v>2448.15227439478</v>
      </c>
      <c r="BB467" s="0" t="n">
        <f aca="false">BA467*'Dist Horaria'!$H$3</f>
        <v>85.3047434557271</v>
      </c>
      <c r="BC467" s="0" t="n">
        <f aca="false">BA467*'Dist Horaria'!$I$3</f>
        <v>83.0227617059953</v>
      </c>
      <c r="BD467" s="0" t="n">
        <f aca="false">BA467*'Dist Horaria'!$J$3</f>
        <v>80.868851402297</v>
      </c>
      <c r="BE467" s="0" t="n">
        <f aca="false">BA467*'Dist Horaria'!$K$3</f>
        <v>79.0338039473929</v>
      </c>
      <c r="BF467" s="0" t="n">
        <f aca="false">BA467*'Dist Horaria'!$L$3</f>
        <v>77.6928225121314</v>
      </c>
      <c r="BG467" s="0" t="n">
        <f aca="false">BA467*'Dist Horaria'!$M$3</f>
        <v>76.848587548658</v>
      </c>
      <c r="BH467" s="0" t="n">
        <f aca="false">BA467*'Dist Horaria'!$N$3</f>
        <v>80.3169342526722</v>
      </c>
      <c r="BI467" s="0" t="n">
        <f aca="false">BA467*'Dist Horaria'!$O$3</f>
        <v>80.3169342526722</v>
      </c>
      <c r="BJ467" s="0" t="n">
        <f aca="false">BA467*'Dist Horaria'!$P$3</f>
        <v>106.262014156482</v>
      </c>
      <c r="BK467" s="0" t="n">
        <f aca="false">BA467*'Dist Horaria'!$Q$3</f>
        <v>117.501265653802</v>
      </c>
      <c r="BL467" s="0" t="n">
        <f aca="false">BA467*'Dist Horaria'!$R$3</f>
        <v>125.675266742762</v>
      </c>
      <c r="BM467" s="0" t="n">
        <f aca="false">BA467*'Dist Horaria'!$S$3</f>
        <v>129.762267287242</v>
      </c>
      <c r="BN467" s="0" t="n">
        <f aca="false">BA467*'Dist Horaria'!$T$3</f>
        <v>130.784017423362</v>
      </c>
      <c r="BO467" s="0" t="n">
        <f aca="false">BA467*'Dist Horaria'!$U$3</f>
        <v>129.762267287242</v>
      </c>
      <c r="BP467" s="0" t="n">
        <f aca="false">BA467*'Dist Horaria'!$V$3</f>
        <v>127.718767015002</v>
      </c>
      <c r="BQ467" s="0" t="n">
        <f aca="false">BA467*'Dist Horaria'!$W$3</f>
        <v>124.653516606642</v>
      </c>
      <c r="BR467" s="0" t="n">
        <f aca="false">BA467*'Dist Horaria'!$X$3</f>
        <v>122.237733427876</v>
      </c>
      <c r="BS467" s="0" t="n">
        <f aca="false">BA467*'Dist Horaria'!$Y$3</f>
        <v>119.449667342585</v>
      </c>
      <c r="BT467" s="0" t="n">
        <f aca="false">BA467*'Dist Horaria'!$Z$3</f>
        <v>104.273950748856</v>
      </c>
      <c r="BU467" s="0" t="n">
        <f aca="false">BA467*'Dist Horaria'!$AA$3</f>
        <v>99.1585715652978</v>
      </c>
      <c r="BV467" s="0" t="n">
        <f aca="false">BA467*'Dist Horaria'!$AB$3</f>
        <v>88.2577549243917</v>
      </c>
      <c r="BW467" s="0" t="n">
        <f aca="false">BA467*'Dist Horaria'!$AC$3</f>
        <v>95.6559975021244</v>
      </c>
      <c r="BX467" s="0" t="n">
        <f aca="false">BA467*'Dist Horaria'!$AD$3</f>
        <v>93.131676374467</v>
      </c>
      <c r="BY467" s="0" t="n">
        <f aca="false">BA467*'Dist Horaria'!$AE$3</f>
        <v>90.461091971347</v>
      </c>
      <c r="BZ467" s="0" t="n">
        <f aca="false">AN467*1000000</f>
        <v>5828.61369863014</v>
      </c>
      <c r="CA467" s="0" t="n">
        <f aca="false">BZ467*'Dist Horaria'!$H$6</f>
        <v>145.715342465753</v>
      </c>
      <c r="CB467" s="0" t="n">
        <f aca="false">BZ467*'Dist Horaria'!$I$6</f>
        <v>145.715342465753</v>
      </c>
      <c r="CC467" s="0" t="n">
        <f aca="false">BZ467*'Dist Horaria'!$J$6</f>
        <v>145.715342465753</v>
      </c>
      <c r="CD467" s="0" t="n">
        <f aca="false">BZ467*'Dist Horaria'!$K$6</f>
        <v>145.715342465753</v>
      </c>
      <c r="CE467" s="0" t="n">
        <f aca="false">BZ467*'Dist Horaria'!$L$6</f>
        <v>145.715342465753</v>
      </c>
      <c r="CF467" s="0" t="n">
        <f aca="false">BZ467*'Dist Horaria'!$M$6</f>
        <v>388.574246575343</v>
      </c>
      <c r="CG467" s="0" t="n">
        <f aca="false">BZ467*'Dist Horaria'!$N$6</f>
        <v>388.574246575343</v>
      </c>
      <c r="CH467" s="0" t="n">
        <f aca="false">BZ467*'Dist Horaria'!$O$6</f>
        <v>388.574246575343</v>
      </c>
      <c r="CI467" s="0" t="n">
        <f aca="false">BZ467*'Dist Horaria'!$P$6</f>
        <v>255.001849315068</v>
      </c>
      <c r="CJ467" s="0" t="n">
        <f aca="false">BZ467*'Dist Horaria'!$Q$6</f>
        <v>255.001849315068</v>
      </c>
      <c r="CK467" s="0" t="n">
        <f aca="false">BZ467*'Dist Horaria'!$R$6</f>
        <v>255.001849315068</v>
      </c>
      <c r="CL467" s="0" t="n">
        <f aca="false">BZ467*'Dist Horaria'!$S$6</f>
        <v>255.001849315068</v>
      </c>
      <c r="CM467" s="0" t="n">
        <f aca="false">BZ467*'Dist Horaria'!$T$6</f>
        <v>255.001849315068</v>
      </c>
      <c r="CN467" s="0" t="n">
        <f aca="false">BZ467*'Dist Horaria'!$U$6</f>
        <v>255.001849315068</v>
      </c>
      <c r="CO467" s="0" t="n">
        <f aca="false">BZ467*'Dist Horaria'!$V$6</f>
        <v>255.001849315068</v>
      </c>
      <c r="CP467" s="0" t="n">
        <f aca="false">BZ467*'Dist Horaria'!$W$6</f>
        <v>255.001849315068</v>
      </c>
      <c r="CQ467" s="0" t="n">
        <f aca="false">BZ467*'Dist Horaria'!$X$6</f>
        <v>388.574246575343</v>
      </c>
      <c r="CR467" s="0" t="n">
        <f aca="false">BZ467*'Dist Horaria'!$Y$6</f>
        <v>388.574246575343</v>
      </c>
      <c r="CS467" s="0" t="n">
        <f aca="false">BZ467*'Dist Horaria'!$Z$6</f>
        <v>388.574246575343</v>
      </c>
      <c r="CT467" s="0" t="n">
        <f aca="false">BZ467*'Dist Horaria'!$AA$6</f>
        <v>145.715342465753</v>
      </c>
      <c r="CU467" s="0" t="n">
        <f aca="false">BZ467*'Dist Horaria'!$AB$6</f>
        <v>145.715342465753</v>
      </c>
      <c r="CV467" s="0" t="n">
        <f aca="false">BZ467*'Dist Horaria'!$AC$6</f>
        <v>145.715342465753</v>
      </c>
      <c r="CW467" s="0" t="n">
        <f aca="false">BZ467*'Dist Horaria'!$AD$6</f>
        <v>145.715342465753</v>
      </c>
      <c r="CX467" s="0" t="n">
        <f aca="false">BZ467*'Dist Horaria'!$AE$6</f>
        <v>145.715342465753</v>
      </c>
      <c r="CY467" s="0" t="n">
        <f aca="false">AS467*1000000</f>
        <v>6096.89832598356</v>
      </c>
      <c r="CZ467" s="0" t="n">
        <f aca="false">CY467*'Dist Horaria'!$H$6</f>
        <v>152.422458149589</v>
      </c>
      <c r="DA467" s="0" t="n">
        <f aca="false">CY467*'Dist Horaria'!$I$6</f>
        <v>152.422458149589</v>
      </c>
      <c r="DB467" s="0" t="n">
        <f aca="false">CY467*'Dist Horaria'!$J$6</f>
        <v>152.422458149589</v>
      </c>
      <c r="DC467" s="0" t="n">
        <f aca="false">CY467*'Dist Horaria'!$K$6</f>
        <v>152.422458149589</v>
      </c>
      <c r="DD467" s="0" t="n">
        <f aca="false">CY467*'Dist Horaria'!$L$6</f>
        <v>152.422458149589</v>
      </c>
      <c r="DE467" s="0" t="n">
        <f aca="false">CY467*'Dist Horaria'!$M$6</f>
        <v>406.459888398904</v>
      </c>
      <c r="DF467" s="0" t="n">
        <f aca="false">CY467*'Dist Horaria'!$N$6</f>
        <v>406.459888398904</v>
      </c>
      <c r="DG467" s="0" t="n">
        <f aca="false">CY467*'Dist Horaria'!$O$6</f>
        <v>406.459888398904</v>
      </c>
      <c r="DH467" s="0" t="n">
        <f aca="false">CY467*'Dist Horaria'!$P$6</f>
        <v>266.739301761781</v>
      </c>
      <c r="DI467" s="0" t="n">
        <f aca="false">CY467*'Dist Horaria'!$Q$6</f>
        <v>266.739301761781</v>
      </c>
      <c r="DJ467" s="0" t="n">
        <f aca="false">CY467*'Dist Horaria'!$R$6</f>
        <v>266.739301761781</v>
      </c>
      <c r="DK467" s="0" t="n">
        <f aca="false">CY467*'Dist Horaria'!$S$6</f>
        <v>266.739301761781</v>
      </c>
      <c r="DL467" s="0" t="n">
        <f aca="false">CY467*'Dist Horaria'!$T$6</f>
        <v>266.739301761781</v>
      </c>
      <c r="DM467" s="0" t="n">
        <f aca="false">CY467*'Dist Horaria'!$U$6</f>
        <v>266.739301761781</v>
      </c>
      <c r="DN467" s="0" t="n">
        <f aca="false">CY467*'Dist Horaria'!$V$6</f>
        <v>266.739301761781</v>
      </c>
      <c r="DO467" s="0" t="n">
        <f aca="false">CY467*'Dist Horaria'!$W$6</f>
        <v>266.739301761781</v>
      </c>
      <c r="DP467" s="0" t="n">
        <f aca="false">CY467*'Dist Horaria'!$X$6</f>
        <v>406.459888398904</v>
      </c>
      <c r="DQ467" s="0" t="n">
        <f aca="false">CY467*'Dist Horaria'!$Y$6</f>
        <v>406.459888398904</v>
      </c>
      <c r="DR467" s="0" t="n">
        <f aca="false">CY467*'Dist Horaria'!$Z$6</f>
        <v>406.459888398904</v>
      </c>
      <c r="DS467" s="0" t="n">
        <f aca="false">CY467*'Dist Horaria'!$AA$6</f>
        <v>152.422458149589</v>
      </c>
      <c r="DT467" s="0" t="n">
        <f aca="false">CY467*'Dist Horaria'!$AB$6</f>
        <v>152.422458149589</v>
      </c>
      <c r="DU467" s="0" t="n">
        <f aca="false">CY467*'Dist Horaria'!$AC$6</f>
        <v>152.422458149589</v>
      </c>
      <c r="DV467" s="0" t="n">
        <f aca="false">CY467*'Dist Horaria'!$AD$6</f>
        <v>152.422458149589</v>
      </c>
      <c r="DW467" s="0" t="n">
        <f aca="false">CY467*'Dist Horaria'!$AE$6</f>
        <v>152.422458149589</v>
      </c>
      <c r="DX467" s="0" t="n">
        <f aca="false">AX467*1000000</f>
        <v>353.443381216438</v>
      </c>
      <c r="DY467" s="0" t="n">
        <f aca="false">DX467*'Dist Horaria'!$H$6</f>
        <v>8.83608453041096</v>
      </c>
      <c r="DZ467" s="0" t="n">
        <f aca="false">DX467*'Dist Horaria'!$I$6</f>
        <v>8.83608453041096</v>
      </c>
      <c r="EA467" s="0" t="n">
        <f aca="false">DX467*'Dist Horaria'!$J$6</f>
        <v>8.83608453041096</v>
      </c>
      <c r="EB467" s="0" t="n">
        <f aca="false">DX467*'Dist Horaria'!$K$6</f>
        <v>8.83608453041096</v>
      </c>
      <c r="EC467" s="0" t="n">
        <f aca="false">DX467*'Dist Horaria'!$L$6</f>
        <v>8.83608453041096</v>
      </c>
      <c r="ED467" s="0" t="n">
        <f aca="false">DX467*'Dist Horaria'!$M$6</f>
        <v>23.5628920810959</v>
      </c>
      <c r="EE467" s="0" t="n">
        <f aca="false">DX467*'Dist Horaria'!$N$6</f>
        <v>23.5628920810959</v>
      </c>
      <c r="EF467" s="0" t="n">
        <f aca="false">DX467*'Dist Horaria'!$O$6</f>
        <v>23.5628920810959</v>
      </c>
      <c r="EG467" s="0" t="n">
        <f aca="false">DX467*'Dist Horaria'!$P$6</f>
        <v>15.4631479282192</v>
      </c>
      <c r="EH467" s="0" t="n">
        <f aca="false">DX467*'Dist Horaria'!$Q$6</f>
        <v>15.4631479282192</v>
      </c>
      <c r="EI467" s="0" t="n">
        <f aca="false">DX467*'Dist Horaria'!$R$6</f>
        <v>15.4631479282192</v>
      </c>
      <c r="EJ467" s="0" t="n">
        <f aca="false">DX467*'Dist Horaria'!$S$6</f>
        <v>15.4631479282192</v>
      </c>
      <c r="EK467" s="0" t="n">
        <f aca="false">DX467*'Dist Horaria'!$T$6</f>
        <v>15.4631479282192</v>
      </c>
      <c r="EL467" s="0" t="n">
        <f aca="false">DX467*'Dist Horaria'!$U$6</f>
        <v>15.4631479282192</v>
      </c>
      <c r="EM467" s="0" t="n">
        <f aca="false">DX467*'Dist Horaria'!$V$6</f>
        <v>15.4631479282192</v>
      </c>
      <c r="EN467" s="0" t="n">
        <f aca="false">DX467*'Dist Horaria'!$W$6</f>
        <v>15.4631479282192</v>
      </c>
      <c r="EO467" s="0" t="n">
        <f aca="false">DX467*'Dist Horaria'!$X$6</f>
        <v>23.5628920810959</v>
      </c>
      <c r="EP467" s="0" t="n">
        <f aca="false">DX467*'Dist Horaria'!$Y$6</f>
        <v>23.5628920810959</v>
      </c>
      <c r="EQ467" s="0" t="n">
        <f aca="false">DX467*'Dist Horaria'!$Z$6</f>
        <v>23.5628920810959</v>
      </c>
      <c r="ER467" s="0" t="n">
        <f aca="false">DX467*'Dist Horaria'!$AA$6</f>
        <v>8.83608453041096</v>
      </c>
      <c r="ES467" s="0" t="n">
        <f aca="false">DX467*'Dist Horaria'!$AB$6</f>
        <v>8.83608453041096</v>
      </c>
      <c r="ET467" s="0" t="n">
        <f aca="false">DX467*'Dist Horaria'!$AC$6</f>
        <v>8.83608453041096</v>
      </c>
      <c r="EU467" s="0" t="n">
        <f aca="false">DX467*'Dist Horaria'!$AD$6</f>
        <v>8.83608453041096</v>
      </c>
      <c r="EV467" s="0" t="n">
        <f aca="false">DX467*'Dist Horaria'!$AE$6</f>
        <v>8.83608453041096</v>
      </c>
      <c r="EW467" s="0" t="n">
        <f aca="false">BB467+CA467+CZ467+DY467</f>
        <v>392.278628601481</v>
      </c>
      <c r="EX467" s="0" t="n">
        <f aca="false">BC467+CB467+DA467+DZ467</f>
        <v>389.996646851749</v>
      </c>
      <c r="EY467" s="0" t="n">
        <f aca="false">BD467+CC467+DB467+EA467</f>
        <v>387.84273654805</v>
      </c>
      <c r="EZ467" s="0" t="n">
        <f aca="false">BE467+CD467+DC467+EB467</f>
        <v>386.007689093146</v>
      </c>
      <c r="FA467" s="0" t="n">
        <f aca="false">BF467+CE467+DD467+EC467</f>
        <v>384.666707657885</v>
      </c>
      <c r="FB467" s="0" t="n">
        <f aca="false">BG467+CF467+DE467+ED467</f>
        <v>895.445614604001</v>
      </c>
      <c r="FC467" s="0" t="n">
        <f aca="false">BH467+CG467+DF467+EE467</f>
        <v>898.913961308015</v>
      </c>
      <c r="FD467" s="0" t="n">
        <f aca="false">BI467+CH467+DG467+EF467</f>
        <v>898.913961308015</v>
      </c>
      <c r="FE467" s="0" t="n">
        <f aca="false">BJ467+CI467+DH467+EG467</f>
        <v>643.46631316155</v>
      </c>
      <c r="FF467" s="0" t="n">
        <f aca="false">BK467+CJ467+DI467+EH467</f>
        <v>654.705564658871</v>
      </c>
      <c r="FG467" s="0" t="n">
        <f aca="false">BL467+CK467+DJ467+EI467</f>
        <v>662.879565747831</v>
      </c>
      <c r="FH467" s="0" t="n">
        <f aca="false">BM467+CL467+DK467+EJ467</f>
        <v>666.966566292311</v>
      </c>
      <c r="FI467" s="0" t="n">
        <f aca="false">BN467+CM467+DL467+EK467</f>
        <v>667.988316428431</v>
      </c>
      <c r="FJ467" s="0" t="n">
        <f aca="false">BO467+CN467+DM467+EL467</f>
        <v>666.966566292311</v>
      </c>
      <c r="FK467" s="0" t="n">
        <f aca="false">BP467+CO467+DN467+EM467</f>
        <v>664.923066020071</v>
      </c>
      <c r="FL467" s="0" t="n">
        <f aca="false">BQ467+CP467+DO467+EN467</f>
        <v>661.857815611711</v>
      </c>
      <c r="FM467" s="0" t="n">
        <f aca="false">BR467+CQ467+DP467+EO467</f>
        <v>940.834760483219</v>
      </c>
      <c r="FN467" s="0" t="n">
        <f aca="false">BS467+CR467+DQ467+EP467</f>
        <v>938.046694397928</v>
      </c>
      <c r="FO467" s="0" t="n">
        <f aca="false">BT467+CS467+DR467+EQ467</f>
        <v>922.870977804198</v>
      </c>
      <c r="FP467" s="0" t="n">
        <f aca="false">BU467+CT467+DS467+ER467</f>
        <v>406.132456711051</v>
      </c>
      <c r="FQ467" s="0" t="n">
        <f aca="false">BV467+CU467+DT467+ES467</f>
        <v>395.231640070145</v>
      </c>
      <c r="FR467" s="0" t="n">
        <f aca="false">BW467+CV467+DU467+ET467</f>
        <v>402.629882647878</v>
      </c>
      <c r="FS467" s="0" t="n">
        <f aca="false">BX467+CW467+DV467+EU467</f>
        <v>400.105561520221</v>
      </c>
      <c r="FT467" s="0" t="n">
        <f aca="false">BY467+CX467+DW467+EV467</f>
        <v>397.4349771171</v>
      </c>
      <c r="FU467" s="0" t="n">
        <f aca="false">AM467*'Dist Horaria'!$H$10</f>
        <v>0.192004419139958</v>
      </c>
      <c r="FV467" s="0" t="n">
        <f aca="false">AM467*'Dist Horaria'!$I$10</f>
        <v>0.179694946127599</v>
      </c>
      <c r="FW467" s="0" t="n">
        <f aca="false">AM467*'Dist Horaria'!$J$10</f>
        <v>0.178917030302927</v>
      </c>
      <c r="FX467" s="0" t="n">
        <f aca="false">AM467*'Dist Horaria'!$K$10</f>
        <v>0.173771437995856</v>
      </c>
      <c r="FY467" s="0" t="n">
        <f aca="false">AM467*'Dist Horaria'!$L$10</f>
        <v>0.173840978554899</v>
      </c>
      <c r="FZ467" s="0" t="n">
        <f aca="false">AM467*'Dist Horaria'!$M$10</f>
        <v>0.186017001068832</v>
      </c>
      <c r="GA467" s="0" t="n">
        <f aca="false">AM467*'Dist Horaria'!$N$10</f>
        <v>0.175979771838822</v>
      </c>
      <c r="GB467" s="0" t="n">
        <f aca="false">AM467*'Dist Horaria'!$O$10</f>
        <v>0.172976125000185</v>
      </c>
      <c r="GC467" s="0" t="n">
        <f aca="false">AM467*'Dist Horaria'!$P$10</f>
        <v>0.175660318391814</v>
      </c>
      <c r="GD467" s="0" t="n">
        <f aca="false">AM467*'Dist Horaria'!$Q$10</f>
        <v>0.158966662037712</v>
      </c>
      <c r="GE467" s="0" t="n">
        <f aca="false">AM467*'Dist Horaria'!$R$10</f>
        <v>0.193963201032116</v>
      </c>
      <c r="GF467" s="0" t="n">
        <f aca="false">AM467*'Dist Horaria'!$S$10</f>
        <v>0.16565210850928</v>
      </c>
      <c r="GG467" s="0" t="n">
        <f aca="false">AR467*'Dist Horaria'!$H$10</f>
        <v>0.200842169710266</v>
      </c>
      <c r="GH467" s="0" t="n">
        <f aca="false">AR467*'Dist Horaria'!$I$10</f>
        <v>0.187966105300571</v>
      </c>
      <c r="GI467" s="0" t="n">
        <f aca="false">AR467*'Dist Horaria'!$J$10</f>
        <v>0.187152382872833</v>
      </c>
      <c r="GJ467" s="0" t="n">
        <f aca="false">AR467*'Dist Horaria'!$K$10</f>
        <v>0.181769944655912</v>
      </c>
      <c r="GK467" s="0" t="n">
        <f aca="false">AR467*'Dist Horaria'!$L$10</f>
        <v>0.1818426860898</v>
      </c>
      <c r="GL467" s="0" t="n">
        <f aca="false">AR467*'Dist Horaria'!$M$10</f>
        <v>0.19457915742256</v>
      </c>
      <c r="GM467" s="0" t="n">
        <f aca="false">AR467*'Dist Horaria'!$N$10</f>
        <v>0.184079925657665</v>
      </c>
      <c r="GN467" s="0" t="n">
        <f aca="false">AR467*'Dist Horaria'!$O$10</f>
        <v>0.180938024284679</v>
      </c>
      <c r="GO467" s="0" t="n">
        <f aca="false">AR467*'Dist Horaria'!$P$10</f>
        <v>0.183745768122615</v>
      </c>
      <c r="GP467" s="0" t="n">
        <f aca="false">AR467*'Dist Horaria'!$Q$10</f>
        <v>0.166283721271957</v>
      </c>
      <c r="GQ467" s="0" t="n">
        <f aca="false">AR467*'Dist Horaria'!$R$10</f>
        <v>0.202891112161551</v>
      </c>
      <c r="GR467" s="0" t="n">
        <f aca="false">AR467*'Dist Horaria'!$S$10</f>
        <v>0.173276891433591</v>
      </c>
      <c r="GS467" s="0" t="n">
        <f aca="false">AW467*'Dist Horaria'!$H$10</f>
        <v>0.0116430243310299</v>
      </c>
      <c r="GT467" s="0" t="n">
        <f aca="false">AW467*'Dist Horaria'!$I$10</f>
        <v>0.0108965858145258</v>
      </c>
      <c r="GU467" s="0" t="n">
        <f aca="false">AW467*'Dist Horaria'!$J$10</f>
        <v>0.0108494134998744</v>
      </c>
      <c r="GV467" s="0" t="n">
        <f aca="false">AW467*'Dist Horaria'!$K$10</f>
        <v>0.0105373880959949</v>
      </c>
      <c r="GW467" s="0" t="n">
        <f aca="false">AW467*'Dist Horaria'!$L$10</f>
        <v>0.0105416049907131</v>
      </c>
      <c r="GX467" s="0" t="n">
        <f aca="false">AW467*'Dist Horaria'!$M$10</f>
        <v>0.011279951154931</v>
      </c>
      <c r="GY467" s="0" t="n">
        <f aca="false">AW467*'Dist Horaria'!$N$10</f>
        <v>0.0106713000381255</v>
      </c>
      <c r="GZ467" s="0" t="n">
        <f aca="false">AW467*'Dist Horaria'!$O$10</f>
        <v>0.0104891608280973</v>
      </c>
      <c r="HA467" s="0" t="n">
        <f aca="false">AW467*'Dist Horaria'!$P$10</f>
        <v>0.0106519285868182</v>
      </c>
      <c r="HB467" s="0" t="n">
        <f aca="false">AW467*'Dist Horaria'!$Q$10</f>
        <v>0.0096396360157656</v>
      </c>
      <c r="HC467" s="0" t="n">
        <f aca="false">AW467*'Dist Horaria'!$R$10</f>
        <v>0.0117618036035682</v>
      </c>
      <c r="HD467" s="0" t="n">
        <f aca="false">AW467*'Dist Horaria'!$S$10</f>
        <v>0.010045037184556</v>
      </c>
    </row>
    <row r="468" customFormat="false" ht="13.8" hidden="false" customHeight="false" outlineLevel="0" collapsed="false">
      <c r="A468" s="0" t="n">
        <v>4.529694</v>
      </c>
      <c r="B468" s="0" t="n">
        <v>-74.08631</v>
      </c>
      <c r="C468" s="0" t="n">
        <v>31</v>
      </c>
      <c r="D468" s="0" t="n">
        <v>16</v>
      </c>
      <c r="E468" s="0" t="n">
        <v>2203</v>
      </c>
      <c r="G468" s="0" t="s">
        <v>1027</v>
      </c>
      <c r="H468" s="0" t="n">
        <v>512</v>
      </c>
      <c r="I468" s="0" t="s">
        <v>2054</v>
      </c>
      <c r="J468" s="0" t="s">
        <v>2055</v>
      </c>
      <c r="K468" s="0" t="n">
        <v>518140633</v>
      </c>
      <c r="L468" s="0" t="s">
        <v>2056</v>
      </c>
      <c r="S468" s="0" t="n">
        <v>365</v>
      </c>
      <c r="V468" s="0" t="n">
        <v>35500</v>
      </c>
      <c r="W468" s="0" t="n">
        <f aca="false">V468*12</f>
        <v>426000</v>
      </c>
      <c r="X468" s="0" t="n">
        <v>1</v>
      </c>
      <c r="Z468" s="0" t="n">
        <v>21472.44</v>
      </c>
      <c r="AB468" s="0" t="n">
        <v>0.005</v>
      </c>
      <c r="AC468" s="0" t="n">
        <v>0</v>
      </c>
      <c r="AD468" s="0" t="n">
        <v>1969.96778825191</v>
      </c>
      <c r="AE468" s="0" t="n">
        <f aca="false">AD468/2204.59</f>
        <v>0.893575580154093</v>
      </c>
      <c r="AF468" s="0" t="n">
        <f aca="false">AE468/S468</f>
        <v>0.00244815227439478</v>
      </c>
      <c r="AG468" s="0" t="n">
        <f aca="false">AE468*EXP(AB468*AC468)</f>
        <v>0.893575580154093</v>
      </c>
      <c r="AH468" s="0" t="n">
        <f aca="false">AG468/S468</f>
        <v>0.00244815227439478</v>
      </c>
      <c r="AI468" s="0" t="s">
        <v>90</v>
      </c>
      <c r="AJ468" s="0" t="n">
        <f aca="false">IF(AI468="A",'FE DISTRIBUCIÓN'!$C$2,'FE DISTRIBUCIÓN'!$C$3)</f>
        <v>4.994E-006</v>
      </c>
      <c r="AK468" s="0" t="n">
        <f aca="false">W468*AJ468</f>
        <v>2.127444</v>
      </c>
      <c r="AL468" s="0" t="n">
        <f aca="false">AK468/365</f>
        <v>0.00582861369863014</v>
      </c>
      <c r="AM468" s="0" t="n">
        <f aca="false">AK468*EXP(AB468*AC468)</f>
        <v>2.127444</v>
      </c>
      <c r="AN468" s="0" t="n">
        <f aca="false">AM468/365</f>
        <v>0.00582861369863014</v>
      </c>
      <c r="AO468" s="0" t="n">
        <v>5.223868284E-006</v>
      </c>
      <c r="AP468" s="0" t="n">
        <f aca="false">AO468*W468</f>
        <v>2.225367888984</v>
      </c>
      <c r="AQ468" s="0" t="n">
        <f aca="false">AP468/365</f>
        <v>0.00609689832598356</v>
      </c>
      <c r="AR468" s="0" t="n">
        <f aca="false">AP468*EXP(AB468*AC468)</f>
        <v>2.225367888984</v>
      </c>
      <c r="AS468" s="0" t="n">
        <f aca="false">AR468/365</f>
        <v>0.00609689832598356</v>
      </c>
      <c r="AT468" s="0" t="n">
        <v>3.02832944E-007</v>
      </c>
      <c r="AU468" s="0" t="n">
        <f aca="false">AT468*W468</f>
        <v>0.129006834144</v>
      </c>
      <c r="AV468" s="0" t="n">
        <f aca="false">AU468/365</f>
        <v>0.000353443381216438</v>
      </c>
      <c r="AW468" s="0" t="n">
        <f aca="false">AU468*EXP(AB468*AC468)</f>
        <v>0.129006834144</v>
      </c>
      <c r="AX468" s="0" t="n">
        <f aca="false">AW468/365</f>
        <v>0.000353443381216438</v>
      </c>
      <c r="AY468" s="0" t="n">
        <f aca="false">AW468+AR468+AM468+AG468</f>
        <v>5.37539430328209</v>
      </c>
      <c r="AZ468" s="0" t="n">
        <f aca="false">AH468+AN468+AS468+AX468</f>
        <v>0.0147271076802249</v>
      </c>
      <c r="BA468" s="0" t="n">
        <f aca="false">AH468*1000000</f>
        <v>2448.15227439478</v>
      </c>
      <c r="BB468" s="0" t="n">
        <f aca="false">BA468*'Dist Horaria'!$H$3</f>
        <v>85.3047434557271</v>
      </c>
      <c r="BC468" s="0" t="n">
        <f aca="false">BA468*'Dist Horaria'!$I$3</f>
        <v>83.0227617059953</v>
      </c>
      <c r="BD468" s="0" t="n">
        <f aca="false">BA468*'Dist Horaria'!$J$3</f>
        <v>80.868851402297</v>
      </c>
      <c r="BE468" s="0" t="n">
        <f aca="false">BA468*'Dist Horaria'!$K$3</f>
        <v>79.0338039473929</v>
      </c>
      <c r="BF468" s="0" t="n">
        <f aca="false">BA468*'Dist Horaria'!$L$3</f>
        <v>77.6928225121314</v>
      </c>
      <c r="BG468" s="0" t="n">
        <f aca="false">BA468*'Dist Horaria'!$M$3</f>
        <v>76.848587548658</v>
      </c>
      <c r="BH468" s="0" t="n">
        <f aca="false">BA468*'Dist Horaria'!$N$3</f>
        <v>80.3169342526722</v>
      </c>
      <c r="BI468" s="0" t="n">
        <f aca="false">BA468*'Dist Horaria'!$O$3</f>
        <v>80.3169342526722</v>
      </c>
      <c r="BJ468" s="0" t="n">
        <f aca="false">BA468*'Dist Horaria'!$P$3</f>
        <v>106.262014156482</v>
      </c>
      <c r="BK468" s="0" t="n">
        <f aca="false">BA468*'Dist Horaria'!$Q$3</f>
        <v>117.501265653802</v>
      </c>
      <c r="BL468" s="0" t="n">
        <f aca="false">BA468*'Dist Horaria'!$R$3</f>
        <v>125.675266742762</v>
      </c>
      <c r="BM468" s="0" t="n">
        <f aca="false">BA468*'Dist Horaria'!$S$3</f>
        <v>129.762267287242</v>
      </c>
      <c r="BN468" s="0" t="n">
        <f aca="false">BA468*'Dist Horaria'!$T$3</f>
        <v>130.784017423362</v>
      </c>
      <c r="BO468" s="0" t="n">
        <f aca="false">BA468*'Dist Horaria'!$U$3</f>
        <v>129.762267287242</v>
      </c>
      <c r="BP468" s="0" t="n">
        <f aca="false">BA468*'Dist Horaria'!$V$3</f>
        <v>127.718767015002</v>
      </c>
      <c r="BQ468" s="0" t="n">
        <f aca="false">BA468*'Dist Horaria'!$W$3</f>
        <v>124.653516606642</v>
      </c>
      <c r="BR468" s="0" t="n">
        <f aca="false">BA468*'Dist Horaria'!$X$3</f>
        <v>122.237733427876</v>
      </c>
      <c r="BS468" s="0" t="n">
        <f aca="false">BA468*'Dist Horaria'!$Y$3</f>
        <v>119.449667342585</v>
      </c>
      <c r="BT468" s="0" t="n">
        <f aca="false">BA468*'Dist Horaria'!$Z$3</f>
        <v>104.273950748856</v>
      </c>
      <c r="BU468" s="0" t="n">
        <f aca="false">BA468*'Dist Horaria'!$AA$3</f>
        <v>99.1585715652978</v>
      </c>
      <c r="BV468" s="0" t="n">
        <f aca="false">BA468*'Dist Horaria'!$AB$3</f>
        <v>88.2577549243917</v>
      </c>
      <c r="BW468" s="0" t="n">
        <f aca="false">BA468*'Dist Horaria'!$AC$3</f>
        <v>95.6559975021244</v>
      </c>
      <c r="BX468" s="0" t="n">
        <f aca="false">BA468*'Dist Horaria'!$AD$3</f>
        <v>93.131676374467</v>
      </c>
      <c r="BY468" s="0" t="n">
        <f aca="false">BA468*'Dist Horaria'!$AE$3</f>
        <v>90.461091971347</v>
      </c>
      <c r="BZ468" s="0" t="n">
        <f aca="false">AN468*1000000</f>
        <v>5828.61369863014</v>
      </c>
      <c r="CA468" s="0" t="n">
        <f aca="false">BZ468*'Dist Horaria'!$H$6</f>
        <v>145.715342465753</v>
      </c>
      <c r="CB468" s="0" t="n">
        <f aca="false">BZ468*'Dist Horaria'!$I$6</f>
        <v>145.715342465753</v>
      </c>
      <c r="CC468" s="0" t="n">
        <f aca="false">BZ468*'Dist Horaria'!$J$6</f>
        <v>145.715342465753</v>
      </c>
      <c r="CD468" s="0" t="n">
        <f aca="false">BZ468*'Dist Horaria'!$K$6</f>
        <v>145.715342465753</v>
      </c>
      <c r="CE468" s="0" t="n">
        <f aca="false">BZ468*'Dist Horaria'!$L$6</f>
        <v>145.715342465753</v>
      </c>
      <c r="CF468" s="0" t="n">
        <f aca="false">BZ468*'Dist Horaria'!$M$6</f>
        <v>388.574246575343</v>
      </c>
      <c r="CG468" s="0" t="n">
        <f aca="false">BZ468*'Dist Horaria'!$N$6</f>
        <v>388.574246575343</v>
      </c>
      <c r="CH468" s="0" t="n">
        <f aca="false">BZ468*'Dist Horaria'!$O$6</f>
        <v>388.574246575343</v>
      </c>
      <c r="CI468" s="0" t="n">
        <f aca="false">BZ468*'Dist Horaria'!$P$6</f>
        <v>255.001849315068</v>
      </c>
      <c r="CJ468" s="0" t="n">
        <f aca="false">BZ468*'Dist Horaria'!$Q$6</f>
        <v>255.001849315068</v>
      </c>
      <c r="CK468" s="0" t="n">
        <f aca="false">BZ468*'Dist Horaria'!$R$6</f>
        <v>255.001849315068</v>
      </c>
      <c r="CL468" s="0" t="n">
        <f aca="false">BZ468*'Dist Horaria'!$S$6</f>
        <v>255.001849315068</v>
      </c>
      <c r="CM468" s="0" t="n">
        <f aca="false">BZ468*'Dist Horaria'!$T$6</f>
        <v>255.001849315068</v>
      </c>
      <c r="CN468" s="0" t="n">
        <f aca="false">BZ468*'Dist Horaria'!$U$6</f>
        <v>255.001849315068</v>
      </c>
      <c r="CO468" s="0" t="n">
        <f aca="false">BZ468*'Dist Horaria'!$V$6</f>
        <v>255.001849315068</v>
      </c>
      <c r="CP468" s="0" t="n">
        <f aca="false">BZ468*'Dist Horaria'!$W$6</f>
        <v>255.001849315068</v>
      </c>
      <c r="CQ468" s="0" t="n">
        <f aca="false">BZ468*'Dist Horaria'!$X$6</f>
        <v>388.574246575343</v>
      </c>
      <c r="CR468" s="0" t="n">
        <f aca="false">BZ468*'Dist Horaria'!$Y$6</f>
        <v>388.574246575343</v>
      </c>
      <c r="CS468" s="0" t="n">
        <f aca="false">BZ468*'Dist Horaria'!$Z$6</f>
        <v>388.574246575343</v>
      </c>
      <c r="CT468" s="0" t="n">
        <f aca="false">BZ468*'Dist Horaria'!$AA$6</f>
        <v>145.715342465753</v>
      </c>
      <c r="CU468" s="0" t="n">
        <f aca="false">BZ468*'Dist Horaria'!$AB$6</f>
        <v>145.715342465753</v>
      </c>
      <c r="CV468" s="0" t="n">
        <f aca="false">BZ468*'Dist Horaria'!$AC$6</f>
        <v>145.715342465753</v>
      </c>
      <c r="CW468" s="0" t="n">
        <f aca="false">BZ468*'Dist Horaria'!$AD$6</f>
        <v>145.715342465753</v>
      </c>
      <c r="CX468" s="0" t="n">
        <f aca="false">BZ468*'Dist Horaria'!$AE$6</f>
        <v>145.715342465753</v>
      </c>
      <c r="CY468" s="0" t="n">
        <f aca="false">AS468*1000000</f>
        <v>6096.89832598356</v>
      </c>
      <c r="CZ468" s="0" t="n">
        <f aca="false">CY468*'Dist Horaria'!$H$6</f>
        <v>152.422458149589</v>
      </c>
      <c r="DA468" s="0" t="n">
        <f aca="false">CY468*'Dist Horaria'!$I$6</f>
        <v>152.422458149589</v>
      </c>
      <c r="DB468" s="0" t="n">
        <f aca="false">CY468*'Dist Horaria'!$J$6</f>
        <v>152.422458149589</v>
      </c>
      <c r="DC468" s="0" t="n">
        <f aca="false">CY468*'Dist Horaria'!$K$6</f>
        <v>152.422458149589</v>
      </c>
      <c r="DD468" s="0" t="n">
        <f aca="false">CY468*'Dist Horaria'!$L$6</f>
        <v>152.422458149589</v>
      </c>
      <c r="DE468" s="0" t="n">
        <f aca="false">CY468*'Dist Horaria'!$M$6</f>
        <v>406.459888398904</v>
      </c>
      <c r="DF468" s="0" t="n">
        <f aca="false">CY468*'Dist Horaria'!$N$6</f>
        <v>406.459888398904</v>
      </c>
      <c r="DG468" s="0" t="n">
        <f aca="false">CY468*'Dist Horaria'!$O$6</f>
        <v>406.459888398904</v>
      </c>
      <c r="DH468" s="0" t="n">
        <f aca="false">CY468*'Dist Horaria'!$P$6</f>
        <v>266.739301761781</v>
      </c>
      <c r="DI468" s="0" t="n">
        <f aca="false">CY468*'Dist Horaria'!$Q$6</f>
        <v>266.739301761781</v>
      </c>
      <c r="DJ468" s="0" t="n">
        <f aca="false">CY468*'Dist Horaria'!$R$6</f>
        <v>266.739301761781</v>
      </c>
      <c r="DK468" s="0" t="n">
        <f aca="false">CY468*'Dist Horaria'!$S$6</f>
        <v>266.739301761781</v>
      </c>
      <c r="DL468" s="0" t="n">
        <f aca="false">CY468*'Dist Horaria'!$T$6</f>
        <v>266.739301761781</v>
      </c>
      <c r="DM468" s="0" t="n">
        <f aca="false">CY468*'Dist Horaria'!$U$6</f>
        <v>266.739301761781</v>
      </c>
      <c r="DN468" s="0" t="n">
        <f aca="false">CY468*'Dist Horaria'!$V$6</f>
        <v>266.739301761781</v>
      </c>
      <c r="DO468" s="0" t="n">
        <f aca="false">CY468*'Dist Horaria'!$W$6</f>
        <v>266.739301761781</v>
      </c>
      <c r="DP468" s="0" t="n">
        <f aca="false">CY468*'Dist Horaria'!$X$6</f>
        <v>406.459888398904</v>
      </c>
      <c r="DQ468" s="0" t="n">
        <f aca="false">CY468*'Dist Horaria'!$Y$6</f>
        <v>406.459888398904</v>
      </c>
      <c r="DR468" s="0" t="n">
        <f aca="false">CY468*'Dist Horaria'!$Z$6</f>
        <v>406.459888398904</v>
      </c>
      <c r="DS468" s="0" t="n">
        <f aca="false">CY468*'Dist Horaria'!$AA$6</f>
        <v>152.422458149589</v>
      </c>
      <c r="DT468" s="0" t="n">
        <f aca="false">CY468*'Dist Horaria'!$AB$6</f>
        <v>152.422458149589</v>
      </c>
      <c r="DU468" s="0" t="n">
        <f aca="false">CY468*'Dist Horaria'!$AC$6</f>
        <v>152.422458149589</v>
      </c>
      <c r="DV468" s="0" t="n">
        <f aca="false">CY468*'Dist Horaria'!$AD$6</f>
        <v>152.422458149589</v>
      </c>
      <c r="DW468" s="0" t="n">
        <f aca="false">CY468*'Dist Horaria'!$AE$6</f>
        <v>152.422458149589</v>
      </c>
      <c r="DX468" s="0" t="n">
        <f aca="false">AX468*1000000</f>
        <v>353.443381216438</v>
      </c>
      <c r="DY468" s="0" t="n">
        <f aca="false">DX468*'Dist Horaria'!$H$6</f>
        <v>8.83608453041096</v>
      </c>
      <c r="DZ468" s="0" t="n">
        <f aca="false">DX468*'Dist Horaria'!$I$6</f>
        <v>8.83608453041096</v>
      </c>
      <c r="EA468" s="0" t="n">
        <f aca="false">DX468*'Dist Horaria'!$J$6</f>
        <v>8.83608453041096</v>
      </c>
      <c r="EB468" s="0" t="n">
        <f aca="false">DX468*'Dist Horaria'!$K$6</f>
        <v>8.83608453041096</v>
      </c>
      <c r="EC468" s="0" t="n">
        <f aca="false">DX468*'Dist Horaria'!$L$6</f>
        <v>8.83608453041096</v>
      </c>
      <c r="ED468" s="0" t="n">
        <f aca="false">DX468*'Dist Horaria'!$M$6</f>
        <v>23.5628920810959</v>
      </c>
      <c r="EE468" s="0" t="n">
        <f aca="false">DX468*'Dist Horaria'!$N$6</f>
        <v>23.5628920810959</v>
      </c>
      <c r="EF468" s="0" t="n">
        <f aca="false">DX468*'Dist Horaria'!$O$6</f>
        <v>23.5628920810959</v>
      </c>
      <c r="EG468" s="0" t="n">
        <f aca="false">DX468*'Dist Horaria'!$P$6</f>
        <v>15.4631479282192</v>
      </c>
      <c r="EH468" s="0" t="n">
        <f aca="false">DX468*'Dist Horaria'!$Q$6</f>
        <v>15.4631479282192</v>
      </c>
      <c r="EI468" s="0" t="n">
        <f aca="false">DX468*'Dist Horaria'!$R$6</f>
        <v>15.4631479282192</v>
      </c>
      <c r="EJ468" s="0" t="n">
        <f aca="false">DX468*'Dist Horaria'!$S$6</f>
        <v>15.4631479282192</v>
      </c>
      <c r="EK468" s="0" t="n">
        <f aca="false">DX468*'Dist Horaria'!$T$6</f>
        <v>15.4631479282192</v>
      </c>
      <c r="EL468" s="0" t="n">
        <f aca="false">DX468*'Dist Horaria'!$U$6</f>
        <v>15.4631479282192</v>
      </c>
      <c r="EM468" s="0" t="n">
        <f aca="false">DX468*'Dist Horaria'!$V$6</f>
        <v>15.4631479282192</v>
      </c>
      <c r="EN468" s="0" t="n">
        <f aca="false">DX468*'Dist Horaria'!$W$6</f>
        <v>15.4631479282192</v>
      </c>
      <c r="EO468" s="0" t="n">
        <f aca="false">DX468*'Dist Horaria'!$X$6</f>
        <v>23.5628920810959</v>
      </c>
      <c r="EP468" s="0" t="n">
        <f aca="false">DX468*'Dist Horaria'!$Y$6</f>
        <v>23.5628920810959</v>
      </c>
      <c r="EQ468" s="0" t="n">
        <f aca="false">DX468*'Dist Horaria'!$Z$6</f>
        <v>23.5628920810959</v>
      </c>
      <c r="ER468" s="0" t="n">
        <f aca="false">DX468*'Dist Horaria'!$AA$6</f>
        <v>8.83608453041096</v>
      </c>
      <c r="ES468" s="0" t="n">
        <f aca="false">DX468*'Dist Horaria'!$AB$6</f>
        <v>8.83608453041096</v>
      </c>
      <c r="ET468" s="0" t="n">
        <f aca="false">DX468*'Dist Horaria'!$AC$6</f>
        <v>8.83608453041096</v>
      </c>
      <c r="EU468" s="0" t="n">
        <f aca="false">DX468*'Dist Horaria'!$AD$6</f>
        <v>8.83608453041096</v>
      </c>
      <c r="EV468" s="0" t="n">
        <f aca="false">DX468*'Dist Horaria'!$AE$6</f>
        <v>8.83608453041096</v>
      </c>
      <c r="EW468" s="0" t="n">
        <f aca="false">BB468+CA468+CZ468+DY468</f>
        <v>392.278628601481</v>
      </c>
      <c r="EX468" s="0" t="n">
        <f aca="false">BC468+CB468+DA468+DZ468</f>
        <v>389.996646851749</v>
      </c>
      <c r="EY468" s="0" t="n">
        <f aca="false">BD468+CC468+DB468+EA468</f>
        <v>387.84273654805</v>
      </c>
      <c r="EZ468" s="0" t="n">
        <f aca="false">BE468+CD468+DC468+EB468</f>
        <v>386.007689093146</v>
      </c>
      <c r="FA468" s="0" t="n">
        <f aca="false">BF468+CE468+DD468+EC468</f>
        <v>384.666707657885</v>
      </c>
      <c r="FB468" s="0" t="n">
        <f aca="false">BG468+CF468+DE468+ED468</f>
        <v>895.445614604001</v>
      </c>
      <c r="FC468" s="0" t="n">
        <f aca="false">BH468+CG468+DF468+EE468</f>
        <v>898.913961308015</v>
      </c>
      <c r="FD468" s="0" t="n">
        <f aca="false">BI468+CH468+DG468+EF468</f>
        <v>898.913961308015</v>
      </c>
      <c r="FE468" s="0" t="n">
        <f aca="false">BJ468+CI468+DH468+EG468</f>
        <v>643.46631316155</v>
      </c>
      <c r="FF468" s="0" t="n">
        <f aca="false">BK468+CJ468+DI468+EH468</f>
        <v>654.705564658871</v>
      </c>
      <c r="FG468" s="0" t="n">
        <f aca="false">BL468+CK468+DJ468+EI468</f>
        <v>662.879565747831</v>
      </c>
      <c r="FH468" s="0" t="n">
        <f aca="false">BM468+CL468+DK468+EJ468</f>
        <v>666.966566292311</v>
      </c>
      <c r="FI468" s="0" t="n">
        <f aca="false">BN468+CM468+DL468+EK468</f>
        <v>667.988316428431</v>
      </c>
      <c r="FJ468" s="0" t="n">
        <f aca="false">BO468+CN468+DM468+EL468</f>
        <v>666.966566292311</v>
      </c>
      <c r="FK468" s="0" t="n">
        <f aca="false">BP468+CO468+DN468+EM468</f>
        <v>664.923066020071</v>
      </c>
      <c r="FL468" s="0" t="n">
        <f aca="false">BQ468+CP468+DO468+EN468</f>
        <v>661.857815611711</v>
      </c>
      <c r="FM468" s="0" t="n">
        <f aca="false">BR468+CQ468+DP468+EO468</f>
        <v>940.834760483219</v>
      </c>
      <c r="FN468" s="0" t="n">
        <f aca="false">BS468+CR468+DQ468+EP468</f>
        <v>938.046694397928</v>
      </c>
      <c r="FO468" s="0" t="n">
        <f aca="false">BT468+CS468+DR468+EQ468</f>
        <v>922.870977804198</v>
      </c>
      <c r="FP468" s="0" t="n">
        <f aca="false">BU468+CT468+DS468+ER468</f>
        <v>406.132456711051</v>
      </c>
      <c r="FQ468" s="0" t="n">
        <f aca="false">BV468+CU468+DT468+ES468</f>
        <v>395.231640070145</v>
      </c>
      <c r="FR468" s="0" t="n">
        <f aca="false">BW468+CV468+DU468+ET468</f>
        <v>402.629882647878</v>
      </c>
      <c r="FS468" s="0" t="n">
        <f aca="false">BX468+CW468+DV468+EU468</f>
        <v>400.105561520221</v>
      </c>
      <c r="FT468" s="0" t="n">
        <f aca="false">BY468+CX468+DW468+EV468</f>
        <v>397.4349771171</v>
      </c>
      <c r="FU468" s="0" t="n">
        <f aca="false">AM468*'Dist Horaria'!$H$10</f>
        <v>0.192004419139958</v>
      </c>
      <c r="FV468" s="0" t="n">
        <f aca="false">AM468*'Dist Horaria'!$I$10</f>
        <v>0.179694946127599</v>
      </c>
      <c r="FW468" s="0" t="n">
        <f aca="false">AM468*'Dist Horaria'!$J$10</f>
        <v>0.178917030302927</v>
      </c>
      <c r="FX468" s="0" t="n">
        <f aca="false">AM468*'Dist Horaria'!$K$10</f>
        <v>0.173771437995856</v>
      </c>
      <c r="FY468" s="0" t="n">
        <f aca="false">AM468*'Dist Horaria'!$L$10</f>
        <v>0.173840978554899</v>
      </c>
      <c r="FZ468" s="0" t="n">
        <f aca="false">AM468*'Dist Horaria'!$M$10</f>
        <v>0.186017001068832</v>
      </c>
      <c r="GA468" s="0" t="n">
        <f aca="false">AM468*'Dist Horaria'!$N$10</f>
        <v>0.175979771838822</v>
      </c>
      <c r="GB468" s="0" t="n">
        <f aca="false">AM468*'Dist Horaria'!$O$10</f>
        <v>0.172976125000185</v>
      </c>
      <c r="GC468" s="0" t="n">
        <f aca="false">AM468*'Dist Horaria'!$P$10</f>
        <v>0.175660318391814</v>
      </c>
      <c r="GD468" s="0" t="n">
        <f aca="false">AM468*'Dist Horaria'!$Q$10</f>
        <v>0.158966662037712</v>
      </c>
      <c r="GE468" s="0" t="n">
        <f aca="false">AM468*'Dist Horaria'!$R$10</f>
        <v>0.193963201032116</v>
      </c>
      <c r="GF468" s="0" t="n">
        <f aca="false">AM468*'Dist Horaria'!$S$10</f>
        <v>0.16565210850928</v>
      </c>
      <c r="GG468" s="0" t="n">
        <f aca="false">AR468*'Dist Horaria'!$H$10</f>
        <v>0.200842169710266</v>
      </c>
      <c r="GH468" s="0" t="n">
        <f aca="false">AR468*'Dist Horaria'!$I$10</f>
        <v>0.187966105300571</v>
      </c>
      <c r="GI468" s="0" t="n">
        <f aca="false">AR468*'Dist Horaria'!$J$10</f>
        <v>0.187152382872833</v>
      </c>
      <c r="GJ468" s="0" t="n">
        <f aca="false">AR468*'Dist Horaria'!$K$10</f>
        <v>0.181769944655912</v>
      </c>
      <c r="GK468" s="0" t="n">
        <f aca="false">AR468*'Dist Horaria'!$L$10</f>
        <v>0.1818426860898</v>
      </c>
      <c r="GL468" s="0" t="n">
        <f aca="false">AR468*'Dist Horaria'!$M$10</f>
        <v>0.19457915742256</v>
      </c>
      <c r="GM468" s="0" t="n">
        <f aca="false">AR468*'Dist Horaria'!$N$10</f>
        <v>0.184079925657665</v>
      </c>
      <c r="GN468" s="0" t="n">
        <f aca="false">AR468*'Dist Horaria'!$O$10</f>
        <v>0.180938024284679</v>
      </c>
      <c r="GO468" s="0" t="n">
        <f aca="false">AR468*'Dist Horaria'!$P$10</f>
        <v>0.183745768122615</v>
      </c>
      <c r="GP468" s="0" t="n">
        <f aca="false">AR468*'Dist Horaria'!$Q$10</f>
        <v>0.166283721271957</v>
      </c>
      <c r="GQ468" s="0" t="n">
        <f aca="false">AR468*'Dist Horaria'!$R$10</f>
        <v>0.202891112161551</v>
      </c>
      <c r="GR468" s="0" t="n">
        <f aca="false">AR468*'Dist Horaria'!$S$10</f>
        <v>0.173276891433591</v>
      </c>
      <c r="GS468" s="0" t="n">
        <f aca="false">AW468*'Dist Horaria'!$H$10</f>
        <v>0.0116430243310299</v>
      </c>
      <c r="GT468" s="0" t="n">
        <f aca="false">AW468*'Dist Horaria'!$I$10</f>
        <v>0.0108965858145258</v>
      </c>
      <c r="GU468" s="0" t="n">
        <f aca="false">AW468*'Dist Horaria'!$J$10</f>
        <v>0.0108494134998744</v>
      </c>
      <c r="GV468" s="0" t="n">
        <f aca="false">AW468*'Dist Horaria'!$K$10</f>
        <v>0.0105373880959949</v>
      </c>
      <c r="GW468" s="0" t="n">
        <f aca="false">AW468*'Dist Horaria'!$L$10</f>
        <v>0.0105416049907131</v>
      </c>
      <c r="GX468" s="0" t="n">
        <f aca="false">AW468*'Dist Horaria'!$M$10</f>
        <v>0.011279951154931</v>
      </c>
      <c r="GY468" s="0" t="n">
        <f aca="false">AW468*'Dist Horaria'!$N$10</f>
        <v>0.0106713000381255</v>
      </c>
      <c r="GZ468" s="0" t="n">
        <f aca="false">AW468*'Dist Horaria'!$O$10</f>
        <v>0.0104891608280973</v>
      </c>
      <c r="HA468" s="0" t="n">
        <f aca="false">AW468*'Dist Horaria'!$P$10</f>
        <v>0.0106519285868182</v>
      </c>
      <c r="HB468" s="0" t="n">
        <f aca="false">AW468*'Dist Horaria'!$Q$10</f>
        <v>0.0096396360157656</v>
      </c>
      <c r="HC468" s="0" t="n">
        <f aca="false">AW468*'Dist Horaria'!$R$10</f>
        <v>0.0117618036035682</v>
      </c>
      <c r="HD468" s="0" t="n">
        <f aca="false">AW468*'Dist Horaria'!$S$10</f>
        <v>0.010045037184556</v>
      </c>
    </row>
    <row r="469" customFormat="false" ht="13.8" hidden="false" customHeight="false" outlineLevel="0" collapsed="false">
      <c r="A469" s="0" t="n">
        <v>4.556155</v>
      </c>
      <c r="B469" s="0" t="n">
        <v>-74.085664</v>
      </c>
      <c r="C469" s="0" t="n">
        <v>31</v>
      </c>
      <c r="D469" s="0" t="n">
        <v>19</v>
      </c>
      <c r="E469" s="0" t="n">
        <v>2242</v>
      </c>
      <c r="G469" s="0" t="s">
        <v>1027</v>
      </c>
      <c r="H469" s="0" t="n">
        <v>518</v>
      </c>
      <c r="I469" s="0" t="s">
        <v>2057</v>
      </c>
      <c r="J469" s="0" t="s">
        <v>1712</v>
      </c>
      <c r="K469" s="0" t="s">
        <v>2058</v>
      </c>
      <c r="L469" s="0" t="s">
        <v>2059</v>
      </c>
      <c r="S469" s="0" t="n">
        <v>365</v>
      </c>
      <c r="V469" s="0" t="n">
        <v>35500</v>
      </c>
      <c r="W469" s="0" t="n">
        <f aca="false">V469*12</f>
        <v>426000</v>
      </c>
      <c r="X469" s="0" t="n">
        <v>1</v>
      </c>
      <c r="Z469" s="0" t="n">
        <v>21472.44</v>
      </c>
      <c r="AB469" s="0" t="n">
        <v>0.005</v>
      </c>
      <c r="AC469" s="0" t="n">
        <v>0</v>
      </c>
      <c r="AD469" s="0" t="n">
        <v>1969.96778825191</v>
      </c>
      <c r="AE469" s="0" t="n">
        <f aca="false">AD469/2204.59</f>
        <v>0.893575580154093</v>
      </c>
      <c r="AF469" s="0" t="n">
        <f aca="false">AE469/S469</f>
        <v>0.00244815227439478</v>
      </c>
      <c r="AG469" s="0" t="n">
        <f aca="false">AE469*EXP(AB469*AC469)</f>
        <v>0.893575580154093</v>
      </c>
      <c r="AH469" s="0" t="n">
        <f aca="false">AG469/S469</f>
        <v>0.00244815227439478</v>
      </c>
      <c r="AI469" s="0" t="s">
        <v>90</v>
      </c>
      <c r="AJ469" s="0" t="n">
        <f aca="false">IF(AI469="A",'FE DISTRIBUCIÓN'!$C$2,'FE DISTRIBUCIÓN'!$C$3)</f>
        <v>4.994E-006</v>
      </c>
      <c r="AK469" s="0" t="n">
        <f aca="false">W469*AJ469</f>
        <v>2.127444</v>
      </c>
      <c r="AL469" s="0" t="n">
        <f aca="false">AK469/365</f>
        <v>0.00582861369863014</v>
      </c>
      <c r="AM469" s="0" t="n">
        <f aca="false">AK469*EXP(AB469*AC469)</f>
        <v>2.127444</v>
      </c>
      <c r="AN469" s="0" t="n">
        <f aca="false">AM469/365</f>
        <v>0.00582861369863014</v>
      </c>
      <c r="AO469" s="0" t="n">
        <v>5.223868284E-006</v>
      </c>
      <c r="AP469" s="0" t="n">
        <f aca="false">AO469*W469</f>
        <v>2.225367888984</v>
      </c>
      <c r="AQ469" s="0" t="n">
        <f aca="false">AP469/365</f>
        <v>0.00609689832598356</v>
      </c>
      <c r="AR469" s="0" t="n">
        <f aca="false">AP469*EXP(AB469*AC469)</f>
        <v>2.225367888984</v>
      </c>
      <c r="AS469" s="0" t="n">
        <f aca="false">AR469/365</f>
        <v>0.00609689832598356</v>
      </c>
      <c r="AT469" s="0" t="n">
        <v>3.02832944E-007</v>
      </c>
      <c r="AU469" s="0" t="n">
        <f aca="false">AT469*W469</f>
        <v>0.129006834144</v>
      </c>
      <c r="AV469" s="0" t="n">
        <f aca="false">AU469/365</f>
        <v>0.000353443381216438</v>
      </c>
      <c r="AW469" s="0" t="n">
        <f aca="false">AU469*EXP(AB469*AC469)</f>
        <v>0.129006834144</v>
      </c>
      <c r="AX469" s="0" t="n">
        <f aca="false">AW469/365</f>
        <v>0.000353443381216438</v>
      </c>
      <c r="AY469" s="0" t="n">
        <f aca="false">AW469+AR469+AM469+AG469</f>
        <v>5.37539430328209</v>
      </c>
      <c r="AZ469" s="0" t="n">
        <f aca="false">AH469+AN469+AS469+AX469</f>
        <v>0.0147271076802249</v>
      </c>
      <c r="BA469" s="0" t="n">
        <f aca="false">AH469*1000000</f>
        <v>2448.15227439478</v>
      </c>
      <c r="BB469" s="0" t="n">
        <f aca="false">BA469*'Dist Horaria'!$H$3</f>
        <v>85.3047434557271</v>
      </c>
      <c r="BC469" s="0" t="n">
        <f aca="false">BA469*'Dist Horaria'!$I$3</f>
        <v>83.0227617059953</v>
      </c>
      <c r="BD469" s="0" t="n">
        <f aca="false">BA469*'Dist Horaria'!$J$3</f>
        <v>80.868851402297</v>
      </c>
      <c r="BE469" s="0" t="n">
        <f aca="false">BA469*'Dist Horaria'!$K$3</f>
        <v>79.0338039473929</v>
      </c>
      <c r="BF469" s="0" t="n">
        <f aca="false">BA469*'Dist Horaria'!$L$3</f>
        <v>77.6928225121314</v>
      </c>
      <c r="BG469" s="0" t="n">
        <f aca="false">BA469*'Dist Horaria'!$M$3</f>
        <v>76.848587548658</v>
      </c>
      <c r="BH469" s="0" t="n">
        <f aca="false">BA469*'Dist Horaria'!$N$3</f>
        <v>80.3169342526722</v>
      </c>
      <c r="BI469" s="0" t="n">
        <f aca="false">BA469*'Dist Horaria'!$O$3</f>
        <v>80.3169342526722</v>
      </c>
      <c r="BJ469" s="0" t="n">
        <f aca="false">BA469*'Dist Horaria'!$P$3</f>
        <v>106.262014156482</v>
      </c>
      <c r="BK469" s="0" t="n">
        <f aca="false">BA469*'Dist Horaria'!$Q$3</f>
        <v>117.501265653802</v>
      </c>
      <c r="BL469" s="0" t="n">
        <f aca="false">BA469*'Dist Horaria'!$R$3</f>
        <v>125.675266742762</v>
      </c>
      <c r="BM469" s="0" t="n">
        <f aca="false">BA469*'Dist Horaria'!$S$3</f>
        <v>129.762267287242</v>
      </c>
      <c r="BN469" s="0" t="n">
        <f aca="false">BA469*'Dist Horaria'!$T$3</f>
        <v>130.784017423362</v>
      </c>
      <c r="BO469" s="0" t="n">
        <f aca="false">BA469*'Dist Horaria'!$U$3</f>
        <v>129.762267287242</v>
      </c>
      <c r="BP469" s="0" t="n">
        <f aca="false">BA469*'Dist Horaria'!$V$3</f>
        <v>127.718767015002</v>
      </c>
      <c r="BQ469" s="0" t="n">
        <f aca="false">BA469*'Dist Horaria'!$W$3</f>
        <v>124.653516606642</v>
      </c>
      <c r="BR469" s="0" t="n">
        <f aca="false">BA469*'Dist Horaria'!$X$3</f>
        <v>122.237733427876</v>
      </c>
      <c r="BS469" s="0" t="n">
        <f aca="false">BA469*'Dist Horaria'!$Y$3</f>
        <v>119.449667342585</v>
      </c>
      <c r="BT469" s="0" t="n">
        <f aca="false">BA469*'Dist Horaria'!$Z$3</f>
        <v>104.273950748856</v>
      </c>
      <c r="BU469" s="0" t="n">
        <f aca="false">BA469*'Dist Horaria'!$AA$3</f>
        <v>99.1585715652978</v>
      </c>
      <c r="BV469" s="0" t="n">
        <f aca="false">BA469*'Dist Horaria'!$AB$3</f>
        <v>88.2577549243917</v>
      </c>
      <c r="BW469" s="0" t="n">
        <f aca="false">BA469*'Dist Horaria'!$AC$3</f>
        <v>95.6559975021244</v>
      </c>
      <c r="BX469" s="0" t="n">
        <f aca="false">BA469*'Dist Horaria'!$AD$3</f>
        <v>93.131676374467</v>
      </c>
      <c r="BY469" s="0" t="n">
        <f aca="false">BA469*'Dist Horaria'!$AE$3</f>
        <v>90.461091971347</v>
      </c>
      <c r="BZ469" s="0" t="n">
        <f aca="false">AN469*1000000</f>
        <v>5828.61369863014</v>
      </c>
      <c r="CA469" s="0" t="n">
        <f aca="false">BZ469*'Dist Horaria'!$H$6</f>
        <v>145.715342465753</v>
      </c>
      <c r="CB469" s="0" t="n">
        <f aca="false">BZ469*'Dist Horaria'!$I$6</f>
        <v>145.715342465753</v>
      </c>
      <c r="CC469" s="0" t="n">
        <f aca="false">BZ469*'Dist Horaria'!$J$6</f>
        <v>145.715342465753</v>
      </c>
      <c r="CD469" s="0" t="n">
        <f aca="false">BZ469*'Dist Horaria'!$K$6</f>
        <v>145.715342465753</v>
      </c>
      <c r="CE469" s="0" t="n">
        <f aca="false">BZ469*'Dist Horaria'!$L$6</f>
        <v>145.715342465753</v>
      </c>
      <c r="CF469" s="0" t="n">
        <f aca="false">BZ469*'Dist Horaria'!$M$6</f>
        <v>388.574246575343</v>
      </c>
      <c r="CG469" s="0" t="n">
        <f aca="false">BZ469*'Dist Horaria'!$N$6</f>
        <v>388.574246575343</v>
      </c>
      <c r="CH469" s="0" t="n">
        <f aca="false">BZ469*'Dist Horaria'!$O$6</f>
        <v>388.574246575343</v>
      </c>
      <c r="CI469" s="0" t="n">
        <f aca="false">BZ469*'Dist Horaria'!$P$6</f>
        <v>255.001849315068</v>
      </c>
      <c r="CJ469" s="0" t="n">
        <f aca="false">BZ469*'Dist Horaria'!$Q$6</f>
        <v>255.001849315068</v>
      </c>
      <c r="CK469" s="0" t="n">
        <f aca="false">BZ469*'Dist Horaria'!$R$6</f>
        <v>255.001849315068</v>
      </c>
      <c r="CL469" s="0" t="n">
        <f aca="false">BZ469*'Dist Horaria'!$S$6</f>
        <v>255.001849315068</v>
      </c>
      <c r="CM469" s="0" t="n">
        <f aca="false">BZ469*'Dist Horaria'!$T$6</f>
        <v>255.001849315068</v>
      </c>
      <c r="CN469" s="0" t="n">
        <f aca="false">BZ469*'Dist Horaria'!$U$6</f>
        <v>255.001849315068</v>
      </c>
      <c r="CO469" s="0" t="n">
        <f aca="false">BZ469*'Dist Horaria'!$V$6</f>
        <v>255.001849315068</v>
      </c>
      <c r="CP469" s="0" t="n">
        <f aca="false">BZ469*'Dist Horaria'!$W$6</f>
        <v>255.001849315068</v>
      </c>
      <c r="CQ469" s="0" t="n">
        <f aca="false">BZ469*'Dist Horaria'!$X$6</f>
        <v>388.574246575343</v>
      </c>
      <c r="CR469" s="0" t="n">
        <f aca="false">BZ469*'Dist Horaria'!$Y$6</f>
        <v>388.574246575343</v>
      </c>
      <c r="CS469" s="0" t="n">
        <f aca="false">BZ469*'Dist Horaria'!$Z$6</f>
        <v>388.574246575343</v>
      </c>
      <c r="CT469" s="0" t="n">
        <f aca="false">BZ469*'Dist Horaria'!$AA$6</f>
        <v>145.715342465753</v>
      </c>
      <c r="CU469" s="0" t="n">
        <f aca="false">BZ469*'Dist Horaria'!$AB$6</f>
        <v>145.715342465753</v>
      </c>
      <c r="CV469" s="0" t="n">
        <f aca="false">BZ469*'Dist Horaria'!$AC$6</f>
        <v>145.715342465753</v>
      </c>
      <c r="CW469" s="0" t="n">
        <f aca="false">BZ469*'Dist Horaria'!$AD$6</f>
        <v>145.715342465753</v>
      </c>
      <c r="CX469" s="0" t="n">
        <f aca="false">BZ469*'Dist Horaria'!$AE$6</f>
        <v>145.715342465753</v>
      </c>
      <c r="CY469" s="0" t="n">
        <f aca="false">AS469*1000000</f>
        <v>6096.89832598356</v>
      </c>
      <c r="CZ469" s="0" t="n">
        <f aca="false">CY469*'Dist Horaria'!$H$6</f>
        <v>152.422458149589</v>
      </c>
      <c r="DA469" s="0" t="n">
        <f aca="false">CY469*'Dist Horaria'!$I$6</f>
        <v>152.422458149589</v>
      </c>
      <c r="DB469" s="0" t="n">
        <f aca="false">CY469*'Dist Horaria'!$J$6</f>
        <v>152.422458149589</v>
      </c>
      <c r="DC469" s="0" t="n">
        <f aca="false">CY469*'Dist Horaria'!$K$6</f>
        <v>152.422458149589</v>
      </c>
      <c r="DD469" s="0" t="n">
        <f aca="false">CY469*'Dist Horaria'!$L$6</f>
        <v>152.422458149589</v>
      </c>
      <c r="DE469" s="0" t="n">
        <f aca="false">CY469*'Dist Horaria'!$M$6</f>
        <v>406.459888398904</v>
      </c>
      <c r="DF469" s="0" t="n">
        <f aca="false">CY469*'Dist Horaria'!$N$6</f>
        <v>406.459888398904</v>
      </c>
      <c r="DG469" s="0" t="n">
        <f aca="false">CY469*'Dist Horaria'!$O$6</f>
        <v>406.459888398904</v>
      </c>
      <c r="DH469" s="0" t="n">
        <f aca="false">CY469*'Dist Horaria'!$P$6</f>
        <v>266.739301761781</v>
      </c>
      <c r="DI469" s="0" t="n">
        <f aca="false">CY469*'Dist Horaria'!$Q$6</f>
        <v>266.739301761781</v>
      </c>
      <c r="DJ469" s="0" t="n">
        <f aca="false">CY469*'Dist Horaria'!$R$6</f>
        <v>266.739301761781</v>
      </c>
      <c r="DK469" s="0" t="n">
        <f aca="false">CY469*'Dist Horaria'!$S$6</f>
        <v>266.739301761781</v>
      </c>
      <c r="DL469" s="0" t="n">
        <f aca="false">CY469*'Dist Horaria'!$T$6</f>
        <v>266.739301761781</v>
      </c>
      <c r="DM469" s="0" t="n">
        <f aca="false">CY469*'Dist Horaria'!$U$6</f>
        <v>266.739301761781</v>
      </c>
      <c r="DN469" s="0" t="n">
        <f aca="false">CY469*'Dist Horaria'!$V$6</f>
        <v>266.739301761781</v>
      </c>
      <c r="DO469" s="0" t="n">
        <f aca="false">CY469*'Dist Horaria'!$W$6</f>
        <v>266.739301761781</v>
      </c>
      <c r="DP469" s="0" t="n">
        <f aca="false">CY469*'Dist Horaria'!$X$6</f>
        <v>406.459888398904</v>
      </c>
      <c r="DQ469" s="0" t="n">
        <f aca="false">CY469*'Dist Horaria'!$Y$6</f>
        <v>406.459888398904</v>
      </c>
      <c r="DR469" s="0" t="n">
        <f aca="false">CY469*'Dist Horaria'!$Z$6</f>
        <v>406.459888398904</v>
      </c>
      <c r="DS469" s="0" t="n">
        <f aca="false">CY469*'Dist Horaria'!$AA$6</f>
        <v>152.422458149589</v>
      </c>
      <c r="DT469" s="0" t="n">
        <f aca="false">CY469*'Dist Horaria'!$AB$6</f>
        <v>152.422458149589</v>
      </c>
      <c r="DU469" s="0" t="n">
        <f aca="false">CY469*'Dist Horaria'!$AC$6</f>
        <v>152.422458149589</v>
      </c>
      <c r="DV469" s="0" t="n">
        <f aca="false">CY469*'Dist Horaria'!$AD$6</f>
        <v>152.422458149589</v>
      </c>
      <c r="DW469" s="0" t="n">
        <f aca="false">CY469*'Dist Horaria'!$AE$6</f>
        <v>152.422458149589</v>
      </c>
      <c r="DX469" s="0" t="n">
        <f aca="false">AX469*1000000</f>
        <v>353.443381216438</v>
      </c>
      <c r="DY469" s="0" t="n">
        <f aca="false">DX469*'Dist Horaria'!$H$6</f>
        <v>8.83608453041096</v>
      </c>
      <c r="DZ469" s="0" t="n">
        <f aca="false">DX469*'Dist Horaria'!$I$6</f>
        <v>8.83608453041096</v>
      </c>
      <c r="EA469" s="0" t="n">
        <f aca="false">DX469*'Dist Horaria'!$J$6</f>
        <v>8.83608453041096</v>
      </c>
      <c r="EB469" s="0" t="n">
        <f aca="false">DX469*'Dist Horaria'!$K$6</f>
        <v>8.83608453041096</v>
      </c>
      <c r="EC469" s="0" t="n">
        <f aca="false">DX469*'Dist Horaria'!$L$6</f>
        <v>8.83608453041096</v>
      </c>
      <c r="ED469" s="0" t="n">
        <f aca="false">DX469*'Dist Horaria'!$M$6</f>
        <v>23.5628920810959</v>
      </c>
      <c r="EE469" s="0" t="n">
        <f aca="false">DX469*'Dist Horaria'!$N$6</f>
        <v>23.5628920810959</v>
      </c>
      <c r="EF469" s="0" t="n">
        <f aca="false">DX469*'Dist Horaria'!$O$6</f>
        <v>23.5628920810959</v>
      </c>
      <c r="EG469" s="0" t="n">
        <f aca="false">DX469*'Dist Horaria'!$P$6</f>
        <v>15.4631479282192</v>
      </c>
      <c r="EH469" s="0" t="n">
        <f aca="false">DX469*'Dist Horaria'!$Q$6</f>
        <v>15.4631479282192</v>
      </c>
      <c r="EI469" s="0" t="n">
        <f aca="false">DX469*'Dist Horaria'!$R$6</f>
        <v>15.4631479282192</v>
      </c>
      <c r="EJ469" s="0" t="n">
        <f aca="false">DX469*'Dist Horaria'!$S$6</f>
        <v>15.4631479282192</v>
      </c>
      <c r="EK469" s="0" t="n">
        <f aca="false">DX469*'Dist Horaria'!$T$6</f>
        <v>15.4631479282192</v>
      </c>
      <c r="EL469" s="0" t="n">
        <f aca="false">DX469*'Dist Horaria'!$U$6</f>
        <v>15.4631479282192</v>
      </c>
      <c r="EM469" s="0" t="n">
        <f aca="false">DX469*'Dist Horaria'!$V$6</f>
        <v>15.4631479282192</v>
      </c>
      <c r="EN469" s="0" t="n">
        <f aca="false">DX469*'Dist Horaria'!$W$6</f>
        <v>15.4631479282192</v>
      </c>
      <c r="EO469" s="0" t="n">
        <f aca="false">DX469*'Dist Horaria'!$X$6</f>
        <v>23.5628920810959</v>
      </c>
      <c r="EP469" s="0" t="n">
        <f aca="false">DX469*'Dist Horaria'!$Y$6</f>
        <v>23.5628920810959</v>
      </c>
      <c r="EQ469" s="0" t="n">
        <f aca="false">DX469*'Dist Horaria'!$Z$6</f>
        <v>23.5628920810959</v>
      </c>
      <c r="ER469" s="0" t="n">
        <f aca="false">DX469*'Dist Horaria'!$AA$6</f>
        <v>8.83608453041096</v>
      </c>
      <c r="ES469" s="0" t="n">
        <f aca="false">DX469*'Dist Horaria'!$AB$6</f>
        <v>8.83608453041096</v>
      </c>
      <c r="ET469" s="0" t="n">
        <f aca="false">DX469*'Dist Horaria'!$AC$6</f>
        <v>8.83608453041096</v>
      </c>
      <c r="EU469" s="0" t="n">
        <f aca="false">DX469*'Dist Horaria'!$AD$6</f>
        <v>8.83608453041096</v>
      </c>
      <c r="EV469" s="0" t="n">
        <f aca="false">DX469*'Dist Horaria'!$AE$6</f>
        <v>8.83608453041096</v>
      </c>
      <c r="EW469" s="0" t="n">
        <f aca="false">BB469+CA469+CZ469+DY469</f>
        <v>392.278628601481</v>
      </c>
      <c r="EX469" s="0" t="n">
        <f aca="false">BC469+CB469+DA469+DZ469</f>
        <v>389.996646851749</v>
      </c>
      <c r="EY469" s="0" t="n">
        <f aca="false">BD469+CC469+DB469+EA469</f>
        <v>387.84273654805</v>
      </c>
      <c r="EZ469" s="0" t="n">
        <f aca="false">BE469+CD469+DC469+EB469</f>
        <v>386.007689093146</v>
      </c>
      <c r="FA469" s="0" t="n">
        <f aca="false">BF469+CE469+DD469+EC469</f>
        <v>384.666707657885</v>
      </c>
      <c r="FB469" s="0" t="n">
        <f aca="false">BG469+CF469+DE469+ED469</f>
        <v>895.445614604001</v>
      </c>
      <c r="FC469" s="0" t="n">
        <f aca="false">BH469+CG469+DF469+EE469</f>
        <v>898.913961308015</v>
      </c>
      <c r="FD469" s="0" t="n">
        <f aca="false">BI469+CH469+DG469+EF469</f>
        <v>898.913961308015</v>
      </c>
      <c r="FE469" s="0" t="n">
        <f aca="false">BJ469+CI469+DH469+EG469</f>
        <v>643.46631316155</v>
      </c>
      <c r="FF469" s="0" t="n">
        <f aca="false">BK469+CJ469+DI469+EH469</f>
        <v>654.705564658871</v>
      </c>
      <c r="FG469" s="0" t="n">
        <f aca="false">BL469+CK469+DJ469+EI469</f>
        <v>662.879565747831</v>
      </c>
      <c r="FH469" s="0" t="n">
        <f aca="false">BM469+CL469+DK469+EJ469</f>
        <v>666.966566292311</v>
      </c>
      <c r="FI469" s="0" t="n">
        <f aca="false">BN469+CM469+DL469+EK469</f>
        <v>667.988316428431</v>
      </c>
      <c r="FJ469" s="0" t="n">
        <f aca="false">BO469+CN469+DM469+EL469</f>
        <v>666.966566292311</v>
      </c>
      <c r="FK469" s="0" t="n">
        <f aca="false">BP469+CO469+DN469+EM469</f>
        <v>664.923066020071</v>
      </c>
      <c r="FL469" s="0" t="n">
        <f aca="false">BQ469+CP469+DO469+EN469</f>
        <v>661.857815611711</v>
      </c>
      <c r="FM469" s="0" t="n">
        <f aca="false">BR469+CQ469+DP469+EO469</f>
        <v>940.834760483219</v>
      </c>
      <c r="FN469" s="0" t="n">
        <f aca="false">BS469+CR469+DQ469+EP469</f>
        <v>938.046694397928</v>
      </c>
      <c r="FO469" s="0" t="n">
        <f aca="false">BT469+CS469+DR469+EQ469</f>
        <v>922.870977804198</v>
      </c>
      <c r="FP469" s="0" t="n">
        <f aca="false">BU469+CT469+DS469+ER469</f>
        <v>406.132456711051</v>
      </c>
      <c r="FQ469" s="0" t="n">
        <f aca="false">BV469+CU469+DT469+ES469</f>
        <v>395.231640070145</v>
      </c>
      <c r="FR469" s="0" t="n">
        <f aca="false">BW469+CV469+DU469+ET469</f>
        <v>402.629882647878</v>
      </c>
      <c r="FS469" s="0" t="n">
        <f aca="false">BX469+CW469+DV469+EU469</f>
        <v>400.105561520221</v>
      </c>
      <c r="FT469" s="0" t="n">
        <f aca="false">BY469+CX469+DW469+EV469</f>
        <v>397.4349771171</v>
      </c>
      <c r="FU469" s="0" t="n">
        <f aca="false">AM469*'Dist Horaria'!$H$10</f>
        <v>0.192004419139958</v>
      </c>
      <c r="FV469" s="0" t="n">
        <f aca="false">AM469*'Dist Horaria'!$I$10</f>
        <v>0.179694946127599</v>
      </c>
      <c r="FW469" s="0" t="n">
        <f aca="false">AM469*'Dist Horaria'!$J$10</f>
        <v>0.178917030302927</v>
      </c>
      <c r="FX469" s="0" t="n">
        <f aca="false">AM469*'Dist Horaria'!$K$10</f>
        <v>0.173771437995856</v>
      </c>
      <c r="FY469" s="0" t="n">
        <f aca="false">AM469*'Dist Horaria'!$L$10</f>
        <v>0.173840978554899</v>
      </c>
      <c r="FZ469" s="0" t="n">
        <f aca="false">AM469*'Dist Horaria'!$M$10</f>
        <v>0.186017001068832</v>
      </c>
      <c r="GA469" s="0" t="n">
        <f aca="false">AM469*'Dist Horaria'!$N$10</f>
        <v>0.175979771838822</v>
      </c>
      <c r="GB469" s="0" t="n">
        <f aca="false">AM469*'Dist Horaria'!$O$10</f>
        <v>0.172976125000185</v>
      </c>
      <c r="GC469" s="0" t="n">
        <f aca="false">AM469*'Dist Horaria'!$P$10</f>
        <v>0.175660318391814</v>
      </c>
      <c r="GD469" s="0" t="n">
        <f aca="false">AM469*'Dist Horaria'!$Q$10</f>
        <v>0.158966662037712</v>
      </c>
      <c r="GE469" s="0" t="n">
        <f aca="false">AM469*'Dist Horaria'!$R$10</f>
        <v>0.193963201032116</v>
      </c>
      <c r="GF469" s="0" t="n">
        <f aca="false">AM469*'Dist Horaria'!$S$10</f>
        <v>0.16565210850928</v>
      </c>
      <c r="GG469" s="0" t="n">
        <f aca="false">AR469*'Dist Horaria'!$H$10</f>
        <v>0.200842169710266</v>
      </c>
      <c r="GH469" s="0" t="n">
        <f aca="false">AR469*'Dist Horaria'!$I$10</f>
        <v>0.187966105300571</v>
      </c>
      <c r="GI469" s="0" t="n">
        <f aca="false">AR469*'Dist Horaria'!$J$10</f>
        <v>0.187152382872833</v>
      </c>
      <c r="GJ469" s="0" t="n">
        <f aca="false">AR469*'Dist Horaria'!$K$10</f>
        <v>0.181769944655912</v>
      </c>
      <c r="GK469" s="0" t="n">
        <f aca="false">AR469*'Dist Horaria'!$L$10</f>
        <v>0.1818426860898</v>
      </c>
      <c r="GL469" s="0" t="n">
        <f aca="false">AR469*'Dist Horaria'!$M$10</f>
        <v>0.19457915742256</v>
      </c>
      <c r="GM469" s="0" t="n">
        <f aca="false">AR469*'Dist Horaria'!$N$10</f>
        <v>0.184079925657665</v>
      </c>
      <c r="GN469" s="0" t="n">
        <f aca="false">AR469*'Dist Horaria'!$O$10</f>
        <v>0.180938024284679</v>
      </c>
      <c r="GO469" s="0" t="n">
        <f aca="false">AR469*'Dist Horaria'!$P$10</f>
        <v>0.183745768122615</v>
      </c>
      <c r="GP469" s="0" t="n">
        <f aca="false">AR469*'Dist Horaria'!$Q$10</f>
        <v>0.166283721271957</v>
      </c>
      <c r="GQ469" s="0" t="n">
        <f aca="false">AR469*'Dist Horaria'!$R$10</f>
        <v>0.202891112161551</v>
      </c>
      <c r="GR469" s="0" t="n">
        <f aca="false">AR469*'Dist Horaria'!$S$10</f>
        <v>0.173276891433591</v>
      </c>
      <c r="GS469" s="0" t="n">
        <f aca="false">AW469*'Dist Horaria'!$H$10</f>
        <v>0.0116430243310299</v>
      </c>
      <c r="GT469" s="0" t="n">
        <f aca="false">AW469*'Dist Horaria'!$I$10</f>
        <v>0.0108965858145258</v>
      </c>
      <c r="GU469" s="0" t="n">
        <f aca="false">AW469*'Dist Horaria'!$J$10</f>
        <v>0.0108494134998744</v>
      </c>
      <c r="GV469" s="0" t="n">
        <f aca="false">AW469*'Dist Horaria'!$K$10</f>
        <v>0.0105373880959949</v>
      </c>
      <c r="GW469" s="0" t="n">
        <f aca="false">AW469*'Dist Horaria'!$L$10</f>
        <v>0.0105416049907131</v>
      </c>
      <c r="GX469" s="0" t="n">
        <f aca="false">AW469*'Dist Horaria'!$M$10</f>
        <v>0.011279951154931</v>
      </c>
      <c r="GY469" s="0" t="n">
        <f aca="false">AW469*'Dist Horaria'!$N$10</f>
        <v>0.0106713000381255</v>
      </c>
      <c r="GZ469" s="0" t="n">
        <f aca="false">AW469*'Dist Horaria'!$O$10</f>
        <v>0.0104891608280973</v>
      </c>
      <c r="HA469" s="0" t="n">
        <f aca="false">AW469*'Dist Horaria'!$P$10</f>
        <v>0.0106519285868182</v>
      </c>
      <c r="HB469" s="0" t="n">
        <f aca="false">AW469*'Dist Horaria'!$Q$10</f>
        <v>0.0096396360157656</v>
      </c>
      <c r="HC469" s="0" t="n">
        <f aca="false">AW469*'Dist Horaria'!$R$10</f>
        <v>0.0117618036035682</v>
      </c>
      <c r="HD469" s="0" t="n">
        <f aca="false">AW469*'Dist Horaria'!$S$10</f>
        <v>0.010045037184556</v>
      </c>
    </row>
    <row r="470" customFormat="false" ht="15" hidden="false" customHeight="false" outlineLevel="0" collapsed="false">
      <c r="AW470" s="0" t="n">
        <f aca="false">SUM(AW3:AW469)</f>
        <v>640.335491018342</v>
      </c>
      <c r="AY470" s="0" t="n">
        <f aca="false">SUM(AY3:AY469)</f>
        <v>23786.1648269098</v>
      </c>
      <c r="DX470" s="0" t="n">
        <f aca="false">AX470*1000000</f>
        <v>0</v>
      </c>
    </row>
  </sheetData>
  <mergeCells count="12">
    <mergeCell ref="AB1:AC1"/>
    <mergeCell ref="AJ1:AN1"/>
    <mergeCell ref="AO1:AS1"/>
    <mergeCell ref="AT1:AX1"/>
    <mergeCell ref="BA1:BY1"/>
    <mergeCell ref="BZ1:CX1"/>
    <mergeCell ref="CY1:DW1"/>
    <mergeCell ref="DX1:EV1"/>
    <mergeCell ref="EW1:FT1"/>
    <mergeCell ref="FU1:GF1"/>
    <mergeCell ref="GG1:GR1"/>
    <mergeCell ref="GS1:HD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tabColor rgb="FFFFFFFF"/>
    <pageSetUpPr fitToPage="false"/>
  </sheetPr>
  <dimension ref="B1:E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3" activeCellId="0" sqref="E3"/>
    </sheetView>
  </sheetViews>
  <sheetFormatPr defaultRowHeight="15"/>
  <cols>
    <col collapsed="false" hidden="false" max="3" min="1" style="0" width="10.7295918367347"/>
    <col collapsed="false" hidden="false" max="4" min="4" style="0" width="16.2908163265306"/>
    <col collapsed="false" hidden="false" max="1025" min="5" style="0" width="10.7295918367347"/>
  </cols>
  <sheetData>
    <row r="1" customFormat="false" ht="15" hidden="false" customHeight="false" outlineLevel="0" collapsed="false">
      <c r="B1" s="0" t="s">
        <v>2060</v>
      </c>
      <c r="C1" s="0" t="s">
        <v>2061</v>
      </c>
      <c r="D1" s="0" t="s">
        <v>45</v>
      </c>
      <c r="E1" s="0" t="s">
        <v>2062</v>
      </c>
    </row>
    <row r="2" customFormat="false" ht="15" hidden="false" customHeight="false" outlineLevel="0" collapsed="false">
      <c r="B2" s="0" t="s">
        <v>90</v>
      </c>
      <c r="C2" s="0" t="n">
        <v>4.994E-006</v>
      </c>
      <c r="D2" s="0" t="s">
        <v>2063</v>
      </c>
      <c r="E2" s="0" t="s">
        <v>2064</v>
      </c>
    </row>
    <row r="3" customFormat="false" ht="15" hidden="false" customHeight="false" outlineLevel="0" collapsed="false">
      <c r="B3" s="0" t="s">
        <v>2065</v>
      </c>
      <c r="C3" s="0" t="n">
        <f aca="false">C2*0.4</f>
        <v>1.9976E-006</v>
      </c>
      <c r="D3" s="0" t="s">
        <v>2066</v>
      </c>
      <c r="E3" s="0" t="s">
        <v>2064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FFFFFF"/>
    <pageSetUpPr fitToPage="false"/>
  </sheetPr>
  <dimension ref="A2:AE15"/>
  <sheetViews>
    <sheetView windowProtection="false"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H18" activeCellId="0" sqref="H18"/>
    </sheetView>
  </sheetViews>
  <sheetFormatPr defaultRowHeight="15"/>
  <cols>
    <col collapsed="false" hidden="false" max="6" min="1" style="0" width="10.7295918367347"/>
    <col collapsed="false" hidden="false" max="7" min="7" style="0" width="25"/>
    <col collapsed="false" hidden="false" max="8" min="8" style="0" width="16.2908163265306"/>
    <col collapsed="false" hidden="false" max="9" min="9" style="0" width="11.9948979591837"/>
    <col collapsed="false" hidden="false" max="10" min="10" style="0" width="15.8571428571429"/>
    <col collapsed="false" hidden="false" max="11" min="11" style="0" width="11.9948979591837"/>
    <col collapsed="false" hidden="false" max="1025" min="12" style="0" width="10.7295918367347"/>
  </cols>
  <sheetData>
    <row r="2" customFormat="false" ht="15" hidden="false" customHeight="false" outlineLevel="0" collapsed="false">
      <c r="G2" s="26" t="s">
        <v>2067</v>
      </c>
      <c r="H2" s="0" t="s">
        <v>2068</v>
      </c>
      <c r="I2" s="0" t="s">
        <v>2069</v>
      </c>
      <c r="J2" s="0" t="s">
        <v>2070</v>
      </c>
      <c r="K2" s="0" t="s">
        <v>2071</v>
      </c>
      <c r="L2" s="0" t="s">
        <v>2072</v>
      </c>
      <c r="M2" s="0" t="s">
        <v>2073</v>
      </c>
      <c r="N2" s="0" t="s">
        <v>2074</v>
      </c>
      <c r="O2" s="0" t="s">
        <v>2075</v>
      </c>
      <c r="P2" s="0" t="s">
        <v>2076</v>
      </c>
      <c r="Q2" s="0" t="s">
        <v>2077</v>
      </c>
      <c r="R2" s="0" t="s">
        <v>2078</v>
      </c>
      <c r="S2" s="0" t="s">
        <v>2079</v>
      </c>
      <c r="T2" s="0" t="s">
        <v>2080</v>
      </c>
      <c r="U2" s="0" t="s">
        <v>2081</v>
      </c>
      <c r="V2" s="0" t="s">
        <v>2082</v>
      </c>
      <c r="W2" s="0" t="s">
        <v>2083</v>
      </c>
      <c r="X2" s="0" t="s">
        <v>2084</v>
      </c>
      <c r="Y2" s="0" t="s">
        <v>2085</v>
      </c>
      <c r="Z2" s="0" t="s">
        <v>2086</v>
      </c>
      <c r="AA2" s="0" t="s">
        <v>2087</v>
      </c>
      <c r="AB2" s="0" t="s">
        <v>2088</v>
      </c>
      <c r="AC2" s="0" t="s">
        <v>2089</v>
      </c>
      <c r="AD2" s="0" t="s">
        <v>2090</v>
      </c>
      <c r="AE2" s="0" t="s">
        <v>2091</v>
      </c>
    </row>
    <row r="3" customFormat="false" ht="15" hidden="false" customHeight="false" outlineLevel="0" collapsed="false">
      <c r="A3" s="0" t="s">
        <v>2092</v>
      </c>
      <c r="H3" s="0" t="n">
        <v>0.0348445414723297</v>
      </c>
      <c r="I3" s="0" t="n">
        <v>0.0339124173664891</v>
      </c>
      <c r="J3" s="0" t="n">
        <v>0.0330326067737307</v>
      </c>
      <c r="K3" s="0" t="n">
        <v>0.0322830425108795</v>
      </c>
      <c r="L3" s="0" t="n">
        <v>0.0317352900490385</v>
      </c>
      <c r="M3" s="0" t="n">
        <v>0.0313904442760433</v>
      </c>
      <c r="N3" s="0" t="n">
        <v>0.0328071644450825</v>
      </c>
      <c r="O3" s="0" t="n">
        <v>0.0328071644450825</v>
      </c>
      <c r="P3" s="0" t="n">
        <v>0.0434049855753975</v>
      </c>
      <c r="Q3" s="0" t="n">
        <v>0.0479958975112569</v>
      </c>
      <c r="R3" s="0" t="n">
        <v>0.0513347425555183</v>
      </c>
      <c r="S3" s="0" t="n">
        <v>0.0530041650776489</v>
      </c>
      <c r="T3" s="0" t="n">
        <v>0.0534215207081816</v>
      </c>
      <c r="U3" s="0" t="n">
        <v>0.0530041650776489</v>
      </c>
      <c r="V3" s="0" t="n">
        <v>0.0521694538165836</v>
      </c>
      <c r="W3" s="0" t="n">
        <v>0.0509173869249856</v>
      </c>
      <c r="X3" s="0" t="n">
        <v>0.0499306087723222</v>
      </c>
      <c r="Y3" s="0" t="n">
        <v>0.0487917637280609</v>
      </c>
      <c r="Z3" s="0" t="n">
        <v>0.0425929186837995</v>
      </c>
      <c r="AA3" s="0" t="n">
        <v>0.0405034329777593</v>
      </c>
      <c r="AB3" s="0" t="n">
        <v>0.0360507619756661</v>
      </c>
      <c r="AC3" s="0" t="n">
        <v>0.0390727319140196</v>
      </c>
      <c r="AD3" s="0" t="n">
        <v>0.0380416191217071</v>
      </c>
      <c r="AE3" s="0" t="n">
        <v>0.0369507619756661</v>
      </c>
    </row>
    <row r="4" customFormat="false" ht="15" hidden="false" customHeight="false" outlineLevel="0" collapsed="false">
      <c r="A4" s="0" t="s">
        <v>2093</v>
      </c>
      <c r="B4" s="0" t="s">
        <v>2094</v>
      </c>
    </row>
    <row r="5" customFormat="false" ht="15" hidden="false" customHeight="false" outlineLevel="0" collapsed="false">
      <c r="A5" s="0" t="n">
        <v>2012</v>
      </c>
      <c r="B5" s="27" t="n">
        <v>14350</v>
      </c>
      <c r="G5" s="28" t="s">
        <v>2095</v>
      </c>
      <c r="H5" s="0" t="s">
        <v>2068</v>
      </c>
      <c r="I5" s="0" t="s">
        <v>2069</v>
      </c>
      <c r="J5" s="0" t="s">
        <v>2070</v>
      </c>
      <c r="K5" s="0" t="s">
        <v>2071</v>
      </c>
      <c r="L5" s="0" t="s">
        <v>2072</v>
      </c>
      <c r="M5" s="0" t="s">
        <v>2073</v>
      </c>
      <c r="N5" s="0" t="s">
        <v>2074</v>
      </c>
      <c r="O5" s="0" t="s">
        <v>2075</v>
      </c>
      <c r="P5" s="0" t="s">
        <v>2076</v>
      </c>
      <c r="Q5" s="0" t="s">
        <v>2077</v>
      </c>
      <c r="R5" s="0" t="s">
        <v>2078</v>
      </c>
      <c r="S5" s="0" t="s">
        <v>2079</v>
      </c>
      <c r="T5" s="0" t="s">
        <v>2080</v>
      </c>
      <c r="U5" s="0" t="s">
        <v>2081</v>
      </c>
      <c r="V5" s="0" t="s">
        <v>2082</v>
      </c>
      <c r="W5" s="0" t="s">
        <v>2083</v>
      </c>
      <c r="X5" s="0" t="s">
        <v>2084</v>
      </c>
      <c r="Y5" s="0" t="s">
        <v>2085</v>
      </c>
      <c r="Z5" s="0" t="s">
        <v>2086</v>
      </c>
      <c r="AA5" s="0" t="s">
        <v>2087</v>
      </c>
      <c r="AB5" s="0" t="s">
        <v>2088</v>
      </c>
      <c r="AC5" s="0" t="s">
        <v>2089</v>
      </c>
      <c r="AD5" s="0" t="s">
        <v>2090</v>
      </c>
      <c r="AE5" s="0" t="s">
        <v>2091</v>
      </c>
    </row>
    <row r="6" customFormat="false" ht="15" hidden="false" customHeight="false" outlineLevel="0" collapsed="false">
      <c r="A6" s="0" t="n">
        <v>2011</v>
      </c>
      <c r="B6" s="27" t="n">
        <v>13488</v>
      </c>
      <c r="D6" s="0" t="s">
        <v>38</v>
      </c>
      <c r="E6" s="0" t="n">
        <f aca="false">LN(B5/B6)</f>
        <v>0.0619495409461304</v>
      </c>
      <c r="H6" s="0" t="n">
        <v>0.025</v>
      </c>
      <c r="I6" s="0" t="n">
        <v>0.025</v>
      </c>
      <c r="J6" s="0" t="n">
        <v>0.025</v>
      </c>
      <c r="K6" s="0" t="n">
        <v>0.025</v>
      </c>
      <c r="L6" s="0" t="n">
        <v>0.025</v>
      </c>
      <c r="M6" s="0" t="n">
        <v>0.0666666666666667</v>
      </c>
      <c r="N6" s="0" t="n">
        <v>0.0666666666666667</v>
      </c>
      <c r="O6" s="0" t="n">
        <v>0.0666666666666667</v>
      </c>
      <c r="P6" s="0" t="n">
        <v>0.04375</v>
      </c>
      <c r="Q6" s="0" t="n">
        <v>0.04375</v>
      </c>
      <c r="R6" s="0" t="n">
        <v>0.04375</v>
      </c>
      <c r="S6" s="0" t="n">
        <v>0.04375</v>
      </c>
      <c r="T6" s="0" t="n">
        <v>0.04375</v>
      </c>
      <c r="U6" s="0" t="n">
        <v>0.04375</v>
      </c>
      <c r="V6" s="0" t="n">
        <v>0.04375</v>
      </c>
      <c r="W6" s="0" t="n">
        <v>0.04375</v>
      </c>
      <c r="X6" s="0" t="n">
        <v>0.0666666666666667</v>
      </c>
      <c r="Y6" s="0" t="n">
        <v>0.0666666666666667</v>
      </c>
      <c r="Z6" s="0" t="n">
        <v>0.0666666666666667</v>
      </c>
      <c r="AA6" s="0" t="n">
        <v>0.025</v>
      </c>
      <c r="AB6" s="0" t="n">
        <v>0.025</v>
      </c>
      <c r="AC6" s="0" t="n">
        <v>0.025</v>
      </c>
      <c r="AD6" s="0" t="n">
        <v>0.025</v>
      </c>
      <c r="AE6" s="0" t="n">
        <v>0.025</v>
      </c>
    </row>
    <row r="7" customFormat="false" ht="15" hidden="false" customHeight="false" outlineLevel="0" collapsed="false">
      <c r="A7" s="0" t="n">
        <v>2010</v>
      </c>
      <c r="B7" s="27" t="n">
        <v>12224</v>
      </c>
    </row>
    <row r="8" customFormat="false" ht="15.75" hidden="false" customHeight="false" outlineLevel="0" collapsed="false">
      <c r="A8" s="0" t="n">
        <v>2009</v>
      </c>
      <c r="B8" s="27" t="n">
        <v>11367</v>
      </c>
      <c r="G8" s="28" t="s">
        <v>2096</v>
      </c>
      <c r="H8" s="0" t="s">
        <v>67</v>
      </c>
      <c r="I8" s="0" t="s">
        <v>68</v>
      </c>
      <c r="J8" s="0" t="s">
        <v>69</v>
      </c>
      <c r="K8" s="0" t="s">
        <v>70</v>
      </c>
      <c r="L8" s="0" t="s">
        <v>71</v>
      </c>
      <c r="M8" s="0" t="s">
        <v>72</v>
      </c>
      <c r="N8" s="0" t="s">
        <v>73</v>
      </c>
      <c r="O8" s="0" t="s">
        <v>74</v>
      </c>
      <c r="P8" s="0" t="s">
        <v>75</v>
      </c>
      <c r="Q8" s="0" t="s">
        <v>76</v>
      </c>
      <c r="R8" s="0" t="s">
        <v>77</v>
      </c>
      <c r="S8" s="0" t="s">
        <v>78</v>
      </c>
    </row>
    <row r="9" customFormat="false" ht="15.75" hidden="false" customHeight="false" outlineLevel="0" collapsed="false">
      <c r="A9" s="0" t="n">
        <v>2008</v>
      </c>
      <c r="B9" s="27" t="n">
        <v>11509</v>
      </c>
      <c r="H9" s="29" t="n">
        <v>79794.12</v>
      </c>
      <c r="I9" s="29" t="n">
        <v>74678.49</v>
      </c>
      <c r="J9" s="29" t="n">
        <v>74355.2</v>
      </c>
      <c r="K9" s="29" t="n">
        <v>72216.77</v>
      </c>
      <c r="L9" s="29" t="n">
        <v>72245.67</v>
      </c>
      <c r="M9" s="29" t="n">
        <v>77305.84</v>
      </c>
      <c r="N9" s="29" t="n">
        <v>73134.52</v>
      </c>
      <c r="O9" s="29" t="n">
        <v>71886.25</v>
      </c>
      <c r="P9" s="29" t="n">
        <v>73001.76</v>
      </c>
      <c r="Q9" s="29" t="n">
        <v>66064.13</v>
      </c>
      <c r="R9" s="29" t="n">
        <v>80608.16</v>
      </c>
      <c r="S9" s="29" t="n">
        <v>68842.5</v>
      </c>
      <c r="T9" s="30" t="n">
        <f aca="false">SUM(H9:S9)</f>
        <v>884133.41</v>
      </c>
    </row>
    <row r="10" customFormat="false" ht="15" hidden="false" customHeight="false" outlineLevel="0" collapsed="false">
      <c r="A10" s="0" t="n">
        <v>2007</v>
      </c>
      <c r="B10" s="27" t="n">
        <v>11175</v>
      </c>
      <c r="H10" s="0" t="n">
        <f aca="false">H9/$T$9</f>
        <v>0.0902512212495171</v>
      </c>
      <c r="I10" s="0" t="n">
        <f aca="false">I9/$T$9</f>
        <v>0.0844651826922817</v>
      </c>
      <c r="J10" s="0" t="n">
        <f aca="false">J9/$T$9</f>
        <v>0.0840995252062695</v>
      </c>
      <c r="K10" s="0" t="n">
        <f aca="false">K9/$T$9</f>
        <v>0.081680851761953</v>
      </c>
      <c r="L10" s="0" t="n">
        <f aca="false">L9/$T$9</f>
        <v>0.081713539136588</v>
      </c>
      <c r="M10" s="0" t="n">
        <f aca="false">M9/$T$9</f>
        <v>0.0874368496039529</v>
      </c>
      <c r="N10" s="0" t="n">
        <f aca="false">N9/$T$9</f>
        <v>0.0827188738405441</v>
      </c>
      <c r="O10" s="0" t="n">
        <f aca="false">O9/$T$9</f>
        <v>0.0813070167770269</v>
      </c>
      <c r="P10" s="0" t="n">
        <f aca="false">P9/$T$9</f>
        <v>0.0825687155064075</v>
      </c>
      <c r="Q10" s="0" t="n">
        <f aca="false">Q9/$T$9</f>
        <v>0.0747219019808334</v>
      </c>
      <c r="R10" s="0" t="n">
        <f aca="false">R9/$T$9</f>
        <v>0.0911719420262605</v>
      </c>
      <c r="S10" s="0" t="n">
        <f aca="false">S9/$T$9</f>
        <v>0.0778643802183655</v>
      </c>
      <c r="T10" s="0" t="n">
        <f aca="false">SUM(H10:S10)</f>
        <v>1</v>
      </c>
    </row>
    <row r="11" customFormat="false" ht="15" hidden="false" customHeight="false" outlineLevel="0" collapsed="false">
      <c r="A11" s="0" t="n">
        <v>2006</v>
      </c>
      <c r="B11" s="27" t="n">
        <v>10242</v>
      </c>
    </row>
    <row r="12" customFormat="false" ht="15" hidden="false" customHeight="false" outlineLevel="0" collapsed="false">
      <c r="A12" s="0" t="n">
        <v>2005</v>
      </c>
      <c r="B12" s="27" t="n">
        <v>9421</v>
      </c>
    </row>
    <row r="13" customFormat="false" ht="15" hidden="false" customHeight="false" outlineLevel="0" collapsed="false">
      <c r="A13" s="0" t="n">
        <v>2004</v>
      </c>
      <c r="B13" s="27" t="n">
        <v>8581</v>
      </c>
      <c r="G13" s="31"/>
      <c r="H13" s="32"/>
      <c r="I13" s="32"/>
      <c r="J13" s="32"/>
      <c r="K13" s="32"/>
      <c r="L13" s="32"/>
      <c r="M13" s="32"/>
    </row>
    <row r="14" customFormat="false" ht="15" hidden="false" customHeight="false" outlineLevel="0" collapsed="false">
      <c r="A14" s="0" t="n">
        <v>2003</v>
      </c>
      <c r="B14" s="27" t="n">
        <v>7574</v>
      </c>
      <c r="G14" s="32"/>
      <c r="H14" s="32"/>
      <c r="I14" s="32"/>
      <c r="J14" s="32"/>
      <c r="K14" s="32"/>
      <c r="L14" s="32"/>
      <c r="M14" s="32"/>
    </row>
    <row r="15" customFormat="false" ht="15" hidden="false" customHeight="false" outlineLevel="0" collapsed="false">
      <c r="A15" s="0" t="n">
        <v>2002</v>
      </c>
      <c r="B15" s="27" t="n">
        <v>7128</v>
      </c>
      <c r="G15" s="32"/>
      <c r="H15" s="32"/>
      <c r="I15" s="32"/>
      <c r="J15" s="32"/>
      <c r="K15" s="32"/>
      <c r="L15" s="32"/>
      <c r="M15" s="32"/>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tabColor rgb="FFFFFFFF"/>
    <pageSetUpPr fitToPage="false"/>
  </sheetPr>
  <dimension ref="A1:AO1533"/>
  <sheetViews>
    <sheetView windowProtection="false" showFormulas="false" showGridLines="true" showRowColHeaders="true" showZeros="true" rightToLeft="false" tabSelected="true" showOutlineSymbols="true" defaultGridColor="true" view="normal" topLeftCell="K698" colorId="64" zoomScale="100" zoomScaleNormal="100" zoomScalePageLayoutView="100" workbookViewId="0">
      <selection pane="topLeft" activeCell="S713" activeCellId="0" sqref="S713"/>
    </sheetView>
  </sheetViews>
  <sheetFormatPr defaultRowHeight="15"/>
  <cols>
    <col collapsed="false" hidden="false" max="1" min="1" style="0" width="17.2857142857143"/>
    <col collapsed="false" hidden="false" max="21" min="2" style="0" width="10.7295918367347"/>
    <col collapsed="false" hidden="false" max="22" min="22" style="0" width="11.8622448979592"/>
    <col collapsed="false" hidden="false" max="1025" min="23" style="0" width="10.7295918367347"/>
  </cols>
  <sheetData>
    <row r="1" customFormat="false" ht="15" hidden="false" customHeight="false" outlineLevel="0" collapsed="false">
      <c r="A1" s="33" t="s">
        <v>18</v>
      </c>
      <c r="B1" s="33" t="s">
        <v>21</v>
      </c>
      <c r="C1" s="33" t="s">
        <v>2097</v>
      </c>
      <c r="D1" s="10" t="s">
        <v>19</v>
      </c>
      <c r="E1" s="33" t="s">
        <v>2098</v>
      </c>
      <c r="F1" s="33" t="s">
        <v>2099</v>
      </c>
      <c r="G1" s="34" t="s">
        <v>2100</v>
      </c>
      <c r="H1" s="34" t="s">
        <v>2101</v>
      </c>
      <c r="I1" s="34" t="s">
        <v>2102</v>
      </c>
      <c r="J1" s="34" t="s">
        <v>2103</v>
      </c>
      <c r="K1" s="34" t="s">
        <v>2104</v>
      </c>
      <c r="L1" s="31" t="s">
        <v>38</v>
      </c>
      <c r="M1" s="31" t="s">
        <v>39</v>
      </c>
      <c r="N1" s="35" t="s">
        <v>2105</v>
      </c>
      <c r="O1" s="34" t="s">
        <v>43</v>
      </c>
      <c r="P1" s="34" t="s">
        <v>2106</v>
      </c>
      <c r="Q1" s="34" t="s">
        <v>2107</v>
      </c>
      <c r="R1" s="34" t="s">
        <v>2108</v>
      </c>
      <c r="S1" s="34" t="s">
        <v>2109</v>
      </c>
      <c r="T1" s="34" t="s">
        <v>2110</v>
      </c>
      <c r="U1" s="34" t="s">
        <v>2111</v>
      </c>
      <c r="V1" s="34"/>
      <c r="W1" s="36" t="s">
        <v>2112</v>
      </c>
      <c r="X1" s="36" t="s">
        <v>2113</v>
      </c>
      <c r="Y1" s="36" t="s">
        <v>49</v>
      </c>
      <c r="Z1" s="36" t="s">
        <v>2114</v>
      </c>
      <c r="AA1" s="36" t="s">
        <v>2115</v>
      </c>
      <c r="AB1" s="36" t="s">
        <v>2116</v>
      </c>
      <c r="AC1" s="36" t="s">
        <v>2117</v>
      </c>
      <c r="AD1" s="37" t="s">
        <v>2113</v>
      </c>
      <c r="AE1" s="37" t="s">
        <v>2118</v>
      </c>
      <c r="AF1" s="37" t="s">
        <v>2114</v>
      </c>
      <c r="AG1" s="37" t="s">
        <v>2115</v>
      </c>
      <c r="AH1" s="37" t="s">
        <v>2116</v>
      </c>
      <c r="AI1" s="37" t="s">
        <v>2119</v>
      </c>
      <c r="AJ1" s="38" t="s">
        <v>2113</v>
      </c>
      <c r="AK1" s="38" t="s">
        <v>2120</v>
      </c>
      <c r="AL1" s="38" t="s">
        <v>2114</v>
      </c>
      <c r="AM1" s="38" t="s">
        <v>2115</v>
      </c>
      <c r="AN1" s="38" t="s">
        <v>2116</v>
      </c>
      <c r="AO1" s="38" t="s">
        <v>2121</v>
      </c>
    </row>
    <row r="2" customFormat="false" ht="15" hidden="false" customHeight="false" outlineLevel="0" collapsed="false">
      <c r="A2" s="0" t="s">
        <v>79</v>
      </c>
      <c r="B2" s="39" t="s">
        <v>81</v>
      </c>
      <c r="C2" s="0" t="s">
        <v>2122</v>
      </c>
      <c r="D2" s="1" t="n">
        <v>40717</v>
      </c>
      <c r="E2" s="0" t="n">
        <v>9000</v>
      </c>
      <c r="F2" s="0" t="n">
        <v>9246.02</v>
      </c>
      <c r="G2" s="0" t="n">
        <f aca="false">(((F2*3.7852*35.81)/1000)/(H2^2))*1.2732</f>
        <v>23.718898551609</v>
      </c>
      <c r="H2" s="0" t="n">
        <v>8.20209975</v>
      </c>
      <c r="I2" s="0" t="n">
        <v>60.4281626040177</v>
      </c>
      <c r="J2" s="0" t="n">
        <v>68.0016224983599</v>
      </c>
      <c r="K2" s="0" t="n">
        <v>3.82238500207701</v>
      </c>
      <c r="L2" s="0" t="n">
        <v>0.005</v>
      </c>
      <c r="M2" s="0" t="n">
        <v>1</v>
      </c>
      <c r="N2" s="32" t="n">
        <v>2292.88864802337</v>
      </c>
      <c r="O2" s="0" t="n">
        <f aca="false">(N2/2204.59)*EXP(L2*M2)</f>
        <v>1.04526546895335</v>
      </c>
      <c r="P2" s="0" t="n">
        <v>1.328521888386</v>
      </c>
      <c r="Q2" s="0" t="n">
        <v>0.0993471152211429</v>
      </c>
      <c r="R2" s="0" t="n">
        <f aca="false">26.5039616037002*(I2/Hoja4!$CT$2)</f>
        <v>0.471090634294912</v>
      </c>
      <c r="S2" s="0" t="n">
        <v>0.346725101597201</v>
      </c>
      <c r="T2" s="0" t="n">
        <v>0.0215793379964769</v>
      </c>
      <c r="U2" s="0" t="n">
        <f aca="false">(SQRT(((P2/G2)^2)+((Q2/H2)^2)+((R2/I2)^2)+((S2/J2)^2)+((T2/K2)^2)))*O2</f>
        <v>0.0609722265949121</v>
      </c>
      <c r="V2" s="0" t="n">
        <f aca="false">O2&gt;U2</f>
        <v>1</v>
      </c>
      <c r="W2" s="0" t="n">
        <v>558720</v>
      </c>
      <c r="X2" s="0" t="n">
        <v>4.994E-006</v>
      </c>
      <c r="Y2" s="0" t="n">
        <f aca="false">(W2*X2)*EXP(L2*M2)</f>
        <v>2.80423385469889</v>
      </c>
      <c r="Z2" s="0" t="n">
        <v>175440.577697652</v>
      </c>
      <c r="AA2" s="0" t="n">
        <v>3748.14709444969</v>
      </c>
      <c r="AB2" s="0" t="n">
        <f aca="false">X2*0.1</f>
        <v>4.994E-007</v>
      </c>
      <c r="AC2" s="0" t="n">
        <f aca="false">(SQRT(((AA2/W2)^2)+((AB2/X2)^2)))*Y2</f>
        <v>0.281053676685646</v>
      </c>
      <c r="AD2" s="0" t="n">
        <v>5.223868284E-006</v>
      </c>
      <c r="AE2" s="0" t="n">
        <f aca="false">(W2*AD2)*EXP(L2*M2)</f>
        <v>2.93330963045267</v>
      </c>
      <c r="AF2" s="0" t="n">
        <v>175440.577697652</v>
      </c>
      <c r="AG2" s="0" t="n">
        <v>3748.14709444969</v>
      </c>
      <c r="AH2" s="0" t="n">
        <f aca="false">AD2*0.1</f>
        <v>5.223868284E-007</v>
      </c>
      <c r="AI2" s="0" t="n">
        <f aca="false">(SQRT(((AG2/W2)^2)+((AH2/AD2)^2)))*AE2</f>
        <v>0.293990265866988</v>
      </c>
      <c r="AJ2" s="0" t="n">
        <v>3.02832944E-007</v>
      </c>
      <c r="AK2" s="0" t="n">
        <f aca="false">(W2*AJ2)*EXP(L2*M2)</f>
        <v>0.170046935098705</v>
      </c>
      <c r="AL2" s="0" t="n">
        <v>175440.577697652</v>
      </c>
      <c r="AM2" s="0" t="n">
        <v>3748.14709444969</v>
      </c>
      <c r="AN2" s="0" t="n">
        <f aca="false">AJ2*0.1</f>
        <v>3.02832944E-008</v>
      </c>
      <c r="AO2" s="0" t="n">
        <f aca="false">(SQRT(((AM2/W2)^2)+((AN2/AJ2)^2)))*AK2</f>
        <v>0.0170429139633036</v>
      </c>
    </row>
    <row r="3" customFormat="false" ht="15" hidden="false" customHeight="false" outlineLevel="0" collapsed="false">
      <c r="A3" s="0" t="s">
        <v>79</v>
      </c>
      <c r="B3" s="32"/>
      <c r="C3" s="0" t="s">
        <v>2123</v>
      </c>
      <c r="D3" s="1" t="n">
        <v>40717</v>
      </c>
      <c r="E3" s="0" t="n">
        <v>3000</v>
      </c>
      <c r="F3" s="0" t="n">
        <v>3323</v>
      </c>
      <c r="G3" s="0" t="n">
        <f aca="false">(((F3*3.7852*35.81)/1000)/(H3^2))*1.2732</f>
        <v>15.9091826610512</v>
      </c>
      <c r="H3" s="0" t="n">
        <v>6.003937017</v>
      </c>
      <c r="I3" s="0" t="n">
        <v>48.53445681613</v>
      </c>
      <c r="J3" s="0" t="n">
        <v>130.009325504884</v>
      </c>
      <c r="K3" s="0" t="n">
        <v>0.00593973</v>
      </c>
      <c r="L3" s="0" t="n">
        <v>0.005</v>
      </c>
      <c r="M3" s="0" t="n">
        <v>1</v>
      </c>
      <c r="N3" s="0" t="n">
        <v>2.32697407401544</v>
      </c>
      <c r="O3" s="0" t="n">
        <f aca="false">(N3/2204.59)*EXP(L3*M3)</f>
        <v>0.00106080408606622</v>
      </c>
      <c r="P3" s="0" t="n">
        <v>2.81690318237076</v>
      </c>
      <c r="Q3" s="0" t="n">
        <v>0.689957873411666</v>
      </c>
      <c r="R3" s="0" t="n">
        <f aca="false">40.5074751462878*(I3/Hoja4!$R$2)</f>
        <v>1.25487375738546</v>
      </c>
      <c r="S3" s="0" t="n">
        <v>1.14894745568521</v>
      </c>
      <c r="T3" s="0" t="n">
        <v>5.58086552427142E-005</v>
      </c>
      <c r="U3" s="0" t="n">
        <f aca="false">(SQRT(((P3/G3)^2)+((Q3/H3)^2)+((R3/I3)^2)+((S3/J3)^2)+((T3/K3)^2)))*O3</f>
        <v>0.000226007764536616</v>
      </c>
      <c r="V3" s="0" t="n">
        <f aca="false">O3&gt;U3</f>
        <v>1</v>
      </c>
      <c r="W3" s="0" t="n">
        <v>161280</v>
      </c>
      <c r="X3" s="0" t="n">
        <v>4.994E-006</v>
      </c>
      <c r="Y3" s="0" t="n">
        <f aca="false">(W3*X3)*EXP(L3*M3)</f>
        <v>0.809469566304836</v>
      </c>
      <c r="Z3" s="0" t="n">
        <v>108342.705620911</v>
      </c>
      <c r="AA3" s="0" t="n">
        <v>6507.82824848106</v>
      </c>
      <c r="AB3" s="0" t="n">
        <f aca="false">X3*0.1</f>
        <v>4.994E-007</v>
      </c>
      <c r="AC3" s="0" t="n">
        <f aca="false">(SQRT(((AA3/W3)^2)+((AB3/X3)^2)))*Y3</f>
        <v>0.0872884956111243</v>
      </c>
      <c r="AD3" s="0" t="n">
        <v>5.223868284E-006</v>
      </c>
      <c r="AE3" s="0" t="n">
        <f aca="false">(W3*AD3)*EXP(L3*M3)</f>
        <v>0.846728553120358</v>
      </c>
      <c r="AF3" s="0" t="n">
        <v>108342.705620911</v>
      </c>
      <c r="AG3" s="0" t="n">
        <v>6507.82824848106</v>
      </c>
      <c r="AH3" s="0" t="n">
        <f aca="false">AD3*0.1</f>
        <v>5.223868284E-007</v>
      </c>
      <c r="AI3" s="0" t="n">
        <f aca="false">(SQRT(((AG3/W3)^2)+((AH3/AD3)^2)))*AE3</f>
        <v>0.0913062883021676</v>
      </c>
      <c r="AJ3" s="0" t="n">
        <v>3.02832944E-007</v>
      </c>
      <c r="AK3" s="0" t="n">
        <f aca="false">(W3*AJ3)*EXP(L3*M3)</f>
        <v>0.0490857132243685</v>
      </c>
      <c r="AL3" s="0" t="n">
        <v>108342.705620911</v>
      </c>
      <c r="AM3" s="0" t="n">
        <v>6507.82824848106</v>
      </c>
      <c r="AN3" s="0" t="n">
        <f aca="false">AJ3*0.1</f>
        <v>3.02832944E-008</v>
      </c>
      <c r="AO3" s="0" t="n">
        <f aca="false">(SQRT(((AM3/W3)^2)+((AN3/AJ3)^2)))*AK3</f>
        <v>0.0052931181624445</v>
      </c>
    </row>
    <row r="4" customFormat="false" ht="15" hidden="false" customHeight="false" outlineLevel="0" collapsed="false">
      <c r="A4" s="0" t="s">
        <v>79</v>
      </c>
      <c r="B4" s="40" t="s">
        <v>92</v>
      </c>
      <c r="C4" s="0" t="s">
        <v>2122</v>
      </c>
      <c r="D4" s="41" t="n">
        <v>39468</v>
      </c>
      <c r="E4" s="0" t="n">
        <v>3000</v>
      </c>
      <c r="F4" s="0" t="n">
        <v>3323</v>
      </c>
      <c r="G4" s="0" t="n">
        <f aca="false">(((F4*3.7852*35.81)/1000)/(H4^2))*1.2732</f>
        <v>15.9091826610512</v>
      </c>
      <c r="H4" s="0" t="n">
        <v>6.003937017</v>
      </c>
      <c r="I4" s="0" t="n">
        <v>3.6111947035811</v>
      </c>
      <c r="J4" s="0" t="n">
        <v>68.0016224983599</v>
      </c>
      <c r="K4" s="0" t="n">
        <v>3.82238500207701</v>
      </c>
      <c r="L4" s="0" t="n">
        <v>0.005</v>
      </c>
      <c r="M4" s="0" t="n">
        <v>4</v>
      </c>
      <c r="N4" s="0" t="n">
        <v>74.2634800403534</v>
      </c>
      <c r="O4" s="0" t="n">
        <f aca="false">(N4/2204.59)*EXP(L4*M4)</f>
        <v>0.0343663456026829</v>
      </c>
      <c r="P4" s="0" t="n">
        <v>2.81690318237076</v>
      </c>
      <c r="Q4" s="0" t="n">
        <v>0.689957873411666</v>
      </c>
      <c r="R4" s="0" t="n">
        <f aca="false">40.5074751462878*(I4/Hoja4!$R$2)</f>
        <v>0.0933685831387993</v>
      </c>
      <c r="S4" s="0" t="n">
        <v>0.346725101597201</v>
      </c>
      <c r="T4" s="0" t="n">
        <v>0.0215793379964769</v>
      </c>
      <c r="U4" s="0" t="n">
        <f aca="false">(SQRT(((P4/G4)^2)+((Q4/H4)^2)+((R4/I4)^2)+((S4/J4)^2)+((T4/K4)^2)))*O4</f>
        <v>0.00731310486719064</v>
      </c>
      <c r="V4" s="0" t="n">
        <f aca="false">O4&gt;U4</f>
        <v>1</v>
      </c>
      <c r="W4" s="0" t="n">
        <v>12000</v>
      </c>
      <c r="X4" s="0" t="n">
        <v>4.994E-006</v>
      </c>
      <c r="Y4" s="0" t="n">
        <f aca="false">(W4*X4)*EXP(L4*M4)</f>
        <v>0.0611386259051234</v>
      </c>
      <c r="Z4" s="0" t="n">
        <v>1259029.91469139</v>
      </c>
      <c r="AA4" s="0" t="n">
        <v>3748.14709444969</v>
      </c>
      <c r="AB4" s="0" t="n">
        <f aca="false">X4*0.1</f>
        <v>4.994E-007</v>
      </c>
      <c r="AC4" s="0" t="n">
        <f aca="false">(SQRT(((AA4/W4)^2)+((AB4/X4)^2)))*Y4</f>
        <v>0.0200512108006293</v>
      </c>
      <c r="AD4" s="0" t="n">
        <v>5.223868284E-006</v>
      </c>
      <c r="AE4" s="0" t="n">
        <f aca="false">(W4*AD4)*EXP(L4*M4)</f>
        <v>0.0639527690815208</v>
      </c>
      <c r="AF4" s="0" t="n">
        <v>175440.577697652</v>
      </c>
      <c r="AG4" s="0" t="n">
        <v>3748.14709444969</v>
      </c>
      <c r="AH4" s="0" t="n">
        <f aca="false">AD4*0.1</f>
        <v>5.223868284E-007</v>
      </c>
      <c r="AI4" s="0" t="n">
        <f aca="false">(SQRT(((AG4/W4)^2)+((AH4/AD4)^2)))*AE4</f>
        <v>0.0209741458064088</v>
      </c>
      <c r="AJ4" s="0" t="n">
        <v>3.02832944E-007</v>
      </c>
      <c r="AK4" s="0" t="n">
        <f aca="false">(W4*AJ4)*EXP(L4*M4)</f>
        <v>0.00370740690327657</v>
      </c>
      <c r="AL4" s="0" t="n">
        <v>175440.577697652</v>
      </c>
      <c r="AM4" s="0" t="n">
        <v>3748.14709444969</v>
      </c>
      <c r="AN4" s="0" t="n">
        <f aca="false">AJ4*0.1</f>
        <v>3.02832944E-008</v>
      </c>
      <c r="AO4" s="0" t="n">
        <f aca="false">(SQRT(((AM4/W4)^2)+((AN4/AJ4)^2)))*AK4</f>
        <v>0.00121589251051645</v>
      </c>
    </row>
    <row r="5" customFormat="false" ht="15" hidden="false" customHeight="false" outlineLevel="0" collapsed="false">
      <c r="A5" s="0" t="s">
        <v>79</v>
      </c>
      <c r="B5" s="32"/>
      <c r="C5" s="0" t="s">
        <v>2124</v>
      </c>
      <c r="D5" s="41" t="n">
        <v>39468</v>
      </c>
      <c r="E5" s="0" t="n">
        <v>7000</v>
      </c>
      <c r="F5" s="0" t="n">
        <v>6731</v>
      </c>
      <c r="G5" s="0" t="n">
        <f aca="false">(((F5*3.7852*35.81)/1000)/(H5^2))*1.2732</f>
        <v>18.1267374440231</v>
      </c>
      <c r="H5" s="0" t="n">
        <v>8.005249356</v>
      </c>
      <c r="I5" s="0" t="n">
        <v>23.1763482394889</v>
      </c>
      <c r="J5" s="0" t="n">
        <v>130.009325504884</v>
      </c>
      <c r="K5" s="0" t="n">
        <v>0.00593973</v>
      </c>
      <c r="L5" s="0" t="n">
        <v>0.005</v>
      </c>
      <c r="M5" s="0" t="n">
        <v>4</v>
      </c>
      <c r="N5" s="0" t="n">
        <v>2.86804105714286</v>
      </c>
      <c r="O5" s="0" t="n">
        <f aca="false">(N5/2204.59)*EXP(L5*M5)</f>
        <v>0.00132722153767771</v>
      </c>
      <c r="P5" s="0" t="n">
        <v>0.575296534612654</v>
      </c>
      <c r="Q5" s="0" t="n">
        <v>0.0436657928861363</v>
      </c>
      <c r="R5" s="0" t="n">
        <f aca="false">11.8457570192522*(I5/Hoja4!$BK$2)</f>
        <v>0.0831733944036655</v>
      </c>
      <c r="S5" s="0" t="n">
        <v>1.14894745568521</v>
      </c>
      <c r="T5" s="0" t="n">
        <v>5.58086552427142E-005</v>
      </c>
      <c r="U5" s="0" t="n">
        <f aca="false">(SQRT(((P5/G5)^2)+((Q5/H5)^2)+((R5/I5)^2)+((S5/J5)^2)+((T5/K5)^2)))*O5</f>
        <v>4.62871194993948E-005</v>
      </c>
      <c r="V5" s="0" t="n">
        <f aca="false">O5&gt;U5</f>
        <v>1</v>
      </c>
      <c r="W5" s="0" t="n">
        <v>156000</v>
      </c>
      <c r="X5" s="0" t="n">
        <v>4.994E-006</v>
      </c>
      <c r="Y5" s="0" t="n">
        <f aca="false">(W5*X5)*EXP(L5*M5)</f>
        <v>0.794802136766605</v>
      </c>
      <c r="Z5" s="0" t="n">
        <v>108342.705620911</v>
      </c>
      <c r="AA5" s="0" t="n">
        <v>6507.82824848106</v>
      </c>
      <c r="AB5" s="0" t="n">
        <f aca="false">X5*0.1</f>
        <v>4.994E-007</v>
      </c>
      <c r="AC5" s="0" t="n">
        <f aca="false">(SQRT(((AA5/W5)^2)+((AB5/X5)^2)))*Y5</f>
        <v>0.0861189126972397</v>
      </c>
      <c r="AD5" s="0" t="n">
        <v>5.223868284E-006</v>
      </c>
      <c r="AE5" s="0" t="n">
        <f aca="false">(W5*AD5)*EXP(L5*M5)</f>
        <v>0.831385998059771</v>
      </c>
      <c r="AF5" s="0" t="n">
        <v>108342.705620911</v>
      </c>
      <c r="AG5" s="0" t="n">
        <v>6507.82824848106</v>
      </c>
      <c r="AH5" s="0" t="n">
        <f aca="false">AD5*0.1</f>
        <v>5.223868284E-007</v>
      </c>
      <c r="AI5" s="0" t="n">
        <f aca="false">(SQRT(((AG5/W5)^2)+((AH5/AD5)^2)))*AE5</f>
        <v>0.090082870783275</v>
      </c>
      <c r="AJ5" s="0" t="n">
        <v>3.02832944E-007</v>
      </c>
      <c r="AK5" s="0" t="n">
        <f aca="false">(W5*AJ5)*EXP(L5*M5)</f>
        <v>0.0481962897425954</v>
      </c>
      <c r="AL5" s="0" t="n">
        <v>108342.705620911</v>
      </c>
      <c r="AM5" s="0" t="n">
        <v>6507.82824848106</v>
      </c>
      <c r="AN5" s="0" t="n">
        <f aca="false">AJ5*0.1</f>
        <v>3.02832944E-008</v>
      </c>
      <c r="AO5" s="0" t="n">
        <f aca="false">(SQRT(((AM5/W5)^2)+((AN5/AJ5)^2)))*AK5</f>
        <v>0.00522219540772608</v>
      </c>
    </row>
    <row r="6" customFormat="false" ht="15" hidden="false" customHeight="false" outlineLevel="0" collapsed="false">
      <c r="A6" s="0" t="s">
        <v>79</v>
      </c>
      <c r="B6" s="40" t="s">
        <v>98</v>
      </c>
      <c r="C6" s="0" t="s">
        <v>2122</v>
      </c>
      <c r="D6" s="41" t="s">
        <v>96</v>
      </c>
      <c r="E6" s="0" t="n">
        <v>10500</v>
      </c>
      <c r="F6" s="0" t="n">
        <v>10566.88</v>
      </c>
      <c r="G6" s="0" t="n">
        <f aca="false">(((F6*3.7852*35.81)/1000)/(H6^2))*1.2732</f>
        <v>27.1073126304103</v>
      </c>
      <c r="H6" s="0" t="n">
        <v>8.20209975</v>
      </c>
      <c r="I6" s="0" t="n">
        <v>42.5858910104023</v>
      </c>
      <c r="J6" s="0" t="n">
        <v>68.0016224983599</v>
      </c>
      <c r="K6" s="0" t="n">
        <v>3.82238500207701</v>
      </c>
      <c r="L6" s="0" t="n">
        <v>0.005</v>
      </c>
      <c r="M6" s="0" t="n">
        <v>-1</v>
      </c>
      <c r="N6" s="0" t="n">
        <v>2425.97995565344</v>
      </c>
      <c r="O6" s="0" t="n">
        <f aca="false">(N6/2204.59)*EXP(L6*M6)</f>
        <v>1.09493390160823</v>
      </c>
      <c r="P6" s="0" t="n">
        <v>0.693948706618423</v>
      </c>
      <c r="Q6" s="0" t="n">
        <v>0.0696754411027923</v>
      </c>
      <c r="R6" s="0" t="n">
        <f aca="false">30.3818643031628*(I6/Hoja4!$DS$2)</f>
        <v>0.102733815794538</v>
      </c>
      <c r="S6" s="0" t="n">
        <v>0.346725101597201</v>
      </c>
      <c r="T6" s="0" t="n">
        <v>0.0215793379964769</v>
      </c>
      <c r="U6" s="0" t="n">
        <f aca="false">(SQRT(((P6/G6)^2)+((Q6/H6)^2)+((R6/I6)^2)+((S6/J6)^2)+((T6/K6)^2)))*O6</f>
        <v>0.0307988769258844</v>
      </c>
      <c r="V6" s="0" t="n">
        <f aca="false">O6&gt;U6</f>
        <v>1</v>
      </c>
      <c r="W6" s="0" t="n">
        <v>450000</v>
      </c>
      <c r="X6" s="0" t="n">
        <v>4.994E-006</v>
      </c>
      <c r="Y6" s="0" t="n">
        <f aca="false">(W6*X6)*EXP(L6*M6)</f>
        <v>2.23609154448972</v>
      </c>
      <c r="Z6" s="0" t="n">
        <v>1259029.91469139</v>
      </c>
      <c r="AA6" s="0" t="n">
        <v>3748.14709444969</v>
      </c>
      <c r="AB6" s="0" t="n">
        <f aca="false">X6*0.1</f>
        <v>4.994E-007</v>
      </c>
      <c r="AC6" s="0" t="n">
        <f aca="false">(SQRT(((AA6/W6)^2)+((AB6/X6)^2)))*Y6</f>
        <v>0.224383467398136</v>
      </c>
      <c r="AD6" s="0" t="n">
        <v>5.223868284E-006</v>
      </c>
      <c r="AE6" s="0" t="n">
        <f aca="false">(W6*AD6)*EXP(L6*M6)</f>
        <v>2.33901635950749</v>
      </c>
      <c r="AF6" s="0" t="n">
        <v>175440.577697652</v>
      </c>
      <c r="AG6" s="0" t="n">
        <v>3748.14709444969</v>
      </c>
      <c r="AH6" s="0" t="n">
        <f aca="false">AD6*0.1</f>
        <v>5.223868284E-007</v>
      </c>
      <c r="AI6" s="0" t="n">
        <f aca="false">(SQRT(((AG6/W6)^2)+((AH6/AD6)^2)))*AE6</f>
        <v>0.234711589666614</v>
      </c>
      <c r="AJ6" s="0" t="n">
        <v>3.02832944E-007</v>
      </c>
      <c r="AK6" s="0" t="n">
        <f aca="false">(W6*AJ6)*EXP(L6*M6)</f>
        <v>0.135595151275796</v>
      </c>
      <c r="AL6" s="0" t="n">
        <v>175440.577697652</v>
      </c>
      <c r="AM6" s="0" t="n">
        <v>3748.14709444969</v>
      </c>
      <c r="AN6" s="0" t="n">
        <f aca="false">AJ6*0.1</f>
        <v>3.02832944E-008</v>
      </c>
      <c r="AO6" s="0" t="n">
        <f aca="false">(SQRT(((AM6/W6)^2)+((AN6/AJ6)^2)))*AK6</f>
        <v>0.0136064689661805</v>
      </c>
    </row>
    <row r="7" customFormat="false" ht="15" hidden="false" customHeight="false" outlineLevel="0" collapsed="false">
      <c r="A7" s="0" t="s">
        <v>79</v>
      </c>
      <c r="B7" s="32"/>
      <c r="C7" s="0" t="s">
        <v>2123</v>
      </c>
      <c r="D7" s="41" t="s">
        <v>96</v>
      </c>
      <c r="E7" s="0" t="n">
        <v>3000</v>
      </c>
      <c r="F7" s="0" t="n">
        <v>3323</v>
      </c>
      <c r="G7" s="0" t="n">
        <f aca="false">(((F7*3.7852*35.81)/1000)/(H7^2))*1.2732</f>
        <v>15.9091826610512</v>
      </c>
      <c r="H7" s="0" t="n">
        <v>6.003937017</v>
      </c>
      <c r="I7" s="0" t="n">
        <v>54.1679205537165</v>
      </c>
      <c r="J7" s="0" t="n">
        <v>130.009325504884</v>
      </c>
      <c r="K7" s="0" t="n">
        <v>0.00593973</v>
      </c>
      <c r="L7" s="0" t="n">
        <v>0.005</v>
      </c>
      <c r="M7" s="0" t="n">
        <v>-1</v>
      </c>
      <c r="N7" s="0" t="n">
        <v>2.38433488666948</v>
      </c>
      <c r="O7" s="0" t="n">
        <f aca="false">(N7/2204.59)*EXP(L7*M7)</f>
        <v>0.00107613795164207</v>
      </c>
      <c r="P7" s="0" t="n">
        <v>2.81690318237076</v>
      </c>
      <c r="Q7" s="0" t="n">
        <v>0.689957873411666</v>
      </c>
      <c r="R7" s="0" t="n">
        <f aca="false">40.5074751462878*(I7/Hoja4!$R$2)</f>
        <v>1.40052874708199</v>
      </c>
      <c r="S7" s="0" t="n">
        <v>1.14894745568521</v>
      </c>
      <c r="T7" s="0" t="n">
        <v>5.58086552427142E-005</v>
      </c>
      <c r="U7" s="0" t="n">
        <f aca="false">(SQRT(((P7/G7)^2)+((Q7/H7)^2)+((R7/I7)^2)+((S7/J7)^2)+((T7/K7)^2)))*O7</f>
        <v>0.000229274694524938</v>
      </c>
      <c r="V7" s="0" t="n">
        <f aca="false">O7&gt;U7</f>
        <v>1</v>
      </c>
      <c r="W7" s="0" t="n">
        <v>180000</v>
      </c>
      <c r="X7" s="0" t="n">
        <v>4.994E-006</v>
      </c>
      <c r="Y7" s="0" t="n">
        <f aca="false">(W7*X7)*EXP(L7*M7)</f>
        <v>0.894436617795886</v>
      </c>
      <c r="Z7" s="0" t="n">
        <v>108342.705620911</v>
      </c>
      <c r="AA7" s="0" t="n">
        <v>6507.82824848106</v>
      </c>
      <c r="AB7" s="0" t="n">
        <f aca="false">X7*0.1</f>
        <v>4.994E-007</v>
      </c>
      <c r="AC7" s="0" t="n">
        <f aca="false">(SQRT(((AA7/W7)^2)+((AB7/X7)^2)))*Y7</f>
        <v>0.0951100143844759</v>
      </c>
      <c r="AD7" s="0" t="n">
        <v>5.223868284E-006</v>
      </c>
      <c r="AE7" s="0" t="n">
        <f aca="false">(W7*AD7)*EXP(L7*M7)</f>
        <v>0.935606543802995</v>
      </c>
      <c r="AF7" s="0" t="n">
        <v>108342.705620911</v>
      </c>
      <c r="AG7" s="0" t="n">
        <v>6507.82824848106</v>
      </c>
      <c r="AH7" s="0" t="n">
        <f aca="false">AD7*0.1</f>
        <v>5.223868284E-007</v>
      </c>
      <c r="AI7" s="0" t="n">
        <f aca="false">(SQRT(((AG7/W7)^2)+((AH7/AD7)^2)))*AE7</f>
        <v>0.0994878229142666</v>
      </c>
      <c r="AJ7" s="0" t="n">
        <v>3.02832944E-007</v>
      </c>
      <c r="AK7" s="0" t="n">
        <f aca="false">(W7*AJ7)*EXP(L7*M7)</f>
        <v>0.0542380605103186</v>
      </c>
      <c r="AL7" s="0" t="n">
        <v>108342.705620911</v>
      </c>
      <c r="AM7" s="0" t="n">
        <v>6507.82824848106</v>
      </c>
      <c r="AN7" s="0" t="n">
        <f aca="false">AJ7*0.1</f>
        <v>3.02832944E-008</v>
      </c>
      <c r="AO7" s="0" t="n">
        <f aca="false">(SQRT(((AM7/W7)^2)+((AN7/AJ7)^2)))*AK7</f>
        <v>0.00576741002401545</v>
      </c>
    </row>
    <row r="8" customFormat="false" ht="15" hidden="false" customHeight="false" outlineLevel="0" collapsed="false">
      <c r="A8" s="0" t="s">
        <v>79</v>
      </c>
      <c r="B8" s="32"/>
      <c r="C8" s="0" t="s">
        <v>2122</v>
      </c>
      <c r="D8" s="41" t="s">
        <v>96</v>
      </c>
      <c r="E8" s="0" t="n">
        <v>5500</v>
      </c>
      <c r="F8" s="0" t="n">
        <v>5283.44</v>
      </c>
      <c r="G8" s="0" t="n">
        <f aca="false">(((F8*3.7852*35.81)/1000)/(H8^2))*1.2732</f>
        <v>13.5536563152052</v>
      </c>
      <c r="H8" s="0" t="n">
        <v>8.20209975</v>
      </c>
      <c r="I8" s="0" t="n">
        <v>42.5858910104023</v>
      </c>
      <c r="J8" s="0" t="n">
        <v>68.0016224983599</v>
      </c>
      <c r="K8" s="0" t="n">
        <v>3.82238500207701</v>
      </c>
      <c r="L8" s="0" t="n">
        <v>0.005</v>
      </c>
      <c r="M8" s="0" t="n">
        <v>-1</v>
      </c>
      <c r="N8" s="0" t="n">
        <v>1212.98997750326</v>
      </c>
      <c r="O8" s="0" t="n">
        <f aca="false">(N8/2204.59)*EXP(L8*M8)</f>
        <v>0.547466950658123</v>
      </c>
      <c r="P8" s="0" t="n">
        <v>0.400684429145215</v>
      </c>
      <c r="Q8" s="0" t="n">
        <v>0.0788250461799058</v>
      </c>
      <c r="R8" s="0" t="n">
        <f aca="false">30.6123136425953*(I8/Hoja4!$AQ$2)</f>
        <v>1.07129726737344</v>
      </c>
      <c r="S8" s="0" t="n">
        <v>0.346725101597201</v>
      </c>
      <c r="T8" s="0" t="n">
        <v>0.0215793379964769</v>
      </c>
      <c r="U8" s="0" t="n">
        <f aca="false">(SQRT(((P8/G8)^2)+((Q8/H8)^2)+((R8/I8)^2)+((S8/J8)^2)+((T8/K8)^2)))*O8</f>
        <v>0.0222854773291792</v>
      </c>
      <c r="V8" s="0" t="n">
        <f aca="false">O8&gt;U8</f>
        <v>1</v>
      </c>
      <c r="W8" s="0" t="n">
        <v>225000</v>
      </c>
      <c r="X8" s="0" t="n">
        <v>4.994E-006</v>
      </c>
      <c r="Y8" s="0" t="n">
        <f aca="false">(W8*X8)*EXP(L8*M8)</f>
        <v>1.11804577224486</v>
      </c>
      <c r="Z8" s="0" t="n">
        <v>1259029.91469139</v>
      </c>
      <c r="AA8" s="0" t="n">
        <v>3748.14709444969</v>
      </c>
      <c r="AB8" s="0" t="n">
        <f aca="false">X8*0.1</f>
        <v>4.994E-007</v>
      </c>
      <c r="AC8" s="0" t="n">
        <f aca="false">(SQRT(((AA8/W8)^2)+((AB8/X8)^2)))*Y8</f>
        <v>0.113345268875998</v>
      </c>
      <c r="AD8" s="0" t="n">
        <v>5.223868284E-006</v>
      </c>
      <c r="AE8" s="0" t="n">
        <f aca="false">(W8*AD8)*EXP(L8*M8)</f>
        <v>1.16950817975374</v>
      </c>
      <c r="AF8" s="0" t="n">
        <v>175440.577697652</v>
      </c>
      <c r="AG8" s="0" t="n">
        <v>3748.14709444969</v>
      </c>
      <c r="AH8" s="0" t="n">
        <f aca="false">AD8*0.1</f>
        <v>5.223868284E-007</v>
      </c>
      <c r="AI8" s="0" t="n">
        <f aca="false">(SQRT(((AG8/W8)^2)+((AH8/AD8)^2)))*AE8</f>
        <v>0.118562425955702</v>
      </c>
      <c r="AJ8" s="0" t="n">
        <v>3.02832944E-007</v>
      </c>
      <c r="AK8" s="0" t="n">
        <f aca="false">(W8*AJ8)*EXP(L8*M8)</f>
        <v>0.0677975756378982</v>
      </c>
      <c r="AL8" s="0" t="n">
        <v>175440.577697652</v>
      </c>
      <c r="AM8" s="0" t="n">
        <v>3748.14709444969</v>
      </c>
      <c r="AN8" s="0" t="n">
        <f aca="false">AJ8*0.1</f>
        <v>3.02832944E-008</v>
      </c>
      <c r="AO8" s="0" t="n">
        <f aca="false">(SQRT(((AM8/W8)^2)+((AN8/AJ8)^2)))*AK8</f>
        <v>0.00687318411337404</v>
      </c>
    </row>
    <row r="9" customFormat="false" ht="15" hidden="false" customHeight="false" outlineLevel="0" collapsed="false">
      <c r="A9" s="0" t="s">
        <v>79</v>
      </c>
      <c r="B9" s="32"/>
      <c r="C9" s="0" t="s">
        <v>2122</v>
      </c>
      <c r="D9" s="41" t="s">
        <v>96</v>
      </c>
      <c r="E9" s="0" t="n">
        <v>5500</v>
      </c>
      <c r="F9" s="0" t="n">
        <v>5283.44</v>
      </c>
      <c r="G9" s="0" t="n">
        <f aca="false">(((F9*3.7852*35.81)/1000)/(H9^2))*1.2732</f>
        <v>13.5536563152052</v>
      </c>
      <c r="H9" s="0" t="n">
        <v>8.20209975</v>
      </c>
      <c r="I9" s="0" t="n">
        <v>42.5858910104023</v>
      </c>
      <c r="J9" s="0" t="n">
        <v>68.0016224983599</v>
      </c>
      <c r="K9" s="0" t="n">
        <v>3.82238500207701</v>
      </c>
      <c r="L9" s="0" t="n">
        <v>0.005</v>
      </c>
      <c r="M9" s="0" t="n">
        <v>-1</v>
      </c>
      <c r="N9" s="0" t="n">
        <v>1212.98997750326</v>
      </c>
      <c r="O9" s="0" t="n">
        <f aca="false">(N9/2204.59)*EXP(L9*M9)</f>
        <v>0.547466950658123</v>
      </c>
      <c r="P9" s="0" t="n">
        <v>0.400684429145215</v>
      </c>
      <c r="Q9" s="0" t="n">
        <v>0.0788250461799058</v>
      </c>
      <c r="R9" s="0" t="n">
        <f aca="false">30.6123136425953*(I9/Hoja4!$AQ$2)</f>
        <v>1.07129726737344</v>
      </c>
      <c r="S9" s="0" t="n">
        <v>0.346725101597201</v>
      </c>
      <c r="T9" s="0" t="n">
        <v>0.0215793379964769</v>
      </c>
      <c r="U9" s="0" t="n">
        <f aca="false">(SQRT(((P9/G9)^2)+((Q9/H9)^2)+((R9/I9)^2)+((S9/J9)^2)+((T9/K9)^2)))*O9</f>
        <v>0.0222854773291792</v>
      </c>
      <c r="V9" s="0" t="n">
        <f aca="false">O9&gt;U9</f>
        <v>1</v>
      </c>
      <c r="W9" s="0" t="n">
        <v>225000</v>
      </c>
      <c r="X9" s="0" t="n">
        <v>4.994E-006</v>
      </c>
      <c r="Y9" s="0" t="n">
        <f aca="false">(W9*X9)*EXP(L9*M9)</f>
        <v>1.11804577224486</v>
      </c>
      <c r="Z9" s="0" t="n">
        <v>1259029.91469139</v>
      </c>
      <c r="AA9" s="0" t="n">
        <v>3748.14709444969</v>
      </c>
      <c r="AB9" s="0" t="n">
        <f aca="false">X9*0.1</f>
        <v>4.994E-007</v>
      </c>
      <c r="AC9" s="0" t="n">
        <f aca="false">(SQRT(((AA9/W9)^2)+((AB9/X9)^2)))*Y9</f>
        <v>0.113345268875998</v>
      </c>
      <c r="AD9" s="0" t="n">
        <v>5.223868284E-006</v>
      </c>
      <c r="AE9" s="0" t="n">
        <f aca="false">(W9*AD9)*EXP(L9*M9)</f>
        <v>1.16950817975374</v>
      </c>
      <c r="AF9" s="0" t="n">
        <v>175440.577697652</v>
      </c>
      <c r="AG9" s="0" t="n">
        <v>3748.14709444969</v>
      </c>
      <c r="AH9" s="0" t="n">
        <f aca="false">AD9*0.1</f>
        <v>5.223868284E-007</v>
      </c>
      <c r="AI9" s="0" t="n">
        <f aca="false">(SQRT(((AG9/W9)^2)+((AH9/AD9)^2)))*AE9</f>
        <v>0.118562425955702</v>
      </c>
      <c r="AJ9" s="0" t="n">
        <v>3.02832944E-007</v>
      </c>
      <c r="AK9" s="0" t="n">
        <f aca="false">(W9*AJ9)*EXP(L9*M9)</f>
        <v>0.0677975756378982</v>
      </c>
      <c r="AL9" s="0" t="n">
        <v>175440.577697652</v>
      </c>
      <c r="AM9" s="0" t="n">
        <v>3748.14709444969</v>
      </c>
      <c r="AN9" s="0" t="n">
        <f aca="false">AJ9*0.1</f>
        <v>3.02832944E-008</v>
      </c>
      <c r="AO9" s="0" t="n">
        <f aca="false">(SQRT(((AM9/W9)^2)+((AN9/AJ9)^2)))*AK9</f>
        <v>0.00687318411337404</v>
      </c>
    </row>
    <row r="10" customFormat="false" ht="15" hidden="false" customHeight="false" outlineLevel="0" collapsed="false">
      <c r="A10" s="0" t="s">
        <v>79</v>
      </c>
      <c r="B10" s="40" t="s">
        <v>106</v>
      </c>
      <c r="C10" s="0" t="s">
        <v>2122</v>
      </c>
      <c r="D10" s="41" t="s">
        <v>104</v>
      </c>
      <c r="E10" s="0" t="n">
        <v>10300</v>
      </c>
      <c r="F10" s="0" t="n">
        <v>10566.88</v>
      </c>
      <c r="G10" s="0" t="n">
        <f aca="false">(((F10*3.7852*35.81)/1000)/(H10^2))*1.2732</f>
        <v>27.1073126304103</v>
      </c>
      <c r="H10" s="0" t="n">
        <v>8.20209975</v>
      </c>
      <c r="I10" s="0" t="n">
        <v>14.1952970034674</v>
      </c>
      <c r="J10" s="0" t="n">
        <v>68.0016224983599</v>
      </c>
      <c r="K10" s="0" t="n">
        <v>3.82238500207701</v>
      </c>
      <c r="L10" s="0" t="n">
        <v>0.005</v>
      </c>
      <c r="M10" s="0" t="n">
        <v>0</v>
      </c>
      <c r="N10" s="0" t="n">
        <v>928.293500281627</v>
      </c>
      <c r="O10" s="0" t="n">
        <f aca="false">(N10/2204.59)*EXP(L10*M10)</f>
        <v>0.421073079475833</v>
      </c>
      <c r="P10" s="0" t="n">
        <v>0.693948706618423</v>
      </c>
      <c r="Q10" s="0" t="n">
        <v>0.0696754411027923</v>
      </c>
      <c r="R10" s="0" t="n">
        <f aca="false">30.3818643031628*(I10/Hoja4!$DS$2)</f>
        <v>0.0342446052648461</v>
      </c>
      <c r="S10" s="0" t="n">
        <v>0.346725101597201</v>
      </c>
      <c r="T10" s="0" t="n">
        <v>0.0215793379964769</v>
      </c>
      <c r="U10" s="0" t="n">
        <f aca="false">(SQRT(((P10/G10)^2)+((Q10/H10)^2)+((R10/I10)^2)+((S10/J10)^2)+((T10/K10)^2)))*O10</f>
        <v>0.0118441651432394</v>
      </c>
      <c r="V10" s="0" t="n">
        <f aca="false">O10&gt;U10</f>
        <v>1</v>
      </c>
      <c r="W10" s="0" t="n">
        <v>150000</v>
      </c>
      <c r="X10" s="0" t="n">
        <v>4.994E-006</v>
      </c>
      <c r="Y10" s="0" t="n">
        <f aca="false">(W10*X10)*EXP(L10*M10)</f>
        <v>0.7491</v>
      </c>
      <c r="Z10" s="0" t="n">
        <v>1259029.91469139</v>
      </c>
      <c r="AA10" s="0" t="n">
        <v>3748.14709444969</v>
      </c>
      <c r="AB10" s="0" t="n">
        <f aca="false">X10*0.1</f>
        <v>4.994E-007</v>
      </c>
      <c r="AC10" s="0" t="n">
        <f aca="false">(SQRT(((AA10/W10)^2)+((AB10/X10)^2)))*Y10</f>
        <v>0.0772132168439584</v>
      </c>
      <c r="AD10" s="0" t="n">
        <v>5.223868284E-006</v>
      </c>
      <c r="AE10" s="0" t="n">
        <f aca="false">(W10*AD10)*EXP(L10*M10)</f>
        <v>0.7835802426</v>
      </c>
      <c r="AF10" s="0" t="n">
        <v>175440.577697652</v>
      </c>
      <c r="AG10" s="0" t="n">
        <v>3748.14709444969</v>
      </c>
      <c r="AH10" s="0" t="n">
        <f aca="false">AD10*0.1</f>
        <v>5.223868284E-007</v>
      </c>
      <c r="AI10" s="0" t="n">
        <f aca="false">(SQRT(((AG10/W10)^2)+((AH10/AD10)^2)))*AE10</f>
        <v>0.0807672556221003</v>
      </c>
      <c r="AJ10" s="0" t="n">
        <v>3.02832944E-007</v>
      </c>
      <c r="AK10" s="0" t="n">
        <f aca="false">(W10*AJ10)*EXP(L10*M10)</f>
        <v>0.0454249416</v>
      </c>
      <c r="AL10" s="0" t="n">
        <v>175440.577697652</v>
      </c>
      <c r="AM10" s="0" t="n">
        <v>3748.14709444969</v>
      </c>
      <c r="AN10" s="0" t="n">
        <f aca="false">AJ10*0.1</f>
        <v>3.02832944E-008</v>
      </c>
      <c r="AO10" s="0" t="n">
        <f aca="false">(SQRT(((AM10/W10)^2)+((AN10/AJ10)^2)))*AK10</f>
        <v>0.00468215974620871</v>
      </c>
    </row>
    <row r="11" customFormat="false" ht="15" hidden="false" customHeight="false" outlineLevel="0" collapsed="false">
      <c r="A11" s="0" t="s">
        <v>79</v>
      </c>
      <c r="B11" s="32"/>
      <c r="C11" s="0" t="s">
        <v>2122</v>
      </c>
      <c r="D11" s="41" t="s">
        <v>104</v>
      </c>
      <c r="E11" s="0" t="n">
        <v>10300</v>
      </c>
      <c r="F11" s="0" t="n">
        <v>10566.88</v>
      </c>
      <c r="G11" s="0" t="n">
        <f aca="false">(((F11*3.7852*35.81)/1000)/(H11^2))*1.2732</f>
        <v>27.1073126304103</v>
      </c>
      <c r="H11" s="0" t="n">
        <v>8.20209975</v>
      </c>
      <c r="I11" s="0" t="n">
        <v>14.1952970034674</v>
      </c>
      <c r="J11" s="0" t="n">
        <v>68.0016224983599</v>
      </c>
      <c r="K11" s="0" t="n">
        <v>3.82238500207701</v>
      </c>
      <c r="L11" s="0" t="n">
        <v>0.005</v>
      </c>
      <c r="M11" s="0" t="n">
        <v>0</v>
      </c>
      <c r="N11" s="0" t="n">
        <v>928.293500281627</v>
      </c>
      <c r="O11" s="0" t="n">
        <f aca="false">(N11/2204.59)*EXP(L11*M11)</f>
        <v>0.421073079475833</v>
      </c>
      <c r="P11" s="0" t="n">
        <v>0.693948706618423</v>
      </c>
      <c r="Q11" s="0" t="n">
        <v>0.0696754411027923</v>
      </c>
      <c r="R11" s="0" t="n">
        <f aca="false">30.3818643031628*(I11/Hoja4!$DS$2)</f>
        <v>0.0342446052648461</v>
      </c>
      <c r="S11" s="0" t="n">
        <v>0.346725101597201</v>
      </c>
      <c r="T11" s="0" t="n">
        <v>0.0215793379964769</v>
      </c>
      <c r="U11" s="0" t="n">
        <f aca="false">(SQRT(((P11/G11)^2)+((Q11/H11)^2)+((R11/I11)^2)+((S11/J11)^2)+((T11/K11)^2)))*O11</f>
        <v>0.0118441651432394</v>
      </c>
      <c r="V11" s="0" t="n">
        <f aca="false">O11&gt;U11</f>
        <v>1</v>
      </c>
      <c r="W11" s="0" t="n">
        <v>150000</v>
      </c>
      <c r="X11" s="0" t="n">
        <v>4.994E-006</v>
      </c>
      <c r="Y11" s="0" t="n">
        <f aca="false">(W11*X11)*EXP(L11*M11)</f>
        <v>0.7491</v>
      </c>
      <c r="Z11" s="0" t="n">
        <v>1259029.91469139</v>
      </c>
      <c r="AA11" s="0" t="n">
        <v>3748.14709444969</v>
      </c>
      <c r="AB11" s="0" t="n">
        <f aca="false">X11*0.1</f>
        <v>4.994E-007</v>
      </c>
      <c r="AC11" s="0" t="n">
        <f aca="false">(SQRT(((AA11/W11)^2)+((AB11/X11)^2)))*Y11</f>
        <v>0.0772132168439584</v>
      </c>
      <c r="AD11" s="0" t="n">
        <v>5.223868284E-006</v>
      </c>
      <c r="AE11" s="0" t="n">
        <f aca="false">(W11*AD11)*EXP(L11*M11)</f>
        <v>0.7835802426</v>
      </c>
      <c r="AF11" s="0" t="n">
        <v>175440.577697652</v>
      </c>
      <c r="AG11" s="0" t="n">
        <v>3748.14709444969</v>
      </c>
      <c r="AH11" s="0" t="n">
        <f aca="false">AD11*0.1</f>
        <v>5.223868284E-007</v>
      </c>
      <c r="AI11" s="0" t="n">
        <f aca="false">(SQRT(((AG11/W11)^2)+((AH11/AD11)^2)))*AE11</f>
        <v>0.0807672556221003</v>
      </c>
      <c r="AJ11" s="0" t="n">
        <v>3.02832944E-007</v>
      </c>
      <c r="AK11" s="0" t="n">
        <f aca="false">(W11*AJ11)*EXP(L11*M11)</f>
        <v>0.0454249416</v>
      </c>
      <c r="AL11" s="0" t="n">
        <v>175440.577697652</v>
      </c>
      <c r="AM11" s="0" t="n">
        <v>3748.14709444969</v>
      </c>
      <c r="AN11" s="0" t="n">
        <f aca="false">AJ11*0.1</f>
        <v>3.02832944E-008</v>
      </c>
      <c r="AO11" s="0" t="n">
        <f aca="false">(SQRT(((AM11/W11)^2)+((AN11/AJ11)^2)))*AK11</f>
        <v>0.00468215974620871</v>
      </c>
    </row>
    <row r="12" customFormat="false" ht="15" hidden="false" customHeight="false" outlineLevel="0" collapsed="false">
      <c r="A12" s="0" t="s">
        <v>79</v>
      </c>
      <c r="B12" s="32"/>
      <c r="C12" s="0" t="s">
        <v>2123</v>
      </c>
      <c r="D12" s="41" t="s">
        <v>104</v>
      </c>
      <c r="E12" s="0" t="n">
        <v>5000</v>
      </c>
      <c r="F12" s="0" t="n">
        <v>5283.44</v>
      </c>
      <c r="G12" s="0" t="n">
        <f aca="false">(((F12*3.7852*35.81)/1000)/(H12^2))*1.2732</f>
        <v>13.5536563152052</v>
      </c>
      <c r="H12" s="0" t="n">
        <v>8.20209975</v>
      </c>
      <c r="I12" s="0" t="n">
        <v>17.0343564041609</v>
      </c>
      <c r="J12" s="0" t="n">
        <v>130.009325504884</v>
      </c>
      <c r="K12" s="0" t="n">
        <v>0.00593973</v>
      </c>
      <c r="L12" s="0" t="n">
        <v>0.005</v>
      </c>
      <c r="M12" s="0" t="n">
        <v>0</v>
      </c>
      <c r="N12" s="0" t="n">
        <v>1.65463907098734</v>
      </c>
      <c r="O12" s="0" t="n">
        <f aca="false">(N12/2204.59)*EXP(L12*M12)</f>
        <v>0.000750542763501302</v>
      </c>
      <c r="P12" s="0" t="n">
        <v>0.400684429145215</v>
      </c>
      <c r="Q12" s="0" t="n">
        <v>0.0788250461799058</v>
      </c>
      <c r="R12" s="0" t="n">
        <f aca="false">30.6123136425953*(I12/Hoja4!$AB$2)</f>
        <v>0.093069055837492</v>
      </c>
      <c r="S12" s="0" t="n">
        <v>1.14894745568521</v>
      </c>
      <c r="T12" s="0" t="n">
        <v>5.58086552427142E-005</v>
      </c>
      <c r="U12" s="0" t="n">
        <f aca="false">(SQRT(((P12/G12)^2)+((Q12/H12)^2)+((R12/I12)^2)+((S12/J12)^2)+((T12/K12)^2)))*O12</f>
        <v>2.55906717838798E-005</v>
      </c>
      <c r="V12" s="0" t="n">
        <f aca="false">O12&gt;U12</f>
        <v>1</v>
      </c>
      <c r="W12" s="0" t="n">
        <v>90000</v>
      </c>
      <c r="X12" s="0" t="n">
        <v>4.994E-006</v>
      </c>
      <c r="Y12" s="0" t="n">
        <f aca="false">(W12*X12)*EXP(L12*M12)</f>
        <v>0.44946</v>
      </c>
      <c r="Z12" s="0" t="n">
        <v>108342.705620911</v>
      </c>
      <c r="AA12" s="0" t="n">
        <v>6507.82824848106</v>
      </c>
      <c r="AB12" s="0" t="n">
        <f aca="false">X12*0.1</f>
        <v>4.994E-007</v>
      </c>
      <c r="AC12" s="0" t="n">
        <f aca="false">(SQRT(((AA12/W12)^2)+((AB12/X12)^2)))*Y12</f>
        <v>0.055465295850183</v>
      </c>
      <c r="AD12" s="0" t="n">
        <v>5.223868284E-006</v>
      </c>
      <c r="AE12" s="0" t="n">
        <f aca="false">(W12*AD12)*EXP(L12*M12)</f>
        <v>0.47014814556</v>
      </c>
      <c r="AF12" s="0" t="n">
        <v>108342.705620911</v>
      </c>
      <c r="AG12" s="0" t="n">
        <v>6507.82824848106</v>
      </c>
      <c r="AH12" s="0" t="n">
        <f aca="false">AD12*0.1</f>
        <v>5.223868284E-007</v>
      </c>
      <c r="AI12" s="0" t="n">
        <f aca="false">(SQRT(((AG12/W12)^2)+((AH12/AD12)^2)))*AE12</f>
        <v>0.0580183019332094</v>
      </c>
      <c r="AJ12" s="0" t="n">
        <v>3.02832944E-007</v>
      </c>
      <c r="AK12" s="0" t="n">
        <f aca="false">(W12*AJ12)*EXP(L12*M12)</f>
        <v>0.02725496496</v>
      </c>
      <c r="AL12" s="0" t="n">
        <v>108342.705620911</v>
      </c>
      <c r="AM12" s="0" t="n">
        <v>6507.82824848106</v>
      </c>
      <c r="AN12" s="0" t="n">
        <f aca="false">AJ12*0.1</f>
        <v>3.02832944E-008</v>
      </c>
      <c r="AO12" s="0" t="n">
        <f aca="false">(SQRT(((AM12/W12)^2)+((AN12/AJ12)^2)))*AK12</f>
        <v>0.00336337982221504</v>
      </c>
    </row>
    <row r="13" customFormat="false" ht="15" hidden="false" customHeight="false" outlineLevel="0" collapsed="false">
      <c r="A13" s="0" t="s">
        <v>79</v>
      </c>
      <c r="B13" s="32"/>
      <c r="C13" s="0" t="s">
        <v>2123</v>
      </c>
      <c r="D13" s="41" t="s">
        <v>104</v>
      </c>
      <c r="E13" s="0" t="n">
        <v>5000</v>
      </c>
      <c r="F13" s="0" t="n">
        <v>5283.44</v>
      </c>
      <c r="G13" s="0" t="n">
        <f aca="false">(((F13*3.7852*35.81)/1000)/(H13^2))*1.2732</f>
        <v>13.5536563152052</v>
      </c>
      <c r="H13" s="0" t="n">
        <v>8.20209975</v>
      </c>
      <c r="I13" s="0" t="n">
        <v>17.0343564041609</v>
      </c>
      <c r="J13" s="0" t="n">
        <v>130.009325504884</v>
      </c>
      <c r="K13" s="0" t="n">
        <v>0.00593973</v>
      </c>
      <c r="L13" s="0" t="n">
        <v>0.005</v>
      </c>
      <c r="M13" s="0" t="n">
        <v>0</v>
      </c>
      <c r="N13" s="0" t="n">
        <v>1.65463907098734</v>
      </c>
      <c r="O13" s="0" t="n">
        <f aca="false">(N13/2204.59)*EXP(L13*M13)</f>
        <v>0.000750542763501302</v>
      </c>
      <c r="P13" s="0" t="n">
        <v>0.400684429145215</v>
      </c>
      <c r="Q13" s="0" t="n">
        <v>0.0788250461799058</v>
      </c>
      <c r="R13" s="0" t="n">
        <f aca="false">30.6123136425953*(I13/Hoja4!$AB$2)</f>
        <v>0.093069055837492</v>
      </c>
      <c r="S13" s="0" t="n">
        <v>1.14894745568521</v>
      </c>
      <c r="T13" s="0" t="n">
        <v>5.58086552427142E-005</v>
      </c>
      <c r="U13" s="0" t="n">
        <f aca="false">(SQRT(((P13/G13)^2)+((Q13/H13)^2)+((R13/I13)^2)+((S13/J13)^2)+((T13/K13)^2)))*O13</f>
        <v>2.55906717838798E-005</v>
      </c>
      <c r="V13" s="0" t="n">
        <f aca="false">O13&gt;U13</f>
        <v>1</v>
      </c>
      <c r="W13" s="0" t="n">
        <v>90000</v>
      </c>
      <c r="X13" s="0" t="n">
        <v>4.994E-006</v>
      </c>
      <c r="Y13" s="0" t="n">
        <f aca="false">(W13*X13)*EXP(L13*M13)</f>
        <v>0.44946</v>
      </c>
      <c r="Z13" s="0" t="n">
        <v>108342.705620911</v>
      </c>
      <c r="AA13" s="0" t="n">
        <v>6507.82824848106</v>
      </c>
      <c r="AB13" s="0" t="n">
        <f aca="false">X13*0.1</f>
        <v>4.994E-007</v>
      </c>
      <c r="AC13" s="0" t="n">
        <f aca="false">(SQRT(((AA13/W13)^2)+((AB13/X13)^2)))*Y13</f>
        <v>0.055465295850183</v>
      </c>
      <c r="AD13" s="0" t="n">
        <v>5.223868284E-006</v>
      </c>
      <c r="AE13" s="0" t="n">
        <f aca="false">(W13*AD13)*EXP(L13*M13)</f>
        <v>0.47014814556</v>
      </c>
      <c r="AF13" s="0" t="n">
        <v>108342.705620911</v>
      </c>
      <c r="AG13" s="0" t="n">
        <v>6507.82824848106</v>
      </c>
      <c r="AH13" s="0" t="n">
        <f aca="false">AD13*0.1</f>
        <v>5.223868284E-007</v>
      </c>
      <c r="AI13" s="0" t="n">
        <f aca="false">(SQRT(((AG13/W13)^2)+((AH13/AD13)^2)))*AE13</f>
        <v>0.0580183019332094</v>
      </c>
      <c r="AJ13" s="0" t="n">
        <v>3.02832944E-007</v>
      </c>
      <c r="AK13" s="0" t="n">
        <f aca="false">(W13*AJ13)*EXP(L13*M13)</f>
        <v>0.02725496496</v>
      </c>
      <c r="AL13" s="0" t="n">
        <v>108342.705620911</v>
      </c>
      <c r="AM13" s="0" t="n">
        <v>6507.82824848106</v>
      </c>
      <c r="AN13" s="0" t="n">
        <f aca="false">AJ13*0.1</f>
        <v>3.02832944E-008</v>
      </c>
      <c r="AO13" s="0" t="n">
        <f aca="false">(SQRT(((AM13/W13)^2)+((AN13/AJ13)^2)))*AK13</f>
        <v>0.00336337982221504</v>
      </c>
    </row>
    <row r="14" customFormat="false" ht="15" hidden="false" customHeight="false" outlineLevel="0" collapsed="false">
      <c r="A14" s="0" t="s">
        <v>79</v>
      </c>
      <c r="B14" s="40" t="s">
        <v>113</v>
      </c>
      <c r="C14" s="0" t="s">
        <v>2122</v>
      </c>
      <c r="D14" s="41" t="s">
        <v>111</v>
      </c>
      <c r="E14" s="0" t="n">
        <v>10000</v>
      </c>
      <c r="F14" s="0" t="n">
        <v>9685</v>
      </c>
      <c r="G14" s="0" t="n">
        <f aca="false">(((F14*3.7852*35.81)/1000)/(H14^2))*1.2732</f>
        <v>26.0819272240921</v>
      </c>
      <c r="H14" s="0" t="n">
        <v>8.005249356</v>
      </c>
      <c r="I14" s="0" t="n">
        <v>37.7363424588976</v>
      </c>
      <c r="J14" s="0" t="n">
        <v>68.0016224983599</v>
      </c>
      <c r="K14" s="0" t="n">
        <v>3.82238500207701</v>
      </c>
      <c r="L14" s="0" t="n">
        <v>0.005</v>
      </c>
      <c r="M14" s="0" t="n">
        <v>6</v>
      </c>
      <c r="N14" s="0" t="n">
        <v>2175.07057451105</v>
      </c>
      <c r="O14" s="0" t="n">
        <f aca="false">(N14/2204.59)*EXP(L14*M14)</f>
        <v>1.01665676392154</v>
      </c>
      <c r="P14" s="0" t="n">
        <v>0.693948706618423</v>
      </c>
      <c r="Q14" s="0" t="n">
        <v>0.0696754411027923</v>
      </c>
      <c r="R14" s="0" t="n">
        <f aca="false">30.3818643031628*(I14/Hoja4!$DD$2)</f>
        <v>0.364750619868651</v>
      </c>
      <c r="S14" s="0" t="n">
        <v>0.346725101597201</v>
      </c>
      <c r="T14" s="0" t="n">
        <v>0.0215793379964769</v>
      </c>
      <c r="U14" s="0" t="n">
        <f aca="false">(SQRT(((P14/G14)^2)+((Q14/H14)^2)+((R14/I14)^2)+((S14/J14)^2)+((T14/K14)^2)))*O14</f>
        <v>0.0310863779043045</v>
      </c>
      <c r="V14" s="0" t="n">
        <f aca="false">O14&gt;U14</f>
        <v>1</v>
      </c>
      <c r="W14" s="0" t="n">
        <v>365476.476714423</v>
      </c>
      <c r="X14" s="0" t="n">
        <v>4.994E-006</v>
      </c>
      <c r="Y14" s="0" t="n">
        <f aca="false">(W14*X14)*EXP(L14*M14)</f>
        <v>1.88077482106377</v>
      </c>
      <c r="Z14" s="0" t="n">
        <v>1259029.91469139</v>
      </c>
      <c r="AA14" s="0" t="n">
        <v>3748.14709444969</v>
      </c>
      <c r="AB14" s="0" t="n">
        <f aca="false">X14*0.1</f>
        <v>4.994E-007</v>
      </c>
      <c r="AC14" s="0" t="n">
        <f aca="false">(SQRT(((AA14/W14)^2)+((AB14/X14)^2)))*Y14</f>
        <v>0.189063951804842</v>
      </c>
      <c r="AD14" s="0" t="n">
        <v>5.223868284E-006</v>
      </c>
      <c r="AE14" s="0" t="n">
        <f aca="false">(W14*AD14)*EXP(L14*M14)</f>
        <v>1.96734480118158</v>
      </c>
      <c r="AF14" s="0" t="n">
        <v>175440.577697652</v>
      </c>
      <c r="AG14" s="0" t="n">
        <v>3748.14709444969</v>
      </c>
      <c r="AH14" s="0" t="n">
        <f aca="false">AD14*0.1</f>
        <v>5.223868284E-007</v>
      </c>
      <c r="AI14" s="0" t="n">
        <f aca="false">(SQRT(((AG14/W14)^2)+((AH14/AD14)^2)))*AE14</f>
        <v>0.197766355923312</v>
      </c>
      <c r="AJ14" s="0" t="n">
        <v>3.02832944E-007</v>
      </c>
      <c r="AK14" s="0" t="n">
        <f aca="false">(W14*AJ14)*EXP(L14*M14)</f>
        <v>0.114048973981541</v>
      </c>
      <c r="AL14" s="0" t="n">
        <v>175440.577697652</v>
      </c>
      <c r="AM14" s="0" t="n">
        <v>3748.14709444969</v>
      </c>
      <c r="AN14" s="0" t="n">
        <f aca="false">AJ14*0.1</f>
        <v>3.02832944E-008</v>
      </c>
      <c r="AO14" s="0" t="n">
        <f aca="false">(SQRT(((AM14/W14)^2)+((AN14/AJ14)^2)))*AK14</f>
        <v>0.0114647162854094</v>
      </c>
    </row>
    <row r="15" customFormat="false" ht="15" hidden="false" customHeight="false" outlineLevel="0" collapsed="false">
      <c r="A15" s="0" t="s">
        <v>79</v>
      </c>
      <c r="B15" s="32"/>
      <c r="C15" s="0" t="s">
        <v>2123</v>
      </c>
      <c r="D15" s="41" t="s">
        <v>111</v>
      </c>
      <c r="E15" s="0" t="n">
        <v>10000</v>
      </c>
      <c r="F15" s="0" t="n">
        <v>9685</v>
      </c>
      <c r="G15" s="0" t="n">
        <f aca="false">(((F15*3.7852*35.81)/1000)/(H15^2))*1.2732</f>
        <v>26.0819272240921</v>
      </c>
      <c r="H15" s="0" t="n">
        <v>8.005249356</v>
      </c>
      <c r="I15" s="0" t="n">
        <v>18.7479917903883</v>
      </c>
      <c r="J15" s="0" t="n">
        <v>130.009325504884</v>
      </c>
      <c r="K15" s="0" t="n">
        <v>0.00593973</v>
      </c>
      <c r="L15" s="0" t="n">
        <v>0.005</v>
      </c>
      <c r="M15" s="0" t="n">
        <v>6</v>
      </c>
      <c r="N15" s="0" t="n">
        <v>3.33822146609043</v>
      </c>
      <c r="O15" s="0" t="n">
        <f aca="false">(N15/2204.59)*EXP(L15*M15)</f>
        <v>0.00156032887977984</v>
      </c>
      <c r="P15" s="0" t="n">
        <v>0.693948706618423</v>
      </c>
      <c r="Q15" s="0" t="n">
        <v>0.0696754411027923</v>
      </c>
      <c r="R15" s="0" t="n">
        <f aca="false">30.3818643031628*(I15/Hoja4!$DN$2)</f>
        <v>0.0991367941497887</v>
      </c>
      <c r="S15" s="0" t="n">
        <v>1.14894745568521</v>
      </c>
      <c r="T15" s="0" t="n">
        <v>5.58086552427142E-005</v>
      </c>
      <c r="U15" s="0" t="n">
        <f aca="false">(SQRT(((P15/G15)^2)+((Q15/H15)^2)+((R15/I15)^2)+((S15/J15)^2)+((T15/K15)^2)))*O15</f>
        <v>4.87962372182261E-005</v>
      </c>
      <c r="V15" s="0" t="n">
        <f aca="false">O15&gt;U15</f>
        <v>1</v>
      </c>
      <c r="W15" s="0" t="n">
        <v>181574.300489911</v>
      </c>
      <c r="X15" s="0" t="n">
        <v>4.994E-006</v>
      </c>
      <c r="Y15" s="0" t="n">
        <f aca="false">(W15*X15)*EXP(L15*M15)</f>
        <v>0.934397681579198</v>
      </c>
      <c r="Z15" s="0" t="n">
        <v>108342.705620911</v>
      </c>
      <c r="AA15" s="0" t="n">
        <v>6507.82824848106</v>
      </c>
      <c r="AB15" s="0" t="n">
        <f aca="false">X15*0.1</f>
        <v>4.994E-007</v>
      </c>
      <c r="AC15" s="0" t="n">
        <f aca="false">(SQRT(((AA15/W15)^2)+((AB15/X15)^2)))*Y15</f>
        <v>0.0992600706848502</v>
      </c>
      <c r="AD15" s="0" t="n">
        <v>5.223868284E-006</v>
      </c>
      <c r="AE15" s="0" t="n">
        <f aca="false">(W15*AD15)*EXP(L15*M15)</f>
        <v>0.977406971054206</v>
      </c>
      <c r="AF15" s="0" t="n">
        <v>108342.705620911</v>
      </c>
      <c r="AG15" s="0" t="n">
        <v>6507.82824848106</v>
      </c>
      <c r="AH15" s="0" t="n">
        <f aca="false">AD15*0.1</f>
        <v>5.223868284E-007</v>
      </c>
      <c r="AI15" s="0" t="n">
        <f aca="false">(SQRT(((AG15/W15)^2)+((AH15/AD15)^2)))*AE15</f>
        <v>0.103828901705684</v>
      </c>
      <c r="AJ15" s="0" t="n">
        <v>3.02832944E-007</v>
      </c>
      <c r="AK15" s="0" t="n">
        <f aca="false">(W15*AJ15)*EXP(L15*M15)</f>
        <v>0.0566612736843018</v>
      </c>
      <c r="AL15" s="0" t="n">
        <v>108342.705620911</v>
      </c>
      <c r="AM15" s="0" t="n">
        <v>6507.82824848106</v>
      </c>
      <c r="AN15" s="0" t="n">
        <f aca="false">AJ15*0.1</f>
        <v>3.02832944E-008</v>
      </c>
      <c r="AO15" s="0" t="n">
        <f aca="false">(SQRT(((AM15/W15)^2)+((AN15/AJ15)^2)))*AK15</f>
        <v>0.00601906676554691</v>
      </c>
    </row>
    <row r="16" customFormat="false" ht="15" hidden="false" customHeight="false" outlineLevel="0" collapsed="false">
      <c r="A16" s="0" t="s">
        <v>79</v>
      </c>
      <c r="B16" s="32"/>
      <c r="C16" s="0" t="s">
        <v>2125</v>
      </c>
      <c r="D16" s="41" t="s">
        <v>111</v>
      </c>
      <c r="E16" s="0" t="n">
        <v>10000</v>
      </c>
      <c r="F16" s="0" t="n">
        <v>9685</v>
      </c>
      <c r="G16" s="0" t="n">
        <f aca="false">(((F16*3.7852*35.81)/1000)/(H16^2))*1.2732</f>
        <v>26.0819272240921</v>
      </c>
      <c r="H16" s="0" t="n">
        <v>8.005249356</v>
      </c>
      <c r="I16" s="0" t="n">
        <v>1.50224293192214</v>
      </c>
      <c r="J16" s="0" t="n">
        <v>68.0020357347871</v>
      </c>
      <c r="K16" s="0" t="n">
        <v>3.9836139795159</v>
      </c>
      <c r="L16" s="0" t="n">
        <v>0.005</v>
      </c>
      <c r="M16" s="0" t="n">
        <v>6</v>
      </c>
      <c r="N16" s="0" t="n">
        <v>93.8375509010504</v>
      </c>
      <c r="O16" s="0" t="n">
        <f aca="false">(N16/2204.59)*EXP(L16*M16)</f>
        <v>0.043860912814211</v>
      </c>
      <c r="P16" s="0" t="n">
        <v>0.693948706618423</v>
      </c>
      <c r="Q16" s="0" t="n">
        <v>0.0696754411027923</v>
      </c>
      <c r="R16" s="0" t="n">
        <f aca="false">30.3818643031628*(I16/Hoja4!$DN$2)</f>
        <v>0.00794365337738692</v>
      </c>
      <c r="S16" s="0" t="n">
        <v>0.388353619553598</v>
      </c>
      <c r="T16" s="0" t="n">
        <v>0.0223763331258358</v>
      </c>
      <c r="U16" s="0" t="n">
        <f aca="false">(SQRT(((P16/G16)^2)+((Q16/H16)^2)+((R16/I16)^2)+((S16/J16)^2)+((T16/K16)^2)))*O16</f>
        <v>0.00129800746827673</v>
      </c>
      <c r="V16" s="0" t="n">
        <f aca="false">O16&gt;U16</f>
        <v>1</v>
      </c>
      <c r="W16" s="0" t="n">
        <v>14549.2227956659</v>
      </c>
      <c r="X16" s="0" t="n">
        <v>4.994E-006</v>
      </c>
      <c r="Y16" s="0" t="n">
        <f aca="false">(W16*X16)*EXP(L16*M16)</f>
        <v>0.0748716091008973</v>
      </c>
      <c r="Z16" s="0" t="n">
        <v>8916.21176247618</v>
      </c>
      <c r="AA16" s="0" t="n">
        <v>804.406580767259</v>
      </c>
      <c r="AB16" s="0" t="n">
        <f aca="false">X16*0.1</f>
        <v>4.994E-007</v>
      </c>
      <c r="AC16" s="0" t="n">
        <f aca="false">(SQRT(((AA16/W16)^2)+((AB16/X16)^2)))*Y16</f>
        <v>0.00855531654760231</v>
      </c>
      <c r="AD16" s="0" t="n">
        <v>5.223868284E-006</v>
      </c>
      <c r="AE16" s="0" t="n">
        <f aca="false">(W16*AD16)*EXP(L16*M16)</f>
        <v>0.0783178662703691</v>
      </c>
      <c r="AF16" s="0" t="n">
        <v>8916.21176247618</v>
      </c>
      <c r="AG16" s="0" t="n">
        <v>804.406580767259</v>
      </c>
      <c r="AH16" s="0" t="n">
        <f aca="false">AD16*0.1</f>
        <v>5.223868284E-007</v>
      </c>
      <c r="AI16" s="0" t="n">
        <f aca="false">(SQRT(((AG16/W16)^2)+((AH16/AD16)^2)))*AE16</f>
        <v>0.00894910828446137</v>
      </c>
      <c r="AJ16" s="0" t="n">
        <v>3.02832944E-007</v>
      </c>
      <c r="AK16" s="0" t="n">
        <f aca="false">(W16*AJ16)*EXP(L16*M16)</f>
        <v>0.00454016616060111</v>
      </c>
      <c r="AL16" s="0" t="n">
        <v>8916.21176247618</v>
      </c>
      <c r="AM16" s="0" t="n">
        <v>804.406580767259</v>
      </c>
      <c r="AN16" s="0" t="n">
        <f aca="false">AJ16*0.1</f>
        <v>3.02832944E-008</v>
      </c>
      <c r="AO16" s="0" t="n">
        <f aca="false">(SQRT(((AM16/W16)^2)+((AN16/AJ16)^2)))*AK16</f>
        <v>0.000518788886055732</v>
      </c>
    </row>
    <row r="17" customFormat="false" ht="15" hidden="false" customHeight="false" outlineLevel="0" collapsed="false">
      <c r="A17" s="0" t="s">
        <v>79</v>
      </c>
      <c r="B17" s="40" t="s">
        <v>121</v>
      </c>
      <c r="C17" s="0" t="s">
        <v>2123</v>
      </c>
      <c r="D17" s="41" t="s">
        <v>119</v>
      </c>
      <c r="E17" s="0" t="n">
        <v>5200</v>
      </c>
      <c r="F17" s="0" t="n">
        <v>5283.44</v>
      </c>
      <c r="G17" s="0" t="n">
        <f aca="false">(((F17*3.7852*35.81)/1000)/(H17^2))*1.2732</f>
        <v>13.5536563152052</v>
      </c>
      <c r="H17" s="0" t="n">
        <v>8.20209975</v>
      </c>
      <c r="I17" s="0" t="n">
        <v>22.7124752055479</v>
      </c>
      <c r="J17" s="0" t="n">
        <v>130.009325504884</v>
      </c>
      <c r="K17" s="0" t="n">
        <v>0.00593973</v>
      </c>
      <c r="L17" s="0" t="n">
        <v>0.005</v>
      </c>
      <c r="M17" s="0" t="n">
        <v>0</v>
      </c>
      <c r="N17" s="0" t="n">
        <v>2.20618540871576</v>
      </c>
      <c r="O17" s="0" t="n">
        <f aca="false">(N17/2204.59)*EXP(L17*M17)</f>
        <v>0.00100072367592875</v>
      </c>
      <c r="P17" s="0" t="n">
        <v>0.400684429145215</v>
      </c>
      <c r="Q17" s="0" t="n">
        <v>0.0788250461799058</v>
      </c>
      <c r="R17" s="0" t="n">
        <f aca="false">30.6123136425953*(I17/Hoja4!$AL$2)</f>
        <v>1.14174336066023</v>
      </c>
      <c r="S17" s="0" t="n">
        <v>1.14894745568521</v>
      </c>
      <c r="T17" s="0" t="n">
        <v>5.58086552427142E-005</v>
      </c>
      <c r="U17" s="0" t="n">
        <f aca="false">(SQRT(((P17/G17)^2)+((Q17/H17)^2)+((R17/I17)^2)+((S17/J17)^2)+((T17/K17)^2)))*O17</f>
        <v>6.0539379341932E-005</v>
      </c>
      <c r="V17" s="0" t="n">
        <f aca="false">O17&gt;U17</f>
        <v>1</v>
      </c>
      <c r="W17" s="0" t="n">
        <v>120000</v>
      </c>
      <c r="X17" s="0" t="n">
        <v>4.994E-006</v>
      </c>
      <c r="Y17" s="0" t="n">
        <f aca="false">(W17*X17)*EXP(L17*M17)</f>
        <v>0.59928</v>
      </c>
      <c r="Z17" s="0" t="n">
        <v>108342.705620911</v>
      </c>
      <c r="AA17" s="0" t="n">
        <v>6507.82824848106</v>
      </c>
      <c r="AB17" s="0" t="n">
        <f aca="false">X17*0.1</f>
        <v>4.994E-007</v>
      </c>
      <c r="AC17" s="0" t="n">
        <f aca="false">(SQRT(((AA17/W17)^2)+((AB17/X17)^2)))*Y17</f>
        <v>0.0681734648653589</v>
      </c>
      <c r="AD17" s="0" t="n">
        <v>5.223868284E-006</v>
      </c>
      <c r="AE17" s="0" t="n">
        <f aca="false">(W17*AD17)*EXP(L17*M17)</f>
        <v>0.62686419408</v>
      </c>
      <c r="AF17" s="0" t="n">
        <v>108342.705620911</v>
      </c>
      <c r="AG17" s="0" t="n">
        <v>6507.82824848106</v>
      </c>
      <c r="AH17" s="0" t="n">
        <f aca="false">AD17*0.1</f>
        <v>5.223868284E-007</v>
      </c>
      <c r="AI17" s="0" t="n">
        <f aca="false">(SQRT(((AG17/W17)^2)+((AH17/AD17)^2)))*AE17</f>
        <v>0.0713114138807643</v>
      </c>
      <c r="AJ17" s="0" t="n">
        <v>3.02832944E-007</v>
      </c>
      <c r="AK17" s="0" t="n">
        <f aca="false">(W17*AJ17)*EXP(L17*M17)</f>
        <v>0.03633995328</v>
      </c>
      <c r="AL17" s="0" t="n">
        <v>108342.705620911</v>
      </c>
      <c r="AM17" s="0" t="n">
        <v>6507.82824848106</v>
      </c>
      <c r="AN17" s="0" t="n">
        <f aca="false">AJ17*0.1</f>
        <v>3.02832944E-008</v>
      </c>
      <c r="AO17" s="0" t="n">
        <f aca="false">(SQRT(((AM17/W17)^2)+((AN17/AJ17)^2)))*AK17</f>
        <v>0.00413399500758054</v>
      </c>
    </row>
    <row r="18" customFormat="false" ht="15" hidden="false" customHeight="false" outlineLevel="0" collapsed="false">
      <c r="A18" s="0" t="s">
        <v>79</v>
      </c>
      <c r="B18" s="32"/>
      <c r="C18" s="0" t="s">
        <v>2122</v>
      </c>
      <c r="D18" s="41" t="s">
        <v>119</v>
      </c>
      <c r="E18" s="0" t="n">
        <v>7000</v>
      </c>
      <c r="F18" s="0" t="n">
        <v>6731</v>
      </c>
      <c r="G18" s="0" t="n">
        <f aca="false">(((F18*3.7852*35.81)/1000)/(H18^2))*1.2732</f>
        <v>18.1267374440231</v>
      </c>
      <c r="H18" s="0" t="n">
        <v>8.005249356</v>
      </c>
      <c r="I18" s="0" t="n">
        <v>67.7462487000446</v>
      </c>
      <c r="J18" s="0" t="n">
        <v>68.0016224983599</v>
      </c>
      <c r="K18" s="0" t="n">
        <v>3.82238500207701</v>
      </c>
      <c r="L18" s="0" t="n">
        <v>0.005</v>
      </c>
      <c r="M18" s="0" t="n">
        <v>0</v>
      </c>
      <c r="N18" s="0" t="n">
        <v>1720.00407843488</v>
      </c>
      <c r="O18" s="0" t="n">
        <f aca="false">(N18/2204.59)*EXP(L18*M18)</f>
        <v>0.780192270868905</v>
      </c>
      <c r="P18" s="0" t="n">
        <v>0.575296534612654</v>
      </c>
      <c r="Q18" s="0" t="n">
        <v>0.0436657928861363</v>
      </c>
      <c r="R18" s="0" t="n">
        <f aca="false">11.8457570192522*(I18/Hoja4!$BK$2)</f>
        <v>0.24312222979533</v>
      </c>
      <c r="S18" s="0" t="n">
        <v>0.346725101597201</v>
      </c>
      <c r="T18" s="0" t="n">
        <v>0.0215793379964769</v>
      </c>
      <c r="U18" s="0" t="n">
        <f aca="false">(SQRT(((P18/G18)^2)+((Q18/H18)^2)+((R18/I18)^2)+((S18/J18)^2)+((T18/K18)^2)))*O18</f>
        <v>0.0259672503474378</v>
      </c>
      <c r="V18" s="0" t="n">
        <f aca="false">O18&gt;U18</f>
        <v>1</v>
      </c>
      <c r="W18" s="0" t="n">
        <v>456000</v>
      </c>
      <c r="X18" s="0" t="n">
        <v>4.994E-006</v>
      </c>
      <c r="Y18" s="0" t="n">
        <f aca="false">(W18*X18)*EXP(L18*M18)</f>
        <v>2.277264</v>
      </c>
      <c r="Z18" s="0" t="n">
        <v>1259029.91469139</v>
      </c>
      <c r="AA18" s="0" t="n">
        <v>3748.14709444969</v>
      </c>
      <c r="AB18" s="0" t="n">
        <f aca="false">X18*0.1</f>
        <v>4.994E-007</v>
      </c>
      <c r="AC18" s="0" t="n">
        <f aca="false">(SQRT(((AA18/W18)^2)+((AB18/X18)^2)))*Y18</f>
        <v>0.228494389454866</v>
      </c>
      <c r="AD18" s="0" t="n">
        <v>5.223868284E-006</v>
      </c>
      <c r="AE18" s="0" t="n">
        <f aca="false">(W18*AD18)*EXP(L18*M18)</f>
        <v>2.382083937504</v>
      </c>
      <c r="AF18" s="0" t="n">
        <v>175440.577697652</v>
      </c>
      <c r="AG18" s="0" t="n">
        <v>3748.14709444969</v>
      </c>
      <c r="AH18" s="0" t="n">
        <f aca="false">AD18*0.1</f>
        <v>5.223868284E-007</v>
      </c>
      <c r="AI18" s="0" t="n">
        <f aca="false">(SQRT(((AG18/W18)^2)+((AH18/AD18)^2)))*AE18</f>
        <v>0.239011732908534</v>
      </c>
      <c r="AJ18" s="0" t="n">
        <v>3.02832944E-007</v>
      </c>
      <c r="AK18" s="0" t="n">
        <f aca="false">(W18*AJ18)*EXP(L18*M18)</f>
        <v>0.138091822464</v>
      </c>
      <c r="AL18" s="0" t="n">
        <v>175440.577697652</v>
      </c>
      <c r="AM18" s="0" t="n">
        <v>3748.14709444969</v>
      </c>
      <c r="AN18" s="0" t="n">
        <f aca="false">AJ18*0.1</f>
        <v>3.02832944E-008</v>
      </c>
      <c r="AO18" s="0" t="n">
        <f aca="false">(SQRT(((AM18/W18)^2)+((AN18/AJ18)^2)))*AK18</f>
        <v>0.0138557526323788</v>
      </c>
    </row>
    <row r="19" customFormat="false" ht="15" hidden="false" customHeight="false" outlineLevel="0" collapsed="false">
      <c r="A19" s="0" t="s">
        <v>79</v>
      </c>
      <c r="B19" s="32"/>
      <c r="C19" s="0" t="s">
        <v>2122</v>
      </c>
      <c r="D19" s="41" t="s">
        <v>119</v>
      </c>
      <c r="E19" s="0" t="n">
        <v>3200</v>
      </c>
      <c r="F19" s="0" t="n">
        <v>3323</v>
      </c>
      <c r="G19" s="0" t="n">
        <f aca="false">(((F19*3.7852*35.81)/1000)/(H19^2))*1.2732</f>
        <v>15.9091826610512</v>
      </c>
      <c r="H19" s="0" t="n">
        <v>6.003937017</v>
      </c>
      <c r="I19" s="0" t="n">
        <v>68.6126993680409</v>
      </c>
      <c r="J19" s="0" t="n">
        <v>68.0016224983599</v>
      </c>
      <c r="K19" s="0" t="n">
        <v>3.82238500207701</v>
      </c>
      <c r="L19" s="0" t="n">
        <v>0.005</v>
      </c>
      <c r="M19" s="0" t="n">
        <v>0</v>
      </c>
      <c r="N19" s="0" t="n">
        <v>852.111550538997</v>
      </c>
      <c r="O19" s="0" t="n">
        <f aca="false">(N19/2204.59)*EXP(L19*M19)</f>
        <v>0.386517017014046</v>
      </c>
      <c r="P19" s="0" t="n">
        <v>2.81690318237076</v>
      </c>
      <c r="Q19" s="0" t="n">
        <v>0.689957873411666</v>
      </c>
      <c r="R19" s="0" t="n">
        <f aca="false">40.5074751462878*(I19/Hoja4!$R$2)</f>
        <v>1.77400307963719</v>
      </c>
      <c r="S19" s="0" t="n">
        <v>0.346725101597201</v>
      </c>
      <c r="T19" s="0" t="n">
        <v>0.0215793379964769</v>
      </c>
      <c r="U19" s="0" t="n">
        <f aca="false">(SQRT(((P19/G19)^2)+((Q19/H19)^2)+((R19/I19)^2)+((S19/J19)^2)+((T19/K19)^2)))*O19</f>
        <v>0.0822502197660713</v>
      </c>
      <c r="V19" s="0" t="n">
        <f aca="false">O19&gt;U19</f>
        <v>1</v>
      </c>
      <c r="W19" s="0" t="n">
        <v>228000</v>
      </c>
      <c r="X19" s="0" t="n">
        <v>4.994E-006</v>
      </c>
      <c r="Y19" s="0" t="n">
        <f aca="false">(W19*X19)*EXP(L19*M19)</f>
        <v>1.138632</v>
      </c>
      <c r="Z19" s="0" t="n">
        <v>1259029.91469139</v>
      </c>
      <c r="AA19" s="0" t="n">
        <v>3748.14709444969</v>
      </c>
      <c r="AB19" s="0" t="n">
        <f aca="false">X19*0.1</f>
        <v>4.994E-007</v>
      </c>
      <c r="AC19" s="0" t="n">
        <f aca="false">(SQRT(((AA19/W19)^2)+((AB19/X19)^2)))*Y19</f>
        <v>0.115391512121265</v>
      </c>
      <c r="AD19" s="0" t="n">
        <v>5.223868284E-006</v>
      </c>
      <c r="AE19" s="0" t="n">
        <f aca="false">(W19*AD19)*EXP(L19*M19)</f>
        <v>1.191041968752</v>
      </c>
      <c r="AF19" s="0" t="n">
        <v>175440.577697652</v>
      </c>
      <c r="AG19" s="0" t="n">
        <v>3748.14709444969</v>
      </c>
      <c r="AH19" s="0" t="n">
        <f aca="false">AD19*0.1</f>
        <v>5.223868284E-007</v>
      </c>
      <c r="AI19" s="0" t="n">
        <f aca="false">(SQRT(((AG19/W19)^2)+((AH19/AD19)^2)))*AE19</f>
        <v>0.120702855509227</v>
      </c>
      <c r="AJ19" s="0" t="n">
        <v>3.02832944E-007</v>
      </c>
      <c r="AK19" s="0" t="n">
        <f aca="false">(W19*AJ19)*EXP(L19*M19)</f>
        <v>0.069045911232</v>
      </c>
      <c r="AL19" s="0" t="n">
        <v>175440.577697652</v>
      </c>
      <c r="AM19" s="0" t="n">
        <v>3748.14709444969</v>
      </c>
      <c r="AN19" s="0" t="n">
        <f aca="false">AJ19*0.1</f>
        <v>3.02832944E-008</v>
      </c>
      <c r="AO19" s="0" t="n">
        <f aca="false">(SQRT(((AM19/W19)^2)+((AN19/AJ19)^2)))*AK19</f>
        <v>0.00699726698604215</v>
      </c>
    </row>
    <row r="20" customFormat="false" ht="15" hidden="false" customHeight="false" outlineLevel="0" collapsed="false">
      <c r="A20" s="0" t="s">
        <v>79</v>
      </c>
      <c r="B20" s="32"/>
      <c r="C20" s="0" t="s">
        <v>2122</v>
      </c>
      <c r="D20" s="41" t="s">
        <v>119</v>
      </c>
      <c r="E20" s="0" t="n">
        <v>3200</v>
      </c>
      <c r="F20" s="0" t="n">
        <v>3323</v>
      </c>
      <c r="G20" s="0" t="n">
        <f aca="false">(((F20*3.7852*35.81)/1000)/(H20^2))*1.2732</f>
        <v>15.9091826610512</v>
      </c>
      <c r="H20" s="0" t="n">
        <v>6.003937017</v>
      </c>
      <c r="I20" s="0" t="n">
        <v>68.6126993680409</v>
      </c>
      <c r="J20" s="0" t="n">
        <v>68.0016224983599</v>
      </c>
      <c r="K20" s="0" t="n">
        <v>3.82238500207701</v>
      </c>
      <c r="L20" s="0" t="n">
        <v>0.005</v>
      </c>
      <c r="M20" s="0" t="n">
        <v>0</v>
      </c>
      <c r="N20" s="0" t="n">
        <v>852.111550538997</v>
      </c>
      <c r="O20" s="0" t="n">
        <f aca="false">(N20/2204.59)*EXP(L20*M20)</f>
        <v>0.386517017014046</v>
      </c>
      <c r="P20" s="0" t="n">
        <v>2.81690318237076</v>
      </c>
      <c r="Q20" s="0" t="n">
        <v>0.689957873411666</v>
      </c>
      <c r="R20" s="0" t="n">
        <f aca="false">40.5074751462878*(I20/Hoja4!$R$2)</f>
        <v>1.77400307963719</v>
      </c>
      <c r="S20" s="0" t="n">
        <v>0.346725101597201</v>
      </c>
      <c r="T20" s="0" t="n">
        <v>0.0215793379964769</v>
      </c>
      <c r="U20" s="0" t="n">
        <f aca="false">(SQRT(((P20/G20)^2)+((Q20/H20)^2)+((R20/I20)^2)+((S20/J20)^2)+((T20/K20)^2)))*O20</f>
        <v>0.0822502197660713</v>
      </c>
      <c r="V20" s="0" t="n">
        <f aca="false">O20&gt;U20</f>
        <v>1</v>
      </c>
      <c r="W20" s="0" t="n">
        <v>228000</v>
      </c>
      <c r="X20" s="0" t="n">
        <v>4.994E-006</v>
      </c>
      <c r="Y20" s="0" t="n">
        <f aca="false">(W20*X20)*EXP(L20*M20)</f>
        <v>1.138632</v>
      </c>
      <c r="Z20" s="0" t="n">
        <v>1259029.91469139</v>
      </c>
      <c r="AA20" s="0" t="n">
        <v>3748.14709444969</v>
      </c>
      <c r="AB20" s="0" t="n">
        <f aca="false">X20*0.1</f>
        <v>4.994E-007</v>
      </c>
      <c r="AC20" s="0" t="n">
        <f aca="false">(SQRT(((AA20/W20)^2)+((AB20/X20)^2)))*Y20</f>
        <v>0.115391512121265</v>
      </c>
      <c r="AD20" s="0" t="n">
        <v>5.223868284E-006</v>
      </c>
      <c r="AE20" s="0" t="n">
        <f aca="false">(W20*AD20)*EXP(L20*M20)</f>
        <v>1.191041968752</v>
      </c>
      <c r="AF20" s="0" t="n">
        <v>175440.577697652</v>
      </c>
      <c r="AG20" s="0" t="n">
        <v>3748.14709444969</v>
      </c>
      <c r="AH20" s="0" t="n">
        <f aca="false">AD20*0.1</f>
        <v>5.223868284E-007</v>
      </c>
      <c r="AI20" s="0" t="n">
        <f aca="false">(SQRT(((AG20/W20)^2)+((AH20/AD20)^2)))*AE20</f>
        <v>0.120702855509227</v>
      </c>
      <c r="AJ20" s="0" t="n">
        <v>3.02832944E-007</v>
      </c>
      <c r="AK20" s="0" t="n">
        <f aca="false">(W20*AJ20)*EXP(L20*M20)</f>
        <v>0.069045911232</v>
      </c>
      <c r="AL20" s="0" t="n">
        <v>175440.577697652</v>
      </c>
      <c r="AM20" s="0" t="n">
        <v>3748.14709444969</v>
      </c>
      <c r="AN20" s="0" t="n">
        <f aca="false">AJ20*0.1</f>
        <v>3.02832944E-008</v>
      </c>
      <c r="AO20" s="0" t="n">
        <f aca="false">(SQRT(((AM20/W20)^2)+((AN20/AJ20)^2)))*AK20</f>
        <v>0.00699726698604215</v>
      </c>
    </row>
    <row r="21" customFormat="false" ht="15" hidden="false" customHeight="false" outlineLevel="0" collapsed="false">
      <c r="A21" s="0" t="s">
        <v>79</v>
      </c>
      <c r="B21" s="40" t="s">
        <v>127</v>
      </c>
      <c r="C21" s="0" t="s">
        <v>2122</v>
      </c>
      <c r="D21" s="41" t="n">
        <v>40683</v>
      </c>
      <c r="E21" s="0" t="n">
        <v>15000</v>
      </c>
      <c r="F21" s="0" t="n">
        <v>15850.32</v>
      </c>
      <c r="G21" s="0" t="n">
        <f aca="false">(((F21*3.7852*35.81)/1000)/(H21^2))*1.2732</f>
        <v>40.6609689456155</v>
      </c>
      <c r="H21" s="0" t="n">
        <v>8.20209975</v>
      </c>
      <c r="I21" s="0" t="n">
        <v>37.8541253425798</v>
      </c>
      <c r="J21" s="0" t="n">
        <v>68.0016224983599</v>
      </c>
      <c r="K21" s="0" t="n">
        <v>3.82238500207701</v>
      </c>
      <c r="L21" s="0" t="n">
        <v>0.005</v>
      </c>
      <c r="M21" s="0" t="n">
        <v>1</v>
      </c>
      <c r="N21" s="0" t="n">
        <v>3561.61216747084</v>
      </c>
      <c r="O21" s="0" t="n">
        <f aca="false">(N21/2204.59)*EXP(L21*M21)</f>
        <v>1.62364195734961</v>
      </c>
      <c r="P21" s="0" t="n">
        <v>9.92200718770326</v>
      </c>
      <c r="Q21" s="0" t="n">
        <v>0.652066252831334</v>
      </c>
      <c r="R21" s="0" t="n">
        <f aca="false">21.4917929989275*(I21/Hoja4!$EH$2)</f>
        <v>2.70598522283598</v>
      </c>
      <c r="S21" s="0" t="n">
        <v>0.346725101597201</v>
      </c>
      <c r="T21" s="0" t="n">
        <v>0.0215793379964769</v>
      </c>
      <c r="U21" s="0" t="n">
        <f aca="false">(SQRT(((P21/G21)^2)+((Q21/H21)^2)+((R21/I21)^2)+((S21/J21)^2)+((T21/K21)^2)))*O21</f>
        <v>0.432733078471146</v>
      </c>
      <c r="V21" s="0" t="n">
        <f aca="false">O21&gt;U21</f>
        <v>1</v>
      </c>
      <c r="W21" s="0" t="n">
        <v>600000</v>
      </c>
      <c r="X21" s="0" t="n">
        <v>4.994E-006</v>
      </c>
      <c r="Y21" s="0" t="n">
        <f aca="false">(W21*X21)*EXP(L21*M21)</f>
        <v>3.01141951750311</v>
      </c>
      <c r="Z21" s="0" t="n">
        <v>1259029.91469139</v>
      </c>
      <c r="AA21" s="0" t="n">
        <v>3748.14709444969</v>
      </c>
      <c r="AB21" s="0" t="n">
        <f aca="false">X21*0.1</f>
        <v>4.994E-007</v>
      </c>
      <c r="AC21" s="0" t="n">
        <f aca="false">(SQRT(((AA21/W21)^2)+((AB21/X21)^2)))*Y21</f>
        <v>0.30172896639884</v>
      </c>
      <c r="AD21" s="0" t="n">
        <v>5.223868284E-006</v>
      </c>
      <c r="AE21" s="0" t="n">
        <f aca="false">(W21*AD21)*EXP(L21*M21)</f>
        <v>3.15003181964419</v>
      </c>
      <c r="AF21" s="0" t="n">
        <v>175440.577697652</v>
      </c>
      <c r="AG21" s="0" t="n">
        <v>3748.14709444969</v>
      </c>
      <c r="AH21" s="0" t="n">
        <f aca="false">AD21*0.1</f>
        <v>5.223868284E-007</v>
      </c>
      <c r="AI21" s="0" t="n">
        <f aca="false">(SQRT(((AG21/W21)^2)+((AH21/AD21)^2)))*AE21</f>
        <v>0.315617216246496</v>
      </c>
      <c r="AJ21" s="0" t="n">
        <v>3.02832944E-007</v>
      </c>
      <c r="AK21" s="0" t="n">
        <f aca="false">(W21*AJ21)*EXP(L21*M21)</f>
        <v>0.182610540269228</v>
      </c>
      <c r="AL21" s="0" t="n">
        <v>175440.577697652</v>
      </c>
      <c r="AM21" s="0" t="n">
        <v>3748.14709444969</v>
      </c>
      <c r="AN21" s="0" t="n">
        <f aca="false">AJ21*0.1</f>
        <v>3.02832944E-008</v>
      </c>
      <c r="AO21" s="0" t="n">
        <f aca="false">(SQRT(((AM21/W21)^2)+((AN21/AJ21)^2)))*AK21</f>
        <v>0.0182966502171882</v>
      </c>
    </row>
    <row r="22" customFormat="false" ht="15" hidden="false" customHeight="false" outlineLevel="0" collapsed="false">
      <c r="A22" s="0" t="s">
        <v>79</v>
      </c>
      <c r="B22" s="32"/>
      <c r="C22" s="0" t="s">
        <v>2124</v>
      </c>
      <c r="D22" s="41" t="n">
        <v>40683</v>
      </c>
      <c r="E22" s="0" t="n">
        <v>15000</v>
      </c>
      <c r="F22" s="0" t="n">
        <v>15850.32</v>
      </c>
      <c r="G22" s="0" t="n">
        <f aca="false">(((F22*3.7852*35.81)/1000)/(H22^2))*1.2732</f>
        <v>40.6609689456155</v>
      </c>
      <c r="H22" s="0" t="n">
        <v>8.20209975</v>
      </c>
      <c r="I22" s="0" t="n">
        <v>30.2833002740639</v>
      </c>
      <c r="J22" s="0" t="n">
        <v>130.009325504884</v>
      </c>
      <c r="K22" s="0" t="n">
        <v>0.00593973</v>
      </c>
      <c r="L22" s="0" t="n">
        <v>0.005</v>
      </c>
      <c r="M22" s="0" t="n">
        <v>1</v>
      </c>
      <c r="N22" s="0" t="n">
        <v>3561.61216747084</v>
      </c>
      <c r="O22" s="0" t="n">
        <f aca="false">(N22/2204.59)*EXP(L22*M22)</f>
        <v>1.62364195734961</v>
      </c>
      <c r="P22" s="0" t="n">
        <v>9.92200718770326</v>
      </c>
      <c r="Q22" s="0" t="n">
        <v>0.652066252831334</v>
      </c>
      <c r="R22" s="0" t="n">
        <f aca="false">21.4917929989275*(I22/Hoja4!$EH$2)</f>
        <v>2.16478817826878</v>
      </c>
      <c r="S22" s="0" t="n">
        <v>1.14894745568521</v>
      </c>
      <c r="T22" s="0" t="n">
        <v>5.58086552427142E-005</v>
      </c>
      <c r="U22" s="0" t="n">
        <f aca="false">(SQRT(((P22/G22)^2)+((Q22/H22)^2)+((R22/I22)^2)+((S22/J22)^2)+((T22/K22)^2)))*O22</f>
        <v>0.43306348081772</v>
      </c>
      <c r="V22" s="0" t="n">
        <f aca="false">O22&gt;U22</f>
        <v>1</v>
      </c>
      <c r="W22" s="0" t="n">
        <v>480000</v>
      </c>
      <c r="X22" s="0" t="n">
        <v>4.994E-006</v>
      </c>
      <c r="Y22" s="0" t="n">
        <f aca="false">(W22*X22)*EXP(L22*M22)</f>
        <v>2.40913561400249</v>
      </c>
      <c r="Z22" s="0" t="n">
        <v>108342.705620911</v>
      </c>
      <c r="AA22" s="0" t="n">
        <v>6507.82824848106</v>
      </c>
      <c r="AB22" s="0" t="n">
        <f aca="false">X22*0.1</f>
        <v>4.994E-007</v>
      </c>
      <c r="AC22" s="0" t="n">
        <f aca="false">(SQRT(((AA22/W22)^2)+((AB22/X22)^2)))*Y22</f>
        <v>0.243117699365693</v>
      </c>
      <c r="AD22" s="0" t="n">
        <v>5.223868284E-006</v>
      </c>
      <c r="AE22" s="0" t="n">
        <f aca="false">(W22*AD22)*EXP(L22*M22)</f>
        <v>2.52002545571535</v>
      </c>
      <c r="AF22" s="0" t="n">
        <v>108342.705620911</v>
      </c>
      <c r="AG22" s="0" t="n">
        <v>6507.82824848106</v>
      </c>
      <c r="AH22" s="0" t="n">
        <f aca="false">AD22*0.1</f>
        <v>5.223868284E-007</v>
      </c>
      <c r="AI22" s="0" t="n">
        <f aca="false">(SQRT(((AG22/W22)^2)+((AH22/AD22)^2)))*AE22</f>
        <v>0.254308137564175</v>
      </c>
      <c r="AJ22" s="0" t="n">
        <v>3.02832944E-007</v>
      </c>
      <c r="AK22" s="0" t="n">
        <f aca="false">(W22*AJ22)*EXP(L22*M22)</f>
        <v>0.146088432215383</v>
      </c>
      <c r="AL22" s="0" t="n">
        <v>108342.705620911</v>
      </c>
      <c r="AM22" s="0" t="n">
        <v>6507.82824848106</v>
      </c>
      <c r="AN22" s="0" t="n">
        <f aca="false">AJ22*0.1</f>
        <v>3.02832944E-008</v>
      </c>
      <c r="AO22" s="0" t="n">
        <f aca="false">(SQRT(((AM22/W22)^2)+((AN22/AJ22)^2)))*AK22</f>
        <v>0.014742500728358</v>
      </c>
    </row>
    <row r="23" customFormat="false" ht="15" hidden="false" customHeight="false" outlineLevel="0" collapsed="false">
      <c r="A23" s="0" t="s">
        <v>79</v>
      </c>
      <c r="B23" s="32"/>
      <c r="C23" s="0" t="s">
        <v>2125</v>
      </c>
      <c r="D23" s="41" t="n">
        <v>40683</v>
      </c>
      <c r="E23" s="0" t="n">
        <v>3700</v>
      </c>
      <c r="F23" s="0" t="n">
        <v>3962.58</v>
      </c>
      <c r="G23" s="0" t="n">
        <f aca="false">(((F23*3.7852*35.81)/1000)/(H23^2))*1.2732</f>
        <v>17.5991035948821</v>
      </c>
      <c r="H23" s="0" t="n">
        <v>6.23359581</v>
      </c>
      <c r="I23" s="0" t="n">
        <v>9.08499008221916</v>
      </c>
      <c r="J23" s="0" t="n">
        <v>68.0020357347871</v>
      </c>
      <c r="K23" s="0" t="n">
        <v>3.9836139795159</v>
      </c>
      <c r="L23" s="0" t="n">
        <v>0.005</v>
      </c>
      <c r="M23" s="0" t="n">
        <v>1</v>
      </c>
      <c r="N23" s="0" t="n">
        <v>8.82474171318263</v>
      </c>
      <c r="O23" s="0" t="n">
        <f aca="false">(N23/2204.59)*EXP(L23*M23)</f>
        <v>0.00402295933261912</v>
      </c>
      <c r="P23" s="0" t="n">
        <v>2.81690318237076</v>
      </c>
      <c r="Q23" s="0" t="n">
        <v>0.689957873411666</v>
      </c>
      <c r="R23" s="0" t="n">
        <f aca="false">40.5074751462878*(I23/Hoja4!$R$2)</f>
        <v>0.234895296829513</v>
      </c>
      <c r="S23" s="0" t="n">
        <v>0.388353619553598</v>
      </c>
      <c r="T23" s="0" t="n">
        <v>0.0223763331258358</v>
      </c>
      <c r="U23" s="0" t="n">
        <f aca="false">(SQRT(((P23/G23)^2)+((Q23/H23)^2)+((R23/I23)^2)+((S23/J23)^2)+((T23/K23)^2)))*O23</f>
        <v>0.00079041265787611</v>
      </c>
      <c r="V23" s="0" t="n">
        <f aca="false">O23&gt;U23</f>
        <v>1</v>
      </c>
      <c r="W23" s="0" t="n">
        <v>36000</v>
      </c>
      <c r="X23" s="0" t="n">
        <v>4.994E-006</v>
      </c>
      <c r="Y23" s="0" t="n">
        <f aca="false">(W23*X23)*EXP(L23*M23)</f>
        <v>0.180685171050187</v>
      </c>
      <c r="Z23" s="0" t="n">
        <v>8916.21176247618</v>
      </c>
      <c r="AA23" s="0" t="n">
        <v>804.406580767259</v>
      </c>
      <c r="AB23" s="0" t="n">
        <f aca="false">X23*0.1</f>
        <v>4.994E-007</v>
      </c>
      <c r="AC23" s="0" t="n">
        <f aca="false">(SQRT(((AA23/W23)^2)+((AB23/X23)^2)))*Y23</f>
        <v>0.0185140878042408</v>
      </c>
      <c r="AD23" s="0" t="n">
        <v>5.223868284E-006</v>
      </c>
      <c r="AE23" s="0" t="n">
        <f aca="false">(W23*AD23)*EXP(L23*M23)</f>
        <v>0.189001909178651</v>
      </c>
      <c r="AF23" s="0" t="n">
        <v>8916.21176247618</v>
      </c>
      <c r="AG23" s="0" t="n">
        <v>804.406580767259</v>
      </c>
      <c r="AH23" s="0" t="n">
        <f aca="false">AD23*0.1</f>
        <v>5.223868284E-007</v>
      </c>
      <c r="AI23" s="0" t="n">
        <f aca="false">(SQRT(((AG23/W23)^2)+((AH23/AD23)^2)))*AE23</f>
        <v>0.0193662707424439</v>
      </c>
      <c r="AJ23" s="0" t="n">
        <v>3.02832944E-007</v>
      </c>
      <c r="AK23" s="0" t="n">
        <f aca="false">(W23*AJ23)*EXP(L23*M23)</f>
        <v>0.0109566324161537</v>
      </c>
      <c r="AL23" s="0" t="n">
        <v>8916.21176247618</v>
      </c>
      <c r="AM23" s="0" t="n">
        <v>804.406580767259</v>
      </c>
      <c r="AN23" s="0" t="n">
        <f aca="false">AJ23*0.1</f>
        <v>3.02832944E-008</v>
      </c>
      <c r="AO23" s="0" t="n">
        <f aca="false">(SQRT(((AM23/W23)^2)+((AN23/AJ23)^2)))*AK23</f>
        <v>0.0011226823618808</v>
      </c>
    </row>
    <row r="24" customFormat="false" ht="15" hidden="false" customHeight="false" outlineLevel="0" collapsed="false">
      <c r="A24" s="0" t="s">
        <v>79</v>
      </c>
      <c r="B24" s="32"/>
      <c r="C24" s="0" t="s">
        <v>2122</v>
      </c>
      <c r="D24" s="41" t="n">
        <v>40683</v>
      </c>
      <c r="E24" s="0" t="n">
        <v>15000</v>
      </c>
      <c r="F24" s="0" t="n">
        <v>15850.32</v>
      </c>
      <c r="G24" s="0" t="n">
        <f aca="false">(((F24*3.7852*35.81)/1000)/(H24^2))*1.2732</f>
        <v>40.6609689456155</v>
      </c>
      <c r="H24" s="0" t="n">
        <v>8.20209975</v>
      </c>
      <c r="I24" s="0" t="n">
        <v>37.8541253425798</v>
      </c>
      <c r="J24" s="0" t="n">
        <v>68.0016224983599</v>
      </c>
      <c r="K24" s="0" t="n">
        <v>3.82238500207701</v>
      </c>
      <c r="L24" s="0" t="n">
        <v>0.005</v>
      </c>
      <c r="M24" s="0" t="n">
        <v>1</v>
      </c>
      <c r="N24" s="0" t="n">
        <v>232.187786234641</v>
      </c>
      <c r="O24" s="0" t="n">
        <f aca="false">(N24/2204.59)*EXP(L24*M24)</f>
        <v>0.105848086200355</v>
      </c>
      <c r="P24" s="0" t="n">
        <v>9.92200718770326</v>
      </c>
      <c r="Q24" s="0" t="n">
        <v>0.652066252831334</v>
      </c>
      <c r="R24" s="0" t="n">
        <f aca="false">21.4917929989275*(I24/Hoja4!$EH$2)</f>
        <v>2.70598522283598</v>
      </c>
      <c r="S24" s="0" t="n">
        <v>0.346725101597201</v>
      </c>
      <c r="T24" s="0" t="n">
        <v>0.0215793379964769</v>
      </c>
      <c r="U24" s="0" t="n">
        <f aca="false">(SQRT(((P24/G24)^2)+((Q24/H24)^2)+((R24/I24)^2)+((S24/J24)^2)+((T24/K24)^2)))*O24</f>
        <v>0.028210633498612</v>
      </c>
      <c r="V24" s="0" t="n">
        <f aca="false">O24&gt;U24</f>
        <v>1</v>
      </c>
      <c r="W24" s="0" t="n">
        <v>600000</v>
      </c>
      <c r="X24" s="0" t="n">
        <v>4.994E-006</v>
      </c>
      <c r="Y24" s="0" t="n">
        <f aca="false">(W24*X24)*EXP(L24*M24)</f>
        <v>3.01141951750311</v>
      </c>
      <c r="Z24" s="0" t="n">
        <v>1259029.91469139</v>
      </c>
      <c r="AA24" s="0" t="n">
        <v>3748.14709444969</v>
      </c>
      <c r="AB24" s="0" t="n">
        <f aca="false">X24*0.1</f>
        <v>4.994E-007</v>
      </c>
      <c r="AC24" s="0" t="n">
        <f aca="false">(SQRT(((AA24/W24)^2)+((AB24/X24)^2)))*Y24</f>
        <v>0.30172896639884</v>
      </c>
      <c r="AD24" s="0" t="n">
        <v>5.223868284E-006</v>
      </c>
      <c r="AE24" s="0" t="n">
        <f aca="false">(W24*AD24)*EXP(L24*M24)</f>
        <v>3.15003181964419</v>
      </c>
      <c r="AF24" s="0" t="n">
        <v>175440.577697652</v>
      </c>
      <c r="AG24" s="0" t="n">
        <v>3748.14709444969</v>
      </c>
      <c r="AH24" s="0" t="n">
        <f aca="false">AD24*0.1</f>
        <v>5.223868284E-007</v>
      </c>
      <c r="AI24" s="0" t="n">
        <f aca="false">(SQRT(((AG24/W24)^2)+((AH24/AD24)^2)))*AE24</f>
        <v>0.315617216246496</v>
      </c>
      <c r="AJ24" s="0" t="n">
        <v>3.02832944E-007</v>
      </c>
      <c r="AK24" s="0" t="n">
        <f aca="false">(W24*AJ24)*EXP(L24*M24)</f>
        <v>0.182610540269228</v>
      </c>
      <c r="AL24" s="0" t="n">
        <v>175440.577697652</v>
      </c>
      <c r="AM24" s="0" t="n">
        <v>3748.14709444969</v>
      </c>
      <c r="AN24" s="0" t="n">
        <f aca="false">AJ24*0.1</f>
        <v>3.02832944E-008</v>
      </c>
      <c r="AO24" s="0" t="n">
        <f aca="false">(SQRT(((AM24/W24)^2)+((AN24/AJ24)^2)))*AK24</f>
        <v>0.0182966502171882</v>
      </c>
    </row>
    <row r="25" customFormat="false" ht="15" hidden="false" customHeight="false" outlineLevel="0" collapsed="false">
      <c r="A25" s="0" t="s">
        <v>79</v>
      </c>
      <c r="B25" s="40" t="s">
        <v>133</v>
      </c>
      <c r="C25" s="0" t="s">
        <v>2123</v>
      </c>
      <c r="D25" s="41" t="n">
        <v>40913</v>
      </c>
      <c r="E25" s="0" t="n">
        <v>3000</v>
      </c>
      <c r="F25" s="0" t="n">
        <v>3323</v>
      </c>
      <c r="G25" s="0" t="n">
        <f aca="false">(((F25*3.7852*35.81)/1000)/(H25^2))*1.2732</f>
        <v>15.9091826610512</v>
      </c>
      <c r="H25" s="0" t="n">
        <v>6.003937017</v>
      </c>
      <c r="I25" s="0" t="n">
        <v>105.08015260186</v>
      </c>
      <c r="J25" s="0" t="n">
        <v>130.009325504884</v>
      </c>
      <c r="K25" s="0" t="n">
        <v>0.00593973</v>
      </c>
      <c r="L25" s="0" t="n">
        <v>0.005</v>
      </c>
      <c r="M25" s="0" t="n">
        <v>0</v>
      </c>
      <c r="N25" s="0" t="n">
        <v>2.90273131543625</v>
      </c>
      <c r="O25" s="0" t="n">
        <f aca="false">(N25/2204.59)*EXP(L25*M25)</f>
        <v>0.00131667625972913</v>
      </c>
      <c r="P25" s="0" t="n">
        <v>2.81690318237076</v>
      </c>
      <c r="Q25" s="0" t="n">
        <v>0.689957873411666</v>
      </c>
      <c r="R25" s="0" t="n">
        <f aca="false">40.5074751462878*(I25/Hoja4!$R$2)</f>
        <v>2.71688063640409</v>
      </c>
      <c r="S25" s="0" t="n">
        <v>1.14894745568521</v>
      </c>
      <c r="T25" s="0" t="n">
        <v>5.58086552427142E-005</v>
      </c>
      <c r="U25" s="0" t="n">
        <f aca="false">(SQRT(((P25/G25)^2)+((Q25/H25)^2)+((R25/I25)^2)+((S25/J25)^2)+((T25/K25)^2)))*O25</f>
        <v>0.000280522164260629</v>
      </c>
      <c r="V25" s="0" t="n">
        <f aca="false">O25&gt;U25</f>
        <v>1</v>
      </c>
      <c r="W25" s="0" t="n">
        <v>349181.347095982</v>
      </c>
      <c r="X25" s="0" t="n">
        <v>4.994E-006</v>
      </c>
      <c r="Y25" s="0" t="n">
        <f aca="false">(W25*X25)*EXP(L25*M25)</f>
        <v>1.74381164739734</v>
      </c>
      <c r="Z25" s="0" t="n">
        <v>108342.705620911</v>
      </c>
      <c r="AA25" s="0" t="n">
        <v>6507.82824848106</v>
      </c>
      <c r="AB25" s="0" t="n">
        <f aca="false">X25*0.1</f>
        <v>4.994E-007</v>
      </c>
      <c r="AC25" s="0" t="n">
        <f aca="false">(SQRT(((AA25/W25)^2)+((AB25/X25)^2)))*Y25</f>
        <v>0.177383896517509</v>
      </c>
      <c r="AD25" s="0" t="n">
        <v>5.223868284E-006</v>
      </c>
      <c r="AE25" s="0" t="n">
        <f aca="false">(W25*AD25)*EXP(L25*M25)</f>
        <v>1.8240773644591</v>
      </c>
      <c r="AF25" s="0" t="n">
        <v>108342.705620911</v>
      </c>
      <c r="AG25" s="0" t="n">
        <v>6507.82824848106</v>
      </c>
      <c r="AH25" s="0" t="n">
        <f aca="false">AD25*0.1</f>
        <v>5.223868284E-007</v>
      </c>
      <c r="AI25" s="0" t="n">
        <f aca="false">(SQRT(((AG25/W25)^2)+((AH25/AD25)^2)))*AE25</f>
        <v>0.185548680638797</v>
      </c>
      <c r="AJ25" s="0" t="n">
        <v>3.02832944E-007</v>
      </c>
      <c r="AK25" s="0" t="n">
        <f aca="false">(W25*AJ25)*EXP(L25*M25)</f>
        <v>0.105743615330962</v>
      </c>
      <c r="AL25" s="0" t="n">
        <v>108342.705620911</v>
      </c>
      <c r="AM25" s="0" t="n">
        <v>6507.82824848106</v>
      </c>
      <c r="AN25" s="0" t="n">
        <f aca="false">AJ25*0.1</f>
        <v>3.02832944E-008</v>
      </c>
      <c r="AO25" s="0" t="n">
        <f aca="false">(SQRT(((AM25/W25)^2)+((AN25/AJ25)^2)))*AK25</f>
        <v>0.010756445254423</v>
      </c>
    </row>
    <row r="26" customFormat="false" ht="15" hidden="false" customHeight="false" outlineLevel="0" collapsed="false">
      <c r="A26" s="0" t="s">
        <v>79</v>
      </c>
      <c r="B26" s="32"/>
      <c r="C26" s="0" t="s">
        <v>2125</v>
      </c>
      <c r="D26" s="41" t="n">
        <v>40913</v>
      </c>
      <c r="E26" s="0" t="n">
        <v>3000</v>
      </c>
      <c r="F26" s="0" t="n">
        <v>3323</v>
      </c>
      <c r="G26" s="0" t="n">
        <f aca="false">(((F26*3.7852*35.81)/1000)/(H26^2))*1.2732</f>
        <v>15.9091826610512</v>
      </c>
      <c r="H26" s="0" t="n">
        <v>6.003937017</v>
      </c>
      <c r="I26" s="0" t="n">
        <v>8.41988402258497</v>
      </c>
      <c r="J26" s="0" t="n">
        <v>68.0020357347871</v>
      </c>
      <c r="K26" s="0" t="n">
        <v>3.9836139795159</v>
      </c>
      <c r="L26" s="0" t="n">
        <v>0.005</v>
      </c>
      <c r="M26" s="0" t="n">
        <v>0</v>
      </c>
      <c r="N26" s="0" t="n">
        <v>180.456828632052</v>
      </c>
      <c r="O26" s="0" t="n">
        <f aca="false">(N26/2204.59)*EXP(L26*M26)</f>
        <v>0.081855051792874</v>
      </c>
      <c r="P26" s="0" t="n">
        <v>2.81690318237076</v>
      </c>
      <c r="Q26" s="0" t="n">
        <v>0.689957873411666</v>
      </c>
      <c r="R26" s="0" t="n">
        <f aca="false">40.5074751462878*(I26/Hoja4!$R$2)</f>
        <v>0.217698768942636</v>
      </c>
      <c r="S26" s="0" t="n">
        <v>0.388353619553598</v>
      </c>
      <c r="T26" s="0" t="n">
        <v>0.0223763331258358</v>
      </c>
      <c r="U26" s="0" t="n">
        <f aca="false">(SQRT(((P26/G26)^2)+((Q26/H26)^2)+((R26/I26)^2)+((S26/J26)^2)+((T26/K26)^2)))*O26</f>
        <v>0.0174198386829116</v>
      </c>
      <c r="V26" s="0" t="n">
        <f aca="false">O26&gt;U26</f>
        <v>1</v>
      </c>
      <c r="W26" s="0" t="n">
        <v>27979.2746070499</v>
      </c>
      <c r="X26" s="0" t="n">
        <v>4.994E-006</v>
      </c>
      <c r="Y26" s="0" t="n">
        <f aca="false">(W26*X26)*EXP(L26*M26)</f>
        <v>0.139728497387607</v>
      </c>
      <c r="Z26" s="0" t="n">
        <v>8916.21176247618</v>
      </c>
      <c r="AA26" s="0" t="n">
        <v>804.406580767259</v>
      </c>
      <c r="AB26" s="0" t="n">
        <f aca="false">X26*0.1</f>
        <v>4.994E-007</v>
      </c>
      <c r="AC26" s="0" t="n">
        <f aca="false">(SQRT(((AA26/W26)^2)+((AB26/X26)^2)))*Y26</f>
        <v>0.014538860945728</v>
      </c>
      <c r="AD26" s="0" t="n">
        <v>5.223868284E-006</v>
      </c>
      <c r="AE26" s="0" t="n">
        <f aca="false">(W26*AD26)*EXP(L26*M26)</f>
        <v>0.146160045229094</v>
      </c>
      <c r="AF26" s="0" t="n">
        <v>8916.21176247618</v>
      </c>
      <c r="AG26" s="0" t="n">
        <v>804.406580767259</v>
      </c>
      <c r="AH26" s="0" t="n">
        <f aca="false">AD26*0.1</f>
        <v>5.223868284E-007</v>
      </c>
      <c r="AI26" s="0" t="n">
        <f aca="false">(SQRT(((AG26/W26)^2)+((AH26/AD26)^2)))*AE26</f>
        <v>0.0152080685982929</v>
      </c>
      <c r="AJ26" s="0" t="n">
        <v>3.02832944E-007</v>
      </c>
      <c r="AK26" s="0" t="n">
        <f aca="false">(W26*AJ26)*EXP(L26*M26)</f>
        <v>0.00847304610023735</v>
      </c>
      <c r="AL26" s="0" t="n">
        <v>8916.21176247618</v>
      </c>
      <c r="AM26" s="0" t="n">
        <v>804.406580767259</v>
      </c>
      <c r="AN26" s="0" t="n">
        <f aca="false">AJ26*0.1</f>
        <v>3.02832944E-008</v>
      </c>
      <c r="AO26" s="0" t="n">
        <f aca="false">(SQRT(((AM26/W26)^2)+((AN26/AJ26)^2)))*AK26</f>
        <v>0.000881627165118427</v>
      </c>
    </row>
    <row r="27" customFormat="false" ht="15" hidden="false" customHeight="false" outlineLevel="0" collapsed="false">
      <c r="A27" s="0" t="s">
        <v>79</v>
      </c>
      <c r="B27" s="32"/>
      <c r="C27" s="0" t="s">
        <v>2122</v>
      </c>
      <c r="D27" s="41" t="n">
        <v>40913</v>
      </c>
      <c r="E27" s="0" t="n">
        <v>12000</v>
      </c>
      <c r="F27" s="0" t="n">
        <v>11529</v>
      </c>
      <c r="G27" s="0" t="n">
        <f aca="false">(((F27*3.7852*35.81)/1000)/(H27^2))*1.2732</f>
        <v>31.0478615350086</v>
      </c>
      <c r="H27" s="0" t="n">
        <v>8.005249356</v>
      </c>
      <c r="I27" s="0" t="n">
        <v>60.9627355622316</v>
      </c>
      <c r="J27" s="0" t="n">
        <v>68.0016224983599</v>
      </c>
      <c r="K27" s="0" t="n">
        <v>3.82238500207701</v>
      </c>
      <c r="L27" s="0" t="n">
        <v>0.005</v>
      </c>
      <c r="M27" s="0" t="n">
        <v>0</v>
      </c>
      <c r="N27" s="0" t="n">
        <v>2865.39383438746</v>
      </c>
      <c r="O27" s="0" t="n">
        <f aca="false">(N27/2204.59)*EXP(L27*M27)</f>
        <v>1.29974001260437</v>
      </c>
      <c r="P27" s="0" t="n">
        <v>1.07195269681865</v>
      </c>
      <c r="Q27" s="0" t="n">
        <v>0.0717296563018546</v>
      </c>
      <c r="R27" s="0" t="n">
        <f aca="false">40.3876152128855*(I27/Hoja4!$EC$2)</f>
        <v>0.905586636315987</v>
      </c>
      <c r="S27" s="0" t="n">
        <v>0.346725101597201</v>
      </c>
      <c r="T27" s="0" t="n">
        <v>0.0215793379964769</v>
      </c>
      <c r="U27" s="0" t="n">
        <f aca="false">(SQRT(((P27/G27)^2)+((Q27/H27)^2)+((R27/I27)^2)+((S27/J27)^2)+((T27/K27)^2)))*O27</f>
        <v>0.0511848856292974</v>
      </c>
      <c r="V27" s="0" t="n">
        <f aca="false">O27&gt;U27</f>
        <v>1</v>
      </c>
      <c r="W27" s="0" t="n">
        <v>702839.378296968</v>
      </c>
      <c r="X27" s="0" t="n">
        <v>4.994E-006</v>
      </c>
      <c r="Y27" s="0" t="n">
        <f aca="false">(W27*X27)*EXP(L27*M27)</f>
        <v>3.50997985521506</v>
      </c>
      <c r="Z27" s="0" t="n">
        <v>1259029.91469139</v>
      </c>
      <c r="AA27" s="0" t="n">
        <v>3748.14709444969</v>
      </c>
      <c r="AB27" s="0" t="n">
        <f aca="false">X27*0.1</f>
        <v>4.994E-007</v>
      </c>
      <c r="AC27" s="0" t="n">
        <f aca="false">(SQRT(((AA27/W27)^2)+((AB27/X27)^2)))*Y27</f>
        <v>0.351496740519094</v>
      </c>
      <c r="AD27" s="0" t="n">
        <v>5.223868284E-006</v>
      </c>
      <c r="AE27" s="0" t="n">
        <f aca="false">(W27*AD27)*EXP(L27*M27)</f>
        <v>3.67154033703181</v>
      </c>
      <c r="AF27" s="0" t="n">
        <v>175440.577697652</v>
      </c>
      <c r="AG27" s="0" t="n">
        <v>3748.14709444969</v>
      </c>
      <c r="AH27" s="0" t="n">
        <f aca="false">AD27*0.1</f>
        <v>5.223868284E-007</v>
      </c>
      <c r="AI27" s="0" t="n">
        <f aca="false">(SQRT(((AG27/W27)^2)+((AH27/AD27)^2)))*AE27</f>
        <v>0.367675745840423</v>
      </c>
      <c r="AJ27" s="0" t="n">
        <v>3.02832944E-007</v>
      </c>
      <c r="AK27" s="0" t="n">
        <f aca="false">(W27*AJ27)*EXP(L27*M27)</f>
        <v>0.2128429180888</v>
      </c>
      <c r="AL27" s="0" t="n">
        <v>175440.577697652</v>
      </c>
      <c r="AM27" s="0" t="n">
        <v>3748.14709444969</v>
      </c>
      <c r="AN27" s="0" t="n">
        <f aca="false">AJ27*0.1</f>
        <v>3.02832944E-008</v>
      </c>
      <c r="AO27" s="0" t="n">
        <f aca="false">(SQRT(((AM27/W27)^2)+((AN27/AJ27)^2)))*AK27</f>
        <v>0.0213145359907492</v>
      </c>
    </row>
    <row r="28" customFormat="false" ht="15" hidden="false" customHeight="false" outlineLevel="0" collapsed="false">
      <c r="A28" s="0" t="s">
        <v>79</v>
      </c>
      <c r="B28" s="40" t="s">
        <v>139</v>
      </c>
      <c r="C28" s="0" t="s">
        <v>2122</v>
      </c>
      <c r="D28" s="41" t="n">
        <v>40781</v>
      </c>
      <c r="E28" s="0" t="n">
        <v>10000</v>
      </c>
      <c r="F28" s="0" t="n">
        <v>9685</v>
      </c>
      <c r="G28" s="0" t="n">
        <f aca="false">(((F28*3.7852*35.81)/1000)/(H28^2))*1.2732</f>
        <v>26.0819272240921</v>
      </c>
      <c r="H28" s="0" t="n">
        <v>8.005249356</v>
      </c>
      <c r="I28" s="0" t="n">
        <v>21.0635002581311</v>
      </c>
      <c r="J28" s="0" t="n">
        <v>68.0016224983599</v>
      </c>
      <c r="K28" s="0" t="n">
        <v>3.82238500207701</v>
      </c>
      <c r="L28" s="0" t="n">
        <v>0.005</v>
      </c>
      <c r="M28" s="0" t="n">
        <v>1</v>
      </c>
      <c r="N28" s="0" t="n">
        <v>1262.47916083453</v>
      </c>
      <c r="O28" s="0" t="n">
        <f aca="false">(N28/2204.59)*EXP(L28*M28)</f>
        <v>0.575529855421088</v>
      </c>
      <c r="P28" s="0" t="n">
        <v>0.693948706618423</v>
      </c>
      <c r="Q28" s="0" t="n">
        <v>0.0696754411027923</v>
      </c>
      <c r="R28" s="0" t="n">
        <f aca="false">30.3818643031628*(I28/Hoja4!$DD$2)</f>
        <v>0.203594844522229</v>
      </c>
      <c r="S28" s="0" t="n">
        <v>0.346725101597201</v>
      </c>
      <c r="T28" s="0" t="n">
        <v>0.0215793379964769</v>
      </c>
      <c r="U28" s="0" t="n">
        <f aca="false">(SQRT(((P28/G28)^2)+((Q28/H28)^2)+((R28/I28)^2)+((S28/J28)^2)+((T28/K28)^2)))*O28</f>
        <v>0.0175980126388166</v>
      </c>
      <c r="V28" s="0" t="n">
        <f aca="false">O28&gt;U28</f>
        <v>1</v>
      </c>
      <c r="W28" s="0" t="n">
        <v>204000</v>
      </c>
      <c r="X28" s="0" t="n">
        <v>4.994E-006</v>
      </c>
      <c r="Y28" s="0" t="n">
        <f aca="false">(W28*X28)*EXP(L28*M28)</f>
        <v>1.02388263595106</v>
      </c>
      <c r="Z28" s="0" t="n">
        <v>1259029.91469139</v>
      </c>
      <c r="AA28" s="0" t="n">
        <v>3748.14709444969</v>
      </c>
      <c r="AB28" s="0" t="n">
        <f aca="false">X28*0.1</f>
        <v>4.994E-007</v>
      </c>
      <c r="AC28" s="0" t="n">
        <f aca="false">(SQRT(((AA28/W28)^2)+((AB28/X28)^2)))*Y28</f>
        <v>0.10410211612713</v>
      </c>
      <c r="AD28" s="0" t="n">
        <v>5.223868284E-006</v>
      </c>
      <c r="AE28" s="0" t="n">
        <f aca="false">(W28*AD28)*EXP(L28*M28)</f>
        <v>1.07101081867902</v>
      </c>
      <c r="AF28" s="0" t="n">
        <v>175440.577697652</v>
      </c>
      <c r="AG28" s="0" t="n">
        <v>3748.14709444969</v>
      </c>
      <c r="AH28" s="0" t="n">
        <f aca="false">AD28*0.1</f>
        <v>5.223868284E-007</v>
      </c>
      <c r="AI28" s="0" t="n">
        <f aca="false">(SQRT(((AG28/W28)^2)+((AH28/AD28)^2)))*AE28</f>
        <v>0.108893821132118</v>
      </c>
      <c r="AJ28" s="0" t="n">
        <v>3.02832944E-007</v>
      </c>
      <c r="AK28" s="0" t="n">
        <f aca="false">(W28*AJ28)*EXP(L28*M28)</f>
        <v>0.0620875836915376</v>
      </c>
      <c r="AL28" s="0" t="n">
        <v>175440.577697652</v>
      </c>
      <c r="AM28" s="0" t="n">
        <v>3748.14709444969</v>
      </c>
      <c r="AN28" s="0" t="n">
        <f aca="false">AJ28*0.1</f>
        <v>3.02832944E-008</v>
      </c>
      <c r="AO28" s="0" t="n">
        <f aca="false">(SQRT(((AM28/W28)^2)+((AN28/AJ28)^2)))*AK28</f>
        <v>0.00631268528302134</v>
      </c>
    </row>
    <row r="29" customFormat="false" ht="15" hidden="false" customHeight="false" outlineLevel="0" collapsed="false">
      <c r="A29" s="0" t="s">
        <v>79</v>
      </c>
      <c r="B29" s="32"/>
      <c r="C29" s="0" t="s">
        <v>2124</v>
      </c>
      <c r="D29" s="41" t="n">
        <v>40781</v>
      </c>
      <c r="E29" s="0" t="n">
        <v>5000</v>
      </c>
      <c r="F29" s="0" t="n">
        <v>5283.44</v>
      </c>
      <c r="G29" s="0" t="n">
        <f aca="false">(((F29*3.7852*35.81)/1000)/(H29^2))*1.2732</f>
        <v>13.5536563152052</v>
      </c>
      <c r="H29" s="0" t="n">
        <v>8.20209975</v>
      </c>
      <c r="I29" s="0" t="n">
        <v>6.81374256166437</v>
      </c>
      <c r="J29" s="0" t="n">
        <v>130.009325504884</v>
      </c>
      <c r="K29" s="0" t="n">
        <v>0.00593973</v>
      </c>
      <c r="L29" s="0" t="n">
        <v>0.005</v>
      </c>
      <c r="M29" s="0" t="n">
        <v>1</v>
      </c>
      <c r="N29" s="0" t="n">
        <v>0.661855628571429</v>
      </c>
      <c r="O29" s="0" t="n">
        <f aca="false">(N29/2204.59)*EXP(L29*M29)</f>
        <v>0.000301721949984149</v>
      </c>
      <c r="P29" s="0" t="n">
        <v>0.400684429145215</v>
      </c>
      <c r="Q29" s="0" t="n">
        <v>0.0788250461799058</v>
      </c>
      <c r="R29" s="0" t="n">
        <f aca="false">30.6123136425953*(I29/Hoja4!$AB$2)</f>
        <v>0.0372276223349968</v>
      </c>
      <c r="S29" s="0" t="n">
        <v>1.14894745568521</v>
      </c>
      <c r="T29" s="0" t="n">
        <v>5.58086552427142E-005</v>
      </c>
      <c r="U29" s="0" t="n">
        <f aca="false">(SQRT(((P29/G29)^2)+((Q29/H29)^2)+((R29/I29)^2)+((S29/J29)^2)+((T29/K29)^2)))*O29</f>
        <v>1.02875782267444E-005</v>
      </c>
      <c r="V29" s="0" t="n">
        <f aca="false">O29&gt;U29</f>
        <v>1</v>
      </c>
      <c r="W29" s="0" t="n">
        <v>36000</v>
      </c>
      <c r="X29" s="0" t="n">
        <v>4.994E-006</v>
      </c>
      <c r="Y29" s="0" t="n">
        <f aca="false">(W29*X29)*EXP(L29*M29)</f>
        <v>0.180685171050187</v>
      </c>
      <c r="Z29" s="0" t="n">
        <v>108342.705620911</v>
      </c>
      <c r="AA29" s="0" t="n">
        <v>6507.82824848106</v>
      </c>
      <c r="AB29" s="0" t="n">
        <f aca="false">X29*0.1</f>
        <v>4.994E-007</v>
      </c>
      <c r="AC29" s="0" t="n">
        <f aca="false">(SQRT(((AA29/W29)^2)+((AB29/X29)^2)))*Y29</f>
        <v>0.0373275098109989</v>
      </c>
      <c r="AD29" s="0" t="n">
        <v>5.223868284E-006</v>
      </c>
      <c r="AE29" s="0" t="n">
        <f aca="false">(W29*AD29)*EXP(L29*M29)</f>
        <v>0.189001909178651</v>
      </c>
      <c r="AF29" s="0" t="n">
        <v>108342.705620911</v>
      </c>
      <c r="AG29" s="0" t="n">
        <v>6507.82824848106</v>
      </c>
      <c r="AH29" s="0" t="n">
        <f aca="false">AD29*0.1</f>
        <v>5.223868284E-007</v>
      </c>
      <c r="AI29" s="0" t="n">
        <f aca="false">(SQRT(((AG29/W29)^2)+((AH29/AD29)^2)))*AE29</f>
        <v>0.0390456537089259</v>
      </c>
      <c r="AJ29" s="0" t="n">
        <v>3.02832944E-007</v>
      </c>
      <c r="AK29" s="0" t="n">
        <f aca="false">(W29*AJ29)*EXP(L29*M29)</f>
        <v>0.0109566324161537</v>
      </c>
      <c r="AL29" s="0" t="n">
        <v>108342.705620911</v>
      </c>
      <c r="AM29" s="0" t="n">
        <v>6507.82824848106</v>
      </c>
      <c r="AN29" s="0" t="n">
        <f aca="false">AJ29*0.1</f>
        <v>3.02832944E-008</v>
      </c>
      <c r="AO29" s="0" t="n">
        <f aca="false">(SQRT(((AM29/W29)^2)+((AN29/AJ29)^2)))*AK29</f>
        <v>0.00226351615703919</v>
      </c>
    </row>
    <row r="30" customFormat="false" ht="15" hidden="false" customHeight="false" outlineLevel="0" collapsed="false">
      <c r="A30" s="0" t="s">
        <v>79</v>
      </c>
      <c r="B30" s="32"/>
      <c r="C30" s="0" t="s">
        <v>2126</v>
      </c>
      <c r="D30" s="41" t="n">
        <v>40781</v>
      </c>
      <c r="E30" s="0" t="n">
        <v>5000</v>
      </c>
      <c r="F30" s="0" t="n">
        <v>5283.44</v>
      </c>
      <c r="I30" s="0" t="n">
        <v>0</v>
      </c>
      <c r="L30" s="0" t="n">
        <v>0.005</v>
      </c>
      <c r="M30" s="0" t="n">
        <v>1</v>
      </c>
      <c r="O30" s="0" t="n">
        <f aca="false">(N30/2204.59)*EXP(L30*M30)</f>
        <v>0</v>
      </c>
      <c r="W30" s="0" t="n">
        <v>0</v>
      </c>
      <c r="X30" s="0" t="n">
        <v>4.994E-006</v>
      </c>
      <c r="Y30" s="0" t="n">
        <f aca="false">(W30*X30)*EXP(L30*M30)</f>
        <v>0</v>
      </c>
      <c r="AB30" s="0" t="n">
        <f aca="false">X30*0.1</f>
        <v>4.994E-007</v>
      </c>
      <c r="AD30" s="0" t="n">
        <v>5.223868284E-006</v>
      </c>
      <c r="AE30" s="0" t="n">
        <f aca="false">(W30*AD30)*EXP(L30*M30)</f>
        <v>0</v>
      </c>
      <c r="AH30" s="0" t="n">
        <f aca="false">AD30*0.1</f>
        <v>5.223868284E-007</v>
      </c>
      <c r="AJ30" s="0" t="n">
        <v>3.02832944E-007</v>
      </c>
      <c r="AK30" s="0" t="n">
        <f aca="false">(W30*AJ30)*EXP(L30*M30)</f>
        <v>0</v>
      </c>
      <c r="AN30" s="0" t="n">
        <f aca="false">AJ30*0.1</f>
        <v>3.02832944E-008</v>
      </c>
    </row>
    <row r="31" customFormat="false" ht="15" hidden="false" customHeight="false" outlineLevel="0" collapsed="false">
      <c r="A31" s="0" t="s">
        <v>79</v>
      </c>
      <c r="B31" s="40" t="s">
        <v>144</v>
      </c>
      <c r="C31" s="0" t="s">
        <v>2123</v>
      </c>
      <c r="D31" s="41" t="n">
        <v>41451</v>
      </c>
      <c r="E31" s="0" t="n">
        <v>5000</v>
      </c>
      <c r="F31" s="0" t="n">
        <v>5283.44</v>
      </c>
      <c r="G31" s="0" t="n">
        <f aca="false">(((F31*3.7852*35.81)/1000)/(H31^2))*1.2732</f>
        <v>13.5536563152052</v>
      </c>
      <c r="H31" s="0" t="n">
        <v>8.20209975</v>
      </c>
      <c r="I31" s="0" t="n">
        <v>50.8759444604273</v>
      </c>
      <c r="J31" s="0" t="n">
        <v>130.009325504884</v>
      </c>
      <c r="K31" s="0" t="n">
        <v>0.00593973</v>
      </c>
      <c r="L31" s="0" t="n">
        <v>0.005</v>
      </c>
      <c r="M31" s="0" t="n">
        <v>-1</v>
      </c>
      <c r="N31" s="0" t="n">
        <v>3.73770467155512</v>
      </c>
      <c r="O31" s="0" t="n">
        <f aca="false">(N31/2204.59)*EXP(L31*M31)</f>
        <v>0.00168696346791654</v>
      </c>
      <c r="P31" s="0" t="n">
        <v>0.400684429145215</v>
      </c>
      <c r="Q31" s="0" t="n">
        <v>0.0788250461799058</v>
      </c>
      <c r="R31" s="0" t="n">
        <f aca="false">30.6123136425953*(I31/Hoja4!$AB$2)</f>
        <v>0.277966246767976</v>
      </c>
      <c r="S31" s="0" t="n">
        <v>1.14894745568521</v>
      </c>
      <c r="T31" s="0" t="n">
        <v>5.58086552427142E-005</v>
      </c>
      <c r="U31" s="0" t="n">
        <f aca="false">(SQRT(((P31/G31)^2)+((Q31/H31)^2)+((R31/I31)^2)+((S31/J31)^2)+((T31/K31)^2)))*O31</f>
        <v>5.75190788829356E-005</v>
      </c>
      <c r="V31" s="0" t="n">
        <f aca="false">O31&gt;U31</f>
        <v>1</v>
      </c>
      <c r="W31" s="0" t="n">
        <v>268800</v>
      </c>
      <c r="X31" s="0" t="n">
        <v>4.994E-006</v>
      </c>
      <c r="Y31" s="0" t="n">
        <f aca="false">(W31*X31)*EXP(L31*M31)</f>
        <v>1.33569201590852</v>
      </c>
      <c r="Z31" s="0" t="n">
        <v>108342.705620911</v>
      </c>
      <c r="AA31" s="0" t="n">
        <v>6507.82824848106</v>
      </c>
      <c r="AB31" s="0" t="n">
        <f aca="false">X31*0.1</f>
        <v>4.994E-007</v>
      </c>
      <c r="AC31" s="0" t="n">
        <f aca="false">(SQRT(((AA31/W31)^2)+((AB31/X31)^2)))*Y31</f>
        <v>0.137428082345973</v>
      </c>
      <c r="AD31" s="0" t="n">
        <v>5.223868284E-006</v>
      </c>
      <c r="AE31" s="0" t="n">
        <f aca="false">(W31*AD31)*EXP(L31*M31)</f>
        <v>1.39717243874581</v>
      </c>
      <c r="AF31" s="0" t="n">
        <v>108342.705620911</v>
      </c>
      <c r="AG31" s="0" t="n">
        <v>6507.82824848106</v>
      </c>
      <c r="AH31" s="0" t="n">
        <f aca="false">AD31*0.1</f>
        <v>5.223868284E-007</v>
      </c>
      <c r="AI31" s="0" t="n">
        <f aca="false">(SQRT(((AG31/W31)^2)+((AH31/AD31)^2)))*AE31</f>
        <v>0.143753744633173</v>
      </c>
      <c r="AJ31" s="0" t="n">
        <v>3.02832944E-007</v>
      </c>
      <c r="AK31" s="0" t="n">
        <f aca="false">(W31*AJ31)*EXP(L31*M31)</f>
        <v>0.0809955036954091</v>
      </c>
      <c r="AL31" s="0" t="n">
        <v>108342.705620911</v>
      </c>
      <c r="AM31" s="0" t="n">
        <v>6507.82824848106</v>
      </c>
      <c r="AN31" s="0" t="n">
        <f aca="false">AJ31*0.1</f>
        <v>3.02832944E-008</v>
      </c>
      <c r="AO31" s="0" t="n">
        <f aca="false">(SQRT(((AM31/W31)^2)+((AN31/AJ31)^2)))*AK31</f>
        <v>0.0083335504135173</v>
      </c>
    </row>
    <row r="32" customFormat="false" ht="15" hidden="false" customHeight="false" outlineLevel="0" collapsed="false">
      <c r="A32" s="0" t="s">
        <v>79</v>
      </c>
      <c r="B32" s="32"/>
      <c r="C32" s="0" t="s">
        <v>2122</v>
      </c>
      <c r="D32" s="41" t="n">
        <v>41451</v>
      </c>
      <c r="E32" s="0" t="n">
        <v>10000</v>
      </c>
      <c r="F32" s="0" t="n">
        <v>9685</v>
      </c>
      <c r="G32" s="0" t="n">
        <f aca="false">(((F32*3.7852*35.81)/1000)/(H32^2))*1.2732</f>
        <v>26.0819272240921</v>
      </c>
      <c r="H32" s="0" t="n">
        <v>8.005249356</v>
      </c>
      <c r="I32" s="0" t="n">
        <v>21.1461022612287</v>
      </c>
      <c r="J32" s="0" t="n">
        <v>68.0016224983599</v>
      </c>
      <c r="K32" s="0" t="n">
        <v>3.82238500207701</v>
      </c>
      <c r="L32" s="0" t="n">
        <v>0.005</v>
      </c>
      <c r="M32" s="0" t="n">
        <v>-1</v>
      </c>
      <c r="N32" s="0" t="n">
        <v>1267.43006183081</v>
      </c>
      <c r="O32" s="0" t="n">
        <f aca="false">(N32/2204.59)*EXP(L32*M32)</f>
        <v>0.572037761227989</v>
      </c>
      <c r="P32" s="0" t="n">
        <v>0.693948706618423</v>
      </c>
      <c r="Q32" s="0" t="n">
        <v>0.0696754411027923</v>
      </c>
      <c r="R32" s="0" t="n">
        <f aca="false">30.3818643031628*(I32/Hoja4!$DD$2)</f>
        <v>0.204393256076423</v>
      </c>
      <c r="S32" s="0" t="n">
        <v>0.346725101597201</v>
      </c>
      <c r="T32" s="0" t="n">
        <v>0.0215793379964769</v>
      </c>
      <c r="U32" s="0" t="n">
        <f aca="false">(SQRT(((P32/G32)^2)+((Q32/H32)^2)+((R32/I32)^2)+((S32/J32)^2)+((T32/K32)^2)))*O32</f>
        <v>0.0174912346547255</v>
      </c>
      <c r="V32" s="0" t="n">
        <f aca="false">O32&gt;U32</f>
        <v>1</v>
      </c>
      <c r="W32" s="0" t="n">
        <v>204800.0004</v>
      </c>
      <c r="X32" s="0" t="n">
        <v>4.994E-006</v>
      </c>
      <c r="Y32" s="0" t="n">
        <f aca="false">(W32*X32)*EXP(L32*M32)</f>
        <v>1.01767010934651</v>
      </c>
      <c r="Z32" s="0" t="n">
        <v>1259029.91469139</v>
      </c>
      <c r="AA32" s="0" t="n">
        <v>3748.14709444969</v>
      </c>
      <c r="AB32" s="0" t="n">
        <f aca="false">X32*0.1</f>
        <v>4.994E-007</v>
      </c>
      <c r="AC32" s="0" t="n">
        <f aca="false">(SQRT(((AA32/W32)^2)+((AB32/X32)^2)))*Y32</f>
        <v>0.103457290718439</v>
      </c>
      <c r="AD32" s="0" t="n">
        <v>5.223868284E-006</v>
      </c>
      <c r="AE32" s="0" t="n">
        <f aca="false">(W32*AD32)*EXP(L32*M32)</f>
        <v>1.06451233636165</v>
      </c>
      <c r="AF32" s="0" t="n">
        <v>175440.577697652</v>
      </c>
      <c r="AG32" s="0" t="n">
        <v>3748.14709444969</v>
      </c>
      <c r="AH32" s="0" t="n">
        <f aca="false">AD32*0.1</f>
        <v>5.223868284E-007</v>
      </c>
      <c r="AI32" s="0" t="n">
        <f aca="false">(SQRT(((AG32/W32)^2)+((AH32/AD32)^2)))*AE32</f>
        <v>0.108219315124674</v>
      </c>
      <c r="AJ32" s="0" t="n">
        <v>3.02832944E-007</v>
      </c>
      <c r="AK32" s="0" t="n">
        <f aca="false">(W32*AJ32)*EXP(L32*M32)</f>
        <v>0.0617108600789359</v>
      </c>
      <c r="AL32" s="0" t="n">
        <v>175440.577697652</v>
      </c>
      <c r="AM32" s="0" t="n">
        <v>3748.14709444969</v>
      </c>
      <c r="AN32" s="0" t="n">
        <f aca="false">AJ32*0.1</f>
        <v>3.02832944E-008</v>
      </c>
      <c r="AO32" s="0" t="n">
        <f aca="false">(SQRT(((AM32/W32)^2)+((AN32/AJ32)^2)))*AK32</f>
        <v>0.00627358348548835</v>
      </c>
    </row>
    <row r="33" customFormat="false" ht="15" hidden="false" customHeight="false" outlineLevel="0" collapsed="false">
      <c r="A33" s="0" t="s">
        <v>79</v>
      </c>
      <c r="B33" s="32"/>
      <c r="C33" s="0" t="s">
        <v>2122</v>
      </c>
      <c r="D33" s="41" t="n">
        <v>41451</v>
      </c>
      <c r="E33" s="0" t="n">
        <v>5000</v>
      </c>
      <c r="F33" s="0" t="n">
        <v>5283.44</v>
      </c>
      <c r="G33" s="0" t="n">
        <f aca="false">(((F33*3.7852*35.81)/1000)/(H33^2))*1.2732</f>
        <v>13.5536563152052</v>
      </c>
      <c r="H33" s="0" t="n">
        <v>8.20209975</v>
      </c>
      <c r="I33" s="0" t="n">
        <v>19.38131216783</v>
      </c>
      <c r="J33" s="0" t="n">
        <v>68.0016224983599</v>
      </c>
      <c r="K33" s="0" t="n">
        <v>3.82238500207701</v>
      </c>
      <c r="L33" s="0" t="n">
        <v>0.005</v>
      </c>
      <c r="M33" s="0" t="n">
        <v>-1</v>
      </c>
      <c r="N33" s="0" t="n">
        <v>633.715029504401</v>
      </c>
      <c r="O33" s="0" t="n">
        <f aca="false">(N33/2204.59)*EXP(L33*M33)</f>
        <v>0.286018879977156</v>
      </c>
      <c r="P33" s="0" t="n">
        <v>0.400684429145215</v>
      </c>
      <c r="Q33" s="0" t="n">
        <v>0.0788250461799058</v>
      </c>
      <c r="R33" s="0" t="n">
        <f aca="false">30.6123136425953*(I33/Hoja4!$AB$2)</f>
        <v>0.105891903489294</v>
      </c>
      <c r="S33" s="0" t="n">
        <v>0.346725101597201</v>
      </c>
      <c r="T33" s="0" t="n">
        <v>0.0215793379964769</v>
      </c>
      <c r="U33" s="0" t="n">
        <f aca="false">(SQRT(((P33/G33)^2)+((Q33/H33)^2)+((R33/I33)^2)+((S33/J33)^2)+((T33/K33)^2)))*O33</f>
        <v>0.00928588431930839</v>
      </c>
      <c r="V33" s="0" t="n">
        <f aca="false">O33&gt;U33</f>
        <v>1</v>
      </c>
      <c r="W33" s="0" t="n">
        <v>102399.99996</v>
      </c>
      <c r="X33" s="0" t="n">
        <v>4.994E-006</v>
      </c>
      <c r="Y33" s="0" t="n">
        <f aca="false">(W33*X33)*EXP(L33*M33)</f>
        <v>0.508835053480674</v>
      </c>
      <c r="Z33" s="0" t="n">
        <v>1259029.91469139</v>
      </c>
      <c r="AA33" s="0" t="n">
        <v>3748.14709444969</v>
      </c>
      <c r="AB33" s="0" t="n">
        <f aca="false">X33*0.1</f>
        <v>4.994E-007</v>
      </c>
      <c r="AC33" s="0" t="n">
        <f aca="false">(SQRT(((AA33/W33)^2)+((AB33/X33)^2)))*Y33</f>
        <v>0.054185031186971</v>
      </c>
      <c r="AD33" s="0" t="n">
        <v>5.223868284E-006</v>
      </c>
      <c r="AE33" s="0" t="n">
        <f aca="false">(W33*AD33)*EXP(L33*M33)</f>
        <v>0.532256166933347</v>
      </c>
      <c r="AF33" s="0" t="n">
        <v>175440.577697652</v>
      </c>
      <c r="AG33" s="0" t="n">
        <v>3748.14709444969</v>
      </c>
      <c r="AH33" s="0" t="n">
        <f aca="false">AD33*0.1</f>
        <v>5.223868284E-007</v>
      </c>
      <c r="AI33" s="0" t="n">
        <f aca="false">(SQRT(((AG33/W33)^2)+((AH33/AD33)^2)))*AE33</f>
        <v>0.0566791081067618</v>
      </c>
      <c r="AJ33" s="0" t="n">
        <v>3.02832944E-007</v>
      </c>
      <c r="AK33" s="0" t="n">
        <f aca="false">(W33*AJ33)*EXP(L33*M33)</f>
        <v>0.0308554299671505</v>
      </c>
      <c r="AL33" s="0" t="n">
        <v>175440.577697652</v>
      </c>
      <c r="AM33" s="0" t="n">
        <v>3748.14709444969</v>
      </c>
      <c r="AN33" s="0" t="n">
        <f aca="false">AJ33*0.1</f>
        <v>3.02832944E-008</v>
      </c>
      <c r="AO33" s="0" t="n">
        <f aca="false">(SQRT(((AM33/W33)^2)+((AN33/AJ33)^2)))*AK33</f>
        <v>0.00328574539749344</v>
      </c>
    </row>
    <row r="34" customFormat="false" ht="15" hidden="false" customHeight="false" outlineLevel="0" collapsed="false">
      <c r="A34" s="0" t="s">
        <v>79</v>
      </c>
      <c r="B34" s="32"/>
      <c r="C34" s="0" t="s">
        <v>2125</v>
      </c>
      <c r="D34" s="41" t="n">
        <v>41451</v>
      </c>
      <c r="E34" s="0" t="n">
        <v>5000</v>
      </c>
      <c r="F34" s="0" t="n">
        <v>5283.44</v>
      </c>
      <c r="G34" s="0" t="n">
        <f aca="false">(((F34*3.7852*35.81)/1000)/(H34^2))*1.2732</f>
        <v>13.5536563152052</v>
      </c>
      <c r="H34" s="0" t="n">
        <v>8.20209975</v>
      </c>
      <c r="I34" s="0" t="n">
        <v>4.54249504110958</v>
      </c>
      <c r="J34" s="0" t="n">
        <v>68.0020357347871</v>
      </c>
      <c r="K34" s="0" t="n">
        <v>3.9836139795159</v>
      </c>
      <c r="L34" s="0" t="n">
        <v>0.005</v>
      </c>
      <c r="M34" s="0" t="n">
        <v>-1</v>
      </c>
      <c r="N34" s="0" t="n">
        <v>154.791857489761</v>
      </c>
      <c r="O34" s="0" t="n">
        <f aca="false">(N34/2204.59)*EXP(L34*M34)</f>
        <v>0.0698632534302193</v>
      </c>
      <c r="P34" s="0" t="n">
        <v>0.400684429145215</v>
      </c>
      <c r="Q34" s="0" t="n">
        <v>0.0788250461799058</v>
      </c>
      <c r="R34" s="0" t="n">
        <f aca="false">30.6123136425953*(I34/Hoja4!$AG$2)</f>
        <v>0.119953387716536</v>
      </c>
      <c r="S34" s="0" t="n">
        <v>0.388353619553598</v>
      </c>
      <c r="T34" s="0" t="n">
        <v>0.0223763331258358</v>
      </c>
      <c r="U34" s="0" t="n">
        <f aca="false">(SQRT(((P34/G34)^2)+((Q34/H34)^2)+((R34/I34)^2)+((S34/J34)^2)+((T34/K34)^2)))*O34</f>
        <v>0.00290400322752304</v>
      </c>
      <c r="V34" s="0" t="n">
        <f aca="false">O34&gt;U34</f>
        <v>1</v>
      </c>
      <c r="W34" s="0" t="n">
        <v>24000</v>
      </c>
      <c r="X34" s="0" t="n">
        <v>4.994E-006</v>
      </c>
      <c r="Y34" s="0" t="n">
        <f aca="false">(W34*X34)*EXP(L34*M34)</f>
        <v>0.119258215706118</v>
      </c>
      <c r="Z34" s="0" t="n">
        <v>8916.21176247618</v>
      </c>
      <c r="AA34" s="0" t="n">
        <v>804.406580767259</v>
      </c>
      <c r="AB34" s="0" t="n">
        <f aca="false">X34*0.1</f>
        <v>4.994E-007</v>
      </c>
      <c r="AC34" s="0" t="n">
        <f aca="false">(SQRT(((AA34/W34)^2)+((AB34/X34)^2)))*Y34</f>
        <v>0.0125778612111904</v>
      </c>
      <c r="AD34" s="0" t="n">
        <v>5.223868284E-006</v>
      </c>
      <c r="AE34" s="0" t="n">
        <f aca="false">(W34*AD34)*EXP(L34*M34)</f>
        <v>0.124747539173733</v>
      </c>
      <c r="AF34" s="0" t="n">
        <v>8916.21176247618</v>
      </c>
      <c r="AG34" s="0" t="n">
        <v>804.406580767259</v>
      </c>
      <c r="AH34" s="0" t="n">
        <f aca="false">AD34*0.1</f>
        <v>5.223868284E-007</v>
      </c>
      <c r="AI34" s="0" t="n">
        <f aca="false">(SQRT(((AG34/W34)^2)+((AH34/AD34)^2)))*AE34</f>
        <v>0.013156806219802</v>
      </c>
      <c r="AJ34" s="0" t="n">
        <v>3.02832944E-007</v>
      </c>
      <c r="AK34" s="0" t="n">
        <f aca="false">(W34*AJ34)*EXP(L34*M34)</f>
        <v>0.00723174140137581</v>
      </c>
      <c r="AL34" s="0" t="n">
        <v>8916.21176247618</v>
      </c>
      <c r="AM34" s="0" t="n">
        <v>804.406580767259</v>
      </c>
      <c r="AN34" s="0" t="n">
        <f aca="false">AJ34*0.1</f>
        <v>3.02832944E-008</v>
      </c>
      <c r="AO34" s="0" t="n">
        <f aca="false">(SQRT(((AM34/W34)^2)+((AN34/AJ34)^2)))*AK34</f>
        <v>0.000762713404046495</v>
      </c>
    </row>
    <row r="35" customFormat="false" ht="15" hidden="false" customHeight="false" outlineLevel="0" collapsed="false">
      <c r="A35" s="42" t="s">
        <v>149</v>
      </c>
      <c r="B35" s="40" t="s">
        <v>151</v>
      </c>
      <c r="C35" s="0" t="s">
        <v>2123</v>
      </c>
      <c r="D35" s="41" t="n">
        <v>41197</v>
      </c>
      <c r="E35" s="0" t="n">
        <v>10000</v>
      </c>
      <c r="F35" s="0" t="n">
        <v>9685</v>
      </c>
      <c r="G35" s="0" t="n">
        <f aca="false">(((F35*3.7852*35.81)/1000)/(H35^2))*1.2732</f>
        <v>26.0819272240921</v>
      </c>
      <c r="H35" s="0" t="n">
        <v>8.005249356</v>
      </c>
      <c r="I35" s="0" t="n">
        <v>19.6141971636173</v>
      </c>
      <c r="J35" s="0" t="n">
        <v>130.009325504884</v>
      </c>
      <c r="K35" s="0" t="n">
        <v>0.00593973</v>
      </c>
      <c r="L35" s="0" t="n">
        <v>0.005</v>
      </c>
      <c r="M35" s="0" t="n">
        <v>0</v>
      </c>
      <c r="N35" s="0" t="n">
        <v>3.49245587131113</v>
      </c>
      <c r="O35" s="0" t="n">
        <f aca="false">(N35/2204.59)*EXP(L35*M35)</f>
        <v>0.00158417477685698</v>
      </c>
      <c r="P35" s="0" t="n">
        <v>0.693948706618423</v>
      </c>
      <c r="Q35" s="0" t="n">
        <v>0.0696754411027923</v>
      </c>
      <c r="R35" s="0" t="n">
        <f aca="false">30.3818643031628*(I35/Hoja4!$DN$2)</f>
        <v>0.103717168663355</v>
      </c>
      <c r="S35" s="0" t="n">
        <v>1.14894745568521</v>
      </c>
      <c r="T35" s="0" t="n">
        <v>5.58086552427142E-005</v>
      </c>
      <c r="U35" s="0" t="n">
        <f aca="false">(SQRT(((P35/G35)^2)+((Q35/H35)^2)+((R35/I35)^2)+((S35/J35)^2)+((T35/K35)^2)))*O35</f>
        <v>4.9541971060326E-005</v>
      </c>
      <c r="V35" s="0" t="n">
        <f aca="false">O35&gt;U35</f>
        <v>1</v>
      </c>
      <c r="W35" s="0" t="n">
        <v>189963.499529633</v>
      </c>
      <c r="X35" s="0" t="n">
        <v>4.994E-006</v>
      </c>
      <c r="Y35" s="0" t="n">
        <f aca="false">(W35*X35)*EXP(L35*M35)</f>
        <v>0.948677716650988</v>
      </c>
      <c r="Z35" s="0" t="n">
        <v>35078.5662036645</v>
      </c>
      <c r="AA35" s="0" t="n">
        <v>6507.82824848106</v>
      </c>
      <c r="AB35" s="0" t="n">
        <f aca="false">X35*0.1</f>
        <v>4.994E-007</v>
      </c>
      <c r="AC35" s="0" t="n">
        <f aca="false">(SQRT(((AA35/W35)^2)+((AB35/X35)^2)))*Y35</f>
        <v>0.100280358138818</v>
      </c>
      <c r="AD35" s="0" t="n">
        <v>5.223868284E-006</v>
      </c>
      <c r="AE35" s="0" t="n">
        <f aca="false">(W35*AD35)*EXP(L35*M35)</f>
        <v>0.992344300310499</v>
      </c>
      <c r="AF35" s="0" t="n">
        <v>35078.5662036645</v>
      </c>
      <c r="AG35" s="0" t="n">
        <v>6507.82824848106</v>
      </c>
      <c r="AH35" s="0" t="n">
        <f aca="false">AD35*0.1</f>
        <v>5.223868284E-007</v>
      </c>
      <c r="AI35" s="0" t="n">
        <f aca="false">(SQRT(((AG35/W35)^2)+((AH35/AD35)^2)))*AE35</f>
        <v>0.104896151860139</v>
      </c>
      <c r="AJ35" s="0" t="n">
        <v>3.02832944E-007</v>
      </c>
      <c r="AK35" s="0" t="n">
        <f aca="false">(W35*AJ35)*EXP(L35*M35)</f>
        <v>0.0575272058151014</v>
      </c>
      <c r="AL35" s="0" t="n">
        <v>35078.5662036645</v>
      </c>
      <c r="AM35" s="0" t="n">
        <v>6507.82824848106</v>
      </c>
      <c r="AN35" s="0" t="n">
        <f aca="false">AJ35*0.1</f>
        <v>3.02832944E-008</v>
      </c>
      <c r="AO35" s="0" t="n">
        <f aca="false">(SQRT(((AM35/W35)^2)+((AN35/AJ35)^2)))*AK35</f>
        <v>0.0060809363397182</v>
      </c>
    </row>
    <row r="36" customFormat="false" ht="15" hidden="false" customHeight="false" outlineLevel="0" collapsed="false">
      <c r="A36" s="42" t="s">
        <v>149</v>
      </c>
      <c r="B36" s="32"/>
      <c r="C36" s="0" t="s">
        <v>2125</v>
      </c>
      <c r="D36" s="41" t="n">
        <v>41197</v>
      </c>
      <c r="E36" s="0" t="n">
        <v>5000</v>
      </c>
      <c r="F36" s="0" t="n">
        <v>5283.44</v>
      </c>
      <c r="G36" s="0" t="n">
        <f aca="false">(((F36*3.7852*35.81)/1000)/(H36^2))*1.2732</f>
        <v>13.5536563152052</v>
      </c>
      <c r="H36" s="0" t="n">
        <v>8.20209975</v>
      </c>
      <c r="I36" s="0" t="n">
        <v>14.3248841738547</v>
      </c>
      <c r="J36" s="0" t="n">
        <v>68.0020357347871</v>
      </c>
      <c r="K36" s="0" t="n">
        <v>3.9836139795159</v>
      </c>
      <c r="L36" s="0" t="n">
        <v>0.005</v>
      </c>
      <c r="M36" s="0" t="n">
        <v>0</v>
      </c>
      <c r="N36" s="0" t="n">
        <v>488.140418222798</v>
      </c>
      <c r="O36" s="0" t="n">
        <f aca="false">(N36/2204.59)*EXP(L36*M36)</f>
        <v>0.221420045551689</v>
      </c>
      <c r="P36" s="0" t="n">
        <v>0.400684429145215</v>
      </c>
      <c r="Q36" s="0" t="n">
        <v>0.0788250461799058</v>
      </c>
      <c r="R36" s="0" t="n">
        <f aca="false">30.6123136425953*(I36/Hoja4!$AG$2)</f>
        <v>0.378276337068084</v>
      </c>
      <c r="S36" s="0" t="n">
        <v>0.388353619553598</v>
      </c>
      <c r="T36" s="0" t="n">
        <v>0.0223763331258358</v>
      </c>
      <c r="U36" s="0" t="n">
        <f aca="false">(SQRT(((P36/G36)^2)+((Q36/H36)^2)+((R36/I36)^2)+((S36/J36)^2)+((T36/K36)^2)))*O36</f>
        <v>0.00920375870503437</v>
      </c>
      <c r="V36" s="0" t="n">
        <f aca="false">O36&gt;U36</f>
        <v>1</v>
      </c>
      <c r="W36" s="0" t="n">
        <v>75684.6660395108</v>
      </c>
      <c r="X36" s="0" t="n">
        <v>4.994E-006</v>
      </c>
      <c r="Y36" s="0" t="n">
        <f aca="false">(W36*X36)*EXP(L36*M36)</f>
        <v>0.377969222201317</v>
      </c>
      <c r="Z36" s="0" t="n">
        <v>18318.5541108487</v>
      </c>
      <c r="AA36" s="0" t="n">
        <v>804.406580767259</v>
      </c>
      <c r="AB36" s="0" t="n">
        <f aca="false">X36*0.1</f>
        <v>4.994E-007</v>
      </c>
      <c r="AC36" s="0" t="n">
        <f aca="false">(SQRT(((AA36/W36)^2)+((AB36/X36)^2)))*Y36</f>
        <v>0.038009805012548</v>
      </c>
      <c r="AD36" s="0" t="n">
        <v>5.223868284E-006</v>
      </c>
      <c r="AE36" s="0" t="n">
        <f aca="false">(W36*AD36)*EXP(L36*M36)</f>
        <v>0.395366726508933</v>
      </c>
      <c r="AF36" s="0" t="n">
        <v>18318.5541108487</v>
      </c>
      <c r="AG36" s="0" t="n">
        <v>804.406580767259</v>
      </c>
      <c r="AH36" s="0" t="n">
        <f aca="false">AD36*0.1</f>
        <v>5.223868284E-007</v>
      </c>
      <c r="AI36" s="0" t="n">
        <f aca="false">(SQRT(((AG36/W36)^2)+((AH36/AD36)^2)))*AE36</f>
        <v>0.0397593542022574</v>
      </c>
      <c r="AJ36" s="0" t="n">
        <v>3.02832944E-007</v>
      </c>
      <c r="AK36" s="0" t="n">
        <f aca="false">(W36*AJ36)*EXP(L36*M36)</f>
        <v>0.0229198102324019</v>
      </c>
      <c r="AL36" s="0" t="n">
        <v>18318.5541108487</v>
      </c>
      <c r="AM36" s="0" t="n">
        <v>804.406580767259</v>
      </c>
      <c r="AN36" s="0" t="n">
        <f aca="false">AJ36*0.1</f>
        <v>3.02832944E-008</v>
      </c>
      <c r="AO36" s="0" t="n">
        <f aca="false">(SQRT(((AM36/W36)^2)+((AN36/AJ36)^2)))*AK36</f>
        <v>0.00230489009868159</v>
      </c>
    </row>
    <row r="37" customFormat="false" ht="15" hidden="false" customHeight="false" outlineLevel="0" collapsed="false">
      <c r="A37" s="42" t="s">
        <v>149</v>
      </c>
      <c r="B37" s="32"/>
      <c r="C37" s="0" t="s">
        <v>2122</v>
      </c>
      <c r="D37" s="41" t="n">
        <v>41197</v>
      </c>
      <c r="E37" s="0" t="n">
        <v>10000</v>
      </c>
      <c r="F37" s="0" t="n">
        <v>9685</v>
      </c>
      <c r="G37" s="0" t="n">
        <f aca="false">(((F37*3.7852*35.81)/1000)/(H37^2))*1.2732</f>
        <v>26.0819272240921</v>
      </c>
      <c r="H37" s="0" t="n">
        <v>8.005249356</v>
      </c>
      <c r="I37" s="0" t="n">
        <v>77.9737653294195</v>
      </c>
      <c r="J37" s="0" t="n">
        <v>68.0016224983599</v>
      </c>
      <c r="K37" s="0" t="n">
        <v>3.82238500207701</v>
      </c>
      <c r="L37" s="0" t="n">
        <v>0.005</v>
      </c>
      <c r="M37" s="0" t="n">
        <v>0</v>
      </c>
      <c r="N37" s="0" t="n">
        <v>2577.02106885425</v>
      </c>
      <c r="O37" s="0" t="n">
        <f aca="false">(N37/2204.59)*EXP(L37*M37)</f>
        <v>1.16893439090908</v>
      </c>
      <c r="P37" s="0" t="n">
        <v>0.693948706618423</v>
      </c>
      <c r="Q37" s="0" t="n">
        <v>0.0696754411027923</v>
      </c>
      <c r="R37" s="0" t="n">
        <f aca="false">30.3818643031628*(I37/Hoja4!$DD$2)</f>
        <v>0.753676095354933</v>
      </c>
      <c r="S37" s="0" t="n">
        <v>0.346725101597201</v>
      </c>
      <c r="T37" s="0" t="n">
        <v>0.0215793379964769</v>
      </c>
      <c r="U37" s="0" t="n">
        <f aca="false">(SQRT(((P37/G37)^2)+((Q37/H37)^2)+((R37/I37)^2)+((S37/J37)^2)+((T37/K37)^2)))*O37</f>
        <v>0.0357425804958712</v>
      </c>
      <c r="V37" s="0" t="n">
        <f aca="false">O37&gt;U37</f>
        <v>1</v>
      </c>
      <c r="W37" s="0" t="n">
        <v>755175.917215428</v>
      </c>
      <c r="X37" s="0" t="n">
        <v>4.994E-006</v>
      </c>
      <c r="Y37" s="0" t="n">
        <f aca="false">(W37*X37)*EXP(L37*M37)</f>
        <v>3.77134853057385</v>
      </c>
      <c r="Z37" s="0" t="n">
        <v>214115.745047665</v>
      </c>
      <c r="AA37" s="0" t="n">
        <v>3748.14709444969</v>
      </c>
      <c r="AB37" s="0" t="n">
        <f aca="false">X37*0.1</f>
        <v>4.994E-007</v>
      </c>
      <c r="AC37" s="0" t="n">
        <f aca="false">(SQRT(((AA37/W37)^2)+((AB37/X37)^2)))*Y37</f>
        <v>0.377599086526977</v>
      </c>
      <c r="AD37" s="0" t="n">
        <v>5.223868284E-006</v>
      </c>
      <c r="AE37" s="0" t="n">
        <f aca="false">(W37*AD37)*EXP(L37*M37)</f>
        <v>3.94493952278228</v>
      </c>
      <c r="AF37" s="0" t="n">
        <v>214115.745047665</v>
      </c>
      <c r="AG37" s="0" t="n">
        <v>3748.14709444969</v>
      </c>
      <c r="AH37" s="0" t="n">
        <f aca="false">AD37*0.1</f>
        <v>5.223868284E-007</v>
      </c>
      <c r="AI37" s="0" t="n">
        <f aca="false">(SQRT(((AG37/W37)^2)+((AH37/AD37)^2)))*AE37</f>
        <v>0.394979553899809</v>
      </c>
      <c r="AJ37" s="0" t="n">
        <v>3.02832944E-007</v>
      </c>
      <c r="AK37" s="0" t="n">
        <f aca="false">(W37*AJ37)*EXP(L37*M37)</f>
        <v>0.228692146248248</v>
      </c>
      <c r="AL37" s="0" t="n">
        <v>214115.745047665</v>
      </c>
      <c r="AM37" s="0" t="n">
        <v>3748.14709444969</v>
      </c>
      <c r="AN37" s="0" t="n">
        <f aca="false">AJ37*0.1</f>
        <v>3.02832944E-008</v>
      </c>
      <c r="AO37" s="0" t="n">
        <f aca="false">(SQRT(((AM37/W37)^2)+((AN37/AJ37)^2)))*AK37</f>
        <v>0.0228973654434672</v>
      </c>
    </row>
    <row r="38" customFormat="false" ht="15" hidden="false" customHeight="false" outlineLevel="0" collapsed="false">
      <c r="A38" s="42" t="s">
        <v>149</v>
      </c>
      <c r="B38" s="32"/>
      <c r="C38" s="0" t="s">
        <v>2122</v>
      </c>
      <c r="D38" s="41" t="n">
        <v>41197</v>
      </c>
      <c r="E38" s="0" t="n">
        <v>10000</v>
      </c>
      <c r="F38" s="0" t="n">
        <v>9685</v>
      </c>
      <c r="G38" s="0" t="n">
        <f aca="false">(((F38*3.7852*35.81)/1000)/(H38^2))*1.2732</f>
        <v>26.0819272240921</v>
      </c>
      <c r="H38" s="0" t="n">
        <v>8.005249356</v>
      </c>
      <c r="I38" s="0" t="n">
        <v>77.9737653294195</v>
      </c>
      <c r="J38" s="0" t="n">
        <v>68.0016224983599</v>
      </c>
      <c r="K38" s="0" t="n">
        <v>3.82238500207701</v>
      </c>
      <c r="L38" s="0" t="n">
        <v>0.005</v>
      </c>
      <c r="M38" s="0" t="n">
        <v>0</v>
      </c>
      <c r="N38" s="0" t="n">
        <v>2577.02106885425</v>
      </c>
      <c r="O38" s="0" t="n">
        <f aca="false">(N38/2204.59)*EXP(L38*M38)</f>
        <v>1.16893439090908</v>
      </c>
      <c r="P38" s="0" t="n">
        <v>0.693948706618423</v>
      </c>
      <c r="Q38" s="0" t="n">
        <v>0.0696754411027923</v>
      </c>
      <c r="R38" s="0" t="n">
        <f aca="false">30.3818643031628*(I38/Hoja4!$DD$2)</f>
        <v>0.753676095354933</v>
      </c>
      <c r="S38" s="0" t="n">
        <v>0.346725101597201</v>
      </c>
      <c r="T38" s="0" t="n">
        <v>0.0215793379964769</v>
      </c>
      <c r="U38" s="0" t="n">
        <f aca="false">(SQRT(((P38/G38)^2)+((Q38/H38)^2)+((R38/I38)^2)+((S38/J38)^2)+((T38/K38)^2)))*O38</f>
        <v>0.0357425804958712</v>
      </c>
      <c r="V38" s="0" t="n">
        <f aca="false">O38&gt;U38</f>
        <v>1</v>
      </c>
      <c r="W38" s="0" t="n">
        <v>755175.917215428</v>
      </c>
      <c r="X38" s="0" t="n">
        <v>4.994E-006</v>
      </c>
      <c r="Y38" s="0" t="n">
        <f aca="false">(W38*X38)*EXP(L38*M38)</f>
        <v>3.77134853057385</v>
      </c>
      <c r="Z38" s="0" t="n">
        <v>214115.745047665</v>
      </c>
      <c r="AA38" s="0" t="n">
        <v>3748.14709444969</v>
      </c>
      <c r="AB38" s="0" t="n">
        <f aca="false">X38*0.1</f>
        <v>4.994E-007</v>
      </c>
      <c r="AC38" s="0" t="n">
        <f aca="false">(SQRT(((AA38/W38)^2)+((AB38/X38)^2)))*Y38</f>
        <v>0.377599086526977</v>
      </c>
      <c r="AD38" s="0" t="n">
        <v>5.223868284E-006</v>
      </c>
      <c r="AE38" s="0" t="n">
        <f aca="false">(W38*AD38)*EXP(L38*M38)</f>
        <v>3.94493952278228</v>
      </c>
      <c r="AF38" s="0" t="n">
        <v>214115.745047665</v>
      </c>
      <c r="AG38" s="0" t="n">
        <v>3748.14709444969</v>
      </c>
      <c r="AH38" s="0" t="n">
        <f aca="false">AD38*0.1</f>
        <v>5.223868284E-007</v>
      </c>
      <c r="AI38" s="0" t="n">
        <f aca="false">(SQRT(((AG38/W38)^2)+((AH38/AD38)^2)))*AE38</f>
        <v>0.394979553899809</v>
      </c>
      <c r="AJ38" s="0" t="n">
        <v>3.02832944E-007</v>
      </c>
      <c r="AK38" s="0" t="n">
        <f aca="false">(W38*AJ38)*EXP(L38*M38)</f>
        <v>0.228692146248248</v>
      </c>
      <c r="AL38" s="0" t="n">
        <v>214115.745047665</v>
      </c>
      <c r="AM38" s="0" t="n">
        <v>3748.14709444969</v>
      </c>
      <c r="AN38" s="0" t="n">
        <f aca="false">AJ38*0.1</f>
        <v>3.02832944E-008</v>
      </c>
      <c r="AO38" s="0" t="n">
        <f aca="false">(SQRT(((AM38/W38)^2)+((AN38/AJ38)^2)))*AK38</f>
        <v>0.0228973654434672</v>
      </c>
    </row>
    <row r="39" customFormat="false" ht="15" hidden="false" customHeight="false" outlineLevel="0" collapsed="false">
      <c r="A39" s="42" t="s">
        <v>149</v>
      </c>
      <c r="B39" s="40" t="s">
        <v>157</v>
      </c>
      <c r="C39" s="0" t="s">
        <v>2122</v>
      </c>
      <c r="D39" s="41" t="n">
        <v>40811</v>
      </c>
      <c r="E39" s="0" t="n">
        <v>10000</v>
      </c>
      <c r="F39" s="0" t="n">
        <v>9685</v>
      </c>
      <c r="G39" s="0" t="n">
        <f aca="false">(((F39*3.7852*35.81)/1000)/(H39^2))*1.2732</f>
        <v>26.0819272240921</v>
      </c>
      <c r="H39" s="0" t="n">
        <v>8.005249356</v>
      </c>
      <c r="I39" s="0" t="n">
        <v>62.4775038859173</v>
      </c>
      <c r="J39" s="0" t="n">
        <v>68.0016224983599</v>
      </c>
      <c r="K39" s="0" t="n">
        <v>3.82238500207701</v>
      </c>
      <c r="L39" s="0" t="n">
        <v>0.005</v>
      </c>
      <c r="M39" s="0" t="n">
        <v>1</v>
      </c>
      <c r="N39" s="0" t="n">
        <v>2422.22162702753</v>
      </c>
      <c r="O39" s="0" t="n">
        <f aca="false">(N39/2204.59)*EXP(L39*M39)</f>
        <v>1.10422485063395</v>
      </c>
      <c r="P39" s="0" t="n">
        <v>0.693948706618423</v>
      </c>
      <c r="Q39" s="0" t="n">
        <v>0.0696754411027923</v>
      </c>
      <c r="R39" s="0" t="n">
        <f aca="false">30.3818643031628*(I39/Hoja4!$DD$2)</f>
        <v>0.603892873164797</v>
      </c>
      <c r="S39" s="0" t="n">
        <v>0.346725101597201</v>
      </c>
      <c r="T39" s="0" t="n">
        <v>0.0215793379964769</v>
      </c>
      <c r="U39" s="0" t="n">
        <f aca="false">(SQRT(((P39/G39)^2)+((Q39/H39)^2)+((R39/I39)^2)+((S39/J39)^2)+((T39/K39)^2)))*O39</f>
        <v>0.0337639528071641</v>
      </c>
      <c r="V39" s="0" t="n">
        <f aca="false">O39&gt;U39</f>
        <v>1</v>
      </c>
      <c r="W39" s="0" t="n">
        <v>605094.625135109</v>
      </c>
      <c r="X39" s="0" t="n">
        <v>4.994E-006</v>
      </c>
      <c r="Y39" s="0" t="n">
        <f aca="false">(W39*X39)*EXP(L39*M39)</f>
        <v>3.03698960678016</v>
      </c>
      <c r="Z39" s="0" t="n">
        <v>214115.745047665</v>
      </c>
      <c r="AA39" s="0" t="n">
        <v>3748.14709444969</v>
      </c>
      <c r="AB39" s="0" t="n">
        <f aca="false">X39*0.1</f>
        <v>4.994E-007</v>
      </c>
      <c r="AC39" s="0" t="n">
        <f aca="false">(SQRT(((AA39/W39)^2)+((AB39/X39)^2)))*Y39</f>
        <v>0.304281042421365</v>
      </c>
      <c r="AD39" s="0" t="n">
        <v>5.223868284E-006</v>
      </c>
      <c r="AE39" s="0" t="n">
        <f aca="false">(W39*AD39)*EXP(L39*M39)</f>
        <v>3.17677887178544</v>
      </c>
      <c r="AF39" s="0" t="n">
        <v>214115.745047665</v>
      </c>
      <c r="AG39" s="0" t="n">
        <v>3748.14709444969</v>
      </c>
      <c r="AH39" s="0" t="n">
        <f aca="false">AD39*0.1</f>
        <v>5.223868284E-007</v>
      </c>
      <c r="AI39" s="0" t="n">
        <f aca="false">(SQRT(((AG39/W39)^2)+((AH39/AD39)^2)))*AE39</f>
        <v>0.318286761499284</v>
      </c>
      <c r="AJ39" s="0" t="n">
        <v>3.02832944E-007</v>
      </c>
      <c r="AK39" s="0" t="n">
        <f aca="false">(W39*AJ39)*EXP(L39*M39)</f>
        <v>0.184161094016547</v>
      </c>
      <c r="AL39" s="0" t="n">
        <v>214115.745047665</v>
      </c>
      <c r="AM39" s="0" t="n">
        <v>3748.14709444969</v>
      </c>
      <c r="AN39" s="0" t="n">
        <f aca="false">AJ39*0.1</f>
        <v>3.02832944E-008</v>
      </c>
      <c r="AO39" s="0" t="n">
        <f aca="false">(SQRT(((AM39/W39)^2)+((AN39/AJ39)^2)))*AK39</f>
        <v>0.0184514064637266</v>
      </c>
    </row>
    <row r="40" customFormat="false" ht="15" hidden="false" customHeight="false" outlineLevel="0" collapsed="false">
      <c r="A40" s="42" t="s">
        <v>149</v>
      </c>
      <c r="B40" s="32"/>
      <c r="C40" s="0" t="s">
        <v>2124</v>
      </c>
      <c r="D40" s="41" t="n">
        <v>40811</v>
      </c>
      <c r="E40" s="0" t="n">
        <v>5000</v>
      </c>
      <c r="F40" s="0" t="n">
        <v>5283.44</v>
      </c>
      <c r="G40" s="0" t="n">
        <f aca="false">(((F40*3.7852*35.81)/1000)/(H40^2))*1.2732</f>
        <v>13.5536563152052</v>
      </c>
      <c r="H40" s="0" t="n">
        <v>8.20209975</v>
      </c>
      <c r="I40" s="0" t="n">
        <v>14.4045119968981</v>
      </c>
      <c r="J40" s="0" t="n">
        <v>130.009325504884</v>
      </c>
      <c r="K40" s="0" t="n">
        <v>0.00593973</v>
      </c>
      <c r="L40" s="0" t="n">
        <v>0.005</v>
      </c>
      <c r="M40" s="0" t="n">
        <v>1</v>
      </c>
      <c r="N40" s="0" t="n">
        <v>1.39918807572831</v>
      </c>
      <c r="O40" s="0" t="n">
        <f aca="false">(N40/2204.59)*EXP(L40*M40)</f>
        <v>0.000637851725329483</v>
      </c>
      <c r="P40" s="0" t="n">
        <v>0.400684429145215</v>
      </c>
      <c r="Q40" s="0" t="n">
        <v>0.0788250461799058</v>
      </c>
      <c r="R40" s="0" t="n">
        <f aca="false">30.6123136425953*(I40/Hoja4!$AB$2)</f>
        <v>0.0787006153648205</v>
      </c>
      <c r="S40" s="0" t="n">
        <v>1.14894745568521</v>
      </c>
      <c r="T40" s="0" t="n">
        <v>5.58086552427142E-005</v>
      </c>
      <c r="U40" s="0" t="n">
        <f aca="false">(SQRT(((P40/G40)^2)+((Q40/H40)^2)+((R40/I40)^2)+((S40/J40)^2)+((T40/K40)^2)))*O40</f>
        <v>2.17483332642377E-005</v>
      </c>
      <c r="V40" s="0" t="n">
        <f aca="false">O40&gt;U40</f>
        <v>1</v>
      </c>
      <c r="W40" s="0" t="n">
        <v>76105.3748648914</v>
      </c>
      <c r="X40" s="0" t="n">
        <v>4.994E-006</v>
      </c>
      <c r="Y40" s="0" t="n">
        <f aca="false">(W40*X40)*EXP(L40*M40)</f>
        <v>0.381975352091708</v>
      </c>
      <c r="Z40" s="0" t="n">
        <v>35078.5662036645</v>
      </c>
      <c r="AA40" s="0" t="n">
        <v>6507.82824848106</v>
      </c>
      <c r="AB40" s="0" t="n">
        <f aca="false">X40*0.1</f>
        <v>4.994E-007</v>
      </c>
      <c r="AC40" s="0" t="n">
        <f aca="false">(SQRT(((AA40/W40)^2)+((AB40/X40)^2)))*Y40</f>
        <v>0.0502585651841724</v>
      </c>
      <c r="AD40" s="0" t="n">
        <v>5.223868284E-006</v>
      </c>
      <c r="AE40" s="0" t="n">
        <f aca="false">(W40*AD40)*EXP(L40*M40)</f>
        <v>0.399557254117262</v>
      </c>
      <c r="AF40" s="0" t="n">
        <v>35078.5662036645</v>
      </c>
      <c r="AG40" s="0" t="n">
        <v>6507.82824848106</v>
      </c>
      <c r="AH40" s="0" t="n">
        <f aca="false">AD40*0.1</f>
        <v>5.223868284E-007</v>
      </c>
      <c r="AI40" s="0" t="n">
        <f aca="false">(SQRT(((AG40/W40)^2)+((AH40/AD40)^2)))*AE40</f>
        <v>0.0525719112264608</v>
      </c>
      <c r="AJ40" s="0" t="n">
        <v>3.02832944E-007</v>
      </c>
      <c r="AK40" s="0" t="n">
        <f aca="false">(W40*AJ40)*EXP(L40*M40)</f>
        <v>0.0231627393691166</v>
      </c>
      <c r="AL40" s="0" t="n">
        <v>35078.5662036645</v>
      </c>
      <c r="AM40" s="0" t="n">
        <v>6507.82824848106</v>
      </c>
      <c r="AN40" s="0" t="n">
        <f aca="false">AJ40*0.1</f>
        <v>3.02832944E-008</v>
      </c>
      <c r="AO40" s="0" t="n">
        <f aca="false">(SQRT(((AM40/W40)^2)+((AN40/AJ40)^2)))*AK40</f>
        <v>0.00304764702762091</v>
      </c>
    </row>
    <row r="41" customFormat="false" ht="15" hidden="false" customHeight="false" outlineLevel="0" collapsed="false">
      <c r="A41" s="42" t="s">
        <v>149</v>
      </c>
      <c r="B41" s="40" t="s">
        <v>163</v>
      </c>
      <c r="C41" s="0" t="s">
        <v>2122</v>
      </c>
      <c r="D41" s="41" t="n">
        <v>40811</v>
      </c>
      <c r="E41" s="0" t="n">
        <v>10000</v>
      </c>
      <c r="F41" s="0" t="n">
        <v>9685</v>
      </c>
      <c r="G41" s="0" t="n">
        <f aca="false">(((F41*3.7852*35.81)/1000)/(H41^2))*1.2732</f>
        <v>26.0819272240921</v>
      </c>
      <c r="H41" s="0" t="n">
        <v>8.005249356</v>
      </c>
      <c r="I41" s="0" t="n">
        <v>55.0129065565307</v>
      </c>
      <c r="J41" s="0" t="n">
        <v>68.0016224983599</v>
      </c>
      <c r="K41" s="0" t="n">
        <v>3.82238500207701</v>
      </c>
      <c r="L41" s="0" t="n">
        <v>0.005</v>
      </c>
      <c r="M41" s="0" t="n">
        <v>1</v>
      </c>
      <c r="N41" s="0" t="n">
        <v>2347.65424843944</v>
      </c>
      <c r="O41" s="0" t="n">
        <f aca="false">(N41/2204.59)*EXP(L41*M41)</f>
        <v>1.07023161419148</v>
      </c>
      <c r="P41" s="0" t="n">
        <v>0.693948706618423</v>
      </c>
      <c r="Q41" s="0" t="n">
        <v>0.0696754411027923</v>
      </c>
      <c r="R41" s="0" t="n">
        <f aca="false">30.3818643031628*(I41/Hoja4!$DD$2)</f>
        <v>0.531741829222762</v>
      </c>
      <c r="S41" s="0" t="n">
        <v>0.346725101597201</v>
      </c>
      <c r="T41" s="0" t="n">
        <v>0.0215793379964769</v>
      </c>
      <c r="U41" s="0" t="n">
        <f aca="false">(SQRT(((P41/G41)^2)+((Q41/H41)^2)+((R41/I41)^2)+((S41/J41)^2)+((T41/K41)^2)))*O41</f>
        <v>0.0327245394754073</v>
      </c>
      <c r="V41" s="0" t="n">
        <f aca="false">O41&gt;U41</f>
        <v>1</v>
      </c>
      <c r="W41" s="0" t="n">
        <v>532800</v>
      </c>
      <c r="X41" s="0" t="n">
        <v>4.994E-006</v>
      </c>
      <c r="Y41" s="0" t="n">
        <f aca="false">(W41*X41)*EXP(L41*M41)</f>
        <v>2.67414053154276</v>
      </c>
      <c r="Z41" s="0" t="n">
        <v>214115.745047665</v>
      </c>
      <c r="AA41" s="0" t="n">
        <v>3748.14709444969</v>
      </c>
      <c r="AB41" s="0" t="n">
        <f aca="false">X41*0.1</f>
        <v>4.994E-007</v>
      </c>
      <c r="AC41" s="0" t="n">
        <f aca="false">(SQRT(((AA41/W41)^2)+((AB41/X41)^2)))*Y41</f>
        <v>0.268074933338654</v>
      </c>
      <c r="AD41" s="0" t="n">
        <v>5.223868284E-006</v>
      </c>
      <c r="AE41" s="0" t="n">
        <f aca="false">(W41*AD41)*EXP(L41*M41)</f>
        <v>2.79722825584404</v>
      </c>
      <c r="AF41" s="0" t="n">
        <v>214115.745047665</v>
      </c>
      <c r="AG41" s="0" t="n">
        <v>3748.14709444969</v>
      </c>
      <c r="AH41" s="0" t="n">
        <f aca="false">AD41*0.1</f>
        <v>5.223868284E-007</v>
      </c>
      <c r="AI41" s="0" t="n">
        <f aca="false">(SQRT(((AG41/W41)^2)+((AH41/AD41)^2)))*AE41</f>
        <v>0.280414125351063</v>
      </c>
      <c r="AJ41" s="0" t="n">
        <v>3.02832944E-007</v>
      </c>
      <c r="AK41" s="0" t="n">
        <f aca="false">(W41*AJ41)*EXP(L41*M41)</f>
        <v>0.162158159759075</v>
      </c>
      <c r="AL41" s="0" t="n">
        <v>214115.745047665</v>
      </c>
      <c r="AM41" s="0" t="n">
        <v>3748.14709444969</v>
      </c>
      <c r="AN41" s="0" t="n">
        <f aca="false">AJ41*0.1</f>
        <v>3.02832944E-008</v>
      </c>
      <c r="AO41" s="0" t="n">
        <f aca="false">(SQRT(((AM41/W41)^2)+((AN41/AJ41)^2)))*AK41</f>
        <v>0.0162558913246993</v>
      </c>
    </row>
    <row r="42" customFormat="false" ht="15" hidden="false" customHeight="false" outlineLevel="0" collapsed="false">
      <c r="A42" s="42" t="s">
        <v>149</v>
      </c>
      <c r="B42" s="32"/>
      <c r="C42" s="0" t="s">
        <v>2125</v>
      </c>
      <c r="D42" s="41" t="n">
        <v>40811</v>
      </c>
      <c r="E42" s="0" t="n">
        <v>5000</v>
      </c>
      <c r="F42" s="0" t="n">
        <v>5283.44</v>
      </c>
      <c r="G42" s="0" t="n">
        <f aca="false">(((F42*3.7852*35.81)/1000)/(H42^2))*1.2732</f>
        <v>13.5536563152052</v>
      </c>
      <c r="H42" s="0" t="n">
        <v>8.20209975</v>
      </c>
      <c r="I42" s="0" t="n">
        <v>3.47500870644883</v>
      </c>
      <c r="J42" s="0" t="n">
        <v>68.0020357347871</v>
      </c>
      <c r="K42" s="0" t="n">
        <v>3.9836139795159</v>
      </c>
      <c r="L42" s="0" t="n">
        <v>0.005</v>
      </c>
      <c r="M42" s="0" t="n">
        <v>1</v>
      </c>
      <c r="N42" s="0" t="n">
        <v>118.415770979667</v>
      </c>
      <c r="O42" s="0" t="n">
        <f aca="false">(N42/2204.59)*EXP(L42*M42)</f>
        <v>0.053982523962181</v>
      </c>
      <c r="P42" s="0" t="n">
        <v>0.400684429145215</v>
      </c>
      <c r="Q42" s="0" t="n">
        <v>0.0788250461799058</v>
      </c>
      <c r="R42" s="0" t="n">
        <f aca="false">30.6123136425953*(I42/Hoja4!$AG$2)</f>
        <v>0.0917643416031502</v>
      </c>
      <c r="S42" s="0" t="n">
        <v>0.388353619553598</v>
      </c>
      <c r="T42" s="0" t="n">
        <v>0.0223763331258358</v>
      </c>
      <c r="U42" s="0" t="n">
        <f aca="false">(SQRT(((P42/G42)^2)+((Q42/H42)^2)+((R42/I42)^2)+((S42/J42)^2)+((T42/K42)^2)))*O42</f>
        <v>0.00224388954305705</v>
      </c>
      <c r="V42" s="0" t="n">
        <f aca="false">O42&gt;U42</f>
        <v>1</v>
      </c>
      <c r="W42" s="0" t="n">
        <v>18360</v>
      </c>
      <c r="X42" s="0" t="n">
        <v>4.994E-006</v>
      </c>
      <c r="Y42" s="0" t="n">
        <f aca="false">(W42*X42)*EXP(L42*M42)</f>
        <v>0.0921494372355951</v>
      </c>
      <c r="Z42" s="0" t="n">
        <v>18318.5541108487</v>
      </c>
      <c r="AA42" s="0" t="n">
        <v>804.406580767259</v>
      </c>
      <c r="AB42" s="0" t="n">
        <f aca="false">X42*0.1</f>
        <v>4.994E-007</v>
      </c>
      <c r="AC42" s="0" t="n">
        <f aca="false">(SQRT(((AA42/W42)^2)+((AB42/X42)^2)))*Y42</f>
        <v>0.0100605827205562</v>
      </c>
      <c r="AD42" s="0" t="n">
        <v>5.223868284E-006</v>
      </c>
      <c r="AE42" s="0" t="n">
        <f aca="false">(W42*AD42)*EXP(L42*M42)</f>
        <v>0.0963909736811122</v>
      </c>
      <c r="AF42" s="0" t="n">
        <v>18318.5541108487</v>
      </c>
      <c r="AG42" s="0" t="n">
        <v>804.406580767259</v>
      </c>
      <c r="AH42" s="0" t="n">
        <f aca="false">AD42*0.1</f>
        <v>5.223868284E-007</v>
      </c>
      <c r="AI42" s="0" t="n">
        <f aca="false">(SQRT(((AG42/W42)^2)+((AH42/AD42)^2)))*AE42</f>
        <v>0.0105236601907233</v>
      </c>
      <c r="AJ42" s="0" t="n">
        <v>3.02832944E-007</v>
      </c>
      <c r="AK42" s="0" t="n">
        <f aca="false">(W42*AJ42)*EXP(L42*M42)</f>
        <v>0.00558788253223838</v>
      </c>
      <c r="AL42" s="0" t="n">
        <v>18318.5541108487</v>
      </c>
      <c r="AM42" s="0" t="n">
        <v>804.406580767259</v>
      </c>
      <c r="AN42" s="0" t="n">
        <f aca="false">AJ42*0.1</f>
        <v>3.02832944E-008</v>
      </c>
      <c r="AO42" s="0" t="n">
        <f aca="false">(SQRT(((AM42/W42)^2)+((AN42/AJ42)^2)))*AK42</f>
        <v>0.000610067257433234</v>
      </c>
    </row>
    <row r="43" customFormat="false" ht="15" hidden="false" customHeight="false" outlineLevel="0" collapsed="false">
      <c r="A43" s="42" t="s">
        <v>149</v>
      </c>
      <c r="B43" s="32"/>
      <c r="C43" s="0" t="s">
        <v>2123</v>
      </c>
      <c r="D43" s="41" t="n">
        <v>40811</v>
      </c>
      <c r="E43" s="0" t="n">
        <v>5000</v>
      </c>
      <c r="F43" s="0" t="n">
        <v>5283.44</v>
      </c>
      <c r="G43" s="0" t="n">
        <f aca="false">(((F43*3.7852*35.81)/1000)/(H43^2))*1.2732</f>
        <v>13.5536563152052</v>
      </c>
      <c r="H43" s="0" t="n">
        <v>8.20209975</v>
      </c>
      <c r="I43" s="0" t="n">
        <v>19.0103417470436</v>
      </c>
      <c r="J43" s="0" t="n">
        <v>130.009325504884</v>
      </c>
      <c r="K43" s="0" t="n">
        <v>0.00593973</v>
      </c>
      <c r="L43" s="0" t="n">
        <v>0.005</v>
      </c>
      <c r="M43" s="0" t="n">
        <v>1</v>
      </c>
      <c r="N43" s="0" t="n">
        <v>1.84657720393491</v>
      </c>
      <c r="O43" s="0" t="n">
        <f aca="false">(N43/2204.59)*EXP(L43*M43)</f>
        <v>0.00084180424055635</v>
      </c>
      <c r="P43" s="0" t="n">
        <v>0.400684429145215</v>
      </c>
      <c r="Q43" s="0" t="n">
        <v>0.0788250461799058</v>
      </c>
      <c r="R43" s="0" t="n">
        <f aca="false">30.6123136425953*(I43/Hoja4!$AB$2)</f>
        <v>0.103865066314641</v>
      </c>
      <c r="S43" s="0" t="n">
        <v>1.14894745568521</v>
      </c>
      <c r="T43" s="0" t="n">
        <v>5.58086552427142E-005</v>
      </c>
      <c r="U43" s="0" t="n">
        <f aca="false">(SQRT(((P43/G43)^2)+((Q43/H43)^2)+((R43/I43)^2)+((S43/J43)^2)+((T43/K43)^2)))*O43</f>
        <v>2.8702343256046E-005</v>
      </c>
      <c r="V43" s="0" t="n">
        <f aca="false">O43&gt;U43</f>
        <v>1</v>
      </c>
      <c r="W43" s="0" t="n">
        <v>100440</v>
      </c>
      <c r="X43" s="0" t="n">
        <v>4.994E-006</v>
      </c>
      <c r="Y43" s="0" t="n">
        <f aca="false">(W43*X43)*EXP(L43*M43)</f>
        <v>0.50411162723002</v>
      </c>
      <c r="Z43" s="0" t="n">
        <v>35078.5662036645</v>
      </c>
      <c r="AA43" s="0" t="n">
        <v>6507.82824848106</v>
      </c>
      <c r="AB43" s="0" t="n">
        <f aca="false">X43*0.1</f>
        <v>4.994E-007</v>
      </c>
      <c r="AC43" s="0" t="n">
        <f aca="false">(SQRT(((AA43/W43)^2)+((AB43/X43)^2)))*Y43</f>
        <v>0.0600679365835124</v>
      </c>
      <c r="AD43" s="0" t="n">
        <v>5.223868284E-006</v>
      </c>
      <c r="AE43" s="0" t="n">
        <f aca="false">(W43*AD43)*EXP(L43*M43)</f>
        <v>0.527315326608437</v>
      </c>
      <c r="AF43" s="0" t="n">
        <v>35078.5662036645</v>
      </c>
      <c r="AG43" s="0" t="n">
        <v>6507.82824848106</v>
      </c>
      <c r="AH43" s="0" t="n">
        <f aca="false">AD43*0.1</f>
        <v>5.223868284E-007</v>
      </c>
      <c r="AI43" s="0" t="n">
        <f aca="false">(SQRT(((AG43/W43)^2)+((AH43/AD43)^2)))*AE43</f>
        <v>0.0628327971173275</v>
      </c>
      <c r="AJ43" s="0" t="n">
        <v>3.02832944E-007</v>
      </c>
      <c r="AK43" s="0" t="n">
        <f aca="false">(W43*AJ43)*EXP(L43*M43)</f>
        <v>0.0305690044410688</v>
      </c>
      <c r="AL43" s="0" t="n">
        <v>35078.5662036645</v>
      </c>
      <c r="AM43" s="0" t="n">
        <v>6507.82824848106</v>
      </c>
      <c r="AN43" s="0" t="n">
        <f aca="false">AJ43*0.1</f>
        <v>3.02832944E-008</v>
      </c>
      <c r="AO43" s="0" t="n">
        <f aca="false">(SQRT(((AM43/W43)^2)+((AN43/AJ43)^2)))*AK43</f>
        <v>0.00364248099230884</v>
      </c>
    </row>
    <row r="44" customFormat="false" ht="15" hidden="false" customHeight="false" outlineLevel="0" collapsed="false">
      <c r="A44" s="42" t="s">
        <v>149</v>
      </c>
      <c r="B44" s="40" t="s">
        <v>171</v>
      </c>
      <c r="C44" s="0" t="s">
        <v>2124</v>
      </c>
      <c r="D44" s="41" t="s">
        <v>169</v>
      </c>
      <c r="E44" s="0" t="n">
        <v>10000</v>
      </c>
      <c r="F44" s="0" t="n">
        <v>9685</v>
      </c>
      <c r="G44" s="0" t="n">
        <f aca="false">(((F44*3.7852*35.81)/1000)/(H44^2))*1.2732</f>
        <v>26.0819272240921</v>
      </c>
      <c r="H44" s="0" t="n">
        <v>8.005249356</v>
      </c>
      <c r="I44" s="0" t="n">
        <v>13.8427479457688</v>
      </c>
      <c r="J44" s="0" t="n">
        <v>130.009325504884</v>
      </c>
      <c r="K44" s="0" t="n">
        <v>0.00593973</v>
      </c>
      <c r="L44" s="0" t="n">
        <v>0.005</v>
      </c>
      <c r="M44" s="0" t="n">
        <v>-1</v>
      </c>
      <c r="N44" s="0" t="n">
        <v>2.46480577091199</v>
      </c>
      <c r="O44" s="0" t="n">
        <f aca="false">(N44/2204.59)*EXP(L44*M44)</f>
        <v>0.00111245741876883</v>
      </c>
      <c r="P44" s="0" t="n">
        <v>0.693948706618423</v>
      </c>
      <c r="Q44" s="0" t="n">
        <v>0.0696754411027923</v>
      </c>
      <c r="R44" s="0" t="n">
        <f aca="false">30.3818643031628*(I44/Hoja4!$DN$2)</f>
        <v>0.0731985414176814</v>
      </c>
      <c r="S44" s="0" t="n">
        <v>1.14894745568521</v>
      </c>
      <c r="T44" s="0" t="n">
        <v>5.58086552427142E-005</v>
      </c>
      <c r="U44" s="0" t="n">
        <f aca="false">(SQRT(((P44/G44)^2)+((Q44/H44)^2)+((R44/I44)^2)+((S44/J44)^2)+((T44/K44)^2)))*O44</f>
        <v>3.47899323052192E-005</v>
      </c>
      <c r="V44" s="0" t="n">
        <f aca="false">O44&gt;U44</f>
        <v>1</v>
      </c>
      <c r="W44" s="0" t="n">
        <v>134067.013854771</v>
      </c>
      <c r="X44" s="0" t="n">
        <v>4.994E-006</v>
      </c>
      <c r="Y44" s="0" t="n">
        <f aca="false">(W44*X44)*EXP(L44*M44)</f>
        <v>0.666191369056973</v>
      </c>
      <c r="Z44" s="0" t="n">
        <v>35078.5662036645</v>
      </c>
      <c r="AA44" s="0" t="n">
        <v>6507.82824848106</v>
      </c>
      <c r="AB44" s="0" t="n">
        <f aca="false">X44*0.1</f>
        <v>4.994E-007</v>
      </c>
      <c r="AC44" s="0" t="n">
        <f aca="false">(SQRT(((AA44/W44)^2)+((AB44/X44)^2)))*Y44</f>
        <v>0.0740530593948272</v>
      </c>
      <c r="AD44" s="0" t="n">
        <v>5.223868284E-006</v>
      </c>
      <c r="AE44" s="0" t="n">
        <f aca="false">(W44*AD44)*EXP(L44*M44)</f>
        <v>0.69685541928139</v>
      </c>
      <c r="AF44" s="0" t="n">
        <v>35078.5662036645</v>
      </c>
      <c r="AG44" s="0" t="n">
        <v>6507.82824848106</v>
      </c>
      <c r="AH44" s="0" t="n">
        <f aca="false">AD44*0.1</f>
        <v>5.223868284E-007</v>
      </c>
      <c r="AI44" s="0" t="n">
        <f aca="false">(SQRT(((AG44/W44)^2)+((AH44/AD44)^2)))*AE44</f>
        <v>0.0774616396287157</v>
      </c>
      <c r="AJ44" s="0" t="n">
        <v>3.02832944E-007</v>
      </c>
      <c r="AK44" s="0" t="n">
        <f aca="false">(W44*AJ44)*EXP(L44*M44)</f>
        <v>0.0403974156105153</v>
      </c>
      <c r="AL44" s="0" t="n">
        <v>35078.5662036645</v>
      </c>
      <c r="AM44" s="0" t="n">
        <v>6507.82824848106</v>
      </c>
      <c r="AN44" s="0" t="n">
        <f aca="false">AJ44*0.1</f>
        <v>3.02832944E-008</v>
      </c>
      <c r="AO44" s="0" t="n">
        <f aca="false">(SQRT(((AM44/W44)^2)+((AN44/AJ44)^2)))*AK44</f>
        <v>0.00449052983354873</v>
      </c>
    </row>
    <row r="45" customFormat="false" ht="15" hidden="false" customHeight="false" outlineLevel="0" collapsed="false">
      <c r="A45" s="42" t="s">
        <v>149</v>
      </c>
      <c r="B45" s="32"/>
      <c r="C45" s="0" t="s">
        <v>2122</v>
      </c>
      <c r="D45" s="41" t="s">
        <v>169</v>
      </c>
      <c r="E45" s="0" t="n">
        <v>5000</v>
      </c>
      <c r="F45" s="0" t="n">
        <v>5283.44</v>
      </c>
      <c r="G45" s="0" t="n">
        <f aca="false">(((F45*3.7852*35.81)/1000)/(H45^2))*1.2732</f>
        <v>13.5536563152052</v>
      </c>
      <c r="H45" s="0" t="n">
        <v>8.20209975</v>
      </c>
      <c r="I45" s="0" t="n">
        <v>100.87490216083</v>
      </c>
      <c r="J45" s="0" t="n">
        <v>68.0016224983599</v>
      </c>
      <c r="K45" s="0" t="n">
        <v>3.82238500207701</v>
      </c>
      <c r="L45" s="0" t="n">
        <v>0.005</v>
      </c>
      <c r="M45" s="0" t="n">
        <v>-1</v>
      </c>
      <c r="N45" s="0" t="n">
        <v>1530.63808407158</v>
      </c>
      <c r="O45" s="0" t="n">
        <f aca="false">(N45/2204.59)*EXP(L45*M45)</f>
        <v>0.690833213785237</v>
      </c>
      <c r="P45" s="0" t="n">
        <v>0.400684429145215</v>
      </c>
      <c r="Q45" s="0" t="n">
        <v>0.0788250461799058</v>
      </c>
      <c r="R45" s="0" t="n">
        <f aca="false">30.6123136425953*(I45/Hoja4!$AB$2)</f>
        <v>0.551140981147639</v>
      </c>
      <c r="S45" s="0" t="n">
        <v>0.346725101597201</v>
      </c>
      <c r="T45" s="0" t="n">
        <v>0.0215793379964769</v>
      </c>
      <c r="U45" s="0" t="n">
        <f aca="false">(SQRT(((P45/G45)^2)+((Q45/H45)^2)+((R45/I45)^2)+((S45/J45)^2)+((T45/K45)^2)))*O45</f>
        <v>0.0224285799163262</v>
      </c>
      <c r="V45" s="0" t="n">
        <f aca="false">O45&gt;U45</f>
        <v>1</v>
      </c>
      <c r="W45" s="0" t="n">
        <v>532966.493072615</v>
      </c>
      <c r="X45" s="0" t="n">
        <v>4.994E-006</v>
      </c>
      <c r="Y45" s="0" t="n">
        <f aca="false">(W45*X45)*EXP(L45*M45)</f>
        <v>2.64835970812447</v>
      </c>
      <c r="Z45" s="0" t="n">
        <v>214115.745047665</v>
      </c>
      <c r="AA45" s="0" t="n">
        <v>3748.14709444969</v>
      </c>
      <c r="AB45" s="0" t="n">
        <f aca="false">X45*0.1</f>
        <v>4.994E-007</v>
      </c>
      <c r="AC45" s="0" t="n">
        <f aca="false">(SQRT(((AA45/W45)^2)+((AB45/X45)^2)))*Y45</f>
        <v>0.26549007123506</v>
      </c>
      <c r="AD45" s="0" t="n">
        <v>5.223868284E-006</v>
      </c>
      <c r="AE45" s="0" t="n">
        <f aca="false">(W45*AD45)*EXP(L45*M45)</f>
        <v>2.77026076970262</v>
      </c>
      <c r="AF45" s="0" t="n">
        <v>214115.745047665</v>
      </c>
      <c r="AG45" s="0" t="n">
        <v>3748.14709444969</v>
      </c>
      <c r="AH45" s="0" t="n">
        <f aca="false">AD45*0.1</f>
        <v>5.223868284E-007</v>
      </c>
      <c r="AI45" s="0" t="n">
        <f aca="false">(SQRT(((AG45/W45)^2)+((AH45/AD45)^2)))*AE45</f>
        <v>0.277710284910239</v>
      </c>
      <c r="AJ45" s="0" t="n">
        <v>3.02832944E-007</v>
      </c>
      <c r="AK45" s="0" t="n">
        <f aca="false">(W45*AJ45)*EXP(L45*M45)</f>
        <v>0.160594827229138</v>
      </c>
      <c r="AL45" s="0" t="n">
        <v>214115.745047665</v>
      </c>
      <c r="AM45" s="0" t="n">
        <v>3748.14709444969</v>
      </c>
      <c r="AN45" s="0" t="n">
        <f aca="false">AJ45*0.1</f>
        <v>3.02832944E-008</v>
      </c>
      <c r="AO45" s="0" t="n">
        <f aca="false">(SQRT(((AM45/W45)^2)+((AN45/AJ45)^2)))*AK45</f>
        <v>0.0160991469513182</v>
      </c>
    </row>
    <row r="46" customFormat="false" ht="15" hidden="false" customHeight="false" outlineLevel="0" collapsed="false">
      <c r="A46" s="42" t="s">
        <v>149</v>
      </c>
      <c r="B46" s="32"/>
      <c r="C46" s="0" t="s">
        <v>2122</v>
      </c>
      <c r="D46" s="41" t="s">
        <v>169</v>
      </c>
      <c r="E46" s="0" t="n">
        <v>5000</v>
      </c>
      <c r="F46" s="0" t="n">
        <v>5283.44</v>
      </c>
      <c r="G46" s="0" t="n">
        <f aca="false">(((F46*3.7852*35.81)/1000)/(H46^2))*1.2732</f>
        <v>13.5536563152052</v>
      </c>
      <c r="H46" s="0" t="n">
        <v>8.20209975</v>
      </c>
      <c r="I46" s="0" t="n">
        <v>100.87490216083</v>
      </c>
      <c r="J46" s="0" t="n">
        <v>68.0016224983599</v>
      </c>
      <c r="K46" s="0" t="n">
        <v>3.82238500207701</v>
      </c>
      <c r="L46" s="0" t="n">
        <v>0.005</v>
      </c>
      <c r="M46" s="0" t="n">
        <v>-1</v>
      </c>
      <c r="N46" s="0" t="n">
        <v>1530.63808407158</v>
      </c>
      <c r="O46" s="0" t="n">
        <f aca="false">(N46/2204.59)*EXP(L46*M46)</f>
        <v>0.690833213785237</v>
      </c>
      <c r="P46" s="0" t="n">
        <v>0.400684429145215</v>
      </c>
      <c r="Q46" s="0" t="n">
        <v>0.0788250461799058</v>
      </c>
      <c r="R46" s="0" t="n">
        <f aca="false">30.6123136425953*(I46/Hoja4!$AB$2)</f>
        <v>0.551140981147639</v>
      </c>
      <c r="S46" s="0" t="n">
        <v>0.346725101597201</v>
      </c>
      <c r="T46" s="0" t="n">
        <v>0.0215793379964769</v>
      </c>
      <c r="U46" s="0" t="n">
        <f aca="false">(SQRT(((P46/G46)^2)+((Q46/H46)^2)+((R46/I46)^2)+((S46/J46)^2)+((T46/K46)^2)))*O46</f>
        <v>0.0224285799163262</v>
      </c>
      <c r="V46" s="0" t="n">
        <f aca="false">O46&gt;U46</f>
        <v>1</v>
      </c>
      <c r="W46" s="0" t="n">
        <v>532966.493072615</v>
      </c>
      <c r="X46" s="0" t="n">
        <v>4.994E-006</v>
      </c>
      <c r="Y46" s="0" t="n">
        <f aca="false">(W46*X46)*EXP(L46*M46)</f>
        <v>2.64835970812447</v>
      </c>
      <c r="Z46" s="0" t="n">
        <v>214115.745047665</v>
      </c>
      <c r="AA46" s="0" t="n">
        <v>3748.14709444969</v>
      </c>
      <c r="AB46" s="0" t="n">
        <f aca="false">X46*0.1</f>
        <v>4.994E-007</v>
      </c>
      <c r="AC46" s="0" t="n">
        <f aca="false">(SQRT(((AA46/W46)^2)+((AB46/X46)^2)))*Y46</f>
        <v>0.26549007123506</v>
      </c>
      <c r="AD46" s="0" t="n">
        <v>5.223868284E-006</v>
      </c>
      <c r="AE46" s="0" t="n">
        <f aca="false">(W46*AD46)*EXP(L46*M46)</f>
        <v>2.77026076970262</v>
      </c>
      <c r="AF46" s="0" t="n">
        <v>214115.745047665</v>
      </c>
      <c r="AG46" s="0" t="n">
        <v>3748.14709444969</v>
      </c>
      <c r="AH46" s="0" t="n">
        <f aca="false">AD46*0.1</f>
        <v>5.223868284E-007</v>
      </c>
      <c r="AI46" s="0" t="n">
        <f aca="false">(SQRT(((AG46/W46)^2)+((AH46/AD46)^2)))*AE46</f>
        <v>0.277710284910239</v>
      </c>
      <c r="AJ46" s="0" t="n">
        <v>3.02832944E-007</v>
      </c>
      <c r="AK46" s="0" t="n">
        <f aca="false">(W46*AJ46)*EXP(L46*M46)</f>
        <v>0.160594827229138</v>
      </c>
      <c r="AL46" s="0" t="n">
        <v>214115.745047665</v>
      </c>
      <c r="AM46" s="0" t="n">
        <v>3748.14709444969</v>
      </c>
      <c r="AN46" s="0" t="n">
        <f aca="false">AJ46*0.1</f>
        <v>3.02832944E-008</v>
      </c>
      <c r="AO46" s="0" t="n">
        <f aca="false">(SQRT(((AM46/W46)^2)+((AN46/AJ46)^2)))*AK46</f>
        <v>0.0160991469513182</v>
      </c>
    </row>
    <row r="47" customFormat="false" ht="15" hidden="false" customHeight="false" outlineLevel="0" collapsed="false">
      <c r="A47" s="42" t="s">
        <v>149</v>
      </c>
      <c r="B47" s="40" t="s">
        <v>178</v>
      </c>
      <c r="C47" s="0" t="s">
        <v>2122</v>
      </c>
      <c r="D47" s="41" t="n">
        <v>41896</v>
      </c>
      <c r="E47" s="0" t="n">
        <v>5000</v>
      </c>
      <c r="F47" s="0" t="n">
        <v>5283.44</v>
      </c>
      <c r="G47" s="0" t="n">
        <f aca="false">(((F47*3.7852*35.81)/1000)/(H47^2))*1.2732</f>
        <v>13.5536563152052</v>
      </c>
      <c r="H47" s="0" t="n">
        <v>8.20209975</v>
      </c>
      <c r="I47" s="0" t="n">
        <v>43.5637043037887</v>
      </c>
      <c r="J47" s="0" t="n">
        <v>68.0016224983599</v>
      </c>
      <c r="K47" s="0" t="n">
        <v>3.82238500207701</v>
      </c>
      <c r="L47" s="0" t="n">
        <v>0.005</v>
      </c>
      <c r="M47" s="0" t="n">
        <v>-2</v>
      </c>
      <c r="N47" s="0" t="n">
        <v>1218.31861373675</v>
      </c>
      <c r="O47" s="0" t="n">
        <f aca="false">(N47/2204.59)*EXP(L47*M47)</f>
        <v>0.547129462160121</v>
      </c>
      <c r="P47" s="0" t="n">
        <v>0.400684429145215</v>
      </c>
      <c r="Q47" s="0" t="n">
        <v>0.0788250461799058</v>
      </c>
      <c r="R47" s="0" t="n">
        <f aca="false">30.6123136425953*(I47/Hoja4!$AB$2)</f>
        <v>0.238015028695005</v>
      </c>
      <c r="S47" s="0" t="n">
        <v>0.346725101597201</v>
      </c>
      <c r="T47" s="0" t="n">
        <v>0.0215793379964769</v>
      </c>
      <c r="U47" s="0" t="n">
        <f aca="false">(SQRT(((P47/G47)^2)+((Q47/H47)^2)+((R47/I47)^2)+((S47/J47)^2)+((T47/K47)^2)))*O47</f>
        <v>0.017763096246339</v>
      </c>
      <c r="V47" s="0" t="n">
        <f aca="false">O47&gt;U47</f>
        <v>1</v>
      </c>
      <c r="W47" s="0" t="n">
        <v>230166.217866809</v>
      </c>
      <c r="X47" s="0" t="n">
        <v>4.994E-006</v>
      </c>
      <c r="Y47" s="0" t="n">
        <f aca="false">(W47*X47)*EXP(L47*M47)</f>
        <v>1.13801287251414</v>
      </c>
      <c r="Z47" s="0" t="n">
        <v>214115.745047665</v>
      </c>
      <c r="AA47" s="0" t="n">
        <v>3748.14709444969</v>
      </c>
      <c r="AB47" s="0" t="n">
        <f aca="false">X47*0.1</f>
        <v>4.994E-007</v>
      </c>
      <c r="AC47" s="0" t="n">
        <f aca="false">(SQRT(((AA47/W47)^2)+((AB47/X47)^2)))*Y47</f>
        <v>0.115300337770872</v>
      </c>
      <c r="AD47" s="0" t="n">
        <v>5.223868284E-006</v>
      </c>
      <c r="AE47" s="0" t="n">
        <f aca="false">(W47*AD47)*EXP(L47*M47)</f>
        <v>1.19039434351429</v>
      </c>
      <c r="AF47" s="0" t="n">
        <v>214115.745047665</v>
      </c>
      <c r="AG47" s="0" t="n">
        <v>3748.14709444969</v>
      </c>
      <c r="AH47" s="0" t="n">
        <f aca="false">AD47*0.1</f>
        <v>5.223868284E-007</v>
      </c>
      <c r="AI47" s="0" t="n">
        <f aca="false">(SQRT(((AG47/W47)^2)+((AH47/AD47)^2)))*AE47</f>
        <v>0.120607484504555</v>
      </c>
      <c r="AJ47" s="0" t="n">
        <v>3.02832944E-007</v>
      </c>
      <c r="AK47" s="0" t="n">
        <f aca="false">(W47*AJ47)*EXP(L47*M47)</f>
        <v>0.069008367739959</v>
      </c>
      <c r="AL47" s="0" t="n">
        <v>214115.745047665</v>
      </c>
      <c r="AM47" s="0" t="n">
        <v>3748.14709444969</v>
      </c>
      <c r="AN47" s="0" t="n">
        <f aca="false">AJ47*0.1</f>
        <v>3.02832944E-008</v>
      </c>
      <c r="AO47" s="0" t="n">
        <f aca="false">(SQRT(((AM47/W47)^2)+((AN47/AJ47)^2)))*AK47</f>
        <v>0.00699173823214808</v>
      </c>
    </row>
    <row r="48" customFormat="false" ht="15" hidden="false" customHeight="false" outlineLevel="0" collapsed="false">
      <c r="A48" s="42" t="s">
        <v>149</v>
      </c>
      <c r="B48" s="32"/>
      <c r="C48" s="0" t="s">
        <v>2122</v>
      </c>
      <c r="D48" s="41" t="n">
        <v>41896</v>
      </c>
      <c r="E48" s="0" t="n">
        <v>5000</v>
      </c>
      <c r="F48" s="0" t="n">
        <v>5283.44</v>
      </c>
      <c r="G48" s="0" t="n">
        <f aca="false">(((F48*3.7852*35.81)/1000)/(H48^2))*1.2732</f>
        <v>13.5536563152052</v>
      </c>
      <c r="H48" s="0" t="n">
        <v>8.20209975</v>
      </c>
      <c r="I48" s="0" t="n">
        <v>43.5637043037887</v>
      </c>
      <c r="J48" s="0" t="n">
        <v>68.0016224983599</v>
      </c>
      <c r="K48" s="0" t="n">
        <v>3.82238500207701</v>
      </c>
      <c r="L48" s="0" t="n">
        <v>0.005</v>
      </c>
      <c r="M48" s="0" t="n">
        <v>-2</v>
      </c>
      <c r="N48" s="0" t="n">
        <v>1218.31861373675</v>
      </c>
      <c r="O48" s="0" t="n">
        <f aca="false">(N48/2204.59)*EXP(L48*M48)</f>
        <v>0.547129462160121</v>
      </c>
      <c r="P48" s="0" t="n">
        <v>0.400684429145215</v>
      </c>
      <c r="Q48" s="0" t="n">
        <v>0.0788250461799058</v>
      </c>
      <c r="R48" s="0" t="n">
        <f aca="false">30.6123136425953*(I48/Hoja4!$AB$2)</f>
        <v>0.238015028695005</v>
      </c>
      <c r="S48" s="0" t="n">
        <v>0.346725101597201</v>
      </c>
      <c r="T48" s="0" t="n">
        <v>0.0215793379964769</v>
      </c>
      <c r="U48" s="0" t="n">
        <f aca="false">(SQRT(((P48/G48)^2)+((Q48/H48)^2)+((R48/I48)^2)+((S48/J48)^2)+((T48/K48)^2)))*O48</f>
        <v>0.017763096246339</v>
      </c>
      <c r="V48" s="0" t="n">
        <f aca="false">O48&gt;U48</f>
        <v>1</v>
      </c>
      <c r="W48" s="0" t="n">
        <v>230166.217866809</v>
      </c>
      <c r="X48" s="0" t="n">
        <v>4.994E-006</v>
      </c>
      <c r="Y48" s="0" t="n">
        <f aca="false">(W48*X48)*EXP(L48*M48)</f>
        <v>1.13801287251414</v>
      </c>
      <c r="Z48" s="0" t="n">
        <v>214115.745047665</v>
      </c>
      <c r="AA48" s="0" t="n">
        <v>3748.14709444969</v>
      </c>
      <c r="AB48" s="0" t="n">
        <f aca="false">X48*0.1</f>
        <v>4.994E-007</v>
      </c>
      <c r="AC48" s="0" t="n">
        <f aca="false">(SQRT(((AA48/W48)^2)+((AB48/X48)^2)))*Y48</f>
        <v>0.115300337770872</v>
      </c>
      <c r="AD48" s="0" t="n">
        <v>5.223868284E-006</v>
      </c>
      <c r="AE48" s="0" t="n">
        <f aca="false">(W48*AD48)*EXP(L48*M48)</f>
        <v>1.19039434351429</v>
      </c>
      <c r="AF48" s="0" t="n">
        <v>214115.745047665</v>
      </c>
      <c r="AG48" s="0" t="n">
        <v>3748.14709444969</v>
      </c>
      <c r="AH48" s="0" t="n">
        <f aca="false">AD48*0.1</f>
        <v>5.223868284E-007</v>
      </c>
      <c r="AI48" s="0" t="n">
        <f aca="false">(SQRT(((AG48/W48)^2)+((AH48/AD48)^2)))*AE48</f>
        <v>0.120607484504555</v>
      </c>
      <c r="AJ48" s="0" t="n">
        <v>3.02832944E-007</v>
      </c>
      <c r="AK48" s="0" t="n">
        <f aca="false">(W48*AJ48)*EXP(L48*M48)</f>
        <v>0.069008367739959</v>
      </c>
      <c r="AL48" s="0" t="n">
        <v>214115.745047665</v>
      </c>
      <c r="AM48" s="0" t="n">
        <v>3748.14709444969</v>
      </c>
      <c r="AN48" s="0" t="n">
        <f aca="false">AJ48*0.1</f>
        <v>3.02832944E-008</v>
      </c>
      <c r="AO48" s="0" t="n">
        <f aca="false">(SQRT(((AM48/W48)^2)+((AN48/AJ48)^2)))*AK48</f>
        <v>0.00699173823214808</v>
      </c>
    </row>
    <row r="49" customFormat="false" ht="15" hidden="false" customHeight="false" outlineLevel="0" collapsed="false">
      <c r="A49" s="42" t="s">
        <v>149</v>
      </c>
      <c r="B49" s="32"/>
      <c r="C49" s="0" t="s">
        <v>2122</v>
      </c>
      <c r="D49" s="41" t="n">
        <v>41896</v>
      </c>
      <c r="E49" s="0" t="n">
        <v>3000</v>
      </c>
      <c r="F49" s="0" t="n">
        <v>3323</v>
      </c>
      <c r="G49" s="0" t="n">
        <f aca="false">(((F49*3.7852*35.81)/1000)/(H49^2))*1.2732</f>
        <v>15.9091826610512</v>
      </c>
      <c r="H49" s="0" t="n">
        <v>6.003937017</v>
      </c>
      <c r="I49" s="0" t="n">
        <v>43.5637043037887</v>
      </c>
      <c r="J49" s="0" t="n">
        <v>68.0016224983599</v>
      </c>
      <c r="K49" s="0" t="n">
        <v>3.82238500207701</v>
      </c>
      <c r="L49" s="0" t="n">
        <v>0.005</v>
      </c>
      <c r="M49" s="0" t="n">
        <v>-2</v>
      </c>
      <c r="N49" s="0" t="n">
        <v>766.256969973051</v>
      </c>
      <c r="O49" s="0" t="n">
        <f aca="false">(N49/2204.59)*EXP(L49*M49)</f>
        <v>0.344115044398714</v>
      </c>
      <c r="P49" s="0" t="n">
        <v>2.81690318237076</v>
      </c>
      <c r="Q49" s="0" t="n">
        <v>0.689957873411666</v>
      </c>
      <c r="R49" s="0" t="n">
        <f aca="false">40.5074751462878*(I49/Hoja4!$R$2)</f>
        <v>1.12635337637397</v>
      </c>
      <c r="S49" s="0" t="n">
        <v>0.346725101597201</v>
      </c>
      <c r="T49" s="0" t="n">
        <v>0.0215793379964769</v>
      </c>
      <c r="U49" s="0" t="n">
        <f aca="false">(SQRT(((P49/G49)^2)+((Q49/H49)^2)+((R49/I49)^2)+((S49/J49)^2)+((T49/K49)^2)))*O49</f>
        <v>0.0732271459747322</v>
      </c>
      <c r="V49" s="0" t="n">
        <f aca="false">O49&gt;U49</f>
        <v>1</v>
      </c>
      <c r="W49" s="0" t="n">
        <v>144762.18940149</v>
      </c>
      <c r="X49" s="0" t="n">
        <v>4.994E-006</v>
      </c>
      <c r="Y49" s="0" t="n">
        <f aca="false">(W49*X49)*EXP(L49*M49)</f>
        <v>0.715748977061252</v>
      </c>
      <c r="Z49" s="0" t="n">
        <v>214115.745047665</v>
      </c>
      <c r="AA49" s="0" t="n">
        <v>3748.14709444969</v>
      </c>
      <c r="AB49" s="0" t="n">
        <f aca="false">X49*0.1</f>
        <v>4.994E-007</v>
      </c>
      <c r="AC49" s="0" t="n">
        <f aca="false">(SQRT(((AA49/W49)^2)+((AB49/X49)^2)))*Y49</f>
        <v>0.0739351127113532</v>
      </c>
      <c r="AD49" s="0" t="n">
        <v>5.223868284E-006</v>
      </c>
      <c r="AE49" s="0" t="n">
        <f aca="false">(W49*AD49)*EXP(L49*M49)</f>
        <v>0.748694109045999</v>
      </c>
      <c r="AF49" s="0" t="n">
        <v>214115.745047665</v>
      </c>
      <c r="AG49" s="0" t="n">
        <v>3748.14709444969</v>
      </c>
      <c r="AH49" s="0" t="n">
        <f aca="false">AD49*0.1</f>
        <v>5.223868284E-007</v>
      </c>
      <c r="AI49" s="0" t="n">
        <f aca="false">(SQRT(((AG49/W49)^2)+((AH49/AD49)^2)))*AE49</f>
        <v>0.0773382639901488</v>
      </c>
      <c r="AJ49" s="0" t="n">
        <v>3.02832944E-007</v>
      </c>
      <c r="AK49" s="0" t="n">
        <f aca="false">(W49*AJ49)*EXP(L49*M49)</f>
        <v>0.0434025570461449</v>
      </c>
      <c r="AL49" s="0" t="n">
        <v>214115.745047665</v>
      </c>
      <c r="AM49" s="0" t="n">
        <v>3748.14709444969</v>
      </c>
      <c r="AN49" s="0" t="n">
        <f aca="false">AJ49*0.1</f>
        <v>3.02832944E-008</v>
      </c>
      <c r="AO49" s="0" t="n">
        <f aca="false">(SQRT(((AM49/W49)^2)+((AN49/AJ49)^2)))*AK49</f>
        <v>0.00448337762261732</v>
      </c>
    </row>
    <row r="50" customFormat="false" ht="15" hidden="false" customHeight="false" outlineLevel="0" collapsed="false">
      <c r="A50" s="42" t="s">
        <v>149</v>
      </c>
      <c r="B50" s="32"/>
      <c r="C50" s="0" t="s">
        <v>2127</v>
      </c>
      <c r="D50" s="41" t="n">
        <v>41896</v>
      </c>
      <c r="E50" s="0" t="n">
        <v>3000</v>
      </c>
      <c r="F50" s="0" t="n">
        <v>3323</v>
      </c>
      <c r="G50" s="0" t="n">
        <f aca="false">(((F50*3.7852*35.81)/1000)/(H50^2))*1.2732</f>
        <v>15.9091826610512</v>
      </c>
      <c r="H50" s="0" t="n">
        <v>6.003937017</v>
      </c>
      <c r="I50" s="0" t="n">
        <v>22.9026105521792</v>
      </c>
      <c r="J50" s="0" t="n">
        <v>68.0020357347871</v>
      </c>
      <c r="K50" s="0" t="n">
        <v>3.9836139795159</v>
      </c>
      <c r="L50" s="0" t="n">
        <v>0.005</v>
      </c>
      <c r="M50" s="0" t="n">
        <v>-2</v>
      </c>
      <c r="N50" s="0" t="n">
        <v>490.853847506379</v>
      </c>
      <c r="O50" s="0" t="n">
        <f aca="false">(N50/2204.59)*EXP(L50*M50)</f>
        <v>0.220435441564568</v>
      </c>
      <c r="P50" s="0" t="n">
        <v>2.81690318237076</v>
      </c>
      <c r="Q50" s="0" t="n">
        <v>0.689957873411666</v>
      </c>
      <c r="R50" s="0" t="n">
        <f aca="false">40.5074751462878*(I50/Hoja4!$R$2)</f>
        <v>0.592154251698508</v>
      </c>
      <c r="S50" s="0" t="n">
        <v>0.388353619553598</v>
      </c>
      <c r="T50" s="0" t="n">
        <v>0.0223763331258358</v>
      </c>
      <c r="U50" s="0" t="n">
        <f aca="false">(SQRT(((P50/G50)^2)+((Q50/H50)^2)+((R50/I50)^2)+((S50/J50)^2)+((T50/K50)^2)))*O50</f>
        <v>0.0469115802622393</v>
      </c>
      <c r="V50" s="0" t="n">
        <f aca="false">O50&gt;U50</f>
        <v>1</v>
      </c>
      <c r="W50" s="0" t="n">
        <v>76105.3748648914</v>
      </c>
      <c r="X50" s="0" t="n">
        <v>4.994E-006</v>
      </c>
      <c r="Y50" s="0" t="n">
        <f aca="false">(W50*X50)*EXP(L50*M50)</f>
        <v>0.376288479979625</v>
      </c>
      <c r="Z50" s="0" t="n">
        <v>18318.5541108487</v>
      </c>
      <c r="AA50" s="0" t="n">
        <v>804.406580767259</v>
      </c>
      <c r="AB50" s="0" t="n">
        <f aca="false">X50*0.1</f>
        <v>4.994E-007</v>
      </c>
      <c r="AC50" s="0" t="n">
        <f aca="false">(SQRT(((AA50/W50)^2)+((AB50/X50)^2)))*Y50</f>
        <v>0.0378384539411285</v>
      </c>
      <c r="AD50" s="0" t="n">
        <v>5.223868284E-006</v>
      </c>
      <c r="AE50" s="0" t="n">
        <f aca="false">(W50*AD50)*EXP(L50*M50)</f>
        <v>0.393608621585929</v>
      </c>
      <c r="AF50" s="0" t="n">
        <v>18318.5541108487</v>
      </c>
      <c r="AG50" s="0" t="n">
        <v>804.406580767259</v>
      </c>
      <c r="AH50" s="0" t="n">
        <f aca="false">AD50*0.1</f>
        <v>5.223868284E-007</v>
      </c>
      <c r="AI50" s="0" t="n">
        <f aca="false">(SQRT(((AG50/W50)^2)+((AH50/AD50)^2)))*AE50</f>
        <v>0.0395801160309683</v>
      </c>
      <c r="AJ50" s="0" t="n">
        <v>3.02832944E-007</v>
      </c>
      <c r="AK50" s="0" t="n">
        <f aca="false">(W50*AJ50)*EXP(L50*M50)</f>
        <v>0.0228178911064307</v>
      </c>
      <c r="AL50" s="0" t="n">
        <v>18318.5541108487</v>
      </c>
      <c r="AM50" s="0" t="n">
        <v>804.406580767259</v>
      </c>
      <c r="AN50" s="0" t="n">
        <f aca="false">AJ50*0.1</f>
        <v>3.02832944E-008</v>
      </c>
      <c r="AO50" s="0" t="n">
        <f aca="false">(SQRT(((AM50/W50)^2)+((AN50/AJ50)^2)))*AK50</f>
        <v>0.00229449948005613</v>
      </c>
    </row>
    <row r="51" customFormat="false" ht="15" hidden="false" customHeight="false" outlineLevel="0" collapsed="false">
      <c r="A51" s="42" t="s">
        <v>149</v>
      </c>
      <c r="B51" s="40" t="s">
        <v>184</v>
      </c>
      <c r="C51" s="0" t="s">
        <v>2122</v>
      </c>
      <c r="D51" s="41" t="n">
        <v>41020</v>
      </c>
      <c r="E51" s="0" t="n">
        <v>10000</v>
      </c>
      <c r="F51" s="0" t="n">
        <v>9685</v>
      </c>
      <c r="G51" s="0" t="n">
        <f aca="false">(((F51*3.7852*35.81)/1000)/(H51^2))*1.2732</f>
        <v>26.0819272240921</v>
      </c>
      <c r="H51" s="0" t="n">
        <v>8.005249356</v>
      </c>
      <c r="I51" s="0" t="n">
        <v>110.638450805257</v>
      </c>
      <c r="J51" s="0" t="n">
        <v>68.0016224983599</v>
      </c>
      <c r="K51" s="0" t="n">
        <v>3.82238500207701</v>
      </c>
      <c r="L51" s="0" t="n">
        <v>0.005</v>
      </c>
      <c r="M51" s="0" t="n">
        <v>0</v>
      </c>
      <c r="N51" s="0" t="n">
        <v>2903.32393732998</v>
      </c>
      <c r="O51" s="0" t="n">
        <f aca="false">(N51/2204.59)*EXP(L51*M51)</f>
        <v>1.31694507247605</v>
      </c>
      <c r="P51" s="0" t="n">
        <v>0.693948706618423</v>
      </c>
      <c r="Q51" s="0" t="n">
        <v>0.0696754411027923</v>
      </c>
      <c r="R51" s="0" t="n">
        <f aca="false">30.3818643031628*(I51/Hoja4!$DD$2)</f>
        <v>1.06940527043605</v>
      </c>
      <c r="S51" s="0" t="n">
        <v>0.346725101597201</v>
      </c>
      <c r="T51" s="0" t="n">
        <v>0.0215793379964769</v>
      </c>
      <c r="U51" s="0" t="n">
        <f aca="false">(SQRT(((P51/G51)^2)+((Q51/H51)^2)+((R51/I51)^2)+((S51/J51)^2)+((T51/K51)^2)))*O51</f>
        <v>0.0402683124285607</v>
      </c>
      <c r="V51" s="0" t="n">
        <f aca="false">O51&gt;U51</f>
        <v>1</v>
      </c>
      <c r="W51" s="0" t="n">
        <v>1071533.39604892</v>
      </c>
      <c r="X51" s="0" t="n">
        <v>4.994E-006</v>
      </c>
      <c r="Y51" s="0" t="n">
        <f aca="false">(W51*X51)*EXP(L51*M51)</f>
        <v>5.3512377798683</v>
      </c>
      <c r="Z51" s="0" t="n">
        <v>214115.745047665</v>
      </c>
      <c r="AA51" s="0" t="n">
        <v>3748.14709444969</v>
      </c>
      <c r="AB51" s="0" t="n">
        <f aca="false">X51*0.1</f>
        <v>4.994E-007</v>
      </c>
      <c r="AC51" s="0" t="n">
        <f aca="false">(SQRT(((AA51/W51)^2)+((AB51/X51)^2)))*Y51</f>
        <v>0.535451053339416</v>
      </c>
      <c r="AD51" s="0" t="n">
        <v>5.223868284E-006</v>
      </c>
      <c r="AE51" s="0" t="n">
        <f aca="false">(W51*AD51)*EXP(L51*M51)</f>
        <v>5.59754932286676</v>
      </c>
      <c r="AF51" s="0" t="n">
        <v>214115.745047665</v>
      </c>
      <c r="AG51" s="0" t="n">
        <v>3748.14709444969</v>
      </c>
      <c r="AH51" s="0" t="n">
        <f aca="false">AD51*0.1</f>
        <v>5.223868284E-007</v>
      </c>
      <c r="AI51" s="0" t="n">
        <f aca="false">(SQRT(((AG51/W51)^2)+((AH51/AD51)^2)))*AE51</f>
        <v>0.560097271760947</v>
      </c>
      <c r="AJ51" s="0" t="n">
        <v>3.02832944E-007</v>
      </c>
      <c r="AK51" s="0" t="n">
        <f aca="false">(W51*AJ51)*EXP(L51*M51)</f>
        <v>0.324495612919812</v>
      </c>
      <c r="AL51" s="0" t="n">
        <v>214115.745047665</v>
      </c>
      <c r="AM51" s="0" t="n">
        <v>3748.14709444969</v>
      </c>
      <c r="AN51" s="0" t="n">
        <f aca="false">AJ51*0.1</f>
        <v>3.02832944E-008</v>
      </c>
      <c r="AO51" s="0" t="n">
        <f aca="false">(SQRT(((AM51/W51)^2)+((AN51/AJ51)^2)))*AK51</f>
        <v>0.0324694070586056</v>
      </c>
    </row>
    <row r="52" customFormat="false" ht="15" hidden="false" customHeight="false" outlineLevel="0" collapsed="false">
      <c r="A52" s="42" t="s">
        <v>149</v>
      </c>
      <c r="B52" s="32"/>
      <c r="C52" s="0" t="s">
        <v>2123</v>
      </c>
      <c r="D52" s="41" t="n">
        <v>41020</v>
      </c>
      <c r="E52" s="0" t="n">
        <v>7000</v>
      </c>
      <c r="F52" s="0" t="n">
        <v>6731</v>
      </c>
      <c r="G52" s="0" t="n">
        <f aca="false">(((F52*3.7852*35.81)/1000)/(H52^2))*1.2732</f>
        <v>18.1267374440231</v>
      </c>
      <c r="H52" s="0" t="n">
        <v>8.005249356</v>
      </c>
      <c r="I52" s="0" t="n">
        <v>20.0224931946696</v>
      </c>
      <c r="J52" s="0" t="n">
        <v>130.009325504884</v>
      </c>
      <c r="K52" s="0" t="n">
        <v>0.00593973</v>
      </c>
      <c r="L52" s="0" t="n">
        <v>0.005</v>
      </c>
      <c r="M52" s="0" t="n">
        <v>0</v>
      </c>
      <c r="N52" s="0" t="n">
        <v>2.47775585456741</v>
      </c>
      <c r="O52" s="0" t="n">
        <f aca="false">(N52/2204.59)*EXP(L52*M52)</f>
        <v>0.00112390778084243</v>
      </c>
      <c r="P52" s="0" t="n">
        <v>0.575296534612654</v>
      </c>
      <c r="Q52" s="0" t="n">
        <v>0.0436657928861363</v>
      </c>
      <c r="R52" s="0" t="n">
        <f aca="false">11.8457570192522*(I52/Hoja4!$BK$2)</f>
        <v>0.0718550958164962</v>
      </c>
      <c r="S52" s="0" t="n">
        <v>1.14894745568521</v>
      </c>
      <c r="T52" s="0" t="n">
        <v>5.58086552427142E-005</v>
      </c>
      <c r="U52" s="0" t="n">
        <f aca="false">(SQRT(((P52/G52)^2)+((Q52/H52)^2)+((R52/I52)^2)+((S52/J52)^2)+((T52/K52)^2)))*O52</f>
        <v>3.91965111183916E-005</v>
      </c>
      <c r="V52" s="0" t="n">
        <f aca="false">O52&gt;U52</f>
        <v>1</v>
      </c>
      <c r="W52" s="0" t="n">
        <v>134771.401693321</v>
      </c>
      <c r="X52" s="0" t="n">
        <v>4.994E-006</v>
      </c>
      <c r="Y52" s="0" t="n">
        <f aca="false">(W52*X52)*EXP(L52*M52)</f>
        <v>0.673048380056444</v>
      </c>
      <c r="Z52" s="0" t="n">
        <v>35078.5662036645</v>
      </c>
      <c r="AA52" s="0" t="n">
        <v>6507.82824848106</v>
      </c>
      <c r="AB52" s="0" t="n">
        <f aca="false">X52*0.1</f>
        <v>4.994E-007</v>
      </c>
      <c r="AC52" s="0" t="n">
        <f aca="false">(SQRT(((AA52/W52)^2)+((AB52/X52)^2)))*Y52</f>
        <v>0.0747408679820776</v>
      </c>
      <c r="AD52" s="0" t="n">
        <v>5.223868284E-006</v>
      </c>
      <c r="AE52" s="0" t="n">
        <f aca="false">(W52*AD52)*EXP(L52*M52)</f>
        <v>0.704028050895962</v>
      </c>
      <c r="AF52" s="0" t="n">
        <v>35078.5662036645</v>
      </c>
      <c r="AG52" s="0" t="n">
        <v>6507.82824848106</v>
      </c>
      <c r="AH52" s="0" t="n">
        <f aca="false">AD52*0.1</f>
        <v>5.223868284E-007</v>
      </c>
      <c r="AI52" s="0" t="n">
        <f aca="false">(SQRT(((AG52/W52)^2)+((AH52/AD52)^2)))*AE52</f>
        <v>0.0781811072827806</v>
      </c>
      <c r="AJ52" s="0" t="n">
        <v>3.02832944E-007</v>
      </c>
      <c r="AK52" s="0" t="n">
        <f aca="false">(W52*AJ52)*EXP(L52*M52)</f>
        <v>0.0408132203417949</v>
      </c>
      <c r="AL52" s="0" t="n">
        <v>35078.5662036645</v>
      </c>
      <c r="AM52" s="0" t="n">
        <v>6507.82824848106</v>
      </c>
      <c r="AN52" s="0" t="n">
        <f aca="false">AJ52*0.1</f>
        <v>3.02832944E-008</v>
      </c>
      <c r="AO52" s="0" t="n">
        <f aca="false">(SQRT(((AM52/W52)^2)+((AN52/AJ52)^2)))*AK52</f>
        <v>0.0045322381033496</v>
      </c>
    </row>
    <row r="53" customFormat="false" ht="15" hidden="false" customHeight="false" outlineLevel="0" collapsed="false">
      <c r="A53" s="42" t="s">
        <v>149</v>
      </c>
      <c r="B53" s="32"/>
      <c r="C53" s="0" t="s">
        <v>2125</v>
      </c>
      <c r="D53" s="41" t="n">
        <v>41020</v>
      </c>
      <c r="E53" s="0" t="n">
        <v>3000</v>
      </c>
      <c r="F53" s="0" t="n">
        <v>3323</v>
      </c>
      <c r="G53" s="0" t="n">
        <f aca="false">(((F53*3.7852*35.81)/1000)/(H53^2))*1.2732</f>
        <v>15.9091826610512</v>
      </c>
      <c r="H53" s="0" t="n">
        <v>6.003937017</v>
      </c>
      <c r="I53" s="0" t="n">
        <v>16.1586525000786</v>
      </c>
      <c r="J53" s="0" t="n">
        <v>68.0020357347871</v>
      </c>
      <c r="K53" s="0" t="n">
        <v>3.9836139795159</v>
      </c>
      <c r="L53" s="0" t="n">
        <v>0.005</v>
      </c>
      <c r="M53" s="0" t="n">
        <v>0</v>
      </c>
      <c r="N53" s="0" t="n">
        <v>346.315837312276</v>
      </c>
      <c r="O53" s="0" t="n">
        <f aca="false">(N53/2204.59)*EXP(L53*M53)</f>
        <v>0.157088545857632</v>
      </c>
      <c r="P53" s="0" t="n">
        <v>2.81690318237076</v>
      </c>
      <c r="Q53" s="0" t="n">
        <v>0.689957873411666</v>
      </c>
      <c r="R53" s="0" t="n">
        <f aca="false">40.5074751462878*(I53/Hoja4!$R$2)</f>
        <v>0.417787079679867</v>
      </c>
      <c r="S53" s="0" t="n">
        <v>0.388353619553598</v>
      </c>
      <c r="T53" s="0" t="n">
        <v>0.0223763331258358</v>
      </c>
      <c r="U53" s="0" t="n">
        <f aca="false">(SQRT(((P53/G53)^2)+((Q53/H53)^2)+((R53/I53)^2)+((S53/J53)^2)+((T53/K53)^2)))*O53</f>
        <v>0.0334305222199045</v>
      </c>
      <c r="V53" s="0" t="n">
        <f aca="false">O53&gt;U53</f>
        <v>1</v>
      </c>
      <c r="W53" s="0" t="n">
        <v>53695.2022577611</v>
      </c>
      <c r="X53" s="0" t="n">
        <v>4.994E-006</v>
      </c>
      <c r="Y53" s="0" t="n">
        <f aca="false">(W53*X53)*EXP(L53*M53)</f>
        <v>0.268153840075259</v>
      </c>
      <c r="Z53" s="0" t="n">
        <v>18318.5541108487</v>
      </c>
      <c r="AA53" s="0" t="n">
        <v>804.406580767259</v>
      </c>
      <c r="AB53" s="0" t="n">
        <f aca="false">X53*0.1</f>
        <v>4.994E-007</v>
      </c>
      <c r="AC53" s="0" t="n">
        <f aca="false">(SQRT(((AA53/W53)^2)+((AB53/X53)^2)))*Y53</f>
        <v>0.0271146227568872</v>
      </c>
      <c r="AD53" s="0" t="n">
        <v>5.223868284E-006</v>
      </c>
      <c r="AE53" s="0" t="n">
        <f aca="false">(W53*AD53)*EXP(L53*M53)</f>
        <v>0.280496664077283</v>
      </c>
      <c r="AF53" s="0" t="n">
        <v>18318.5541108487</v>
      </c>
      <c r="AG53" s="0" t="n">
        <v>804.406580767259</v>
      </c>
      <c r="AH53" s="0" t="n">
        <f aca="false">AD53*0.1</f>
        <v>5.223868284E-007</v>
      </c>
      <c r="AI53" s="0" t="n">
        <f aca="false">(SQRT(((AG53/W53)^2)+((AH53/AD53)^2)))*AE53</f>
        <v>0.0283626787850075</v>
      </c>
      <c r="AJ53" s="0" t="n">
        <v>3.02832944E-007</v>
      </c>
      <c r="AK53" s="0" t="n">
        <f aca="false">(W53*AJ53)*EXP(L53*M53)</f>
        <v>0.0162606761783932</v>
      </c>
      <c r="AL53" s="0" t="n">
        <v>18318.5541108487</v>
      </c>
      <c r="AM53" s="0" t="n">
        <v>804.406580767259</v>
      </c>
      <c r="AN53" s="0" t="n">
        <f aca="false">AJ53*0.1</f>
        <v>3.02832944E-008</v>
      </c>
      <c r="AO53" s="0" t="n">
        <f aca="false">(SQRT(((AM53/W53)^2)+((AN53/AJ53)^2)))*AK53</f>
        <v>0.00164421326289899</v>
      </c>
    </row>
    <row r="54" customFormat="false" ht="15" hidden="false" customHeight="false" outlineLevel="0" collapsed="false">
      <c r="A54" s="42" t="s">
        <v>149</v>
      </c>
      <c r="B54" s="40" t="s">
        <v>189</v>
      </c>
      <c r="C54" s="0" t="s">
        <v>2122</v>
      </c>
      <c r="D54" s="41" t="n">
        <v>40569</v>
      </c>
      <c r="E54" s="0" t="n">
        <v>10000</v>
      </c>
      <c r="F54" s="0" t="n">
        <v>9685</v>
      </c>
      <c r="G54" s="0" t="n">
        <f aca="false">(((F54*3.7852*35.81)/1000)/(H54^2))*1.2732</f>
        <v>26.0819272240921</v>
      </c>
      <c r="H54" s="0" t="n">
        <v>8.005249356</v>
      </c>
      <c r="I54" s="0" t="n">
        <v>28.4976768198245</v>
      </c>
      <c r="J54" s="0" t="n">
        <v>68.0016224983599</v>
      </c>
      <c r="K54" s="0" t="n">
        <v>3.82238500207701</v>
      </c>
      <c r="L54" s="0" t="n">
        <v>0.005</v>
      </c>
      <c r="M54" s="0" t="n">
        <v>1</v>
      </c>
      <c r="N54" s="0" t="n">
        <v>1708.06004092813</v>
      </c>
      <c r="O54" s="0" t="n">
        <f aca="false">(N54/2204.59)*EXP(L54*M54)</f>
        <v>0.778658039595748</v>
      </c>
      <c r="P54" s="0" t="n">
        <v>0.693948706618423</v>
      </c>
      <c r="Q54" s="0" t="n">
        <v>0.0696754411027923</v>
      </c>
      <c r="R54" s="0" t="n">
        <f aca="false">30.3818643031628*(I54/Hoja4!$DD$2)</f>
        <v>0.27545184847125</v>
      </c>
      <c r="S54" s="0" t="n">
        <v>0.346725101597201</v>
      </c>
      <c r="T54" s="0" t="n">
        <v>0.0215793379964769</v>
      </c>
      <c r="U54" s="0" t="n">
        <f aca="false">(SQRT(((P54/G54)^2)+((Q54/H54)^2)+((R54/I54)^2)+((S54/J54)^2)+((T54/K54)^2)))*O54</f>
        <v>0.0238090759203037</v>
      </c>
      <c r="V54" s="0" t="n">
        <f aca="false">O54&gt;U54</f>
        <v>1</v>
      </c>
      <c r="W54" s="0" t="n">
        <v>276000</v>
      </c>
      <c r="X54" s="0" t="n">
        <v>4.994E-006</v>
      </c>
      <c r="Y54" s="0" t="n">
        <f aca="false">(W54*X54)*EXP(L54*M54)</f>
        <v>1.38525297805143</v>
      </c>
      <c r="Z54" s="0" t="n">
        <v>214115.745047665</v>
      </c>
      <c r="AA54" s="0" t="n">
        <v>3748.14709444969</v>
      </c>
      <c r="AB54" s="0" t="n">
        <f aca="false">X54*0.1</f>
        <v>4.994E-007</v>
      </c>
      <c r="AC54" s="0" t="n">
        <f aca="false">(SQRT(((AA54/W54)^2)+((AB54/X54)^2)))*Y54</f>
        <v>0.139796824685431</v>
      </c>
      <c r="AD54" s="0" t="n">
        <v>5.223868284E-006</v>
      </c>
      <c r="AE54" s="0" t="n">
        <f aca="false">(W54*AD54)*EXP(L54*M54)</f>
        <v>1.44901463703633</v>
      </c>
      <c r="AF54" s="0" t="n">
        <v>214115.745047665</v>
      </c>
      <c r="AG54" s="0" t="n">
        <v>3748.14709444969</v>
      </c>
      <c r="AH54" s="0" t="n">
        <f aca="false">AD54*0.1</f>
        <v>5.223868284E-007</v>
      </c>
      <c r="AI54" s="0" t="n">
        <f aca="false">(SQRT(((AG54/W54)^2)+((AH54/AD54)^2)))*AE54</f>
        <v>0.146231517556694</v>
      </c>
      <c r="AJ54" s="0" t="n">
        <v>3.02832944E-007</v>
      </c>
      <c r="AK54" s="0" t="n">
        <f aca="false">(W54*AJ54)*EXP(L54*M54)</f>
        <v>0.084000848523845</v>
      </c>
      <c r="AL54" s="0" t="n">
        <v>214115.745047665</v>
      </c>
      <c r="AM54" s="0" t="n">
        <v>3748.14709444969</v>
      </c>
      <c r="AN54" s="0" t="n">
        <f aca="false">AJ54*0.1</f>
        <v>3.02832944E-008</v>
      </c>
      <c r="AO54" s="0" t="n">
        <f aca="false">(SQRT(((AM54/W54)^2)+((AN54/AJ54)^2)))*AK54</f>
        <v>0.00847718942357648</v>
      </c>
    </row>
    <row r="55" customFormat="false" ht="15" hidden="false" customHeight="false" outlineLevel="0" collapsed="false">
      <c r="A55" s="42" t="s">
        <v>149</v>
      </c>
      <c r="B55" s="32"/>
      <c r="C55" s="0" t="s">
        <v>2122</v>
      </c>
      <c r="D55" s="41" t="n">
        <v>40569</v>
      </c>
      <c r="E55" s="0" t="n">
        <v>10000</v>
      </c>
      <c r="F55" s="0" t="n">
        <v>9685</v>
      </c>
      <c r="G55" s="0" t="n">
        <f aca="false">(((F55*3.7852*35.81)/1000)/(H55^2))*1.2732</f>
        <v>26.0819272240921</v>
      </c>
      <c r="H55" s="0" t="n">
        <v>8.005249356</v>
      </c>
      <c r="I55" s="0" t="n">
        <v>28.4976768198245</v>
      </c>
      <c r="J55" s="0" t="n">
        <v>68.0016224983599</v>
      </c>
      <c r="K55" s="0" t="n">
        <v>3.82238500207701</v>
      </c>
      <c r="L55" s="0" t="n">
        <v>0.005</v>
      </c>
      <c r="M55" s="0" t="n">
        <v>1</v>
      </c>
      <c r="N55" s="0" t="n">
        <v>1708.06004092813</v>
      </c>
      <c r="O55" s="0" t="n">
        <f aca="false">(N55/2204.59)*EXP(L55*M55)</f>
        <v>0.778658039595748</v>
      </c>
      <c r="P55" s="0" t="n">
        <v>0.693948706618423</v>
      </c>
      <c r="Q55" s="0" t="n">
        <v>0.0696754411027923</v>
      </c>
      <c r="R55" s="0" t="n">
        <f aca="false">30.3818643031628*(I55/Hoja4!$DD$2)</f>
        <v>0.27545184847125</v>
      </c>
      <c r="S55" s="0" t="n">
        <v>0.346725101597201</v>
      </c>
      <c r="T55" s="0" t="n">
        <v>0.0215793379964769</v>
      </c>
      <c r="U55" s="0" t="n">
        <f aca="false">(SQRT(((P55/G55)^2)+((Q55/H55)^2)+((R55/I55)^2)+((S55/J55)^2)+((T55/K55)^2)))*O55</f>
        <v>0.0238090759203037</v>
      </c>
      <c r="V55" s="0" t="n">
        <f aca="false">O55&gt;U55</f>
        <v>1</v>
      </c>
      <c r="W55" s="0" t="n">
        <v>276000</v>
      </c>
      <c r="X55" s="0" t="n">
        <v>4.994E-006</v>
      </c>
      <c r="Y55" s="0" t="n">
        <f aca="false">(W55*X55)*EXP(L55*M55)</f>
        <v>1.38525297805143</v>
      </c>
      <c r="Z55" s="0" t="n">
        <v>214115.745047665</v>
      </c>
      <c r="AA55" s="0" t="n">
        <v>3748.14709444969</v>
      </c>
      <c r="AB55" s="0" t="n">
        <f aca="false">X55*0.1</f>
        <v>4.994E-007</v>
      </c>
      <c r="AC55" s="0" t="n">
        <f aca="false">(SQRT(((AA55/W55)^2)+((AB55/X55)^2)))*Y55</f>
        <v>0.139796824685431</v>
      </c>
      <c r="AD55" s="0" t="n">
        <v>5.223868284E-006</v>
      </c>
      <c r="AE55" s="0" t="n">
        <f aca="false">(W55*AD55)*EXP(L55*M55)</f>
        <v>1.44901463703633</v>
      </c>
      <c r="AF55" s="0" t="n">
        <v>214115.745047665</v>
      </c>
      <c r="AG55" s="0" t="n">
        <v>3748.14709444969</v>
      </c>
      <c r="AH55" s="0" t="n">
        <f aca="false">AD55*0.1</f>
        <v>5.223868284E-007</v>
      </c>
      <c r="AI55" s="0" t="n">
        <f aca="false">(SQRT(((AG55/W55)^2)+((AH55/AD55)^2)))*AE55</f>
        <v>0.146231517556694</v>
      </c>
      <c r="AJ55" s="0" t="n">
        <v>3.02832944E-007</v>
      </c>
      <c r="AK55" s="0" t="n">
        <f aca="false">(W55*AJ55)*EXP(L55*M55)</f>
        <v>0.084000848523845</v>
      </c>
      <c r="AL55" s="0" t="n">
        <v>214115.745047665</v>
      </c>
      <c r="AM55" s="0" t="n">
        <v>3748.14709444969</v>
      </c>
      <c r="AN55" s="0" t="n">
        <f aca="false">AJ55*0.1</f>
        <v>3.02832944E-008</v>
      </c>
      <c r="AO55" s="0" t="n">
        <f aca="false">(SQRT(((AM55/W55)^2)+((AN55/AJ55)^2)))*AK55</f>
        <v>0.00847718942357648</v>
      </c>
    </row>
    <row r="56" customFormat="false" ht="15" hidden="false" customHeight="false" outlineLevel="0" collapsed="false">
      <c r="A56" s="42" t="s">
        <v>149</v>
      </c>
      <c r="B56" s="32"/>
      <c r="C56" s="0" t="s">
        <v>2124</v>
      </c>
      <c r="D56" s="41" t="n">
        <v>40569</v>
      </c>
      <c r="E56" s="0" t="n">
        <v>5000</v>
      </c>
      <c r="F56" s="0" t="n">
        <v>5283.44</v>
      </c>
      <c r="G56" s="0" t="n">
        <f aca="false">(((F56*3.7852*35.81)/1000)/(H56^2))*1.2732</f>
        <v>13.5536563152052</v>
      </c>
      <c r="H56" s="0" t="n">
        <v>8.20209975</v>
      </c>
      <c r="I56" s="0" t="n">
        <v>6.81374256166437</v>
      </c>
      <c r="J56" s="0" t="n">
        <v>130.009325504884</v>
      </c>
      <c r="K56" s="0" t="n">
        <v>0.00593973</v>
      </c>
      <c r="L56" s="0" t="n">
        <v>0.005</v>
      </c>
      <c r="M56" s="0" t="n">
        <v>1</v>
      </c>
      <c r="N56" s="0" t="n">
        <v>0.661855628571429</v>
      </c>
      <c r="O56" s="0" t="n">
        <f aca="false">(N56/2204.59)*EXP(L56*M56)</f>
        <v>0.000301721949984149</v>
      </c>
      <c r="P56" s="0" t="n">
        <v>0.400684429145215</v>
      </c>
      <c r="Q56" s="0" t="n">
        <v>0.0788250461799058</v>
      </c>
      <c r="R56" s="0" t="n">
        <f aca="false">30.6123136425953*(I56/Hoja4!$AB$2)</f>
        <v>0.0372276223349968</v>
      </c>
      <c r="S56" s="0" t="n">
        <v>1.14894745568521</v>
      </c>
      <c r="T56" s="0" t="n">
        <v>5.58086552427142E-005</v>
      </c>
      <c r="U56" s="0" t="n">
        <f aca="false">(SQRT(((P56/G56)^2)+((Q56/H56)^2)+((R56/I56)^2)+((S56/J56)^2)+((T56/K56)^2)))*O56</f>
        <v>1.02875782267444E-005</v>
      </c>
      <c r="V56" s="0" t="n">
        <f aca="false">O56&gt;U56</f>
        <v>1</v>
      </c>
      <c r="W56" s="0" t="n">
        <v>36000</v>
      </c>
      <c r="X56" s="0" t="n">
        <v>4.994E-006</v>
      </c>
      <c r="Y56" s="0" t="n">
        <f aca="false">(W56*X56)*EXP(L56*M56)</f>
        <v>0.180685171050187</v>
      </c>
      <c r="Z56" s="0" t="n">
        <v>35078.5662036645</v>
      </c>
      <c r="AA56" s="0" t="n">
        <v>6507.82824848106</v>
      </c>
      <c r="AB56" s="0" t="n">
        <f aca="false">X56*0.1</f>
        <v>4.994E-007</v>
      </c>
      <c r="AC56" s="0" t="n">
        <f aca="false">(SQRT(((AA56/W56)^2)+((AB56/X56)^2)))*Y56</f>
        <v>0.0373275098109989</v>
      </c>
      <c r="AD56" s="0" t="n">
        <v>5.223868284E-006</v>
      </c>
      <c r="AE56" s="0" t="n">
        <f aca="false">(W56*AD56)*EXP(L56*M56)</f>
        <v>0.189001909178651</v>
      </c>
      <c r="AF56" s="0" t="n">
        <v>35078.5662036645</v>
      </c>
      <c r="AG56" s="0" t="n">
        <v>6507.82824848106</v>
      </c>
      <c r="AH56" s="0" t="n">
        <f aca="false">AD56*0.1</f>
        <v>5.223868284E-007</v>
      </c>
      <c r="AI56" s="0" t="n">
        <f aca="false">(SQRT(((AG56/W56)^2)+((AH56/AD56)^2)))*AE56</f>
        <v>0.0390456537089259</v>
      </c>
      <c r="AJ56" s="0" t="n">
        <v>3.02832944E-007</v>
      </c>
      <c r="AK56" s="0" t="n">
        <f aca="false">(W56*AJ56)*EXP(L56*M56)</f>
        <v>0.0109566324161537</v>
      </c>
      <c r="AL56" s="0" t="n">
        <v>35078.5662036645</v>
      </c>
      <c r="AM56" s="0" t="n">
        <v>6507.82824848106</v>
      </c>
      <c r="AN56" s="0" t="n">
        <f aca="false">AJ56*0.1</f>
        <v>3.02832944E-008</v>
      </c>
      <c r="AO56" s="0" t="n">
        <f aca="false">(SQRT(((AM56/W56)^2)+((AN56/AJ56)^2)))*AK56</f>
        <v>0.00226351615703919</v>
      </c>
    </row>
    <row r="57" customFormat="false" ht="15" hidden="false" customHeight="false" outlineLevel="0" collapsed="false">
      <c r="A57" s="42" t="s">
        <v>149</v>
      </c>
      <c r="B57" s="32"/>
      <c r="C57" s="0" t="s">
        <v>2125</v>
      </c>
      <c r="D57" s="41" t="n">
        <v>40569</v>
      </c>
      <c r="E57" s="0" t="n">
        <v>5000</v>
      </c>
      <c r="F57" s="0" t="n">
        <v>5283.44</v>
      </c>
      <c r="G57" s="0" t="n">
        <f aca="false">(((F57*3.7852*35.81)/1000)/(H57^2))*1.2732</f>
        <v>13.5536563152052</v>
      </c>
      <c r="H57" s="0" t="n">
        <v>8.20209975</v>
      </c>
      <c r="I57" s="0" t="n">
        <v>6.81374256166437</v>
      </c>
      <c r="J57" s="0" t="n">
        <v>68.0020357347871</v>
      </c>
      <c r="K57" s="0" t="n">
        <v>3.9836139795159</v>
      </c>
      <c r="L57" s="0" t="n">
        <v>0.005</v>
      </c>
      <c r="M57" s="0" t="n">
        <v>1</v>
      </c>
      <c r="N57" s="0" t="n">
        <v>232.187801172055</v>
      </c>
      <c r="O57" s="0" t="n">
        <f aca="false">(N57/2204.59)*EXP(L57*M57)</f>
        <v>0.105848093009915</v>
      </c>
      <c r="P57" s="0" t="n">
        <v>0.400684429145215</v>
      </c>
      <c r="Q57" s="0" t="n">
        <v>0.0788250461799058</v>
      </c>
      <c r="R57" s="0" t="n">
        <f aca="false">30.6123136425953*(I57/Hoja4!$AG$2)</f>
        <v>0.179930081574804</v>
      </c>
      <c r="S57" s="0" t="n">
        <v>0.388353619553598</v>
      </c>
      <c r="T57" s="0" t="n">
        <v>0.0223763331258358</v>
      </c>
      <c r="U57" s="0" t="n">
        <f aca="false">(SQRT(((P57/G57)^2)+((Q57/H57)^2)+((R57/I57)^2)+((S57/J57)^2)+((T57/K57)^2)))*O57</f>
        <v>0.00439978370081165</v>
      </c>
      <c r="V57" s="0" t="n">
        <f aca="false">O57&gt;U57</f>
        <v>1</v>
      </c>
      <c r="W57" s="0" t="n">
        <v>36000</v>
      </c>
      <c r="X57" s="0" t="n">
        <v>4.994E-006</v>
      </c>
      <c r="Y57" s="0" t="n">
        <f aca="false">(W57*X57)*EXP(L57*M57)</f>
        <v>0.180685171050187</v>
      </c>
      <c r="Z57" s="0" t="n">
        <v>18318.5541108487</v>
      </c>
      <c r="AA57" s="0" t="n">
        <v>804.406580767259</v>
      </c>
      <c r="AB57" s="0" t="n">
        <f aca="false">X57*0.1</f>
        <v>4.994E-007</v>
      </c>
      <c r="AC57" s="0" t="n">
        <f aca="false">(SQRT(((AA57/W57)^2)+((AB57/X57)^2)))*Y57</f>
        <v>0.0185140878042408</v>
      </c>
      <c r="AD57" s="0" t="n">
        <v>5.223868284E-006</v>
      </c>
      <c r="AE57" s="0" t="n">
        <f aca="false">(W57*AD57)*EXP(L57*M57)</f>
        <v>0.189001909178651</v>
      </c>
      <c r="AF57" s="0" t="n">
        <v>18318.5541108487</v>
      </c>
      <c r="AG57" s="0" t="n">
        <v>804.406580767259</v>
      </c>
      <c r="AH57" s="0" t="n">
        <f aca="false">AD57*0.1</f>
        <v>5.223868284E-007</v>
      </c>
      <c r="AI57" s="0" t="n">
        <f aca="false">(SQRT(((AG57/W57)^2)+((AH57/AD57)^2)))*AE57</f>
        <v>0.0193662707424439</v>
      </c>
      <c r="AJ57" s="0" t="n">
        <v>3.02832944E-007</v>
      </c>
      <c r="AK57" s="0" t="n">
        <f aca="false">(W57*AJ57)*EXP(L57*M57)</f>
        <v>0.0109566324161537</v>
      </c>
      <c r="AL57" s="0" t="n">
        <v>18318.5541108487</v>
      </c>
      <c r="AM57" s="0" t="n">
        <v>804.406580767259</v>
      </c>
      <c r="AN57" s="0" t="n">
        <f aca="false">AJ57*0.1</f>
        <v>3.02832944E-008</v>
      </c>
      <c r="AO57" s="0" t="n">
        <f aca="false">(SQRT(((AM57/W57)^2)+((AN57/AJ57)^2)))*AK57</f>
        <v>0.0011226823618808</v>
      </c>
    </row>
    <row r="58" customFormat="false" ht="15" hidden="false" customHeight="false" outlineLevel="0" collapsed="false">
      <c r="A58" s="42" t="s">
        <v>149</v>
      </c>
      <c r="B58" s="40" t="s">
        <v>196</v>
      </c>
      <c r="C58" s="0" t="s">
        <v>2125</v>
      </c>
      <c r="D58" s="41" t="s">
        <v>194</v>
      </c>
      <c r="E58" s="0" t="n">
        <v>6000</v>
      </c>
      <c r="F58" s="0" t="n">
        <v>6380</v>
      </c>
      <c r="G58" s="0" t="n">
        <f aca="false">(((F58*3.7852*35.81)/1000)/(H58^2))*1.2732</f>
        <v>17.1814863902641</v>
      </c>
      <c r="H58" s="0" t="n">
        <v>8.005249356</v>
      </c>
      <c r="I58" s="0" t="n">
        <v>8.7367921273264</v>
      </c>
      <c r="J58" s="0" t="n">
        <v>68.0020357347871</v>
      </c>
      <c r="K58" s="0" t="n">
        <v>3.9836139795159</v>
      </c>
      <c r="L58" s="0" t="n">
        <v>0.005</v>
      </c>
      <c r="M58" s="0" t="n">
        <v>2</v>
      </c>
      <c r="N58" s="0" t="n">
        <v>359.50882162622</v>
      </c>
      <c r="O58" s="0" t="n">
        <f aca="false">(N58/2204.59)*EXP(L58*M58)</f>
        <v>0.16471178103493</v>
      </c>
      <c r="P58" s="0" t="n">
        <v>0.581693626796288</v>
      </c>
      <c r="Q58" s="0" t="n">
        <v>0.0152723966616018</v>
      </c>
      <c r="R58" s="0" t="n">
        <f aca="false">32.2690362110918*(I58/Hoja4!$BA$2)</f>
        <v>1.14471301592657</v>
      </c>
      <c r="S58" s="0" t="n">
        <v>0.388353619553598</v>
      </c>
      <c r="T58" s="0" t="n">
        <v>0.0223763331258358</v>
      </c>
      <c r="U58" s="0" t="n">
        <f aca="false">(SQRT(((P58/G58)^2)+((Q58/H58)^2)+((R58/I58)^2)+((S58/J58)^2)+((T58/K58)^2)))*O58</f>
        <v>0.0223309447295851</v>
      </c>
      <c r="V58" s="0" t="n">
        <f aca="false">O58&gt;U58</f>
        <v>1</v>
      </c>
      <c r="W58" s="0" t="n">
        <v>55740.7337723424</v>
      </c>
      <c r="X58" s="0" t="n">
        <v>4.994E-006</v>
      </c>
      <c r="Y58" s="0" t="n">
        <f aca="false">(W58*X58)*EXP(L58*M58)</f>
        <v>0.281166881675982</v>
      </c>
      <c r="Z58" s="0" t="n">
        <v>18318.5541108487</v>
      </c>
      <c r="AA58" s="0" t="n">
        <v>804.406580767259</v>
      </c>
      <c r="AB58" s="0" t="n">
        <f aca="false">X58*0.1</f>
        <v>4.994E-007</v>
      </c>
      <c r="AC58" s="0" t="n">
        <f aca="false">(SQRT(((AA58/W58)^2)+((AB58/X58)^2)))*Y58</f>
        <v>0.028407958558502</v>
      </c>
      <c r="AD58" s="0" t="n">
        <v>5.223868284E-006</v>
      </c>
      <c r="AE58" s="0" t="n">
        <f aca="false">(W58*AD58)*EXP(L58*M58)</f>
        <v>0.294108681557538</v>
      </c>
      <c r="AF58" s="0" t="n">
        <v>18318.5541108487</v>
      </c>
      <c r="AG58" s="0" t="n">
        <v>804.406580767259</v>
      </c>
      <c r="AH58" s="0" t="n">
        <f aca="false">AD58*0.1</f>
        <v>5.223868284E-007</v>
      </c>
      <c r="AI58" s="0" t="n">
        <f aca="false">(SQRT(((AG58/W58)^2)+((AH58/AD58)^2)))*AE58</f>
        <v>0.0297155453998689</v>
      </c>
      <c r="AJ58" s="0" t="n">
        <v>3.02832944E-007</v>
      </c>
      <c r="AK58" s="0" t="n">
        <f aca="false">(W58*AJ58)*EXP(L58*M58)</f>
        <v>0.0170497786410167</v>
      </c>
      <c r="AL58" s="0" t="n">
        <v>18318.5541108487</v>
      </c>
      <c r="AM58" s="0" t="n">
        <v>804.406580767259</v>
      </c>
      <c r="AN58" s="0" t="n">
        <f aca="false">AJ58*0.1</f>
        <v>3.02832944E-008</v>
      </c>
      <c r="AO58" s="0" t="n">
        <f aca="false">(SQRT(((AM58/W58)^2)+((AN58/AJ58)^2)))*AK58</f>
        <v>0.00172264031303588</v>
      </c>
    </row>
    <row r="59" customFormat="false" ht="15" hidden="false" customHeight="false" outlineLevel="0" collapsed="false">
      <c r="A59" s="42" t="s">
        <v>149</v>
      </c>
      <c r="B59" s="32"/>
      <c r="C59" s="0" t="s">
        <v>2124</v>
      </c>
      <c r="D59" s="41" t="s">
        <v>194</v>
      </c>
      <c r="E59" s="0" t="n">
        <v>4000</v>
      </c>
      <c r="F59" s="0" t="n">
        <v>3962.58</v>
      </c>
      <c r="G59" s="0" t="n">
        <f aca="false">(((F59*3.7852*35.81)/1000)/(H59^2))*1.2732</f>
        <v>17.5991035948821</v>
      </c>
      <c r="H59" s="0" t="n">
        <v>6.23359581</v>
      </c>
      <c r="I59" s="0" t="n">
        <v>35.3066815885753</v>
      </c>
      <c r="J59" s="0" t="n">
        <v>130.009325504884</v>
      </c>
      <c r="K59" s="0" t="n">
        <v>0.00593973</v>
      </c>
      <c r="L59" s="0" t="n">
        <v>0.005</v>
      </c>
      <c r="M59" s="0" t="n">
        <v>2</v>
      </c>
      <c r="N59" s="0" t="n">
        <v>2.57214655432271</v>
      </c>
      <c r="O59" s="0" t="n">
        <f aca="false">(N59/2204.59)*EXP(L59*M59)</f>
        <v>0.00117844907985549</v>
      </c>
      <c r="P59" s="0" t="n">
        <v>2.86253203470796</v>
      </c>
      <c r="Q59" s="0" t="n">
        <v>0.903813762349225</v>
      </c>
      <c r="R59" s="0" t="n">
        <f aca="false">56.8126563291011*(I59/Hoja4!$W$2)</f>
        <v>1.80854694856276</v>
      </c>
      <c r="S59" s="0" t="n">
        <v>1.14894745568521</v>
      </c>
      <c r="T59" s="0" t="n">
        <v>5.58086552427142E-005</v>
      </c>
      <c r="U59" s="0" t="n">
        <f aca="false">(SQRT(((P59/G59)^2)+((Q59/H59)^2)+((R59/I59)^2)+((S59/J59)^2)+((T59/K59)^2)))*O59</f>
        <v>0.000264215309372602</v>
      </c>
      <c r="V59" s="0" t="n">
        <f aca="false">O59&gt;U59</f>
        <v>1</v>
      </c>
      <c r="W59" s="0" t="n">
        <v>139905.550329257</v>
      </c>
      <c r="X59" s="0" t="n">
        <v>4.994E-006</v>
      </c>
      <c r="Y59" s="0" t="n">
        <f aca="false">(W59*X59)*EXP(L59*M59)</f>
        <v>0.705710252683425</v>
      </c>
      <c r="Z59" s="0" t="n">
        <v>35078.5662036645</v>
      </c>
      <c r="AA59" s="0" t="n">
        <v>6507.82824848106</v>
      </c>
      <c r="AB59" s="0" t="n">
        <f aca="false">X59*0.1</f>
        <v>4.994E-007</v>
      </c>
      <c r="AC59" s="0" t="n">
        <f aca="false">(SQRT(((AA59/W59)^2)+((AB59/X59)^2)))*Y59</f>
        <v>0.0778322781650733</v>
      </c>
      <c r="AD59" s="0" t="n">
        <v>5.223868284E-006</v>
      </c>
      <c r="AE59" s="0" t="n">
        <f aca="false">(W59*AD59)*EXP(L59*M59)</f>
        <v>0.73819331331329</v>
      </c>
      <c r="AF59" s="0" t="n">
        <v>35078.5662036645</v>
      </c>
      <c r="AG59" s="0" t="n">
        <v>6507.82824848106</v>
      </c>
      <c r="AH59" s="0" t="n">
        <f aca="false">AD59*0.1</f>
        <v>5.223868284E-007</v>
      </c>
      <c r="AI59" s="0" t="n">
        <f aca="false">(SQRT(((AG59/W59)^2)+((AH59/AD59)^2)))*AE59</f>
        <v>0.081414811649578</v>
      </c>
      <c r="AJ59" s="0" t="n">
        <v>3.02832944E-007</v>
      </c>
      <c r="AK59" s="0" t="n">
        <f aca="false">(W59*AJ59)*EXP(L59*M59)</f>
        <v>0.0427938152645385</v>
      </c>
      <c r="AL59" s="0" t="n">
        <v>35078.5662036645</v>
      </c>
      <c r="AM59" s="0" t="n">
        <v>6507.82824848106</v>
      </c>
      <c r="AN59" s="0" t="n">
        <f aca="false">AJ59*0.1</f>
        <v>3.02832944E-008</v>
      </c>
      <c r="AO59" s="0" t="n">
        <f aca="false">(SQRT(((AM59/W59)^2)+((AN59/AJ59)^2)))*AK59</f>
        <v>0.00471969922606249</v>
      </c>
    </row>
    <row r="60" customFormat="false" ht="15" hidden="false" customHeight="false" outlineLevel="0" collapsed="false">
      <c r="A60" s="42" t="s">
        <v>149</v>
      </c>
      <c r="B60" s="32"/>
      <c r="C60" s="0" t="s">
        <v>2122</v>
      </c>
      <c r="D60" s="41" t="s">
        <v>194</v>
      </c>
      <c r="E60" s="0" t="n">
        <v>10000</v>
      </c>
      <c r="F60" s="0" t="n">
        <v>9685</v>
      </c>
      <c r="G60" s="0" t="n">
        <f aca="false">(((F60*3.7852*35.81)/1000)/(H60^2))*1.2732</f>
        <v>26.0819272240921</v>
      </c>
      <c r="H60" s="0" t="n">
        <v>8.005249356</v>
      </c>
      <c r="I60" s="0" t="n">
        <v>57.426624465586</v>
      </c>
      <c r="J60" s="0" t="n">
        <v>68.0016224983599</v>
      </c>
      <c r="K60" s="0" t="n">
        <v>3.82238500207701</v>
      </c>
      <c r="L60" s="0" t="n">
        <v>0.005</v>
      </c>
      <c r="M60" s="0" t="n">
        <v>2</v>
      </c>
      <c r="N60" s="0" t="n">
        <v>2371.76603895976</v>
      </c>
      <c r="O60" s="0" t="n">
        <f aca="false">(N60/2204.59)*EXP(L60*M60)</f>
        <v>1.08664317806751</v>
      </c>
      <c r="P60" s="0" t="n">
        <v>0.693948706618423</v>
      </c>
      <c r="Q60" s="0" t="n">
        <v>0.0696754411027923</v>
      </c>
      <c r="R60" s="0" t="n">
        <f aca="false">30.3818643031628*(I60/Hoja4!$DD$2)</f>
        <v>0.555072259416809</v>
      </c>
      <c r="S60" s="0" t="n">
        <v>0.346725101597201</v>
      </c>
      <c r="T60" s="0" t="n">
        <v>0.0215793379964769</v>
      </c>
      <c r="U60" s="0" t="n">
        <f aca="false">(SQRT(((P60/G60)^2)+((Q60/H60)^2)+((R60/I60)^2)+((S60/J60)^2)+((T60/K60)^2)))*O60</f>
        <v>0.0332263568977229</v>
      </c>
      <c r="V60" s="0" t="n">
        <f aca="false">O60&gt;U60</f>
        <v>1</v>
      </c>
      <c r="W60" s="0" t="n">
        <v>556176.8579492</v>
      </c>
      <c r="X60" s="0" t="n">
        <v>4.994E-006</v>
      </c>
      <c r="Y60" s="0" t="n">
        <f aca="false">(W60*X60)*EXP(L60*M60)</f>
        <v>2.80546204232989</v>
      </c>
      <c r="Z60" s="0" t="n">
        <v>214115.745047665</v>
      </c>
      <c r="AA60" s="0" t="n">
        <v>3748.14709444969</v>
      </c>
      <c r="AB60" s="0" t="n">
        <f aca="false">X60*0.1</f>
        <v>4.994E-007</v>
      </c>
      <c r="AC60" s="0" t="n">
        <f aca="false">(SQRT(((AA60/W60)^2)+((AB60/X60)^2)))*Y60</f>
        <v>0.281182544735796</v>
      </c>
      <c r="AD60" s="0" t="n">
        <v>5.223868284E-006</v>
      </c>
      <c r="AE60" s="0" t="n">
        <f aca="false">(W60*AD60)*EXP(L60*M60)</f>
        <v>2.93459435019883</v>
      </c>
      <c r="AF60" s="0" t="n">
        <v>214115.745047665</v>
      </c>
      <c r="AG60" s="0" t="n">
        <v>3748.14709444969</v>
      </c>
      <c r="AH60" s="0" t="n">
        <f aca="false">AD60*0.1</f>
        <v>5.223868284E-007</v>
      </c>
      <c r="AI60" s="0" t="n">
        <f aca="false">(SQRT(((AG60/W60)^2)+((AH60/AD60)^2)))*AE60</f>
        <v>0.294125065570632</v>
      </c>
      <c r="AJ60" s="0" t="n">
        <v>3.02832944E-007</v>
      </c>
      <c r="AK60" s="0" t="n">
        <f aca="false">(W60*AJ60)*EXP(L60*M60)</f>
        <v>0.170121411605729</v>
      </c>
      <c r="AL60" s="0" t="n">
        <v>214115.745047665</v>
      </c>
      <c r="AM60" s="0" t="n">
        <v>3748.14709444969</v>
      </c>
      <c r="AN60" s="0" t="n">
        <f aca="false">AJ60*0.1</f>
        <v>3.02832944E-008</v>
      </c>
      <c r="AO60" s="0" t="n">
        <f aca="false">(SQRT(((AM60/W60)^2)+((AN60/AJ60)^2)))*AK60</f>
        <v>0.0170507284388772</v>
      </c>
    </row>
    <row r="61" customFormat="false" ht="15" hidden="false" customHeight="false" outlineLevel="0" collapsed="false">
      <c r="A61" s="42" t="s">
        <v>149</v>
      </c>
      <c r="B61" s="32"/>
      <c r="C61" s="0" t="s">
        <v>2122</v>
      </c>
      <c r="D61" s="41" t="s">
        <v>194</v>
      </c>
      <c r="E61" s="0" t="n">
        <v>10000</v>
      </c>
      <c r="F61" s="0" t="n">
        <v>9685</v>
      </c>
      <c r="G61" s="0" t="n">
        <f aca="false">(((F61*3.7852*35.81)/1000)/(H61^2))*1.2732</f>
        <v>26.0819272240921</v>
      </c>
      <c r="H61" s="0" t="n">
        <v>8.005249356</v>
      </c>
      <c r="I61" s="0" t="n">
        <v>57.426624465586</v>
      </c>
      <c r="J61" s="0" t="n">
        <v>68.0016224983599</v>
      </c>
      <c r="K61" s="0" t="n">
        <v>3.82238500207701</v>
      </c>
      <c r="L61" s="0" t="n">
        <v>0.005</v>
      </c>
      <c r="M61" s="0" t="n">
        <v>2</v>
      </c>
      <c r="N61" s="0" t="n">
        <v>2371.76603895976</v>
      </c>
      <c r="O61" s="0" t="n">
        <f aca="false">(N61/2204.59)*EXP(L61*M61)</f>
        <v>1.08664317806751</v>
      </c>
      <c r="P61" s="0" t="n">
        <v>0.693948706618423</v>
      </c>
      <c r="Q61" s="0" t="n">
        <v>0.0696754411027923</v>
      </c>
      <c r="R61" s="0" t="n">
        <f aca="false">30.3818643031628*(I61/Hoja4!$DD$2)</f>
        <v>0.555072259416809</v>
      </c>
      <c r="S61" s="0" t="n">
        <v>0.346725101597201</v>
      </c>
      <c r="T61" s="0" t="n">
        <v>0.0215793379964769</v>
      </c>
      <c r="U61" s="0" t="n">
        <f aca="false">(SQRT(((P61/G61)^2)+((Q61/H61)^2)+((R61/I61)^2)+((S61/J61)^2)+((T61/K61)^2)))*O61</f>
        <v>0.0332263568977229</v>
      </c>
      <c r="V61" s="0" t="n">
        <f aca="false">O61&gt;U61</f>
        <v>1</v>
      </c>
      <c r="W61" s="0" t="n">
        <v>556176.8579492</v>
      </c>
      <c r="X61" s="0" t="n">
        <v>4.994E-006</v>
      </c>
      <c r="Y61" s="0" t="n">
        <f aca="false">(W61*X61)*EXP(L61*M61)</f>
        <v>2.80546204232989</v>
      </c>
      <c r="Z61" s="0" t="n">
        <v>214115.745047665</v>
      </c>
      <c r="AA61" s="0" t="n">
        <v>3748.14709444969</v>
      </c>
      <c r="AB61" s="0" t="n">
        <f aca="false">X61*0.1</f>
        <v>4.994E-007</v>
      </c>
      <c r="AC61" s="0" t="n">
        <f aca="false">(SQRT(((AA61/W61)^2)+((AB61/X61)^2)))*Y61</f>
        <v>0.281182544735796</v>
      </c>
      <c r="AD61" s="0" t="n">
        <v>5.223868284E-006</v>
      </c>
      <c r="AE61" s="0" t="n">
        <f aca="false">(W61*AD61)*EXP(L61*M61)</f>
        <v>2.93459435019883</v>
      </c>
      <c r="AF61" s="0" t="n">
        <v>214115.745047665</v>
      </c>
      <c r="AG61" s="0" t="n">
        <v>3748.14709444969</v>
      </c>
      <c r="AH61" s="0" t="n">
        <f aca="false">AD61*0.1</f>
        <v>5.223868284E-007</v>
      </c>
      <c r="AI61" s="0" t="n">
        <f aca="false">(SQRT(((AG61/W61)^2)+((AH61/AD61)^2)))*AE61</f>
        <v>0.294125065570632</v>
      </c>
      <c r="AJ61" s="0" t="n">
        <v>3.02832944E-007</v>
      </c>
      <c r="AK61" s="0" t="n">
        <f aca="false">(W61*AJ61)*EXP(L61*M61)</f>
        <v>0.170121411605729</v>
      </c>
      <c r="AL61" s="0" t="n">
        <v>214115.745047665</v>
      </c>
      <c r="AM61" s="0" t="n">
        <v>3748.14709444969</v>
      </c>
      <c r="AN61" s="0" t="n">
        <f aca="false">AJ61*0.1</f>
        <v>3.02832944E-008</v>
      </c>
      <c r="AO61" s="0" t="n">
        <f aca="false">(SQRT(((AM61/W61)^2)+((AN61/AJ61)^2)))*AK61</f>
        <v>0.0170507284388772</v>
      </c>
    </row>
    <row r="62" customFormat="false" ht="15" hidden="false" customHeight="false" outlineLevel="0" collapsed="false">
      <c r="A62" s="42" t="s">
        <v>202</v>
      </c>
      <c r="B62" s="40" t="s">
        <v>205</v>
      </c>
      <c r="C62" s="0" t="s">
        <v>2123</v>
      </c>
      <c r="D62" s="41" t="s">
        <v>203</v>
      </c>
      <c r="E62" s="0" t="n">
        <v>5347</v>
      </c>
      <c r="F62" s="0" t="n">
        <v>5347</v>
      </c>
      <c r="G62" s="0" t="n">
        <f aca="false">(((F62*3.7852*35.81)/1000)/(H62^2))*1.2732</f>
        <v>13.7167073568361</v>
      </c>
      <c r="H62" s="0" t="n">
        <v>8.20209975</v>
      </c>
      <c r="I62" s="0" t="n">
        <v>29.0329768648305</v>
      </c>
      <c r="J62" s="0" t="n">
        <v>130.009325504884</v>
      </c>
      <c r="K62" s="0" t="n">
        <v>0.00593973</v>
      </c>
      <c r="L62" s="0" t="n">
        <v>0.005</v>
      </c>
      <c r="M62" s="0" t="n">
        <v>0</v>
      </c>
      <c r="N62" s="0" t="n">
        <v>2.85405618140598</v>
      </c>
      <c r="O62" s="0" t="n">
        <f aca="false">(N62/2204.59)*EXP(L62*M62)</f>
        <v>0.00129459726362089</v>
      </c>
      <c r="P62" s="0" t="n">
        <v>0.400684429145215</v>
      </c>
      <c r="Q62" s="0" t="n">
        <v>0.0788250461799058</v>
      </c>
      <c r="R62" s="0" t="n">
        <f aca="false">30.6123136425953*(I62/Hoja4!$AQ$2)</f>
        <v>0.730358060875413</v>
      </c>
      <c r="S62" s="0" t="n">
        <v>1.14894745568521</v>
      </c>
      <c r="T62" s="0" t="n">
        <v>5.58086552427142E-005</v>
      </c>
      <c r="U62" s="0" t="n">
        <f aca="false">(SQRT(((P62/G62)^2)+((Q62/H62)^2)+((R62/I62)^2)+((S62/J62)^2)+((T62/K62)^2)))*O62</f>
        <v>5.40775957029218E-005</v>
      </c>
      <c r="V62" s="0" t="n">
        <f aca="false">O62&gt;U62</f>
        <v>1</v>
      </c>
      <c r="W62" s="0" t="n">
        <v>155239.327296248</v>
      </c>
      <c r="X62" s="0" t="n">
        <v>4.994E-006</v>
      </c>
      <c r="Y62" s="0" t="n">
        <f aca="false">(W62*X62)*EXP(L62*M62)</f>
        <v>0.775265200517465</v>
      </c>
      <c r="Z62" s="0" t="n">
        <v>178736.91641303</v>
      </c>
      <c r="AA62" s="0" t="n">
        <v>6507.82824848106</v>
      </c>
      <c r="AB62" s="0" t="n">
        <f aca="false">X62*0.1</f>
        <v>4.994E-007</v>
      </c>
      <c r="AC62" s="0" t="n">
        <f aca="false">(SQRT(((AA62/W62)^2)+((AB62/X62)^2)))*Y62</f>
        <v>0.0840631752855088</v>
      </c>
      <c r="AD62" s="0" t="n">
        <v>5.223868284E-006</v>
      </c>
      <c r="AE62" s="0" t="n">
        <f aca="false">(W62*AD62)*EXP(L62*M62)</f>
        <v>0.810949798292368</v>
      </c>
      <c r="AF62" s="0" t="n">
        <v>178736.91641303</v>
      </c>
      <c r="AG62" s="0" t="n">
        <v>6507.82824848106</v>
      </c>
      <c r="AH62" s="0" t="n">
        <f aca="false">AD62*0.1</f>
        <v>5.223868284E-007</v>
      </c>
      <c r="AI62" s="0" t="n">
        <f aca="false">(SQRT(((AG62/W62)^2)+((AH62/AD62)^2)))*AE62</f>
        <v>0.0879325100573292</v>
      </c>
      <c r="AJ62" s="0" t="n">
        <v>3.02832944E-007</v>
      </c>
      <c r="AK62" s="0" t="n">
        <f aca="false">(W62*AJ62)*EXP(L62*M62)</f>
        <v>0.0470115825097025</v>
      </c>
      <c r="AL62" s="0" t="n">
        <v>178736.91641303</v>
      </c>
      <c r="AM62" s="0" t="n">
        <v>6507.82824848106</v>
      </c>
      <c r="AN62" s="0" t="n">
        <f aca="false">AJ62*0.1</f>
        <v>3.02832944E-008</v>
      </c>
      <c r="AO62" s="0" t="n">
        <f aca="false">(SQRT(((AM62/W62)^2)+((AN62/AJ62)^2)))*AK62</f>
        <v>0.00509753681491763</v>
      </c>
    </row>
    <row r="63" customFormat="false" ht="15" hidden="false" customHeight="false" outlineLevel="0" collapsed="false">
      <c r="A63" s="42" t="s">
        <v>202</v>
      </c>
      <c r="B63" s="32"/>
      <c r="C63" s="0" t="s">
        <v>2122</v>
      </c>
      <c r="D63" s="41" t="s">
        <v>203</v>
      </c>
      <c r="E63" s="0" t="n">
        <v>5171</v>
      </c>
      <c r="F63" s="0" t="n">
        <v>5171</v>
      </c>
      <c r="G63" s="0" t="n">
        <f aca="false">(((F63*3.7852*35.81)/1000)/(H63^2))*1.2732</f>
        <v>13.2652129684308</v>
      </c>
      <c r="H63" s="0" t="n">
        <v>8.20209975</v>
      </c>
      <c r="I63" s="0" t="n">
        <v>16.3915437446822</v>
      </c>
      <c r="J63" s="0" t="n">
        <v>68.0016224983599</v>
      </c>
      <c r="K63" s="0" t="n">
        <v>3.82238500207701</v>
      </c>
      <c r="L63" s="0" t="n">
        <v>0.005</v>
      </c>
      <c r="M63" s="0" t="n">
        <v>0</v>
      </c>
      <c r="N63" s="0" t="n">
        <v>524.551876981509</v>
      </c>
      <c r="O63" s="0" t="n">
        <f aca="false">(N63/2204.59)*EXP(L63*M63)</f>
        <v>0.237936249815843</v>
      </c>
      <c r="P63" s="0" t="n">
        <v>0.400684429145215</v>
      </c>
      <c r="Q63" s="0" t="n">
        <v>0.0788250461799058</v>
      </c>
      <c r="R63" s="0" t="n">
        <f aca="false">30.6123136425953*(I63/Hoja4!$AQ$2)</f>
        <v>0.412348212167754</v>
      </c>
      <c r="S63" s="0" t="n">
        <v>0.346725101597201</v>
      </c>
      <c r="T63" s="0" t="n">
        <v>0.0215793379964769</v>
      </c>
      <c r="U63" s="0" t="n">
        <f aca="false">(SQRT(((P63/G63)^2)+((Q63/H63)^2)+((R63/I63)^2)+((S63/J63)^2)+((T63/K63)^2)))*O63</f>
        <v>0.00979720196598808</v>
      </c>
      <c r="V63" s="0" t="n">
        <f aca="false">O63&gt;U63</f>
        <v>1</v>
      </c>
      <c r="W63" s="0" t="n">
        <v>84760.6727037516</v>
      </c>
      <c r="X63" s="0" t="n">
        <v>4.994E-006</v>
      </c>
      <c r="Y63" s="0" t="n">
        <f aca="false">(W63*X63)*EXP(L63*M63)</f>
        <v>0.423294799482535</v>
      </c>
      <c r="Z63" s="0" t="n">
        <v>80361.8296799995</v>
      </c>
      <c r="AA63" s="0" t="n">
        <v>3748.14709444969</v>
      </c>
      <c r="AB63" s="0" t="n">
        <f aca="false">X63*0.1</f>
        <v>4.994E-007</v>
      </c>
      <c r="AC63" s="0" t="n">
        <f aca="false">(SQRT(((AA63/W63)^2)+((AB63/X63)^2)))*Y63</f>
        <v>0.0462834487487885</v>
      </c>
      <c r="AD63" s="0" t="n">
        <v>5.223868284E-006</v>
      </c>
      <c r="AE63" s="0" t="n">
        <f aca="false">(W63*AD63)*EXP(L63*M63)</f>
        <v>0.442778589867632</v>
      </c>
      <c r="AF63" s="0" t="n">
        <v>80361.8296799995</v>
      </c>
      <c r="AG63" s="0" t="n">
        <v>3748.14709444969</v>
      </c>
      <c r="AH63" s="0" t="n">
        <f aca="false">AD63*0.1</f>
        <v>5.223868284E-007</v>
      </c>
      <c r="AI63" s="0" t="n">
        <f aca="false">(SQRT(((AG63/W63)^2)+((AH63/AD63)^2)))*AE63</f>
        <v>0.0484138245880929</v>
      </c>
      <c r="AJ63" s="0" t="n">
        <v>3.02832944E-007</v>
      </c>
      <c r="AK63" s="0" t="n">
        <f aca="false">(W63*AJ63)*EXP(L63*M63)</f>
        <v>0.0256683240502975</v>
      </c>
      <c r="AL63" s="0" t="n">
        <v>80361.8296799995</v>
      </c>
      <c r="AM63" s="0" t="n">
        <v>3748.14709444969</v>
      </c>
      <c r="AN63" s="0" t="n">
        <f aca="false">AJ63*0.1</f>
        <v>3.02832944E-008</v>
      </c>
      <c r="AO63" s="0" t="n">
        <f aca="false">(SQRT(((AM63/W63)^2)+((AN63/AJ63)^2)))*AK63</f>
        <v>0.00280659852684596</v>
      </c>
    </row>
    <row r="64" customFormat="false" ht="15" hidden="false" customHeight="false" outlineLevel="0" collapsed="false">
      <c r="A64" s="42" t="s">
        <v>202</v>
      </c>
      <c r="B64" s="40" t="s">
        <v>210</v>
      </c>
      <c r="C64" s="0" t="s">
        <v>2122</v>
      </c>
      <c r="D64" s="41" t="s">
        <v>203</v>
      </c>
      <c r="E64" s="0" t="n">
        <v>10000</v>
      </c>
      <c r="F64" s="0" t="n">
        <v>9685</v>
      </c>
      <c r="G64" s="0" t="n">
        <f aca="false">(((F64*3.7852*35.81)/1000)/(H64^2))*1.2732</f>
        <v>26.0819272240921</v>
      </c>
      <c r="H64" s="0" t="n">
        <v>8.005249356</v>
      </c>
      <c r="I64" s="0" t="n">
        <v>26.3865181416429</v>
      </c>
      <c r="J64" s="0" t="n">
        <v>68.0016224983599</v>
      </c>
      <c r="K64" s="0" t="n">
        <v>3.82238500207701</v>
      </c>
      <c r="L64" s="0" t="n">
        <v>0.005</v>
      </c>
      <c r="M64" s="0" t="n">
        <v>0</v>
      </c>
      <c r="N64" s="0" t="n">
        <v>1526.23967827573</v>
      </c>
      <c r="O64" s="0" t="n">
        <f aca="false">(N64/2204.59)*EXP(L64*M64)</f>
        <v>0.692300916848816</v>
      </c>
      <c r="P64" s="0" t="n">
        <v>0.693948706618423</v>
      </c>
      <c r="Q64" s="0" t="n">
        <v>0.0696754411027923</v>
      </c>
      <c r="R64" s="0" t="n">
        <f aca="false">30.3818643031628*(I64/Hoja4!$DD$2)</f>
        <v>0.25504588471505</v>
      </c>
      <c r="S64" s="0" t="n">
        <v>0.346725101597201</v>
      </c>
      <c r="T64" s="0" t="n">
        <v>0.0215793379964769</v>
      </c>
      <c r="U64" s="0" t="n">
        <f aca="false">(SQRT(((P64/G64)^2)+((Q64/H64)^2)+((R64/I64)^2)+((S64/J64)^2)+((T64/K64)^2)))*O64</f>
        <v>0.0211685287388887</v>
      </c>
      <c r="V64" s="0" t="n">
        <f aca="false">O64&gt;U64</f>
        <v>1</v>
      </c>
      <c r="W64" s="0" t="n">
        <v>255553.428201811</v>
      </c>
      <c r="X64" s="0" t="n">
        <v>4.994E-006</v>
      </c>
      <c r="Y64" s="0" t="n">
        <f aca="false">(W64*X64)*EXP(L64*M64)</f>
        <v>1.27623382043984</v>
      </c>
      <c r="Z64" s="0" t="n">
        <v>80361.8296799995</v>
      </c>
      <c r="AA64" s="0" t="n">
        <v>3748.14709444969</v>
      </c>
      <c r="AB64" s="0" t="n">
        <f aca="false">X64*0.1</f>
        <v>4.994E-007</v>
      </c>
      <c r="AC64" s="0" t="n">
        <f aca="false">(SQRT(((AA64/W64)^2)+((AB64/X64)^2)))*Y64</f>
        <v>0.128988760749675</v>
      </c>
      <c r="AD64" s="0" t="n">
        <v>5.223868284E-006</v>
      </c>
      <c r="AE64" s="0" t="n">
        <f aca="false">(W64*AD64)*EXP(L64*M64)</f>
        <v>1.33497744845091</v>
      </c>
      <c r="AF64" s="0" t="n">
        <v>80361.8296799995</v>
      </c>
      <c r="AG64" s="0" t="n">
        <v>3748.14709444969</v>
      </c>
      <c r="AH64" s="0" t="n">
        <f aca="false">AD64*0.1</f>
        <v>5.223868284E-007</v>
      </c>
      <c r="AI64" s="0" t="n">
        <f aca="false">(SQRT(((AG64/W64)^2)+((AH64/AD64)^2)))*AE64</f>
        <v>0.134925970419041</v>
      </c>
      <c r="AJ64" s="0" t="n">
        <v>3.02832944E-007</v>
      </c>
      <c r="AK64" s="0" t="n">
        <f aca="false">(W64*AJ64)*EXP(L64*M64)</f>
        <v>0.0773899970116471</v>
      </c>
      <c r="AL64" s="0" t="n">
        <v>80361.8296799995</v>
      </c>
      <c r="AM64" s="0" t="n">
        <v>3748.14709444969</v>
      </c>
      <c r="AN64" s="0" t="n">
        <f aca="false">AJ64*0.1</f>
        <v>3.02832944E-008</v>
      </c>
      <c r="AO64" s="0" t="n">
        <f aca="false">(SQRT(((AM64/W64)^2)+((AN64/AJ64)^2)))*AK64</f>
        <v>0.00782179538661109</v>
      </c>
    </row>
    <row r="65" customFormat="false" ht="15" hidden="false" customHeight="false" outlineLevel="0" collapsed="false">
      <c r="A65" s="42" t="s">
        <v>202</v>
      </c>
      <c r="B65" s="32"/>
      <c r="C65" s="0" t="s">
        <v>2123</v>
      </c>
      <c r="D65" s="41" t="s">
        <v>203</v>
      </c>
      <c r="E65" s="0" t="n">
        <v>10000</v>
      </c>
      <c r="F65" s="0" t="n">
        <v>9685</v>
      </c>
      <c r="G65" s="0" t="n">
        <f aca="false">(((F65*3.7852*35.81)/1000)/(H65^2))*1.2732</f>
        <v>26.0819272240921</v>
      </c>
      <c r="H65" s="0" t="n">
        <v>8.005249356</v>
      </c>
      <c r="I65" s="0" t="n">
        <v>48.3269563033752</v>
      </c>
      <c r="J65" s="0" t="n">
        <v>130.009325504884</v>
      </c>
      <c r="K65" s="0" t="n">
        <v>0.00593973</v>
      </c>
      <c r="L65" s="0" t="n">
        <v>0.005</v>
      </c>
      <c r="M65" s="0" t="n">
        <v>0</v>
      </c>
      <c r="N65" s="0" t="n">
        <v>6.80326239481038</v>
      </c>
      <c r="O65" s="0" t="n">
        <f aca="false">(N65/2204.59)*EXP(L65*M65)</f>
        <v>0.00308595357631595</v>
      </c>
      <c r="P65" s="0" t="n">
        <v>0.693948706618423</v>
      </c>
      <c r="Q65" s="0" t="n">
        <v>0.0696754411027923</v>
      </c>
      <c r="R65" s="0" t="n">
        <f aca="false">30.3818643031628*(I65/Hoja4!$DN$2)</f>
        <v>0.255546277835996</v>
      </c>
      <c r="S65" s="0" t="n">
        <v>1.14894745568521</v>
      </c>
      <c r="T65" s="0" t="n">
        <v>5.58086552427142E-005</v>
      </c>
      <c r="U65" s="0" t="n">
        <f aca="false">(SQRT(((P65/G65)^2)+((Q65/H65)^2)+((R65/I65)^2)+((S65/J65)^2)+((T65/K65)^2)))*O65</f>
        <v>9.65071689088992E-005</v>
      </c>
      <c r="V65" s="0" t="n">
        <f aca="false">O65&gt;U65</f>
        <v>1</v>
      </c>
      <c r="W65" s="0" t="n">
        <v>468046.571798189</v>
      </c>
      <c r="X65" s="0" t="n">
        <v>4.994E-006</v>
      </c>
      <c r="Y65" s="0" t="n">
        <f aca="false">(W65*X65)*EXP(L65*M65)</f>
        <v>2.33742457956016</v>
      </c>
      <c r="Z65" s="0" t="n">
        <v>178736.91641303</v>
      </c>
      <c r="AA65" s="0" t="n">
        <v>6507.82824848106</v>
      </c>
      <c r="AB65" s="0" t="n">
        <f aca="false">X65*0.1</f>
        <v>4.994E-007</v>
      </c>
      <c r="AC65" s="0" t="n">
        <f aca="false">(SQRT(((AA65/W65)^2)+((AB65/X65)^2)))*Y65</f>
        <v>0.235991086227993</v>
      </c>
      <c r="AD65" s="0" t="n">
        <v>5.223868284E-006</v>
      </c>
      <c r="AE65" s="0" t="n">
        <f aca="false">(W65*AD65)*EXP(L65*M65)</f>
        <v>2.44501364185149</v>
      </c>
      <c r="AF65" s="0" t="n">
        <v>178736.91641303</v>
      </c>
      <c r="AG65" s="0" t="n">
        <v>6507.82824848106</v>
      </c>
      <c r="AH65" s="0" t="n">
        <f aca="false">AD65*0.1</f>
        <v>5.223868284E-007</v>
      </c>
      <c r="AI65" s="0" t="n">
        <f aca="false">(SQRT(((AG65/W65)^2)+((AH65/AD65)^2)))*AE65</f>
        <v>0.246853494323813</v>
      </c>
      <c r="AJ65" s="0" t="n">
        <v>3.02832944E-007</v>
      </c>
      <c r="AK65" s="0" t="n">
        <f aca="false">(W65*AJ65)*EXP(L65*M65)</f>
        <v>0.141739921266753</v>
      </c>
      <c r="AL65" s="0" t="n">
        <v>178736.91641303</v>
      </c>
      <c r="AM65" s="0" t="n">
        <v>6507.82824848106</v>
      </c>
      <c r="AN65" s="0" t="n">
        <f aca="false">AJ65*0.1</f>
        <v>3.02832944E-008</v>
      </c>
      <c r="AO65" s="0" t="n">
        <f aca="false">(SQRT(((AM65/W65)^2)+((AN65/AJ65)^2)))*AK65</f>
        <v>0.0143103474970326</v>
      </c>
    </row>
    <row r="66" customFormat="false" ht="15" hidden="false" customHeight="false" outlineLevel="0" collapsed="false">
      <c r="A66" s="42" t="s">
        <v>202</v>
      </c>
      <c r="B66" s="40" t="s">
        <v>215</v>
      </c>
      <c r="C66" s="0" t="s">
        <v>2122</v>
      </c>
      <c r="D66" s="41" t="n">
        <v>40734</v>
      </c>
      <c r="E66" s="0" t="n">
        <v>10000</v>
      </c>
      <c r="F66" s="0" t="n">
        <v>9685</v>
      </c>
      <c r="G66" s="0" t="n">
        <f aca="false">(((F66*3.7852*35.81)/1000)/(H66^2))*1.2732</f>
        <v>26.0819272240921</v>
      </c>
      <c r="H66" s="0" t="n">
        <v>8.005249356</v>
      </c>
      <c r="I66" s="0" t="n">
        <v>24.7805885389778</v>
      </c>
      <c r="J66" s="0" t="n">
        <v>68.0016224983599</v>
      </c>
      <c r="K66" s="0" t="n">
        <v>3.82238500207701</v>
      </c>
      <c r="L66" s="0" t="n">
        <v>0.005</v>
      </c>
      <c r="M66" s="0" t="n">
        <v>1</v>
      </c>
      <c r="N66" s="0" t="n">
        <v>1485.26960088133</v>
      </c>
      <c r="O66" s="0" t="n">
        <f aca="false">(N66/2204.59)*EXP(L66*M66)</f>
        <v>0.677093947508418</v>
      </c>
      <c r="P66" s="0" t="n">
        <v>0.693948706618423</v>
      </c>
      <c r="Q66" s="0" t="n">
        <v>0.0696754411027923</v>
      </c>
      <c r="R66" s="0" t="n">
        <f aca="false">30.3818643031628*(I66/Hoja4!$DD$2)</f>
        <v>0.239523346496739</v>
      </c>
      <c r="S66" s="0" t="n">
        <v>0.346725101597201</v>
      </c>
      <c r="T66" s="0" t="n">
        <v>0.0215793379964769</v>
      </c>
      <c r="U66" s="0" t="n">
        <f aca="false">(SQRT(((P66/G66)^2)+((Q66/H66)^2)+((R66/I66)^2)+((S66/J66)^2)+((T66/K66)^2)))*O66</f>
        <v>0.0207035442795602</v>
      </c>
      <c r="V66" s="0" t="n">
        <f aca="false">O66&gt;U66</f>
        <v>1</v>
      </c>
      <c r="W66" s="0" t="n">
        <v>240000</v>
      </c>
      <c r="X66" s="0" t="n">
        <v>4.994E-006</v>
      </c>
      <c r="Y66" s="0" t="n">
        <f aca="false">(W66*X66)*EXP(L66*M66)</f>
        <v>1.20456780700124</v>
      </c>
      <c r="Z66" s="0" t="n">
        <v>80361.8296799995</v>
      </c>
      <c r="AA66" s="0" t="n">
        <v>3748.14709444969</v>
      </c>
      <c r="AB66" s="0" t="n">
        <f aca="false">X66*0.1</f>
        <v>4.994E-007</v>
      </c>
      <c r="AC66" s="0" t="n">
        <f aca="false">(SQRT(((AA66/W66)^2)+((AB66/X66)^2)))*Y66</f>
        <v>0.121916898241234</v>
      </c>
      <c r="AD66" s="0" t="n">
        <v>5.223868284E-006</v>
      </c>
      <c r="AE66" s="0" t="n">
        <f aca="false">(W66*AD66)*EXP(L66*M66)</f>
        <v>1.26001272785768</v>
      </c>
      <c r="AF66" s="0" t="n">
        <v>80361.8296799995</v>
      </c>
      <c r="AG66" s="0" t="n">
        <v>3748.14709444969</v>
      </c>
      <c r="AH66" s="0" t="n">
        <f aca="false">AD66*0.1</f>
        <v>5.223868284E-007</v>
      </c>
      <c r="AI66" s="0" t="n">
        <f aca="false">(SQRT(((AG66/W66)^2)+((AH66/AD66)^2)))*AE66</f>
        <v>0.12752859791871</v>
      </c>
      <c r="AJ66" s="0" t="n">
        <v>3.02832944E-007</v>
      </c>
      <c r="AK66" s="0" t="n">
        <f aca="false">(W66*AJ66)*EXP(L66*M66)</f>
        <v>0.0730442161076913</v>
      </c>
      <c r="AL66" s="0" t="n">
        <v>80361.8296799995</v>
      </c>
      <c r="AM66" s="0" t="n">
        <v>3748.14709444969</v>
      </c>
      <c r="AN66" s="0" t="n">
        <f aca="false">AJ66*0.1</f>
        <v>3.02832944E-008</v>
      </c>
      <c r="AO66" s="0" t="n">
        <f aca="false">(SQRT(((AM66/W66)^2)+((AN66/AJ66)^2)))*AK66</f>
        <v>0.00739296219818609</v>
      </c>
    </row>
    <row r="67" customFormat="false" ht="15" hidden="false" customHeight="false" outlineLevel="0" collapsed="false">
      <c r="A67" s="42" t="s">
        <v>202</v>
      </c>
      <c r="B67" s="32"/>
      <c r="C67" s="0" t="s">
        <v>2123</v>
      </c>
      <c r="D67" s="41" t="n">
        <v>40734</v>
      </c>
      <c r="E67" s="0" t="n">
        <v>10000</v>
      </c>
      <c r="F67" s="0" t="n">
        <v>9685</v>
      </c>
      <c r="G67" s="0" t="n">
        <f aca="false">(((F67*3.7852*35.81)/1000)/(H67^2))*1.2732</f>
        <v>26.0819272240921</v>
      </c>
      <c r="H67" s="0" t="n">
        <v>8.005249356</v>
      </c>
      <c r="I67" s="0" t="n">
        <v>99.1223541559112</v>
      </c>
      <c r="J67" s="0" t="n">
        <v>130.009325504884</v>
      </c>
      <c r="K67" s="0" t="n">
        <v>0.00593973</v>
      </c>
      <c r="L67" s="0" t="n">
        <v>0.005</v>
      </c>
      <c r="M67" s="0" t="n">
        <v>1</v>
      </c>
      <c r="N67" s="0" t="n">
        <v>8.28330704906986</v>
      </c>
      <c r="O67" s="0" t="n">
        <f aca="false">(N67/2204.59)*EXP(L67*M67)</f>
        <v>0.00377613401967629</v>
      </c>
      <c r="P67" s="0" t="n">
        <v>0.693948706618423</v>
      </c>
      <c r="Q67" s="0" t="n">
        <v>0.0696754411027923</v>
      </c>
      <c r="R67" s="0" t="n">
        <f aca="false">30.3818643031628*(I67/Hoja4!$DN$2)</f>
        <v>0.524145334042388</v>
      </c>
      <c r="S67" s="0" t="n">
        <v>1.14894745568521</v>
      </c>
      <c r="T67" s="0" t="n">
        <v>5.58086552427142E-005</v>
      </c>
      <c r="U67" s="0" t="n">
        <f aca="false">(SQRT(((P67/G67)^2)+((Q67/H67)^2)+((R67/I67)^2)+((S67/J67)^2)+((T67/K67)^2)))*O67</f>
        <v>0.000118091213833033</v>
      </c>
      <c r="V67" s="0" t="n">
        <f aca="false">O67&gt;U67</f>
        <v>1</v>
      </c>
      <c r="W67" s="0" t="n">
        <v>960000</v>
      </c>
      <c r="X67" s="0" t="n">
        <v>4.994E-006</v>
      </c>
      <c r="Y67" s="0" t="n">
        <f aca="false">(W67*X67)*EXP(L67*M67)</f>
        <v>4.81827122800498</v>
      </c>
      <c r="Z67" s="0" t="n">
        <v>178736.91641303</v>
      </c>
      <c r="AA67" s="0" t="n">
        <v>6507.82824848106</v>
      </c>
      <c r="AB67" s="0" t="n">
        <f aca="false">X67*0.1</f>
        <v>4.994E-007</v>
      </c>
      <c r="AC67" s="0" t="n">
        <f aca="false">(SQRT(((AA67/W67)^2)+((AB67/X67)^2)))*Y67</f>
        <v>0.482932964234708</v>
      </c>
      <c r="AD67" s="0" t="n">
        <v>5.223868284E-006</v>
      </c>
      <c r="AE67" s="0" t="n">
        <f aca="false">(W67*AD67)*EXP(L67*M67)</f>
        <v>5.0400509114307</v>
      </c>
      <c r="AF67" s="0" t="n">
        <v>178736.91641303</v>
      </c>
      <c r="AG67" s="0" t="n">
        <v>6507.82824848106</v>
      </c>
      <c r="AH67" s="0" t="n">
        <f aca="false">AD67*0.1</f>
        <v>5.223868284E-007</v>
      </c>
      <c r="AI67" s="0" t="n">
        <f aca="false">(SQRT(((AG67/W67)^2)+((AH67/AD67)^2)))*AE67</f>
        <v>0.505161833232638</v>
      </c>
      <c r="AJ67" s="0" t="n">
        <v>3.02832944E-007</v>
      </c>
      <c r="AK67" s="0" t="n">
        <f aca="false">(W67*AJ67)*EXP(L67*M67)</f>
        <v>0.292176864430765</v>
      </c>
      <c r="AL67" s="0" t="n">
        <v>178736.91641303</v>
      </c>
      <c r="AM67" s="0" t="n">
        <v>6507.82824848106</v>
      </c>
      <c r="AN67" s="0" t="n">
        <f aca="false">AJ67*0.1</f>
        <v>3.02832944E-008</v>
      </c>
      <c r="AO67" s="0" t="n">
        <f aca="false">(SQRT(((AM67/W67)^2)+((AN67/AJ67)^2)))*AK67</f>
        <v>0.0292847439555153</v>
      </c>
    </row>
    <row r="68" customFormat="false" ht="15" hidden="false" customHeight="false" outlineLevel="0" collapsed="false">
      <c r="A68" s="42" t="s">
        <v>202</v>
      </c>
      <c r="B68" s="40" t="s">
        <v>221</v>
      </c>
      <c r="C68" s="0" t="s">
        <v>2122</v>
      </c>
      <c r="D68" s="41" t="s">
        <v>219</v>
      </c>
      <c r="E68" s="0" t="n">
        <v>5000</v>
      </c>
      <c r="F68" s="0" t="n">
        <v>5283.44</v>
      </c>
      <c r="G68" s="0" t="n">
        <f aca="false">(((F68*3.7852*35.81)/1000)/(H68^2))*1.2732</f>
        <v>13.5536563152052</v>
      </c>
      <c r="H68" s="0" t="n">
        <v>8.20209975</v>
      </c>
      <c r="I68" s="0" t="n">
        <v>48.3687575143867</v>
      </c>
      <c r="J68" s="0" t="n">
        <v>68.0016224983599</v>
      </c>
      <c r="K68" s="0" t="n">
        <v>3.82238500207701</v>
      </c>
      <c r="L68" s="0" t="n">
        <v>0.005</v>
      </c>
      <c r="M68" s="0" t="n">
        <v>8</v>
      </c>
      <c r="N68" s="0" t="n">
        <v>1244.50391093896</v>
      </c>
      <c r="O68" s="0" t="n">
        <f aca="false">(N68/2204.59)*EXP(L68*M68)</f>
        <v>0.58754375145938</v>
      </c>
      <c r="P68" s="0" t="n">
        <v>0.400684429145215</v>
      </c>
      <c r="Q68" s="0" t="n">
        <v>0.0788250461799058</v>
      </c>
      <c r="R68" s="0" t="n">
        <f aca="false">30.6123136425953*(I68/Hoja4!$AB$2)</f>
        <v>0.264267958653076</v>
      </c>
      <c r="S68" s="0" t="n">
        <v>0.346725101597201</v>
      </c>
      <c r="T68" s="0" t="n">
        <v>0.0215793379964769</v>
      </c>
      <c r="U68" s="0" t="n">
        <f aca="false">(SQRT(((P68/G68)^2)+((Q68/H68)^2)+((R68/I68)^2)+((S68/J68)^2)+((T68/K68)^2)))*O68</f>
        <v>0.019075185907378</v>
      </c>
      <c r="V68" s="0" t="n">
        <f aca="false">O68&gt;U68</f>
        <v>1</v>
      </c>
      <c r="W68" s="0" t="n">
        <v>255553.428201811</v>
      </c>
      <c r="X68" s="0" t="n">
        <v>4.994E-006</v>
      </c>
      <c r="Y68" s="0" t="n">
        <f aca="false">(W68*X68)*EXP(L68*M68)</f>
        <v>1.3283179107025</v>
      </c>
      <c r="Z68" s="0" t="n">
        <v>80361.8296799995</v>
      </c>
      <c r="AA68" s="0" t="n">
        <v>3748.14709444969</v>
      </c>
      <c r="AB68" s="0" t="n">
        <f aca="false">X68*0.1</f>
        <v>4.994E-007</v>
      </c>
      <c r="AC68" s="0" t="n">
        <f aca="false">(SQRT(((AA68/W68)^2)+((AB68/X68)^2)))*Y68</f>
        <v>0.134252891937986</v>
      </c>
      <c r="AD68" s="0" t="n">
        <v>5.223868284E-006</v>
      </c>
      <c r="AE68" s="0" t="n">
        <f aca="false">(W68*AD68)*EXP(L68*M68)</f>
        <v>1.38945891165157</v>
      </c>
      <c r="AF68" s="0" t="n">
        <v>80361.8296799995</v>
      </c>
      <c r="AG68" s="0" t="n">
        <v>3748.14709444969</v>
      </c>
      <c r="AH68" s="0" t="n">
        <f aca="false">AD68*0.1</f>
        <v>5.223868284E-007</v>
      </c>
      <c r="AI68" s="0" t="n">
        <f aca="false">(SQRT(((AG68/W68)^2)+((AH68/AD68)^2)))*AE68</f>
        <v>0.140432403730502</v>
      </c>
      <c r="AJ68" s="0" t="n">
        <v>3.02832944E-007</v>
      </c>
      <c r="AK68" s="0" t="n">
        <f aca="false">(W68*AJ68)*EXP(L68*M68)</f>
        <v>0.080548342704439</v>
      </c>
      <c r="AL68" s="0" t="n">
        <v>80361.8296799995</v>
      </c>
      <c r="AM68" s="0" t="n">
        <v>3748.14709444969</v>
      </c>
      <c r="AN68" s="0" t="n">
        <f aca="false">AJ68*0.1</f>
        <v>3.02832944E-008</v>
      </c>
      <c r="AO68" s="0" t="n">
        <f aca="false">(SQRT(((AM68/W68)^2)+((AN68/AJ68)^2)))*AK68</f>
        <v>0.00814100891191314</v>
      </c>
    </row>
    <row r="69" customFormat="false" ht="15" hidden="false" customHeight="false" outlineLevel="0" collapsed="false">
      <c r="A69" s="42" t="s">
        <v>202</v>
      </c>
      <c r="B69" s="32"/>
      <c r="C69" s="0" t="s">
        <v>2124</v>
      </c>
      <c r="D69" s="41" t="s">
        <v>219</v>
      </c>
      <c r="E69" s="0" t="n">
        <v>3000</v>
      </c>
      <c r="F69" s="0" t="n">
        <v>3323</v>
      </c>
      <c r="G69" s="0" t="n">
        <f aca="false">(((F69*3.7852*35.81)/1000)/(H69^2))*1.2732</f>
        <v>15.9091826610512</v>
      </c>
      <c r="H69" s="0" t="n">
        <v>6.003937017</v>
      </c>
      <c r="I69" s="0" t="n">
        <v>35.212652106394</v>
      </c>
      <c r="J69" s="0" t="n">
        <v>130.009325504884</v>
      </c>
      <c r="K69" s="0" t="n">
        <v>0.00593973</v>
      </c>
      <c r="L69" s="0" t="n">
        <v>0.005</v>
      </c>
      <c r="M69" s="0" t="n">
        <v>8</v>
      </c>
      <c r="N69" s="0" t="n">
        <v>2.15124484733649</v>
      </c>
      <c r="O69" s="0" t="n">
        <f aca="false">(N69/2204.59)*EXP(L69*M69)</f>
        <v>0.00101562595087235</v>
      </c>
      <c r="P69" s="0" t="n">
        <v>2.81690318237076</v>
      </c>
      <c r="Q69" s="0" t="n">
        <v>0.689957873411666</v>
      </c>
      <c r="R69" s="0" t="n">
        <f aca="false">40.5074751462878*(I69/Hoja4!$R$2)</f>
        <v>0.910434276078525</v>
      </c>
      <c r="S69" s="0" t="n">
        <v>1.14894745568521</v>
      </c>
      <c r="T69" s="0" t="n">
        <v>5.58086552427142E-005</v>
      </c>
      <c r="U69" s="0" t="n">
        <f aca="false">(SQRT(((P69/G69)^2)+((Q69/H69)^2)+((R69/I69)^2)+((S69/J69)^2)+((T69/K69)^2)))*O69</f>
        <v>0.000216382415732614</v>
      </c>
      <c r="V69" s="0" t="n">
        <f aca="false">O69&gt;U69</f>
        <v>1</v>
      </c>
      <c r="W69" s="0" t="n">
        <v>117011.642949547</v>
      </c>
      <c r="X69" s="0" t="n">
        <v>4.994E-006</v>
      </c>
      <c r="Y69" s="0" t="n">
        <f aca="false">(W69*X69)*EXP(L69*M69)</f>
        <v>0.608204171567081</v>
      </c>
      <c r="Z69" s="0" t="n">
        <v>178736.91641303</v>
      </c>
      <c r="AA69" s="0" t="n">
        <v>6507.82824848106</v>
      </c>
      <c r="AB69" s="0" t="n">
        <f aca="false">X69*0.1</f>
        <v>4.994E-007</v>
      </c>
      <c r="AC69" s="0" t="n">
        <f aca="false">(SQRT(((AA69/W69)^2)+((AB69/X69)^2)))*Y69</f>
        <v>0.0695941933386556</v>
      </c>
      <c r="AD69" s="0" t="n">
        <v>5.223868284E-006</v>
      </c>
      <c r="AE69" s="0" t="n">
        <f aca="false">(W69*AD69)*EXP(L69*M69)</f>
        <v>0.6361991353716</v>
      </c>
      <c r="AF69" s="0" t="n">
        <v>178736.91641303</v>
      </c>
      <c r="AG69" s="0" t="n">
        <v>6507.82824848106</v>
      </c>
      <c r="AH69" s="0" t="n">
        <f aca="false">AD69*0.1</f>
        <v>5.223868284E-007</v>
      </c>
      <c r="AI69" s="0" t="n">
        <f aca="false">(SQRT(((AG69/W69)^2)+((AH69/AD69)^2)))*AE69</f>
        <v>0.0727975369107664</v>
      </c>
      <c r="AJ69" s="0" t="n">
        <v>3.02832944E-007</v>
      </c>
      <c r="AK69" s="0" t="n">
        <f aca="false">(W69*AJ69)*EXP(L69*M69)</f>
        <v>0.0368811092969043</v>
      </c>
      <c r="AL69" s="0" t="n">
        <v>178736.91641303</v>
      </c>
      <c r="AM69" s="0" t="n">
        <v>6507.82824848106</v>
      </c>
      <c r="AN69" s="0" t="n">
        <f aca="false">AJ69*0.1</f>
        <v>3.02832944E-008</v>
      </c>
      <c r="AO69" s="0" t="n">
        <f aca="false">(SQRT(((AM69/W69)^2)+((AN69/AJ69)^2)))*AK69</f>
        <v>0.0042201470672908</v>
      </c>
    </row>
    <row r="70" customFormat="false" ht="15" hidden="false" customHeight="false" outlineLevel="0" collapsed="false">
      <c r="A70" s="42" t="s">
        <v>202</v>
      </c>
      <c r="B70" s="32"/>
      <c r="C70" s="0" t="s">
        <v>2124</v>
      </c>
      <c r="D70" s="41" t="s">
        <v>219</v>
      </c>
      <c r="E70" s="0" t="n">
        <v>9000</v>
      </c>
      <c r="F70" s="0" t="n">
        <v>9246.02</v>
      </c>
      <c r="G70" s="0" t="n">
        <f aca="false">(((F70*3.7852*35.81)/1000)/(H70^2))*1.2732</f>
        <v>23.718898551609</v>
      </c>
      <c r="H70" s="0" t="n">
        <v>8.20209975</v>
      </c>
      <c r="I70" s="0" t="n">
        <v>37.9660577036002</v>
      </c>
      <c r="J70" s="0" t="n">
        <v>130.009325504884</v>
      </c>
      <c r="K70" s="0" t="n">
        <v>0.00593973</v>
      </c>
      <c r="L70" s="0" t="n">
        <v>0.005</v>
      </c>
      <c r="M70" s="0" t="n">
        <v>8</v>
      </c>
      <c r="N70" s="0" t="n">
        <v>6.17523103186687</v>
      </c>
      <c r="O70" s="0" t="n">
        <f aca="false">(N70/2204.59)*EXP(L70*M70)</f>
        <v>0.00291539333440423</v>
      </c>
      <c r="P70" s="0" t="n">
        <v>1.328521888386</v>
      </c>
      <c r="Q70" s="0" t="n">
        <v>0.0993471152211429</v>
      </c>
      <c r="R70" s="0" t="n">
        <f aca="false">26.5039616037002*(I70/Hoja4!$CT$2)</f>
        <v>0.295978785958935</v>
      </c>
      <c r="S70" s="0" t="n">
        <v>1.14894745568521</v>
      </c>
      <c r="T70" s="0" t="n">
        <v>5.58086552427142E-005</v>
      </c>
      <c r="U70" s="0" t="n">
        <f aca="false">(SQRT(((P70/G70)^2)+((Q70/H70)^2)+((R70/I70)^2)+((S70/J70)^2)+((T70/K70)^2)))*O70</f>
        <v>0.000172750578810779</v>
      </c>
      <c r="V70" s="0" t="n">
        <f aca="false">O70&gt;U70</f>
        <v>1</v>
      </c>
      <c r="W70" s="0" t="n">
        <v>351034.928848642</v>
      </c>
      <c r="X70" s="0" t="n">
        <v>4.994E-006</v>
      </c>
      <c r="Y70" s="0" t="n">
        <f aca="false">(W70*X70)*EXP(L70*M70)</f>
        <v>1.82461251470124</v>
      </c>
      <c r="Z70" s="0" t="n">
        <v>178736.91641303</v>
      </c>
      <c r="AA70" s="0" t="n">
        <v>6507.82824848106</v>
      </c>
      <c r="AB70" s="0" t="n">
        <f aca="false">X70*0.1</f>
        <v>4.994E-007</v>
      </c>
      <c r="AC70" s="0" t="n">
        <f aca="false">(SQRT(((AA70/W70)^2)+((AB70/X70)^2)))*Y70</f>
        <v>0.185570301749461</v>
      </c>
      <c r="AD70" s="0" t="n">
        <v>5.223868284E-006</v>
      </c>
      <c r="AE70" s="0" t="n">
        <f aca="false">(W70*AD70)*EXP(L70*M70)</f>
        <v>1.9085974061148</v>
      </c>
      <c r="AF70" s="0" t="n">
        <v>178736.91641303</v>
      </c>
      <c r="AG70" s="0" t="n">
        <v>6507.82824848106</v>
      </c>
      <c r="AH70" s="0" t="n">
        <f aca="false">AD70*0.1</f>
        <v>5.223868284E-007</v>
      </c>
      <c r="AI70" s="0" t="n">
        <f aca="false">(SQRT(((AG70/W70)^2)+((AH70/AD70)^2)))*AE70</f>
        <v>0.194111897028699</v>
      </c>
      <c r="AJ70" s="0" t="n">
        <v>3.02832944E-007</v>
      </c>
      <c r="AK70" s="0" t="n">
        <f aca="false">(W70*AJ70)*EXP(L70*M70)</f>
        <v>0.110643327890713</v>
      </c>
      <c r="AL70" s="0" t="n">
        <v>178736.91641303</v>
      </c>
      <c r="AM70" s="0" t="n">
        <v>6507.82824848106</v>
      </c>
      <c r="AN70" s="0" t="n">
        <f aca="false">AJ70*0.1</f>
        <v>3.02832944E-008</v>
      </c>
      <c r="AO70" s="0" t="n">
        <f aca="false">(SQRT(((AM70/W70)^2)+((AN70/AJ70)^2)))*AK70</f>
        <v>0.0112528635958666</v>
      </c>
    </row>
    <row r="71" customFormat="false" ht="15" hidden="false" customHeight="false" outlineLevel="0" collapsed="false">
      <c r="A71" s="42" t="s">
        <v>202</v>
      </c>
      <c r="B71" s="40" t="s">
        <v>225</v>
      </c>
      <c r="C71" s="0" t="s">
        <v>2122</v>
      </c>
      <c r="D71" s="41" t="s">
        <v>223</v>
      </c>
      <c r="E71" s="0" t="n">
        <v>10000</v>
      </c>
      <c r="F71" s="0" t="n">
        <v>9685</v>
      </c>
      <c r="G71" s="0" t="n">
        <f aca="false">(((F71*3.7852*35.81)/1000)/(H71^2))*1.2732</f>
        <v>26.0819272240921</v>
      </c>
      <c r="H71" s="0" t="n">
        <v>8.005249356</v>
      </c>
      <c r="I71" s="0" t="n">
        <v>26.3865181416429</v>
      </c>
      <c r="J71" s="0" t="n">
        <v>68.0016224983599</v>
      </c>
      <c r="K71" s="0" t="n">
        <v>3.82238500207701</v>
      </c>
      <c r="L71" s="0" t="n">
        <v>0.005</v>
      </c>
      <c r="M71" s="0" t="n">
        <v>8</v>
      </c>
      <c r="N71" s="0" t="n">
        <v>1581.52390948171</v>
      </c>
      <c r="O71" s="0" t="n">
        <f aca="false">(N71/2204.59)*EXP(L71*M71)</f>
        <v>0.746654536504033</v>
      </c>
      <c r="P71" s="0" t="n">
        <v>0.693948706618423</v>
      </c>
      <c r="Q71" s="0" t="n">
        <v>0.0696754411027923</v>
      </c>
      <c r="R71" s="0" t="n">
        <f aca="false">30.3818643031628*(I71/Hoja4!$DD$2)</f>
        <v>0.25504588471505</v>
      </c>
      <c r="S71" s="0" t="n">
        <v>0.346725101597201</v>
      </c>
      <c r="T71" s="0" t="n">
        <v>0.0215793379964769</v>
      </c>
      <c r="U71" s="0" t="n">
        <f aca="false">(SQRT(((P71/G71)^2)+((Q71/H71)^2)+((R71/I71)^2)+((S71/J71)^2)+((T71/K71)^2)))*O71</f>
        <v>0.0228305027905356</v>
      </c>
      <c r="V71" s="0" t="n">
        <f aca="false">O71&gt;U71</f>
        <v>1</v>
      </c>
      <c r="W71" s="0" t="n">
        <v>255553.428201811</v>
      </c>
      <c r="X71" s="0" t="n">
        <v>4.994E-006</v>
      </c>
      <c r="Y71" s="0" t="n">
        <f aca="false">(W71*X71)*EXP(L71*M71)</f>
        <v>1.3283179107025</v>
      </c>
      <c r="Z71" s="0" t="n">
        <v>80361.8296799995</v>
      </c>
      <c r="AA71" s="0" t="n">
        <v>3748.14709444969</v>
      </c>
      <c r="AB71" s="0" t="n">
        <f aca="false">X71*0.1</f>
        <v>4.994E-007</v>
      </c>
      <c r="AC71" s="0" t="n">
        <f aca="false">(SQRT(((AA71/W71)^2)+((AB71/X71)^2)))*Y71</f>
        <v>0.134252891937986</v>
      </c>
      <c r="AD71" s="0" t="n">
        <v>5.223868284E-006</v>
      </c>
      <c r="AE71" s="0" t="n">
        <f aca="false">(W71*AD71)*EXP(L71*M71)</f>
        <v>1.38945891165157</v>
      </c>
      <c r="AF71" s="0" t="n">
        <v>80361.8296799995</v>
      </c>
      <c r="AG71" s="0" t="n">
        <v>3748.14709444969</v>
      </c>
      <c r="AH71" s="0" t="n">
        <f aca="false">AD71*0.1</f>
        <v>5.223868284E-007</v>
      </c>
      <c r="AI71" s="0" t="n">
        <f aca="false">(SQRT(((AG71/W71)^2)+((AH71/AD71)^2)))*AE71</f>
        <v>0.140432403730502</v>
      </c>
      <c r="AJ71" s="0" t="n">
        <v>3.02832944E-007</v>
      </c>
      <c r="AK71" s="0" t="n">
        <f aca="false">(W71*AJ71)*EXP(L71*M71)</f>
        <v>0.080548342704439</v>
      </c>
      <c r="AL71" s="0" t="n">
        <v>80361.8296799995</v>
      </c>
      <c r="AM71" s="0" t="n">
        <v>3748.14709444969</v>
      </c>
      <c r="AN71" s="0" t="n">
        <f aca="false">AJ71*0.1</f>
        <v>3.02832944E-008</v>
      </c>
      <c r="AO71" s="0" t="n">
        <f aca="false">(SQRT(((AM71/W71)^2)+((AN71/AJ71)^2)))*AK71</f>
        <v>0.00814100891191314</v>
      </c>
    </row>
    <row r="72" customFormat="false" ht="15" hidden="false" customHeight="false" outlineLevel="0" collapsed="false">
      <c r="A72" s="42" t="s">
        <v>202</v>
      </c>
      <c r="B72" s="32"/>
      <c r="C72" s="0" t="s">
        <v>2123</v>
      </c>
      <c r="D72" s="41" t="s">
        <v>223</v>
      </c>
      <c r="E72" s="0" t="n">
        <v>10000</v>
      </c>
      <c r="F72" s="0" t="n">
        <v>9685</v>
      </c>
      <c r="G72" s="0" t="n">
        <f aca="false">(((F72*3.7852*35.81)/1000)/(H72^2))*1.2732</f>
        <v>26.0819272240921</v>
      </c>
      <c r="H72" s="0" t="n">
        <v>8.005249356</v>
      </c>
      <c r="I72" s="0" t="n">
        <v>48.3269563033752</v>
      </c>
      <c r="J72" s="0" t="n">
        <v>130.009325504884</v>
      </c>
      <c r="K72" s="0" t="n">
        <v>0.00593973</v>
      </c>
      <c r="L72" s="0" t="n">
        <v>0.005</v>
      </c>
      <c r="M72" s="0" t="n">
        <v>8</v>
      </c>
      <c r="N72" s="0" t="n">
        <v>6.77588973346295</v>
      </c>
      <c r="O72" s="0" t="n">
        <f aca="false">(N72/2204.59)*EXP(L72*M72)</f>
        <v>0.0031989708015222</v>
      </c>
      <c r="P72" s="0" t="n">
        <v>0.693948706618423</v>
      </c>
      <c r="Q72" s="0" t="n">
        <v>0.0696754411027923</v>
      </c>
      <c r="R72" s="0" t="n">
        <f aca="false">30.3818643031628*(I72/Hoja4!$DN$2)</f>
        <v>0.255546277835996</v>
      </c>
      <c r="S72" s="0" t="n">
        <v>1.14894745568521</v>
      </c>
      <c r="T72" s="0" t="n">
        <v>5.58086552427142E-005</v>
      </c>
      <c r="U72" s="0" t="n">
        <f aca="false">(SQRT(((P72/G72)^2)+((Q72/H72)^2)+((R72/I72)^2)+((S72/J72)^2)+((T72/K72)^2)))*O72</f>
        <v>0.000100041561819507</v>
      </c>
      <c r="V72" s="0" t="n">
        <f aca="false">O72&gt;U72</f>
        <v>1</v>
      </c>
      <c r="W72" s="0" t="n">
        <v>468046.571798189</v>
      </c>
      <c r="X72" s="0" t="n">
        <v>4.994E-006</v>
      </c>
      <c r="Y72" s="0" t="n">
        <f aca="false">(W72*X72)*EXP(L72*M72)</f>
        <v>2.43281668626832</v>
      </c>
      <c r="Z72" s="0" t="n">
        <v>178736.91641303</v>
      </c>
      <c r="AA72" s="0" t="n">
        <v>6507.82824848106</v>
      </c>
      <c r="AB72" s="0" t="n">
        <f aca="false">X72*0.1</f>
        <v>4.994E-007</v>
      </c>
      <c r="AC72" s="0" t="n">
        <f aca="false">(SQRT(((AA72/W72)^2)+((AB72/X72)^2)))*Y72</f>
        <v>0.24562206515946</v>
      </c>
      <c r="AD72" s="0" t="n">
        <v>5.223868284E-006</v>
      </c>
      <c r="AE72" s="0" t="n">
        <f aca="false">(W72*AD72)*EXP(L72*M72)</f>
        <v>2.5447965414864</v>
      </c>
      <c r="AF72" s="0" t="n">
        <v>178736.91641303</v>
      </c>
      <c r="AG72" s="0" t="n">
        <v>6507.82824848106</v>
      </c>
      <c r="AH72" s="0" t="n">
        <f aca="false">AD72*0.1</f>
        <v>5.223868284E-007</v>
      </c>
      <c r="AI72" s="0" t="n">
        <f aca="false">(SQRT(((AG72/W72)^2)+((AH72/AD72)^2)))*AE72</f>
        <v>0.256927776539264</v>
      </c>
      <c r="AJ72" s="0" t="n">
        <v>3.02832944E-007</v>
      </c>
      <c r="AK72" s="0" t="n">
        <f aca="false">(W72*AJ72)*EXP(L72*M72)</f>
        <v>0.147524437187617</v>
      </c>
      <c r="AL72" s="0" t="n">
        <v>178736.91641303</v>
      </c>
      <c r="AM72" s="0" t="n">
        <v>6507.82824848106</v>
      </c>
      <c r="AN72" s="0" t="n">
        <f aca="false">AJ72*0.1</f>
        <v>3.02832944E-008</v>
      </c>
      <c r="AO72" s="0" t="n">
        <f aca="false">(SQRT(((AM72/W72)^2)+((AN72/AJ72)^2)))*AK72</f>
        <v>0.0148943638573486</v>
      </c>
    </row>
    <row r="73" customFormat="false" ht="15" hidden="false" customHeight="false" outlineLevel="0" collapsed="false">
      <c r="A73" s="42" t="s">
        <v>202</v>
      </c>
      <c r="B73" s="40" t="s">
        <v>228</v>
      </c>
      <c r="C73" s="0" t="s">
        <v>2122</v>
      </c>
      <c r="D73" s="41" t="n">
        <v>40708</v>
      </c>
      <c r="E73" s="0" t="n">
        <v>10000</v>
      </c>
      <c r="F73" s="0" t="n">
        <v>9685</v>
      </c>
      <c r="G73" s="0" t="n">
        <f aca="false">(((F73*3.7852*35.81)/1000)/(H73^2))*1.2732</f>
        <v>26.0819272240921</v>
      </c>
      <c r="H73" s="0" t="n">
        <v>8.005249356</v>
      </c>
      <c r="I73" s="0" t="n">
        <v>28.9106866288074</v>
      </c>
      <c r="J73" s="0" t="n">
        <v>68.0016224983599</v>
      </c>
      <c r="K73" s="0" t="n">
        <v>3.82238500207701</v>
      </c>
      <c r="L73" s="0" t="n">
        <v>0.005</v>
      </c>
      <c r="M73" s="0" t="n">
        <v>1</v>
      </c>
      <c r="N73" s="0" t="n">
        <v>1732.81453432442</v>
      </c>
      <c r="O73" s="0" t="n">
        <f aca="false">(N73/2204.59)*EXP(L73*M73)</f>
        <v>0.789942938742894</v>
      </c>
      <c r="P73" s="0" t="n">
        <v>0.693948706618423</v>
      </c>
      <c r="Q73" s="0" t="n">
        <v>0.0696754411027923</v>
      </c>
      <c r="R73" s="0" t="n">
        <f aca="false">30.3818643031628*(I73/Hoja4!$DD$2)</f>
        <v>0.279443904246196</v>
      </c>
      <c r="S73" s="0" t="n">
        <v>0.346725101597201</v>
      </c>
      <c r="T73" s="0" t="n">
        <v>0.0215793379964769</v>
      </c>
      <c r="U73" s="0" t="n">
        <f aca="false">(SQRT(((P73/G73)^2)+((Q73/H73)^2)+((R73/I73)^2)+((S73/J73)^2)+((T73/K73)^2)))*O73</f>
        <v>0.0241541349923026</v>
      </c>
      <c r="V73" s="0" t="n">
        <f aca="false">O73&gt;U73</f>
        <v>1</v>
      </c>
      <c r="W73" s="0" t="n">
        <v>280000</v>
      </c>
      <c r="X73" s="0" t="n">
        <v>4.994E-006</v>
      </c>
      <c r="Y73" s="0" t="n">
        <f aca="false">(W73*X73)*EXP(L73*M73)</f>
        <v>1.40532910816812</v>
      </c>
      <c r="Z73" s="0" t="n">
        <v>80361.8296799995</v>
      </c>
      <c r="AA73" s="0" t="n">
        <v>3748.14709444969</v>
      </c>
      <c r="AB73" s="0" t="n">
        <f aca="false">X73*0.1</f>
        <v>4.994E-007</v>
      </c>
      <c r="AC73" s="0" t="n">
        <f aca="false">(SQRT(((AA73/W73)^2)+((AB73/X73)^2)))*Y73</f>
        <v>0.141786434762891</v>
      </c>
      <c r="AD73" s="0" t="n">
        <v>5.223868284E-006</v>
      </c>
      <c r="AE73" s="0" t="n">
        <f aca="false">(W73*AD73)*EXP(L73*M73)</f>
        <v>1.47001484916729</v>
      </c>
      <c r="AF73" s="0" t="n">
        <v>80361.8296799995</v>
      </c>
      <c r="AG73" s="0" t="n">
        <v>3748.14709444969</v>
      </c>
      <c r="AH73" s="0" t="n">
        <f aca="false">AD73*0.1</f>
        <v>5.223868284E-007</v>
      </c>
      <c r="AI73" s="0" t="n">
        <f aca="false">(SQRT(((AG73/W73)^2)+((AH73/AD73)^2)))*AE73</f>
        <v>0.148312707180477</v>
      </c>
      <c r="AJ73" s="0" t="n">
        <v>3.02832944E-007</v>
      </c>
      <c r="AK73" s="0" t="n">
        <f aca="false">(W73*AJ73)*EXP(L73*M73)</f>
        <v>0.0852182521256397</v>
      </c>
      <c r="AL73" s="0" t="n">
        <v>80361.8296799995</v>
      </c>
      <c r="AM73" s="0" t="n">
        <v>3748.14709444969</v>
      </c>
      <c r="AN73" s="0" t="n">
        <f aca="false">AJ73*0.1</f>
        <v>3.02832944E-008</v>
      </c>
      <c r="AO73" s="0" t="n">
        <f aca="false">(SQRT(((AM73/W73)^2)+((AN73/AJ73)^2)))*AK73</f>
        <v>0.00859783809741893</v>
      </c>
    </row>
    <row r="74" customFormat="false" ht="15" hidden="false" customHeight="false" outlineLevel="0" collapsed="false">
      <c r="A74" s="42" t="s">
        <v>202</v>
      </c>
      <c r="B74" s="42"/>
      <c r="C74" s="0" t="s">
        <v>2122</v>
      </c>
      <c r="D74" s="41" t="n">
        <v>40708</v>
      </c>
      <c r="E74" s="0" t="n">
        <v>10000</v>
      </c>
      <c r="F74" s="0" t="n">
        <v>9685</v>
      </c>
      <c r="G74" s="0" t="n">
        <f aca="false">(((F74*3.7852*35.81)/1000)/(H74^2))*1.2732</f>
        <v>26.0819272240921</v>
      </c>
      <c r="H74" s="0" t="n">
        <v>8.005249356</v>
      </c>
      <c r="I74" s="0" t="n">
        <v>28.9106866288074</v>
      </c>
      <c r="J74" s="0" t="n">
        <v>68.0016224983599</v>
      </c>
      <c r="K74" s="0" t="n">
        <v>3.82238500207701</v>
      </c>
      <c r="L74" s="0" t="n">
        <v>0.005</v>
      </c>
      <c r="M74" s="0" t="n">
        <v>1</v>
      </c>
      <c r="N74" s="0" t="n">
        <v>1732.81453432442</v>
      </c>
      <c r="O74" s="0" t="n">
        <f aca="false">(N74/2204.59)*EXP(L74*M74)</f>
        <v>0.789942938742894</v>
      </c>
      <c r="P74" s="0" t="n">
        <v>0.693948706618423</v>
      </c>
      <c r="Q74" s="0" t="n">
        <v>0.0696754411027923</v>
      </c>
      <c r="R74" s="0" t="n">
        <f aca="false">30.3818643031628*(I74/Hoja4!$DD$2)</f>
        <v>0.279443904246196</v>
      </c>
      <c r="S74" s="0" t="n">
        <v>0.346725101597201</v>
      </c>
      <c r="T74" s="0" t="n">
        <v>0.0215793379964769</v>
      </c>
      <c r="U74" s="0" t="n">
        <f aca="false">(SQRT(((P74/G74)^2)+((Q74/H74)^2)+((R74/I74)^2)+((S74/J74)^2)+((T74/K74)^2)))*O74</f>
        <v>0.0241541349923026</v>
      </c>
      <c r="V74" s="0" t="n">
        <f aca="false">O74&gt;U74</f>
        <v>1</v>
      </c>
      <c r="W74" s="0" t="n">
        <v>280000</v>
      </c>
      <c r="X74" s="0" t="n">
        <v>4.994E-006</v>
      </c>
      <c r="Y74" s="0" t="n">
        <f aca="false">(W74*X74)*EXP(L74*M74)</f>
        <v>1.40532910816812</v>
      </c>
      <c r="Z74" s="0" t="n">
        <v>80361.8296799995</v>
      </c>
      <c r="AA74" s="0" t="n">
        <v>3748.14709444969</v>
      </c>
      <c r="AB74" s="0" t="n">
        <f aca="false">X74*0.1</f>
        <v>4.994E-007</v>
      </c>
      <c r="AC74" s="0" t="n">
        <f aca="false">(SQRT(((AA74/W74)^2)+((AB74/X74)^2)))*Y74</f>
        <v>0.141786434762891</v>
      </c>
      <c r="AD74" s="0" t="n">
        <v>5.223868284E-006</v>
      </c>
      <c r="AE74" s="0" t="n">
        <f aca="false">(W74*AD74)*EXP(L74*M74)</f>
        <v>1.47001484916729</v>
      </c>
      <c r="AF74" s="0" t="n">
        <v>80361.8296799995</v>
      </c>
      <c r="AG74" s="0" t="n">
        <v>3748.14709444969</v>
      </c>
      <c r="AH74" s="0" t="n">
        <f aca="false">AD74*0.1</f>
        <v>5.223868284E-007</v>
      </c>
      <c r="AI74" s="0" t="n">
        <f aca="false">(SQRT(((AG74/W74)^2)+((AH74/AD74)^2)))*AE74</f>
        <v>0.148312707180477</v>
      </c>
      <c r="AJ74" s="0" t="n">
        <v>3.02832944E-007</v>
      </c>
      <c r="AK74" s="0" t="n">
        <f aca="false">(W74*AJ74)*EXP(L74*M74)</f>
        <v>0.0852182521256397</v>
      </c>
      <c r="AL74" s="0" t="n">
        <v>80361.8296799995</v>
      </c>
      <c r="AM74" s="0" t="n">
        <v>3748.14709444969</v>
      </c>
      <c r="AN74" s="0" t="n">
        <f aca="false">AJ74*0.1</f>
        <v>3.02832944E-008</v>
      </c>
      <c r="AO74" s="0" t="n">
        <f aca="false">(SQRT(((AM74/W74)^2)+((AN74/AJ74)^2)))*AK74</f>
        <v>0.00859783809741893</v>
      </c>
    </row>
    <row r="75" customFormat="false" ht="15" hidden="false" customHeight="false" outlineLevel="0" collapsed="false">
      <c r="A75" s="42" t="s">
        <v>202</v>
      </c>
      <c r="B75" s="32"/>
      <c r="C75" s="0" t="s">
        <v>2122</v>
      </c>
      <c r="D75" s="41" t="n">
        <v>40708</v>
      </c>
      <c r="E75" s="0" t="n">
        <v>10000</v>
      </c>
      <c r="F75" s="0" t="n">
        <v>9685</v>
      </c>
      <c r="G75" s="0" t="n">
        <f aca="false">(((F75*3.7852*35.81)/1000)/(H75^2))*1.2732</f>
        <v>26.0819272240921</v>
      </c>
      <c r="H75" s="0" t="n">
        <v>8.005249356</v>
      </c>
      <c r="I75" s="0" t="n">
        <v>28.9106866288074</v>
      </c>
      <c r="J75" s="0" t="n">
        <v>68.0016224983599</v>
      </c>
      <c r="K75" s="0" t="n">
        <v>3.82238500207701</v>
      </c>
      <c r="L75" s="0" t="n">
        <v>0.005</v>
      </c>
      <c r="M75" s="0" t="n">
        <v>1</v>
      </c>
      <c r="N75" s="0" t="n">
        <v>1732.81453432442</v>
      </c>
      <c r="O75" s="0" t="n">
        <f aca="false">(N75/2204.59)*EXP(L75*M75)</f>
        <v>0.789942938742894</v>
      </c>
      <c r="P75" s="0" t="n">
        <v>0.693948706618423</v>
      </c>
      <c r="Q75" s="0" t="n">
        <v>0.0696754411027923</v>
      </c>
      <c r="R75" s="0" t="n">
        <f aca="false">30.3818643031628*(I75/Hoja4!$DD$2)</f>
        <v>0.279443904246196</v>
      </c>
      <c r="S75" s="0" t="n">
        <v>0.346725101597201</v>
      </c>
      <c r="T75" s="0" t="n">
        <v>0.0215793379964769</v>
      </c>
      <c r="U75" s="0" t="n">
        <f aca="false">(SQRT(((P75/G75)^2)+((Q75/H75)^2)+((R75/I75)^2)+((S75/J75)^2)+((T75/K75)^2)))*O75</f>
        <v>0.0241541349923026</v>
      </c>
      <c r="V75" s="0" t="n">
        <f aca="false">O75&gt;U75</f>
        <v>1</v>
      </c>
      <c r="W75" s="0" t="n">
        <v>280000</v>
      </c>
      <c r="X75" s="0" t="n">
        <v>4.994E-006</v>
      </c>
      <c r="Y75" s="0" t="n">
        <f aca="false">(W75*X75)*EXP(L75*M75)</f>
        <v>1.40532910816812</v>
      </c>
      <c r="Z75" s="0" t="n">
        <v>80361.8296799995</v>
      </c>
      <c r="AA75" s="0" t="n">
        <v>3748.14709444969</v>
      </c>
      <c r="AB75" s="0" t="n">
        <f aca="false">X75*0.1</f>
        <v>4.994E-007</v>
      </c>
      <c r="AC75" s="0" t="n">
        <f aca="false">(SQRT(((AA75/W75)^2)+((AB75/X75)^2)))*Y75</f>
        <v>0.141786434762891</v>
      </c>
      <c r="AD75" s="0" t="n">
        <v>5.223868284E-006</v>
      </c>
      <c r="AE75" s="0" t="n">
        <f aca="false">(W75*AD75)*EXP(L75*M75)</f>
        <v>1.47001484916729</v>
      </c>
      <c r="AF75" s="0" t="n">
        <v>80361.8296799995</v>
      </c>
      <c r="AG75" s="0" t="n">
        <v>3748.14709444969</v>
      </c>
      <c r="AH75" s="0" t="n">
        <f aca="false">AD75*0.1</f>
        <v>5.223868284E-007</v>
      </c>
      <c r="AI75" s="0" t="n">
        <f aca="false">(SQRT(((AG75/W75)^2)+((AH75/AD75)^2)))*AE75</f>
        <v>0.148312707180477</v>
      </c>
      <c r="AJ75" s="0" t="n">
        <v>3.02832944E-007</v>
      </c>
      <c r="AK75" s="0" t="n">
        <f aca="false">(W75*AJ75)*EXP(L75*M75)</f>
        <v>0.0852182521256397</v>
      </c>
      <c r="AL75" s="0" t="n">
        <v>80361.8296799995</v>
      </c>
      <c r="AM75" s="0" t="n">
        <v>3748.14709444969</v>
      </c>
      <c r="AN75" s="0" t="n">
        <f aca="false">AJ75*0.1</f>
        <v>3.02832944E-008</v>
      </c>
      <c r="AO75" s="0" t="n">
        <f aca="false">(SQRT(((AM75/W75)^2)+((AN75/AJ75)^2)))*AK75</f>
        <v>0.00859783809741893</v>
      </c>
    </row>
    <row r="76" customFormat="false" ht="15" hidden="false" customHeight="false" outlineLevel="0" collapsed="false">
      <c r="A76" s="42" t="s">
        <v>202</v>
      </c>
      <c r="B76" s="32"/>
      <c r="C76" s="0" t="s">
        <v>2123</v>
      </c>
      <c r="D76" s="41" t="n">
        <v>40708</v>
      </c>
      <c r="E76" s="0" t="n">
        <v>10000</v>
      </c>
      <c r="F76" s="0" t="n">
        <v>9685</v>
      </c>
      <c r="G76" s="0" t="n">
        <f aca="false">(((F76*3.7852*35.81)/1000)/(H76^2))*1.2732</f>
        <v>26.0819272240921</v>
      </c>
      <c r="H76" s="0" t="n">
        <v>8.005249356</v>
      </c>
      <c r="I76" s="0" t="n">
        <v>37.1708828084667</v>
      </c>
      <c r="J76" s="0" t="n">
        <v>130.009325504884</v>
      </c>
      <c r="K76" s="0" t="n">
        <v>0.00593973</v>
      </c>
      <c r="L76" s="0" t="n">
        <v>0.005</v>
      </c>
      <c r="M76" s="0" t="n">
        <v>1</v>
      </c>
      <c r="N76" s="0" t="n">
        <v>6.44481915590439</v>
      </c>
      <c r="O76" s="0" t="n">
        <f aca="false">(N76/2204.59)*EXP(L76*M76)</f>
        <v>0.00293801747552081</v>
      </c>
      <c r="P76" s="0" t="n">
        <v>0.693948706618423</v>
      </c>
      <c r="Q76" s="0" t="n">
        <v>0.0696754411027923</v>
      </c>
      <c r="R76" s="0" t="n">
        <f aca="false">30.3818643031628*(I76/Hoja4!$DN$2)</f>
        <v>0.196554500265895</v>
      </c>
      <c r="S76" s="0" t="n">
        <v>1.14894745568521</v>
      </c>
      <c r="T76" s="0" t="n">
        <v>5.58086552427142E-005</v>
      </c>
      <c r="U76" s="0" t="n">
        <f aca="false">(SQRT(((P76/G76)^2)+((Q76/H76)^2)+((R76/I76)^2)+((S76/J76)^2)+((T76/K76)^2)))*O76</f>
        <v>9.18807563870995E-005</v>
      </c>
      <c r="V76" s="0" t="n">
        <f aca="false">O76&gt;U76</f>
        <v>1</v>
      </c>
      <c r="W76" s="0" t="n">
        <v>360000</v>
      </c>
      <c r="X76" s="0" t="n">
        <v>4.994E-006</v>
      </c>
      <c r="Y76" s="0" t="n">
        <f aca="false">(W76*X76)*EXP(L76*M76)</f>
        <v>1.80685171050187</v>
      </c>
      <c r="Z76" s="0" t="n">
        <v>178736.91641303</v>
      </c>
      <c r="AA76" s="0" t="n">
        <v>6507.82824848106</v>
      </c>
      <c r="AB76" s="0" t="n">
        <f aca="false">X76*0.1</f>
        <v>4.994E-007</v>
      </c>
      <c r="AC76" s="0" t="n">
        <f aca="false">(SQRT(((AA76/W76)^2)+((AB76/X76)^2)))*Y76</f>
        <v>0.183613732372475</v>
      </c>
      <c r="AD76" s="0" t="n">
        <v>5.223868284E-006</v>
      </c>
      <c r="AE76" s="0" t="n">
        <f aca="false">(W76*AD76)*EXP(L76*M76)</f>
        <v>1.89001909178651</v>
      </c>
      <c r="AF76" s="0" t="n">
        <v>178736.91641303</v>
      </c>
      <c r="AG76" s="0" t="n">
        <v>6507.82824848106</v>
      </c>
      <c r="AH76" s="0" t="n">
        <f aca="false">AD76*0.1</f>
        <v>5.223868284E-007</v>
      </c>
      <c r="AI76" s="0" t="n">
        <f aca="false">(SQRT(((AG76/W76)^2)+((AH76/AD76)^2)))*AE76</f>
        <v>0.192065268932206</v>
      </c>
      <c r="AJ76" s="0" t="n">
        <v>3.02832944E-007</v>
      </c>
      <c r="AK76" s="0" t="n">
        <f aca="false">(W76*AJ76)*EXP(L76*M76)</f>
        <v>0.109566324161537</v>
      </c>
      <c r="AL76" s="0" t="n">
        <v>178736.91641303</v>
      </c>
      <c r="AM76" s="0" t="n">
        <v>6507.82824848106</v>
      </c>
      <c r="AN76" s="0" t="n">
        <f aca="false">AJ76*0.1</f>
        <v>3.02832944E-008</v>
      </c>
      <c r="AO76" s="0" t="n">
        <f aca="false">(SQRT(((AM76/W76)^2)+((AN76/AJ76)^2)))*AK76</f>
        <v>0.0111342184888236</v>
      </c>
    </row>
    <row r="77" customFormat="false" ht="15" hidden="false" customHeight="false" outlineLevel="0" collapsed="false">
      <c r="A77" s="42" t="s">
        <v>202</v>
      </c>
      <c r="B77" s="40" t="s">
        <v>234</v>
      </c>
      <c r="C77" s="0" t="s">
        <v>2122</v>
      </c>
      <c r="D77" s="41" t="n">
        <v>41421</v>
      </c>
      <c r="E77" s="0" t="n">
        <v>10000</v>
      </c>
      <c r="F77" s="0" t="n">
        <v>9685</v>
      </c>
      <c r="G77" s="0" t="n">
        <f aca="false">(((F77*3.7852*35.81)/1000)/(H77^2))*1.2732</f>
        <v>26.0819272240921</v>
      </c>
      <c r="H77" s="0" t="n">
        <v>8.005249356</v>
      </c>
      <c r="I77" s="0" t="n">
        <v>50.6246886295188</v>
      </c>
      <c r="J77" s="0" t="n">
        <v>68.0016224983599</v>
      </c>
      <c r="K77" s="0" t="n">
        <v>3.82238500207701</v>
      </c>
      <c r="L77" s="0" t="n">
        <v>0.005</v>
      </c>
      <c r="M77" s="0" t="n">
        <v>-1</v>
      </c>
      <c r="N77" s="0" t="n">
        <v>1200.79242951797</v>
      </c>
      <c r="O77" s="0" t="n">
        <f aca="false">(N77/2204.59)*EXP(L77*M77)</f>
        <v>0.541961749028381</v>
      </c>
      <c r="P77" s="0" t="n">
        <v>0.693948706618423</v>
      </c>
      <c r="Q77" s="0" t="n">
        <v>0.0696754411027923</v>
      </c>
      <c r="R77" s="0" t="n">
        <f aca="false">30.3818643031628*(I77/Hoja4!$DD$2)</f>
        <v>0.489326345773625</v>
      </c>
      <c r="S77" s="0" t="n">
        <v>0.346725101597201</v>
      </c>
      <c r="T77" s="0" t="n">
        <v>0.0215793379964769</v>
      </c>
      <c r="U77" s="0" t="n">
        <f aca="false">(SQRT(((P77/G77)^2)+((Q77/H77)^2)+((R77/I77)^2)+((S77/J77)^2)+((T77/K77)^2)))*O77</f>
        <v>0.0165715985353679</v>
      </c>
      <c r="V77" s="0" t="n">
        <f aca="false">O77&gt;U77</f>
        <v>1</v>
      </c>
      <c r="W77" s="0" t="n">
        <v>255553.428201811</v>
      </c>
      <c r="X77" s="0" t="n">
        <v>4.994E-006</v>
      </c>
      <c r="Y77" s="0" t="n">
        <f aca="false">(W77*X77)*EXP(L77*M77)</f>
        <v>1.2698685777054</v>
      </c>
      <c r="Z77" s="0" t="n">
        <v>80361.8296799995</v>
      </c>
      <c r="AA77" s="0" t="n">
        <v>3748.14709444969</v>
      </c>
      <c r="AB77" s="0" t="n">
        <f aca="false">X77*0.1</f>
        <v>4.994E-007</v>
      </c>
      <c r="AC77" s="0" t="n">
        <f aca="false">(SQRT(((AA77/W77)^2)+((AB77/X77)^2)))*Y77</f>
        <v>0.128345426621526</v>
      </c>
      <c r="AD77" s="0" t="n">
        <v>5.223868284E-006</v>
      </c>
      <c r="AE77" s="0" t="n">
        <f aca="false">(W77*AD77)*EXP(L77*M77)</f>
        <v>1.32831922064946</v>
      </c>
      <c r="AF77" s="0" t="n">
        <v>80361.8296799995</v>
      </c>
      <c r="AG77" s="0" t="n">
        <v>3748.14709444969</v>
      </c>
      <c r="AH77" s="0" t="n">
        <f aca="false">AD77*0.1</f>
        <v>5.223868284E-007</v>
      </c>
      <c r="AI77" s="0" t="n">
        <f aca="false">(SQRT(((AG77/W77)^2)+((AH77/AD77)^2)))*AE77</f>
        <v>0.134253024334129</v>
      </c>
      <c r="AJ77" s="0" t="n">
        <v>3.02832944E-007</v>
      </c>
      <c r="AK77" s="0" t="n">
        <f aca="false">(W77*AJ77)*EXP(L77*M77)</f>
        <v>0.0770040127912732</v>
      </c>
      <c r="AL77" s="0" t="n">
        <v>80361.8296799995</v>
      </c>
      <c r="AM77" s="0" t="n">
        <v>3748.14709444969</v>
      </c>
      <c r="AN77" s="0" t="n">
        <f aca="false">AJ77*0.1</f>
        <v>3.02832944E-008</v>
      </c>
      <c r="AO77" s="0" t="n">
        <f aca="false">(SQRT(((AM77/W77)^2)+((AN77/AJ77)^2)))*AK77</f>
        <v>0.00778278401936978</v>
      </c>
    </row>
    <row r="78" customFormat="false" ht="15" hidden="false" customHeight="false" outlineLevel="0" collapsed="false">
      <c r="A78" s="42" t="s">
        <v>202</v>
      </c>
      <c r="B78" s="32"/>
      <c r="C78" s="0" t="s">
        <v>2123</v>
      </c>
      <c r="D78" s="41" t="n">
        <v>41421</v>
      </c>
      <c r="E78" s="0" t="n">
        <v>5000</v>
      </c>
      <c r="F78" s="0" t="n">
        <v>4600</v>
      </c>
      <c r="G78" s="0" t="n">
        <f aca="false">(((F78*3.7852*35.81)/1000)/(H78^2))*1.2732</f>
        <v>12.3879055478393</v>
      </c>
      <c r="H78" s="0" t="n">
        <v>8.005249356</v>
      </c>
      <c r="I78" s="0" t="n">
        <v>101.749254738737</v>
      </c>
      <c r="J78" s="0" t="n">
        <v>130.009325504884</v>
      </c>
      <c r="K78" s="0" t="n">
        <v>0.00593973</v>
      </c>
      <c r="L78" s="0" t="n">
        <v>0.005</v>
      </c>
      <c r="M78" s="0" t="n">
        <v>-1</v>
      </c>
      <c r="N78" s="0" t="n">
        <v>3.97127646617724</v>
      </c>
      <c r="O78" s="0" t="n">
        <f aca="false">(N78/2204.59)*EXP(L78*M78)</f>
        <v>0.00179238300190538</v>
      </c>
      <c r="P78" s="0" t="n">
        <v>0.400684429145215</v>
      </c>
      <c r="Q78" s="0" t="n">
        <v>0.0788250461799058</v>
      </c>
      <c r="R78" s="0" t="n">
        <f aca="false">30.6123136425953*(I78/Hoja4!$AB$2)</f>
        <v>0.555918101395927</v>
      </c>
      <c r="S78" s="0" t="n">
        <v>1.14894745568521</v>
      </c>
      <c r="T78" s="0" t="n">
        <v>5.58086552427142E-005</v>
      </c>
      <c r="U78" s="0" t="n">
        <f aca="false">(SQRT(((P78/G78)^2)+((Q78/H78)^2)+((R78/I78)^2)+((S78/J78)^2)+((T78/K78)^2)))*O78</f>
        <v>6.5596714585888E-005</v>
      </c>
      <c r="V78" s="0" t="n">
        <f aca="false">O78&gt;U78</f>
        <v>1</v>
      </c>
      <c r="W78" s="0" t="n">
        <v>468046.571798189</v>
      </c>
      <c r="X78" s="0" t="n">
        <v>4.994E-006</v>
      </c>
      <c r="Y78" s="0" t="n">
        <f aca="false">(W78*X78)*EXP(L78*M78)</f>
        <v>2.32576662583406</v>
      </c>
      <c r="Z78" s="0" t="n">
        <v>178736.91641303</v>
      </c>
      <c r="AA78" s="0" t="n">
        <v>6507.82824848106</v>
      </c>
      <c r="AB78" s="0" t="n">
        <f aca="false">X78*0.1</f>
        <v>4.994E-007</v>
      </c>
      <c r="AC78" s="0" t="n">
        <f aca="false">(SQRT(((AA78/W78)^2)+((AB78/X78)^2)))*Y78</f>
        <v>0.234814075775089</v>
      </c>
      <c r="AD78" s="0" t="n">
        <v>5.223868284E-006</v>
      </c>
      <c r="AE78" s="0" t="n">
        <f aca="false">(W78*AD78)*EXP(L78*M78)</f>
        <v>2.43281908543858</v>
      </c>
      <c r="AF78" s="0" t="n">
        <v>178736.91641303</v>
      </c>
      <c r="AG78" s="0" t="n">
        <v>6507.82824848106</v>
      </c>
      <c r="AH78" s="0" t="n">
        <f aca="false">AD78*0.1</f>
        <v>5.223868284E-007</v>
      </c>
      <c r="AI78" s="0" t="n">
        <f aca="false">(SQRT(((AG78/W78)^2)+((AH78/AD78)^2)))*AE78</f>
        <v>0.245622307384514</v>
      </c>
      <c r="AJ78" s="0" t="n">
        <v>3.02832944E-007</v>
      </c>
      <c r="AK78" s="0" t="n">
        <f aca="false">(W78*AJ78)*EXP(L78*M78)</f>
        <v>0.141032990460207</v>
      </c>
      <c r="AL78" s="0" t="n">
        <v>178736.91641303</v>
      </c>
      <c r="AM78" s="0" t="n">
        <v>6507.82824848106</v>
      </c>
      <c r="AN78" s="0" t="n">
        <f aca="false">AJ78*0.1</f>
        <v>3.02832944E-008</v>
      </c>
      <c r="AO78" s="0" t="n">
        <f aca="false">(SQRT(((AM78/W78)^2)+((AN78/AJ78)^2)))*AK78</f>
        <v>0.0142389743411312</v>
      </c>
    </row>
    <row r="79" customFormat="false" ht="15" hidden="false" customHeight="false" outlineLevel="0" collapsed="false">
      <c r="A79" s="42" t="s">
        <v>202</v>
      </c>
      <c r="B79" s="40" t="s">
        <v>238</v>
      </c>
      <c r="C79" s="0" t="s">
        <v>2124</v>
      </c>
      <c r="D79" s="41" t="n">
        <v>40672</v>
      </c>
      <c r="E79" s="0" t="n">
        <v>6118</v>
      </c>
      <c r="F79" s="0" t="n">
        <v>6389</v>
      </c>
      <c r="G79" s="0" t="n">
        <f aca="false">(((F79*3.7852*35.81)/1000)/(H79^2))*1.2732</f>
        <v>17.2057235967707</v>
      </c>
      <c r="H79" s="0" t="n">
        <v>8.005249356</v>
      </c>
      <c r="I79" s="0" t="n">
        <v>73.2581893564234</v>
      </c>
      <c r="J79" s="0" t="n">
        <v>130.009325504884</v>
      </c>
      <c r="K79" s="0" t="n">
        <v>0.00593973</v>
      </c>
      <c r="L79" s="0" t="n">
        <v>0.005</v>
      </c>
      <c r="M79" s="0" t="n">
        <v>1</v>
      </c>
      <c r="N79" s="0" t="n">
        <v>4.95799292454179</v>
      </c>
      <c r="O79" s="0" t="n">
        <f aca="false">(N79/2204.59)*EXP(L79*M79)</f>
        <v>0.00226021390258362</v>
      </c>
      <c r="P79" s="0" t="n">
        <v>0.581693626796288</v>
      </c>
      <c r="Q79" s="0" t="n">
        <v>0.0152723966616018</v>
      </c>
      <c r="R79" s="0" t="n">
        <f aca="false">32.2690362110918*(I79/Hoja4!$BF$2)</f>
        <v>2.37614787579394</v>
      </c>
      <c r="S79" s="0" t="n">
        <v>1.14894745568521</v>
      </c>
      <c r="T79" s="0" t="n">
        <v>5.58086552427142E-005</v>
      </c>
      <c r="U79" s="0" t="n">
        <f aca="false">(SQRT(((P79/G79)^2)+((Q79/H79)^2)+((R79/I79)^2)+((S79/J79)^2)+((T79/K79)^2)))*O79</f>
        <v>0.000109918402119898</v>
      </c>
      <c r="V79" s="0" t="n">
        <f aca="false">O79&gt;U79</f>
        <v>1</v>
      </c>
      <c r="W79" s="0" t="n">
        <v>468046.571798189</v>
      </c>
      <c r="X79" s="0" t="n">
        <v>4.994E-006</v>
      </c>
      <c r="Y79" s="0" t="n">
        <f aca="false">(W79*X79)*EXP(L79*M79)</f>
        <v>2.34914096902248</v>
      </c>
      <c r="Z79" s="0" t="n">
        <v>178736.91641303</v>
      </c>
      <c r="AA79" s="0" t="n">
        <v>6507.82824848106</v>
      </c>
      <c r="AB79" s="0" t="n">
        <f aca="false">X79*0.1</f>
        <v>4.994E-007</v>
      </c>
      <c r="AC79" s="0" t="n">
        <f aca="false">(SQRT(((AA79/W79)^2)+((AB79/X79)^2)))*Y79</f>
        <v>0.237173996470344</v>
      </c>
      <c r="AD79" s="0" t="n">
        <v>5.223868284E-006</v>
      </c>
      <c r="AE79" s="0" t="n">
        <f aca="false">(W79*AD79)*EXP(L79*M79)</f>
        <v>2.45726932373279</v>
      </c>
      <c r="AF79" s="0" t="n">
        <v>178736.91641303</v>
      </c>
      <c r="AG79" s="0" t="n">
        <v>6507.82824848106</v>
      </c>
      <c r="AH79" s="0" t="n">
        <f aca="false">AD79*0.1</f>
        <v>5.223868284E-007</v>
      </c>
      <c r="AI79" s="0" t="n">
        <f aca="false">(SQRT(((AG79/W79)^2)+((AH79/AD79)^2)))*AE79</f>
        <v>0.248090852613327</v>
      </c>
      <c r="AJ79" s="0" t="n">
        <v>3.02832944E-007</v>
      </c>
      <c r="AK79" s="0" t="n">
        <f aca="false">(W79*AJ79)*EXP(L79*M79)</f>
        <v>0.142450395578712</v>
      </c>
      <c r="AL79" s="0" t="n">
        <v>178736.91641303</v>
      </c>
      <c r="AM79" s="0" t="n">
        <v>6507.82824848106</v>
      </c>
      <c r="AN79" s="0" t="n">
        <f aca="false">AJ79*0.1</f>
        <v>3.02832944E-008</v>
      </c>
      <c r="AO79" s="0" t="n">
        <f aca="false">(SQRT(((AM79/W79)^2)+((AN79/AJ79)^2)))*AK79</f>
        <v>0.0143820784123668</v>
      </c>
    </row>
    <row r="80" customFormat="false" ht="15" hidden="false" customHeight="false" outlineLevel="0" collapsed="false">
      <c r="A80" s="42" t="s">
        <v>202</v>
      </c>
      <c r="B80" s="32"/>
      <c r="C80" s="0" t="s">
        <v>2122</v>
      </c>
      <c r="D80" s="41" t="n">
        <v>40672</v>
      </c>
      <c r="E80" s="0" t="n">
        <v>4118</v>
      </c>
      <c r="F80" s="0" t="n">
        <v>4179</v>
      </c>
      <c r="G80" s="0" t="n">
        <f aca="false">(((F80*3.7852*35.81)/1000)/(H80^2))*1.2732</f>
        <v>11.2541428879175</v>
      </c>
      <c r="H80" s="0" t="n">
        <v>8.005249356</v>
      </c>
      <c r="I80" s="0" t="n">
        <v>61.1518134007684</v>
      </c>
      <c r="J80" s="0" t="n">
        <v>68.0016224983599</v>
      </c>
      <c r="K80" s="0" t="n">
        <v>3.82238500207701</v>
      </c>
      <c r="L80" s="0" t="n">
        <v>0.005</v>
      </c>
      <c r="M80" s="0" t="n">
        <v>1</v>
      </c>
      <c r="N80" s="0" t="n">
        <v>1039.45503107234</v>
      </c>
      <c r="O80" s="0" t="n">
        <f aca="false">(N80/2204.59)*EXP(L80*M80)</f>
        <v>0.473859230558971</v>
      </c>
      <c r="P80" s="0" t="n">
        <v>2.86253203470796</v>
      </c>
      <c r="Q80" s="0" t="n">
        <v>0.903813762349225</v>
      </c>
      <c r="R80" s="0" t="n">
        <f aca="false">56.8126563291011*(I80/Hoja4!$W$2)</f>
        <v>3.13243614378152</v>
      </c>
      <c r="S80" s="0" t="n">
        <v>0.346725101597201</v>
      </c>
      <c r="T80" s="0" t="n">
        <v>0.0215793379964769</v>
      </c>
      <c r="U80" s="0" t="n">
        <f aca="false">(SQRT(((P80/G80)^2)+((Q80/H80)^2)+((R80/I80)^2)+((S80/J80)^2)+((T80/K80)^2)))*O80</f>
        <v>0.134131906631867</v>
      </c>
      <c r="V80" s="0" t="n">
        <f aca="false">O80&gt;U80</f>
        <v>1</v>
      </c>
      <c r="W80" s="0" t="n">
        <v>255553.428201811</v>
      </c>
      <c r="X80" s="0" t="n">
        <v>4.994E-006</v>
      </c>
      <c r="Y80" s="0" t="n">
        <f aca="false">(W80*X80)*EXP(L80*M80)</f>
        <v>1.28263096908627</v>
      </c>
      <c r="Z80" s="0" t="n">
        <v>80361.8296799995</v>
      </c>
      <c r="AA80" s="0" t="n">
        <v>3748.14709444969</v>
      </c>
      <c r="AB80" s="0" t="n">
        <f aca="false">X80*0.1</f>
        <v>4.994E-007</v>
      </c>
      <c r="AC80" s="0" t="n">
        <f aca="false">(SQRT(((AA80/W80)^2)+((AB80/X80)^2)))*Y80</f>
        <v>0.129635319603561</v>
      </c>
      <c r="AD80" s="0" t="n">
        <v>5.223868284E-006</v>
      </c>
      <c r="AE80" s="0" t="n">
        <f aca="false">(W80*AD80)*EXP(L80*M80)</f>
        <v>1.3416690507581</v>
      </c>
      <c r="AF80" s="0" t="n">
        <v>80361.8296799995</v>
      </c>
      <c r="AG80" s="0" t="n">
        <v>3748.14709444969</v>
      </c>
      <c r="AH80" s="0" t="n">
        <f aca="false">AD80*0.1</f>
        <v>5.223868284E-007</v>
      </c>
      <c r="AI80" s="0" t="n">
        <f aca="false">(SQRT(((AG80/W80)^2)+((AH80/AD80)^2)))*AE80</f>
        <v>0.135602289660242</v>
      </c>
      <c r="AJ80" s="0" t="n">
        <v>3.02832944E-007</v>
      </c>
      <c r="AK80" s="0" t="n">
        <f aca="false">(W80*AJ80)*EXP(L80*M80)</f>
        <v>0.0777779159859769</v>
      </c>
      <c r="AL80" s="0" t="n">
        <v>80361.8296799995</v>
      </c>
      <c r="AM80" s="0" t="n">
        <v>3748.14709444969</v>
      </c>
      <c r="AN80" s="0" t="n">
        <f aca="false">AJ80*0.1</f>
        <v>3.02832944E-008</v>
      </c>
      <c r="AO80" s="0" t="n">
        <f aca="false">(SQRT(((AM80/W80)^2)+((AN80/AJ80)^2)))*AK80</f>
        <v>0.00786100229914444</v>
      </c>
    </row>
    <row r="81" customFormat="false" ht="15" hidden="false" customHeight="false" outlineLevel="0" collapsed="false">
      <c r="A81" s="42" t="s">
        <v>202</v>
      </c>
      <c r="B81" s="40" t="s">
        <v>241</v>
      </c>
      <c r="C81" s="0" t="s">
        <v>2128</v>
      </c>
      <c r="D81" s="41" t="n">
        <v>40549</v>
      </c>
      <c r="E81" s="0" t="n">
        <v>10000</v>
      </c>
      <c r="F81" s="0" t="n">
        <v>9685</v>
      </c>
      <c r="G81" s="0" t="n">
        <f aca="false">(((F81*3.7852*35.81)/1000)/(H81^2))*1.2732</f>
        <v>26.0819272240921</v>
      </c>
      <c r="H81" s="0" t="n">
        <v>8.005249356</v>
      </c>
      <c r="I81" s="0" t="n">
        <v>74.7134744450181</v>
      </c>
      <c r="J81" s="0" t="n">
        <v>130.009325504884</v>
      </c>
      <c r="K81" s="0" t="n">
        <v>0.00593973</v>
      </c>
      <c r="L81" s="0" t="n">
        <v>0.005</v>
      </c>
      <c r="M81" s="0" t="n">
        <v>1</v>
      </c>
      <c r="N81" s="0" t="n">
        <v>7.55894285696137</v>
      </c>
      <c r="O81" s="0" t="n">
        <f aca="false">(N81/2204.59)*EXP(L81*M81)</f>
        <v>0.00344591611851043</v>
      </c>
      <c r="P81" s="0" t="n">
        <v>0.693948706618423</v>
      </c>
      <c r="Q81" s="0" t="n">
        <v>0.0696754411027923</v>
      </c>
      <c r="R81" s="0" t="n">
        <f aca="false">30.3818643031628*(I81/Hoja4!$DN$2)</f>
        <v>0.39507454553445</v>
      </c>
      <c r="S81" s="0" t="n">
        <v>1.14894745568521</v>
      </c>
      <c r="T81" s="0" t="n">
        <v>5.58086552427142E-005</v>
      </c>
      <c r="U81" s="0" t="n">
        <f aca="false">(SQRT(((P81/G81)^2)+((Q81/H81)^2)+((R81/I81)^2)+((S81/J81)^2)+((T81/K81)^2)))*O81</f>
        <v>0.000107764294138214</v>
      </c>
      <c r="V81" s="0" t="n">
        <f aca="false">O81&gt;U81</f>
        <v>1</v>
      </c>
      <c r="W81" s="0" t="n">
        <v>723600</v>
      </c>
      <c r="X81" s="0" t="n">
        <v>4.994E-006</v>
      </c>
      <c r="Y81" s="0" t="n">
        <f aca="false">(W81*X81)*EXP(L81*M81)</f>
        <v>3.63177193810875</v>
      </c>
      <c r="Z81" s="0" t="n">
        <v>178736.91641303</v>
      </c>
      <c r="AA81" s="0" t="n">
        <v>6507.82824848106</v>
      </c>
      <c r="AB81" s="0" t="n">
        <f aca="false">X81*0.1</f>
        <v>4.994E-007</v>
      </c>
      <c r="AC81" s="0" t="n">
        <f aca="false">(SQRT(((AA81/W81)^2)+((AB81/X81)^2)))*Y81</f>
        <v>0.364643038851227</v>
      </c>
      <c r="AD81" s="0" t="n">
        <v>5.223868284E-006</v>
      </c>
      <c r="AE81" s="0" t="n">
        <f aca="false">(W81*AD81)*EXP(L81*M81)</f>
        <v>3.79893837449089</v>
      </c>
      <c r="AF81" s="0" t="n">
        <v>178736.91641303</v>
      </c>
      <c r="AG81" s="0" t="n">
        <v>6507.82824848106</v>
      </c>
      <c r="AH81" s="0" t="n">
        <f aca="false">AD81*0.1</f>
        <v>5.223868284E-007</v>
      </c>
      <c r="AI81" s="0" t="n">
        <f aca="false">(SQRT(((AG81/W81)^2)+((AH81/AD81)^2)))*AE81</f>
        <v>0.381427153711715</v>
      </c>
      <c r="AJ81" s="0" t="n">
        <v>3.02832944E-007</v>
      </c>
      <c r="AK81" s="0" t="n">
        <f aca="false">(W81*AJ81)*EXP(L81*M81)</f>
        <v>0.220228311564689</v>
      </c>
      <c r="AL81" s="0" t="n">
        <v>178736.91641303</v>
      </c>
      <c r="AM81" s="0" t="n">
        <v>6507.82824848106</v>
      </c>
      <c r="AN81" s="0" t="n">
        <f aca="false">AJ81*0.1</f>
        <v>3.02832944E-008</v>
      </c>
      <c r="AO81" s="0" t="n">
        <f aca="false">(SQRT(((AM81/W81)^2)+((AN81/AJ81)^2)))*AK81</f>
        <v>0.0221117190557516</v>
      </c>
    </row>
    <row r="82" customFormat="false" ht="15" hidden="false" customHeight="false" outlineLevel="0" collapsed="false">
      <c r="A82" s="42" t="s">
        <v>202</v>
      </c>
      <c r="B82" s="40" t="s">
        <v>245</v>
      </c>
      <c r="C82" s="0" t="s">
        <v>2122</v>
      </c>
      <c r="D82" s="41" t="n">
        <v>41418</v>
      </c>
      <c r="E82" s="0" t="n">
        <v>11529</v>
      </c>
      <c r="F82" s="0" t="n">
        <v>11529</v>
      </c>
      <c r="G82" s="0" t="n">
        <f aca="false">(((F82*3.7852*35.81)/1000)/(H82^2))*1.2732</f>
        <v>31.0478615350086</v>
      </c>
      <c r="H82" s="0" t="n">
        <v>8.005249356</v>
      </c>
      <c r="I82" s="0" t="n">
        <v>41.6341399947957</v>
      </c>
      <c r="J82" s="0" t="n">
        <v>68.0016224983599</v>
      </c>
      <c r="K82" s="0" t="n">
        <v>3.82238500207701</v>
      </c>
      <c r="L82" s="0" t="n">
        <v>0.005</v>
      </c>
      <c r="M82" s="0" t="n">
        <v>-1</v>
      </c>
      <c r="N82" s="0" t="n">
        <v>2635.54901980177</v>
      </c>
      <c r="O82" s="0" t="n">
        <f aca="false">(N82/2204.59)*EXP(L82*M82)</f>
        <v>1.18952012130455</v>
      </c>
      <c r="P82" s="0" t="n">
        <v>0.780766980416145</v>
      </c>
      <c r="Q82" s="0" t="n">
        <v>0.0662372265305065</v>
      </c>
      <c r="R82" s="0" t="n">
        <f aca="false">15.1037169846062*(I82/Hoja4!$DX$2)</f>
        <v>1.2233704858484</v>
      </c>
      <c r="S82" s="0" t="n">
        <v>0.346725101597201</v>
      </c>
      <c r="T82" s="0" t="n">
        <v>0.0215793379964769</v>
      </c>
      <c r="U82" s="0" t="n">
        <f aca="false">(SQRT(((P82/G82)^2)+((Q82/H82)^2)+((R82/I82)^2)+((S82/J82)^2)+((T82/K82)^2)))*O82</f>
        <v>0.0479086315044852</v>
      </c>
      <c r="V82" s="0" t="n">
        <f aca="false">O82&gt;U82</f>
        <v>1</v>
      </c>
      <c r="W82" s="0" t="n">
        <v>480000</v>
      </c>
      <c r="X82" s="0" t="n">
        <v>4.994E-006</v>
      </c>
      <c r="Y82" s="0" t="n">
        <f aca="false">(W82*X82)*EXP(L82*M82)</f>
        <v>2.38516431412236</v>
      </c>
      <c r="Z82" s="0" t="n">
        <v>80361.8296799995</v>
      </c>
      <c r="AA82" s="0" t="n">
        <v>3748.14709444969</v>
      </c>
      <c r="AB82" s="0" t="n">
        <f aca="false">X82*0.1</f>
        <v>4.994E-007</v>
      </c>
      <c r="AC82" s="0" t="n">
        <f aca="false">(SQRT(((AA82/W82)^2)+((AB82/X82)^2)))*Y82</f>
        <v>0.239242501537361</v>
      </c>
      <c r="AD82" s="0" t="n">
        <v>5.223868284E-006</v>
      </c>
      <c r="AE82" s="0" t="n">
        <f aca="false">(W82*AD82)*EXP(L82*M82)</f>
        <v>2.49495078347465</v>
      </c>
      <c r="AF82" s="0" t="n">
        <v>80361.8296799995</v>
      </c>
      <c r="AG82" s="0" t="n">
        <v>3748.14709444969</v>
      </c>
      <c r="AH82" s="0" t="n">
        <f aca="false">AD82*0.1</f>
        <v>5.223868284E-007</v>
      </c>
      <c r="AI82" s="0" t="n">
        <f aca="false">(SQRT(((AG82/W82)^2)+((AH82/AD82)^2)))*AE82</f>
        <v>0.250254568675579</v>
      </c>
      <c r="AJ82" s="0" t="n">
        <v>3.02832944E-007</v>
      </c>
      <c r="AK82" s="0" t="n">
        <f aca="false">(W82*AJ82)*EXP(L82*M82)</f>
        <v>0.144634828027516</v>
      </c>
      <c r="AL82" s="0" t="n">
        <v>80361.8296799995</v>
      </c>
      <c r="AM82" s="0" t="n">
        <v>3748.14709444969</v>
      </c>
      <c r="AN82" s="0" t="n">
        <f aca="false">AJ82*0.1</f>
        <v>3.02832944E-008</v>
      </c>
      <c r="AO82" s="0" t="n">
        <f aca="false">(SQRT(((AM82/W82)^2)+((AN82/AJ82)^2)))*AK82</f>
        <v>0.0145075112275698</v>
      </c>
    </row>
    <row r="83" customFormat="false" ht="15" hidden="false" customHeight="false" outlineLevel="0" collapsed="false">
      <c r="A83" s="42" t="s">
        <v>202</v>
      </c>
      <c r="C83" s="0" t="s">
        <v>2124</v>
      </c>
      <c r="D83" s="41" t="n">
        <v>41418</v>
      </c>
      <c r="E83" s="0" t="n">
        <v>7782</v>
      </c>
      <c r="F83" s="0" t="n">
        <v>7796</v>
      </c>
      <c r="G83" s="0" t="n">
        <f aca="false">(((F83*3.7852*35.81)/1000)/(H83^2))*1.2732</f>
        <v>20.9948068806424</v>
      </c>
      <c r="H83" s="0" t="n">
        <v>8.005249356</v>
      </c>
      <c r="I83" s="0" t="n">
        <v>38.4812724474089</v>
      </c>
      <c r="J83" s="0" t="n">
        <v>130.009325504884</v>
      </c>
      <c r="K83" s="0" t="n">
        <v>0.00593973</v>
      </c>
      <c r="L83" s="0" t="n">
        <v>0.005</v>
      </c>
      <c r="M83" s="0" t="n">
        <v>-1</v>
      </c>
      <c r="N83" s="0" t="n">
        <v>5.21909937885013</v>
      </c>
      <c r="O83" s="0" t="n">
        <f aca="false">(N83/2204.59)*EXP(L83*M83)</f>
        <v>0.00235557133621338</v>
      </c>
      <c r="P83" s="0" t="n">
        <v>0.575296534612654</v>
      </c>
      <c r="Q83" s="0" t="n">
        <v>0.0436657928861363</v>
      </c>
      <c r="R83" s="0" t="n">
        <f aca="false">11.8457570192522*(I83/Hoja4!$BZ$2)</f>
        <v>0.283746226395773</v>
      </c>
      <c r="S83" s="0" t="n">
        <v>1.14894745568521</v>
      </c>
      <c r="T83" s="0" t="n">
        <v>5.58086552427142E-005</v>
      </c>
      <c r="U83" s="0" t="n">
        <f aca="false">(SQRT(((P83/G83)^2)+((Q83/H83)^2)+((R83/I83)^2)+((S83/J83)^2)+((T83/K83)^2)))*O83</f>
        <v>7.45405764843698E-005</v>
      </c>
      <c r="V83" s="0" t="n">
        <f aca="false">O83&gt;U83</f>
        <v>1</v>
      </c>
      <c r="W83" s="0" t="n">
        <v>300000</v>
      </c>
      <c r="X83" s="0" t="n">
        <v>4.994E-006</v>
      </c>
      <c r="Y83" s="0" t="n">
        <f aca="false">(W83*X83)*EXP(L83*M83)</f>
        <v>1.49072769632648</v>
      </c>
      <c r="Z83" s="0" t="n">
        <v>178736.91641303</v>
      </c>
      <c r="AA83" s="0" t="n">
        <v>6507.82824848106</v>
      </c>
      <c r="AB83" s="0" t="n">
        <f aca="false">X83*0.1</f>
        <v>4.994E-007</v>
      </c>
      <c r="AC83" s="0" t="n">
        <f aca="false">(SQRT(((AA83/W83)^2)+((AB83/X83)^2)))*Y83</f>
        <v>0.15253995165078</v>
      </c>
      <c r="AD83" s="0" t="n">
        <v>5.223868284E-006</v>
      </c>
      <c r="AE83" s="0" t="n">
        <f aca="false">(W83*AD83)*EXP(L83*M83)</f>
        <v>1.55934423967166</v>
      </c>
      <c r="AF83" s="0" t="n">
        <v>178736.91641303</v>
      </c>
      <c r="AG83" s="0" t="n">
        <v>6507.82824848106</v>
      </c>
      <c r="AH83" s="0" t="n">
        <f aca="false">AD83*0.1</f>
        <v>5.223868284E-007</v>
      </c>
      <c r="AI83" s="0" t="n">
        <f aca="false">(SQRT(((AG83/W83)^2)+((AH83/AD83)^2)))*AE83</f>
        <v>0.159561196530116</v>
      </c>
      <c r="AJ83" s="0" t="n">
        <v>3.02832944E-007</v>
      </c>
      <c r="AK83" s="0" t="n">
        <f aca="false">(W83*AJ83)*EXP(L83*M83)</f>
        <v>0.0903967675171976</v>
      </c>
      <c r="AL83" s="0" t="n">
        <v>178736.91641303</v>
      </c>
      <c r="AM83" s="0" t="n">
        <v>6507.82824848106</v>
      </c>
      <c r="AN83" s="0" t="n">
        <f aca="false">AJ83*0.1</f>
        <v>3.02832944E-008</v>
      </c>
      <c r="AO83" s="0" t="n">
        <f aca="false">(SQRT(((AM83/W83)^2)+((AN83/AJ83)^2)))*AK83</f>
        <v>0.00924992443652849</v>
      </c>
    </row>
    <row r="84" customFormat="false" ht="15" hidden="false" customHeight="false" outlineLevel="0" collapsed="false">
      <c r="A84" s="42" t="s">
        <v>202</v>
      </c>
      <c r="B84" s="32"/>
      <c r="C84" s="0" t="s">
        <v>2124</v>
      </c>
      <c r="D84" s="41" t="n">
        <v>41418</v>
      </c>
      <c r="E84" s="0" t="n">
        <v>3707</v>
      </c>
      <c r="F84" s="0" t="n">
        <v>3962.58</v>
      </c>
      <c r="G84" s="0" t="n">
        <f aca="false">(((F84*3.7852*35.81)/1000)/(H84^2))*1.2732</f>
        <v>17.5991035948821</v>
      </c>
      <c r="H84" s="0" t="n">
        <v>6.23359581</v>
      </c>
      <c r="I84" s="0" t="n">
        <v>75.7082506851597</v>
      </c>
      <c r="J84" s="0" t="n">
        <v>130.009325504884</v>
      </c>
      <c r="K84" s="0" t="n">
        <v>0.00593973</v>
      </c>
      <c r="L84" s="0" t="n">
        <v>0.005</v>
      </c>
      <c r="M84" s="0" t="n">
        <v>-1</v>
      </c>
      <c r="N84" s="0" t="n">
        <v>3.10479048361814</v>
      </c>
      <c r="O84" s="0" t="n">
        <f aca="false">(N84/2204.59)*EXP(L84*M84)</f>
        <v>0.00140130603716734</v>
      </c>
      <c r="P84" s="0" t="n">
        <v>2.81690318237076</v>
      </c>
      <c r="Q84" s="0" t="n">
        <v>0.689957873411666</v>
      </c>
      <c r="R84" s="0" t="n">
        <f aca="false">40.5074751462878*(I84/Hoja4!$R$2)</f>
        <v>1.9574608069126</v>
      </c>
      <c r="S84" s="0" t="n">
        <v>1.14894745568521</v>
      </c>
      <c r="T84" s="0" t="n">
        <v>5.58086552427142E-005</v>
      </c>
      <c r="U84" s="0" t="n">
        <f aca="false">(SQRT(((P84/G84)^2)+((Q84/H84)^2)+((R84/I84)^2)+((S84/J84)^2)+((T84/K84)^2)))*O84</f>
        <v>0.000275686473858568</v>
      </c>
      <c r="V84" s="0" t="n">
        <f aca="false">O84&gt;U84</f>
        <v>1</v>
      </c>
      <c r="W84" s="0" t="n">
        <v>300000</v>
      </c>
      <c r="X84" s="0" t="n">
        <v>4.994E-006</v>
      </c>
      <c r="Y84" s="0" t="n">
        <f aca="false">(W84*X84)*EXP(L84*M84)</f>
        <v>1.49072769632648</v>
      </c>
      <c r="Z84" s="0" t="n">
        <v>178736.91641303</v>
      </c>
      <c r="AA84" s="0" t="n">
        <v>6507.82824848106</v>
      </c>
      <c r="AB84" s="0" t="n">
        <f aca="false">X84*0.1</f>
        <v>4.994E-007</v>
      </c>
      <c r="AC84" s="0" t="n">
        <f aca="false">(SQRT(((AA84/W84)^2)+((AB84/X84)^2)))*Y84</f>
        <v>0.15253995165078</v>
      </c>
      <c r="AD84" s="0" t="n">
        <v>5.223868284E-006</v>
      </c>
      <c r="AE84" s="0" t="n">
        <f aca="false">(W84*AD84)*EXP(L84*M84)</f>
        <v>1.55934423967166</v>
      </c>
      <c r="AF84" s="0" t="n">
        <v>178736.91641303</v>
      </c>
      <c r="AG84" s="0" t="n">
        <v>6507.82824848106</v>
      </c>
      <c r="AH84" s="0" t="n">
        <f aca="false">AD84*0.1</f>
        <v>5.223868284E-007</v>
      </c>
      <c r="AI84" s="0" t="n">
        <f aca="false">(SQRT(((AG84/W84)^2)+((AH84/AD84)^2)))*AE84</f>
        <v>0.159561196530116</v>
      </c>
      <c r="AJ84" s="0" t="n">
        <v>3.02832944E-007</v>
      </c>
      <c r="AK84" s="0" t="n">
        <f aca="false">(W84*AJ84)*EXP(L84*M84)</f>
        <v>0.0903967675171976</v>
      </c>
      <c r="AL84" s="0" t="n">
        <v>178736.91641303</v>
      </c>
      <c r="AM84" s="0" t="n">
        <v>6507.82824848106</v>
      </c>
      <c r="AN84" s="0" t="n">
        <f aca="false">AJ84*0.1</f>
        <v>3.02832944E-008</v>
      </c>
      <c r="AO84" s="0" t="n">
        <f aca="false">(SQRT(((AM84/W84)^2)+((AN84/AJ84)^2)))*AK84</f>
        <v>0.00924992443652849</v>
      </c>
    </row>
    <row r="85" customFormat="false" ht="15" hidden="false" customHeight="false" outlineLevel="0" collapsed="false">
      <c r="A85" s="42" t="s">
        <v>202</v>
      </c>
      <c r="B85" s="40" t="s">
        <v>250</v>
      </c>
      <c r="C85" s="0" t="s">
        <v>2122</v>
      </c>
      <c r="D85" s="41" t="n">
        <v>41445</v>
      </c>
      <c r="E85" s="0" t="n">
        <v>6800</v>
      </c>
      <c r="F85" s="0" t="n">
        <v>6731</v>
      </c>
      <c r="G85" s="0" t="n">
        <f aca="false">(((F85*3.7852*35.81)/1000)/(H85^2))*1.2732</f>
        <v>18.1267374440231</v>
      </c>
      <c r="H85" s="0" t="n">
        <v>8.005249356</v>
      </c>
      <c r="I85" s="0" t="n">
        <v>23.7999808958684</v>
      </c>
      <c r="J85" s="0" t="n">
        <v>68.0016224983599</v>
      </c>
      <c r="K85" s="0" t="n">
        <v>3.82238500207701</v>
      </c>
      <c r="L85" s="0" t="n">
        <v>0.005</v>
      </c>
      <c r="M85" s="0" t="n">
        <v>-1</v>
      </c>
      <c r="N85" s="0" t="n">
        <v>991.403047933206</v>
      </c>
      <c r="O85" s="0" t="n">
        <f aca="false">(N85/2204.59)*EXP(L85*M85)</f>
        <v>0.4474566266758</v>
      </c>
      <c r="P85" s="0" t="n">
        <v>0.581693626796288</v>
      </c>
      <c r="Q85" s="0" t="n">
        <v>0.0152723966616018</v>
      </c>
      <c r="R85" s="0" t="n">
        <f aca="false">32.2690362110918*(I85/Hoja4!$BF$2)</f>
        <v>0.771958391907697</v>
      </c>
      <c r="S85" s="0" t="n">
        <v>0.346725101597201</v>
      </c>
      <c r="T85" s="0" t="n">
        <v>0.0215793379964769</v>
      </c>
      <c r="U85" s="0" t="n">
        <f aca="false">(SQRT(((P85/G85)^2)+((Q85/H85)^2)+((R85/I85)^2)+((S85/J85)^2)+((T85/K85)^2)))*O85</f>
        <v>0.020715580616747</v>
      </c>
      <c r="V85" s="0" t="n">
        <f aca="false">O85&gt;U85</f>
        <v>1</v>
      </c>
      <c r="W85" s="0" t="n">
        <v>160197.67141009</v>
      </c>
      <c r="X85" s="0" t="n">
        <v>4.994E-006</v>
      </c>
      <c r="Y85" s="0" t="n">
        <f aca="false">(W85*X85)*EXP(L85*M85)</f>
        <v>0.7960370188601</v>
      </c>
      <c r="Z85" s="0" t="n">
        <v>80361.8296799995</v>
      </c>
      <c r="AA85" s="0" t="n">
        <v>3748.14709444969</v>
      </c>
      <c r="AB85" s="0" t="n">
        <f aca="false">X85*0.1</f>
        <v>4.994E-007</v>
      </c>
      <c r="AC85" s="0" t="n">
        <f aca="false">(SQRT(((AA85/W85)^2)+((AB85/X85)^2)))*Y85</f>
        <v>0.0817535066048116</v>
      </c>
      <c r="AD85" s="0" t="n">
        <v>5.223868284E-006</v>
      </c>
      <c r="AE85" s="0" t="n">
        <f aca="false">(W85*AD85)*EXP(L85*M85)</f>
        <v>0.832677720407126</v>
      </c>
      <c r="AF85" s="0" t="n">
        <v>80361.8296799995</v>
      </c>
      <c r="AG85" s="0" t="n">
        <v>3748.14709444969</v>
      </c>
      <c r="AH85" s="0" t="n">
        <f aca="false">AD85*0.1</f>
        <v>5.223868284E-007</v>
      </c>
      <c r="AI85" s="0" t="n">
        <f aca="false">(SQRT(((AG85/W85)^2)+((AH85/AD85)^2)))*AE85</f>
        <v>0.0855165298875971</v>
      </c>
      <c r="AJ85" s="0" t="n">
        <v>3.02832944E-007</v>
      </c>
      <c r="AK85" s="0" t="n">
        <f aca="false">(W85*AJ85)*EXP(L85*M85)</f>
        <v>0.0482711721975145</v>
      </c>
      <c r="AL85" s="0" t="n">
        <v>80361.8296799995</v>
      </c>
      <c r="AM85" s="0" t="n">
        <v>3748.14709444969</v>
      </c>
      <c r="AN85" s="0" t="n">
        <f aca="false">AJ85*0.1</f>
        <v>3.02832944E-008</v>
      </c>
      <c r="AO85" s="0" t="n">
        <f aca="false">(SQRT(((AM85/W85)^2)+((AN85/AJ85)^2)))*AK85</f>
        <v>0.00495747999348389</v>
      </c>
    </row>
    <row r="86" customFormat="false" ht="15" hidden="false" customHeight="false" outlineLevel="0" collapsed="false">
      <c r="A86" s="42" t="s">
        <v>202</v>
      </c>
      <c r="B86" s="32"/>
      <c r="C86" s="0" t="s">
        <v>2123</v>
      </c>
      <c r="D86" s="41" t="n">
        <v>41445</v>
      </c>
      <c r="E86" s="0" t="n">
        <v>2800</v>
      </c>
      <c r="F86" s="0" t="n">
        <v>2641.72</v>
      </c>
      <c r="G86" s="0" t="n">
        <f aca="false">(((F86*3.7852*35.81)/1000)/(H86^2))*1.2732</f>
        <v>11.7327357299214</v>
      </c>
      <c r="H86" s="0" t="n">
        <v>6.23359581</v>
      </c>
      <c r="I86" s="0" t="n">
        <v>111.064885222472</v>
      </c>
      <c r="J86" s="0" t="n">
        <v>130.009325504884</v>
      </c>
      <c r="K86" s="0" t="n">
        <v>0.00593973</v>
      </c>
      <c r="L86" s="0" t="n">
        <v>0.005</v>
      </c>
      <c r="M86" s="0" t="n">
        <v>-1</v>
      </c>
      <c r="N86" s="0" t="n">
        <v>2.35605874229616</v>
      </c>
      <c r="O86" s="0" t="n">
        <f aca="false">(N86/2204.59)*EXP(L86*M86)</f>
        <v>0.00106337588862133</v>
      </c>
      <c r="P86" s="0" t="n">
        <v>2.76641421144396</v>
      </c>
      <c r="Q86" s="0" t="n">
        <v>0.53313602271233</v>
      </c>
      <c r="R86" s="0" t="n">
        <f aca="false">194.735920132611*(I86/Hoja4!$M$2)</f>
        <v>8.44796726036983</v>
      </c>
      <c r="S86" s="0" t="n">
        <v>1.14894745568521</v>
      </c>
      <c r="T86" s="0" t="n">
        <v>5.58086552427142E-005</v>
      </c>
      <c r="V86" s="0" t="n">
        <f aca="false">O86&gt;U86</f>
        <v>1</v>
      </c>
      <c r="W86" s="0" t="n">
        <v>293402.32858991</v>
      </c>
      <c r="X86" s="0" t="n">
        <v>4.994E-006</v>
      </c>
      <c r="Y86" s="0" t="n">
        <f aca="false">(W86*X86)*EXP(L86*M86)</f>
        <v>1.45794325798553</v>
      </c>
      <c r="Z86" s="0" t="n">
        <v>178736.91641303</v>
      </c>
      <c r="AA86" s="0" t="n">
        <v>6507.82824848106</v>
      </c>
      <c r="AB86" s="0" t="n">
        <f aca="false">X86*0.1</f>
        <v>4.994E-007</v>
      </c>
      <c r="AC86" s="0" t="n">
        <f aca="false">(SQRT(((AA86/W86)^2)+((AB86/X86)^2)))*Y86</f>
        <v>0.149337643073434</v>
      </c>
      <c r="AD86" s="0" t="n">
        <v>5.223868284E-006</v>
      </c>
      <c r="AE86" s="0" t="n">
        <f aca="false">(W86*AD86)*EXP(L86*M86)</f>
        <v>1.52505076997642</v>
      </c>
      <c r="AF86" s="0" t="n">
        <v>178736.91641303</v>
      </c>
      <c r="AG86" s="0" t="n">
        <v>6507.82824848106</v>
      </c>
      <c r="AH86" s="0" t="n">
        <f aca="false">AD86*0.1</f>
        <v>5.223868284E-007</v>
      </c>
      <c r="AI86" s="0" t="n">
        <f aca="false">(SQRT(((AG86/W86)^2)+((AH86/AD86)^2)))*AE86</f>
        <v>0.156211489238812</v>
      </c>
      <c r="AJ86" s="0" t="n">
        <v>3.02832944E-007</v>
      </c>
      <c r="AK86" s="0" t="n">
        <f aca="false">(W86*AJ86)*EXP(L86*M86)</f>
        <v>0.0884087402884883</v>
      </c>
      <c r="AL86" s="0" t="n">
        <v>178736.91641303</v>
      </c>
      <c r="AM86" s="0" t="n">
        <v>6507.82824848106</v>
      </c>
      <c r="AN86" s="0" t="n">
        <f aca="false">AJ86*0.1</f>
        <v>3.02832944E-008</v>
      </c>
      <c r="AO86" s="0" t="n">
        <f aca="false">(SQRT(((AM86/W86)^2)+((AN86/AJ86)^2)))*AK86</f>
        <v>0.00905573850659778</v>
      </c>
    </row>
    <row r="87" customFormat="false" ht="15" hidden="false" customHeight="false" outlineLevel="0" collapsed="false">
      <c r="A87" s="42" t="s">
        <v>202</v>
      </c>
      <c r="B87" s="40" t="s">
        <v>254</v>
      </c>
      <c r="C87" s="0" t="s">
        <v>2122</v>
      </c>
      <c r="D87" s="41" t="n">
        <v>39700</v>
      </c>
      <c r="E87" s="0" t="n">
        <v>6000</v>
      </c>
      <c r="F87" s="0" t="n">
        <v>6389</v>
      </c>
      <c r="G87" s="0" t="n">
        <f aca="false">(((F87*3.7852*35.81)/1000)/(H87^2))*1.2732</f>
        <v>17.2057235967707</v>
      </c>
      <c r="H87" s="0" t="n">
        <v>8.005249356</v>
      </c>
      <c r="I87" s="0" t="n">
        <v>12.2084833307247</v>
      </c>
      <c r="J87" s="0" t="n">
        <v>68.0016224983599</v>
      </c>
      <c r="K87" s="0" t="n">
        <v>3.82238500207701</v>
      </c>
      <c r="L87" s="0" t="n">
        <v>0.005</v>
      </c>
      <c r="M87" s="0" t="n">
        <v>4</v>
      </c>
      <c r="N87" s="0" t="n">
        <v>482.712620262297</v>
      </c>
      <c r="O87" s="0" t="n">
        <f aca="false">(N87/2204.59)*EXP(L87*M87)</f>
        <v>0.223381246417439</v>
      </c>
      <c r="P87" s="0" t="n">
        <v>0.581693626796288</v>
      </c>
      <c r="Q87" s="0" t="n">
        <v>0.0152723966616018</v>
      </c>
      <c r="R87" s="0" t="n">
        <f aca="false">32.2690362110918*(I87/Hoja4!$AV$2)</f>
        <v>0.0727971843465207</v>
      </c>
      <c r="S87" s="0" t="n">
        <v>0.346725101597201</v>
      </c>
      <c r="T87" s="0" t="n">
        <v>0.0215793379964769</v>
      </c>
      <c r="U87" s="0" t="n">
        <f aca="false">(SQRT(((P87/G87)^2)+((Q87/H87)^2)+((R87/I87)^2)+((S87/J87)^2)+((T87/K87)^2)))*O87</f>
        <v>0.00786624069588577</v>
      </c>
      <c r="V87" s="0" t="n">
        <f aca="false">O87&gt;U87</f>
        <v>1</v>
      </c>
      <c r="W87" s="0" t="n">
        <v>78000</v>
      </c>
      <c r="X87" s="0" t="n">
        <v>4.994E-006</v>
      </c>
      <c r="Y87" s="0" t="n">
        <f aca="false">(W87*X87)*EXP(L87*M87)</f>
        <v>0.397401068383302</v>
      </c>
      <c r="Z87" s="0" t="n">
        <v>80361.8296799995</v>
      </c>
      <c r="AA87" s="0" t="n">
        <v>3748.14709444969</v>
      </c>
      <c r="AB87" s="0" t="n">
        <f aca="false">X87*0.1</f>
        <v>4.994E-007</v>
      </c>
      <c r="AC87" s="0" t="n">
        <f aca="false">(SQRT(((AA87/W87)^2)+((AB87/X87)^2)))*Y87</f>
        <v>0.0440902237499143</v>
      </c>
      <c r="AD87" s="0" t="n">
        <v>5.223868284E-006</v>
      </c>
      <c r="AE87" s="0" t="n">
        <f aca="false">(W87*AD87)*EXP(L87*M87)</f>
        <v>0.415692999029885</v>
      </c>
      <c r="AF87" s="0" t="n">
        <v>80361.8296799995</v>
      </c>
      <c r="AG87" s="0" t="n">
        <v>3748.14709444969</v>
      </c>
      <c r="AH87" s="0" t="n">
        <f aca="false">AD87*0.1</f>
        <v>5.223868284E-007</v>
      </c>
      <c r="AI87" s="0" t="n">
        <f aca="false">(SQRT(((AG87/W87)^2)+((AH87/AD87)^2)))*AE87</f>
        <v>0.0461196478737767</v>
      </c>
      <c r="AJ87" s="0" t="n">
        <v>3.02832944E-007</v>
      </c>
      <c r="AK87" s="0" t="n">
        <f aca="false">(W87*AJ87)*EXP(L87*M87)</f>
        <v>0.0240981448712977</v>
      </c>
      <c r="AL87" s="0" t="n">
        <v>80361.8296799995</v>
      </c>
      <c r="AM87" s="0" t="n">
        <v>3748.14709444969</v>
      </c>
      <c r="AN87" s="0" t="n">
        <f aca="false">AJ87*0.1</f>
        <v>3.02832944E-008</v>
      </c>
      <c r="AO87" s="0" t="n">
        <f aca="false">(SQRT(((AM87/W87)^2)+((AN87/AJ87)^2)))*AK87</f>
        <v>0.0026736027752914</v>
      </c>
    </row>
    <row r="88" customFormat="false" ht="15" hidden="false" customHeight="false" outlineLevel="0" collapsed="false">
      <c r="A88" s="42" t="s">
        <v>202</v>
      </c>
      <c r="B88" s="32"/>
      <c r="C88" s="0" t="s">
        <v>2123</v>
      </c>
      <c r="D88" s="41" t="n">
        <v>39700</v>
      </c>
      <c r="E88" s="0" t="n">
        <v>12000</v>
      </c>
      <c r="F88" s="0" t="n">
        <v>11529</v>
      </c>
      <c r="G88" s="0" t="n">
        <f aca="false">(((F88*3.7852*35.81)/1000)/(H88^2))*1.2732</f>
        <v>31.0478615350086</v>
      </c>
      <c r="H88" s="0" t="n">
        <v>8.005249356</v>
      </c>
      <c r="I88" s="0" t="n">
        <v>46.8384074941452</v>
      </c>
      <c r="J88" s="0" t="n">
        <v>130.009325504884</v>
      </c>
      <c r="K88" s="0" t="n">
        <v>0.00593973</v>
      </c>
      <c r="L88" s="0" t="n">
        <v>0.005</v>
      </c>
      <c r="M88" s="0" t="n">
        <v>4</v>
      </c>
      <c r="N88" s="0" t="n">
        <v>8.01341708930138</v>
      </c>
      <c r="O88" s="0" t="n">
        <f aca="false">(N88/2204.59)*EXP(L88*M88)</f>
        <v>0.00370830805396857</v>
      </c>
      <c r="P88" s="0" t="n">
        <v>1.07195269681865</v>
      </c>
      <c r="Q88" s="0" t="n">
        <v>0.0717296563018546</v>
      </c>
      <c r="R88" s="0" t="n">
        <f aca="false">40.3876152128855*(I88/Hoja4!$EC$2)</f>
        <v>0.695773171952256</v>
      </c>
      <c r="S88" s="0" t="n">
        <v>1.14894745568521</v>
      </c>
      <c r="T88" s="0" t="n">
        <v>5.58086552427142E-005</v>
      </c>
      <c r="U88" s="0" t="n">
        <f aca="false">(SQRT(((P88/G88)^2)+((Q88/H88)^2)+((R88/I88)^2)+((S88/J88)^2)+((T88/K88)^2)))*O88</f>
        <v>0.000151059041574392</v>
      </c>
      <c r="V88" s="0" t="n">
        <f aca="false">O88&gt;U88</f>
        <v>1</v>
      </c>
      <c r="W88" s="0" t="n">
        <v>540000</v>
      </c>
      <c r="X88" s="0" t="n">
        <v>4.994E-006</v>
      </c>
      <c r="Y88" s="0" t="n">
        <f aca="false">(W88*X88)*EXP(L88*M88)</f>
        <v>2.75123816573055</v>
      </c>
      <c r="Z88" s="0" t="n">
        <v>178736.91641303</v>
      </c>
      <c r="AA88" s="0" t="n">
        <v>6507.82824848106</v>
      </c>
      <c r="AB88" s="0" t="n">
        <f aca="false">X88*0.1</f>
        <v>4.994E-007</v>
      </c>
      <c r="AC88" s="0" t="n">
        <f aca="false">(SQRT(((AA88/W88)^2)+((AB88/X88)^2)))*Y88</f>
        <v>0.27711455610233</v>
      </c>
      <c r="AD88" s="0" t="n">
        <v>5.223868284E-006</v>
      </c>
      <c r="AE88" s="0" t="n">
        <f aca="false">(W88*AD88)*EXP(L88*M88)</f>
        <v>2.87787460866844</v>
      </c>
      <c r="AF88" s="0" t="n">
        <v>178736.91641303</v>
      </c>
      <c r="AG88" s="0" t="n">
        <v>6507.82824848106</v>
      </c>
      <c r="AH88" s="0" t="n">
        <f aca="false">AD88*0.1</f>
        <v>5.223868284E-007</v>
      </c>
      <c r="AI88" s="0" t="n">
        <f aca="false">(SQRT(((AG88/W88)^2)+((AH88/AD88)^2)))*AE88</f>
        <v>0.289869831929856</v>
      </c>
      <c r="AJ88" s="0" t="n">
        <v>3.02832944E-007</v>
      </c>
      <c r="AK88" s="0" t="n">
        <f aca="false">(W88*AJ88)*EXP(L88*M88)</f>
        <v>0.166833310647446</v>
      </c>
      <c r="AL88" s="0" t="n">
        <v>178736.91641303</v>
      </c>
      <c r="AM88" s="0" t="n">
        <v>6507.82824848106</v>
      </c>
      <c r="AN88" s="0" t="n">
        <f aca="false">AJ88*0.1</f>
        <v>3.02832944E-008</v>
      </c>
      <c r="AO88" s="0" t="n">
        <f aca="false">(SQRT(((AM88/W88)^2)+((AN88/AJ88)^2)))*AK88</f>
        <v>0.0168040482278177</v>
      </c>
    </row>
    <row r="89" customFormat="false" ht="15" hidden="false" customHeight="false" outlineLevel="0" collapsed="false">
      <c r="A89" s="42" t="s">
        <v>202</v>
      </c>
      <c r="B89" s="32"/>
      <c r="C89" s="0" t="s">
        <v>2123</v>
      </c>
      <c r="D89" s="41" t="n">
        <v>39700</v>
      </c>
      <c r="E89" s="0" t="n">
        <v>12000</v>
      </c>
      <c r="F89" s="0" t="n">
        <v>11529</v>
      </c>
      <c r="G89" s="0" t="n">
        <f aca="false">(((F89*3.7852*35.81)/1000)/(H89^2))*1.2732</f>
        <v>31.0478615350086</v>
      </c>
      <c r="H89" s="0" t="n">
        <v>8.005249356</v>
      </c>
      <c r="I89" s="0" t="n">
        <v>46.8384074941452</v>
      </c>
      <c r="J89" s="0" t="n">
        <v>130.009325504884</v>
      </c>
      <c r="K89" s="0" t="n">
        <v>0.00593973</v>
      </c>
      <c r="L89" s="0" t="n">
        <v>0.005</v>
      </c>
      <c r="M89" s="0" t="n">
        <v>4</v>
      </c>
      <c r="N89" s="0" t="n">
        <v>8.01341708930138</v>
      </c>
      <c r="O89" s="0" t="n">
        <f aca="false">(N89/2204.59)*EXP(L89*M89)</f>
        <v>0.00370830805396857</v>
      </c>
      <c r="P89" s="0" t="n">
        <v>1.07195269681865</v>
      </c>
      <c r="Q89" s="0" t="n">
        <v>0.0717296563018546</v>
      </c>
      <c r="R89" s="0" t="n">
        <f aca="false">40.3876152128855*(I89/Hoja4!$EC$2)</f>
        <v>0.695773171952256</v>
      </c>
      <c r="S89" s="0" t="n">
        <v>1.14894745568521</v>
      </c>
      <c r="T89" s="0" t="n">
        <v>5.58086552427142E-005</v>
      </c>
      <c r="U89" s="0" t="n">
        <f aca="false">(SQRT(((P89/G89)^2)+((Q89/H89)^2)+((R89/I89)^2)+((S89/J89)^2)+((T89/K89)^2)))*O89</f>
        <v>0.000151059041574392</v>
      </c>
      <c r="V89" s="0" t="n">
        <f aca="false">O89&gt;U89</f>
        <v>1</v>
      </c>
      <c r="W89" s="0" t="n">
        <v>540000</v>
      </c>
      <c r="X89" s="0" t="n">
        <v>4.994E-006</v>
      </c>
      <c r="Y89" s="0" t="n">
        <f aca="false">(W89*X89)*EXP(L89*M89)</f>
        <v>2.75123816573055</v>
      </c>
      <c r="Z89" s="0" t="n">
        <v>178736.91641303</v>
      </c>
      <c r="AA89" s="0" t="n">
        <v>6507.82824848106</v>
      </c>
      <c r="AB89" s="0" t="n">
        <f aca="false">X89*0.1</f>
        <v>4.994E-007</v>
      </c>
      <c r="AC89" s="0" t="n">
        <f aca="false">(SQRT(((AA89/W89)^2)+((AB89/X89)^2)))*Y89</f>
        <v>0.27711455610233</v>
      </c>
      <c r="AD89" s="0" t="n">
        <v>5.223868284E-006</v>
      </c>
      <c r="AE89" s="0" t="n">
        <f aca="false">(W89*AD89)*EXP(L89*M89)</f>
        <v>2.87787460866844</v>
      </c>
      <c r="AF89" s="0" t="n">
        <v>178736.91641303</v>
      </c>
      <c r="AG89" s="0" t="n">
        <v>6507.82824848106</v>
      </c>
      <c r="AH89" s="0" t="n">
        <f aca="false">AD89*0.1</f>
        <v>5.223868284E-007</v>
      </c>
      <c r="AI89" s="0" t="n">
        <f aca="false">(SQRT(((AG89/W89)^2)+((AH89/AD89)^2)))*AE89</f>
        <v>0.289869831929856</v>
      </c>
      <c r="AJ89" s="0" t="n">
        <v>3.02832944E-007</v>
      </c>
      <c r="AK89" s="0" t="n">
        <f aca="false">(W89*AJ89)*EXP(L89*M89)</f>
        <v>0.166833310647446</v>
      </c>
      <c r="AL89" s="0" t="n">
        <v>178736.91641303</v>
      </c>
      <c r="AM89" s="0" t="n">
        <v>6507.82824848106</v>
      </c>
      <c r="AN89" s="0" t="n">
        <f aca="false">AJ89*0.1</f>
        <v>3.02832944E-008</v>
      </c>
      <c r="AO89" s="0" t="n">
        <f aca="false">(SQRT(((AM89/W89)^2)+((AN89/AJ89)^2)))*AK89</f>
        <v>0.0168040482278177</v>
      </c>
    </row>
    <row r="90" customFormat="false" ht="15" hidden="false" customHeight="false" outlineLevel="0" collapsed="false">
      <c r="A90" s="42" t="s">
        <v>256</v>
      </c>
      <c r="B90" s="40" t="s">
        <v>258</v>
      </c>
      <c r="C90" s="0" t="s">
        <v>2123</v>
      </c>
      <c r="D90" s="41" t="n">
        <v>40545</v>
      </c>
      <c r="E90" s="0" t="n">
        <v>5300</v>
      </c>
      <c r="F90" s="0" t="n">
        <v>5300</v>
      </c>
      <c r="G90" s="0" t="n">
        <f aca="false">(((F90*3.7852*35.81)/1000)/(H90^2))*1.2732</f>
        <v>13.5961378326597</v>
      </c>
      <c r="H90" s="0" t="n">
        <v>8.20209975</v>
      </c>
      <c r="I90" s="0" t="n">
        <v>16.9811320754717</v>
      </c>
      <c r="J90" s="0" t="n">
        <v>130.009325504884</v>
      </c>
      <c r="K90" s="0" t="n">
        <v>0.00593973</v>
      </c>
      <c r="L90" s="0" t="n">
        <v>0.005</v>
      </c>
      <c r="M90" s="0" t="n">
        <v>1</v>
      </c>
      <c r="N90" s="0" t="n">
        <v>1.65463907186981</v>
      </c>
      <c r="O90" s="0" t="n">
        <f aca="false">(N90/2204.59)*EXP(L90*M90)</f>
        <v>0.000754304875161521</v>
      </c>
      <c r="P90" s="0" t="n">
        <v>0.400684429145215</v>
      </c>
      <c r="Q90" s="0" t="n">
        <v>0.0788250461799058</v>
      </c>
      <c r="R90" s="0" t="n">
        <f aca="false">30.6123136425953*(I90/Hoja4!$AQ$2)</f>
        <v>0.427179987496719</v>
      </c>
      <c r="S90" s="0" t="n">
        <v>1.14894745568521</v>
      </c>
      <c r="T90" s="0" t="n">
        <v>5.58086552427142E-005</v>
      </c>
      <c r="U90" s="0" t="n">
        <f aca="false">(SQRT(((P90/G90)^2)+((Q90/H90)^2)+((R90/I90)^2)+((S90/J90)^2)+((T90/K90)^2)))*O90</f>
        <v>3.16455886048629E-005</v>
      </c>
      <c r="V90" s="0" t="n">
        <f aca="false">O90&gt;U90</f>
        <v>1</v>
      </c>
      <c r="W90" s="0" t="n">
        <v>90000</v>
      </c>
      <c r="X90" s="0" t="n">
        <v>4.994E-006</v>
      </c>
      <c r="Y90" s="0" t="n">
        <f aca="false">(W90*X90)*EXP(L90*M90)</f>
        <v>0.451712927625466</v>
      </c>
      <c r="Z90" s="0" t="n">
        <v>339188.834074807</v>
      </c>
      <c r="AA90" s="0" t="n">
        <v>6507.82824848106</v>
      </c>
      <c r="AB90" s="0" t="n">
        <f aca="false">X90*0.1</f>
        <v>4.994E-007</v>
      </c>
      <c r="AC90" s="0" t="n">
        <f aca="false">(SQRT(((AA90/W90)^2)+((AB90/X90)^2)))*Y90</f>
        <v>0.0557433168026049</v>
      </c>
      <c r="AD90" s="0" t="n">
        <v>5.223868284E-006</v>
      </c>
      <c r="AE90" s="0" t="n">
        <f aca="false">(W90*AD90)*EXP(L90*M90)</f>
        <v>0.472504772946628</v>
      </c>
      <c r="AF90" s="0" t="n">
        <v>339188.834074807</v>
      </c>
      <c r="AG90" s="0" t="n">
        <v>6507.82824848106</v>
      </c>
      <c r="AH90" s="0" t="n">
        <f aca="false">AD90*0.1</f>
        <v>5.223868284E-007</v>
      </c>
      <c r="AI90" s="0" t="n">
        <f aca="false">(SQRT(((AG90/W90)^2)+((AH90/AD90)^2)))*AE90</f>
        <v>0.0583091198818766</v>
      </c>
      <c r="AJ90" s="0" t="n">
        <v>3.02832944E-007</v>
      </c>
      <c r="AK90" s="0" t="n">
        <f aca="false">(W90*AJ90)*EXP(L90*M90)</f>
        <v>0.0273915810403842</v>
      </c>
      <c r="AL90" s="0" t="n">
        <v>339188.834074807</v>
      </c>
      <c r="AM90" s="0" t="n">
        <v>6507.82824848106</v>
      </c>
      <c r="AN90" s="0" t="n">
        <f aca="false">AJ90*0.1</f>
        <v>3.02832944E-008</v>
      </c>
      <c r="AO90" s="0" t="n">
        <f aca="false">(SQRT(((AM90/W90)^2)+((AN90/AJ90)^2)))*AK90</f>
        <v>0.00338023883373198</v>
      </c>
    </row>
    <row r="91" customFormat="false" ht="15" hidden="false" customHeight="false" outlineLevel="0" collapsed="false">
      <c r="A91" s="42" t="s">
        <v>256</v>
      </c>
      <c r="B91" s="32"/>
      <c r="C91" s="0" t="s">
        <v>2122</v>
      </c>
      <c r="D91" s="41" t="n">
        <v>40545</v>
      </c>
      <c r="E91" s="0" t="n">
        <v>5100</v>
      </c>
      <c r="F91" s="0" t="n">
        <v>5100</v>
      </c>
      <c r="G91" s="0" t="n">
        <f aca="false">(((F91*3.7852*35.81)/1000)/(H91^2))*1.2732</f>
        <v>13.0830760276536</v>
      </c>
      <c r="H91" s="0" t="n">
        <v>8.20209975</v>
      </c>
      <c r="I91" s="0" t="n">
        <v>17.6470588235294</v>
      </c>
      <c r="J91" s="0" t="n">
        <v>68.0016224983599</v>
      </c>
      <c r="K91" s="0" t="n">
        <v>3.82238500207701</v>
      </c>
      <c r="L91" s="0" t="n">
        <v>0.005</v>
      </c>
      <c r="M91" s="0" t="n">
        <v>1</v>
      </c>
      <c r="N91" s="0" t="n">
        <v>556.976100451178</v>
      </c>
      <c r="O91" s="0" t="n">
        <f aca="false">(N91/2204.59)*EXP(L91*M91)</f>
        <v>0.253910230370671</v>
      </c>
      <c r="P91" s="0" t="n">
        <v>0.400684429145215</v>
      </c>
      <c r="Q91" s="0" t="n">
        <v>0.0788250461799058</v>
      </c>
      <c r="R91" s="0" t="n">
        <f aca="false">30.6123136425953*(I91/Hoja4!$AQ$2)</f>
        <v>0.443932143869139</v>
      </c>
      <c r="S91" s="0" t="n">
        <v>0.346725101597201</v>
      </c>
      <c r="T91" s="0" t="n">
        <v>0.0215793379964769</v>
      </c>
      <c r="U91" s="0" t="n">
        <f aca="false">(SQRT(((P91/G91)^2)+((Q91/H91)^2)+((R91/I91)^2)+((S91/J91)^2)+((T91/K91)^2)))*O91</f>
        <v>0.0105335179660212</v>
      </c>
      <c r="V91" s="0" t="n">
        <f aca="false">O91&gt;U91</f>
        <v>1</v>
      </c>
      <c r="W91" s="0" t="n">
        <v>90000</v>
      </c>
      <c r="X91" s="0" t="n">
        <v>4.994E-006</v>
      </c>
      <c r="Y91" s="0" t="n">
        <f aca="false">(W91*X91)*EXP(L91*M91)</f>
        <v>0.451712927625466</v>
      </c>
      <c r="Z91" s="0" t="n">
        <v>149653.15254332</v>
      </c>
      <c r="AA91" s="0" t="n">
        <v>3748.14709444969</v>
      </c>
      <c r="AB91" s="0" t="n">
        <f aca="false">X91*0.1</f>
        <v>4.994E-007</v>
      </c>
      <c r="AC91" s="0" t="n">
        <f aca="false">(SQRT(((AA91/W91)^2)+((AB91/X91)^2)))*Y91</f>
        <v>0.0489319910688832</v>
      </c>
      <c r="AD91" s="0" t="n">
        <v>5.223868284E-006</v>
      </c>
      <c r="AE91" s="0" t="n">
        <f aca="false">(W91*AD91)*EXP(L91*M91)</f>
        <v>0.472504772946628</v>
      </c>
      <c r="AF91" s="0" t="n">
        <v>149653.15254332</v>
      </c>
      <c r="AG91" s="0" t="n">
        <v>3748.14709444969</v>
      </c>
      <c r="AH91" s="0" t="n">
        <f aca="false">AD91*0.1</f>
        <v>5.223868284E-007</v>
      </c>
      <c r="AI91" s="0" t="n">
        <f aca="false">(SQRT(((AG91/W91)^2)+((AH91/AD91)^2)))*AE91</f>
        <v>0.0511842763751922</v>
      </c>
      <c r="AJ91" s="0" t="n">
        <v>3.02832944E-007</v>
      </c>
      <c r="AK91" s="0" t="n">
        <f aca="false">(W91*AJ91)*EXP(L91*M91)</f>
        <v>0.0273915810403842</v>
      </c>
      <c r="AL91" s="0" t="n">
        <v>149653.15254332</v>
      </c>
      <c r="AM91" s="0" t="n">
        <v>3748.14709444969</v>
      </c>
      <c r="AN91" s="0" t="n">
        <f aca="false">AJ91*0.1</f>
        <v>3.02832944E-008</v>
      </c>
      <c r="AO91" s="0" t="n">
        <f aca="false">(SQRT(((AM91/W91)^2)+((AN91/AJ91)^2)))*AK91</f>
        <v>0.00296720442754738</v>
      </c>
    </row>
    <row r="92" customFormat="false" ht="15" hidden="false" customHeight="false" outlineLevel="0" collapsed="false">
      <c r="A92" s="42" t="s">
        <v>261</v>
      </c>
      <c r="B92" s="40" t="s">
        <v>263</v>
      </c>
      <c r="C92" s="0" t="s">
        <v>2122</v>
      </c>
      <c r="D92" s="41" t="n">
        <v>41543</v>
      </c>
      <c r="E92" s="0" t="n">
        <v>9500</v>
      </c>
      <c r="F92" s="0" t="n">
        <v>9685</v>
      </c>
      <c r="G92" s="0" t="n">
        <f aca="false">(((F92*3.7852*35.81)/1000)/(H92^2))*1.2732</f>
        <v>26.1161667841766</v>
      </c>
      <c r="H92" s="0" t="n">
        <v>8</v>
      </c>
      <c r="I92" s="0" t="n">
        <v>31.1437086724442</v>
      </c>
      <c r="J92" s="0" t="n">
        <v>68.0016224983599</v>
      </c>
      <c r="K92" s="0" t="n">
        <v>3.82238500207701</v>
      </c>
      <c r="L92" s="0" t="n">
        <v>0.005</v>
      </c>
      <c r="M92" s="0" t="n">
        <v>-1</v>
      </c>
      <c r="N92" s="0" t="n">
        <v>1866.65477720068</v>
      </c>
      <c r="O92" s="0" t="n">
        <f aca="false">(N92/2204.59)*EXP(L92*M92)</f>
        <v>0.842489895018719</v>
      </c>
      <c r="P92" s="0" t="n">
        <v>1.328521888386</v>
      </c>
      <c r="Q92" s="0" t="n">
        <v>0.0993471152211429</v>
      </c>
      <c r="R92" s="0" t="n">
        <f aca="false">26.5039616037002*(I92/Hoja4!$CT$2)</f>
        <v>0.242792579495413</v>
      </c>
      <c r="S92" s="0" t="n">
        <v>0.346725101597201</v>
      </c>
      <c r="T92" s="0" t="n">
        <v>0.0215793379964769</v>
      </c>
      <c r="U92" s="0" t="n">
        <f aca="false">(SQRT(((P92/G92)^2)+((Q92/H92)^2)+((R92/I92)^2)+((S92/J92)^2)+((T92/K92)^2)))*O92</f>
        <v>0.0450601302028466</v>
      </c>
      <c r="V92" s="0" t="n">
        <f aca="false">O92&gt;U92</f>
        <v>1</v>
      </c>
      <c r="W92" s="0" t="n">
        <v>301626.818492622</v>
      </c>
      <c r="X92" s="0" t="n">
        <v>4.994E-006</v>
      </c>
      <c r="Y92" s="0" t="n">
        <f aca="false">(W92*X92)*EXP(L92*M92)</f>
        <v>1.49881150760597</v>
      </c>
      <c r="Z92" s="0" t="n">
        <v>255305.673278391</v>
      </c>
      <c r="AA92" s="0" t="n">
        <v>3748.14709444969</v>
      </c>
      <c r="AB92" s="0" t="n">
        <f aca="false">X92*0.1</f>
        <v>4.994E-007</v>
      </c>
      <c r="AC92" s="0" t="n">
        <f aca="false">(SQRT(((AA92/W92)^2)+((AB92/X92)^2)))*Y92</f>
        <v>0.151033922817184</v>
      </c>
      <c r="AD92" s="0" t="n">
        <v>5.223868284E-006</v>
      </c>
      <c r="AE92" s="0" t="n">
        <f aca="false">(W92*AD92)*EXP(L92*M92)</f>
        <v>1.5678001398232</v>
      </c>
      <c r="AF92" s="0" t="n">
        <v>255305.673278391</v>
      </c>
      <c r="AG92" s="0" t="n">
        <v>3748.14709444969</v>
      </c>
      <c r="AH92" s="0" t="n">
        <f aca="false">AD92*0.1</f>
        <v>5.223868284E-007</v>
      </c>
      <c r="AI92" s="0" t="n">
        <f aca="false">(SQRT(((AG92/W92)^2)+((AH92/AD92)^2)))*AE92</f>
        <v>0.157985846858789</v>
      </c>
      <c r="AJ92" s="0" t="n">
        <v>3.02832944E-007</v>
      </c>
      <c r="AK92" s="0" t="n">
        <f aca="false">(W92*AJ92)*EXP(L92*M92)</f>
        <v>0.0908869646274319</v>
      </c>
      <c r="AL92" s="0" t="n">
        <v>255305.673278391</v>
      </c>
      <c r="AM92" s="0" t="n">
        <v>3748.14709444969</v>
      </c>
      <c r="AN92" s="0" t="n">
        <f aca="false">AJ92*0.1</f>
        <v>3.02832944E-008</v>
      </c>
      <c r="AO92" s="0" t="n">
        <f aca="false">(SQRT(((AM92/W92)^2)+((AN92/AJ92)^2)))*AK92</f>
        <v>0.0091585998179008</v>
      </c>
    </row>
    <row r="93" customFormat="false" ht="15" hidden="false" customHeight="false" outlineLevel="0" collapsed="false">
      <c r="A93" s="42" t="s">
        <v>261</v>
      </c>
      <c r="B93" s="32"/>
      <c r="C93" s="0" t="s">
        <v>2123</v>
      </c>
      <c r="D93" s="41" t="n">
        <v>41543</v>
      </c>
      <c r="E93" s="0" t="n">
        <v>9500</v>
      </c>
      <c r="F93" s="0" t="n">
        <v>9685</v>
      </c>
      <c r="G93" s="0" t="n">
        <f aca="false">(((F93*3.7852*35.81)/1000)/(H93^2))*1.2732</f>
        <v>26.1161667841766</v>
      </c>
      <c r="H93" s="0" t="n">
        <v>8</v>
      </c>
      <c r="I93" s="0" t="n">
        <v>43.1980569444892</v>
      </c>
      <c r="J93" s="0" t="n">
        <v>130.009325504884</v>
      </c>
      <c r="K93" s="0" t="n">
        <v>0.00593973</v>
      </c>
      <c r="L93" s="0" t="n">
        <v>0.005</v>
      </c>
      <c r="M93" s="0" t="n">
        <v>-1</v>
      </c>
      <c r="N93" s="0" t="n">
        <v>6.62368312818872</v>
      </c>
      <c r="O93" s="0" t="n">
        <f aca="false">(N93/2204.59)*EXP(L93*M93)</f>
        <v>0.00298951159660789</v>
      </c>
      <c r="P93" s="0" t="n">
        <v>1.328521888386</v>
      </c>
      <c r="Q93" s="0" t="n">
        <v>0.0993471152211429</v>
      </c>
      <c r="R93" s="0" t="n">
        <f aca="false">26.5039616037002*(I93/Hoja4!$CT$2)</f>
        <v>0.336766818141416</v>
      </c>
      <c r="S93" s="0" t="n">
        <v>1.14894745568521</v>
      </c>
      <c r="T93" s="0" t="n">
        <v>5.58086552427142E-005</v>
      </c>
      <c r="U93" s="0" t="n">
        <f aca="false">(SQRT(((P93/G93)^2)+((Q93/H93)^2)+((R93/I93)^2)+((S93/J93)^2)+((T93/K93)^2)))*O93</f>
        <v>0.000162896873796775</v>
      </c>
      <c r="V93" s="0" t="n">
        <f aca="false">O93&gt;U93</f>
        <v>1</v>
      </c>
      <c r="W93" s="0" t="n">
        <v>418373.181507378</v>
      </c>
      <c r="X93" s="0" t="n">
        <v>4.994E-006</v>
      </c>
      <c r="Y93" s="0" t="n">
        <f aca="false">(W93*X93)*EXP(L93*M93)</f>
        <v>2.07893496357757</v>
      </c>
      <c r="Z93" s="0" t="n">
        <v>293988.586042256</v>
      </c>
      <c r="AA93" s="0" t="n">
        <v>6507.82824848106</v>
      </c>
      <c r="AB93" s="0" t="n">
        <f aca="false">X93*0.1</f>
        <v>4.994E-007</v>
      </c>
      <c r="AC93" s="0" t="n">
        <f aca="false">(SQRT(((AA93/W93)^2)+((AB93/X93)^2)))*Y93</f>
        <v>0.210393564615286</v>
      </c>
      <c r="AD93" s="0" t="n">
        <v>5.223868284E-006</v>
      </c>
      <c r="AE93" s="0" t="n">
        <f aca="false">(W93*AD93)*EXP(L93*M93)</f>
        <v>2.17462603538878</v>
      </c>
      <c r="AF93" s="0" t="n">
        <v>293988.586042256</v>
      </c>
      <c r="AG93" s="0" t="n">
        <v>6507.82824848106</v>
      </c>
      <c r="AH93" s="0" t="n">
        <f aca="false">AD93*0.1</f>
        <v>5.223868284E-007</v>
      </c>
      <c r="AI93" s="0" t="n">
        <f aca="false">(SQRT(((AG93/W93)^2)+((AH93/AD93)^2)))*AE93</f>
        <v>0.2200777471669</v>
      </c>
      <c r="AJ93" s="0" t="n">
        <v>3.02832944E-007</v>
      </c>
      <c r="AK93" s="0" t="n">
        <f aca="false">(W93*AJ93)*EXP(L93*M93)</f>
        <v>0.126065277413842</v>
      </c>
      <c r="AL93" s="0" t="n">
        <v>293988.586042256</v>
      </c>
      <c r="AM93" s="0" t="n">
        <v>6507.82824848106</v>
      </c>
      <c r="AN93" s="0" t="n">
        <f aca="false">AJ93*0.1</f>
        <v>3.02832944E-008</v>
      </c>
      <c r="AO93" s="0" t="n">
        <f aca="false">(SQRT(((AM93/W93)^2)+((AN93/AJ93)^2)))*AK93</f>
        <v>0.0127581302705449</v>
      </c>
    </row>
    <row r="94" customFormat="false" ht="15" hidden="false" customHeight="false" outlineLevel="0" collapsed="false">
      <c r="A94" s="42" t="s">
        <v>261</v>
      </c>
      <c r="B94" s="40" t="s">
        <v>267</v>
      </c>
      <c r="C94" s="0" t="s">
        <v>2125</v>
      </c>
      <c r="D94" s="41" t="n">
        <v>40842</v>
      </c>
      <c r="E94" s="0" t="n">
        <v>6000</v>
      </c>
      <c r="F94" s="0" t="n">
        <v>6380</v>
      </c>
      <c r="G94" s="0" t="n">
        <f aca="false">(((F94*3.7852*35.81)/1000)/(H94^2))*1.2732</f>
        <v>17.2040417225655</v>
      </c>
      <c r="H94" s="0" t="n">
        <v>8</v>
      </c>
      <c r="I94" s="0" t="n">
        <v>41.3793103448276</v>
      </c>
      <c r="J94" s="0" t="n">
        <v>68.0020357347871</v>
      </c>
      <c r="K94" s="0" t="n">
        <v>3.9836139795159</v>
      </c>
      <c r="L94" s="0" t="n">
        <v>0.005</v>
      </c>
      <c r="M94" s="0" t="n">
        <v>1</v>
      </c>
      <c r="N94" s="0" t="n">
        <v>1518.25014583261</v>
      </c>
      <c r="O94" s="0" t="n">
        <f aca="false">(N94/2204.59)*EXP(L94*M94)</f>
        <v>0.692128879455312</v>
      </c>
      <c r="P94" s="0" t="n">
        <v>0.581693626796288</v>
      </c>
      <c r="Q94" s="0" t="n">
        <v>0.0152723966616018</v>
      </c>
      <c r="R94" s="0" t="n">
        <f aca="false">32.2690362110918*(I94/Hoja4!$BA$2)</f>
        <v>5.42160491533685</v>
      </c>
      <c r="S94" s="0" t="n">
        <v>0.388353619553598</v>
      </c>
      <c r="T94" s="0" t="n">
        <v>0.0223763331258358</v>
      </c>
      <c r="U94" s="0" t="n">
        <f aca="false">(SQRT(((P94/G94)^2)+((Q94/H94)^2)+((R94/I94)^2)+((S94/J94)^2)+((T94/K94)^2)))*O94</f>
        <v>0.0938283274311941</v>
      </c>
      <c r="V94" s="0" t="n">
        <f aca="false">O94&gt;U94</f>
        <v>1</v>
      </c>
      <c r="W94" s="0" t="n">
        <v>264000</v>
      </c>
      <c r="X94" s="0" t="n">
        <v>4.994E-006</v>
      </c>
      <c r="Y94" s="0" t="n">
        <f aca="false">(W94*X94)*EXP(L94*M94)</f>
        <v>1.32502458770137</v>
      </c>
      <c r="Z94" s="0" t="n">
        <v>61518.2899632296</v>
      </c>
      <c r="AA94" s="0" t="n">
        <v>804.406580767259</v>
      </c>
      <c r="AB94" s="0" t="n">
        <f aca="false">X94*0.1</f>
        <v>4.994E-007</v>
      </c>
      <c r="AC94" s="0" t="n">
        <f aca="false">(SQRT(((AA94/W94)^2)+((AB94/X94)^2)))*Y94</f>
        <v>0.132563953309263</v>
      </c>
      <c r="AD94" s="0" t="n">
        <v>5.223868284E-006</v>
      </c>
      <c r="AE94" s="0" t="n">
        <f aca="false">(W94*AD94)*EXP(L94*M94)</f>
        <v>1.38601400064344</v>
      </c>
      <c r="AF94" s="0" t="n">
        <v>61518.2899632296</v>
      </c>
      <c r="AG94" s="0" t="n">
        <v>804.406580767259</v>
      </c>
      <c r="AH94" s="0" t="n">
        <f aca="false">AD94*0.1</f>
        <v>5.223868284E-007</v>
      </c>
      <c r="AI94" s="0" t="n">
        <f aca="false">(SQRT(((AG94/W94)^2)+((AH94/AD94)^2)))*AE94</f>
        <v>0.138665725128938</v>
      </c>
      <c r="AJ94" s="0" t="n">
        <v>3.02832944E-007</v>
      </c>
      <c r="AK94" s="0" t="n">
        <f aca="false">(W94*AJ94)*EXP(L94*M94)</f>
        <v>0.0803486377184604</v>
      </c>
      <c r="AL94" s="0" t="n">
        <v>61518.2899632296</v>
      </c>
      <c r="AM94" s="0" t="n">
        <v>804.406580767259</v>
      </c>
      <c r="AN94" s="0" t="n">
        <f aca="false">AJ94*0.1</f>
        <v>3.02832944E-008</v>
      </c>
      <c r="AO94" s="0" t="n">
        <f aca="false">(SQRT(((AM94/W94)^2)+((AN94/AJ94)^2)))*AK94</f>
        <v>0.00803859276109788</v>
      </c>
    </row>
    <row r="95" customFormat="false" ht="15" hidden="false" customHeight="false" outlineLevel="0" collapsed="false">
      <c r="A95" s="42" t="s">
        <v>261</v>
      </c>
      <c r="B95" s="32"/>
      <c r="C95" s="0" t="s">
        <v>2122</v>
      </c>
      <c r="D95" s="41" t="n">
        <v>40842</v>
      </c>
      <c r="E95" s="0" t="n">
        <v>12000</v>
      </c>
      <c r="F95" s="0" t="n">
        <v>11529</v>
      </c>
      <c r="G95" s="0" t="n">
        <f aca="false">(((F95*3.7852*35.81)/1000)/(H95^2))*1.2732</f>
        <v>31.0886202224855</v>
      </c>
      <c r="H95" s="0" t="n">
        <v>8</v>
      </c>
      <c r="I95" s="0" t="n">
        <v>45.7975539942753</v>
      </c>
      <c r="J95" s="0" t="n">
        <v>68.0016224983599</v>
      </c>
      <c r="K95" s="0" t="n">
        <v>3.82238500207701</v>
      </c>
      <c r="L95" s="0" t="n">
        <v>0.005</v>
      </c>
      <c r="M95" s="0" t="n">
        <v>1</v>
      </c>
      <c r="N95" s="0" t="n">
        <v>2685.05800682479</v>
      </c>
      <c r="O95" s="0" t="n">
        <f aca="false">(N95/2204.59)*EXP(L95*M95)</f>
        <v>1.22404479567298</v>
      </c>
      <c r="P95" s="0" t="n">
        <v>1.07195269681865</v>
      </c>
      <c r="Q95" s="0" t="n">
        <v>0.0717296563018546</v>
      </c>
      <c r="R95" s="0" t="n">
        <f aca="false">40.3876152128855*(I95/Hoja4!$EC$2)</f>
        <v>0.680311545908872</v>
      </c>
      <c r="S95" s="0" t="n">
        <v>0.346725101597201</v>
      </c>
      <c r="T95" s="0" t="n">
        <v>0.0215793379964769</v>
      </c>
      <c r="U95" s="0" t="n">
        <f aca="false">(SQRT(((P95/G95)^2)+((Q95/H95)^2)+((R95/I95)^2)+((S95/J95)^2)+((T95/K95)^2)))*O95</f>
        <v>0.0481570138911194</v>
      </c>
      <c r="V95" s="0" t="n">
        <f aca="false">O95&gt;U95</f>
        <v>1</v>
      </c>
      <c r="W95" s="0" t="n">
        <v>528000</v>
      </c>
      <c r="X95" s="0" t="n">
        <v>4.994E-006</v>
      </c>
      <c r="Y95" s="0" t="n">
        <f aca="false">(W95*X95)*EXP(L95*M95)</f>
        <v>2.65004917540274</v>
      </c>
      <c r="Z95" s="0" t="n">
        <v>255305.673278391</v>
      </c>
      <c r="AA95" s="0" t="n">
        <v>3748.14709444969</v>
      </c>
      <c r="AB95" s="0" t="n">
        <f aca="false">X95*0.1</f>
        <v>4.994E-007</v>
      </c>
      <c r="AC95" s="0" t="n">
        <f aca="false">(SQRT(((AA95/W95)^2)+((AB95/X95)^2)))*Y95</f>
        <v>0.265671790713001</v>
      </c>
      <c r="AD95" s="0" t="n">
        <v>5.223868284E-006</v>
      </c>
      <c r="AE95" s="0" t="n">
        <f aca="false">(W95*AD95)*EXP(L95*M95)</f>
        <v>2.77202800128689</v>
      </c>
      <c r="AF95" s="0" t="n">
        <v>255305.673278391</v>
      </c>
      <c r="AG95" s="0" t="n">
        <v>3748.14709444969</v>
      </c>
      <c r="AH95" s="0" t="n">
        <f aca="false">AD95*0.1</f>
        <v>5.223868284E-007</v>
      </c>
      <c r="AI95" s="0" t="n">
        <f aca="false">(SQRT(((AG95/W95)^2)+((AH95/AD95)^2)))*AE95</f>
        <v>0.277900368734308</v>
      </c>
      <c r="AJ95" s="0" t="n">
        <v>3.02832944E-007</v>
      </c>
      <c r="AK95" s="0" t="n">
        <f aca="false">(W95*AJ95)*EXP(L95*M95)</f>
        <v>0.160697275436921</v>
      </c>
      <c r="AL95" s="0" t="n">
        <v>255305.673278391</v>
      </c>
      <c r="AM95" s="0" t="n">
        <v>3748.14709444969</v>
      </c>
      <c r="AN95" s="0" t="n">
        <f aca="false">AJ95*0.1</f>
        <v>3.02832944E-008</v>
      </c>
      <c r="AO95" s="0" t="n">
        <f aca="false">(SQRT(((AM95/W95)^2)+((AN95/AJ95)^2)))*AK95</f>
        <v>0.0161101663034381</v>
      </c>
    </row>
    <row r="96" customFormat="false" ht="15" hidden="false" customHeight="false" outlineLevel="0" collapsed="false">
      <c r="A96" s="42" t="s">
        <v>261</v>
      </c>
      <c r="B96" s="32"/>
      <c r="C96" s="0" t="s">
        <v>2123</v>
      </c>
      <c r="D96" s="41" t="n">
        <v>40842</v>
      </c>
      <c r="E96" s="0" t="n">
        <v>12000</v>
      </c>
      <c r="F96" s="0" t="n">
        <v>11529</v>
      </c>
      <c r="G96" s="0" t="n">
        <f aca="false">(((F96*3.7852*35.81)/1000)/(H96^2))*1.2732</f>
        <v>31.0886202224855</v>
      </c>
      <c r="H96" s="0" t="n">
        <v>8</v>
      </c>
      <c r="I96" s="0" t="n">
        <v>45.7975539942753</v>
      </c>
      <c r="J96" s="0" t="n">
        <v>130.009325504884</v>
      </c>
      <c r="K96" s="0" t="n">
        <v>0.00593973</v>
      </c>
      <c r="L96" s="0" t="n">
        <v>0.005</v>
      </c>
      <c r="M96" s="0" t="n">
        <v>1</v>
      </c>
      <c r="N96" s="0" t="n">
        <v>7.97664726499087</v>
      </c>
      <c r="O96" s="0" t="n">
        <f aca="false">(N96/2204.59)*EXP(L96*M96)</f>
        <v>0.00363633617851606</v>
      </c>
      <c r="P96" s="0" t="n">
        <v>1.07195269681865</v>
      </c>
      <c r="Q96" s="0" t="n">
        <v>0.0717296563018546</v>
      </c>
      <c r="R96" s="0" t="n">
        <f aca="false">40.3876152128855*(I96/Hoja4!$EC$2)</f>
        <v>0.680311545908872</v>
      </c>
      <c r="S96" s="0" t="n">
        <v>1.14894745568521</v>
      </c>
      <c r="T96" s="0" t="n">
        <v>5.58086552427142E-005</v>
      </c>
      <c r="U96" s="0" t="n">
        <f aca="false">(SQRT(((P96/G96)^2)+((Q96/H96)^2)+((R96/I96)^2)+((S96/J96)^2)+((T96/K96)^2)))*O96</f>
        <v>0.000147992471922363</v>
      </c>
      <c r="V96" s="0" t="n">
        <f aca="false">O96&gt;U96</f>
        <v>1</v>
      </c>
      <c r="W96" s="0" t="n">
        <v>528000</v>
      </c>
      <c r="X96" s="0" t="n">
        <v>4.994E-006</v>
      </c>
      <c r="Y96" s="0" t="n">
        <f aca="false">(W96*X96)*EXP(L96*M96)</f>
        <v>2.65004917540274</v>
      </c>
      <c r="Z96" s="0" t="n">
        <v>293988.586042256</v>
      </c>
      <c r="AA96" s="0" t="n">
        <v>6507.82824848106</v>
      </c>
      <c r="AB96" s="0" t="n">
        <f aca="false">X96*0.1</f>
        <v>4.994E-007</v>
      </c>
      <c r="AC96" s="0" t="n">
        <f aca="false">(SQRT(((AA96/W96)^2)+((AB96/X96)^2)))*Y96</f>
        <v>0.267010258227738</v>
      </c>
      <c r="AD96" s="0" t="n">
        <v>5.223868284E-006</v>
      </c>
      <c r="AE96" s="0" t="n">
        <f aca="false">(W96*AD96)*EXP(L96*M96)</f>
        <v>2.77202800128689</v>
      </c>
      <c r="AF96" s="0" t="n">
        <v>293988.586042256</v>
      </c>
      <c r="AG96" s="0" t="n">
        <v>6507.82824848106</v>
      </c>
      <c r="AH96" s="0" t="n">
        <f aca="false">AD96*0.1</f>
        <v>5.223868284E-007</v>
      </c>
      <c r="AI96" s="0" t="n">
        <f aca="false">(SQRT(((AG96/W96)^2)+((AH96/AD96)^2)))*AE96</f>
        <v>0.279300444425016</v>
      </c>
      <c r="AJ96" s="0" t="n">
        <v>3.02832944E-007</v>
      </c>
      <c r="AK96" s="0" t="n">
        <f aca="false">(W96*AJ96)*EXP(L96*M96)</f>
        <v>0.160697275436921</v>
      </c>
      <c r="AL96" s="0" t="n">
        <v>293988.586042256</v>
      </c>
      <c r="AM96" s="0" t="n">
        <v>6507.82824848106</v>
      </c>
      <c r="AN96" s="0" t="n">
        <f aca="false">AJ96*0.1</f>
        <v>3.02832944E-008</v>
      </c>
      <c r="AO96" s="0" t="n">
        <f aca="false">(SQRT(((AM96/W96)^2)+((AN96/AJ96)^2)))*AK96</f>
        <v>0.0161913301115951</v>
      </c>
    </row>
    <row r="97" customFormat="false" ht="15" hidden="false" customHeight="false" outlineLevel="0" collapsed="false">
      <c r="A97" s="42" t="s">
        <v>261</v>
      </c>
      <c r="B97" s="40" t="s">
        <v>272</v>
      </c>
      <c r="C97" s="0" t="s">
        <v>2122</v>
      </c>
      <c r="D97" s="41" t="s">
        <v>270</v>
      </c>
      <c r="E97" s="0" t="n">
        <v>10000</v>
      </c>
      <c r="F97" s="0" t="n">
        <v>10566</v>
      </c>
      <c r="G97" s="0" t="n">
        <f aca="false">(((F97*3.7852*35.81)/1000)/(H97^2))*1.2732</f>
        <v>27.1189383600413</v>
      </c>
      <c r="H97" s="0" t="n">
        <v>8.2</v>
      </c>
      <c r="I97" s="0" t="n">
        <v>25.6922332617225</v>
      </c>
      <c r="J97" s="0" t="n">
        <v>68.0016224983599</v>
      </c>
      <c r="K97" s="0" t="n">
        <v>3.82238500207701</v>
      </c>
      <c r="L97" s="0" t="n">
        <v>0.005</v>
      </c>
      <c r="M97" s="0" t="n">
        <v>-1</v>
      </c>
      <c r="N97" s="0" t="n">
        <v>1679.9893119049</v>
      </c>
      <c r="O97" s="0" t="n">
        <f aca="false">(N97/2204.59)*EXP(L97*M97)</f>
        <v>0.758240911124381</v>
      </c>
      <c r="P97" s="0" t="n">
        <v>0.693948706618423</v>
      </c>
      <c r="Q97" s="0" t="n">
        <v>0.0696754411027923</v>
      </c>
      <c r="R97" s="0" t="n">
        <f aca="false">30.3818643031628*(I97/Hoja4!$DI$2)</f>
        <v>0.307328296363543</v>
      </c>
      <c r="S97" s="0" t="n">
        <v>0.346725101597201</v>
      </c>
      <c r="T97" s="0" t="n">
        <v>0.0215793379964769</v>
      </c>
      <c r="U97" s="0" t="n">
        <f aca="false">(SQRT(((P97/G97)^2)+((Q97/H97)^2)+((R97/I97)^2)+((S97/J97)^2)+((T97/K97)^2)))*O97</f>
        <v>0.0230978269883899</v>
      </c>
      <c r="V97" s="0" t="n">
        <f aca="false">O97&gt;U97</f>
        <v>1</v>
      </c>
      <c r="W97" s="0" t="n">
        <v>271464.13664336</v>
      </c>
      <c r="X97" s="0" t="n">
        <v>4.994E-006</v>
      </c>
      <c r="Y97" s="0" t="n">
        <f aca="false">(W97*X97)*EXP(L97*M97)</f>
        <v>1.34893035684537</v>
      </c>
      <c r="Z97" s="0" t="n">
        <v>255305.673278391</v>
      </c>
      <c r="AA97" s="0" t="n">
        <v>3748.14709444969</v>
      </c>
      <c r="AB97" s="0" t="n">
        <f aca="false">X97*0.1</f>
        <v>4.994E-007</v>
      </c>
      <c r="AC97" s="0" t="n">
        <f aca="false">(SQRT(((AA97/W97)^2)+((AB97/X97)^2)))*Y97</f>
        <v>0.1361727489787</v>
      </c>
      <c r="AD97" s="0" t="n">
        <v>5.223868284E-006</v>
      </c>
      <c r="AE97" s="0" t="n">
        <f aca="false">(W97*AD97)*EXP(L97*M97)</f>
        <v>1.41102012584088</v>
      </c>
      <c r="AF97" s="0" t="n">
        <v>255305.673278391</v>
      </c>
      <c r="AG97" s="0" t="n">
        <v>3748.14709444969</v>
      </c>
      <c r="AH97" s="0" t="n">
        <f aca="false">AD97*0.1</f>
        <v>5.223868284E-007</v>
      </c>
      <c r="AI97" s="0" t="n">
        <f aca="false">(SQRT(((AG97/W97)^2)+((AH97/AD97)^2)))*AE97</f>
        <v>0.14244062966258</v>
      </c>
      <c r="AJ97" s="0" t="n">
        <v>3.02832944E-007</v>
      </c>
      <c r="AK97" s="0" t="n">
        <f aca="false">(W97*AJ97)*EXP(L97*M97)</f>
        <v>0.0817982681646886</v>
      </c>
      <c r="AL97" s="0" t="n">
        <v>255305.673278391</v>
      </c>
      <c r="AM97" s="0" t="n">
        <v>3748.14709444969</v>
      </c>
      <c r="AN97" s="0" t="n">
        <f aca="false">AJ97*0.1</f>
        <v>3.02832944E-008</v>
      </c>
      <c r="AO97" s="0" t="n">
        <f aca="false">(SQRT(((AM97/W97)^2)+((AN97/AJ97)^2)))*AK97</f>
        <v>0.00825742780652639</v>
      </c>
    </row>
    <row r="98" customFormat="false" ht="15" hidden="false" customHeight="false" outlineLevel="0" collapsed="false">
      <c r="A98" s="42" t="s">
        <v>261</v>
      </c>
      <c r="B98" s="32"/>
      <c r="C98" s="0" t="s">
        <v>2124</v>
      </c>
      <c r="D98" s="41" t="s">
        <v>270</v>
      </c>
      <c r="E98" s="0" t="n">
        <v>2000</v>
      </c>
      <c r="F98" s="0" t="n">
        <v>1400</v>
      </c>
      <c r="G98" s="0" t="n">
        <f aca="false">(((F98*3.7852*35.81)/1000)/(H98^2))*1.2732</f>
        <v>6.22503395597237</v>
      </c>
      <c r="H98" s="0" t="n">
        <v>6.23</v>
      </c>
      <c r="I98" s="0" t="n">
        <v>268.954188111886</v>
      </c>
      <c r="J98" s="0" t="n">
        <v>130.009325504884</v>
      </c>
      <c r="K98" s="0" t="n">
        <v>0.00593973</v>
      </c>
      <c r="L98" s="0" t="n">
        <v>0.005</v>
      </c>
      <c r="M98" s="0" t="n">
        <v>-1</v>
      </c>
      <c r="N98" s="0" t="n">
        <v>1.92592590980733</v>
      </c>
      <c r="O98" s="0" t="n">
        <f aca="false">(N98/2204.59)*EXP(L98*M98)</f>
        <v>0.00086924113520374</v>
      </c>
      <c r="P98" s="0" t="n">
        <v>2.76641421144396</v>
      </c>
      <c r="Q98" s="0" t="n">
        <v>0.53313602271233</v>
      </c>
      <c r="R98" s="0" t="n">
        <f aca="false">194.735920132611*(I98/Hoja4!$M$2)</f>
        <v>20.4575565999759</v>
      </c>
      <c r="S98" s="0" t="n">
        <v>1.14894745568521</v>
      </c>
      <c r="T98" s="0" t="n">
        <v>5.58086552427142E-005</v>
      </c>
      <c r="U98" s="0" t="n">
        <f aca="false">(SQRT(((P98/G98)^2)+((Q98/H98)^2)+((R98/I98)^2)+((S98/J98)^2)+((T98/K98)^2)))*O98</f>
        <v>0.000399063920414649</v>
      </c>
      <c r="V98" s="0" t="n">
        <f aca="false">O98&gt;U98</f>
        <v>1</v>
      </c>
      <c r="W98" s="0" t="n">
        <v>376535.86335664</v>
      </c>
      <c r="X98" s="0" t="n">
        <v>4.994E-006</v>
      </c>
      <c r="Y98" s="0" t="n">
        <f aca="false">(W98*X98)*EXP(L98*M98)</f>
        <v>1.87104146721982</v>
      </c>
      <c r="Z98" s="0" t="n">
        <v>293988.586042256</v>
      </c>
      <c r="AA98" s="0" t="n">
        <v>6507.82824848106</v>
      </c>
      <c r="AB98" s="0" t="n">
        <f aca="false">X98*0.1</f>
        <v>4.994E-007</v>
      </c>
      <c r="AC98" s="0" t="n">
        <f aca="false">(SQRT(((AA98/W98)^2)+((AB98/X98)^2)))*Y98</f>
        <v>0.189878139669196</v>
      </c>
      <c r="AD98" s="0" t="n">
        <v>5.223868284E-006</v>
      </c>
      <c r="AE98" s="0" t="n">
        <f aca="false">(W98*AD98)*EXP(L98*M98)</f>
        <v>1.9571634318499</v>
      </c>
      <c r="AF98" s="0" t="n">
        <v>293988.586042256</v>
      </c>
      <c r="AG98" s="0" t="n">
        <v>6507.82824848106</v>
      </c>
      <c r="AH98" s="0" t="n">
        <f aca="false">AD98*0.1</f>
        <v>5.223868284E-007</v>
      </c>
      <c r="AI98" s="0" t="n">
        <f aca="false">(SQRT(((AG98/W98)^2)+((AH98/AD98)^2)))*AE98</f>
        <v>0.19861801995251</v>
      </c>
      <c r="AJ98" s="0" t="n">
        <v>3.02832944E-007</v>
      </c>
      <c r="AK98" s="0" t="n">
        <f aca="false">(W98*AJ98)*EXP(L98*M98)</f>
        <v>0.113458749672458</v>
      </c>
      <c r="AL98" s="0" t="n">
        <v>293988.586042256</v>
      </c>
      <c r="AM98" s="0" t="n">
        <v>6507.82824848106</v>
      </c>
      <c r="AN98" s="0" t="n">
        <f aca="false">AJ98*0.1</f>
        <v>3.02832944E-008</v>
      </c>
      <c r="AO98" s="0" t="n">
        <f aca="false">(SQRT(((AM98/W98)^2)+((AN98/AJ98)^2)))*AK98</f>
        <v>0.011514088113189</v>
      </c>
    </row>
    <row r="99" customFormat="false" ht="15" hidden="false" customHeight="false" outlineLevel="0" collapsed="false">
      <c r="A99" s="42" t="s">
        <v>261</v>
      </c>
      <c r="B99" s="40" t="s">
        <v>279</v>
      </c>
      <c r="C99" s="0" t="s">
        <v>2124</v>
      </c>
      <c r="D99" s="41" t="s">
        <v>277</v>
      </c>
      <c r="E99" s="0" t="n">
        <v>10334</v>
      </c>
      <c r="F99" s="0" t="n">
        <v>10566</v>
      </c>
      <c r="G99" s="0" t="n">
        <f aca="false">(((F99*3.7852*35.81)/1000)/(H99^2))*1.2732</f>
        <v>27.1189383600413</v>
      </c>
      <c r="H99" s="0" t="n">
        <v>8.2</v>
      </c>
      <c r="I99" s="0" t="n">
        <v>99.8296422487223</v>
      </c>
      <c r="J99" s="0" t="n">
        <v>130.009325504884</v>
      </c>
      <c r="K99" s="0" t="n">
        <v>0.00593973</v>
      </c>
      <c r="L99" s="0" t="n">
        <v>0.005</v>
      </c>
      <c r="M99" s="0" t="n">
        <v>6</v>
      </c>
      <c r="N99" s="0" t="n">
        <v>9.05970047694795</v>
      </c>
      <c r="O99" s="0" t="n">
        <f aca="false">(N99/2204.59)*EXP(L99*M99)</f>
        <v>0.00423462386780846</v>
      </c>
      <c r="P99" s="0" t="n">
        <v>0.693948706618423</v>
      </c>
      <c r="Q99" s="0" t="n">
        <v>0.0696754411027923</v>
      </c>
      <c r="R99" s="0" t="n">
        <f aca="false">30.3818643031628*(I99/Hoja4!$DS$2)</f>
        <v>0.240828120165661</v>
      </c>
      <c r="S99" s="0" t="n">
        <v>1.14894745568521</v>
      </c>
      <c r="T99" s="0" t="n">
        <v>5.58086552427142E-005</v>
      </c>
      <c r="U99" s="0" t="n">
        <f aca="false">(SQRT(((P99/G99)^2)+((Q99/H99)^2)+((R99/I99)^2)+((S99/J99)^2)+((T99/K99)^2)))*O99</f>
        <v>0.000126982336214599</v>
      </c>
      <c r="V99" s="0" t="n">
        <f aca="false">O99&gt;U99</f>
        <v>1</v>
      </c>
      <c r="W99" s="0" t="n">
        <v>1054800</v>
      </c>
      <c r="X99" s="0" t="n">
        <v>4.994E-006</v>
      </c>
      <c r="Y99" s="0" t="n">
        <f aca="false">(W99*X99)*EXP(L99*M99)</f>
        <v>5.42809567141636</v>
      </c>
      <c r="Z99" s="0" t="n">
        <v>293988.586042256</v>
      </c>
      <c r="AA99" s="0" t="n">
        <v>6507.82824848106</v>
      </c>
      <c r="AB99" s="0" t="n">
        <f aca="false">X99*0.1</f>
        <v>4.994E-007</v>
      </c>
      <c r="AC99" s="0" t="n">
        <f aca="false">(SQRT(((AA99/W99)^2)+((AB99/X99)^2)))*Y99</f>
        <v>0.543841702648341</v>
      </c>
      <c r="AD99" s="0" t="n">
        <v>5.223868284E-006</v>
      </c>
      <c r="AE99" s="0" t="n">
        <f aca="false">(W99*AD99)*EXP(L99*M99)</f>
        <v>5.67794489796348</v>
      </c>
      <c r="AF99" s="0" t="n">
        <v>293988.586042256</v>
      </c>
      <c r="AG99" s="0" t="n">
        <v>6507.82824848106</v>
      </c>
      <c r="AH99" s="0" t="n">
        <f aca="false">AD99*0.1</f>
        <v>5.223868284E-007</v>
      </c>
      <c r="AI99" s="0" t="n">
        <f aca="false">(SQRT(((AG99/W99)^2)+((AH99/AD99)^2)))*AE99</f>
        <v>0.568874133356273</v>
      </c>
      <c r="AJ99" s="0" t="n">
        <v>3.02832944E-007</v>
      </c>
      <c r="AK99" s="0" t="n">
        <f aca="false">(W99*AJ99)*EXP(L99*M99)</f>
        <v>0.329156225968897</v>
      </c>
      <c r="AL99" s="0" t="n">
        <v>293988.586042256</v>
      </c>
      <c r="AM99" s="0" t="n">
        <v>6507.82824848106</v>
      </c>
      <c r="AN99" s="0" t="n">
        <f aca="false">AJ99*0.1</f>
        <v>3.02832944E-008</v>
      </c>
      <c r="AO99" s="0" t="n">
        <f aca="false">(SQRT(((AM99/W99)^2)+((AN99/AJ99)^2)))*AK99</f>
        <v>0.0329782106293491</v>
      </c>
    </row>
    <row r="100" customFormat="false" ht="15" hidden="false" customHeight="false" outlineLevel="0" collapsed="false">
      <c r="A100" s="42" t="s">
        <v>261</v>
      </c>
      <c r="B100" s="32"/>
      <c r="C100" s="0" t="s">
        <v>2122</v>
      </c>
      <c r="D100" s="41" t="s">
        <v>277</v>
      </c>
      <c r="E100" s="0" t="n">
        <v>10358</v>
      </c>
      <c r="F100" s="0" t="n">
        <v>10566</v>
      </c>
      <c r="G100" s="0" t="n">
        <f aca="false">(((F100*3.7852*35.81)/1000)/(H100^2))*1.2732</f>
        <v>27.1189383600413</v>
      </c>
      <c r="H100" s="0" t="n">
        <v>8.2</v>
      </c>
      <c r="I100" s="0" t="n">
        <v>101.124361158433</v>
      </c>
      <c r="J100" s="0" t="n">
        <v>68.0016224983599</v>
      </c>
      <c r="K100" s="0" t="n">
        <v>3.82238500207701</v>
      </c>
      <c r="L100" s="0" t="n">
        <v>0.005</v>
      </c>
      <c r="M100" s="0" t="n">
        <v>6</v>
      </c>
      <c r="N100" s="0" t="n">
        <v>3089.18132567434</v>
      </c>
      <c r="O100" s="0" t="n">
        <f aca="false">(N100/2204.59)*EXP(L100*M100)</f>
        <v>1.4439242232096</v>
      </c>
      <c r="P100" s="0" t="n">
        <v>0.693948706618423</v>
      </c>
      <c r="Q100" s="0" t="n">
        <v>0.0696754411027923</v>
      </c>
      <c r="R100" s="0" t="n">
        <f aca="false">30.3818643031628*(I100/Hoja4!$DS$2)</f>
        <v>0.243951488277024</v>
      </c>
      <c r="S100" s="0" t="n">
        <v>0.346725101597201</v>
      </c>
      <c r="T100" s="0" t="n">
        <v>0.0215793379964769</v>
      </c>
      <c r="U100" s="0" t="n">
        <f aca="false">(SQRT(((P100/G100)^2)+((Q100/H100)^2)+((R100/I100)^2)+((S100/J100)^2)+((T100/K100)^2)))*O100</f>
        <v>0.0406019878129421</v>
      </c>
      <c r="V100" s="0" t="n">
        <f aca="false">O100&gt;U100</f>
        <v>1</v>
      </c>
      <c r="W100" s="0" t="n">
        <v>1068480</v>
      </c>
      <c r="X100" s="0" t="n">
        <v>4.994E-006</v>
      </c>
      <c r="Y100" s="0" t="n">
        <f aca="false">(W100*X100)*EXP(L100*M100)</f>
        <v>5.49849418183064</v>
      </c>
      <c r="Z100" s="0" t="n">
        <v>255305.673278391</v>
      </c>
      <c r="AA100" s="0" t="n">
        <v>3748.14709444969</v>
      </c>
      <c r="AB100" s="0" t="n">
        <f aca="false">X100*0.1</f>
        <v>4.994E-007</v>
      </c>
      <c r="AC100" s="0" t="n">
        <f aca="false">(SQRT(((AA100/W100)^2)+((AB100/X100)^2)))*Y100</f>
        <v>0.550187623700173</v>
      </c>
      <c r="AD100" s="0" t="n">
        <v>5.223868284E-006</v>
      </c>
      <c r="AE100" s="0" t="n">
        <f aca="false">(W100*AD100)*EXP(L100*M100)</f>
        <v>5.75158377377325</v>
      </c>
      <c r="AF100" s="0" t="n">
        <v>255305.673278391</v>
      </c>
      <c r="AG100" s="0" t="n">
        <v>3748.14709444969</v>
      </c>
      <c r="AH100" s="0" t="n">
        <f aca="false">AD100*0.1</f>
        <v>5.223868284E-007</v>
      </c>
      <c r="AI100" s="0" t="n">
        <f aca="false">(SQRT(((AG100/W100)^2)+((AH100/AD100)^2)))*AE100</f>
        <v>0.575512150119475</v>
      </c>
      <c r="AJ100" s="0" t="n">
        <v>3.02832944E-007</v>
      </c>
      <c r="AK100" s="0" t="n">
        <f aca="false">(W100*AJ100)*EXP(L100*M100)</f>
        <v>0.333425146305695</v>
      </c>
      <c r="AL100" s="0" t="n">
        <v>255305.673278391</v>
      </c>
      <c r="AM100" s="0" t="n">
        <v>3748.14709444969</v>
      </c>
      <c r="AN100" s="0" t="n">
        <f aca="false">AJ100*0.1</f>
        <v>3.02832944E-008</v>
      </c>
      <c r="AO100" s="0" t="n">
        <f aca="false">(SQRT(((AM100/W100)^2)+((AN100/AJ100)^2)))*AK100</f>
        <v>0.0333630231953319</v>
      </c>
    </row>
    <row r="101" customFormat="false" ht="15" hidden="false" customHeight="false" outlineLevel="0" collapsed="false">
      <c r="A101" s="42" t="s">
        <v>261</v>
      </c>
      <c r="B101" s="32"/>
      <c r="C101" s="0" t="s">
        <v>2124</v>
      </c>
      <c r="D101" s="41" t="s">
        <v>277</v>
      </c>
      <c r="E101" s="0" t="n">
        <v>10226</v>
      </c>
      <c r="F101" s="0" t="n">
        <v>10566</v>
      </c>
      <c r="G101" s="0" t="n">
        <f aca="false">(((F101*3.7852*35.81)/1000)/(H101^2))*1.2732</f>
        <v>27.1189383600413</v>
      </c>
      <c r="H101" s="0" t="n">
        <v>8.2</v>
      </c>
      <c r="I101" s="0" t="n">
        <v>84.1226575809199</v>
      </c>
      <c r="J101" s="0" t="n">
        <v>130.009325504884</v>
      </c>
      <c r="K101" s="0" t="n">
        <v>0.00593973</v>
      </c>
      <c r="L101" s="0" t="n">
        <v>0.005</v>
      </c>
      <c r="M101" s="0" t="n">
        <v>6</v>
      </c>
      <c r="N101" s="0" t="n">
        <v>8.55117469211088</v>
      </c>
      <c r="O101" s="0" t="n">
        <f aca="false">(N101/2204.59)*EXP(L101*M101)</f>
        <v>0.00399693218789627</v>
      </c>
      <c r="P101" s="0" t="n">
        <v>0.693948706618423</v>
      </c>
      <c r="Q101" s="0" t="n">
        <v>0.0696754411027923</v>
      </c>
      <c r="R101" s="0" t="n">
        <f aca="false">30.3818643031628*(I101/Hoja4!$DS$2)</f>
        <v>0.202936733340961</v>
      </c>
      <c r="S101" s="0" t="n">
        <v>1.14894745568521</v>
      </c>
      <c r="T101" s="0" t="n">
        <v>5.58086552427142E-005</v>
      </c>
      <c r="U101" s="0" t="n">
        <f aca="false">(SQRT(((P101/G101)^2)+((Q101/H101)^2)+((R101/I101)^2)+((S101/J101)^2)+((T101/K101)^2)))*O101</f>
        <v>0.000119854750446363</v>
      </c>
      <c r="V101" s="0" t="n">
        <f aca="false">O101&gt;U101</f>
        <v>1</v>
      </c>
      <c r="W101" s="0" t="n">
        <v>888840</v>
      </c>
      <c r="X101" s="0" t="n">
        <v>4.994E-006</v>
      </c>
      <c r="Y101" s="0" t="n">
        <f aca="false">(W101*X101)*EXP(L101*M101)</f>
        <v>4.57405058454846</v>
      </c>
      <c r="Z101" s="0" t="n">
        <v>293988.586042256</v>
      </c>
      <c r="AA101" s="0" t="n">
        <v>6507.82824848106</v>
      </c>
      <c r="AB101" s="0" t="n">
        <f aca="false">X101*0.1</f>
        <v>4.994E-007</v>
      </c>
      <c r="AC101" s="0" t="n">
        <f aca="false">(SQRT(((AA101/W101)^2)+((AB101/X101)^2)))*Y101</f>
        <v>0.458629435229617</v>
      </c>
      <c r="AD101" s="0" t="n">
        <v>5.223868284E-006</v>
      </c>
      <c r="AE101" s="0" t="n">
        <f aca="false">(W101*AD101)*EXP(L101*M101)</f>
        <v>4.78458906248186</v>
      </c>
      <c r="AF101" s="0" t="n">
        <v>293988.586042256</v>
      </c>
      <c r="AG101" s="0" t="n">
        <v>6507.82824848106</v>
      </c>
      <c r="AH101" s="0" t="n">
        <f aca="false">AD101*0.1</f>
        <v>5.223868284E-007</v>
      </c>
      <c r="AI101" s="0" t="n">
        <f aca="false">(SQRT(((AG101/W101)^2)+((AH101/AD101)^2)))*AE101</f>
        <v>0.47973963972864</v>
      </c>
      <c r="AJ101" s="0" t="n">
        <v>3.02832944E-007</v>
      </c>
      <c r="AK101" s="0" t="n">
        <f aca="false">(W101*AJ101)*EXP(L101*M101)</f>
        <v>0.277367481883006</v>
      </c>
      <c r="AL101" s="0" t="n">
        <v>293988.586042256</v>
      </c>
      <c r="AM101" s="0" t="n">
        <v>6507.82824848106</v>
      </c>
      <c r="AN101" s="0" t="n">
        <f aca="false">AJ101*0.1</f>
        <v>3.02832944E-008</v>
      </c>
      <c r="AO101" s="0" t="n">
        <f aca="false">(SQRT(((AM101/W101)^2)+((AN101/AJ101)^2)))*AK101</f>
        <v>0.0278109936074574</v>
      </c>
    </row>
    <row r="102" customFormat="false" ht="15" hidden="false" customHeight="false" outlineLevel="0" collapsed="false">
      <c r="A102" s="42" t="s">
        <v>261</v>
      </c>
      <c r="B102" s="32"/>
      <c r="C102" s="0" t="s">
        <v>2122</v>
      </c>
      <c r="D102" s="41" t="s">
        <v>277</v>
      </c>
      <c r="E102" s="0" t="n">
        <v>10265</v>
      </c>
      <c r="F102" s="0" t="n">
        <v>10566</v>
      </c>
      <c r="G102" s="0" t="n">
        <f aca="false">(((F102*3.7852*35.81)/1000)/(H102^2))*1.2732</f>
        <v>27.1189383600413</v>
      </c>
      <c r="H102" s="0" t="n">
        <v>8.2</v>
      </c>
      <c r="I102" s="0" t="n">
        <v>87.4355479840999</v>
      </c>
      <c r="J102" s="0" t="n">
        <v>68.0016224983599</v>
      </c>
      <c r="K102" s="0" t="n">
        <v>3.82238500207701</v>
      </c>
      <c r="L102" s="0" t="n">
        <v>0.005</v>
      </c>
      <c r="M102" s="0" t="n">
        <v>6</v>
      </c>
      <c r="N102" s="0" t="n">
        <v>2991.81073059741</v>
      </c>
      <c r="O102" s="0" t="n">
        <f aca="false">(N102/2204.59)*EXP(L102*M102)</f>
        <v>1.39841191880344</v>
      </c>
      <c r="P102" s="0" t="n">
        <v>0.693948706618423</v>
      </c>
      <c r="Q102" s="0" t="n">
        <v>0.0696754411027923</v>
      </c>
      <c r="R102" s="0" t="n">
        <f aca="false">30.3818643031628*(I102/Hoja4!$DS$2)</f>
        <v>0.210928719990827</v>
      </c>
      <c r="S102" s="0" t="n">
        <v>0.346725101597201</v>
      </c>
      <c r="T102" s="0" t="n">
        <v>0.0215793379964769</v>
      </c>
      <c r="U102" s="0" t="n">
        <f aca="false">(SQRT(((P102/G102)^2)+((Q102/H102)^2)+((R102/I102)^2)+((S102/J102)^2)+((T102/K102)^2)))*O102</f>
        <v>0.0393222184184442</v>
      </c>
      <c r="V102" s="0" t="n">
        <f aca="false">O102&gt;U102</f>
        <v>1</v>
      </c>
      <c r="W102" s="0" t="n">
        <v>923844</v>
      </c>
      <c r="X102" s="0" t="n">
        <v>4.994E-006</v>
      </c>
      <c r="Y102" s="0" t="n">
        <f aca="false">(W102*X102)*EXP(L102*M102)</f>
        <v>4.75418431689797</v>
      </c>
      <c r="Z102" s="0" t="n">
        <v>255305.673278391</v>
      </c>
      <c r="AA102" s="0" t="n">
        <v>3748.14709444969</v>
      </c>
      <c r="AB102" s="0" t="n">
        <f aca="false">X102*0.1</f>
        <v>4.994E-007</v>
      </c>
      <c r="AC102" s="0" t="n">
        <f aca="false">(SQRT(((AA102/W102)^2)+((AB102/X102)^2)))*Y102</f>
        <v>0.475809545708128</v>
      </c>
      <c r="AD102" s="0" t="n">
        <v>5.223868284E-006</v>
      </c>
      <c r="AE102" s="0" t="n">
        <f aca="false">(W102*AD102)*EXP(L102*M102)</f>
        <v>4.97301415084772</v>
      </c>
      <c r="AF102" s="0" t="n">
        <v>255305.673278391</v>
      </c>
      <c r="AG102" s="0" t="n">
        <v>3748.14709444969</v>
      </c>
      <c r="AH102" s="0" t="n">
        <f aca="false">AD102*0.1</f>
        <v>5.223868284E-007</v>
      </c>
      <c r="AI102" s="0" t="n">
        <f aca="false">(SQRT(((AG102/W102)^2)+((AH102/AD102)^2)))*AE102</f>
        <v>0.497710531647805</v>
      </c>
      <c r="AJ102" s="0" t="n">
        <v>3.02832944E-007</v>
      </c>
      <c r="AK102" s="0" t="n">
        <f aca="false">(W102*AJ102)*EXP(L102*M102)</f>
        <v>0.288290675411462</v>
      </c>
      <c r="AL102" s="0" t="n">
        <v>255305.673278391</v>
      </c>
      <c r="AM102" s="0" t="n">
        <v>3748.14709444969</v>
      </c>
      <c r="AN102" s="0" t="n">
        <f aca="false">AJ102*0.1</f>
        <v>3.02832944E-008</v>
      </c>
      <c r="AO102" s="0" t="n">
        <f aca="false">(SQRT(((AM102/W102)^2)+((AN102/AJ102)^2)))*AK102</f>
        <v>0.028852784443351</v>
      </c>
    </row>
    <row r="103" customFormat="false" ht="15" hidden="false" customHeight="false" outlineLevel="0" collapsed="false">
      <c r="A103" s="42" t="s">
        <v>261</v>
      </c>
      <c r="B103" s="40" t="s">
        <v>283</v>
      </c>
      <c r="C103" s="0" t="s">
        <v>2122</v>
      </c>
      <c r="D103" s="41" t="n">
        <v>40849</v>
      </c>
      <c r="E103" s="0" t="n">
        <v>10000</v>
      </c>
      <c r="F103" s="0" t="n">
        <v>10566</v>
      </c>
      <c r="G103" s="0" t="n">
        <f aca="false">(((F103*3.7852*35.81)/1000)/(H103^2))*1.2732</f>
        <v>27.1189383600413</v>
      </c>
      <c r="H103" s="0" t="n">
        <v>8.2</v>
      </c>
      <c r="I103" s="0" t="n">
        <v>21.4101943847688</v>
      </c>
      <c r="J103" s="0" t="n">
        <v>68.0016224983599</v>
      </c>
      <c r="K103" s="0" t="n">
        <v>3.82238500207701</v>
      </c>
      <c r="L103" s="0" t="n">
        <v>0.005</v>
      </c>
      <c r="M103" s="0" t="n">
        <v>1</v>
      </c>
      <c r="N103" s="0" t="n">
        <v>1399.99105195121</v>
      </c>
      <c r="O103" s="0" t="n">
        <f aca="false">(N103/2204.59)*EXP(L103*M103)</f>
        <v>0.63821778031384</v>
      </c>
      <c r="P103" s="0" t="n">
        <v>0.693948706618423</v>
      </c>
      <c r="Q103" s="0" t="n">
        <v>0.0696754411027923</v>
      </c>
      <c r="R103" s="0" t="n">
        <f aca="false">30.3818643031628*(I103/Hoja4!$DI$2)</f>
        <v>0.256106913636286</v>
      </c>
      <c r="S103" s="0" t="n">
        <v>0.346725101597201</v>
      </c>
      <c r="T103" s="0" t="n">
        <v>0.0215793379964769</v>
      </c>
      <c r="U103" s="0" t="n">
        <f aca="false">(SQRT(((P103/G103)^2)+((Q103/H103)^2)+((R103/I103)^2)+((S103/J103)^2)+((T103/K103)^2)))*O103</f>
        <v>0.0194416361005152</v>
      </c>
      <c r="V103" s="0" t="n">
        <f aca="false">O103&gt;U103</f>
        <v>1</v>
      </c>
      <c r="W103" s="0" t="n">
        <v>226220.113869467</v>
      </c>
      <c r="X103" s="0" t="n">
        <v>4.994E-006</v>
      </c>
      <c r="Y103" s="0" t="n">
        <f aca="false">(W103*X103)*EXP(L103*M103)</f>
        <v>1.13540611026381</v>
      </c>
      <c r="Z103" s="0" t="n">
        <v>255305.673278391</v>
      </c>
      <c r="AA103" s="0" t="n">
        <v>3748.14709444969</v>
      </c>
      <c r="AB103" s="0" t="n">
        <f aca="false">X103*0.1</f>
        <v>4.994E-007</v>
      </c>
      <c r="AC103" s="0" t="n">
        <f aca="false">(SQRT(((AA103/W103)^2)+((AB103/X103)^2)))*Y103</f>
        <v>0.115088506864802</v>
      </c>
      <c r="AD103" s="0" t="n">
        <v>5.223868284E-006</v>
      </c>
      <c r="AE103" s="0" t="n">
        <f aca="false">(W103*AD103)*EXP(L103*M103)</f>
        <v>1.18766759488725</v>
      </c>
      <c r="AF103" s="0" t="n">
        <v>255305.673278391</v>
      </c>
      <c r="AG103" s="0" t="n">
        <v>3748.14709444969</v>
      </c>
      <c r="AH103" s="0" t="n">
        <f aca="false">AD103*0.1</f>
        <v>5.223868284E-007</v>
      </c>
      <c r="AI103" s="0" t="n">
        <f aca="false">(SQRT(((AG103/W103)^2)+((AH103/AD103)^2)))*AE103</f>
        <v>0.120385903256699</v>
      </c>
      <c r="AJ103" s="0" t="n">
        <v>3.02832944E-007</v>
      </c>
      <c r="AK103" s="0" t="n">
        <f aca="false">(W103*AJ103)*EXP(L103*M103)</f>
        <v>0.0688502953557828</v>
      </c>
      <c r="AL103" s="0" t="n">
        <v>255305.673278391</v>
      </c>
      <c r="AM103" s="0" t="n">
        <v>3748.14709444969</v>
      </c>
      <c r="AN103" s="0" t="n">
        <f aca="false">AJ103*0.1</f>
        <v>3.02832944E-008</v>
      </c>
      <c r="AO103" s="0" t="n">
        <f aca="false">(SQRT(((AM103/W103)^2)+((AN103/AJ103)^2)))*AK103</f>
        <v>0.00697889294241735</v>
      </c>
    </row>
    <row r="104" customFormat="false" ht="15" hidden="false" customHeight="false" outlineLevel="0" collapsed="false">
      <c r="A104" s="42" t="s">
        <v>261</v>
      </c>
      <c r="B104" s="32"/>
      <c r="C104" s="0" t="s">
        <v>2122</v>
      </c>
      <c r="D104" s="41" t="n">
        <v>40849</v>
      </c>
      <c r="E104" s="0" t="n">
        <v>10000</v>
      </c>
      <c r="F104" s="0" t="n">
        <v>10566</v>
      </c>
      <c r="G104" s="0" t="n">
        <f aca="false">(((F104*3.7852*35.81)/1000)/(H104^2))*1.2732</f>
        <v>27.1189383600413</v>
      </c>
      <c r="H104" s="0" t="n">
        <v>8.2</v>
      </c>
      <c r="I104" s="0" t="n">
        <v>21.4101943847688</v>
      </c>
      <c r="J104" s="0" t="n">
        <v>68.0016224983599</v>
      </c>
      <c r="K104" s="0" t="n">
        <v>3.82238500207701</v>
      </c>
      <c r="L104" s="0" t="n">
        <v>0.005</v>
      </c>
      <c r="M104" s="0" t="n">
        <v>1</v>
      </c>
      <c r="N104" s="0" t="n">
        <v>1399.99105195121</v>
      </c>
      <c r="O104" s="0" t="n">
        <f aca="false">(N104/2204.59)*EXP(L104*M104)</f>
        <v>0.63821778031384</v>
      </c>
      <c r="P104" s="0" t="n">
        <v>0.693948706618423</v>
      </c>
      <c r="Q104" s="0" t="n">
        <v>0.0696754411027923</v>
      </c>
      <c r="R104" s="0" t="n">
        <f aca="false">30.3818643031628*(I104/Hoja4!$DI$2)</f>
        <v>0.256106913636286</v>
      </c>
      <c r="S104" s="0" t="n">
        <v>0.346725101597201</v>
      </c>
      <c r="T104" s="0" t="n">
        <v>0.0215793379964769</v>
      </c>
      <c r="U104" s="0" t="n">
        <f aca="false">(SQRT(((P104/G104)^2)+((Q104/H104)^2)+((R104/I104)^2)+((S104/J104)^2)+((T104/K104)^2)))*O104</f>
        <v>0.0194416361005152</v>
      </c>
      <c r="V104" s="0" t="n">
        <f aca="false">O104&gt;U104</f>
        <v>1</v>
      </c>
      <c r="W104" s="0" t="n">
        <v>226220.113869467</v>
      </c>
      <c r="X104" s="0" t="n">
        <v>4.994E-006</v>
      </c>
      <c r="Y104" s="0" t="n">
        <f aca="false">(W104*X104)*EXP(L104*M104)</f>
        <v>1.13540611026381</v>
      </c>
      <c r="Z104" s="0" t="n">
        <v>255305.673278391</v>
      </c>
      <c r="AA104" s="0" t="n">
        <v>3748.14709444969</v>
      </c>
      <c r="AB104" s="0" t="n">
        <f aca="false">X104*0.1</f>
        <v>4.994E-007</v>
      </c>
      <c r="AC104" s="0" t="n">
        <f aca="false">(SQRT(((AA104/W104)^2)+((AB104/X104)^2)))*Y104</f>
        <v>0.115088506864802</v>
      </c>
      <c r="AD104" s="0" t="n">
        <v>5.223868284E-006</v>
      </c>
      <c r="AE104" s="0" t="n">
        <f aca="false">(W104*AD104)*EXP(L104*M104)</f>
        <v>1.18766759488725</v>
      </c>
      <c r="AF104" s="0" t="n">
        <v>255305.673278391</v>
      </c>
      <c r="AG104" s="0" t="n">
        <v>3748.14709444969</v>
      </c>
      <c r="AH104" s="0" t="n">
        <f aca="false">AD104*0.1</f>
        <v>5.223868284E-007</v>
      </c>
      <c r="AI104" s="0" t="n">
        <f aca="false">(SQRT(((AG104/W104)^2)+((AH104/AD104)^2)))*AE104</f>
        <v>0.120385903256699</v>
      </c>
      <c r="AJ104" s="0" t="n">
        <v>3.02832944E-007</v>
      </c>
      <c r="AK104" s="0" t="n">
        <f aca="false">(W104*AJ104)*EXP(L104*M104)</f>
        <v>0.0688502953557828</v>
      </c>
      <c r="AL104" s="0" t="n">
        <v>255305.673278391</v>
      </c>
      <c r="AM104" s="0" t="n">
        <v>3748.14709444969</v>
      </c>
      <c r="AN104" s="0" t="n">
        <f aca="false">AJ104*0.1</f>
        <v>3.02832944E-008</v>
      </c>
      <c r="AO104" s="0" t="n">
        <f aca="false">(SQRT(((AM104/W104)^2)+((AN104/AJ104)^2)))*AK104</f>
        <v>0.00697889294241735</v>
      </c>
    </row>
    <row r="105" customFormat="false" ht="15" hidden="false" customHeight="false" outlineLevel="0" collapsed="false">
      <c r="A105" s="42" t="s">
        <v>261</v>
      </c>
      <c r="B105" s="32"/>
      <c r="C105" s="0" t="s">
        <v>2124</v>
      </c>
      <c r="D105" s="41" t="n">
        <v>40849</v>
      </c>
      <c r="E105" s="0" t="n">
        <v>10000</v>
      </c>
      <c r="F105" s="0" t="n">
        <v>10566</v>
      </c>
      <c r="G105" s="0" t="n">
        <f aca="false">(((F105*3.7852*35.81)/1000)/(H105^2))*1.2732</f>
        <v>27.1189383600413</v>
      </c>
      <c r="H105" s="0" t="n">
        <v>8.2</v>
      </c>
      <c r="I105" s="0" t="n">
        <v>29.6971309985362</v>
      </c>
      <c r="J105" s="0" t="n">
        <v>130.009325504884</v>
      </c>
      <c r="K105" s="0" t="n">
        <v>0.00593973</v>
      </c>
      <c r="L105" s="0" t="n">
        <v>0.005</v>
      </c>
      <c r="M105" s="0" t="n">
        <v>1</v>
      </c>
      <c r="N105" s="0" t="n">
        <v>5.76880517587976</v>
      </c>
      <c r="O105" s="0" t="n">
        <f aca="false">(N105/2204.59)*EXP(L105*M105)</f>
        <v>0.0026298411188283</v>
      </c>
      <c r="P105" s="0" t="n">
        <v>0.693948706618423</v>
      </c>
      <c r="Q105" s="0" t="n">
        <v>0.0696754411027923</v>
      </c>
      <c r="R105" s="0" t="n">
        <f aca="false">30.3818643031628*(I105/Hoja4!$DN$2)</f>
        <v>0.157034331759765</v>
      </c>
      <c r="S105" s="0" t="n">
        <v>1.14894745568521</v>
      </c>
      <c r="T105" s="0" t="n">
        <v>5.58086552427142E-005</v>
      </c>
      <c r="U105" s="0" t="n">
        <f aca="false">(SQRT(((P105/G105)^2)+((Q105/H105)^2)+((R105/I105)^2)+((S105/J105)^2)+((T105/K105)^2)))*O105</f>
        <v>7.98252389084914E-005</v>
      </c>
      <c r="V105" s="0" t="n">
        <f aca="false">O105&gt;U105</f>
        <v>1</v>
      </c>
      <c r="W105" s="0" t="n">
        <v>313779.886130533</v>
      </c>
      <c r="X105" s="0" t="n">
        <v>4.994E-006</v>
      </c>
      <c r="Y105" s="0" t="n">
        <f aca="false">(W105*X105)*EXP(L105*M105)</f>
        <v>1.57487145548898</v>
      </c>
      <c r="Z105" s="0" t="n">
        <v>293988.586042256</v>
      </c>
      <c r="AA105" s="0" t="n">
        <v>6507.82824848106</v>
      </c>
      <c r="AB105" s="0" t="n">
        <f aca="false">X105*0.1</f>
        <v>4.994E-007</v>
      </c>
      <c r="AC105" s="0" t="n">
        <f aca="false">(SQRT(((AA105/W105)^2)+((AB105/X105)^2)))*Y105</f>
        <v>0.160838654220482</v>
      </c>
      <c r="AD105" s="0" t="n">
        <v>5.223868284E-006</v>
      </c>
      <c r="AE105" s="0" t="n">
        <f aca="false">(W105*AD105)*EXP(L105*M105)</f>
        <v>1.64736104279252</v>
      </c>
      <c r="AF105" s="0" t="n">
        <v>293988.586042256</v>
      </c>
      <c r="AG105" s="0" t="n">
        <v>6507.82824848106</v>
      </c>
      <c r="AH105" s="0" t="n">
        <f aca="false">AD105*0.1</f>
        <v>5.223868284E-007</v>
      </c>
      <c r="AI105" s="0" t="n">
        <f aca="false">(SQRT(((AG105/W105)^2)+((AH105/AD105)^2)))*AE105</f>
        <v>0.16824187917974</v>
      </c>
      <c r="AJ105" s="0" t="n">
        <v>3.02832944E-007</v>
      </c>
      <c r="AK105" s="0" t="n">
        <f aca="false">(W105*AJ105)*EXP(L105*M105)</f>
        <v>0.0954991908865227</v>
      </c>
      <c r="AL105" s="0" t="n">
        <v>293988.586042256</v>
      </c>
      <c r="AM105" s="0" t="n">
        <v>6507.82824848106</v>
      </c>
      <c r="AN105" s="0" t="n">
        <f aca="false">AJ105*0.1</f>
        <v>3.02832944E-008</v>
      </c>
      <c r="AO105" s="0" t="n">
        <f aca="false">(SQRT(((AM105/W105)^2)+((AN105/AJ105)^2)))*AK105</f>
        <v>0.00975315241621678</v>
      </c>
    </row>
    <row r="106" customFormat="false" ht="15" hidden="false" customHeight="false" outlineLevel="0" collapsed="false">
      <c r="A106" s="42" t="s">
        <v>261</v>
      </c>
      <c r="B106" s="32"/>
      <c r="C106" s="0" t="s">
        <v>2124</v>
      </c>
      <c r="D106" s="41" t="n">
        <v>40849</v>
      </c>
      <c r="E106" s="0" t="n">
        <v>10000</v>
      </c>
      <c r="F106" s="0" t="n">
        <v>10566</v>
      </c>
      <c r="G106" s="0" t="n">
        <f aca="false">(((F106*3.7852*35.81)/1000)/(H106^2))*1.2732</f>
        <v>27.1189383600413</v>
      </c>
      <c r="H106" s="0" t="n">
        <v>8.2</v>
      </c>
      <c r="I106" s="0" t="n">
        <v>29.6971309985362</v>
      </c>
      <c r="J106" s="0" t="n">
        <v>130.009325504884</v>
      </c>
      <c r="K106" s="0" t="n">
        <v>0.00593973</v>
      </c>
      <c r="L106" s="0" t="n">
        <v>0.005</v>
      </c>
      <c r="M106" s="0" t="n">
        <v>1</v>
      </c>
      <c r="N106" s="0" t="n">
        <v>5.76880517587976</v>
      </c>
      <c r="O106" s="0" t="n">
        <f aca="false">(N106/2204.59)*EXP(L106*M106)</f>
        <v>0.0026298411188283</v>
      </c>
      <c r="P106" s="0" t="n">
        <v>0.693948706618423</v>
      </c>
      <c r="Q106" s="0" t="n">
        <v>0.0696754411027923</v>
      </c>
      <c r="R106" s="0" t="n">
        <f aca="false">30.3818643031628*(I106/Hoja4!$DN$2)</f>
        <v>0.157034331759765</v>
      </c>
      <c r="S106" s="0" t="n">
        <v>1.14894745568521</v>
      </c>
      <c r="T106" s="0" t="n">
        <v>5.58086552427142E-005</v>
      </c>
      <c r="U106" s="0" t="n">
        <f aca="false">(SQRT(((P106/G106)^2)+((Q106/H106)^2)+((R106/I106)^2)+((S106/J106)^2)+((T106/K106)^2)))*O106</f>
        <v>7.98252389084914E-005</v>
      </c>
      <c r="V106" s="0" t="n">
        <f aca="false">O106&gt;U106</f>
        <v>1</v>
      </c>
      <c r="W106" s="0" t="n">
        <v>313779.886130533</v>
      </c>
      <c r="X106" s="0" t="n">
        <v>4.994E-006</v>
      </c>
      <c r="Y106" s="0" t="n">
        <f aca="false">(W106*X106)*EXP(L106*M106)</f>
        <v>1.57487145548898</v>
      </c>
      <c r="Z106" s="0" t="n">
        <v>293988.586042256</v>
      </c>
      <c r="AA106" s="0" t="n">
        <v>6507.82824848106</v>
      </c>
      <c r="AB106" s="0" t="n">
        <f aca="false">X106*0.1</f>
        <v>4.994E-007</v>
      </c>
      <c r="AC106" s="0" t="n">
        <f aca="false">(SQRT(((AA106/W106)^2)+((AB106/X106)^2)))*Y106</f>
        <v>0.160838654220482</v>
      </c>
      <c r="AD106" s="0" t="n">
        <v>5.223868284E-006</v>
      </c>
      <c r="AE106" s="0" t="n">
        <f aca="false">(W106*AD106)*EXP(L106*M106)</f>
        <v>1.64736104279252</v>
      </c>
      <c r="AF106" s="0" t="n">
        <v>293988.586042256</v>
      </c>
      <c r="AG106" s="0" t="n">
        <v>6507.82824848106</v>
      </c>
      <c r="AH106" s="0" t="n">
        <f aca="false">AD106*0.1</f>
        <v>5.223868284E-007</v>
      </c>
      <c r="AI106" s="0" t="n">
        <f aca="false">(SQRT(((AG106/W106)^2)+((AH106/AD106)^2)))*AE106</f>
        <v>0.16824187917974</v>
      </c>
      <c r="AJ106" s="0" t="n">
        <v>3.02832944E-007</v>
      </c>
      <c r="AK106" s="0" t="n">
        <f aca="false">(W106*AJ106)*EXP(L106*M106)</f>
        <v>0.0954991908865227</v>
      </c>
      <c r="AL106" s="0" t="n">
        <v>293988.586042256</v>
      </c>
      <c r="AM106" s="0" t="n">
        <v>6507.82824848106</v>
      </c>
      <c r="AN106" s="0" t="n">
        <f aca="false">AJ106*0.1</f>
        <v>3.02832944E-008</v>
      </c>
      <c r="AO106" s="0" t="n">
        <f aca="false">(SQRT(((AM106/W106)^2)+((AN106/AJ106)^2)))*AK106</f>
        <v>0.00975315241621678</v>
      </c>
    </row>
    <row r="107" customFormat="false" ht="15" hidden="false" customHeight="false" outlineLevel="0" collapsed="false">
      <c r="A107" s="42" t="s">
        <v>261</v>
      </c>
      <c r="B107" s="40" t="s">
        <v>288</v>
      </c>
      <c r="C107" s="0" t="s">
        <v>2122</v>
      </c>
      <c r="D107" s="41" t="n">
        <v>41409</v>
      </c>
      <c r="E107" s="0" t="n">
        <v>8000</v>
      </c>
      <c r="F107" s="0" t="n">
        <v>7925.16</v>
      </c>
      <c r="G107" s="0" t="n">
        <f aca="false">(((F107*3.7852*35.81)/1000)/(H107^2))*1.2732</f>
        <v>20.3408977411948</v>
      </c>
      <c r="H107" s="0" t="n">
        <v>8.2</v>
      </c>
      <c r="I107" s="0" t="n">
        <v>20.1714809292292</v>
      </c>
      <c r="J107" s="0" t="n">
        <v>68.0016224983599</v>
      </c>
      <c r="K107" s="0" t="n">
        <v>3.82238500207701</v>
      </c>
      <c r="L107" s="0" t="n">
        <v>0.005</v>
      </c>
      <c r="M107" s="0" t="n">
        <v>-1</v>
      </c>
      <c r="N107" s="0" t="n">
        <v>989.327003437061</v>
      </c>
      <c r="O107" s="0" t="n">
        <f aca="false">(N107/2204.59)*EXP(L107*M107)</f>
        <v>0.446519631506165</v>
      </c>
      <c r="P107" s="0" t="n">
        <v>0.107322321005691</v>
      </c>
      <c r="Q107" s="0" t="n">
        <v>0.0548813846852914</v>
      </c>
      <c r="R107" s="0" t="n">
        <f aca="false">18.998926608387*(I107/Hoja4!$CJ$2)</f>
        <v>0.0736800003238939</v>
      </c>
      <c r="S107" s="0" t="n">
        <v>0.346725101597201</v>
      </c>
      <c r="T107" s="0" t="n">
        <v>0.0215793379964769</v>
      </c>
      <c r="U107" s="0" t="n">
        <f aca="false">(SQRT(((P107/G107)^2)+((Q107/H107)^2)+((R107/I107)^2)+((S107/J107)^2)+((T107/K107)^2)))*O107</f>
        <v>0.00535532964346761</v>
      </c>
      <c r="V107" s="0" t="n">
        <f aca="false">O107&gt;U107</f>
        <v>1</v>
      </c>
      <c r="W107" s="0" t="n">
        <v>159862.21380109</v>
      </c>
      <c r="X107" s="0" t="n">
        <v>4.994E-006</v>
      </c>
      <c r="Y107" s="0" t="n">
        <f aca="false">(W107*X107)*EXP(L107*M107)</f>
        <v>0.794370099031165</v>
      </c>
      <c r="Z107" s="0" t="n">
        <v>255305.673278391</v>
      </c>
      <c r="AA107" s="0" t="n">
        <v>3748.14709444969</v>
      </c>
      <c r="AB107" s="0" t="n">
        <f aca="false">X107*0.1</f>
        <v>4.994E-007</v>
      </c>
      <c r="AC107" s="0" t="n">
        <f aca="false">(SQRT(((AA107/W107)^2)+((AB107/X107)^2)))*Y107</f>
        <v>0.0815912068214096</v>
      </c>
      <c r="AD107" s="0" t="n">
        <v>5.223868284E-006</v>
      </c>
      <c r="AE107" s="0" t="n">
        <f aca="false">(W107*AD107)*EXP(L107*M107)</f>
        <v>0.830934074106296</v>
      </c>
      <c r="AF107" s="0" t="n">
        <v>255305.673278391</v>
      </c>
      <c r="AG107" s="0" t="n">
        <v>3748.14709444969</v>
      </c>
      <c r="AH107" s="0" t="n">
        <f aca="false">AD107*0.1</f>
        <v>5.223868284E-007</v>
      </c>
      <c r="AI107" s="0" t="n">
        <f aca="false">(SQRT(((AG107/W107)^2)+((AH107/AD107)^2)))*AE107</f>
        <v>0.0853467596250794</v>
      </c>
      <c r="AJ107" s="0" t="n">
        <v>3.02832944E-007</v>
      </c>
      <c r="AK107" s="0" t="n">
        <f aca="false">(W107*AJ107)*EXP(L107*M107)</f>
        <v>0.0481700912525389</v>
      </c>
      <c r="AL107" s="0" t="n">
        <v>255305.673278391</v>
      </c>
      <c r="AM107" s="0" t="n">
        <v>3748.14709444969</v>
      </c>
      <c r="AN107" s="0" t="n">
        <f aca="false">AJ107*0.1</f>
        <v>3.02832944E-008</v>
      </c>
      <c r="AO107" s="0" t="n">
        <f aca="false">(SQRT(((AM107/W107)^2)+((AN107/AJ107)^2)))*AK107</f>
        <v>0.00494763823913504</v>
      </c>
    </row>
    <row r="108" customFormat="false" ht="15" hidden="false" customHeight="false" outlineLevel="0" collapsed="false">
      <c r="A108" s="42" t="s">
        <v>261</v>
      </c>
      <c r="B108" s="32"/>
      <c r="C108" s="0" t="s">
        <v>2124</v>
      </c>
      <c r="D108" s="41" t="n">
        <v>41409</v>
      </c>
      <c r="E108" s="0" t="n">
        <v>8500</v>
      </c>
      <c r="F108" s="0" t="n">
        <v>7925.16</v>
      </c>
      <c r="G108" s="0" t="n">
        <f aca="false">(((F108*3.7852*35.81)/1000)/(H108^2))*1.2732</f>
        <v>20.3408977411948</v>
      </c>
      <c r="H108" s="0" t="n">
        <v>8.2</v>
      </c>
      <c r="I108" s="0" t="n">
        <v>27.9789665065324</v>
      </c>
      <c r="J108" s="0" t="n">
        <v>130.009325504884</v>
      </c>
      <c r="K108" s="0" t="n">
        <v>0.00593973</v>
      </c>
      <c r="L108" s="0" t="n">
        <v>0.005</v>
      </c>
      <c r="M108" s="0" t="n">
        <v>-1</v>
      </c>
      <c r="N108" s="0" t="n">
        <v>4.07662234392047</v>
      </c>
      <c r="O108" s="0" t="n">
        <f aca="false">(N108/2204.59)*EXP(L108*M108)</f>
        <v>0.00183992946768179</v>
      </c>
      <c r="P108" s="0" t="n">
        <v>0.107322321005691</v>
      </c>
      <c r="Q108" s="0" t="n">
        <v>0.0548813846852914</v>
      </c>
      <c r="R108" s="0" t="n">
        <f aca="false">18.998926608387*(I108/Hoja4!$CO$2)</f>
        <v>1.14978144985605</v>
      </c>
      <c r="S108" s="0" t="n">
        <v>1.14894745568521</v>
      </c>
      <c r="T108" s="0" t="n">
        <v>5.58086552427142E-005</v>
      </c>
      <c r="U108" s="0" t="n">
        <f aca="false">(SQRT(((P108/G108)^2)+((Q108/H108)^2)+((R108/I108)^2)+((S108/J108)^2)+((T108/K108)^2)))*O108</f>
        <v>8.07846655665655E-005</v>
      </c>
      <c r="V108" s="0" t="n">
        <f aca="false">O108&gt;U108</f>
        <v>1</v>
      </c>
      <c r="W108" s="0" t="n">
        <v>221737.78619891</v>
      </c>
      <c r="X108" s="0" t="n">
        <v>4.994E-006</v>
      </c>
      <c r="Y108" s="0" t="n">
        <f aca="false">(W108*X108)*EXP(L108*M108)</f>
        <v>1.10183553069611</v>
      </c>
      <c r="Z108" s="0" t="n">
        <v>293988.586042256</v>
      </c>
      <c r="AA108" s="0" t="n">
        <v>6507.82824848106</v>
      </c>
      <c r="AB108" s="0" t="n">
        <f aca="false">X108*0.1</f>
        <v>4.994E-007</v>
      </c>
      <c r="AC108" s="0" t="n">
        <f aca="false">(SQRT(((AA108/W108)^2)+((AB108/X108)^2)))*Y108</f>
        <v>0.114831013104987</v>
      </c>
      <c r="AD108" s="0" t="n">
        <v>5.223868284E-006</v>
      </c>
      <c r="AE108" s="0" t="n">
        <f aca="false">(W108*AD108)*EXP(L108*M108)</f>
        <v>1.15255179875605</v>
      </c>
      <c r="AF108" s="0" t="n">
        <v>293988.586042256</v>
      </c>
      <c r="AG108" s="0" t="n">
        <v>6507.82824848106</v>
      </c>
      <c r="AH108" s="0" t="n">
        <f aca="false">AD108*0.1</f>
        <v>5.223868284E-007</v>
      </c>
      <c r="AI108" s="0" t="n">
        <f aca="false">(SQRT(((AG108/W108)^2)+((AH108/AD108)^2)))*AE108</f>
        <v>0.120116557344559</v>
      </c>
      <c r="AJ108" s="0" t="n">
        <v>3.02832944E-007</v>
      </c>
      <c r="AK108" s="0" t="n">
        <f aca="false">(W108*AJ108)*EXP(L108*M108)</f>
        <v>0.0668145970293365</v>
      </c>
      <c r="AL108" s="0" t="n">
        <v>293988.586042256</v>
      </c>
      <c r="AM108" s="0" t="n">
        <v>6507.82824848106</v>
      </c>
      <c r="AN108" s="0" t="n">
        <f aca="false">AJ108*0.1</f>
        <v>3.02832944E-008</v>
      </c>
      <c r="AO108" s="0" t="n">
        <f aca="false">(SQRT(((AM108/W108)^2)+((AN108/AJ108)^2)))*AK108</f>
        <v>0.00696327868664111</v>
      </c>
    </row>
    <row r="109" customFormat="false" ht="15" hidden="false" customHeight="false" outlineLevel="0" collapsed="false">
      <c r="A109" s="42" t="s">
        <v>261</v>
      </c>
      <c r="B109" s="40" t="s">
        <v>292</v>
      </c>
      <c r="C109" s="0" t="s">
        <v>2122</v>
      </c>
      <c r="D109" s="41" t="n">
        <v>40842</v>
      </c>
      <c r="E109" s="0" t="n">
        <v>12000</v>
      </c>
      <c r="F109" s="0" t="n">
        <v>11529</v>
      </c>
      <c r="G109" s="0" t="n">
        <f aca="false">(((F109*3.7852*35.81)/1000)/(H109^2))*1.2732</f>
        <v>31.0886202224855</v>
      </c>
      <c r="H109" s="0" t="n">
        <v>8</v>
      </c>
      <c r="I109" s="0" t="n">
        <v>52.3248882804445</v>
      </c>
      <c r="J109" s="0" t="n">
        <v>68.0016224983599</v>
      </c>
      <c r="K109" s="0" t="n">
        <v>3.82238500207701</v>
      </c>
      <c r="L109" s="0" t="n">
        <v>0.005</v>
      </c>
      <c r="M109" s="0" t="n">
        <v>1</v>
      </c>
      <c r="N109" s="0" t="n">
        <v>2762.67739381855</v>
      </c>
      <c r="O109" s="0" t="n">
        <f aca="false">(N109/2204.59)*EXP(L109*M109)</f>
        <v>1.25942935960104</v>
      </c>
      <c r="P109" s="0" t="n">
        <v>1.07195269681865</v>
      </c>
      <c r="Q109" s="0" t="n">
        <v>0.0717296563018546</v>
      </c>
      <c r="R109" s="0" t="n">
        <f aca="false">40.3876152128855*(I109/Hoja4!$EC$2)</f>
        <v>0.777273512031405</v>
      </c>
      <c r="S109" s="0" t="n">
        <v>0.346725101597201</v>
      </c>
      <c r="T109" s="0" t="n">
        <v>0.0215793379964769</v>
      </c>
      <c r="U109" s="0" t="n">
        <f aca="false">(SQRT(((P109/G109)^2)+((Q109/H109)^2)+((R109/I109)^2)+((S109/J109)^2)+((T109/K109)^2)))*O109</f>
        <v>0.0495491320085597</v>
      </c>
      <c r="V109" s="0" t="n">
        <f aca="false">O109&gt;U109</f>
        <v>1</v>
      </c>
      <c r="W109" s="0" t="n">
        <v>603253.636985245</v>
      </c>
      <c r="X109" s="0" t="n">
        <v>4.994E-006</v>
      </c>
      <c r="Y109" s="0" t="n">
        <f aca="false">(W109*X109)*EXP(L109*M109)</f>
        <v>3.02774962737017</v>
      </c>
      <c r="Z109" s="0" t="n">
        <v>255305.673278391</v>
      </c>
      <c r="AA109" s="0" t="n">
        <v>3748.14709444969</v>
      </c>
      <c r="AB109" s="0" t="n">
        <f aca="false">X109*0.1</f>
        <v>4.994E-007</v>
      </c>
      <c r="AC109" s="0" t="n">
        <f aca="false">(SQRT(((AA109/W109)^2)+((AB109/X109)^2)))*Y109</f>
        <v>0.303358817443185</v>
      </c>
      <c r="AD109" s="0" t="n">
        <v>5.223868284E-006</v>
      </c>
      <c r="AE109" s="0" t="n">
        <f aca="false">(W109*AD109)*EXP(L109*M109)</f>
        <v>3.16711358636601</v>
      </c>
      <c r="AF109" s="0" t="n">
        <v>255305.673278391</v>
      </c>
      <c r="AG109" s="0" t="n">
        <v>3748.14709444969</v>
      </c>
      <c r="AH109" s="0" t="n">
        <f aca="false">AD109*0.1</f>
        <v>5.223868284E-007</v>
      </c>
      <c r="AI109" s="0" t="n">
        <f aca="false">(SQRT(((AG109/W109)^2)+((AH109/AD109)^2)))*AE109</f>
        <v>0.317322087527673</v>
      </c>
      <c r="AJ109" s="0" t="n">
        <v>3.02832944E-007</v>
      </c>
      <c r="AK109" s="0" t="n">
        <f aca="false">(W109*AJ109)*EXP(L109*M109)</f>
        <v>0.183600787615421</v>
      </c>
      <c r="AL109" s="0" t="n">
        <v>255305.673278391</v>
      </c>
      <c r="AM109" s="0" t="n">
        <v>3748.14709444969</v>
      </c>
      <c r="AN109" s="0" t="n">
        <f aca="false">AJ109*0.1</f>
        <v>3.02832944E-008</v>
      </c>
      <c r="AO109" s="0" t="n">
        <f aca="false">(SQRT(((AM109/W109)^2)+((AN109/AJ109)^2)))*AK109</f>
        <v>0.0183954833349376</v>
      </c>
    </row>
    <row r="110" customFormat="false" ht="15" hidden="false" customHeight="false" outlineLevel="0" collapsed="false">
      <c r="A110" s="42" t="s">
        <v>261</v>
      </c>
      <c r="B110" s="32"/>
      <c r="C110" s="0" t="s">
        <v>2123</v>
      </c>
      <c r="D110" s="41" t="n">
        <v>40842</v>
      </c>
      <c r="E110" s="0" t="n">
        <v>12000</v>
      </c>
      <c r="F110" s="0" t="n">
        <v>11529</v>
      </c>
      <c r="G110" s="0" t="n">
        <f aca="false">(((F110*3.7852*35.81)/1000)/(H110^2))*1.2732</f>
        <v>31.0886202224855</v>
      </c>
      <c r="H110" s="0" t="n">
        <v>8</v>
      </c>
      <c r="I110" s="0" t="n">
        <v>72.5775317039427</v>
      </c>
      <c r="J110" s="0" t="n">
        <v>130.009325504884</v>
      </c>
      <c r="K110" s="0" t="n">
        <v>0.00593973</v>
      </c>
      <c r="L110" s="0" t="n">
        <v>0.005</v>
      </c>
      <c r="M110" s="0" t="n">
        <v>1</v>
      </c>
      <c r="N110" s="0" t="n">
        <v>8.92269136083608</v>
      </c>
      <c r="O110" s="0" t="n">
        <f aca="false">(N110/2204.59)*EXP(L110*M110)</f>
        <v>0.00406761190852007</v>
      </c>
      <c r="P110" s="0" t="n">
        <v>1.07195269681865</v>
      </c>
      <c r="Q110" s="0" t="n">
        <v>0.0717296563018546</v>
      </c>
      <c r="R110" s="0" t="n">
        <f aca="false">40.3876152128855*(I110/Hoja4!$EC$2)</f>
        <v>1.07812161317461</v>
      </c>
      <c r="S110" s="0" t="n">
        <v>1.14894745568521</v>
      </c>
      <c r="T110" s="0" t="n">
        <v>5.58086552427142E-005</v>
      </c>
      <c r="U110" s="0" t="n">
        <f aca="false">(SQRT(((P110/G110)^2)+((Q110/H110)^2)+((R110/I110)^2)+((S110/J110)^2)+((T110/K110)^2)))*O110</f>
        <v>0.000165544633832063</v>
      </c>
      <c r="V110" s="0" t="n">
        <f aca="false">O110&gt;U110</f>
        <v>1</v>
      </c>
      <c r="W110" s="0" t="n">
        <v>836746.363014755</v>
      </c>
      <c r="X110" s="0" t="n">
        <v>4.994E-006</v>
      </c>
      <c r="Y110" s="0" t="n">
        <f aca="false">(W110*X110)*EXP(L110*M110)</f>
        <v>4.19965721463729</v>
      </c>
      <c r="Z110" s="0" t="n">
        <v>293988.586042256</v>
      </c>
      <c r="AA110" s="0" t="n">
        <v>6507.82824848106</v>
      </c>
      <c r="AB110" s="0" t="n">
        <f aca="false">X110*0.1</f>
        <v>4.994E-007</v>
      </c>
      <c r="AC110" s="0" t="n">
        <f aca="false">(SQRT(((AA110/W110)^2)+((AB110/X110)^2)))*Y110</f>
        <v>0.421233995402634</v>
      </c>
      <c r="AD110" s="0" t="n">
        <v>5.223868284E-006</v>
      </c>
      <c r="AE110" s="0" t="n">
        <f aca="false">(W110*AD110)*EXP(L110*M110)</f>
        <v>4.39296278078004</v>
      </c>
      <c r="AF110" s="0" t="n">
        <v>293988.586042256</v>
      </c>
      <c r="AG110" s="0" t="n">
        <v>6507.82824848106</v>
      </c>
      <c r="AH110" s="0" t="n">
        <f aca="false">AD110*0.1</f>
        <v>5.223868284E-007</v>
      </c>
      <c r="AI110" s="0" t="n">
        <f aca="false">(SQRT(((AG110/W110)^2)+((AH110/AD110)^2)))*AE110</f>
        <v>0.440622929260397</v>
      </c>
      <c r="AJ110" s="0" t="n">
        <v>3.02832944E-007</v>
      </c>
      <c r="AK110" s="0" t="n">
        <f aca="false">(W110*AJ110)*EXP(L110*M110)</f>
        <v>0.254664509030727</v>
      </c>
      <c r="AL110" s="0" t="n">
        <v>293988.586042256</v>
      </c>
      <c r="AM110" s="0" t="n">
        <v>6507.82824848106</v>
      </c>
      <c r="AN110" s="0" t="n">
        <f aca="false">AJ110*0.1</f>
        <v>3.02832944E-008</v>
      </c>
      <c r="AO110" s="0" t="n">
        <f aca="false">(SQRT(((AM110/W110)^2)+((AN110/AJ110)^2)))*AK110</f>
        <v>0.025543358217994</v>
      </c>
    </row>
    <row r="111" customFormat="false" ht="15" hidden="false" customHeight="false" outlineLevel="0" collapsed="false">
      <c r="A111" s="42" t="s">
        <v>261</v>
      </c>
      <c r="B111" s="40" t="s">
        <v>297</v>
      </c>
      <c r="C111" s="0" t="s">
        <v>2122</v>
      </c>
      <c r="D111" s="41" t="n">
        <v>41422</v>
      </c>
      <c r="E111" s="0" t="n">
        <v>12000</v>
      </c>
      <c r="F111" s="0" t="n">
        <v>11529</v>
      </c>
      <c r="G111" s="0" t="n">
        <f aca="false">(((F111*3.7852*35.81)/1000)/(H111^2))*1.2732</f>
        <v>31.0886202224855</v>
      </c>
      <c r="H111" s="0" t="n">
        <v>8</v>
      </c>
      <c r="I111" s="0" t="n">
        <v>27.3224043715847</v>
      </c>
      <c r="J111" s="0" t="n">
        <v>68.0016224983599</v>
      </c>
      <c r="K111" s="0" t="n">
        <v>3.82238500207701</v>
      </c>
      <c r="L111" s="0" t="n">
        <v>0.005</v>
      </c>
      <c r="M111" s="0" t="n">
        <v>-1</v>
      </c>
      <c r="N111" s="0" t="n">
        <v>1949.41635105928</v>
      </c>
      <c r="O111" s="0" t="n">
        <f aca="false">(N111/2204.59)*EXP(L111*M111)</f>
        <v>0.879843234545309</v>
      </c>
      <c r="P111" s="0" t="n">
        <v>1.07195269681865</v>
      </c>
      <c r="Q111" s="0" t="n">
        <v>0.0717296563018546</v>
      </c>
      <c r="R111" s="0" t="n">
        <f aca="false">40.3876152128855*(I111/Hoja4!$EC$2)</f>
        <v>0.405867683638816</v>
      </c>
      <c r="S111" s="0" t="n">
        <v>0.346725101597201</v>
      </c>
      <c r="T111" s="0" t="n">
        <v>0.0215793379964769</v>
      </c>
      <c r="U111" s="0" t="n">
        <f aca="false">(SQRT(((P111/G111)^2)+((Q111/H111)^2)+((R111/I111)^2)+((S111/J111)^2)+((T111/K111)^2)))*O111</f>
        <v>0.0346152551097695</v>
      </c>
      <c r="V111" s="0" t="n">
        <f aca="false">O111&gt;U111</f>
        <v>1</v>
      </c>
      <c r="W111" s="0" t="n">
        <v>315000</v>
      </c>
      <c r="X111" s="0" t="n">
        <v>4.994E-006</v>
      </c>
      <c r="Y111" s="0" t="n">
        <f aca="false">(W111*X111)*EXP(L111*M111)</f>
        <v>1.5652640811428</v>
      </c>
      <c r="Z111" s="0" t="n">
        <v>255305.673278391</v>
      </c>
      <c r="AA111" s="0" t="n">
        <v>3748.14709444969</v>
      </c>
      <c r="AB111" s="0" t="n">
        <f aca="false">X111*0.1</f>
        <v>4.994E-007</v>
      </c>
      <c r="AC111" s="0" t="n">
        <f aca="false">(SQRT(((AA111/W111)^2)+((AB111/X111)^2)))*Y111</f>
        <v>0.15763059006863</v>
      </c>
      <c r="AD111" s="0" t="n">
        <v>5.223868284E-006</v>
      </c>
      <c r="AE111" s="0" t="n">
        <f aca="false">(W111*AD111)*EXP(L111*M111)</f>
        <v>1.63731145165524</v>
      </c>
      <c r="AF111" s="0" t="n">
        <v>255305.673278391</v>
      </c>
      <c r="AG111" s="0" t="n">
        <v>3748.14709444969</v>
      </c>
      <c r="AH111" s="0" t="n">
        <f aca="false">AD111*0.1</f>
        <v>5.223868284E-007</v>
      </c>
      <c r="AI111" s="0" t="n">
        <f aca="false">(SQRT(((AG111/W111)^2)+((AH111/AD111)^2)))*AE111</f>
        <v>0.164886151391213</v>
      </c>
      <c r="AJ111" s="0" t="n">
        <v>3.02832944E-007</v>
      </c>
      <c r="AK111" s="0" t="n">
        <f aca="false">(W111*AJ111)*EXP(L111*M111)</f>
        <v>0.0949166058930575</v>
      </c>
      <c r="AL111" s="0" t="n">
        <v>255305.673278391</v>
      </c>
      <c r="AM111" s="0" t="n">
        <v>3748.14709444969</v>
      </c>
      <c r="AN111" s="0" t="n">
        <f aca="false">AJ111*0.1</f>
        <v>3.02832944E-008</v>
      </c>
      <c r="AO111" s="0" t="n">
        <f aca="false">(SQRT(((AM111/W111)^2)+((AN111/AJ111)^2)))*AK111</f>
        <v>0.0095586174719544</v>
      </c>
    </row>
    <row r="112" customFormat="false" ht="15" hidden="false" customHeight="false" outlineLevel="0" collapsed="false">
      <c r="A112" s="42" t="s">
        <v>261</v>
      </c>
      <c r="B112" s="32"/>
      <c r="C112" s="0" t="s">
        <v>2122</v>
      </c>
      <c r="D112" s="41" t="n">
        <v>41422</v>
      </c>
      <c r="E112" s="0" t="n">
        <v>4000</v>
      </c>
      <c r="F112" s="0" t="n">
        <v>3707</v>
      </c>
      <c r="G112" s="0" t="n">
        <f aca="false">(((F112*3.7852*35.81)/1000)/(H112^2))*1.2732</f>
        <v>9.99614148362858</v>
      </c>
      <c r="H112" s="0" t="n">
        <v>8</v>
      </c>
      <c r="I112" s="0" t="n">
        <v>28.3247909360669</v>
      </c>
      <c r="J112" s="0" t="n">
        <v>68.0016224983599</v>
      </c>
      <c r="K112" s="0" t="n">
        <v>3.82238500207701</v>
      </c>
      <c r="L112" s="0" t="n">
        <v>0.005</v>
      </c>
      <c r="M112" s="0" t="n">
        <v>-1</v>
      </c>
      <c r="N112" s="0" t="n">
        <v>649.805450353092</v>
      </c>
      <c r="O112" s="0" t="n">
        <f aca="false">(N112/2204.59)*EXP(L112*M112)</f>
        <v>0.29328107818177</v>
      </c>
      <c r="P112" s="0" t="n">
        <v>2.86253203470796</v>
      </c>
      <c r="Q112" s="0" t="n">
        <v>0.903813762349225</v>
      </c>
      <c r="R112" s="0" t="n">
        <f aca="false">56.8126563291011*(I112/Hoja4!$W$2)</f>
        <v>1.45090707795881</v>
      </c>
      <c r="S112" s="0" t="n">
        <v>0.346725101597201</v>
      </c>
      <c r="T112" s="0" t="n">
        <v>0.0215793379964769</v>
      </c>
      <c r="U112" s="0" t="n">
        <f aca="false">(SQRT(((P112/G112)^2)+((Q112/H112)^2)+((R112/I112)^2)+((S112/J112)^2)+((T112/K112)^2)))*O112</f>
        <v>0.0915533464917284</v>
      </c>
      <c r="V112" s="0" t="n">
        <f aca="false">O112&gt;U112</f>
        <v>1</v>
      </c>
      <c r="W112" s="0" t="n">
        <v>105000</v>
      </c>
      <c r="X112" s="0" t="n">
        <v>4.994E-006</v>
      </c>
      <c r="Y112" s="0" t="n">
        <f aca="false">(W112*X112)*EXP(L112*M112)</f>
        <v>0.521754693714267</v>
      </c>
      <c r="Z112" s="0" t="n">
        <v>255305.673278391</v>
      </c>
      <c r="AA112" s="0" t="n">
        <v>3748.14709444969</v>
      </c>
      <c r="AB112" s="0" t="n">
        <f aca="false">X112*0.1</f>
        <v>4.994E-007</v>
      </c>
      <c r="AC112" s="0" t="n">
        <f aca="false">(SQRT(((AA112/W112)^2)+((AB112/X112)^2)))*Y112</f>
        <v>0.0554000549851253</v>
      </c>
      <c r="AD112" s="0" t="n">
        <v>5.223868284E-006</v>
      </c>
      <c r="AE112" s="0" t="n">
        <f aca="false">(W112*AD112)*EXP(L112*M112)</f>
        <v>0.545770483885081</v>
      </c>
      <c r="AF112" s="0" t="n">
        <v>255305.673278391</v>
      </c>
      <c r="AG112" s="0" t="n">
        <v>3748.14709444969</v>
      </c>
      <c r="AH112" s="0" t="n">
        <f aca="false">AD112*0.1</f>
        <v>5.223868284E-007</v>
      </c>
      <c r="AI112" s="0" t="n">
        <f aca="false">(SQRT(((AG112/W112)^2)+((AH112/AD112)^2)))*AE112</f>
        <v>0.0579500581034546</v>
      </c>
      <c r="AJ112" s="0" t="n">
        <v>3.02832944E-007</v>
      </c>
      <c r="AK112" s="0" t="n">
        <f aca="false">(W112*AJ112)*EXP(L112*M112)</f>
        <v>0.0316388686310192</v>
      </c>
      <c r="AL112" s="0" t="n">
        <v>255305.673278391</v>
      </c>
      <c r="AM112" s="0" t="n">
        <v>3748.14709444969</v>
      </c>
      <c r="AN112" s="0" t="n">
        <f aca="false">AJ112*0.1</f>
        <v>3.02832944E-008</v>
      </c>
      <c r="AO112" s="0" t="n">
        <f aca="false">(SQRT(((AM112/W112)^2)+((AN112/AJ112)^2)))*AK112</f>
        <v>0.00335942365817128</v>
      </c>
    </row>
    <row r="113" customFormat="false" ht="15" hidden="false" customHeight="false" outlineLevel="0" collapsed="false">
      <c r="A113" s="42" t="s">
        <v>261</v>
      </c>
      <c r="B113" s="32"/>
      <c r="C113" s="0" t="s">
        <v>2123</v>
      </c>
      <c r="D113" s="41" t="n">
        <v>41422</v>
      </c>
      <c r="E113" s="0" t="n">
        <v>8000</v>
      </c>
      <c r="F113" s="0" t="n">
        <v>7782</v>
      </c>
      <c r="G113" s="0" t="n">
        <f aca="false">(((F113*3.7852*35.81)/1000)/(H113^2))*1.2732</f>
        <v>20.9846164083079</v>
      </c>
      <c r="H113" s="0" t="n">
        <v>8</v>
      </c>
      <c r="I113" s="0" t="n">
        <v>33.9244410177332</v>
      </c>
      <c r="J113" s="0" t="n">
        <v>130.009325504884</v>
      </c>
      <c r="K113" s="0" t="n">
        <v>0.00593973</v>
      </c>
      <c r="L113" s="0" t="n">
        <v>0.005</v>
      </c>
      <c r="M113" s="0" t="n">
        <v>-1</v>
      </c>
      <c r="N113" s="0" t="n">
        <v>4.85360794285715</v>
      </c>
      <c r="O113" s="0" t="n">
        <f aca="false">(N113/2204.59)*EXP(L113*M113)</f>
        <v>0.0021906116204154</v>
      </c>
      <c r="P113" s="0" t="n">
        <v>0.107322321005691</v>
      </c>
      <c r="Q113" s="0" t="n">
        <v>0.0548813846852914</v>
      </c>
      <c r="R113" s="0" t="n">
        <f aca="false">18.998926608387*(I113/Hoja4!$CJ$2)</f>
        <v>0.123915186690758</v>
      </c>
      <c r="S113" s="0" t="n">
        <v>1.14894745568521</v>
      </c>
      <c r="T113" s="0" t="n">
        <v>5.58086552427142E-005</v>
      </c>
      <c r="U113" s="0" t="n">
        <f aca="false">(SQRT(((P113/G113)^2)+((Q113/H113)^2)+((R113/I113)^2)+((S113/J113)^2)+((T113/K113)^2)))*O113</f>
        <v>3.4839817814094E-005</v>
      </c>
      <c r="V113" s="0" t="n">
        <f aca="false">O113&gt;U113</f>
        <v>1</v>
      </c>
      <c r="W113" s="0" t="n">
        <v>264000</v>
      </c>
      <c r="X113" s="0" t="n">
        <v>4.994E-006</v>
      </c>
      <c r="Y113" s="0" t="n">
        <f aca="false">(W113*X113)*EXP(L113*M113)</f>
        <v>1.3118403727673</v>
      </c>
      <c r="Z113" s="0" t="n">
        <v>293988.586042256</v>
      </c>
      <c r="AA113" s="0" t="n">
        <v>6507.82824848106</v>
      </c>
      <c r="AB113" s="0" t="n">
        <f aca="false">X113*0.1</f>
        <v>4.994E-007</v>
      </c>
      <c r="AC113" s="0" t="n">
        <f aca="false">(SQRT(((AA113/W113)^2)+((AB113/X113)^2)))*Y113</f>
        <v>0.135111057430161</v>
      </c>
      <c r="AD113" s="0" t="n">
        <v>5.223868284E-006</v>
      </c>
      <c r="AE113" s="0" t="n">
        <f aca="false">(W113*AD113)*EXP(L113*M113)</f>
        <v>1.37222293091106</v>
      </c>
      <c r="AF113" s="0" t="n">
        <v>293988.586042256</v>
      </c>
      <c r="AG113" s="0" t="n">
        <v>6507.82824848106</v>
      </c>
      <c r="AH113" s="0" t="n">
        <f aca="false">AD113*0.1</f>
        <v>5.223868284E-007</v>
      </c>
      <c r="AI113" s="0" t="n">
        <f aca="false">(SQRT(((AG113/W113)^2)+((AH113/AD113)^2)))*AE113</f>
        <v>0.141330069628979</v>
      </c>
      <c r="AJ113" s="0" t="n">
        <v>3.02832944E-007</v>
      </c>
      <c r="AK113" s="0" t="n">
        <f aca="false">(W113*AJ113)*EXP(L113*M113)</f>
        <v>0.0795491554151339</v>
      </c>
      <c r="AL113" s="0" t="n">
        <v>293988.586042256</v>
      </c>
      <c r="AM113" s="0" t="n">
        <v>6507.82824848106</v>
      </c>
      <c r="AN113" s="0" t="n">
        <f aca="false">AJ113*0.1</f>
        <v>3.02832944E-008</v>
      </c>
      <c r="AO113" s="0" t="n">
        <f aca="false">(SQRT(((AM113/W113)^2)+((AN113/AJ113)^2)))*AK113</f>
        <v>0.00819304751472341</v>
      </c>
    </row>
    <row r="114" customFormat="false" ht="15" hidden="false" customHeight="false" outlineLevel="0" collapsed="false">
      <c r="A114" s="42" t="s">
        <v>261</v>
      </c>
      <c r="B114" s="43" t="s">
        <v>301</v>
      </c>
      <c r="C114" s="0" t="s">
        <v>2124</v>
      </c>
      <c r="D114" s="44" t="n">
        <v>41512</v>
      </c>
      <c r="E114" s="0" t="n">
        <v>5500</v>
      </c>
      <c r="F114" s="0" t="n">
        <v>5283.44</v>
      </c>
      <c r="G114" s="0" t="n">
        <f aca="false">(((F114*3.7852*35.81)/1000)/(H114^2))*1.2732</f>
        <v>13.5605984941299</v>
      </c>
      <c r="H114" s="0" t="n">
        <v>8.2</v>
      </c>
      <c r="I114" s="0" t="n">
        <v>12.4918613630513</v>
      </c>
      <c r="J114" s="0" t="n">
        <v>130.009325504884</v>
      </c>
      <c r="K114" s="0" t="n">
        <v>0.00593973</v>
      </c>
      <c r="L114" s="0" t="n">
        <v>0.005</v>
      </c>
      <c r="M114" s="0" t="n">
        <v>-1</v>
      </c>
      <c r="N114" s="0" t="n">
        <v>1.21340198571429</v>
      </c>
      <c r="O114" s="0" t="n">
        <f aca="false">(N114/2204.59)*EXP(L114*M114)</f>
        <v>0.00054765290510385</v>
      </c>
      <c r="P114" s="0" t="n">
        <v>0.400684429145215</v>
      </c>
      <c r="Q114" s="0" t="n">
        <v>0.0788250461799058</v>
      </c>
      <c r="R114" s="0" t="n">
        <f aca="false">30.6123136425953*(I114/Hoja4!$AQ$2)</f>
        <v>0.314247198429542</v>
      </c>
      <c r="S114" s="0" t="n">
        <v>1.14894745568521</v>
      </c>
      <c r="T114" s="0" t="n">
        <v>5.58086552427142E-005</v>
      </c>
      <c r="U114" s="0" t="n">
        <f aca="false">(SQRT(((P114/G114)^2)+((Q114/H114)^2)+((R114/I114)^2)+((S114/J114)^2)+((T114/K114)^2)))*O114</f>
        <v>2.30058946511568E-005</v>
      </c>
      <c r="V114" s="0" t="n">
        <f aca="false">O114&gt;U114</f>
        <v>1</v>
      </c>
      <c r="W114" s="0" t="n">
        <v>66000</v>
      </c>
      <c r="X114" s="0" t="n">
        <v>4.994E-006</v>
      </c>
      <c r="Y114" s="0" t="n">
        <f aca="false">(W114*X114)*EXP(L114*M114)</f>
        <v>0.327960093191825</v>
      </c>
      <c r="Z114" s="0" t="n">
        <v>293988.586042256</v>
      </c>
      <c r="AA114" s="0" t="n">
        <v>6507.82824848106</v>
      </c>
      <c r="AB114" s="0" t="n">
        <f aca="false">X114*0.1</f>
        <v>4.994E-007</v>
      </c>
      <c r="AC114" s="0" t="n">
        <f aca="false">(SQRT(((AA114/W114)^2)+((AB114/X114)^2)))*Y114</f>
        <v>0.0460578378882213</v>
      </c>
      <c r="AD114" s="0" t="n">
        <v>5.223868284E-006</v>
      </c>
      <c r="AE114" s="0" t="n">
        <f aca="false">(W114*AD114)*EXP(L114*M114)</f>
        <v>0.343055732727765</v>
      </c>
      <c r="AF114" s="0" t="n">
        <v>293988.586042256</v>
      </c>
      <c r="AG114" s="0" t="n">
        <v>6507.82824848106</v>
      </c>
      <c r="AH114" s="0" t="n">
        <f aca="false">AD114*0.1</f>
        <v>5.223868284E-007</v>
      </c>
      <c r="AI114" s="0" t="n">
        <f aca="false">(SQRT(((AG114/W114)^2)+((AH114/AD114)^2)))*AE114</f>
        <v>0.0481778291097102</v>
      </c>
      <c r="AJ114" s="0" t="n">
        <v>3.02832944E-007</v>
      </c>
      <c r="AK114" s="0" t="n">
        <f aca="false">(W114*AJ114)*EXP(L114*M114)</f>
        <v>0.0198872888537835</v>
      </c>
      <c r="AL114" s="0" t="n">
        <v>293988.586042256</v>
      </c>
      <c r="AM114" s="0" t="n">
        <v>6507.82824848106</v>
      </c>
      <c r="AN114" s="0" t="n">
        <f aca="false">AJ114*0.1</f>
        <v>3.02832944E-008</v>
      </c>
      <c r="AO114" s="0" t="n">
        <f aca="false">(SQRT(((AM114/W114)^2)+((AN114/AJ114)^2)))*AK114</f>
        <v>0.00279291762954842</v>
      </c>
    </row>
    <row r="115" customFormat="false" ht="15" hidden="false" customHeight="false" outlineLevel="0" collapsed="false">
      <c r="A115" s="42" t="s">
        <v>307</v>
      </c>
      <c r="B115" s="40" t="s">
        <v>309</v>
      </c>
      <c r="C115" s="0" t="s">
        <v>2125</v>
      </c>
      <c r="D115" s="41" t="n">
        <v>40842</v>
      </c>
      <c r="E115" s="0" t="n">
        <v>10000</v>
      </c>
      <c r="F115" s="0" t="n">
        <v>9685</v>
      </c>
      <c r="G115" s="0" t="n">
        <f aca="false">(((F115*3.7852*35.81)/1000)/(H115^2))*1.2732</f>
        <v>26.0819272240921</v>
      </c>
      <c r="H115" s="0" t="n">
        <v>8.005249356</v>
      </c>
      <c r="I115" s="0" t="n">
        <v>29.2371212676982</v>
      </c>
      <c r="J115" s="0" t="n">
        <v>68.0020357347871</v>
      </c>
      <c r="K115" s="0" t="n">
        <v>3.9836139795159</v>
      </c>
      <c r="L115" s="0" t="n">
        <v>0.005</v>
      </c>
      <c r="M115" s="0" t="n">
        <v>1</v>
      </c>
      <c r="N115" s="0" t="n">
        <v>1826.2957322353</v>
      </c>
      <c r="O115" s="0" t="n">
        <f aca="false">(N115/2204.59)*EXP(L115*M115)</f>
        <v>0.83255847014119</v>
      </c>
      <c r="P115" s="0" t="n">
        <v>0.693948706618423</v>
      </c>
      <c r="Q115" s="0" t="n">
        <v>0.0696754411027923</v>
      </c>
      <c r="R115" s="0" t="n">
        <f aca="false">30.3818643031628*(I115/Hoja4!$DN$2)</f>
        <v>0.154601863765174</v>
      </c>
      <c r="S115" s="0" t="n">
        <v>0.388353619553598</v>
      </c>
      <c r="T115" s="0" t="n">
        <v>0.0223763331258358</v>
      </c>
      <c r="U115" s="0" t="n">
        <f aca="false">(SQRT(((P115/G115)^2)+((Q115/H115)^2)+((R115/I115)^2)+((S115/J115)^2)+((T115/K115)^2)))*O115</f>
        <v>0.0246385002655526</v>
      </c>
      <c r="V115" s="0" t="n">
        <f aca="false">O115&gt;U115</f>
        <v>1</v>
      </c>
      <c r="W115" s="0" t="n">
        <v>283161.519477657</v>
      </c>
      <c r="X115" s="0" t="n">
        <v>4.994E-006</v>
      </c>
      <c r="Y115" s="0" t="n">
        <f aca="false">(W115*X115)*EXP(L115*M115)</f>
        <v>1.42119687726809</v>
      </c>
      <c r="Z115" s="0" t="n">
        <v>125619.701994632</v>
      </c>
      <c r="AA115" s="0" t="n">
        <v>804.406580767259</v>
      </c>
      <c r="AB115" s="0" t="n">
        <f aca="false">X115*0.1</f>
        <v>4.994E-007</v>
      </c>
      <c r="AC115" s="0" t="n">
        <f aca="false">(SQRT(((AA115/W115)^2)+((AB115/X115)^2)))*Y115</f>
        <v>0.142177022673899</v>
      </c>
      <c r="AD115" s="0" t="n">
        <v>5.223868284E-006</v>
      </c>
      <c r="AE115" s="0" t="n">
        <f aca="false">(W115*AD115)*EXP(L115*M115)</f>
        <v>1.48661299408903</v>
      </c>
      <c r="AF115" s="0" t="n">
        <v>125619.701994632</v>
      </c>
      <c r="AG115" s="0" t="n">
        <v>804.406580767259</v>
      </c>
      <c r="AH115" s="0" t="n">
        <f aca="false">AD115*0.1</f>
        <v>5.223868284E-007</v>
      </c>
      <c r="AI115" s="0" t="n">
        <f aca="false">(SQRT(((AG115/W115)^2)+((AH115/AD115)^2)))*AE115</f>
        <v>0.14872127342005</v>
      </c>
      <c r="AJ115" s="0" t="n">
        <v>3.02832944E-007</v>
      </c>
      <c r="AK115" s="0" t="n">
        <f aca="false">(W115*AJ115)*EXP(L115*M115)</f>
        <v>0.0861804634254509</v>
      </c>
      <c r="AL115" s="0" t="n">
        <v>125619.701994632</v>
      </c>
      <c r="AM115" s="0" t="n">
        <v>804.406580767259</v>
      </c>
      <c r="AN115" s="0" t="n">
        <f aca="false">AJ115*0.1</f>
        <v>3.02832944E-008</v>
      </c>
      <c r="AO115" s="0" t="n">
        <f aca="false">(SQRT(((AM115/W115)^2)+((AN115/AJ115)^2)))*AK115</f>
        <v>0.00862152309681451</v>
      </c>
    </row>
    <row r="116" customFormat="false" ht="15" hidden="false" customHeight="false" outlineLevel="0" collapsed="false">
      <c r="A116" s="42" t="s">
        <v>307</v>
      </c>
      <c r="B116" s="32"/>
      <c r="C116" s="0" t="s">
        <v>2122</v>
      </c>
      <c r="D116" s="41" t="n">
        <v>40842</v>
      </c>
      <c r="E116" s="0" t="n">
        <v>10000</v>
      </c>
      <c r="F116" s="0" t="n">
        <v>9685</v>
      </c>
      <c r="G116" s="0" t="n">
        <f aca="false">(((F116*3.7852*35.81)/1000)/(H116^2))*1.2732</f>
        <v>26.0819272240921</v>
      </c>
      <c r="H116" s="0" t="n">
        <v>8.005249356</v>
      </c>
      <c r="I116" s="0" t="n">
        <v>76.8334077573045</v>
      </c>
      <c r="J116" s="0" t="n">
        <v>68.0016224983599</v>
      </c>
      <c r="K116" s="0" t="n">
        <v>3.82238500207701</v>
      </c>
      <c r="L116" s="0" t="n">
        <v>0.005</v>
      </c>
      <c r="M116" s="0" t="n">
        <v>1</v>
      </c>
      <c r="N116" s="0" t="n">
        <v>2565.62948845123</v>
      </c>
      <c r="O116" s="0" t="n">
        <f aca="false">(N116/2204.59)*EXP(L116*M116)</f>
        <v>1.16960058776443</v>
      </c>
      <c r="P116" s="0" t="n">
        <v>0.693948706618423</v>
      </c>
      <c r="Q116" s="0" t="n">
        <v>0.0696754411027923</v>
      </c>
      <c r="R116" s="0" t="n">
        <f aca="false">30.3818643031628*(I116/Hoja4!$DD$2)</f>
        <v>0.742653666995484</v>
      </c>
      <c r="S116" s="0" t="n">
        <v>0.346725101597201</v>
      </c>
      <c r="T116" s="0" t="n">
        <v>0.0215793379964769</v>
      </c>
      <c r="U116" s="0" t="n">
        <f aca="false">(SQRT(((P116/G116)^2)+((Q116/H116)^2)+((R116/I116)^2)+((S116/J116)^2)+((T116/K116)^2)))*O116</f>
        <v>0.0357629508390775</v>
      </c>
      <c r="V116" s="0" t="n">
        <f aca="false">O116&gt;U116</f>
        <v>1</v>
      </c>
      <c r="W116" s="0" t="n">
        <v>744131.554129494</v>
      </c>
      <c r="X116" s="0" t="n">
        <v>4.994E-006</v>
      </c>
      <c r="Y116" s="0" t="n">
        <f aca="false">(W116*X116)*EXP(L116*M116)</f>
        <v>3.73482047615913</v>
      </c>
      <c r="Z116" s="0" t="n">
        <v>193620.888288582</v>
      </c>
      <c r="AA116" s="0" t="n">
        <v>3748.14709444969</v>
      </c>
      <c r="AB116" s="0" t="n">
        <f aca="false">X116*0.1</f>
        <v>4.994E-007</v>
      </c>
      <c r="AC116" s="0" t="n">
        <f aca="false">(SQRT(((AA116/W116)^2)+((AB116/X116)^2)))*Y116</f>
        <v>0.373955524028595</v>
      </c>
      <c r="AD116" s="0" t="n">
        <v>5.223868284E-006</v>
      </c>
      <c r="AE116" s="0" t="n">
        <f aca="false">(W116*AD116)*EXP(L116*M116)</f>
        <v>3.90673012251532</v>
      </c>
      <c r="AF116" s="0" t="n">
        <v>193620.888288582</v>
      </c>
      <c r="AG116" s="0" t="n">
        <v>3748.14709444969</v>
      </c>
      <c r="AH116" s="0" t="n">
        <f aca="false">AD116*0.1</f>
        <v>5.223868284E-007</v>
      </c>
      <c r="AI116" s="0" t="n">
        <f aca="false">(SQRT(((AG116/W116)^2)+((AH116/AD116)^2)))*AE116</f>
        <v>0.391168282258626</v>
      </c>
      <c r="AJ116" s="0" t="n">
        <v>3.02832944E-007</v>
      </c>
      <c r="AK116" s="0" t="n">
        <f aca="false">(W116*AJ116)*EXP(L116*M116)</f>
        <v>0.226477108551612</v>
      </c>
      <c r="AL116" s="0" t="n">
        <v>193620.888288582</v>
      </c>
      <c r="AM116" s="0" t="n">
        <v>3748.14709444969</v>
      </c>
      <c r="AN116" s="0" t="n">
        <f aca="false">AJ116*0.1</f>
        <v>3.02832944E-008</v>
      </c>
      <c r="AO116" s="0" t="n">
        <f aca="false">(SQRT(((AM116/W116)^2)+((AN116/AJ116)^2)))*AK116</f>
        <v>0.0226764221599203</v>
      </c>
    </row>
    <row r="117" customFormat="false" ht="15" hidden="false" customHeight="false" outlineLevel="0" collapsed="false">
      <c r="A117" s="42" t="s">
        <v>307</v>
      </c>
      <c r="B117" s="32"/>
      <c r="C117" s="0" t="s">
        <v>2123</v>
      </c>
      <c r="D117" s="41" t="n">
        <v>40842</v>
      </c>
      <c r="E117" s="0" t="n">
        <v>10000</v>
      </c>
      <c r="F117" s="0" t="n">
        <v>9685</v>
      </c>
      <c r="G117" s="0" t="n">
        <f aca="false">(((F117*3.7852*35.81)/1000)/(H117^2))*1.2732</f>
        <v>26.0819272240921</v>
      </c>
      <c r="H117" s="0" t="n">
        <v>8.005249356</v>
      </c>
      <c r="I117" s="0" t="n">
        <v>30.2227079393752</v>
      </c>
      <c r="J117" s="0" t="n">
        <v>130.009325504884</v>
      </c>
      <c r="K117" s="0" t="n">
        <v>0.00593973</v>
      </c>
      <c r="L117" s="0" t="n">
        <v>0.005</v>
      </c>
      <c r="M117" s="0" t="n">
        <v>1</v>
      </c>
      <c r="N117" s="0" t="n">
        <v>5.38138129895362</v>
      </c>
      <c r="O117" s="0" t="n">
        <f aca="false">(N117/2204.59)*EXP(L117*M117)</f>
        <v>0.00245322512801338</v>
      </c>
      <c r="P117" s="0" t="n">
        <v>0.693948706618423</v>
      </c>
      <c r="Q117" s="0" t="n">
        <v>0.0696754411027923</v>
      </c>
      <c r="R117" s="0" t="n">
        <f aca="false">30.3818643031628*(I117/Hoja4!$DN$2)</f>
        <v>0.159813510115313</v>
      </c>
      <c r="S117" s="0" t="n">
        <v>1.14894745568521</v>
      </c>
      <c r="T117" s="0" t="n">
        <v>5.58086552427142E-005</v>
      </c>
      <c r="U117" s="0" t="n">
        <f aca="false">(SQRT(((P117/G117)^2)+((Q117/H117)^2)+((R117/I117)^2)+((S117/J117)^2)+((T117/K117)^2)))*O117</f>
        <v>7.67198228832018E-005</v>
      </c>
      <c r="V117" s="0" t="n">
        <f aca="false">O117&gt;U117</f>
        <v>1</v>
      </c>
      <c r="W117" s="0" t="n">
        <v>292706.926392848</v>
      </c>
      <c r="X117" s="0" t="n">
        <v>4.994E-006</v>
      </c>
      <c r="Y117" s="0" t="n">
        <f aca="false">(W117*X117)*EXP(L117*M117)</f>
        <v>1.46910558507962</v>
      </c>
      <c r="Z117" s="0" t="n">
        <v>63613.2770932798</v>
      </c>
      <c r="AA117" s="0" t="n">
        <v>6507.82824848106</v>
      </c>
      <c r="AB117" s="0" t="n">
        <f aca="false">X117*0.1</f>
        <v>4.994E-007</v>
      </c>
      <c r="AC117" s="0" t="n">
        <f aca="false">(SQRT(((AA117/W117)^2)+((AB117/X117)^2)))*Y117</f>
        <v>0.150497786958603</v>
      </c>
      <c r="AD117" s="0" t="n">
        <v>5.223868284E-006</v>
      </c>
      <c r="AE117" s="0" t="n">
        <f aca="false">(W117*AD117)*EXP(L117*M117)</f>
        <v>1.53672688661287</v>
      </c>
      <c r="AF117" s="0" t="n">
        <v>63613.2770932798</v>
      </c>
      <c r="AG117" s="0" t="n">
        <v>6507.82824848106</v>
      </c>
      <c r="AH117" s="0" t="n">
        <f aca="false">AD117*0.1</f>
        <v>5.223868284E-007</v>
      </c>
      <c r="AI117" s="0" t="n">
        <f aca="false">(SQRT(((AG117/W117)^2)+((AH117/AD117)^2)))*AE117</f>
        <v>0.15742503326096</v>
      </c>
      <c r="AJ117" s="0" t="n">
        <v>3.02832944E-007</v>
      </c>
      <c r="AK117" s="0" t="n">
        <f aca="false">(W117*AJ117)*EXP(L117*M117)</f>
        <v>0.0890856166152388</v>
      </c>
      <c r="AL117" s="0" t="n">
        <v>63613.2770932798</v>
      </c>
      <c r="AM117" s="0" t="n">
        <v>6507.82824848106</v>
      </c>
      <c r="AN117" s="0" t="n">
        <f aca="false">AJ117*0.1</f>
        <v>3.02832944E-008</v>
      </c>
      <c r="AO117" s="0" t="n">
        <f aca="false">(SQRT(((AM117/W117)^2)+((AN117/AJ117)^2)))*AK117</f>
        <v>0.00912608888469335</v>
      </c>
    </row>
    <row r="118" customFormat="false" ht="15" hidden="false" customHeight="false" outlineLevel="0" collapsed="false">
      <c r="A118" s="42" t="s">
        <v>307</v>
      </c>
      <c r="B118" s="40" t="s">
        <v>315</v>
      </c>
      <c r="C118" s="0" t="s">
        <v>2122</v>
      </c>
      <c r="D118" s="41" t="s">
        <v>313</v>
      </c>
      <c r="E118" s="0" t="n">
        <v>10000</v>
      </c>
      <c r="F118" s="0" t="n">
        <v>9685</v>
      </c>
      <c r="G118" s="0" t="n">
        <f aca="false">(((F118*3.7852*35.81)/1000)/(H118^2))*1.2732</f>
        <v>26.0819272240921</v>
      </c>
      <c r="H118" s="0" t="n">
        <v>8.005249356</v>
      </c>
      <c r="I118" s="0" t="n">
        <v>32.5959911697656</v>
      </c>
      <c r="J118" s="0" t="n">
        <v>68.0016224983599</v>
      </c>
      <c r="K118" s="0" t="n">
        <v>3.82238500207701</v>
      </c>
      <c r="L118" s="0" t="n">
        <v>0.005</v>
      </c>
      <c r="M118" s="0" t="n">
        <v>0</v>
      </c>
      <c r="N118" s="0" t="n">
        <v>1953.69995822402</v>
      </c>
      <c r="O118" s="0" t="n">
        <f aca="false">(N118/2204.59)*EXP(L118*M118)</f>
        <v>0.886196507388687</v>
      </c>
      <c r="P118" s="0" t="n">
        <v>0.693948706618423</v>
      </c>
      <c r="Q118" s="0" t="n">
        <v>0.0696754411027923</v>
      </c>
      <c r="R118" s="0" t="n">
        <f aca="false">30.3818643031628*(I118/Hoja4!$DD$2)</f>
        <v>0.31506519205869</v>
      </c>
      <c r="S118" s="0" t="n">
        <v>0.346725101597201</v>
      </c>
      <c r="T118" s="0" t="n">
        <v>0.0215793379964769</v>
      </c>
      <c r="U118" s="0" t="n">
        <f aca="false">(SQRT(((P118/G118)^2)+((Q118/H118)^2)+((R118/I118)^2)+((S118/J118)^2)+((T118/K118)^2)))*O118</f>
        <v>0.0270972864232923</v>
      </c>
      <c r="V118" s="0" t="n">
        <f aca="false">O118&gt;U118</f>
        <v>1</v>
      </c>
      <c r="W118" s="0" t="n">
        <v>315692.174479179</v>
      </c>
      <c r="X118" s="0" t="n">
        <v>4.994E-006</v>
      </c>
      <c r="Y118" s="0" t="n">
        <f aca="false">(W118*X118)*EXP(L118*M118)</f>
        <v>1.57656671934902</v>
      </c>
      <c r="Z118" s="0" t="n">
        <v>193620.888288582</v>
      </c>
      <c r="AA118" s="0" t="n">
        <v>3748.14709444969</v>
      </c>
      <c r="AB118" s="0" t="n">
        <f aca="false">X118*0.1</f>
        <v>4.994E-007</v>
      </c>
      <c r="AC118" s="0" t="n">
        <f aca="false">(SQRT(((AA118/W118)^2)+((AB118/X118)^2)))*Y118</f>
        <v>0.158763972490554</v>
      </c>
      <c r="AD118" s="0" t="n">
        <v>5.223868284E-006</v>
      </c>
      <c r="AE118" s="0" t="n">
        <f aca="false">(W118*AD118)*EXP(L118*M118)</f>
        <v>1.64913433776878</v>
      </c>
      <c r="AF118" s="0" t="n">
        <v>193620.888288582</v>
      </c>
      <c r="AG118" s="0" t="n">
        <v>3748.14709444969</v>
      </c>
      <c r="AH118" s="0" t="n">
        <f aca="false">AD118*0.1</f>
        <v>5.223868284E-007</v>
      </c>
      <c r="AI118" s="0" t="n">
        <f aca="false">(SQRT(((AG118/W118)^2)+((AH118/AD118)^2)))*AE118</f>
        <v>0.166071702149631</v>
      </c>
      <c r="AJ118" s="0" t="n">
        <v>3.02832944E-007</v>
      </c>
      <c r="AK118" s="0" t="n">
        <f aca="false">(W118*AJ118)*EXP(L118*M118)</f>
        <v>0.0956019905952916</v>
      </c>
      <c r="AL118" s="0" t="n">
        <v>193620.888288582</v>
      </c>
      <c r="AM118" s="0" t="n">
        <v>3748.14709444969</v>
      </c>
      <c r="AN118" s="0" t="n">
        <f aca="false">AJ118*0.1</f>
        <v>3.02832944E-008</v>
      </c>
      <c r="AO118" s="0" t="n">
        <f aca="false">(SQRT(((AM118/W118)^2)+((AN118/AJ118)^2)))*AK118</f>
        <v>0.0096273450521525</v>
      </c>
    </row>
    <row r="119" customFormat="false" ht="15" hidden="false" customHeight="false" outlineLevel="0" collapsed="false">
      <c r="A119" s="42" t="s">
        <v>307</v>
      </c>
      <c r="B119" s="32"/>
      <c r="C119" s="0" t="s">
        <v>2122</v>
      </c>
      <c r="D119" s="41" t="s">
        <v>313</v>
      </c>
      <c r="E119" s="0" t="n">
        <v>5000</v>
      </c>
      <c r="F119" s="0" t="n">
        <v>5283.44</v>
      </c>
      <c r="G119" s="0" t="n">
        <f aca="false">(((F119*3.7852*35.81)/1000)/(H119^2))*1.2732</f>
        <v>13.5536563152052</v>
      </c>
      <c r="H119" s="0" t="n">
        <v>8.20209975</v>
      </c>
      <c r="I119" s="0" t="n">
        <v>29.8756278560161</v>
      </c>
      <c r="J119" s="0" t="n">
        <v>68.0016224983599</v>
      </c>
      <c r="K119" s="0" t="n">
        <v>3.82238500207701</v>
      </c>
      <c r="L119" s="0" t="n">
        <v>0.005</v>
      </c>
      <c r="M119" s="0" t="n">
        <v>0</v>
      </c>
      <c r="N119" s="0" t="n">
        <v>976.84997885209</v>
      </c>
      <c r="O119" s="0" t="n">
        <f aca="false">(N119/2204.59)*EXP(L119*M119)</f>
        <v>0.443098253576443</v>
      </c>
      <c r="P119" s="0" t="n">
        <v>0.400684429145215</v>
      </c>
      <c r="Q119" s="0" t="n">
        <v>0.0788250461799058</v>
      </c>
      <c r="R119" s="0" t="n">
        <f aca="false">30.6123136425953*(I119/Hoja4!$AB$2)</f>
        <v>0.163228736744789</v>
      </c>
      <c r="S119" s="0" t="n">
        <v>0.346725101597201</v>
      </c>
      <c r="T119" s="0" t="n">
        <v>0.0215793379964769</v>
      </c>
      <c r="U119" s="0" t="n">
        <f aca="false">(SQRT(((P119/G119)^2)+((Q119/H119)^2)+((R119/I119)^2)+((S119/J119)^2)+((T119/K119)^2)))*O119</f>
        <v>0.0143856207154124</v>
      </c>
      <c r="V119" s="0" t="n">
        <f aca="false">O119&gt;U119</f>
        <v>1</v>
      </c>
      <c r="W119" s="0" t="n">
        <v>157846.08723959</v>
      </c>
      <c r="X119" s="0" t="n">
        <v>4.994E-006</v>
      </c>
      <c r="Y119" s="0" t="n">
        <f aca="false">(W119*X119)*EXP(L119*M119)</f>
        <v>0.788283359674511</v>
      </c>
      <c r="Z119" s="0" t="n">
        <v>193620.888288582</v>
      </c>
      <c r="AA119" s="0" t="n">
        <v>3748.14709444969</v>
      </c>
      <c r="AB119" s="0" t="n">
        <f aca="false">X119*0.1</f>
        <v>4.994E-007</v>
      </c>
      <c r="AC119" s="0" t="n">
        <f aca="false">(SQRT(((AA119/W119)^2)+((AB119/X119)^2)))*Y119</f>
        <v>0.0810202401057259</v>
      </c>
      <c r="AD119" s="0" t="n">
        <v>5.223868284E-006</v>
      </c>
      <c r="AE119" s="0" t="n">
        <f aca="false">(W119*AD119)*EXP(L119*M119)</f>
        <v>0.82456716888439</v>
      </c>
      <c r="AF119" s="0" t="n">
        <v>193620.888288582</v>
      </c>
      <c r="AG119" s="0" t="n">
        <v>3748.14709444969</v>
      </c>
      <c r="AH119" s="0" t="n">
        <f aca="false">AD119*0.1</f>
        <v>5.223868284E-007</v>
      </c>
      <c r="AI119" s="0" t="n">
        <f aca="false">(SQRT(((AG119/W119)^2)+((AH119/AD119)^2)))*AE119</f>
        <v>0.0847495119444066</v>
      </c>
      <c r="AJ119" s="0" t="n">
        <v>3.02832944E-007</v>
      </c>
      <c r="AK119" s="0" t="n">
        <f aca="false">(W119*AJ119)*EXP(L119*M119)</f>
        <v>0.0478009952976458</v>
      </c>
      <c r="AL119" s="0" t="n">
        <v>193620.888288582</v>
      </c>
      <c r="AM119" s="0" t="n">
        <v>3748.14709444969</v>
      </c>
      <c r="AN119" s="0" t="n">
        <f aca="false">AJ119*0.1</f>
        <v>3.02832944E-008</v>
      </c>
      <c r="AO119" s="0" t="n">
        <f aca="false">(SQRT(((AM119/W119)^2)+((AN119/AJ119)^2)))*AK119</f>
        <v>0.00491301518518299</v>
      </c>
    </row>
    <row r="120" customFormat="false" ht="15" hidden="false" customHeight="false" outlineLevel="0" collapsed="false">
      <c r="A120" s="42" t="s">
        <v>307</v>
      </c>
      <c r="B120" s="32"/>
      <c r="C120" s="0" t="s">
        <v>2125</v>
      </c>
      <c r="D120" s="41" t="s">
        <v>313</v>
      </c>
      <c r="E120" s="0" t="n">
        <v>5000</v>
      </c>
      <c r="F120" s="0" t="n">
        <v>5283.44</v>
      </c>
      <c r="G120" s="0" t="n">
        <f aca="false">(((F120*3.7852*35.81)/1000)/(H120^2))*1.2732</f>
        <v>13.5536563152052</v>
      </c>
      <c r="H120" s="0" t="n">
        <v>8.20209975</v>
      </c>
      <c r="I120" s="0" t="n">
        <v>34.1053734334173</v>
      </c>
      <c r="J120" s="0" t="n">
        <v>68.0020357347871</v>
      </c>
      <c r="K120" s="0" t="n">
        <v>3.9836139795159</v>
      </c>
      <c r="L120" s="0" t="n">
        <v>0.005</v>
      </c>
      <c r="M120" s="0" t="n">
        <v>0</v>
      </c>
      <c r="N120" s="0" t="n">
        <v>1162.18819302253</v>
      </c>
      <c r="O120" s="0" t="n">
        <f aca="false">(N120/2204.59)*EXP(L120*M120)</f>
        <v>0.527167497368006</v>
      </c>
      <c r="P120" s="0" t="n">
        <v>0.400684429145215</v>
      </c>
      <c r="Q120" s="0" t="n">
        <v>0.0788250461799058</v>
      </c>
      <c r="R120" s="0" t="n">
        <f aca="false">30.6123136425953*(I120/Hoja4!$AG$2)</f>
        <v>0.900618502750562</v>
      </c>
      <c r="S120" s="0" t="n">
        <v>0.388353619553598</v>
      </c>
      <c r="T120" s="0" t="n">
        <v>0.0223763331258358</v>
      </c>
      <c r="U120" s="0" t="n">
        <f aca="false">(SQRT(((P120/G120)^2)+((Q120/H120)^2)+((R120/I120)^2)+((S120/J120)^2)+((T120/K120)^2)))*O120</f>
        <v>0.0219127515344103</v>
      </c>
      <c r="V120" s="0" t="n">
        <f aca="false">O120&gt;U120</f>
        <v>1</v>
      </c>
      <c r="W120" s="0" t="n">
        <v>180193.694213054</v>
      </c>
      <c r="X120" s="0" t="n">
        <v>4.994E-006</v>
      </c>
      <c r="Y120" s="0" t="n">
        <f aca="false">(W120*X120)*EXP(L120*M120)</f>
        <v>0.899887308899994</v>
      </c>
      <c r="Z120" s="0" t="n">
        <v>125619.701994632</v>
      </c>
      <c r="AA120" s="0" t="n">
        <v>804.406580767259</v>
      </c>
      <c r="AB120" s="0" t="n">
        <f aca="false">X120*0.1</f>
        <v>4.994E-007</v>
      </c>
      <c r="AC120" s="0" t="n">
        <f aca="false">(SQRT(((AA120/W120)^2)+((AB120/X120)^2)))*Y120</f>
        <v>0.0900783527545323</v>
      </c>
      <c r="AD120" s="0" t="n">
        <v>5.223868284E-006</v>
      </c>
      <c r="AE120" s="0" t="n">
        <f aca="false">(W120*AD120)*EXP(L120*M120)</f>
        <v>0.941308124176369</v>
      </c>
      <c r="AF120" s="0" t="n">
        <v>125619.701994632</v>
      </c>
      <c r="AG120" s="0" t="n">
        <v>804.406580767259</v>
      </c>
      <c r="AH120" s="0" t="n">
        <f aca="false">AD120*0.1</f>
        <v>5.223868284E-007</v>
      </c>
      <c r="AI120" s="0" t="n">
        <f aca="false">(SQRT(((AG120/W120)^2)+((AH120/AD120)^2)))*AE120</f>
        <v>0.0942245594772458</v>
      </c>
      <c r="AJ120" s="0" t="n">
        <v>3.02832944E-007</v>
      </c>
      <c r="AK120" s="0" t="n">
        <f aca="false">(W120*AJ120)*EXP(L120*M120)</f>
        <v>0.054568586908775</v>
      </c>
      <c r="AL120" s="0" t="n">
        <v>125619.701994632</v>
      </c>
      <c r="AM120" s="0" t="n">
        <v>804.406580767259</v>
      </c>
      <c r="AN120" s="0" t="n">
        <f aca="false">AJ120*0.1</f>
        <v>3.02832944E-008</v>
      </c>
      <c r="AO120" s="0" t="n">
        <f aca="false">(SQRT(((AM120/W120)^2)+((AN120/AJ120)^2)))*AK120</f>
        <v>0.00546229330302874</v>
      </c>
    </row>
    <row r="121" customFormat="false" ht="15" hidden="false" customHeight="false" outlineLevel="0" collapsed="false">
      <c r="A121" s="42" t="s">
        <v>307</v>
      </c>
      <c r="B121" s="32"/>
      <c r="C121" s="0" t="s">
        <v>2124</v>
      </c>
      <c r="D121" s="41" t="s">
        <v>313</v>
      </c>
      <c r="E121" s="0" t="n">
        <v>5000</v>
      </c>
      <c r="F121" s="0" t="n">
        <v>5283.44</v>
      </c>
      <c r="G121" s="0" t="n">
        <f aca="false">(((F121*3.7852*35.81)/1000)/(H121^2))*1.2732</f>
        <v>13.5536563152052</v>
      </c>
      <c r="H121" s="0" t="n">
        <v>8.20209975</v>
      </c>
      <c r="I121" s="0" t="n">
        <v>35.2550694373696</v>
      </c>
      <c r="J121" s="0" t="n">
        <v>130.009325504884</v>
      </c>
      <c r="K121" s="0" t="n">
        <v>0.00593973</v>
      </c>
      <c r="L121" s="0" t="n">
        <v>0.005</v>
      </c>
      <c r="M121" s="0" t="n">
        <v>0</v>
      </c>
      <c r="N121" s="0" t="n">
        <v>3.42451537244246</v>
      </c>
      <c r="O121" s="0" t="n">
        <f aca="false">(N121/2204.59)*EXP(L121*M121)</f>
        <v>0.00155335702894528</v>
      </c>
      <c r="P121" s="0" t="n">
        <v>0.400684429145215</v>
      </c>
      <c r="Q121" s="0" t="n">
        <v>0.0788250461799058</v>
      </c>
      <c r="R121" s="0" t="n">
        <f aca="false">30.6123136425953*(I121/Hoja4!$AB$2)</f>
        <v>0.192619899934684</v>
      </c>
      <c r="S121" s="0" t="n">
        <v>1.14894745568521</v>
      </c>
      <c r="T121" s="0" t="n">
        <v>5.58086552427142E-005</v>
      </c>
      <c r="U121" s="0" t="n">
        <f aca="false">(SQRT(((P121/G121)^2)+((Q121/H121)^2)+((R121/I121)^2)+((S121/J121)^2)+((T121/K121)^2)))*O121</f>
        <v>5.29636042395234E-005</v>
      </c>
      <c r="V121" s="0" t="n">
        <f aca="false">O121&gt;U121</f>
        <v>1</v>
      </c>
      <c r="W121" s="0" t="n">
        <v>186268.044068176</v>
      </c>
      <c r="X121" s="0" t="n">
        <v>4.994E-006</v>
      </c>
      <c r="Y121" s="0" t="n">
        <f aca="false">(W121*X121)*EXP(L121*M121)</f>
        <v>0.930222612076472</v>
      </c>
      <c r="Z121" s="0" t="n">
        <v>63613.2770932798</v>
      </c>
      <c r="AA121" s="0" t="n">
        <v>6507.82824848106</v>
      </c>
      <c r="AB121" s="0" t="n">
        <f aca="false">X121*0.1</f>
        <v>4.994E-007</v>
      </c>
      <c r="AC121" s="0" t="n">
        <f aca="false">(SQRT(((AA121/W121)^2)+((AB121/X121)^2)))*Y121</f>
        <v>0.0985362735642671</v>
      </c>
      <c r="AD121" s="0" t="n">
        <v>5.223868284E-006</v>
      </c>
      <c r="AE121" s="0" t="n">
        <f aca="false">(W121*AD121)*EXP(L121*M121)</f>
        <v>0.97303972773046</v>
      </c>
      <c r="AF121" s="0" t="n">
        <v>63613.2770932798</v>
      </c>
      <c r="AG121" s="0" t="n">
        <v>6507.82824848106</v>
      </c>
      <c r="AH121" s="0" t="n">
        <f aca="false">AD121*0.1</f>
        <v>5.223868284E-007</v>
      </c>
      <c r="AI121" s="0" t="n">
        <f aca="false">(SQRT(((AG121/W121)^2)+((AH121/AD121)^2)))*AE121</f>
        <v>0.103071789005992</v>
      </c>
      <c r="AJ121" s="0" t="n">
        <v>3.02832944E-007</v>
      </c>
      <c r="AK121" s="0" t="n">
        <f aca="false">(W121*AJ121)*EXP(L121*M121)</f>
        <v>0.0564081001582875</v>
      </c>
      <c r="AL121" s="0" t="n">
        <v>63613.2770932798</v>
      </c>
      <c r="AM121" s="0" t="n">
        <v>6507.82824848106</v>
      </c>
      <c r="AN121" s="0" t="n">
        <f aca="false">AJ121*0.1</f>
        <v>3.02832944E-008</v>
      </c>
      <c r="AO121" s="0" t="n">
        <f aca="false">(SQRT(((AM121/W121)^2)+((AN121/AJ121)^2)))*AK121</f>
        <v>0.00597517617426038</v>
      </c>
    </row>
    <row r="122" customFormat="false" ht="15" hidden="false" customHeight="false" outlineLevel="0" collapsed="false">
      <c r="A122" s="42" t="s">
        <v>307</v>
      </c>
      <c r="B122" s="40" t="s">
        <v>319</v>
      </c>
      <c r="C122" s="0" t="s">
        <v>2122</v>
      </c>
      <c r="D122" s="41" t="n">
        <v>40616</v>
      </c>
      <c r="E122" s="0" t="n">
        <v>10000</v>
      </c>
      <c r="F122" s="0" t="n">
        <v>9685</v>
      </c>
      <c r="G122" s="0" t="n">
        <f aca="false">(((F122*3.7852*35.81)/1000)/(H122^2))*1.2732</f>
        <v>26.0819272240921</v>
      </c>
      <c r="H122" s="0" t="n">
        <v>8.005249356</v>
      </c>
      <c r="I122" s="0" t="n">
        <v>34.2723564299249</v>
      </c>
      <c r="J122" s="0" t="n">
        <v>68.0016224983599</v>
      </c>
      <c r="K122" s="0" t="n">
        <v>3.82238500207701</v>
      </c>
      <c r="L122" s="0" t="n">
        <v>0.005</v>
      </c>
      <c r="M122" s="0" t="n">
        <v>1</v>
      </c>
      <c r="N122" s="0" t="n">
        <v>2054.17595607003</v>
      </c>
      <c r="O122" s="0" t="n">
        <f aca="false">(N122/2204.59)*EXP(L122*M122)</f>
        <v>0.936442855995314</v>
      </c>
      <c r="P122" s="0" t="n">
        <v>0.693948706618423</v>
      </c>
      <c r="Q122" s="0" t="n">
        <v>0.0696754411027923</v>
      </c>
      <c r="R122" s="0" t="n">
        <f aca="false">30.3818643031628*(I122/Hoja4!$DD$2)</f>
        <v>0.331268544793137</v>
      </c>
      <c r="S122" s="0" t="n">
        <v>0.346725101597201</v>
      </c>
      <c r="T122" s="0" t="n">
        <v>0.0215793379964769</v>
      </c>
      <c r="U122" s="0" t="n">
        <f aca="false">(SQRT(((P122/G122)^2)+((Q122/H122)^2)+((R122/I122)^2)+((S122/J122)^2)+((T122/K122)^2)))*O122</f>
        <v>0.028633672189391</v>
      </c>
      <c r="V122" s="0" t="n">
        <f aca="false">O122&gt;U122</f>
        <v>1</v>
      </c>
      <c r="W122" s="0" t="n">
        <v>331927.772023823</v>
      </c>
      <c r="X122" s="0" t="n">
        <v>4.994E-006</v>
      </c>
      <c r="Y122" s="0" t="n">
        <f aca="false">(W122*X122)*EXP(L122*M122)</f>
        <v>1.66595628512311</v>
      </c>
      <c r="Z122" s="0" t="n">
        <v>193620.888288582</v>
      </c>
      <c r="AA122" s="0" t="n">
        <v>3748.14709444969</v>
      </c>
      <c r="AB122" s="0" t="n">
        <f aca="false">X122*0.1</f>
        <v>4.994E-007</v>
      </c>
      <c r="AC122" s="0" t="n">
        <f aca="false">(SQRT(((AA122/W122)^2)+((AB122/X122)^2)))*Y122</f>
        <v>0.167654398986538</v>
      </c>
      <c r="AD122" s="0" t="n">
        <v>5.223868284E-006</v>
      </c>
      <c r="AE122" s="0" t="n">
        <f aca="false">(W122*AD122)*EXP(L122*M122)</f>
        <v>1.74263840616441</v>
      </c>
      <c r="AF122" s="0" t="n">
        <v>193620.888288582</v>
      </c>
      <c r="AG122" s="0" t="n">
        <v>3748.14709444969</v>
      </c>
      <c r="AH122" s="0" t="n">
        <f aca="false">AD122*0.1</f>
        <v>5.223868284E-007</v>
      </c>
      <c r="AI122" s="0" t="n">
        <f aca="false">(SQRT(((AG122/W122)^2)+((AH122/AD122)^2)))*AE122</f>
        <v>0.175371345121918</v>
      </c>
      <c r="AJ122" s="0" t="n">
        <v>3.02832944E-007</v>
      </c>
      <c r="AK122" s="0" t="n">
        <f aca="false">(W122*AJ122)*EXP(L122*M122)</f>
        <v>0.101022516299386</v>
      </c>
      <c r="AL122" s="0" t="n">
        <v>193620.888288582</v>
      </c>
      <c r="AM122" s="0" t="n">
        <v>3748.14709444969</v>
      </c>
      <c r="AN122" s="0" t="n">
        <f aca="false">AJ122*0.1</f>
        <v>3.02832944E-008</v>
      </c>
      <c r="AO122" s="0" t="n">
        <f aca="false">(SQRT(((AM122/W122)^2)+((AN122/AJ122)^2)))*AK122</f>
        <v>0.0101664547896764</v>
      </c>
    </row>
    <row r="123" customFormat="false" ht="15" hidden="false" customHeight="false" outlineLevel="0" collapsed="false">
      <c r="A123" s="42" t="s">
        <v>307</v>
      </c>
      <c r="B123" s="32"/>
      <c r="C123" s="0" t="s">
        <v>2122</v>
      </c>
      <c r="D123" s="41" t="n">
        <v>40616</v>
      </c>
      <c r="E123" s="0" t="n">
        <v>5000</v>
      </c>
      <c r="F123" s="0" t="n">
        <v>5283.44</v>
      </c>
      <c r="G123" s="0" t="n">
        <f aca="false">(((F123*3.7852*35.81)/1000)/(H123^2))*1.2732</f>
        <v>13.5536563152052</v>
      </c>
      <c r="H123" s="0" t="n">
        <v>8.20209975</v>
      </c>
      <c r="I123" s="0" t="n">
        <v>31.4120887171827</v>
      </c>
      <c r="J123" s="0" t="n">
        <v>68.0016224983599</v>
      </c>
      <c r="K123" s="0" t="n">
        <v>3.82238500207701</v>
      </c>
      <c r="L123" s="0" t="n">
        <v>0.005</v>
      </c>
      <c r="M123" s="0" t="n">
        <v>1</v>
      </c>
      <c r="N123" s="0" t="n">
        <v>1027.08797792362</v>
      </c>
      <c r="O123" s="0" t="n">
        <f aca="false">(N123/2204.59)*EXP(L123*M123)</f>
        <v>0.468221427946875</v>
      </c>
      <c r="P123" s="0" t="n">
        <v>0.400684429145215</v>
      </c>
      <c r="Q123" s="0" t="n">
        <v>0.0788250461799058</v>
      </c>
      <c r="R123" s="0" t="n">
        <f aca="false">30.6123136425953*(I123/Hoja4!$AB$2)</f>
        <v>0.171623357491664</v>
      </c>
      <c r="S123" s="0" t="n">
        <v>0.346725101597201</v>
      </c>
      <c r="T123" s="0" t="n">
        <v>0.0215793379964769</v>
      </c>
      <c r="U123" s="0" t="n">
        <f aca="false">(SQRT(((P123/G123)^2)+((Q123/H123)^2)+((R123/I123)^2)+((S123/J123)^2)+((T123/K123)^2)))*O123</f>
        <v>0.01520126928713</v>
      </c>
      <c r="V123" s="0" t="n">
        <f aca="false">O123&gt;U123</f>
        <v>1</v>
      </c>
      <c r="W123" s="0" t="n">
        <v>165963.886011912</v>
      </c>
      <c r="X123" s="0" t="n">
        <v>4.994E-006</v>
      </c>
      <c r="Y123" s="0" t="n">
        <f aca="false">(W123*X123)*EXP(L123*M123)</f>
        <v>0.832978142561552</v>
      </c>
      <c r="Z123" s="0" t="n">
        <v>193620.888288582</v>
      </c>
      <c r="AA123" s="0" t="n">
        <v>3748.14709444969</v>
      </c>
      <c r="AB123" s="0" t="n">
        <f aca="false">X123*0.1</f>
        <v>4.994E-007</v>
      </c>
      <c r="AC123" s="0" t="n">
        <f aca="false">(SQRT(((AA123/W123)^2)+((AB123/X123)^2)))*Y123</f>
        <v>0.085395666868867</v>
      </c>
      <c r="AD123" s="0" t="n">
        <v>5.223868284E-006</v>
      </c>
      <c r="AE123" s="0" t="n">
        <f aca="false">(W123*AD123)*EXP(L123*M123)</f>
        <v>0.871319203082204</v>
      </c>
      <c r="AF123" s="0" t="n">
        <v>193620.888288582</v>
      </c>
      <c r="AG123" s="0" t="n">
        <v>3748.14709444969</v>
      </c>
      <c r="AH123" s="0" t="n">
        <f aca="false">AD123*0.1</f>
        <v>5.223868284E-007</v>
      </c>
      <c r="AI123" s="0" t="n">
        <f aca="false">(SQRT(((AG123/W123)^2)+((AH123/AD123)^2)))*AE123</f>
        <v>0.0893263347511622</v>
      </c>
      <c r="AJ123" s="0" t="n">
        <v>3.02832944E-007</v>
      </c>
      <c r="AK123" s="0" t="n">
        <f aca="false">(W123*AJ123)*EXP(L123*M123)</f>
        <v>0.050511258149693</v>
      </c>
      <c r="AL123" s="0" t="n">
        <v>193620.888288582</v>
      </c>
      <c r="AM123" s="0" t="n">
        <v>3748.14709444969</v>
      </c>
      <c r="AN123" s="0" t="n">
        <f aca="false">AJ123*0.1</f>
        <v>3.02832944E-008</v>
      </c>
      <c r="AO123" s="0" t="n">
        <f aca="false">(SQRT(((AM123/W123)^2)+((AN123/AJ123)^2)))*AK123</f>
        <v>0.00517833824644418</v>
      </c>
    </row>
    <row r="124" customFormat="false" ht="15" hidden="false" customHeight="false" outlineLevel="0" collapsed="false">
      <c r="A124" s="42" t="s">
        <v>307</v>
      </c>
      <c r="B124" s="32"/>
      <c r="C124" s="0" t="s">
        <v>2125</v>
      </c>
      <c r="D124" s="41" t="n">
        <v>40616</v>
      </c>
      <c r="E124" s="0" t="n">
        <v>5000</v>
      </c>
      <c r="F124" s="0" t="n">
        <v>5283.44</v>
      </c>
      <c r="G124" s="0" t="n">
        <f aca="false">(((F124*3.7852*35.81)/1000)/(H124^2))*1.2732</f>
        <v>13.5536563152052</v>
      </c>
      <c r="H124" s="0" t="n">
        <v>8.20209975</v>
      </c>
      <c r="I124" s="0" t="n">
        <v>35.8593640671359</v>
      </c>
      <c r="J124" s="0" t="n">
        <v>68.0020357347871</v>
      </c>
      <c r="K124" s="0" t="n">
        <v>3.9836139795159</v>
      </c>
      <c r="L124" s="0" t="n">
        <v>0.005</v>
      </c>
      <c r="M124" s="0" t="n">
        <v>1</v>
      </c>
      <c r="N124" s="0" t="n">
        <v>1221.95787172118</v>
      </c>
      <c r="O124" s="0" t="n">
        <f aca="false">(N124/2204.59)*EXP(L124*M124)</f>
        <v>0.557057303644891</v>
      </c>
      <c r="P124" s="0" t="n">
        <v>0.400684429145215</v>
      </c>
      <c r="Q124" s="0" t="n">
        <v>0.0788250461799058</v>
      </c>
      <c r="R124" s="0" t="n">
        <f aca="false">30.6123136425953*(I124/Hoja4!$AG$2)</f>
        <v>0.946936025749162</v>
      </c>
      <c r="S124" s="0" t="n">
        <v>0.388353619553598</v>
      </c>
      <c r="T124" s="0" t="n">
        <v>0.0223763331258358</v>
      </c>
      <c r="U124" s="0" t="n">
        <f aca="false">(SQRT(((P124/G124)^2)+((Q124/H124)^2)+((R124/I124)^2)+((S124/J124)^2)+((T124/K124)^2)))*O124</f>
        <v>0.0231551799876573</v>
      </c>
      <c r="V124" s="0" t="n">
        <f aca="false">O124&gt;U124</f>
        <v>1</v>
      </c>
      <c r="W124" s="0" t="n">
        <v>189460.798486869</v>
      </c>
      <c r="X124" s="0" t="n">
        <v>4.994E-006</v>
      </c>
      <c r="Y124" s="0" t="n">
        <f aca="false">(W124*X124)*EXP(L124*M124)</f>
        <v>0.950909910608466</v>
      </c>
      <c r="Z124" s="0" t="n">
        <v>125619.701994632</v>
      </c>
      <c r="AA124" s="0" t="n">
        <v>804.406580767259</v>
      </c>
      <c r="AB124" s="0" t="n">
        <f aca="false">X124*0.1</f>
        <v>4.994E-007</v>
      </c>
      <c r="AC124" s="0" t="n">
        <f aca="false">(SQRT(((AA124/W124)^2)+((AB124/X124)^2)))*Y124</f>
        <v>0.0951766605727623</v>
      </c>
      <c r="AD124" s="0" t="n">
        <v>5.223868284E-006</v>
      </c>
      <c r="AE124" s="0" t="n">
        <f aca="false">(W124*AD124)*EXP(L124*M124)</f>
        <v>0.994679239681386</v>
      </c>
      <c r="AF124" s="0" t="n">
        <v>125619.701994632</v>
      </c>
      <c r="AG124" s="0" t="n">
        <v>804.406580767259</v>
      </c>
      <c r="AH124" s="0" t="n">
        <f aca="false">AD124*0.1</f>
        <v>5.223868284E-007</v>
      </c>
      <c r="AI124" s="0" t="n">
        <f aca="false">(SQRT(((AG124/W124)^2)+((AH124/AD124)^2)))*AE124</f>
        <v>0.0995575367527205</v>
      </c>
      <c r="AJ124" s="0" t="n">
        <v>3.02832944E-007</v>
      </c>
      <c r="AK124" s="0" t="n">
        <f aca="false">(W124*AJ124)*EXP(L124*M124)</f>
        <v>0.0576625646192108</v>
      </c>
      <c r="AL124" s="0" t="n">
        <v>125619.701994632</v>
      </c>
      <c r="AM124" s="0" t="n">
        <v>804.406580767259</v>
      </c>
      <c r="AN124" s="0" t="n">
        <f aca="false">AJ124*0.1</f>
        <v>3.02832944E-008</v>
      </c>
      <c r="AO124" s="0" t="n">
        <f aca="false">(SQRT(((AM124/W124)^2)+((AN124/AJ124)^2)))*AK124</f>
        <v>0.00577145140595481</v>
      </c>
    </row>
    <row r="125" customFormat="false" ht="15" hidden="false" customHeight="false" outlineLevel="0" collapsed="false">
      <c r="A125" s="42" t="s">
        <v>307</v>
      </c>
      <c r="B125" s="32"/>
      <c r="C125" s="0" t="s">
        <v>2123</v>
      </c>
      <c r="D125" s="41" t="n">
        <v>40616</v>
      </c>
      <c r="E125" s="0" t="n">
        <v>5000</v>
      </c>
      <c r="F125" s="0" t="n">
        <v>5283.44</v>
      </c>
      <c r="G125" s="0" t="n">
        <f aca="false">(((F125*3.7852*35.81)/1000)/(H125^2))*1.2732</f>
        <v>13.5536563152052</v>
      </c>
      <c r="H125" s="0" t="n">
        <v>8.20209975</v>
      </c>
      <c r="I125" s="0" t="n">
        <v>37.0681872941487</v>
      </c>
      <c r="J125" s="0" t="n">
        <v>130.009325504884</v>
      </c>
      <c r="K125" s="0" t="n">
        <v>0.00593973</v>
      </c>
      <c r="L125" s="0" t="n">
        <v>0.005</v>
      </c>
      <c r="M125" s="0" t="n">
        <v>1</v>
      </c>
      <c r="N125" s="0" t="n">
        <v>3.51416765960326</v>
      </c>
      <c r="O125" s="0" t="n">
        <f aca="false">(N125/2204.59)*EXP(L125*M125)</f>
        <v>0.00160201329875417</v>
      </c>
      <c r="P125" s="0" t="n">
        <v>0.400684429145215</v>
      </c>
      <c r="Q125" s="0" t="n">
        <v>0.0788250461799058</v>
      </c>
      <c r="R125" s="0" t="n">
        <f aca="false">30.6123136425953*(I125/Hoja4!$AB$2)</f>
        <v>0.202526066217039</v>
      </c>
      <c r="S125" s="0" t="n">
        <v>1.14894745568521</v>
      </c>
      <c r="T125" s="0" t="n">
        <v>5.58086552427142E-005</v>
      </c>
      <c r="U125" s="0" t="n">
        <f aca="false">(SQRT(((P125/G125)^2)+((Q125/H125)^2)+((R125/I125)^2)+((S125/J125)^2)+((T125/K125)^2)))*O125</f>
        <v>5.46225991582122E-005</v>
      </c>
      <c r="V125" s="0" t="n">
        <f aca="false">O125&gt;U125</f>
        <v>1</v>
      </c>
      <c r="W125" s="0" t="n">
        <v>195847.543477397</v>
      </c>
      <c r="X125" s="0" t="n">
        <v>4.994E-006</v>
      </c>
      <c r="Y125" s="0" t="n">
        <f aca="false">(W125*X125)*EXP(L125*M125)</f>
        <v>0.982965191471452</v>
      </c>
      <c r="Z125" s="0" t="n">
        <v>63613.2770932798</v>
      </c>
      <c r="AA125" s="0" t="n">
        <v>6507.82824848106</v>
      </c>
      <c r="AB125" s="0" t="n">
        <f aca="false">X125*0.1</f>
        <v>4.994E-007</v>
      </c>
      <c r="AC125" s="0" t="n">
        <f aca="false">(SQRT(((AA125/W125)^2)+((AB125/X125)^2)))*Y125</f>
        <v>0.103581259669696</v>
      </c>
      <c r="AD125" s="0" t="n">
        <v>5.223868284E-006</v>
      </c>
      <c r="AE125" s="0" t="n">
        <f aca="false">(W125*AD125)*EXP(L125*M125)</f>
        <v>1.02820998958825</v>
      </c>
      <c r="AF125" s="0" t="n">
        <v>63613.2770932798</v>
      </c>
      <c r="AG125" s="0" t="n">
        <v>6507.82824848106</v>
      </c>
      <c r="AH125" s="0" t="n">
        <f aca="false">AD125*0.1</f>
        <v>5.223868284E-007</v>
      </c>
      <c r="AI125" s="0" t="n">
        <f aca="false">(SQRT(((AG125/W125)^2)+((AH125/AD125)^2)))*AE125</f>
        <v>0.108348990229334</v>
      </c>
      <c r="AJ125" s="0" t="n">
        <v>3.02832944E-007</v>
      </c>
      <c r="AK125" s="0" t="n">
        <f aca="false">(W125*AJ125)*EXP(L125*M125)</f>
        <v>0.0596063762080143</v>
      </c>
      <c r="AL125" s="0" t="n">
        <v>63613.2770932798</v>
      </c>
      <c r="AM125" s="0" t="n">
        <v>6507.82824848106</v>
      </c>
      <c r="AN125" s="0" t="n">
        <f aca="false">AJ125*0.1</f>
        <v>3.02832944E-008</v>
      </c>
      <c r="AO125" s="0" t="n">
        <f aca="false">(SQRT(((AM125/W125)^2)+((AN125/AJ125)^2)))*AK125</f>
        <v>0.00628110088285992</v>
      </c>
    </row>
    <row r="126" customFormat="false" ht="15" hidden="false" customHeight="false" outlineLevel="0" collapsed="false">
      <c r="A126" s="42" t="s">
        <v>307</v>
      </c>
      <c r="B126" s="40" t="s">
        <v>324</v>
      </c>
      <c r="C126" s="0" t="s">
        <v>2122</v>
      </c>
      <c r="D126" s="41" t="s">
        <v>322</v>
      </c>
      <c r="E126" s="0" t="n">
        <v>10000</v>
      </c>
      <c r="F126" s="0" t="n">
        <v>9685</v>
      </c>
      <c r="G126" s="0" t="n">
        <f aca="false">(((F126*3.7852*35.81)/1000)/(H126^2))*1.2732</f>
        <v>26.0819272240921</v>
      </c>
      <c r="H126" s="0" t="n">
        <v>8.005249356</v>
      </c>
      <c r="I126" s="0" t="n">
        <v>68.7788647856333</v>
      </c>
      <c r="J126" s="0" t="n">
        <v>68.0016224983599</v>
      </c>
      <c r="K126" s="0" t="n">
        <v>3.82238500207701</v>
      </c>
      <c r="L126" s="0" t="n">
        <v>0.005</v>
      </c>
      <c r="M126" s="0" t="n">
        <v>1</v>
      </c>
      <c r="N126" s="0" t="n">
        <v>2485.16887725168</v>
      </c>
      <c r="O126" s="0" t="n">
        <f aca="false">(N126/2204.59)*EXP(L126*M126)</f>
        <v>1.13292078712506</v>
      </c>
      <c r="P126" s="0" t="n">
        <v>0.693948706618423</v>
      </c>
      <c r="Q126" s="0" t="n">
        <v>0.0696754411027923</v>
      </c>
      <c r="R126" s="0" t="n">
        <f aca="false">30.3818643031628*(I126/Hoja4!$DD$2)</f>
        <v>0.664800347085751</v>
      </c>
      <c r="S126" s="0" t="n">
        <v>0.346725101597201</v>
      </c>
      <c r="T126" s="0" t="n">
        <v>0.0215793379964769</v>
      </c>
      <c r="U126" s="0" t="n">
        <f aca="false">(SQRT(((P126/G126)^2)+((Q126/H126)^2)+((R126/I126)^2)+((S126/J126)^2)+((T126/K126)^2)))*O126</f>
        <v>0.0346413902646593</v>
      </c>
      <c r="V126" s="0" t="n">
        <f aca="false">O126&gt;U126</f>
        <v>1</v>
      </c>
      <c r="W126" s="0" t="n">
        <v>666123.305448858</v>
      </c>
      <c r="X126" s="0" t="n">
        <v>4.994E-006</v>
      </c>
      <c r="Y126" s="0" t="n">
        <f aca="false">(W126*X126)*EXP(L126*M126)</f>
        <v>3.34329453848729</v>
      </c>
      <c r="Z126" s="0" t="n">
        <v>193620.888288582</v>
      </c>
      <c r="AA126" s="0" t="n">
        <v>3748.14709444969</v>
      </c>
      <c r="AB126" s="0" t="n">
        <f aca="false">X126*0.1</f>
        <v>4.994E-007</v>
      </c>
      <c r="AC126" s="0" t="n">
        <f aca="false">(SQRT(((AA126/W126)^2)+((AB126/X126)^2)))*Y126</f>
        <v>0.334858295060635</v>
      </c>
      <c r="AD126" s="0" t="n">
        <v>5.223868284E-006</v>
      </c>
      <c r="AE126" s="0" t="n">
        <f aca="false">(W126*AD126)*EXP(L126*M126)</f>
        <v>3.49718267995078</v>
      </c>
      <c r="AF126" s="0" t="n">
        <v>193620.888288582</v>
      </c>
      <c r="AG126" s="0" t="n">
        <v>3748.14709444969</v>
      </c>
      <c r="AH126" s="0" t="n">
        <f aca="false">AD126*0.1</f>
        <v>5.223868284E-007</v>
      </c>
      <c r="AI126" s="0" t="n">
        <f aca="false">(SQRT(((AG126/W126)^2)+((AH126/AD126)^2)))*AE126</f>
        <v>0.350271451181731</v>
      </c>
      <c r="AJ126" s="0" t="n">
        <v>3.02832944E-007</v>
      </c>
      <c r="AK126" s="0" t="n">
        <f aca="false">(W126*AJ126)*EXP(L126*M126)</f>
        <v>0.202735227823234</v>
      </c>
      <c r="AL126" s="0" t="n">
        <v>193620.888288582</v>
      </c>
      <c r="AM126" s="0" t="n">
        <v>3748.14709444969</v>
      </c>
      <c r="AN126" s="0" t="n">
        <f aca="false">AJ126*0.1</f>
        <v>3.02832944E-008</v>
      </c>
      <c r="AO126" s="0" t="n">
        <f aca="false">(SQRT(((AM126/W126)^2)+((AN126/AJ126)^2)))*AK126</f>
        <v>0.020305591372854</v>
      </c>
    </row>
    <row r="127" customFormat="false" ht="15" hidden="false" customHeight="false" outlineLevel="0" collapsed="false">
      <c r="A127" s="42" t="s">
        <v>307</v>
      </c>
      <c r="B127" s="32"/>
      <c r="C127" s="0" t="s">
        <v>2122</v>
      </c>
      <c r="D127" s="41" t="s">
        <v>322</v>
      </c>
      <c r="E127" s="0" t="n">
        <v>10000</v>
      </c>
      <c r="F127" s="0" t="n">
        <v>9685</v>
      </c>
      <c r="G127" s="0" t="n">
        <f aca="false">(((F127*3.7852*35.81)/1000)/(H127^2))*1.2732</f>
        <v>26.0819272240921</v>
      </c>
      <c r="H127" s="0" t="n">
        <v>8.005249356</v>
      </c>
      <c r="I127" s="0" t="n">
        <v>68.7788647856333</v>
      </c>
      <c r="J127" s="0" t="n">
        <v>68.0016224983599</v>
      </c>
      <c r="K127" s="0" t="n">
        <v>3.82238500207701</v>
      </c>
      <c r="L127" s="0" t="n">
        <v>0.005</v>
      </c>
      <c r="M127" s="0" t="n">
        <v>1</v>
      </c>
      <c r="N127" s="0" t="n">
        <v>2485.16887725168</v>
      </c>
      <c r="O127" s="0" t="n">
        <f aca="false">(N127/2204.59)*EXP(L127*M127)</f>
        <v>1.13292078712506</v>
      </c>
      <c r="P127" s="0" t="n">
        <v>0.693948706618423</v>
      </c>
      <c r="Q127" s="0" t="n">
        <v>0.0696754411027923</v>
      </c>
      <c r="R127" s="0" t="n">
        <f aca="false">30.3818643031628*(I127/Hoja4!$DD$2)</f>
        <v>0.664800347085751</v>
      </c>
      <c r="S127" s="0" t="n">
        <v>0.346725101597201</v>
      </c>
      <c r="T127" s="0" t="n">
        <v>0.0215793379964769</v>
      </c>
      <c r="U127" s="0" t="n">
        <f aca="false">(SQRT(((P127/G127)^2)+((Q127/H127)^2)+((R127/I127)^2)+((S127/J127)^2)+((T127/K127)^2)))*O127</f>
        <v>0.0346413902646593</v>
      </c>
      <c r="V127" s="0" t="n">
        <f aca="false">O127&gt;U127</f>
        <v>1</v>
      </c>
      <c r="W127" s="0" t="n">
        <v>666123.305448858</v>
      </c>
      <c r="X127" s="0" t="n">
        <v>4.994E-006</v>
      </c>
      <c r="Y127" s="0" t="n">
        <f aca="false">(W127*X127)*EXP(L127*M127)</f>
        <v>3.34329453848729</v>
      </c>
      <c r="Z127" s="0" t="n">
        <v>193620.888288582</v>
      </c>
      <c r="AA127" s="0" t="n">
        <v>3748.14709444969</v>
      </c>
      <c r="AB127" s="0" t="n">
        <f aca="false">X127*0.1</f>
        <v>4.994E-007</v>
      </c>
      <c r="AC127" s="0" t="n">
        <f aca="false">(SQRT(((AA127/W127)^2)+((AB127/X127)^2)))*Y127</f>
        <v>0.334858295060635</v>
      </c>
      <c r="AD127" s="0" t="n">
        <v>5.223868284E-006</v>
      </c>
      <c r="AE127" s="0" t="n">
        <f aca="false">(W127*AD127)*EXP(L127*M127)</f>
        <v>3.49718267995078</v>
      </c>
      <c r="AF127" s="0" t="n">
        <v>193620.888288582</v>
      </c>
      <c r="AG127" s="0" t="n">
        <v>3748.14709444969</v>
      </c>
      <c r="AH127" s="0" t="n">
        <f aca="false">AD127*0.1</f>
        <v>5.223868284E-007</v>
      </c>
      <c r="AI127" s="0" t="n">
        <f aca="false">(SQRT(((AG127/W127)^2)+((AH127/AD127)^2)))*AE127</f>
        <v>0.350271451181731</v>
      </c>
      <c r="AJ127" s="0" t="n">
        <v>3.02832944E-007</v>
      </c>
      <c r="AK127" s="0" t="n">
        <f aca="false">(W127*AJ127)*EXP(L127*M127)</f>
        <v>0.202735227823234</v>
      </c>
      <c r="AL127" s="0" t="n">
        <v>193620.888288582</v>
      </c>
      <c r="AM127" s="0" t="n">
        <v>3748.14709444969</v>
      </c>
      <c r="AN127" s="0" t="n">
        <f aca="false">AJ127*0.1</f>
        <v>3.02832944E-008</v>
      </c>
      <c r="AO127" s="0" t="n">
        <f aca="false">(SQRT(((AM127/W127)^2)+((AN127/AJ127)^2)))*AK127</f>
        <v>0.020305591372854</v>
      </c>
    </row>
    <row r="128" customFormat="false" ht="15" hidden="false" customHeight="false" outlineLevel="0" collapsed="false">
      <c r="A128" s="42" t="s">
        <v>307</v>
      </c>
      <c r="B128" s="32"/>
      <c r="C128" s="0" t="s">
        <v>2125</v>
      </c>
      <c r="D128" s="41" t="s">
        <v>322</v>
      </c>
      <c r="E128" s="0" t="n">
        <v>5000</v>
      </c>
      <c r="F128" s="0" t="n">
        <v>5283.44</v>
      </c>
      <c r="G128" s="0" t="n">
        <f aca="false">(((F128*3.7852*35.81)/1000)/(H128^2))*1.2732</f>
        <v>13.5536563152052</v>
      </c>
      <c r="H128" s="0" t="n">
        <v>8.20209975</v>
      </c>
      <c r="I128" s="0" t="n">
        <v>111.24445230802</v>
      </c>
      <c r="J128" s="0" t="n">
        <v>68.0020357347871</v>
      </c>
      <c r="K128" s="0" t="n">
        <v>3.9836139795159</v>
      </c>
      <c r="L128" s="0" t="n">
        <v>0.005</v>
      </c>
      <c r="M128" s="0" t="n">
        <v>1</v>
      </c>
      <c r="N128" s="0" t="n">
        <v>1654.09352576609</v>
      </c>
      <c r="O128" s="0" t="n">
        <f aca="false">(N128/2204.59)*EXP(L128*M128)</f>
        <v>0.754056175555271</v>
      </c>
      <c r="P128" s="0" t="n">
        <v>0.400684429145215</v>
      </c>
      <c r="Q128" s="0" t="n">
        <v>0.0788250461799058</v>
      </c>
      <c r="R128" s="0" t="n">
        <f aca="false">30.6123136425953*(I128/Hoja4!$AG$2)</f>
        <v>2.93762542352893</v>
      </c>
      <c r="S128" s="0" t="n">
        <v>0.388353619553598</v>
      </c>
      <c r="T128" s="0" t="n">
        <v>0.0223763331258358</v>
      </c>
      <c r="U128" s="0" t="n">
        <f aca="false">(SQRT(((P128/G128)^2)+((Q128/H128)^2)+((R128/I128)^2)+((S128/J128)^2)+((T128/K128)^2)))*O128</f>
        <v>0.0313438246865125</v>
      </c>
      <c r="V128" s="0" t="n">
        <f aca="false">O128&gt;U128</f>
        <v>1</v>
      </c>
      <c r="W128" s="0" t="n">
        <v>587753.389102283</v>
      </c>
      <c r="X128" s="0" t="n">
        <v>4.994E-006</v>
      </c>
      <c r="Y128" s="0" t="n">
        <f aca="false">(W128*X128)*EXP(L128*M128)</f>
        <v>2.94995337903536</v>
      </c>
      <c r="Z128" s="0" t="n">
        <v>125619.701994632</v>
      </c>
      <c r="AA128" s="0" t="n">
        <v>804.406580767259</v>
      </c>
      <c r="AB128" s="0" t="n">
        <f aca="false">X128*0.1</f>
        <v>4.994E-007</v>
      </c>
      <c r="AC128" s="0" t="n">
        <f aca="false">(SQRT(((AA128/W128)^2)+((AB128/X128)^2)))*Y128</f>
        <v>0.29502296439713</v>
      </c>
      <c r="AD128" s="0" t="n">
        <v>5.223868284E-006</v>
      </c>
      <c r="AE128" s="0" t="n">
        <f aca="false">(W128*AD128)*EXP(L128*M128)</f>
        <v>3.08573646295984</v>
      </c>
      <c r="AF128" s="0" t="n">
        <v>125619.701994632</v>
      </c>
      <c r="AG128" s="0" t="n">
        <v>804.406580767259</v>
      </c>
      <c r="AH128" s="0" t="n">
        <f aca="false">AD128*0.1</f>
        <v>5.223868284E-007</v>
      </c>
      <c r="AI128" s="0" t="n">
        <f aca="false">(SQRT(((AG128/W128)^2)+((AH128/AD128)^2)))*AE128</f>
        <v>0.308602544406453</v>
      </c>
      <c r="AJ128" s="0" t="n">
        <v>3.02832944E-007</v>
      </c>
      <c r="AK128" s="0" t="n">
        <f aca="false">(W128*AJ128)*EXP(L128*M128)</f>
        <v>0.178883273215063</v>
      </c>
      <c r="AL128" s="0" t="n">
        <v>125619.701994632</v>
      </c>
      <c r="AM128" s="0" t="n">
        <v>804.406580767259</v>
      </c>
      <c r="AN128" s="0" t="n">
        <f aca="false">AJ128*0.1</f>
        <v>3.02832944E-008</v>
      </c>
      <c r="AO128" s="0" t="n">
        <f aca="false">(SQRT(((AM128/W128)^2)+((AN128/AJ128)^2)))*AK128</f>
        <v>0.0178900025742871</v>
      </c>
    </row>
    <row r="129" customFormat="false" ht="15" hidden="false" customHeight="false" outlineLevel="0" collapsed="false">
      <c r="A129" s="42" t="s">
        <v>307</v>
      </c>
      <c r="B129" s="40" t="s">
        <v>330</v>
      </c>
      <c r="C129" s="0" t="s">
        <v>2122</v>
      </c>
      <c r="D129" s="41" t="s">
        <v>328</v>
      </c>
      <c r="E129" s="0" t="n">
        <v>10000</v>
      </c>
      <c r="F129" s="0" t="n">
        <v>9685</v>
      </c>
      <c r="G129" s="0" t="n">
        <f aca="false">(((F129*3.7852*35.81)/1000)/(H129^2))*1.2732</f>
        <v>26.0819272240921</v>
      </c>
      <c r="H129" s="0" t="n">
        <v>8.005249356</v>
      </c>
      <c r="I129" s="0" t="n">
        <v>47.5278654818726</v>
      </c>
      <c r="J129" s="0" t="n">
        <v>68.0016224983599</v>
      </c>
      <c r="K129" s="0" t="n">
        <v>3.82238500207701</v>
      </c>
      <c r="L129" s="0" t="n">
        <v>0.005</v>
      </c>
      <c r="M129" s="0" t="n">
        <v>1</v>
      </c>
      <c r="N129" s="0" t="n">
        <v>2272.88269138611</v>
      </c>
      <c r="O129" s="0" t="n">
        <f aca="false">(N129/2204.59)*EXP(L129*M129)</f>
        <v>1.0361452983492</v>
      </c>
      <c r="P129" s="0" t="n">
        <v>0.693948706618423</v>
      </c>
      <c r="Q129" s="0" t="n">
        <v>0.0696754411027923</v>
      </c>
      <c r="R129" s="0" t="n">
        <f aca="false">30.3818643031628*(I129/Hoja4!$DD$2)</f>
        <v>0.45939318084229</v>
      </c>
      <c r="S129" s="0" t="n">
        <v>0.346725101597201</v>
      </c>
      <c r="T129" s="0" t="n">
        <v>0.0215793379964769</v>
      </c>
      <c r="U129" s="0" t="n">
        <f aca="false">(SQRT(((P129/G129)^2)+((Q129/H129)^2)+((R129/I129)^2)+((S129/J129)^2)+((T129/K129)^2)))*O129</f>
        <v>0.0316822800489794</v>
      </c>
      <c r="V129" s="0" t="n">
        <f aca="false">O129&gt;U129</f>
        <v>1</v>
      </c>
      <c r="W129" s="0" t="n">
        <v>460307.377191937</v>
      </c>
      <c r="X129" s="0" t="n">
        <v>4.994E-006</v>
      </c>
      <c r="Y129" s="0" t="n">
        <f aca="false">(W129*X129)*EXP(L129*M129)</f>
        <v>2.3102976995441</v>
      </c>
      <c r="Z129" s="0" t="n">
        <v>193620.888288582</v>
      </c>
      <c r="AA129" s="0" t="n">
        <v>3748.14709444969</v>
      </c>
      <c r="AB129" s="0" t="n">
        <f aca="false">X129*0.1</f>
        <v>4.994E-007</v>
      </c>
      <c r="AC129" s="0" t="n">
        <f aca="false">(SQRT(((AA129/W129)^2)+((AB129/X129)^2)))*Y129</f>
        <v>0.23179441034096</v>
      </c>
      <c r="AD129" s="0" t="n">
        <v>5.223868284E-006</v>
      </c>
      <c r="AE129" s="0" t="n">
        <f aca="false">(W129*AD129)*EXP(L129*M129)</f>
        <v>2.41663814161927</v>
      </c>
      <c r="AF129" s="0" t="n">
        <v>193620.888288582</v>
      </c>
      <c r="AG129" s="0" t="n">
        <v>3748.14709444969</v>
      </c>
      <c r="AH129" s="0" t="n">
        <f aca="false">AD129*0.1</f>
        <v>5.223868284E-007</v>
      </c>
      <c r="AI129" s="0" t="n">
        <f aca="false">(SQRT(((AG129/W129)^2)+((AH129/AD129)^2)))*AE129</f>
        <v>0.242463650097842</v>
      </c>
      <c r="AJ129" s="0" t="n">
        <v>3.02832944E-007</v>
      </c>
      <c r="AK129" s="0" t="n">
        <f aca="false">(W129*AJ129)*EXP(L129*M129)</f>
        <v>0.140094964731552</v>
      </c>
      <c r="AL129" s="0" t="n">
        <v>193620.888288582</v>
      </c>
      <c r="AM129" s="0" t="n">
        <v>3748.14709444969</v>
      </c>
      <c r="AN129" s="0" t="n">
        <f aca="false">AJ129*0.1</f>
        <v>3.02832944E-008</v>
      </c>
      <c r="AO129" s="0" t="n">
        <f aca="false">(SQRT(((AM129/W129)^2)+((AN129/AJ129)^2)))*AK129</f>
        <v>0.0140558637737879</v>
      </c>
    </row>
    <row r="130" customFormat="false" ht="15" hidden="false" customHeight="false" outlineLevel="0" collapsed="false">
      <c r="A130" s="42" t="s">
        <v>307</v>
      </c>
      <c r="B130" s="32"/>
      <c r="C130" s="0" t="s">
        <v>2122</v>
      </c>
      <c r="D130" s="41" t="s">
        <v>328</v>
      </c>
      <c r="E130" s="0" t="n">
        <v>10000</v>
      </c>
      <c r="F130" s="0" t="n">
        <v>9685</v>
      </c>
      <c r="G130" s="0" t="n">
        <f aca="false">(((F130*3.7852*35.81)/1000)/(H130^2))*1.2732</f>
        <v>26.0819272240921</v>
      </c>
      <c r="H130" s="0" t="n">
        <v>8.005249356</v>
      </c>
      <c r="I130" s="0" t="n">
        <v>47.5278654818726</v>
      </c>
      <c r="J130" s="0" t="n">
        <v>68.0016224983599</v>
      </c>
      <c r="K130" s="0" t="n">
        <v>3.82238500207701</v>
      </c>
      <c r="L130" s="0" t="n">
        <v>0.005</v>
      </c>
      <c r="M130" s="0" t="n">
        <v>1</v>
      </c>
      <c r="N130" s="0" t="n">
        <v>2272.88269138611</v>
      </c>
      <c r="O130" s="0" t="n">
        <f aca="false">(N130/2204.59)*EXP(L130*M130)</f>
        <v>1.0361452983492</v>
      </c>
      <c r="P130" s="0" t="n">
        <v>0.693948706618423</v>
      </c>
      <c r="Q130" s="0" t="n">
        <v>0.0696754411027923</v>
      </c>
      <c r="R130" s="0" t="n">
        <f aca="false">30.3818643031628*(I130/Hoja4!$DD$2)</f>
        <v>0.45939318084229</v>
      </c>
      <c r="S130" s="0" t="n">
        <v>0.346725101597201</v>
      </c>
      <c r="T130" s="0" t="n">
        <v>0.0215793379964769</v>
      </c>
      <c r="U130" s="0" t="n">
        <f aca="false">(SQRT(((P130/G130)^2)+((Q130/H130)^2)+((R130/I130)^2)+((S130/J130)^2)+((T130/K130)^2)))*O130</f>
        <v>0.0316822800489794</v>
      </c>
      <c r="V130" s="0" t="n">
        <f aca="false">O130&gt;U130</f>
        <v>1</v>
      </c>
      <c r="W130" s="0" t="n">
        <v>460307.377191937</v>
      </c>
      <c r="X130" s="0" t="n">
        <v>4.994E-006</v>
      </c>
      <c r="Y130" s="0" t="n">
        <f aca="false">(W130*X130)*EXP(L130*M130)</f>
        <v>2.3102976995441</v>
      </c>
      <c r="Z130" s="0" t="n">
        <v>193620.888288582</v>
      </c>
      <c r="AA130" s="0" t="n">
        <v>3748.14709444969</v>
      </c>
      <c r="AB130" s="0" t="n">
        <f aca="false">X130*0.1</f>
        <v>4.994E-007</v>
      </c>
      <c r="AC130" s="0" t="n">
        <f aca="false">(SQRT(((AA130/W130)^2)+((AB130/X130)^2)))*Y130</f>
        <v>0.23179441034096</v>
      </c>
      <c r="AD130" s="0" t="n">
        <v>5.223868284E-006</v>
      </c>
      <c r="AE130" s="0" t="n">
        <f aca="false">(W130*AD130)*EXP(L130*M130)</f>
        <v>2.41663814161927</v>
      </c>
      <c r="AF130" s="0" t="n">
        <v>193620.888288582</v>
      </c>
      <c r="AG130" s="0" t="n">
        <v>3748.14709444969</v>
      </c>
      <c r="AH130" s="0" t="n">
        <f aca="false">AD130*0.1</f>
        <v>5.223868284E-007</v>
      </c>
      <c r="AI130" s="0" t="n">
        <f aca="false">(SQRT(((AG130/W130)^2)+((AH130/AD130)^2)))*AE130</f>
        <v>0.242463650097842</v>
      </c>
      <c r="AJ130" s="0" t="n">
        <v>3.02832944E-007</v>
      </c>
      <c r="AK130" s="0" t="n">
        <f aca="false">(W130*AJ130)*EXP(L130*M130)</f>
        <v>0.140094964731552</v>
      </c>
      <c r="AL130" s="0" t="n">
        <v>193620.888288582</v>
      </c>
      <c r="AM130" s="0" t="n">
        <v>3748.14709444969</v>
      </c>
      <c r="AN130" s="0" t="n">
        <f aca="false">AJ130*0.1</f>
        <v>3.02832944E-008</v>
      </c>
      <c r="AO130" s="0" t="n">
        <f aca="false">(SQRT(((AM130/W130)^2)+((AN130/AJ130)^2)))*AK130</f>
        <v>0.0140558637737879</v>
      </c>
    </row>
    <row r="131" customFormat="false" ht="15" hidden="false" customHeight="false" outlineLevel="0" collapsed="false">
      <c r="A131" s="42" t="s">
        <v>307</v>
      </c>
      <c r="B131" s="32"/>
      <c r="C131" s="0" t="s">
        <v>2124</v>
      </c>
      <c r="D131" s="41" t="s">
        <v>328</v>
      </c>
      <c r="E131" s="0" t="n">
        <v>5000</v>
      </c>
      <c r="F131" s="0" t="n">
        <v>5283.44</v>
      </c>
      <c r="G131" s="0" t="n">
        <f aca="false">(((F131*3.7852*35.81)/1000)/(H131^2))*1.2732</f>
        <v>13.5536563152052</v>
      </c>
      <c r="H131" s="0" t="n">
        <v>8.20209975</v>
      </c>
      <c r="I131" s="0" t="n">
        <v>68.5400520183225</v>
      </c>
      <c r="J131" s="0" t="n">
        <v>130.009325504884</v>
      </c>
      <c r="K131" s="0" t="n">
        <v>0.00593973</v>
      </c>
      <c r="L131" s="0" t="n">
        <v>0.005</v>
      </c>
      <c r="M131" s="0" t="n">
        <v>1</v>
      </c>
      <c r="N131" s="0" t="n">
        <v>4.02367301329343</v>
      </c>
      <c r="O131" s="0" t="n">
        <f aca="false">(N131/2204.59)*EXP(L131*M131)</f>
        <v>0.00183428290893272</v>
      </c>
      <c r="P131" s="0" t="n">
        <v>0.400684429145215</v>
      </c>
      <c r="Q131" s="0" t="n">
        <v>0.0788250461799058</v>
      </c>
      <c r="R131" s="0" t="n">
        <f aca="false">30.6123136425953*(I131/Hoja4!$AB$2)</f>
        <v>0.374476016413493</v>
      </c>
      <c r="S131" s="0" t="n">
        <v>1.14894745568521</v>
      </c>
      <c r="T131" s="0" t="n">
        <v>5.58086552427142E-005</v>
      </c>
      <c r="U131" s="0" t="n">
        <f aca="false">(SQRT(((P131/G131)^2)+((Q131/H131)^2)+((R131/I131)^2)+((S131/J131)^2)+((T131/K131)^2)))*O131</f>
        <v>6.25421150718961E-005</v>
      </c>
      <c r="V131" s="0" t="n">
        <f aca="false">O131&gt;U131</f>
        <v>1</v>
      </c>
      <c r="W131" s="0" t="n">
        <v>362127.252435686</v>
      </c>
      <c r="X131" s="0" t="n">
        <v>4.994E-006</v>
      </c>
      <c r="Y131" s="0" t="n">
        <f aca="false">(W131*X131)*EXP(L131*M131)</f>
        <v>1.81752845967433</v>
      </c>
      <c r="Z131" s="0" t="n">
        <v>63613.2770932798</v>
      </c>
      <c r="AA131" s="0" t="n">
        <v>6507.82824848106</v>
      </c>
      <c r="AB131" s="0" t="n">
        <f aca="false">X131*0.1</f>
        <v>4.994E-007</v>
      </c>
      <c r="AC131" s="0" t="n">
        <f aca="false">(SQRT(((AA131/W131)^2)+((AB131/X131)^2)))*Y131</f>
        <v>0.184664475997896</v>
      </c>
      <c r="AD131" s="0" t="n">
        <v>5.223868284E-006</v>
      </c>
      <c r="AE131" s="0" t="n">
        <f aca="false">(W131*AD131)*EXP(L131*M131)</f>
        <v>1.90118727988789</v>
      </c>
      <c r="AF131" s="0" t="n">
        <v>63613.2770932798</v>
      </c>
      <c r="AG131" s="0" t="n">
        <v>6507.82824848106</v>
      </c>
      <c r="AH131" s="0" t="n">
        <f aca="false">AD131*0.1</f>
        <v>5.223868284E-007</v>
      </c>
      <c r="AI131" s="0" t="n">
        <f aca="false">(SQRT(((AG131/W131)^2)+((AH131/AD131)^2)))*AE131</f>
        <v>0.193164377121924</v>
      </c>
      <c r="AJ131" s="0" t="n">
        <v>3.02832944E-007</v>
      </c>
      <c r="AK131" s="0" t="n">
        <f aca="false">(W131*AJ131)*EXP(L131*M131)</f>
        <v>0.11021375535582</v>
      </c>
      <c r="AL131" s="0" t="n">
        <v>63613.2770932798</v>
      </c>
      <c r="AM131" s="0" t="n">
        <v>6507.82824848106</v>
      </c>
      <c r="AN131" s="0" t="n">
        <f aca="false">AJ131*0.1</f>
        <v>3.02832944E-008</v>
      </c>
      <c r="AO131" s="0" t="n">
        <f aca="false">(SQRT(((AM131/W131)^2)+((AN131/AJ131)^2)))*AK131</f>
        <v>0.0111979349056188</v>
      </c>
    </row>
    <row r="132" customFormat="false" ht="15" hidden="false" customHeight="false" outlineLevel="0" collapsed="false">
      <c r="A132" s="42" t="s">
        <v>307</v>
      </c>
      <c r="B132" s="32"/>
      <c r="C132" s="0" t="s">
        <v>2125</v>
      </c>
      <c r="D132" s="41" t="s">
        <v>328</v>
      </c>
      <c r="E132" s="0" t="n">
        <v>5000</v>
      </c>
      <c r="F132" s="0" t="n">
        <v>5283.44</v>
      </c>
      <c r="G132" s="0" t="n">
        <f aca="false">(((F132*3.7852*35.81)/1000)/(H132^2))*1.2732</f>
        <v>13.5536563152052</v>
      </c>
      <c r="H132" s="0" t="n">
        <v>8.20209975</v>
      </c>
      <c r="I132" s="0" t="n">
        <v>66.3049061180673</v>
      </c>
      <c r="J132" s="0" t="n">
        <v>68.0020357347871</v>
      </c>
      <c r="K132" s="0" t="n">
        <v>3.9836139795159</v>
      </c>
      <c r="L132" s="0" t="n">
        <v>0.005</v>
      </c>
      <c r="M132" s="0" t="n">
        <v>1</v>
      </c>
      <c r="N132" s="0" t="n">
        <v>1398.86390018258</v>
      </c>
      <c r="O132" s="0" t="n">
        <f aca="false">(N132/2204.59)*EXP(L132*M132)</f>
        <v>0.63770394252977</v>
      </c>
      <c r="P132" s="0" t="n">
        <v>0.400684429145215</v>
      </c>
      <c r="Q132" s="0" t="n">
        <v>0.0788250461799058</v>
      </c>
      <c r="R132" s="0" t="n">
        <f aca="false">30.6123136425953*(I132/Hoja4!$AG$2)</f>
        <v>1.75090958583552</v>
      </c>
      <c r="S132" s="0" t="n">
        <v>0.388353619553598</v>
      </c>
      <c r="T132" s="0" t="n">
        <v>0.0223763331258358</v>
      </c>
      <c r="U132" s="0" t="n">
        <f aca="false">(SQRT(((P132/G132)^2)+((Q132/H132)^2)+((R132/I132)^2)+((S132/J132)^2)+((T132/K132)^2)))*O132</f>
        <v>0.0265074157927719</v>
      </c>
      <c r="V132" s="0" t="n">
        <f aca="false">O132&gt;U132</f>
        <v>1</v>
      </c>
      <c r="W132" s="0" t="n">
        <v>350317.993180441</v>
      </c>
      <c r="X132" s="0" t="n">
        <v>4.994E-006</v>
      </c>
      <c r="Y132" s="0" t="n">
        <f aca="false">(W132*X132)*EXP(L132*M132)</f>
        <v>1.75825740332684</v>
      </c>
      <c r="Z132" s="0" t="n">
        <v>125619.701994632</v>
      </c>
      <c r="AA132" s="0" t="n">
        <v>804.406580767259</v>
      </c>
      <c r="AB132" s="0" t="n">
        <f aca="false">X132*0.1</f>
        <v>4.994E-007</v>
      </c>
      <c r="AC132" s="0" t="n">
        <f aca="false">(SQRT(((AA132/W132)^2)+((AB132/X132)^2)))*Y132</f>
        <v>0.175872087325946</v>
      </c>
      <c r="AD132" s="0" t="n">
        <v>5.223868284E-006</v>
      </c>
      <c r="AE132" s="0" t="n">
        <f aca="false">(W132*AD132)*EXP(L132*M132)</f>
        <v>1.83918804252048</v>
      </c>
      <c r="AF132" s="0" t="n">
        <v>125619.701994632</v>
      </c>
      <c r="AG132" s="0" t="n">
        <v>804.406580767259</v>
      </c>
      <c r="AH132" s="0" t="n">
        <f aca="false">AD132*0.1</f>
        <v>5.223868284E-007</v>
      </c>
      <c r="AI132" s="0" t="n">
        <f aca="false">(SQRT(((AG132/W132)^2)+((AH132/AD132)^2)))*AE132</f>
        <v>0.183967284546033</v>
      </c>
      <c r="AJ132" s="0" t="n">
        <v>3.02832944E-007</v>
      </c>
      <c r="AK132" s="0" t="n">
        <f aca="false">(W132*AJ132)*EXP(L132*M132)</f>
        <v>0.106619596667854</v>
      </c>
      <c r="AL132" s="0" t="n">
        <v>125619.701994632</v>
      </c>
      <c r="AM132" s="0" t="n">
        <v>804.406580767259</v>
      </c>
      <c r="AN132" s="0" t="n">
        <f aca="false">AJ132*0.1</f>
        <v>3.02832944E-008</v>
      </c>
      <c r="AO132" s="0" t="n">
        <f aca="false">(SQRT(((AM132/W132)^2)+((AN132/AJ132)^2)))*AK132</f>
        <v>0.0106647701186106</v>
      </c>
    </row>
    <row r="133" customFormat="false" ht="15" hidden="false" customHeight="false" outlineLevel="0" collapsed="false">
      <c r="A133" s="42" t="s">
        <v>307</v>
      </c>
      <c r="B133" s="40" t="s">
        <v>335</v>
      </c>
      <c r="C133" s="0" t="s">
        <v>2122</v>
      </c>
      <c r="D133" s="41" t="n">
        <v>41487</v>
      </c>
      <c r="E133" s="0" t="n">
        <v>10000</v>
      </c>
      <c r="F133" s="0" t="n">
        <v>9685</v>
      </c>
      <c r="G133" s="0" t="n">
        <f aca="false">(((F133*3.7852*35.81)/1000)/(H133^2))*1.2732</f>
        <v>26.0819272240921</v>
      </c>
      <c r="H133" s="0" t="n">
        <v>8.005249356</v>
      </c>
      <c r="I133" s="0" t="n">
        <v>37.3422432887205</v>
      </c>
      <c r="J133" s="0" t="n">
        <v>68.0016224983599</v>
      </c>
      <c r="K133" s="0" t="n">
        <v>3.82238500207701</v>
      </c>
      <c r="L133" s="0" t="n">
        <v>0.005</v>
      </c>
      <c r="M133" s="0" t="n">
        <v>-1</v>
      </c>
      <c r="N133" s="0" t="n">
        <v>2171.13372518938</v>
      </c>
      <c r="O133" s="0" t="n">
        <f aca="false">(N133/2204.59)*EXP(L133*M133)</f>
        <v>0.979912432951037</v>
      </c>
      <c r="P133" s="0" t="n">
        <v>0.693948706618423</v>
      </c>
      <c r="Q133" s="0" t="n">
        <v>0.0696754411027923</v>
      </c>
      <c r="R133" s="0" t="n">
        <f aca="false">30.3818643031628*(I133/Hoja4!$DD$2)</f>
        <v>0.360941349885255</v>
      </c>
      <c r="S133" s="0" t="n">
        <v>0.346725101597201</v>
      </c>
      <c r="T133" s="0" t="n">
        <v>0.0215793379964769</v>
      </c>
      <c r="U133" s="0" t="n">
        <f aca="false">(SQRT(((P133/G133)^2)+((Q133/H133)^2)+((R133/I133)^2)+((S133/J133)^2)+((T133/K133)^2)))*O133</f>
        <v>0.0299628441818867</v>
      </c>
      <c r="V133" s="0" t="n">
        <f aca="false">O133&gt;U133</f>
        <v>1</v>
      </c>
      <c r="W133" s="0" t="n">
        <v>361659.626251258</v>
      </c>
      <c r="X133" s="0" t="n">
        <v>4.994E-006</v>
      </c>
      <c r="Y133" s="0" t="n">
        <f aca="false">(W133*X133)*EXP(L133*M133)</f>
        <v>1.79712007165277</v>
      </c>
      <c r="Z133" s="0" t="n">
        <v>193620.888288582</v>
      </c>
      <c r="AA133" s="0" t="n">
        <v>3748.14709444969</v>
      </c>
      <c r="AB133" s="0" t="n">
        <f aca="false">X133*0.1</f>
        <v>4.994E-007</v>
      </c>
      <c r="AC133" s="0" t="n">
        <f aca="false">(SQRT(((AA133/W133)^2)+((AB133/X133)^2)))*Y133</f>
        <v>0.180674547204632</v>
      </c>
      <c r="AD133" s="0" t="n">
        <v>5.223868284E-006</v>
      </c>
      <c r="AE133" s="0" t="n">
        <f aca="false">(W133*AD133)*EXP(L133*M133)</f>
        <v>1.87983951638901</v>
      </c>
      <c r="AF133" s="0" t="n">
        <v>193620.888288582</v>
      </c>
      <c r="AG133" s="0" t="n">
        <v>3748.14709444969</v>
      </c>
      <c r="AH133" s="0" t="n">
        <f aca="false">AD133*0.1</f>
        <v>5.223868284E-007</v>
      </c>
      <c r="AI133" s="0" t="n">
        <f aca="false">(SQRT(((AG133/W133)^2)+((AH133/AD133)^2)))*AE133</f>
        <v>0.188990796329263</v>
      </c>
      <c r="AJ133" s="0" t="n">
        <v>3.02832944E-007</v>
      </c>
      <c r="AK133" s="0" t="n">
        <f aca="false">(W133*AJ133)*EXP(L133*M133)</f>
        <v>0.108976203848638</v>
      </c>
      <c r="AL133" s="0" t="n">
        <v>193620.888288582</v>
      </c>
      <c r="AM133" s="0" t="n">
        <v>3748.14709444969</v>
      </c>
      <c r="AN133" s="0" t="n">
        <f aca="false">AJ133*0.1</f>
        <v>3.02832944E-008</v>
      </c>
      <c r="AO133" s="0" t="n">
        <f aca="false">(SQRT(((AM133/W133)^2)+((AN133/AJ133)^2)))*AK133</f>
        <v>0.0109559881930008</v>
      </c>
    </row>
    <row r="134" customFormat="false" ht="15" hidden="false" customHeight="false" outlineLevel="0" collapsed="false">
      <c r="A134" s="42" t="s">
        <v>307</v>
      </c>
      <c r="B134" s="32"/>
      <c r="C134" s="0" t="s">
        <v>2122</v>
      </c>
      <c r="D134" s="41" t="n">
        <v>41487</v>
      </c>
      <c r="E134" s="0" t="n">
        <v>10000</v>
      </c>
      <c r="F134" s="0" t="n">
        <v>9685</v>
      </c>
      <c r="G134" s="0" t="n">
        <f aca="false">(((F134*3.7852*35.81)/1000)/(H134^2))*1.2732</f>
        <v>26.0819272240921</v>
      </c>
      <c r="H134" s="0" t="n">
        <v>8.005249356</v>
      </c>
      <c r="I134" s="0" t="n">
        <v>37.3422432887205</v>
      </c>
      <c r="J134" s="0" t="n">
        <v>68.0016224983599</v>
      </c>
      <c r="K134" s="0" t="n">
        <v>3.82238500207701</v>
      </c>
      <c r="L134" s="0" t="n">
        <v>0.005</v>
      </c>
      <c r="M134" s="0" t="n">
        <v>-1</v>
      </c>
      <c r="N134" s="0" t="n">
        <v>2171.13372518938</v>
      </c>
      <c r="O134" s="0" t="n">
        <f aca="false">(N134/2204.59)*EXP(L134*M134)</f>
        <v>0.979912432951037</v>
      </c>
      <c r="P134" s="0" t="n">
        <v>0.693948706618423</v>
      </c>
      <c r="Q134" s="0" t="n">
        <v>0.0696754411027923</v>
      </c>
      <c r="R134" s="0" t="n">
        <f aca="false">30.3818643031628*(I134/Hoja4!$DD$2)</f>
        <v>0.360941349885255</v>
      </c>
      <c r="S134" s="0" t="n">
        <v>0.346725101597201</v>
      </c>
      <c r="T134" s="0" t="n">
        <v>0.0215793379964769</v>
      </c>
      <c r="U134" s="0" t="n">
        <f aca="false">(SQRT(((P134/G134)^2)+((Q134/H134)^2)+((R134/I134)^2)+((S134/J134)^2)+((T134/K134)^2)))*O134</f>
        <v>0.0299628441818867</v>
      </c>
      <c r="V134" s="0" t="n">
        <f aca="false">O134&gt;U134</f>
        <v>1</v>
      </c>
      <c r="W134" s="0" t="n">
        <v>361659.626251258</v>
      </c>
      <c r="X134" s="0" t="n">
        <v>4.994E-006</v>
      </c>
      <c r="Y134" s="0" t="n">
        <f aca="false">(W134*X134)*EXP(L134*M134)</f>
        <v>1.79712007165277</v>
      </c>
      <c r="Z134" s="0" t="n">
        <v>193620.888288582</v>
      </c>
      <c r="AA134" s="0" t="n">
        <v>3748.14709444969</v>
      </c>
      <c r="AB134" s="0" t="n">
        <f aca="false">X134*0.1</f>
        <v>4.994E-007</v>
      </c>
      <c r="AC134" s="0" t="n">
        <f aca="false">(SQRT(((AA134/W134)^2)+((AB134/X134)^2)))*Y134</f>
        <v>0.180674547204632</v>
      </c>
      <c r="AD134" s="0" t="n">
        <v>5.223868284E-006</v>
      </c>
      <c r="AE134" s="0" t="n">
        <f aca="false">(W134*AD134)*EXP(L134*M134)</f>
        <v>1.87983951638901</v>
      </c>
      <c r="AF134" s="0" t="n">
        <v>193620.888288582</v>
      </c>
      <c r="AG134" s="0" t="n">
        <v>3748.14709444969</v>
      </c>
      <c r="AH134" s="0" t="n">
        <f aca="false">AD134*0.1</f>
        <v>5.223868284E-007</v>
      </c>
      <c r="AI134" s="0" t="n">
        <f aca="false">(SQRT(((AG134/W134)^2)+((AH134/AD134)^2)))*AE134</f>
        <v>0.188990796329263</v>
      </c>
      <c r="AJ134" s="0" t="n">
        <v>3.02832944E-007</v>
      </c>
      <c r="AK134" s="0" t="n">
        <f aca="false">(W134*AJ134)*EXP(L134*M134)</f>
        <v>0.108976203848638</v>
      </c>
      <c r="AL134" s="0" t="n">
        <v>193620.888288582</v>
      </c>
      <c r="AM134" s="0" t="n">
        <v>3748.14709444969</v>
      </c>
      <c r="AN134" s="0" t="n">
        <f aca="false">AJ134*0.1</f>
        <v>3.02832944E-008</v>
      </c>
      <c r="AO134" s="0" t="n">
        <f aca="false">(SQRT(((AM134/W134)^2)+((AN134/AJ134)^2)))*AK134</f>
        <v>0.0109559881930008</v>
      </c>
    </row>
    <row r="135" customFormat="false" ht="15" hidden="false" customHeight="false" outlineLevel="0" collapsed="false">
      <c r="A135" s="42" t="s">
        <v>307</v>
      </c>
      <c r="B135" s="32"/>
      <c r="C135" s="0" t="s">
        <v>2125</v>
      </c>
      <c r="D135" s="41" t="n">
        <v>41487</v>
      </c>
      <c r="E135" s="0" t="n">
        <v>10000</v>
      </c>
      <c r="F135" s="0" t="n">
        <v>9685</v>
      </c>
      <c r="G135" s="0" t="n">
        <f aca="false">(((F135*3.7852*35.81)/1000)/(H135^2))*1.2732</f>
        <v>26.0819272240921</v>
      </c>
      <c r="H135" s="0" t="n">
        <v>8.005249356</v>
      </c>
      <c r="I135" s="0" t="n">
        <v>36.1711918616873</v>
      </c>
      <c r="J135" s="0" t="n">
        <v>68.0020357347871</v>
      </c>
      <c r="K135" s="0" t="n">
        <v>3.9836139795159</v>
      </c>
      <c r="L135" s="0" t="n">
        <v>0.005</v>
      </c>
      <c r="M135" s="0" t="n">
        <v>-1</v>
      </c>
      <c r="N135" s="0" t="n">
        <v>2250.52095155988</v>
      </c>
      <c r="O135" s="0" t="n">
        <f aca="false">(N135/2204.59)*EXP(L135*M135)</f>
        <v>1.01574280545891</v>
      </c>
      <c r="P135" s="0" t="n">
        <v>0.693948706618423</v>
      </c>
      <c r="Q135" s="0" t="n">
        <v>0.0696754411027923</v>
      </c>
      <c r="R135" s="0" t="n">
        <f aca="false">30.3818643031628*(I135/Hoja4!$DN$2)</f>
        <v>0.191268272454814</v>
      </c>
      <c r="S135" s="0" t="n">
        <v>0.388353619553598</v>
      </c>
      <c r="T135" s="0" t="n">
        <v>0.0223763331258358</v>
      </c>
      <c r="U135" s="0" t="n">
        <f aca="false">(SQRT(((P135/G135)^2)+((Q135/H135)^2)+((R135/I135)^2)+((S135/J135)^2)+((T135/K135)^2)))*O135</f>
        <v>0.0300596057569247</v>
      </c>
      <c r="V135" s="0" t="n">
        <f aca="false">O135&gt;U135</f>
        <v>1</v>
      </c>
      <c r="W135" s="0" t="n">
        <v>350317.993180441</v>
      </c>
      <c r="X135" s="0" t="n">
        <v>4.994E-006</v>
      </c>
      <c r="Y135" s="0" t="n">
        <f aca="false">(W135*X135)*EXP(L135*M135)</f>
        <v>1.74076244985198</v>
      </c>
      <c r="Z135" s="0" t="n">
        <v>125619.701994632</v>
      </c>
      <c r="AA135" s="0" t="n">
        <v>804.406580767259</v>
      </c>
      <c r="AB135" s="0" t="n">
        <f aca="false">X135*0.1</f>
        <v>4.994E-007</v>
      </c>
      <c r="AC135" s="0" t="n">
        <f aca="false">(SQRT(((AA135/W135)^2)+((AB135/X135)^2)))*Y135</f>
        <v>0.174122130818172</v>
      </c>
      <c r="AD135" s="0" t="n">
        <v>5.223868284E-006</v>
      </c>
      <c r="AE135" s="0" t="n">
        <f aca="false">(W135*AD135)*EXP(L135*M135)</f>
        <v>1.82088781573086</v>
      </c>
      <c r="AF135" s="0" t="n">
        <v>125619.701994632</v>
      </c>
      <c r="AG135" s="0" t="n">
        <v>804.406580767259</v>
      </c>
      <c r="AH135" s="0" t="n">
        <f aca="false">AD135*0.1</f>
        <v>5.223868284E-007</v>
      </c>
      <c r="AI135" s="0" t="n">
        <f aca="false">(SQRT(((AG135/W135)^2)+((AH135/AD135)^2)))*AE135</f>
        <v>0.182136779480085</v>
      </c>
      <c r="AJ135" s="0" t="n">
        <v>3.02832944E-007</v>
      </c>
      <c r="AK135" s="0" t="n">
        <f aca="false">(W135*AJ135)*EXP(L135*M135)</f>
        <v>0.105558713955412</v>
      </c>
      <c r="AL135" s="0" t="n">
        <v>125619.701994632</v>
      </c>
      <c r="AM135" s="0" t="n">
        <v>804.406580767259</v>
      </c>
      <c r="AN135" s="0" t="n">
        <f aca="false">AJ135*0.1</f>
        <v>3.02832944E-008</v>
      </c>
      <c r="AO135" s="0" t="n">
        <f aca="false">(SQRT(((AM135/W135)^2)+((AN135/AJ135)^2)))*AK135</f>
        <v>0.0105586538829035</v>
      </c>
    </row>
    <row r="136" customFormat="false" ht="15" hidden="false" customHeight="false" outlineLevel="0" collapsed="false">
      <c r="A136" s="42" t="s">
        <v>307</v>
      </c>
      <c r="B136" s="32"/>
      <c r="C136" s="0" t="s">
        <v>2122</v>
      </c>
      <c r="D136" s="41" t="n">
        <v>41487</v>
      </c>
      <c r="E136" s="0" t="n">
        <v>5000</v>
      </c>
      <c r="F136" s="0" t="n">
        <v>5283.44</v>
      </c>
      <c r="G136" s="0" t="n">
        <f aca="false">(((F136*3.7852*35.81)/1000)/(H136^2))*1.2732</f>
        <v>13.5536563152052</v>
      </c>
      <c r="H136" s="0" t="n">
        <v>8.20209975</v>
      </c>
      <c r="I136" s="0" t="n">
        <v>37.3422432887205</v>
      </c>
      <c r="J136" s="0" t="n">
        <v>68.0016224983599</v>
      </c>
      <c r="K136" s="0" t="n">
        <v>3.82238500207701</v>
      </c>
      <c r="L136" s="0" t="n">
        <v>0.005</v>
      </c>
      <c r="M136" s="0" t="n">
        <v>-1</v>
      </c>
      <c r="N136" s="0" t="n">
        <v>1184.41453468514</v>
      </c>
      <c r="O136" s="0" t="n">
        <f aca="false">(N136/2204.59)*EXP(L136*M136)</f>
        <v>0.534569803250905</v>
      </c>
      <c r="P136" s="0" t="n">
        <v>0.400684429145215</v>
      </c>
      <c r="Q136" s="0" t="n">
        <v>0.0788250461799058</v>
      </c>
      <c r="R136" s="0" t="n">
        <f aca="false">30.6123136425953*(I136/Hoja4!$AB$2)</f>
        <v>0.204023400900912</v>
      </c>
      <c r="S136" s="0" t="n">
        <v>0.346725101597201</v>
      </c>
      <c r="T136" s="0" t="n">
        <v>0.0215793379964769</v>
      </c>
      <c r="U136" s="0" t="n">
        <f aca="false">(SQRT(((P136/G136)^2)+((Q136/H136)^2)+((R136/I136)^2)+((S136/J136)^2)+((T136/K136)^2)))*O136</f>
        <v>0.0173553345638575</v>
      </c>
      <c r="V136" s="0" t="n">
        <f aca="false">O136&gt;U136</f>
        <v>1</v>
      </c>
      <c r="W136" s="0" t="n">
        <v>197295.501881357</v>
      </c>
      <c r="X136" s="0" t="n">
        <v>4.994E-006</v>
      </c>
      <c r="Y136" s="0" t="n">
        <f aca="false">(W136*X136)*EXP(L136*M136)</f>
        <v>0.980379563383906</v>
      </c>
      <c r="Z136" s="0" t="n">
        <v>193620.888288582</v>
      </c>
      <c r="AA136" s="0" t="n">
        <v>3748.14709444969</v>
      </c>
      <c r="AB136" s="0" t="n">
        <f aca="false">X136*0.1</f>
        <v>4.994E-007</v>
      </c>
      <c r="AC136" s="0" t="n">
        <f aca="false">(SQRT(((AA136/W136)^2)+((AB136/X136)^2)))*Y136</f>
        <v>0.0997914193266856</v>
      </c>
      <c r="AD136" s="0" t="n">
        <v>5.223868284E-006</v>
      </c>
      <c r="AE136" s="0" t="n">
        <f aca="false">(W136*AD136)*EXP(L136*M136)</f>
        <v>1.02550534790608</v>
      </c>
      <c r="AF136" s="0" t="n">
        <v>193620.888288582</v>
      </c>
      <c r="AG136" s="0" t="n">
        <v>3748.14709444969</v>
      </c>
      <c r="AH136" s="0" t="n">
        <f aca="false">AD136*0.1</f>
        <v>5.223868284E-007</v>
      </c>
      <c r="AI136" s="0" t="n">
        <f aca="false">(SQRT(((AG136/W136)^2)+((AH136/AD136)^2)))*AE136</f>
        <v>0.104384707736487</v>
      </c>
      <c r="AJ136" s="0" t="n">
        <v>3.02832944E-007</v>
      </c>
      <c r="AK136" s="0" t="n">
        <f aca="false">(W136*AJ136)*EXP(L136*M136)</f>
        <v>0.0594495853858596</v>
      </c>
      <c r="AL136" s="0" t="n">
        <v>193620.888288582</v>
      </c>
      <c r="AM136" s="0" t="n">
        <v>3748.14709444969</v>
      </c>
      <c r="AN136" s="0" t="n">
        <f aca="false">AJ136*0.1</f>
        <v>3.02832944E-008</v>
      </c>
      <c r="AO136" s="0" t="n">
        <f aca="false">(SQRT(((AM136/W136)^2)+((AN136/AJ136)^2)))*AK136</f>
        <v>0.00605128740501376</v>
      </c>
    </row>
    <row r="137" customFormat="false" ht="15" hidden="false" customHeight="false" outlineLevel="0" collapsed="false">
      <c r="A137" s="42" t="s">
        <v>307</v>
      </c>
      <c r="B137" s="32"/>
      <c r="C137" s="0" t="s">
        <v>2124</v>
      </c>
      <c r="D137" s="41" t="n">
        <v>41487</v>
      </c>
      <c r="E137" s="0" t="n">
        <v>5000</v>
      </c>
      <c r="F137" s="0" t="n">
        <v>5283.44</v>
      </c>
      <c r="G137" s="0" t="n">
        <f aca="false">(((F137*3.7852*35.81)/1000)/(H137^2))*1.2732</f>
        <v>13.5536563152052</v>
      </c>
      <c r="H137" s="0" t="n">
        <v>8.20209975</v>
      </c>
      <c r="I137" s="0" t="n">
        <v>68.5400520183225</v>
      </c>
      <c r="J137" s="0" t="n">
        <v>130.009325504884</v>
      </c>
      <c r="K137" s="0" t="n">
        <v>0.00593973</v>
      </c>
      <c r="L137" s="0" t="n">
        <v>0.005</v>
      </c>
      <c r="M137" s="0" t="n">
        <v>-1</v>
      </c>
      <c r="N137" s="0" t="n">
        <v>4.02367301329343</v>
      </c>
      <c r="O137" s="0" t="n">
        <f aca="false">(N137/2204.59)*EXP(L137*M137)</f>
        <v>0.00181603148903778</v>
      </c>
      <c r="P137" s="0" t="n">
        <v>0.400684429145215</v>
      </c>
      <c r="Q137" s="0" t="n">
        <v>0.0788250461799058</v>
      </c>
      <c r="R137" s="0" t="n">
        <f aca="false">30.6123136425953*(I137/Hoja4!$AB$2)</f>
        <v>0.374476016413493</v>
      </c>
      <c r="S137" s="0" t="n">
        <v>1.14894745568521</v>
      </c>
      <c r="T137" s="0" t="n">
        <v>5.58086552427142E-005</v>
      </c>
      <c r="U137" s="0" t="n">
        <f aca="false">(SQRT(((P137/G137)^2)+((Q137/H137)^2)+((R137/I137)^2)+((S137/J137)^2)+((T137/K137)^2)))*O137</f>
        <v>6.19198106292521E-005</v>
      </c>
      <c r="V137" s="0" t="n">
        <f aca="false">O137&gt;U137</f>
        <v>1</v>
      </c>
      <c r="W137" s="0" t="n">
        <v>362127.252435686</v>
      </c>
      <c r="X137" s="0" t="n">
        <v>4.994E-006</v>
      </c>
      <c r="Y137" s="0" t="n">
        <f aca="false">(W137*X137)*EXP(L137*M137)</f>
        <v>1.79944374933495</v>
      </c>
      <c r="Z137" s="0" t="n">
        <v>63613.2770932798</v>
      </c>
      <c r="AA137" s="0" t="n">
        <v>6507.82824848106</v>
      </c>
      <c r="AB137" s="0" t="n">
        <f aca="false">X137*0.1</f>
        <v>4.994E-007</v>
      </c>
      <c r="AC137" s="0" t="n">
        <f aca="false">(SQRT(((AA137/W137)^2)+((AB137/X137)^2)))*Y137</f>
        <v>0.182827033761094</v>
      </c>
      <c r="AD137" s="0" t="n">
        <v>5.223868284E-006</v>
      </c>
      <c r="AE137" s="0" t="n">
        <f aca="false">(W137*AD137)*EXP(L137*M137)</f>
        <v>1.88227015037904</v>
      </c>
      <c r="AF137" s="0" t="n">
        <v>63613.2770932798</v>
      </c>
      <c r="AG137" s="0" t="n">
        <v>6507.82824848106</v>
      </c>
      <c r="AH137" s="0" t="n">
        <f aca="false">AD137*0.1</f>
        <v>5.223868284E-007</v>
      </c>
      <c r="AI137" s="0" t="n">
        <f aca="false">(SQRT(((AG137/W137)^2)+((AH137/AD137)^2)))*AE137</f>
        <v>0.191242359455822</v>
      </c>
      <c r="AJ137" s="0" t="n">
        <v>3.02832944E-007</v>
      </c>
      <c r="AK137" s="0" t="n">
        <f aca="false">(W137*AJ137)*EXP(L137*M137)</f>
        <v>0.109117110166901</v>
      </c>
      <c r="AL137" s="0" t="n">
        <v>63613.2770932798</v>
      </c>
      <c r="AM137" s="0" t="n">
        <v>6507.82824848106</v>
      </c>
      <c r="AN137" s="0" t="n">
        <f aca="false">AJ137*0.1</f>
        <v>3.02832944E-008</v>
      </c>
      <c r="AO137" s="0" t="n">
        <f aca="false">(SQRT(((AM137/W137)^2)+((AN137/AJ137)^2)))*AK137</f>
        <v>0.0110865135916419</v>
      </c>
    </row>
    <row r="138" customFormat="false" ht="15" hidden="false" customHeight="false" outlineLevel="0" collapsed="false">
      <c r="A138" s="42" t="s">
        <v>307</v>
      </c>
      <c r="B138" s="40" t="s">
        <v>341</v>
      </c>
      <c r="C138" s="0" t="s">
        <v>2122</v>
      </c>
      <c r="D138" s="41" t="s">
        <v>339</v>
      </c>
      <c r="E138" s="0" t="n">
        <v>8200</v>
      </c>
      <c r="F138" s="0" t="n">
        <v>8200</v>
      </c>
      <c r="G138" s="0" t="n">
        <f aca="false">(((F138*3.7852*35.81)/1000)/(H138^2))*1.2732</f>
        <v>21.035534005247</v>
      </c>
      <c r="H138" s="0" t="n">
        <v>8.20209975</v>
      </c>
      <c r="I138" s="0" t="n">
        <v>74.6341463414634</v>
      </c>
      <c r="J138" s="0" t="n">
        <v>68.0016224983599</v>
      </c>
      <c r="K138" s="0" t="n">
        <v>3.82238500207701</v>
      </c>
      <c r="L138" s="0" t="n">
        <v>0.005</v>
      </c>
      <c r="M138" s="0" t="n">
        <v>4</v>
      </c>
      <c r="N138" s="0" t="n">
        <v>2153.64092809326</v>
      </c>
      <c r="O138" s="0" t="n">
        <f aca="false">(N138/2204.59)*EXP(L138*M138)</f>
        <v>0.996624025681512</v>
      </c>
      <c r="P138" s="0" t="n">
        <v>0.107322321005691</v>
      </c>
      <c r="Q138" s="0" t="n">
        <v>0.0548813846852914</v>
      </c>
      <c r="R138" s="0" t="n">
        <f aca="false">18.998926608387*(I138/Hoja4!$CO$2)</f>
        <v>3.06705242201214</v>
      </c>
      <c r="S138" s="0" t="n">
        <v>0.346725101597201</v>
      </c>
      <c r="T138" s="0" t="n">
        <v>0.0215793379964769</v>
      </c>
      <c r="U138" s="0" t="n">
        <f aca="false">(SQRT(((P138/G138)^2)+((Q138/H138)^2)+((R138/I138)^2)+((S138/J138)^2)+((T138/K138)^2)))*O138</f>
        <v>0.0424873811363338</v>
      </c>
      <c r="V138" s="0" t="n">
        <f aca="false">O138&gt;U138</f>
        <v>1</v>
      </c>
      <c r="W138" s="0" t="n">
        <v>612000</v>
      </c>
      <c r="X138" s="0" t="n">
        <v>4.994E-006</v>
      </c>
      <c r="Y138" s="0" t="n">
        <f aca="false">(W138*X138)*EXP(L138*M138)</f>
        <v>3.11806992116129</v>
      </c>
      <c r="Z138" s="0" t="n">
        <v>193620.888288582</v>
      </c>
      <c r="AA138" s="0" t="n">
        <v>3748.14709444969</v>
      </c>
      <c r="AB138" s="0" t="n">
        <f aca="false">X138*0.1</f>
        <v>4.994E-007</v>
      </c>
      <c r="AC138" s="0" t="n">
        <f aca="false">(SQRT(((AA138/W138)^2)+((AB138/X138)^2)))*Y138</f>
        <v>0.312391216379884</v>
      </c>
      <c r="AD138" s="0" t="n">
        <v>5.223868284E-006</v>
      </c>
      <c r="AE138" s="0" t="n">
        <f aca="false">(W138*AD138)*EXP(L138*M138)</f>
        <v>3.26159122315756</v>
      </c>
      <c r="AF138" s="0" t="n">
        <v>193620.888288582</v>
      </c>
      <c r="AG138" s="0" t="n">
        <v>3748.14709444969</v>
      </c>
      <c r="AH138" s="0" t="n">
        <f aca="false">AD138*0.1</f>
        <v>5.223868284E-007</v>
      </c>
      <c r="AI138" s="0" t="n">
        <f aca="false">(SQRT(((AG138/W138)^2)+((AH138/AD138)^2)))*AE138</f>
        <v>0.326770237774741</v>
      </c>
      <c r="AJ138" s="0" t="n">
        <v>3.02832944E-007</v>
      </c>
      <c r="AK138" s="0" t="n">
        <f aca="false">(W138*AJ138)*EXP(L138*M138)</f>
        <v>0.189077752067105</v>
      </c>
      <c r="AL138" s="0" t="n">
        <v>193620.888288582</v>
      </c>
      <c r="AM138" s="0" t="n">
        <v>3748.14709444969</v>
      </c>
      <c r="AN138" s="0" t="n">
        <f aca="false">AJ138*0.1</f>
        <v>3.02832944E-008</v>
      </c>
      <c r="AO138" s="0" t="n">
        <f aca="false">(SQRT(((AM138/W138)^2)+((AN138/AJ138)^2)))*AK138</f>
        <v>0.0189432021898401</v>
      </c>
    </row>
    <row r="139" customFormat="false" ht="15" hidden="false" customHeight="false" outlineLevel="0" collapsed="false">
      <c r="A139" s="42" t="s">
        <v>307</v>
      </c>
      <c r="B139" s="32"/>
      <c r="C139" s="0" t="s">
        <v>2125</v>
      </c>
      <c r="D139" s="41" t="s">
        <v>339</v>
      </c>
      <c r="E139" s="0" t="n">
        <v>8200</v>
      </c>
      <c r="F139" s="0" t="n">
        <v>8200</v>
      </c>
      <c r="G139" s="0" t="n">
        <f aca="false">(((F139*3.7852*35.81)/1000)/(H139^2))*1.2732</f>
        <v>21.035534005247</v>
      </c>
      <c r="H139" s="0" t="n">
        <v>8.20209975</v>
      </c>
      <c r="I139" s="0" t="n">
        <v>2.63414634146341</v>
      </c>
      <c r="J139" s="0" t="n">
        <v>68.0020357347871</v>
      </c>
      <c r="K139" s="0" t="n">
        <v>3.9836139795159</v>
      </c>
      <c r="L139" s="0" t="n">
        <v>0.005</v>
      </c>
      <c r="M139" s="0" t="n">
        <v>4</v>
      </c>
      <c r="N139" s="0" t="n">
        <v>139.312671740785</v>
      </c>
      <c r="O139" s="0" t="n">
        <f aca="false">(N139/2204.59)*EXP(L139*M139)</f>
        <v>0.0644686650999306</v>
      </c>
      <c r="P139" s="0" t="n">
        <v>0.107322321005691</v>
      </c>
      <c r="Q139" s="0" t="n">
        <v>0.0548813846852914</v>
      </c>
      <c r="R139" s="0" t="n">
        <f aca="false">18.998926608387*(I139/Hoja4!$CO$2)</f>
        <v>0.108248909012193</v>
      </c>
      <c r="S139" s="0" t="n">
        <v>0.388353619553598</v>
      </c>
      <c r="T139" s="0" t="n">
        <v>0.0223763331258358</v>
      </c>
      <c r="U139" s="0" t="n">
        <f aca="false">(SQRT(((P139/G139)^2)+((Q139/H139)^2)+((R139/I139)^2)+((S139/J139)^2)+((T139/K139)^2)))*O139</f>
        <v>0.00275314028232817</v>
      </c>
      <c r="V139" s="0" t="n">
        <f aca="false">O139&gt;U139</f>
        <v>1</v>
      </c>
      <c r="W139" s="0" t="n">
        <v>21600</v>
      </c>
      <c r="X139" s="0" t="n">
        <v>4.994E-006</v>
      </c>
      <c r="Y139" s="0" t="n">
        <f aca="false">(W139*X139)*EXP(L139*M139)</f>
        <v>0.110049526629222</v>
      </c>
      <c r="Z139" s="0" t="n">
        <v>125619.701994632</v>
      </c>
      <c r="AA139" s="0" t="n">
        <v>804.406580767259</v>
      </c>
      <c r="AB139" s="0" t="n">
        <f aca="false">X139*0.1</f>
        <v>4.994E-007</v>
      </c>
      <c r="AC139" s="0" t="n">
        <f aca="false">(SQRT(((AA139/W139)^2)+((AB139/X139)^2)))*Y139</f>
        <v>0.0117433186550077</v>
      </c>
      <c r="AD139" s="0" t="n">
        <v>5.223868284E-006</v>
      </c>
      <c r="AE139" s="0" t="n">
        <f aca="false">(W139*AD139)*EXP(L139*M139)</f>
        <v>0.115114984346738</v>
      </c>
      <c r="AF139" s="0" t="n">
        <v>125619.701994632</v>
      </c>
      <c r="AG139" s="0" t="n">
        <v>804.406580767259</v>
      </c>
      <c r="AH139" s="0" t="n">
        <f aca="false">AD139*0.1</f>
        <v>5.223868284E-007</v>
      </c>
      <c r="AI139" s="0" t="n">
        <f aca="false">(SQRT(((AG139/W139)^2)+((AH139/AD139)^2)))*AE139</f>
        <v>0.0122838505948739</v>
      </c>
      <c r="AJ139" s="0" t="n">
        <v>3.02832944E-007</v>
      </c>
      <c r="AK139" s="0" t="n">
        <f aca="false">(W139*AJ139)*EXP(L139*M139)</f>
        <v>0.00667333242589782</v>
      </c>
      <c r="AL139" s="0" t="n">
        <v>125619.701994632</v>
      </c>
      <c r="AM139" s="0" t="n">
        <v>804.406580767259</v>
      </c>
      <c r="AN139" s="0" t="n">
        <f aca="false">AJ139*0.1</f>
        <v>3.02832944E-008</v>
      </c>
      <c r="AO139" s="0" t="n">
        <f aca="false">(SQRT(((AM139/W139)^2)+((AN139/AJ139)^2)))*AK139</f>
        <v>0.000712107280862258</v>
      </c>
    </row>
    <row r="140" customFormat="false" ht="15" hidden="false" customHeight="false" outlineLevel="0" collapsed="false">
      <c r="A140" s="42" t="s">
        <v>307</v>
      </c>
      <c r="B140" s="40" t="s">
        <v>347</v>
      </c>
      <c r="C140" s="0" t="s">
        <v>2124</v>
      </c>
      <c r="D140" s="41" t="s">
        <v>345</v>
      </c>
      <c r="E140" s="0" t="n">
        <v>10000</v>
      </c>
      <c r="F140" s="0" t="n">
        <v>9685</v>
      </c>
      <c r="G140" s="0" t="n">
        <f aca="false">(((F140*3.7852*35.81)/1000)/(H140^2))*1.2732</f>
        <v>26.0819272240921</v>
      </c>
      <c r="H140" s="0" t="n">
        <v>8.005249356</v>
      </c>
      <c r="I140" s="0" t="n">
        <v>26.9256852550797</v>
      </c>
      <c r="J140" s="0" t="n">
        <v>130.009325504884</v>
      </c>
      <c r="K140" s="0" t="n">
        <v>0.00593973</v>
      </c>
      <c r="L140" s="0" t="n">
        <v>0.005</v>
      </c>
      <c r="M140" s="0" t="n">
        <v>1</v>
      </c>
      <c r="N140" s="0" t="n">
        <v>4.79432152159594</v>
      </c>
      <c r="O140" s="0" t="n">
        <f aca="false">(N140/2204.59)*EXP(L140*M140)</f>
        <v>0.0021856005689174</v>
      </c>
      <c r="P140" s="0" t="n">
        <v>0.693948706618423</v>
      </c>
      <c r="Q140" s="0" t="n">
        <v>0.0696754411027923</v>
      </c>
      <c r="R140" s="0" t="n">
        <f aca="false">30.3818643031628*(I140/Hoja4!$DN$2)</f>
        <v>0.142379309011824</v>
      </c>
      <c r="S140" s="0" t="n">
        <v>1.14894745568521</v>
      </c>
      <c r="T140" s="0" t="n">
        <v>5.58086552427142E-005</v>
      </c>
      <c r="U140" s="0" t="n">
        <f aca="false">(SQRT(((P140/G140)^2)+((Q140/H140)^2)+((R140/I140)^2)+((S140/J140)^2)+((T140/K140)^2)))*O140</f>
        <v>6.83503876697018E-005</v>
      </c>
      <c r="V140" s="0" t="n">
        <f aca="false">O140&gt;U140</f>
        <v>1</v>
      </c>
      <c r="W140" s="0" t="n">
        <v>260775.261695447</v>
      </c>
      <c r="X140" s="0" t="n">
        <v>4.994E-006</v>
      </c>
      <c r="Y140" s="0" t="n">
        <f aca="false">(W140*X140)*EXP(L140*M140)</f>
        <v>1.30883952125275</v>
      </c>
      <c r="Z140" s="0" t="n">
        <v>63613.2770932798</v>
      </c>
      <c r="AA140" s="0" t="n">
        <v>6507.82824848106</v>
      </c>
      <c r="AB140" s="0" t="n">
        <f aca="false">X140*0.1</f>
        <v>4.994E-007</v>
      </c>
      <c r="AC140" s="0" t="n">
        <f aca="false">(SQRT(((AA140/W140)^2)+((AB140/X140)^2)))*Y140</f>
        <v>0.13489803779984</v>
      </c>
      <c r="AD140" s="0" t="n">
        <v>5.223868284E-006</v>
      </c>
      <c r="AE140" s="0" t="n">
        <f aca="false">(W140*AD140)*EXP(L140*M140)</f>
        <v>1.36908395352783</v>
      </c>
      <c r="AF140" s="0" t="n">
        <v>63613.2770932798</v>
      </c>
      <c r="AG140" s="0" t="n">
        <v>6507.82824848106</v>
      </c>
      <c r="AH140" s="0" t="n">
        <f aca="false">AD140*0.1</f>
        <v>5.223868284E-007</v>
      </c>
      <c r="AI140" s="0" t="n">
        <f aca="false">(SQRT(((AG140/W140)^2)+((AH140/AD140)^2)))*AE140</f>
        <v>0.141107244941213</v>
      </c>
      <c r="AJ140" s="0" t="n">
        <v>3.02832944E-007</v>
      </c>
      <c r="AK140" s="0" t="n">
        <f aca="false">(W140*AJ140)*EXP(L140*M140)</f>
        <v>0.0793671857117582</v>
      </c>
      <c r="AL140" s="0" t="n">
        <v>63613.2770932798</v>
      </c>
      <c r="AM140" s="0" t="n">
        <v>6507.82824848106</v>
      </c>
      <c r="AN140" s="0" t="n">
        <f aca="false">AJ140*0.1</f>
        <v>3.02832944E-008</v>
      </c>
      <c r="AO140" s="0" t="n">
        <f aca="false">(SQRT(((AM140/W140)^2)+((AN140/AJ140)^2)))*AK140</f>
        <v>0.0081801301415196</v>
      </c>
    </row>
    <row r="141" customFormat="false" ht="15" hidden="false" customHeight="false" outlineLevel="0" collapsed="false">
      <c r="A141" s="42" t="s">
        <v>307</v>
      </c>
      <c r="B141" s="32"/>
      <c r="C141" s="0" t="s">
        <v>2122</v>
      </c>
      <c r="D141" s="41" t="s">
        <v>345</v>
      </c>
      <c r="E141" s="0" t="n">
        <v>12000</v>
      </c>
      <c r="F141" s="0" t="n">
        <v>11529</v>
      </c>
      <c r="G141" s="0" t="n">
        <f aca="false">(((F141*3.7852*35.81)/1000)/(H141^2))*1.2732</f>
        <v>31.0478615350086</v>
      </c>
      <c r="H141" s="0" t="n">
        <v>8.005249356</v>
      </c>
      <c r="I141" s="0" t="n">
        <v>34.3054885591864</v>
      </c>
      <c r="J141" s="0" t="n">
        <v>68.0016224983599</v>
      </c>
      <c r="K141" s="0" t="n">
        <v>3.82238500207701</v>
      </c>
      <c r="L141" s="0" t="n">
        <v>0.005</v>
      </c>
      <c r="M141" s="0" t="n">
        <v>1</v>
      </c>
      <c r="N141" s="0" t="n">
        <v>2447.64990007435</v>
      </c>
      <c r="O141" s="0" t="n">
        <f aca="false">(N141/2204.59)*EXP(L141*M141)</f>
        <v>1.11581690756784</v>
      </c>
      <c r="P141" s="0" t="n">
        <v>1.07195269681865</v>
      </c>
      <c r="Q141" s="0" t="n">
        <v>0.0717296563018546</v>
      </c>
      <c r="R141" s="0" t="n">
        <f aca="false">40.3876152128855*(I141/Hoja4!$EC$2)</f>
        <v>0.509599703900704</v>
      </c>
      <c r="S141" s="0" t="n">
        <v>0.346725101597201</v>
      </c>
      <c r="T141" s="0" t="n">
        <v>0.0215793379964769</v>
      </c>
      <c r="U141" s="0" t="n">
        <f aca="false">(SQRT(((P141/G141)^2)+((Q141/H141)^2)+((R141/I141)^2)+((S141/J141)^2)+((T141/K141)^2)))*O141</f>
        <v>0.0439418347078933</v>
      </c>
      <c r="V141" s="0" t="n">
        <f aca="false">O141&gt;U141</f>
        <v>1</v>
      </c>
      <c r="W141" s="0" t="n">
        <v>395507.97759886</v>
      </c>
      <c r="X141" s="0" t="n">
        <v>4.994E-006</v>
      </c>
      <c r="Y141" s="0" t="n">
        <f aca="false">(W141*X141)*EXP(L141*M141)</f>
        <v>1.98506740511565</v>
      </c>
      <c r="Z141" s="0" t="n">
        <v>193620.888288582</v>
      </c>
      <c r="AA141" s="0" t="n">
        <v>3748.14709444969</v>
      </c>
      <c r="AB141" s="0" t="n">
        <f aca="false">X141*0.1</f>
        <v>4.994E-007</v>
      </c>
      <c r="AC141" s="0" t="n">
        <f aca="false">(SQRT(((AA141/W141)^2)+((AB141/X141)^2)))*Y141</f>
        <v>0.199396138600153</v>
      </c>
      <c r="AD141" s="0" t="n">
        <v>5.223868284E-006</v>
      </c>
      <c r="AE141" s="0" t="n">
        <f aca="false">(W141*AD141)*EXP(L141*M141)</f>
        <v>2.07643785726588</v>
      </c>
      <c r="AF141" s="0" t="n">
        <v>193620.888288582</v>
      </c>
      <c r="AG141" s="0" t="n">
        <v>3748.14709444969</v>
      </c>
      <c r="AH141" s="0" t="n">
        <f aca="false">AD141*0.1</f>
        <v>5.223868284E-007</v>
      </c>
      <c r="AI141" s="0" t="n">
        <f aca="false">(SQRT(((AG141/W141)^2)+((AH141/AD141)^2)))*AE141</f>
        <v>0.208574121823269</v>
      </c>
      <c r="AJ141" s="0" t="n">
        <v>3.02832944E-007</v>
      </c>
      <c r="AK141" s="0" t="n">
        <f aca="false">(W141*AJ141)*EXP(L141*M141)</f>
        <v>0.120373209116863</v>
      </c>
      <c r="AL141" s="0" t="n">
        <v>193620.888288582</v>
      </c>
      <c r="AM141" s="0" t="n">
        <v>3748.14709444969</v>
      </c>
      <c r="AN141" s="0" t="n">
        <f aca="false">AJ141*0.1</f>
        <v>3.02832944E-008</v>
      </c>
      <c r="AO141" s="0" t="n">
        <f aca="false">(SQRT(((AM141/W141)^2)+((AN141/AJ141)^2)))*AK141</f>
        <v>0.0120912534390301</v>
      </c>
    </row>
    <row r="142" customFormat="false" ht="15" hidden="false" customHeight="false" outlineLevel="0" collapsed="false">
      <c r="A142" s="42" t="s">
        <v>307</v>
      </c>
      <c r="B142" s="32"/>
      <c r="C142" s="0" t="s">
        <v>2122</v>
      </c>
      <c r="D142" s="41" t="s">
        <v>345</v>
      </c>
      <c r="E142" s="0" t="n">
        <v>8000</v>
      </c>
      <c r="F142" s="0" t="n">
        <v>7796</v>
      </c>
      <c r="G142" s="0" t="n">
        <f aca="false">(((F142*3.7852*35.81)/1000)/(H142^2))*1.2732</f>
        <v>20.9948068806424</v>
      </c>
      <c r="H142" s="0" t="n">
        <v>8.005249356</v>
      </c>
      <c r="I142" s="0" t="n">
        <v>34.3054885591864</v>
      </c>
      <c r="J142" s="0" t="n">
        <v>68.0016224983599</v>
      </c>
      <c r="K142" s="0" t="n">
        <v>3.82238500207701</v>
      </c>
      <c r="L142" s="0" t="n">
        <v>0.005</v>
      </c>
      <c r="M142" s="0" t="n">
        <v>1</v>
      </c>
      <c r="N142" s="0" t="n">
        <v>1655.12003345773</v>
      </c>
      <c r="O142" s="0" t="n">
        <f aca="false">(N142/2204.59)*EXP(L142*M142)</f>
        <v>0.75452413244651</v>
      </c>
      <c r="P142" s="0" t="n">
        <v>0.107322321005691</v>
      </c>
      <c r="Q142" s="0" t="n">
        <v>0.0548813846852914</v>
      </c>
      <c r="R142" s="0" t="n">
        <f aca="false">18.998926608387*(I142/Hoja4!$CJ$2)</f>
        <v>0.125307032092501</v>
      </c>
      <c r="S142" s="0" t="n">
        <v>0.346725101597201</v>
      </c>
      <c r="T142" s="0" t="n">
        <v>0.0215793379964769</v>
      </c>
      <c r="U142" s="0" t="n">
        <f aca="false">(SQRT(((P142/G142)^2)+((Q142/H142)^2)+((R142/I142)^2)+((S142/J142)^2)+((T142/K142)^2)))*O142</f>
        <v>0.00906505906860518</v>
      </c>
      <c r="V142" s="0" t="n">
        <f aca="false">O142&gt;U142</f>
        <v>1</v>
      </c>
      <c r="W142" s="0" t="n">
        <v>267445.588807417</v>
      </c>
      <c r="X142" s="0" t="n">
        <v>4.994E-006</v>
      </c>
      <c r="Y142" s="0" t="n">
        <f aca="false">(W142*X142)*EXP(L142*M142)</f>
        <v>1.34231811000794</v>
      </c>
      <c r="Z142" s="0" t="n">
        <v>193620.888288582</v>
      </c>
      <c r="AA142" s="0" t="n">
        <v>3748.14709444969</v>
      </c>
      <c r="AB142" s="0" t="n">
        <f aca="false">X142*0.1</f>
        <v>4.994E-007</v>
      </c>
      <c r="AC142" s="0" t="n">
        <f aca="false">(SQRT(((AA142/W142)^2)+((AB142/X142)^2)))*Y142</f>
        <v>0.135543620818829</v>
      </c>
      <c r="AD142" s="0" t="n">
        <v>5.223868284E-006</v>
      </c>
      <c r="AE142" s="0" t="n">
        <f aca="false">(W142*AD142)*EXP(L142*M142)</f>
        <v>1.4041035246114</v>
      </c>
      <c r="AF142" s="0" t="n">
        <v>193620.888288582</v>
      </c>
      <c r="AG142" s="0" t="n">
        <v>3748.14709444969</v>
      </c>
      <c r="AH142" s="0" t="n">
        <f aca="false">AD142*0.1</f>
        <v>5.223868284E-007</v>
      </c>
      <c r="AI142" s="0" t="n">
        <f aca="false">(SQRT(((AG142/W142)^2)+((AH142/AD142)^2)))*AE142</f>
        <v>0.141782543430918</v>
      </c>
      <c r="AJ142" s="0" t="n">
        <v>3.02832944E-007</v>
      </c>
      <c r="AK142" s="0" t="n">
        <f aca="false">(W142*AJ142)*EXP(L142*M142)</f>
        <v>0.0813973057745738</v>
      </c>
      <c r="AL142" s="0" t="n">
        <v>193620.888288582</v>
      </c>
      <c r="AM142" s="0" t="n">
        <v>3748.14709444969</v>
      </c>
      <c r="AN142" s="0" t="n">
        <f aca="false">AJ142*0.1</f>
        <v>3.02832944E-008</v>
      </c>
      <c r="AO142" s="0" t="n">
        <f aca="false">(SQRT(((AM142/W142)^2)+((AN142/AJ142)^2)))*AK142</f>
        <v>0.00821927788005322</v>
      </c>
    </row>
    <row r="143" customFormat="false" ht="15" hidden="false" customHeight="false" outlineLevel="0" collapsed="false">
      <c r="A143" s="42" t="s">
        <v>307</v>
      </c>
      <c r="B143" s="32"/>
      <c r="C143" s="0" t="s">
        <v>2125</v>
      </c>
      <c r="D143" s="41" t="s">
        <v>345</v>
      </c>
      <c r="E143" s="0" t="n">
        <v>4000</v>
      </c>
      <c r="F143" s="0" t="n">
        <v>3962.58</v>
      </c>
      <c r="G143" s="0" t="n">
        <f aca="false">(((F143*3.7852*35.81)/1000)/(H143^2))*1.2732</f>
        <v>17.5991035948821</v>
      </c>
      <c r="H143" s="0" t="n">
        <v>6.23359581</v>
      </c>
      <c r="I143" s="0" t="n">
        <v>63.663363742379</v>
      </c>
      <c r="J143" s="0" t="n">
        <v>68.0020357347871</v>
      </c>
      <c r="K143" s="0" t="n">
        <v>3.9836139795159</v>
      </c>
      <c r="L143" s="0" t="n">
        <v>0.005</v>
      </c>
      <c r="M143" s="0" t="n">
        <v>1</v>
      </c>
      <c r="N143" s="0" t="n">
        <v>1037.89614021763</v>
      </c>
      <c r="O143" s="0" t="n">
        <f aca="false">(N143/2204.59)*EXP(L143*M143)</f>
        <v>0.47314857468752</v>
      </c>
      <c r="P143" s="0" t="n">
        <v>2.86253203470796</v>
      </c>
      <c r="Q143" s="0" t="n">
        <v>0.903813762349225</v>
      </c>
      <c r="R143" s="0" t="n">
        <f aca="false">56.8126563291011*(I143/Hoja4!$W$2)</f>
        <v>3.26108761999251</v>
      </c>
      <c r="S143" s="0" t="n">
        <v>0.388353619553598</v>
      </c>
      <c r="T143" s="0" t="n">
        <v>0.0223763331258358</v>
      </c>
      <c r="U143" s="0" t="n">
        <f aca="false">(SQRT(((P143/G143)^2)+((Q143/H143)^2)+((R143/I143)^2)+((S143/J143)^2)+((T143/K143)^2)))*O143</f>
        <v>0.105974822367572</v>
      </c>
      <c r="V143" s="0" t="n">
        <f aca="false">O143&gt;U143</f>
        <v>1</v>
      </c>
      <c r="W143" s="0" t="n">
        <v>252271.171898276</v>
      </c>
      <c r="X143" s="0" t="n">
        <v>4.994E-006</v>
      </c>
      <c r="Y143" s="0" t="n">
        <f aca="false">(W143*X143)*EXP(L143*M143)</f>
        <v>1.26615721792975</v>
      </c>
      <c r="Z143" s="0" t="n">
        <v>125619.701994632</v>
      </c>
      <c r="AA143" s="0" t="n">
        <v>804.406580767259</v>
      </c>
      <c r="AB143" s="0" t="n">
        <f aca="false">X143*0.1</f>
        <v>4.994E-007</v>
      </c>
      <c r="AC143" s="0" t="n">
        <f aca="false">(SQRT(((AA143/W143)^2)+((AB143/X143)^2)))*Y143</f>
        <v>0.12668007397379</v>
      </c>
      <c r="AD143" s="0" t="n">
        <v>5.223868284E-006</v>
      </c>
      <c r="AE143" s="0" t="n">
        <f aca="false">(W143*AD143)*EXP(L143*M143)</f>
        <v>1.3244370310975</v>
      </c>
      <c r="AF143" s="0" t="n">
        <v>125619.701994632</v>
      </c>
      <c r="AG143" s="0" t="n">
        <v>804.406580767259</v>
      </c>
      <c r="AH143" s="0" t="n">
        <f aca="false">AD143*0.1</f>
        <v>5.223868284E-007</v>
      </c>
      <c r="AI143" s="0" t="n">
        <f aca="false">(SQRT(((AG143/W143)^2)+((AH143/AD143)^2)))*AE143</f>
        <v>0.132511017350111</v>
      </c>
      <c r="AJ143" s="0" t="n">
        <v>3.02832944E-007</v>
      </c>
      <c r="AK143" s="0" t="n">
        <f aca="false">(W143*AJ143)*EXP(L143*M143)</f>
        <v>0.0767789583244926</v>
      </c>
      <c r="AL143" s="0" t="n">
        <v>125619.701994632</v>
      </c>
      <c r="AM143" s="0" t="n">
        <v>804.406580767259</v>
      </c>
      <c r="AN143" s="0" t="n">
        <f aca="false">AJ143*0.1</f>
        <v>3.02832944E-008</v>
      </c>
      <c r="AO143" s="0" t="n">
        <f aca="false">(SQRT(((AM143/W143)^2)+((AN143/AJ143)^2)))*AK143</f>
        <v>0.00768179810725281</v>
      </c>
    </row>
    <row r="144" customFormat="false" ht="15" hidden="false" customHeight="false" outlineLevel="0" collapsed="false">
      <c r="A144" s="42" t="s">
        <v>351</v>
      </c>
      <c r="B144" s="40" t="s">
        <v>353</v>
      </c>
      <c r="C144" s="0" t="s">
        <v>2123</v>
      </c>
      <c r="D144" s="41" t="n">
        <v>41020</v>
      </c>
      <c r="E144" s="0" t="n">
        <v>11000</v>
      </c>
      <c r="F144" s="0" t="n">
        <v>11529</v>
      </c>
      <c r="G144" s="0" t="n">
        <f aca="false">(((F144*3.7852*35.81)/1000)/(H144^2))*1.2732</f>
        <v>31.0478615350086</v>
      </c>
      <c r="H144" s="0" t="n">
        <v>8.005249356</v>
      </c>
      <c r="I144" s="0" t="n">
        <v>12.3853894345698</v>
      </c>
      <c r="J144" s="0" t="n">
        <v>130.009325504884</v>
      </c>
      <c r="K144" s="0" t="n">
        <v>0.00593973</v>
      </c>
      <c r="L144" s="0" t="n">
        <v>0.005</v>
      </c>
      <c r="M144" s="0" t="n">
        <v>0</v>
      </c>
      <c r="N144" s="0" t="n">
        <v>2.62519804096897</v>
      </c>
      <c r="O144" s="0" t="n">
        <f aca="false">(N144/2204.59)*EXP(L144*M144)</f>
        <v>0.00119078742122978</v>
      </c>
      <c r="P144" s="0" t="n">
        <v>0.780766980416145</v>
      </c>
      <c r="Q144" s="0" t="n">
        <v>0.0662372265305065</v>
      </c>
      <c r="R144" s="0" t="n">
        <f aca="false">15.1037169846062*(I144/Hoja4!$DX$2)</f>
        <v>0.363930175857727</v>
      </c>
      <c r="S144" s="0" t="n">
        <v>1.14894745568521</v>
      </c>
      <c r="T144" s="0" t="n">
        <v>5.58086552427142E-005</v>
      </c>
      <c r="U144" s="0" t="n">
        <f aca="false">(SQRT(((P144/G144)^2)+((Q144/H144)^2)+((R144/I144)^2)+((S144/J144)^2)+((T144/K144)^2)))*O144</f>
        <v>4.9537841304037E-005</v>
      </c>
      <c r="V144" s="0" t="n">
        <f aca="false">O144&gt;U144</f>
        <v>1</v>
      </c>
      <c r="W144" s="0" t="n">
        <v>142791.154791155</v>
      </c>
      <c r="X144" s="0" t="n">
        <v>4.994E-006</v>
      </c>
      <c r="Y144" s="0" t="n">
        <f aca="false">(W144*X144)*EXP(L144*M144)</f>
        <v>0.713099027027027</v>
      </c>
      <c r="Z144" s="0" t="n">
        <v>214210.290852283</v>
      </c>
      <c r="AA144" s="0" t="n">
        <v>6507.82824848106</v>
      </c>
      <c r="AB144" s="0" t="n">
        <f aca="false">X144*0.1</f>
        <v>4.994E-007</v>
      </c>
      <c r="AC144" s="0" t="n">
        <f aca="false">(SQRT(((AA144/W144)^2)+((AB144/X144)^2)))*Y144</f>
        <v>0.0783668191980334</v>
      </c>
      <c r="AD144" s="0" t="n">
        <v>5.223868284E-006</v>
      </c>
      <c r="AE144" s="0" t="n">
        <f aca="false">(W144*AD144)*EXP(L144*M144)</f>
        <v>0.745922184749248</v>
      </c>
      <c r="AF144" s="0" t="n">
        <v>214210.290852283</v>
      </c>
      <c r="AG144" s="0" t="n">
        <v>6507.82824848106</v>
      </c>
      <c r="AH144" s="0" t="n">
        <f aca="false">AD144*0.1</f>
        <v>5.223868284E-007</v>
      </c>
      <c r="AI144" s="0" t="n">
        <f aca="false">(SQRT(((AG144/W144)^2)+((AH144/AD144)^2)))*AE144</f>
        <v>0.0819739570137302</v>
      </c>
      <c r="AJ144" s="0" t="n">
        <v>3.02832944E-007</v>
      </c>
      <c r="AK144" s="0" t="n">
        <f aca="false">(W144*AJ144)*EXP(L144*M144)</f>
        <v>0.0432418657825651</v>
      </c>
      <c r="AL144" s="0" t="n">
        <v>214210.290852283</v>
      </c>
      <c r="AM144" s="0" t="n">
        <v>6507.82824848106</v>
      </c>
      <c r="AN144" s="0" t="n">
        <f aca="false">AJ144*0.1</f>
        <v>3.02832944E-008</v>
      </c>
      <c r="AO144" s="0" t="n">
        <f aca="false">(SQRT(((AM144/W144)^2)+((AN144/AJ144)^2)))*AK144</f>
        <v>0.00475211345007132</v>
      </c>
    </row>
    <row r="145" customFormat="false" ht="15" hidden="false" customHeight="false" outlineLevel="0" collapsed="false">
      <c r="A145" s="42" t="s">
        <v>351</v>
      </c>
      <c r="B145" s="32"/>
      <c r="C145" s="0" t="s">
        <v>2122</v>
      </c>
      <c r="D145" s="41" t="n">
        <v>41020</v>
      </c>
      <c r="E145" s="0" t="n">
        <v>10500</v>
      </c>
      <c r="F145" s="0" t="n">
        <v>10566.88</v>
      </c>
      <c r="G145" s="0" t="n">
        <f aca="false">(((F145*3.7852*35.81)/1000)/(H145^2))*1.2732</f>
        <v>27.1073126304103</v>
      </c>
      <c r="H145" s="0" t="n">
        <v>8.20209975</v>
      </c>
      <c r="I145" s="0" t="n">
        <v>19.4200033698542</v>
      </c>
      <c r="J145" s="0" t="n">
        <v>68.0016224983599</v>
      </c>
      <c r="K145" s="0" t="n">
        <v>3.82238500207701</v>
      </c>
      <c r="L145" s="0" t="n">
        <v>0.005</v>
      </c>
      <c r="M145" s="0" t="n">
        <v>0</v>
      </c>
      <c r="N145" s="0" t="n">
        <v>1269.96024837544</v>
      </c>
      <c r="O145" s="0" t="n">
        <f aca="false">(N145/2204.59)*EXP(L145*M145)</f>
        <v>0.576052802732229</v>
      </c>
      <c r="P145" s="0" t="n">
        <v>0.693948706618423</v>
      </c>
      <c r="Q145" s="0" t="n">
        <v>0.0696754411027923</v>
      </c>
      <c r="R145" s="0" t="n">
        <f aca="false">30.3818643031628*(I145/Hoja4!$DS$2)</f>
        <v>0.0468486393402121</v>
      </c>
      <c r="S145" s="0" t="n">
        <v>0.346725101597201</v>
      </c>
      <c r="T145" s="0" t="n">
        <v>0.0215793379964769</v>
      </c>
      <c r="U145" s="0" t="n">
        <f aca="false">(SQRT(((P145/G145)^2)+((Q145/H145)^2)+((R145/I145)^2)+((S145/J145)^2)+((T145/K145)^2)))*O145</f>
        <v>0.0162035163475181</v>
      </c>
      <c r="V145" s="0" t="n">
        <f aca="false">O145&gt;U145</f>
        <v>1</v>
      </c>
      <c r="W145" s="0" t="n">
        <v>205208.845208845</v>
      </c>
      <c r="X145" s="0" t="n">
        <v>4.994E-006</v>
      </c>
      <c r="Y145" s="0" t="n">
        <f aca="false">(W145*X145)*EXP(L145*M145)</f>
        <v>1.02481297297297</v>
      </c>
      <c r="Z145" s="0" t="n">
        <v>237960.899425584</v>
      </c>
      <c r="AA145" s="0" t="n">
        <v>3748.14709444969</v>
      </c>
      <c r="AB145" s="0" t="n">
        <f aca="false">X145*0.1</f>
        <v>4.994E-007</v>
      </c>
      <c r="AC145" s="0" t="n">
        <f aca="false">(SQRT(((AA145/W145)^2)+((AB145/X145)^2)))*Y145</f>
        <v>0.104176720293591</v>
      </c>
      <c r="AD145" s="0" t="n">
        <v>5.223868284E-006</v>
      </c>
      <c r="AE145" s="0" t="n">
        <f aca="false">(W145*AD145)*EXP(L145*M145)</f>
        <v>1.07198397808275</v>
      </c>
      <c r="AF145" s="0" t="n">
        <v>237960.899425584</v>
      </c>
      <c r="AG145" s="0" t="n">
        <v>3748.14709444969</v>
      </c>
      <c r="AH145" s="0" t="n">
        <f aca="false">AD145*0.1</f>
        <v>5.223868284E-007</v>
      </c>
      <c r="AI145" s="0" t="n">
        <f aca="false">(SQRT(((AG145/W145)^2)+((AH145/AD145)^2)))*AE145</f>
        <v>0.108971859245661</v>
      </c>
      <c r="AJ145" s="0" t="n">
        <v>3.02832944E-007</v>
      </c>
      <c r="AK145" s="0" t="n">
        <f aca="false">(W145*AJ145)*EXP(L145*M145)</f>
        <v>0.0621439987294349</v>
      </c>
      <c r="AL145" s="0" t="n">
        <v>237960.899425584</v>
      </c>
      <c r="AM145" s="0" t="n">
        <v>3748.14709444969</v>
      </c>
      <c r="AN145" s="0" t="n">
        <f aca="false">AJ145*0.1</f>
        <v>3.02832944E-008</v>
      </c>
      <c r="AO145" s="0" t="n">
        <f aca="false">(SQRT(((AM145/W145)^2)+((AN145/AJ145)^2)))*AK145</f>
        <v>0.00631720923163252</v>
      </c>
    </row>
    <row r="146" customFormat="false" ht="15" hidden="false" customHeight="false" outlineLevel="0" collapsed="false">
      <c r="A146" s="42" t="s">
        <v>351</v>
      </c>
      <c r="B146" s="40" t="s">
        <v>358</v>
      </c>
      <c r="C146" s="0" t="s">
        <v>2122</v>
      </c>
      <c r="D146" s="41" t="n">
        <v>41112</v>
      </c>
      <c r="E146" s="0" t="n">
        <v>10000</v>
      </c>
      <c r="F146" s="0" t="n">
        <v>9685</v>
      </c>
      <c r="G146" s="0" t="n">
        <f aca="false">(((F146*3.7852*35.81)/1000)/(H146^2))*1.2732</f>
        <v>26.0819272240921</v>
      </c>
      <c r="H146" s="0" t="n">
        <v>8.005249356</v>
      </c>
      <c r="I146" s="0" t="n">
        <v>49.5611770779556</v>
      </c>
      <c r="J146" s="0" t="n">
        <v>68.0016224983599</v>
      </c>
      <c r="K146" s="0" t="n">
        <v>3.82238500207701</v>
      </c>
      <c r="L146" s="0" t="n">
        <v>0.005</v>
      </c>
      <c r="M146" s="0" t="n">
        <v>0</v>
      </c>
      <c r="N146" s="0" t="n">
        <v>2293.19438024101</v>
      </c>
      <c r="O146" s="0" t="n">
        <f aca="false">(N146/2204.59)*EXP(L146*M146)</f>
        <v>1.04019086553101</v>
      </c>
      <c r="P146" s="0" t="n">
        <v>0.693948706618423</v>
      </c>
      <c r="Q146" s="0" t="n">
        <v>0.0696754411027923</v>
      </c>
      <c r="R146" s="0" t="n">
        <f aca="false">30.3818643031628*(I146/Hoja4!$DD$2)</f>
        <v>0.479046692993479</v>
      </c>
      <c r="S146" s="0" t="n">
        <v>0.346725101597201</v>
      </c>
      <c r="T146" s="0" t="n">
        <v>0.0215793379964769</v>
      </c>
      <c r="U146" s="0" t="n">
        <f aca="false">(SQRT(((P146/G146)^2)+((Q146/H146)^2)+((R146/I146)^2)+((S146/J146)^2)+((T146/K146)^2)))*O146</f>
        <v>0.0318059816115068</v>
      </c>
      <c r="V146" s="0" t="n">
        <f aca="false">O146&gt;U146</f>
        <v>1</v>
      </c>
      <c r="W146" s="0" t="n">
        <v>480000</v>
      </c>
      <c r="X146" s="0" t="n">
        <v>4.994E-006</v>
      </c>
      <c r="Y146" s="0" t="n">
        <f aca="false">(W146*X146)*EXP(L146*M146)</f>
        <v>2.39712</v>
      </c>
      <c r="Z146" s="0" t="n">
        <v>237960.899425584</v>
      </c>
      <c r="AA146" s="0" t="n">
        <v>3748.14709444969</v>
      </c>
      <c r="AB146" s="0" t="n">
        <f aca="false">X146*0.1</f>
        <v>4.994E-007</v>
      </c>
      <c r="AC146" s="0" t="n">
        <f aca="false">(SQRT(((AA146/W146)^2)+((AB146/X146)^2)))*Y146</f>
        <v>0.240441709566772</v>
      </c>
      <c r="AD146" s="0" t="n">
        <v>5.223868284E-006</v>
      </c>
      <c r="AE146" s="0" t="n">
        <f aca="false">(W146*AD146)*EXP(L146*M146)</f>
        <v>2.50745677632</v>
      </c>
      <c r="AF146" s="0" t="n">
        <v>237960.899425584</v>
      </c>
      <c r="AG146" s="0" t="n">
        <v>3748.14709444969</v>
      </c>
      <c r="AH146" s="0" t="n">
        <f aca="false">AD146*0.1</f>
        <v>5.223868284E-007</v>
      </c>
      <c r="AI146" s="0" t="n">
        <f aca="false">(SQRT(((AG146/W146)^2)+((AH146/AD146)^2)))*AE146</f>
        <v>0.251508974921226</v>
      </c>
      <c r="AJ146" s="0" t="n">
        <v>3.02832944E-007</v>
      </c>
      <c r="AK146" s="0" t="n">
        <f aca="false">(W146*AJ146)*EXP(L146*M146)</f>
        <v>0.14535981312</v>
      </c>
      <c r="AL146" s="0" t="n">
        <v>237960.899425584</v>
      </c>
      <c r="AM146" s="0" t="n">
        <v>3748.14709444969</v>
      </c>
      <c r="AN146" s="0" t="n">
        <f aca="false">AJ146*0.1</f>
        <v>3.02832944E-008</v>
      </c>
      <c r="AO146" s="0" t="n">
        <f aca="false">(SQRT(((AM146/W146)^2)+((AN146/AJ146)^2)))*AK146</f>
        <v>0.014580230430216</v>
      </c>
    </row>
    <row r="147" customFormat="false" ht="15" hidden="false" customHeight="false" outlineLevel="0" collapsed="false">
      <c r="A147" s="42" t="s">
        <v>351</v>
      </c>
      <c r="B147" s="32"/>
      <c r="C147" s="0" t="s">
        <v>2124</v>
      </c>
      <c r="D147" s="41" t="n">
        <v>41112</v>
      </c>
      <c r="E147" s="0" t="n">
        <v>10000</v>
      </c>
      <c r="F147" s="0" t="n">
        <v>9685</v>
      </c>
      <c r="G147" s="0" t="n">
        <f aca="false">(((F147*3.7852*35.81)/1000)/(H147^2))*1.2732</f>
        <v>26.0819272240921</v>
      </c>
      <c r="H147" s="0" t="n">
        <v>8.005249356</v>
      </c>
      <c r="I147" s="0" t="n">
        <v>74.3417656169334</v>
      </c>
      <c r="J147" s="0" t="n">
        <v>130.009325504884</v>
      </c>
      <c r="K147" s="0" t="n">
        <v>0.00593973</v>
      </c>
      <c r="L147" s="0" t="n">
        <v>0.005</v>
      </c>
      <c r="M147" s="0" t="n">
        <v>0</v>
      </c>
      <c r="N147" s="0" t="n">
        <v>7.54791187035267</v>
      </c>
      <c r="O147" s="0" t="n">
        <f aca="false">(N147/2204.59)*EXP(L147*M147)</f>
        <v>0.00342372589477076</v>
      </c>
      <c r="P147" s="0" t="n">
        <v>0.693948706618423</v>
      </c>
      <c r="Q147" s="0" t="n">
        <v>0.0696754411027923</v>
      </c>
      <c r="R147" s="0" t="n">
        <f aca="false">30.3818643031628*(I147/Hoja4!$DN$2)</f>
        <v>0.393109000531791</v>
      </c>
      <c r="S147" s="0" t="n">
        <v>1.14894745568521</v>
      </c>
      <c r="T147" s="0" t="n">
        <v>5.58086552427142E-005</v>
      </c>
      <c r="U147" s="0" t="n">
        <f aca="false">(SQRT(((P147/G147)^2)+((Q147/H147)^2)+((R147/I147)^2)+((S147/J147)^2)+((T147/K147)^2)))*O147</f>
        <v>0.000107070338244967</v>
      </c>
      <c r="V147" s="0" t="n">
        <f aca="false">O147&gt;U147</f>
        <v>1</v>
      </c>
      <c r="W147" s="0" t="n">
        <v>720000</v>
      </c>
      <c r="X147" s="0" t="n">
        <v>4.994E-006</v>
      </c>
      <c r="Y147" s="0" t="n">
        <f aca="false">(W147*X147)*EXP(L147*M147)</f>
        <v>3.59568</v>
      </c>
      <c r="Z147" s="0" t="n">
        <v>214210.290852283</v>
      </c>
      <c r="AA147" s="0" t="n">
        <v>6507.82824848106</v>
      </c>
      <c r="AB147" s="0" t="n">
        <f aca="false">X147*0.1</f>
        <v>4.994E-007</v>
      </c>
      <c r="AC147" s="0" t="n">
        <f aca="false">(SQRT(((AA147/W147)^2)+((AB147/X147)^2)))*Y147</f>
        <v>0.361033797243067</v>
      </c>
      <c r="AD147" s="0" t="n">
        <v>5.223868284E-006</v>
      </c>
      <c r="AE147" s="0" t="n">
        <f aca="false">(W147*AD147)*EXP(L147*M147)</f>
        <v>3.76118516448</v>
      </c>
      <c r="AF147" s="0" t="n">
        <v>214210.290852283</v>
      </c>
      <c r="AG147" s="0" t="n">
        <v>6507.82824848106</v>
      </c>
      <c r="AH147" s="0" t="n">
        <f aca="false">AD147*0.1</f>
        <v>5.223868284E-007</v>
      </c>
      <c r="AI147" s="0" t="n">
        <f aca="false">(SQRT(((AG147/W147)^2)+((AH147/AD147)^2)))*AE147</f>
        <v>0.377651782713285</v>
      </c>
      <c r="AJ147" s="0" t="n">
        <v>3.02832944E-007</v>
      </c>
      <c r="AK147" s="0" t="n">
        <f aca="false">(W147*AJ147)*EXP(L147*M147)</f>
        <v>0.21803971968</v>
      </c>
      <c r="AL147" s="0" t="n">
        <v>214210.290852283</v>
      </c>
      <c r="AM147" s="0" t="n">
        <v>6507.82824848106</v>
      </c>
      <c r="AN147" s="0" t="n">
        <f aca="false">AJ147*0.1</f>
        <v>3.02832944E-008</v>
      </c>
      <c r="AO147" s="0" t="n">
        <f aca="false">(SQRT(((AM147/W147)^2)+((AN147/AJ147)^2)))*AK147</f>
        <v>0.0218928569688861</v>
      </c>
    </row>
    <row r="148" customFormat="false" ht="15" hidden="false" customHeight="false" outlineLevel="0" collapsed="false">
      <c r="A148" s="42" t="s">
        <v>351</v>
      </c>
      <c r="B148" s="40" t="s">
        <v>362</v>
      </c>
      <c r="C148" s="0" t="s">
        <v>2124</v>
      </c>
      <c r="D148" s="41" t="n">
        <v>40903</v>
      </c>
      <c r="E148" s="0" t="n">
        <v>12000</v>
      </c>
      <c r="F148" s="0" t="n">
        <v>11529</v>
      </c>
      <c r="G148" s="0" t="n">
        <f aca="false">(((F148*3.7852*35.81)/1000)/(H148^2))*1.2732</f>
        <v>31.0478615350086</v>
      </c>
      <c r="H148" s="0" t="n">
        <v>8.005249356</v>
      </c>
      <c r="I148" s="0" t="n">
        <v>39.9483660574767</v>
      </c>
      <c r="J148" s="0" t="n">
        <v>130.009325504884</v>
      </c>
      <c r="K148" s="0" t="n">
        <v>0.00593973</v>
      </c>
      <c r="L148" s="0" t="n">
        <v>0.005</v>
      </c>
      <c r="M148" s="0" t="n">
        <v>1</v>
      </c>
      <c r="N148" s="0" t="n">
        <v>7.7700156793588</v>
      </c>
      <c r="O148" s="0" t="n">
        <f aca="false">(N148/2204.59)*EXP(L148*M148)</f>
        <v>0.0035421384679371</v>
      </c>
      <c r="P148" s="0" t="n">
        <v>1.07195269681865</v>
      </c>
      <c r="Q148" s="0" t="n">
        <v>0.0717296563018546</v>
      </c>
      <c r="R148" s="0" t="n">
        <f aca="false">40.3876152128855*(I148/Hoja4!$EC$2)</f>
        <v>0.593423279166671</v>
      </c>
      <c r="S148" s="0" t="n">
        <v>1.14894745568521</v>
      </c>
      <c r="T148" s="0" t="n">
        <v>5.58086552427142E-005</v>
      </c>
      <c r="U148" s="0" t="n">
        <f aca="false">(SQRT(((P148/G148)^2)+((Q148/H148)^2)+((R148/I148)^2)+((S148/J148)^2)+((T148/K148)^2)))*O148</f>
        <v>0.000144290073613959</v>
      </c>
      <c r="V148" s="0" t="n">
        <f aca="false">O148&gt;U148</f>
        <v>1</v>
      </c>
      <c r="W148" s="0" t="n">
        <v>460564.712276649</v>
      </c>
      <c r="X148" s="0" t="n">
        <v>4.994E-006</v>
      </c>
      <c r="Y148" s="0" t="n">
        <f aca="false">(W148*X148)*EXP(L148*M148)</f>
        <v>2.31158927270518</v>
      </c>
      <c r="Z148" s="0" t="n">
        <v>214210.290852283</v>
      </c>
      <c r="AA148" s="0" t="n">
        <v>6507.82824848106</v>
      </c>
      <c r="AB148" s="0" t="n">
        <f aca="false">X148*0.1</f>
        <v>4.994E-007</v>
      </c>
      <c r="AC148" s="0" t="n">
        <f aca="false">(SQRT(((AA148/W148)^2)+((AB148/X148)^2)))*Y148</f>
        <v>0.23345518057043</v>
      </c>
      <c r="AD148" s="0" t="n">
        <v>5.223868284E-006</v>
      </c>
      <c r="AE148" s="0" t="n">
        <f aca="false">(W148*AD148)*EXP(L148*M148)</f>
        <v>2.41798916446119</v>
      </c>
      <c r="AF148" s="0" t="n">
        <v>214210.290852283</v>
      </c>
      <c r="AG148" s="0" t="n">
        <v>6507.82824848106</v>
      </c>
      <c r="AH148" s="0" t="n">
        <f aca="false">AD148*0.1</f>
        <v>5.223868284E-007</v>
      </c>
      <c r="AI148" s="0" t="n">
        <f aca="false">(SQRT(((AG148/W148)^2)+((AH148/AD148)^2)))*AE148</f>
        <v>0.244200863739961</v>
      </c>
      <c r="AJ148" s="0" t="n">
        <v>3.02832944E-007</v>
      </c>
      <c r="AK148" s="0" t="n">
        <f aca="false">(W148*AJ148)*EXP(L148*M148)</f>
        <v>0.140173284896301</v>
      </c>
      <c r="AL148" s="0" t="n">
        <v>214210.290852283</v>
      </c>
      <c r="AM148" s="0" t="n">
        <v>6507.82824848106</v>
      </c>
      <c r="AN148" s="0" t="n">
        <f aca="false">AJ148*0.1</f>
        <v>3.02832944E-008</v>
      </c>
      <c r="AO148" s="0" t="n">
        <f aca="false">(SQRT(((AM148/W148)^2)+((AN148/AJ148)^2)))*AK148</f>
        <v>0.0141565718110122</v>
      </c>
    </row>
    <row r="149" customFormat="false" ht="15" hidden="false" customHeight="false" outlineLevel="0" collapsed="false">
      <c r="A149" s="42" t="s">
        <v>351</v>
      </c>
      <c r="B149" s="32"/>
      <c r="C149" s="0" t="s">
        <v>2124</v>
      </c>
      <c r="D149" s="41" t="n">
        <v>40903</v>
      </c>
      <c r="E149" s="0" t="n">
        <v>12000</v>
      </c>
      <c r="F149" s="0" t="n">
        <v>11529</v>
      </c>
      <c r="G149" s="0" t="n">
        <f aca="false">(((F149*3.7852*35.81)/1000)/(H149^2))*1.2732</f>
        <v>31.0478615350086</v>
      </c>
      <c r="H149" s="0" t="n">
        <v>8.005249356</v>
      </c>
      <c r="I149" s="0" t="n">
        <v>39.9483660574767</v>
      </c>
      <c r="J149" s="0" t="n">
        <v>130.009325504884</v>
      </c>
      <c r="K149" s="0" t="n">
        <v>0.00593973</v>
      </c>
      <c r="L149" s="0" t="n">
        <v>0.005</v>
      </c>
      <c r="M149" s="0" t="n">
        <v>1</v>
      </c>
      <c r="N149" s="0" t="n">
        <v>7.7700156793588</v>
      </c>
      <c r="O149" s="0" t="n">
        <f aca="false">(N149/2204.59)*EXP(L149*M149)</f>
        <v>0.0035421384679371</v>
      </c>
      <c r="P149" s="0" t="n">
        <v>1.07195269681865</v>
      </c>
      <c r="Q149" s="0" t="n">
        <v>0.0717296563018546</v>
      </c>
      <c r="R149" s="0" t="n">
        <f aca="false">40.3876152128855*(I149/Hoja4!$EC$2)</f>
        <v>0.593423279166671</v>
      </c>
      <c r="S149" s="0" t="n">
        <v>1.14894745568521</v>
      </c>
      <c r="T149" s="0" t="n">
        <v>5.58086552427142E-005</v>
      </c>
      <c r="U149" s="0" t="n">
        <f aca="false">(SQRT(((P149/G149)^2)+((Q149/H149)^2)+((R149/I149)^2)+((S149/J149)^2)+((T149/K149)^2)))*O149</f>
        <v>0.000144290073613959</v>
      </c>
      <c r="V149" s="0" t="n">
        <f aca="false">O149&gt;U149</f>
        <v>1</v>
      </c>
      <c r="W149" s="0" t="n">
        <v>460564.712276649</v>
      </c>
      <c r="X149" s="0" t="n">
        <v>4.994E-006</v>
      </c>
      <c r="Y149" s="0" t="n">
        <f aca="false">(W149*X149)*EXP(L149*M149)</f>
        <v>2.31158927270518</v>
      </c>
      <c r="Z149" s="0" t="n">
        <v>214210.290852283</v>
      </c>
      <c r="AA149" s="0" t="n">
        <v>6507.82824848106</v>
      </c>
      <c r="AB149" s="0" t="n">
        <f aca="false">X149*0.1</f>
        <v>4.994E-007</v>
      </c>
      <c r="AC149" s="0" t="n">
        <f aca="false">(SQRT(((AA149/W149)^2)+((AB149/X149)^2)))*Y149</f>
        <v>0.23345518057043</v>
      </c>
      <c r="AD149" s="0" t="n">
        <v>5.223868284E-006</v>
      </c>
      <c r="AE149" s="0" t="n">
        <f aca="false">(W149*AD149)*EXP(L149*M149)</f>
        <v>2.41798916446119</v>
      </c>
      <c r="AF149" s="0" t="n">
        <v>214210.290852283</v>
      </c>
      <c r="AG149" s="0" t="n">
        <v>6507.82824848106</v>
      </c>
      <c r="AH149" s="0" t="n">
        <f aca="false">AD149*0.1</f>
        <v>5.223868284E-007</v>
      </c>
      <c r="AI149" s="0" t="n">
        <f aca="false">(SQRT(((AG149/W149)^2)+((AH149/AD149)^2)))*AE149</f>
        <v>0.244200863739961</v>
      </c>
      <c r="AJ149" s="0" t="n">
        <v>3.02832944E-007</v>
      </c>
      <c r="AK149" s="0" t="n">
        <f aca="false">(W149*AJ149)*EXP(L149*M149)</f>
        <v>0.140173284896301</v>
      </c>
      <c r="AL149" s="0" t="n">
        <v>214210.290852283</v>
      </c>
      <c r="AM149" s="0" t="n">
        <v>6507.82824848106</v>
      </c>
      <c r="AN149" s="0" t="n">
        <f aca="false">AJ149*0.1</f>
        <v>3.02832944E-008</v>
      </c>
      <c r="AO149" s="0" t="n">
        <f aca="false">(SQRT(((AM149/W149)^2)+((AN149/AJ149)^2)))*AK149</f>
        <v>0.0141565718110122</v>
      </c>
    </row>
    <row r="150" customFormat="false" ht="15" hidden="false" customHeight="false" outlineLevel="0" collapsed="false">
      <c r="A150" s="42" t="s">
        <v>351</v>
      </c>
      <c r="B150" s="32"/>
      <c r="C150" s="0" t="s">
        <v>2124</v>
      </c>
      <c r="D150" s="41" t="n">
        <v>40903</v>
      </c>
      <c r="E150" s="0" t="n">
        <v>6000</v>
      </c>
      <c r="F150" s="0" t="n">
        <v>6380</v>
      </c>
      <c r="G150" s="0" t="n">
        <f aca="false">(((F150*3.7852*35.81)/1000)/(H150^2))*1.2732</f>
        <v>17.1814863902641</v>
      </c>
      <c r="H150" s="0" t="n">
        <v>8.005249356</v>
      </c>
      <c r="I150" s="0" t="n">
        <v>39.9483660574767</v>
      </c>
      <c r="J150" s="0" t="n">
        <v>130.009325504884</v>
      </c>
      <c r="K150" s="0" t="n">
        <v>0.00593973</v>
      </c>
      <c r="L150" s="0" t="n">
        <v>0.005</v>
      </c>
      <c r="M150" s="0" t="n">
        <v>1</v>
      </c>
      <c r="N150" s="0" t="n">
        <v>4.29982652095076</v>
      </c>
      <c r="O150" s="0" t="n">
        <f aca="false">(N150/2204.59)*EXP(L150*M150)</f>
        <v>0.00196017376976165</v>
      </c>
      <c r="P150" s="0" t="n">
        <v>0.581693626796288</v>
      </c>
      <c r="Q150" s="0" t="n">
        <v>0.0152723966616018</v>
      </c>
      <c r="R150" s="0" t="n">
        <f aca="false">32.2690362110918*(I150/Hoja4!$AV$2)</f>
        <v>0.238205556697582</v>
      </c>
      <c r="S150" s="0" t="n">
        <v>1.14894745568521</v>
      </c>
      <c r="T150" s="0" t="n">
        <v>5.58086552427142E-005</v>
      </c>
      <c r="U150" s="0" t="n">
        <f aca="false">(SQRT(((P150/G150)^2)+((Q150/H150)^2)+((R150/I150)^2)+((S150/J150)^2)+((T150/K150)^2)))*O150</f>
        <v>7.20692335491501E-005</v>
      </c>
      <c r="V150" s="0" t="n">
        <f aca="false">O150&gt;U150</f>
        <v>1</v>
      </c>
      <c r="W150" s="0" t="n">
        <v>254870.575446702</v>
      </c>
      <c r="X150" s="0" t="n">
        <v>4.994E-006</v>
      </c>
      <c r="Y150" s="0" t="n">
        <f aca="false">(W150*X150)*EXP(L150*M150)</f>
        <v>1.27920370889574</v>
      </c>
      <c r="Z150" s="0" t="n">
        <v>214210.290852283</v>
      </c>
      <c r="AA150" s="0" t="n">
        <v>6507.82824848106</v>
      </c>
      <c r="AB150" s="0" t="n">
        <f aca="false">X150*0.1</f>
        <v>4.994E-007</v>
      </c>
      <c r="AC150" s="0" t="n">
        <f aca="false">(SQRT(((AA150/W150)^2)+((AB150/X150)^2)))*Y150</f>
        <v>0.132024592280537</v>
      </c>
      <c r="AD150" s="0" t="n">
        <v>5.223868284E-006</v>
      </c>
      <c r="AE150" s="0" t="n">
        <f aca="false">(W150*AD150)*EXP(L150*M150)</f>
        <v>1.33808403758022</v>
      </c>
      <c r="AF150" s="0" t="n">
        <v>214210.290852283</v>
      </c>
      <c r="AG150" s="0" t="n">
        <v>6507.82824848106</v>
      </c>
      <c r="AH150" s="0" t="n">
        <f aca="false">AD150*0.1</f>
        <v>5.223868284E-007</v>
      </c>
      <c r="AI150" s="0" t="n">
        <f aca="false">(SQRT(((AG150/W150)^2)+((AH150/AD150)^2)))*AE150</f>
        <v>0.138101537909958</v>
      </c>
      <c r="AJ150" s="0" t="n">
        <v>3.02832944E-007</v>
      </c>
      <c r="AK150" s="0" t="n">
        <f aca="false">(W150*AJ150)*EXP(L150*M150)</f>
        <v>0.0775700891350855</v>
      </c>
      <c r="AL150" s="0" t="n">
        <v>214210.290852283</v>
      </c>
      <c r="AM150" s="0" t="n">
        <v>6507.82824848106</v>
      </c>
      <c r="AN150" s="0" t="n">
        <f aca="false">AJ150*0.1</f>
        <v>3.02832944E-008</v>
      </c>
      <c r="AO150" s="0" t="n">
        <f aca="false">(SQRT(((AM150/W150)^2)+((AN150/AJ150)^2)))*AK150</f>
        <v>0.00800588625564974</v>
      </c>
    </row>
    <row r="151" customFormat="false" ht="15" hidden="false" customHeight="false" outlineLevel="0" collapsed="false">
      <c r="A151" s="42" t="s">
        <v>351</v>
      </c>
      <c r="B151" s="32"/>
      <c r="C151" s="0" t="s">
        <v>2122</v>
      </c>
      <c r="D151" s="41" t="n">
        <v>40903</v>
      </c>
      <c r="E151" s="0" t="n">
        <v>6000</v>
      </c>
      <c r="F151" s="0" t="n">
        <v>6380</v>
      </c>
      <c r="G151" s="0" t="n">
        <f aca="false">(((F151*3.7852*35.81)/1000)/(H151^2))*1.2732</f>
        <v>17.1814863902641</v>
      </c>
      <c r="H151" s="0" t="n">
        <v>8.005249356</v>
      </c>
      <c r="I151" s="0" t="n">
        <v>51.2621359223301</v>
      </c>
      <c r="J151" s="0" t="n">
        <v>68.0016224983599</v>
      </c>
      <c r="K151" s="0" t="n">
        <v>3.82238500207701</v>
      </c>
      <c r="L151" s="0" t="n">
        <v>0.005</v>
      </c>
      <c r="M151" s="0" t="n">
        <v>1</v>
      </c>
      <c r="N151" s="0" t="n">
        <v>1521.83655199041</v>
      </c>
      <c r="O151" s="0" t="n">
        <f aca="false">(N151/2204.59)*EXP(L151*M151)</f>
        <v>0.693763824317384</v>
      </c>
      <c r="P151" s="0" t="n">
        <v>0.581693626796288</v>
      </c>
      <c r="Q151" s="0" t="n">
        <v>0.0152723966616018</v>
      </c>
      <c r="R151" s="0" t="n">
        <f aca="false">32.2690362110918*(I151/Hoja4!$AV$2)</f>
        <v>0.305667711348118</v>
      </c>
      <c r="S151" s="0" t="n">
        <v>0.346725101597201</v>
      </c>
      <c r="T151" s="0" t="n">
        <v>0.0215793379964769</v>
      </c>
      <c r="U151" s="0" t="n">
        <f aca="false">(SQRT(((P151/G151)^2)+((Q151/H151)^2)+((R151/I151)^2)+((S151/J151)^2)+((T151/K151)^2)))*O151</f>
        <v>0.0244622568989371</v>
      </c>
      <c r="V151" s="0" t="n">
        <f aca="false">O151&gt;U151</f>
        <v>1</v>
      </c>
      <c r="W151" s="0" t="n">
        <v>327052.427184466</v>
      </c>
      <c r="X151" s="0" t="n">
        <v>4.994E-006</v>
      </c>
      <c r="Y151" s="0" t="n">
        <f aca="false">(W151*X151)*EXP(L151*M151)</f>
        <v>1.64148677078344</v>
      </c>
      <c r="Z151" s="0" t="n">
        <v>237960.899425584</v>
      </c>
      <c r="AA151" s="0" t="n">
        <v>3748.14709444969</v>
      </c>
      <c r="AB151" s="0" t="n">
        <f aca="false">X151*0.1</f>
        <v>4.994E-007</v>
      </c>
      <c r="AC151" s="0" t="n">
        <f aca="false">(SQRT(((AA151/W151)^2)+((AB151/X151)^2)))*Y151</f>
        <v>0.165223128667557</v>
      </c>
      <c r="AD151" s="0" t="n">
        <v>5.223868284E-006</v>
      </c>
      <c r="AE151" s="0" t="n">
        <f aca="false">(W151*AD151)*EXP(L151*M151)</f>
        <v>1.71704258720489</v>
      </c>
      <c r="AF151" s="0" t="n">
        <v>237960.899425584</v>
      </c>
      <c r="AG151" s="0" t="n">
        <v>3748.14709444969</v>
      </c>
      <c r="AH151" s="0" t="n">
        <f aca="false">AD151*0.1</f>
        <v>5.223868284E-007</v>
      </c>
      <c r="AI151" s="0" t="n">
        <f aca="false">(SQRT(((AG151/W151)^2)+((AH151/AD151)^2)))*AE151</f>
        <v>0.172828166125291</v>
      </c>
      <c r="AJ151" s="0" t="n">
        <v>3.02832944E-007</v>
      </c>
      <c r="AK151" s="0" t="n">
        <f aca="false">(W151*AJ151)*EXP(L151*M151)</f>
        <v>0.0995387007075296</v>
      </c>
      <c r="AL151" s="0" t="n">
        <v>237960.899425584</v>
      </c>
      <c r="AM151" s="0" t="n">
        <v>3748.14709444969</v>
      </c>
      <c r="AN151" s="0" t="n">
        <f aca="false">AJ151*0.1</f>
        <v>3.02832944E-008</v>
      </c>
      <c r="AO151" s="0" t="n">
        <f aca="false">(SQRT(((AM151/W151)^2)+((AN151/AJ151)^2)))*AK151</f>
        <v>0.0100190241232053</v>
      </c>
    </row>
    <row r="152" customFormat="false" ht="15" hidden="false" customHeight="false" outlineLevel="0" collapsed="false">
      <c r="A152" s="42" t="s">
        <v>351</v>
      </c>
      <c r="B152" s="32"/>
      <c r="C152" s="0" t="s">
        <v>2122</v>
      </c>
      <c r="D152" s="41" t="n">
        <v>40903</v>
      </c>
      <c r="E152" s="0" t="n">
        <v>10000</v>
      </c>
      <c r="F152" s="0" t="n">
        <v>9685</v>
      </c>
      <c r="G152" s="0" t="n">
        <f aca="false">(((F152*3.7852*35.81)/1000)/(H152^2))*1.2732</f>
        <v>26.0819272240921</v>
      </c>
      <c r="H152" s="0" t="n">
        <v>8.005249356</v>
      </c>
      <c r="I152" s="0" t="n">
        <v>51.2621359223301</v>
      </c>
      <c r="J152" s="0" t="n">
        <v>68.0016224983599</v>
      </c>
      <c r="K152" s="0" t="n">
        <v>3.82238500207701</v>
      </c>
      <c r="L152" s="0" t="n">
        <v>0.005</v>
      </c>
      <c r="M152" s="0" t="n">
        <v>1</v>
      </c>
      <c r="N152" s="0" t="n">
        <v>2310.18605470838</v>
      </c>
      <c r="O152" s="0" t="n">
        <f aca="false">(N152/2204.59)*EXP(L152*M152)</f>
        <v>1.05315088542391</v>
      </c>
      <c r="P152" s="0" t="n">
        <v>0.693948706618423</v>
      </c>
      <c r="Q152" s="0" t="n">
        <v>0.0696754411027923</v>
      </c>
      <c r="R152" s="0" t="n">
        <f aca="false">30.3818643031628*(I152/Hoja4!$DD$2)</f>
        <v>0.495487761534566</v>
      </c>
      <c r="S152" s="0" t="n">
        <v>0.346725101597201</v>
      </c>
      <c r="T152" s="0" t="n">
        <v>0.0215793379964769</v>
      </c>
      <c r="U152" s="0" t="n">
        <f aca="false">(SQRT(((P152/G152)^2)+((Q152/H152)^2)+((R152/I152)^2)+((S152/J152)^2)+((T152/K152)^2)))*O152</f>
        <v>0.0322022609560557</v>
      </c>
      <c r="V152" s="0" t="n">
        <f aca="false">O152&gt;U152</f>
        <v>1</v>
      </c>
      <c r="W152" s="0" t="n">
        <v>496473.786407767</v>
      </c>
      <c r="X152" s="0" t="n">
        <v>4.994E-006</v>
      </c>
      <c r="Y152" s="0" t="n">
        <f aca="false">(W152*X152)*EXP(L152*M152)</f>
        <v>2.4918180838617</v>
      </c>
      <c r="Z152" s="0" t="n">
        <v>237960.899425584</v>
      </c>
      <c r="AA152" s="0" t="n">
        <v>3748.14709444969</v>
      </c>
      <c r="AB152" s="0" t="n">
        <f aca="false">X152*0.1</f>
        <v>4.994E-007</v>
      </c>
      <c r="AC152" s="0" t="n">
        <f aca="false">(SQRT(((AA152/W152)^2)+((AB152/X152)^2)))*Y152</f>
        <v>0.249890911580888</v>
      </c>
      <c r="AD152" s="0" t="n">
        <v>5.223868284E-006</v>
      </c>
      <c r="AE152" s="0" t="n">
        <f aca="false">(W152*AD152)*EXP(L152*M152)</f>
        <v>2.60651370800616</v>
      </c>
      <c r="AF152" s="0" t="n">
        <v>237960.899425584</v>
      </c>
      <c r="AG152" s="0" t="n">
        <v>3748.14709444969</v>
      </c>
      <c r="AH152" s="0" t="n">
        <f aca="false">AD152*0.1</f>
        <v>5.223868284E-007</v>
      </c>
      <c r="AI152" s="0" t="n">
        <f aca="false">(SQRT(((AG152/W152)^2)+((AH152/AD152)^2)))*AE152</f>
        <v>0.261393113229326</v>
      </c>
      <c r="AJ152" s="0" t="n">
        <v>3.02832944E-007</v>
      </c>
      <c r="AK152" s="0" t="n">
        <f aca="false">(W152*AJ152)*EXP(L152*M152)</f>
        <v>0.151102243942386</v>
      </c>
      <c r="AL152" s="0" t="n">
        <v>237960.899425584</v>
      </c>
      <c r="AM152" s="0" t="n">
        <v>3748.14709444969</v>
      </c>
      <c r="AN152" s="0" t="n">
        <f aca="false">AJ152*0.1</f>
        <v>3.02832944E-008</v>
      </c>
      <c r="AO152" s="0" t="n">
        <f aca="false">(SQRT(((AM152/W152)^2)+((AN152/AJ152)^2)))*AK152</f>
        <v>0.0151532239553232</v>
      </c>
    </row>
    <row r="153" customFormat="false" ht="15" hidden="false" customHeight="false" outlineLevel="0" collapsed="false">
      <c r="A153" s="42" t="s">
        <v>351</v>
      </c>
      <c r="B153" s="32"/>
      <c r="C153" s="0" t="s">
        <v>2122</v>
      </c>
      <c r="D153" s="41" t="n">
        <v>40903</v>
      </c>
      <c r="E153" s="0" t="n">
        <v>10000</v>
      </c>
      <c r="F153" s="0" t="n">
        <v>9685</v>
      </c>
      <c r="G153" s="0" t="n">
        <f aca="false">(((F153*3.7852*35.81)/1000)/(H153^2))*1.2732</f>
        <v>26.0819272240921</v>
      </c>
      <c r="H153" s="0" t="n">
        <v>8.005249356</v>
      </c>
      <c r="I153" s="0" t="n">
        <v>51.2621359223301</v>
      </c>
      <c r="J153" s="0" t="n">
        <v>68.0016224983599</v>
      </c>
      <c r="K153" s="0" t="n">
        <v>3.82238500207701</v>
      </c>
      <c r="L153" s="0" t="n">
        <v>0.005</v>
      </c>
      <c r="M153" s="0" t="n">
        <v>1</v>
      </c>
      <c r="N153" s="0" t="n">
        <v>2310.18605470838</v>
      </c>
      <c r="O153" s="0" t="n">
        <f aca="false">(N153/2204.59)*EXP(L153*M153)</f>
        <v>1.05315088542391</v>
      </c>
      <c r="P153" s="0" t="n">
        <v>0.693948706618423</v>
      </c>
      <c r="Q153" s="0" t="n">
        <v>0.0696754411027923</v>
      </c>
      <c r="R153" s="0" t="n">
        <f aca="false">30.3818643031628*(I153/Hoja4!$DD$2)</f>
        <v>0.495487761534566</v>
      </c>
      <c r="S153" s="0" t="n">
        <v>0.346725101597201</v>
      </c>
      <c r="T153" s="0" t="n">
        <v>0.0215793379964769</v>
      </c>
      <c r="U153" s="0" t="n">
        <f aca="false">(SQRT(((P153/G153)^2)+((Q153/H153)^2)+((R153/I153)^2)+((S153/J153)^2)+((T153/K153)^2)))*O153</f>
        <v>0.0322022609560557</v>
      </c>
      <c r="V153" s="0" t="n">
        <f aca="false">O153&gt;U153</f>
        <v>1</v>
      </c>
      <c r="W153" s="0" t="n">
        <v>496473.786407767</v>
      </c>
      <c r="X153" s="0" t="n">
        <v>4.994E-006</v>
      </c>
      <c r="Y153" s="0" t="n">
        <f aca="false">(W153*X153)*EXP(L153*M153)</f>
        <v>2.4918180838617</v>
      </c>
      <c r="Z153" s="0" t="n">
        <v>237960.899425584</v>
      </c>
      <c r="AA153" s="0" t="n">
        <v>3748.14709444969</v>
      </c>
      <c r="AB153" s="0" t="n">
        <f aca="false">X153*0.1</f>
        <v>4.994E-007</v>
      </c>
      <c r="AC153" s="0" t="n">
        <f aca="false">(SQRT(((AA153/W153)^2)+((AB153/X153)^2)))*Y153</f>
        <v>0.249890911580888</v>
      </c>
      <c r="AD153" s="0" t="n">
        <v>5.223868284E-006</v>
      </c>
      <c r="AE153" s="0" t="n">
        <f aca="false">(W153*AD153)*EXP(L153*M153)</f>
        <v>2.60651370800616</v>
      </c>
      <c r="AF153" s="0" t="n">
        <v>237960.899425584</v>
      </c>
      <c r="AG153" s="0" t="n">
        <v>3748.14709444969</v>
      </c>
      <c r="AH153" s="0" t="n">
        <f aca="false">AD153*0.1</f>
        <v>5.223868284E-007</v>
      </c>
      <c r="AI153" s="0" t="n">
        <f aca="false">(SQRT(((AG153/W153)^2)+((AH153/AD153)^2)))*AE153</f>
        <v>0.261393113229326</v>
      </c>
      <c r="AJ153" s="0" t="n">
        <v>3.02832944E-007</v>
      </c>
      <c r="AK153" s="0" t="n">
        <f aca="false">(W153*AJ153)*EXP(L153*M153)</f>
        <v>0.151102243942386</v>
      </c>
      <c r="AL153" s="0" t="n">
        <v>237960.899425584</v>
      </c>
      <c r="AM153" s="0" t="n">
        <v>3748.14709444969</v>
      </c>
      <c r="AN153" s="0" t="n">
        <f aca="false">AJ153*0.1</f>
        <v>3.02832944E-008</v>
      </c>
      <c r="AO153" s="0" t="n">
        <f aca="false">(SQRT(((AM153/W153)^2)+((AN153/AJ153)^2)))*AK153</f>
        <v>0.0151532239553232</v>
      </c>
    </row>
    <row r="154" customFormat="false" ht="15" hidden="false" customHeight="false" outlineLevel="0" collapsed="false">
      <c r="A154" s="42" t="s">
        <v>351</v>
      </c>
      <c r="B154" s="40" t="s">
        <v>366</v>
      </c>
      <c r="C154" s="0" t="s">
        <v>2122</v>
      </c>
      <c r="D154" s="41" t="n">
        <v>40677</v>
      </c>
      <c r="E154" s="0" t="n">
        <v>10000</v>
      </c>
      <c r="F154" s="0" t="n">
        <v>9685</v>
      </c>
      <c r="G154" s="0" t="n">
        <f aca="false">(((F154*3.7852*35.81)/1000)/(H154^2))*1.2732</f>
        <v>26.0819272240921</v>
      </c>
      <c r="H154" s="0" t="n">
        <v>8.005249356</v>
      </c>
      <c r="I154" s="0" t="n">
        <v>36.0566696137166</v>
      </c>
      <c r="J154" s="0" t="n">
        <v>68.0016224983599</v>
      </c>
      <c r="K154" s="0" t="n">
        <v>3.82238500207701</v>
      </c>
      <c r="L154" s="0" t="n">
        <v>0.005</v>
      </c>
      <c r="M154" s="0" t="n">
        <v>1</v>
      </c>
      <c r="N154" s="0" t="n">
        <v>2158.29149248391</v>
      </c>
      <c r="O154" s="0" t="n">
        <f aca="false">(N154/2204.59)*EXP(L154*M154)</f>
        <v>0.983906292603456</v>
      </c>
      <c r="P154" s="0" t="n">
        <v>0.693948706618423</v>
      </c>
      <c r="Q154" s="0" t="n">
        <v>0.0696754411027923</v>
      </c>
      <c r="R154" s="0" t="n">
        <f aca="false">30.3818643031628*(I154/Hoja4!$DD$2)</f>
        <v>0.348515296794519</v>
      </c>
      <c r="S154" s="0" t="n">
        <v>0.346725101597201</v>
      </c>
      <c r="T154" s="0" t="n">
        <v>0.0215793379964769</v>
      </c>
      <c r="U154" s="0" t="n">
        <f aca="false">(SQRT(((P154/G154)^2)+((Q154/H154)^2)+((R154/I154)^2)+((S154/J154)^2)+((T154/K154)^2)))*O154</f>
        <v>0.030084964680031</v>
      </c>
      <c r="V154" s="0" t="n">
        <f aca="false">O154&gt;U154</f>
        <v>1</v>
      </c>
      <c r="W154" s="0" t="n">
        <v>349208.845208845</v>
      </c>
      <c r="X154" s="0" t="n">
        <v>4.994E-006</v>
      </c>
      <c r="Y154" s="0" t="n">
        <f aca="false">(W154*X154)*EXP(L154*M154)</f>
        <v>1.75269055357773</v>
      </c>
      <c r="Z154" s="0" t="n">
        <v>237960.899425584</v>
      </c>
      <c r="AA154" s="0" t="n">
        <v>3748.14709444969</v>
      </c>
      <c r="AB154" s="0" t="n">
        <f aca="false">X154*0.1</f>
        <v>4.994E-007</v>
      </c>
      <c r="AC154" s="0" t="n">
        <f aca="false">(SQRT(((AA154/W154)^2)+((AB154/X154)^2)))*Y154</f>
        <v>0.176275738053005</v>
      </c>
      <c r="AD154" s="0" t="n">
        <v>5.223868284E-006</v>
      </c>
      <c r="AE154" s="0" t="n">
        <f aca="false">(W154*AD154)*EXP(L154*M154)</f>
        <v>1.83336495684844</v>
      </c>
      <c r="AF154" s="0" t="n">
        <v>237960.899425584</v>
      </c>
      <c r="AG154" s="0" t="n">
        <v>3748.14709444969</v>
      </c>
      <c r="AH154" s="0" t="n">
        <f aca="false">AD154*0.1</f>
        <v>5.223868284E-007</v>
      </c>
      <c r="AI154" s="0" t="n">
        <f aca="false">(SQRT(((AG154/W154)^2)+((AH154/AD154)^2)))*AE154</f>
        <v>0.184389514868599</v>
      </c>
      <c r="AJ154" s="0" t="n">
        <v>3.02832944E-007</v>
      </c>
      <c r="AK154" s="0" t="n">
        <f aca="false">(W154*AJ154)*EXP(L154*M154)</f>
        <v>0.106282026483968</v>
      </c>
      <c r="AL154" s="0" t="n">
        <v>237960.899425584</v>
      </c>
      <c r="AM154" s="0" t="n">
        <v>3748.14709444969</v>
      </c>
      <c r="AN154" s="0" t="n">
        <f aca="false">AJ154*0.1</f>
        <v>3.02832944E-008</v>
      </c>
      <c r="AO154" s="0" t="n">
        <f aca="false">(SQRT(((AM154/W154)^2)+((AN154/AJ154)^2)))*AK154</f>
        <v>0.0106892472387594</v>
      </c>
    </row>
    <row r="155" customFormat="false" ht="15" hidden="false" customHeight="false" outlineLevel="0" collapsed="false">
      <c r="A155" s="42" t="s">
        <v>351</v>
      </c>
      <c r="B155" s="32"/>
      <c r="C155" s="0" t="s">
        <v>2122</v>
      </c>
      <c r="D155" s="41" t="n">
        <v>40677</v>
      </c>
      <c r="E155" s="0" t="n">
        <v>10000</v>
      </c>
      <c r="F155" s="0" t="n">
        <v>9685</v>
      </c>
      <c r="G155" s="0" t="n">
        <f aca="false">(((F155*3.7852*35.81)/1000)/(H155^2))*1.2732</f>
        <v>26.0819272240921</v>
      </c>
      <c r="H155" s="0" t="n">
        <v>8.005249356</v>
      </c>
      <c r="I155" s="0" t="n">
        <v>36.0566696137166</v>
      </c>
      <c r="J155" s="0" t="n">
        <v>68.0016224983599</v>
      </c>
      <c r="K155" s="0" t="n">
        <v>3.82238500207701</v>
      </c>
      <c r="L155" s="0" t="n">
        <v>0.005</v>
      </c>
      <c r="M155" s="0" t="n">
        <v>1</v>
      </c>
      <c r="N155" s="0" t="n">
        <v>2158.29149248391</v>
      </c>
      <c r="O155" s="0" t="n">
        <f aca="false">(N155/2204.59)*EXP(L155*M155)</f>
        <v>0.983906292603456</v>
      </c>
      <c r="P155" s="0" t="n">
        <v>0.693948706618423</v>
      </c>
      <c r="Q155" s="0" t="n">
        <v>0.0696754411027923</v>
      </c>
      <c r="R155" s="0" t="n">
        <f aca="false">30.3818643031628*(I155/Hoja4!$DD$2)</f>
        <v>0.348515296794519</v>
      </c>
      <c r="S155" s="0" t="n">
        <v>0.346725101597201</v>
      </c>
      <c r="T155" s="0" t="n">
        <v>0.0215793379964769</v>
      </c>
      <c r="U155" s="0" t="n">
        <f aca="false">(SQRT(((P155/G155)^2)+((Q155/H155)^2)+((R155/I155)^2)+((S155/J155)^2)+((T155/K155)^2)))*O155</f>
        <v>0.030084964680031</v>
      </c>
      <c r="V155" s="0" t="n">
        <f aca="false">O155&gt;U155</f>
        <v>1</v>
      </c>
      <c r="W155" s="0" t="n">
        <v>349208.845208845</v>
      </c>
      <c r="X155" s="0" t="n">
        <v>4.994E-006</v>
      </c>
      <c r="Y155" s="0" t="n">
        <f aca="false">(W155*X155)*EXP(L155*M155)</f>
        <v>1.75269055357773</v>
      </c>
      <c r="Z155" s="0" t="n">
        <v>237960.899425584</v>
      </c>
      <c r="AA155" s="0" t="n">
        <v>3748.14709444969</v>
      </c>
      <c r="AB155" s="0" t="n">
        <f aca="false">X155*0.1</f>
        <v>4.994E-007</v>
      </c>
      <c r="AC155" s="0" t="n">
        <f aca="false">(SQRT(((AA155/W155)^2)+((AB155/X155)^2)))*Y155</f>
        <v>0.176275738053005</v>
      </c>
      <c r="AD155" s="0" t="n">
        <v>5.223868284E-006</v>
      </c>
      <c r="AE155" s="0" t="n">
        <f aca="false">(W155*AD155)*EXP(L155*M155)</f>
        <v>1.83336495684844</v>
      </c>
      <c r="AF155" s="0" t="n">
        <v>237960.899425584</v>
      </c>
      <c r="AG155" s="0" t="n">
        <v>3748.14709444969</v>
      </c>
      <c r="AH155" s="0" t="n">
        <f aca="false">AD155*0.1</f>
        <v>5.223868284E-007</v>
      </c>
      <c r="AI155" s="0" t="n">
        <f aca="false">(SQRT(((AG155/W155)^2)+((AH155/AD155)^2)))*AE155</f>
        <v>0.184389514868599</v>
      </c>
      <c r="AJ155" s="0" t="n">
        <v>3.02832944E-007</v>
      </c>
      <c r="AK155" s="0" t="n">
        <f aca="false">(W155*AJ155)*EXP(L155*M155)</f>
        <v>0.106282026483968</v>
      </c>
      <c r="AL155" s="0" t="n">
        <v>237960.899425584</v>
      </c>
      <c r="AM155" s="0" t="n">
        <v>3748.14709444969</v>
      </c>
      <c r="AN155" s="0" t="n">
        <f aca="false">AJ155*0.1</f>
        <v>3.02832944E-008</v>
      </c>
      <c r="AO155" s="0" t="n">
        <f aca="false">(SQRT(((AM155/W155)^2)+((AN155/AJ155)^2)))*AK155</f>
        <v>0.0106892472387594</v>
      </c>
    </row>
    <row r="156" customFormat="false" ht="15" hidden="false" customHeight="false" outlineLevel="0" collapsed="false">
      <c r="A156" s="42" t="s">
        <v>351</v>
      </c>
      <c r="B156" s="32"/>
      <c r="C156" s="0" t="s">
        <v>2123</v>
      </c>
      <c r="D156" s="41" t="n">
        <v>40677</v>
      </c>
      <c r="E156" s="0" t="n">
        <v>7300</v>
      </c>
      <c r="F156" s="0" t="n">
        <v>7300</v>
      </c>
      <c r="G156" s="0" t="n">
        <f aca="false">(((F156*3.7852*35.81)/1000)/(H156^2))*1.2732</f>
        <v>19.6590674998319</v>
      </c>
      <c r="H156" s="0" t="n">
        <v>8.005249356</v>
      </c>
      <c r="I156" s="0" t="n">
        <v>99.8593786812965</v>
      </c>
      <c r="J156" s="0" t="n">
        <v>130.009325504884</v>
      </c>
      <c r="K156" s="0" t="n">
        <v>0.00593973</v>
      </c>
      <c r="L156" s="0" t="n">
        <v>0.005</v>
      </c>
      <c r="M156" s="0" t="n">
        <v>1</v>
      </c>
      <c r="N156" s="0" t="n">
        <v>6.25996983159489</v>
      </c>
      <c r="O156" s="0" t="n">
        <f aca="false">(N156/2204.59)*EXP(L156*M156)</f>
        <v>0.00285374970445978</v>
      </c>
      <c r="P156" s="0" t="n">
        <v>0.575296534612654</v>
      </c>
      <c r="Q156" s="0" t="n">
        <v>0.0436657928861363</v>
      </c>
      <c r="R156" s="0" t="n">
        <f aca="false">11.8457570192522*(I156/Hoja4!$BU$2)</f>
        <v>1.17710609221373</v>
      </c>
      <c r="S156" s="0" t="n">
        <v>1.14894745568521</v>
      </c>
      <c r="T156" s="0" t="n">
        <v>5.58086552427142E-005</v>
      </c>
      <c r="U156" s="0" t="n">
        <f aca="false">(SQRT(((P156/G156)^2)+((Q156/H156)^2)+((R156/I156)^2)+((S156/J156)^2)+((T156/K156)^2)))*O156</f>
        <v>9.85038041461643E-005</v>
      </c>
      <c r="V156" s="0" t="n">
        <f aca="false">O156&gt;U156</f>
        <v>1</v>
      </c>
      <c r="W156" s="0" t="n">
        <v>728973.464373464</v>
      </c>
      <c r="X156" s="0" t="n">
        <v>4.994E-006</v>
      </c>
      <c r="Y156" s="0" t="n">
        <f aca="false">(W156*X156)*EXP(L156*M156)</f>
        <v>3.65874153059351</v>
      </c>
      <c r="Z156" s="0" t="n">
        <v>214210.290852283</v>
      </c>
      <c r="AA156" s="0" t="n">
        <v>6507.82824848106</v>
      </c>
      <c r="AB156" s="0" t="n">
        <f aca="false">X156*0.1</f>
        <v>4.994E-007</v>
      </c>
      <c r="AC156" s="0" t="n">
        <f aca="false">(SQRT(((AA156/W156)^2)+((AB156/X156)^2)))*Y156</f>
        <v>0.367329235911346</v>
      </c>
      <c r="AD156" s="0" t="n">
        <v>5.223868284E-006</v>
      </c>
      <c r="AE156" s="0" t="n">
        <f aca="false">(W156*AD156)*EXP(L156*M156)</f>
        <v>3.82714934742112</v>
      </c>
      <c r="AF156" s="0" t="n">
        <v>214210.290852283</v>
      </c>
      <c r="AG156" s="0" t="n">
        <v>6507.82824848106</v>
      </c>
      <c r="AH156" s="0" t="n">
        <f aca="false">AD156*0.1</f>
        <v>5.223868284E-007</v>
      </c>
      <c r="AI156" s="0" t="n">
        <f aca="false">(SQRT(((AG156/W156)^2)+((AH156/AD156)^2)))*AE156</f>
        <v>0.384236993444781</v>
      </c>
      <c r="AJ156" s="0" t="n">
        <v>3.02832944E-007</v>
      </c>
      <c r="AK156" s="0" t="n">
        <f aca="false">(W156*AJ156)*EXP(L156*M156)</f>
        <v>0.221863730285282</v>
      </c>
      <c r="AL156" s="0" t="n">
        <v>214210.290852283</v>
      </c>
      <c r="AM156" s="0" t="n">
        <v>6507.82824848106</v>
      </c>
      <c r="AN156" s="0" t="n">
        <f aca="false">AJ156*0.1</f>
        <v>3.02832944E-008</v>
      </c>
      <c r="AO156" s="0" t="n">
        <f aca="false">(SQRT(((AM156/W156)^2)+((AN156/AJ156)^2)))*AK156</f>
        <v>0.0222746083156395</v>
      </c>
    </row>
    <row r="157" customFormat="false" ht="15" hidden="false" customHeight="false" outlineLevel="0" collapsed="false">
      <c r="A157" s="42" t="s">
        <v>351</v>
      </c>
      <c r="B157" s="32"/>
      <c r="C157" s="0" t="s">
        <v>2122</v>
      </c>
      <c r="D157" s="41" t="n">
        <v>40677</v>
      </c>
      <c r="E157" s="0" t="n">
        <v>10000</v>
      </c>
      <c r="F157" s="0" t="n">
        <v>9685</v>
      </c>
      <c r="G157" s="0" t="n">
        <f aca="false">(((F157*3.7852*35.81)/1000)/(H157^2))*1.2732</f>
        <v>26.0819272240921</v>
      </c>
      <c r="H157" s="0" t="n">
        <v>8.005249356</v>
      </c>
      <c r="I157" s="0" t="n">
        <v>36.0566696137166</v>
      </c>
      <c r="J157" s="0" t="n">
        <v>68.0016224983599</v>
      </c>
      <c r="K157" s="0" t="n">
        <v>3.82238500207701</v>
      </c>
      <c r="L157" s="0" t="n">
        <v>0.005</v>
      </c>
      <c r="M157" s="0" t="n">
        <v>1</v>
      </c>
      <c r="N157" s="0" t="n">
        <v>2158.29149248391</v>
      </c>
      <c r="O157" s="0" t="n">
        <f aca="false">(N157/2204.59)*EXP(L157*M157)</f>
        <v>0.983906292603456</v>
      </c>
      <c r="P157" s="0" t="n">
        <v>0.693948706618423</v>
      </c>
      <c r="Q157" s="0" t="n">
        <v>0.0696754411027923</v>
      </c>
      <c r="R157" s="0" t="n">
        <f aca="false">30.3818643031628*(I157/Hoja4!$DD$2)</f>
        <v>0.348515296794519</v>
      </c>
      <c r="S157" s="0" t="n">
        <v>0.346725101597201</v>
      </c>
      <c r="T157" s="0" t="n">
        <v>0.0215793379964769</v>
      </c>
      <c r="U157" s="0" t="n">
        <f aca="false">(SQRT(((P157/G157)^2)+((Q157/H157)^2)+((R157/I157)^2)+((S157/J157)^2)+((T157/K157)^2)))*O157</f>
        <v>0.030084964680031</v>
      </c>
      <c r="V157" s="0" t="n">
        <f aca="false">O157&gt;U157</f>
        <v>1</v>
      </c>
      <c r="W157" s="0" t="n">
        <v>349208.845208845</v>
      </c>
      <c r="X157" s="0" t="n">
        <v>4.994E-006</v>
      </c>
      <c r="Y157" s="0" t="n">
        <f aca="false">(W157*X157)*EXP(L157*M157)</f>
        <v>1.75269055357773</v>
      </c>
      <c r="Z157" s="0" t="n">
        <v>237960.899425584</v>
      </c>
      <c r="AA157" s="0" t="n">
        <v>3748.14709444969</v>
      </c>
      <c r="AB157" s="0" t="n">
        <f aca="false">X157*0.1</f>
        <v>4.994E-007</v>
      </c>
      <c r="AC157" s="0" t="n">
        <f aca="false">(SQRT(((AA157/W157)^2)+((AB157/X157)^2)))*Y157</f>
        <v>0.176275738053005</v>
      </c>
      <c r="AD157" s="0" t="n">
        <v>5.223868284E-006</v>
      </c>
      <c r="AE157" s="0" t="n">
        <f aca="false">(W157*AD157)*EXP(L157*M157)</f>
        <v>1.83336495684844</v>
      </c>
      <c r="AF157" s="0" t="n">
        <v>237960.899425584</v>
      </c>
      <c r="AG157" s="0" t="n">
        <v>3748.14709444969</v>
      </c>
      <c r="AH157" s="0" t="n">
        <f aca="false">AD157*0.1</f>
        <v>5.223868284E-007</v>
      </c>
      <c r="AI157" s="0" t="n">
        <f aca="false">(SQRT(((AG157/W157)^2)+((AH157/AD157)^2)))*AE157</f>
        <v>0.184389514868599</v>
      </c>
      <c r="AJ157" s="0" t="n">
        <v>3.02832944E-007</v>
      </c>
      <c r="AK157" s="0" t="n">
        <f aca="false">(W157*AJ157)*EXP(L157*M157)</f>
        <v>0.106282026483968</v>
      </c>
      <c r="AL157" s="0" t="n">
        <v>237960.899425584</v>
      </c>
      <c r="AM157" s="0" t="n">
        <v>3748.14709444969</v>
      </c>
      <c r="AN157" s="0" t="n">
        <f aca="false">AJ157*0.1</f>
        <v>3.02832944E-008</v>
      </c>
      <c r="AO157" s="0" t="n">
        <f aca="false">(SQRT(((AM157/W157)^2)+((AN157/AJ157)^2)))*AK157</f>
        <v>0.0106892472387594</v>
      </c>
    </row>
    <row r="158" customFormat="false" ht="15" hidden="false" customHeight="false" outlineLevel="0" collapsed="false">
      <c r="A158" s="42" t="s">
        <v>351</v>
      </c>
      <c r="B158" s="40" t="s">
        <v>371</v>
      </c>
      <c r="C158" s="0" t="s">
        <v>2122</v>
      </c>
      <c r="D158" s="41" t="n">
        <v>41010</v>
      </c>
      <c r="E158" s="0" t="n">
        <v>5000</v>
      </c>
      <c r="F158" s="0" t="n">
        <v>5283.44</v>
      </c>
      <c r="G158" s="0" t="n">
        <f aca="false">(((F158*3.7852*35.81)/1000)/(H158^2))*1.2732</f>
        <v>13.5536563152052</v>
      </c>
      <c r="H158" s="0" t="n">
        <v>8.20209975</v>
      </c>
      <c r="I158" s="0" t="n">
        <v>48.831821691928</v>
      </c>
      <c r="J158" s="0" t="n">
        <v>68.0016224983599</v>
      </c>
      <c r="K158" s="0" t="n">
        <v>3.82238500207701</v>
      </c>
      <c r="L158" s="0" t="n">
        <v>0.005</v>
      </c>
      <c r="M158" s="0" t="n">
        <v>0</v>
      </c>
      <c r="N158" s="0" t="n">
        <v>1247.0273996925</v>
      </c>
      <c r="O158" s="0" t="n">
        <f aca="false">(N158/2204.59)*EXP(L158*M158)</f>
        <v>0.565650483623939</v>
      </c>
      <c r="P158" s="0" t="n">
        <v>0.400684429145215</v>
      </c>
      <c r="Q158" s="0" t="n">
        <v>0.0788250461799058</v>
      </c>
      <c r="R158" s="0" t="n">
        <f aca="false">30.6123136425953*(I158/Hoja4!$AB$2)</f>
        <v>0.266797960067477</v>
      </c>
      <c r="S158" s="0" t="n">
        <v>0.346725101597201</v>
      </c>
      <c r="T158" s="0" t="n">
        <v>0.0215793379964769</v>
      </c>
      <c r="U158" s="0" t="n">
        <f aca="false">(SQRT(((P158/G158)^2)+((Q158/H158)^2)+((R158/I158)^2)+((S158/J158)^2)+((T158/K158)^2)))*O158</f>
        <v>0.0183643994288498</v>
      </c>
      <c r="V158" s="0" t="n">
        <f aca="false">O158&gt;U158</f>
        <v>1</v>
      </c>
      <c r="W158" s="0" t="n">
        <v>258000</v>
      </c>
      <c r="X158" s="0" t="n">
        <v>4.994E-006</v>
      </c>
      <c r="Y158" s="0" t="n">
        <f aca="false">(W158*X158)*EXP(L158*M158)</f>
        <v>1.288452</v>
      </c>
      <c r="Z158" s="0" t="n">
        <v>237960.899425584</v>
      </c>
      <c r="AA158" s="0" t="n">
        <v>3748.14709444969</v>
      </c>
      <c r="AB158" s="0" t="n">
        <f aca="false">X158*0.1</f>
        <v>4.994E-007</v>
      </c>
      <c r="AC158" s="0" t="n">
        <f aca="false">(SQRT(((AA158/W158)^2)+((AB158/X158)^2)))*Y158</f>
        <v>0.130197766180654</v>
      </c>
      <c r="AD158" s="0" t="n">
        <v>5.223868284E-006</v>
      </c>
      <c r="AE158" s="0" t="n">
        <f aca="false">(W158*AD158)*EXP(L158*M158)</f>
        <v>1.347758017272</v>
      </c>
      <c r="AF158" s="0" t="n">
        <v>237960.899425584</v>
      </c>
      <c r="AG158" s="0" t="n">
        <v>3748.14709444969</v>
      </c>
      <c r="AH158" s="0" t="n">
        <f aca="false">AD158*0.1</f>
        <v>5.223868284E-007</v>
      </c>
      <c r="AI158" s="0" t="n">
        <f aca="false">(SQRT(((AG158/W158)^2)+((AH158/AD158)^2)))*AE158</f>
        <v>0.136190625029789</v>
      </c>
      <c r="AJ158" s="0" t="n">
        <v>3.02832944E-007</v>
      </c>
      <c r="AK158" s="0" t="n">
        <f aca="false">(W158*AJ158)*EXP(L158*M158)</f>
        <v>0.078130899552</v>
      </c>
      <c r="AL158" s="0" t="n">
        <v>237960.899425584</v>
      </c>
      <c r="AM158" s="0" t="n">
        <v>3748.14709444969</v>
      </c>
      <c r="AN158" s="0" t="n">
        <f aca="false">AJ158*0.1</f>
        <v>3.02832944E-008</v>
      </c>
      <c r="AO158" s="0" t="n">
        <f aca="false">(SQRT(((AM158/W158)^2)+((AN158/AJ158)^2)))*AK158</f>
        <v>0.00789510869737905</v>
      </c>
    </row>
    <row r="159" customFormat="false" ht="15" hidden="false" customHeight="false" outlineLevel="0" collapsed="false">
      <c r="A159" s="42" t="s">
        <v>351</v>
      </c>
      <c r="B159" s="32"/>
      <c r="C159" s="0" t="s">
        <v>2125</v>
      </c>
      <c r="D159" s="41" t="n">
        <v>41010</v>
      </c>
      <c r="E159" s="0" t="n">
        <v>5000</v>
      </c>
      <c r="F159" s="0" t="n">
        <v>5283.44</v>
      </c>
      <c r="G159" s="0" t="n">
        <f aca="false">(((F159*3.7852*35.81)/1000)/(H159^2))*1.2732</f>
        <v>13.5536563152052</v>
      </c>
      <c r="H159" s="0" t="n">
        <v>8.20209975</v>
      </c>
      <c r="I159" s="0" t="n">
        <v>48.831821691928</v>
      </c>
      <c r="J159" s="0" t="n">
        <v>68.0020357347871</v>
      </c>
      <c r="K159" s="0" t="n">
        <v>3.9836139795159</v>
      </c>
      <c r="L159" s="0" t="n">
        <v>0.005</v>
      </c>
      <c r="M159" s="0" t="n">
        <v>0</v>
      </c>
      <c r="N159" s="0" t="n">
        <v>1299.62726924553</v>
      </c>
      <c r="O159" s="0" t="n">
        <f aca="false">(N159/2204.59)*EXP(L159*M159)</f>
        <v>0.589509736162065</v>
      </c>
      <c r="P159" s="0" t="n">
        <v>0.400684429145215</v>
      </c>
      <c r="Q159" s="0" t="n">
        <v>0.0788250461799058</v>
      </c>
      <c r="R159" s="0" t="n">
        <f aca="false">30.6123136425953*(I159/Hoja4!$AG$2)</f>
        <v>1.28949891795276</v>
      </c>
      <c r="S159" s="0" t="n">
        <v>0.388353619553598</v>
      </c>
      <c r="T159" s="0" t="n">
        <v>0.0223763331258358</v>
      </c>
      <c r="U159" s="0" t="n">
        <f aca="false">(SQRT(((P159/G159)^2)+((Q159/H159)^2)+((R159/I159)^2)+((S159/J159)^2)+((T159/K159)^2)))*O159</f>
        <v>0.0245041290294448</v>
      </c>
      <c r="V159" s="0" t="n">
        <f aca="false">O159&gt;U159</f>
        <v>1</v>
      </c>
      <c r="W159" s="0" t="n">
        <v>258000</v>
      </c>
      <c r="X159" s="0" t="n">
        <v>4.994E-006</v>
      </c>
      <c r="Y159" s="0" t="n">
        <f aca="false">(W159*X159)*EXP(L159*M159)</f>
        <v>1.288452</v>
      </c>
      <c r="Z159" s="0" t="n">
        <v>44299.0160687798</v>
      </c>
      <c r="AA159" s="0" t="n">
        <v>804.406580767259</v>
      </c>
      <c r="AB159" s="0" t="n">
        <f aca="false">X159*0.1</f>
        <v>4.994E-007</v>
      </c>
      <c r="AC159" s="0" t="n">
        <f aca="false">(SQRT(((AA159/W159)^2)+((AB159/X159)^2)))*Y159</f>
        <v>0.128907810123426</v>
      </c>
      <c r="AD159" s="0" t="n">
        <v>5.223868284E-006</v>
      </c>
      <c r="AE159" s="0" t="n">
        <f aca="false">(W159*AD159)*EXP(L159*M159)</f>
        <v>1.347758017272</v>
      </c>
      <c r="AF159" s="0" t="n">
        <v>44299.0160687798</v>
      </c>
      <c r="AG159" s="0" t="n">
        <v>804.406580767259</v>
      </c>
      <c r="AH159" s="0" t="n">
        <f aca="false">AD159*0.1</f>
        <v>5.223868284E-007</v>
      </c>
      <c r="AI159" s="0" t="n">
        <f aca="false">(SQRT(((AG159/W159)^2)+((AH159/AD159)^2)))*AE159</f>
        <v>0.134841293725202</v>
      </c>
      <c r="AJ159" s="0" t="n">
        <v>3.02832944E-007</v>
      </c>
      <c r="AK159" s="0" t="n">
        <f aca="false">(W159*AJ159)*EXP(L159*M159)</f>
        <v>0.078130899552</v>
      </c>
      <c r="AL159" s="0" t="n">
        <v>44299.0160687798</v>
      </c>
      <c r="AM159" s="0" t="n">
        <v>804.406580767259</v>
      </c>
      <c r="AN159" s="0" t="n">
        <f aca="false">AJ159*0.1</f>
        <v>3.02832944E-008</v>
      </c>
      <c r="AO159" s="0" t="n">
        <f aca="false">(SQRT(((AM159/W159)^2)+((AN159/AJ159)^2)))*AK159</f>
        <v>0.00781688659276533</v>
      </c>
    </row>
    <row r="160" customFormat="false" ht="15" hidden="false" customHeight="false" outlineLevel="0" collapsed="false">
      <c r="A160" s="42" t="s">
        <v>351</v>
      </c>
      <c r="B160" s="40" t="s">
        <v>377</v>
      </c>
      <c r="C160" s="0" t="s">
        <v>2125</v>
      </c>
      <c r="D160" s="41" t="n">
        <v>41196</v>
      </c>
      <c r="E160" s="0" t="n">
        <v>10000</v>
      </c>
      <c r="F160" s="0" t="n">
        <v>9685</v>
      </c>
      <c r="G160" s="0" t="n">
        <f aca="false">(((F160*3.7852*35.81)/1000)/(H160^2))*1.2732</f>
        <v>26.0819272240921</v>
      </c>
      <c r="H160" s="0" t="n">
        <v>8.005249356</v>
      </c>
      <c r="I160" s="0" t="n">
        <v>2.35415591120289</v>
      </c>
      <c r="J160" s="0" t="n">
        <v>68.0020357347871</v>
      </c>
      <c r="K160" s="0" t="n">
        <v>3.9836139795159</v>
      </c>
      <c r="L160" s="0" t="n">
        <v>0.005</v>
      </c>
      <c r="M160" s="0" t="n">
        <v>0</v>
      </c>
      <c r="N160" s="0" t="n">
        <v>147.052264615273</v>
      </c>
      <c r="O160" s="0" t="n">
        <f aca="false">(N160/2204.59)*EXP(L160*M160)</f>
        <v>0.0667027722230767</v>
      </c>
      <c r="P160" s="0" t="n">
        <v>0.693948706618423</v>
      </c>
      <c r="Q160" s="0" t="n">
        <v>0.0696754411027923</v>
      </c>
      <c r="R160" s="0" t="n">
        <f aca="false">30.3818643031628*(I160/Hoja4!$DN$2)</f>
        <v>0.0124484516835067</v>
      </c>
      <c r="S160" s="0" t="n">
        <v>0.388353619553598</v>
      </c>
      <c r="T160" s="0" t="n">
        <v>0.0223763331258358</v>
      </c>
      <c r="U160" s="0" t="n">
        <f aca="false">(SQRT(((P160/G160)^2)+((Q160/H160)^2)+((R160/I160)^2)+((S160/J160)^2)+((T160/K160)^2)))*O160</f>
        <v>0.00197398300548508</v>
      </c>
      <c r="V160" s="0" t="n">
        <f aca="false">O160&gt;U160</f>
        <v>1</v>
      </c>
      <c r="W160" s="0" t="n">
        <v>22800</v>
      </c>
      <c r="X160" s="0" t="n">
        <v>4.994E-006</v>
      </c>
      <c r="Y160" s="0" t="n">
        <f aca="false">(W160*X160)*EXP(L160*M160)</f>
        <v>0.1138632</v>
      </c>
      <c r="Z160" s="0" t="n">
        <v>44299.0160687798</v>
      </c>
      <c r="AA160" s="0" t="n">
        <v>804.406580767259</v>
      </c>
      <c r="AB160" s="0" t="n">
        <f aca="false">X160*0.1</f>
        <v>4.994E-007</v>
      </c>
      <c r="AC160" s="0" t="n">
        <f aca="false">(SQRT(((AA160/W160)^2)+((AB160/X160)^2)))*Y160</f>
        <v>0.0120741969057834</v>
      </c>
      <c r="AD160" s="0" t="n">
        <v>5.223868284E-006</v>
      </c>
      <c r="AE160" s="0" t="n">
        <f aca="false">(W160*AD160)*EXP(L160*M160)</f>
        <v>0.1191041968752</v>
      </c>
      <c r="AF160" s="0" t="n">
        <v>44299.0160687798</v>
      </c>
      <c r="AG160" s="0" t="n">
        <v>804.406580767259</v>
      </c>
      <c r="AH160" s="0" t="n">
        <f aca="false">AD160*0.1</f>
        <v>5.223868284E-007</v>
      </c>
      <c r="AI160" s="0" t="n">
        <f aca="false">(SQRT(((AG160/W160)^2)+((AH160/AD160)^2)))*AE160</f>
        <v>0.0126299588047442</v>
      </c>
      <c r="AJ160" s="0" t="n">
        <v>3.02832944E-007</v>
      </c>
      <c r="AK160" s="0" t="n">
        <f aca="false">(W160*AJ160)*EXP(L160*M160)</f>
        <v>0.0069045911232</v>
      </c>
      <c r="AL160" s="0" t="n">
        <v>44299.0160687798</v>
      </c>
      <c r="AM160" s="0" t="n">
        <v>804.406580767259</v>
      </c>
      <c r="AN160" s="0" t="n">
        <f aca="false">AJ160*0.1</f>
        <v>3.02832944E-008</v>
      </c>
      <c r="AO160" s="0" t="n">
        <f aca="false">(SQRT(((AM160/W160)^2)+((AN160/AJ160)^2)))*AK160</f>
        <v>0.00073217152491271</v>
      </c>
    </row>
    <row r="161" customFormat="false" ht="15" hidden="false" customHeight="false" outlineLevel="0" collapsed="false">
      <c r="A161" s="42" t="s">
        <v>351</v>
      </c>
      <c r="B161" s="32"/>
      <c r="C161" s="0" t="s">
        <v>2122</v>
      </c>
      <c r="D161" s="41" t="n">
        <v>41196</v>
      </c>
      <c r="E161" s="0" t="n">
        <v>10000</v>
      </c>
      <c r="F161" s="0" t="n">
        <v>9685</v>
      </c>
      <c r="G161" s="0" t="n">
        <f aca="false">(((F161*3.7852*35.81)/1000)/(H161^2))*1.2732</f>
        <v>26.0819272240921</v>
      </c>
      <c r="H161" s="0" t="n">
        <v>8.005249356</v>
      </c>
      <c r="I161" s="0" t="n">
        <v>30.3562209602478</v>
      </c>
      <c r="J161" s="0" t="n">
        <v>68.0016224983599</v>
      </c>
      <c r="K161" s="0" t="n">
        <v>3.82238500207701</v>
      </c>
      <c r="L161" s="0" t="n">
        <v>0.005</v>
      </c>
      <c r="M161" s="0" t="n">
        <v>0</v>
      </c>
      <c r="N161" s="0" t="n">
        <v>1819.45526098866</v>
      </c>
      <c r="O161" s="0" t="n">
        <f aca="false">(N161/2204.59)*EXP(L161*M161)</f>
        <v>0.825303235970706</v>
      </c>
      <c r="P161" s="0" t="n">
        <v>0.693948706618423</v>
      </c>
      <c r="Q161" s="0" t="n">
        <v>0.0696754411027923</v>
      </c>
      <c r="R161" s="0" t="n">
        <f aca="false">30.3818643031628*(I161/Hoja4!$DD$2)</f>
        <v>0.293416099458506</v>
      </c>
      <c r="S161" s="0" t="n">
        <v>0.346725101597201</v>
      </c>
      <c r="T161" s="0" t="n">
        <v>0.0215793379964769</v>
      </c>
      <c r="U161" s="0" t="n">
        <f aca="false">(SQRT(((P161/G161)^2)+((Q161/H161)^2)+((R161/I161)^2)+((S161/J161)^2)+((T161/K161)^2)))*O161</f>
        <v>0.025235349027797</v>
      </c>
      <c r="V161" s="0" t="n">
        <f aca="false">O161&gt;U161</f>
        <v>1</v>
      </c>
      <c r="W161" s="0" t="n">
        <v>294000</v>
      </c>
      <c r="X161" s="0" t="n">
        <v>4.994E-006</v>
      </c>
      <c r="Y161" s="0" t="n">
        <f aca="false">(W161*X161)*EXP(L161*M161)</f>
        <v>1.468236</v>
      </c>
      <c r="Z161" s="0" t="n">
        <v>237960.899425584</v>
      </c>
      <c r="AA161" s="0" t="n">
        <v>3748.14709444969</v>
      </c>
      <c r="AB161" s="0" t="n">
        <f aca="false">X161*0.1</f>
        <v>4.994E-007</v>
      </c>
      <c r="AC161" s="0" t="n">
        <f aca="false">(SQRT(((AA161/W161)^2)+((AB161/X161)^2)))*Y161</f>
        <v>0.148011966652538</v>
      </c>
      <c r="AD161" s="0" t="n">
        <v>5.223868284E-006</v>
      </c>
      <c r="AE161" s="0" t="n">
        <f aca="false">(W161*AD161)*EXP(L161*M161)</f>
        <v>1.535817275496</v>
      </c>
      <c r="AF161" s="0" t="n">
        <v>237960.899425584</v>
      </c>
      <c r="AG161" s="0" t="n">
        <v>3748.14709444969</v>
      </c>
      <c r="AH161" s="0" t="n">
        <f aca="false">AD161*0.1</f>
        <v>5.223868284E-007</v>
      </c>
      <c r="AI161" s="0" t="n">
        <f aca="false">(SQRT(((AG161/W161)^2)+((AH161/AD161)^2)))*AE161</f>
        <v>0.154824793401814</v>
      </c>
      <c r="AJ161" s="0" t="n">
        <v>3.02832944E-007</v>
      </c>
      <c r="AK161" s="0" t="n">
        <f aca="false">(W161*AJ161)*EXP(L161*M161)</f>
        <v>0.089032885536</v>
      </c>
      <c r="AL161" s="0" t="n">
        <v>237960.899425584</v>
      </c>
      <c r="AM161" s="0" t="n">
        <v>3748.14709444969</v>
      </c>
      <c r="AN161" s="0" t="n">
        <f aca="false">AJ161*0.1</f>
        <v>3.02832944E-008</v>
      </c>
      <c r="AO161" s="0" t="n">
        <f aca="false">(SQRT(((AM161/W161)^2)+((AN161/AJ161)^2)))*AK161</f>
        <v>0.00897535034213417</v>
      </c>
    </row>
    <row r="162" customFormat="false" ht="15" hidden="false" customHeight="false" outlineLevel="0" collapsed="false">
      <c r="A162" s="42" t="s">
        <v>351</v>
      </c>
      <c r="B162" s="32"/>
      <c r="C162" s="0" t="s">
        <v>2122</v>
      </c>
      <c r="D162" s="41" t="n">
        <v>41196</v>
      </c>
      <c r="E162" s="0" t="n">
        <v>10000</v>
      </c>
      <c r="F162" s="0" t="n">
        <v>9685</v>
      </c>
      <c r="G162" s="0" t="n">
        <f aca="false">(((F162*3.7852*35.81)/1000)/(H162^2))*1.2732</f>
        <v>26.0819272240921</v>
      </c>
      <c r="H162" s="0" t="n">
        <v>8.005249356</v>
      </c>
      <c r="I162" s="0" t="n">
        <v>30.3562209602478</v>
      </c>
      <c r="J162" s="0" t="n">
        <v>68.0016224983599</v>
      </c>
      <c r="K162" s="0" t="n">
        <v>3.82238500207701</v>
      </c>
      <c r="L162" s="0" t="n">
        <v>0.005</v>
      </c>
      <c r="M162" s="0" t="n">
        <v>0</v>
      </c>
      <c r="N162" s="0" t="n">
        <v>1819.45526098866</v>
      </c>
      <c r="O162" s="0" t="n">
        <f aca="false">(N162/2204.59)*EXP(L162*M162)</f>
        <v>0.825303235970706</v>
      </c>
      <c r="P162" s="0" t="n">
        <v>0.693948706618423</v>
      </c>
      <c r="Q162" s="0" t="n">
        <v>0.0696754411027923</v>
      </c>
      <c r="R162" s="0" t="n">
        <f aca="false">30.3818643031628*(I162/Hoja4!$DD$2)</f>
        <v>0.293416099458506</v>
      </c>
      <c r="S162" s="0" t="n">
        <v>0.346725101597201</v>
      </c>
      <c r="T162" s="0" t="n">
        <v>0.0215793379964769</v>
      </c>
      <c r="U162" s="0" t="n">
        <f aca="false">(SQRT(((P162/G162)^2)+((Q162/H162)^2)+((R162/I162)^2)+((S162/J162)^2)+((T162/K162)^2)))*O162</f>
        <v>0.025235349027797</v>
      </c>
      <c r="V162" s="0" t="n">
        <f aca="false">O162&gt;U162</f>
        <v>1</v>
      </c>
      <c r="W162" s="0" t="n">
        <v>294000</v>
      </c>
      <c r="X162" s="0" t="n">
        <v>4.994E-006</v>
      </c>
      <c r="Y162" s="0" t="n">
        <f aca="false">(W162*X162)*EXP(L162*M162)</f>
        <v>1.468236</v>
      </c>
      <c r="Z162" s="0" t="n">
        <v>237960.899425584</v>
      </c>
      <c r="AA162" s="0" t="n">
        <v>3748.14709444969</v>
      </c>
      <c r="AB162" s="0" t="n">
        <f aca="false">X162*0.1</f>
        <v>4.994E-007</v>
      </c>
      <c r="AC162" s="0" t="n">
        <f aca="false">(SQRT(((AA162/W162)^2)+((AB162/X162)^2)))*Y162</f>
        <v>0.148011966652538</v>
      </c>
      <c r="AD162" s="0" t="n">
        <v>5.223868284E-006</v>
      </c>
      <c r="AE162" s="0" t="n">
        <f aca="false">(W162*AD162)*EXP(L162*M162)</f>
        <v>1.535817275496</v>
      </c>
      <c r="AF162" s="0" t="n">
        <v>237960.899425584</v>
      </c>
      <c r="AG162" s="0" t="n">
        <v>3748.14709444969</v>
      </c>
      <c r="AH162" s="0" t="n">
        <f aca="false">AD162*0.1</f>
        <v>5.223868284E-007</v>
      </c>
      <c r="AI162" s="0" t="n">
        <f aca="false">(SQRT(((AG162/W162)^2)+((AH162/AD162)^2)))*AE162</f>
        <v>0.154824793401814</v>
      </c>
      <c r="AJ162" s="0" t="n">
        <v>3.02832944E-007</v>
      </c>
      <c r="AK162" s="0" t="n">
        <f aca="false">(W162*AJ162)*EXP(L162*M162)</f>
        <v>0.089032885536</v>
      </c>
      <c r="AL162" s="0" t="n">
        <v>237960.899425584</v>
      </c>
      <c r="AM162" s="0" t="n">
        <v>3748.14709444969</v>
      </c>
      <c r="AN162" s="0" t="n">
        <f aca="false">AJ162*0.1</f>
        <v>3.02832944E-008</v>
      </c>
      <c r="AO162" s="0" t="n">
        <f aca="false">(SQRT(((AM162/W162)^2)+((AN162/AJ162)^2)))*AK162</f>
        <v>0.00897535034213417</v>
      </c>
    </row>
    <row r="163" customFormat="false" ht="15" hidden="false" customHeight="false" outlineLevel="0" collapsed="false">
      <c r="A163" s="42" t="s">
        <v>351</v>
      </c>
      <c r="B163" s="32"/>
      <c r="C163" s="0" t="s">
        <v>2122</v>
      </c>
      <c r="D163" s="41" t="n">
        <v>41196</v>
      </c>
      <c r="E163" s="0" t="n">
        <v>10000</v>
      </c>
      <c r="F163" s="0" t="n">
        <v>9685</v>
      </c>
      <c r="G163" s="0" t="n">
        <f aca="false">(((F163*3.7852*35.81)/1000)/(H163^2))*1.2732</f>
        <v>26.0819272240921</v>
      </c>
      <c r="H163" s="0" t="n">
        <v>8.005249356</v>
      </c>
      <c r="I163" s="0" t="n">
        <v>30.3562209602478</v>
      </c>
      <c r="J163" s="0" t="n">
        <v>68.0016224983599</v>
      </c>
      <c r="K163" s="0" t="n">
        <v>3.82238500207701</v>
      </c>
      <c r="L163" s="0" t="n">
        <v>0.005</v>
      </c>
      <c r="M163" s="0" t="n">
        <v>0</v>
      </c>
      <c r="N163" s="0" t="n">
        <v>1819.45526098866</v>
      </c>
      <c r="O163" s="0" t="n">
        <f aca="false">(N163/2204.59)*EXP(L163*M163)</f>
        <v>0.825303235970706</v>
      </c>
      <c r="P163" s="0" t="n">
        <v>0.693948706618423</v>
      </c>
      <c r="Q163" s="0" t="n">
        <v>0.0696754411027923</v>
      </c>
      <c r="R163" s="0" t="n">
        <f aca="false">30.3818643031628*(I163/Hoja4!$DD$2)</f>
        <v>0.293416099458506</v>
      </c>
      <c r="S163" s="0" t="n">
        <v>0.346725101597201</v>
      </c>
      <c r="T163" s="0" t="n">
        <v>0.0215793379964769</v>
      </c>
      <c r="U163" s="0" t="n">
        <f aca="false">(SQRT(((P163/G163)^2)+((Q163/H163)^2)+((R163/I163)^2)+((S163/J163)^2)+((T163/K163)^2)))*O163</f>
        <v>0.025235349027797</v>
      </c>
      <c r="V163" s="0" t="n">
        <f aca="false">O163&gt;U163</f>
        <v>1</v>
      </c>
      <c r="W163" s="0" t="n">
        <v>294000</v>
      </c>
      <c r="X163" s="0" t="n">
        <v>4.994E-006</v>
      </c>
      <c r="Y163" s="0" t="n">
        <f aca="false">(W163*X163)*EXP(L163*M163)</f>
        <v>1.468236</v>
      </c>
      <c r="Z163" s="0" t="n">
        <v>237960.899425584</v>
      </c>
      <c r="AA163" s="0" t="n">
        <v>3748.14709444969</v>
      </c>
      <c r="AB163" s="0" t="n">
        <f aca="false">X163*0.1</f>
        <v>4.994E-007</v>
      </c>
      <c r="AC163" s="0" t="n">
        <f aca="false">(SQRT(((AA163/W163)^2)+((AB163/X163)^2)))*Y163</f>
        <v>0.148011966652538</v>
      </c>
      <c r="AD163" s="0" t="n">
        <v>5.223868284E-006</v>
      </c>
      <c r="AE163" s="0" t="n">
        <f aca="false">(W163*AD163)*EXP(L163*M163)</f>
        <v>1.535817275496</v>
      </c>
      <c r="AF163" s="0" t="n">
        <v>237960.899425584</v>
      </c>
      <c r="AG163" s="0" t="n">
        <v>3748.14709444969</v>
      </c>
      <c r="AH163" s="0" t="n">
        <f aca="false">AD163*0.1</f>
        <v>5.223868284E-007</v>
      </c>
      <c r="AI163" s="0" t="n">
        <f aca="false">(SQRT(((AG163/W163)^2)+((AH163/AD163)^2)))*AE163</f>
        <v>0.154824793401814</v>
      </c>
      <c r="AJ163" s="0" t="n">
        <v>3.02832944E-007</v>
      </c>
      <c r="AK163" s="0" t="n">
        <f aca="false">(W163*AJ163)*EXP(L163*M163)</f>
        <v>0.089032885536</v>
      </c>
      <c r="AL163" s="0" t="n">
        <v>237960.899425584</v>
      </c>
      <c r="AM163" s="0" t="n">
        <v>3748.14709444969</v>
      </c>
      <c r="AN163" s="0" t="n">
        <f aca="false">AJ163*0.1</f>
        <v>3.02832944E-008</v>
      </c>
      <c r="AO163" s="0" t="n">
        <f aca="false">(SQRT(((AM163/W163)^2)+((AN163/AJ163)^2)))*AK163</f>
        <v>0.00897535034213417</v>
      </c>
    </row>
    <row r="164" customFormat="false" ht="15" hidden="false" customHeight="false" outlineLevel="0" collapsed="false">
      <c r="A164" s="42" t="s">
        <v>351</v>
      </c>
      <c r="B164" s="32"/>
      <c r="C164" s="0" t="s">
        <v>2123</v>
      </c>
      <c r="D164" s="41" t="n">
        <v>41196</v>
      </c>
      <c r="E164" s="0" t="n">
        <v>10000</v>
      </c>
      <c r="F164" s="0" t="n">
        <v>9685</v>
      </c>
      <c r="G164" s="0" t="n">
        <f aca="false">(((F164*3.7852*35.81)/1000)/(H164^2))*1.2732</f>
        <v>26.0819272240921</v>
      </c>
      <c r="H164" s="0" t="n">
        <v>8.005249356</v>
      </c>
      <c r="I164" s="0" t="n">
        <v>12.3902942694889</v>
      </c>
      <c r="J164" s="0" t="n">
        <v>130.009325504884</v>
      </c>
      <c r="K164" s="0" t="n">
        <v>0.00593973</v>
      </c>
      <c r="L164" s="0" t="n">
        <v>0.005</v>
      </c>
      <c r="M164" s="0" t="n">
        <v>0</v>
      </c>
      <c r="N164" s="0" t="n">
        <v>1819.45526098866</v>
      </c>
      <c r="O164" s="0" t="n">
        <f aca="false">(N164/2204.59)*EXP(L164*M164)</f>
        <v>0.825303235970706</v>
      </c>
      <c r="P164" s="0" t="n">
        <v>0.693948706618423</v>
      </c>
      <c r="Q164" s="0" t="n">
        <v>0.0696754411027923</v>
      </c>
      <c r="R164" s="0" t="n">
        <f aca="false">30.3818643031628*(I164/Hoja4!$DN$2)</f>
        <v>0.0655181667552985</v>
      </c>
      <c r="S164" s="0" t="n">
        <v>1.14894745568521</v>
      </c>
      <c r="T164" s="0" t="n">
        <v>5.58086552427142E-005</v>
      </c>
      <c r="U164" s="0" t="n">
        <f aca="false">(SQRT(((P164/G164)^2)+((Q164/H164)^2)+((R164/I164)^2)+((S164/J164)^2)+((T164/K164)^2)))*O164</f>
        <v>0.0258097462664913</v>
      </c>
      <c r="V164" s="0" t="n">
        <f aca="false">O164&gt;U164</f>
        <v>1</v>
      </c>
      <c r="W164" s="0" t="n">
        <v>120000</v>
      </c>
      <c r="X164" s="0" t="n">
        <v>4.994E-006</v>
      </c>
      <c r="Y164" s="0" t="n">
        <f aca="false">(W164*X164)*EXP(L164*M164)</f>
        <v>0.59928</v>
      </c>
      <c r="Z164" s="0" t="n">
        <v>214210.290852283</v>
      </c>
      <c r="AA164" s="0" t="n">
        <v>6507.82824848106</v>
      </c>
      <c r="AB164" s="0" t="n">
        <f aca="false">X164*0.1</f>
        <v>4.994E-007</v>
      </c>
      <c r="AC164" s="0" t="n">
        <f aca="false">(SQRT(((AA164/W164)^2)+((AB164/X164)^2)))*Y164</f>
        <v>0.0681734648653589</v>
      </c>
      <c r="AD164" s="0" t="n">
        <v>5.223868284E-006</v>
      </c>
      <c r="AE164" s="0" t="n">
        <f aca="false">(W164*AD164)*EXP(L164*M164)</f>
        <v>0.62686419408</v>
      </c>
      <c r="AF164" s="0" t="n">
        <v>214210.290852283</v>
      </c>
      <c r="AG164" s="0" t="n">
        <v>6507.82824848106</v>
      </c>
      <c r="AH164" s="0" t="n">
        <f aca="false">AD164*0.1</f>
        <v>5.223868284E-007</v>
      </c>
      <c r="AI164" s="0" t="n">
        <f aca="false">(SQRT(((AG164/W164)^2)+((AH164/AD164)^2)))*AE164</f>
        <v>0.0713114138807643</v>
      </c>
      <c r="AJ164" s="0" t="n">
        <v>3.02832944E-007</v>
      </c>
      <c r="AK164" s="0" t="n">
        <f aca="false">(W164*AJ164)*EXP(L164*M164)</f>
        <v>0.03633995328</v>
      </c>
      <c r="AL164" s="0" t="n">
        <v>214210.290852283</v>
      </c>
      <c r="AM164" s="0" t="n">
        <v>6507.82824848106</v>
      </c>
      <c r="AN164" s="0" t="n">
        <f aca="false">AJ164*0.1</f>
        <v>3.02832944E-008</v>
      </c>
      <c r="AO164" s="0" t="n">
        <f aca="false">(SQRT(((AM164/W164)^2)+((AN164/AJ164)^2)))*AK164</f>
        <v>0.00413399500758054</v>
      </c>
    </row>
    <row r="165" customFormat="false" ht="15" hidden="false" customHeight="false" outlineLevel="0" collapsed="false">
      <c r="A165" s="42" t="s">
        <v>351</v>
      </c>
      <c r="B165" s="32"/>
      <c r="C165" s="0" t="s">
        <v>2123</v>
      </c>
      <c r="D165" s="41" t="n">
        <v>41196</v>
      </c>
      <c r="E165" s="0" t="n">
        <v>10000</v>
      </c>
      <c r="F165" s="0" t="n">
        <v>9685</v>
      </c>
      <c r="G165" s="0" t="n">
        <f aca="false">(((F165*3.7852*35.81)/1000)/(H165^2))*1.2732</f>
        <v>26.0819272240921</v>
      </c>
      <c r="H165" s="0" t="n">
        <v>8.005249356</v>
      </c>
      <c r="I165" s="0" t="n">
        <v>12.3902942694889</v>
      </c>
      <c r="J165" s="0" t="n">
        <v>130.009325504884</v>
      </c>
      <c r="K165" s="0" t="n">
        <v>0.00593973</v>
      </c>
      <c r="L165" s="0" t="n">
        <v>0.005</v>
      </c>
      <c r="M165" s="0" t="n">
        <v>0</v>
      </c>
      <c r="N165" s="0" t="n">
        <v>2.20618542857143</v>
      </c>
      <c r="O165" s="0" t="n">
        <f aca="false">(N165/2204.59)*EXP(L165*M165)</f>
        <v>0.00100072368493526</v>
      </c>
      <c r="P165" s="0" t="n">
        <v>0.693948706618423</v>
      </c>
      <c r="Q165" s="0" t="n">
        <v>0.0696754411027923</v>
      </c>
      <c r="R165" s="0" t="n">
        <f aca="false">30.3818643031628*(I165/Hoja4!$DN$2)</f>
        <v>0.0655181667552985</v>
      </c>
      <c r="S165" s="0" t="n">
        <v>1.14894745568521</v>
      </c>
      <c r="T165" s="0" t="n">
        <v>5.58086552427142E-005</v>
      </c>
      <c r="U165" s="0" t="n">
        <f aca="false">(SQRT(((P165/G165)^2)+((Q165/H165)^2)+((R165/I165)^2)+((S165/J165)^2)+((T165/K165)^2)))*O165</f>
        <v>3.12956780796677E-005</v>
      </c>
      <c r="V165" s="0" t="n">
        <f aca="false">O165&gt;U165</f>
        <v>1</v>
      </c>
      <c r="W165" s="0" t="n">
        <v>120000</v>
      </c>
      <c r="X165" s="0" t="n">
        <v>4.994E-006</v>
      </c>
      <c r="Y165" s="0" t="n">
        <f aca="false">(W165*X165)*EXP(L165*M165)</f>
        <v>0.59928</v>
      </c>
      <c r="Z165" s="0" t="n">
        <v>214210.290852283</v>
      </c>
      <c r="AA165" s="0" t="n">
        <v>6507.82824848106</v>
      </c>
      <c r="AB165" s="0" t="n">
        <f aca="false">X165*0.1</f>
        <v>4.994E-007</v>
      </c>
      <c r="AC165" s="0" t="n">
        <f aca="false">(SQRT(((AA165/W165)^2)+((AB165/X165)^2)))*Y165</f>
        <v>0.0681734648653589</v>
      </c>
      <c r="AD165" s="0" t="n">
        <v>5.223868284E-006</v>
      </c>
      <c r="AE165" s="0" t="n">
        <f aca="false">(W165*AD165)*EXP(L165*M165)</f>
        <v>0.62686419408</v>
      </c>
      <c r="AF165" s="0" t="n">
        <v>214210.290852283</v>
      </c>
      <c r="AG165" s="0" t="n">
        <v>6507.82824848106</v>
      </c>
      <c r="AH165" s="0" t="n">
        <f aca="false">AD165*0.1</f>
        <v>5.223868284E-007</v>
      </c>
      <c r="AI165" s="0" t="n">
        <f aca="false">(SQRT(((AG165/W165)^2)+((AH165/AD165)^2)))*AE165</f>
        <v>0.0713114138807643</v>
      </c>
      <c r="AJ165" s="0" t="n">
        <v>3.02832944E-007</v>
      </c>
      <c r="AK165" s="0" t="n">
        <f aca="false">(W165*AJ165)*EXP(L165*M165)</f>
        <v>0.03633995328</v>
      </c>
      <c r="AL165" s="0" t="n">
        <v>214210.290852283</v>
      </c>
      <c r="AM165" s="0" t="n">
        <v>6507.82824848106</v>
      </c>
      <c r="AN165" s="0" t="n">
        <f aca="false">AJ165*0.1</f>
        <v>3.02832944E-008</v>
      </c>
      <c r="AO165" s="0" t="n">
        <f aca="false">(SQRT(((AM165/W165)^2)+((AN165/AJ165)^2)))*AK165</f>
        <v>0.00413399500758054</v>
      </c>
    </row>
    <row r="166" customFormat="false" ht="15" hidden="false" customHeight="false" outlineLevel="0" collapsed="false">
      <c r="A166" s="42" t="s">
        <v>351</v>
      </c>
      <c r="B166" s="32"/>
      <c r="C166" s="0" t="s">
        <v>2122</v>
      </c>
      <c r="D166" s="41" t="n">
        <v>41196</v>
      </c>
      <c r="E166" s="0" t="n">
        <v>10000</v>
      </c>
      <c r="F166" s="0" t="n">
        <v>9685</v>
      </c>
      <c r="G166" s="0" t="n">
        <f aca="false">(((F166*3.7852*35.81)/1000)/(H166^2))*1.2732</f>
        <v>26.0819272240921</v>
      </c>
      <c r="H166" s="0" t="n">
        <v>8.005249356</v>
      </c>
      <c r="I166" s="0" t="n">
        <v>30.3562209602478</v>
      </c>
      <c r="J166" s="0" t="n">
        <v>68.0016224983599</v>
      </c>
      <c r="K166" s="0" t="n">
        <v>3.82238500207701</v>
      </c>
      <c r="L166" s="0" t="n">
        <v>0.005</v>
      </c>
      <c r="M166" s="0" t="n">
        <v>0</v>
      </c>
      <c r="N166" s="0" t="n">
        <v>2.20618542857143</v>
      </c>
      <c r="O166" s="0" t="n">
        <f aca="false">(N166/2204.59)*EXP(L166*M166)</f>
        <v>0.00100072368493526</v>
      </c>
      <c r="P166" s="0" t="n">
        <v>0.693948706618423</v>
      </c>
      <c r="Q166" s="0" t="n">
        <v>0.0696754411027923</v>
      </c>
      <c r="R166" s="0" t="n">
        <f aca="false">30.3818643031628*(I166/Hoja4!$DD$2)</f>
        <v>0.293416099458506</v>
      </c>
      <c r="S166" s="0" t="n">
        <v>0.346725101597201</v>
      </c>
      <c r="T166" s="0" t="n">
        <v>0.0215793379964769</v>
      </c>
      <c r="U166" s="0" t="n">
        <f aca="false">(SQRT(((P166/G166)^2)+((Q166/H166)^2)+((R166/I166)^2)+((S166/J166)^2)+((T166/K166)^2)))*O166</f>
        <v>3.05991911445999E-005</v>
      </c>
      <c r="V166" s="0" t="n">
        <f aca="false">O166&gt;U166</f>
        <v>1</v>
      </c>
      <c r="W166" s="0" t="n">
        <v>294000</v>
      </c>
      <c r="X166" s="0" t="n">
        <v>4.994E-006</v>
      </c>
      <c r="Y166" s="0" t="n">
        <f aca="false">(W166*X166)*EXP(L166*M166)</f>
        <v>1.468236</v>
      </c>
      <c r="Z166" s="0" t="n">
        <v>237960.899425584</v>
      </c>
      <c r="AA166" s="0" t="n">
        <v>3748.14709444969</v>
      </c>
      <c r="AB166" s="0" t="n">
        <f aca="false">X166*0.1</f>
        <v>4.994E-007</v>
      </c>
      <c r="AC166" s="0" t="n">
        <f aca="false">(SQRT(((AA166/W166)^2)+((AB166/X166)^2)))*Y166</f>
        <v>0.148011966652538</v>
      </c>
      <c r="AD166" s="0" t="n">
        <v>5.223868284E-006</v>
      </c>
      <c r="AE166" s="0" t="n">
        <f aca="false">(W166*AD166)*EXP(L166*M166)</f>
        <v>1.535817275496</v>
      </c>
      <c r="AF166" s="0" t="n">
        <v>237960.899425584</v>
      </c>
      <c r="AG166" s="0" t="n">
        <v>3748.14709444969</v>
      </c>
      <c r="AH166" s="0" t="n">
        <f aca="false">AD166*0.1</f>
        <v>5.223868284E-007</v>
      </c>
      <c r="AI166" s="0" t="n">
        <f aca="false">(SQRT(((AG166/W166)^2)+((AH166/AD166)^2)))*AE166</f>
        <v>0.154824793401814</v>
      </c>
      <c r="AJ166" s="0" t="n">
        <v>3.02832944E-007</v>
      </c>
      <c r="AK166" s="0" t="n">
        <f aca="false">(W166*AJ166)*EXP(L166*M166)</f>
        <v>0.089032885536</v>
      </c>
      <c r="AL166" s="0" t="n">
        <v>237960.899425584</v>
      </c>
      <c r="AM166" s="0" t="n">
        <v>3748.14709444969</v>
      </c>
      <c r="AN166" s="0" t="n">
        <f aca="false">AJ166*0.1</f>
        <v>3.02832944E-008</v>
      </c>
      <c r="AO166" s="0" t="n">
        <f aca="false">(SQRT(((AM166/W166)^2)+((AN166/AJ166)^2)))*AK166</f>
        <v>0.00897535034213417</v>
      </c>
    </row>
    <row r="167" customFormat="false" ht="15" hidden="false" customHeight="false" outlineLevel="0" collapsed="false">
      <c r="A167" s="42" t="s">
        <v>351</v>
      </c>
      <c r="B167" s="40" t="s">
        <v>381</v>
      </c>
      <c r="C167" s="0" t="s">
        <v>2122</v>
      </c>
      <c r="D167" s="41" t="n">
        <v>41010</v>
      </c>
      <c r="E167" s="0" t="n">
        <v>14000</v>
      </c>
      <c r="F167" s="0" t="n">
        <v>14000</v>
      </c>
      <c r="G167" s="0" t="n">
        <f aca="false">(((F167*3.7852*35.81)/1000)/(H167^2))*1.2732</f>
        <v>37.7023212325544</v>
      </c>
      <c r="H167" s="0" t="n">
        <v>8.005249356</v>
      </c>
      <c r="I167" s="0" t="n">
        <v>59.6821802595932</v>
      </c>
      <c r="J167" s="0" t="n">
        <v>68.0016224983599</v>
      </c>
      <c r="K167" s="0" t="n">
        <v>3.82238500207701</v>
      </c>
      <c r="L167" s="0" t="n">
        <v>0.005</v>
      </c>
      <c r="M167" s="0" t="n">
        <v>0</v>
      </c>
      <c r="N167" s="0" t="n">
        <v>3461.03972431693</v>
      </c>
      <c r="O167" s="0" t="n">
        <f aca="false">(N167/2204.59)*EXP(L167*M167)</f>
        <v>1.56992444142309</v>
      </c>
      <c r="P167" s="0" t="n">
        <v>9.92200718770326</v>
      </c>
      <c r="Q167" s="0" t="n">
        <v>0.652066252831334</v>
      </c>
      <c r="R167" s="0" t="n">
        <f aca="false">21.4917929989275*(I167/Hoja4!$EH$2)</f>
        <v>4.26635396769905</v>
      </c>
      <c r="S167" s="0" t="n">
        <v>0.346725101597201</v>
      </c>
      <c r="T167" s="0" t="n">
        <v>0.0215793379964769</v>
      </c>
      <c r="U167" s="0" t="n">
        <f aca="false">(SQRT(((P167/G167)^2)+((Q167/H167)^2)+((R167/I167)^2)+((S167/J167)^2)+((T167/K167)^2)))*O167</f>
        <v>0.446972890396884</v>
      </c>
      <c r="V167" s="0" t="n">
        <f aca="false">O167&gt;U167</f>
        <v>1</v>
      </c>
      <c r="W167" s="0" t="n">
        <v>835550.523634305</v>
      </c>
      <c r="X167" s="0" t="n">
        <v>4.994E-006</v>
      </c>
      <c r="Y167" s="0" t="n">
        <f aca="false">(W167*X167)*EXP(L167*M167)</f>
        <v>4.17273931502972</v>
      </c>
      <c r="Z167" s="0" t="n">
        <v>237960.899425584</v>
      </c>
      <c r="AA167" s="0" t="n">
        <v>3748.14709444969</v>
      </c>
      <c r="AB167" s="0" t="n">
        <f aca="false">X167*0.1</f>
        <v>4.994E-007</v>
      </c>
      <c r="AC167" s="0" t="n">
        <f aca="false">(SQRT(((AA167/W167)^2)+((AB167/X167)^2)))*Y167</f>
        <v>0.417693555932264</v>
      </c>
      <c r="AD167" s="0" t="n">
        <v>5.223868284E-006</v>
      </c>
      <c r="AE167" s="0" t="n">
        <f aca="false">(W167*AD167)*EXP(L167*M167)</f>
        <v>4.36480588009284</v>
      </c>
      <c r="AF167" s="0" t="n">
        <v>237960.899425584</v>
      </c>
      <c r="AG167" s="0" t="n">
        <v>3748.14709444969</v>
      </c>
      <c r="AH167" s="0" t="n">
        <f aca="false">AD167*0.1</f>
        <v>5.223868284E-007</v>
      </c>
      <c r="AI167" s="0" t="n">
        <f aca="false">(SQRT(((AG167/W167)^2)+((AH167/AD167)^2)))*AE167</f>
        <v>0.43691952728589</v>
      </c>
      <c r="AJ167" s="0" t="n">
        <v>3.02832944E-007</v>
      </c>
      <c r="AK167" s="0" t="n">
        <f aca="false">(W167*AJ167)*EXP(L167*M167)</f>
        <v>0.253032224932918</v>
      </c>
      <c r="AL167" s="0" t="n">
        <v>237960.899425584</v>
      </c>
      <c r="AM167" s="0" t="n">
        <v>3748.14709444969</v>
      </c>
      <c r="AN167" s="0" t="n">
        <f aca="false">AJ167*0.1</f>
        <v>3.02832944E-008</v>
      </c>
      <c r="AO167" s="0" t="n">
        <f aca="false">(SQRT(((AM167/W167)^2)+((AN167/AJ167)^2)))*AK167</f>
        <v>0.0253286682484574</v>
      </c>
    </row>
    <row r="168" customFormat="false" ht="15" hidden="false" customHeight="false" outlineLevel="0" collapsed="false">
      <c r="A168" s="42" t="s">
        <v>351</v>
      </c>
      <c r="B168" s="32"/>
      <c r="C168" s="0" t="s">
        <v>2125</v>
      </c>
      <c r="D168" s="41" t="n">
        <v>41010</v>
      </c>
      <c r="E168" s="0" t="n">
        <v>4000</v>
      </c>
      <c r="F168" s="0" t="n">
        <v>3962.58</v>
      </c>
      <c r="G168" s="0" t="n">
        <f aca="false">(((F168*3.7852*35.81)/1000)/(H168^2))*1.2732</f>
        <v>17.5991035948821</v>
      </c>
      <c r="H168" s="0" t="n">
        <v>6.23359581</v>
      </c>
      <c r="I168" s="0" t="n">
        <v>10.4572958772595</v>
      </c>
      <c r="J168" s="0" t="n">
        <v>68.0020357347871</v>
      </c>
      <c r="K168" s="0" t="n">
        <v>3.9836139795159</v>
      </c>
      <c r="L168" s="0" t="n">
        <v>0.005</v>
      </c>
      <c r="M168" s="0" t="n">
        <v>0</v>
      </c>
      <c r="N168" s="0" t="n">
        <v>267.260212547723</v>
      </c>
      <c r="O168" s="0" t="n">
        <f aca="false">(N168/2204.59)*EXP(L168*M168)</f>
        <v>0.121228987044177</v>
      </c>
      <c r="P168" s="0" t="n">
        <v>2.86253203470796</v>
      </c>
      <c r="Q168" s="0" t="n">
        <v>0.903813762349225</v>
      </c>
      <c r="R168" s="0" t="n">
        <f aca="false">56.8126563291011*(I168/Hoja4!$W$2)</f>
        <v>0.535663780850915</v>
      </c>
      <c r="S168" s="0" t="n">
        <v>0.388353619553598</v>
      </c>
      <c r="T168" s="0" t="n">
        <v>0.0223763331258358</v>
      </c>
      <c r="U168" s="0" t="n">
        <f aca="false">(SQRT(((P168/G168)^2)+((Q168/H168)^2)+((R168/I168)^2)+((S168/J168)^2)+((T168/K168)^2)))*O168</f>
        <v>0.0271526134814884</v>
      </c>
      <c r="V168" s="0" t="n">
        <f aca="false">O168&gt;U168</f>
        <v>1</v>
      </c>
      <c r="W168" s="0" t="n">
        <v>41437.8714973111</v>
      </c>
      <c r="X168" s="0" t="n">
        <v>4.994E-006</v>
      </c>
      <c r="Y168" s="0" t="n">
        <f aca="false">(W168*X168)*EXP(L168*M168)</f>
        <v>0.206940730257571</v>
      </c>
      <c r="Z168" s="0" t="n">
        <v>44299.0160687798</v>
      </c>
      <c r="AA168" s="0" t="n">
        <v>804.406580767259</v>
      </c>
      <c r="AB168" s="0" t="n">
        <f aca="false">X168*0.1</f>
        <v>4.994E-007</v>
      </c>
      <c r="AC168" s="0" t="n">
        <f aca="false">(SQRT(((AA168/W168)^2)+((AB168/X168)^2)))*Y168</f>
        <v>0.0210803843933786</v>
      </c>
      <c r="AD168" s="0" t="n">
        <v>5.223868284E-006</v>
      </c>
      <c r="AE168" s="0" t="n">
        <f aca="false">(W168*AD168)*EXP(L168*M168)</f>
        <v>0.216465982671271</v>
      </c>
      <c r="AF168" s="0" t="n">
        <v>44299.0160687798</v>
      </c>
      <c r="AG168" s="0" t="n">
        <v>804.406580767259</v>
      </c>
      <c r="AH168" s="0" t="n">
        <f aca="false">AD168*0.1</f>
        <v>5.223868284E-007</v>
      </c>
      <c r="AI168" s="0" t="n">
        <f aca="false">(SQRT(((AG168/W168)^2)+((AH168/AD168)^2)))*AE168</f>
        <v>0.0220506911187623</v>
      </c>
      <c r="AJ168" s="0" t="n">
        <v>3.02832944E-007</v>
      </c>
      <c r="AK168" s="0" t="n">
        <f aca="false">(W168*AJ168)*EXP(L168*M168)</f>
        <v>0.0125487526186244</v>
      </c>
      <c r="AL168" s="0" t="n">
        <v>44299.0160687798</v>
      </c>
      <c r="AM168" s="0" t="n">
        <v>804.406580767259</v>
      </c>
      <c r="AN168" s="0" t="n">
        <f aca="false">AJ168*0.1</f>
        <v>3.02832944E-008</v>
      </c>
      <c r="AO168" s="0" t="n">
        <f aca="false">(SQRT(((AM168/W168)^2)+((AN168/AJ168)^2)))*AK168</f>
        <v>0.001278300934421</v>
      </c>
    </row>
    <row r="169" customFormat="false" ht="15" hidden="false" customHeight="false" outlineLevel="0" collapsed="false">
      <c r="A169" s="42" t="s">
        <v>351</v>
      </c>
      <c r="B169" s="32"/>
      <c r="C169" s="0" t="s">
        <v>2124</v>
      </c>
      <c r="D169" s="41" t="n">
        <v>41010</v>
      </c>
      <c r="E169" s="0" t="n">
        <v>10000</v>
      </c>
      <c r="F169" s="0" t="n">
        <v>9685</v>
      </c>
      <c r="G169" s="0" t="n">
        <f aca="false">(((F169*3.7852*35.81)/1000)/(H169^2))*1.2732</f>
        <v>26.0819272240921</v>
      </c>
      <c r="H169" s="0" t="n">
        <v>8.005249356</v>
      </c>
      <c r="I169" s="0" t="n">
        <v>33.3517403064929</v>
      </c>
      <c r="J169" s="0" t="n">
        <v>130.009325504884</v>
      </c>
      <c r="K169" s="0" t="n">
        <v>0.00593973</v>
      </c>
      <c r="L169" s="0" t="n">
        <v>0.005</v>
      </c>
      <c r="M169" s="0" t="n">
        <v>0</v>
      </c>
      <c r="N169" s="0" t="n">
        <v>5.93852913332231</v>
      </c>
      <c r="O169" s="0" t="n">
        <f aca="false">(N169/2204.59)*EXP(L169*M169)</f>
        <v>0.0026937113628032</v>
      </c>
      <c r="P169" s="0" t="n">
        <v>0.693948706618423</v>
      </c>
      <c r="Q169" s="0" t="n">
        <v>0.0696754411027923</v>
      </c>
      <c r="R169" s="0" t="n">
        <f aca="false">30.3818643031628*(I169/Hoja4!$DN$2)</f>
        <v>0.176359401597195</v>
      </c>
      <c r="S169" s="0" t="n">
        <v>1.14894745568521</v>
      </c>
      <c r="T169" s="0" t="n">
        <v>5.58086552427142E-005</v>
      </c>
      <c r="U169" s="0" t="n">
        <f aca="false">(SQRT(((P169/G169)^2)+((Q169/H169)^2)+((R169/I169)^2)+((S169/J169)^2)+((T169/K169)^2)))*O169</f>
        <v>8.42405600256034E-005</v>
      </c>
      <c r="V169" s="0" t="n">
        <f aca="false">O169&gt;U169</f>
        <v>1</v>
      </c>
      <c r="W169" s="0" t="n">
        <v>323011.604868384</v>
      </c>
      <c r="X169" s="0" t="n">
        <v>4.994E-006</v>
      </c>
      <c r="Y169" s="0" t="n">
        <f aca="false">(W169*X169)*EXP(L169*M169)</f>
        <v>1.61311995471271</v>
      </c>
      <c r="Z169" s="0" t="n">
        <v>214210.290852283</v>
      </c>
      <c r="AA169" s="0" t="n">
        <v>6507.82824848106</v>
      </c>
      <c r="AB169" s="0" t="n">
        <f aca="false">X169*0.1</f>
        <v>4.994E-007</v>
      </c>
      <c r="AC169" s="0" t="n">
        <f aca="false">(SQRT(((AA169/W169)^2)+((AB169/X169)^2)))*Y169</f>
        <v>0.164553383467711</v>
      </c>
      <c r="AD169" s="0" t="n">
        <v>5.223868284E-006</v>
      </c>
      <c r="AE169" s="0" t="n">
        <f aca="false">(W169*AD169)*EXP(L169*M169)</f>
        <v>1.68737007803589</v>
      </c>
      <c r="AF169" s="0" t="n">
        <v>214210.290852283</v>
      </c>
      <c r="AG169" s="0" t="n">
        <v>6507.82824848106</v>
      </c>
      <c r="AH169" s="0" t="n">
        <f aca="false">AD169*0.1</f>
        <v>5.223868284E-007</v>
      </c>
      <c r="AI169" s="0" t="n">
        <f aca="false">(SQRT(((AG169/W169)^2)+((AH169/AD169)^2)))*AE169</f>
        <v>0.172127593296329</v>
      </c>
      <c r="AJ169" s="0" t="n">
        <v>3.02832944E-007</v>
      </c>
      <c r="AK169" s="0" t="n">
        <f aca="false">(W169*AJ169)*EXP(L169*M169)</f>
        <v>0.0978185552484574</v>
      </c>
      <c r="AL169" s="0" t="n">
        <v>214210.290852283</v>
      </c>
      <c r="AM169" s="0" t="n">
        <v>6507.82824848106</v>
      </c>
      <c r="AN169" s="0" t="n">
        <f aca="false">AJ169*0.1</f>
        <v>3.02832944E-008</v>
      </c>
      <c r="AO169" s="0" t="n">
        <f aca="false">(SQRT(((AM169/W169)^2)+((AN169/AJ169)^2)))*AK169</f>
        <v>0.00997841120558429</v>
      </c>
    </row>
    <row r="170" customFormat="false" ht="15" hidden="false" customHeight="false" outlineLevel="0" collapsed="false">
      <c r="A170" s="42" t="s">
        <v>351</v>
      </c>
      <c r="B170" s="40" t="s">
        <v>386</v>
      </c>
      <c r="C170" s="0" t="s">
        <v>2122</v>
      </c>
      <c r="D170" s="41" t="n">
        <v>41485</v>
      </c>
      <c r="E170" s="0" t="n">
        <v>10000</v>
      </c>
      <c r="F170" s="0" t="n">
        <v>9685</v>
      </c>
      <c r="G170" s="0" t="n">
        <f aca="false">(((F170*3.7852*35.81)/1000)/(H170^2))*1.2732</f>
        <v>26.0819272240921</v>
      </c>
      <c r="H170" s="0" t="n">
        <v>8.005249356</v>
      </c>
      <c r="I170" s="0" t="n">
        <v>22.8769941822787</v>
      </c>
      <c r="J170" s="0" t="n">
        <v>68.0016224983599</v>
      </c>
      <c r="K170" s="0" t="n">
        <v>3.82238500207701</v>
      </c>
      <c r="L170" s="0" t="n">
        <v>0.005</v>
      </c>
      <c r="M170" s="0" t="n">
        <v>-1</v>
      </c>
      <c r="N170" s="0" t="n">
        <v>1371.17421400771</v>
      </c>
      <c r="O170" s="0" t="n">
        <f aca="false">(N170/2204.59)*EXP(L170*M170)</f>
        <v>0.618861309397617</v>
      </c>
      <c r="P170" s="0" t="n">
        <v>0.693948706618423</v>
      </c>
      <c r="Q170" s="0" t="n">
        <v>0.0696754411027923</v>
      </c>
      <c r="R170" s="0" t="n">
        <f aca="false">30.3818643031628*(I170/Hoja4!$DD$2)</f>
        <v>0.221123650703732</v>
      </c>
      <c r="S170" s="0" t="n">
        <v>0.346725101597201</v>
      </c>
      <c r="T170" s="0" t="n">
        <v>0.0215793379964769</v>
      </c>
      <c r="U170" s="0" t="n">
        <f aca="false">(SQRT(((P170/G170)^2)+((Q170/H170)^2)+((R170/I170)^2)+((S170/J170)^2)+((T170/K170)^2)))*O170</f>
        <v>0.0189229612362778</v>
      </c>
      <c r="V170" s="0" t="n">
        <f aca="false">O170&gt;U170</f>
        <v>1</v>
      </c>
      <c r="W170" s="0" t="n">
        <v>221563.688655369</v>
      </c>
      <c r="X170" s="0" t="n">
        <v>4.994E-006</v>
      </c>
      <c r="Y170" s="0" t="n">
        <f aca="false">(W170*X170)*EXP(L170*M170)</f>
        <v>1.10097042392938</v>
      </c>
      <c r="Z170" s="0" t="n">
        <v>237960.899425584</v>
      </c>
      <c r="AA170" s="0" t="n">
        <v>3748.14709444969</v>
      </c>
      <c r="AB170" s="0" t="n">
        <f aca="false">X170*0.1</f>
        <v>4.994E-007</v>
      </c>
      <c r="AC170" s="0" t="n">
        <f aca="false">(SQRT(((AA170/W170)^2)+((AB170/X170)^2)))*Y170</f>
        <v>0.111661296929145</v>
      </c>
      <c r="AD170" s="0" t="n">
        <v>5.223868284E-006</v>
      </c>
      <c r="AE170" s="0" t="n">
        <f aca="false">(W170*AD170)*EXP(L170*M170)</f>
        <v>1.15164687208385</v>
      </c>
      <c r="AF170" s="0" t="n">
        <v>237960.899425584</v>
      </c>
      <c r="AG170" s="0" t="n">
        <v>3748.14709444969</v>
      </c>
      <c r="AH170" s="0" t="n">
        <f aca="false">AD170*0.1</f>
        <v>5.223868284E-007</v>
      </c>
      <c r="AI170" s="0" t="n">
        <f aca="false">(SQRT(((AG170/W170)^2)+((AH170/AD170)^2)))*AE170</f>
        <v>0.11680094264687</v>
      </c>
      <c r="AJ170" s="0" t="n">
        <v>3.02832944E-007</v>
      </c>
      <c r="AK170" s="0" t="n">
        <f aca="false">(W170*AJ170)*EXP(L170*M170)</f>
        <v>0.0667621375121071</v>
      </c>
      <c r="AL170" s="0" t="n">
        <v>237960.899425584</v>
      </c>
      <c r="AM170" s="0" t="n">
        <v>3748.14709444969</v>
      </c>
      <c r="AN170" s="0" t="n">
        <f aca="false">AJ170*0.1</f>
        <v>3.02832944E-008</v>
      </c>
      <c r="AO170" s="0" t="n">
        <f aca="false">(SQRT(((AM170/W170)^2)+((AN170/AJ170)^2)))*AK170</f>
        <v>0.00677106913894896</v>
      </c>
    </row>
    <row r="171" customFormat="false" ht="15" hidden="false" customHeight="false" outlineLevel="0" collapsed="false">
      <c r="A171" s="42" t="s">
        <v>351</v>
      </c>
      <c r="B171" s="32"/>
      <c r="C171" s="0" t="s">
        <v>2122</v>
      </c>
      <c r="D171" s="41" t="n">
        <v>41485</v>
      </c>
      <c r="E171" s="0" t="n">
        <v>10000</v>
      </c>
      <c r="F171" s="0" t="n">
        <v>9685</v>
      </c>
      <c r="G171" s="0" t="n">
        <f aca="false">(((F171*3.7852*35.81)/1000)/(H171^2))*1.2732</f>
        <v>26.0819272240921</v>
      </c>
      <c r="H171" s="0" t="n">
        <v>8.005249356</v>
      </c>
      <c r="I171" s="0" t="n">
        <v>22.8769941822787</v>
      </c>
      <c r="J171" s="0" t="n">
        <v>68.0016224983599</v>
      </c>
      <c r="K171" s="0" t="n">
        <v>3.82238500207701</v>
      </c>
      <c r="L171" s="0" t="n">
        <v>0.005</v>
      </c>
      <c r="M171" s="0" t="n">
        <v>-1</v>
      </c>
      <c r="N171" s="0" t="n">
        <v>1371.17421400771</v>
      </c>
      <c r="O171" s="0" t="n">
        <f aca="false">(N171/2204.59)*EXP(L171*M171)</f>
        <v>0.618861309397617</v>
      </c>
      <c r="P171" s="0" t="n">
        <v>0.693948706618423</v>
      </c>
      <c r="Q171" s="0" t="n">
        <v>0.0696754411027923</v>
      </c>
      <c r="R171" s="0" t="n">
        <f aca="false">30.3818643031628*(I171/Hoja4!$DD$2)</f>
        <v>0.221123650703732</v>
      </c>
      <c r="S171" s="0" t="n">
        <v>0.346725101597201</v>
      </c>
      <c r="T171" s="0" t="n">
        <v>0.0215793379964769</v>
      </c>
      <c r="U171" s="0" t="n">
        <f aca="false">(SQRT(((P171/G171)^2)+((Q171/H171)^2)+((R171/I171)^2)+((S171/J171)^2)+((T171/K171)^2)))*O171</f>
        <v>0.0189229612362778</v>
      </c>
      <c r="V171" s="0" t="n">
        <f aca="false">O171&gt;U171</f>
        <v>1</v>
      </c>
      <c r="W171" s="0" t="n">
        <v>221563.688655369</v>
      </c>
      <c r="X171" s="0" t="n">
        <v>4.994E-006</v>
      </c>
      <c r="Y171" s="0" t="n">
        <f aca="false">(W171*X171)*EXP(L171*M171)</f>
        <v>1.10097042392938</v>
      </c>
      <c r="Z171" s="0" t="n">
        <v>237960.899425584</v>
      </c>
      <c r="AA171" s="0" t="n">
        <v>3748.14709444969</v>
      </c>
      <c r="AB171" s="0" t="n">
        <f aca="false">X171*0.1</f>
        <v>4.994E-007</v>
      </c>
      <c r="AC171" s="0" t="n">
        <f aca="false">(SQRT(((AA171/W171)^2)+((AB171/X171)^2)))*Y171</f>
        <v>0.111661296929145</v>
      </c>
      <c r="AD171" s="0" t="n">
        <v>5.223868284E-006</v>
      </c>
      <c r="AE171" s="0" t="n">
        <f aca="false">(W171*AD171)*EXP(L171*M171)</f>
        <v>1.15164687208385</v>
      </c>
      <c r="AF171" s="0" t="n">
        <v>237960.899425584</v>
      </c>
      <c r="AG171" s="0" t="n">
        <v>3748.14709444969</v>
      </c>
      <c r="AH171" s="0" t="n">
        <f aca="false">AD171*0.1</f>
        <v>5.223868284E-007</v>
      </c>
      <c r="AI171" s="0" t="n">
        <f aca="false">(SQRT(((AG171/W171)^2)+((AH171/AD171)^2)))*AE171</f>
        <v>0.11680094264687</v>
      </c>
      <c r="AJ171" s="0" t="n">
        <v>3.02832944E-007</v>
      </c>
      <c r="AK171" s="0" t="n">
        <f aca="false">(W171*AJ171)*EXP(L171*M171)</f>
        <v>0.0667621375121071</v>
      </c>
      <c r="AL171" s="0" t="n">
        <v>237960.899425584</v>
      </c>
      <c r="AM171" s="0" t="n">
        <v>3748.14709444969</v>
      </c>
      <c r="AN171" s="0" t="n">
        <f aca="false">AJ171*0.1</f>
        <v>3.02832944E-008</v>
      </c>
      <c r="AO171" s="0" t="n">
        <f aca="false">(SQRT(((AM171/W171)^2)+((AN171/AJ171)^2)))*AK171</f>
        <v>0.00677106913894896</v>
      </c>
    </row>
    <row r="172" customFormat="false" ht="15" hidden="false" customHeight="false" outlineLevel="0" collapsed="false">
      <c r="A172" s="42" t="s">
        <v>351</v>
      </c>
      <c r="B172" s="32"/>
      <c r="C172" s="0" t="s">
        <v>2122</v>
      </c>
      <c r="D172" s="41" t="n">
        <v>41485</v>
      </c>
      <c r="E172" s="0" t="n">
        <v>5000</v>
      </c>
      <c r="F172" s="0" t="n">
        <v>5283.44</v>
      </c>
      <c r="G172" s="0" t="n">
        <f aca="false">(((F172*3.7852*35.81)/1000)/(H172^2))*1.2732</f>
        <v>13.5536563152052</v>
      </c>
      <c r="H172" s="0" t="n">
        <v>8.20209975</v>
      </c>
      <c r="I172" s="0" t="n">
        <v>22.8769941822787</v>
      </c>
      <c r="J172" s="0" t="n">
        <v>68.0016224983599</v>
      </c>
      <c r="K172" s="0" t="n">
        <v>3.82238500207701</v>
      </c>
      <c r="L172" s="0" t="n">
        <v>0.005</v>
      </c>
      <c r="M172" s="0" t="n">
        <v>-1</v>
      </c>
      <c r="N172" s="0" t="n">
        <v>748.01410766208</v>
      </c>
      <c r="O172" s="0" t="n">
        <f aca="false">(N172/2204.59)*EXP(L172*M172)</f>
        <v>0.337606254104368</v>
      </c>
      <c r="P172" s="0" t="n">
        <v>0.400684429145215</v>
      </c>
      <c r="Q172" s="0" t="n">
        <v>0.0788250461799058</v>
      </c>
      <c r="R172" s="0" t="n">
        <f aca="false">30.6123136425953*(I172/Hoja4!$AB$2)</f>
        <v>0.124990941743146</v>
      </c>
      <c r="S172" s="0" t="n">
        <v>0.346725101597201</v>
      </c>
      <c r="T172" s="0" t="n">
        <v>0.0215793379964769</v>
      </c>
      <c r="U172" s="0" t="n">
        <f aca="false">(SQRT(((P172/G172)^2)+((Q172/H172)^2)+((R172/I172)^2)+((S172/J172)^2)+((T172/K172)^2)))*O172</f>
        <v>0.010960719171191</v>
      </c>
      <c r="V172" s="0" t="n">
        <f aca="false">O172&gt;U172</f>
        <v>1</v>
      </c>
      <c r="W172" s="0" t="n">
        <v>120869.226142418</v>
      </c>
      <c r="X172" s="0" t="n">
        <v>4.994E-006</v>
      </c>
      <c r="Y172" s="0" t="n">
        <f aca="false">(W172*X172)*EXP(L172*M172)</f>
        <v>0.600610343480171</v>
      </c>
      <c r="Z172" s="0" t="n">
        <v>237960.899425584</v>
      </c>
      <c r="AA172" s="0" t="n">
        <v>3748.14709444969</v>
      </c>
      <c r="AB172" s="0" t="n">
        <f aca="false">X172*0.1</f>
        <v>4.994E-007</v>
      </c>
      <c r="AC172" s="0" t="n">
        <f aca="false">(SQRT(((AA172/W172)^2)+((AB172/X172)^2)))*Y172</f>
        <v>0.0628825439623741</v>
      </c>
      <c r="AD172" s="0" t="n">
        <v>5.223868284E-006</v>
      </c>
      <c r="AE172" s="0" t="n">
        <f aca="false">(W172*AD172)*EXP(L172*M172)</f>
        <v>0.628255771795837</v>
      </c>
      <c r="AF172" s="0" t="n">
        <v>237960.899425584</v>
      </c>
      <c r="AG172" s="0" t="n">
        <v>3748.14709444969</v>
      </c>
      <c r="AH172" s="0" t="n">
        <f aca="false">AD172*0.1</f>
        <v>5.223868284E-007</v>
      </c>
      <c r="AI172" s="0" t="n">
        <f aca="false">(SQRT(((AG172/W172)^2)+((AH172/AD172)^2)))*AE172</f>
        <v>0.0657769577537609</v>
      </c>
      <c r="AJ172" s="0" t="n">
        <v>3.02832944E-007</v>
      </c>
      <c r="AK172" s="0" t="n">
        <f aca="false">(W172*AJ172)*EXP(L172*M172)</f>
        <v>0.0364206244519326</v>
      </c>
      <c r="AL172" s="0" t="n">
        <v>237960.899425584</v>
      </c>
      <c r="AM172" s="0" t="n">
        <v>3748.14709444969</v>
      </c>
      <c r="AN172" s="0" t="n">
        <f aca="false">AJ172*0.1</f>
        <v>3.02832944E-008</v>
      </c>
      <c r="AO172" s="0" t="n">
        <f aca="false">(SQRT(((AM172/W172)^2)+((AN172/AJ172)^2)))*AK172</f>
        <v>0.00381315697123251</v>
      </c>
    </row>
    <row r="173" customFormat="false" ht="15" hidden="false" customHeight="false" outlineLevel="0" collapsed="false">
      <c r="A173" s="42" t="s">
        <v>351</v>
      </c>
      <c r="B173" s="32"/>
      <c r="C173" s="0" t="s">
        <v>2125</v>
      </c>
      <c r="D173" s="41" t="n">
        <v>41485</v>
      </c>
      <c r="E173" s="0" t="n">
        <v>5000</v>
      </c>
      <c r="F173" s="0" t="n">
        <v>5283.44</v>
      </c>
      <c r="G173" s="0" t="n">
        <f aca="false">(((F173*3.7852*35.81)/1000)/(H173^2))*1.2732</f>
        <v>13.5536563152052</v>
      </c>
      <c r="H173" s="0" t="n">
        <v>8.20209975</v>
      </c>
      <c r="I173" s="0" t="n">
        <v>5.29400603786264</v>
      </c>
      <c r="J173" s="0" t="n">
        <v>68.0020357347871</v>
      </c>
      <c r="K173" s="0" t="n">
        <v>3.9836139795159</v>
      </c>
      <c r="L173" s="0" t="n">
        <v>0.005</v>
      </c>
      <c r="M173" s="0" t="n">
        <v>-1</v>
      </c>
      <c r="N173" s="0" t="n">
        <v>180.400643444559</v>
      </c>
      <c r="O173" s="0" t="n">
        <f aca="false">(N173/2204.59)*EXP(L173*M173)</f>
        <v>0.0814214395791173</v>
      </c>
      <c r="P173" s="0" t="n">
        <v>0.400684429145215</v>
      </c>
      <c r="Q173" s="0" t="n">
        <v>0.0788250461799058</v>
      </c>
      <c r="R173" s="0" t="n">
        <f aca="false">30.6123136425953*(I173/Hoja4!$AG$2)</f>
        <v>0.139798492477452</v>
      </c>
      <c r="S173" s="0" t="n">
        <v>0.388353619553598</v>
      </c>
      <c r="T173" s="0" t="n">
        <v>0.0223763331258358</v>
      </c>
      <c r="U173" s="0" t="n">
        <f aca="false">(SQRT(((P173/G173)^2)+((Q173/H173)^2)+((R173/I173)^2)+((S173/J173)^2)+((T173/K173)^2)))*O173</f>
        <v>0.00338444191642889</v>
      </c>
      <c r="V173" s="0" t="n">
        <f aca="false">O173&gt;U173</f>
        <v>1</v>
      </c>
      <c r="W173" s="0" t="n">
        <v>27970.563260685</v>
      </c>
      <c r="X173" s="0" t="n">
        <v>4.994E-006</v>
      </c>
      <c r="Y173" s="0" t="n">
        <f aca="false">(W173*X173)*EXP(L173*M173)</f>
        <v>0.138988311115183</v>
      </c>
      <c r="Z173" s="0" t="n">
        <v>44299.0160687798</v>
      </c>
      <c r="AA173" s="0" t="n">
        <v>804.406580767259</v>
      </c>
      <c r="AB173" s="0" t="n">
        <f aca="false">X173*0.1</f>
        <v>4.994E-007</v>
      </c>
      <c r="AC173" s="0" t="n">
        <f aca="false">(SQRT(((AA173/W173)^2)+((AB173/X173)^2)))*Y173</f>
        <v>0.0144621878974244</v>
      </c>
      <c r="AD173" s="0" t="n">
        <v>5.223868284E-006</v>
      </c>
      <c r="AE173" s="0" t="n">
        <f aca="false">(W173*AD173)*EXP(L173*M173)</f>
        <v>0.145385789003069</v>
      </c>
      <c r="AF173" s="0" t="n">
        <v>44299.0160687798</v>
      </c>
      <c r="AG173" s="0" t="n">
        <v>804.406580767259</v>
      </c>
      <c r="AH173" s="0" t="n">
        <f aca="false">AD173*0.1</f>
        <v>5.223868284E-007</v>
      </c>
      <c r="AI173" s="0" t="n">
        <f aca="false">(SQRT(((AG173/W173)^2)+((AH173/AD173)^2)))*AE173</f>
        <v>0.0151278663745702</v>
      </c>
      <c r="AJ173" s="0" t="n">
        <v>3.02832944E-007</v>
      </c>
      <c r="AK173" s="0" t="n">
        <f aca="false">(W173*AJ173)*EXP(L173*M173)</f>
        <v>0.00842816168133736</v>
      </c>
      <c r="AL173" s="0" t="n">
        <v>44299.0160687798</v>
      </c>
      <c r="AM173" s="0" t="n">
        <v>804.406580767259</v>
      </c>
      <c r="AN173" s="0" t="n">
        <f aca="false">AJ173*0.1</f>
        <v>3.02832944E-008</v>
      </c>
      <c r="AO173" s="0" t="n">
        <f aca="false">(SQRT(((AM173/W173)^2)+((AN173/AJ173)^2)))*AK173</f>
        <v>0.000876977760844651</v>
      </c>
    </row>
    <row r="174" customFormat="false" ht="15" hidden="false" customHeight="false" outlineLevel="0" collapsed="false">
      <c r="A174" s="42" t="s">
        <v>351</v>
      </c>
      <c r="B174" s="32"/>
      <c r="C174" s="0" t="s">
        <v>2123</v>
      </c>
      <c r="D174" s="41" t="n">
        <v>41485</v>
      </c>
      <c r="E174" s="0" t="n">
        <v>5000</v>
      </c>
      <c r="F174" s="0" t="n">
        <v>5283.44</v>
      </c>
      <c r="G174" s="0" t="n">
        <f aca="false">(((F174*3.7852*35.81)/1000)/(H174^2))*1.2732</f>
        <v>13.5536563152052</v>
      </c>
      <c r="H174" s="0" t="n">
        <v>8.20209975</v>
      </c>
      <c r="I174" s="0" t="n">
        <v>41.2672110000604</v>
      </c>
      <c r="J174" s="0" t="n">
        <v>130.009325504884</v>
      </c>
      <c r="K174" s="0" t="n">
        <v>0.00593973</v>
      </c>
      <c r="L174" s="0" t="n">
        <v>0.005</v>
      </c>
      <c r="M174" s="0" t="n">
        <v>-1</v>
      </c>
      <c r="N174" s="0" t="n">
        <v>3.58214661264246</v>
      </c>
      <c r="O174" s="0" t="n">
        <f aca="false">(N174/2204.59)*EXP(L174*M174)</f>
        <v>0.00161675439962852</v>
      </c>
      <c r="P174" s="0" t="n">
        <v>0.400684429145215</v>
      </c>
      <c r="Q174" s="0" t="n">
        <v>0.0788250461799058</v>
      </c>
      <c r="R174" s="0" t="n">
        <f aca="false">30.6123136425953*(I174/Hoja4!$AB$2)</f>
        <v>0.225467888172401</v>
      </c>
      <c r="S174" s="0" t="n">
        <v>1.14894745568521</v>
      </c>
      <c r="T174" s="0" t="n">
        <v>5.58086552427142E-005</v>
      </c>
      <c r="U174" s="0" t="n">
        <f aca="false">(SQRT(((P174/G174)^2)+((Q174/H174)^2)+((R174/I174)^2)+((S174/J174)^2)+((T174/K174)^2)))*O174</f>
        <v>5.51252149884533E-005</v>
      </c>
      <c r="V174" s="0" t="n">
        <f aca="false">O174&gt;U174</f>
        <v>1</v>
      </c>
      <c r="W174" s="0" t="n">
        <v>218032.833286159</v>
      </c>
      <c r="X174" s="0" t="n">
        <v>4.994E-006</v>
      </c>
      <c r="Y174" s="0" t="n">
        <f aca="false">(W174*X174)*EXP(L174*M174)</f>
        <v>1.08342527762737</v>
      </c>
      <c r="Z174" s="0" t="n">
        <v>214210.290852283</v>
      </c>
      <c r="AA174" s="0" t="n">
        <v>6507.82824848106</v>
      </c>
      <c r="AB174" s="0" t="n">
        <f aca="false">X174*0.1</f>
        <v>4.994E-007</v>
      </c>
      <c r="AC174" s="0" t="n">
        <f aca="false">(SQRT(((AA174/W174)^2)+((AB174/X174)^2)))*Y174</f>
        <v>0.113065686774075</v>
      </c>
      <c r="AD174" s="0" t="n">
        <v>5.223868284E-006</v>
      </c>
      <c r="AE174" s="0" t="n">
        <f aca="false">(W174*AD174)*EXP(L174*M174)</f>
        <v>1.13329414214688</v>
      </c>
      <c r="AF174" s="0" t="n">
        <v>214210.290852283</v>
      </c>
      <c r="AG174" s="0" t="n">
        <v>6507.82824848106</v>
      </c>
      <c r="AH174" s="0" t="n">
        <f aca="false">AD174*0.1</f>
        <v>5.223868284E-007</v>
      </c>
      <c r="AI174" s="0" t="n">
        <f aca="false">(SQRT(((AG174/W174)^2)+((AH174/AD174)^2)))*AE174</f>
        <v>0.118269974999553</v>
      </c>
      <c r="AJ174" s="0" t="n">
        <v>3.02832944E-007</v>
      </c>
      <c r="AK174" s="0" t="n">
        <f aca="false">(W174*AJ174)*EXP(L174*M174)</f>
        <v>0.0656982111389494</v>
      </c>
      <c r="AL174" s="0" t="n">
        <v>214210.290852283</v>
      </c>
      <c r="AM174" s="0" t="n">
        <v>6507.82824848106</v>
      </c>
      <c r="AN174" s="0" t="n">
        <f aca="false">AJ174*0.1</f>
        <v>3.02832944E-008</v>
      </c>
      <c r="AO174" s="0" t="n">
        <f aca="false">(SQRT(((AM174/W174)^2)+((AN174/AJ174)^2)))*AK174</f>
        <v>0.00685623043475669</v>
      </c>
    </row>
    <row r="175" customFormat="false" ht="15" hidden="false" customHeight="false" outlineLevel="0" collapsed="false">
      <c r="A175" s="42" t="s">
        <v>351</v>
      </c>
      <c r="B175" s="40" t="s">
        <v>391</v>
      </c>
      <c r="C175" s="0" t="s">
        <v>2122</v>
      </c>
      <c r="D175" s="41" t="n">
        <v>40947</v>
      </c>
      <c r="E175" s="0" t="n">
        <v>10000</v>
      </c>
      <c r="F175" s="0" t="n">
        <v>9685</v>
      </c>
      <c r="G175" s="0" t="n">
        <f aca="false">(((F175*3.7852*35.81)/1000)/(H175^2))*1.2732</f>
        <v>26.0819272240921</v>
      </c>
      <c r="H175" s="0" t="n">
        <v>8.005249356</v>
      </c>
      <c r="I175" s="0" t="n">
        <v>29.2397660818713</v>
      </c>
      <c r="J175" s="0" t="n">
        <v>68.0016224983599</v>
      </c>
      <c r="K175" s="0" t="n">
        <v>3.82238500207701</v>
      </c>
      <c r="L175" s="0" t="n">
        <v>0.005</v>
      </c>
      <c r="M175" s="0" t="n">
        <v>0</v>
      </c>
      <c r="N175" s="0" t="n">
        <v>1752.53850914454</v>
      </c>
      <c r="O175" s="0" t="n">
        <f aca="false">(N175/2204.59)*EXP(L175*M175)</f>
        <v>0.794949858769449</v>
      </c>
      <c r="P175" s="0" t="n">
        <v>0.693948706618423</v>
      </c>
      <c r="Q175" s="0" t="n">
        <v>0.0696754411027923</v>
      </c>
      <c r="R175" s="0" t="n">
        <f aca="false">30.3818643031628*(I175/Hoja4!$DD$2)</f>
        <v>0.282624708920678</v>
      </c>
      <c r="S175" s="0" t="n">
        <v>0.346725101597201</v>
      </c>
      <c r="T175" s="0" t="n">
        <v>0.0215793379964769</v>
      </c>
      <c r="U175" s="0" t="n">
        <f aca="false">(SQRT(((P175/G175)^2)+((Q175/H175)^2)+((R175/I175)^2)+((S175/J175)^2)+((T175/K175)^2)))*O175</f>
        <v>0.0243072319013142</v>
      </c>
      <c r="V175" s="0" t="n">
        <f aca="false">O175&gt;U175</f>
        <v>1</v>
      </c>
      <c r="W175" s="0" t="n">
        <v>283187.134502924</v>
      </c>
      <c r="X175" s="0" t="n">
        <v>4.994E-006</v>
      </c>
      <c r="Y175" s="0" t="n">
        <f aca="false">(W175*X175)*EXP(L175*M175)</f>
        <v>1.4142365497076</v>
      </c>
      <c r="Z175" s="0" t="n">
        <v>237960.899425584</v>
      </c>
      <c r="AA175" s="0" t="n">
        <v>3748.14709444969</v>
      </c>
      <c r="AB175" s="0" t="n">
        <f aca="false">X175*0.1</f>
        <v>4.994E-007</v>
      </c>
      <c r="AC175" s="0" t="n">
        <f aca="false">(SQRT(((AA175/W175)^2)+((AB175/X175)^2)))*Y175</f>
        <v>0.142657011537046</v>
      </c>
      <c r="AD175" s="0" t="n">
        <v>5.223868284E-006</v>
      </c>
      <c r="AE175" s="0" t="n">
        <f aca="false">(W175*AD175)*EXP(L175*M175)</f>
        <v>1.47933229036667</v>
      </c>
      <c r="AF175" s="0" t="n">
        <v>237960.899425584</v>
      </c>
      <c r="AG175" s="0" t="n">
        <v>3748.14709444969</v>
      </c>
      <c r="AH175" s="0" t="n">
        <f aca="false">AD175*0.1</f>
        <v>5.223868284E-007</v>
      </c>
      <c r="AI175" s="0" t="n">
        <f aca="false">(SQRT(((AG175/W175)^2)+((AH175/AD175)^2)))*AE175</f>
        <v>0.149223355638485</v>
      </c>
      <c r="AJ175" s="0" t="n">
        <v>3.02832944E-007</v>
      </c>
      <c r="AK175" s="0" t="n">
        <f aca="false">(W175*AJ175)*EXP(L175*M175)</f>
        <v>0.0857583936444444</v>
      </c>
      <c r="AL175" s="0" t="n">
        <v>237960.899425584</v>
      </c>
      <c r="AM175" s="0" t="n">
        <v>3748.14709444969</v>
      </c>
      <c r="AN175" s="0" t="n">
        <f aca="false">AJ175*0.1</f>
        <v>3.02832944E-008</v>
      </c>
      <c r="AO175" s="0" t="n">
        <f aca="false">(SQRT(((AM175/W175)^2)+((AN175/AJ175)^2)))*AK175</f>
        <v>0.00865062931237595</v>
      </c>
    </row>
    <row r="176" customFormat="false" ht="15" hidden="false" customHeight="false" outlineLevel="0" collapsed="false">
      <c r="A176" s="42" t="s">
        <v>351</v>
      </c>
      <c r="B176" s="32"/>
      <c r="C176" s="0" t="s">
        <v>2122</v>
      </c>
      <c r="D176" s="41" t="n">
        <v>40947</v>
      </c>
      <c r="E176" s="0" t="n">
        <v>7000</v>
      </c>
      <c r="F176" s="0" t="n">
        <v>6731</v>
      </c>
      <c r="G176" s="0" t="n">
        <f aca="false">(((F176*3.7852*35.81)/1000)/(H176^2))*1.2732</f>
        <v>18.1267374440231</v>
      </c>
      <c r="H176" s="0" t="n">
        <v>8.005249356</v>
      </c>
      <c r="I176" s="0" t="n">
        <v>29.2397660818713</v>
      </c>
      <c r="J176" s="0" t="n">
        <v>68.0016224983599</v>
      </c>
      <c r="K176" s="0" t="n">
        <v>3.82238500207701</v>
      </c>
      <c r="L176" s="0" t="n">
        <v>0.005</v>
      </c>
      <c r="M176" s="0" t="n">
        <v>0</v>
      </c>
      <c r="N176" s="0" t="n">
        <v>1218.00068897921</v>
      </c>
      <c r="O176" s="0" t="n">
        <f aca="false">(N176/2204.59)*EXP(L176*M176)</f>
        <v>0.552483994293367</v>
      </c>
      <c r="P176" s="0" t="n">
        <v>0.575296534612654</v>
      </c>
      <c r="Q176" s="0" t="n">
        <v>0.0436657928861363</v>
      </c>
      <c r="R176" s="0" t="n">
        <f aca="false">11.8457570192522*(I176/Hoja4!$BK$2)</f>
        <v>0.104933295421179</v>
      </c>
      <c r="S176" s="0" t="n">
        <v>0.346725101597201</v>
      </c>
      <c r="T176" s="0" t="n">
        <v>0.0215793379964769</v>
      </c>
      <c r="U176" s="0" t="n">
        <f aca="false">(SQRT(((P176/G176)^2)+((Q176/H176)^2)+((R176/I176)^2)+((S176/J176)^2)+((T176/K176)^2)))*O176</f>
        <v>0.0183884033826565</v>
      </c>
      <c r="V176" s="0" t="n">
        <f aca="false">O176&gt;U176</f>
        <v>1</v>
      </c>
      <c r="W176" s="0" t="n">
        <v>196812.865497076</v>
      </c>
      <c r="X176" s="0" t="n">
        <v>4.994E-006</v>
      </c>
      <c r="Y176" s="0" t="n">
        <f aca="false">(W176*X176)*EXP(L176*M176)</f>
        <v>0.982883450292398</v>
      </c>
      <c r="Z176" s="0" t="n">
        <v>237960.899425584</v>
      </c>
      <c r="AA176" s="0" t="n">
        <v>3748.14709444969</v>
      </c>
      <c r="AB176" s="0" t="n">
        <f aca="false">X176*0.1</f>
        <v>4.994E-007</v>
      </c>
      <c r="AC176" s="0" t="n">
        <f aca="false">(SQRT(((AA176/W176)^2)+((AB176/X176)^2)))*Y176</f>
        <v>0.100054842581351</v>
      </c>
      <c r="AD176" s="0" t="n">
        <v>5.223868284E-006</v>
      </c>
      <c r="AE176" s="0" t="n">
        <f aca="false">(W176*AD176)*EXP(L176*M176)</f>
        <v>1.02812448595333</v>
      </c>
      <c r="AF176" s="0" t="n">
        <v>237960.899425584</v>
      </c>
      <c r="AG176" s="0" t="n">
        <v>3748.14709444969</v>
      </c>
      <c r="AH176" s="0" t="n">
        <f aca="false">AD176*0.1</f>
        <v>5.223868284E-007</v>
      </c>
      <c r="AI176" s="0" t="n">
        <f aca="false">(SQRT(((AG176/W176)^2)+((AH176/AD176)^2)))*AE176</f>
        <v>0.104660256071553</v>
      </c>
      <c r="AJ176" s="0" t="n">
        <v>3.02832944E-007</v>
      </c>
      <c r="AK176" s="0" t="n">
        <f aca="false">(W176*AJ176)*EXP(L176*M176)</f>
        <v>0.0596014194755555</v>
      </c>
      <c r="AL176" s="0" t="n">
        <v>237960.899425584</v>
      </c>
      <c r="AM176" s="0" t="n">
        <v>3748.14709444969</v>
      </c>
      <c r="AN176" s="0" t="n">
        <f aca="false">AJ176*0.1</f>
        <v>3.02832944E-008</v>
      </c>
      <c r="AO176" s="0" t="n">
        <f aca="false">(SQRT(((AM176/W176)^2)+((AN176/AJ176)^2)))*AK176</f>
        <v>0.00606726122153929</v>
      </c>
    </row>
    <row r="177" customFormat="false" ht="15" hidden="false" customHeight="false" outlineLevel="0" collapsed="false">
      <c r="A177" s="42" t="s">
        <v>351</v>
      </c>
      <c r="B177" s="32"/>
      <c r="C177" s="0" t="s">
        <v>2123</v>
      </c>
      <c r="D177" s="41" t="n">
        <v>40947</v>
      </c>
      <c r="E177" s="0" t="n">
        <v>10000</v>
      </c>
      <c r="F177" s="0" t="n">
        <v>9685</v>
      </c>
      <c r="G177" s="0" t="n">
        <f aca="false">(((F177*3.7852*35.81)/1000)/(H177^2))*1.2732</f>
        <v>26.0819272240921</v>
      </c>
      <c r="H177" s="0" t="n">
        <v>8.005249356</v>
      </c>
      <c r="I177" s="0" t="n">
        <v>18.5854414042333</v>
      </c>
      <c r="J177" s="0" t="n">
        <v>130.009325504884</v>
      </c>
      <c r="K177" s="0" t="n">
        <v>0.00593973</v>
      </c>
      <c r="L177" s="0" t="n">
        <v>0.005</v>
      </c>
      <c r="M177" s="0" t="n">
        <v>0</v>
      </c>
      <c r="N177" s="0" t="n">
        <v>3.30927814219529</v>
      </c>
      <c r="O177" s="0" t="n">
        <f aca="false">(N177/2204.59)*EXP(L177*M177)</f>
        <v>0.00150108552710268</v>
      </c>
      <c r="P177" s="0" t="n">
        <v>0.693948706618423</v>
      </c>
      <c r="Q177" s="0" t="n">
        <v>0.0696754411027923</v>
      </c>
      <c r="R177" s="0" t="n">
        <f aca="false">30.3818643031628*(I177/Hoja4!$DN$2)</f>
        <v>0.0982772501329477</v>
      </c>
      <c r="S177" s="0" t="n">
        <v>1.14894745568521</v>
      </c>
      <c r="T177" s="0" t="n">
        <v>5.58086552427142E-005</v>
      </c>
      <c r="U177" s="0" t="n">
        <f aca="false">(SQRT(((P177/G177)^2)+((Q177/H177)^2)+((R177/I177)^2)+((S177/J177)^2)+((T177/K177)^2)))*O177</f>
        <v>4.69435171101129E-005</v>
      </c>
      <c r="V177" s="0" t="n">
        <f aca="false">O177&gt;U177</f>
        <v>1</v>
      </c>
      <c r="W177" s="0" t="n">
        <v>180000</v>
      </c>
      <c r="X177" s="0" t="n">
        <v>4.994E-006</v>
      </c>
      <c r="Y177" s="0" t="n">
        <f aca="false">(W177*X177)*EXP(L177*M177)</f>
        <v>0.89892</v>
      </c>
      <c r="Z177" s="0" t="n">
        <v>214210.290852283</v>
      </c>
      <c r="AA177" s="0" t="n">
        <v>6507.82824848106</v>
      </c>
      <c r="AB177" s="0" t="n">
        <f aca="false">X177*0.1</f>
        <v>4.994E-007</v>
      </c>
      <c r="AC177" s="0" t="n">
        <f aca="false">(SQRT(((AA177/W177)^2)+((AB177/X177)^2)))*Y177</f>
        <v>0.095586755315516</v>
      </c>
      <c r="AD177" s="0" t="n">
        <v>5.223868284E-006</v>
      </c>
      <c r="AE177" s="0" t="n">
        <f aca="false">(W177*AD177)*EXP(L177*M177)</f>
        <v>0.94029629112</v>
      </c>
      <c r="AF177" s="0" t="n">
        <v>214210.290852283</v>
      </c>
      <c r="AG177" s="0" t="n">
        <v>6507.82824848106</v>
      </c>
      <c r="AH177" s="0" t="n">
        <f aca="false">AD177*0.1</f>
        <v>5.223868284E-007</v>
      </c>
      <c r="AI177" s="0" t="n">
        <f aca="false">(SQRT(((AG177/W177)^2)+((AH177/AD177)^2)))*AE177</f>
        <v>0.0999865077018808</v>
      </c>
      <c r="AJ177" s="0" t="n">
        <v>3.02832944E-007</v>
      </c>
      <c r="AK177" s="0" t="n">
        <f aca="false">(W177*AJ177)*EXP(L177*M177)</f>
        <v>0.05450992992</v>
      </c>
      <c r="AL177" s="0" t="n">
        <v>214210.290852283</v>
      </c>
      <c r="AM177" s="0" t="n">
        <v>6507.82824848106</v>
      </c>
      <c r="AN177" s="0" t="n">
        <f aca="false">AJ177*0.1</f>
        <v>3.02832944E-008</v>
      </c>
      <c r="AO177" s="0" t="n">
        <f aca="false">(SQRT(((AM177/W177)^2)+((AN177/AJ177)^2)))*AK177</f>
        <v>0.00579631928706555</v>
      </c>
    </row>
    <row r="178" customFormat="false" ht="15" hidden="false" customHeight="false" outlineLevel="0" collapsed="false">
      <c r="A178" s="42" t="s">
        <v>351</v>
      </c>
      <c r="B178" s="32"/>
      <c r="C178" s="0" t="s">
        <v>2125</v>
      </c>
      <c r="D178" s="41" t="n">
        <v>40947</v>
      </c>
      <c r="E178" s="0" t="n">
        <v>7000</v>
      </c>
      <c r="F178" s="0" t="n">
        <v>6731</v>
      </c>
      <c r="G178" s="0" t="n">
        <f aca="false">(((F178*3.7852*35.81)/1000)/(H178^2))*1.2732</f>
        <v>18.1267374440231</v>
      </c>
      <c r="H178" s="0" t="n">
        <v>8.005249356</v>
      </c>
      <c r="I178" s="0" t="n">
        <v>1.78279601842223</v>
      </c>
      <c r="J178" s="0" t="n">
        <v>68.0020357347871</v>
      </c>
      <c r="K178" s="0" t="n">
        <v>3.9836139795159</v>
      </c>
      <c r="L178" s="0" t="n">
        <v>0.005</v>
      </c>
      <c r="M178" s="0" t="n">
        <v>0</v>
      </c>
      <c r="N178" s="0" t="n">
        <v>77.3959287448804</v>
      </c>
      <c r="O178" s="0" t="n">
        <f aca="false">(N178/2204.59)*EXP(L178*M178)</f>
        <v>0.0351067222226719</v>
      </c>
      <c r="P178" s="0" t="n">
        <v>0.575296534612654</v>
      </c>
      <c r="Q178" s="0" t="n">
        <v>0.0436657928861363</v>
      </c>
      <c r="R178" s="0" t="n">
        <f aca="false">11.8457570192522*(I178/Hoja4!$BP$2)</f>
        <v>0.0880020753244452</v>
      </c>
      <c r="S178" s="0" t="n">
        <v>0.388353619553598</v>
      </c>
      <c r="T178" s="0" t="n">
        <v>0.0223763331258358</v>
      </c>
      <c r="U178" s="0" t="n">
        <f aca="false">(SQRT(((P178/G178)^2)+((Q178/H178)^2)+((R178/I178)^2)+((S178/J178)^2)+((T178/K178)^2)))*O178</f>
        <v>0.00208811993843736</v>
      </c>
      <c r="V178" s="0" t="n">
        <f aca="false">O178&gt;U178</f>
        <v>1</v>
      </c>
      <c r="W178" s="0" t="n">
        <v>12000</v>
      </c>
      <c r="X178" s="0" t="n">
        <v>4.994E-006</v>
      </c>
      <c r="Y178" s="0" t="n">
        <f aca="false">(W178*X178)*EXP(L178*M178)</f>
        <v>0.059928</v>
      </c>
      <c r="Z178" s="0" t="n">
        <v>44299.0160687798</v>
      </c>
      <c r="AA178" s="0" t="n">
        <v>804.406580767259</v>
      </c>
      <c r="AB178" s="0" t="n">
        <f aca="false">X178*0.1</f>
        <v>4.994E-007</v>
      </c>
      <c r="AC178" s="0" t="n">
        <f aca="false">(SQRT(((AA178/W178)^2)+((AB178/X178)^2)))*Y178</f>
        <v>0.00721467945353285</v>
      </c>
      <c r="AD178" s="0" t="n">
        <v>5.223868284E-006</v>
      </c>
      <c r="AE178" s="0" t="n">
        <f aca="false">(W178*AD178)*EXP(L178*M178)</f>
        <v>0.062686419408</v>
      </c>
      <c r="AF178" s="0" t="n">
        <v>44299.0160687798</v>
      </c>
      <c r="AG178" s="0" t="n">
        <v>804.406580767259</v>
      </c>
      <c r="AH178" s="0" t="n">
        <f aca="false">AD178*0.1</f>
        <v>5.223868284E-007</v>
      </c>
      <c r="AI178" s="0" t="n">
        <f aca="false">(SQRT(((AG178/W178)^2)+((AH178/AD178)^2)))*AE178</f>
        <v>0.00754676315108865</v>
      </c>
      <c r="AJ178" s="0" t="n">
        <v>3.02832944E-007</v>
      </c>
      <c r="AK178" s="0" t="n">
        <f aca="false">(W178*AJ178)*EXP(L178*M178)</f>
        <v>0.003633995328</v>
      </c>
      <c r="AL178" s="0" t="n">
        <v>44299.0160687798</v>
      </c>
      <c r="AM178" s="0" t="n">
        <v>804.406580767259</v>
      </c>
      <c r="AN178" s="0" t="n">
        <f aca="false">AJ178*0.1</f>
        <v>3.02832944E-008</v>
      </c>
      <c r="AO178" s="0" t="n">
        <f aca="false">(SQRT(((AM178/W178)^2)+((AN178/AJ178)^2)))*AK178</f>
        <v>0.000437493516005139</v>
      </c>
    </row>
    <row r="179" customFormat="false" ht="15" hidden="false" customHeight="false" outlineLevel="0" collapsed="false">
      <c r="A179" s="42" t="s">
        <v>351</v>
      </c>
      <c r="B179" s="40" t="s">
        <v>395</v>
      </c>
      <c r="C179" s="0" t="s">
        <v>2122</v>
      </c>
      <c r="D179" s="41" t="n">
        <v>41302</v>
      </c>
      <c r="E179" s="0" t="n">
        <v>8000</v>
      </c>
      <c r="F179" s="0" t="n">
        <v>7925.16</v>
      </c>
      <c r="G179" s="0" t="n">
        <f aca="false">(((F179*3.7852*35.81)/1000)/(H179^2))*1.2732</f>
        <v>21.3426377242422</v>
      </c>
      <c r="H179" s="0" t="n">
        <v>8.005249356</v>
      </c>
      <c r="I179" s="0" t="n">
        <v>90.8499008221916</v>
      </c>
      <c r="J179" s="0" t="n">
        <v>68.0016224983599</v>
      </c>
      <c r="K179" s="0" t="n">
        <v>3.82238500207701</v>
      </c>
      <c r="L179" s="0" t="n">
        <v>0.005</v>
      </c>
      <c r="M179" s="0" t="n">
        <v>-1</v>
      </c>
      <c r="N179" s="0" t="n">
        <v>2214.00970117843</v>
      </c>
      <c r="O179" s="0" t="n">
        <f aca="false">(N179/2204.59)*EXP(L179*M179)</f>
        <v>0.999263936480795</v>
      </c>
      <c r="P179" s="0" t="n">
        <v>0.107322321005691</v>
      </c>
      <c r="Q179" s="0" t="n">
        <v>0.0548813846852914</v>
      </c>
      <c r="R179" s="0" t="n">
        <f aca="false">18.998926608387*(I179/Hoja4!$CJ$2)</f>
        <v>0.331845775007289</v>
      </c>
      <c r="S179" s="0" t="n">
        <v>0.346725101597201</v>
      </c>
      <c r="T179" s="0" t="n">
        <v>0.0215793379964769</v>
      </c>
      <c r="U179" s="0" t="n">
        <f aca="false">(SQRT(((P179/G179)^2)+((Q179/H179)^2)+((R179/I179)^2)+((S179/J179)^2)+((T179/K179)^2)))*O179</f>
        <v>0.0119702461622371</v>
      </c>
      <c r="V179" s="0" t="n">
        <f aca="false">O179&gt;U179</f>
        <v>1</v>
      </c>
      <c r="W179" s="0" t="n">
        <v>720000</v>
      </c>
      <c r="X179" s="0" t="n">
        <v>4.994E-006</v>
      </c>
      <c r="Y179" s="0" t="n">
        <f aca="false">(W179*X179)*EXP(L179*M179)</f>
        <v>3.57774647118354</v>
      </c>
      <c r="Z179" s="0" t="n">
        <v>237960.899425584</v>
      </c>
      <c r="AA179" s="0" t="n">
        <v>3748.14709444969</v>
      </c>
      <c r="AB179" s="0" t="n">
        <f aca="false">X179*0.1</f>
        <v>4.994E-007</v>
      </c>
      <c r="AC179" s="0" t="n">
        <f aca="false">(SQRT(((AA179/W179)^2)+((AB179/X179)^2)))*Y179</f>
        <v>0.358259102618327</v>
      </c>
      <c r="AD179" s="0" t="n">
        <v>5.223868284E-006</v>
      </c>
      <c r="AE179" s="0" t="n">
        <f aca="false">(W179*AD179)*EXP(L179*M179)</f>
        <v>3.74242617521198</v>
      </c>
      <c r="AF179" s="0" t="n">
        <v>237960.899425584</v>
      </c>
      <c r="AG179" s="0" t="n">
        <v>3748.14709444969</v>
      </c>
      <c r="AH179" s="0" t="n">
        <f aca="false">AD179*0.1</f>
        <v>5.223868284E-007</v>
      </c>
      <c r="AI179" s="0" t="n">
        <f aca="false">(SQRT(((AG179/W179)^2)+((AH179/AD179)^2)))*AE179</f>
        <v>0.374749371970801</v>
      </c>
      <c r="AJ179" s="0" t="n">
        <v>3.02832944E-007</v>
      </c>
      <c r="AK179" s="0" t="n">
        <f aca="false">(W179*AJ179)*EXP(L179*M179)</f>
        <v>0.216952242041274</v>
      </c>
      <c r="AL179" s="0" t="n">
        <v>237960.899425584</v>
      </c>
      <c r="AM179" s="0" t="n">
        <v>3748.14709444969</v>
      </c>
      <c r="AN179" s="0" t="n">
        <f aca="false">AJ179*0.1</f>
        <v>3.02832944E-008</v>
      </c>
      <c r="AO179" s="0" t="n">
        <f aca="false">(SQRT(((AM179/W179)^2)+((AN179/AJ179)^2)))*AK179</f>
        <v>0.0217246012736696</v>
      </c>
    </row>
    <row r="180" customFormat="false" ht="15" hidden="false" customHeight="false" outlineLevel="0" collapsed="false">
      <c r="A180" s="42" t="s">
        <v>351</v>
      </c>
      <c r="B180" s="32"/>
      <c r="C180" s="0" t="s">
        <v>2123</v>
      </c>
      <c r="D180" s="41" t="n">
        <v>41302</v>
      </c>
      <c r="E180" s="0" t="n">
        <v>12000</v>
      </c>
      <c r="F180" s="0" t="n">
        <v>11529</v>
      </c>
      <c r="G180" s="0" t="n">
        <f aca="false">(((F180*3.7852*35.81)/1000)/(H180^2))*1.2732</f>
        <v>31.0478615350086</v>
      </c>
      <c r="H180" s="0" t="n">
        <v>8.005249356</v>
      </c>
      <c r="I180" s="0" t="n">
        <v>31.2256049960968</v>
      </c>
      <c r="J180" s="0" t="n">
        <v>130.009325504884</v>
      </c>
      <c r="K180" s="0" t="n">
        <v>0.00593973</v>
      </c>
      <c r="L180" s="0" t="n">
        <v>0.005</v>
      </c>
      <c r="M180" s="0" t="n">
        <v>-1</v>
      </c>
      <c r="N180" s="0" t="n">
        <v>6.61855628659676</v>
      </c>
      <c r="O180" s="0" t="n">
        <f aca="false">(N180/2204.59)*EXP(L180*M180)</f>
        <v>0.00298719766460111</v>
      </c>
      <c r="P180" s="0" t="n">
        <v>1.07195269681865</v>
      </c>
      <c r="Q180" s="0" t="n">
        <v>0.0717296563018546</v>
      </c>
      <c r="R180" s="0" t="n">
        <f aca="false">40.3876152128855*(I180/Hoja4!$EC$2)</f>
        <v>0.463848781301504</v>
      </c>
      <c r="S180" s="0" t="n">
        <v>1.14894745568521</v>
      </c>
      <c r="T180" s="0" t="n">
        <v>5.58086552427142E-005</v>
      </c>
      <c r="U180" s="0" t="n">
        <f aca="false">(SQRT(((P180/G180)^2)+((Q180/H180)^2)+((R180/I180)^2)+((S180/J180)^2)+((T180/K180)^2)))*O180</f>
        <v>0.000121684393432469</v>
      </c>
      <c r="V180" s="0" t="n">
        <f aca="false">O180&gt;U180</f>
        <v>1</v>
      </c>
      <c r="W180" s="0" t="n">
        <v>360000</v>
      </c>
      <c r="X180" s="0" t="n">
        <v>4.994E-006</v>
      </c>
      <c r="Y180" s="0" t="n">
        <f aca="false">(W180*X180)*EXP(L180*M180)</f>
        <v>1.78887323559177</v>
      </c>
      <c r="Z180" s="0" t="n">
        <v>214210.290852283</v>
      </c>
      <c r="AA180" s="0" t="n">
        <v>6507.82824848106</v>
      </c>
      <c r="AB180" s="0" t="n">
        <f aca="false">X180*0.1</f>
        <v>4.994E-007</v>
      </c>
      <c r="AC180" s="0" t="n">
        <f aca="false">(SQRT(((AA180/W180)^2)+((AB180/X180)^2)))*Y180</f>
        <v>0.181786745209434</v>
      </c>
      <c r="AD180" s="0" t="n">
        <v>5.223868284E-006</v>
      </c>
      <c r="AE180" s="0" t="n">
        <f aca="false">(W180*AD180)*EXP(L180*M180)</f>
        <v>1.87121308760599</v>
      </c>
      <c r="AF180" s="0" t="n">
        <v>214210.290852283</v>
      </c>
      <c r="AG180" s="0" t="n">
        <v>6507.82824848106</v>
      </c>
      <c r="AH180" s="0" t="n">
        <f aca="false">AD180*0.1</f>
        <v>5.223868284E-007</v>
      </c>
      <c r="AI180" s="0" t="n">
        <f aca="false">(SQRT(((AG180/W180)^2)+((AH180/AD180)^2)))*AE180</f>
        <v>0.19015418757532</v>
      </c>
      <c r="AJ180" s="0" t="n">
        <v>3.02832944E-007</v>
      </c>
      <c r="AK180" s="0" t="n">
        <f aca="false">(W180*AJ180)*EXP(L180*M180)</f>
        <v>0.108476121020637</v>
      </c>
      <c r="AL180" s="0" t="n">
        <v>214210.290852283</v>
      </c>
      <c r="AM180" s="0" t="n">
        <v>6507.82824848106</v>
      </c>
      <c r="AN180" s="0" t="n">
        <f aca="false">AJ180*0.1</f>
        <v>3.02832944E-008</v>
      </c>
      <c r="AO180" s="0" t="n">
        <f aca="false">(SQRT(((AM180/W180)^2)+((AN180/AJ180)^2)))*AK180</f>
        <v>0.0110234311637867</v>
      </c>
    </row>
    <row r="181" customFormat="false" ht="15" hidden="false" customHeight="false" outlineLevel="0" collapsed="false">
      <c r="A181" s="42" t="s">
        <v>351</v>
      </c>
      <c r="B181" s="32"/>
      <c r="C181" s="0" t="s">
        <v>2125</v>
      </c>
      <c r="D181" s="41" t="n">
        <v>41302</v>
      </c>
      <c r="E181" s="0" t="s">
        <v>403</v>
      </c>
      <c r="L181" s="0" t="n">
        <v>0.005</v>
      </c>
      <c r="M181" s="0" t="n">
        <v>-1</v>
      </c>
      <c r="N181" s="0" t="n">
        <v>0</v>
      </c>
      <c r="O181" s="0" t="n">
        <f aca="false">(N181/2204.59)*EXP(L181*M181)</f>
        <v>0</v>
      </c>
      <c r="S181" s="0" t="n">
        <v>0.388353619553598</v>
      </c>
      <c r="T181" s="0" t="n">
        <v>0.0223763331258358</v>
      </c>
      <c r="W181" s="0" t="n">
        <v>0</v>
      </c>
      <c r="X181" s="0" t="n">
        <v>4.994E-006</v>
      </c>
      <c r="Y181" s="0" t="n">
        <f aca="false">(W181*X181)*EXP(L181*M181)</f>
        <v>0</v>
      </c>
      <c r="Z181" s="0" t="n">
        <v>44299.0160687798</v>
      </c>
      <c r="AA181" s="0" t="n">
        <v>804.406580767259</v>
      </c>
      <c r="AB181" s="0" t="n">
        <f aca="false">X181*0.1</f>
        <v>4.994E-007</v>
      </c>
      <c r="AD181" s="0" t="n">
        <v>5.223868284E-006</v>
      </c>
      <c r="AE181" s="0" t="n">
        <f aca="false">(W181*AD181)*EXP(L181*M181)</f>
        <v>0</v>
      </c>
      <c r="AF181" s="0" t="n">
        <v>44299.0160687798</v>
      </c>
      <c r="AG181" s="0" t="n">
        <v>804.406580767259</v>
      </c>
      <c r="AH181" s="0" t="n">
        <f aca="false">AD181*0.1</f>
        <v>5.223868284E-007</v>
      </c>
      <c r="AJ181" s="0" t="n">
        <v>3.02832944E-007</v>
      </c>
      <c r="AK181" s="0" t="n">
        <f aca="false">(W181*AJ181)*EXP(L181*M181)</f>
        <v>0</v>
      </c>
      <c r="AL181" s="0" t="n">
        <v>44299.0160687798</v>
      </c>
      <c r="AM181" s="0" t="n">
        <v>804.406580767259</v>
      </c>
      <c r="AN181" s="0" t="n">
        <f aca="false">AJ181*0.1</f>
        <v>3.02832944E-008</v>
      </c>
    </row>
    <row r="182" customFormat="false" ht="15" hidden="false" customHeight="false" outlineLevel="0" collapsed="false">
      <c r="A182" s="42" t="s">
        <v>351</v>
      </c>
      <c r="B182" s="40" t="s">
        <v>399</v>
      </c>
      <c r="C182" s="0" t="s">
        <v>2122</v>
      </c>
      <c r="D182" s="41" t="n">
        <v>40751</v>
      </c>
      <c r="E182" s="0" t="n">
        <v>10000</v>
      </c>
      <c r="F182" s="0" t="n">
        <v>9685</v>
      </c>
      <c r="G182" s="0" t="n">
        <f aca="false">(((F182*3.7852*35.81)/1000)/(H182^2))*1.2732</f>
        <v>26.0819272240921</v>
      </c>
      <c r="H182" s="0" t="n">
        <v>8.005249356</v>
      </c>
      <c r="I182" s="0" t="n">
        <v>10.9594740467224</v>
      </c>
      <c r="J182" s="0" t="n">
        <v>68.0016224983599</v>
      </c>
      <c r="K182" s="0" t="n">
        <v>3.82238500207701</v>
      </c>
      <c r="L182" s="0" t="n">
        <v>0.005</v>
      </c>
      <c r="M182" s="0" t="n">
        <v>1</v>
      </c>
      <c r="N182" s="0" t="n">
        <v>656.875990736205</v>
      </c>
      <c r="O182" s="0" t="n">
        <f aca="false">(N182/2204.59)*EXP(L182*M182)</f>
        <v>0.299451868756463</v>
      </c>
      <c r="P182" s="0" t="n">
        <v>0.693948706618423</v>
      </c>
      <c r="Q182" s="0" t="n">
        <v>0.0696754411027923</v>
      </c>
      <c r="R182" s="0" t="n">
        <f aca="false">30.3818643031628*(I182/Hoja4!$DD$2)</f>
        <v>0.105931701153349</v>
      </c>
      <c r="S182" s="0" t="n">
        <v>0.346725101597201</v>
      </c>
      <c r="T182" s="0" t="n">
        <v>0.0215793379964769</v>
      </c>
      <c r="U182" s="0" t="n">
        <f aca="false">(SQRT(((P182/G182)^2)+((Q182/H182)^2)+((R182/I182)^2)+((S182/J182)^2)+((T182/K182)^2)))*O182</f>
        <v>0.00915635865186845</v>
      </c>
      <c r="V182" s="0" t="n">
        <f aca="false">O182&gt;U182</f>
        <v>1</v>
      </c>
      <c r="W182" s="0" t="n">
        <v>106142.506142506</v>
      </c>
      <c r="X182" s="0" t="n">
        <v>4.994E-006</v>
      </c>
      <c r="Y182" s="0" t="n">
        <f aca="false">(W182*X182)*EXP(L182*M182)</f>
        <v>0.532732691057061</v>
      </c>
      <c r="Z182" s="0" t="n">
        <v>237960.899425584</v>
      </c>
      <c r="AA182" s="0" t="n">
        <v>3748.14709444969</v>
      </c>
      <c r="AB182" s="0" t="n">
        <f aca="false">X182*0.1</f>
        <v>4.994E-007</v>
      </c>
      <c r="AC182" s="0" t="n">
        <f aca="false">(SQRT(((AA182/W182)^2)+((AB182/X182)^2)))*Y182</f>
        <v>0.0564972146334184</v>
      </c>
      <c r="AD182" s="0" t="n">
        <v>5.223868284E-006</v>
      </c>
      <c r="AE182" s="0" t="n">
        <f aca="false">(W182*AD182)*EXP(L182*M182)</f>
        <v>0.557253786276122</v>
      </c>
      <c r="AF182" s="0" t="n">
        <v>237960.899425584</v>
      </c>
      <c r="AG182" s="0" t="n">
        <v>3748.14709444969</v>
      </c>
      <c r="AH182" s="0" t="n">
        <f aca="false">AD182*0.1</f>
        <v>5.223868284E-007</v>
      </c>
      <c r="AI182" s="0" t="n">
        <f aca="false">(SQRT(((AG182/W182)^2)+((AH182/AD182)^2)))*AE182</f>
        <v>0.059097718794124</v>
      </c>
      <c r="AJ182" s="0" t="n">
        <v>3.02832944E-007</v>
      </c>
      <c r="AK182" s="0" t="n">
        <f aca="false">(W182*AJ182)*EXP(L182*M182)</f>
        <v>0.0323045673203549</v>
      </c>
      <c r="AL182" s="0" t="n">
        <v>237960.899425584</v>
      </c>
      <c r="AM182" s="0" t="n">
        <v>3748.14709444969</v>
      </c>
      <c r="AN182" s="0" t="n">
        <f aca="false">AJ182*0.1</f>
        <v>3.02832944E-008</v>
      </c>
      <c r="AO182" s="0" t="n">
        <f aca="false">(SQRT(((AM182/W182)^2)+((AN182/AJ182)^2)))*AK182</f>
        <v>0.00342595471270284</v>
      </c>
    </row>
    <row r="183" customFormat="false" ht="15" hidden="false" customHeight="false" outlineLevel="0" collapsed="false">
      <c r="A183" s="42" t="s">
        <v>351</v>
      </c>
      <c r="B183" s="32"/>
      <c r="C183" s="0" t="s">
        <v>2123</v>
      </c>
      <c r="D183" s="41" t="n">
        <v>40751</v>
      </c>
      <c r="E183" s="0" t="n">
        <v>5000</v>
      </c>
      <c r="F183" s="0" t="n">
        <v>5283.44</v>
      </c>
      <c r="G183" s="0" t="n">
        <f aca="false">(((F183*3.7852*35.81)/1000)/(H183^2))*1.2732</f>
        <v>13.5536563152052</v>
      </c>
      <c r="H183" s="0" t="n">
        <v>8.20209975</v>
      </c>
      <c r="I183" s="0" t="n">
        <v>13.979054149852</v>
      </c>
      <c r="J183" s="0" t="n">
        <v>130.009325504884</v>
      </c>
      <c r="K183" s="0" t="n">
        <v>0.00593973</v>
      </c>
      <c r="L183" s="0" t="n">
        <v>0.005</v>
      </c>
      <c r="M183" s="0" t="n">
        <v>1</v>
      </c>
      <c r="N183" s="0" t="n">
        <v>1.35786105620613</v>
      </c>
      <c r="O183" s="0" t="n">
        <f aca="false">(N183/2204.59)*EXP(L183*M183)</f>
        <v>0.000619011863010598</v>
      </c>
      <c r="P183" s="0" t="n">
        <v>0.400684429145215</v>
      </c>
      <c r="Q183" s="0" t="n">
        <v>0.0788250461799058</v>
      </c>
      <c r="R183" s="0" t="n">
        <f aca="false">30.6123136425953*(I183/Hoja4!$AB$2)</f>
        <v>0.076376080220448</v>
      </c>
      <c r="S183" s="0" t="n">
        <v>1.14894745568521</v>
      </c>
      <c r="T183" s="0" t="n">
        <v>5.58086552427142E-005</v>
      </c>
      <c r="U183" s="0" t="n">
        <f aca="false">(SQRT(((P183/G183)^2)+((Q183/H183)^2)+((R183/I183)^2)+((S183/J183)^2)+((T183/K183)^2)))*O183</f>
        <v>2.11059651587789E-005</v>
      </c>
      <c r="V183" s="0" t="n">
        <f aca="false">O183&gt;U183</f>
        <v>1</v>
      </c>
      <c r="W183" s="0" t="n">
        <v>73857.4938574939</v>
      </c>
      <c r="X183" s="0" t="n">
        <v>4.994E-006</v>
      </c>
      <c r="Y183" s="0" t="n">
        <f aca="false">(W183*X183)*EXP(L183*M183)</f>
        <v>0.370693164193872</v>
      </c>
      <c r="Z183" s="0" t="n">
        <v>214210.290852283</v>
      </c>
      <c r="AA183" s="0" t="n">
        <v>6507.82824848106</v>
      </c>
      <c r="AB183" s="0" t="n">
        <f aca="false">X183*0.1</f>
        <v>4.994E-007</v>
      </c>
      <c r="AC183" s="0" t="n">
        <f aca="false">(SQRT(((AA183/W183)^2)+((AB183/X183)^2)))*Y183</f>
        <v>0.0494065369978155</v>
      </c>
      <c r="AD183" s="0" t="n">
        <v>5.223868284E-006</v>
      </c>
      <c r="AE183" s="0" t="n">
        <f aca="false">(W183*AD183)*EXP(L183*M183)</f>
        <v>0.387755759617135</v>
      </c>
      <c r="AF183" s="0" t="n">
        <v>214210.290852283</v>
      </c>
      <c r="AG183" s="0" t="n">
        <v>6507.82824848106</v>
      </c>
      <c r="AH183" s="0" t="n">
        <f aca="false">AD183*0.1</f>
        <v>5.223868284E-007</v>
      </c>
      <c r="AI183" s="0" t="n">
        <f aca="false">(SQRT(((AG183/W183)^2)+((AH183/AD183)^2)))*AE183</f>
        <v>0.0516806651271849</v>
      </c>
      <c r="AJ183" s="0" t="n">
        <v>3.02832944E-007</v>
      </c>
      <c r="AK183" s="0" t="n">
        <f aca="false">(W183*AJ183)*EXP(L183*M183)</f>
        <v>0.0224785947604136</v>
      </c>
      <c r="AL183" s="0" t="n">
        <v>214210.290852283</v>
      </c>
      <c r="AM183" s="0" t="n">
        <v>6507.82824848106</v>
      </c>
      <c r="AN183" s="0" t="n">
        <f aca="false">AJ183*0.1</f>
        <v>3.02832944E-008</v>
      </c>
      <c r="AO183" s="0" t="n">
        <f aca="false">(SQRT(((AM183/W183)^2)+((AN183/AJ183)^2)))*AK183</f>
        <v>0.00299598058708318</v>
      </c>
    </row>
    <row r="184" customFormat="false" ht="15" hidden="false" customHeight="false" outlineLevel="0" collapsed="false">
      <c r="A184" s="42" t="s">
        <v>351</v>
      </c>
      <c r="B184" s="40" t="s">
        <v>405</v>
      </c>
      <c r="C184" s="0" t="s">
        <v>2123</v>
      </c>
      <c r="D184" s="41" t="n">
        <v>40898</v>
      </c>
      <c r="E184" s="0" t="n">
        <v>5100</v>
      </c>
      <c r="F184" s="0" t="n">
        <v>5283.44</v>
      </c>
      <c r="G184" s="0" t="n">
        <f aca="false">(((F184*3.7852*35.81)/1000)/(H184^2))*1.2732</f>
        <v>13.5536563152052</v>
      </c>
      <c r="H184" s="0" t="n">
        <v>8.20209975</v>
      </c>
      <c r="I184" s="0" t="n">
        <v>13.6274851233287</v>
      </c>
      <c r="J184" s="0" t="n">
        <v>130.009325504884</v>
      </c>
      <c r="K184" s="0" t="n">
        <v>0.00593973</v>
      </c>
      <c r="L184" s="0" t="n">
        <v>0.005</v>
      </c>
      <c r="M184" s="0" t="n">
        <v>1</v>
      </c>
      <c r="N184" s="0" t="n">
        <v>1.32371125692224</v>
      </c>
      <c r="O184" s="0" t="n">
        <f aca="false">(N184/2204.59)*EXP(L184*M184)</f>
        <v>0.000603443899867724</v>
      </c>
      <c r="P184" s="0" t="n">
        <v>0.400684429145215</v>
      </c>
      <c r="Q184" s="0" t="n">
        <v>0.0788250461799058</v>
      </c>
      <c r="R184" s="0" t="n">
        <f aca="false">30.6123136425953*(I184/Hoja4!$AQ$2)</f>
        <v>0.3428151255595</v>
      </c>
      <c r="S184" s="0" t="n">
        <v>1.14894745568521</v>
      </c>
      <c r="T184" s="0" t="n">
        <v>5.58086552427142E-005</v>
      </c>
      <c r="U184" s="0" t="n">
        <f aca="false">(SQRT(((P184/G184)^2)+((Q184/H184)^2)+((R184/I184)^2)+((S184/J184)^2)+((T184/K184)^2)))*O184</f>
        <v>2.53556569781274E-005</v>
      </c>
      <c r="V184" s="0" t="n">
        <f aca="false">O184&gt;U184</f>
        <v>1</v>
      </c>
      <c r="W184" s="0" t="n">
        <v>72000</v>
      </c>
      <c r="X184" s="0" t="n">
        <v>4.994E-006</v>
      </c>
      <c r="Y184" s="0" t="n">
        <f aca="false">(W184*X184)*EXP(L184*M184)</f>
        <v>0.361370342100373</v>
      </c>
      <c r="Z184" s="0" t="n">
        <v>214210.290852283</v>
      </c>
      <c r="AA184" s="0" t="n">
        <v>6507.82824848106</v>
      </c>
      <c r="AB184" s="0" t="n">
        <f aca="false">X184*0.1</f>
        <v>4.994E-007</v>
      </c>
      <c r="AC184" s="0" t="n">
        <f aca="false">(SQRT(((AA184/W184)^2)+((AB184/X184)^2)))*Y184</f>
        <v>0.0487109527705349</v>
      </c>
      <c r="AD184" s="0" t="n">
        <v>5.223868284E-006</v>
      </c>
      <c r="AE184" s="0" t="n">
        <f aca="false">(W184*AD184)*EXP(L184*M184)</f>
        <v>0.378003818357303</v>
      </c>
      <c r="AF184" s="0" t="n">
        <v>214210.290852283</v>
      </c>
      <c r="AG184" s="0" t="n">
        <v>6507.82824848106</v>
      </c>
      <c r="AH184" s="0" t="n">
        <f aca="false">AD184*0.1</f>
        <v>5.223868284E-007</v>
      </c>
      <c r="AI184" s="0" t="n">
        <f aca="false">(SQRT(((AG184/W184)^2)+((AH184/AD184)^2)))*AE184</f>
        <v>0.0509530639289986</v>
      </c>
      <c r="AJ184" s="0" t="n">
        <v>3.02832944E-007</v>
      </c>
      <c r="AK184" s="0" t="n">
        <f aca="false">(W184*AJ184)*EXP(L184*M184)</f>
        <v>0.0219132648323074</v>
      </c>
      <c r="AL184" s="0" t="n">
        <v>214210.290852283</v>
      </c>
      <c r="AM184" s="0" t="n">
        <v>6507.82824848106</v>
      </c>
      <c r="AN184" s="0" t="n">
        <f aca="false">AJ184*0.1</f>
        <v>3.02832944E-008</v>
      </c>
      <c r="AO184" s="0" t="n">
        <f aca="false">(SQRT(((AM184/W184)^2)+((AN184/AJ184)^2)))*AK184</f>
        <v>0.00295380080747818</v>
      </c>
    </row>
    <row r="185" customFormat="false" ht="15" hidden="false" customHeight="false" outlineLevel="0" collapsed="false">
      <c r="A185" s="42" t="s">
        <v>351</v>
      </c>
      <c r="B185" s="32"/>
      <c r="C185" s="0" t="s">
        <v>2123</v>
      </c>
      <c r="D185" s="41" t="n">
        <v>40898</v>
      </c>
      <c r="E185" s="0" t="n">
        <v>5100</v>
      </c>
      <c r="F185" s="0" t="n">
        <v>5283.44</v>
      </c>
      <c r="G185" s="0" t="n">
        <f aca="false">(((F185*3.7852*35.81)/1000)/(H185^2))*1.2732</f>
        <v>13.5536563152052</v>
      </c>
      <c r="H185" s="0" t="n">
        <v>8.20209975</v>
      </c>
      <c r="I185" s="0" t="n">
        <v>13.6274851233287</v>
      </c>
      <c r="J185" s="0" t="n">
        <v>130.009325504884</v>
      </c>
      <c r="K185" s="0" t="n">
        <v>0.00593973</v>
      </c>
      <c r="L185" s="0" t="n">
        <v>0.005</v>
      </c>
      <c r="M185" s="0" t="n">
        <v>1</v>
      </c>
      <c r="N185" s="0" t="n">
        <v>1.32371125692224</v>
      </c>
      <c r="O185" s="0" t="n">
        <f aca="false">(N185/2204.59)*EXP(L185*M185)</f>
        <v>0.000603443899867724</v>
      </c>
      <c r="P185" s="0" t="n">
        <v>0.400684429145215</v>
      </c>
      <c r="Q185" s="0" t="n">
        <v>0.0788250461799058</v>
      </c>
      <c r="R185" s="0" t="n">
        <f aca="false">30.6123136425953*(I185/Hoja4!$AQ$2)</f>
        <v>0.3428151255595</v>
      </c>
      <c r="S185" s="0" t="n">
        <v>1.14894745568521</v>
      </c>
      <c r="T185" s="0" t="n">
        <v>5.58086552427142E-005</v>
      </c>
      <c r="U185" s="0" t="n">
        <f aca="false">(SQRT(((P185/G185)^2)+((Q185/H185)^2)+((R185/I185)^2)+((S185/J185)^2)+((T185/K185)^2)))*O185</f>
        <v>2.53556569781274E-005</v>
      </c>
      <c r="V185" s="0" t="n">
        <f aca="false">O185&gt;U185</f>
        <v>1</v>
      </c>
      <c r="W185" s="0" t="n">
        <v>72000</v>
      </c>
      <c r="X185" s="0" t="n">
        <v>4.994E-006</v>
      </c>
      <c r="Y185" s="0" t="n">
        <f aca="false">(W185*X185)*EXP(L185*M185)</f>
        <v>0.361370342100373</v>
      </c>
      <c r="Z185" s="0" t="n">
        <v>214210.290852283</v>
      </c>
      <c r="AA185" s="0" t="n">
        <v>6507.82824848106</v>
      </c>
      <c r="AB185" s="0" t="n">
        <f aca="false">X185*0.1</f>
        <v>4.994E-007</v>
      </c>
      <c r="AC185" s="0" t="n">
        <f aca="false">(SQRT(((AA185/W185)^2)+((AB185/X185)^2)))*Y185</f>
        <v>0.0487109527705349</v>
      </c>
      <c r="AD185" s="0" t="n">
        <v>5.223868284E-006</v>
      </c>
      <c r="AE185" s="0" t="n">
        <f aca="false">(W185*AD185)*EXP(L185*M185)</f>
        <v>0.378003818357303</v>
      </c>
      <c r="AF185" s="0" t="n">
        <v>214210.290852283</v>
      </c>
      <c r="AG185" s="0" t="n">
        <v>6507.82824848106</v>
      </c>
      <c r="AH185" s="0" t="n">
        <f aca="false">AD185*0.1</f>
        <v>5.223868284E-007</v>
      </c>
      <c r="AI185" s="0" t="n">
        <f aca="false">(SQRT(((AG185/W185)^2)+((AH185/AD185)^2)))*AE185</f>
        <v>0.0509530639289986</v>
      </c>
      <c r="AJ185" s="0" t="n">
        <v>3.02832944E-007</v>
      </c>
      <c r="AK185" s="0" t="n">
        <f aca="false">(W185*AJ185)*EXP(L185*M185)</f>
        <v>0.0219132648323074</v>
      </c>
      <c r="AL185" s="0" t="n">
        <v>214210.290852283</v>
      </c>
      <c r="AM185" s="0" t="n">
        <v>6507.82824848106</v>
      </c>
      <c r="AN185" s="0" t="n">
        <f aca="false">AJ185*0.1</f>
        <v>3.02832944E-008</v>
      </c>
      <c r="AO185" s="0" t="n">
        <f aca="false">(SQRT(((AM185/W185)^2)+((AN185/AJ185)^2)))*AK185</f>
        <v>0.00295380080747818</v>
      </c>
    </row>
    <row r="186" customFormat="false" ht="15" hidden="false" customHeight="false" outlineLevel="0" collapsed="false">
      <c r="A186" s="42" t="s">
        <v>351</v>
      </c>
      <c r="B186" s="40" t="s">
        <v>412</v>
      </c>
      <c r="C186" s="0" t="s">
        <v>2124</v>
      </c>
      <c r="D186" s="41" t="n">
        <v>38674</v>
      </c>
      <c r="E186" s="0" t="n">
        <v>3000</v>
      </c>
      <c r="F186" s="0" t="n">
        <v>3323</v>
      </c>
      <c r="G186" s="0" t="n">
        <f aca="false">(((F186*3.7852*35.81)/1000)/(H186^2))*1.2732</f>
        <v>15.9091826610512</v>
      </c>
      <c r="H186" s="0" t="n">
        <v>6.003937017</v>
      </c>
      <c r="I186" s="0" t="n">
        <v>158.74051665426</v>
      </c>
      <c r="J186" s="0" t="n">
        <v>130.009325504884</v>
      </c>
      <c r="K186" s="0" t="n">
        <v>0.00593973</v>
      </c>
      <c r="L186" s="0" t="n">
        <v>0.005</v>
      </c>
      <c r="M186" s="0" t="n">
        <v>7</v>
      </c>
      <c r="N186" s="0" t="n">
        <v>3.44910965581125</v>
      </c>
      <c r="O186" s="0" t="n">
        <f aca="false">(N186/2204.59)*EXP(L186*M186)</f>
        <v>0.00162024046982396</v>
      </c>
      <c r="P186" s="0" t="n">
        <v>2.81690318237076</v>
      </c>
      <c r="Q186" s="0" t="n">
        <v>0.689957873411666</v>
      </c>
      <c r="R186" s="0" t="n">
        <f aca="false">40.5074751462878*(I186/Hoja4!$R$2)</f>
        <v>4.10428634934343</v>
      </c>
      <c r="S186" s="0" t="n">
        <v>1.14894745568521</v>
      </c>
      <c r="T186" s="0" t="n">
        <v>5.58086552427142E-005</v>
      </c>
      <c r="U186" s="0" t="n">
        <f aca="false">(SQRT(((P186/G186)^2)+((Q186/H186)^2)+((R186/I186)^2)+((S186/J186)^2)+((T186/K186)^2)))*O186</f>
        <v>0.000345197507632726</v>
      </c>
      <c r="V186" s="0" t="n">
        <f aca="false">O186&gt;U186</f>
        <v>1</v>
      </c>
      <c r="W186" s="0" t="n">
        <v>527494.736842105</v>
      </c>
      <c r="X186" s="0" t="n">
        <v>4.994E-006</v>
      </c>
      <c r="Y186" s="0" t="n">
        <f aca="false">(W186*X186)*EXP(L186*M186)</f>
        <v>2.7281420251342</v>
      </c>
      <c r="Z186" s="0" t="n">
        <v>214210.290852283</v>
      </c>
      <c r="AA186" s="0" t="n">
        <v>6507.82824848106</v>
      </c>
      <c r="AB186" s="0" t="n">
        <f aca="false">X186*0.1</f>
        <v>4.994E-007</v>
      </c>
      <c r="AC186" s="0" t="n">
        <f aca="false">(SQRT(((AA186/W186)^2)+((AB186/X186)^2)))*Y186</f>
        <v>0.274882579352609</v>
      </c>
      <c r="AD186" s="0" t="n">
        <v>5.223868284E-006</v>
      </c>
      <c r="AE186" s="0" t="n">
        <f aca="false">(W186*AD186)*EXP(L186*M186)</f>
        <v>2.85371537832321</v>
      </c>
      <c r="AF186" s="0" t="n">
        <v>214210.290852283</v>
      </c>
      <c r="AG186" s="0" t="n">
        <v>6507.82824848106</v>
      </c>
      <c r="AH186" s="0" t="n">
        <f aca="false">AD186*0.1</f>
        <v>5.223868284E-007</v>
      </c>
      <c r="AI186" s="0" t="n">
        <f aca="false">(SQRT(((AG186/W186)^2)+((AH186/AD186)^2)))*AE186</f>
        <v>0.287535119764559</v>
      </c>
      <c r="AJ186" s="0" t="n">
        <v>3.02832944E-007</v>
      </c>
      <c r="AK186" s="0" t="n">
        <f aca="false">(W186*AJ186)*EXP(L186*M186)</f>
        <v>0.165432775554969</v>
      </c>
      <c r="AL186" s="0" t="n">
        <v>214210.290852283</v>
      </c>
      <c r="AM186" s="0" t="n">
        <v>6507.82824848106</v>
      </c>
      <c r="AN186" s="0" t="n">
        <f aca="false">AJ186*0.1</f>
        <v>3.02832944E-008</v>
      </c>
      <c r="AO186" s="0" t="n">
        <f aca="false">(SQRT(((AM186/W186)^2)+((AN186/AJ186)^2)))*AK186</f>
        <v>0.0166687025950469</v>
      </c>
    </row>
    <row r="187" customFormat="false" ht="15" hidden="false" customHeight="false" outlineLevel="0" collapsed="false">
      <c r="A187" s="42" t="s">
        <v>351</v>
      </c>
      <c r="B187" s="40" t="s">
        <v>416</v>
      </c>
      <c r="C187" s="0" t="s">
        <v>2122</v>
      </c>
      <c r="D187" s="41" t="n">
        <v>41157</v>
      </c>
      <c r="E187" s="0" t="n">
        <v>10000</v>
      </c>
      <c r="F187" s="0" t="n">
        <v>9685</v>
      </c>
      <c r="G187" s="0" t="n">
        <f aca="false">(((F187*3.7852*35.81)/1000)/(H187^2))*1.2732</f>
        <v>26.0819272240921</v>
      </c>
      <c r="H187" s="0" t="n">
        <v>8.005249356</v>
      </c>
      <c r="I187" s="0" t="n">
        <v>12.559683428448</v>
      </c>
      <c r="J187" s="0" t="n">
        <v>68.0016224983599</v>
      </c>
      <c r="K187" s="0" t="n">
        <v>3.82238500207701</v>
      </c>
      <c r="L187" s="0" t="n">
        <v>0.005</v>
      </c>
      <c r="M187" s="0" t="n">
        <v>0</v>
      </c>
      <c r="N187" s="0" t="n">
        <v>752.787447499595</v>
      </c>
      <c r="O187" s="0" t="n">
        <f aca="false">(N187/2204.59)*EXP(L187*M187)</f>
        <v>0.341463695063298</v>
      </c>
      <c r="P187" s="0" t="n">
        <v>0.693948706618423</v>
      </c>
      <c r="Q187" s="0" t="n">
        <v>0.0696754411027923</v>
      </c>
      <c r="R187" s="0" t="n">
        <f aca="false">30.3818643031628*(I187/Hoja4!$DD$2)</f>
        <v>0.121398949060054</v>
      </c>
      <c r="S187" s="0" t="n">
        <v>0.346725101597201</v>
      </c>
      <c r="T187" s="0" t="n">
        <v>0.0215793379964769</v>
      </c>
      <c r="U187" s="0" t="n">
        <f aca="false">(SQRT(((P187/G187)^2)+((Q187/H187)^2)+((R187/I187)^2)+((S187/J187)^2)+((T187/K187)^2)))*O187</f>
        <v>0.0104409569109571</v>
      </c>
      <c r="V187" s="0" t="n">
        <f aca="false">O187&gt;U187</f>
        <v>1</v>
      </c>
      <c r="W187" s="0" t="n">
        <v>121640.534004519</v>
      </c>
      <c r="X187" s="0" t="n">
        <v>4.994E-006</v>
      </c>
      <c r="Y187" s="0" t="n">
        <f aca="false">(W187*X187)*EXP(L187*M187)</f>
        <v>0.607472826818569</v>
      </c>
      <c r="Z187" s="0" t="n">
        <v>237960.899425584</v>
      </c>
      <c r="AA187" s="0" t="n">
        <v>3748.14709444969</v>
      </c>
      <c r="AB187" s="0" t="n">
        <f aca="false">X187*0.1</f>
        <v>4.994E-007</v>
      </c>
      <c r="AC187" s="0" t="n">
        <f aca="false">(SQRT(((AA187/W187)^2)+((AB187/X187)^2)))*Y187</f>
        <v>0.0635657542126384</v>
      </c>
      <c r="AD187" s="0" t="n">
        <v>5.223868284E-006</v>
      </c>
      <c r="AE187" s="0" t="n">
        <f aca="false">(W187*AD187)*EXP(L187*M187)</f>
        <v>0.635434127635032</v>
      </c>
      <c r="AF187" s="0" t="n">
        <v>237960.899425584</v>
      </c>
      <c r="AG187" s="0" t="n">
        <v>3748.14709444969</v>
      </c>
      <c r="AH187" s="0" t="n">
        <f aca="false">AD187*0.1</f>
        <v>5.223868284E-007</v>
      </c>
      <c r="AI187" s="0" t="n">
        <f aca="false">(SQRT(((AG187/W187)^2)+((AH187/AD187)^2)))*AE187</f>
        <v>0.0664916154144857</v>
      </c>
      <c r="AJ187" s="0" t="n">
        <v>3.02832944E-007</v>
      </c>
      <c r="AK187" s="0" t="n">
        <f aca="false">(W187*AJ187)*EXP(L187*M187)</f>
        <v>0.0368367610223207</v>
      </c>
      <c r="AL187" s="0" t="n">
        <v>237960.899425584</v>
      </c>
      <c r="AM187" s="0" t="n">
        <v>3748.14709444969</v>
      </c>
      <c r="AN187" s="0" t="n">
        <f aca="false">AJ187*0.1</f>
        <v>3.02832944E-008</v>
      </c>
      <c r="AO187" s="0" t="n">
        <f aca="false">(SQRT(((AM187/W187)^2)+((AN187/AJ187)^2)))*AK187</f>
        <v>0.00385458640083975</v>
      </c>
    </row>
    <row r="188" customFormat="false" ht="15" hidden="false" customHeight="false" outlineLevel="0" collapsed="false">
      <c r="A188" s="42" t="s">
        <v>351</v>
      </c>
      <c r="B188" s="32"/>
      <c r="C188" s="0" t="s">
        <v>2123</v>
      </c>
      <c r="D188" s="41" t="n">
        <v>41157</v>
      </c>
      <c r="E188" s="0" t="n">
        <v>5000</v>
      </c>
      <c r="F188" s="0" t="n">
        <v>5283.44</v>
      </c>
      <c r="G188" s="0" t="n">
        <f aca="false">(((F188*3.7852*35.81)/1000)/(H188^2))*1.2732</f>
        <v>13.5536563152052</v>
      </c>
      <c r="H188" s="0" t="n">
        <v>8.20209975</v>
      </c>
      <c r="I188" s="0" t="n">
        <v>13.7557370000201</v>
      </c>
      <c r="J188" s="0" t="n">
        <v>130.009325504884</v>
      </c>
      <c r="K188" s="0" t="n">
        <v>0.00593973</v>
      </c>
      <c r="L188" s="0" t="n">
        <v>0.005</v>
      </c>
      <c r="M188" s="0" t="n">
        <v>0</v>
      </c>
      <c r="N188" s="0" t="n">
        <v>1.33616905500855</v>
      </c>
      <c r="O188" s="0" t="n">
        <f aca="false">(N188/2204.59)*EXP(L188*M188)</f>
        <v>0.000606085056635723</v>
      </c>
      <c r="P188" s="0" t="n">
        <v>0.400684429145215</v>
      </c>
      <c r="Q188" s="0" t="n">
        <v>0.0788250461799058</v>
      </c>
      <c r="R188" s="0" t="n">
        <f aca="false">30.6123136425953*(I188/Hoja4!$AB$2)</f>
        <v>0.0751559627241338</v>
      </c>
      <c r="S188" s="0" t="n">
        <v>1.14894745568521</v>
      </c>
      <c r="T188" s="0" t="n">
        <v>5.58086552427142E-005</v>
      </c>
      <c r="U188" s="0" t="n">
        <f aca="false">(SQRT(((P188/G188)^2)+((Q188/H188)^2)+((R188/I188)^2)+((S188/J188)^2)+((T188/K188)^2)))*O188</f>
        <v>2.06652099143876E-005</v>
      </c>
      <c r="V188" s="0" t="n">
        <f aca="false">O188&gt;U188</f>
        <v>1</v>
      </c>
      <c r="W188" s="0" t="n">
        <v>72677.6110953864</v>
      </c>
      <c r="X188" s="0" t="n">
        <v>4.994E-006</v>
      </c>
      <c r="Y188" s="0" t="n">
        <f aca="false">(W188*X188)*EXP(L188*M188)</f>
        <v>0.362951989810359</v>
      </c>
      <c r="Z188" s="0" t="n">
        <v>214210.290852283</v>
      </c>
      <c r="AA188" s="0" t="n">
        <v>6507.82824848106</v>
      </c>
      <c r="AB188" s="0" t="n">
        <f aca="false">X188*0.1</f>
        <v>4.994E-007</v>
      </c>
      <c r="AC188" s="0" t="n">
        <f aca="false">(SQRT(((AA188/W188)^2)+((AB188/X188)^2)))*Y188</f>
        <v>0.0487195812463666</v>
      </c>
      <c r="AD188" s="0" t="n">
        <v>5.223868284E-006</v>
      </c>
      <c r="AE188" s="0" t="n">
        <f aca="false">(W188*AD188)*EXP(L188*M188)</f>
        <v>0.379658267558075</v>
      </c>
      <c r="AF188" s="0" t="n">
        <v>214210.290852283</v>
      </c>
      <c r="AG188" s="0" t="n">
        <v>6507.82824848106</v>
      </c>
      <c r="AH188" s="0" t="n">
        <f aca="false">AD188*0.1</f>
        <v>5.223868284E-007</v>
      </c>
      <c r="AI188" s="0" t="n">
        <f aca="false">(SQRT(((AG188/W188)^2)+((AH188/AD188)^2)))*AE188</f>
        <v>0.0509620895640079</v>
      </c>
      <c r="AJ188" s="0" t="n">
        <v>3.02832944E-007</v>
      </c>
      <c r="AK188" s="0" t="n">
        <f aca="false">(W188*AJ188)*EXP(L188*M188)</f>
        <v>0.0220091749309029</v>
      </c>
      <c r="AL188" s="0" t="n">
        <v>214210.290852283</v>
      </c>
      <c r="AM188" s="0" t="n">
        <v>6507.82824848106</v>
      </c>
      <c r="AN188" s="0" t="n">
        <f aca="false">AJ188*0.1</f>
        <v>3.02832944E-008</v>
      </c>
      <c r="AO188" s="0" t="n">
        <f aca="false">(SQRT(((AM188/W188)^2)+((AN188/AJ188)^2)))*AK188</f>
        <v>0.00295432403269611</v>
      </c>
    </row>
    <row r="189" customFormat="false" ht="15" hidden="false" customHeight="false" outlineLevel="0" collapsed="false">
      <c r="A189" s="42" t="s">
        <v>351</v>
      </c>
      <c r="B189" s="32"/>
      <c r="C189" s="0" t="s">
        <v>2122</v>
      </c>
      <c r="D189" s="41" t="n">
        <v>41157</v>
      </c>
      <c r="E189" s="0" t="n">
        <v>5000</v>
      </c>
      <c r="F189" s="0" t="n">
        <v>5283.44</v>
      </c>
      <c r="G189" s="0" t="n">
        <f aca="false">(((F189*3.7852*35.81)/1000)/(H189^2))*1.2732</f>
        <v>13.5536563152052</v>
      </c>
      <c r="H189" s="0" t="n">
        <v>8.20209975</v>
      </c>
      <c r="I189" s="0" t="n">
        <v>12.559683428448</v>
      </c>
      <c r="J189" s="0" t="n">
        <v>68.0016224983599</v>
      </c>
      <c r="K189" s="0" t="n">
        <v>3.82238500207701</v>
      </c>
      <c r="L189" s="0" t="n">
        <v>0.005</v>
      </c>
      <c r="M189" s="0" t="n">
        <v>0</v>
      </c>
      <c r="N189" s="0" t="n">
        <v>410.666733213214</v>
      </c>
      <c r="O189" s="0" t="n">
        <f aca="false">(N189/2204.59)*EXP(L189*M189)</f>
        <v>0.186278053158734</v>
      </c>
      <c r="P189" s="0" t="n">
        <v>0.400684429145215</v>
      </c>
      <c r="Q189" s="0" t="n">
        <v>0.0788250461799058</v>
      </c>
      <c r="R189" s="0" t="n">
        <f aca="false">30.6123136425953*(I189/Hoja4!$AB$2)</f>
        <v>0.06862119416604</v>
      </c>
      <c r="S189" s="0" t="n">
        <v>0.346725101597201</v>
      </c>
      <c r="T189" s="0" t="n">
        <v>0.0215793379964769</v>
      </c>
      <c r="U189" s="0" t="n">
        <f aca="false">(SQRT(((P189/G189)^2)+((Q189/H189)^2)+((R189/I189)^2)+((S189/J189)^2)+((T189/K189)^2)))*O189</f>
        <v>0.00604770025320056</v>
      </c>
      <c r="V189" s="0" t="n">
        <f aca="false">O189&gt;U189</f>
        <v>1</v>
      </c>
      <c r="W189" s="0" t="n">
        <v>66358.3338131995</v>
      </c>
      <c r="X189" s="0" t="n">
        <v>4.994E-006</v>
      </c>
      <c r="Y189" s="0" t="n">
        <f aca="false">(W189*X189)*EXP(L189*M189)</f>
        <v>0.331393519063118</v>
      </c>
      <c r="Z189" s="0" t="n">
        <v>237960.899425584</v>
      </c>
      <c r="AA189" s="0" t="n">
        <v>3748.14709444969</v>
      </c>
      <c r="AB189" s="0" t="n">
        <f aca="false">X189*0.1</f>
        <v>4.994E-007</v>
      </c>
      <c r="AC189" s="0" t="n">
        <f aca="false">(SQRT(((AA189/W189)^2)+((AB189/X189)^2)))*Y189</f>
        <v>0.0380603389391438</v>
      </c>
      <c r="AD189" s="0" t="n">
        <v>5.223868284E-006</v>
      </c>
      <c r="AE189" s="0" t="n">
        <f aca="false">(W189*AD189)*EXP(L189*M189)</f>
        <v>0.346647195385858</v>
      </c>
      <c r="AF189" s="0" t="n">
        <v>237960.899425584</v>
      </c>
      <c r="AG189" s="0" t="n">
        <v>3748.14709444969</v>
      </c>
      <c r="AH189" s="0" t="n">
        <f aca="false">AD189*0.1</f>
        <v>5.223868284E-007</v>
      </c>
      <c r="AI189" s="0" t="n">
        <f aca="false">(SQRT(((AG189/W189)^2)+((AH189/AD189)^2)))*AE189</f>
        <v>0.0398122141494761</v>
      </c>
      <c r="AJ189" s="0" t="n">
        <v>3.02832944E-007</v>
      </c>
      <c r="AK189" s="0" t="n">
        <f aca="false">(W189*AJ189)*EXP(L189*M189)</f>
        <v>0.0200954895875859</v>
      </c>
      <c r="AL189" s="0" t="n">
        <v>237960.899425584</v>
      </c>
      <c r="AM189" s="0" t="n">
        <v>3748.14709444969</v>
      </c>
      <c r="AN189" s="0" t="n">
        <f aca="false">AJ189*0.1</f>
        <v>3.02832944E-008</v>
      </c>
      <c r="AO189" s="0" t="n">
        <f aca="false">(SQRT(((AM189/W189)^2)+((AN189/AJ189)^2)))*AK189</f>
        <v>0.00230795444344789</v>
      </c>
    </row>
    <row r="190" customFormat="false" ht="15" hidden="false" customHeight="false" outlineLevel="0" collapsed="false">
      <c r="A190" s="42" t="s">
        <v>351</v>
      </c>
      <c r="B190" s="32"/>
      <c r="C190" s="0" t="s">
        <v>2125</v>
      </c>
      <c r="D190" s="41" t="n">
        <v>41157</v>
      </c>
      <c r="E190" s="0" t="n">
        <v>5000</v>
      </c>
      <c r="F190" s="0" t="n">
        <v>5283.44</v>
      </c>
      <c r="G190" s="0" t="n">
        <f aca="false">(((F190*3.7852*35.81)/1000)/(H190^2))*1.2732</f>
        <v>13.5536563152052</v>
      </c>
      <c r="H190" s="0" t="n">
        <v>8.20209975</v>
      </c>
      <c r="I190" s="0" t="n">
        <v>1.76466867928755</v>
      </c>
      <c r="J190" s="0" t="n">
        <v>68.0020357347871</v>
      </c>
      <c r="K190" s="0" t="n">
        <v>3.9836139795159</v>
      </c>
      <c r="L190" s="0" t="n">
        <v>0.005</v>
      </c>
      <c r="M190" s="0" t="n">
        <v>0</v>
      </c>
      <c r="N190" s="0" t="n">
        <v>60.1335477632558</v>
      </c>
      <c r="O190" s="0" t="n">
        <f aca="false">(N190/2204.59)*EXP(L190*M190)</f>
        <v>0.0272765220577322</v>
      </c>
      <c r="P190" s="0" t="n">
        <v>0.400684429145215</v>
      </c>
      <c r="Q190" s="0" t="n">
        <v>0.0788250461799058</v>
      </c>
      <c r="R190" s="0" t="n">
        <f aca="false">30.6123136425953*(I190/Hoja4!$AG$2)</f>
        <v>0.046599497492484</v>
      </c>
      <c r="S190" s="0" t="n">
        <v>0.388353619553598</v>
      </c>
      <c r="T190" s="0" t="n">
        <v>0.0223763331258358</v>
      </c>
      <c r="U190" s="0" t="n">
        <f aca="false">(SQRT(((P190/G190)^2)+((Q190/H190)^2)+((R190/I190)^2)+((S190/J190)^2)+((T190/K190)^2)))*O190</f>
        <v>0.00113380216640462</v>
      </c>
      <c r="V190" s="0" t="n">
        <f aca="false">O190&gt;U190</f>
        <v>1</v>
      </c>
      <c r="W190" s="0" t="n">
        <v>9323.52108689499</v>
      </c>
      <c r="X190" s="0" t="n">
        <v>4.994E-006</v>
      </c>
      <c r="Y190" s="0" t="n">
        <f aca="false">(W190*X190)*EXP(L190*M190)</f>
        <v>0.0465616643079536</v>
      </c>
      <c r="Z190" s="0" t="n">
        <v>44299.0160687798</v>
      </c>
      <c r="AA190" s="0" t="n">
        <v>804.406580767259</v>
      </c>
      <c r="AB190" s="0" t="n">
        <f aca="false">X190*0.1</f>
        <v>4.994E-007</v>
      </c>
      <c r="AC190" s="0" t="n">
        <f aca="false">(SQRT(((AA190/W190)^2)+((AB190/X190)^2)))*Y190</f>
        <v>0.00614962060687443</v>
      </c>
      <c r="AD190" s="0" t="n">
        <v>5.223868284E-006</v>
      </c>
      <c r="AE190" s="0" t="n">
        <f aca="false">(W190*AD190)*EXP(L190*M190)</f>
        <v>0.048704846101036</v>
      </c>
      <c r="AF190" s="0" t="n">
        <v>44299.0160687798</v>
      </c>
      <c r="AG190" s="0" t="n">
        <v>804.406580767259</v>
      </c>
      <c r="AH190" s="0" t="n">
        <f aca="false">AD190*0.1</f>
        <v>5.223868284E-007</v>
      </c>
      <c r="AI190" s="0" t="n">
        <f aca="false">(SQRT(((AG190/W190)^2)+((AH190/AD190)^2)))*AE190</f>
        <v>0.00643268082636847</v>
      </c>
      <c r="AJ190" s="0" t="n">
        <v>3.02832944E-007</v>
      </c>
      <c r="AK190" s="0" t="n">
        <f aca="false">(W190*AJ190)*EXP(L190*M190)</f>
        <v>0.00282346933919049</v>
      </c>
      <c r="AL190" s="0" t="n">
        <v>44299.0160687798</v>
      </c>
      <c r="AM190" s="0" t="n">
        <v>804.406580767259</v>
      </c>
      <c r="AN190" s="0" t="n">
        <f aca="false">AJ190*0.1</f>
        <v>3.02832944E-008</v>
      </c>
      <c r="AO190" s="0" t="n">
        <f aca="false">(SQRT(((AM190/W190)^2)+((AN190/AJ190)^2)))*AK190</f>
        <v>0.000372909033412665</v>
      </c>
    </row>
    <row r="191" customFormat="false" ht="15" hidden="false" customHeight="false" outlineLevel="0" collapsed="false">
      <c r="A191" s="42" t="s">
        <v>351</v>
      </c>
      <c r="B191" s="40" t="s">
        <v>421</v>
      </c>
      <c r="C191" s="0" t="s">
        <v>2122</v>
      </c>
      <c r="D191" s="41" t="n">
        <v>40612</v>
      </c>
      <c r="E191" s="0" t="n">
        <v>10000</v>
      </c>
      <c r="F191" s="0" t="n">
        <v>9685</v>
      </c>
      <c r="G191" s="0" t="n">
        <f aca="false">(((F191*3.7852*35.81)/1000)/(H191^2))*1.2732</f>
        <v>26.0819272240921</v>
      </c>
      <c r="H191" s="0" t="n">
        <v>8.005249356</v>
      </c>
      <c r="I191" s="0" t="n">
        <v>5.51414506028108</v>
      </c>
      <c r="J191" s="0" t="n">
        <v>68.0016224983599</v>
      </c>
      <c r="K191" s="0" t="n">
        <v>3.82238500207701</v>
      </c>
      <c r="L191" s="0" t="n">
        <v>0.005</v>
      </c>
      <c r="M191" s="0" t="n">
        <v>1</v>
      </c>
      <c r="N191" s="0" t="n">
        <v>330.500303496872</v>
      </c>
      <c r="O191" s="0" t="n">
        <f aca="false">(N191/2204.59)*EXP(L191*M191)</f>
        <v>0.150666084470214</v>
      </c>
      <c r="P191" s="0" t="n">
        <v>0.693948706618423</v>
      </c>
      <c r="Q191" s="0" t="n">
        <v>0.0696754411027923</v>
      </c>
      <c r="R191" s="0" t="n">
        <f aca="false">30.3818643031628*(I191/Hoja4!$DD$2)</f>
        <v>0.0532984305772049</v>
      </c>
      <c r="S191" s="0" t="n">
        <v>0.346725101597201</v>
      </c>
      <c r="T191" s="0" t="n">
        <v>0.0215793379964769</v>
      </c>
      <c r="U191" s="0" t="n">
        <f aca="false">(SQRT(((P191/G191)^2)+((Q191/H191)^2)+((R191/I191)^2)+((S191/J191)^2)+((T191/K191)^2)))*O191</f>
        <v>0.00460692635451189</v>
      </c>
      <c r="V191" s="0" t="n">
        <f aca="false">O191&gt;U191</f>
        <v>1</v>
      </c>
      <c r="W191" s="0" t="n">
        <v>53404.4949088222</v>
      </c>
      <c r="X191" s="0" t="n">
        <v>4.994E-006</v>
      </c>
      <c r="Y191" s="0" t="n">
        <f aca="false">(W191*X191)*EXP(L191*M191)</f>
        <v>0.268038897151371</v>
      </c>
      <c r="Z191" s="0" t="n">
        <v>237960.899425584</v>
      </c>
      <c r="AA191" s="0" t="n">
        <v>3748.14709444969</v>
      </c>
      <c r="AB191" s="0" t="n">
        <f aca="false">X191*0.1</f>
        <v>4.994E-007</v>
      </c>
      <c r="AC191" s="0" t="n">
        <f aca="false">(SQRT(((AA191/W191)^2)+((AB191/X191)^2)))*Y191</f>
        <v>0.0327466420261192</v>
      </c>
      <c r="AD191" s="0" t="n">
        <v>5.223868284E-006</v>
      </c>
      <c r="AE191" s="0" t="n">
        <f aca="false">(W191*AD191)*EXP(L191*M191)</f>
        <v>0.280376430458027</v>
      </c>
      <c r="AF191" s="0" t="n">
        <v>237960.899425584</v>
      </c>
      <c r="AG191" s="0" t="n">
        <v>3748.14709444969</v>
      </c>
      <c r="AH191" s="0" t="n">
        <f aca="false">AD191*0.1</f>
        <v>5.223868284E-007</v>
      </c>
      <c r="AI191" s="0" t="n">
        <f aca="false">(SQRT(((AG191/W191)^2)+((AH191/AD191)^2)))*AE191</f>
        <v>0.0342539336579386</v>
      </c>
      <c r="AJ191" s="0" t="n">
        <v>3.02832944E-007</v>
      </c>
      <c r="AK191" s="0" t="n">
        <f aca="false">(W191*AJ191)*EXP(L191*M191)</f>
        <v>0.0162537061135088</v>
      </c>
      <c r="AL191" s="0" t="n">
        <v>237960.899425584</v>
      </c>
      <c r="AM191" s="0" t="n">
        <v>3748.14709444969</v>
      </c>
      <c r="AN191" s="0" t="n">
        <f aca="false">AJ191*0.1</f>
        <v>3.02832944E-008</v>
      </c>
      <c r="AO191" s="0" t="n">
        <f aca="false">(SQRT(((AM191/W191)^2)+((AN191/AJ191)^2)))*AK191</f>
        <v>0.00198573528451818</v>
      </c>
    </row>
    <row r="192" customFormat="false" ht="15" hidden="false" customHeight="false" outlineLevel="0" collapsed="false">
      <c r="A192" s="42" t="s">
        <v>351</v>
      </c>
      <c r="B192" s="32"/>
      <c r="C192" s="0" t="s">
        <v>2122</v>
      </c>
      <c r="D192" s="41" t="n">
        <v>40612</v>
      </c>
      <c r="E192" s="0" t="n">
        <v>12000</v>
      </c>
      <c r="F192" s="0" t="n">
        <v>11529</v>
      </c>
      <c r="G192" s="0" t="n">
        <f aca="false">(((F192*3.7852*35.81)/1000)/(H192^2))*1.2732</f>
        <v>31.0478615350086</v>
      </c>
      <c r="H192" s="0" t="n">
        <v>8.005249356</v>
      </c>
      <c r="I192" s="0" t="n">
        <v>5.51414506028108</v>
      </c>
      <c r="J192" s="0" t="n">
        <v>68.0016224983599</v>
      </c>
      <c r="K192" s="0" t="n">
        <v>3.82238500207701</v>
      </c>
      <c r="L192" s="0" t="n">
        <v>0.005</v>
      </c>
      <c r="M192" s="0" t="n">
        <v>1</v>
      </c>
      <c r="N192" s="0" t="n">
        <v>393.426737977656</v>
      </c>
      <c r="O192" s="0" t="n">
        <f aca="false">(N192/2204.59)*EXP(L192*M192)</f>
        <v>0.179352531631013</v>
      </c>
      <c r="P192" s="0" t="n">
        <v>1.07195269681865</v>
      </c>
      <c r="Q192" s="0" t="n">
        <v>0.0717296563018546</v>
      </c>
      <c r="R192" s="0" t="n">
        <f aca="false">40.3876152128855*(I192/Hoja4!$EC$2)</f>
        <v>0.081911286152848</v>
      </c>
      <c r="S192" s="0" t="n">
        <v>0.346725101597201</v>
      </c>
      <c r="T192" s="0" t="n">
        <v>0.0215793379964769</v>
      </c>
      <c r="U192" s="0" t="n">
        <f aca="false">(SQRT(((P192/G192)^2)+((Q192/H192)^2)+((R192/I192)^2)+((S192/J192)^2)+((T192/K192)^2)))*O192</f>
        <v>0.00706305778835227</v>
      </c>
      <c r="V192" s="0" t="n">
        <f aca="false">O192&gt;U192</f>
        <v>1</v>
      </c>
      <c r="W192" s="0" t="n">
        <v>63572.5783999805</v>
      </c>
      <c r="X192" s="0" t="n">
        <v>4.994E-006</v>
      </c>
      <c r="Y192" s="0" t="n">
        <f aca="false">(W192*X192)*EXP(L192*M192)</f>
        <v>0.31907283895283</v>
      </c>
      <c r="Z192" s="0" t="n">
        <v>237960.899425584</v>
      </c>
      <c r="AA192" s="0" t="n">
        <v>3748.14709444969</v>
      </c>
      <c r="AB192" s="0" t="n">
        <f aca="false">X192*0.1</f>
        <v>4.994E-007</v>
      </c>
      <c r="AC192" s="0" t="n">
        <f aca="false">(SQRT(((AA192/W192)^2)+((AB192/X192)^2)))*Y192</f>
        <v>0.0370400975390151</v>
      </c>
      <c r="AD192" s="0" t="n">
        <v>5.223868284E-006</v>
      </c>
      <c r="AE192" s="0" t="n">
        <f aca="false">(W192*AD192)*EXP(L192*M192)</f>
        <v>0.333759408027939</v>
      </c>
      <c r="AF192" s="0" t="n">
        <v>237960.899425584</v>
      </c>
      <c r="AG192" s="0" t="n">
        <v>3748.14709444969</v>
      </c>
      <c r="AH192" s="0" t="n">
        <f aca="false">AD192*0.1</f>
        <v>5.223868284E-007</v>
      </c>
      <c r="AI192" s="0" t="n">
        <f aca="false">(SQRT(((AG192/W192)^2)+((AH192/AD192)^2)))*AE192</f>
        <v>0.0387450121686678</v>
      </c>
      <c r="AJ192" s="0" t="n">
        <v>3.02832944E-007</v>
      </c>
      <c r="AK192" s="0" t="n">
        <f aca="false">(W192*AJ192)*EXP(L192*M192)</f>
        <v>0.0193483714798805</v>
      </c>
      <c r="AL192" s="0" t="n">
        <v>237960.899425584</v>
      </c>
      <c r="AM192" s="0" t="n">
        <v>3748.14709444969</v>
      </c>
      <c r="AN192" s="0" t="n">
        <f aca="false">AJ192*0.1</f>
        <v>3.02832944E-008</v>
      </c>
      <c r="AO192" s="0" t="n">
        <f aca="false">(SQRT(((AM192/W192)^2)+((AN192/AJ192)^2)))*AK192</f>
        <v>0.00224608766195176</v>
      </c>
    </row>
    <row r="193" customFormat="false" ht="15" hidden="false" customHeight="false" outlineLevel="0" collapsed="false">
      <c r="A193" s="42" t="s">
        <v>351</v>
      </c>
      <c r="B193" s="32"/>
      <c r="C193" s="0" t="s">
        <v>2125</v>
      </c>
      <c r="D193" s="41" t="n">
        <v>40612</v>
      </c>
      <c r="E193" s="0" t="n">
        <v>4000</v>
      </c>
      <c r="F193" s="0" t="n">
        <v>3962.58</v>
      </c>
      <c r="G193" s="0" t="n">
        <f aca="false">(((F193*3.7852*35.81)/1000)/(H193^2))*1.2732</f>
        <v>17.5991035948821</v>
      </c>
      <c r="H193" s="0" t="n">
        <v>6.23359581</v>
      </c>
      <c r="I193" s="0" t="n">
        <v>1.46402142281633</v>
      </c>
      <c r="J193" s="0" t="n">
        <v>68.0020357347871</v>
      </c>
      <c r="K193" s="0" t="n">
        <v>3.9836139795159</v>
      </c>
      <c r="L193" s="0" t="n">
        <v>0.005</v>
      </c>
      <c r="M193" s="0" t="n">
        <v>1</v>
      </c>
      <c r="N193" s="0" t="n">
        <v>37.4164297365583</v>
      </c>
      <c r="O193" s="0" t="n">
        <f aca="false">(N193/2204.59)*EXP(L193*M193)</f>
        <v>0.0170571309726965</v>
      </c>
      <c r="P193" s="0" t="n">
        <v>2.86253203470796</v>
      </c>
      <c r="Q193" s="0" t="n">
        <v>0.903813762349225</v>
      </c>
      <c r="R193" s="0" t="n">
        <f aca="false">56.8126563291011*(I193/Hoja4!$W$2)</f>
        <v>0.0749929293191281</v>
      </c>
      <c r="S193" s="0" t="n">
        <v>0.388353619553598</v>
      </c>
      <c r="T193" s="0" t="n">
        <v>0.0223763331258358</v>
      </c>
      <c r="U193" s="0" t="n">
        <f aca="false">(SQRT(((P193/G193)^2)+((Q193/H193)^2)+((R193/I193)^2)+((S193/J193)^2)+((T193/K193)^2)))*O193</f>
        <v>0.00382042031115856</v>
      </c>
      <c r="V193" s="0" t="n">
        <f aca="false">O193&gt;U193</f>
        <v>1</v>
      </c>
      <c r="W193" s="0" t="n">
        <v>5801.30200962355</v>
      </c>
      <c r="X193" s="0" t="n">
        <v>4.994E-006</v>
      </c>
      <c r="Y193" s="0" t="n">
        <f aca="false">(W193*X193)*EXP(L193*M193)</f>
        <v>0.0291169234978506</v>
      </c>
      <c r="Z193" s="0" t="n">
        <v>44299.0160687798</v>
      </c>
      <c r="AA193" s="0" t="n">
        <v>804.406580767259</v>
      </c>
      <c r="AB193" s="0" t="n">
        <f aca="false">X193*0.1</f>
        <v>4.994E-007</v>
      </c>
      <c r="AC193" s="0" t="n">
        <f aca="false">(SQRT(((AA193/W193)^2)+((AB193/X193)^2)))*Y193</f>
        <v>0.00497775945467261</v>
      </c>
      <c r="AD193" s="0" t="n">
        <v>5.223868284E-006</v>
      </c>
      <c r="AE193" s="0" t="n">
        <f aca="false">(W193*AD193)*EXP(L193*M193)</f>
        <v>0.0304571432094666</v>
      </c>
      <c r="AF193" s="0" t="n">
        <v>44299.0160687798</v>
      </c>
      <c r="AG193" s="0" t="n">
        <v>804.406580767259</v>
      </c>
      <c r="AH193" s="0" t="n">
        <f aca="false">AD193*0.1</f>
        <v>5.223868284E-007</v>
      </c>
      <c r="AI193" s="0" t="n">
        <f aca="false">(SQRT(((AG193/W193)^2)+((AH193/AD193)^2)))*AE193</f>
        <v>0.00520688020437433</v>
      </c>
      <c r="AJ193" s="0" t="n">
        <v>3.02832944E-007</v>
      </c>
      <c r="AK193" s="0" t="n">
        <f aca="false">(W193*AJ193)*EXP(L193*M193)</f>
        <v>0.00176563149040386</v>
      </c>
      <c r="AL193" s="0" t="n">
        <v>44299.0160687798</v>
      </c>
      <c r="AM193" s="0" t="n">
        <v>804.406580767259</v>
      </c>
      <c r="AN193" s="0" t="n">
        <f aca="false">AJ193*0.1</f>
        <v>3.02832944E-008</v>
      </c>
      <c r="AO193" s="0" t="n">
        <f aca="false">(SQRT(((AM193/W193)^2)+((AN193/AJ193)^2)))*AK193</f>
        <v>0.000301848127789816</v>
      </c>
    </row>
    <row r="194" customFormat="false" ht="15" hidden="false" customHeight="false" outlineLevel="0" collapsed="false">
      <c r="A194" s="42" t="s">
        <v>351</v>
      </c>
      <c r="B194" s="32"/>
      <c r="C194" s="0" t="s">
        <v>2123</v>
      </c>
      <c r="D194" s="41" t="n">
        <v>40612</v>
      </c>
      <c r="E194" s="0" t="n">
        <v>8000</v>
      </c>
      <c r="F194" s="0" t="n">
        <v>7925.16</v>
      </c>
      <c r="G194" s="0" t="n">
        <f aca="false">(((F194*3.7852*35.81)/1000)/(H194^2))*1.2732</f>
        <v>21.3426377242422</v>
      </c>
      <c r="H194" s="0" t="n">
        <v>8.005249356</v>
      </c>
      <c r="I194" s="0" t="n">
        <v>5.70608349630465</v>
      </c>
      <c r="J194" s="0" t="n">
        <v>130.009325504884</v>
      </c>
      <c r="K194" s="0" t="n">
        <v>0.00593973</v>
      </c>
      <c r="L194" s="0" t="n">
        <v>0.005</v>
      </c>
      <c r="M194" s="0" t="n">
        <v>1</v>
      </c>
      <c r="N194" s="0" t="n">
        <v>0.831394078470978</v>
      </c>
      <c r="O194" s="0" t="n">
        <f aca="false">(N194/2204.59)*EXP(L194*M194)</f>
        <v>0.000379009910519279</v>
      </c>
      <c r="P194" s="0" t="n">
        <v>0.107322321005691</v>
      </c>
      <c r="Q194" s="0" t="n">
        <v>0.0548813846852914</v>
      </c>
      <c r="R194" s="0" t="n">
        <f aca="false">18.998926608387*(I194/Hoja4!$CJ$2)</f>
        <v>0.0208425070688133</v>
      </c>
      <c r="S194" s="0" t="n">
        <v>1.14894745568521</v>
      </c>
      <c r="T194" s="0" t="n">
        <v>5.58086552427142E-005</v>
      </c>
      <c r="U194" s="0" t="n">
        <f aca="false">(SQRT(((P194/G194)^2)+((Q194/H194)^2)+((R194/I194)^2)+((S194/J194)^2)+((T194/K194)^2)))*O194</f>
        <v>6.01671676232821E-006</v>
      </c>
      <c r="V194" s="0" t="n">
        <f aca="false">O194&gt;U194</f>
        <v>1</v>
      </c>
      <c r="W194" s="0" t="n">
        <v>45221.6246815737</v>
      </c>
      <c r="X194" s="0" t="n">
        <v>4.994E-006</v>
      </c>
      <c r="Y194" s="0" t="n">
        <f aca="false">(W194*X194)*EXP(L194*M194)</f>
        <v>0.226968805298819</v>
      </c>
      <c r="Z194" s="0" t="n">
        <v>214210.290852283</v>
      </c>
      <c r="AA194" s="0" t="n">
        <v>6507.82824848106</v>
      </c>
      <c r="AB194" s="0" t="n">
        <f aca="false">X194*0.1</f>
        <v>4.994E-007</v>
      </c>
      <c r="AC194" s="0" t="n">
        <f aca="false">(SQRT(((AA194/W194)^2)+((AB194/X194)^2)))*Y194</f>
        <v>0.0397746158259712</v>
      </c>
      <c r="AD194" s="0" t="n">
        <v>5.223868284E-006</v>
      </c>
      <c r="AE194" s="0" t="n">
        <f aca="false">(W194*AD194)*EXP(L194*M194)</f>
        <v>0.23741592780494</v>
      </c>
      <c r="AF194" s="0" t="n">
        <v>214210.290852283</v>
      </c>
      <c r="AG194" s="0" t="n">
        <v>6507.82824848106</v>
      </c>
      <c r="AH194" s="0" t="n">
        <f aca="false">AD194*0.1</f>
        <v>5.223868284E-007</v>
      </c>
      <c r="AI194" s="0" t="n">
        <f aca="false">(SQRT(((AG194/W194)^2)+((AH194/AD194)^2)))*AE194</f>
        <v>0.0416053973010764</v>
      </c>
      <c r="AJ194" s="0" t="n">
        <v>3.02832944E-007</v>
      </c>
      <c r="AK194" s="0" t="n">
        <f aca="false">(W194*AJ194)*EXP(L194*M194)</f>
        <v>0.0137632421915907</v>
      </c>
      <c r="AL194" s="0" t="n">
        <v>214210.290852283</v>
      </c>
      <c r="AM194" s="0" t="n">
        <v>6507.82824848106</v>
      </c>
      <c r="AN194" s="0" t="n">
        <f aca="false">AJ194*0.1</f>
        <v>3.02832944E-008</v>
      </c>
      <c r="AO194" s="0" t="n">
        <f aca="false">(SQRT(((AM194/W194)^2)+((AN194/AJ194)^2)))*AK194</f>
        <v>0.00241190708991747</v>
      </c>
    </row>
    <row r="195" customFormat="false" ht="15" hidden="false" customHeight="false" outlineLevel="0" collapsed="false">
      <c r="A195" s="42" t="s">
        <v>351</v>
      </c>
      <c r="B195" s="40" t="s">
        <v>425</v>
      </c>
      <c r="C195" s="0" t="s">
        <v>2122</v>
      </c>
      <c r="D195" s="41" t="n">
        <v>41150</v>
      </c>
      <c r="E195" s="0" t="n">
        <v>11410</v>
      </c>
      <c r="F195" s="0" t="n">
        <v>11410</v>
      </c>
      <c r="G195" s="0" t="n">
        <f aca="false">(((F195*3.7852*35.81)/1000)/(H195^2))*1.2732</f>
        <v>30.7273918045318</v>
      </c>
      <c r="H195" s="0" t="n">
        <v>8.005249356</v>
      </c>
      <c r="I195" s="0" t="n">
        <v>10.5170902716915</v>
      </c>
      <c r="J195" s="0" t="n">
        <v>68.0016224983599</v>
      </c>
      <c r="K195" s="0" t="n">
        <v>3.82238500207701</v>
      </c>
      <c r="L195" s="0" t="n">
        <v>0.005</v>
      </c>
      <c r="M195" s="0" t="n">
        <v>0</v>
      </c>
      <c r="N195" s="0" t="n">
        <v>742.634800255007</v>
      </c>
      <c r="O195" s="0" t="n">
        <f aca="false">(N195/2204.59)*EXP(L195*M195)</f>
        <v>0.336858463594141</v>
      </c>
      <c r="P195" s="0" t="n">
        <v>0.780766980416145</v>
      </c>
      <c r="Q195" s="0" t="n">
        <v>0.0662372265305065</v>
      </c>
      <c r="R195" s="0" t="n">
        <f aca="false">15.1037169846062*(I195/Hoja4!$DX$2)</f>
        <v>0.30903239113379</v>
      </c>
      <c r="S195" s="0" t="n">
        <v>0.346725101597201</v>
      </c>
      <c r="T195" s="0" t="n">
        <v>0.0215793379964769</v>
      </c>
      <c r="U195" s="0" t="n">
        <f aca="false">(SQRT(((P195/G195)^2)+((Q195/H195)^2)+((R195/I195)^2)+((S195/J195)^2)+((T195/K195)^2)))*O195</f>
        <v>0.0136225128971527</v>
      </c>
      <c r="V195" s="0" t="n">
        <f aca="false">O195&gt;U195</f>
        <v>1</v>
      </c>
      <c r="W195" s="0" t="n">
        <v>120000</v>
      </c>
      <c r="X195" s="0" t="n">
        <v>4.994E-006</v>
      </c>
      <c r="Y195" s="0" t="n">
        <f aca="false">(W195*X195)*EXP(L195*M195)</f>
        <v>0.59928</v>
      </c>
      <c r="Z195" s="0" t="n">
        <v>237960.899425584</v>
      </c>
      <c r="AA195" s="0" t="n">
        <v>3748.14709444969</v>
      </c>
      <c r="AB195" s="0" t="n">
        <f aca="false">X195*0.1</f>
        <v>4.994E-007</v>
      </c>
      <c r="AC195" s="0" t="n">
        <f aca="false">(SQRT(((AA195/W195)^2)+((AB195/X195)^2)))*Y195</f>
        <v>0.0627832616179833</v>
      </c>
      <c r="AD195" s="0" t="n">
        <v>5.223868284E-006</v>
      </c>
      <c r="AE195" s="0" t="n">
        <f aca="false">(W195*AD195)*EXP(L195*M195)</f>
        <v>0.62686419408</v>
      </c>
      <c r="AF195" s="0" t="n">
        <v>237960.899425584</v>
      </c>
      <c r="AG195" s="0" t="n">
        <v>3748.14709444969</v>
      </c>
      <c r="AH195" s="0" t="n">
        <f aca="false">AD195*0.1</f>
        <v>5.223868284E-007</v>
      </c>
      <c r="AI195" s="0" t="n">
        <f aca="false">(SQRT(((AG195/W195)^2)+((AH195/AD195)^2)))*AE195</f>
        <v>0.0656731055531152</v>
      </c>
      <c r="AJ195" s="0" t="n">
        <v>3.02832944E-007</v>
      </c>
      <c r="AK195" s="0" t="n">
        <f aca="false">(W195*AJ195)*EXP(L195*M195)</f>
        <v>0.03633995328</v>
      </c>
      <c r="AL195" s="0" t="n">
        <v>237960.899425584</v>
      </c>
      <c r="AM195" s="0" t="n">
        <v>3748.14709444969</v>
      </c>
      <c r="AN195" s="0" t="n">
        <f aca="false">AJ195*0.1</f>
        <v>3.02832944E-008</v>
      </c>
      <c r="AO195" s="0" t="n">
        <f aca="false">(SQRT(((AM195/W195)^2)+((AN195/AJ195)^2)))*AK195</f>
        <v>0.00380713655380378</v>
      </c>
    </row>
    <row r="196" customFormat="false" ht="15" hidden="false" customHeight="false" outlineLevel="0" collapsed="false">
      <c r="A196" s="42" t="s">
        <v>351</v>
      </c>
      <c r="B196" s="40" t="s">
        <v>431</v>
      </c>
      <c r="C196" s="0" t="s">
        <v>2122</v>
      </c>
      <c r="D196" s="41" t="n">
        <v>41358</v>
      </c>
      <c r="E196" s="0" t="n">
        <v>12000</v>
      </c>
      <c r="F196" s="0" t="n">
        <v>11529</v>
      </c>
      <c r="G196" s="0" t="n">
        <f aca="false">(((F196*3.7852*35.81)/1000)/(H196^2))*1.2732</f>
        <v>31.0478615350086</v>
      </c>
      <c r="H196" s="0" t="n">
        <v>8.005249356</v>
      </c>
      <c r="I196" s="0" t="n">
        <v>10.9626009631045</v>
      </c>
      <c r="J196" s="0" t="n">
        <v>68.0016224983599</v>
      </c>
      <c r="K196" s="0" t="n">
        <v>3.82238500207701</v>
      </c>
      <c r="L196" s="0" t="n">
        <v>0.005</v>
      </c>
      <c r="M196" s="0" t="n">
        <v>-1</v>
      </c>
      <c r="N196" s="0" t="n">
        <v>782.1666525522</v>
      </c>
      <c r="O196" s="0" t="n">
        <f aca="false">(N196/2204.59)*EXP(L196*M196)</f>
        <v>0.353020552618766</v>
      </c>
      <c r="P196" s="0" t="n">
        <v>1.07195269681865</v>
      </c>
      <c r="Q196" s="0" t="n">
        <v>0.0717296563018546</v>
      </c>
      <c r="R196" s="0" t="n">
        <f aca="false">40.3876152128855*(I196/Hoja4!$EC$2)</f>
        <v>0.162846775819598</v>
      </c>
      <c r="S196" s="0" t="n">
        <v>0.346725101597201</v>
      </c>
      <c r="T196" s="0" t="n">
        <v>0.0215793379964769</v>
      </c>
      <c r="U196" s="0" t="n">
        <f aca="false">(SQRT(((P196/G196)^2)+((Q196/H196)^2)+((R196/I196)^2)+((S196/J196)^2)+((T196/K196)^2)))*O196</f>
        <v>0.0139022546319678</v>
      </c>
      <c r="V196" s="0" t="n">
        <f aca="false">O196&gt;U196</f>
        <v>1</v>
      </c>
      <c r="W196" s="0" t="n">
        <v>126387.826503631</v>
      </c>
      <c r="X196" s="0" t="n">
        <v>4.994E-006</v>
      </c>
      <c r="Y196" s="0" t="n">
        <f aca="false">(W196*X196)*EXP(L196*M196)</f>
        <v>0.628032778158229</v>
      </c>
      <c r="Z196" s="0" t="n">
        <v>237960.899425584</v>
      </c>
      <c r="AA196" s="0" t="n">
        <v>3748.14709444969</v>
      </c>
      <c r="AB196" s="0" t="n">
        <f aca="false">X196*0.1</f>
        <v>4.994E-007</v>
      </c>
      <c r="AC196" s="0" t="n">
        <f aca="false">(SQRT(((AA196/W196)^2)+((AB196/X196)^2)))*Y196</f>
        <v>0.0655067797455932</v>
      </c>
      <c r="AD196" s="0" t="n">
        <v>5.223868284E-006</v>
      </c>
      <c r="AE196" s="0" t="n">
        <f aca="false">(W196*AD196)*EXP(L196*M196)</f>
        <v>0.656940430743529</v>
      </c>
      <c r="AF196" s="0" t="n">
        <v>237960.899425584</v>
      </c>
      <c r="AG196" s="0" t="n">
        <v>3748.14709444969</v>
      </c>
      <c r="AH196" s="0" t="n">
        <f aca="false">AD196*0.1</f>
        <v>5.223868284E-007</v>
      </c>
      <c r="AI196" s="0" t="n">
        <f aca="false">(SQRT(((AG196/W196)^2)+((AH196/AD196)^2)))*AE196</f>
        <v>0.0685219842010368</v>
      </c>
      <c r="AJ196" s="0" t="n">
        <v>3.02832944E-007</v>
      </c>
      <c r="AK196" s="0" t="n">
        <f aca="false">(W196*AJ196)*EXP(L196*M196)</f>
        <v>0.0380835032315089</v>
      </c>
      <c r="AL196" s="0" t="n">
        <v>237960.899425584</v>
      </c>
      <c r="AM196" s="0" t="n">
        <v>3748.14709444969</v>
      </c>
      <c r="AN196" s="0" t="n">
        <f aca="false">AJ196*0.1</f>
        <v>3.02832944E-008</v>
      </c>
      <c r="AO196" s="0" t="n">
        <f aca="false">(SQRT(((AM196/W196)^2)+((AN196/AJ196)^2)))*AK196</f>
        <v>0.00397228893919054</v>
      </c>
    </row>
    <row r="197" customFormat="false" ht="15" hidden="false" customHeight="false" outlineLevel="0" collapsed="false">
      <c r="A197" s="42" t="s">
        <v>351</v>
      </c>
      <c r="B197" s="32"/>
      <c r="C197" s="0" t="s">
        <v>2122</v>
      </c>
      <c r="D197" s="41" t="n">
        <v>41358</v>
      </c>
      <c r="E197" s="0" t="n">
        <v>4000</v>
      </c>
      <c r="F197" s="0" t="n">
        <v>3962.58</v>
      </c>
      <c r="G197" s="0" t="n">
        <f aca="false">(((F197*3.7852*35.81)/1000)/(H197^2))*1.2732</f>
        <v>17.5991035948821</v>
      </c>
      <c r="H197" s="0" t="n">
        <v>6.23359581</v>
      </c>
      <c r="I197" s="0" t="n">
        <v>10.9626009631045</v>
      </c>
      <c r="J197" s="0" t="n">
        <v>68.0016224983599</v>
      </c>
      <c r="K197" s="0" t="n">
        <v>3.82238500207701</v>
      </c>
      <c r="L197" s="0" t="n">
        <v>0.005</v>
      </c>
      <c r="M197" s="0" t="n">
        <v>-1</v>
      </c>
      <c r="N197" s="0" t="n">
        <v>268.834933160426</v>
      </c>
      <c r="O197" s="0" t="n">
        <f aca="false">(N197/2204.59)*EXP(L197*M197)</f>
        <v>0.121335084227704</v>
      </c>
      <c r="P197" s="0" t="n">
        <v>2.86253203470796</v>
      </c>
      <c r="Q197" s="0" t="n">
        <v>0.903813762349225</v>
      </c>
      <c r="R197" s="0" t="n">
        <f aca="false">56.8126563291011*(I197/Hoja4!$W$2)</f>
        <v>0.561547492657855</v>
      </c>
      <c r="S197" s="0" t="n">
        <v>0.346725101597201</v>
      </c>
      <c r="T197" s="0" t="n">
        <v>0.0215793379964769</v>
      </c>
      <c r="U197" s="0" t="n">
        <f aca="false">(SQRT(((P197/G197)^2)+((Q197/H197)^2)+((R197/I197)^2)+((S197/J197)^2)+((T197/K197)^2)))*O197</f>
        <v>0.0271746712565606</v>
      </c>
      <c r="V197" s="0" t="n">
        <f aca="false">O197&gt;U197</f>
        <v>1</v>
      </c>
      <c r="W197" s="0" t="n">
        <v>43440.1833243785</v>
      </c>
      <c r="X197" s="0" t="n">
        <v>4.994E-006</v>
      </c>
      <c r="Y197" s="0" t="n">
        <f aca="false">(W197*X197)*EXP(L197*M197)</f>
        <v>0.215858281383835</v>
      </c>
      <c r="Z197" s="0" t="n">
        <v>237960.899425584</v>
      </c>
      <c r="AA197" s="0" t="n">
        <v>3748.14709444969</v>
      </c>
      <c r="AB197" s="0" t="n">
        <f aca="false">X197*0.1</f>
        <v>4.994E-007</v>
      </c>
      <c r="AC197" s="0" t="n">
        <f aca="false">(SQRT(((AA197/W197)^2)+((AB197/X197)^2)))*Y197</f>
        <v>0.0285102519218271</v>
      </c>
      <c r="AD197" s="0" t="n">
        <v>5.223868284E-006</v>
      </c>
      <c r="AE197" s="0" t="n">
        <f aca="false">(W197*AD197)*EXP(L197*M197)</f>
        <v>0.225793998790501</v>
      </c>
      <c r="AF197" s="0" t="n">
        <v>237960.899425584</v>
      </c>
      <c r="AG197" s="0" t="n">
        <v>3748.14709444969</v>
      </c>
      <c r="AH197" s="0" t="n">
        <f aca="false">AD197*0.1</f>
        <v>5.223868284E-007</v>
      </c>
      <c r="AI197" s="0" t="n">
        <f aca="false">(SQRT(((AG197/W197)^2)+((AH197/AD197)^2)))*AE197</f>
        <v>0.0298225472133125</v>
      </c>
      <c r="AJ197" s="0" t="n">
        <v>3.02832944E-007</v>
      </c>
      <c r="AK197" s="0" t="n">
        <f aca="false">(W197*AJ197)*EXP(L197*M197)</f>
        <v>0.013089507176261</v>
      </c>
      <c r="AL197" s="0" t="n">
        <v>237960.899425584</v>
      </c>
      <c r="AM197" s="0" t="n">
        <v>3748.14709444969</v>
      </c>
      <c r="AN197" s="0" t="n">
        <f aca="false">AJ197*0.1</f>
        <v>3.02832944E-008</v>
      </c>
      <c r="AO197" s="0" t="n">
        <f aca="false">(SQRT(((AM197/W197)^2)+((AN197/AJ197)^2)))*AK197</f>
        <v>0.00172884331671377</v>
      </c>
    </row>
    <row r="198" customFormat="false" ht="15" hidden="false" customHeight="false" outlineLevel="0" collapsed="false">
      <c r="A198" s="42" t="s">
        <v>351</v>
      </c>
      <c r="B198" s="32"/>
      <c r="C198" s="0" t="s">
        <v>2123</v>
      </c>
      <c r="D198" s="41" t="n">
        <v>41358</v>
      </c>
      <c r="E198" s="0" t="n">
        <v>8000</v>
      </c>
      <c r="F198" s="0" t="n">
        <v>7925.16</v>
      </c>
      <c r="G198" s="0" t="n">
        <f aca="false">(((F198*3.7852*35.81)/1000)/(H198^2))*1.2732</f>
        <v>21.3426377242422</v>
      </c>
      <c r="H198" s="0" t="n">
        <v>8.005249356</v>
      </c>
      <c r="I198" s="0" t="n">
        <v>14.9109910931754</v>
      </c>
      <c r="J198" s="0" t="n">
        <v>130.009325504884</v>
      </c>
      <c r="K198" s="0" t="n">
        <v>0.00593973</v>
      </c>
      <c r="L198" s="0" t="n">
        <v>0.005</v>
      </c>
      <c r="M198" s="0" t="n">
        <v>-1</v>
      </c>
      <c r="N198" s="0" t="n">
        <v>2.17257768948857</v>
      </c>
      <c r="O198" s="0" t="n">
        <f aca="false">(N198/2204.59)*EXP(L198*M198)</f>
        <v>0.000980564147100702</v>
      </c>
      <c r="P198" s="0" t="n">
        <v>0.107322321005691</v>
      </c>
      <c r="Q198" s="0" t="n">
        <v>0.0548813846852914</v>
      </c>
      <c r="R198" s="0" t="n">
        <f aca="false">18.998926608387*(I198/Hoja4!$CJ$2)</f>
        <v>0.0544651050871914</v>
      </c>
      <c r="S198" s="0" t="n">
        <v>1.14894745568521</v>
      </c>
      <c r="T198" s="0" t="n">
        <v>5.58086552427142E-005</v>
      </c>
      <c r="U198" s="0" t="n">
        <f aca="false">(SQRT(((P198/G198)^2)+((Q198/H198)^2)+((R198/I198)^2)+((S198/J198)^2)+((T198/K198)^2)))*O198</f>
        <v>1.55662862016342E-005</v>
      </c>
      <c r="V198" s="0" t="n">
        <f aca="false">O198&gt;U198</f>
        <v>1</v>
      </c>
      <c r="W198" s="0" t="n">
        <v>118171.99017199</v>
      </c>
      <c r="X198" s="0" t="n">
        <v>4.994E-006</v>
      </c>
      <c r="Y198" s="0" t="n">
        <f aca="false">(W198*X198)*EXP(L198*M198)</f>
        <v>0.587207528931353</v>
      </c>
      <c r="Z198" s="0" t="n">
        <v>214210.290852283</v>
      </c>
      <c r="AA198" s="0" t="n">
        <v>6507.82824848106</v>
      </c>
      <c r="AB198" s="0" t="n">
        <f aca="false">X198*0.1</f>
        <v>4.994E-007</v>
      </c>
      <c r="AC198" s="0" t="n">
        <f aca="false">(SQRT(((AA198/W198)^2)+((AB198/X198)^2)))*Y198</f>
        <v>0.06703635598696</v>
      </c>
      <c r="AD198" s="0" t="n">
        <v>5.223868284E-006</v>
      </c>
      <c r="AE198" s="0" t="n">
        <f aca="false">(W198*AD198)*EXP(L198*M198)</f>
        <v>0.614236040550763</v>
      </c>
      <c r="AF198" s="0" t="n">
        <v>214210.290852283</v>
      </c>
      <c r="AG198" s="0" t="n">
        <v>6507.82824848106</v>
      </c>
      <c r="AH198" s="0" t="n">
        <f aca="false">AD198*0.1</f>
        <v>5.223868284E-007</v>
      </c>
      <c r="AI198" s="0" t="n">
        <f aca="false">(SQRT(((AG198/W198)^2)+((AH198/AD198)^2)))*AE198</f>
        <v>0.0701219651412122</v>
      </c>
      <c r="AJ198" s="0" t="n">
        <v>3.02832944E-007</v>
      </c>
      <c r="AK198" s="0" t="n">
        <f aca="false">(W198*AJ198)*EXP(L198*M198)</f>
        <v>0.0356078864087398</v>
      </c>
      <c r="AL198" s="0" t="n">
        <v>214210.290852283</v>
      </c>
      <c r="AM198" s="0" t="n">
        <v>6507.82824848106</v>
      </c>
      <c r="AN198" s="0" t="n">
        <f aca="false">AJ198*0.1</f>
        <v>3.02832944E-008</v>
      </c>
      <c r="AO198" s="0" t="n">
        <f aca="false">(SQRT(((AM198/W198)^2)+((AN198/AJ198)^2)))*AK198</f>
        <v>0.00406504145746158</v>
      </c>
    </row>
    <row r="199" customFormat="false" ht="15" hidden="false" customHeight="false" outlineLevel="0" collapsed="false">
      <c r="A199" s="42" t="s">
        <v>351</v>
      </c>
      <c r="B199" s="40" t="s">
        <v>437</v>
      </c>
      <c r="C199" s="0" t="s">
        <v>2123</v>
      </c>
      <c r="D199" s="41" t="n">
        <v>41169</v>
      </c>
      <c r="E199" s="0" t="n">
        <v>10000</v>
      </c>
      <c r="F199" s="0" t="n">
        <v>9685</v>
      </c>
      <c r="G199" s="0" t="n">
        <f aca="false">(((F199*3.7852*35.81)/1000)/(H199^2))*1.2732</f>
        <v>26.0819272240921</v>
      </c>
      <c r="H199" s="0" t="n">
        <v>8.005249356</v>
      </c>
      <c r="I199" s="0" t="n">
        <v>18.8332472896231</v>
      </c>
      <c r="J199" s="0" t="n">
        <v>130.009325504884</v>
      </c>
      <c r="K199" s="0" t="n">
        <v>0.00593973</v>
      </c>
      <c r="L199" s="0" t="n">
        <v>0.005</v>
      </c>
      <c r="M199" s="0" t="n">
        <v>0</v>
      </c>
      <c r="N199" s="0" t="n">
        <v>3.35340185142857</v>
      </c>
      <c r="O199" s="0" t="n">
        <f aca="false">(N199/2204.59)*EXP(L199*M199)</f>
        <v>0.0015211000011016</v>
      </c>
      <c r="P199" s="0" t="n">
        <v>0.693948706618423</v>
      </c>
      <c r="Q199" s="0" t="n">
        <v>0.0696754411027923</v>
      </c>
      <c r="R199" s="0" t="n">
        <f aca="false">30.3818643031628*(I199/Hoja4!$DN$2)</f>
        <v>0.0995876134680537</v>
      </c>
      <c r="S199" s="0" t="n">
        <v>1.14894745568521</v>
      </c>
      <c r="T199" s="0" t="n">
        <v>5.58086552427142E-005</v>
      </c>
      <c r="U199" s="0" t="n">
        <f aca="false">(SQRT(((P199/G199)^2)+((Q199/H199)^2)+((R199/I199)^2)+((S199/J199)^2)+((T199/K199)^2)))*O199</f>
        <v>4.75694306810949E-005</v>
      </c>
      <c r="V199" s="0" t="n">
        <f aca="false">O199&gt;U199</f>
        <v>1</v>
      </c>
      <c r="W199" s="0" t="n">
        <v>182400</v>
      </c>
      <c r="X199" s="0" t="n">
        <v>4.994E-006</v>
      </c>
      <c r="Y199" s="0" t="n">
        <f aca="false">(W199*X199)*EXP(L199*M199)</f>
        <v>0.9109056</v>
      </c>
      <c r="Z199" s="0" t="n">
        <v>214210.290852283</v>
      </c>
      <c r="AA199" s="0" t="n">
        <v>6507.82824848106</v>
      </c>
      <c r="AB199" s="0" t="n">
        <f aca="false">X199*0.1</f>
        <v>4.994E-007</v>
      </c>
      <c r="AC199" s="0" t="n">
        <f aca="false">(SQRT(((AA199/W199)^2)+((AB199/X199)^2)))*Y199</f>
        <v>0.096714767480783</v>
      </c>
      <c r="AD199" s="0" t="n">
        <v>5.223868284E-006</v>
      </c>
      <c r="AE199" s="0" t="n">
        <f aca="false">(W199*AD199)*EXP(L199*M199)</f>
        <v>0.9528335750016</v>
      </c>
      <c r="AF199" s="0" t="n">
        <v>214210.290852283</v>
      </c>
      <c r="AG199" s="0" t="n">
        <v>6507.82824848106</v>
      </c>
      <c r="AH199" s="0" t="n">
        <f aca="false">AD199*0.1</f>
        <v>5.223868284E-007</v>
      </c>
      <c r="AI199" s="0" t="n">
        <f aca="false">(SQRT(((AG199/W199)^2)+((AH199/AD199)^2)))*AE199</f>
        <v>0.101166441016679</v>
      </c>
      <c r="AJ199" s="0" t="n">
        <v>3.02832944E-007</v>
      </c>
      <c r="AK199" s="0" t="n">
        <f aca="false">(W199*AJ199)*EXP(L199*M199)</f>
        <v>0.0552367289856</v>
      </c>
      <c r="AL199" s="0" t="n">
        <v>214210.290852283</v>
      </c>
      <c r="AM199" s="0" t="n">
        <v>6507.82824848106</v>
      </c>
      <c r="AN199" s="0" t="n">
        <f aca="false">AJ199*0.1</f>
        <v>3.02832944E-008</v>
      </c>
      <c r="AO199" s="0" t="n">
        <f aca="false">(SQRT(((AM199/W199)^2)+((AN199/AJ199)^2)))*AK199</f>
        <v>0.00586472121835823</v>
      </c>
    </row>
    <row r="200" customFormat="false" ht="15" hidden="false" customHeight="false" outlineLevel="0" collapsed="false">
      <c r="A200" s="42" t="s">
        <v>351</v>
      </c>
      <c r="B200" s="32"/>
      <c r="C200" s="0" t="s">
        <v>2125</v>
      </c>
      <c r="D200" s="41" t="n">
        <v>41169</v>
      </c>
      <c r="E200" s="0" t="n">
        <v>5000</v>
      </c>
      <c r="F200" s="0" t="n">
        <v>5283.44</v>
      </c>
      <c r="G200" s="0" t="n">
        <f aca="false">(((F200*3.7852*35.81)/1000)/(H200^2))*1.2732</f>
        <v>13.5536563152052</v>
      </c>
      <c r="H200" s="0" t="n">
        <v>8.20209975</v>
      </c>
      <c r="I200" s="0" t="n">
        <v>31.7974652877671</v>
      </c>
      <c r="J200" s="0" t="n">
        <v>68.0020357347871</v>
      </c>
      <c r="K200" s="0" t="n">
        <v>3.9836139795159</v>
      </c>
      <c r="L200" s="0" t="n">
        <v>0.005</v>
      </c>
      <c r="M200" s="0" t="n">
        <v>0</v>
      </c>
      <c r="N200" s="0" t="n">
        <v>1083.54300250572</v>
      </c>
      <c r="O200" s="0" t="n">
        <f aca="false">(N200/2204.59)*EXP(L200*M200)</f>
        <v>0.491494111152514</v>
      </c>
      <c r="P200" s="0" t="n">
        <v>0.400684429145215</v>
      </c>
      <c r="Q200" s="0" t="n">
        <v>0.0788250461799058</v>
      </c>
      <c r="R200" s="0" t="n">
        <f aca="false">30.6123136425953*(I200/Hoja4!$AG$2)</f>
        <v>0.839673714015754</v>
      </c>
      <c r="S200" s="0" t="n">
        <v>0.388353619553598</v>
      </c>
      <c r="T200" s="0" t="n">
        <v>0.0223763331258358</v>
      </c>
      <c r="U200" s="0" t="n">
        <f aca="false">(SQRT(((P200/G200)^2)+((Q200/H200)^2)+((R200/I200)^2)+((S200/J200)^2)+((T200/K200)^2)))*O200</f>
        <v>0.0204299172313967</v>
      </c>
      <c r="V200" s="0" t="n">
        <f aca="false">O200&gt;U200</f>
        <v>1</v>
      </c>
      <c r="W200" s="0" t="n">
        <v>168000</v>
      </c>
      <c r="X200" s="0" t="n">
        <v>4.994E-006</v>
      </c>
      <c r="Y200" s="0" t="n">
        <f aca="false">(W200*X200)*EXP(L200*M200)</f>
        <v>0.838992</v>
      </c>
      <c r="Z200" s="0" t="n">
        <v>44299.0160687798</v>
      </c>
      <c r="AA200" s="0" t="n">
        <v>804.406580767259</v>
      </c>
      <c r="AB200" s="0" t="n">
        <f aca="false">X200*0.1</f>
        <v>4.994E-007</v>
      </c>
      <c r="AC200" s="0" t="n">
        <f aca="false">(SQRT(((AA200/W200)^2)+((AB200/X200)^2)))*Y200</f>
        <v>0.0839953195625639</v>
      </c>
      <c r="AD200" s="0" t="n">
        <v>5.223868284E-006</v>
      </c>
      <c r="AE200" s="0" t="n">
        <f aca="false">(W200*AD200)*EXP(L200*M200)</f>
        <v>0.877609871712</v>
      </c>
      <c r="AF200" s="0" t="n">
        <v>44299.0160687798</v>
      </c>
      <c r="AG200" s="0" t="n">
        <v>804.406580767259</v>
      </c>
      <c r="AH200" s="0" t="n">
        <f aca="false">AD200*0.1</f>
        <v>5.223868284E-007</v>
      </c>
      <c r="AI200" s="0" t="n">
        <f aca="false">(SQRT(((AG200/W200)^2)+((AH200/AD200)^2)))*AE200</f>
        <v>0.0878615310106773</v>
      </c>
      <c r="AJ200" s="0" t="n">
        <v>3.02832944E-007</v>
      </c>
      <c r="AK200" s="0" t="n">
        <f aca="false">(W200*AJ200)*EXP(L200*M200)</f>
        <v>0.050875934592</v>
      </c>
      <c r="AL200" s="0" t="n">
        <v>44299.0160687798</v>
      </c>
      <c r="AM200" s="0" t="n">
        <v>804.406580767259</v>
      </c>
      <c r="AN200" s="0" t="n">
        <f aca="false">AJ200*0.1</f>
        <v>3.02832944E-008</v>
      </c>
      <c r="AO200" s="0" t="n">
        <f aca="false">(SQRT(((AM200/W200)^2)+((AN200/AJ200)^2)))*AK200</f>
        <v>0.00509342208757549</v>
      </c>
    </row>
    <row r="201" customFormat="false" ht="15" hidden="false" customHeight="false" outlineLevel="0" collapsed="false">
      <c r="A201" s="42" t="s">
        <v>351</v>
      </c>
      <c r="B201" s="32"/>
      <c r="C201" s="0" t="s">
        <v>2122</v>
      </c>
      <c r="D201" s="41" t="n">
        <v>41169</v>
      </c>
      <c r="E201" s="0" t="n">
        <v>10000</v>
      </c>
      <c r="F201" s="0" t="n">
        <v>9685</v>
      </c>
      <c r="G201" s="0" t="n">
        <f aca="false">(((F201*3.7852*35.81)/1000)/(H201^2))*1.2732</f>
        <v>26.0819272240921</v>
      </c>
      <c r="H201" s="0" t="n">
        <v>8.005249356</v>
      </c>
      <c r="I201" s="0" t="n">
        <v>22.30252968508</v>
      </c>
      <c r="J201" s="0" t="n">
        <v>68.0016224983599</v>
      </c>
      <c r="K201" s="0" t="n">
        <v>3.82238500207701</v>
      </c>
      <c r="L201" s="0" t="n">
        <v>0.005</v>
      </c>
      <c r="M201" s="0" t="n">
        <v>0</v>
      </c>
      <c r="N201" s="0" t="n">
        <v>1336.74264102341</v>
      </c>
      <c r="O201" s="0" t="n">
        <f aca="false">(N201/2204.59)*EXP(L201*M201)</f>
        <v>0.606345234725466</v>
      </c>
      <c r="P201" s="0" t="n">
        <v>0.693948706618423</v>
      </c>
      <c r="Q201" s="0" t="n">
        <v>0.0696754411027923</v>
      </c>
      <c r="R201" s="0" t="n">
        <f aca="false">30.3818643031628*(I201/Hoja4!$DD$2)</f>
        <v>0.215571011847065</v>
      </c>
      <c r="S201" s="0" t="n">
        <v>0.346725101597201</v>
      </c>
      <c r="T201" s="0" t="n">
        <v>0.0215793379964769</v>
      </c>
      <c r="U201" s="0" t="n">
        <f aca="false">(SQRT(((P201/G201)^2)+((Q201/H201)^2)+((R201/I201)^2)+((S201/J201)^2)+((T201/K201)^2)))*O201</f>
        <v>0.0185402564327056</v>
      </c>
      <c r="V201" s="0" t="n">
        <f aca="false">O201&gt;U201</f>
        <v>1</v>
      </c>
      <c r="W201" s="0" t="n">
        <v>216000</v>
      </c>
      <c r="X201" s="0" t="n">
        <v>4.994E-006</v>
      </c>
      <c r="Y201" s="0" t="n">
        <f aca="false">(W201*X201)*EXP(L201*M201)</f>
        <v>1.078704</v>
      </c>
      <c r="Z201" s="0" t="n">
        <v>237960.899425584</v>
      </c>
      <c r="AA201" s="0" t="n">
        <v>3748.14709444969</v>
      </c>
      <c r="AB201" s="0" t="n">
        <f aca="false">X201*0.1</f>
        <v>4.994E-007</v>
      </c>
      <c r="AC201" s="0" t="n">
        <f aca="false">(SQRT(((AA201/W201)^2)+((AB201/X201)^2)))*Y201</f>
        <v>0.109482400190862</v>
      </c>
      <c r="AD201" s="0" t="n">
        <v>5.223868284E-006</v>
      </c>
      <c r="AE201" s="0" t="n">
        <f aca="false">(W201*AD201)*EXP(L201*M201)</f>
        <v>1.128355549344</v>
      </c>
      <c r="AF201" s="0" t="n">
        <v>237960.899425584</v>
      </c>
      <c r="AG201" s="0" t="n">
        <v>3748.14709444969</v>
      </c>
      <c r="AH201" s="0" t="n">
        <f aca="false">AD201*0.1</f>
        <v>5.223868284E-007</v>
      </c>
      <c r="AI201" s="0" t="n">
        <f aca="false">(SQRT(((AG201/W201)^2)+((AH201/AD201)^2)))*AE201</f>
        <v>0.114521753707097</v>
      </c>
      <c r="AJ201" s="0" t="n">
        <v>3.02832944E-007</v>
      </c>
      <c r="AK201" s="0" t="n">
        <f aca="false">(W201*AJ201)*EXP(L201*M201)</f>
        <v>0.065411915904</v>
      </c>
      <c r="AL201" s="0" t="n">
        <v>237960.899425584</v>
      </c>
      <c r="AM201" s="0" t="n">
        <v>3748.14709444969</v>
      </c>
      <c r="AN201" s="0" t="n">
        <f aca="false">AJ201*0.1</f>
        <v>3.02832944E-008</v>
      </c>
      <c r="AO201" s="0" t="n">
        <f aca="false">(SQRT(((AM201/W201)^2)+((AN201/AJ201)^2)))*AK201</f>
        <v>0.00663894224388967</v>
      </c>
    </row>
    <row r="202" customFormat="false" ht="15" hidden="false" customHeight="false" outlineLevel="0" collapsed="false">
      <c r="A202" s="42" t="s">
        <v>351</v>
      </c>
      <c r="B202" s="32"/>
      <c r="C202" s="0" t="s">
        <v>2122</v>
      </c>
      <c r="D202" s="41" t="n">
        <v>41169</v>
      </c>
      <c r="E202" s="0" t="n">
        <v>5000</v>
      </c>
      <c r="F202" s="0" t="n">
        <v>5283.44</v>
      </c>
      <c r="G202" s="0" t="n">
        <f aca="false">(((F202*3.7852*35.81)/1000)/(H202^2))*1.2732</f>
        <v>13.5536563152052</v>
      </c>
      <c r="H202" s="0" t="n">
        <v>8.20209975</v>
      </c>
      <c r="I202" s="0" t="n">
        <v>40.8824553699862</v>
      </c>
      <c r="J202" s="0" t="n">
        <v>68.0016224983599</v>
      </c>
      <c r="K202" s="0" t="n">
        <v>3.82238500207701</v>
      </c>
      <c r="L202" s="0" t="n">
        <v>0.005</v>
      </c>
      <c r="M202" s="0" t="n">
        <v>0</v>
      </c>
      <c r="N202" s="0" t="n">
        <v>1203.70705145937</v>
      </c>
      <c r="O202" s="0" t="n">
        <f aca="false">(N202/2204.59)*EXP(L202*M202)</f>
        <v>0.546000413437132</v>
      </c>
      <c r="P202" s="0" t="n">
        <v>0.400684429145215</v>
      </c>
      <c r="Q202" s="0" t="n">
        <v>0.0788250461799058</v>
      </c>
      <c r="R202" s="0" t="n">
        <f aca="false">30.6123136425953*(I202/Hoja4!$AB$2)</f>
        <v>0.223365734009981</v>
      </c>
      <c r="S202" s="0" t="n">
        <v>0.346725101597201</v>
      </c>
      <c r="T202" s="0" t="n">
        <v>0.0215793379964769</v>
      </c>
      <c r="U202" s="0" t="n">
        <f aca="false">(SQRT(((P202/G202)^2)+((Q202/H202)^2)+((R202/I202)^2)+((S202/J202)^2)+((T202/K202)^2)))*O202</f>
        <v>0.0177264405688069</v>
      </c>
      <c r="V202" s="0" t="n">
        <f aca="false">O202&gt;U202</f>
        <v>1</v>
      </c>
      <c r="W202" s="0" t="n">
        <v>216000</v>
      </c>
      <c r="X202" s="0" t="n">
        <v>4.994E-006</v>
      </c>
      <c r="Y202" s="0" t="n">
        <f aca="false">(W202*X202)*EXP(L202*M202)</f>
        <v>1.078704</v>
      </c>
      <c r="Z202" s="0" t="n">
        <v>237960.899425584</v>
      </c>
      <c r="AA202" s="0" t="n">
        <v>3748.14709444969</v>
      </c>
      <c r="AB202" s="0" t="n">
        <f aca="false">X202*0.1</f>
        <v>4.994E-007</v>
      </c>
      <c r="AC202" s="0" t="n">
        <f aca="false">(SQRT(((AA202/W202)^2)+((AB202/X202)^2)))*Y202</f>
        <v>0.109482400190862</v>
      </c>
      <c r="AD202" s="0" t="n">
        <v>5.223868284E-006</v>
      </c>
      <c r="AE202" s="0" t="n">
        <f aca="false">(W202*AD202)*EXP(L202*M202)</f>
        <v>1.128355549344</v>
      </c>
      <c r="AF202" s="0" t="n">
        <v>237960.899425584</v>
      </c>
      <c r="AG202" s="0" t="n">
        <v>3748.14709444969</v>
      </c>
      <c r="AH202" s="0" t="n">
        <f aca="false">AD202*0.1</f>
        <v>5.223868284E-007</v>
      </c>
      <c r="AI202" s="0" t="n">
        <f aca="false">(SQRT(((AG202/W202)^2)+((AH202/AD202)^2)))*AE202</f>
        <v>0.114521753707097</v>
      </c>
      <c r="AJ202" s="0" t="n">
        <v>3.02832944E-007</v>
      </c>
      <c r="AK202" s="0" t="n">
        <f aca="false">(W202*AJ202)*EXP(L202*M202)</f>
        <v>0.065411915904</v>
      </c>
      <c r="AL202" s="0" t="n">
        <v>237960.899425584</v>
      </c>
      <c r="AM202" s="0" t="n">
        <v>3748.14709444969</v>
      </c>
      <c r="AN202" s="0" t="n">
        <f aca="false">AJ202*0.1</f>
        <v>3.02832944E-008</v>
      </c>
      <c r="AO202" s="0" t="n">
        <f aca="false">(SQRT(((AM202/W202)^2)+((AN202/AJ202)^2)))*AK202</f>
        <v>0.00663894224388967</v>
      </c>
    </row>
    <row r="203" customFormat="false" ht="15" hidden="false" customHeight="false" outlineLevel="0" collapsed="false">
      <c r="A203" s="42" t="s">
        <v>441</v>
      </c>
      <c r="B203" s="40" t="s">
        <v>443</v>
      </c>
      <c r="C203" s="0" t="s">
        <v>2123</v>
      </c>
      <c r="D203" s="41" t="n">
        <v>38674</v>
      </c>
      <c r="E203" s="0" t="n">
        <v>4800</v>
      </c>
      <c r="F203" s="0" t="n">
        <v>4800</v>
      </c>
      <c r="G203" s="0" t="n">
        <f aca="false">(((F203*3.7852*35.81)/1000)/(H203^2))*1.2732</f>
        <v>12.94347966588</v>
      </c>
      <c r="H203" s="0" t="n">
        <v>8</v>
      </c>
      <c r="I203" s="0" t="n">
        <v>12</v>
      </c>
      <c r="J203" s="0" t="n">
        <v>130.009325504884</v>
      </c>
      <c r="K203" s="0" t="n">
        <v>0.00593973</v>
      </c>
      <c r="L203" s="0" t="n">
        <v>0.005</v>
      </c>
      <c r="M203" s="0" t="n">
        <v>7</v>
      </c>
      <c r="N203" s="0" t="n">
        <v>2.64742251428572</v>
      </c>
      <c r="O203" s="0" t="n">
        <f aca="false">(N203/2204.59)*EXP(L203*M203)</f>
        <v>0.00124364300541785</v>
      </c>
      <c r="P203" s="0" t="n">
        <v>2.86253203470796</v>
      </c>
      <c r="Q203" s="0" t="n">
        <v>0.903813762349225</v>
      </c>
      <c r="R203" s="0" t="n">
        <f aca="false">56.8126563291011*(I203/Hoja4!$W$2)</f>
        <v>0.614687147199235</v>
      </c>
      <c r="S203" s="0" t="n">
        <v>1.14894745568521</v>
      </c>
      <c r="T203" s="0" t="n">
        <v>5.58086552427142E-005</v>
      </c>
      <c r="U203" s="0" t="n">
        <f aca="false">(SQRT(((P203/G203)^2)+((Q203/H203)^2)+((R203/I203)^2)+((S203/J203)^2)+((T203/K203)^2)))*O203</f>
        <v>0.000315758288418617</v>
      </c>
      <c r="V203" s="0" t="n">
        <f aca="false">O203&gt;U203</f>
        <v>1</v>
      </c>
      <c r="W203" s="0" t="n">
        <v>57600</v>
      </c>
      <c r="X203" s="0" t="n">
        <v>4.994E-006</v>
      </c>
      <c r="Y203" s="0" t="n">
        <f aca="false">(W203*X203)*EXP(L203*M203)</f>
        <v>0.29790056596293</v>
      </c>
      <c r="Z203" s="0" t="n">
        <v>422967.168377838</v>
      </c>
      <c r="AA203" s="0" t="n">
        <v>6507.82824848106</v>
      </c>
      <c r="AB203" s="0" t="n">
        <f aca="false">X203*0.1</f>
        <v>4.994E-007</v>
      </c>
      <c r="AC203" s="0" t="n">
        <f aca="false">(SQRT(((AA203/W203)^2)+((AB203/X203)^2)))*Y203</f>
        <v>0.0449476452166331</v>
      </c>
      <c r="AD203" s="0" t="n">
        <v>5.223868284E-006</v>
      </c>
      <c r="AE203" s="0" t="n">
        <f aca="false">(W203*AD203)*EXP(L203*M203)</f>
        <v>0.311612598782419</v>
      </c>
      <c r="AF203" s="0" t="n">
        <v>422967.168377838</v>
      </c>
      <c r="AG203" s="0" t="n">
        <v>6507.82824848106</v>
      </c>
      <c r="AH203" s="0" t="n">
        <f aca="false">AD203*0.1</f>
        <v>5.223868284E-007</v>
      </c>
      <c r="AI203" s="0" t="n">
        <f aca="false">(SQRT(((AG203/W203)^2)+((AH203/AD203)^2)))*AE203</f>
        <v>0.0470165355001309</v>
      </c>
      <c r="AJ203" s="0" t="n">
        <v>3.02832944E-007</v>
      </c>
      <c r="AK203" s="0" t="n">
        <f aca="false">(W203*AJ203)*EXP(L203*M203)</f>
        <v>0.0180644984801402</v>
      </c>
      <c r="AL203" s="0" t="n">
        <v>422967.168377838</v>
      </c>
      <c r="AM203" s="0" t="n">
        <v>6507.82824848106</v>
      </c>
      <c r="AN203" s="0" t="n">
        <f aca="false">AJ203*0.1</f>
        <v>3.02832944E-008</v>
      </c>
      <c r="AO203" s="0" t="n">
        <f aca="false">(SQRT(((AM203/W203)^2)+((AN203/AJ203)^2)))*AK203</f>
        <v>0.00272559626087715</v>
      </c>
    </row>
    <row r="204" customFormat="false" ht="15" hidden="false" customHeight="false" outlineLevel="0" collapsed="false">
      <c r="A204" s="42" t="s">
        <v>441</v>
      </c>
      <c r="B204" s="40" t="s">
        <v>446</v>
      </c>
      <c r="C204" s="0" t="s">
        <v>2123</v>
      </c>
      <c r="D204" s="41" t="n">
        <v>41547</v>
      </c>
      <c r="E204" s="0" t="n">
        <v>5000</v>
      </c>
      <c r="F204" s="0" t="n">
        <v>5049</v>
      </c>
      <c r="G204" s="0" t="n">
        <f aca="false">(((F204*3.7852*35.81)/1000)/(H204^2))*1.2732</f>
        <v>13.6149226735475</v>
      </c>
      <c r="H204" s="0" t="n">
        <v>8</v>
      </c>
      <c r="I204" s="0" t="n">
        <v>57.2493404634581</v>
      </c>
      <c r="J204" s="0" t="n">
        <v>130.009325504884</v>
      </c>
      <c r="K204" s="0" t="n">
        <v>0.00593973</v>
      </c>
      <c r="L204" s="0" t="n">
        <v>0.005</v>
      </c>
      <c r="M204" s="0" t="n">
        <v>-1</v>
      </c>
      <c r="N204" s="0" t="n">
        <v>3.67045498809782</v>
      </c>
      <c r="O204" s="0" t="n">
        <f aca="false">(N204/2204.59)*EXP(L204*M204)</f>
        <v>0.00165661121454436</v>
      </c>
      <c r="P204" s="0" t="n">
        <v>0.400684429145215</v>
      </c>
      <c r="Q204" s="0" t="n">
        <v>0.0788250461799058</v>
      </c>
      <c r="R204" s="0" t="n">
        <f aca="false">30.6123136425953*(I204/Hoja4!$AB$2)</f>
        <v>0.312787987866198</v>
      </c>
      <c r="S204" s="0" t="n">
        <v>1.14894745568521</v>
      </c>
      <c r="T204" s="0" t="n">
        <v>5.58086552427142E-005</v>
      </c>
      <c r="U204" s="0" t="n">
        <f aca="false">(SQRT(((P204/G204)^2)+((Q204/H204)^2)+((R204/I204)^2)+((S204/J204)^2)+((T204/K204)^2)))*O204</f>
        <v>5.64082757197956E-005</v>
      </c>
      <c r="V204" s="0" t="n">
        <f aca="false">O204&gt;U204</f>
        <v>1</v>
      </c>
      <c r="W204" s="0" t="n">
        <v>289051.92</v>
      </c>
      <c r="X204" s="0" t="n">
        <v>4.994E-006</v>
      </c>
      <c r="Y204" s="0" t="n">
        <f aca="false">(W204*X204)*EXP(L204*M204)</f>
        <v>1.43632567606782</v>
      </c>
      <c r="Z204" s="0" t="n">
        <v>422967.168377838</v>
      </c>
      <c r="AA204" s="0" t="n">
        <v>6507.82824848106</v>
      </c>
      <c r="AB204" s="0" t="n">
        <f aca="false">X204*0.1</f>
        <v>4.994E-007</v>
      </c>
      <c r="AC204" s="0" t="n">
        <f aca="false">(SQRT(((AA204/W204)^2)+((AB204/X204)^2)))*Y204</f>
        <v>0.147227920860788</v>
      </c>
      <c r="AD204" s="0" t="n">
        <v>5.223868284E-006</v>
      </c>
      <c r="AE204" s="0" t="n">
        <f aca="false">(W204*AD204)*EXP(L204*M204)</f>
        <v>1.50243815472678</v>
      </c>
      <c r="AF204" s="0" t="n">
        <v>422967.168377838</v>
      </c>
      <c r="AG204" s="0" t="n">
        <v>6507.82824848106</v>
      </c>
      <c r="AH204" s="0" t="n">
        <f aca="false">AD204*0.1</f>
        <v>5.223868284E-007</v>
      </c>
      <c r="AI204" s="0" t="n">
        <f aca="false">(SQRT(((AG204/W204)^2)+((AH204/AD204)^2)))*AE204</f>
        <v>0.154004658851408</v>
      </c>
      <c r="AJ204" s="0" t="n">
        <v>3.02832944E-007</v>
      </c>
      <c r="AK204" s="0" t="n">
        <f aca="false">(W204*AJ204)*EXP(L204*M204)</f>
        <v>0.087097864042132</v>
      </c>
      <c r="AL204" s="0" t="n">
        <v>422967.168377838</v>
      </c>
      <c r="AM204" s="0" t="n">
        <v>6507.82824848106</v>
      </c>
      <c r="AN204" s="0" t="n">
        <f aca="false">AJ204*0.1</f>
        <v>3.02832944E-008</v>
      </c>
      <c r="AO204" s="0" t="n">
        <f aca="false">(SQRT(((AM204/W204)^2)+((AN204/AJ204)^2)))*AK204</f>
        <v>0.00892780631022657</v>
      </c>
    </row>
    <row r="205" customFormat="false" ht="15" hidden="false" customHeight="false" outlineLevel="0" collapsed="false">
      <c r="A205" s="42" t="s">
        <v>441</v>
      </c>
      <c r="B205" s="32"/>
      <c r="C205" s="0" t="s">
        <v>2123</v>
      </c>
      <c r="D205" s="41" t="n">
        <v>41547</v>
      </c>
      <c r="E205" s="0" t="n">
        <v>10000</v>
      </c>
      <c r="F205" s="0" t="n">
        <v>9686</v>
      </c>
      <c r="G205" s="0" t="n">
        <f aca="false">(((F205*3.7852*35.81)/1000)/(H205^2))*1.2732</f>
        <v>26.1188633424404</v>
      </c>
      <c r="H205" s="0" t="n">
        <v>8</v>
      </c>
      <c r="I205" s="0" t="n">
        <v>59.6844889531282</v>
      </c>
      <c r="J205" s="0" t="n">
        <v>130.009325504884</v>
      </c>
      <c r="K205" s="0" t="n">
        <v>0.00593973</v>
      </c>
      <c r="L205" s="0" t="n">
        <v>0.005</v>
      </c>
      <c r="M205" s="0" t="n">
        <v>-1</v>
      </c>
      <c r="N205" s="0" t="n">
        <v>7.34091149998623</v>
      </c>
      <c r="O205" s="0" t="n">
        <f aca="false">(N205/2204.59)*EXP(L205*M205)</f>
        <v>0.00331322311683142</v>
      </c>
      <c r="P205" s="0" t="n">
        <v>0.693948706618423</v>
      </c>
      <c r="Q205" s="0" t="n">
        <v>0.0696754411027923</v>
      </c>
      <c r="R205" s="0" t="n">
        <f aca="false">30.3818643031628*(I205/Hoja4!$DN$2)</f>
        <v>0.315603343623987</v>
      </c>
      <c r="S205" s="0" t="n">
        <v>1.14894745568521</v>
      </c>
      <c r="T205" s="0" t="n">
        <v>5.58086552427142E-005</v>
      </c>
      <c r="U205" s="0" t="n">
        <f aca="false">(SQRT(((P205/G205)^2)+((Q205/H205)^2)+((R205/I205)^2)+((S205/J205)^2)+((T205/K205)^2)))*O205</f>
        <v>0.000103513813488578</v>
      </c>
      <c r="V205" s="0" t="n">
        <f aca="false">O205&gt;U205</f>
        <v>1</v>
      </c>
      <c r="W205" s="0" t="n">
        <v>578103.96</v>
      </c>
      <c r="X205" s="0" t="n">
        <v>4.994E-006</v>
      </c>
      <c r="Y205" s="0" t="n">
        <f aca="false">(W205*X205)*EXP(L205*M205)</f>
        <v>2.87265194842671</v>
      </c>
      <c r="Z205" s="0" t="n">
        <v>422967.168377838</v>
      </c>
      <c r="AA205" s="0" t="n">
        <v>6507.82824848106</v>
      </c>
      <c r="AB205" s="0" t="n">
        <f aca="false">X205*0.1</f>
        <v>4.994E-007</v>
      </c>
      <c r="AC205" s="0" t="n">
        <f aca="false">(SQRT(((AA205/W205)^2)+((AB205/X205)^2)))*Y205</f>
        <v>0.289079640188775</v>
      </c>
      <c r="AD205" s="0" t="n">
        <v>5.223868284E-006</v>
      </c>
      <c r="AE205" s="0" t="n">
        <f aca="false">(W205*AD205)*EXP(L205*M205)</f>
        <v>3.00487693319125</v>
      </c>
      <c r="AF205" s="0" t="n">
        <v>422967.168377838</v>
      </c>
      <c r="AG205" s="0" t="n">
        <v>6507.82824848106</v>
      </c>
      <c r="AH205" s="0" t="n">
        <f aca="false">AD205*0.1</f>
        <v>5.223868284E-007</v>
      </c>
      <c r="AI205" s="0" t="n">
        <f aca="false">(SQRT(((AG205/W205)^2)+((AH205/AD205)^2)))*AE205</f>
        <v>0.302385655573143</v>
      </c>
      <c r="AJ205" s="0" t="n">
        <v>3.02832944E-007</v>
      </c>
      <c r="AK205" s="0" t="n">
        <f aca="false">(W205*AJ205)*EXP(L205*M205)</f>
        <v>0.174195764242971</v>
      </c>
      <c r="AL205" s="0" t="n">
        <v>422967.168377838</v>
      </c>
      <c r="AM205" s="0" t="n">
        <v>6507.82824848106</v>
      </c>
      <c r="AN205" s="0" t="n">
        <f aca="false">AJ205*0.1</f>
        <v>3.02832944E-008</v>
      </c>
      <c r="AO205" s="0" t="n">
        <f aca="false">(SQRT(((AM205/W205)^2)+((AN205/AJ205)^2)))*AK205</f>
        <v>0.0175296032216314</v>
      </c>
    </row>
    <row r="206" customFormat="false" ht="15" hidden="false" customHeight="false" outlineLevel="0" collapsed="false">
      <c r="A206" s="42" t="s">
        <v>441</v>
      </c>
      <c r="B206" s="32"/>
      <c r="C206" s="0" t="s">
        <v>2122</v>
      </c>
      <c r="D206" s="41" t="n">
        <v>41547</v>
      </c>
      <c r="E206" s="0" t="n">
        <v>5000</v>
      </c>
      <c r="F206" s="0" t="n">
        <v>5048</v>
      </c>
      <c r="G206" s="0" t="n">
        <f aca="false">(((F206*3.7852*35.81)/1000)/(H206^2))*1.2732</f>
        <v>13.6122261152838</v>
      </c>
      <c r="H206" s="0" t="n">
        <v>8</v>
      </c>
      <c r="I206" s="0" t="n">
        <v>32.967917161047</v>
      </c>
      <c r="J206" s="0" t="n">
        <v>68.0016224983599</v>
      </c>
      <c r="K206" s="0" t="n">
        <v>3.82238500207701</v>
      </c>
      <c r="L206" s="0" t="n">
        <v>0.005</v>
      </c>
      <c r="M206" s="0" t="n">
        <v>-1</v>
      </c>
      <c r="N206" s="0" t="n">
        <v>1029.92338239556</v>
      </c>
      <c r="O206" s="0" t="n">
        <f aca="false">(N206/2204.59)*EXP(L206*M206)</f>
        <v>0.464842269127557</v>
      </c>
      <c r="P206" s="0" t="n">
        <v>0.400684429145215</v>
      </c>
      <c r="Q206" s="0" t="n">
        <v>0.0788250461799058</v>
      </c>
      <c r="R206" s="0" t="n">
        <f aca="false">30.6123136425953*(I206/Hoja4!$AB$2)</f>
        <v>0.180123795129578</v>
      </c>
      <c r="S206" s="0" t="n">
        <v>0.346725101597201</v>
      </c>
      <c r="T206" s="0" t="n">
        <v>0.0215793379964769</v>
      </c>
      <c r="U206" s="0" t="n">
        <f aca="false">(SQRT(((P206/G206)^2)+((Q206/H206)^2)+((R206/I206)^2)+((S206/J206)^2)+((T206/K206)^2)))*O206</f>
        <v>0.0150716516906896</v>
      </c>
      <c r="V206" s="0" t="n">
        <f aca="false">O206&gt;U206</f>
        <v>1</v>
      </c>
      <c r="W206" s="0" t="n">
        <v>166422.045828965</v>
      </c>
      <c r="X206" s="0" t="n">
        <v>4.994E-006</v>
      </c>
      <c r="Y206" s="0" t="n">
        <f aca="false">(W206*X206)*EXP(L206*M206)</f>
        <v>0.826966509988508</v>
      </c>
      <c r="Z206" s="0" t="n">
        <v>128492.951615293</v>
      </c>
      <c r="AA206" s="0" t="n">
        <v>3748.14709444969</v>
      </c>
      <c r="AB206" s="0" t="n">
        <f aca="false">X206*0.1</f>
        <v>4.994E-007</v>
      </c>
      <c r="AC206" s="0" t="n">
        <f aca="false">(SQRT(((AA206/W206)^2)+((AB206/X206)^2)))*Y206</f>
        <v>0.084768051615287</v>
      </c>
      <c r="AD206" s="0" t="n">
        <v>5.223868284E-006</v>
      </c>
      <c r="AE206" s="0" t="n">
        <f aca="false">(W206*AD206)*EXP(L206*M206)</f>
        <v>0.865030861725899</v>
      </c>
      <c r="AF206" s="0" t="n">
        <v>128492.951615293</v>
      </c>
      <c r="AG206" s="0" t="n">
        <v>3748.14709444969</v>
      </c>
      <c r="AH206" s="0" t="n">
        <f aca="false">AD206*0.1</f>
        <v>5.223868284E-007</v>
      </c>
      <c r="AI206" s="0" t="n">
        <f aca="false">(SQRT(((AG206/W206)^2)+((AH206/AD206)^2)))*AE206</f>
        <v>0.0886698310631904</v>
      </c>
      <c r="AJ206" s="0" t="n">
        <v>3.02832944E-007</v>
      </c>
      <c r="AK206" s="0" t="n">
        <f aca="false">(W206*AJ206)*EXP(L206*M206)</f>
        <v>0.0501467166217912</v>
      </c>
      <c r="AL206" s="0" t="n">
        <v>128492.951615293</v>
      </c>
      <c r="AM206" s="0" t="n">
        <v>3748.14709444969</v>
      </c>
      <c r="AN206" s="0" t="n">
        <f aca="false">AJ206*0.1</f>
        <v>3.02832944E-008</v>
      </c>
      <c r="AO206" s="0" t="n">
        <f aca="false">(SQRT(((AM206/W206)^2)+((AN206/AJ206)^2)))*AK206</f>
        <v>0.00514028006163422</v>
      </c>
    </row>
    <row r="207" customFormat="false" ht="15" hidden="false" customHeight="false" outlineLevel="0" collapsed="false">
      <c r="A207" s="42" t="s">
        <v>441</v>
      </c>
      <c r="B207" s="32"/>
      <c r="C207" s="0" t="s">
        <v>2122</v>
      </c>
      <c r="D207" s="41" t="n">
        <v>41547</v>
      </c>
      <c r="E207" s="0" t="n">
        <v>5000</v>
      </c>
      <c r="F207" s="0" t="n">
        <v>4600</v>
      </c>
      <c r="G207" s="0" t="n">
        <f aca="false">(((F207*3.7852*35.81)/1000)/(H207^2))*1.2732</f>
        <v>12.404168013135</v>
      </c>
      <c r="H207" s="0" t="n">
        <v>8</v>
      </c>
      <c r="I207" s="0" t="n">
        <v>36.1787056149924</v>
      </c>
      <c r="J207" s="0" t="n">
        <v>68.0016224983599</v>
      </c>
      <c r="K207" s="0" t="n">
        <v>3.82238500207701</v>
      </c>
      <c r="L207" s="0" t="n">
        <v>0.005</v>
      </c>
      <c r="M207" s="0" t="n">
        <v>-1</v>
      </c>
      <c r="N207" s="0" t="n">
        <v>1025.68390626075</v>
      </c>
      <c r="O207" s="0" t="n">
        <f aca="false">(N207/2204.59)*EXP(L207*M207)</f>
        <v>0.462928837759649</v>
      </c>
      <c r="P207" s="0" t="n">
        <v>0.400684429145215</v>
      </c>
      <c r="Q207" s="0" t="n">
        <v>0.0788250461799058</v>
      </c>
      <c r="R207" s="0" t="n">
        <f aca="false">30.6123136425953*(I207/Hoja4!$AB$2)</f>
        <v>0.197666286481328</v>
      </c>
      <c r="S207" s="0" t="n">
        <v>0.346725101597201</v>
      </c>
      <c r="T207" s="0" t="n">
        <v>0.0215793379964769</v>
      </c>
      <c r="U207" s="0" t="n">
        <f aca="false">(SQRT(((P207/G207)^2)+((Q207/H207)^2)+((R207/I207)^2)+((S207/J207)^2)+((T207/K207)^2)))*O207</f>
        <v>0.016223986904291</v>
      </c>
      <c r="V207" s="0" t="n">
        <f aca="false">O207&gt;U207</f>
        <v>1</v>
      </c>
      <c r="W207" s="0" t="n">
        <v>166422.045828965</v>
      </c>
      <c r="X207" s="0" t="n">
        <v>4.994E-006</v>
      </c>
      <c r="Y207" s="0" t="n">
        <f aca="false">(W207*X207)*EXP(L207*M207)</f>
        <v>0.826966509988508</v>
      </c>
      <c r="Z207" s="0" t="n">
        <v>128492.951615293</v>
      </c>
      <c r="AA207" s="0" t="n">
        <v>3748.14709444969</v>
      </c>
      <c r="AB207" s="0" t="n">
        <f aca="false">X207*0.1</f>
        <v>4.994E-007</v>
      </c>
      <c r="AC207" s="0" t="n">
        <f aca="false">(SQRT(((AA207/W207)^2)+((AB207/X207)^2)))*Y207</f>
        <v>0.084768051615287</v>
      </c>
      <c r="AD207" s="0" t="n">
        <v>5.223868284E-006</v>
      </c>
      <c r="AE207" s="0" t="n">
        <f aca="false">(W207*AD207)*EXP(L207*M207)</f>
        <v>0.865030861725899</v>
      </c>
      <c r="AF207" s="0" t="n">
        <v>128492.951615293</v>
      </c>
      <c r="AG207" s="0" t="n">
        <v>3748.14709444969</v>
      </c>
      <c r="AH207" s="0" t="n">
        <f aca="false">AD207*0.1</f>
        <v>5.223868284E-007</v>
      </c>
      <c r="AI207" s="0" t="n">
        <f aca="false">(SQRT(((AG207/W207)^2)+((AH207/AD207)^2)))*AE207</f>
        <v>0.0886698310631904</v>
      </c>
      <c r="AJ207" s="0" t="n">
        <v>3.02832944E-007</v>
      </c>
      <c r="AK207" s="0" t="n">
        <f aca="false">(W207*AJ207)*EXP(L207*M207)</f>
        <v>0.0501467166217912</v>
      </c>
      <c r="AL207" s="0" t="n">
        <v>128492.951615293</v>
      </c>
      <c r="AM207" s="0" t="n">
        <v>3748.14709444969</v>
      </c>
      <c r="AN207" s="0" t="n">
        <f aca="false">AJ207*0.1</f>
        <v>3.02832944E-008</v>
      </c>
      <c r="AO207" s="0" t="n">
        <f aca="false">(SQRT(((AM207/W207)^2)+((AN207/AJ207)^2)))*AK207</f>
        <v>0.00514028006163422</v>
      </c>
    </row>
    <row r="208" customFormat="false" ht="15" hidden="false" customHeight="false" outlineLevel="0" collapsed="false">
      <c r="A208" s="42" t="s">
        <v>441</v>
      </c>
      <c r="B208" s="40" t="s">
        <v>450</v>
      </c>
      <c r="C208" s="0" t="s">
        <v>2123</v>
      </c>
      <c r="D208" s="41" t="n">
        <v>40752</v>
      </c>
      <c r="E208" s="0" t="n">
        <v>10000</v>
      </c>
      <c r="F208" s="0" t="n">
        <v>9685</v>
      </c>
      <c r="G208" s="0" t="n">
        <f aca="false">(((F208*3.7852*35.81)/1000)/(H208^2))*1.2732</f>
        <v>26.1161667841766</v>
      </c>
      <c r="H208" s="0" t="n">
        <v>8</v>
      </c>
      <c r="I208" s="0" t="n">
        <v>43.3660299432112</v>
      </c>
      <c r="J208" s="0" t="n">
        <v>130.009325504884</v>
      </c>
      <c r="K208" s="0" t="n">
        <v>0.00593973</v>
      </c>
      <c r="L208" s="0" t="n">
        <v>0.005</v>
      </c>
      <c r="M208" s="0" t="n">
        <v>1</v>
      </c>
      <c r="N208" s="0" t="n">
        <v>6.62866796193346</v>
      </c>
      <c r="O208" s="0" t="n">
        <f aca="false">(N208/2204.59)*EXP(L208*M208)</f>
        <v>0.00302182913755514</v>
      </c>
      <c r="P208" s="0" t="n">
        <v>0.693948706618423</v>
      </c>
      <c r="Q208" s="0" t="n">
        <v>0.0696754411027923</v>
      </c>
      <c r="R208" s="0" t="n">
        <f aca="false">30.3818643031628*(I208/Hoja4!$DN$2)</f>
        <v>0.229313583643545</v>
      </c>
      <c r="S208" s="0" t="n">
        <v>1.14894745568521</v>
      </c>
      <c r="T208" s="0" t="n">
        <v>5.58086552427142E-005</v>
      </c>
      <c r="U208" s="0" t="n">
        <f aca="false">(SQRT(((P208/G208)^2)+((Q208/H208)^2)+((R208/I208)^2)+((S208/J208)^2)+((T208/K208)^2)))*O208</f>
        <v>9.44169481423466E-005</v>
      </c>
      <c r="V208" s="0" t="n">
        <f aca="false">O208&gt;U208</f>
        <v>1</v>
      </c>
      <c r="W208" s="0" t="n">
        <v>420000</v>
      </c>
      <c r="X208" s="0" t="n">
        <v>4.994E-006</v>
      </c>
      <c r="Y208" s="0" t="n">
        <f aca="false">(W208*X208)*EXP(L208*M208)</f>
        <v>2.10799366225218</v>
      </c>
      <c r="Z208" s="0" t="n">
        <v>422967.168377838</v>
      </c>
      <c r="AA208" s="0" t="n">
        <v>6507.82824848106</v>
      </c>
      <c r="AB208" s="0" t="n">
        <f aca="false">X208*0.1</f>
        <v>4.994E-007</v>
      </c>
      <c r="AC208" s="0" t="n">
        <f aca="false">(SQRT(((AA208/W208)^2)+((AB208/X208)^2)))*Y208</f>
        <v>0.213314895118155</v>
      </c>
      <c r="AD208" s="0" t="n">
        <v>5.223868284E-006</v>
      </c>
      <c r="AE208" s="0" t="n">
        <f aca="false">(W208*AD208)*EXP(L208*M208)</f>
        <v>2.20502227375093</v>
      </c>
      <c r="AF208" s="0" t="n">
        <v>422967.168377838</v>
      </c>
      <c r="AG208" s="0" t="n">
        <v>6507.82824848106</v>
      </c>
      <c r="AH208" s="0" t="n">
        <f aca="false">AD208*0.1</f>
        <v>5.223868284E-007</v>
      </c>
      <c r="AI208" s="0" t="n">
        <f aca="false">(SQRT(((AG208/W208)^2)+((AH208/AD208)^2)))*AE208</f>
        <v>0.223133543274432</v>
      </c>
      <c r="AJ208" s="0" t="n">
        <v>3.02832944E-007</v>
      </c>
      <c r="AK208" s="0" t="n">
        <f aca="false">(W208*AJ208)*EXP(L208*M208)</f>
        <v>0.12782737818846</v>
      </c>
      <c r="AL208" s="0" t="n">
        <v>422967.168377838</v>
      </c>
      <c r="AM208" s="0" t="n">
        <v>6507.82824848106</v>
      </c>
      <c r="AN208" s="0" t="n">
        <f aca="false">AJ208*0.1</f>
        <v>3.02832944E-008</v>
      </c>
      <c r="AO208" s="0" t="n">
        <f aca="false">(SQRT(((AM208/W208)^2)+((AN208/AJ208)^2)))*AK208</f>
        <v>0.0129352778709816</v>
      </c>
    </row>
    <row r="209" customFormat="false" ht="15" hidden="false" customHeight="false" outlineLevel="0" collapsed="false">
      <c r="A209" s="42" t="s">
        <v>441</v>
      </c>
      <c r="B209" s="32"/>
      <c r="C209" s="0" t="s">
        <v>2123</v>
      </c>
      <c r="D209" s="41" t="n">
        <v>40752</v>
      </c>
      <c r="E209" s="0" t="n">
        <v>10000</v>
      </c>
      <c r="F209" s="0" t="n">
        <v>9685</v>
      </c>
      <c r="G209" s="0" t="n">
        <f aca="false">(((F209*3.7852*35.81)/1000)/(H209^2))*1.2732</f>
        <v>26.1161667841766</v>
      </c>
      <c r="H209" s="0" t="n">
        <v>8</v>
      </c>
      <c r="I209" s="0" t="n">
        <v>43.3660299432112</v>
      </c>
      <c r="J209" s="0" t="n">
        <v>130.009325504884</v>
      </c>
      <c r="K209" s="0" t="n">
        <v>0.00593973</v>
      </c>
      <c r="L209" s="0" t="n">
        <v>0.005</v>
      </c>
      <c r="M209" s="0" t="n">
        <v>1</v>
      </c>
      <c r="N209" s="0" t="n">
        <v>6.62866796193346</v>
      </c>
      <c r="O209" s="0" t="n">
        <f aca="false">(N209/2204.59)*EXP(L209*M209)</f>
        <v>0.00302182913755514</v>
      </c>
      <c r="P209" s="0" t="n">
        <v>0.693948706618423</v>
      </c>
      <c r="Q209" s="0" t="n">
        <v>0.0696754411027923</v>
      </c>
      <c r="R209" s="0" t="n">
        <f aca="false">30.3818643031628*(I209/Hoja4!$DN$2)</f>
        <v>0.229313583643545</v>
      </c>
      <c r="S209" s="0" t="n">
        <v>1.14894745568521</v>
      </c>
      <c r="T209" s="0" t="n">
        <v>5.58086552427142E-005</v>
      </c>
      <c r="U209" s="0" t="n">
        <f aca="false">(SQRT(((P209/G209)^2)+((Q209/H209)^2)+((R209/I209)^2)+((S209/J209)^2)+((T209/K209)^2)))*O209</f>
        <v>9.44169481423466E-005</v>
      </c>
      <c r="V209" s="0" t="n">
        <f aca="false">O209&gt;U209</f>
        <v>1</v>
      </c>
      <c r="W209" s="0" t="n">
        <v>420000</v>
      </c>
      <c r="X209" s="0" t="n">
        <v>4.994E-006</v>
      </c>
      <c r="Y209" s="0" t="n">
        <f aca="false">(W209*X209)*EXP(L209*M209)</f>
        <v>2.10799366225218</v>
      </c>
      <c r="Z209" s="0" t="n">
        <v>422967.168377838</v>
      </c>
      <c r="AA209" s="0" t="n">
        <v>6507.82824848106</v>
      </c>
      <c r="AB209" s="0" t="n">
        <f aca="false">X209*0.1</f>
        <v>4.994E-007</v>
      </c>
      <c r="AC209" s="0" t="n">
        <f aca="false">(SQRT(((AA209/W209)^2)+((AB209/X209)^2)))*Y209</f>
        <v>0.213314895118155</v>
      </c>
      <c r="AD209" s="0" t="n">
        <v>5.223868284E-006</v>
      </c>
      <c r="AE209" s="0" t="n">
        <f aca="false">(W209*AD209)*EXP(L209*M209)</f>
        <v>2.20502227375093</v>
      </c>
      <c r="AF209" s="0" t="n">
        <v>422967.168377838</v>
      </c>
      <c r="AG209" s="0" t="n">
        <v>6507.82824848106</v>
      </c>
      <c r="AH209" s="0" t="n">
        <f aca="false">AD209*0.1</f>
        <v>5.223868284E-007</v>
      </c>
      <c r="AI209" s="0" t="n">
        <f aca="false">(SQRT(((AG209/W209)^2)+((AH209/AD209)^2)))*AE209</f>
        <v>0.223133543274432</v>
      </c>
      <c r="AJ209" s="0" t="n">
        <v>3.02832944E-007</v>
      </c>
      <c r="AK209" s="0" t="n">
        <f aca="false">(W209*AJ209)*EXP(L209*M209)</f>
        <v>0.12782737818846</v>
      </c>
      <c r="AL209" s="0" t="n">
        <v>422967.168377838</v>
      </c>
      <c r="AM209" s="0" t="n">
        <v>6507.82824848106</v>
      </c>
      <c r="AN209" s="0" t="n">
        <f aca="false">AJ209*0.1</f>
        <v>3.02832944E-008</v>
      </c>
      <c r="AO209" s="0" t="n">
        <f aca="false">(SQRT(((AM209/W209)^2)+((AN209/AJ209)^2)))*AK209</f>
        <v>0.0129352778709816</v>
      </c>
    </row>
    <row r="210" customFormat="false" ht="15" hidden="false" customHeight="false" outlineLevel="0" collapsed="false">
      <c r="A210" s="42" t="s">
        <v>441</v>
      </c>
      <c r="B210" s="32"/>
      <c r="C210" s="0" t="s">
        <v>2122</v>
      </c>
      <c r="D210" s="41" t="n">
        <v>40752</v>
      </c>
      <c r="E210" s="0" t="n">
        <v>10000</v>
      </c>
      <c r="F210" s="0" t="n">
        <v>9685</v>
      </c>
      <c r="G210" s="0" t="n">
        <f aca="false">(((F210*3.7852*35.81)/1000)/(H210^2))*1.2732</f>
        <v>26.1161667841766</v>
      </c>
      <c r="H210" s="0" t="n">
        <v>8</v>
      </c>
      <c r="I210" s="0" t="n">
        <v>6.19514713474445</v>
      </c>
      <c r="J210" s="0" t="n">
        <v>68.0016224983599</v>
      </c>
      <c r="K210" s="0" t="n">
        <v>3.82238500207701</v>
      </c>
      <c r="L210" s="0" t="n">
        <v>0.005</v>
      </c>
      <c r="M210" s="0" t="n">
        <v>1</v>
      </c>
      <c r="N210" s="0" t="n">
        <v>371.317400201767</v>
      </c>
      <c r="O210" s="0" t="n">
        <f aca="false">(N210/2204.59)*EXP(L210*M210)</f>
        <v>0.169273486868641</v>
      </c>
      <c r="P210" s="0" t="n">
        <v>0.693948706618423</v>
      </c>
      <c r="Q210" s="0" t="n">
        <v>0.0696754411027923</v>
      </c>
      <c r="R210" s="0" t="n">
        <f aca="false">30.3818643031628*(I210/Hoja4!$CY$2)</f>
        <v>0.0551183702850566</v>
      </c>
      <c r="S210" s="0" t="n">
        <v>0.346725101597201</v>
      </c>
      <c r="T210" s="0" t="n">
        <v>0.0215793379964769</v>
      </c>
      <c r="U210" s="0" t="n">
        <f aca="false">(SQRT(((P210/G210)^2)+((Q210/H210)^2)+((R210/I210)^2)+((S210/J210)^2)+((T210/K210)^2)))*O210</f>
        <v>0.0051313360096836</v>
      </c>
      <c r="V210" s="0" t="n">
        <f aca="false">O210&gt;U210</f>
        <v>1</v>
      </c>
      <c r="W210" s="0" t="n">
        <v>60000</v>
      </c>
      <c r="X210" s="0" t="n">
        <v>4.994E-006</v>
      </c>
      <c r="Y210" s="0" t="n">
        <f aca="false">(W210*X210)*EXP(L210*M210)</f>
        <v>0.301141951750311</v>
      </c>
      <c r="Z210" s="0" t="n">
        <v>128492.951615293</v>
      </c>
      <c r="AA210" s="0" t="n">
        <v>3748.14709444969</v>
      </c>
      <c r="AB210" s="0" t="n">
        <f aca="false">X210*0.1</f>
        <v>4.994E-007</v>
      </c>
      <c r="AC210" s="0" t="n">
        <f aca="false">(SQRT(((AA210/W210)^2)+((AB210/X210)^2)))*Y210</f>
        <v>0.0355071656312557</v>
      </c>
      <c r="AD210" s="0" t="n">
        <v>5.223868284E-006</v>
      </c>
      <c r="AE210" s="0" t="n">
        <f aca="false">(W210*AD210)*EXP(L210*M210)</f>
        <v>0.315003181964419</v>
      </c>
      <c r="AF210" s="0" t="n">
        <v>128492.951615293</v>
      </c>
      <c r="AG210" s="0" t="n">
        <v>3748.14709444969</v>
      </c>
      <c r="AH210" s="0" t="n">
        <f aca="false">AD210*0.1</f>
        <v>5.223868284E-007</v>
      </c>
      <c r="AI210" s="0" t="n">
        <f aca="false">(SQRT(((AG210/W210)^2)+((AH210/AD210)^2)))*AE210</f>
        <v>0.0371415211044957</v>
      </c>
      <c r="AJ210" s="0" t="n">
        <v>3.02832944E-007</v>
      </c>
      <c r="AK210" s="0" t="n">
        <f aca="false">(W210*AJ210)*EXP(L210*M210)</f>
        <v>0.0182610540269228</v>
      </c>
      <c r="AL210" s="0" t="n">
        <v>128492.951615293</v>
      </c>
      <c r="AM210" s="0" t="n">
        <v>3748.14709444969</v>
      </c>
      <c r="AN210" s="0" t="n">
        <f aca="false">AJ210*0.1</f>
        <v>3.02832944E-008</v>
      </c>
      <c r="AO210" s="0" t="n">
        <f aca="false">(SQRT(((AM210/W210)^2)+((AN210/AJ210)^2)))*AK210</f>
        <v>0.00215313165823164</v>
      </c>
    </row>
    <row r="211" customFormat="false" ht="15" hidden="false" customHeight="false" outlineLevel="0" collapsed="false">
      <c r="A211" s="42" t="s">
        <v>441</v>
      </c>
      <c r="B211" s="32"/>
      <c r="C211" s="0" t="s">
        <v>2122</v>
      </c>
      <c r="D211" s="41" t="n">
        <v>40752</v>
      </c>
      <c r="E211" s="0" t="n">
        <v>5000</v>
      </c>
      <c r="F211" s="0" t="n">
        <v>5049</v>
      </c>
      <c r="G211" s="0" t="n">
        <f aca="false">(((F211*3.7852*35.81)/1000)/(H211^2))*1.2732</f>
        <v>13.6149226735475</v>
      </c>
      <c r="H211" s="0" t="n">
        <v>8</v>
      </c>
      <c r="I211" s="0" t="n">
        <v>11.883541295306</v>
      </c>
      <c r="J211" s="0" t="n">
        <v>68.0016224983599</v>
      </c>
      <c r="K211" s="0" t="n">
        <v>3.82238500207701</v>
      </c>
      <c r="L211" s="0" t="n">
        <v>0.005</v>
      </c>
      <c r="M211" s="0" t="n">
        <v>1</v>
      </c>
      <c r="N211" s="0" t="n">
        <v>371.317400201767</v>
      </c>
      <c r="O211" s="0" t="n">
        <f aca="false">(N211/2204.59)*EXP(L211*M211)</f>
        <v>0.169273486868641</v>
      </c>
      <c r="P211" s="0" t="n">
        <v>0.400684429145215</v>
      </c>
      <c r="Q211" s="0" t="n">
        <v>0.0788250461799058</v>
      </c>
      <c r="R211" s="0" t="n">
        <f aca="false">30.6123136425953*(I211/Hoja4!$AB$2)</f>
        <v>0.0649270182047981</v>
      </c>
      <c r="S211" s="0" t="n">
        <v>0.346725101597201</v>
      </c>
      <c r="T211" s="0" t="n">
        <v>0.0215793379964769</v>
      </c>
      <c r="U211" s="0" t="n">
        <f aca="false">(SQRT(((P211/G211)^2)+((Q211/H211)^2)+((R211/I211)^2)+((S211/J211)^2)+((T211/K211)^2)))*O211</f>
        <v>0.00548748413008315</v>
      </c>
      <c r="V211" s="0" t="n">
        <f aca="false">O211&gt;U211</f>
        <v>1</v>
      </c>
      <c r="W211" s="0" t="n">
        <v>60000</v>
      </c>
      <c r="X211" s="0" t="n">
        <v>4.994E-006</v>
      </c>
      <c r="Y211" s="0" t="n">
        <f aca="false">(W211*X211)*EXP(L211*M211)</f>
        <v>0.301141951750311</v>
      </c>
      <c r="Z211" s="0" t="n">
        <v>128492.951615293</v>
      </c>
      <c r="AA211" s="0" t="n">
        <v>3748.14709444969</v>
      </c>
      <c r="AB211" s="0" t="n">
        <f aca="false">X211*0.1</f>
        <v>4.994E-007</v>
      </c>
      <c r="AC211" s="0" t="n">
        <f aca="false">(SQRT(((AA211/W211)^2)+((AB211/X211)^2)))*Y211</f>
        <v>0.0355071656312557</v>
      </c>
      <c r="AD211" s="0" t="n">
        <v>5.223868284E-006</v>
      </c>
      <c r="AE211" s="0" t="n">
        <f aca="false">(W211*AD211)*EXP(L211*M211)</f>
        <v>0.315003181964419</v>
      </c>
      <c r="AF211" s="0" t="n">
        <v>128492.951615293</v>
      </c>
      <c r="AG211" s="0" t="n">
        <v>3748.14709444969</v>
      </c>
      <c r="AH211" s="0" t="n">
        <f aca="false">AD211*0.1</f>
        <v>5.223868284E-007</v>
      </c>
      <c r="AI211" s="0" t="n">
        <f aca="false">(SQRT(((AG211/W211)^2)+((AH211/AD211)^2)))*AE211</f>
        <v>0.0371415211044957</v>
      </c>
      <c r="AJ211" s="0" t="n">
        <v>3.02832944E-007</v>
      </c>
      <c r="AK211" s="0" t="n">
        <f aca="false">(W211*AJ211)*EXP(L211*M211)</f>
        <v>0.0182610540269228</v>
      </c>
      <c r="AL211" s="0" t="n">
        <v>128492.951615293</v>
      </c>
      <c r="AM211" s="0" t="n">
        <v>3748.14709444969</v>
      </c>
      <c r="AN211" s="0" t="n">
        <f aca="false">AJ211*0.1</f>
        <v>3.02832944E-008</v>
      </c>
      <c r="AO211" s="0" t="n">
        <f aca="false">(SQRT(((AM211/W211)^2)+((AN211/AJ211)^2)))*AK211</f>
        <v>0.00215313165823164</v>
      </c>
    </row>
    <row r="212" customFormat="false" ht="15" hidden="false" customHeight="false" outlineLevel="0" collapsed="false">
      <c r="A212" s="42" t="s">
        <v>441</v>
      </c>
      <c r="B212" s="40" t="s">
        <v>454</v>
      </c>
      <c r="C212" s="0" t="s">
        <v>2123</v>
      </c>
      <c r="D212" s="41" t="n">
        <v>41727</v>
      </c>
      <c r="E212" s="0" t="n">
        <v>12000</v>
      </c>
      <c r="F212" s="0" t="n">
        <v>11529</v>
      </c>
      <c r="G212" s="0" t="n">
        <f aca="false">(((F212*3.7852*35.81)/1000)/(H212^2))*1.2732</f>
        <v>31.0886202224855</v>
      </c>
      <c r="H212" s="0" t="n">
        <v>8</v>
      </c>
      <c r="I212" s="0" t="n">
        <v>69.0085870413739</v>
      </c>
      <c r="J212" s="0" t="n">
        <v>130.009325504884</v>
      </c>
      <c r="K212" s="0" t="n">
        <v>0.00593973</v>
      </c>
      <c r="L212" s="0" t="n">
        <v>0.005</v>
      </c>
      <c r="M212" s="0" t="n">
        <v>-2</v>
      </c>
      <c r="N212" s="0" t="n">
        <v>9.05639118428572</v>
      </c>
      <c r="O212" s="0" t="n">
        <f aca="false">(N212/2204.59)*EXP(L212*M212)</f>
        <v>0.00406709573497544</v>
      </c>
      <c r="P212" s="0" t="n">
        <v>1.07195269681865</v>
      </c>
      <c r="Q212" s="0" t="n">
        <v>0.0717296563018546</v>
      </c>
      <c r="R212" s="0" t="n">
        <f aca="false">40.3876152128855*(I212/Hoja4!$EC$2)</f>
        <v>1.02510580667632</v>
      </c>
      <c r="S212" s="0" t="n">
        <v>1.14894745568521</v>
      </c>
      <c r="T212" s="0" t="n">
        <v>5.58086552427142E-005</v>
      </c>
      <c r="U212" s="0" t="n">
        <f aca="false">(SQRT(((P212/G212)^2)+((Q212/H212)^2)+((R212/I212)^2)+((S212/J212)^2)+((T212/K212)^2)))*O212</f>
        <v>0.000165523626478766</v>
      </c>
      <c r="V212" s="0" t="n">
        <f aca="false">O212&gt;U212</f>
        <v>1</v>
      </c>
      <c r="W212" s="0" t="n">
        <v>795600</v>
      </c>
      <c r="X212" s="0" t="n">
        <v>4.994E-006</v>
      </c>
      <c r="Y212" s="0" t="n">
        <f aca="false">(W212*X212)*EXP(L212*M212)</f>
        <v>3.93369213676781</v>
      </c>
      <c r="Z212" s="0" t="n">
        <v>422967.168377838</v>
      </c>
      <c r="AA212" s="0" t="n">
        <v>6507.82824848106</v>
      </c>
      <c r="AB212" s="0" t="n">
        <f aca="false">X212*0.1</f>
        <v>4.994E-007</v>
      </c>
      <c r="AC212" s="0" t="n">
        <f aca="false">(SQRT(((AA212/W212)^2)+((AB212/X212)^2)))*Y212</f>
        <v>0.39468301093888</v>
      </c>
      <c r="AD212" s="0" t="n">
        <v>5.223868284E-006</v>
      </c>
      <c r="AE212" s="0" t="n">
        <f aca="false">(W212*AD212)*EXP(L212*M212)</f>
        <v>4.11475562520656</v>
      </c>
      <c r="AF212" s="0" t="n">
        <v>422967.168377838</v>
      </c>
      <c r="AG212" s="0" t="n">
        <v>6507.82824848106</v>
      </c>
      <c r="AH212" s="0" t="n">
        <f aca="false">AD212*0.1</f>
        <v>5.223868284E-007</v>
      </c>
      <c r="AI212" s="0" t="n">
        <f aca="false">(SQRT(((AG212/W212)^2)+((AH212/AD212)^2)))*AE212</f>
        <v>0.412849832414345</v>
      </c>
      <c r="AJ212" s="0" t="n">
        <v>3.02832944E-007</v>
      </c>
      <c r="AK212" s="0" t="n">
        <f aca="false">(W212*AJ212)*EXP(L212*M212)</f>
        <v>0.238536557982989</v>
      </c>
      <c r="AL212" s="0" t="n">
        <v>422967.168377838</v>
      </c>
      <c r="AM212" s="0" t="n">
        <v>6507.82824848106</v>
      </c>
      <c r="AN212" s="0" t="n">
        <f aca="false">AJ212*0.1</f>
        <v>3.02832944E-008</v>
      </c>
      <c r="AO212" s="0" t="n">
        <f aca="false">(SQRT(((AM212/W212)^2)+((AN212/AJ212)^2)))*AK212</f>
        <v>0.0239333236182229</v>
      </c>
    </row>
    <row r="213" customFormat="false" ht="15" hidden="false" customHeight="false" outlineLevel="0" collapsed="false">
      <c r="A213" s="42" t="s">
        <v>441</v>
      </c>
      <c r="B213" s="32"/>
      <c r="C213" s="0" t="s">
        <v>2122</v>
      </c>
      <c r="D213" s="41" t="n">
        <v>41727</v>
      </c>
      <c r="E213" s="0" t="n">
        <v>12000</v>
      </c>
      <c r="F213" s="0" t="n">
        <v>11529</v>
      </c>
      <c r="G213" s="0" t="n">
        <f aca="false">(((F213*3.7852*35.81)/1000)/(H213^2))*1.2732</f>
        <v>31.0886202224855</v>
      </c>
      <c r="H213" s="0" t="n">
        <v>8</v>
      </c>
      <c r="I213" s="0" t="n">
        <v>15.2224824355972</v>
      </c>
      <c r="J213" s="0" t="n">
        <v>68.0016224983599</v>
      </c>
      <c r="K213" s="0" t="n">
        <v>3.82238500207701</v>
      </c>
      <c r="L213" s="0" t="n">
        <v>0.005</v>
      </c>
      <c r="M213" s="0" t="n">
        <v>-2</v>
      </c>
      <c r="N213" s="0" t="n">
        <v>1086.10339559017</v>
      </c>
      <c r="O213" s="0" t="n">
        <f aca="false">(N213/2204.59)*EXP(L213*M213)</f>
        <v>0.487753498944681</v>
      </c>
      <c r="P213" s="0" t="n">
        <v>1.07195269681865</v>
      </c>
      <c r="Q213" s="0" t="n">
        <v>0.0717296563018546</v>
      </c>
      <c r="R213" s="0" t="n">
        <f aca="false">40.3876152128855*(I213/Hoja4!$EC$2)</f>
        <v>0.226126280884483</v>
      </c>
      <c r="S213" s="0" t="n">
        <v>0.346725101597201</v>
      </c>
      <c r="T213" s="0" t="n">
        <v>0.0215793379964769</v>
      </c>
      <c r="U213" s="0" t="n">
        <f aca="false">(SQRT(((P213/G213)^2)+((Q213/H213)^2)+((R213/I213)^2)+((S213/J213)^2)+((T213/K213)^2)))*O213</f>
        <v>0.0191894545911671</v>
      </c>
      <c r="V213" s="0" t="n">
        <f aca="false">O213&gt;U213</f>
        <v>1</v>
      </c>
      <c r="W213" s="0" t="n">
        <v>175500</v>
      </c>
      <c r="X213" s="0" t="n">
        <v>4.994E-006</v>
      </c>
      <c r="Y213" s="0" t="n">
        <f aca="false">(W213*X213)*EXP(L213*M213)</f>
        <v>0.867726206639957</v>
      </c>
      <c r="Z213" s="0" t="n">
        <v>128492.951615293</v>
      </c>
      <c r="AA213" s="0" t="n">
        <v>3748.14709444969</v>
      </c>
      <c r="AB213" s="0" t="n">
        <f aca="false">X213*0.1</f>
        <v>4.994E-007</v>
      </c>
      <c r="AC213" s="0" t="n">
        <f aca="false">(SQRT(((AA213/W213)^2)+((AB213/X213)^2)))*Y213</f>
        <v>0.0887294911903359</v>
      </c>
      <c r="AD213" s="0" t="n">
        <v>5.223868284E-006</v>
      </c>
      <c r="AE213" s="0" t="n">
        <f aca="false">(W213*AD213)*EXP(L213*M213)</f>
        <v>0.907666682030857</v>
      </c>
      <c r="AF213" s="0" t="n">
        <v>128492.951615293</v>
      </c>
      <c r="AG213" s="0" t="n">
        <v>3748.14709444969</v>
      </c>
      <c r="AH213" s="0" t="n">
        <f aca="false">AD213*0.1</f>
        <v>5.223868284E-007</v>
      </c>
      <c r="AI213" s="0" t="n">
        <f aca="false">(SQRT(((AG213/W213)^2)+((AH213/AD213)^2)))*AE213</f>
        <v>0.0928136113105032</v>
      </c>
      <c r="AJ213" s="0" t="n">
        <v>3.02832944E-007</v>
      </c>
      <c r="AK213" s="0" t="n">
        <f aca="false">(W213*AJ213)*EXP(L213*M213)</f>
        <v>0.0526183583786004</v>
      </c>
      <c r="AL213" s="0" t="n">
        <v>128492.951615293</v>
      </c>
      <c r="AM213" s="0" t="n">
        <v>3748.14709444969</v>
      </c>
      <c r="AN213" s="0" t="n">
        <f aca="false">AJ213*0.1</f>
        <v>3.02832944E-008</v>
      </c>
      <c r="AO213" s="0" t="n">
        <f aca="false">(SQRT(((AM213/W213)^2)+((AN213/AJ213)^2)))*AK213</f>
        <v>0.00538049920640598</v>
      </c>
    </row>
    <row r="214" customFormat="false" ht="15" hidden="false" customHeight="false" outlineLevel="0" collapsed="false">
      <c r="A214" s="42" t="s">
        <v>441</v>
      </c>
      <c r="B214" s="32"/>
      <c r="C214" s="0" t="s">
        <v>2123</v>
      </c>
      <c r="D214" s="41" t="n">
        <v>41727</v>
      </c>
      <c r="E214" s="0" t="n">
        <v>8000</v>
      </c>
      <c r="F214" s="0" t="n">
        <v>7796</v>
      </c>
      <c r="G214" s="0" t="n">
        <f aca="false">(((F214*3.7852*35.81)/1000)/(H214^2))*1.2732</f>
        <v>21.0223682240001</v>
      </c>
      <c r="H214" s="0" t="n">
        <v>8</v>
      </c>
      <c r="I214" s="0" t="n">
        <v>68.034889687019</v>
      </c>
      <c r="J214" s="0" t="n">
        <v>130.009325504884</v>
      </c>
      <c r="K214" s="0" t="n">
        <v>0.00593973</v>
      </c>
      <c r="L214" s="0" t="n">
        <v>0.005</v>
      </c>
      <c r="M214" s="0" t="n">
        <v>-2</v>
      </c>
      <c r="N214" s="0" t="n">
        <v>5.91735701981611</v>
      </c>
      <c r="O214" s="0" t="n">
        <f aca="false">(N214/2204.59)*EXP(L214*M214)</f>
        <v>0.00265740039358947</v>
      </c>
      <c r="P214" s="0" t="n">
        <v>0.107322321005691</v>
      </c>
      <c r="Q214" s="0" t="n">
        <v>0.0548813846852914</v>
      </c>
      <c r="R214" s="0" t="n">
        <f aca="false">18.998926608387*(I214/Hoja4!$CJ$2)</f>
        <v>0.248509800136286</v>
      </c>
      <c r="S214" s="0" t="n">
        <v>1.14894745568521</v>
      </c>
      <c r="T214" s="0" t="n">
        <v>5.58086552427142E-005</v>
      </c>
      <c r="U214" s="0" t="n">
        <f aca="false">(SQRT(((P214/G214)^2)+((Q214/H214)^2)+((R214/I214)^2)+((S214/J214)^2)+((T214/K214)^2)))*O214</f>
        <v>4.22558548357938E-005</v>
      </c>
      <c r="V214" s="0" t="n">
        <f aca="false">O214&gt;U214</f>
        <v>1</v>
      </c>
      <c r="W214" s="0" t="n">
        <v>530400</v>
      </c>
      <c r="X214" s="0" t="n">
        <v>4.994E-006</v>
      </c>
      <c r="Y214" s="0" t="n">
        <f aca="false">(W214*X214)*EXP(L214*M214)</f>
        <v>2.62246142451187</v>
      </c>
      <c r="Z214" s="0" t="n">
        <v>422967.168377838</v>
      </c>
      <c r="AA214" s="0" t="n">
        <v>6507.82824848106</v>
      </c>
      <c r="AB214" s="0" t="n">
        <f aca="false">X214*0.1</f>
        <v>4.994E-007</v>
      </c>
      <c r="AC214" s="0" t="n">
        <f aca="false">(SQRT(((AA214/W214)^2)+((AB214/X214)^2)))*Y214</f>
        <v>0.264212755342393</v>
      </c>
      <c r="AD214" s="0" t="n">
        <v>5.223868284E-006</v>
      </c>
      <c r="AE214" s="0" t="n">
        <f aca="false">(W214*AD214)*EXP(L214*M214)</f>
        <v>2.74317041680437</v>
      </c>
      <c r="AF214" s="0" t="n">
        <v>422967.168377838</v>
      </c>
      <c r="AG214" s="0" t="n">
        <v>6507.82824848106</v>
      </c>
      <c r="AH214" s="0" t="n">
        <f aca="false">AD214*0.1</f>
        <v>5.223868284E-007</v>
      </c>
      <c r="AI214" s="0" t="n">
        <f aca="false">(SQRT(((AG214/W214)^2)+((AH214/AD214)^2)))*AE214</f>
        <v>0.276374175582975</v>
      </c>
      <c r="AJ214" s="0" t="n">
        <v>3.02832944E-007</v>
      </c>
      <c r="AK214" s="0" t="n">
        <f aca="false">(W214*AJ214)*EXP(L214*M214)</f>
        <v>0.159024371988659</v>
      </c>
      <c r="AL214" s="0" t="n">
        <v>422967.168377838</v>
      </c>
      <c r="AM214" s="0" t="n">
        <v>6507.82824848106</v>
      </c>
      <c r="AN214" s="0" t="n">
        <f aca="false">AJ214*0.1</f>
        <v>3.02832944E-008</v>
      </c>
      <c r="AO214" s="0" t="n">
        <f aca="false">(SQRT(((AM214/W214)^2)+((AN214/AJ214)^2)))*AK214</f>
        <v>0.0160216913381435</v>
      </c>
    </row>
    <row r="215" customFormat="false" ht="15" hidden="false" customHeight="false" outlineLevel="0" collapsed="false">
      <c r="A215" s="42" t="s">
        <v>441</v>
      </c>
      <c r="B215" s="32"/>
      <c r="C215" s="0" t="s">
        <v>2122</v>
      </c>
      <c r="D215" s="41" t="n">
        <v>41727</v>
      </c>
      <c r="E215" s="0" t="n">
        <v>4000</v>
      </c>
      <c r="F215" s="0" t="n">
        <v>4179</v>
      </c>
      <c r="G215" s="0" t="n">
        <f aca="false">(((F215*3.7852*35.81)/1000)/(H215^2))*1.2732</f>
        <v>11.2689169841068</v>
      </c>
      <c r="H215" s="0" t="n">
        <v>8</v>
      </c>
      <c r="I215" s="0" t="n">
        <v>13.9985642498205</v>
      </c>
      <c r="J215" s="0" t="n">
        <v>68.0016224983599</v>
      </c>
      <c r="K215" s="0" t="n">
        <v>3.82238500207701</v>
      </c>
      <c r="L215" s="0" t="n">
        <v>0.005</v>
      </c>
      <c r="M215" s="0" t="n">
        <v>-2</v>
      </c>
      <c r="N215" s="0" t="n">
        <v>362.034465196723</v>
      </c>
      <c r="O215" s="0" t="n">
        <f aca="false">(N215/2204.59)*EXP(L215*M215)</f>
        <v>0.162584499648227</v>
      </c>
      <c r="P215" s="0" t="n">
        <v>2.86253203470796</v>
      </c>
      <c r="Q215" s="0" t="n">
        <v>0.903813762349225</v>
      </c>
      <c r="R215" s="0" t="n">
        <f aca="false">56.8126563291011*(I215/Hoja4!$W$2)</f>
        <v>0.717061460300615</v>
      </c>
      <c r="S215" s="0" t="n">
        <v>0.346725101597201</v>
      </c>
      <c r="T215" s="0" t="n">
        <v>0.0215793379964769</v>
      </c>
      <c r="U215" s="0" t="n">
        <f aca="false">(SQRT(((P215/G215)^2)+((Q215/H215)^2)+((R215/I215)^2)+((S215/J215)^2)+((T215/K215)^2)))*O215</f>
        <v>0.0459777175064973</v>
      </c>
      <c r="V215" s="0" t="n">
        <f aca="false">O215&gt;U215</f>
        <v>1</v>
      </c>
      <c r="W215" s="0" t="n">
        <v>58500</v>
      </c>
      <c r="X215" s="0" t="n">
        <v>4.994E-006</v>
      </c>
      <c r="Y215" s="0" t="n">
        <f aca="false">(W215*X215)*EXP(L215*M215)</f>
        <v>0.289242068879986</v>
      </c>
      <c r="Z215" s="0" t="n">
        <v>128492.951615293</v>
      </c>
      <c r="AA215" s="0" t="n">
        <v>3748.14709444969</v>
      </c>
      <c r="AB215" s="0" t="n">
        <f aca="false">X215*0.1</f>
        <v>4.994E-007</v>
      </c>
      <c r="AC215" s="0" t="n">
        <f aca="false">(SQRT(((AA215/W215)^2)+((AB215/X215)^2)))*Y215</f>
        <v>0.0343517780340108</v>
      </c>
      <c r="AD215" s="0" t="n">
        <v>5.223868284E-006</v>
      </c>
      <c r="AE215" s="0" t="n">
        <f aca="false">(W215*AD215)*EXP(L215*M215)</f>
        <v>0.302555560676953</v>
      </c>
      <c r="AF215" s="0" t="n">
        <v>128492.951615293</v>
      </c>
      <c r="AG215" s="0" t="n">
        <v>3748.14709444969</v>
      </c>
      <c r="AH215" s="0" t="n">
        <f aca="false">AD215*0.1</f>
        <v>5.223868284E-007</v>
      </c>
      <c r="AI215" s="0" t="n">
        <f aca="false">(SQRT(((AG215/W215)^2)+((AH215/AD215)^2)))*AE215</f>
        <v>0.0359329522969317</v>
      </c>
      <c r="AJ215" s="0" t="n">
        <v>3.02832944E-007</v>
      </c>
      <c r="AK215" s="0" t="n">
        <f aca="false">(W215*AJ215)*EXP(L215*M215)</f>
        <v>0.0175394527928668</v>
      </c>
      <c r="AL215" s="0" t="n">
        <v>128492.951615293</v>
      </c>
      <c r="AM215" s="0" t="n">
        <v>3748.14709444969</v>
      </c>
      <c r="AN215" s="0" t="n">
        <f aca="false">AJ215*0.1</f>
        <v>3.02832944E-008</v>
      </c>
      <c r="AO215" s="0" t="n">
        <f aca="false">(SQRT(((AM215/W215)^2)+((AN215/AJ215)^2)))*AK215</f>
        <v>0.00208306969837285</v>
      </c>
    </row>
    <row r="216" customFormat="false" ht="15" hidden="false" customHeight="false" outlineLevel="0" collapsed="false">
      <c r="A216" s="42" t="s">
        <v>441</v>
      </c>
      <c r="B216" s="40" t="s">
        <v>457</v>
      </c>
      <c r="C216" s="0" t="s">
        <v>2122</v>
      </c>
      <c r="D216" s="41" t="n">
        <v>40855</v>
      </c>
      <c r="E216" s="0" t="n">
        <v>12000</v>
      </c>
      <c r="F216" s="0" t="n">
        <v>11529</v>
      </c>
      <c r="G216" s="0" t="n">
        <f aca="false">(((F216*3.7852*35.81)/1000)/(H216^2))*1.2732</f>
        <v>31.0886202224855</v>
      </c>
      <c r="H216" s="0" t="n">
        <v>8</v>
      </c>
      <c r="I216" s="0" t="n">
        <v>34.8685922456414</v>
      </c>
      <c r="J216" s="0" t="n">
        <v>68.0016224983599</v>
      </c>
      <c r="K216" s="0" t="n">
        <v>3.82238500207701</v>
      </c>
      <c r="L216" s="0" t="n">
        <v>0.005</v>
      </c>
      <c r="M216" s="0" t="n">
        <v>1</v>
      </c>
      <c r="N216" s="0" t="n">
        <v>2487.82658135184</v>
      </c>
      <c r="O216" s="0" t="n">
        <f aca="false">(N216/2204.59)*EXP(L216*M216)</f>
        <v>1.13413236201989</v>
      </c>
      <c r="P216" s="0" t="n">
        <v>1.07195269681865</v>
      </c>
      <c r="Q216" s="0" t="n">
        <v>0.0717296563018546</v>
      </c>
      <c r="R216" s="0" t="n">
        <f aca="false">40.3876152128855*(I216/Hoja4!$EC$2)</f>
        <v>0.517964472453346</v>
      </c>
      <c r="S216" s="0" t="n">
        <v>0.346725101597201</v>
      </c>
      <c r="T216" s="0" t="n">
        <v>0.0215793379964769</v>
      </c>
      <c r="U216" s="0" t="n">
        <f aca="false">(SQRT(((P216/G216)^2)+((Q216/H216)^2)+((R216/I216)^2)+((S216/J216)^2)+((T216/K216)^2)))*O216</f>
        <v>0.0446196316550097</v>
      </c>
      <c r="V216" s="0" t="n">
        <f aca="false">O216&gt;U216</f>
        <v>1</v>
      </c>
      <c r="W216" s="0" t="n">
        <v>402000</v>
      </c>
      <c r="X216" s="0" t="n">
        <v>4.994E-006</v>
      </c>
      <c r="Y216" s="0" t="n">
        <f aca="false">(W216*X216)*EXP(L216*M216)</f>
        <v>2.01765107672708</v>
      </c>
      <c r="Z216" s="0" t="n">
        <v>128492.951615293</v>
      </c>
      <c r="AA216" s="0" t="n">
        <v>3748.14709444969</v>
      </c>
      <c r="AB216" s="0" t="n">
        <f aca="false">X216*0.1</f>
        <v>4.994E-007</v>
      </c>
      <c r="AC216" s="0" t="n">
        <f aca="false">(SQRT(((AA216/W216)^2)+((AB216/X216)^2)))*Y216</f>
        <v>0.202640205127968</v>
      </c>
      <c r="AD216" s="0" t="n">
        <v>5.223868284E-006</v>
      </c>
      <c r="AE216" s="0" t="n">
        <f aca="false">(W216*AD216)*EXP(L216*M216)</f>
        <v>2.11052131916161</v>
      </c>
      <c r="AF216" s="0" t="n">
        <v>128492.951615293</v>
      </c>
      <c r="AG216" s="0" t="n">
        <v>3748.14709444969</v>
      </c>
      <c r="AH216" s="0" t="n">
        <f aca="false">AD216*0.1</f>
        <v>5.223868284E-007</v>
      </c>
      <c r="AI216" s="0" t="n">
        <f aca="false">(SQRT(((AG216/W216)^2)+((AH216/AD216)^2)))*AE216</f>
        <v>0.211967509137214</v>
      </c>
      <c r="AJ216" s="0" t="n">
        <v>3.02832944E-007</v>
      </c>
      <c r="AK216" s="0" t="n">
        <f aca="false">(W216*AJ216)*EXP(L216*M216)</f>
        <v>0.122349061980383</v>
      </c>
      <c r="AL216" s="0" t="n">
        <v>128492.951615293</v>
      </c>
      <c r="AM216" s="0" t="n">
        <v>3748.14709444969</v>
      </c>
      <c r="AN216" s="0" t="n">
        <f aca="false">AJ216*0.1</f>
        <v>3.02832944E-008</v>
      </c>
      <c r="AO216" s="0" t="n">
        <f aca="false">(SQRT(((AM216/W216)^2)+((AN216/AJ216)^2)))*AK216</f>
        <v>0.0122879715441863</v>
      </c>
    </row>
    <row r="217" customFormat="false" ht="15" hidden="false" customHeight="false" outlineLevel="0" collapsed="false">
      <c r="A217" s="42" t="s">
        <v>441</v>
      </c>
      <c r="B217" s="32"/>
      <c r="C217" s="0" t="s">
        <v>2122</v>
      </c>
      <c r="D217" s="41" t="n">
        <v>40855</v>
      </c>
      <c r="E217" s="0" t="n">
        <v>12000</v>
      </c>
      <c r="F217" s="0" t="n">
        <v>11529</v>
      </c>
      <c r="G217" s="0" t="n">
        <f aca="false">(((F217*3.7852*35.81)/1000)/(H217^2))*1.2732</f>
        <v>31.0886202224855</v>
      </c>
      <c r="H217" s="0" t="n">
        <v>8</v>
      </c>
      <c r="I217" s="0" t="n">
        <v>34.8685922456414</v>
      </c>
      <c r="J217" s="0" t="n">
        <v>68.0016224983599</v>
      </c>
      <c r="K217" s="0" t="n">
        <v>3.82238500207701</v>
      </c>
      <c r="L217" s="0" t="n">
        <v>0.005</v>
      </c>
      <c r="M217" s="0" t="n">
        <v>1</v>
      </c>
      <c r="N217" s="0" t="n">
        <v>2487.82658135184</v>
      </c>
      <c r="O217" s="0" t="n">
        <f aca="false">(N217/2204.59)*EXP(L217*M217)</f>
        <v>1.13413236201989</v>
      </c>
      <c r="P217" s="0" t="n">
        <v>1.07195269681865</v>
      </c>
      <c r="Q217" s="0" t="n">
        <v>0.0717296563018546</v>
      </c>
      <c r="R217" s="0" t="n">
        <f aca="false">40.3876152128855*(I217/Hoja4!$EC$2)</f>
        <v>0.517964472453346</v>
      </c>
      <c r="S217" s="0" t="n">
        <v>0.346725101597201</v>
      </c>
      <c r="T217" s="0" t="n">
        <v>0.0215793379964769</v>
      </c>
      <c r="U217" s="0" t="n">
        <f aca="false">(SQRT(((P217/G217)^2)+((Q217/H217)^2)+((R217/I217)^2)+((S217/J217)^2)+((T217/K217)^2)))*O217</f>
        <v>0.0446196316550097</v>
      </c>
      <c r="V217" s="0" t="n">
        <f aca="false">O217&gt;U217</f>
        <v>1</v>
      </c>
      <c r="W217" s="0" t="n">
        <v>402000</v>
      </c>
      <c r="X217" s="0" t="n">
        <v>4.994E-006</v>
      </c>
      <c r="Y217" s="0" t="n">
        <f aca="false">(W217*X217)*EXP(L217*M217)</f>
        <v>2.01765107672708</v>
      </c>
      <c r="Z217" s="0" t="n">
        <v>128492.951615293</v>
      </c>
      <c r="AA217" s="0" t="n">
        <v>3748.14709444969</v>
      </c>
      <c r="AB217" s="0" t="n">
        <f aca="false">X217*0.1</f>
        <v>4.994E-007</v>
      </c>
      <c r="AC217" s="0" t="n">
        <f aca="false">(SQRT(((AA217/W217)^2)+((AB217/X217)^2)))*Y217</f>
        <v>0.202640205127968</v>
      </c>
      <c r="AD217" s="0" t="n">
        <v>5.223868284E-006</v>
      </c>
      <c r="AE217" s="0" t="n">
        <f aca="false">(W217*AD217)*EXP(L217*M217)</f>
        <v>2.11052131916161</v>
      </c>
      <c r="AF217" s="0" t="n">
        <v>128492.951615293</v>
      </c>
      <c r="AG217" s="0" t="n">
        <v>3748.14709444969</v>
      </c>
      <c r="AH217" s="0" t="n">
        <f aca="false">AD217*0.1</f>
        <v>5.223868284E-007</v>
      </c>
      <c r="AI217" s="0" t="n">
        <f aca="false">(SQRT(((AG217/W217)^2)+((AH217/AD217)^2)))*AE217</f>
        <v>0.211967509137214</v>
      </c>
      <c r="AJ217" s="0" t="n">
        <v>3.02832944E-007</v>
      </c>
      <c r="AK217" s="0" t="n">
        <f aca="false">(W217*AJ217)*EXP(L217*M217)</f>
        <v>0.122349061980383</v>
      </c>
      <c r="AL217" s="0" t="n">
        <v>128492.951615293</v>
      </c>
      <c r="AM217" s="0" t="n">
        <v>3748.14709444969</v>
      </c>
      <c r="AN217" s="0" t="n">
        <f aca="false">AJ217*0.1</f>
        <v>3.02832944E-008</v>
      </c>
      <c r="AO217" s="0" t="n">
        <f aca="false">(SQRT(((AM217/W217)^2)+((AN217/AJ217)^2)))*AK217</f>
        <v>0.0122879715441863</v>
      </c>
    </row>
    <row r="218" customFormat="false" ht="15" hidden="false" customHeight="false" outlineLevel="0" collapsed="false">
      <c r="A218" s="42" t="s">
        <v>441</v>
      </c>
      <c r="B218" s="40" t="s">
        <v>462</v>
      </c>
      <c r="C218" s="0" t="s">
        <v>2122</v>
      </c>
      <c r="D218" s="41" t="s">
        <v>460</v>
      </c>
      <c r="E218" s="0" t="n">
        <v>5000</v>
      </c>
      <c r="F218" s="0" t="n">
        <v>5049</v>
      </c>
      <c r="G218" s="0" t="n">
        <f aca="false">(((F218*3.7852*35.81)/1000)/(H218^2))*1.2732</f>
        <v>13.6149226735475</v>
      </c>
      <c r="H218" s="0" t="n">
        <v>8</v>
      </c>
      <c r="I218" s="0" t="n">
        <v>38.125338286559</v>
      </c>
      <c r="J218" s="0" t="n">
        <v>68.0016224983599</v>
      </c>
      <c r="K218" s="0" t="n">
        <v>3.82238500207701</v>
      </c>
      <c r="L218" s="0" t="n">
        <v>0.005</v>
      </c>
      <c r="M218" s="0" t="n">
        <v>0</v>
      </c>
      <c r="N218" s="0" t="n">
        <v>1186.3743365771</v>
      </c>
      <c r="O218" s="0" t="n">
        <f aca="false">(N218/2204.59)*EXP(L218*M218)</f>
        <v>0.538138309879434</v>
      </c>
      <c r="P218" s="0" t="n">
        <v>0.400684429145215</v>
      </c>
      <c r="Q218" s="0" t="n">
        <v>0.0788250461799058</v>
      </c>
      <c r="R218" s="0" t="n">
        <f aca="false">30.6123136425953*(I218/Hoja4!$AB$2)</f>
        <v>0.208301925451572</v>
      </c>
      <c r="S218" s="0" t="n">
        <v>0.346725101597201</v>
      </c>
      <c r="T218" s="0" t="n">
        <v>0.0215793379964769</v>
      </c>
      <c r="U218" s="0" t="n">
        <f aca="false">(SQRT(((P218/G218)^2)+((Q218/H218)^2)+((R218/I218)^2)+((S218/J218)^2)+((T218/K218)^2)))*O218</f>
        <v>0.0174452921711524</v>
      </c>
      <c r="V218" s="0" t="n">
        <f aca="false">O218&gt;U218</f>
        <v>1</v>
      </c>
      <c r="W218" s="0" t="n">
        <v>192494.833008836</v>
      </c>
      <c r="X218" s="0" t="n">
        <v>4.994E-006</v>
      </c>
      <c r="Y218" s="0" t="n">
        <f aca="false">(W218*X218)*EXP(L218*M218)</f>
        <v>0.961319196046128</v>
      </c>
      <c r="Z218" s="0" t="n">
        <v>128492.951615293</v>
      </c>
      <c r="AA218" s="0" t="n">
        <v>3748.14709444969</v>
      </c>
      <c r="AB218" s="0" t="n">
        <f aca="false">X218*0.1</f>
        <v>4.994E-007</v>
      </c>
      <c r="AC218" s="0" t="n">
        <f aca="false">(SQRT(((AA218/W218)^2)+((AB218/X218)^2)))*Y218</f>
        <v>0.097937320375125</v>
      </c>
      <c r="AD218" s="0" t="n">
        <v>5.223868284E-006</v>
      </c>
      <c r="AE218" s="0" t="n">
        <f aca="false">(W218*AD218)*EXP(L218*M218)</f>
        <v>1.00556765298874</v>
      </c>
      <c r="AF218" s="0" t="n">
        <v>128492.951615293</v>
      </c>
      <c r="AG218" s="0" t="n">
        <v>3748.14709444969</v>
      </c>
      <c r="AH218" s="0" t="n">
        <f aca="false">AD218*0.1</f>
        <v>5.223868284E-007</v>
      </c>
      <c r="AI218" s="0" t="n">
        <f aca="false">(SQRT(((AG218/W218)^2)+((AH218/AD218)^2)))*AE218</f>
        <v>0.102445266665511</v>
      </c>
      <c r="AJ218" s="0" t="n">
        <v>3.02832944E-007</v>
      </c>
      <c r="AK218" s="0" t="n">
        <f aca="false">(W218*AJ218)*EXP(L218*M218)</f>
        <v>0.0582937769848543</v>
      </c>
      <c r="AL218" s="0" t="n">
        <v>128492.951615293</v>
      </c>
      <c r="AM218" s="0" t="n">
        <v>3748.14709444969</v>
      </c>
      <c r="AN218" s="0" t="n">
        <f aca="false">AJ218*0.1</f>
        <v>3.02832944E-008</v>
      </c>
      <c r="AO218" s="0" t="n">
        <f aca="false">(SQRT(((AM218/W218)^2)+((AN218/AJ218)^2)))*AK218</f>
        <v>0.00593885603858036</v>
      </c>
    </row>
    <row r="219" customFormat="false" ht="15" hidden="false" customHeight="false" outlineLevel="0" collapsed="false">
      <c r="A219" s="42" t="s">
        <v>441</v>
      </c>
      <c r="B219" s="32"/>
      <c r="C219" s="0" t="s">
        <v>2122</v>
      </c>
      <c r="D219" s="41" t="s">
        <v>460</v>
      </c>
      <c r="E219" s="0" t="n">
        <v>5000</v>
      </c>
      <c r="F219" s="0" t="n">
        <v>5049</v>
      </c>
      <c r="G219" s="0" t="n">
        <f aca="false">(((F219*3.7852*35.81)/1000)/(H219^2))*1.2732</f>
        <v>13.6149226735475</v>
      </c>
      <c r="H219" s="0" t="n">
        <v>8</v>
      </c>
      <c r="I219" s="0" t="n">
        <v>38.125338286559</v>
      </c>
      <c r="J219" s="0" t="n">
        <v>68.0016224983599</v>
      </c>
      <c r="K219" s="0" t="n">
        <v>3.82238500207701</v>
      </c>
      <c r="L219" s="0" t="n">
        <v>0.005</v>
      </c>
      <c r="M219" s="0" t="n">
        <v>0</v>
      </c>
      <c r="N219" s="0" t="n">
        <v>1186.3743365771</v>
      </c>
      <c r="O219" s="0" t="n">
        <f aca="false">(N219/2204.59)*EXP(L219*M219)</f>
        <v>0.538138309879434</v>
      </c>
      <c r="P219" s="0" t="n">
        <v>0.400684429145215</v>
      </c>
      <c r="Q219" s="0" t="n">
        <v>0.0788250461799058</v>
      </c>
      <c r="R219" s="0" t="n">
        <f aca="false">30.6123136425953*(I219/Hoja4!$AB$2)</f>
        <v>0.208301925451572</v>
      </c>
      <c r="S219" s="0" t="n">
        <v>0.346725101597201</v>
      </c>
      <c r="T219" s="0" t="n">
        <v>0.0215793379964769</v>
      </c>
      <c r="U219" s="0" t="n">
        <f aca="false">(SQRT(((P219/G219)^2)+((Q219/H219)^2)+((R219/I219)^2)+((S219/J219)^2)+((T219/K219)^2)))*O219</f>
        <v>0.0174452921711524</v>
      </c>
      <c r="V219" s="0" t="n">
        <f aca="false">O219&gt;U219</f>
        <v>1</v>
      </c>
      <c r="W219" s="0" t="n">
        <v>192494.833008836</v>
      </c>
      <c r="X219" s="0" t="n">
        <v>4.994E-006</v>
      </c>
      <c r="Y219" s="0" t="n">
        <f aca="false">(W219*X219)*EXP(L219*M219)</f>
        <v>0.961319196046128</v>
      </c>
      <c r="Z219" s="0" t="n">
        <v>128492.951615293</v>
      </c>
      <c r="AA219" s="0" t="n">
        <v>3748.14709444969</v>
      </c>
      <c r="AB219" s="0" t="n">
        <f aca="false">X219*0.1</f>
        <v>4.994E-007</v>
      </c>
      <c r="AC219" s="0" t="n">
        <f aca="false">(SQRT(((AA219/W219)^2)+((AB219/X219)^2)))*Y219</f>
        <v>0.097937320375125</v>
      </c>
      <c r="AD219" s="0" t="n">
        <v>5.223868284E-006</v>
      </c>
      <c r="AE219" s="0" t="n">
        <f aca="false">(W219*AD219)*EXP(L219*M219)</f>
        <v>1.00556765298874</v>
      </c>
      <c r="AF219" s="0" t="n">
        <v>128492.951615293</v>
      </c>
      <c r="AG219" s="0" t="n">
        <v>3748.14709444969</v>
      </c>
      <c r="AH219" s="0" t="n">
        <f aca="false">AD219*0.1</f>
        <v>5.223868284E-007</v>
      </c>
      <c r="AI219" s="0" t="n">
        <f aca="false">(SQRT(((AG219/W219)^2)+((AH219/AD219)^2)))*AE219</f>
        <v>0.102445266665511</v>
      </c>
      <c r="AJ219" s="0" t="n">
        <v>3.02832944E-007</v>
      </c>
      <c r="AK219" s="0" t="n">
        <f aca="false">(W219*AJ219)*EXP(L219*M219)</f>
        <v>0.0582937769848543</v>
      </c>
      <c r="AL219" s="0" t="n">
        <v>128492.951615293</v>
      </c>
      <c r="AM219" s="0" t="n">
        <v>3748.14709444969</v>
      </c>
      <c r="AN219" s="0" t="n">
        <f aca="false">AJ219*0.1</f>
        <v>3.02832944E-008</v>
      </c>
      <c r="AO219" s="0" t="n">
        <f aca="false">(SQRT(((AM219/W219)^2)+((AN219/AJ219)^2)))*AK219</f>
        <v>0.00593885603858036</v>
      </c>
    </row>
    <row r="220" customFormat="false" ht="15" hidden="false" customHeight="false" outlineLevel="0" collapsed="false">
      <c r="A220" s="42" t="s">
        <v>441</v>
      </c>
      <c r="B220" s="32"/>
      <c r="C220" s="0" t="s">
        <v>2123</v>
      </c>
      <c r="D220" s="41" t="s">
        <v>460</v>
      </c>
      <c r="E220" s="0" t="n">
        <v>5000</v>
      </c>
      <c r="F220" s="0" t="n">
        <v>5049</v>
      </c>
      <c r="G220" s="0" t="n">
        <f aca="false">(((F220*3.7852*35.81)/1000)/(H220^2))*1.2732</f>
        <v>13.6149226735475</v>
      </c>
      <c r="H220" s="0" t="n">
        <v>8</v>
      </c>
      <c r="I220" s="0" t="n">
        <v>99.3276226958138</v>
      </c>
      <c r="J220" s="0" t="n">
        <v>130.009325504884</v>
      </c>
      <c r="K220" s="0" t="n">
        <v>0.00593973</v>
      </c>
      <c r="L220" s="0" t="n">
        <v>0.005</v>
      </c>
      <c r="M220" s="0" t="n">
        <v>0</v>
      </c>
      <c r="N220" s="0" t="n">
        <v>4.32144284095917</v>
      </c>
      <c r="O220" s="0" t="n">
        <f aca="false">(N220/2204.59)*EXP(L220*M220)</f>
        <v>0.00196020250520921</v>
      </c>
      <c r="P220" s="0" t="n">
        <v>0.400684429145215</v>
      </c>
      <c r="Q220" s="0" t="n">
        <v>0.0788250461799058</v>
      </c>
      <c r="R220" s="0" t="n">
        <f aca="false">30.6123136425953*(I220/Hoja4!$AB$2)</f>
        <v>0.542687251783927</v>
      </c>
      <c r="S220" s="0" t="n">
        <v>1.14894745568521</v>
      </c>
      <c r="T220" s="0" t="n">
        <v>5.58086552427142E-005</v>
      </c>
      <c r="U220" s="0" t="n">
        <f aca="false">(SQRT(((P220/G220)^2)+((Q220/H220)^2)+((R220/I220)^2)+((S220/J220)^2)+((T220/K220)^2)))*O220</f>
        <v>6.67456808270412E-005</v>
      </c>
      <c r="V220" s="0" t="n">
        <f aca="false">O220&gt;U220</f>
        <v>1</v>
      </c>
      <c r="W220" s="0" t="n">
        <v>501505.166991164</v>
      </c>
      <c r="X220" s="0" t="n">
        <v>4.994E-006</v>
      </c>
      <c r="Y220" s="0" t="n">
        <f aca="false">(W220*X220)*EXP(L220*M220)</f>
        <v>2.50451680395387</v>
      </c>
      <c r="Z220" s="0" t="n">
        <v>422967.168377838</v>
      </c>
      <c r="AA220" s="0" t="n">
        <v>6507.82824848106</v>
      </c>
      <c r="AB220" s="0" t="n">
        <f aca="false">X220*0.1</f>
        <v>4.994E-007</v>
      </c>
      <c r="AC220" s="0" t="n">
        <f aca="false">(SQRT(((AA220/W220)^2)+((AB220/X220)^2)))*Y220</f>
        <v>0.252551579564693</v>
      </c>
      <c r="AD220" s="0" t="n">
        <v>5.223868284E-006</v>
      </c>
      <c r="AE220" s="0" t="n">
        <f aca="false">(W220*AD220)*EXP(L220*M220)</f>
        <v>2.61979693610726</v>
      </c>
      <c r="AF220" s="0" t="n">
        <v>422967.168377838</v>
      </c>
      <c r="AG220" s="0" t="n">
        <v>6507.82824848106</v>
      </c>
      <c r="AH220" s="0" t="n">
        <f aca="false">AD220*0.1</f>
        <v>5.223868284E-007</v>
      </c>
      <c r="AI220" s="0" t="n">
        <f aca="false">(SQRT(((AG220/W220)^2)+((AH220/AD220)^2)))*AE220</f>
        <v>0.264176248810994</v>
      </c>
      <c r="AJ220" s="0" t="n">
        <v>3.02832944E-007</v>
      </c>
      <c r="AK220" s="0" t="n">
        <f aca="false">(W220*AJ220)*EXP(L220*M220)</f>
        <v>0.151872286151146</v>
      </c>
      <c r="AL220" s="0" t="n">
        <v>422967.168377838</v>
      </c>
      <c r="AM220" s="0" t="n">
        <v>6507.82824848106</v>
      </c>
      <c r="AN220" s="0" t="n">
        <f aca="false">AJ220*0.1</f>
        <v>3.02832944E-008</v>
      </c>
      <c r="AO220" s="0" t="n">
        <f aca="false">(SQRT(((AM220/W220)^2)+((AN220/AJ220)^2)))*AK220</f>
        <v>0.0153145651484634</v>
      </c>
    </row>
    <row r="221" customFormat="false" ht="15" hidden="false" customHeight="false" outlineLevel="0" collapsed="false">
      <c r="A221" s="42" t="s">
        <v>441</v>
      </c>
      <c r="B221" s="32"/>
      <c r="C221" s="0" t="s">
        <v>2123</v>
      </c>
      <c r="D221" s="41" t="s">
        <v>460</v>
      </c>
      <c r="E221" s="0" t="n">
        <v>5000</v>
      </c>
      <c r="F221" s="0" t="n">
        <v>5049</v>
      </c>
      <c r="G221" s="0" t="n">
        <f aca="false">(((F221*3.7852*35.81)/1000)/(H221^2))*1.2732</f>
        <v>13.6149226735475</v>
      </c>
      <c r="H221" s="0" t="n">
        <v>8</v>
      </c>
      <c r="I221" s="0" t="n">
        <v>99.3276226958138</v>
      </c>
      <c r="J221" s="0" t="n">
        <v>130.009325504884</v>
      </c>
      <c r="K221" s="0" t="n">
        <v>0.00593973</v>
      </c>
      <c r="L221" s="0" t="n">
        <v>0.005</v>
      </c>
      <c r="M221" s="0" t="n">
        <v>0</v>
      </c>
      <c r="N221" s="0" t="n">
        <v>4.32144284095917</v>
      </c>
      <c r="O221" s="0" t="n">
        <f aca="false">(N221/2204.59)*EXP(L221*M221)</f>
        <v>0.00196020250520921</v>
      </c>
      <c r="P221" s="0" t="n">
        <v>0.400684429145215</v>
      </c>
      <c r="Q221" s="0" t="n">
        <v>0.0788250461799058</v>
      </c>
      <c r="R221" s="0" t="n">
        <f aca="false">30.6123136425953*(I221/Hoja4!$AB$2)</f>
        <v>0.542687251783927</v>
      </c>
      <c r="S221" s="0" t="n">
        <v>1.14894745568521</v>
      </c>
      <c r="T221" s="0" t="n">
        <v>5.58086552427142E-005</v>
      </c>
      <c r="U221" s="0" t="n">
        <f aca="false">(SQRT(((P221/G221)^2)+((Q221/H221)^2)+((R221/I221)^2)+((S221/J221)^2)+((T221/K221)^2)))*O221</f>
        <v>6.67456808270412E-005</v>
      </c>
      <c r="V221" s="0" t="n">
        <f aca="false">O221&gt;U221</f>
        <v>1</v>
      </c>
      <c r="W221" s="0" t="n">
        <v>501505.166991164</v>
      </c>
      <c r="X221" s="0" t="n">
        <v>4.994E-006</v>
      </c>
      <c r="Y221" s="0" t="n">
        <f aca="false">(W221*X221)*EXP(L221*M221)</f>
        <v>2.50451680395387</v>
      </c>
      <c r="Z221" s="0" t="n">
        <v>422967.168377838</v>
      </c>
      <c r="AA221" s="0" t="n">
        <v>6507.82824848106</v>
      </c>
      <c r="AB221" s="0" t="n">
        <f aca="false">X221*0.1</f>
        <v>4.994E-007</v>
      </c>
      <c r="AC221" s="0" t="n">
        <f aca="false">(SQRT(((AA221/W221)^2)+((AB221/X221)^2)))*Y221</f>
        <v>0.252551579564693</v>
      </c>
      <c r="AD221" s="0" t="n">
        <v>5.223868284E-006</v>
      </c>
      <c r="AE221" s="0" t="n">
        <f aca="false">(W221*AD221)*EXP(L221*M221)</f>
        <v>2.61979693610726</v>
      </c>
      <c r="AF221" s="0" t="n">
        <v>422967.168377838</v>
      </c>
      <c r="AG221" s="0" t="n">
        <v>6507.82824848106</v>
      </c>
      <c r="AH221" s="0" t="n">
        <f aca="false">AD221*0.1</f>
        <v>5.223868284E-007</v>
      </c>
      <c r="AI221" s="0" t="n">
        <f aca="false">(SQRT(((AG221/W221)^2)+((AH221/AD221)^2)))*AE221</f>
        <v>0.264176248810994</v>
      </c>
      <c r="AJ221" s="0" t="n">
        <v>3.02832944E-007</v>
      </c>
      <c r="AK221" s="0" t="n">
        <f aca="false">(W221*AJ221)*EXP(L221*M221)</f>
        <v>0.151872286151146</v>
      </c>
      <c r="AL221" s="0" t="n">
        <v>422967.168377838</v>
      </c>
      <c r="AM221" s="0" t="n">
        <v>6507.82824848106</v>
      </c>
      <c r="AN221" s="0" t="n">
        <f aca="false">AJ221*0.1</f>
        <v>3.02832944E-008</v>
      </c>
      <c r="AO221" s="0" t="n">
        <f aca="false">(SQRT(((AM221/W221)^2)+((AN221/AJ221)^2)))*AK221</f>
        <v>0.0153145651484634</v>
      </c>
    </row>
    <row r="222" customFormat="false" ht="15" hidden="false" customHeight="false" outlineLevel="0" collapsed="false">
      <c r="A222" s="42" t="s">
        <v>441</v>
      </c>
      <c r="B222" s="40" t="s">
        <v>468</v>
      </c>
      <c r="C222" s="0" t="s">
        <v>2123</v>
      </c>
      <c r="D222" s="41" t="s">
        <v>466</v>
      </c>
      <c r="E222" s="0" t="n">
        <v>10000</v>
      </c>
      <c r="F222" s="0" t="n">
        <v>9685</v>
      </c>
      <c r="G222" s="0" t="n">
        <f aca="false">(((F222*3.7852*35.81)/1000)/(H222^2))*1.2732</f>
        <v>26.1161667841766</v>
      </c>
      <c r="H222" s="0" t="n">
        <v>8</v>
      </c>
      <c r="I222" s="0" t="n">
        <v>235.415591120289</v>
      </c>
      <c r="J222" s="0" t="n">
        <v>130.009325504884</v>
      </c>
      <c r="K222" s="0" t="n">
        <v>0.00593973</v>
      </c>
      <c r="L222" s="0" t="n">
        <v>0.005</v>
      </c>
      <c r="M222" s="0" t="n">
        <v>0</v>
      </c>
      <c r="N222" s="0" t="n">
        <v>3.49312692849789</v>
      </c>
      <c r="O222" s="0" t="n">
        <f aca="false">(N222/2204.59)*EXP(L222*M222)</f>
        <v>0.00158447916778081</v>
      </c>
      <c r="P222" s="0" t="n">
        <v>0.693948706618423</v>
      </c>
      <c r="Q222" s="0" t="n">
        <v>0.0696754411027923</v>
      </c>
      <c r="R222" s="0" t="n">
        <f aca="false">30.3818643031628*(I222/Hoja4!$DN$2)</f>
        <v>1.24484516835067</v>
      </c>
      <c r="S222" s="0" t="n">
        <v>1.14894745568521</v>
      </c>
      <c r="T222" s="0" t="n">
        <v>5.58086552427142E-005</v>
      </c>
      <c r="U222" s="0" t="n">
        <f aca="false">(SQRT(((P222/G222)^2)+((Q222/H222)^2)+((R222/I222)^2)+((S222/J222)^2)+((T222/K222)^2)))*O222</f>
        <v>4.95069974532136E-005</v>
      </c>
      <c r="V222" s="0" t="n">
        <f aca="false">O222&gt;U222</f>
        <v>1</v>
      </c>
      <c r="W222" s="0" t="n">
        <v>2280000</v>
      </c>
      <c r="X222" s="0" t="n">
        <v>4.994E-006</v>
      </c>
      <c r="Y222" s="0" t="n">
        <f aca="false">(W222*X222)*EXP(L222*M222)</f>
        <v>11.38632</v>
      </c>
      <c r="Z222" s="0" t="n">
        <v>422967.168377838</v>
      </c>
      <c r="AA222" s="0" t="n">
        <v>6507.82824848106</v>
      </c>
      <c r="AB222" s="0" t="n">
        <f aca="false">X222*0.1</f>
        <v>4.994E-007</v>
      </c>
      <c r="AC222" s="0" t="n">
        <f aca="false">(SQRT(((AA222/W222)^2)+((AB222/X222)^2)))*Y222</f>
        <v>1.13909573239116</v>
      </c>
      <c r="AD222" s="0" t="n">
        <v>5.223868284E-006</v>
      </c>
      <c r="AE222" s="0" t="n">
        <f aca="false">(W222*AD222)*EXP(L222*M222)</f>
        <v>11.91041968752</v>
      </c>
      <c r="AF222" s="0" t="n">
        <v>422967.168377838</v>
      </c>
      <c r="AG222" s="0" t="n">
        <v>6507.82824848106</v>
      </c>
      <c r="AH222" s="0" t="n">
        <f aca="false">AD222*0.1</f>
        <v>5.223868284E-007</v>
      </c>
      <c r="AI222" s="0" t="n">
        <f aca="false">(SQRT(((AG222/W222)^2)+((AH222/AD222)^2)))*AE222</f>
        <v>1.19152704623106</v>
      </c>
      <c r="AJ222" s="0" t="n">
        <v>3.02832944E-007</v>
      </c>
      <c r="AK222" s="0" t="n">
        <f aca="false">(W222*AJ222)*EXP(L222*M222)</f>
        <v>0.69045911232</v>
      </c>
      <c r="AL222" s="0" t="n">
        <v>422967.168377838</v>
      </c>
      <c r="AM222" s="0" t="n">
        <v>6507.82824848106</v>
      </c>
      <c r="AN222" s="0" t="n">
        <f aca="false">AJ222*0.1</f>
        <v>3.02832944E-008</v>
      </c>
      <c r="AO222" s="0" t="n">
        <f aca="false">(SQRT(((AM222/W222)^2)+((AN222/AJ222)^2)))*AK222</f>
        <v>0.0690740316655688</v>
      </c>
    </row>
    <row r="223" customFormat="false" ht="15" hidden="false" customHeight="false" outlineLevel="0" collapsed="false">
      <c r="A223" s="42" t="s">
        <v>441</v>
      </c>
      <c r="B223" s="32"/>
      <c r="C223" s="0" t="s">
        <v>2123</v>
      </c>
      <c r="D223" s="41" t="s">
        <v>466</v>
      </c>
      <c r="E223" s="0" t="n">
        <v>10000</v>
      </c>
      <c r="F223" s="0" t="n">
        <v>9685</v>
      </c>
      <c r="G223" s="0" t="n">
        <f aca="false">(((F223*3.7852*35.81)/1000)/(H223^2))*1.2732</f>
        <v>26.1161667841766</v>
      </c>
      <c r="H223" s="0" t="n">
        <v>8</v>
      </c>
      <c r="I223" s="0" t="n">
        <v>235.415591120289</v>
      </c>
      <c r="J223" s="0" t="n">
        <v>130.009325504884</v>
      </c>
      <c r="K223" s="0" t="n">
        <v>0.00593973</v>
      </c>
      <c r="L223" s="0" t="n">
        <v>0.005</v>
      </c>
      <c r="M223" s="0" t="n">
        <v>0</v>
      </c>
      <c r="N223" s="0" t="n">
        <v>3.49312692849789</v>
      </c>
      <c r="O223" s="0" t="n">
        <f aca="false">(N223/2204.59)*EXP(L223*M223)</f>
        <v>0.00158447916778081</v>
      </c>
      <c r="P223" s="0" t="n">
        <v>0.693948706618423</v>
      </c>
      <c r="Q223" s="0" t="n">
        <v>0.0696754411027923</v>
      </c>
      <c r="R223" s="0" t="n">
        <f aca="false">30.3818643031628*(I223/Hoja4!$DN$2)</f>
        <v>1.24484516835067</v>
      </c>
      <c r="S223" s="0" t="n">
        <v>1.14894745568521</v>
      </c>
      <c r="T223" s="0" t="n">
        <v>5.58086552427142E-005</v>
      </c>
      <c r="U223" s="0" t="n">
        <f aca="false">(SQRT(((P223/G223)^2)+((Q223/H223)^2)+((R223/I223)^2)+((S223/J223)^2)+((T223/K223)^2)))*O223</f>
        <v>4.95069974532136E-005</v>
      </c>
      <c r="V223" s="0" t="n">
        <f aca="false">O223&gt;U223</f>
        <v>1</v>
      </c>
      <c r="W223" s="0" t="n">
        <v>2280000</v>
      </c>
      <c r="X223" s="0" t="n">
        <v>4.994E-006</v>
      </c>
      <c r="Y223" s="0" t="n">
        <f aca="false">(W223*X223)*EXP(L223*M223)</f>
        <v>11.38632</v>
      </c>
      <c r="Z223" s="0" t="n">
        <v>422967.168377838</v>
      </c>
      <c r="AA223" s="0" t="n">
        <v>6507.82824848106</v>
      </c>
      <c r="AB223" s="0" t="n">
        <f aca="false">X223*0.1</f>
        <v>4.994E-007</v>
      </c>
      <c r="AC223" s="0" t="n">
        <f aca="false">(SQRT(((AA223/W223)^2)+((AB223/X223)^2)))*Y223</f>
        <v>1.13909573239116</v>
      </c>
      <c r="AD223" s="0" t="n">
        <v>5.223868284E-006</v>
      </c>
      <c r="AE223" s="0" t="n">
        <f aca="false">(W223*AD223)*EXP(L223*M223)</f>
        <v>11.91041968752</v>
      </c>
      <c r="AF223" s="0" t="n">
        <v>422967.168377838</v>
      </c>
      <c r="AG223" s="0" t="n">
        <v>6507.82824848106</v>
      </c>
      <c r="AH223" s="0" t="n">
        <f aca="false">AD223*0.1</f>
        <v>5.223868284E-007</v>
      </c>
      <c r="AI223" s="0" t="n">
        <f aca="false">(SQRT(((AG223/W223)^2)+((AH223/AD223)^2)))*AE223</f>
        <v>1.19152704623106</v>
      </c>
      <c r="AJ223" s="0" t="n">
        <v>3.02832944E-007</v>
      </c>
      <c r="AK223" s="0" t="n">
        <f aca="false">(W223*AJ223)*EXP(L223*M223)</f>
        <v>0.69045911232</v>
      </c>
      <c r="AL223" s="0" t="n">
        <v>422967.168377838</v>
      </c>
      <c r="AM223" s="0" t="n">
        <v>6507.82824848106</v>
      </c>
      <c r="AN223" s="0" t="n">
        <f aca="false">AJ223*0.1</f>
        <v>3.02832944E-008</v>
      </c>
      <c r="AO223" s="0" t="n">
        <f aca="false">(SQRT(((AM223/W223)^2)+((AN223/AJ223)^2)))*AK223</f>
        <v>0.0690740316655688</v>
      </c>
    </row>
    <row r="224" customFormat="false" ht="15" hidden="false" customHeight="false" outlineLevel="0" collapsed="false">
      <c r="A224" s="42" t="s">
        <v>441</v>
      </c>
      <c r="B224" s="40" t="s">
        <v>476</v>
      </c>
      <c r="C224" s="0" t="s">
        <v>2122</v>
      </c>
      <c r="D224" s="45" t="s">
        <v>474</v>
      </c>
      <c r="E224" s="0" t="n">
        <v>10000</v>
      </c>
      <c r="F224" s="0" t="n">
        <v>10000</v>
      </c>
      <c r="G224" s="0" t="n">
        <f aca="false">(((F224*3.7852*35.81)/1000)/(H224^2))*1.2732</f>
        <v>25.6662297558596</v>
      </c>
      <c r="H224" s="0" t="n">
        <v>8.2</v>
      </c>
      <c r="I224" s="0" t="n">
        <v>36</v>
      </c>
      <c r="J224" s="0" t="n">
        <v>68.0016224983599</v>
      </c>
      <c r="K224" s="0" t="n">
        <v>3.82238500207701</v>
      </c>
      <c r="L224" s="0" t="n">
        <v>0.005</v>
      </c>
      <c r="M224" s="0" t="n">
        <v>4</v>
      </c>
      <c r="N224" s="0" t="n">
        <v>2227.9044012106</v>
      </c>
      <c r="O224" s="0" t="n">
        <f aca="false">(N224/2204.59)*EXP(L224*M224)</f>
        <v>1.03099036808049</v>
      </c>
      <c r="P224" s="0" t="n">
        <v>0.693948706618423</v>
      </c>
      <c r="Q224" s="0" t="n">
        <v>0.0696754411027923</v>
      </c>
      <c r="R224" s="0" t="n">
        <f aca="false">30.3818643031628*(I224/Hoja4!$DI$2)</f>
        <v>0.430628920280393</v>
      </c>
      <c r="S224" s="0" t="n">
        <v>0.346725101597201</v>
      </c>
      <c r="T224" s="0" t="n">
        <v>0.0215793379964769</v>
      </c>
      <c r="U224" s="0" t="n">
        <f aca="false">(SQRT(((P224/G224)^2)+((Q224/H224)^2)+((R224/I224)^2)+((S224/J224)^2)+((T224/K224)^2)))*O224</f>
        <v>0.0326708160739019</v>
      </c>
      <c r="V224" s="0" t="n">
        <f aca="false">O224&gt;U224</f>
        <v>1</v>
      </c>
      <c r="W224" s="0" t="n">
        <v>360000</v>
      </c>
      <c r="X224" s="0" t="n">
        <v>4.994E-006</v>
      </c>
      <c r="Y224" s="0" t="n">
        <f aca="false">(W224*X224)*EXP(L224*M224)</f>
        <v>1.8341587771537</v>
      </c>
      <c r="Z224" s="0" t="n">
        <v>128492.951615293</v>
      </c>
      <c r="AA224" s="0" t="n">
        <v>3748.14709444969</v>
      </c>
      <c r="AB224" s="0" t="n">
        <f aca="false">X224*0.1</f>
        <v>4.994E-007</v>
      </c>
      <c r="AC224" s="0" t="n">
        <f aca="false">(SQRT(((AA224/W224)^2)+((AB224/X224)^2)))*Y224</f>
        <v>0.184407309879232</v>
      </c>
      <c r="AD224" s="0" t="n">
        <v>5.223868284E-006</v>
      </c>
      <c r="AE224" s="0" t="n">
        <f aca="false">(W224*AD224)*EXP(L224*M224)</f>
        <v>1.91858307244563</v>
      </c>
      <c r="AF224" s="0" t="n">
        <v>128492.951615293</v>
      </c>
      <c r="AG224" s="0" t="n">
        <v>3748.14709444969</v>
      </c>
      <c r="AH224" s="0" t="n">
        <f aca="false">AD224*0.1</f>
        <v>5.223868284E-007</v>
      </c>
      <c r="AI224" s="0" t="n">
        <f aca="false">(SQRT(((AG224/W224)^2)+((AH224/AD224)^2)))*AE224</f>
        <v>0.192895373931895</v>
      </c>
      <c r="AJ224" s="0" t="n">
        <v>3.02832944E-007</v>
      </c>
      <c r="AK224" s="0" t="n">
        <f aca="false">(W224*AJ224)*EXP(L224*M224)</f>
        <v>0.111222207098297</v>
      </c>
      <c r="AL224" s="0" t="n">
        <v>128492.951615293</v>
      </c>
      <c r="AM224" s="0" t="n">
        <v>3748.14709444969</v>
      </c>
      <c r="AN224" s="0" t="n">
        <f aca="false">AJ224*0.1</f>
        <v>3.02832944E-008</v>
      </c>
      <c r="AO224" s="0" t="n">
        <f aca="false">(SQRT(((AM224/W224)^2)+((AN224/AJ224)^2)))*AK224</f>
        <v>0.011182340517791</v>
      </c>
    </row>
    <row r="225" customFormat="false" ht="15" hidden="false" customHeight="false" outlineLevel="0" collapsed="false">
      <c r="A225" s="42" t="s">
        <v>441</v>
      </c>
      <c r="B225" s="32"/>
      <c r="C225" s="0" t="s">
        <v>2124</v>
      </c>
      <c r="D225" s="45" t="s">
        <v>474</v>
      </c>
      <c r="E225" s="0" t="n">
        <v>5000</v>
      </c>
      <c r="F225" s="0" t="n">
        <v>5283</v>
      </c>
      <c r="G225" s="0" t="n">
        <f aca="false">(((F225*3.7852*35.81)/1000)/(H225^2))*1.2732</f>
        <v>13.5594691800206</v>
      </c>
      <c r="H225" s="0" t="n">
        <v>8.2</v>
      </c>
      <c r="I225" s="0" t="n">
        <v>27.2572402044293</v>
      </c>
      <c r="J225" s="0" t="n">
        <v>130.009325504884</v>
      </c>
      <c r="K225" s="0" t="n">
        <v>0.00593973</v>
      </c>
      <c r="L225" s="0" t="n">
        <v>0.005</v>
      </c>
      <c r="M225" s="0" t="n">
        <v>4</v>
      </c>
      <c r="N225" s="0" t="n">
        <v>2.64742251428572</v>
      </c>
      <c r="O225" s="0" t="n">
        <f aca="false">(N225/2204.59)*EXP(L225*M225)</f>
        <v>0.00122512757324096</v>
      </c>
      <c r="P225" s="0" t="n">
        <v>0.400684429145215</v>
      </c>
      <c r="Q225" s="0" t="n">
        <v>0.0788250461799058</v>
      </c>
      <c r="R225" s="0" t="n">
        <f aca="false">30.6123136425953*(I225/Hoja4!$AB$2)</f>
        <v>0.14892289150075</v>
      </c>
      <c r="S225" s="0" t="n">
        <v>1.14894745568521</v>
      </c>
      <c r="T225" s="0" t="n">
        <v>5.58086552427142E-005</v>
      </c>
      <c r="U225" s="0" t="n">
        <f aca="false">(SQRT(((P225/G225)^2)+((Q225/H225)^2)+((R225/I225)^2)+((S225/J225)^2)+((T225/K225)^2)))*O225</f>
        <v>4.17596089615236E-005</v>
      </c>
      <c r="V225" s="0" t="n">
        <f aca="false">O225&gt;U225</f>
        <v>1</v>
      </c>
      <c r="W225" s="0" t="n">
        <v>144000</v>
      </c>
      <c r="X225" s="0" t="n">
        <v>4.994E-006</v>
      </c>
      <c r="Y225" s="0" t="n">
        <f aca="false">(W225*X225)*EXP(L225*M225)</f>
        <v>0.733663510861481</v>
      </c>
      <c r="Z225" s="0" t="n">
        <v>422967.168377838</v>
      </c>
      <c r="AA225" s="0" t="n">
        <v>6507.82824848106</v>
      </c>
      <c r="AB225" s="0" t="n">
        <f aca="false">X225*0.1</f>
        <v>4.994E-007</v>
      </c>
      <c r="AC225" s="0" t="n">
        <f aca="false">(SQRT(((AA225/W225)^2)+((AB225/X225)^2)))*Y225</f>
        <v>0.0805107708928633</v>
      </c>
      <c r="AD225" s="0" t="n">
        <v>5.223868284E-006</v>
      </c>
      <c r="AE225" s="0" t="n">
        <f aca="false">(W225*AD225)*EXP(L225*M225)</f>
        <v>0.76743322897825</v>
      </c>
      <c r="AF225" s="0" t="n">
        <v>422967.168377838</v>
      </c>
      <c r="AG225" s="0" t="n">
        <v>6507.82824848106</v>
      </c>
      <c r="AH225" s="0" t="n">
        <f aca="false">AD225*0.1</f>
        <v>5.223868284E-007</v>
      </c>
      <c r="AI225" s="0" t="n">
        <f aca="false">(SQRT(((AG225/W225)^2)+((AH225/AD225)^2)))*AE225</f>
        <v>0.084216592428438</v>
      </c>
      <c r="AJ225" s="0" t="n">
        <v>3.02832944E-007</v>
      </c>
      <c r="AK225" s="0" t="n">
        <f aca="false">(W225*AJ225)*EXP(L225*M225)</f>
        <v>0.0444888828393188</v>
      </c>
      <c r="AL225" s="0" t="n">
        <v>422967.168377838</v>
      </c>
      <c r="AM225" s="0" t="n">
        <v>6507.82824848106</v>
      </c>
      <c r="AN225" s="0" t="n">
        <f aca="false">AJ225*0.1</f>
        <v>3.02832944E-008</v>
      </c>
      <c r="AO225" s="0" t="n">
        <f aca="false">(SQRT(((AM225/W225)^2)+((AN225/AJ225)^2)))*AK225</f>
        <v>0.0048821213001993</v>
      </c>
    </row>
    <row r="226" customFormat="false" ht="15" hidden="false" customHeight="false" outlineLevel="0" collapsed="false">
      <c r="A226" s="42" t="s">
        <v>441</v>
      </c>
      <c r="B226" s="32"/>
      <c r="C226" s="0" t="s">
        <v>2124</v>
      </c>
      <c r="D226" s="45" t="s">
        <v>474</v>
      </c>
      <c r="E226" s="0" t="n">
        <v>5000</v>
      </c>
      <c r="F226" s="0" t="n">
        <v>5283</v>
      </c>
      <c r="G226" s="0" t="n">
        <f aca="false">(((F226*3.7852*35.81)/1000)/(H226^2))*1.2732</f>
        <v>13.5594691800206</v>
      </c>
      <c r="H226" s="0" t="n">
        <v>8.2</v>
      </c>
      <c r="I226" s="0" t="n">
        <v>27.2572402044293</v>
      </c>
      <c r="J226" s="0" t="n">
        <v>130.009325504884</v>
      </c>
      <c r="K226" s="0" t="n">
        <v>0.00593973</v>
      </c>
      <c r="L226" s="0" t="n">
        <v>0.005</v>
      </c>
      <c r="M226" s="0" t="n">
        <v>4</v>
      </c>
      <c r="N226" s="0" t="n">
        <v>2.64742251428572</v>
      </c>
      <c r="O226" s="0" t="n">
        <f aca="false">(N226/2204.59)*EXP(L226*M226)</f>
        <v>0.00122512757324096</v>
      </c>
      <c r="P226" s="0" t="n">
        <v>0.400684429145215</v>
      </c>
      <c r="Q226" s="0" t="n">
        <v>0.0788250461799058</v>
      </c>
      <c r="R226" s="0" t="n">
        <f aca="false">30.6123136425953*(I226/Hoja4!$AB$2)</f>
        <v>0.14892289150075</v>
      </c>
      <c r="S226" s="0" t="n">
        <v>1.14894745568521</v>
      </c>
      <c r="T226" s="0" t="n">
        <v>5.58086552427142E-005</v>
      </c>
      <c r="U226" s="0" t="n">
        <f aca="false">(SQRT(((P226/G226)^2)+((Q226/H226)^2)+((R226/I226)^2)+((S226/J226)^2)+((T226/K226)^2)))*O226</f>
        <v>4.17596089615236E-005</v>
      </c>
      <c r="V226" s="0" t="n">
        <f aca="false">O226&gt;U226</f>
        <v>1</v>
      </c>
      <c r="W226" s="0" t="n">
        <v>144000</v>
      </c>
      <c r="X226" s="0" t="n">
        <v>4.994E-006</v>
      </c>
      <c r="Y226" s="0" t="n">
        <f aca="false">(W226*X226)*EXP(L226*M226)</f>
        <v>0.733663510861481</v>
      </c>
      <c r="Z226" s="0" t="n">
        <v>422967.168377838</v>
      </c>
      <c r="AA226" s="0" t="n">
        <v>6507.82824848106</v>
      </c>
      <c r="AB226" s="0" t="n">
        <f aca="false">X226*0.1</f>
        <v>4.994E-007</v>
      </c>
      <c r="AC226" s="0" t="n">
        <f aca="false">(SQRT(((AA226/W226)^2)+((AB226/X226)^2)))*Y226</f>
        <v>0.0805107708928633</v>
      </c>
      <c r="AD226" s="0" t="n">
        <v>5.223868284E-006</v>
      </c>
      <c r="AE226" s="0" t="n">
        <f aca="false">(W226*AD226)*EXP(L226*M226)</f>
        <v>0.76743322897825</v>
      </c>
      <c r="AF226" s="0" t="n">
        <v>422967.168377838</v>
      </c>
      <c r="AG226" s="0" t="n">
        <v>6507.82824848106</v>
      </c>
      <c r="AH226" s="0" t="n">
        <f aca="false">AD226*0.1</f>
        <v>5.223868284E-007</v>
      </c>
      <c r="AI226" s="0" t="n">
        <f aca="false">(SQRT(((AG226/W226)^2)+((AH226/AD226)^2)))*AE226</f>
        <v>0.084216592428438</v>
      </c>
      <c r="AJ226" s="0" t="n">
        <v>3.02832944E-007</v>
      </c>
      <c r="AK226" s="0" t="n">
        <f aca="false">(W226*AJ226)*EXP(L226*M226)</f>
        <v>0.0444888828393188</v>
      </c>
      <c r="AL226" s="0" t="n">
        <v>422967.168377838</v>
      </c>
      <c r="AM226" s="0" t="n">
        <v>6507.82824848106</v>
      </c>
      <c r="AN226" s="0" t="n">
        <f aca="false">AJ226*0.1</f>
        <v>3.02832944E-008</v>
      </c>
      <c r="AO226" s="0" t="n">
        <f aca="false">(SQRT(((AM226/W226)^2)+((AN226/AJ226)^2)))*AK226</f>
        <v>0.0048821213001993</v>
      </c>
    </row>
    <row r="227" customFormat="false" ht="15" hidden="false" customHeight="false" outlineLevel="0" collapsed="false">
      <c r="A227" s="42" t="s">
        <v>441</v>
      </c>
      <c r="B227" s="40" t="s">
        <v>482</v>
      </c>
      <c r="C227" s="0" t="s">
        <v>2124</v>
      </c>
      <c r="D227" s="41" t="s">
        <v>161</v>
      </c>
      <c r="E227" s="0" t="n">
        <v>10000</v>
      </c>
      <c r="F227" s="0" t="n">
        <v>9685</v>
      </c>
      <c r="G227" s="0" t="n">
        <f aca="false">(((F227*3.7852*35.81)/1000)/(H227^2))*1.2732</f>
        <v>26.1161667841766</v>
      </c>
      <c r="H227" s="0" t="n">
        <v>8</v>
      </c>
      <c r="I227" s="0" t="n">
        <v>33.45379452762</v>
      </c>
      <c r="J227" s="0" t="n">
        <v>130.009325504884</v>
      </c>
      <c r="K227" s="0" t="n">
        <v>0.00593973</v>
      </c>
      <c r="L227" s="0" t="n">
        <v>0.005</v>
      </c>
      <c r="M227" s="0" t="n">
        <v>1</v>
      </c>
      <c r="N227" s="0" t="n">
        <v>5.95670065714286</v>
      </c>
      <c r="O227" s="0" t="n">
        <f aca="false">(N227/2204.59)*EXP(L227*M227)</f>
        <v>0.00271549754985734</v>
      </c>
      <c r="P227" s="0" t="n">
        <v>0.693948706618423</v>
      </c>
      <c r="Q227" s="0" t="n">
        <v>0.0696754411027923</v>
      </c>
      <c r="R227" s="0" t="n">
        <f aca="false">30.3818643031628*(I227/Hoja4!$DN$2)</f>
        <v>0.176899050239306</v>
      </c>
      <c r="S227" s="0" t="n">
        <v>1.14894745568521</v>
      </c>
      <c r="T227" s="0" t="n">
        <v>5.58086552427142E-005</v>
      </c>
      <c r="U227" s="0" t="n">
        <f aca="false">(SQRT(((P227/G227)^2)+((Q227/H227)^2)+((R227/I227)^2)+((S227/J227)^2)+((T227/K227)^2)))*O227</f>
        <v>8.48456281525518E-005</v>
      </c>
      <c r="V227" s="0" t="n">
        <f aca="false">O227&gt;U227</f>
        <v>1</v>
      </c>
      <c r="W227" s="0" t="n">
        <v>324000</v>
      </c>
      <c r="X227" s="0" t="n">
        <v>4.994E-006</v>
      </c>
      <c r="Y227" s="0" t="n">
        <f aca="false">(W227*X227)*EXP(L227*M227)</f>
        <v>1.62616653945168</v>
      </c>
      <c r="Z227" s="0" t="n">
        <v>422967.168377838</v>
      </c>
      <c r="AA227" s="0" t="n">
        <v>6507.82824848106</v>
      </c>
      <c r="AB227" s="0" t="n">
        <f aca="false">X227*0.1</f>
        <v>4.994E-007</v>
      </c>
      <c r="AC227" s="0" t="n">
        <f aca="false">(SQRT(((AA227/W227)^2)+((AB227/X227)^2)))*Y227</f>
        <v>0.165864546599442</v>
      </c>
      <c r="AD227" s="0" t="n">
        <v>5.223868284E-006</v>
      </c>
      <c r="AE227" s="0" t="n">
        <f aca="false">(W227*AD227)*EXP(L227*M227)</f>
        <v>1.70101718260786</v>
      </c>
      <c r="AF227" s="0" t="n">
        <v>422967.168377838</v>
      </c>
      <c r="AG227" s="0" t="n">
        <v>6507.82824848106</v>
      </c>
      <c r="AH227" s="0" t="n">
        <f aca="false">AD227*0.1</f>
        <v>5.223868284E-007</v>
      </c>
      <c r="AI227" s="0" t="n">
        <f aca="false">(SQRT(((AG227/W227)^2)+((AH227/AD227)^2)))*AE227</f>
        <v>0.173499107813549</v>
      </c>
      <c r="AJ227" s="0" t="n">
        <v>3.02832944E-007</v>
      </c>
      <c r="AK227" s="0" t="n">
        <f aca="false">(W227*AJ227)*EXP(L227*M227)</f>
        <v>0.0986096917453833</v>
      </c>
      <c r="AL227" s="0" t="n">
        <v>422967.168377838</v>
      </c>
      <c r="AM227" s="0" t="n">
        <v>6507.82824848106</v>
      </c>
      <c r="AN227" s="0" t="n">
        <f aca="false">AJ227*0.1</f>
        <v>3.02832944E-008</v>
      </c>
      <c r="AO227" s="0" t="n">
        <f aca="false">(SQRT(((AM227/W227)^2)+((AN227/AJ227)^2)))*AK227</f>
        <v>0.0100579192935391</v>
      </c>
    </row>
    <row r="228" customFormat="false" ht="15" hidden="false" customHeight="false" outlineLevel="0" collapsed="false">
      <c r="A228" s="42" t="s">
        <v>441</v>
      </c>
      <c r="B228" s="32"/>
      <c r="C228" s="0" t="s">
        <v>2122</v>
      </c>
      <c r="D228" s="41" t="s">
        <v>161</v>
      </c>
      <c r="E228" s="0" t="n">
        <v>6000</v>
      </c>
      <c r="F228" s="0" t="n">
        <v>6380</v>
      </c>
      <c r="G228" s="0" t="n">
        <f aca="false">(((F228*3.7852*35.81)/1000)/(H228^2))*1.2732</f>
        <v>17.2040417225655</v>
      </c>
      <c r="H228" s="0" t="n">
        <v>8</v>
      </c>
      <c r="I228" s="0" t="n">
        <v>21.6300940438871</v>
      </c>
      <c r="J228" s="0" t="n">
        <v>68.0016224983599</v>
      </c>
      <c r="K228" s="0" t="n">
        <v>3.82238500207701</v>
      </c>
      <c r="L228" s="0" t="n">
        <v>0.005</v>
      </c>
      <c r="M228" s="0" t="n">
        <v>1</v>
      </c>
      <c r="N228" s="0" t="n">
        <v>854.030020464064</v>
      </c>
      <c r="O228" s="0" t="n">
        <f aca="false">(N228/2204.59)*EXP(L228*M228)</f>
        <v>0.389329019797874</v>
      </c>
      <c r="P228" s="0" t="n">
        <v>0.581693626796288</v>
      </c>
      <c r="Q228" s="0" t="n">
        <v>0.0152723966616018</v>
      </c>
      <c r="R228" s="0" t="n">
        <f aca="false">32.2690362110918*(I228/Hoja4!$AV$2)</f>
        <v>0.128976704221946</v>
      </c>
      <c r="S228" s="0" t="n">
        <v>0.346725101597201</v>
      </c>
      <c r="T228" s="0" t="n">
        <v>0.0215793379964769</v>
      </c>
      <c r="U228" s="0" t="n">
        <f aca="false">(SQRT(((P228/G228)^2)+((Q228/H228)^2)+((R228/I228)^2)+((S228/J228)^2)+((T228/K228)^2)))*O228</f>
        <v>0.0137112568359866</v>
      </c>
      <c r="V228" s="0" t="n">
        <f aca="false">O228&gt;U228</f>
        <v>1</v>
      </c>
      <c r="W228" s="0" t="n">
        <v>138000</v>
      </c>
      <c r="X228" s="0" t="n">
        <v>4.994E-006</v>
      </c>
      <c r="Y228" s="0" t="n">
        <f aca="false">(W228*X228)*EXP(L228*M228)</f>
        <v>0.692626489025715</v>
      </c>
      <c r="Z228" s="0" t="n">
        <v>128492.951615293</v>
      </c>
      <c r="AA228" s="0" t="n">
        <v>3748.14709444969</v>
      </c>
      <c r="AB228" s="0" t="n">
        <f aca="false">X228*0.1</f>
        <v>4.994E-007</v>
      </c>
      <c r="AC228" s="0" t="n">
        <f aca="false">(SQRT(((AA228/W228)^2)+((AB228/X228)^2)))*Y228</f>
        <v>0.0717719206453781</v>
      </c>
      <c r="AD228" s="0" t="n">
        <v>5.223868284E-006</v>
      </c>
      <c r="AE228" s="0" t="n">
        <f aca="false">(W228*AD228)*EXP(L228*M228)</f>
        <v>0.724507318518163</v>
      </c>
      <c r="AF228" s="0" t="n">
        <v>128492.951615293</v>
      </c>
      <c r="AG228" s="0" t="n">
        <v>3748.14709444969</v>
      </c>
      <c r="AH228" s="0" t="n">
        <f aca="false">AD228*0.1</f>
        <v>5.223868284E-007</v>
      </c>
      <c r="AI228" s="0" t="n">
        <f aca="false">(SQRT(((AG228/W228)^2)+((AH228/AD228)^2)))*AE228</f>
        <v>0.0750755025913407</v>
      </c>
      <c r="AJ228" s="0" t="n">
        <v>3.02832944E-007</v>
      </c>
      <c r="AK228" s="0" t="n">
        <f aca="false">(W228*AJ228)*EXP(L228*M228)</f>
        <v>0.0420004242619225</v>
      </c>
      <c r="AL228" s="0" t="n">
        <v>128492.951615293</v>
      </c>
      <c r="AM228" s="0" t="n">
        <v>3748.14709444969</v>
      </c>
      <c r="AN228" s="0" t="n">
        <f aca="false">AJ228*0.1</f>
        <v>3.02832944E-008</v>
      </c>
      <c r="AO228" s="0" t="n">
        <f aca="false">(SQRT(((AM228/W228)^2)+((AN228/AJ228)^2)))*AK228</f>
        <v>0.00435220304877338</v>
      </c>
    </row>
    <row r="229" customFormat="false" ht="15" hidden="false" customHeight="false" outlineLevel="0" collapsed="false">
      <c r="A229" s="42" t="s">
        <v>441</v>
      </c>
      <c r="B229" s="32"/>
      <c r="C229" s="0" t="s">
        <v>2122</v>
      </c>
      <c r="D229" s="41" t="s">
        <v>161</v>
      </c>
      <c r="E229" s="0" t="n">
        <v>6000</v>
      </c>
      <c r="F229" s="0" t="n">
        <v>6381</v>
      </c>
      <c r="G229" s="0" t="n">
        <f aca="false">(((F229*3.7852*35.81)/1000)/(H229^2))*1.2732</f>
        <v>17.2067382808292</v>
      </c>
      <c r="H229" s="0" t="n">
        <v>8</v>
      </c>
      <c r="I229" s="0" t="n">
        <v>21.6267042783263</v>
      </c>
      <c r="J229" s="0" t="n">
        <v>68.0016224983599</v>
      </c>
      <c r="K229" s="0" t="n">
        <v>3.82238500207701</v>
      </c>
      <c r="L229" s="0" t="n">
        <v>0.005</v>
      </c>
      <c r="M229" s="0" t="n">
        <v>1</v>
      </c>
      <c r="N229" s="0" t="n">
        <v>854.030020464064</v>
      </c>
      <c r="O229" s="0" t="n">
        <f aca="false">(N229/2204.59)*EXP(L229*M229)</f>
        <v>0.389329019797874</v>
      </c>
      <c r="P229" s="0" t="n">
        <v>0.581693626796288</v>
      </c>
      <c r="Q229" s="0" t="n">
        <v>0.0152723966616018</v>
      </c>
      <c r="R229" s="0" t="n">
        <f aca="false">32.2690362110918*(I229/Hoja4!$AV$2)</f>
        <v>0.128956491605706</v>
      </c>
      <c r="S229" s="0" t="n">
        <v>0.346725101597201</v>
      </c>
      <c r="T229" s="0" t="n">
        <v>0.0215793379964769</v>
      </c>
      <c r="U229" s="0" t="n">
        <f aca="false">(SQRT(((P229/G229)^2)+((Q229/H229)^2)+((R229/I229)^2)+((S229/J229)^2)+((T229/K229)^2)))*O229</f>
        <v>0.0137092762554118</v>
      </c>
      <c r="V229" s="0" t="n">
        <f aca="false">O229&gt;U229</f>
        <v>1</v>
      </c>
      <c r="W229" s="0" t="n">
        <v>138000</v>
      </c>
      <c r="X229" s="0" t="n">
        <v>4.994E-006</v>
      </c>
      <c r="Y229" s="0" t="n">
        <f aca="false">(W229*X229)*EXP(L229*M229)</f>
        <v>0.692626489025715</v>
      </c>
      <c r="Z229" s="0" t="n">
        <v>128492.951615293</v>
      </c>
      <c r="AA229" s="0" t="n">
        <v>3748.14709444969</v>
      </c>
      <c r="AB229" s="0" t="n">
        <f aca="false">X229*0.1</f>
        <v>4.994E-007</v>
      </c>
      <c r="AC229" s="0" t="n">
        <f aca="false">(SQRT(((AA229/W229)^2)+((AB229/X229)^2)))*Y229</f>
        <v>0.0717719206453781</v>
      </c>
      <c r="AD229" s="0" t="n">
        <v>5.223868284E-006</v>
      </c>
      <c r="AE229" s="0" t="n">
        <f aca="false">(W229*AD229)*EXP(L229*M229)</f>
        <v>0.724507318518163</v>
      </c>
      <c r="AF229" s="0" t="n">
        <v>128492.951615293</v>
      </c>
      <c r="AG229" s="0" t="n">
        <v>3748.14709444969</v>
      </c>
      <c r="AH229" s="0" t="n">
        <f aca="false">AD229*0.1</f>
        <v>5.223868284E-007</v>
      </c>
      <c r="AI229" s="0" t="n">
        <f aca="false">(SQRT(((AG229/W229)^2)+((AH229/AD229)^2)))*AE229</f>
        <v>0.0750755025913407</v>
      </c>
      <c r="AJ229" s="0" t="n">
        <v>3.02832944E-007</v>
      </c>
      <c r="AK229" s="0" t="n">
        <f aca="false">(W229*AJ229)*EXP(L229*M229)</f>
        <v>0.0420004242619225</v>
      </c>
      <c r="AL229" s="0" t="n">
        <v>128492.951615293</v>
      </c>
      <c r="AM229" s="0" t="n">
        <v>3748.14709444969</v>
      </c>
      <c r="AN229" s="0" t="n">
        <f aca="false">AJ229*0.1</f>
        <v>3.02832944E-008</v>
      </c>
      <c r="AO229" s="0" t="n">
        <f aca="false">(SQRT(((AM229/W229)^2)+((AN229/AJ229)^2)))*AK229</f>
        <v>0.00435220304877338</v>
      </c>
    </row>
    <row r="230" customFormat="false" ht="15" hidden="false" customHeight="false" outlineLevel="0" collapsed="false">
      <c r="A230" s="42" t="s">
        <v>441</v>
      </c>
      <c r="B230" s="43" t="s">
        <v>487</v>
      </c>
      <c r="C230" s="0" t="s">
        <v>2123</v>
      </c>
      <c r="D230" s="44" t="s">
        <v>485</v>
      </c>
      <c r="E230" s="0" t="n">
        <v>5000</v>
      </c>
      <c r="F230" s="0" t="n">
        <v>5049</v>
      </c>
      <c r="G230" s="0" t="n">
        <f aca="false">(((F230*3.7852*35.81)/1000)/(H230^2))*1.2732</f>
        <v>13.6149226735475</v>
      </c>
      <c r="H230" s="0" t="n">
        <v>8</v>
      </c>
      <c r="I230" s="0" t="n">
        <v>35.650623885918</v>
      </c>
      <c r="J230" s="0" t="n">
        <v>130.009325504884</v>
      </c>
      <c r="K230" s="0" t="n">
        <v>0.00593973</v>
      </c>
      <c r="L230" s="0" t="n">
        <v>0.005</v>
      </c>
      <c r="M230" s="0" t="n">
        <v>0</v>
      </c>
      <c r="N230" s="0" t="n">
        <v>3.30927814285715</v>
      </c>
      <c r="O230" s="0" t="n">
        <f aca="false">(N230/2204.59)*EXP(L230*M230)</f>
        <v>0.00150108552740289</v>
      </c>
      <c r="P230" s="0" t="n">
        <v>0.400684429145215</v>
      </c>
      <c r="Q230" s="0" t="n">
        <v>0.0788250461799058</v>
      </c>
      <c r="R230" s="0" t="n">
        <f aca="false">30.6123136425953*(I230/Hoja4!$AB$2)</f>
        <v>0.194781054614394</v>
      </c>
      <c r="S230" s="0" t="n">
        <v>1.14894745568521</v>
      </c>
      <c r="T230" s="0" t="n">
        <v>5.58086552427142E-005</v>
      </c>
      <c r="U230" s="0" t="n">
        <f aca="false">(SQRT(((P230/G230)^2)+((Q230/H230)^2)+((R230/I230)^2)+((S230/J230)^2)+((T230/K230)^2)))*O230</f>
        <v>5.1112563747811E-005</v>
      </c>
      <c r="V230" s="0" t="n">
        <f aca="false">O230&gt;U230</f>
        <v>1</v>
      </c>
      <c r="W230" s="0" t="n">
        <v>180000</v>
      </c>
      <c r="X230" s="0" t="n">
        <v>4.994E-006</v>
      </c>
      <c r="Y230" s="0" t="n">
        <f aca="false">(W230*X230)*EXP(L230*M230)</f>
        <v>0.89892</v>
      </c>
      <c r="Z230" s="0" t="n">
        <v>422967.168377838</v>
      </c>
      <c r="AA230" s="0" t="n">
        <v>6507.82824848106</v>
      </c>
      <c r="AB230" s="0" t="n">
        <f aca="false">X230*0.1</f>
        <v>4.994E-007</v>
      </c>
      <c r="AC230" s="0" t="n">
        <f aca="false">(SQRT(((AA230/W230)^2)+((AB230/X230)^2)))*Y230</f>
        <v>0.095586755315516</v>
      </c>
      <c r="AD230" s="0" t="n">
        <v>5.223868284E-006</v>
      </c>
      <c r="AE230" s="0" t="n">
        <f aca="false">(W230*AD230)*EXP(L230*M230)</f>
        <v>0.94029629112</v>
      </c>
      <c r="AF230" s="0" t="n">
        <v>422967.168377838</v>
      </c>
      <c r="AG230" s="0" t="n">
        <v>6507.82824848106</v>
      </c>
      <c r="AH230" s="0" t="n">
        <f aca="false">AD230*0.1</f>
        <v>5.223868284E-007</v>
      </c>
      <c r="AI230" s="0" t="n">
        <f aca="false">(SQRT(((AG230/W230)^2)+((AH230/AD230)^2)))*AE230</f>
        <v>0.0999865077018808</v>
      </c>
      <c r="AJ230" s="0" t="n">
        <v>3.02832944E-007</v>
      </c>
      <c r="AK230" s="0" t="n">
        <f aca="false">(W230*AJ230)*EXP(L230*M230)</f>
        <v>0.05450992992</v>
      </c>
      <c r="AL230" s="0" t="n">
        <v>422967.168377838</v>
      </c>
      <c r="AM230" s="0" t="n">
        <v>6507.82824848106</v>
      </c>
      <c r="AN230" s="0" t="n">
        <f aca="false">AJ230*0.1</f>
        <v>3.02832944E-008</v>
      </c>
      <c r="AO230" s="0" t="n">
        <f aca="false">(SQRT(((AM230/W230)^2)+((AN230/AJ230)^2)))*AK230</f>
        <v>0.00579631928706555</v>
      </c>
    </row>
    <row r="231" customFormat="false" ht="15" hidden="false" customHeight="false" outlineLevel="0" collapsed="false">
      <c r="A231" s="42" t="s">
        <v>441</v>
      </c>
      <c r="B231" s="40" t="s">
        <v>496</v>
      </c>
      <c r="C231" s="0" t="s">
        <v>2122</v>
      </c>
      <c r="D231" s="41" t="n">
        <v>41152</v>
      </c>
      <c r="E231" s="0" t="n">
        <v>7000</v>
      </c>
      <c r="F231" s="0" t="n">
        <v>6731</v>
      </c>
      <c r="G231" s="0" t="n">
        <f aca="false">(((F231*3.7852*35.81)/1000)/(H231^2))*1.2732</f>
        <v>18.150533673133</v>
      </c>
      <c r="H231" s="0" t="n">
        <v>8</v>
      </c>
      <c r="I231" s="0" t="n">
        <v>73.697221809538</v>
      </c>
      <c r="J231" s="0" t="n">
        <v>68.0016224983599</v>
      </c>
      <c r="K231" s="0" t="n">
        <v>3.82238500207701</v>
      </c>
      <c r="L231" s="0" t="n">
        <v>0.005</v>
      </c>
      <c r="M231" s="0" t="n">
        <v>0</v>
      </c>
      <c r="N231" s="0" t="n">
        <v>1761.31933013411</v>
      </c>
      <c r="O231" s="0" t="n">
        <f aca="false">(N231/2204.59)*EXP(L231*M231)</f>
        <v>0.798932831108782</v>
      </c>
      <c r="P231" s="0" t="n">
        <v>0.575296534612654</v>
      </c>
      <c r="Q231" s="0" t="n">
        <v>0.0436657928861363</v>
      </c>
      <c r="R231" s="0" t="n">
        <f aca="false">11.8457570192522*(I231/Hoja4!$BK$2)</f>
        <v>0.264478598296825</v>
      </c>
      <c r="S231" s="0" t="n">
        <v>0.346725101597201</v>
      </c>
      <c r="T231" s="0" t="n">
        <v>0.0215793379964769</v>
      </c>
      <c r="U231" s="0" t="n">
        <f aca="false">(SQRT(((P231/G231)^2)+((Q231/H231)^2)+((R231/I231)^2)+((S231/J231)^2)+((T231/K231)^2)))*O231</f>
        <v>0.026559767066989</v>
      </c>
      <c r="V231" s="0" t="n">
        <f aca="false">O231&gt;U231</f>
        <v>1</v>
      </c>
      <c r="W231" s="0" t="n">
        <v>496056</v>
      </c>
      <c r="X231" s="0" t="n">
        <v>4.994E-006</v>
      </c>
      <c r="Y231" s="0" t="n">
        <f aca="false">(W231*X231)*EXP(L231*M231)</f>
        <v>2.477303664</v>
      </c>
      <c r="Z231" s="0" t="n">
        <v>128492.951615293</v>
      </c>
      <c r="AA231" s="0" t="n">
        <v>3748.14709444969</v>
      </c>
      <c r="AB231" s="0" t="n">
        <f aca="false">X231*0.1</f>
        <v>4.994E-007</v>
      </c>
      <c r="AC231" s="0" t="n">
        <f aca="false">(SQRT(((AA231/W231)^2)+((AB231/X231)^2)))*Y231</f>
        <v>0.248436525478985</v>
      </c>
      <c r="AD231" s="0" t="n">
        <v>5.223868284E-006</v>
      </c>
      <c r="AE231" s="0" t="n">
        <f aca="false">(W231*AD231)*EXP(L231*M231)</f>
        <v>2.5913312054879</v>
      </c>
      <c r="AF231" s="0" t="n">
        <v>128492.951615293</v>
      </c>
      <c r="AG231" s="0" t="n">
        <v>3748.14709444969</v>
      </c>
      <c r="AH231" s="0" t="n">
        <f aca="false">AD231*0.1</f>
        <v>5.223868284E-007</v>
      </c>
      <c r="AI231" s="0" t="n">
        <f aca="false">(SQRT(((AG231/W231)^2)+((AH231/AD231)^2)))*AE231</f>
        <v>0.259871783347382</v>
      </c>
      <c r="AJ231" s="0" t="n">
        <v>3.02832944E-007</v>
      </c>
      <c r="AK231" s="0" t="n">
        <f aca="false">(W231*AJ231)*EXP(L231*M231)</f>
        <v>0.150222098868864</v>
      </c>
      <c r="AL231" s="0" t="n">
        <v>128492.951615293</v>
      </c>
      <c r="AM231" s="0" t="n">
        <v>3748.14709444969</v>
      </c>
      <c r="AN231" s="0" t="n">
        <f aca="false">AJ231*0.1</f>
        <v>3.02832944E-008</v>
      </c>
      <c r="AO231" s="0" t="n">
        <f aca="false">(SQRT(((AM231/W231)^2)+((AN231/AJ231)^2)))*AK231</f>
        <v>0.0150650309186888</v>
      </c>
    </row>
    <row r="232" customFormat="false" ht="15" hidden="false" customHeight="false" outlineLevel="0" collapsed="false">
      <c r="A232" s="42" t="s">
        <v>441</v>
      </c>
      <c r="B232" s="32"/>
      <c r="C232" s="0" t="s">
        <v>2122</v>
      </c>
      <c r="D232" s="41" t="n">
        <v>41152</v>
      </c>
      <c r="E232" s="0" t="n">
        <v>5700</v>
      </c>
      <c r="F232" s="0" t="n">
        <v>6380</v>
      </c>
      <c r="G232" s="0" t="n">
        <f aca="false">(((F232*3.7852*35.81)/1000)/(H232^2))*1.2732</f>
        <v>17.2040417225655</v>
      </c>
      <c r="H232" s="0" t="n">
        <v>8</v>
      </c>
      <c r="I232" s="0" t="n">
        <v>63.3122257053292</v>
      </c>
      <c r="J232" s="0" t="n">
        <v>68.0016224983599</v>
      </c>
      <c r="K232" s="0" t="n">
        <v>3.82238500207701</v>
      </c>
      <c r="L232" s="0" t="n">
        <v>0.005</v>
      </c>
      <c r="M232" s="0" t="n">
        <v>0</v>
      </c>
      <c r="N232" s="0" t="n">
        <v>1601.13300140372</v>
      </c>
      <c r="O232" s="0" t="n">
        <f aca="false">(N232/2204.59)*EXP(L232*M232)</f>
        <v>0.726272459461271</v>
      </c>
      <c r="P232" s="0" t="n">
        <v>0.400684429145215</v>
      </c>
      <c r="Q232" s="0" t="n">
        <v>0.0788250461799058</v>
      </c>
      <c r="R232" s="0" t="n">
        <f aca="false">30.6123136425953*(I232/Hoja4!$AQ$2)</f>
        <v>1.59269215179464</v>
      </c>
      <c r="S232" s="0" t="n">
        <v>0.346725101597201</v>
      </c>
      <c r="T232" s="0" t="n">
        <v>0.0215793379964769</v>
      </c>
      <c r="U232" s="0" t="n">
        <f aca="false">(SQRT(((P232/G232)^2)+((Q232/H232)^2)+((R232/I232)^2)+((S232/J232)^2)+((T232/K232)^2)))*O232</f>
        <v>0.0264887010521269</v>
      </c>
      <c r="V232" s="0" t="n">
        <f aca="false">O232&gt;U232</f>
        <v>1</v>
      </c>
      <c r="W232" s="0" t="n">
        <v>403932</v>
      </c>
      <c r="X232" s="0" t="n">
        <v>4.994E-006</v>
      </c>
      <c r="Y232" s="0" t="n">
        <f aca="false">(W232*X232)*EXP(L232*M232)</f>
        <v>2.017236408</v>
      </c>
      <c r="Z232" s="0" t="n">
        <v>128492.951615293</v>
      </c>
      <c r="AA232" s="0" t="n">
        <v>3748.14709444969</v>
      </c>
      <c r="AB232" s="0" t="n">
        <f aca="false">X232*0.1</f>
        <v>4.994E-007</v>
      </c>
      <c r="AC232" s="0" t="n">
        <f aca="false">(SQRT(((AA232/W232)^2)+((AB232/X232)^2)))*Y232</f>
        <v>0.202590226844731</v>
      </c>
      <c r="AD232" s="0" t="n">
        <v>5.223868284E-006</v>
      </c>
      <c r="AE232" s="0" t="n">
        <f aca="false">(W232*AD232)*EXP(L232*M232)</f>
        <v>2.11008756369269</v>
      </c>
      <c r="AF232" s="0" t="n">
        <v>128492.951615293</v>
      </c>
      <c r="AG232" s="0" t="n">
        <v>3748.14709444969</v>
      </c>
      <c r="AH232" s="0" t="n">
        <f aca="false">AD232*0.1</f>
        <v>5.223868284E-007</v>
      </c>
      <c r="AI232" s="0" t="n">
        <f aca="false">(SQRT(((AG232/W232)^2)+((AH232/AD232)^2)))*AE232</f>
        <v>0.211915230409002</v>
      </c>
      <c r="AJ232" s="0" t="n">
        <v>3.02832944E-007</v>
      </c>
      <c r="AK232" s="0" t="n">
        <f aca="false">(W232*AJ232)*EXP(L232*M232)</f>
        <v>0.122323916735808</v>
      </c>
      <c r="AL232" s="0" t="n">
        <v>128492.951615293</v>
      </c>
      <c r="AM232" s="0" t="n">
        <v>3748.14709444969</v>
      </c>
      <c r="AN232" s="0" t="n">
        <f aca="false">AJ232*0.1</f>
        <v>3.02832944E-008</v>
      </c>
      <c r="AO232" s="0" t="n">
        <f aca="false">(SQRT(((AM232/W232)^2)+((AN232/AJ232)^2)))*AK232</f>
        <v>0.0122849408932755</v>
      </c>
    </row>
    <row r="233" customFormat="false" ht="15" hidden="false" customHeight="false" outlineLevel="0" collapsed="false">
      <c r="A233" s="42" t="s">
        <v>441</v>
      </c>
      <c r="B233" s="32"/>
      <c r="C233" s="0" t="s">
        <v>2123</v>
      </c>
      <c r="D233" s="41" t="n">
        <v>41152</v>
      </c>
      <c r="E233" s="0" t="n">
        <v>10000</v>
      </c>
      <c r="F233" s="0" t="n">
        <v>9685</v>
      </c>
      <c r="G233" s="0" t="n">
        <f aca="false">(((F233*3.7852*35.81)/1000)/(H233^2))*1.2732</f>
        <v>26.1161667841766</v>
      </c>
      <c r="H233" s="0" t="n">
        <v>8</v>
      </c>
      <c r="I233" s="0" t="n">
        <v>68.146618482189</v>
      </c>
      <c r="J233" s="0" t="n">
        <v>130.009325504884</v>
      </c>
      <c r="K233" s="0" t="n">
        <v>0.00593973</v>
      </c>
      <c r="L233" s="0" t="n">
        <v>0.005</v>
      </c>
      <c r="M233" s="0" t="n">
        <v>0</v>
      </c>
      <c r="N233" s="0" t="n">
        <v>7.77194645304271</v>
      </c>
      <c r="O233" s="0" t="n">
        <f aca="false">(N233/2204.59)*EXP(L233*M233)</f>
        <v>0.00352534777579628</v>
      </c>
      <c r="P233" s="0" t="n">
        <v>0.693948706618423</v>
      </c>
      <c r="Q233" s="0" t="n">
        <v>0.0696754411027923</v>
      </c>
      <c r="R233" s="0" t="n">
        <f aca="false">30.3818643031628*(I233/Hoja4!$DN$2)</f>
        <v>0.360349917154142</v>
      </c>
      <c r="S233" s="0" t="n">
        <v>1.14894745568521</v>
      </c>
      <c r="T233" s="0" t="n">
        <v>5.58086552427142E-005</v>
      </c>
      <c r="U233" s="0" t="n">
        <f aca="false">(SQRT(((P233/G233)^2)+((Q233/H233)^2)+((R233/I233)^2)+((S233/J233)^2)+((T233/K233)^2)))*O233</f>
        <v>0.000110149370788182</v>
      </c>
      <c r="V233" s="0" t="n">
        <f aca="false">O233&gt;U233</f>
        <v>1</v>
      </c>
      <c r="W233" s="0" t="n">
        <v>660000</v>
      </c>
      <c r="X233" s="0" t="n">
        <v>4.994E-006</v>
      </c>
      <c r="Y233" s="0" t="n">
        <f aca="false">(W233*X233)*EXP(L233*M233)</f>
        <v>3.29604</v>
      </c>
      <c r="Z233" s="0" t="n">
        <v>422967.168377838</v>
      </c>
      <c r="AA233" s="0" t="n">
        <v>6507.82824848106</v>
      </c>
      <c r="AB233" s="0" t="n">
        <f aca="false">X233*0.1</f>
        <v>4.994E-007</v>
      </c>
      <c r="AC233" s="0" t="n">
        <f aca="false">(SQRT(((AA233/W233)^2)+((AB233/X233)^2)))*Y233</f>
        <v>0.331202434990669</v>
      </c>
      <c r="AD233" s="0" t="n">
        <v>5.223868284E-006</v>
      </c>
      <c r="AE233" s="0" t="n">
        <f aca="false">(W233*AD233)*EXP(L233*M233)</f>
        <v>3.44775306744</v>
      </c>
      <c r="AF233" s="0" t="n">
        <v>422967.168377838</v>
      </c>
      <c r="AG233" s="0" t="n">
        <v>6507.82824848106</v>
      </c>
      <c r="AH233" s="0" t="n">
        <f aca="false">AD233*0.1</f>
        <v>5.223868284E-007</v>
      </c>
      <c r="AI233" s="0" t="n">
        <f aca="false">(SQRT(((AG233/W233)^2)+((AH233/AD233)^2)))*AE233</f>
        <v>0.346447315925376</v>
      </c>
      <c r="AJ233" s="0" t="n">
        <v>3.02832944E-007</v>
      </c>
      <c r="AK233" s="0" t="n">
        <f aca="false">(W233*AJ233)*EXP(L233*M233)</f>
        <v>0.19986974304</v>
      </c>
      <c r="AL233" s="0" t="n">
        <v>422967.168377838</v>
      </c>
      <c r="AM233" s="0" t="n">
        <v>6507.82824848106</v>
      </c>
      <c r="AN233" s="0" t="n">
        <f aca="false">AJ233*0.1</f>
        <v>3.02832944E-008</v>
      </c>
      <c r="AO233" s="0" t="n">
        <f aca="false">(SQRT(((AM233/W233)^2)+((AN233/AJ233)^2)))*AK233</f>
        <v>0.0200839023724856</v>
      </c>
    </row>
    <row r="234" customFormat="false" ht="15" hidden="false" customHeight="false" outlineLevel="0" collapsed="false">
      <c r="A234" s="42" t="s">
        <v>441</v>
      </c>
      <c r="B234" s="40" t="s">
        <v>501</v>
      </c>
      <c r="C234" s="0" t="s">
        <v>2123</v>
      </c>
      <c r="D234" s="41" t="n">
        <v>41201</v>
      </c>
      <c r="E234" s="0" t="n">
        <v>9200</v>
      </c>
      <c r="F234" s="0" t="n">
        <v>9246</v>
      </c>
      <c r="G234" s="0" t="n">
        <f aca="false">(((F234*3.7852*35.81)/1000)/(H234^2))*1.2732</f>
        <v>23.7309960322678</v>
      </c>
      <c r="H234" s="0" t="n">
        <v>8.2</v>
      </c>
      <c r="I234" s="0" t="n">
        <v>98.6496041531473</v>
      </c>
      <c r="J234" s="0" t="n">
        <v>130.009325504884</v>
      </c>
      <c r="K234" s="0" t="n">
        <v>0.00593973</v>
      </c>
      <c r="L234" s="0" t="n">
        <v>0.005</v>
      </c>
      <c r="M234" s="0" t="n">
        <v>0</v>
      </c>
      <c r="N234" s="0" t="n">
        <v>17.9910850236238</v>
      </c>
      <c r="O234" s="0" t="n">
        <f aca="false">(N234/2204.59)*EXP(L234*M234)</f>
        <v>0.0081607396493787</v>
      </c>
      <c r="P234" s="0" t="n">
        <v>1.328521888386</v>
      </c>
      <c r="Q234" s="0" t="n">
        <v>0.0993471152211429</v>
      </c>
      <c r="R234" s="0" t="n">
        <f aca="false">26.5039616037002*(I234/Hoja4!$CT$2)</f>
        <v>0.769060361771752</v>
      </c>
      <c r="S234" s="0" t="n">
        <v>1.14894745568521</v>
      </c>
      <c r="T234" s="0" t="n">
        <v>5.58086552427142E-005</v>
      </c>
      <c r="U234" s="0" t="n">
        <f aca="false">(SQRT(((P234/G234)^2)+((Q234/H234)^2)+((R234/I234)^2)+((S234/J234)^2)+((T234/K234)^2)))*O234</f>
        <v>0.000483346603235619</v>
      </c>
      <c r="V234" s="0" t="n">
        <f aca="false">O234&gt;U234</f>
        <v>1</v>
      </c>
      <c r="W234" s="0" t="n">
        <v>912114.24</v>
      </c>
      <c r="X234" s="0" t="n">
        <v>4.994E-006</v>
      </c>
      <c r="Y234" s="0" t="n">
        <f aca="false">(W234*X234)*EXP(L234*M234)</f>
        <v>4.55509851456</v>
      </c>
      <c r="Z234" s="0" t="n">
        <v>422967.168377838</v>
      </c>
      <c r="AA234" s="0" t="n">
        <v>6507.82824848106</v>
      </c>
      <c r="AB234" s="0" t="n">
        <f aca="false">X234*0.1</f>
        <v>4.994E-007</v>
      </c>
      <c r="AC234" s="0" t="n">
        <f aca="false">(SQRT(((AA234/W234)^2)+((AB234/X234)^2)))*Y234</f>
        <v>0.45666780147194</v>
      </c>
      <c r="AD234" s="0" t="n">
        <v>5.223868284E-006</v>
      </c>
      <c r="AE234" s="0" t="n">
        <f aca="false">(W234*AD234)*EXP(L234*M234)</f>
        <v>4.76476464972077</v>
      </c>
      <c r="AF234" s="0" t="n">
        <v>422967.168377838</v>
      </c>
      <c r="AG234" s="0" t="n">
        <v>6507.82824848106</v>
      </c>
      <c r="AH234" s="0" t="n">
        <f aca="false">AD234*0.1</f>
        <v>5.223868284E-007</v>
      </c>
      <c r="AI234" s="0" t="n">
        <f aca="false">(SQRT(((AG234/W234)^2)+((AH234/AD234)^2)))*AE234</f>
        <v>0.477687714143628</v>
      </c>
      <c r="AJ234" s="0" t="n">
        <v>3.02832944E-007</v>
      </c>
      <c r="AK234" s="0" t="n">
        <f aca="false">(W234*AJ234)*EXP(L234*M234)</f>
        <v>0.276218240563522</v>
      </c>
      <c r="AL234" s="0" t="n">
        <v>422967.168377838</v>
      </c>
      <c r="AM234" s="0" t="n">
        <v>6507.82824848106</v>
      </c>
      <c r="AN234" s="0" t="n">
        <f aca="false">AJ234*0.1</f>
        <v>3.02832944E-008</v>
      </c>
      <c r="AO234" s="0" t="n">
        <f aca="false">(SQRT(((AM234/W234)^2)+((AN234/AJ234)^2)))*AK234</f>
        <v>0.0276920413996306</v>
      </c>
    </row>
    <row r="235" customFormat="false" ht="15" hidden="false" customHeight="false" outlineLevel="0" collapsed="false">
      <c r="A235" s="42" t="s">
        <v>441</v>
      </c>
      <c r="B235" s="32"/>
      <c r="C235" s="0" t="s">
        <v>2123</v>
      </c>
      <c r="D235" s="41" t="n">
        <v>41201</v>
      </c>
      <c r="E235" s="0" t="n">
        <v>4800</v>
      </c>
      <c r="F235" s="0" t="n">
        <v>5283</v>
      </c>
      <c r="G235" s="0" t="n">
        <f aca="false">(((F235*3.7852*35.81)/1000)/(H235^2))*1.2732</f>
        <v>13.5594691800206</v>
      </c>
      <c r="H235" s="0" t="n">
        <v>8.2</v>
      </c>
      <c r="I235" s="0" t="n">
        <v>90.0786825667235</v>
      </c>
      <c r="J235" s="0" t="n">
        <v>130.009325504884</v>
      </c>
      <c r="K235" s="0" t="n">
        <v>0.00593973</v>
      </c>
      <c r="L235" s="0" t="n">
        <v>0.005</v>
      </c>
      <c r="M235" s="0" t="n">
        <v>0</v>
      </c>
      <c r="N235" s="0" t="n">
        <v>6.12466541458835</v>
      </c>
      <c r="O235" s="0" t="n">
        <f aca="false">(N235/2204.59)*EXP(L235*M235)</f>
        <v>0.00277814260909663</v>
      </c>
      <c r="P235" s="0" t="n">
        <v>2.86253203470796</v>
      </c>
      <c r="Q235" s="0" t="n">
        <v>0.903813762349225</v>
      </c>
      <c r="R235" s="0" t="n">
        <f aca="false">56.8126563291011*(I235/Hoja4!$W$2)</f>
        <v>4.61418403420039</v>
      </c>
      <c r="S235" s="0" t="n">
        <v>1.14894745568521</v>
      </c>
      <c r="T235" s="0" t="n">
        <v>5.58086552427142E-005</v>
      </c>
      <c r="U235" s="0" t="n">
        <f aca="false">(SQRT(((P235/G235)^2)+((Q235/H235)^2)+((R235/I235)^2)+((S235/J235)^2)+((T235/K235)^2)))*O235</f>
        <v>0.000677697022488585</v>
      </c>
      <c r="V235" s="0" t="n">
        <f aca="false">O235&gt;U235</f>
        <v>1</v>
      </c>
      <c r="W235" s="0" t="n">
        <v>475885.68</v>
      </c>
      <c r="X235" s="0" t="n">
        <v>4.994E-006</v>
      </c>
      <c r="Y235" s="0" t="n">
        <f aca="false">(W235*X235)*EXP(L235*M235)</f>
        <v>2.37657308592</v>
      </c>
      <c r="Z235" s="0" t="n">
        <v>422967.168377838</v>
      </c>
      <c r="AA235" s="0" t="n">
        <v>6507.82824848106</v>
      </c>
      <c r="AB235" s="0" t="n">
        <f aca="false">X235*0.1</f>
        <v>4.994E-007</v>
      </c>
      <c r="AC235" s="0" t="n">
        <f aca="false">(SQRT(((AA235/W235)^2)+((AB235/X235)^2)))*Y235</f>
        <v>0.239869240326769</v>
      </c>
      <c r="AD235" s="0" t="n">
        <v>5.223868284E-006</v>
      </c>
      <c r="AE235" s="0" t="n">
        <f aca="false">(W235*AD235)*EXP(L235*M235)</f>
        <v>2.48596411056177</v>
      </c>
      <c r="AF235" s="0" t="n">
        <v>422967.168377838</v>
      </c>
      <c r="AG235" s="0" t="n">
        <v>6507.82824848106</v>
      </c>
      <c r="AH235" s="0" t="n">
        <f aca="false">AD235*0.1</f>
        <v>5.223868284E-007</v>
      </c>
      <c r="AI235" s="0" t="n">
        <f aca="false">(SQRT(((AG235/W235)^2)+((AH235/AD235)^2)))*AE235</f>
        <v>0.250910155556705</v>
      </c>
      <c r="AJ235" s="0" t="n">
        <v>3.02832944E-007</v>
      </c>
      <c r="AK235" s="0" t="n">
        <f aca="false">(W235*AJ235)*EXP(L235*M235)</f>
        <v>0.144113861481842</v>
      </c>
      <c r="AL235" s="0" t="n">
        <v>422967.168377838</v>
      </c>
      <c r="AM235" s="0" t="n">
        <v>6507.82824848106</v>
      </c>
      <c r="AN235" s="0" t="n">
        <f aca="false">AJ235*0.1</f>
        <v>3.02832944E-008</v>
      </c>
      <c r="AO235" s="0" t="n">
        <f aca="false">(SQRT(((AM235/W235)^2)+((AN235/AJ235)^2)))*AK235</f>
        <v>0.0145455162641568</v>
      </c>
    </row>
    <row r="236" customFormat="false" ht="15" hidden="false" customHeight="false" outlineLevel="0" collapsed="false">
      <c r="A236" s="42" t="s">
        <v>441</v>
      </c>
      <c r="B236" s="40" t="s">
        <v>509</v>
      </c>
      <c r="C236" s="0" t="s">
        <v>2122</v>
      </c>
      <c r="D236" s="41" t="n">
        <v>40354</v>
      </c>
      <c r="E236" s="0" t="n">
        <v>10000</v>
      </c>
      <c r="F236" s="0" t="n">
        <v>9685</v>
      </c>
      <c r="G236" s="0" t="n">
        <f aca="false">(((F236*3.7852*35.81)/1000)/(H236^2))*1.2732</f>
        <v>26.1161667841766</v>
      </c>
      <c r="H236" s="0" t="n">
        <v>8</v>
      </c>
      <c r="I236" s="0" t="n">
        <v>34.0733092410945</v>
      </c>
      <c r="J236" s="0" t="n">
        <v>68.0016224983599</v>
      </c>
      <c r="K236" s="0" t="n">
        <v>3.82238500207701</v>
      </c>
      <c r="L236" s="0" t="n">
        <v>0.005</v>
      </c>
      <c r="M236" s="0" t="n">
        <v>2</v>
      </c>
      <c r="N236" s="0" t="n">
        <v>2042.24570110972</v>
      </c>
      <c r="O236" s="0" t="n">
        <f aca="false">(N236/2204.59)*EXP(L236*M236)</f>
        <v>0.935670855638824</v>
      </c>
      <c r="P236" s="0" t="n">
        <v>0.693948706618423</v>
      </c>
      <c r="Q236" s="0" t="n">
        <v>0.0696754411027923</v>
      </c>
      <c r="R236" s="0" t="n">
        <f aca="false">30.3818643031628*(I236/Hoja4!$CY$2)</f>
        <v>0.303151036567811</v>
      </c>
      <c r="S236" s="0" t="n">
        <v>0.346725101597201</v>
      </c>
      <c r="T236" s="0" t="n">
        <v>0.0215793379964769</v>
      </c>
      <c r="U236" s="0" t="n">
        <f aca="false">(SQRT(((P236/G236)^2)+((Q236/H236)^2)+((R236/I236)^2)+((S236/J236)^2)+((T236/K236)^2)))*O236</f>
        <v>0.028363813161578</v>
      </c>
      <c r="V236" s="0" t="n">
        <f aca="false">O236&gt;U236</f>
        <v>1</v>
      </c>
      <c r="W236" s="0" t="n">
        <v>330000</v>
      </c>
      <c r="X236" s="0" t="n">
        <v>4.994E-006</v>
      </c>
      <c r="Y236" s="0" t="n">
        <f aca="false">(W236*X236)*EXP(L236*M236)</f>
        <v>1.66458287635805</v>
      </c>
      <c r="Z236" s="0" t="n">
        <v>128492.951615293</v>
      </c>
      <c r="AA236" s="0" t="n">
        <v>3748.14709444969</v>
      </c>
      <c r="AB236" s="0" t="n">
        <f aca="false">X236*0.1</f>
        <v>4.994E-007</v>
      </c>
      <c r="AC236" s="0" t="n">
        <f aca="false">(SQRT(((AA236/W236)^2)+((AB236/X236)^2)))*Y236</f>
        <v>0.167528541679334</v>
      </c>
      <c r="AD236" s="0" t="n">
        <v>5.223868284E-006</v>
      </c>
      <c r="AE236" s="0" t="n">
        <f aca="false">(W236*AD236)*EXP(L236*M236)</f>
        <v>1.74120178091636</v>
      </c>
      <c r="AF236" s="0" t="n">
        <v>128492.951615293</v>
      </c>
      <c r="AG236" s="0" t="n">
        <v>3748.14709444969</v>
      </c>
      <c r="AH236" s="0" t="n">
        <f aca="false">AD236*0.1</f>
        <v>5.223868284E-007</v>
      </c>
      <c r="AI236" s="0" t="n">
        <f aca="false">(SQRT(((AG236/W236)^2)+((AH236/AD236)^2)))*AE236</f>
        <v>0.17523969474238</v>
      </c>
      <c r="AJ236" s="0" t="n">
        <v>3.02832944E-007</v>
      </c>
      <c r="AK236" s="0" t="n">
        <f aca="false">(W236*AJ236)*EXP(L236*M236)</f>
        <v>0.100939233676311</v>
      </c>
      <c r="AL236" s="0" t="n">
        <v>128492.951615293</v>
      </c>
      <c r="AM236" s="0" t="n">
        <v>3748.14709444969</v>
      </c>
      <c r="AN236" s="0" t="n">
        <f aca="false">AJ236*0.1</f>
        <v>3.02832944E-008</v>
      </c>
      <c r="AO236" s="0" t="n">
        <f aca="false">(SQRT(((AM236/W236)^2)+((AN236/AJ236)^2)))*AK236</f>
        <v>0.0101588228836162</v>
      </c>
    </row>
    <row r="237" customFormat="false" ht="15" hidden="false" customHeight="false" outlineLevel="0" collapsed="false">
      <c r="A237" s="42" t="s">
        <v>441</v>
      </c>
      <c r="B237" s="32"/>
      <c r="C237" s="0" t="s">
        <v>2122</v>
      </c>
      <c r="D237" s="41" t="n">
        <v>40354</v>
      </c>
      <c r="E237" s="0" t="n">
        <v>10000</v>
      </c>
      <c r="F237" s="0" t="n">
        <v>9685</v>
      </c>
      <c r="G237" s="0" t="n">
        <f aca="false">(((F237*3.7852*35.81)/1000)/(H237^2))*1.2732</f>
        <v>26.1161667841766</v>
      </c>
      <c r="H237" s="0" t="n">
        <v>8</v>
      </c>
      <c r="I237" s="0" t="n">
        <v>34.0733092410945</v>
      </c>
      <c r="J237" s="0" t="n">
        <v>68.0016224983599</v>
      </c>
      <c r="K237" s="0" t="n">
        <v>3.82238500207701</v>
      </c>
      <c r="L237" s="0" t="n">
        <v>0.005</v>
      </c>
      <c r="M237" s="0" t="n">
        <v>2</v>
      </c>
      <c r="N237" s="0" t="n">
        <v>2042.24570110972</v>
      </c>
      <c r="O237" s="0" t="n">
        <f aca="false">(N237/2204.59)*EXP(L237*M237)</f>
        <v>0.935670855638824</v>
      </c>
      <c r="P237" s="0" t="n">
        <v>0.693948706618423</v>
      </c>
      <c r="Q237" s="0" t="n">
        <v>0.0696754411027923</v>
      </c>
      <c r="R237" s="0" t="n">
        <f aca="false">30.3818643031628*(I237/Hoja4!$CY$2)</f>
        <v>0.303151036567811</v>
      </c>
      <c r="S237" s="0" t="n">
        <v>0.346725101597201</v>
      </c>
      <c r="T237" s="0" t="n">
        <v>0.0215793379964769</v>
      </c>
      <c r="U237" s="0" t="n">
        <f aca="false">(SQRT(((P237/G237)^2)+((Q237/H237)^2)+((R237/I237)^2)+((S237/J237)^2)+((T237/K237)^2)))*O237</f>
        <v>0.028363813161578</v>
      </c>
      <c r="V237" s="0" t="n">
        <f aca="false">O237&gt;U237</f>
        <v>1</v>
      </c>
      <c r="W237" s="0" t="n">
        <v>330000</v>
      </c>
      <c r="X237" s="0" t="n">
        <v>4.994E-006</v>
      </c>
      <c r="Y237" s="0" t="n">
        <f aca="false">(W237*X237)*EXP(L237*M237)</f>
        <v>1.66458287635805</v>
      </c>
      <c r="Z237" s="0" t="n">
        <v>128492.951615293</v>
      </c>
      <c r="AA237" s="0" t="n">
        <v>3748.14709444969</v>
      </c>
      <c r="AB237" s="0" t="n">
        <f aca="false">X237*0.1</f>
        <v>4.994E-007</v>
      </c>
      <c r="AC237" s="0" t="n">
        <f aca="false">(SQRT(((AA237/W237)^2)+((AB237/X237)^2)))*Y237</f>
        <v>0.167528541679334</v>
      </c>
      <c r="AD237" s="0" t="n">
        <v>5.223868284E-006</v>
      </c>
      <c r="AE237" s="0" t="n">
        <f aca="false">(W237*AD237)*EXP(L237*M237)</f>
        <v>1.74120178091636</v>
      </c>
      <c r="AF237" s="0" t="n">
        <v>128492.951615293</v>
      </c>
      <c r="AG237" s="0" t="n">
        <v>3748.14709444969</v>
      </c>
      <c r="AH237" s="0" t="n">
        <f aca="false">AD237*0.1</f>
        <v>5.223868284E-007</v>
      </c>
      <c r="AI237" s="0" t="n">
        <f aca="false">(SQRT(((AG237/W237)^2)+((AH237/AD237)^2)))*AE237</f>
        <v>0.17523969474238</v>
      </c>
      <c r="AJ237" s="0" t="n">
        <v>3.02832944E-007</v>
      </c>
      <c r="AK237" s="0" t="n">
        <f aca="false">(W237*AJ237)*EXP(L237*M237)</f>
        <v>0.100939233676311</v>
      </c>
      <c r="AL237" s="0" t="n">
        <v>128492.951615293</v>
      </c>
      <c r="AM237" s="0" t="n">
        <v>3748.14709444969</v>
      </c>
      <c r="AN237" s="0" t="n">
        <f aca="false">AJ237*0.1</f>
        <v>3.02832944E-008</v>
      </c>
      <c r="AO237" s="0" t="n">
        <f aca="false">(SQRT(((AM237/W237)^2)+((AN237/AJ237)^2)))*AK237</f>
        <v>0.0101588228836162</v>
      </c>
    </row>
    <row r="238" customFormat="false" ht="15" hidden="false" customHeight="false" outlineLevel="0" collapsed="false">
      <c r="A238" s="42" t="s">
        <v>441</v>
      </c>
      <c r="B238" s="32"/>
      <c r="C238" s="0" t="s">
        <v>2129</v>
      </c>
      <c r="D238" s="41" t="n">
        <v>40354</v>
      </c>
      <c r="E238" s="0" t="n">
        <v>5000</v>
      </c>
      <c r="F238" s="0" t="n">
        <v>5049</v>
      </c>
      <c r="G238" s="0" t="n">
        <f aca="false">(((F238*3.7852*35.81)/1000)/(H238^2))*1.2732</f>
        <v>13.6149226735475</v>
      </c>
      <c r="H238" s="0" t="n">
        <v>8</v>
      </c>
      <c r="I238" s="0" t="n">
        <v>118.83541295306</v>
      </c>
      <c r="J238" s="0" t="n">
        <v>130.009325504884</v>
      </c>
      <c r="K238" s="0" t="n">
        <v>0.00593973</v>
      </c>
      <c r="L238" s="0" t="n">
        <v>0.005</v>
      </c>
      <c r="M238" s="0" t="n">
        <v>2</v>
      </c>
      <c r="N238" s="0" t="n">
        <v>4.62324541325717</v>
      </c>
      <c r="O238" s="0" t="n">
        <f aca="false">(N238/2204.59)*EXP(L238*M238)</f>
        <v>0.00211817607905847</v>
      </c>
      <c r="P238" s="0" t="n">
        <v>0.400684429145215</v>
      </c>
      <c r="Q238" s="0" t="n">
        <v>0.0788250461799058</v>
      </c>
      <c r="R238" s="0" t="n">
        <f aca="false">30.6123136425953*(I238/Hoja4!$AB$2)</f>
        <v>0.649270182047982</v>
      </c>
      <c r="S238" s="0" t="n">
        <v>1.14894745568521</v>
      </c>
      <c r="T238" s="0" t="n">
        <v>5.58086552427142E-005</v>
      </c>
      <c r="U238" s="0" t="n">
        <f aca="false">(SQRT(((P238/G238)^2)+((Q238/H238)^2)+((R238/I238)^2)+((S238/J238)^2)+((T238/K238)^2)))*O238</f>
        <v>7.21247443223838E-005</v>
      </c>
      <c r="V238" s="0" t="n">
        <f aca="false">O238&gt;U238</f>
        <v>1</v>
      </c>
      <c r="W238" s="0" t="n">
        <v>600000</v>
      </c>
      <c r="X238" s="0" t="n">
        <v>4.994E-006</v>
      </c>
      <c r="Y238" s="0" t="n">
        <f aca="false">(W238*X238)*EXP(L238*M238)</f>
        <v>3.026514320651</v>
      </c>
      <c r="Z238" s="0" t="n">
        <v>422967.168377838</v>
      </c>
      <c r="AA238" s="0" t="n">
        <v>6507.82824848106</v>
      </c>
      <c r="AB238" s="0" t="n">
        <f aca="false">X238*0.1</f>
        <v>4.994E-007</v>
      </c>
      <c r="AC238" s="0" t="n">
        <f aca="false">(SQRT(((AA238/W238)^2)+((AB238/X238)^2)))*Y238</f>
        <v>0.304426482501106</v>
      </c>
      <c r="AD238" s="0" t="n">
        <v>5.223868284E-006</v>
      </c>
      <c r="AE238" s="0" t="n">
        <f aca="false">(W238*AD238)*EXP(L238*M238)</f>
        <v>3.16582141984793</v>
      </c>
      <c r="AF238" s="0" t="n">
        <v>422967.168377838</v>
      </c>
      <c r="AG238" s="0" t="n">
        <v>6507.82824848106</v>
      </c>
      <c r="AH238" s="0" t="n">
        <f aca="false">AD238*0.1</f>
        <v>5.223868284E-007</v>
      </c>
      <c r="AI238" s="0" t="n">
        <f aca="false">(SQRT(((AG238/W238)^2)+((AH238/AD238)^2)))*AE238</f>
        <v>0.318438896024671</v>
      </c>
      <c r="AJ238" s="0" t="n">
        <v>3.02832944E-007</v>
      </c>
      <c r="AK238" s="0" t="n">
        <f aca="false">(W238*AJ238)*EXP(L238*M238)</f>
        <v>0.183525879411474</v>
      </c>
      <c r="AL238" s="0" t="n">
        <v>422967.168377838</v>
      </c>
      <c r="AM238" s="0" t="n">
        <v>6507.82824848106</v>
      </c>
      <c r="AN238" s="0" t="n">
        <f aca="false">AJ238*0.1</f>
        <v>3.02832944E-008</v>
      </c>
      <c r="AO238" s="0" t="n">
        <f aca="false">(SQRT(((AM238/W238)^2)+((AN238/AJ238)^2)))*AK238</f>
        <v>0.0184602258565027</v>
      </c>
    </row>
    <row r="239" customFormat="false" ht="15" hidden="false" customHeight="false" outlineLevel="0" collapsed="false">
      <c r="A239" s="42" t="s">
        <v>441</v>
      </c>
      <c r="B239" s="32"/>
      <c r="C239" s="0" t="s">
        <v>2125</v>
      </c>
      <c r="D239" s="41" t="n">
        <v>40354</v>
      </c>
      <c r="E239" s="0" t="n">
        <v>5000</v>
      </c>
      <c r="F239" s="0" t="n">
        <v>5049</v>
      </c>
      <c r="G239" s="0" t="n">
        <f aca="false">(((F239*3.7852*35.81)/1000)/(H239^2))*1.2732</f>
        <v>13.6149226735475</v>
      </c>
      <c r="H239" s="0" t="n">
        <v>8</v>
      </c>
      <c r="I239" s="0" t="n">
        <v>2.3767082590612</v>
      </c>
      <c r="J239" s="0" t="n">
        <v>68.0020357347871</v>
      </c>
      <c r="K239" s="0" t="n">
        <v>3.9836139795159</v>
      </c>
      <c r="L239" s="0" t="n">
        <v>0.005</v>
      </c>
      <c r="M239" s="0" t="n">
        <v>2</v>
      </c>
      <c r="N239" s="0" t="n">
        <v>77.3959287448804</v>
      </c>
      <c r="O239" s="0" t="n">
        <f aca="false">(N239/2204.59)*EXP(L239*M239)</f>
        <v>0.0354595506467873</v>
      </c>
      <c r="P239" s="0" t="n">
        <v>0.400684429145215</v>
      </c>
      <c r="Q239" s="0" t="n">
        <v>0.0788250461799058</v>
      </c>
      <c r="R239" s="0" t="n">
        <f aca="false">30.6123136425953*(I239/Hoja4!$AG$2)</f>
        <v>0.0627615891064623</v>
      </c>
      <c r="S239" s="0" t="n">
        <v>0.388353619553598</v>
      </c>
      <c r="T239" s="0" t="n">
        <v>0.0223763331258358</v>
      </c>
      <c r="U239" s="0" t="n">
        <f aca="false">(SQRT(((P239/G239)^2)+((Q239/H239)^2)+((R239/I239)^2)+((S239/J239)^2)+((T239/K239)^2)))*O239</f>
        <v>0.00147261335680177</v>
      </c>
      <c r="V239" s="0" t="n">
        <f aca="false">O239&gt;U239</f>
        <v>1</v>
      </c>
      <c r="W239" s="0" t="n">
        <v>12000</v>
      </c>
      <c r="X239" s="0" t="n">
        <v>4.994E-006</v>
      </c>
      <c r="Y239" s="0" t="n">
        <f aca="false">(W239*X239)*EXP(L239*M239)</f>
        <v>0.06053028641302</v>
      </c>
      <c r="Z239" s="0" t="n">
        <v>76367.5323681471</v>
      </c>
      <c r="AA239" s="0" t="n">
        <v>804.406580767259</v>
      </c>
      <c r="AB239" s="0" t="n">
        <f aca="false">X239*0.1</f>
        <v>4.994E-007</v>
      </c>
      <c r="AC239" s="0" t="n">
        <f aca="false">(SQRT(((AA239/W239)^2)+((AB239/X239)^2)))*Y239</f>
        <v>0.00728718818749957</v>
      </c>
      <c r="AD239" s="0" t="n">
        <v>5.223868284E-006</v>
      </c>
      <c r="AE239" s="0" t="n">
        <f aca="false">(W239*AD239)*EXP(L239*M239)</f>
        <v>0.0633164283969586</v>
      </c>
      <c r="AF239" s="0" t="n">
        <v>76367.5323681471</v>
      </c>
      <c r="AG239" s="0" t="n">
        <v>804.406580767259</v>
      </c>
      <c r="AH239" s="0" t="n">
        <f aca="false">AD239*0.1</f>
        <v>5.223868284E-007</v>
      </c>
      <c r="AI239" s="0" t="n">
        <f aca="false">(SQRT(((AG239/W239)^2)+((AH239/AD239)^2)))*AE239</f>
        <v>0.00762260938170173</v>
      </c>
      <c r="AJ239" s="0" t="n">
        <v>3.02832944E-007</v>
      </c>
      <c r="AK239" s="0" t="n">
        <f aca="false">(W239*AJ239)*EXP(L239*M239)</f>
        <v>0.00367051758822948</v>
      </c>
      <c r="AL239" s="0" t="n">
        <v>76367.5323681471</v>
      </c>
      <c r="AM239" s="0" t="n">
        <v>804.406580767259</v>
      </c>
      <c r="AN239" s="0" t="n">
        <f aca="false">AJ239*0.1</f>
        <v>3.02832944E-008</v>
      </c>
      <c r="AO239" s="0" t="n">
        <f aca="false">(SQRT(((AM239/W239)^2)+((AN239/AJ239)^2)))*AK239</f>
        <v>0.00044189039893923</v>
      </c>
    </row>
    <row r="240" customFormat="false" ht="15" hidden="false" customHeight="false" outlineLevel="0" collapsed="false">
      <c r="A240" s="42" t="s">
        <v>441</v>
      </c>
      <c r="B240" s="40" t="s">
        <v>513</v>
      </c>
      <c r="C240" s="0" t="s">
        <v>2123</v>
      </c>
      <c r="D240" s="41" t="n">
        <v>41155</v>
      </c>
      <c r="E240" s="0" t="n">
        <v>4000</v>
      </c>
      <c r="F240" s="0" t="n">
        <v>4179</v>
      </c>
      <c r="G240" s="0" t="n">
        <f aca="false">(((F240*3.7852*35.81)/1000)/(H240^2))*1.2732</f>
        <v>11.2689169841068</v>
      </c>
      <c r="H240" s="0" t="n">
        <v>8</v>
      </c>
      <c r="I240" s="0" t="n">
        <v>332.136874850443</v>
      </c>
      <c r="J240" s="0" t="n">
        <v>130.009325504884</v>
      </c>
      <c r="K240" s="0" t="n">
        <v>0.00593973</v>
      </c>
      <c r="L240" s="0" t="n">
        <v>0.005</v>
      </c>
      <c r="M240" s="0" t="n">
        <v>0</v>
      </c>
      <c r="N240" s="0" t="n">
        <v>7.03582919265079</v>
      </c>
      <c r="O240" s="0" t="n">
        <f aca="false">(N240/2204.59)*EXP(L240*M240)</f>
        <v>0.00319144566230038</v>
      </c>
      <c r="P240" s="0" t="n">
        <v>2.86253203470796</v>
      </c>
      <c r="Q240" s="0" t="n">
        <v>0.903813762349225</v>
      </c>
      <c r="R240" s="0" t="n">
        <f aca="false">56.8126563291011*(I240/Hoja4!$W$2)</f>
        <v>17.0133556734573</v>
      </c>
      <c r="S240" s="0" t="n">
        <v>1.14894745568521</v>
      </c>
      <c r="T240" s="0" t="n">
        <v>5.58086552427142E-005</v>
      </c>
      <c r="U240" s="0" t="n">
        <f aca="false">(SQRT(((P240/G240)^2)+((Q240/H240)^2)+((R240/I240)^2)+((S240/J240)^2)+((T240/K240)^2)))*O240</f>
        <v>0.000903129787481761</v>
      </c>
      <c r="V240" s="0" t="n">
        <f aca="false">O240&gt;U240</f>
        <v>1</v>
      </c>
      <c r="W240" s="0" t="n">
        <v>1388000</v>
      </c>
      <c r="X240" s="0" t="n">
        <v>4.994E-006</v>
      </c>
      <c r="Y240" s="0" t="n">
        <f aca="false">(W240*X240)*EXP(L240*M240)</f>
        <v>6.931672</v>
      </c>
      <c r="Z240" s="0" t="n">
        <v>422967.168377838</v>
      </c>
      <c r="AA240" s="0" t="n">
        <v>6507.82824848106</v>
      </c>
      <c r="AB240" s="0" t="n">
        <f aca="false">X240*0.1</f>
        <v>4.994E-007</v>
      </c>
      <c r="AC240" s="0" t="n">
        <f aca="false">(SQRT(((AA240/W240)^2)+((AB240/X240)^2)))*Y240</f>
        <v>0.693928687462616</v>
      </c>
      <c r="AD240" s="0" t="n">
        <v>5.223868284E-006</v>
      </c>
      <c r="AE240" s="0" t="n">
        <f aca="false">(W240*AD240)*EXP(L240*M240)</f>
        <v>7.250729178192</v>
      </c>
      <c r="AF240" s="0" t="n">
        <v>422967.168377838</v>
      </c>
      <c r="AG240" s="0" t="n">
        <v>6507.82824848106</v>
      </c>
      <c r="AH240" s="0" t="n">
        <f aca="false">AD240*0.1</f>
        <v>5.223868284E-007</v>
      </c>
      <c r="AI240" s="0" t="n">
        <f aca="false">(SQRT(((AG240/W240)^2)+((AH240/AD240)^2)))*AE240</f>
        <v>0.725869455705588</v>
      </c>
      <c r="AJ240" s="0" t="n">
        <v>3.02832944E-007</v>
      </c>
      <c r="AK240" s="0" t="n">
        <f aca="false">(W240*AJ240)*EXP(L240*M240)</f>
        <v>0.420332126272</v>
      </c>
      <c r="AL240" s="0" t="n">
        <v>422967.168377838</v>
      </c>
      <c r="AM240" s="0" t="n">
        <v>6507.82824848106</v>
      </c>
      <c r="AN240" s="0" t="n">
        <f aca="false">AJ240*0.1</f>
        <v>3.02832944E-008</v>
      </c>
      <c r="AO240" s="0" t="n">
        <f aca="false">(SQRT(((AM240/W240)^2)+((AN240/AJ240)^2)))*AK240</f>
        <v>0.0420793887365558</v>
      </c>
    </row>
    <row r="241" customFormat="false" ht="15" hidden="false" customHeight="false" outlineLevel="0" collapsed="false">
      <c r="A241" s="42" t="s">
        <v>441</v>
      </c>
      <c r="B241" s="40" t="s">
        <v>518</v>
      </c>
      <c r="C241" s="0" t="s">
        <v>2123</v>
      </c>
      <c r="D241" s="41" t="n">
        <v>41585</v>
      </c>
      <c r="E241" s="0" t="n">
        <v>5082</v>
      </c>
      <c r="F241" s="0" t="n">
        <v>5049</v>
      </c>
      <c r="G241" s="0" t="n">
        <f aca="false">(((F241*3.7852*35.81)/1000)/(H241^2))*1.2732</f>
        <v>13.6149226735475</v>
      </c>
      <c r="H241" s="0" t="n">
        <v>8</v>
      </c>
      <c r="I241" s="0" t="n">
        <v>42.7807486631016</v>
      </c>
      <c r="J241" s="0" t="n">
        <v>130.009325504884</v>
      </c>
      <c r="K241" s="0" t="n">
        <v>0.00593973</v>
      </c>
      <c r="L241" s="0" t="n">
        <v>0.005</v>
      </c>
      <c r="M241" s="0" t="n">
        <v>-1</v>
      </c>
      <c r="N241" s="0" t="n">
        <v>3.44661316385575</v>
      </c>
      <c r="O241" s="0" t="n">
        <f aca="false">(N241/2204.59)*EXP(L241*M241)</f>
        <v>0.00155558317373582</v>
      </c>
      <c r="P241" s="0" t="n">
        <v>0.400684429145215</v>
      </c>
      <c r="Q241" s="0" t="n">
        <v>0.0788250461799058</v>
      </c>
      <c r="R241" s="0" t="n">
        <f aca="false">30.6123136425953*(I241/Hoja4!$AQ$2)</f>
        <v>1.07619913665246</v>
      </c>
      <c r="S241" s="0" t="n">
        <v>1.14894745568521</v>
      </c>
      <c r="T241" s="0" t="n">
        <v>5.58086552427142E-005</v>
      </c>
      <c r="U241" s="0" t="n">
        <f aca="false">(SQRT(((P241/G241)^2)+((Q241/H241)^2)+((R241/I241)^2)+((S241/J241)^2)+((T241/K241)^2)))*O241</f>
        <v>6.53050583080302E-005</v>
      </c>
      <c r="V241" s="0" t="n">
        <f aca="false">O241&gt;U241</f>
        <v>1</v>
      </c>
      <c r="W241" s="0" t="n">
        <v>216000</v>
      </c>
      <c r="X241" s="0" t="n">
        <v>4.994E-006</v>
      </c>
      <c r="Y241" s="0" t="n">
        <f aca="false">(W241*X241)*EXP(L241*M241)</f>
        <v>1.07332394135506</v>
      </c>
      <c r="Z241" s="0" t="n">
        <v>422967.168377838</v>
      </c>
      <c r="AA241" s="0" t="n">
        <v>6507.82824848106</v>
      </c>
      <c r="AB241" s="0" t="n">
        <f aca="false">X241*0.1</f>
        <v>4.994E-007</v>
      </c>
      <c r="AC241" s="0" t="n">
        <f aca="false">(SQRT(((AA241/W241)^2)+((AB241/X241)^2)))*Y241</f>
        <v>0.112098122350615</v>
      </c>
      <c r="AD241" s="0" t="n">
        <v>5.223868284E-006</v>
      </c>
      <c r="AE241" s="0" t="n">
        <f aca="false">(W241*AD241)*EXP(L241*M241)</f>
        <v>1.12272785256359</v>
      </c>
      <c r="AF241" s="0" t="n">
        <v>422967.168377838</v>
      </c>
      <c r="AG241" s="0" t="n">
        <v>6507.82824848106</v>
      </c>
      <c r="AH241" s="0" t="n">
        <f aca="false">AD241*0.1</f>
        <v>5.223868284E-007</v>
      </c>
      <c r="AI241" s="0" t="n">
        <f aca="false">(SQRT(((AG241/W241)^2)+((AH241/AD241)^2)))*AE241</f>
        <v>0.117257874658256</v>
      </c>
      <c r="AJ241" s="0" t="n">
        <v>3.02832944E-007</v>
      </c>
      <c r="AK241" s="0" t="n">
        <f aca="false">(W241*AJ241)*EXP(L241*M241)</f>
        <v>0.0650856726123823</v>
      </c>
      <c r="AL241" s="0" t="n">
        <v>422967.168377838</v>
      </c>
      <c r="AM241" s="0" t="n">
        <v>6507.82824848106</v>
      </c>
      <c r="AN241" s="0" t="n">
        <f aca="false">AJ241*0.1</f>
        <v>3.02832944E-008</v>
      </c>
      <c r="AO241" s="0" t="n">
        <f aca="false">(SQRT(((AM241/W241)^2)+((AN241/AJ241)^2)))*AK241</f>
        <v>0.00679755795120323</v>
      </c>
    </row>
    <row r="242" customFormat="false" ht="15" hidden="false" customHeight="false" outlineLevel="0" collapsed="false">
      <c r="A242" s="42" t="s">
        <v>441</v>
      </c>
      <c r="B242" s="40" t="s">
        <v>523</v>
      </c>
      <c r="C242" s="0" t="s">
        <v>2122</v>
      </c>
      <c r="D242" s="41" t="n">
        <v>40652</v>
      </c>
      <c r="E242" s="0" t="n">
        <v>10000</v>
      </c>
      <c r="F242" s="0" t="n">
        <v>9685</v>
      </c>
      <c r="G242" s="0" t="n">
        <f aca="false">(((F242*3.7852*35.81)/1000)/(H242^2))*1.2732</f>
        <v>26.1161667841766</v>
      </c>
      <c r="H242" s="0" t="n">
        <v>8</v>
      </c>
      <c r="I242" s="0" t="n">
        <v>5.78131130614352</v>
      </c>
      <c r="J242" s="0" t="n">
        <v>68.0016224983599</v>
      </c>
      <c r="K242" s="0" t="n">
        <v>3.82238500207701</v>
      </c>
      <c r="L242" s="0" t="n">
        <v>0.005</v>
      </c>
      <c r="M242" s="0" t="n">
        <v>1</v>
      </c>
      <c r="N242" s="0" t="n">
        <v>346.513397868289</v>
      </c>
      <c r="O242" s="0" t="n">
        <f aca="false">(N242/2204.59)*EXP(L242*M242)</f>
        <v>0.157966017945816</v>
      </c>
      <c r="P242" s="0" t="n">
        <v>0.693948706618423</v>
      </c>
      <c r="Q242" s="0" t="n">
        <v>0.0696754411027923</v>
      </c>
      <c r="R242" s="0" t="n">
        <f aca="false">30.3818643031628*(I242/Hoja4!$CY$2)</f>
        <v>0.0514364631500148</v>
      </c>
      <c r="S242" s="0" t="n">
        <v>0.346725101597201</v>
      </c>
      <c r="T242" s="0" t="n">
        <v>0.0215793379964769</v>
      </c>
      <c r="U242" s="0" t="n">
        <f aca="false">(SQRT(((P242/G242)^2)+((Q242/H242)^2)+((R242/I242)^2)+((S242/J242)^2)+((T242/K242)^2)))*O242</f>
        <v>0.00478856276423673</v>
      </c>
      <c r="V242" s="0" t="n">
        <f aca="false">O242&gt;U242</f>
        <v>1</v>
      </c>
      <c r="W242" s="0" t="n">
        <v>55992</v>
      </c>
      <c r="X242" s="0" t="n">
        <v>4.994E-006</v>
      </c>
      <c r="Y242" s="0" t="n">
        <f aca="false">(W242*X242)*EXP(L242*M242)</f>
        <v>0.28102566937339</v>
      </c>
      <c r="Z242" s="0" t="n">
        <v>128492.951615293</v>
      </c>
      <c r="AA242" s="0" t="n">
        <v>3748.14709444969</v>
      </c>
      <c r="AB242" s="0" t="n">
        <f aca="false">X242*0.1</f>
        <v>4.994E-007</v>
      </c>
      <c r="AC242" s="0" t="n">
        <f aca="false">(SQRT(((AA242/W242)^2)+((AB242/X242)^2)))*Y242</f>
        <v>0.0338178699594339</v>
      </c>
      <c r="AD242" s="0" t="n">
        <v>5.223868284E-006</v>
      </c>
      <c r="AE242" s="0" t="n">
        <f aca="false">(W242*AD242)*EXP(L242*M242)</f>
        <v>0.293960969409196</v>
      </c>
      <c r="AF242" s="0" t="n">
        <v>128492.951615293</v>
      </c>
      <c r="AG242" s="0" t="n">
        <v>3748.14709444969</v>
      </c>
      <c r="AH242" s="0" t="n">
        <f aca="false">AD242*0.1</f>
        <v>5.223868284E-007</v>
      </c>
      <c r="AI242" s="0" t="n">
        <f aca="false">(SQRT(((AG242/W242)^2)+((AH242/AD242)^2)))*AE242</f>
        <v>0.0353744690255353</v>
      </c>
      <c r="AJ242" s="0" t="n">
        <v>3.02832944E-007</v>
      </c>
      <c r="AK242" s="0" t="n">
        <f aca="false">(W242*AJ242)*EXP(L242*M242)</f>
        <v>0.0170412156179244</v>
      </c>
      <c r="AL242" s="0" t="n">
        <v>128492.951615293</v>
      </c>
      <c r="AM242" s="0" t="n">
        <v>3748.14709444969</v>
      </c>
      <c r="AN242" s="0" t="n">
        <f aca="false">AJ242*0.1</f>
        <v>3.02832944E-008</v>
      </c>
      <c r="AO242" s="0" t="n">
        <f aca="false">(SQRT(((AM242/W242)^2)+((AN242/AJ242)^2)))*AK242</f>
        <v>0.00205069385655277</v>
      </c>
    </row>
    <row r="243" customFormat="false" ht="15" hidden="false" customHeight="false" outlineLevel="0" collapsed="false">
      <c r="A243" s="42" t="s">
        <v>441</v>
      </c>
      <c r="B243" s="32"/>
      <c r="C243" s="0" t="s">
        <v>2122</v>
      </c>
      <c r="D243" s="41" t="n">
        <v>40652</v>
      </c>
      <c r="E243" s="0" t="n">
        <v>5000</v>
      </c>
      <c r="F243" s="0" t="n">
        <v>5049</v>
      </c>
      <c r="G243" s="0" t="n">
        <f aca="false">(((F243*3.7852*35.81)/1000)/(H243^2))*1.2732</f>
        <v>13.6149226735475</v>
      </c>
      <c r="H243" s="0" t="n">
        <v>8</v>
      </c>
      <c r="I243" s="0" t="n">
        <v>5.54486036838978</v>
      </c>
      <c r="J243" s="0" t="n">
        <v>68.0016224983599</v>
      </c>
      <c r="K243" s="0" t="n">
        <v>3.82238500207701</v>
      </c>
      <c r="L243" s="0" t="n">
        <v>0.005</v>
      </c>
      <c r="M243" s="0" t="n">
        <v>1</v>
      </c>
      <c r="N243" s="0" t="n">
        <v>173.256698934144</v>
      </c>
      <c r="O243" s="0" t="n">
        <f aca="false">(N243/2204.59)*EXP(L243*M243)</f>
        <v>0.0789830089729078</v>
      </c>
      <c r="P243" s="0" t="n">
        <v>0.400684429145215</v>
      </c>
      <c r="Q243" s="0" t="n">
        <v>0.0788250461799058</v>
      </c>
      <c r="R243" s="0" t="n">
        <f aca="false">30.6123136425953*(I243/Hoja4!$AB$2)</f>
        <v>0.0302949466943588</v>
      </c>
      <c r="S243" s="0" t="n">
        <v>0.346725101597201</v>
      </c>
      <c r="T243" s="0" t="n">
        <v>0.0215793379964769</v>
      </c>
      <c r="U243" s="0" t="n">
        <f aca="false">(SQRT(((P243/G243)^2)+((Q243/H243)^2)+((R243/I243)^2)+((S243/J243)^2)+((T243/K243)^2)))*O243</f>
        <v>0.0025604600950968</v>
      </c>
      <c r="V243" s="0" t="n">
        <f aca="false">O243&gt;U243</f>
        <v>1</v>
      </c>
      <c r="W243" s="0" t="n">
        <v>27996</v>
      </c>
      <c r="X243" s="0" t="n">
        <v>4.994E-006</v>
      </c>
      <c r="Y243" s="0" t="n">
        <f aca="false">(W243*X243)*EXP(L243*M243)</f>
        <v>0.140512834686695</v>
      </c>
      <c r="Z243" s="0" t="n">
        <v>128492.951615293</v>
      </c>
      <c r="AA243" s="0" t="n">
        <v>3748.14709444969</v>
      </c>
      <c r="AB243" s="0" t="n">
        <f aca="false">X243*0.1</f>
        <v>4.994E-007</v>
      </c>
      <c r="AC243" s="0" t="n">
        <f aca="false">(SQRT(((AA243/W243)^2)+((AB243/X243)^2)))*Y243</f>
        <v>0.0234804733181098</v>
      </c>
      <c r="AD243" s="0" t="n">
        <v>5.223868284E-006</v>
      </c>
      <c r="AE243" s="0" t="n">
        <f aca="false">(W243*AD243)*EXP(L243*M243)</f>
        <v>0.146980484704598</v>
      </c>
      <c r="AF243" s="0" t="n">
        <v>128492.951615293</v>
      </c>
      <c r="AG243" s="0" t="n">
        <v>3748.14709444969</v>
      </c>
      <c r="AH243" s="0" t="n">
        <f aca="false">AD243*0.1</f>
        <v>5.223868284E-007</v>
      </c>
      <c r="AI243" s="0" t="n">
        <f aca="false">(SQRT(((AG243/W243)^2)+((AH243/AD243)^2)))*AE243</f>
        <v>0.0245612534761278</v>
      </c>
      <c r="AJ243" s="0" t="n">
        <v>3.02832944E-007</v>
      </c>
      <c r="AK243" s="0" t="n">
        <f aca="false">(W243*AJ243)*EXP(L243*M243)</f>
        <v>0.00852060780896219</v>
      </c>
      <c r="AL243" s="0" t="n">
        <v>128492.951615293</v>
      </c>
      <c r="AM243" s="0" t="n">
        <v>3748.14709444969</v>
      </c>
      <c r="AN243" s="0" t="n">
        <f aca="false">AJ243*0.1</f>
        <v>3.02832944E-008</v>
      </c>
      <c r="AO243" s="0" t="n">
        <f aca="false">(SQRT(((AM243/W243)^2)+((AN243/AJ243)^2)))*AK243</f>
        <v>0.0014238407812248</v>
      </c>
    </row>
    <row r="244" customFormat="false" ht="15" hidden="false" customHeight="false" outlineLevel="0" collapsed="false">
      <c r="A244" s="42" t="s">
        <v>441</v>
      </c>
      <c r="B244" s="32"/>
      <c r="C244" s="0" t="s">
        <v>2123</v>
      </c>
      <c r="D244" s="41" t="n">
        <v>40652</v>
      </c>
      <c r="E244" s="0" t="n">
        <v>10000</v>
      </c>
      <c r="F244" s="0" t="n">
        <v>9685</v>
      </c>
      <c r="G244" s="0" t="n">
        <f aca="false">(((F244*3.7852*35.81)/1000)/(H244^2))*1.2732</f>
        <v>26.1161667841766</v>
      </c>
      <c r="H244" s="0" t="n">
        <v>8</v>
      </c>
      <c r="I244" s="0" t="n">
        <v>61.9514713474445</v>
      </c>
      <c r="J244" s="0" t="n">
        <v>130.009325504884</v>
      </c>
      <c r="K244" s="0" t="n">
        <v>0.00593973</v>
      </c>
      <c r="L244" s="0" t="n">
        <v>0.005</v>
      </c>
      <c r="M244" s="0" t="n">
        <v>1</v>
      </c>
      <c r="N244" s="0" t="n">
        <v>7.18021435602962</v>
      </c>
      <c r="O244" s="0" t="n">
        <f aca="false">(N244/2204.59)*EXP(L244*M244)</f>
        <v>0.00327326411272127</v>
      </c>
      <c r="P244" s="0" t="n">
        <v>0.693948706618423</v>
      </c>
      <c r="Q244" s="0" t="n">
        <v>0.0696754411027923</v>
      </c>
      <c r="R244" s="0" t="n">
        <f aca="false">30.3818643031628*(I244/Hoja4!$DN$2)</f>
        <v>0.327590833776493</v>
      </c>
      <c r="S244" s="0" t="n">
        <v>1.14894745568521</v>
      </c>
      <c r="T244" s="0" t="n">
        <v>5.58086552427142E-005</v>
      </c>
      <c r="U244" s="0" t="n">
        <f aca="false">(SQRT(((P244/G244)^2)+((Q244/H244)^2)+((R244/I244)^2)+((S244/J244)^2)+((T244/K244)^2)))*O244</f>
        <v>0.000102273025349491</v>
      </c>
      <c r="V244" s="0" t="n">
        <f aca="false">O244&gt;U244</f>
        <v>1</v>
      </c>
      <c r="W244" s="0" t="n">
        <v>600000</v>
      </c>
      <c r="X244" s="0" t="n">
        <v>4.994E-006</v>
      </c>
      <c r="Y244" s="0" t="n">
        <f aca="false">(W244*X244)*EXP(L244*M244)</f>
        <v>3.01141951750311</v>
      </c>
      <c r="Z244" s="0" t="n">
        <v>422967.168377838</v>
      </c>
      <c r="AA244" s="0" t="n">
        <v>6507.82824848106</v>
      </c>
      <c r="AB244" s="0" t="n">
        <f aca="false">X244*0.1</f>
        <v>4.994E-007</v>
      </c>
      <c r="AC244" s="0" t="n">
        <f aca="false">(SQRT(((AA244/W244)^2)+((AB244/X244)^2)))*Y244</f>
        <v>0.302908149085333</v>
      </c>
      <c r="AD244" s="0" t="n">
        <v>5.223868284E-006</v>
      </c>
      <c r="AE244" s="0" t="n">
        <f aca="false">(W244*AD244)*EXP(L244*M244)</f>
        <v>3.15003181964419</v>
      </c>
      <c r="AF244" s="0" t="n">
        <v>422967.168377838</v>
      </c>
      <c r="AG244" s="0" t="n">
        <v>6507.82824848106</v>
      </c>
      <c r="AH244" s="0" t="n">
        <f aca="false">AD244*0.1</f>
        <v>5.223868284E-007</v>
      </c>
      <c r="AI244" s="0" t="n">
        <f aca="false">(SQRT(((AG244/W244)^2)+((AH244/AD244)^2)))*AE244</f>
        <v>0.316850675404889</v>
      </c>
      <c r="AJ244" s="0" t="n">
        <v>3.02832944E-007</v>
      </c>
      <c r="AK244" s="0" t="n">
        <f aca="false">(W244*AJ244)*EXP(L244*M244)</f>
        <v>0.182610540269228</v>
      </c>
      <c r="AL244" s="0" t="n">
        <v>422967.168377838</v>
      </c>
      <c r="AM244" s="0" t="n">
        <v>6507.82824848106</v>
      </c>
      <c r="AN244" s="0" t="n">
        <f aca="false">AJ244*0.1</f>
        <v>3.02832944E-008</v>
      </c>
      <c r="AO244" s="0" t="n">
        <f aca="false">(SQRT(((AM244/W244)^2)+((AN244/AJ244)^2)))*AK244</f>
        <v>0.0183681550959356</v>
      </c>
    </row>
    <row r="245" customFormat="false" ht="15" hidden="false" customHeight="false" outlineLevel="0" collapsed="false">
      <c r="A245" s="42" t="s">
        <v>441</v>
      </c>
      <c r="B245" s="32"/>
      <c r="C245" s="0" t="s">
        <v>2123</v>
      </c>
      <c r="D245" s="41" t="n">
        <v>40652</v>
      </c>
      <c r="E245" s="0" t="n">
        <v>10000</v>
      </c>
      <c r="F245" s="0" t="n">
        <v>9685</v>
      </c>
      <c r="G245" s="0" t="n">
        <f aca="false">(((F245*3.7852*35.81)/1000)/(H245^2))*1.2732</f>
        <v>26.1161667841766</v>
      </c>
      <c r="H245" s="0" t="n">
        <v>8</v>
      </c>
      <c r="I245" s="0" t="n">
        <v>61.9514713474445</v>
      </c>
      <c r="J245" s="0" t="n">
        <v>130.009325504884</v>
      </c>
      <c r="K245" s="0" t="n">
        <v>0.00593973</v>
      </c>
      <c r="L245" s="0" t="n">
        <v>0.005</v>
      </c>
      <c r="M245" s="0" t="n">
        <v>1</v>
      </c>
      <c r="N245" s="0" t="n">
        <v>7.18021435602962</v>
      </c>
      <c r="O245" s="0" t="n">
        <f aca="false">(N245/2204.59)*EXP(L245*M245)</f>
        <v>0.00327326411272127</v>
      </c>
      <c r="P245" s="0" t="n">
        <v>0.693948706618423</v>
      </c>
      <c r="Q245" s="0" t="n">
        <v>0.0696754411027923</v>
      </c>
      <c r="R245" s="0" t="n">
        <f aca="false">30.3818643031628*(I245/Hoja4!$DN$2)</f>
        <v>0.327590833776493</v>
      </c>
      <c r="S245" s="0" t="n">
        <v>1.14894745568521</v>
      </c>
      <c r="T245" s="0" t="n">
        <v>5.58086552427142E-005</v>
      </c>
      <c r="U245" s="0" t="n">
        <f aca="false">(SQRT(((P245/G245)^2)+((Q245/H245)^2)+((R245/I245)^2)+((S245/J245)^2)+((T245/K245)^2)))*O245</f>
        <v>0.000102273025349491</v>
      </c>
      <c r="V245" s="0" t="n">
        <f aca="false">O245&gt;U245</f>
        <v>1</v>
      </c>
      <c r="W245" s="0" t="n">
        <v>600000</v>
      </c>
      <c r="X245" s="0" t="n">
        <v>4.994E-006</v>
      </c>
      <c r="Y245" s="0" t="n">
        <f aca="false">(W245*X245)*EXP(L245*M245)</f>
        <v>3.01141951750311</v>
      </c>
      <c r="Z245" s="0" t="n">
        <v>422967.168377838</v>
      </c>
      <c r="AA245" s="0" t="n">
        <v>6507.82824848106</v>
      </c>
      <c r="AB245" s="0" t="n">
        <f aca="false">X245*0.1</f>
        <v>4.994E-007</v>
      </c>
      <c r="AC245" s="0" t="n">
        <f aca="false">(SQRT(((AA245/W245)^2)+((AB245/X245)^2)))*Y245</f>
        <v>0.302908149085333</v>
      </c>
      <c r="AD245" s="0" t="n">
        <v>5.223868284E-006</v>
      </c>
      <c r="AE245" s="0" t="n">
        <f aca="false">(W245*AD245)*EXP(L245*M245)</f>
        <v>3.15003181964419</v>
      </c>
      <c r="AF245" s="0" t="n">
        <v>422967.168377838</v>
      </c>
      <c r="AG245" s="0" t="n">
        <v>6507.82824848106</v>
      </c>
      <c r="AH245" s="0" t="n">
        <f aca="false">AD245*0.1</f>
        <v>5.223868284E-007</v>
      </c>
      <c r="AI245" s="0" t="n">
        <f aca="false">(SQRT(((AG245/W245)^2)+((AH245/AD245)^2)))*AE245</f>
        <v>0.316850675404889</v>
      </c>
      <c r="AJ245" s="0" t="n">
        <v>3.02832944E-007</v>
      </c>
      <c r="AK245" s="0" t="n">
        <f aca="false">(W245*AJ245)*EXP(L245*M245)</f>
        <v>0.182610540269228</v>
      </c>
      <c r="AL245" s="0" t="n">
        <v>422967.168377838</v>
      </c>
      <c r="AM245" s="0" t="n">
        <v>6507.82824848106</v>
      </c>
      <c r="AN245" s="0" t="n">
        <f aca="false">AJ245*0.1</f>
        <v>3.02832944E-008</v>
      </c>
      <c r="AO245" s="0" t="n">
        <f aca="false">(SQRT(((AM245/W245)^2)+((AN245/AJ245)^2)))*AK245</f>
        <v>0.0183681550959356</v>
      </c>
    </row>
    <row r="246" customFormat="false" ht="15" hidden="false" customHeight="false" outlineLevel="0" collapsed="false">
      <c r="A246" s="42" t="s">
        <v>441</v>
      </c>
      <c r="B246" s="32"/>
      <c r="C246" s="0" t="s">
        <v>2123</v>
      </c>
      <c r="D246" s="41" t="n">
        <v>40652</v>
      </c>
      <c r="E246" s="0" t="n">
        <v>5000</v>
      </c>
      <c r="F246" s="0" t="n">
        <v>5049</v>
      </c>
      <c r="G246" s="0" t="n">
        <f aca="false">(((F246*3.7852*35.81)/1000)/(H246^2))*1.2732</f>
        <v>13.6149226735475</v>
      </c>
      <c r="H246" s="0" t="n">
        <v>8</v>
      </c>
      <c r="I246" s="0" t="n">
        <v>59.41770647653</v>
      </c>
      <c r="J246" s="0" t="n">
        <v>130.009325504884</v>
      </c>
      <c r="K246" s="0" t="n">
        <v>0.00593973</v>
      </c>
      <c r="L246" s="0" t="n">
        <v>0.005</v>
      </c>
      <c r="M246" s="0" t="n">
        <v>1</v>
      </c>
      <c r="N246" s="0" t="n">
        <v>3.59010717801481</v>
      </c>
      <c r="O246" s="0" t="n">
        <f aca="false">(N246/2204.59)*EXP(L246*M246)</f>
        <v>0.00163663205636063</v>
      </c>
      <c r="P246" s="0" t="n">
        <v>0.400684429145215</v>
      </c>
      <c r="Q246" s="0" t="n">
        <v>0.0788250461799058</v>
      </c>
      <c r="R246" s="0" t="n">
        <f aca="false">30.6123136425953*(I246/Hoja4!$AB$2)</f>
        <v>0.324635091023991</v>
      </c>
      <c r="S246" s="0" t="n">
        <v>1.14894745568521</v>
      </c>
      <c r="T246" s="0" t="n">
        <v>5.58086552427142E-005</v>
      </c>
      <c r="U246" s="0" t="n">
        <f aca="false">(SQRT(((P246/G246)^2)+((Q246/H246)^2)+((R246/I246)^2)+((S246/J246)^2)+((T246/K246)^2)))*O246</f>
        <v>5.5727977377262E-005</v>
      </c>
      <c r="V246" s="0" t="n">
        <f aca="false">O246&gt;U246</f>
        <v>1</v>
      </c>
      <c r="W246" s="0" t="n">
        <v>300000</v>
      </c>
      <c r="X246" s="0" t="n">
        <v>4.994E-006</v>
      </c>
      <c r="Y246" s="0" t="n">
        <f aca="false">(W246*X246)*EXP(L246*M246)</f>
        <v>1.50570975875155</v>
      </c>
      <c r="Z246" s="0" t="n">
        <v>422967.168377838</v>
      </c>
      <c r="AA246" s="0" t="n">
        <v>6507.82824848106</v>
      </c>
      <c r="AB246" s="0" t="n">
        <f aca="false">X246*0.1</f>
        <v>4.994E-007</v>
      </c>
      <c r="AC246" s="0" t="n">
        <f aca="false">(SQRT(((AA246/W246)^2)+((AB246/X246)^2)))*Y246</f>
        <v>0.154073003651881</v>
      </c>
      <c r="AD246" s="0" t="n">
        <v>5.223868284E-006</v>
      </c>
      <c r="AE246" s="0" t="n">
        <f aca="false">(W246*AD246)*EXP(L246*M246)</f>
        <v>1.57501590982209</v>
      </c>
      <c r="AF246" s="0" t="n">
        <v>422967.168377838</v>
      </c>
      <c r="AG246" s="0" t="n">
        <v>6507.82824848106</v>
      </c>
      <c r="AH246" s="0" t="n">
        <f aca="false">AD246*0.1</f>
        <v>5.223868284E-007</v>
      </c>
      <c r="AI246" s="0" t="n">
        <f aca="false">(SQRT(((AG246/W246)^2)+((AH246/AD246)^2)))*AE246</f>
        <v>0.161164813215394</v>
      </c>
      <c r="AJ246" s="0" t="n">
        <v>3.02832944E-007</v>
      </c>
      <c r="AK246" s="0" t="n">
        <f aca="false">(W246*AJ246)*EXP(L246*M246)</f>
        <v>0.0913052701346141</v>
      </c>
      <c r="AL246" s="0" t="n">
        <v>422967.168377838</v>
      </c>
      <c r="AM246" s="0" t="n">
        <v>6507.82824848106</v>
      </c>
      <c r="AN246" s="0" t="n">
        <f aca="false">AJ246*0.1</f>
        <v>3.02832944E-008</v>
      </c>
      <c r="AO246" s="0" t="n">
        <f aca="false">(SQRT(((AM246/W246)^2)+((AN246/AJ246)^2)))*AK246</f>
        <v>0.00934288772263153</v>
      </c>
    </row>
    <row r="247" customFormat="false" ht="15" hidden="false" customHeight="false" outlineLevel="0" collapsed="false">
      <c r="A247" s="42" t="s">
        <v>441</v>
      </c>
      <c r="B247" s="32"/>
      <c r="C247" s="0" t="s">
        <v>2123</v>
      </c>
      <c r="D247" s="41" t="n">
        <v>40652</v>
      </c>
      <c r="E247" s="0" t="n">
        <v>1000</v>
      </c>
      <c r="F247" s="0" t="n">
        <v>1334</v>
      </c>
      <c r="G247" s="0" t="n">
        <f aca="false">(((F247*3.7852*35.81)/1000)/(H247^2))*1.2732</f>
        <v>14.3888348952366</v>
      </c>
      <c r="H247" s="0" t="n">
        <v>4</v>
      </c>
      <c r="I247" s="0" t="n">
        <v>44.9775112443778</v>
      </c>
      <c r="J247" s="0" t="n">
        <v>130.009325504884</v>
      </c>
      <c r="K247" s="0" t="n">
        <v>0.00593973</v>
      </c>
      <c r="L247" s="0" t="n">
        <v>0.005</v>
      </c>
      <c r="M247" s="0" t="n">
        <v>1</v>
      </c>
      <c r="N247" s="0" t="n">
        <v>0.674112214218303</v>
      </c>
      <c r="O247" s="0" t="n">
        <f aca="false">(N247/2204.59)*EXP(L247*M247)</f>
        <v>0.000307309393471643</v>
      </c>
      <c r="P247" s="0" t="n">
        <v>3.84628009552178</v>
      </c>
      <c r="Q247" s="0" t="n">
        <v>0.929413195093969</v>
      </c>
      <c r="R247" s="0" t="n">
        <f aca="false">20.0517050054558*(I247/Hoja4!$H$2)</f>
        <v>5.88880970457931</v>
      </c>
      <c r="S247" s="0" t="n">
        <v>1.14894745568521</v>
      </c>
      <c r="T247" s="0" t="n">
        <v>5.58086552427142E-005</v>
      </c>
      <c r="U247" s="0" t="n">
        <f aca="false">(SQRT(((P247/G247)^2)+((Q247/H247)^2)+((R247/I247)^2)+((S247/J247)^2)+((T247/K247)^2)))*O247</f>
        <v>0.000116108957329008</v>
      </c>
      <c r="V247" s="0" t="n">
        <f aca="false">O247&gt;U247</f>
        <v>1</v>
      </c>
      <c r="W247" s="0" t="n">
        <v>60000</v>
      </c>
      <c r="X247" s="0" t="n">
        <v>4.994E-006</v>
      </c>
      <c r="Y247" s="0" t="n">
        <f aca="false">(W247*X247)*EXP(L247*M247)</f>
        <v>0.301141951750311</v>
      </c>
      <c r="Z247" s="0" t="n">
        <v>422967.168377838</v>
      </c>
      <c r="AA247" s="0" t="n">
        <v>6507.82824848106</v>
      </c>
      <c r="AB247" s="0" t="n">
        <f aca="false">X247*0.1</f>
        <v>4.994E-007</v>
      </c>
      <c r="AC247" s="0" t="n">
        <f aca="false">(SQRT(((AA247/W247)^2)+((AB247/X247)^2)))*Y247</f>
        <v>0.0444267535315798</v>
      </c>
      <c r="AD247" s="0" t="n">
        <v>5.223868284E-006</v>
      </c>
      <c r="AE247" s="0" t="n">
        <f aca="false">(W247*AD247)*EXP(L247*M247)</f>
        <v>0.315003181964419</v>
      </c>
      <c r="AF247" s="0" t="n">
        <v>422967.168377838</v>
      </c>
      <c r="AG247" s="0" t="n">
        <v>6507.82824848106</v>
      </c>
      <c r="AH247" s="0" t="n">
        <f aca="false">AD247*0.1</f>
        <v>5.223868284E-007</v>
      </c>
      <c r="AI247" s="0" t="n">
        <f aca="false">(SQRT(((AG247/W247)^2)+((AH247/AD247)^2)))*AE247</f>
        <v>0.0464716677482388</v>
      </c>
      <c r="AJ247" s="0" t="n">
        <v>3.02832944E-007</v>
      </c>
      <c r="AK247" s="0" t="n">
        <f aca="false">(W247*AJ247)*EXP(L247*M247)</f>
        <v>0.0182610540269228</v>
      </c>
      <c r="AL247" s="0" t="n">
        <v>422967.168377838</v>
      </c>
      <c r="AM247" s="0" t="n">
        <v>6507.82824848106</v>
      </c>
      <c r="AN247" s="0" t="n">
        <f aca="false">AJ247*0.1</f>
        <v>3.02832944E-008</v>
      </c>
      <c r="AO247" s="0" t="n">
        <f aca="false">(SQRT(((AM247/W247)^2)+((AN247/AJ247)^2)))*AK247</f>
        <v>0.00269400972453558</v>
      </c>
    </row>
    <row r="248" customFormat="false" ht="15" hidden="false" customHeight="false" outlineLevel="0" collapsed="false">
      <c r="A248" s="42" t="s">
        <v>441</v>
      </c>
      <c r="B248" s="40" t="s">
        <v>528</v>
      </c>
      <c r="C248" s="0" t="s">
        <v>2122</v>
      </c>
      <c r="D248" s="45" t="n">
        <v>38702</v>
      </c>
      <c r="E248" s="0" t="n">
        <v>10000</v>
      </c>
      <c r="F248" s="0" t="n">
        <v>10566</v>
      </c>
      <c r="G248" s="0" t="n">
        <f aca="false">(((F248*3.7852*35.81)/1000)/(H248^2))*1.2732</f>
        <v>27.1189383600413</v>
      </c>
      <c r="H248" s="0" t="n">
        <v>8.2</v>
      </c>
      <c r="I248" s="0" t="n">
        <v>18.2183260466436</v>
      </c>
      <c r="J248" s="0" t="n">
        <v>68.0016224983599</v>
      </c>
      <c r="K248" s="0" t="n">
        <v>3.82238500207701</v>
      </c>
      <c r="L248" s="0" t="n">
        <v>0.005</v>
      </c>
      <c r="M248" s="0" t="n">
        <v>7</v>
      </c>
      <c r="N248" s="0" t="n">
        <v>1191.2779971066</v>
      </c>
      <c r="O248" s="0" t="n">
        <f aca="false">(N248/2204.59)*EXP(L248*M248)</f>
        <v>0.559610164458214</v>
      </c>
      <c r="P248" s="0" t="n">
        <v>0.693948706618423</v>
      </c>
      <c r="Q248" s="0" t="n">
        <v>0.0696754411027923</v>
      </c>
      <c r="R248" s="0" t="n">
        <f aca="false">30.3818643031628*(I248/Hoja4!$DI$2)</f>
        <v>0.217926057632841</v>
      </c>
      <c r="S248" s="0" t="n">
        <v>0.346725101597201</v>
      </c>
      <c r="T248" s="0" t="n">
        <v>0.0215793379964769</v>
      </c>
      <c r="U248" s="0" t="n">
        <f aca="false">(SQRT(((P248/G248)^2)+((Q248/H248)^2)+((R248/I248)^2)+((S248/J248)^2)+((T248/K248)^2)))*O248</f>
        <v>0.0170470605977101</v>
      </c>
      <c r="V248" s="0" t="n">
        <f aca="false">O248&gt;U248</f>
        <v>1</v>
      </c>
      <c r="W248" s="0" t="n">
        <v>192494.833008836</v>
      </c>
      <c r="X248" s="0" t="n">
        <v>4.994E-006</v>
      </c>
      <c r="Y248" s="0" t="n">
        <f aca="false">(W248*X248)*EXP(L248*M248)</f>
        <v>0.995561105872779</v>
      </c>
      <c r="Z248" s="0" t="n">
        <v>128492.951615293</v>
      </c>
      <c r="AA248" s="0" t="n">
        <v>3748.14709444969</v>
      </c>
      <c r="AB248" s="0" t="n">
        <f aca="false">X248*0.1</f>
        <v>4.994E-007</v>
      </c>
      <c r="AC248" s="0" t="n">
        <f aca="false">(SQRT(((AA248/W248)^2)+((AB248/X248)^2)))*Y248</f>
        <v>0.101425819207502</v>
      </c>
      <c r="AD248" s="0" t="n">
        <v>5.223868284E-006</v>
      </c>
      <c r="AE248" s="0" t="n">
        <f aca="false">(W248*AD248)*EXP(L248*M248)</f>
        <v>1.04138567996652</v>
      </c>
      <c r="AF248" s="0" t="n">
        <v>128492.951615293</v>
      </c>
      <c r="AG248" s="0" t="n">
        <v>3748.14709444969</v>
      </c>
      <c r="AH248" s="0" t="n">
        <f aca="false">AD248*0.1</f>
        <v>5.223868284E-007</v>
      </c>
      <c r="AI248" s="0" t="n">
        <f aca="false">(SQRT(((AG248/W248)^2)+((AH248/AD248)^2)))*AE248</f>
        <v>0.106094337232036</v>
      </c>
      <c r="AJ248" s="0" t="n">
        <v>3.02832944E-007</v>
      </c>
      <c r="AK248" s="0" t="n">
        <f aca="false">(W248*AJ248)*EXP(L248*M248)</f>
        <v>0.060370184345885</v>
      </c>
      <c r="AL248" s="0" t="n">
        <v>128492.951615293</v>
      </c>
      <c r="AM248" s="0" t="n">
        <v>3748.14709444969</v>
      </c>
      <c r="AN248" s="0" t="n">
        <f aca="false">AJ248*0.1</f>
        <v>3.02832944E-008</v>
      </c>
      <c r="AO248" s="0" t="n">
        <f aca="false">(SQRT(((AM248/W248)^2)+((AN248/AJ248)^2)))*AK248</f>
        <v>0.00615039636127747</v>
      </c>
    </row>
    <row r="249" customFormat="false" ht="15" hidden="false" customHeight="false" outlineLevel="0" collapsed="false">
      <c r="A249" s="42" t="s">
        <v>441</v>
      </c>
      <c r="B249" s="32"/>
      <c r="C249" s="0" t="s">
        <v>2122</v>
      </c>
      <c r="D249" s="45" t="n">
        <v>38702</v>
      </c>
      <c r="E249" s="0" t="n">
        <v>10000</v>
      </c>
      <c r="F249" s="0" t="n">
        <v>10566</v>
      </c>
      <c r="G249" s="0" t="n">
        <f aca="false">(((F249*3.7852*35.81)/1000)/(H249^2))*1.2732</f>
        <v>27.1189383600413</v>
      </c>
      <c r="H249" s="0" t="n">
        <v>8.2</v>
      </c>
      <c r="I249" s="0" t="n">
        <v>18.2183260466436</v>
      </c>
      <c r="J249" s="0" t="n">
        <v>68.0016224983599</v>
      </c>
      <c r="K249" s="0" t="n">
        <v>3.82238500207701</v>
      </c>
      <c r="L249" s="0" t="n">
        <v>0.005</v>
      </c>
      <c r="M249" s="0" t="n">
        <v>7</v>
      </c>
      <c r="N249" s="0" t="n">
        <v>1191.2779971066</v>
      </c>
      <c r="O249" s="0" t="n">
        <f aca="false">(N249/2204.59)*EXP(L249*M249)</f>
        <v>0.559610164458214</v>
      </c>
      <c r="P249" s="0" t="n">
        <v>0.693948706618423</v>
      </c>
      <c r="Q249" s="0" t="n">
        <v>0.0696754411027923</v>
      </c>
      <c r="R249" s="0" t="n">
        <f aca="false">30.3818643031628*(I249/Hoja4!$DI$2)</f>
        <v>0.217926057632841</v>
      </c>
      <c r="S249" s="0" t="n">
        <v>0.346725101597201</v>
      </c>
      <c r="T249" s="0" t="n">
        <v>0.0215793379964769</v>
      </c>
      <c r="U249" s="0" t="n">
        <f aca="false">(SQRT(((P249/G249)^2)+((Q249/H249)^2)+((R249/I249)^2)+((S249/J249)^2)+((T249/K249)^2)))*O249</f>
        <v>0.0170470605977101</v>
      </c>
      <c r="V249" s="0" t="n">
        <f aca="false">O249&gt;U249</f>
        <v>1</v>
      </c>
      <c r="W249" s="0" t="n">
        <v>192494.833008836</v>
      </c>
      <c r="X249" s="0" t="n">
        <v>4.994E-006</v>
      </c>
      <c r="Y249" s="0" t="n">
        <f aca="false">(W249*X249)*EXP(L249*M249)</f>
        <v>0.995561105872779</v>
      </c>
      <c r="Z249" s="0" t="n">
        <v>128492.951615293</v>
      </c>
      <c r="AA249" s="0" t="n">
        <v>3748.14709444969</v>
      </c>
      <c r="AB249" s="0" t="n">
        <f aca="false">X249*0.1</f>
        <v>4.994E-007</v>
      </c>
      <c r="AC249" s="0" t="n">
        <f aca="false">(SQRT(((AA249/W249)^2)+((AB249/X249)^2)))*Y249</f>
        <v>0.101425819207502</v>
      </c>
      <c r="AD249" s="0" t="n">
        <v>5.223868284E-006</v>
      </c>
      <c r="AE249" s="0" t="n">
        <f aca="false">(W249*AD249)*EXP(L249*M249)</f>
        <v>1.04138567996652</v>
      </c>
      <c r="AF249" s="0" t="n">
        <v>128492.951615293</v>
      </c>
      <c r="AG249" s="0" t="n">
        <v>3748.14709444969</v>
      </c>
      <c r="AH249" s="0" t="n">
        <f aca="false">AD249*0.1</f>
        <v>5.223868284E-007</v>
      </c>
      <c r="AI249" s="0" t="n">
        <f aca="false">(SQRT(((AG249/W249)^2)+((AH249/AD249)^2)))*AE249</f>
        <v>0.106094337232036</v>
      </c>
      <c r="AJ249" s="0" t="n">
        <v>3.02832944E-007</v>
      </c>
      <c r="AK249" s="0" t="n">
        <f aca="false">(W249*AJ249)*EXP(L249*M249)</f>
        <v>0.060370184345885</v>
      </c>
      <c r="AL249" s="0" t="n">
        <v>128492.951615293</v>
      </c>
      <c r="AM249" s="0" t="n">
        <v>3748.14709444969</v>
      </c>
      <c r="AN249" s="0" t="n">
        <f aca="false">AJ249*0.1</f>
        <v>3.02832944E-008</v>
      </c>
      <c r="AO249" s="0" t="n">
        <f aca="false">(SQRT(((AM249/W249)^2)+((AN249/AJ249)^2)))*AK249</f>
        <v>0.00615039636127747</v>
      </c>
    </row>
    <row r="250" customFormat="false" ht="15" hidden="false" customHeight="false" outlineLevel="0" collapsed="false">
      <c r="A250" s="42" t="s">
        <v>441</v>
      </c>
      <c r="B250" s="32"/>
      <c r="C250" s="0" t="s">
        <v>2123</v>
      </c>
      <c r="D250" s="45" t="n">
        <v>38702</v>
      </c>
      <c r="E250" s="0" t="n">
        <v>10000</v>
      </c>
      <c r="F250" s="0" t="n">
        <v>10566</v>
      </c>
      <c r="G250" s="0" t="n">
        <f aca="false">(((F250*3.7852*35.81)/1000)/(H250^2))*1.2732</f>
        <v>27.1189383600413</v>
      </c>
      <c r="H250" s="0" t="n">
        <v>8.2</v>
      </c>
      <c r="I250" s="0" t="n">
        <v>63.2853946621238</v>
      </c>
      <c r="J250" s="0" t="n">
        <v>130.009325504884</v>
      </c>
      <c r="K250" s="0" t="n">
        <v>0.00593973</v>
      </c>
      <c r="L250" s="0" t="n">
        <v>0.005</v>
      </c>
      <c r="M250" s="0" t="n">
        <v>7</v>
      </c>
      <c r="N250" s="0" t="n">
        <v>7.87655223408051</v>
      </c>
      <c r="O250" s="0" t="n">
        <f aca="false">(N250/2204.59)*EXP(L250*M250)</f>
        <v>0.00370005884586408</v>
      </c>
      <c r="P250" s="0" t="n">
        <v>0.693948706618423</v>
      </c>
      <c r="Q250" s="0" t="n">
        <v>0.0696754411027923</v>
      </c>
      <c r="R250" s="0" t="n">
        <f aca="false">30.3818643031628*(I250/Hoja4!$DN$2)</f>
        <v>0.334644436238958</v>
      </c>
      <c r="S250" s="0" t="n">
        <v>1.14894745568521</v>
      </c>
      <c r="T250" s="0" t="n">
        <v>5.58086552427142E-005</v>
      </c>
      <c r="U250" s="0" t="n">
        <f aca="false">(SQRT(((P250/G250)^2)+((Q250/H250)^2)+((R250/I250)^2)+((S250/J250)^2)+((T250/K250)^2)))*O250</f>
        <v>0.000112310237767585</v>
      </c>
      <c r="V250" s="0" t="n">
        <f aca="false">O250&gt;U250</f>
        <v>1</v>
      </c>
      <c r="W250" s="0" t="n">
        <v>668673.48</v>
      </c>
      <c r="X250" s="0" t="n">
        <v>4.994E-006</v>
      </c>
      <c r="Y250" s="0" t="n">
        <f aca="false">(W250*X250)*EXP(L250*M250)</f>
        <v>3.45830222459032</v>
      </c>
      <c r="Z250" s="0" t="n">
        <v>422967.168377838</v>
      </c>
      <c r="AA250" s="0" t="n">
        <v>6507.82824848106</v>
      </c>
      <c r="AB250" s="0" t="n">
        <f aca="false">X250*0.1</f>
        <v>4.994E-007</v>
      </c>
      <c r="AC250" s="0" t="n">
        <f aca="false">(SQRT(((AA250/W250)^2)+((AB250/X250)^2)))*Y250</f>
        <v>0.347464222769155</v>
      </c>
      <c r="AD250" s="0" t="n">
        <v>5.223868284E-006</v>
      </c>
      <c r="AE250" s="0" t="n">
        <f aca="false">(W250*AD250)*EXP(L250*M250)</f>
        <v>3.61748404235563</v>
      </c>
      <c r="AF250" s="0" t="n">
        <v>422967.168377838</v>
      </c>
      <c r="AG250" s="0" t="n">
        <v>6507.82824848106</v>
      </c>
      <c r="AH250" s="0" t="n">
        <f aca="false">AD250*0.1</f>
        <v>5.223868284E-007</v>
      </c>
      <c r="AI250" s="0" t="n">
        <f aca="false">(SQRT(((AG250/W250)^2)+((AH250/AD250)^2)))*AE250</f>
        <v>0.363457615768623</v>
      </c>
      <c r="AJ250" s="0" t="n">
        <v>3.02832944E-007</v>
      </c>
      <c r="AK250" s="0" t="n">
        <f aca="false">(W250*AJ250)*EXP(L250*M250)</f>
        <v>0.209709219846703</v>
      </c>
      <c r="AL250" s="0" t="n">
        <v>422967.168377838</v>
      </c>
      <c r="AM250" s="0" t="n">
        <v>6507.82824848106</v>
      </c>
      <c r="AN250" s="0" t="n">
        <f aca="false">AJ250*0.1</f>
        <v>3.02832944E-008</v>
      </c>
      <c r="AO250" s="0" t="n">
        <f aca="false">(SQRT(((AM250/W250)^2)+((AN250/AJ250)^2)))*AK250</f>
        <v>0.0210700067112245</v>
      </c>
    </row>
    <row r="251" customFormat="false" ht="15" hidden="false" customHeight="false" outlineLevel="0" collapsed="false">
      <c r="A251" s="42" t="s">
        <v>441</v>
      </c>
      <c r="B251" s="32"/>
      <c r="C251" s="0" t="s">
        <v>2123</v>
      </c>
      <c r="D251" s="45" t="n">
        <v>38702</v>
      </c>
      <c r="E251" s="0" t="n">
        <v>5000</v>
      </c>
      <c r="F251" s="0" t="n">
        <v>5283</v>
      </c>
      <c r="G251" s="0" t="n">
        <f aca="false">(((F251*3.7852*35.81)/1000)/(H251^2))*1.2732</f>
        <v>13.5594691800206</v>
      </c>
      <c r="H251" s="0" t="n">
        <v>8.2</v>
      </c>
      <c r="I251" s="0" t="n">
        <v>63.2853833049404</v>
      </c>
      <c r="J251" s="0" t="n">
        <v>130.009325504884</v>
      </c>
      <c r="K251" s="0" t="n">
        <v>0.00593973</v>
      </c>
      <c r="L251" s="0" t="n">
        <v>0.005</v>
      </c>
      <c r="M251" s="0" t="n">
        <v>7</v>
      </c>
      <c r="N251" s="0" t="n">
        <v>3.93827613810177</v>
      </c>
      <c r="O251" s="0" t="n">
        <f aca="false">(N251/2204.59)*EXP(L251*M251)</f>
        <v>0.00185002943282581</v>
      </c>
      <c r="P251" s="0" t="n">
        <v>0.400684429145215</v>
      </c>
      <c r="Q251" s="0" t="n">
        <v>0.0788250461799058</v>
      </c>
      <c r="R251" s="0" t="n">
        <f aca="false">30.6123136425953*(I251/Hoja4!$AB$2)</f>
        <v>0.34576656333584</v>
      </c>
      <c r="S251" s="0" t="n">
        <v>1.14894745568521</v>
      </c>
      <c r="T251" s="0" t="n">
        <v>5.58086552427142E-005</v>
      </c>
      <c r="U251" s="0" t="n">
        <f aca="false">(SQRT(((P251/G251)^2)+((Q251/H251)^2)+((R251/I251)^2)+((S251/J251)^2)+((T251/K251)^2)))*O251</f>
        <v>6.30599680960085E-005</v>
      </c>
      <c r="V251" s="0" t="n">
        <f aca="false">O251&gt;U251</f>
        <v>1</v>
      </c>
      <c r="W251" s="0" t="n">
        <v>334336.68</v>
      </c>
      <c r="X251" s="0" t="n">
        <v>4.994E-006</v>
      </c>
      <c r="Y251" s="0" t="n">
        <f aca="false">(W251*X251)*EXP(L251*M251)</f>
        <v>1.72915080198207</v>
      </c>
      <c r="Z251" s="0" t="n">
        <v>422967.168377838</v>
      </c>
      <c r="AA251" s="0" t="n">
        <v>6507.82824848106</v>
      </c>
      <c r="AB251" s="0" t="n">
        <f aca="false">X251*0.1</f>
        <v>4.994E-007</v>
      </c>
      <c r="AC251" s="0" t="n">
        <f aca="false">(SQRT(((AA251/W251)^2)+((AB251/X251)^2)))*Y251</f>
        <v>0.176160348258234</v>
      </c>
      <c r="AD251" s="0" t="n">
        <v>5.223868284E-006</v>
      </c>
      <c r="AE251" s="0" t="n">
        <f aca="false">(W251*AD251)*EXP(L251*M251)</f>
        <v>1.80874169658136</v>
      </c>
      <c r="AF251" s="0" t="n">
        <v>422967.168377838</v>
      </c>
      <c r="AG251" s="0" t="n">
        <v>6507.82824848106</v>
      </c>
      <c r="AH251" s="0" t="n">
        <f aca="false">AD251*0.1</f>
        <v>5.223868284E-007</v>
      </c>
      <c r="AI251" s="0" t="n">
        <f aca="false">(SQRT(((AG251/W251)^2)+((AH251/AD251)^2)))*AE251</f>
        <v>0.184268813809488</v>
      </c>
      <c r="AJ251" s="0" t="n">
        <v>3.02832944E-007</v>
      </c>
      <c r="AK251" s="0" t="n">
        <f aca="false">(W251*AJ251)*EXP(L251*M251)</f>
        <v>0.104854591106166</v>
      </c>
      <c r="AL251" s="0" t="n">
        <v>422967.168377838</v>
      </c>
      <c r="AM251" s="0" t="n">
        <v>6507.82824848106</v>
      </c>
      <c r="AN251" s="0" t="n">
        <f aca="false">AJ251*0.1</f>
        <v>3.02832944E-008</v>
      </c>
      <c r="AO251" s="0" t="n">
        <f aca="false">(SQRT(((AM251/W251)^2)+((AN251/AJ251)^2)))*AK251</f>
        <v>0.0106822500759123</v>
      </c>
    </row>
    <row r="252" customFormat="false" ht="15" hidden="false" customHeight="false" outlineLevel="0" collapsed="false">
      <c r="A252" s="42" t="s">
        <v>441</v>
      </c>
      <c r="B252" s="40" t="s">
        <v>532</v>
      </c>
      <c r="C252" s="0" t="s">
        <v>2123</v>
      </c>
      <c r="D252" s="45" t="n">
        <v>40903</v>
      </c>
      <c r="E252" s="0" t="n">
        <v>7000</v>
      </c>
      <c r="F252" s="0" t="n">
        <v>6731</v>
      </c>
      <c r="G252" s="0" t="n">
        <f aca="false">(((F252*3.7852*35.81)/1000)/(H252^2))*1.2732</f>
        <v>18.150533673133</v>
      </c>
      <c r="H252" s="0" t="n">
        <v>8</v>
      </c>
      <c r="I252" s="0" t="n">
        <v>71.311840736889</v>
      </c>
      <c r="J252" s="0" t="n">
        <v>130.009325504884</v>
      </c>
      <c r="K252" s="0" t="n">
        <v>0.00593973</v>
      </c>
      <c r="L252" s="0" t="n">
        <v>0.005</v>
      </c>
      <c r="M252" s="0" t="n">
        <v>1</v>
      </c>
      <c r="N252" s="0" t="n">
        <v>5.18324880194543</v>
      </c>
      <c r="O252" s="0" t="n">
        <f aca="false">(N252/2204.59)*EXP(L252*M252)</f>
        <v>0.00236290192039547</v>
      </c>
      <c r="P252" s="0" t="n">
        <v>0.575296534612654</v>
      </c>
      <c r="Q252" s="0" t="n">
        <v>0.0436657928861363</v>
      </c>
      <c r="R252" s="0" t="n">
        <f aca="false">11.8457570192522*(I252/Hoja4!$BK$2)</f>
        <v>0.255918136626663</v>
      </c>
      <c r="S252" s="0" t="n">
        <v>1.14894745568521</v>
      </c>
      <c r="T252" s="0" t="n">
        <v>5.58086552427142E-005</v>
      </c>
      <c r="U252" s="0" t="n">
        <f aca="false">(SQRT(((P252/G252)^2)+((Q252/H252)^2)+((R252/I252)^2)+((S252/J252)^2)+((T252/K252)^2)))*O252</f>
        <v>8.231854398413E-005</v>
      </c>
      <c r="V252" s="0" t="n">
        <f aca="false">O252&gt;U252</f>
        <v>1</v>
      </c>
      <c r="W252" s="0" t="n">
        <v>480000</v>
      </c>
      <c r="X252" s="0" t="n">
        <v>4.994E-006</v>
      </c>
      <c r="Y252" s="0" t="n">
        <f aca="false">(W252*X252)*EXP(L252*M252)</f>
        <v>2.40913561400249</v>
      </c>
      <c r="Z252" s="0" t="n">
        <v>422967.168377838</v>
      </c>
      <c r="AA252" s="0" t="n">
        <v>6507.82824848106</v>
      </c>
      <c r="AB252" s="0" t="n">
        <f aca="false">X252*0.1</f>
        <v>4.994E-007</v>
      </c>
      <c r="AC252" s="0" t="n">
        <f aca="false">(SQRT(((AA252/W252)^2)+((AB252/X252)^2)))*Y252</f>
        <v>0.243117699365693</v>
      </c>
      <c r="AD252" s="0" t="n">
        <v>5.223868284E-006</v>
      </c>
      <c r="AE252" s="0" t="n">
        <f aca="false">(W252*AD252)*EXP(L252*M252)</f>
        <v>2.52002545571535</v>
      </c>
      <c r="AF252" s="0" t="n">
        <v>422967.168377838</v>
      </c>
      <c r="AG252" s="0" t="n">
        <v>6507.82824848106</v>
      </c>
      <c r="AH252" s="0" t="n">
        <f aca="false">AD252*0.1</f>
        <v>5.223868284E-007</v>
      </c>
      <c r="AI252" s="0" t="n">
        <f aca="false">(SQRT(((AG252/W252)^2)+((AH252/AD252)^2)))*AE252</f>
        <v>0.254308137564175</v>
      </c>
      <c r="AJ252" s="0" t="n">
        <v>3.02832944E-007</v>
      </c>
      <c r="AK252" s="0" t="n">
        <f aca="false">(W252*AJ252)*EXP(L252*M252)</f>
        <v>0.146088432215383</v>
      </c>
      <c r="AL252" s="0" t="n">
        <v>422967.168377838</v>
      </c>
      <c r="AM252" s="0" t="n">
        <v>6507.82824848106</v>
      </c>
      <c r="AN252" s="0" t="n">
        <f aca="false">AJ252*0.1</f>
        <v>3.02832944E-008</v>
      </c>
      <c r="AO252" s="0" t="n">
        <f aca="false">(SQRT(((AM252/W252)^2)+((AN252/AJ252)^2)))*AK252</f>
        <v>0.014742500728358</v>
      </c>
    </row>
    <row r="253" customFormat="false" ht="15" hidden="false" customHeight="false" outlineLevel="0" collapsed="false">
      <c r="A253" s="42" t="s">
        <v>441</v>
      </c>
      <c r="B253" s="42" t="s">
        <v>2130</v>
      </c>
      <c r="C253" s="0" t="s">
        <v>2122</v>
      </c>
      <c r="D253" s="45" t="n">
        <v>40903</v>
      </c>
      <c r="E253" s="0" t="n">
        <v>3000</v>
      </c>
      <c r="F253" s="0" t="n">
        <v>3323</v>
      </c>
      <c r="G253" s="0" t="n">
        <f aca="false">(((F253*3.7852*35.81)/1000)/(H253^2))*1.2732</f>
        <v>15.9300677517479</v>
      </c>
      <c r="H253" s="0" t="n">
        <v>6</v>
      </c>
      <c r="I253" s="0" t="n">
        <v>2.52783629250677</v>
      </c>
      <c r="J253" s="0" t="n">
        <v>68.0016224983599</v>
      </c>
      <c r="K253" s="0" t="n">
        <v>3.82238500207701</v>
      </c>
      <c r="L253" s="0" t="n">
        <v>0.005</v>
      </c>
      <c r="M253" s="0" t="n">
        <v>1</v>
      </c>
      <c r="N253" s="0" t="n">
        <v>51.9844360282474</v>
      </c>
      <c r="O253" s="0" t="n">
        <f aca="false">(N253/2204.59)*EXP(L253*M253)</f>
        <v>0.0236982881616097</v>
      </c>
      <c r="P253" s="0" t="n">
        <v>2.81690318237076</v>
      </c>
      <c r="Q253" s="0" t="n">
        <v>0.689957873411666</v>
      </c>
      <c r="R253" s="0" t="n">
        <f aca="false">40.5074751462878*(I253/Hoja4!$R$2)</f>
        <v>0.0653580081971595</v>
      </c>
      <c r="S253" s="0" t="n">
        <v>0.346725101597201</v>
      </c>
      <c r="T253" s="0" t="n">
        <v>0.0215793379964769</v>
      </c>
      <c r="U253" s="0" t="n">
        <f aca="false">(SQRT(((P253/G253)^2)+((Q253/H253)^2)+((R253/I253)^2)+((S253/J253)^2)+((T253/K253)^2)))*O253</f>
        <v>0.00503934852834891</v>
      </c>
      <c r="V253" s="0" t="n">
        <f aca="false">O253&gt;U253</f>
        <v>1</v>
      </c>
      <c r="W253" s="0" t="n">
        <v>8400</v>
      </c>
      <c r="X253" s="0" t="n">
        <v>4.994E-006</v>
      </c>
      <c r="Y253" s="0" t="n">
        <f aca="false">(W253*X253)*EXP(L253*M253)</f>
        <v>0.0421598732450435</v>
      </c>
      <c r="Z253" s="0" t="n">
        <v>128492.951615293</v>
      </c>
      <c r="AA253" s="0" t="n">
        <v>3748.14709444969</v>
      </c>
      <c r="AB253" s="0" t="n">
        <f aca="false">X253*0.1</f>
        <v>4.994E-007</v>
      </c>
      <c r="AC253" s="0" t="n">
        <f aca="false">(SQRT(((AA253/W253)^2)+((AB253/X253)^2)))*Y253</f>
        <v>0.0192787087027618</v>
      </c>
      <c r="AD253" s="0" t="n">
        <v>5.223868284E-006</v>
      </c>
      <c r="AE253" s="0" t="n">
        <f aca="false">(W253*AD253)*EXP(L253*M253)</f>
        <v>0.0441004454750186</v>
      </c>
      <c r="AF253" s="0" t="n">
        <v>128492.951615293</v>
      </c>
      <c r="AG253" s="0" t="n">
        <v>3748.14709444969</v>
      </c>
      <c r="AH253" s="0" t="n">
        <f aca="false">AD253*0.1</f>
        <v>5.223868284E-007</v>
      </c>
      <c r="AI253" s="0" t="n">
        <f aca="false">(SQRT(((AG253/W253)^2)+((AH253/AD253)^2)))*AE253</f>
        <v>0.0201660862933184</v>
      </c>
      <c r="AJ253" s="0" t="n">
        <v>3.02832944E-007</v>
      </c>
      <c r="AK253" s="0" t="n">
        <f aca="false">(W253*AJ253)*EXP(L253*M253)</f>
        <v>0.0025565475637692</v>
      </c>
      <c r="AL253" s="0" t="n">
        <v>128492.951615293</v>
      </c>
      <c r="AM253" s="0" t="n">
        <v>3748.14709444969</v>
      </c>
      <c r="AN253" s="0" t="n">
        <f aca="false">AJ253*0.1</f>
        <v>3.02832944E-008</v>
      </c>
      <c r="AO253" s="0" t="n">
        <f aca="false">(SQRT(((AM253/W253)^2)+((AN253/AJ253)^2)))*AK253</f>
        <v>0.00116904848077208</v>
      </c>
    </row>
    <row r="254" customFormat="false" ht="15" hidden="false" customHeight="false" outlineLevel="0" collapsed="false">
      <c r="A254" s="42" t="s">
        <v>441</v>
      </c>
      <c r="B254" s="40" t="s">
        <v>537</v>
      </c>
      <c r="C254" s="0" t="s">
        <v>2123</v>
      </c>
      <c r="D254" s="45" t="n">
        <v>41282</v>
      </c>
      <c r="E254" s="0" t="n">
        <v>400</v>
      </c>
      <c r="F254" s="0" t="n">
        <v>4179</v>
      </c>
      <c r="G254" s="0" t="n">
        <f aca="false">(((F254*3.7852*35.81)/1000)/(H254^2))*1.2732</f>
        <v>11.2689169841068</v>
      </c>
      <c r="H254" s="0" t="n">
        <v>8</v>
      </c>
      <c r="I254" s="0" t="n">
        <v>332.136874850443</v>
      </c>
      <c r="J254" s="0" t="n">
        <v>130.009325504884</v>
      </c>
      <c r="K254" s="0" t="n">
        <v>0.00593973</v>
      </c>
      <c r="L254" s="0" t="n">
        <v>0.005</v>
      </c>
      <c r="M254" s="0" t="n">
        <v>-1</v>
      </c>
      <c r="N254" s="0" t="n">
        <v>5.4303415790127</v>
      </c>
      <c r="O254" s="0" t="n">
        <f aca="false">(N254/2204.59)*EXP(L254*M254)</f>
        <v>0.00245091270367575</v>
      </c>
      <c r="P254" s="0" t="n">
        <v>2.04565260522565</v>
      </c>
      <c r="Q254" s="0" t="n">
        <v>1.48038112546583</v>
      </c>
      <c r="R254" s="0" t="n">
        <f aca="false">306.737494238587*(I254/Hoja4!$C$2)</f>
        <v>34.7829126971636</v>
      </c>
      <c r="S254" s="0" t="n">
        <v>1.14894745568521</v>
      </c>
      <c r="T254" s="0" t="n">
        <v>5.58086552427142E-005</v>
      </c>
      <c r="U254" s="0" t="n">
        <f aca="false">(SQRT(((P254/G254)^2)+((Q254/H254)^2)+((R254/I254)^2)+((S254/J254)^2)+((T254/K254)^2)))*O254</f>
        <v>0.000685947361972751</v>
      </c>
      <c r="V254" s="0" t="n">
        <f aca="false">O254&gt;U254</f>
        <v>1</v>
      </c>
      <c r="W254" s="0" t="n">
        <v>1388000</v>
      </c>
      <c r="X254" s="0" t="n">
        <v>4.994E-006</v>
      </c>
      <c r="Y254" s="0" t="n">
        <f aca="false">(W254*X254)*EXP(L254*M254)</f>
        <v>6.8971001416705</v>
      </c>
      <c r="Z254" s="0" t="n">
        <v>422967.168377838</v>
      </c>
      <c r="AA254" s="0" t="n">
        <v>6507.82824848106</v>
      </c>
      <c r="AB254" s="0" t="n">
        <f aca="false">X254*0.1</f>
        <v>4.994E-007</v>
      </c>
      <c r="AC254" s="0" t="n">
        <f aca="false">(SQRT(((AA254/W254)^2)+((AB254/X254)^2)))*Y254</f>
        <v>0.690467703695101</v>
      </c>
      <c r="AD254" s="0" t="n">
        <v>5.223868284E-006</v>
      </c>
      <c r="AE254" s="0" t="n">
        <f aca="false">(W254*AD254)*EXP(L254*M254)</f>
        <v>7.21456601554754</v>
      </c>
      <c r="AF254" s="0" t="n">
        <v>422967.168377838</v>
      </c>
      <c r="AG254" s="0" t="n">
        <v>6507.82824848106</v>
      </c>
      <c r="AH254" s="0" t="n">
        <f aca="false">AD254*0.1</f>
        <v>5.223868284E-007</v>
      </c>
      <c r="AI254" s="0" t="n">
        <f aca="false">(SQRT(((AG254/W254)^2)+((AH254/AD254)^2)))*AE254</f>
        <v>0.72224916669186</v>
      </c>
      <c r="AJ254" s="0" t="n">
        <v>3.02832944E-007</v>
      </c>
      <c r="AK254" s="0" t="n">
        <f aca="false">(W254*AJ254)*EXP(L254*M254)</f>
        <v>0.418235711046234</v>
      </c>
      <c r="AL254" s="0" t="n">
        <v>422967.168377838</v>
      </c>
      <c r="AM254" s="0" t="n">
        <v>6507.82824848106</v>
      </c>
      <c r="AN254" s="0" t="n">
        <f aca="false">AJ254*0.1</f>
        <v>3.02832944E-008</v>
      </c>
      <c r="AO254" s="0" t="n">
        <f aca="false">(SQRT(((AM254/W254)^2)+((AN254/AJ254)^2)))*AK254</f>
        <v>0.041869516909673</v>
      </c>
    </row>
    <row r="255" customFormat="false" ht="15" hidden="false" customHeight="false" outlineLevel="0" collapsed="false">
      <c r="A255" s="42" t="s">
        <v>441</v>
      </c>
      <c r="B255" s="40" t="s">
        <v>541</v>
      </c>
      <c r="C255" s="0" t="s">
        <v>2123</v>
      </c>
      <c r="D255" s="45" t="n">
        <v>39742</v>
      </c>
      <c r="E255" s="0" t="n">
        <v>540</v>
      </c>
      <c r="F255" s="0" t="n">
        <v>540</v>
      </c>
      <c r="G255" s="0" t="n">
        <f aca="false">(((F255*3.7852*35.81)/1000)/(H255^2))*1.2732</f>
        <v>5.35934151063817</v>
      </c>
      <c r="H255" s="0" t="n">
        <v>4.17</v>
      </c>
      <c r="I255" s="0" t="n">
        <v>22.2222222222222</v>
      </c>
      <c r="J255" s="0" t="n">
        <v>130.009325504884</v>
      </c>
      <c r="K255" s="0" t="n">
        <v>0.00593973</v>
      </c>
      <c r="L255" s="0" t="n">
        <v>0.005</v>
      </c>
      <c r="M255" s="0" t="n">
        <v>4</v>
      </c>
      <c r="N255" s="0" t="n">
        <v>0.23669515376</v>
      </c>
      <c r="O255" s="0" t="n">
        <f aca="false">(N255/2204.59)*EXP(L255*M255)</f>
        <v>0.000109533615340626</v>
      </c>
      <c r="P255" s="0" t="n">
        <v>2.04565260522565</v>
      </c>
      <c r="Q255" s="0" t="n">
        <v>1.48038112546583</v>
      </c>
      <c r="R255" s="0" t="n">
        <f aca="false">306.737494238587*(I255/Hoja4!$C$2)</f>
        <v>2.32721409160177</v>
      </c>
      <c r="S255" s="0" t="n">
        <v>1.14894745568521</v>
      </c>
      <c r="T255" s="0" t="n">
        <v>5.58086552427142E-005</v>
      </c>
      <c r="U255" s="0" t="n">
        <f aca="false">(SQRT(((P255/G255)^2)+((Q255/H255)^2)+((R255/I255)^2)+((S255/J255)^2)+((T255/K255)^2)))*O255</f>
        <v>5.82547583488964E-005</v>
      </c>
      <c r="V255" s="0" t="n">
        <f aca="false">O255&gt;U255</f>
        <v>1</v>
      </c>
      <c r="W255" s="0" t="n">
        <v>12000</v>
      </c>
      <c r="X255" s="0" t="n">
        <v>4.994E-006</v>
      </c>
      <c r="Y255" s="0" t="n">
        <f aca="false">(W255*X255)*EXP(L255*M255)</f>
        <v>0.0611386259051234</v>
      </c>
      <c r="Z255" s="0" t="n">
        <v>422967.168377838</v>
      </c>
      <c r="AA255" s="0" t="n">
        <v>6507.82824848106</v>
      </c>
      <c r="AB255" s="0" t="n">
        <f aca="false">X255*0.1</f>
        <v>4.994E-007</v>
      </c>
      <c r="AC255" s="0" t="n">
        <f aca="false">(SQRT(((AA255/W255)^2)+((AB255/X255)^2)))*Y255</f>
        <v>0.033715605790833</v>
      </c>
      <c r="AD255" s="0" t="n">
        <v>5.223868284E-006</v>
      </c>
      <c r="AE255" s="0" t="n">
        <f aca="false">(W255*AD255)*EXP(L255*M255)</f>
        <v>0.0639527690815208</v>
      </c>
      <c r="AF255" s="0" t="n">
        <v>422967.168377838</v>
      </c>
      <c r="AG255" s="0" t="n">
        <v>6507.82824848106</v>
      </c>
      <c r="AH255" s="0" t="n">
        <f aca="false">AD255*0.1</f>
        <v>5.223868284E-007</v>
      </c>
      <c r="AI255" s="0" t="n">
        <f aca="false">(SQRT(((AG255/W255)^2)+((AH255/AD255)^2)))*AE255</f>
        <v>0.0352674977506166</v>
      </c>
      <c r="AJ255" s="0" t="n">
        <v>3.02832944E-007</v>
      </c>
      <c r="AK255" s="0" t="n">
        <f aca="false">(W255*AJ255)*EXP(L255*M255)</f>
        <v>0.00370740690327657</v>
      </c>
      <c r="AL255" s="0" t="n">
        <v>422967.168377838</v>
      </c>
      <c r="AM255" s="0" t="n">
        <v>6507.82824848106</v>
      </c>
      <c r="AN255" s="0" t="n">
        <f aca="false">AJ255*0.1</f>
        <v>3.02832944E-008</v>
      </c>
      <c r="AO255" s="0" t="n">
        <f aca="false">(SQRT(((AM255/W255)^2)+((AN255/AJ255)^2)))*AK255</f>
        <v>0.00204449262322415</v>
      </c>
    </row>
    <row r="256" customFormat="false" ht="15" hidden="false" customHeight="false" outlineLevel="0" collapsed="false">
      <c r="A256" s="42" t="s">
        <v>441</v>
      </c>
      <c r="B256" s="32"/>
      <c r="C256" s="0" t="s">
        <v>2122</v>
      </c>
      <c r="D256" s="45" t="n">
        <v>39742</v>
      </c>
      <c r="E256" s="0" t="n">
        <v>1000</v>
      </c>
      <c r="F256" s="0" t="n">
        <v>792.5</v>
      </c>
      <c r="G256" s="0" t="n">
        <f aca="false">(((F256*3.7852*35.81)/1000)/(H256^2))*1.2732</f>
        <v>5.65013530042187</v>
      </c>
      <c r="H256" s="0" t="n">
        <v>4.92</v>
      </c>
      <c r="I256" s="0" t="n">
        <v>37.8548895899054</v>
      </c>
      <c r="J256" s="0" t="n">
        <v>68.0016224983599</v>
      </c>
      <c r="K256" s="0" t="n">
        <v>3.82238500207701</v>
      </c>
      <c r="L256" s="0" t="n">
        <v>0.005</v>
      </c>
      <c r="M256" s="0" t="n">
        <v>4</v>
      </c>
      <c r="N256" s="0" t="n">
        <v>186.009636951184</v>
      </c>
      <c r="O256" s="0" t="n">
        <f aca="false">(N256/2204.59)*EXP(L256*M256)</f>
        <v>0.0860782643827144</v>
      </c>
      <c r="P256" s="0" t="n">
        <v>3.84628009552178</v>
      </c>
      <c r="Q256" s="0" t="n">
        <v>0.929413195093969</v>
      </c>
      <c r="R256" s="0" t="n">
        <f aca="false">20.0517050054558*(I256/Hoja4!$H$2)</f>
        <v>4.95626002896454</v>
      </c>
      <c r="S256" s="0" t="n">
        <v>0.346725101597201</v>
      </c>
      <c r="T256" s="0" t="n">
        <v>0.0215793379964769</v>
      </c>
      <c r="U256" s="0" t="n">
        <f aca="false">(SQRT(((P256/G256)^2)+((Q256/H256)^2)+((R256/I256)^2)+((S256/J256)^2)+((T256/K256)^2)))*O256</f>
        <v>0.0618503179954314</v>
      </c>
      <c r="V256" s="0" t="n">
        <f aca="false">O256&gt;U256</f>
        <v>1</v>
      </c>
      <c r="W256" s="0" t="n">
        <v>30000</v>
      </c>
      <c r="X256" s="0" t="n">
        <v>4.994E-006</v>
      </c>
      <c r="Y256" s="0" t="n">
        <f aca="false">(W256*X256)*EXP(L256*M256)</f>
        <v>0.152846564762809</v>
      </c>
      <c r="Z256" s="0" t="n">
        <v>128492.951615293</v>
      </c>
      <c r="AA256" s="0" t="n">
        <v>3748.14709444969</v>
      </c>
      <c r="AB256" s="0" t="n">
        <f aca="false">X256*0.1</f>
        <v>4.994E-007</v>
      </c>
      <c r="AC256" s="0" t="n">
        <f aca="false">(SQRT(((AA256/W256)^2)+((AB256/X256)^2)))*Y256</f>
        <v>0.0244600176286429</v>
      </c>
      <c r="AD256" s="0" t="n">
        <v>5.223868284E-006</v>
      </c>
      <c r="AE256" s="0" t="n">
        <f aca="false">(W256*AD256)*EXP(L256*M256)</f>
        <v>0.159881922703802</v>
      </c>
      <c r="AF256" s="0" t="n">
        <v>128492.951615293</v>
      </c>
      <c r="AG256" s="0" t="n">
        <v>3748.14709444969</v>
      </c>
      <c r="AH256" s="0" t="n">
        <f aca="false">AD256*0.1</f>
        <v>5.223868284E-007</v>
      </c>
      <c r="AI256" s="0" t="n">
        <f aca="false">(SQRT(((AG256/W256)^2)+((AH256/AD256)^2)))*AE256</f>
        <v>0.0255858851254202</v>
      </c>
      <c r="AJ256" s="0" t="n">
        <v>3.02832944E-007</v>
      </c>
      <c r="AK256" s="0" t="n">
        <f aca="false">(W256*AJ256)*EXP(L256*M256)</f>
        <v>0.00926851725819142</v>
      </c>
      <c r="AL256" s="0" t="n">
        <v>128492.951615293</v>
      </c>
      <c r="AM256" s="0" t="n">
        <v>3748.14709444969</v>
      </c>
      <c r="AN256" s="0" t="n">
        <f aca="false">AJ256*0.1</f>
        <v>3.02832944E-008</v>
      </c>
      <c r="AO256" s="0" t="n">
        <f aca="false">(SQRT(((AM256/W256)^2)+((AN256/AJ256)^2)))*AK256</f>
        <v>0.00148323971741566</v>
      </c>
    </row>
    <row r="257" customFormat="false" ht="15" hidden="false" customHeight="false" outlineLevel="0" collapsed="false">
      <c r="A257" s="42" t="s">
        <v>544</v>
      </c>
      <c r="B257" s="40" t="s">
        <v>546</v>
      </c>
      <c r="C257" s="0" t="s">
        <v>2122</v>
      </c>
      <c r="D257" s="41" t="n">
        <v>40995</v>
      </c>
      <c r="E257" s="0" t="n">
        <v>10000</v>
      </c>
      <c r="F257" s="0" t="n">
        <v>9685</v>
      </c>
      <c r="G257" s="0" t="n">
        <f aca="false">(((F257*3.7852*35.81)/1000)/(H257^2))*1.2732</f>
        <v>26.1161667841766</v>
      </c>
      <c r="H257" s="0" t="n">
        <v>8</v>
      </c>
      <c r="I257" s="0" t="n">
        <v>31.6364217567195</v>
      </c>
      <c r="J257" s="0" t="n">
        <v>68.0016224983599</v>
      </c>
      <c r="K257" s="0" t="n">
        <v>3.82238500207701</v>
      </c>
      <c r="L257" s="0" t="n">
        <v>0.005</v>
      </c>
      <c r="M257" s="0" t="n">
        <v>0</v>
      </c>
      <c r="N257" s="0" t="n">
        <v>1896.18639267353</v>
      </c>
      <c r="O257" s="0" t="n">
        <f aca="false">(N257/2204.59)*EXP(L257*M257)</f>
        <v>0.860108406857298</v>
      </c>
      <c r="P257" s="0" t="n">
        <v>0.693948706618423</v>
      </c>
      <c r="Q257" s="0" t="n">
        <v>0.0696754411027923</v>
      </c>
      <c r="R257" s="0" t="n">
        <f aca="false">30.3818643031628*(I257/Hoja4!$CY$2)</f>
        <v>0.281469991100221</v>
      </c>
      <c r="S257" s="0" t="n">
        <v>0.346725101597201</v>
      </c>
      <c r="T257" s="0" t="n">
        <v>0.0215793379964769</v>
      </c>
      <c r="U257" s="0" t="n">
        <f aca="false">(SQRT(((P257/G257)^2)+((Q257/H257)^2)+((R257/I257)^2)+((S257/J257)^2)+((T257/K257)^2)))*O257</f>
        <v>0.0260732222274325</v>
      </c>
      <c r="V257" s="0" t="n">
        <f aca="false">O257&gt;U257</f>
        <v>1</v>
      </c>
      <c r="W257" s="0" t="n">
        <v>306398.744713828</v>
      </c>
      <c r="X257" s="0" t="n">
        <v>4.994E-006</v>
      </c>
      <c r="Y257" s="0" t="n">
        <f aca="false">(W257*X257)*EXP(L257*M257)</f>
        <v>1.53015533110086</v>
      </c>
      <c r="Z257" s="0" t="n">
        <v>363455.588561429</v>
      </c>
      <c r="AA257" s="0" t="n">
        <v>3748.14709444969</v>
      </c>
      <c r="AB257" s="0" t="n">
        <f aca="false">X257*0.1</f>
        <v>4.994E-007</v>
      </c>
      <c r="AC257" s="0" t="n">
        <f aca="false">(SQRT(((AA257/W257)^2)+((AB257/X257)^2)))*Y257</f>
        <v>0.154156174473668</v>
      </c>
      <c r="AD257" s="0" t="n">
        <v>5.223868284E-006</v>
      </c>
      <c r="AE257" s="0" t="n">
        <f aca="false">(W257*AD257)*EXP(L257*M257)</f>
        <v>1.60058668476798</v>
      </c>
      <c r="AF257" s="0" t="n">
        <v>363455.588561429</v>
      </c>
      <c r="AG257" s="0" t="n">
        <v>3748.14709444969</v>
      </c>
      <c r="AH257" s="0" t="n">
        <f aca="false">AD257*0.1</f>
        <v>5.223868284E-007</v>
      </c>
      <c r="AI257" s="0" t="n">
        <f aca="false">(SQRT(((AG257/W257)^2)+((AH257/AD257)^2)))*AE257</f>
        <v>0.16125181229791</v>
      </c>
      <c r="AJ257" s="0" t="n">
        <v>3.02832944E-007</v>
      </c>
      <c r="AK257" s="0" t="n">
        <f aca="false">(W257*AJ257)*EXP(L257*M257)</f>
        <v>0.0927876338995929</v>
      </c>
      <c r="AL257" s="0" t="n">
        <v>363455.588561429</v>
      </c>
      <c r="AM257" s="0" t="n">
        <v>3748.14709444969</v>
      </c>
      <c r="AN257" s="0" t="n">
        <f aca="false">AJ257*0.1</f>
        <v>3.02832944E-008</v>
      </c>
      <c r="AO257" s="0" t="n">
        <f aca="false">(SQRT(((AM257/W257)^2)+((AN257/AJ257)^2)))*AK257</f>
        <v>0.00934793114770493</v>
      </c>
    </row>
    <row r="258" customFormat="false" ht="15" hidden="false" customHeight="false" outlineLevel="0" collapsed="false">
      <c r="A258" s="42" t="s">
        <v>544</v>
      </c>
      <c r="B258" s="32" t="s">
        <v>2131</v>
      </c>
      <c r="C258" s="0" t="s">
        <v>2122</v>
      </c>
      <c r="D258" s="41" t="n">
        <v>40995</v>
      </c>
      <c r="E258" s="0" t="n">
        <v>10000</v>
      </c>
      <c r="F258" s="0" t="n">
        <v>9685</v>
      </c>
      <c r="G258" s="0" t="n">
        <f aca="false">(((F258*3.7852*35.81)/1000)/(H258^2))*1.2732</f>
        <v>26.1161667841766</v>
      </c>
      <c r="H258" s="0" t="n">
        <v>8</v>
      </c>
      <c r="I258" s="0" t="n">
        <v>31.6364217567195</v>
      </c>
      <c r="J258" s="0" t="n">
        <v>68.0016224983599</v>
      </c>
      <c r="K258" s="0" t="n">
        <v>3.82238500207701</v>
      </c>
      <c r="L258" s="0" t="n">
        <v>0.005</v>
      </c>
      <c r="M258" s="0" t="n">
        <v>0</v>
      </c>
      <c r="N258" s="0" t="n">
        <v>1896.18639267353</v>
      </c>
      <c r="O258" s="0" t="n">
        <f aca="false">(N258/2204.59)*EXP(L258*M258)</f>
        <v>0.860108406857298</v>
      </c>
      <c r="P258" s="0" t="n">
        <v>0.693948706618423</v>
      </c>
      <c r="Q258" s="0" t="n">
        <v>0.0696754411027923</v>
      </c>
      <c r="R258" s="0" t="n">
        <f aca="false">30.3818643031628*(I258/Hoja4!$CY$2)</f>
        <v>0.281469991100221</v>
      </c>
      <c r="S258" s="0" t="n">
        <v>0.346725101597201</v>
      </c>
      <c r="T258" s="0" t="n">
        <v>0.0215793379964769</v>
      </c>
      <c r="U258" s="0" t="n">
        <f aca="false">(SQRT(((P258/G258)^2)+((Q258/H258)^2)+((R258/I258)^2)+((S258/J258)^2)+((T258/K258)^2)))*O258</f>
        <v>0.0260732222274325</v>
      </c>
      <c r="V258" s="0" t="n">
        <f aca="false">O258&gt;U258</f>
        <v>1</v>
      </c>
      <c r="W258" s="0" t="n">
        <v>306398.744713828</v>
      </c>
      <c r="X258" s="0" t="n">
        <v>4.994E-006</v>
      </c>
      <c r="Y258" s="0" t="n">
        <f aca="false">(W258*X258)*EXP(L258*M258)</f>
        <v>1.53015533110086</v>
      </c>
      <c r="Z258" s="0" t="n">
        <v>363455.588561429</v>
      </c>
      <c r="AA258" s="0" t="n">
        <v>3748.14709444969</v>
      </c>
      <c r="AB258" s="0" t="n">
        <f aca="false">X258*0.1</f>
        <v>4.994E-007</v>
      </c>
      <c r="AC258" s="0" t="n">
        <f aca="false">(SQRT(((AA258/W258)^2)+((AB258/X258)^2)))*Y258</f>
        <v>0.154156174473668</v>
      </c>
      <c r="AD258" s="0" t="n">
        <v>5.223868284E-006</v>
      </c>
      <c r="AE258" s="0" t="n">
        <f aca="false">(W258*AD258)*EXP(L258*M258)</f>
        <v>1.60058668476798</v>
      </c>
      <c r="AF258" s="0" t="n">
        <v>363455.588561429</v>
      </c>
      <c r="AG258" s="0" t="n">
        <v>3748.14709444969</v>
      </c>
      <c r="AH258" s="0" t="n">
        <f aca="false">AD258*0.1</f>
        <v>5.223868284E-007</v>
      </c>
      <c r="AI258" s="0" t="n">
        <f aca="false">(SQRT(((AG258/W258)^2)+((AH258/AD258)^2)))*AE258</f>
        <v>0.16125181229791</v>
      </c>
      <c r="AJ258" s="0" t="n">
        <v>3.02832944E-007</v>
      </c>
      <c r="AK258" s="0" t="n">
        <f aca="false">(W258*AJ258)*EXP(L258*M258)</f>
        <v>0.0927876338995929</v>
      </c>
      <c r="AL258" s="0" t="n">
        <v>363455.588561429</v>
      </c>
      <c r="AM258" s="0" t="n">
        <v>3748.14709444969</v>
      </c>
      <c r="AN258" s="0" t="n">
        <f aca="false">AJ258*0.1</f>
        <v>3.02832944E-008</v>
      </c>
      <c r="AO258" s="0" t="n">
        <f aca="false">(SQRT(((AM258/W258)^2)+((AN258/AJ258)^2)))*AK258</f>
        <v>0.00934793114770493</v>
      </c>
    </row>
    <row r="259" customFormat="false" ht="15" hidden="false" customHeight="false" outlineLevel="0" collapsed="false">
      <c r="A259" s="42" t="s">
        <v>544</v>
      </c>
      <c r="B259" s="32" t="s">
        <v>2132</v>
      </c>
      <c r="C259" s="0" t="s">
        <v>2123</v>
      </c>
      <c r="D259" s="41" t="n">
        <v>40995</v>
      </c>
      <c r="E259" s="0" t="n">
        <v>10000</v>
      </c>
      <c r="F259" s="0" t="n">
        <v>9685</v>
      </c>
      <c r="G259" s="0" t="n">
        <f aca="false">(((F259*3.7852*35.81)/1000)/(H259^2))*1.2732</f>
        <v>26.1161667841766</v>
      </c>
      <c r="H259" s="0" t="n">
        <v>8</v>
      </c>
      <c r="I259" s="0" t="n">
        <v>29.2850805664607</v>
      </c>
      <c r="J259" s="0" t="n">
        <v>130.009325504884</v>
      </c>
      <c r="K259" s="0" t="n">
        <v>0.00593973</v>
      </c>
      <c r="L259" s="0" t="n">
        <v>0.005</v>
      </c>
      <c r="M259" s="0" t="n">
        <v>0</v>
      </c>
      <c r="N259" s="0" t="n">
        <v>5.21442975347525</v>
      </c>
      <c r="O259" s="0" t="n">
        <f aca="false">(N259/2204.59)*EXP(L259*M259)</f>
        <v>0.00236526054888902</v>
      </c>
      <c r="P259" s="0" t="n">
        <v>0.693948706618423</v>
      </c>
      <c r="Q259" s="0" t="n">
        <v>0.0696754411027923</v>
      </c>
      <c r="R259" s="0" t="n">
        <f aca="false">30.3818643031628*(I259/Hoja4!$DN$2)</f>
        <v>0.154855465920655</v>
      </c>
      <c r="S259" s="0" t="n">
        <v>1.14894745568521</v>
      </c>
      <c r="T259" s="0" t="n">
        <v>5.58086552427142E-005</v>
      </c>
      <c r="U259" s="0" t="n">
        <f aca="false">(SQRT(((P259/G259)^2)+((Q259/H259)^2)+((R259/I259)^2)+((S259/J259)^2)+((T259/K259)^2)))*O259</f>
        <v>7.39024850254353E-005</v>
      </c>
      <c r="V259" s="0" t="n">
        <f aca="false">O259&gt;U259</f>
        <v>1</v>
      </c>
      <c r="W259" s="0" t="n">
        <v>283626.005286172</v>
      </c>
      <c r="X259" s="0" t="n">
        <v>4.994E-006</v>
      </c>
      <c r="Y259" s="0" t="n">
        <f aca="false">(W259*X259)*EXP(L259*M259)</f>
        <v>1.41642827039914</v>
      </c>
      <c r="Z259" s="0" t="n">
        <v>357238.890533241</v>
      </c>
      <c r="AA259" s="0" t="n">
        <v>6507.82824848106</v>
      </c>
      <c r="AB259" s="0" t="n">
        <f aca="false">X259*0.1</f>
        <v>4.994E-007</v>
      </c>
      <c r="AC259" s="0" t="n">
        <f aca="false">(SQRT(((AA259/W259)^2)+((AB259/X259)^2)))*Y259</f>
        <v>0.14532359264623</v>
      </c>
      <c r="AD259" s="0" t="n">
        <v>5.223868284E-006</v>
      </c>
      <c r="AE259" s="0" t="n">
        <f aca="false">(W259*AD259)*EXP(L259*M259)</f>
        <v>1.48162489353205</v>
      </c>
      <c r="AF259" s="0" t="n">
        <v>357238.890533241</v>
      </c>
      <c r="AG259" s="0" t="n">
        <v>6507.82824848106</v>
      </c>
      <c r="AH259" s="0" t="n">
        <f aca="false">AD259*0.1</f>
        <v>5.223868284E-007</v>
      </c>
      <c r="AI259" s="0" t="n">
        <f aca="false">(SQRT(((AG259/W259)^2)+((AH259/AD259)^2)))*AE259</f>
        <v>0.15201267652014</v>
      </c>
      <c r="AJ259" s="0" t="n">
        <v>3.02832944E-007</v>
      </c>
      <c r="AK259" s="0" t="n">
        <f aca="false">(W259*AJ259)*EXP(L259*M259)</f>
        <v>0.085891298175771</v>
      </c>
      <c r="AL259" s="0" t="n">
        <v>357238.890533241</v>
      </c>
      <c r="AM259" s="0" t="n">
        <v>6507.82824848106</v>
      </c>
      <c r="AN259" s="0" t="n">
        <f aca="false">AJ259*0.1</f>
        <v>3.02832944E-008</v>
      </c>
      <c r="AO259" s="0" t="n">
        <f aca="false">(SQRT(((AM259/W259)^2)+((AN259/AJ259)^2)))*AK259</f>
        <v>0.00881232907363128</v>
      </c>
    </row>
    <row r="260" customFormat="false" ht="15" hidden="false" customHeight="false" outlineLevel="0" collapsed="false">
      <c r="A260" s="42" t="s">
        <v>544</v>
      </c>
      <c r="B260" s="32" t="s">
        <v>2133</v>
      </c>
      <c r="C260" s="0" t="s">
        <v>2123</v>
      </c>
      <c r="D260" s="41" t="n">
        <v>40995</v>
      </c>
      <c r="E260" s="0" t="n">
        <v>10000</v>
      </c>
      <c r="F260" s="0" t="n">
        <v>9685</v>
      </c>
      <c r="G260" s="0" t="n">
        <f aca="false">(((F260*3.7852*35.81)/1000)/(H260^2))*1.2732</f>
        <v>26.1161667841766</v>
      </c>
      <c r="H260" s="0" t="n">
        <v>8</v>
      </c>
      <c r="I260" s="0" t="n">
        <v>29.2850805664607</v>
      </c>
      <c r="J260" s="0" t="n">
        <v>130.009325504884</v>
      </c>
      <c r="K260" s="0" t="n">
        <v>0.00593973</v>
      </c>
      <c r="L260" s="0" t="n">
        <v>0.005</v>
      </c>
      <c r="M260" s="0" t="n">
        <v>0</v>
      </c>
      <c r="N260" s="0" t="n">
        <v>5.21442975347525</v>
      </c>
      <c r="O260" s="0" t="n">
        <f aca="false">(N260/2204.59)*EXP(L260*M260)</f>
        <v>0.00236526054888902</v>
      </c>
      <c r="P260" s="0" t="n">
        <v>0.693948706618423</v>
      </c>
      <c r="Q260" s="0" t="n">
        <v>0.0696754411027923</v>
      </c>
      <c r="R260" s="0" t="n">
        <f aca="false">30.3818643031628*(I260/Hoja4!$DN$2)</f>
        <v>0.154855465920655</v>
      </c>
      <c r="S260" s="0" t="n">
        <v>1.14894745568521</v>
      </c>
      <c r="T260" s="0" t="n">
        <v>5.58086552427142E-005</v>
      </c>
      <c r="U260" s="0" t="n">
        <f aca="false">(SQRT(((P260/G260)^2)+((Q260/H260)^2)+((R260/I260)^2)+((S260/J260)^2)+((T260/K260)^2)))*O260</f>
        <v>7.39024850254353E-005</v>
      </c>
      <c r="V260" s="0" t="n">
        <f aca="false">O260&gt;U260</f>
        <v>1</v>
      </c>
      <c r="W260" s="0" t="n">
        <v>283626.005286172</v>
      </c>
      <c r="X260" s="0" t="n">
        <v>4.994E-006</v>
      </c>
      <c r="Y260" s="0" t="n">
        <f aca="false">(W260*X260)*EXP(L260*M260)</f>
        <v>1.41642827039914</v>
      </c>
      <c r="Z260" s="0" t="n">
        <v>357238.890533241</v>
      </c>
      <c r="AA260" s="0" t="n">
        <v>6507.82824848106</v>
      </c>
      <c r="AB260" s="0" t="n">
        <f aca="false">X260*0.1</f>
        <v>4.994E-007</v>
      </c>
      <c r="AC260" s="0" t="n">
        <f aca="false">(SQRT(((AA260/W260)^2)+((AB260/X260)^2)))*Y260</f>
        <v>0.14532359264623</v>
      </c>
      <c r="AD260" s="0" t="n">
        <v>5.223868284E-006</v>
      </c>
      <c r="AE260" s="0" t="n">
        <f aca="false">(W260*AD260)*EXP(L260*M260)</f>
        <v>1.48162489353205</v>
      </c>
      <c r="AF260" s="0" t="n">
        <v>357238.890533241</v>
      </c>
      <c r="AG260" s="0" t="n">
        <v>6507.82824848106</v>
      </c>
      <c r="AH260" s="0" t="n">
        <f aca="false">AD260*0.1</f>
        <v>5.223868284E-007</v>
      </c>
      <c r="AI260" s="0" t="n">
        <f aca="false">(SQRT(((AG260/W260)^2)+((AH260/AD260)^2)))*AE260</f>
        <v>0.15201267652014</v>
      </c>
      <c r="AJ260" s="0" t="n">
        <v>3.02832944E-007</v>
      </c>
      <c r="AK260" s="0" t="n">
        <f aca="false">(W260*AJ260)*EXP(L260*M260)</f>
        <v>0.085891298175771</v>
      </c>
      <c r="AL260" s="0" t="n">
        <v>357238.890533241</v>
      </c>
      <c r="AM260" s="0" t="n">
        <v>6507.82824848106</v>
      </c>
      <c r="AN260" s="0" t="n">
        <f aca="false">AJ260*0.1</f>
        <v>3.02832944E-008</v>
      </c>
      <c r="AO260" s="0" t="n">
        <f aca="false">(SQRT(((AM260/W260)^2)+((AN260/AJ260)^2)))*AK260</f>
        <v>0.00881232907363128</v>
      </c>
    </row>
    <row r="261" customFormat="false" ht="15" hidden="false" customHeight="false" outlineLevel="0" collapsed="false">
      <c r="A261" s="42" t="s">
        <v>544</v>
      </c>
      <c r="B261" s="32"/>
      <c r="C261" s="0" t="s">
        <v>2122</v>
      </c>
      <c r="D261" s="41" t="n">
        <v>40995</v>
      </c>
      <c r="E261" s="0" t="n">
        <v>10000</v>
      </c>
      <c r="F261" s="0" t="n">
        <v>9685</v>
      </c>
      <c r="G261" s="0" t="n">
        <f aca="false">(((F261*3.7852*35.81)/1000)/(H261^2))*1.2732</f>
        <v>26.1161667841766</v>
      </c>
      <c r="H261" s="0" t="n">
        <v>8</v>
      </c>
      <c r="I261" s="0" t="n">
        <v>31.6364217567195</v>
      </c>
      <c r="J261" s="0" t="n">
        <v>68.0016224983599</v>
      </c>
      <c r="K261" s="0" t="n">
        <v>3.82238500207701</v>
      </c>
      <c r="L261" s="0" t="n">
        <v>0.005</v>
      </c>
      <c r="M261" s="0" t="n">
        <v>0</v>
      </c>
      <c r="N261" s="0" t="n">
        <v>1896.18639267353</v>
      </c>
      <c r="O261" s="0" t="n">
        <f aca="false">(N261/2204.59)*EXP(L261*M261)</f>
        <v>0.860108406857298</v>
      </c>
      <c r="P261" s="0" t="n">
        <v>0.693948706618423</v>
      </c>
      <c r="Q261" s="0" t="n">
        <v>0.0696754411027923</v>
      </c>
      <c r="R261" s="0" t="n">
        <f aca="false">30.3818643031628*(I261/Hoja4!$CY$2)</f>
        <v>0.281469991100221</v>
      </c>
      <c r="S261" s="0" t="n">
        <v>0.346725101597201</v>
      </c>
      <c r="T261" s="0" t="n">
        <v>0.0215793379964769</v>
      </c>
      <c r="U261" s="0" t="n">
        <f aca="false">(SQRT(((P261/G261)^2)+((Q261/H261)^2)+((R261/I261)^2)+((S261/J261)^2)+((T261/K261)^2)))*O261</f>
        <v>0.0260732222274325</v>
      </c>
      <c r="V261" s="0" t="n">
        <f aca="false">O261&gt;U261</f>
        <v>1</v>
      </c>
      <c r="W261" s="0" t="n">
        <v>306398.744713828</v>
      </c>
      <c r="X261" s="0" t="n">
        <v>4.994E-006</v>
      </c>
      <c r="Y261" s="0" t="n">
        <f aca="false">(W261*X261)*EXP(L261*M261)</f>
        <v>1.53015533110086</v>
      </c>
      <c r="Z261" s="0" t="n">
        <v>363455.588561429</v>
      </c>
      <c r="AA261" s="0" t="n">
        <v>3748.14709444969</v>
      </c>
      <c r="AB261" s="0" t="n">
        <f aca="false">X261*0.1</f>
        <v>4.994E-007</v>
      </c>
      <c r="AC261" s="0" t="n">
        <f aca="false">(SQRT(((AA261/W261)^2)+((AB261/X261)^2)))*Y261</f>
        <v>0.154156174473668</v>
      </c>
      <c r="AD261" s="0" t="n">
        <v>5.223868284E-006</v>
      </c>
      <c r="AE261" s="0" t="n">
        <f aca="false">(W261*AD261)*EXP(L261*M261)</f>
        <v>1.60058668476798</v>
      </c>
      <c r="AF261" s="0" t="n">
        <v>363455.588561429</v>
      </c>
      <c r="AG261" s="0" t="n">
        <v>3748.14709444969</v>
      </c>
      <c r="AH261" s="0" t="n">
        <f aca="false">AD261*0.1</f>
        <v>5.223868284E-007</v>
      </c>
      <c r="AI261" s="0" t="n">
        <f aca="false">(SQRT(((AG261/W261)^2)+((AH261/AD261)^2)))*AE261</f>
        <v>0.16125181229791</v>
      </c>
      <c r="AJ261" s="0" t="n">
        <v>3.02832944E-007</v>
      </c>
      <c r="AK261" s="0" t="n">
        <f aca="false">(W261*AJ261)*EXP(L261*M261)</f>
        <v>0.0927876338995929</v>
      </c>
      <c r="AL261" s="0" t="n">
        <v>363455.588561429</v>
      </c>
      <c r="AM261" s="0" t="n">
        <v>3748.14709444969</v>
      </c>
      <c r="AN261" s="0" t="n">
        <f aca="false">AJ261*0.1</f>
        <v>3.02832944E-008</v>
      </c>
      <c r="AO261" s="0" t="n">
        <f aca="false">(SQRT(((AM261/W261)^2)+((AN261/AJ261)^2)))*AK261</f>
        <v>0.00934793114770493</v>
      </c>
    </row>
    <row r="262" customFormat="false" ht="15" hidden="false" customHeight="false" outlineLevel="0" collapsed="false">
      <c r="A262" s="42" t="s">
        <v>544</v>
      </c>
      <c r="B262" s="32"/>
      <c r="C262" s="0" t="s">
        <v>2123</v>
      </c>
      <c r="D262" s="41" t="n">
        <v>40995</v>
      </c>
      <c r="E262" s="0" t="n">
        <v>10000</v>
      </c>
      <c r="F262" s="0" t="n">
        <v>9685</v>
      </c>
      <c r="G262" s="0" t="n">
        <f aca="false">(((F262*3.7852*35.81)/1000)/(H262^2))*1.2732</f>
        <v>26.1161667841766</v>
      </c>
      <c r="H262" s="0" t="n">
        <v>8</v>
      </c>
      <c r="I262" s="0" t="n">
        <v>29.2850805664607</v>
      </c>
      <c r="J262" s="0" t="n">
        <v>130.009325504884</v>
      </c>
      <c r="K262" s="0" t="n">
        <v>0.00593973</v>
      </c>
      <c r="L262" s="0" t="n">
        <v>0.005</v>
      </c>
      <c r="M262" s="0" t="n">
        <v>0</v>
      </c>
      <c r="N262" s="0" t="n">
        <v>5.21442975347525</v>
      </c>
      <c r="O262" s="0" t="n">
        <f aca="false">(N262/2204.59)*EXP(L262*M262)</f>
        <v>0.00236526054888902</v>
      </c>
      <c r="P262" s="0" t="n">
        <v>0.693948706618423</v>
      </c>
      <c r="Q262" s="0" t="n">
        <v>0.0696754411027923</v>
      </c>
      <c r="R262" s="0" t="n">
        <f aca="false">30.3818643031628*(I262/Hoja4!$DN$2)</f>
        <v>0.154855465920655</v>
      </c>
      <c r="S262" s="0" t="n">
        <v>1.14894745568521</v>
      </c>
      <c r="T262" s="0" t="n">
        <v>5.58086552427142E-005</v>
      </c>
      <c r="U262" s="0" t="n">
        <f aca="false">(SQRT(((P262/G262)^2)+((Q262/H262)^2)+((R262/I262)^2)+((S262/J262)^2)+((T262/K262)^2)))*O262</f>
        <v>7.39024850254353E-005</v>
      </c>
      <c r="V262" s="0" t="n">
        <f aca="false">O262&gt;U262</f>
        <v>1</v>
      </c>
      <c r="W262" s="0" t="n">
        <v>283626.005286172</v>
      </c>
      <c r="X262" s="0" t="n">
        <v>4.994E-006</v>
      </c>
      <c r="Y262" s="0" t="n">
        <f aca="false">(W262*X262)*EXP(L262*M262)</f>
        <v>1.41642827039914</v>
      </c>
      <c r="Z262" s="0" t="n">
        <v>357238.890533241</v>
      </c>
      <c r="AA262" s="0" t="n">
        <v>6507.82824848106</v>
      </c>
      <c r="AB262" s="0" t="n">
        <f aca="false">X262*0.1</f>
        <v>4.994E-007</v>
      </c>
      <c r="AC262" s="0" t="n">
        <f aca="false">(SQRT(((AA262/W262)^2)+((AB262/X262)^2)))*Y262</f>
        <v>0.14532359264623</v>
      </c>
      <c r="AD262" s="0" t="n">
        <v>5.223868284E-006</v>
      </c>
      <c r="AE262" s="0" t="n">
        <f aca="false">(W262*AD262)*EXP(L262*M262)</f>
        <v>1.48162489353205</v>
      </c>
      <c r="AF262" s="0" t="n">
        <v>357238.890533241</v>
      </c>
      <c r="AG262" s="0" t="n">
        <v>6507.82824848106</v>
      </c>
      <c r="AH262" s="0" t="n">
        <f aca="false">AD262*0.1</f>
        <v>5.223868284E-007</v>
      </c>
      <c r="AI262" s="0" t="n">
        <f aca="false">(SQRT(((AG262/W262)^2)+((AH262/AD262)^2)))*AE262</f>
        <v>0.15201267652014</v>
      </c>
      <c r="AJ262" s="0" t="n">
        <v>3.02832944E-007</v>
      </c>
      <c r="AK262" s="0" t="n">
        <f aca="false">(W262*AJ262)*EXP(L262*M262)</f>
        <v>0.085891298175771</v>
      </c>
      <c r="AL262" s="0" t="n">
        <v>357238.890533241</v>
      </c>
      <c r="AM262" s="0" t="n">
        <v>6507.82824848106</v>
      </c>
      <c r="AN262" s="0" t="n">
        <f aca="false">AJ262*0.1</f>
        <v>3.02832944E-008</v>
      </c>
      <c r="AO262" s="0" t="n">
        <f aca="false">(SQRT(((AM262/W262)^2)+((AN262/AJ262)^2)))*AK262</f>
        <v>0.00881232907363128</v>
      </c>
    </row>
    <row r="263" customFormat="false" ht="15" hidden="false" customHeight="false" outlineLevel="0" collapsed="false">
      <c r="A263" s="42" t="s">
        <v>544</v>
      </c>
      <c r="B263" s="40" t="s">
        <v>551</v>
      </c>
      <c r="C263" s="0" t="s">
        <v>2123</v>
      </c>
      <c r="D263" s="41" t="n">
        <v>40877</v>
      </c>
      <c r="E263" s="0" t="n">
        <v>10000</v>
      </c>
      <c r="F263" s="0" t="n">
        <v>10566</v>
      </c>
      <c r="G263" s="0" t="n">
        <f aca="false">(((F263*3.7852*35.81)/1000)/(H263^2))*1.2732</f>
        <v>27.1189383600413</v>
      </c>
      <c r="H263" s="0" t="n">
        <v>8.2</v>
      </c>
      <c r="I263" s="0" t="n">
        <v>54.5144804088586</v>
      </c>
      <c r="J263" s="0" t="n">
        <v>130.009325504884</v>
      </c>
      <c r="K263" s="0" t="n">
        <v>0.00593973</v>
      </c>
      <c r="L263" s="0" t="n">
        <v>0.005</v>
      </c>
      <c r="M263" s="0" t="n">
        <v>1</v>
      </c>
      <c r="N263" s="0" t="n">
        <v>2555.77768030129</v>
      </c>
      <c r="O263" s="0" t="n">
        <f aca="false">(N263/2204.59)*EXP(L263*M263)</f>
        <v>1.16510941682389</v>
      </c>
      <c r="P263" s="0" t="n">
        <v>0.693948706618423</v>
      </c>
      <c r="Q263" s="0" t="n">
        <v>0.0696754411027923</v>
      </c>
      <c r="R263" s="0" t="n">
        <f aca="false">30.3818643031628*(I263/Hoja4!$DN$2)</f>
        <v>0.288265051686572</v>
      </c>
      <c r="S263" s="0" t="n">
        <v>1.14894745568521</v>
      </c>
      <c r="T263" s="0" t="n">
        <v>5.58086552427142E-005</v>
      </c>
      <c r="U263" s="0" t="n">
        <f aca="false">(SQRT(((P263/G263)^2)+((Q263/H263)^2)+((R263/I263)^2)+((S263/J263)^2)+((T263/K263)^2)))*O263</f>
        <v>0.0353653066288423</v>
      </c>
      <c r="V263" s="0" t="n">
        <f aca="false">O263&gt;U263</f>
        <v>1</v>
      </c>
      <c r="W263" s="0" t="n">
        <v>576000</v>
      </c>
      <c r="X263" s="0" t="n">
        <v>4.994E-006</v>
      </c>
      <c r="Y263" s="0" t="n">
        <f aca="false">(W263*X263)*EXP(L263*M263)</f>
        <v>2.89096273680298</v>
      </c>
      <c r="Z263" s="0" t="n">
        <v>357238.890533241</v>
      </c>
      <c r="AA263" s="0" t="n">
        <v>6507.82824848106</v>
      </c>
      <c r="AB263" s="0" t="n">
        <f aca="false">X263*0.1</f>
        <v>4.994E-007</v>
      </c>
      <c r="AC263" s="0" t="n">
        <f aca="false">(SQRT(((AA263/W263)^2)+((AB263/X263)^2)))*Y263</f>
        <v>0.290935606507952</v>
      </c>
      <c r="AD263" s="0" t="n">
        <v>5.223868284E-006</v>
      </c>
      <c r="AE263" s="0" t="n">
        <f aca="false">(W263*AD263)*EXP(L263*M263)</f>
        <v>3.02403054685842</v>
      </c>
      <c r="AF263" s="0" t="n">
        <v>357238.890533241</v>
      </c>
      <c r="AG263" s="0" t="n">
        <v>6507.82824848106</v>
      </c>
      <c r="AH263" s="0" t="n">
        <f aca="false">AD263*0.1</f>
        <v>5.223868284E-007</v>
      </c>
      <c r="AI263" s="0" t="n">
        <f aca="false">(SQRT(((AG263/W263)^2)+((AH263/AD263)^2)))*AE263</f>
        <v>0.304327049964597</v>
      </c>
      <c r="AJ263" s="0" t="n">
        <v>3.02832944E-007</v>
      </c>
      <c r="AK263" s="0" t="n">
        <f aca="false">(W263*AJ263)*EXP(L263*M263)</f>
        <v>0.175306118658459</v>
      </c>
      <c r="AL263" s="0" t="n">
        <v>357238.890533241</v>
      </c>
      <c r="AM263" s="0" t="n">
        <v>6507.82824848106</v>
      </c>
      <c r="AN263" s="0" t="n">
        <f aca="false">AJ263*0.1</f>
        <v>3.02832944E-008</v>
      </c>
      <c r="AO263" s="0" t="n">
        <f aca="false">(SQRT(((AM263/W263)^2)+((AN263/AJ263)^2)))*AK263</f>
        <v>0.0176421478240346</v>
      </c>
    </row>
    <row r="264" customFormat="false" ht="15" hidden="false" customHeight="false" outlineLevel="0" collapsed="false">
      <c r="A264" s="42" t="s">
        <v>544</v>
      </c>
      <c r="B264" s="32"/>
      <c r="C264" s="0" t="s">
        <v>2123</v>
      </c>
      <c r="D264" s="41" t="n">
        <v>40877</v>
      </c>
      <c r="E264" s="0" t="n">
        <v>10000</v>
      </c>
      <c r="F264" s="0" t="n">
        <v>10566</v>
      </c>
      <c r="G264" s="0" t="n">
        <f aca="false">(((F264*3.7852*35.81)/1000)/(H264^2))*1.2732</f>
        <v>27.1189383600413</v>
      </c>
      <c r="H264" s="0" t="n">
        <v>8.2</v>
      </c>
      <c r="I264" s="0" t="n">
        <v>73.8216922203294</v>
      </c>
      <c r="J264" s="0" t="n">
        <v>130.009325504884</v>
      </c>
      <c r="K264" s="0" t="n">
        <v>0.00593973</v>
      </c>
      <c r="L264" s="0" t="n">
        <v>0.005</v>
      </c>
      <c r="M264" s="0" t="n">
        <v>1</v>
      </c>
      <c r="N264" s="0" t="n">
        <v>8.21767304125041</v>
      </c>
      <c r="O264" s="0" t="n">
        <f aca="false">(N264/2204.59)*EXP(L264*M264)</f>
        <v>0.00374621326359342</v>
      </c>
      <c r="P264" s="0" t="n">
        <v>0.693948706618423</v>
      </c>
      <c r="Q264" s="0" t="n">
        <v>0.0696754411027923</v>
      </c>
      <c r="R264" s="0" t="n">
        <f aca="false">30.3818643031628*(I264/Hoja4!$DN$2)</f>
        <v>0.390358924158899</v>
      </c>
      <c r="S264" s="0" t="n">
        <v>1.14894745568521</v>
      </c>
      <c r="T264" s="0" t="n">
        <v>5.58086552427142E-005</v>
      </c>
      <c r="U264" s="0" t="n">
        <f aca="false">(SQRT(((P264/G264)^2)+((Q264/H264)^2)+((R264/I264)^2)+((S264/J264)^2)+((T264/K264)^2)))*O264</f>
        <v>0.000113711192142946</v>
      </c>
      <c r="V264" s="0" t="n">
        <f aca="false">O264&gt;U264</f>
        <v>1</v>
      </c>
      <c r="W264" s="0" t="n">
        <v>780000</v>
      </c>
      <c r="X264" s="0" t="n">
        <v>4.994E-006</v>
      </c>
      <c r="Y264" s="0" t="n">
        <f aca="false">(W264*X264)*EXP(L264*M264)</f>
        <v>3.91484537275404</v>
      </c>
      <c r="Z264" s="0" t="n">
        <v>357238.890533241</v>
      </c>
      <c r="AA264" s="0" t="n">
        <v>6507.82824848106</v>
      </c>
      <c r="AB264" s="0" t="n">
        <f aca="false">X264*0.1</f>
        <v>4.994E-007</v>
      </c>
      <c r="AC264" s="0" t="n">
        <f aca="false">(SQRT(((AA264/W264)^2)+((AB264/X264)^2)))*Y264</f>
        <v>0.392844771638943</v>
      </c>
      <c r="AD264" s="0" t="n">
        <v>5.223868284E-006</v>
      </c>
      <c r="AE264" s="0" t="n">
        <f aca="false">(W264*AD264)*EXP(L264*M264)</f>
        <v>4.09504136553745</v>
      </c>
      <c r="AF264" s="0" t="n">
        <v>357238.890533241</v>
      </c>
      <c r="AG264" s="0" t="n">
        <v>6507.82824848106</v>
      </c>
      <c r="AH264" s="0" t="n">
        <f aca="false">AD264*0.1</f>
        <v>5.223868284E-007</v>
      </c>
      <c r="AI264" s="0" t="n">
        <f aca="false">(SQRT(((AG264/W264)^2)+((AH264/AD264)^2)))*AE264</f>
        <v>0.410926980997176</v>
      </c>
      <c r="AJ264" s="0" t="n">
        <v>3.02832944E-007</v>
      </c>
      <c r="AK264" s="0" t="n">
        <f aca="false">(W264*AJ264)*EXP(L264*M264)</f>
        <v>0.237393702349997</v>
      </c>
      <c r="AL264" s="0" t="n">
        <v>357238.890533241</v>
      </c>
      <c r="AM264" s="0" t="n">
        <v>6507.82824848106</v>
      </c>
      <c r="AN264" s="0" t="n">
        <f aca="false">AJ264*0.1</f>
        <v>3.02832944E-008</v>
      </c>
      <c r="AO264" s="0" t="n">
        <f aca="false">(SQRT(((AM264/W264)^2)+((AN264/AJ264)^2)))*AK264</f>
        <v>0.0238218539708508</v>
      </c>
    </row>
    <row r="265" customFormat="false" ht="15" hidden="false" customHeight="false" outlineLevel="0" collapsed="false">
      <c r="A265" s="42" t="s">
        <v>544</v>
      </c>
      <c r="B265" s="40" t="s">
        <v>557</v>
      </c>
      <c r="C265" s="0" t="s">
        <v>2122</v>
      </c>
      <c r="D265" s="41" t="n">
        <v>41516</v>
      </c>
      <c r="E265" s="0" t="n">
        <v>12000</v>
      </c>
      <c r="F265" s="0" t="n">
        <v>11529</v>
      </c>
      <c r="G265" s="0" t="n">
        <f aca="false">(((F265*3.7852*35.81)/1000)/(H265^2))*1.2732</f>
        <v>31.0886202224855</v>
      </c>
      <c r="H265" s="0" t="n">
        <v>8</v>
      </c>
      <c r="I265" s="0" t="n">
        <v>215.456674473068</v>
      </c>
      <c r="J265" s="0" t="n">
        <v>68.0016224983599</v>
      </c>
      <c r="K265" s="0" t="n">
        <v>3.82238500207701</v>
      </c>
      <c r="L265" s="0" t="n">
        <v>0.005</v>
      </c>
      <c r="M265" s="0" t="n">
        <v>-1</v>
      </c>
      <c r="N265" s="0" t="n">
        <v>13.9701176940331</v>
      </c>
      <c r="O265" s="0" t="n">
        <f aca="false">(N265/2204.59)*EXP(L265*M265)</f>
        <v>0.00630522747601751</v>
      </c>
      <c r="P265" s="0" t="n">
        <v>1.07195269681865</v>
      </c>
      <c r="Q265" s="0" t="n">
        <v>0.0717296563018546</v>
      </c>
      <c r="R265" s="0" t="n">
        <f aca="false">40.3876152128855*(I265/Hoja4!$EC$2)</f>
        <v>3.20055659098038</v>
      </c>
      <c r="S265" s="0" t="n">
        <v>0.346725101597201</v>
      </c>
      <c r="T265" s="0" t="n">
        <v>0.0215793379964769</v>
      </c>
      <c r="U265" s="0" t="n">
        <f aca="false">(SQRT(((P265/G265)^2)+((Q265/H265)^2)+((R265/I265)^2)+((S265/J265)^2)+((T265/K265)^2)))*O265</f>
        <v>0.000248063574325563</v>
      </c>
      <c r="V265" s="0" t="n">
        <f aca="false">O265&gt;U265</f>
        <v>1</v>
      </c>
      <c r="W265" s="0" t="n">
        <v>2484000</v>
      </c>
      <c r="X265" s="0" t="n">
        <v>4.994E-006</v>
      </c>
      <c r="Y265" s="0" t="n">
        <f aca="false">(W265*X265)*EXP(L265*M265)</f>
        <v>12.3432253255832</v>
      </c>
      <c r="Z265" s="0" t="n">
        <v>363455.588561429</v>
      </c>
      <c r="AA265" s="0" t="n">
        <v>3748.14709444969</v>
      </c>
      <c r="AB265" s="0" t="n">
        <f aca="false">X265*0.1</f>
        <v>4.994E-007</v>
      </c>
      <c r="AC265" s="0" t="n">
        <f aca="false">(SQRT(((AA265/W265)^2)+((AB265/X265)^2)))*Y265</f>
        <v>1.2344630415162</v>
      </c>
      <c r="AD265" s="0" t="n">
        <v>5.223868284E-006</v>
      </c>
      <c r="AE265" s="0" t="n">
        <f aca="false">(W265*AD265)*EXP(L265*M265)</f>
        <v>12.9113703044813</v>
      </c>
      <c r="AF265" s="0" t="n">
        <v>363455.588561429</v>
      </c>
      <c r="AG265" s="0" t="n">
        <v>3748.14709444969</v>
      </c>
      <c r="AH265" s="0" t="n">
        <f aca="false">AD265*0.1</f>
        <v>5.223868284E-007</v>
      </c>
      <c r="AI265" s="0" t="n">
        <f aca="false">(SQRT(((AG265/W265)^2)+((AH265/AD265)^2)))*AE265</f>
        <v>1.29128400687758</v>
      </c>
      <c r="AJ265" s="0" t="n">
        <v>3.02832944E-007</v>
      </c>
      <c r="AK265" s="0" t="n">
        <f aca="false">(W265*AJ265)*EXP(L265*M265)</f>
        <v>0.748485235042396</v>
      </c>
      <c r="AL265" s="0" t="n">
        <v>363455.588561429</v>
      </c>
      <c r="AM265" s="0" t="n">
        <v>3748.14709444969</v>
      </c>
      <c r="AN265" s="0" t="n">
        <f aca="false">AJ265*0.1</f>
        <v>3.02832944E-008</v>
      </c>
      <c r="AO265" s="0" t="n">
        <f aca="false">(SQRT(((AM265/W265)^2)+((AN265/AJ265)^2)))*AK265</f>
        <v>0.0748570438769611</v>
      </c>
    </row>
    <row r="266" customFormat="false" ht="15" hidden="false" customHeight="false" outlineLevel="0" collapsed="false">
      <c r="A266" s="42" t="s">
        <v>544</v>
      </c>
      <c r="B266" s="32"/>
      <c r="C266" s="0" t="s">
        <v>2122</v>
      </c>
      <c r="D266" s="41" t="n">
        <v>41516</v>
      </c>
      <c r="E266" s="0" t="n">
        <v>12000</v>
      </c>
      <c r="F266" s="0" t="n">
        <v>11529</v>
      </c>
      <c r="G266" s="0" t="n">
        <f aca="false">(((F266*3.7852*35.81)/1000)/(H266^2))*1.2732</f>
        <v>31.0886202224855</v>
      </c>
      <c r="H266" s="0" t="n">
        <v>8</v>
      </c>
      <c r="I266" s="0" t="n">
        <v>215.456674473068</v>
      </c>
      <c r="J266" s="0" t="n">
        <v>68.0016224983599</v>
      </c>
      <c r="K266" s="0" t="n">
        <v>3.82238500207701</v>
      </c>
      <c r="L266" s="0" t="n">
        <v>0.005</v>
      </c>
      <c r="M266" s="0" t="n">
        <v>-1</v>
      </c>
      <c r="N266" s="0" t="n">
        <v>13.9701176940331</v>
      </c>
      <c r="O266" s="0" t="n">
        <f aca="false">(N266/2204.59)*EXP(L266*M266)</f>
        <v>0.00630522747601751</v>
      </c>
      <c r="P266" s="0" t="n">
        <v>1.07195269681865</v>
      </c>
      <c r="Q266" s="0" t="n">
        <v>0.0717296563018546</v>
      </c>
      <c r="R266" s="0" t="n">
        <f aca="false">40.3876152128855*(I266/Hoja4!$EC$2)</f>
        <v>3.20055659098038</v>
      </c>
      <c r="S266" s="0" t="n">
        <v>0.346725101597201</v>
      </c>
      <c r="T266" s="0" t="n">
        <v>0.0215793379964769</v>
      </c>
      <c r="U266" s="0" t="n">
        <f aca="false">(SQRT(((P266/G266)^2)+((Q266/H266)^2)+((R266/I266)^2)+((S266/J266)^2)+((T266/K266)^2)))*O266</f>
        <v>0.000248063574325563</v>
      </c>
      <c r="V266" s="0" t="n">
        <f aca="false">O266&gt;U266</f>
        <v>1</v>
      </c>
      <c r="W266" s="0" t="n">
        <v>2484000</v>
      </c>
      <c r="X266" s="0" t="n">
        <v>4.994E-006</v>
      </c>
      <c r="Y266" s="0" t="n">
        <f aca="false">(W266*X266)*EXP(L266*M266)</f>
        <v>12.3432253255832</v>
      </c>
      <c r="Z266" s="0" t="n">
        <v>363455.588561429</v>
      </c>
      <c r="AA266" s="0" t="n">
        <v>3748.14709444969</v>
      </c>
      <c r="AB266" s="0" t="n">
        <f aca="false">X266*0.1</f>
        <v>4.994E-007</v>
      </c>
      <c r="AC266" s="0" t="n">
        <f aca="false">(SQRT(((AA266/W266)^2)+((AB266/X266)^2)))*Y266</f>
        <v>1.2344630415162</v>
      </c>
      <c r="AD266" s="0" t="n">
        <v>5.223868284E-006</v>
      </c>
      <c r="AE266" s="0" t="n">
        <f aca="false">(W266*AD266)*EXP(L266*M266)</f>
        <v>12.9113703044813</v>
      </c>
      <c r="AF266" s="0" t="n">
        <v>363455.588561429</v>
      </c>
      <c r="AG266" s="0" t="n">
        <v>3748.14709444969</v>
      </c>
      <c r="AH266" s="0" t="n">
        <f aca="false">AD266*0.1</f>
        <v>5.223868284E-007</v>
      </c>
      <c r="AI266" s="0" t="n">
        <f aca="false">(SQRT(((AG266/W266)^2)+((AH266/AD266)^2)))*AE266</f>
        <v>1.29128400687758</v>
      </c>
      <c r="AJ266" s="0" t="n">
        <v>3.02832944E-007</v>
      </c>
      <c r="AK266" s="0" t="n">
        <f aca="false">(W266*AJ266)*EXP(L266*M266)</f>
        <v>0.748485235042396</v>
      </c>
      <c r="AL266" s="0" t="n">
        <v>363455.588561429</v>
      </c>
      <c r="AM266" s="0" t="n">
        <v>3748.14709444969</v>
      </c>
      <c r="AN266" s="0" t="n">
        <f aca="false">AJ266*0.1</f>
        <v>3.02832944E-008</v>
      </c>
      <c r="AO266" s="0" t="n">
        <f aca="false">(SQRT(((AM266/W266)^2)+((AN266/AJ266)^2)))*AK266</f>
        <v>0.0748570438769611</v>
      </c>
    </row>
    <row r="267" customFormat="false" ht="15" hidden="false" customHeight="false" outlineLevel="0" collapsed="false">
      <c r="A267" s="42" t="s">
        <v>544</v>
      </c>
      <c r="B267" s="32"/>
      <c r="C267" s="0" t="s">
        <v>2125</v>
      </c>
      <c r="D267" s="41" t="n">
        <v>41516</v>
      </c>
      <c r="E267" s="0" t="n">
        <v>12000</v>
      </c>
      <c r="F267" s="0" t="n">
        <v>11529</v>
      </c>
      <c r="G267" s="0" t="n">
        <f aca="false">(((F267*3.7852*35.81)/1000)/(H267^2))*1.2732</f>
        <v>31.0886202224855</v>
      </c>
      <c r="H267" s="0" t="n">
        <v>8</v>
      </c>
      <c r="I267" s="0" t="n">
        <v>33.0991412958626</v>
      </c>
      <c r="J267" s="0" t="n">
        <v>68.0020357347871</v>
      </c>
      <c r="K267" s="0" t="n">
        <v>3.9836139795159</v>
      </c>
      <c r="L267" s="0" t="n">
        <v>0.005</v>
      </c>
      <c r="M267" s="0" t="n">
        <v>-1</v>
      </c>
      <c r="N267" s="0" t="n">
        <v>2361.57866528324</v>
      </c>
      <c r="O267" s="0" t="n">
        <f aca="false">(N267/2204.59)*EXP(L267*M267)</f>
        <v>1.06586723270632</v>
      </c>
      <c r="P267" s="0" t="n">
        <v>1.07195269681865</v>
      </c>
      <c r="Q267" s="0" t="n">
        <v>0.0717296563018546</v>
      </c>
      <c r="R267" s="0" t="n">
        <f aca="false">40.3876152128855*(I267/Hoja4!$EC$2)</f>
        <v>0.491679708179594</v>
      </c>
      <c r="S267" s="0" t="n">
        <v>0.388353619553598</v>
      </c>
      <c r="T267" s="0" t="n">
        <v>0.0223763331258358</v>
      </c>
      <c r="U267" s="0" t="n">
        <f aca="false">(SQRT(((P267/G267)^2)+((Q267/H267)^2)+((R267/I267)^2)+((S267/J267)^2)+((T267/K267)^2)))*O267</f>
        <v>0.0420191198430405</v>
      </c>
      <c r="V267" s="0" t="n">
        <f aca="false">O267&gt;U267</f>
        <v>1</v>
      </c>
      <c r="W267" s="0" t="n">
        <v>381600</v>
      </c>
      <c r="X267" s="0" t="n">
        <v>4.994E-006</v>
      </c>
      <c r="Y267" s="0" t="n">
        <f aca="false">(W267*X267)*EXP(L267*M267)</f>
        <v>1.89620562972728</v>
      </c>
      <c r="Z267" s="0" t="n">
        <v>236388.087410567</v>
      </c>
      <c r="AA267" s="0" t="n">
        <v>804.406580767259</v>
      </c>
      <c r="AB267" s="0" t="n">
        <f aca="false">X267*0.1</f>
        <v>4.994E-007</v>
      </c>
      <c r="AC267" s="0" t="n">
        <f aca="false">(SQRT(((AA267/W267)^2)+((AB267/X267)^2)))*Y267</f>
        <v>0.189662688145582</v>
      </c>
      <c r="AD267" s="0" t="n">
        <v>5.223868284E-006</v>
      </c>
      <c r="AE267" s="0" t="n">
        <f aca="false">(W267*AD267)*EXP(L267*M267)</f>
        <v>1.98348587286235</v>
      </c>
      <c r="AF267" s="0" t="n">
        <v>236388.087410567</v>
      </c>
      <c r="AG267" s="0" t="n">
        <v>804.406580767259</v>
      </c>
      <c r="AH267" s="0" t="n">
        <f aca="false">AD267*0.1</f>
        <v>5.223868284E-007</v>
      </c>
      <c r="AI267" s="0" t="n">
        <f aca="false">(SQRT(((AG267/W267)^2)+((AH267/AD267)^2)))*AE267</f>
        <v>0.198392651434098</v>
      </c>
      <c r="AJ267" s="0" t="n">
        <v>3.02832944E-007</v>
      </c>
      <c r="AK267" s="0" t="n">
        <f aca="false">(W267*AJ267)*EXP(L267*M267)</f>
        <v>0.114984688281875</v>
      </c>
      <c r="AL267" s="0" t="n">
        <v>236388.087410567</v>
      </c>
      <c r="AM267" s="0" t="n">
        <v>804.406580767259</v>
      </c>
      <c r="AN267" s="0" t="n">
        <f aca="false">AJ267*0.1</f>
        <v>3.02832944E-008</v>
      </c>
      <c r="AO267" s="0" t="n">
        <f aca="false">(SQRT(((AM267/W267)^2)+((AN267/AJ267)^2)))*AK267</f>
        <v>0.0115010232715419</v>
      </c>
    </row>
    <row r="268" customFormat="false" ht="15" hidden="false" customHeight="false" outlineLevel="0" collapsed="false">
      <c r="A268" s="42" t="s">
        <v>544</v>
      </c>
      <c r="B268" s="32"/>
      <c r="C268" s="0" t="s">
        <v>2122</v>
      </c>
      <c r="D268" s="41" t="n">
        <v>41516</v>
      </c>
      <c r="E268" s="0" t="n">
        <v>8000</v>
      </c>
      <c r="F268" s="0" t="n">
        <v>7782</v>
      </c>
      <c r="G268" s="0" t="n">
        <f aca="false">(((F268*3.7852*35.81)/1000)/(H268^2))*1.2732</f>
        <v>20.9846164083079</v>
      </c>
      <c r="H268" s="0" t="n">
        <v>8</v>
      </c>
      <c r="I268" s="0" t="n">
        <v>32.6908249807247</v>
      </c>
      <c r="J268" s="0" t="n">
        <v>68.0016224983599</v>
      </c>
      <c r="K268" s="0" t="n">
        <v>3.82238500207701</v>
      </c>
      <c r="L268" s="0" t="n">
        <v>0.005</v>
      </c>
      <c r="M268" s="0" t="n">
        <v>-1</v>
      </c>
      <c r="N268" s="0" t="n">
        <v>1574.38577685549</v>
      </c>
      <c r="O268" s="0" t="n">
        <f aca="false">(N268/2204.59)*EXP(L268*M268)</f>
        <v>0.710578155137545</v>
      </c>
      <c r="P268" s="0" t="n">
        <v>0.107322321005691</v>
      </c>
      <c r="Q268" s="0" t="n">
        <v>0.0548813846852914</v>
      </c>
      <c r="R268" s="0" t="n">
        <f aca="false">18.998926608387*(I268/Hoja4!$CJ$2)</f>
        <v>0.119409179902004</v>
      </c>
      <c r="S268" s="0" t="n">
        <v>0.346725101597201</v>
      </c>
      <c r="T268" s="0" t="n">
        <v>0.0215793379964769</v>
      </c>
      <c r="U268" s="0" t="n">
        <f aca="false">(SQRT(((P268/G268)^2)+((Q268/H268)^2)+((R268/I268)^2)+((S268/J268)^2)+((T268/K268)^2)))*O268</f>
        <v>0.00853965503111818</v>
      </c>
      <c r="V268" s="0" t="n">
        <f aca="false">O268&gt;U268</f>
        <v>1</v>
      </c>
      <c r="W268" s="0" t="n">
        <v>254400</v>
      </c>
      <c r="X268" s="0" t="n">
        <v>4.994E-006</v>
      </c>
      <c r="Y268" s="0" t="n">
        <f aca="false">(W268*X268)*EXP(L268*M268)</f>
        <v>1.26413708648485</v>
      </c>
      <c r="Z268" s="0" t="n">
        <v>363455.588561429</v>
      </c>
      <c r="AA268" s="0" t="n">
        <v>3748.14709444969</v>
      </c>
      <c r="AB268" s="0" t="n">
        <f aca="false">X268*0.1</f>
        <v>4.994E-007</v>
      </c>
      <c r="AC268" s="0" t="n">
        <f aca="false">(SQRT(((AA268/W268)^2)+((AB268/X268)^2)))*Y268</f>
        <v>0.127778371497254</v>
      </c>
      <c r="AD268" s="0" t="n">
        <v>5.223868284E-006</v>
      </c>
      <c r="AE268" s="0" t="n">
        <f aca="false">(W268*AD268)*EXP(L268*M268)</f>
        <v>1.32232391524157</v>
      </c>
      <c r="AF268" s="0" t="n">
        <v>363455.588561429</v>
      </c>
      <c r="AG268" s="0" t="n">
        <v>3748.14709444969</v>
      </c>
      <c r="AH268" s="0" t="n">
        <f aca="false">AD268*0.1</f>
        <v>5.223868284E-007</v>
      </c>
      <c r="AI268" s="0" t="n">
        <f aca="false">(SQRT(((AG268/W268)^2)+((AH268/AD268)^2)))*AE268</f>
        <v>0.133659868291085</v>
      </c>
      <c r="AJ268" s="0" t="n">
        <v>3.02832944E-007</v>
      </c>
      <c r="AK268" s="0" t="n">
        <f aca="false">(W268*AJ268)*EXP(L268*M268)</f>
        <v>0.0766564588545836</v>
      </c>
      <c r="AL268" s="0" t="n">
        <v>363455.588561429</v>
      </c>
      <c r="AM268" s="0" t="n">
        <v>3748.14709444969</v>
      </c>
      <c r="AN268" s="0" t="n">
        <f aca="false">AJ268*0.1</f>
        <v>3.02832944E-008</v>
      </c>
      <c r="AO268" s="0" t="n">
        <f aca="false">(SQRT(((AM268/W268)^2)+((AN268/AJ268)^2)))*AK268</f>
        <v>0.007748398161802</v>
      </c>
    </row>
    <row r="269" customFormat="false" ht="15" hidden="false" customHeight="false" outlineLevel="0" collapsed="false">
      <c r="A269" s="42" t="s">
        <v>544</v>
      </c>
      <c r="B269" s="32"/>
      <c r="C269" s="0" t="s">
        <v>2122</v>
      </c>
      <c r="D269" s="41" t="n">
        <v>41516</v>
      </c>
      <c r="E269" s="0" t="n">
        <v>4000</v>
      </c>
      <c r="F269" s="0" t="n">
        <v>3707</v>
      </c>
      <c r="G269" s="0" t="n">
        <f aca="false">(((F269*3.7852*35.81)/1000)/(H269^2))*1.2732</f>
        <v>9.99614148362858</v>
      </c>
      <c r="H269" s="0" t="n">
        <v>8</v>
      </c>
      <c r="I269" s="0" t="n">
        <v>8.09279741030483</v>
      </c>
      <c r="J269" s="0" t="n">
        <v>68.0016224983599</v>
      </c>
      <c r="K269" s="0" t="n">
        <v>3.82238500207701</v>
      </c>
      <c r="L269" s="0" t="n">
        <v>0.005</v>
      </c>
      <c r="M269" s="0" t="n">
        <v>-1</v>
      </c>
      <c r="N269" s="0" t="n">
        <v>193.489821862201</v>
      </c>
      <c r="O269" s="0" t="n">
        <f aca="false">(N269/2204.59)*EXP(L269*M269)</f>
        <v>0.0873290667877741</v>
      </c>
      <c r="P269" s="0" t="n">
        <v>2.86253203470796</v>
      </c>
      <c r="Q269" s="0" t="n">
        <v>0.903813762349225</v>
      </c>
      <c r="R269" s="0" t="n">
        <f aca="false">56.8126563291011*(I269/Hoja4!$W$2)</f>
        <v>0.414544879416802</v>
      </c>
      <c r="S269" s="0" t="n">
        <v>0.346725101597201</v>
      </c>
      <c r="T269" s="0" t="n">
        <v>0.0215793379964769</v>
      </c>
      <c r="U269" s="0" t="n">
        <f aca="false">(SQRT(((P269/G269)^2)+((Q269/H269)^2)+((R269/I269)^2)+((S269/J269)^2)+((T269/K269)^2)))*O269</f>
        <v>0.027261452937871</v>
      </c>
      <c r="V269" s="0" t="n">
        <f aca="false">O269&gt;U269</f>
        <v>1</v>
      </c>
      <c r="W269" s="0" t="n">
        <v>30000</v>
      </c>
      <c r="X269" s="0" t="n">
        <v>4.994E-006</v>
      </c>
      <c r="Y269" s="0" t="n">
        <f aca="false">(W269*X269)*EXP(L269*M269)</f>
        <v>0.149072769632648</v>
      </c>
      <c r="Z269" s="0" t="n">
        <v>363455.588561429</v>
      </c>
      <c r="AA269" s="0" t="n">
        <v>3748.14709444969</v>
      </c>
      <c r="AB269" s="0" t="n">
        <f aca="false">X269*0.1</f>
        <v>4.994E-007</v>
      </c>
      <c r="AC269" s="0" t="n">
        <f aca="false">(SQRT(((AA269/W269)^2)+((AB269/X269)^2)))*Y269</f>
        <v>0.0238560976416031</v>
      </c>
      <c r="AD269" s="0" t="n">
        <v>5.223868284E-006</v>
      </c>
      <c r="AE269" s="0" t="n">
        <f aca="false">(W269*AD269)*EXP(L269*M269)</f>
        <v>0.155934423967166</v>
      </c>
      <c r="AF269" s="0" t="n">
        <v>363455.588561429</v>
      </c>
      <c r="AG269" s="0" t="n">
        <v>3748.14709444969</v>
      </c>
      <c r="AH269" s="0" t="n">
        <f aca="false">AD269*0.1</f>
        <v>5.223868284E-007</v>
      </c>
      <c r="AI269" s="0" t="n">
        <f aca="false">(SQRT(((AG269/W269)^2)+((AH269/AD269)^2)))*AE269</f>
        <v>0.0249541673708406</v>
      </c>
      <c r="AJ269" s="0" t="n">
        <v>3.02832944E-007</v>
      </c>
      <c r="AK269" s="0" t="n">
        <f aca="false">(W269*AJ269)*EXP(L269*M269)</f>
        <v>0.00903967675171976</v>
      </c>
      <c r="AL269" s="0" t="n">
        <v>363455.588561429</v>
      </c>
      <c r="AM269" s="0" t="n">
        <v>3748.14709444969</v>
      </c>
      <c r="AN269" s="0" t="n">
        <f aca="false">AJ269*0.1</f>
        <v>3.02832944E-008</v>
      </c>
      <c r="AO269" s="0" t="n">
        <f aca="false">(SQRT(((AM269/W269)^2)+((AN269/AJ269)^2)))*AK269</f>
        <v>0.0014466183983096</v>
      </c>
    </row>
    <row r="270" customFormat="false" ht="15" hidden="false" customHeight="false" outlineLevel="0" collapsed="false">
      <c r="A270" s="42" t="s">
        <v>544</v>
      </c>
      <c r="B270" s="40" t="s">
        <v>562</v>
      </c>
      <c r="C270" s="0" t="s">
        <v>2123</v>
      </c>
      <c r="D270" s="41" t="n">
        <v>41605</v>
      </c>
      <c r="E270" s="0" t="n">
        <v>10000</v>
      </c>
      <c r="F270" s="0" t="n">
        <v>9685</v>
      </c>
      <c r="G270" s="0" t="n">
        <f aca="false">(((F270*3.7852*35.81)/1000)/(H270^2))*1.2732</f>
        <v>26.1161667841766</v>
      </c>
      <c r="H270" s="0" t="n">
        <v>8</v>
      </c>
      <c r="I270" s="0" t="n">
        <v>37.1708828084667</v>
      </c>
      <c r="J270" s="0" t="n">
        <v>130.009325504884</v>
      </c>
      <c r="K270" s="0" t="n">
        <v>0.00593973</v>
      </c>
      <c r="L270" s="0" t="n">
        <v>0.005</v>
      </c>
      <c r="M270" s="0" t="n">
        <v>-1</v>
      </c>
      <c r="N270" s="0" t="n">
        <v>2169.42190141359</v>
      </c>
      <c r="O270" s="0" t="n">
        <f aca="false">(N270/2204.59)*EXP(L270*M270)</f>
        <v>0.97913982397654</v>
      </c>
      <c r="P270" s="0" t="n">
        <v>0.693948706618423</v>
      </c>
      <c r="Q270" s="0" t="n">
        <v>0.0696754411027923</v>
      </c>
      <c r="R270" s="0" t="n">
        <f aca="false">30.3818643031628*(I270/Hoja4!$DN$2)</f>
        <v>0.196554500265895</v>
      </c>
      <c r="S270" s="0" t="n">
        <v>1.14894745568521</v>
      </c>
      <c r="T270" s="0" t="n">
        <v>5.58086552427142E-005</v>
      </c>
      <c r="U270" s="0" t="n">
        <f aca="false">(SQRT(((P270/G270)^2)+((Q270/H270)^2)+((R270/I270)^2)+((S270/J270)^2)+((T270/K270)^2)))*O270</f>
        <v>0.0305931903414286</v>
      </c>
      <c r="V270" s="0" t="n">
        <f aca="false">O270&gt;U270</f>
        <v>1</v>
      </c>
      <c r="W270" s="0" t="n">
        <v>360000</v>
      </c>
      <c r="X270" s="0" t="n">
        <v>4.994E-006</v>
      </c>
      <c r="Y270" s="0" t="n">
        <f aca="false">(W270*X270)*EXP(L270*M270)</f>
        <v>1.78887323559177</v>
      </c>
      <c r="Z270" s="0" t="n">
        <v>357238.890533241</v>
      </c>
      <c r="AA270" s="0" t="n">
        <v>6507.82824848106</v>
      </c>
      <c r="AB270" s="0" t="n">
        <f aca="false">X270*0.1</f>
        <v>4.994E-007</v>
      </c>
      <c r="AC270" s="0" t="n">
        <f aca="false">(SQRT(((AA270/W270)^2)+((AB270/X270)^2)))*Y270</f>
        <v>0.181786745209434</v>
      </c>
      <c r="AD270" s="0" t="n">
        <v>5.223868284E-006</v>
      </c>
      <c r="AE270" s="0" t="n">
        <f aca="false">(W270*AD270)*EXP(L270*M270)</f>
        <v>1.87121308760599</v>
      </c>
      <c r="AF270" s="0" t="n">
        <v>357238.890533241</v>
      </c>
      <c r="AG270" s="0" t="n">
        <v>6507.82824848106</v>
      </c>
      <c r="AH270" s="0" t="n">
        <f aca="false">AD270*0.1</f>
        <v>5.223868284E-007</v>
      </c>
      <c r="AI270" s="0" t="n">
        <f aca="false">(SQRT(((AG270/W270)^2)+((AH270/AD270)^2)))*AE270</f>
        <v>0.19015418757532</v>
      </c>
      <c r="AJ270" s="0" t="n">
        <v>3.02832944E-007</v>
      </c>
      <c r="AK270" s="0" t="n">
        <f aca="false">(W270*AJ270)*EXP(L270*M270)</f>
        <v>0.108476121020637</v>
      </c>
      <c r="AL270" s="0" t="n">
        <v>357238.890533241</v>
      </c>
      <c r="AM270" s="0" t="n">
        <v>6507.82824848106</v>
      </c>
      <c r="AN270" s="0" t="n">
        <f aca="false">AJ270*0.1</f>
        <v>3.02832944E-008</v>
      </c>
      <c r="AO270" s="0" t="n">
        <f aca="false">(SQRT(((AM270/W270)^2)+((AN270/AJ270)^2)))*AK270</f>
        <v>0.0110234311637867</v>
      </c>
    </row>
    <row r="271" customFormat="false" ht="15" hidden="false" customHeight="false" outlineLevel="0" collapsed="false">
      <c r="A271" s="42" t="s">
        <v>544</v>
      </c>
      <c r="B271" s="32"/>
      <c r="C271" s="0" t="s">
        <v>2123</v>
      </c>
      <c r="D271" s="41" t="n">
        <v>41605</v>
      </c>
      <c r="E271" s="0" t="n">
        <v>10000</v>
      </c>
      <c r="F271" s="0" t="n">
        <v>9685</v>
      </c>
      <c r="G271" s="0" t="n">
        <f aca="false">(((F271*3.7852*35.81)/1000)/(H271^2))*1.2732</f>
        <v>26.1161667841766</v>
      </c>
      <c r="H271" s="0" t="n">
        <v>8</v>
      </c>
      <c r="I271" s="0" t="n">
        <v>37.1708828084667</v>
      </c>
      <c r="J271" s="0" t="n">
        <v>130.009325504884</v>
      </c>
      <c r="K271" s="0" t="n">
        <v>0.00593973</v>
      </c>
      <c r="L271" s="0" t="n">
        <v>0.005</v>
      </c>
      <c r="M271" s="0" t="n">
        <v>-1</v>
      </c>
      <c r="N271" s="0" t="n">
        <v>2169.42190141359</v>
      </c>
      <c r="O271" s="0" t="n">
        <f aca="false">(N271/2204.59)*EXP(L271*M271)</f>
        <v>0.97913982397654</v>
      </c>
      <c r="P271" s="0" t="n">
        <v>0.693948706618423</v>
      </c>
      <c r="Q271" s="0" t="n">
        <v>0.0696754411027923</v>
      </c>
      <c r="R271" s="0" t="n">
        <f aca="false">30.3818643031628*(I271/Hoja4!$DN$2)</f>
        <v>0.196554500265895</v>
      </c>
      <c r="S271" s="0" t="n">
        <v>1.14894745568521</v>
      </c>
      <c r="T271" s="0" t="n">
        <v>5.58086552427142E-005</v>
      </c>
      <c r="U271" s="0" t="n">
        <f aca="false">(SQRT(((P271/G271)^2)+((Q271/H271)^2)+((R271/I271)^2)+((S271/J271)^2)+((T271/K271)^2)))*O271</f>
        <v>0.0305931903414286</v>
      </c>
      <c r="V271" s="0" t="n">
        <f aca="false">O271&gt;U271</f>
        <v>1</v>
      </c>
      <c r="W271" s="0" t="n">
        <v>360000</v>
      </c>
      <c r="X271" s="0" t="n">
        <v>4.994E-006</v>
      </c>
      <c r="Y271" s="0" t="n">
        <f aca="false">(W271*X271)*EXP(L271*M271)</f>
        <v>1.78887323559177</v>
      </c>
      <c r="Z271" s="0" t="n">
        <v>357238.890533241</v>
      </c>
      <c r="AA271" s="0" t="n">
        <v>6507.82824848106</v>
      </c>
      <c r="AB271" s="0" t="n">
        <f aca="false">X271*0.1</f>
        <v>4.994E-007</v>
      </c>
      <c r="AC271" s="0" t="n">
        <f aca="false">(SQRT(((AA271/W271)^2)+((AB271/X271)^2)))*Y271</f>
        <v>0.181786745209434</v>
      </c>
      <c r="AD271" s="0" t="n">
        <v>5.223868284E-006</v>
      </c>
      <c r="AE271" s="0" t="n">
        <f aca="false">(W271*AD271)*EXP(L271*M271)</f>
        <v>1.87121308760599</v>
      </c>
      <c r="AF271" s="0" t="n">
        <v>357238.890533241</v>
      </c>
      <c r="AG271" s="0" t="n">
        <v>6507.82824848106</v>
      </c>
      <c r="AH271" s="0" t="n">
        <f aca="false">AD271*0.1</f>
        <v>5.223868284E-007</v>
      </c>
      <c r="AI271" s="0" t="n">
        <f aca="false">(SQRT(((AG271/W271)^2)+((AH271/AD271)^2)))*AE271</f>
        <v>0.19015418757532</v>
      </c>
      <c r="AJ271" s="0" t="n">
        <v>3.02832944E-007</v>
      </c>
      <c r="AK271" s="0" t="n">
        <f aca="false">(W271*AJ271)*EXP(L271*M271)</f>
        <v>0.108476121020637</v>
      </c>
      <c r="AL271" s="0" t="n">
        <v>357238.890533241</v>
      </c>
      <c r="AM271" s="0" t="n">
        <v>6507.82824848106</v>
      </c>
      <c r="AN271" s="0" t="n">
        <f aca="false">AJ271*0.1</f>
        <v>3.02832944E-008</v>
      </c>
      <c r="AO271" s="0" t="n">
        <f aca="false">(SQRT(((AM271/W271)^2)+((AN271/AJ271)^2)))*AK271</f>
        <v>0.0110234311637867</v>
      </c>
    </row>
    <row r="272" customFormat="false" ht="15" hidden="false" customHeight="false" outlineLevel="0" collapsed="false">
      <c r="A272" s="42" t="s">
        <v>544</v>
      </c>
      <c r="B272" s="32"/>
      <c r="C272" s="0" t="s">
        <v>2122</v>
      </c>
      <c r="D272" s="41" t="n">
        <v>41605</v>
      </c>
      <c r="E272" s="0" t="n">
        <v>10000</v>
      </c>
      <c r="F272" s="0" t="n">
        <v>9685</v>
      </c>
      <c r="G272" s="0" t="n">
        <f aca="false">(((F272*3.7852*35.81)/1000)/(H272^2))*1.2732</f>
        <v>26.1161667841766</v>
      </c>
      <c r="H272" s="0" t="n">
        <v>8</v>
      </c>
      <c r="I272" s="0" t="n">
        <v>74.3417656169334</v>
      </c>
      <c r="J272" s="0" t="n">
        <v>68.0016224983599</v>
      </c>
      <c r="K272" s="0" t="n">
        <v>3.82238500207701</v>
      </c>
      <c r="L272" s="0" t="n">
        <v>0.005</v>
      </c>
      <c r="M272" s="0" t="n">
        <v>-1</v>
      </c>
      <c r="N272" s="0" t="n">
        <v>7.54791186997527</v>
      </c>
      <c r="O272" s="0" t="n">
        <f aca="false">(N272/2204.59)*EXP(L272*M272)</f>
        <v>0.00340664999046171</v>
      </c>
      <c r="P272" s="0" t="n">
        <v>0.693948706618423</v>
      </c>
      <c r="Q272" s="0" t="n">
        <v>0.0696754411027923</v>
      </c>
      <c r="R272" s="0" t="n">
        <f aca="false">30.3818643031628*(I272/Hoja4!$CY$2)</f>
        <v>0.661420443420679</v>
      </c>
      <c r="S272" s="0" t="n">
        <v>0.346725101597201</v>
      </c>
      <c r="T272" s="0" t="n">
        <v>0.0215793379964769</v>
      </c>
      <c r="U272" s="0" t="n">
        <f aca="false">(SQRT(((P272/G272)^2)+((Q272/H272)^2)+((R272/I272)^2)+((S272/J272)^2)+((T272/K272)^2)))*O272</f>
        <v>0.000103268775824354</v>
      </c>
      <c r="V272" s="0" t="n">
        <f aca="false">O272&gt;U272</f>
        <v>1</v>
      </c>
      <c r="W272" s="0" t="n">
        <v>720000</v>
      </c>
      <c r="X272" s="0" t="n">
        <v>4.994E-006</v>
      </c>
      <c r="Y272" s="0" t="n">
        <f aca="false">(W272*X272)*EXP(L272*M272)</f>
        <v>3.57774647118354</v>
      </c>
      <c r="Z272" s="0" t="n">
        <v>363455.588561429</v>
      </c>
      <c r="AA272" s="0" t="n">
        <v>3748.14709444969</v>
      </c>
      <c r="AB272" s="0" t="n">
        <f aca="false">X272*0.1</f>
        <v>4.994E-007</v>
      </c>
      <c r="AC272" s="0" t="n">
        <f aca="false">(SQRT(((AA272/W272)^2)+((AB272/X272)^2)))*Y272</f>
        <v>0.358259102618327</v>
      </c>
      <c r="AD272" s="0" t="n">
        <v>5.223868284E-006</v>
      </c>
      <c r="AE272" s="0" t="n">
        <f aca="false">(W272*AD272)*EXP(L272*M272)</f>
        <v>3.74242617521198</v>
      </c>
      <c r="AF272" s="0" t="n">
        <v>363455.588561429</v>
      </c>
      <c r="AG272" s="0" t="n">
        <v>3748.14709444969</v>
      </c>
      <c r="AH272" s="0" t="n">
        <f aca="false">AD272*0.1</f>
        <v>5.223868284E-007</v>
      </c>
      <c r="AI272" s="0" t="n">
        <f aca="false">(SQRT(((AG272/W272)^2)+((AH272/AD272)^2)))*AE272</f>
        <v>0.374749371970801</v>
      </c>
      <c r="AJ272" s="0" t="n">
        <v>3.02832944E-007</v>
      </c>
      <c r="AK272" s="0" t="n">
        <f aca="false">(W272*AJ272)*EXP(L272*M272)</f>
        <v>0.216952242041274</v>
      </c>
      <c r="AL272" s="0" t="n">
        <v>363455.588561429</v>
      </c>
      <c r="AM272" s="0" t="n">
        <v>3748.14709444969</v>
      </c>
      <c r="AN272" s="0" t="n">
        <f aca="false">AJ272*0.1</f>
        <v>3.02832944E-008</v>
      </c>
      <c r="AO272" s="0" t="n">
        <f aca="false">(SQRT(((AM272/W272)^2)+((AN272/AJ272)^2)))*AK272</f>
        <v>0.0217246012736696</v>
      </c>
    </row>
    <row r="273" customFormat="false" ht="15" hidden="false" customHeight="false" outlineLevel="0" collapsed="false">
      <c r="A273" s="42" t="s">
        <v>544</v>
      </c>
      <c r="B273" s="40" t="s">
        <v>566</v>
      </c>
      <c r="C273" s="0" t="s">
        <v>2122</v>
      </c>
      <c r="D273" s="41" t="n">
        <v>40903</v>
      </c>
      <c r="E273" s="0" t="n">
        <v>10000</v>
      </c>
      <c r="F273" s="0" t="n">
        <v>9685</v>
      </c>
      <c r="G273" s="0" t="n">
        <f aca="false">(((F273*3.7852*35.81)/1000)/(H273^2))*1.2732</f>
        <v>26.1161667841766</v>
      </c>
      <c r="H273" s="0" t="n">
        <v>8</v>
      </c>
      <c r="I273" s="0" t="n">
        <v>24.7805885389778</v>
      </c>
      <c r="J273" s="0" t="n">
        <v>68.0016224983599</v>
      </c>
      <c r="K273" s="0" t="n">
        <v>3.82238500207701</v>
      </c>
      <c r="L273" s="0" t="n">
        <v>0.005</v>
      </c>
      <c r="M273" s="0" t="n">
        <v>1</v>
      </c>
      <c r="N273" s="0" t="n">
        <v>4.41237085714286</v>
      </c>
      <c r="O273" s="0" t="n">
        <f aca="false">(N273/2204.59)*EXP(L273*M273)</f>
        <v>0.00201147966656099</v>
      </c>
      <c r="P273" s="0" t="n">
        <v>0.693948706618423</v>
      </c>
      <c r="Q273" s="0" t="n">
        <v>0.0696754411027923</v>
      </c>
      <c r="R273" s="0" t="n">
        <f aca="false">30.3818643031628*(I273/Hoja4!$CY$2)</f>
        <v>0.220473481140226</v>
      </c>
      <c r="S273" s="0" t="n">
        <v>0.346725101597201</v>
      </c>
      <c r="T273" s="0" t="n">
        <v>0.0215793379964769</v>
      </c>
      <c r="U273" s="0" t="n">
        <f aca="false">(SQRT(((P273/G273)^2)+((Q273/H273)^2)+((R273/I273)^2)+((S273/J273)^2)+((T273/K273)^2)))*O273</f>
        <v>6.09757513518966E-005</v>
      </c>
      <c r="V273" s="0" t="n">
        <f aca="false">O273&gt;U273</f>
        <v>1</v>
      </c>
      <c r="W273" s="0" t="n">
        <v>240000</v>
      </c>
      <c r="X273" s="0" t="n">
        <v>4.994E-006</v>
      </c>
      <c r="Y273" s="0" t="n">
        <f aca="false">(W273*X273)*EXP(L273*M273)</f>
        <v>1.20456780700124</v>
      </c>
      <c r="Z273" s="0" t="n">
        <v>363455.588561429</v>
      </c>
      <c r="AA273" s="0" t="n">
        <v>3748.14709444969</v>
      </c>
      <c r="AB273" s="0" t="n">
        <f aca="false">X273*0.1</f>
        <v>4.994E-007</v>
      </c>
      <c r="AC273" s="0" t="n">
        <f aca="false">(SQRT(((AA273/W273)^2)+((AB273/X273)^2)))*Y273</f>
        <v>0.121916898241234</v>
      </c>
      <c r="AD273" s="0" t="n">
        <v>5.223868284E-006</v>
      </c>
      <c r="AE273" s="0" t="n">
        <f aca="false">(W273*AD273)*EXP(L273*M273)</f>
        <v>1.26001272785768</v>
      </c>
      <c r="AF273" s="0" t="n">
        <v>363455.588561429</v>
      </c>
      <c r="AG273" s="0" t="n">
        <v>3748.14709444969</v>
      </c>
      <c r="AH273" s="0" t="n">
        <f aca="false">AD273*0.1</f>
        <v>5.223868284E-007</v>
      </c>
      <c r="AI273" s="0" t="n">
        <f aca="false">(SQRT(((AG273/W273)^2)+((AH273/AD273)^2)))*AE273</f>
        <v>0.12752859791871</v>
      </c>
      <c r="AJ273" s="0" t="n">
        <v>3.02832944E-007</v>
      </c>
      <c r="AK273" s="0" t="n">
        <f aca="false">(W273*AJ273)*EXP(L273*M273)</f>
        <v>0.0730442161076913</v>
      </c>
      <c r="AL273" s="0" t="n">
        <v>363455.588561429</v>
      </c>
      <c r="AM273" s="0" t="n">
        <v>3748.14709444969</v>
      </c>
      <c r="AN273" s="0" t="n">
        <f aca="false">AJ273*0.1</f>
        <v>3.02832944E-008</v>
      </c>
      <c r="AO273" s="0" t="n">
        <f aca="false">(SQRT(((AM273/W273)^2)+((AN273/AJ273)^2)))*AK273</f>
        <v>0.00739296219818609</v>
      </c>
    </row>
    <row r="274" customFormat="false" ht="15" hidden="false" customHeight="false" outlineLevel="0" collapsed="false">
      <c r="A274" s="42" t="s">
        <v>544</v>
      </c>
      <c r="B274" s="32"/>
      <c r="C274" s="0" t="s">
        <v>2122</v>
      </c>
      <c r="D274" s="41" t="n">
        <v>40903</v>
      </c>
      <c r="E274" s="0" t="n">
        <v>10000</v>
      </c>
      <c r="F274" s="0" t="n">
        <v>9685</v>
      </c>
      <c r="G274" s="0" t="n">
        <f aca="false">(((F274*3.7852*35.81)/1000)/(H274^2))*1.2732</f>
        <v>26.1161667841766</v>
      </c>
      <c r="H274" s="0" t="n">
        <v>8</v>
      </c>
      <c r="I274" s="0" t="n">
        <v>49.5611770779556</v>
      </c>
      <c r="J274" s="0" t="n">
        <v>68.0016224983599</v>
      </c>
      <c r="K274" s="0" t="n">
        <v>3.82238500207701</v>
      </c>
      <c r="L274" s="0" t="n">
        <v>0.005</v>
      </c>
      <c r="M274" s="0" t="n">
        <v>1</v>
      </c>
      <c r="N274" s="0" t="n">
        <v>2293.19438024101</v>
      </c>
      <c r="O274" s="0" t="n">
        <f aca="false">(N274/2204.59)*EXP(L274*M274)</f>
        <v>1.04540484394225</v>
      </c>
      <c r="P274" s="0" t="n">
        <v>0.693948706618423</v>
      </c>
      <c r="Q274" s="0" t="n">
        <v>0.0696754411027923</v>
      </c>
      <c r="R274" s="0" t="n">
        <f aca="false">30.3818643031628*(I274/Hoja4!$CY$2)</f>
        <v>0.440946962280453</v>
      </c>
      <c r="S274" s="0" t="n">
        <v>0.346725101597201</v>
      </c>
      <c r="T274" s="0" t="n">
        <v>0.0215793379964769</v>
      </c>
      <c r="U274" s="0" t="n">
        <f aca="false">(SQRT(((P274/G274)^2)+((Q274/H274)^2)+((R274/I274)^2)+((S274/J274)^2)+((T274/K274)^2)))*O274</f>
        <v>0.0316902760122222</v>
      </c>
      <c r="V274" s="0" t="n">
        <f aca="false">O274&gt;U274</f>
        <v>1</v>
      </c>
      <c r="W274" s="0" t="n">
        <v>480000</v>
      </c>
      <c r="X274" s="0" t="n">
        <v>4.994E-006</v>
      </c>
      <c r="Y274" s="0" t="n">
        <f aca="false">(W274*X274)*EXP(L274*M274)</f>
        <v>2.40913561400249</v>
      </c>
      <c r="Z274" s="0" t="n">
        <v>363455.588561429</v>
      </c>
      <c r="AA274" s="0" t="n">
        <v>3748.14709444969</v>
      </c>
      <c r="AB274" s="0" t="n">
        <f aca="false">X274*0.1</f>
        <v>4.994E-007</v>
      </c>
      <c r="AC274" s="0" t="n">
        <f aca="false">(SQRT(((AA274/W274)^2)+((AB274/X274)^2)))*Y274</f>
        <v>0.241646928651446</v>
      </c>
      <c r="AD274" s="0" t="n">
        <v>5.223868284E-006</v>
      </c>
      <c r="AE274" s="0" t="n">
        <f aca="false">(W274*AD274)*EXP(L274*M274)</f>
        <v>2.52002545571535</v>
      </c>
      <c r="AF274" s="0" t="n">
        <v>363455.588561429</v>
      </c>
      <c r="AG274" s="0" t="n">
        <v>3748.14709444969</v>
      </c>
      <c r="AH274" s="0" t="n">
        <f aca="false">AD274*0.1</f>
        <v>5.223868284E-007</v>
      </c>
      <c r="AI274" s="0" t="n">
        <f aca="false">(SQRT(((AG274/W274)^2)+((AH274/AD274)^2)))*AE274</f>
        <v>0.252769668904345</v>
      </c>
      <c r="AJ274" s="0" t="n">
        <v>3.02832944E-007</v>
      </c>
      <c r="AK274" s="0" t="n">
        <f aca="false">(W274*AJ274)*EXP(L274*M274)</f>
        <v>0.146088432215383</v>
      </c>
      <c r="AL274" s="0" t="n">
        <v>363455.588561429</v>
      </c>
      <c r="AM274" s="0" t="n">
        <v>3748.14709444969</v>
      </c>
      <c r="AN274" s="0" t="n">
        <f aca="false">AJ274*0.1</f>
        <v>3.02832944E-008</v>
      </c>
      <c r="AO274" s="0" t="n">
        <f aca="false">(SQRT(((AM274/W274)^2)+((AN274/AJ274)^2)))*AK274</f>
        <v>0.0146533141393823</v>
      </c>
    </row>
    <row r="275" customFormat="false" ht="15" hidden="false" customHeight="false" outlineLevel="0" collapsed="false">
      <c r="A275" s="42" t="s">
        <v>544</v>
      </c>
      <c r="B275" s="32"/>
      <c r="C275" s="0" t="s">
        <v>2122</v>
      </c>
      <c r="D275" s="41" t="n">
        <v>40903</v>
      </c>
      <c r="E275" s="0" t="n">
        <v>5000</v>
      </c>
      <c r="F275" s="0" t="n">
        <v>5049</v>
      </c>
      <c r="G275" s="0" t="n">
        <f aca="false">(((F275*3.7852*35.81)/1000)/(H275^2))*1.2732</f>
        <v>13.6149226735475</v>
      </c>
      <c r="H275" s="0" t="n">
        <v>8</v>
      </c>
      <c r="I275" s="0" t="n">
        <v>47.534165181224</v>
      </c>
      <c r="J275" s="0" t="n">
        <v>68.0016224983599</v>
      </c>
      <c r="K275" s="0" t="n">
        <v>3.82238500207701</v>
      </c>
      <c r="L275" s="0" t="n">
        <v>0.005</v>
      </c>
      <c r="M275" s="0" t="n">
        <v>1</v>
      </c>
      <c r="N275" s="0" t="n">
        <v>1146.59719012051</v>
      </c>
      <c r="O275" s="0" t="n">
        <f aca="false">(N275/2204.59)*EXP(L275*M275)</f>
        <v>0.522702421971122</v>
      </c>
      <c r="P275" s="0" t="n">
        <v>0.400684429145215</v>
      </c>
      <c r="Q275" s="0" t="n">
        <v>0.0788250461799058</v>
      </c>
      <c r="R275" s="0" t="n">
        <f aca="false">30.6123136425953*(I275/Hoja4!$AB$2)</f>
        <v>0.259708072819193</v>
      </c>
      <c r="S275" s="0" t="n">
        <v>0.346725101597201</v>
      </c>
      <c r="T275" s="0" t="n">
        <v>0.0215793379964769</v>
      </c>
      <c r="U275" s="0" t="n">
        <f aca="false">(SQRT(((P275/G275)^2)+((Q275/H275)^2)+((R275/I275)^2)+((S275/J275)^2)+((T275/K275)^2)))*O275</f>
        <v>0.0169448937242513</v>
      </c>
      <c r="V275" s="0" t="n">
        <f aca="false">O275&gt;U275</f>
        <v>1</v>
      </c>
      <c r="W275" s="0" t="n">
        <v>240000</v>
      </c>
      <c r="X275" s="0" t="n">
        <v>4.994E-006</v>
      </c>
      <c r="Y275" s="0" t="n">
        <f aca="false">(W275*X275)*EXP(L275*M275)</f>
        <v>1.20456780700124</v>
      </c>
      <c r="Z275" s="0" t="n">
        <v>363455.588561429</v>
      </c>
      <c r="AA275" s="0" t="n">
        <v>3748.14709444969</v>
      </c>
      <c r="AB275" s="0" t="n">
        <f aca="false">X275*0.1</f>
        <v>4.994E-007</v>
      </c>
      <c r="AC275" s="0" t="n">
        <f aca="false">(SQRT(((AA275/W275)^2)+((AB275/X275)^2)))*Y275</f>
        <v>0.121916898241234</v>
      </c>
      <c r="AD275" s="0" t="n">
        <v>5.223868284E-006</v>
      </c>
      <c r="AE275" s="0" t="n">
        <f aca="false">(W275*AD275)*EXP(L275*M275)</f>
        <v>1.26001272785768</v>
      </c>
      <c r="AF275" s="0" t="n">
        <v>363455.588561429</v>
      </c>
      <c r="AG275" s="0" t="n">
        <v>3748.14709444969</v>
      </c>
      <c r="AH275" s="0" t="n">
        <f aca="false">AD275*0.1</f>
        <v>5.223868284E-007</v>
      </c>
      <c r="AI275" s="0" t="n">
        <f aca="false">(SQRT(((AG275/W275)^2)+((AH275/AD275)^2)))*AE275</f>
        <v>0.12752859791871</v>
      </c>
      <c r="AJ275" s="0" t="n">
        <v>3.02832944E-007</v>
      </c>
      <c r="AK275" s="0" t="n">
        <f aca="false">(W275*AJ275)*EXP(L275*M275)</f>
        <v>0.0730442161076913</v>
      </c>
      <c r="AL275" s="0" t="n">
        <v>363455.588561429</v>
      </c>
      <c r="AM275" s="0" t="n">
        <v>3748.14709444969</v>
      </c>
      <c r="AN275" s="0" t="n">
        <f aca="false">AJ275*0.1</f>
        <v>3.02832944E-008</v>
      </c>
      <c r="AO275" s="0" t="n">
        <f aca="false">(SQRT(((AM275/W275)^2)+((AN275/AJ275)^2)))*AK275</f>
        <v>0.00739296219818609</v>
      </c>
    </row>
    <row r="276" customFormat="false" ht="15" hidden="false" customHeight="false" outlineLevel="0" collapsed="false">
      <c r="A276" s="42" t="s">
        <v>544</v>
      </c>
      <c r="B276" s="40" t="s">
        <v>571</v>
      </c>
      <c r="C276" s="0" t="s">
        <v>2122</v>
      </c>
      <c r="D276" s="41" t="n">
        <v>40693</v>
      </c>
      <c r="E276" s="0" t="n">
        <v>11529</v>
      </c>
      <c r="F276" s="0" t="n">
        <v>11529</v>
      </c>
      <c r="G276" s="0" t="n">
        <f aca="false">(((F276*3.7852*35.81)/1000)/(H276^2))*1.2732</f>
        <v>31.0886202224855</v>
      </c>
      <c r="H276" s="0" t="n">
        <v>8</v>
      </c>
      <c r="I276" s="0" t="n">
        <v>33.8620869112672</v>
      </c>
      <c r="J276" s="0" t="n">
        <v>68.0016224983599</v>
      </c>
      <c r="K276" s="0" t="n">
        <v>3.82238500207701</v>
      </c>
      <c r="L276" s="0" t="n">
        <v>0.005</v>
      </c>
      <c r="M276" s="0" t="n">
        <v>1</v>
      </c>
      <c r="N276" s="0" t="n">
        <v>2416.01379615282</v>
      </c>
      <c r="O276" s="0" t="n">
        <f aca="false">(N276/2204.59)*EXP(L276*M276)</f>
        <v>1.1013948696595</v>
      </c>
      <c r="P276" s="0" t="n">
        <v>0.780766980416145</v>
      </c>
      <c r="Q276" s="0" t="n">
        <v>0.0662372265305065</v>
      </c>
      <c r="R276" s="0" t="n">
        <f aca="false">15.1037169846062*(I276/Hoja4!$DX$2)</f>
        <v>0.994997800402649</v>
      </c>
      <c r="S276" s="0" t="n">
        <v>0.346725101597201</v>
      </c>
      <c r="T276" s="0" t="n">
        <v>0.0215793379964769</v>
      </c>
      <c r="U276" s="0" t="n">
        <f aca="false">(SQRT(((P276/G276)^2)+((Q276/H276)^2)+((R276/I276)^2)+((S276/J276)^2)+((T276/K276)^2)))*O276</f>
        <v>0.044337900579142</v>
      </c>
      <c r="V276" s="0" t="n">
        <f aca="false">O276&gt;U276</f>
        <v>1</v>
      </c>
      <c r="W276" s="0" t="n">
        <v>390396</v>
      </c>
      <c r="X276" s="0" t="n">
        <v>4.994E-006</v>
      </c>
      <c r="Y276" s="0" t="n">
        <f aca="false">(W276*X276)*EXP(L276*M276)</f>
        <v>1.95941022325857</v>
      </c>
      <c r="Z276" s="0" t="n">
        <v>363455.588561429</v>
      </c>
      <c r="AA276" s="0" t="n">
        <v>3748.14709444969</v>
      </c>
      <c r="AB276" s="0" t="n">
        <f aca="false">X276*0.1</f>
        <v>4.994E-007</v>
      </c>
      <c r="AC276" s="0" t="n">
        <f aca="false">(SQRT(((AA276/W276)^2)+((AB276/X276)^2)))*Y276</f>
        <v>0.196842013529195</v>
      </c>
      <c r="AD276" s="0" t="n">
        <v>5.223868284E-006</v>
      </c>
      <c r="AE276" s="0" t="n">
        <f aca="false">(W276*AD276)*EXP(L276*M276)</f>
        <v>2.04959970376969</v>
      </c>
      <c r="AF276" s="0" t="n">
        <v>363455.588561429</v>
      </c>
      <c r="AG276" s="0" t="n">
        <v>3748.14709444969</v>
      </c>
      <c r="AH276" s="0" t="n">
        <f aca="false">AD276*0.1</f>
        <v>5.223868284E-007</v>
      </c>
      <c r="AI276" s="0" t="n">
        <f aca="false">(SQRT(((AG276/W276)^2)+((AH276/AD276)^2)))*AE276</f>
        <v>0.20590243320662</v>
      </c>
      <c r="AJ276" s="0" t="n">
        <v>3.02832944E-007</v>
      </c>
      <c r="AK276" s="0" t="n">
        <f aca="false">(W276*AJ276)*EXP(L276*M276)</f>
        <v>0.118817374131576</v>
      </c>
      <c r="AL276" s="0" t="n">
        <v>363455.588561429</v>
      </c>
      <c r="AM276" s="0" t="n">
        <v>3748.14709444969</v>
      </c>
      <c r="AN276" s="0" t="n">
        <f aca="false">AJ276*0.1</f>
        <v>3.02832944E-008</v>
      </c>
      <c r="AO276" s="0" t="n">
        <f aca="false">(SQRT(((AM276/W276)^2)+((AN276/AJ276)^2)))*AK276</f>
        <v>0.0119363729395142</v>
      </c>
    </row>
    <row r="277" customFormat="false" ht="15" hidden="false" customHeight="false" outlineLevel="0" collapsed="false">
      <c r="A277" s="42" t="s">
        <v>544</v>
      </c>
      <c r="B277" s="32"/>
      <c r="C277" s="0" t="s">
        <v>2122</v>
      </c>
      <c r="D277" s="41" t="n">
        <v>40693</v>
      </c>
      <c r="E277" s="0" t="n">
        <v>6000</v>
      </c>
      <c r="F277" s="0" t="n">
        <v>6380</v>
      </c>
      <c r="G277" s="0" t="n">
        <f aca="false">(((F277*3.7852*35.81)/1000)/(H277^2))*1.2732</f>
        <v>17.2040417225655</v>
      </c>
      <c r="H277" s="0" t="n">
        <v>8</v>
      </c>
      <c r="I277" s="0" t="n">
        <v>30.5943573667712</v>
      </c>
      <c r="J277" s="0" t="n">
        <v>68.0016224983599</v>
      </c>
      <c r="K277" s="0" t="n">
        <v>3.82238500207701</v>
      </c>
      <c r="L277" s="0" t="n">
        <v>0.005</v>
      </c>
      <c r="M277" s="0" t="n">
        <v>1</v>
      </c>
      <c r="N277" s="0" t="n">
        <v>1207.96976633639</v>
      </c>
      <c r="O277" s="0" t="n">
        <f aca="false">(N277/2204.59)*EXP(L277*M277)</f>
        <v>0.550680507481062</v>
      </c>
      <c r="P277" s="0" t="n">
        <v>0.581693626796288</v>
      </c>
      <c r="Q277" s="0" t="n">
        <v>0.0152723966616018</v>
      </c>
      <c r="R277" s="0" t="n">
        <f aca="false">32.2690362110918*(I277/Hoja4!$AV$2)</f>
        <v>0.182429136597754</v>
      </c>
      <c r="S277" s="0" t="n">
        <v>0.346725101597201</v>
      </c>
      <c r="T277" s="0" t="n">
        <v>0.0215793379964769</v>
      </c>
      <c r="U277" s="0" t="n">
        <f aca="false">(SQRT(((P277/G277)^2)+((Q277/H277)^2)+((R277/I277)^2)+((S277/J277)^2)+((T277/K277)^2)))*O277</f>
        <v>0.0193936785821008</v>
      </c>
      <c r="V277" s="0" t="n">
        <f aca="false">O277&gt;U277</f>
        <v>1</v>
      </c>
      <c r="W277" s="0" t="n">
        <v>195192</v>
      </c>
      <c r="X277" s="0" t="n">
        <v>4.994E-006</v>
      </c>
      <c r="Y277" s="0" t="n">
        <f aca="false">(W277*X277)*EXP(L277*M277)</f>
        <v>0.979674997434111</v>
      </c>
      <c r="Z277" s="0" t="n">
        <v>363455.588561429</v>
      </c>
      <c r="AA277" s="0" t="n">
        <v>3748.14709444969</v>
      </c>
      <c r="AB277" s="0" t="n">
        <f aca="false">X277*0.1</f>
        <v>4.994E-007</v>
      </c>
      <c r="AC277" s="0" t="n">
        <f aca="false">(SQRT(((AA277/W277)^2)+((AB277/X277)^2)))*Y277</f>
        <v>0.099757330889017</v>
      </c>
      <c r="AD277" s="0" t="n">
        <v>5.223868284E-006</v>
      </c>
      <c r="AE277" s="0" t="n">
        <f aca="false">(W277*AD277)*EXP(L277*M277)</f>
        <v>1.02476835156665</v>
      </c>
      <c r="AF277" s="0" t="n">
        <v>363455.588561429</v>
      </c>
      <c r="AG277" s="0" t="n">
        <v>3748.14709444969</v>
      </c>
      <c r="AH277" s="0" t="n">
        <f aca="false">AD277*0.1</f>
        <v>5.223868284E-007</v>
      </c>
      <c r="AI277" s="0" t="n">
        <f aca="false">(SQRT(((AG277/W277)^2)+((AH277/AD277)^2)))*AE277</f>
        <v>0.104349050245821</v>
      </c>
      <c r="AJ277" s="0" t="n">
        <v>3.02832944E-007</v>
      </c>
      <c r="AK277" s="0" t="n">
        <f aca="false">(W277*AJ277)*EXP(L277*M277)</f>
        <v>0.0594068609603853</v>
      </c>
      <c r="AL277" s="0" t="n">
        <v>363455.588561429</v>
      </c>
      <c r="AM277" s="0" t="n">
        <v>3748.14709444969</v>
      </c>
      <c r="AN277" s="0" t="n">
        <f aca="false">AJ277*0.1</f>
        <v>3.02832944E-008</v>
      </c>
      <c r="AO277" s="0" t="n">
        <f aca="false">(SQRT(((AM277/W277)^2)+((AN277/AJ277)^2)))*AK277</f>
        <v>0.00604922030410556</v>
      </c>
    </row>
    <row r="278" customFormat="false" ht="15" hidden="false" customHeight="false" outlineLevel="0" collapsed="false">
      <c r="A278" s="42" t="s">
        <v>544</v>
      </c>
      <c r="B278" s="32"/>
      <c r="C278" s="0" t="s">
        <v>2123</v>
      </c>
      <c r="D278" s="41" t="n">
        <v>40693</v>
      </c>
      <c r="E278" s="0" t="n">
        <v>6000</v>
      </c>
      <c r="F278" s="0" t="n">
        <v>6380</v>
      </c>
      <c r="G278" s="0" t="n">
        <f aca="false">(((F278*3.7852*35.81)/1000)/(H278^2))*1.2732</f>
        <v>17.2040417225655</v>
      </c>
      <c r="H278" s="0" t="n">
        <v>8</v>
      </c>
      <c r="I278" s="0" t="n">
        <v>316.551724137931</v>
      </c>
      <c r="J278" s="0" t="n">
        <v>130.009325504884</v>
      </c>
      <c r="K278" s="0" t="n">
        <v>0.00593973</v>
      </c>
      <c r="L278" s="0" t="n">
        <v>0.005</v>
      </c>
      <c r="M278" s="0" t="n">
        <v>1</v>
      </c>
      <c r="N278" s="0" t="n">
        <v>9.70721588724756</v>
      </c>
      <c r="O278" s="0" t="n">
        <f aca="false">(N278/2204.59)*EXP(L278*M278)</f>
        <v>0.00442525526713316</v>
      </c>
      <c r="P278" s="0" t="n">
        <v>0.581693626796288</v>
      </c>
      <c r="Q278" s="0" t="n">
        <v>0.0152723966616018</v>
      </c>
      <c r="R278" s="0" t="n">
        <f aca="false">32.2690362110918*(I278/Hoja4!$AV$2)</f>
        <v>1.88754602787421</v>
      </c>
      <c r="S278" s="0" t="n">
        <v>1.14894745568521</v>
      </c>
      <c r="T278" s="0" t="n">
        <v>5.58086552427142E-005</v>
      </c>
      <c r="U278" s="0" t="n">
        <f aca="false">(SQRT(((P278/G278)^2)+((Q278/H278)^2)+((R278/I278)^2)+((S278/J278)^2)+((T278/K278)^2)))*O278</f>
        <v>0.000162521721991239</v>
      </c>
      <c r="V278" s="0" t="n">
        <f aca="false">O278&gt;U278</f>
        <v>1</v>
      </c>
      <c r="W278" s="0" t="n">
        <v>2019600</v>
      </c>
      <c r="X278" s="0" t="n">
        <v>4.994E-006</v>
      </c>
      <c r="Y278" s="0" t="n">
        <f aca="false">(W278*X278)*EXP(L278*M278)</f>
        <v>10.1364380959155</v>
      </c>
      <c r="Z278" s="0" t="n">
        <v>357238.890533241</v>
      </c>
      <c r="AA278" s="0" t="n">
        <v>6507.82824848106</v>
      </c>
      <c r="AB278" s="0" t="n">
        <f aca="false">X278*0.1</f>
        <v>4.994E-007</v>
      </c>
      <c r="AC278" s="0" t="n">
        <f aca="false">(SQRT(((AA278/W278)^2)+((AB278/X278)^2)))*Y278</f>
        <v>1.01416992876025</v>
      </c>
      <c r="AD278" s="0" t="n">
        <v>5.223868284E-006</v>
      </c>
      <c r="AE278" s="0" t="n">
        <f aca="false">(W278*AD278)*EXP(L278*M278)</f>
        <v>10.6030071049223</v>
      </c>
      <c r="AF278" s="0" t="n">
        <v>357238.890533241</v>
      </c>
      <c r="AG278" s="0" t="n">
        <v>6507.82824848106</v>
      </c>
      <c r="AH278" s="0" t="n">
        <f aca="false">AD278*0.1</f>
        <v>5.223868284E-007</v>
      </c>
      <c r="AI278" s="0" t="n">
        <f aca="false">(SQRT(((AG278/W278)^2)+((AH278/AD278)^2)))*AE278</f>
        <v>1.06085104634306</v>
      </c>
      <c r="AJ278" s="0" t="n">
        <v>3.02832944E-007</v>
      </c>
      <c r="AK278" s="0" t="n">
        <f aca="false">(W278*AJ278)*EXP(L278*M278)</f>
        <v>0.614667078546222</v>
      </c>
      <c r="AL278" s="0" t="n">
        <v>357238.890533241</v>
      </c>
      <c r="AM278" s="0" t="n">
        <v>6507.82824848106</v>
      </c>
      <c r="AN278" s="0" t="n">
        <f aca="false">AJ278*0.1</f>
        <v>3.02832944E-008</v>
      </c>
      <c r="AO278" s="0" t="n">
        <f aca="false">(SQRT(((AM278/W278)^2)+((AN278/AJ278)^2)))*AK278</f>
        <v>0.0614986113822063</v>
      </c>
    </row>
    <row r="279" customFormat="false" ht="15" hidden="false" customHeight="false" outlineLevel="0" collapsed="false">
      <c r="A279" s="42" t="s">
        <v>544</v>
      </c>
      <c r="B279" s="32"/>
      <c r="C279" s="0" t="s">
        <v>2125</v>
      </c>
      <c r="D279" s="41" t="n">
        <v>40693</v>
      </c>
      <c r="E279" s="0" t="n">
        <v>12000</v>
      </c>
      <c r="F279" s="0" t="n">
        <v>11529</v>
      </c>
      <c r="H279" s="0" t="n">
        <v>8</v>
      </c>
      <c r="I279" s="0" t="n">
        <v>0</v>
      </c>
      <c r="J279" s="0" t="n">
        <v>68.0020357347871</v>
      </c>
      <c r="K279" s="0" t="n">
        <v>3.9836139795159</v>
      </c>
      <c r="L279" s="0" t="n">
        <v>0.005</v>
      </c>
      <c r="M279" s="0" t="n">
        <v>1</v>
      </c>
      <c r="N279" s="0" t="n">
        <v>0</v>
      </c>
      <c r="O279" s="0" t="n">
        <f aca="false">(N279/2204.59)*EXP(L279*M279)</f>
        <v>0</v>
      </c>
      <c r="R279" s="0" t="n">
        <f aca="false">40.3876152128855*(I279/Hoja4!$EC$2)</f>
        <v>0</v>
      </c>
      <c r="S279" s="0" t="n">
        <v>0.388353619553598</v>
      </c>
      <c r="T279" s="0" t="n">
        <v>0.0223763331258358</v>
      </c>
      <c r="W279" s="0" t="n">
        <v>0</v>
      </c>
      <c r="X279" s="0" t="n">
        <v>4.994E-006</v>
      </c>
      <c r="Y279" s="0" t="n">
        <f aca="false">(W279*X279)*EXP(L279*M279)</f>
        <v>0</v>
      </c>
      <c r="Z279" s="0" t="n">
        <v>236388.087410567</v>
      </c>
      <c r="AA279" s="0" t="n">
        <v>804.406580767259</v>
      </c>
      <c r="AB279" s="0" t="n">
        <f aca="false">X279*0.1</f>
        <v>4.994E-007</v>
      </c>
      <c r="AD279" s="0" t="n">
        <v>5.223868284E-006</v>
      </c>
      <c r="AE279" s="0" t="n">
        <f aca="false">(W279*AD279)*EXP(L279*M279)</f>
        <v>0</v>
      </c>
      <c r="AF279" s="0" t="n">
        <v>236388.087410567</v>
      </c>
      <c r="AG279" s="0" t="n">
        <v>804.406580767259</v>
      </c>
      <c r="AH279" s="0" t="n">
        <f aca="false">AD279*0.1</f>
        <v>5.223868284E-007</v>
      </c>
      <c r="AJ279" s="0" t="n">
        <v>3.02832944E-007</v>
      </c>
      <c r="AK279" s="0" t="n">
        <f aca="false">(W279*AJ279)*EXP(L279*M279)</f>
        <v>0</v>
      </c>
      <c r="AL279" s="0" t="n">
        <v>236388.087410567</v>
      </c>
      <c r="AM279" s="0" t="n">
        <v>804.406580767259</v>
      </c>
      <c r="AN279" s="0" t="n">
        <f aca="false">AJ279*0.1</f>
        <v>3.02832944E-008</v>
      </c>
    </row>
    <row r="280" customFormat="false" ht="15" hidden="false" customHeight="false" outlineLevel="0" collapsed="false">
      <c r="A280" s="42" t="s">
        <v>544</v>
      </c>
      <c r="B280" s="40" t="s">
        <v>576</v>
      </c>
      <c r="C280" s="0" t="s">
        <v>2122</v>
      </c>
      <c r="D280" s="41" t="n">
        <v>41575</v>
      </c>
      <c r="E280" s="0" t="n">
        <v>12000</v>
      </c>
      <c r="F280" s="0" t="n">
        <v>11529</v>
      </c>
      <c r="G280" s="0" t="n">
        <f aca="false">(((F280*3.7852*35.81)/1000)/(H280^2))*1.2732</f>
        <v>31.0886202224855</v>
      </c>
      <c r="H280" s="0" t="n">
        <v>8</v>
      </c>
      <c r="I280" s="0" t="n">
        <v>43.7158469945355</v>
      </c>
      <c r="J280" s="0" t="n">
        <v>68.0016224983599</v>
      </c>
      <c r="K280" s="0" t="n">
        <v>3.82238500207701</v>
      </c>
      <c r="L280" s="0" t="n">
        <v>0.005</v>
      </c>
      <c r="M280" s="0" t="n">
        <v>-1</v>
      </c>
      <c r="N280" s="0" t="n">
        <v>2660.303513478</v>
      </c>
      <c r="O280" s="0" t="n">
        <f aca="false">(N280/2204.59)*EXP(L280*M280)</f>
        <v>1.20069273395541</v>
      </c>
      <c r="P280" s="0" t="n">
        <v>1.07195269681865</v>
      </c>
      <c r="Q280" s="0" t="n">
        <v>0.0717296563018546</v>
      </c>
      <c r="R280" s="0" t="n">
        <f aca="false">40.3876152128855*(I280/Hoja4!$EC$2)</f>
        <v>0.649388293822105</v>
      </c>
      <c r="S280" s="0" t="n">
        <v>0.346725101597201</v>
      </c>
      <c r="T280" s="0" t="n">
        <v>0.0215793379964769</v>
      </c>
      <c r="U280" s="0" t="n">
        <f aca="false">(SQRT(((P280/G280)^2)+((Q280/H280)^2)+((R280/I280)^2)+((S280/J280)^2)+((T280/K280)^2)))*O280</f>
        <v>0.0472382848017144</v>
      </c>
      <c r="V280" s="0" t="n">
        <f aca="false">O280&gt;U280</f>
        <v>1</v>
      </c>
      <c r="W280" s="0" t="n">
        <v>504000</v>
      </c>
      <c r="X280" s="0" t="n">
        <v>4.994E-006</v>
      </c>
      <c r="Y280" s="0" t="n">
        <f aca="false">(W280*X280)*EXP(L280*M280)</f>
        <v>2.50442252982848</v>
      </c>
      <c r="Z280" s="0" t="n">
        <v>363455.588561429</v>
      </c>
      <c r="AA280" s="0" t="n">
        <v>3748.14709444969</v>
      </c>
      <c r="AB280" s="0" t="n">
        <f aca="false">X280*0.1</f>
        <v>4.994E-007</v>
      </c>
      <c r="AC280" s="0" t="n">
        <f aca="false">(SQRT(((AA280/W280)^2)+((AB280/X280)^2)))*Y280</f>
        <v>0.251133845921555</v>
      </c>
      <c r="AD280" s="0" t="n">
        <v>5.223868284E-006</v>
      </c>
      <c r="AE280" s="0" t="n">
        <f aca="false">(W280*AD280)*EXP(L280*M280)</f>
        <v>2.61969832264839</v>
      </c>
      <c r="AF280" s="0" t="n">
        <v>363455.588561429</v>
      </c>
      <c r="AG280" s="0" t="n">
        <v>3748.14709444969</v>
      </c>
      <c r="AH280" s="0" t="n">
        <f aca="false">AD280*0.1</f>
        <v>5.223868284E-007</v>
      </c>
      <c r="AI280" s="0" t="n">
        <f aca="false">(SQRT(((AG280/W280)^2)+((AH280/AD280)^2)))*AE280</f>
        <v>0.262693258459862</v>
      </c>
      <c r="AJ280" s="0" t="n">
        <v>3.02832944E-007</v>
      </c>
      <c r="AK280" s="0" t="n">
        <f aca="false">(W280*AJ280)*EXP(L280*M280)</f>
        <v>0.151866569428892</v>
      </c>
      <c r="AL280" s="0" t="n">
        <v>363455.588561429</v>
      </c>
      <c r="AM280" s="0" t="n">
        <v>3748.14709444969</v>
      </c>
      <c r="AN280" s="0" t="n">
        <f aca="false">AJ280*0.1</f>
        <v>3.02832944E-008</v>
      </c>
      <c r="AO280" s="0" t="n">
        <f aca="false">(SQRT(((AM280/W280)^2)+((AN280/AJ280)^2)))*AK280</f>
        <v>0.0152285946933253</v>
      </c>
    </row>
    <row r="281" customFormat="false" ht="15" hidden="false" customHeight="false" outlineLevel="0" collapsed="false">
      <c r="A281" s="42" t="s">
        <v>544</v>
      </c>
      <c r="B281" s="32"/>
      <c r="C281" s="0" t="s">
        <v>2125</v>
      </c>
      <c r="D281" s="41" t="n">
        <v>41575</v>
      </c>
      <c r="E281" s="0" t="n">
        <v>4000</v>
      </c>
      <c r="F281" s="0" t="n">
        <v>3707</v>
      </c>
      <c r="G281" s="0" t="n">
        <f aca="false">(((F281*3.7852*35.81)/1000)/(H281^2))*1.2732</f>
        <v>9.99614148362858</v>
      </c>
      <c r="H281" s="0" t="n">
        <v>8</v>
      </c>
      <c r="I281" s="0" t="n">
        <v>48.556784461829</v>
      </c>
      <c r="J281" s="0" t="n">
        <v>68.0020357347871</v>
      </c>
      <c r="K281" s="0" t="n">
        <v>3.9836139795159</v>
      </c>
      <c r="L281" s="0" t="n">
        <v>0.005</v>
      </c>
      <c r="M281" s="0" t="n">
        <v>-1</v>
      </c>
      <c r="N281" s="0" t="n">
        <v>910.756598327384</v>
      </c>
      <c r="O281" s="0" t="n">
        <f aca="false">(N281/2204.59)*EXP(L281*M281)</f>
        <v>0.411057920449074</v>
      </c>
      <c r="P281" s="0" t="n">
        <v>2.86253203470796</v>
      </c>
      <c r="Q281" s="0" t="n">
        <v>0.903813762349225</v>
      </c>
      <c r="R281" s="0" t="n">
        <f aca="false">56.8126563291011*(I281/Hoja4!$W$2)</f>
        <v>2.48726927650081</v>
      </c>
      <c r="S281" s="0" t="n">
        <v>0.388353619553598</v>
      </c>
      <c r="T281" s="0" t="n">
        <v>0.0223763331258358</v>
      </c>
      <c r="U281" s="0" t="n">
        <f aca="false">(SQRT(((P281/G281)^2)+((Q281/H281)^2)+((R281/I281)^2)+((S281/J281)^2)+((T281/K281)^2)))*O281</f>
        <v>0.128323805665767</v>
      </c>
      <c r="V281" s="0" t="n">
        <f aca="false">O281&gt;U281</f>
        <v>1</v>
      </c>
      <c r="W281" s="0" t="n">
        <v>180000</v>
      </c>
      <c r="X281" s="0" t="n">
        <v>4.994E-006</v>
      </c>
      <c r="Y281" s="0" t="n">
        <f aca="false">(W281*X281)*EXP(L281*M281)</f>
        <v>0.894436617795886</v>
      </c>
      <c r="Z281" s="0" t="n">
        <v>236388.087410567</v>
      </c>
      <c r="AA281" s="0" t="n">
        <v>804.406580767259</v>
      </c>
      <c r="AB281" s="0" t="n">
        <f aca="false">X281*0.1</f>
        <v>4.994E-007</v>
      </c>
      <c r="AC281" s="0" t="n">
        <f aca="false">(SQRT(((AA281/W281)^2)+((AB281/X281)^2)))*Y281</f>
        <v>0.0895329325167859</v>
      </c>
      <c r="AD281" s="0" t="n">
        <v>5.223868284E-006</v>
      </c>
      <c r="AE281" s="0" t="n">
        <f aca="false">(W281*AD281)*EXP(L281*M281)</f>
        <v>0.935606543802995</v>
      </c>
      <c r="AF281" s="0" t="n">
        <v>236388.087410567</v>
      </c>
      <c r="AG281" s="0" t="n">
        <v>804.406580767259</v>
      </c>
      <c r="AH281" s="0" t="n">
        <f aca="false">AD281*0.1</f>
        <v>5.223868284E-007</v>
      </c>
      <c r="AI281" s="0" t="n">
        <f aca="false">(SQRT(((AG281/W281)^2)+((AH281/AD281)^2)))*AE281</f>
        <v>0.0936540341505707</v>
      </c>
      <c r="AJ281" s="0" t="n">
        <v>3.02832944E-007</v>
      </c>
      <c r="AK281" s="0" t="n">
        <f aca="false">(W281*AJ281)*EXP(L281*M281)</f>
        <v>0.0542380605103186</v>
      </c>
      <c r="AL281" s="0" t="n">
        <v>236388.087410567</v>
      </c>
      <c r="AM281" s="0" t="n">
        <v>804.406580767259</v>
      </c>
      <c r="AN281" s="0" t="n">
        <f aca="false">AJ281*0.1</f>
        <v>3.02832944E-008</v>
      </c>
      <c r="AO281" s="0" t="n">
        <f aca="false">(SQRT(((AM281/W281)^2)+((AN281/AJ281)^2)))*AK281</f>
        <v>0.00542921937104758</v>
      </c>
    </row>
    <row r="282" customFormat="false" ht="15" hidden="false" customHeight="false" outlineLevel="0" collapsed="false">
      <c r="A282" s="42" t="s">
        <v>544</v>
      </c>
      <c r="B282" s="32"/>
      <c r="C282" s="0" t="s">
        <v>2124</v>
      </c>
      <c r="D282" s="41" t="n">
        <v>41575</v>
      </c>
      <c r="E282" s="0" t="n">
        <v>8000</v>
      </c>
      <c r="F282" s="0" t="n">
        <v>7782</v>
      </c>
      <c r="G282" s="0" t="n">
        <f aca="false">(((F282*3.7852*35.81)/1000)/(H282^2))*1.2732</f>
        <v>20.9846164083079</v>
      </c>
      <c r="H282" s="0" t="n">
        <v>8</v>
      </c>
      <c r="I282" s="0" t="n">
        <v>27.7563608326908</v>
      </c>
      <c r="J282" s="0" t="n">
        <v>130.009325504884</v>
      </c>
      <c r="K282" s="0" t="n">
        <v>0.00593973</v>
      </c>
      <c r="L282" s="0" t="n">
        <v>0.005</v>
      </c>
      <c r="M282" s="0" t="n">
        <v>-1</v>
      </c>
      <c r="N282" s="0" t="n">
        <v>3.97113377142857</v>
      </c>
      <c r="O282" s="0" t="n">
        <f aca="false">(N282/2204.59)*EXP(L282*M282)</f>
        <v>0.00179231859852169</v>
      </c>
      <c r="P282" s="0" t="n">
        <v>0.107322321005691</v>
      </c>
      <c r="Q282" s="0" t="n">
        <v>0.0548813846852914</v>
      </c>
      <c r="R282" s="0" t="n">
        <f aca="false">18.998926608387*(I282/Hoja4!$CJ$2)</f>
        <v>0.101385152746984</v>
      </c>
      <c r="S282" s="0" t="n">
        <v>1.14894745568521</v>
      </c>
      <c r="T282" s="0" t="n">
        <v>5.58086552427142E-005</v>
      </c>
      <c r="U282" s="0" t="n">
        <f aca="false">(SQRT(((P282/G282)^2)+((Q282/H282)^2)+((R282/I282)^2)+((S282/J282)^2)+((T282/K282)^2)))*O282</f>
        <v>2.85053054842587E-005</v>
      </c>
      <c r="V282" s="0" t="n">
        <f aca="false">O282&gt;U282</f>
        <v>1</v>
      </c>
      <c r="W282" s="0" t="n">
        <v>216000</v>
      </c>
      <c r="X282" s="0" t="n">
        <v>4.994E-006</v>
      </c>
      <c r="Y282" s="0" t="n">
        <f aca="false">(W282*X282)*EXP(L282*M282)</f>
        <v>1.07332394135506</v>
      </c>
      <c r="Z282" s="0" t="n">
        <v>357238.890533241</v>
      </c>
      <c r="AA282" s="0" t="n">
        <v>6507.82824848106</v>
      </c>
      <c r="AB282" s="0" t="n">
        <f aca="false">X282*0.1</f>
        <v>4.994E-007</v>
      </c>
      <c r="AC282" s="0" t="n">
        <f aca="false">(SQRT(((AA282/W282)^2)+((AB282/X282)^2)))*Y282</f>
        <v>0.112098122350615</v>
      </c>
      <c r="AD282" s="0" t="n">
        <v>5.223868284E-006</v>
      </c>
      <c r="AE282" s="0" t="n">
        <f aca="false">(W282*AD282)*EXP(L282*M282)</f>
        <v>1.12272785256359</v>
      </c>
      <c r="AF282" s="0" t="n">
        <v>357238.890533241</v>
      </c>
      <c r="AG282" s="0" t="n">
        <v>6507.82824848106</v>
      </c>
      <c r="AH282" s="0" t="n">
        <f aca="false">AD282*0.1</f>
        <v>5.223868284E-007</v>
      </c>
      <c r="AI282" s="0" t="n">
        <f aca="false">(SQRT(((AG282/W282)^2)+((AH282/AD282)^2)))*AE282</f>
        <v>0.117257874658256</v>
      </c>
      <c r="AJ282" s="0" t="n">
        <v>3.02832944E-007</v>
      </c>
      <c r="AK282" s="0" t="n">
        <f aca="false">(W282*AJ282)*EXP(L282*M282)</f>
        <v>0.0650856726123823</v>
      </c>
      <c r="AL282" s="0" t="n">
        <v>357238.890533241</v>
      </c>
      <c r="AM282" s="0" t="n">
        <v>6507.82824848106</v>
      </c>
      <c r="AN282" s="0" t="n">
        <f aca="false">AJ282*0.1</f>
        <v>3.02832944E-008</v>
      </c>
      <c r="AO282" s="0" t="n">
        <f aca="false">(SQRT(((AM282/W282)^2)+((AN282/AJ282)^2)))*AK282</f>
        <v>0.00679755795120323</v>
      </c>
    </row>
    <row r="283" customFormat="false" ht="15" hidden="false" customHeight="false" outlineLevel="0" collapsed="false">
      <c r="A283" s="42" t="s">
        <v>544</v>
      </c>
      <c r="B283" s="40" t="s">
        <v>581</v>
      </c>
      <c r="C283" s="0" t="s">
        <v>2123</v>
      </c>
      <c r="D283" s="41" t="n">
        <v>39799</v>
      </c>
      <c r="E283" s="0" t="n">
        <v>5170</v>
      </c>
      <c r="F283" s="0" t="n">
        <v>5283.44</v>
      </c>
      <c r="G283" s="0" t="n">
        <f aca="false">(((F283*3.7852*35.81)/1000)/(H283^2))*1.2732</f>
        <v>13.5605984941299</v>
      </c>
      <c r="H283" s="0" t="n">
        <v>8.2</v>
      </c>
      <c r="I283" s="0" t="n">
        <v>83.9550422776503</v>
      </c>
      <c r="J283" s="0" t="n">
        <v>130.009325504884</v>
      </c>
      <c r="K283" s="0" t="n">
        <v>0.00593973</v>
      </c>
      <c r="L283" s="0" t="n">
        <v>0.005</v>
      </c>
      <c r="M283" s="0" t="n">
        <v>4</v>
      </c>
      <c r="N283" s="0" t="n">
        <v>4.58462281090719</v>
      </c>
      <c r="O283" s="0" t="n">
        <f aca="false">(N283/2204.59)*EXP(L283*M283)</f>
        <v>0.00212159101474866</v>
      </c>
      <c r="P283" s="0" t="n">
        <v>0.400684429145215</v>
      </c>
      <c r="Q283" s="0" t="n">
        <v>0.0788250461799058</v>
      </c>
      <c r="R283" s="0" t="n">
        <f aca="false">30.6123136425953*(I283/Hoja4!$AQ$2)</f>
        <v>2.11198604139335</v>
      </c>
      <c r="S283" s="0" t="n">
        <v>1.14894745568521</v>
      </c>
      <c r="T283" s="0" t="n">
        <v>5.58086552427142E-005</v>
      </c>
      <c r="U283" s="0" t="n">
        <f aca="false">(SQRT(((P283/G283)^2)+((Q283/H283)^2)+((R283/I283)^2)+((S283/J283)^2)+((T283/K283)^2)))*O283</f>
        <v>8.91241494809437E-005</v>
      </c>
      <c r="V283" s="0" t="n">
        <f aca="false">O283&gt;U283</f>
        <v>1</v>
      </c>
      <c r="W283" s="0" t="n">
        <v>443571.428571429</v>
      </c>
      <c r="X283" s="0" t="n">
        <v>4.994E-006</v>
      </c>
      <c r="Y283" s="0" t="n">
        <f aca="false">(W283*X283)*EXP(L283*M283)</f>
        <v>2.25994563613581</v>
      </c>
      <c r="Z283" s="0" t="n">
        <v>357238.890533241</v>
      </c>
      <c r="AA283" s="0" t="n">
        <v>6507.82824848106</v>
      </c>
      <c r="AB283" s="0" t="n">
        <f aca="false">X283*0.1</f>
        <v>4.994E-007</v>
      </c>
      <c r="AC283" s="0" t="n">
        <f aca="false">(SQRT(((AA283/W283)^2)+((AB283/X283)^2)))*Y283</f>
        <v>0.228413890866909</v>
      </c>
      <c r="AD283" s="0" t="n">
        <v>5.223868284E-006</v>
      </c>
      <c r="AE283" s="0" t="n">
        <f aca="false">(W283*AD283)*EXP(L283*M283)</f>
        <v>2.36396842854907</v>
      </c>
      <c r="AF283" s="0" t="n">
        <v>357238.890533241</v>
      </c>
      <c r="AG283" s="0" t="n">
        <v>6507.82824848106</v>
      </c>
      <c r="AH283" s="0" t="n">
        <f aca="false">AD283*0.1</f>
        <v>5.223868284E-007</v>
      </c>
      <c r="AI283" s="0" t="n">
        <f aca="false">(SQRT(((AG283/W283)^2)+((AH283/AD283)^2)))*AE283</f>
        <v>0.238927529059808</v>
      </c>
      <c r="AJ283" s="0" t="n">
        <v>3.02832944E-007</v>
      </c>
      <c r="AK283" s="0" t="n">
        <f aca="false">(W283*AJ283)*EXP(L283*M283)</f>
        <v>0.13704164803183</v>
      </c>
      <c r="AL283" s="0" t="n">
        <v>357238.890533241</v>
      </c>
      <c r="AM283" s="0" t="n">
        <v>6507.82824848106</v>
      </c>
      <c r="AN283" s="0" t="n">
        <f aca="false">AJ283*0.1</f>
        <v>3.02832944E-008</v>
      </c>
      <c r="AO283" s="0" t="n">
        <f aca="false">(SQRT(((AM283/W283)^2)+((AN283/AJ283)^2)))*AK283</f>
        <v>0.013850871249844</v>
      </c>
    </row>
    <row r="284" customFormat="false" ht="15" hidden="false" customHeight="false" outlineLevel="0" collapsed="false">
      <c r="A284" s="42" t="s">
        <v>544</v>
      </c>
      <c r="B284" s="32"/>
      <c r="C284" s="0" t="s">
        <v>2123</v>
      </c>
      <c r="D284" s="41" t="n">
        <v>39799</v>
      </c>
      <c r="E284" s="0" t="n">
        <v>5170</v>
      </c>
      <c r="F284" s="0" t="n">
        <v>5283.44</v>
      </c>
      <c r="G284" s="0" t="n">
        <f aca="false">(((F284*3.7852*35.81)/1000)/(H284^2))*1.2732</f>
        <v>13.5605984941299</v>
      </c>
      <c r="H284" s="0" t="n">
        <v>8.2</v>
      </c>
      <c r="I284" s="0" t="n">
        <v>83.9550422776503</v>
      </c>
      <c r="J284" s="0" t="n">
        <v>130.009325504884</v>
      </c>
      <c r="K284" s="0" t="n">
        <v>0.00593973</v>
      </c>
      <c r="L284" s="0" t="n">
        <v>0.005</v>
      </c>
      <c r="M284" s="0" t="n">
        <v>4</v>
      </c>
      <c r="N284" s="0" t="n">
        <v>4.58462281090719</v>
      </c>
      <c r="O284" s="0" t="n">
        <f aca="false">(N284/2204.59)*EXP(L284*M284)</f>
        <v>0.00212159101474866</v>
      </c>
      <c r="P284" s="0" t="n">
        <v>0.400684429145215</v>
      </c>
      <c r="Q284" s="0" t="n">
        <v>0.0788250461799058</v>
      </c>
      <c r="R284" s="0" t="n">
        <f aca="false">30.6123136425953*(I284/Hoja4!$AQ$2)</f>
        <v>2.11198604139335</v>
      </c>
      <c r="S284" s="0" t="n">
        <v>1.14894745568521</v>
      </c>
      <c r="T284" s="0" t="n">
        <v>5.58086552427142E-005</v>
      </c>
      <c r="U284" s="0" t="n">
        <f aca="false">(SQRT(((P284/G284)^2)+((Q284/H284)^2)+((R284/I284)^2)+((S284/J284)^2)+((T284/K284)^2)))*O284</f>
        <v>8.91241494809437E-005</v>
      </c>
      <c r="V284" s="0" t="n">
        <f aca="false">O284&gt;U284</f>
        <v>1</v>
      </c>
      <c r="W284" s="0" t="n">
        <v>443571.428571429</v>
      </c>
      <c r="X284" s="0" t="n">
        <v>4.994E-006</v>
      </c>
      <c r="Y284" s="0" t="n">
        <f aca="false">(W284*X284)*EXP(L284*M284)</f>
        <v>2.25994563613581</v>
      </c>
      <c r="Z284" s="0" t="n">
        <v>357238.890533241</v>
      </c>
      <c r="AA284" s="0" t="n">
        <v>6507.82824848106</v>
      </c>
      <c r="AB284" s="0" t="n">
        <f aca="false">X284*0.1</f>
        <v>4.994E-007</v>
      </c>
      <c r="AC284" s="0" t="n">
        <f aca="false">(SQRT(((AA284/W284)^2)+((AB284/X284)^2)))*Y284</f>
        <v>0.228413890866909</v>
      </c>
      <c r="AD284" s="0" t="n">
        <v>5.223868284E-006</v>
      </c>
      <c r="AE284" s="0" t="n">
        <f aca="false">(W284*AD284)*EXP(L284*M284)</f>
        <v>2.36396842854907</v>
      </c>
      <c r="AF284" s="0" t="n">
        <v>357238.890533241</v>
      </c>
      <c r="AG284" s="0" t="n">
        <v>6507.82824848106</v>
      </c>
      <c r="AH284" s="0" t="n">
        <f aca="false">AD284*0.1</f>
        <v>5.223868284E-007</v>
      </c>
      <c r="AI284" s="0" t="n">
        <f aca="false">(SQRT(((AG284/W284)^2)+((AH284/AD284)^2)))*AE284</f>
        <v>0.238927529059808</v>
      </c>
      <c r="AJ284" s="0" t="n">
        <v>3.02832944E-007</v>
      </c>
      <c r="AK284" s="0" t="n">
        <f aca="false">(W284*AJ284)*EXP(L284*M284)</f>
        <v>0.13704164803183</v>
      </c>
      <c r="AL284" s="0" t="n">
        <v>357238.890533241</v>
      </c>
      <c r="AM284" s="0" t="n">
        <v>6507.82824848106</v>
      </c>
      <c r="AN284" s="0" t="n">
        <f aca="false">AJ284*0.1</f>
        <v>3.02832944E-008</v>
      </c>
      <c r="AO284" s="0" t="n">
        <f aca="false">(SQRT(((AM284/W284)^2)+((AN284/AJ284)^2)))*AK284</f>
        <v>0.013850871249844</v>
      </c>
    </row>
    <row r="285" customFormat="false" ht="15" hidden="false" customHeight="false" outlineLevel="0" collapsed="false">
      <c r="A285" s="42" t="s">
        <v>544</v>
      </c>
      <c r="B285" s="40" t="s">
        <v>585</v>
      </c>
      <c r="C285" s="0" t="s">
        <v>2123</v>
      </c>
      <c r="D285" s="41" t="n">
        <v>41562</v>
      </c>
      <c r="E285" s="0" t="n">
        <v>10000</v>
      </c>
      <c r="F285" s="0" t="n">
        <v>9685</v>
      </c>
      <c r="G285" s="0" t="n">
        <f aca="false">(((F285*3.7852*35.81)/1000)/(H285^2))*1.2732</f>
        <v>26.1161667841766</v>
      </c>
      <c r="H285" s="0" t="n">
        <v>8</v>
      </c>
      <c r="I285" s="0" t="n">
        <v>182.764506969541</v>
      </c>
      <c r="J285" s="0" t="n">
        <v>130.009325504884</v>
      </c>
      <c r="K285" s="0" t="n">
        <v>0.00593973</v>
      </c>
      <c r="L285" s="0" t="n">
        <v>0.005</v>
      </c>
      <c r="M285" s="0" t="n">
        <v>-1</v>
      </c>
      <c r="N285" s="0" t="n">
        <v>10.7654933169559</v>
      </c>
      <c r="O285" s="0" t="n">
        <f aca="false">(N285/2204.59)*EXP(L285*M285)</f>
        <v>0.00485886273413039</v>
      </c>
      <c r="P285" s="0" t="n">
        <v>0.693948706618423</v>
      </c>
      <c r="Q285" s="0" t="n">
        <v>0.0696754411027923</v>
      </c>
      <c r="R285" s="0" t="n">
        <f aca="false">30.3818643031628*(I285/Hoja4!$DN$2)</f>
        <v>0.966433499006333</v>
      </c>
      <c r="S285" s="0" t="n">
        <v>1.14894745568521</v>
      </c>
      <c r="T285" s="0" t="n">
        <v>5.58086552427142E-005</v>
      </c>
      <c r="U285" s="0" t="n">
        <f aca="false">(SQRT(((P285/G285)^2)+((Q285/H285)^2)+((R285/I285)^2)+((S285/J285)^2)+((T285/K285)^2)))*O285</f>
        <v>0.000151815000093068</v>
      </c>
      <c r="V285" s="0" t="n">
        <f aca="false">O285&gt;U285</f>
        <v>1</v>
      </c>
      <c r="W285" s="0" t="n">
        <v>1770074.25</v>
      </c>
      <c r="X285" s="0" t="n">
        <v>4.994E-006</v>
      </c>
      <c r="Y285" s="0" t="n">
        <f aca="false">(W285*X285)*EXP(L285*M285)</f>
        <v>8.79566236343105</v>
      </c>
      <c r="Z285" s="0" t="n">
        <v>357238.890533241</v>
      </c>
      <c r="AA285" s="0" t="n">
        <v>6507.82824848106</v>
      </c>
      <c r="AB285" s="0" t="n">
        <f aca="false">X285*0.1</f>
        <v>4.994E-007</v>
      </c>
      <c r="AC285" s="0" t="n">
        <f aca="false">(SQRT(((AA285/W285)^2)+((AB285/X285)^2)))*Y285</f>
        <v>0.880160502589414</v>
      </c>
      <c r="AD285" s="0" t="n">
        <v>5.223868284E-006</v>
      </c>
      <c r="AE285" s="0" t="n">
        <f aca="false">(W285*AD285)*EXP(L285*M285)</f>
        <v>9.20051695176211</v>
      </c>
      <c r="AF285" s="0" t="n">
        <v>357238.890533241</v>
      </c>
      <c r="AG285" s="0" t="n">
        <v>6507.82824848106</v>
      </c>
      <c r="AH285" s="0" t="n">
        <f aca="false">AD285*0.1</f>
        <v>5.223868284E-007</v>
      </c>
      <c r="AI285" s="0" t="n">
        <f aca="false">(SQRT(((AG285/W285)^2)+((AH285/AD285)^2)))*AE285</f>
        <v>0.920673314839075</v>
      </c>
      <c r="AJ285" s="0" t="n">
        <v>3.02832944E-007</v>
      </c>
      <c r="AK285" s="0" t="n">
        <f aca="false">(W285*AJ285)*EXP(L285*M285)</f>
        <v>0.533363301551426</v>
      </c>
      <c r="AL285" s="0" t="n">
        <v>357238.890533241</v>
      </c>
      <c r="AM285" s="0" t="n">
        <v>6507.82824848106</v>
      </c>
      <c r="AN285" s="0" t="n">
        <f aca="false">AJ285*0.1</f>
        <v>3.02832944E-008</v>
      </c>
      <c r="AO285" s="0" t="n">
        <f aca="false">(SQRT(((AM285/W285)^2)+((AN285/AJ285)^2)))*AK285</f>
        <v>0.0533723660776275</v>
      </c>
    </row>
    <row r="286" customFormat="false" ht="15" hidden="false" customHeight="false" outlineLevel="0" collapsed="false">
      <c r="A286" s="42" t="s">
        <v>544</v>
      </c>
      <c r="B286" s="40" t="s">
        <v>589</v>
      </c>
      <c r="C286" s="0" t="s">
        <v>2122</v>
      </c>
      <c r="D286" s="41" t="n">
        <v>39645</v>
      </c>
      <c r="E286" s="0" t="n">
        <v>10000</v>
      </c>
      <c r="F286" s="0" t="n">
        <v>10566</v>
      </c>
      <c r="G286" s="0" t="n">
        <f aca="false">(((F286*3.7852*35.81)/1000)/(H286^2))*1.2732</f>
        <v>27.1189383600413</v>
      </c>
      <c r="H286" s="0" t="n">
        <v>8.2</v>
      </c>
      <c r="I286" s="0" t="n">
        <v>43.601326880403</v>
      </c>
      <c r="J286" s="0" t="n">
        <v>68.0016224983599</v>
      </c>
      <c r="K286" s="0" t="n">
        <v>3.82238500207701</v>
      </c>
      <c r="L286" s="0" t="n">
        <v>0.005</v>
      </c>
      <c r="M286" s="0" t="n">
        <v>4</v>
      </c>
      <c r="N286" s="0" t="n">
        <v>2436.84430572957</v>
      </c>
      <c r="O286" s="0" t="n">
        <f aca="false">(N286/2204.59)*EXP(L286*M286)</f>
        <v>1.12767989791384</v>
      </c>
      <c r="P286" s="0" t="n">
        <v>0.693948706618423</v>
      </c>
      <c r="Q286" s="0" t="n">
        <v>0.0696754411027923</v>
      </c>
      <c r="R286" s="0" t="n">
        <f aca="false">30.3818643031628*(I286/Hoja4!$DI$2)</f>
        <v>0.521555342147234</v>
      </c>
      <c r="S286" s="0" t="n">
        <v>0.346725101597201</v>
      </c>
      <c r="T286" s="0" t="n">
        <v>0.0215793379964769</v>
      </c>
      <c r="U286" s="0" t="n">
        <f aca="false">(SQRT(((P286/G286)^2)+((Q286/H286)^2)+((R286/I286)^2)+((S286/J286)^2)+((T286/K286)^2)))*O286</f>
        <v>0.0343518198479618</v>
      </c>
      <c r="V286" s="0" t="n">
        <f aca="false">O286&gt;U286</f>
        <v>1</v>
      </c>
      <c r="W286" s="0" t="n">
        <v>460691.619818339</v>
      </c>
      <c r="X286" s="0" t="n">
        <v>4.994E-006</v>
      </c>
      <c r="Y286" s="0" t="n">
        <f aca="false">(W286*X286)*EXP(L286*M286)</f>
        <v>2.34717105014156</v>
      </c>
      <c r="Z286" s="0" t="n">
        <v>363455.588561429</v>
      </c>
      <c r="AA286" s="0" t="n">
        <v>3748.14709444969</v>
      </c>
      <c r="AB286" s="0" t="n">
        <f aca="false">X286*0.1</f>
        <v>4.994E-007</v>
      </c>
      <c r="AC286" s="0" t="n">
        <f aca="false">(SQRT(((AA286/W286)^2)+((AB286/X286)^2)))*Y286</f>
        <v>0.235492656201891</v>
      </c>
      <c r="AD286" s="0" t="n">
        <v>5.223868284E-006</v>
      </c>
      <c r="AE286" s="0" t="n">
        <f aca="false">(W286*AD286)*EXP(L286*M286)</f>
        <v>2.4552087316695</v>
      </c>
      <c r="AF286" s="0" t="n">
        <v>363455.588561429</v>
      </c>
      <c r="AG286" s="0" t="n">
        <v>3748.14709444969</v>
      </c>
      <c r="AH286" s="0" t="n">
        <f aca="false">AD286*0.1</f>
        <v>5.223868284E-007</v>
      </c>
      <c r="AI286" s="0" t="n">
        <f aca="false">(SQRT(((AG286/W286)^2)+((AH286/AD286)^2)))*AE286</f>
        <v>0.246332122116134</v>
      </c>
      <c r="AJ286" s="0" t="n">
        <v>3.02832944E-007</v>
      </c>
      <c r="AK286" s="0" t="n">
        <f aca="false">(W286*AJ286)*EXP(L286*M286)</f>
        <v>0.142330940966348</v>
      </c>
      <c r="AL286" s="0" t="n">
        <v>363455.588561429</v>
      </c>
      <c r="AM286" s="0" t="n">
        <v>3748.14709444969</v>
      </c>
      <c r="AN286" s="0" t="n">
        <f aca="false">AJ286*0.1</f>
        <v>3.02832944E-008</v>
      </c>
      <c r="AO286" s="0" t="n">
        <f aca="false">(SQRT(((AM286/W286)^2)+((AN286/AJ286)^2)))*AK286</f>
        <v>0.0142801230212252</v>
      </c>
    </row>
    <row r="287" customFormat="false" ht="15" hidden="false" customHeight="false" outlineLevel="0" collapsed="false">
      <c r="A287" s="42" t="s">
        <v>544</v>
      </c>
      <c r="B287" s="32"/>
      <c r="C287" s="0" t="s">
        <v>2123</v>
      </c>
      <c r="D287" s="41" t="n">
        <v>39645</v>
      </c>
      <c r="E287" s="0" t="n">
        <v>10000</v>
      </c>
      <c r="F287" s="0" t="n">
        <v>10566</v>
      </c>
      <c r="G287" s="0" t="n">
        <f aca="false">(((F287*3.7852*35.81)/1000)/(H287^2))*1.2732</f>
        <v>27.1189383600413</v>
      </c>
      <c r="H287" s="0" t="n">
        <v>8.2</v>
      </c>
      <c r="I287" s="0" t="n">
        <v>20.1803538389418</v>
      </c>
      <c r="J287" s="0" t="n">
        <v>130.009325504884</v>
      </c>
      <c r="K287" s="0" t="n">
        <v>0.00593973</v>
      </c>
      <c r="L287" s="0" t="n">
        <v>0.005</v>
      </c>
      <c r="M287" s="0" t="n">
        <v>4</v>
      </c>
      <c r="N287" s="0" t="n">
        <v>3.92012713209111</v>
      </c>
      <c r="O287" s="0" t="n">
        <f aca="false">(N287/2204.59)*EXP(L287*M287)</f>
        <v>0.0018140874054743</v>
      </c>
      <c r="P287" s="0" t="n">
        <v>0.693948706618423</v>
      </c>
      <c r="Q287" s="0" t="n">
        <v>0.0696754411027923</v>
      </c>
      <c r="R287" s="0" t="n">
        <f aca="false">30.3818643031628*(I287/Hoja4!$DN$2)</f>
        <v>0.106710927056558</v>
      </c>
      <c r="S287" s="0" t="n">
        <v>1.14894745568521</v>
      </c>
      <c r="T287" s="0" t="n">
        <v>5.58086552427142E-005</v>
      </c>
      <c r="U287" s="0" t="n">
        <f aca="false">(SQRT(((P287/G287)^2)+((Q287/H287)^2)+((R287/I287)^2)+((S287/J287)^2)+((T287/K287)^2)))*O287</f>
        <v>5.50641479844952E-005</v>
      </c>
      <c r="V287" s="0" t="n">
        <f aca="false">O287&gt;U287</f>
        <v>1</v>
      </c>
      <c r="W287" s="0" t="n">
        <v>213225.618662259</v>
      </c>
      <c r="X287" s="0" t="n">
        <v>4.994E-006</v>
      </c>
      <c r="Y287" s="0" t="n">
        <f aca="false">(W287*X287)*EXP(L287*M287)</f>
        <v>1.08636011106503</v>
      </c>
      <c r="Z287" s="0" t="n">
        <v>357238.890533241</v>
      </c>
      <c r="AA287" s="0" t="n">
        <v>6507.82824848106</v>
      </c>
      <c r="AB287" s="0" t="n">
        <f aca="false">X287*0.1</f>
        <v>4.994E-007</v>
      </c>
      <c r="AC287" s="0" t="n">
        <f aca="false">(SQRT(((AA287/W287)^2)+((AB287/X287)^2)))*Y287</f>
        <v>0.113583210322651</v>
      </c>
      <c r="AD287" s="0" t="n">
        <v>5.223868284E-006</v>
      </c>
      <c r="AE287" s="0" t="n">
        <f aca="false">(W287*AD287)*EXP(L287*M287)</f>
        <v>1.13636406271432</v>
      </c>
      <c r="AF287" s="0" t="n">
        <v>357238.890533241</v>
      </c>
      <c r="AG287" s="0" t="n">
        <v>6507.82824848106</v>
      </c>
      <c r="AH287" s="0" t="n">
        <f aca="false">AD287*0.1</f>
        <v>5.223868284E-007</v>
      </c>
      <c r="AI287" s="0" t="n">
        <f aca="false">(SQRT(((AG287/W287)^2)+((AH287/AD287)^2)))*AE287</f>
        <v>0.118811319583379</v>
      </c>
      <c r="AJ287" s="0" t="n">
        <v>3.02832944E-007</v>
      </c>
      <c r="AK287" s="0" t="n">
        <f aca="false">(W287*AJ287)*EXP(L287*M287)</f>
        <v>0.0658761775486565</v>
      </c>
      <c r="AL287" s="0" t="n">
        <v>357238.890533241</v>
      </c>
      <c r="AM287" s="0" t="n">
        <v>6507.82824848106</v>
      </c>
      <c r="AN287" s="0" t="n">
        <f aca="false">AJ287*0.1</f>
        <v>3.02832944E-008</v>
      </c>
      <c r="AO287" s="0" t="n">
        <f aca="false">(SQRT(((AM287/W287)^2)+((AN287/AJ287)^2)))*AK287</f>
        <v>0.00688761272947126</v>
      </c>
    </row>
    <row r="288" customFormat="false" ht="15" hidden="false" customHeight="false" outlineLevel="0" collapsed="false">
      <c r="A288" s="42" t="s">
        <v>544</v>
      </c>
      <c r="B288" s="32"/>
      <c r="C288" s="0" t="s">
        <v>2123</v>
      </c>
      <c r="D288" s="41" t="n">
        <v>39645</v>
      </c>
      <c r="E288" s="0" t="n">
        <v>10000</v>
      </c>
      <c r="F288" s="0" t="n">
        <v>10566</v>
      </c>
      <c r="G288" s="0" t="n">
        <f aca="false">(((F288*3.7852*35.81)/1000)/(H288^2))*1.2732</f>
        <v>27.1189383600413</v>
      </c>
      <c r="H288" s="0" t="n">
        <v>8.2</v>
      </c>
      <c r="I288" s="0" t="n">
        <v>20.1803538389418</v>
      </c>
      <c r="J288" s="0" t="n">
        <v>130.009325504884</v>
      </c>
      <c r="K288" s="0" t="n">
        <v>0.00593973</v>
      </c>
      <c r="L288" s="0" t="n">
        <v>0.005</v>
      </c>
      <c r="M288" s="0" t="n">
        <v>4</v>
      </c>
      <c r="N288" s="0" t="n">
        <v>3.92012713209111</v>
      </c>
      <c r="O288" s="0" t="n">
        <f aca="false">(N288/2204.59)*EXP(L288*M288)</f>
        <v>0.0018140874054743</v>
      </c>
      <c r="P288" s="0" t="n">
        <v>0.693948706618423</v>
      </c>
      <c r="Q288" s="0" t="n">
        <v>0.0696754411027923</v>
      </c>
      <c r="R288" s="0" t="n">
        <f aca="false">30.3818643031628*(I288/Hoja4!$DN$2)</f>
        <v>0.106710927056558</v>
      </c>
      <c r="S288" s="0" t="n">
        <v>1.14894745568521</v>
      </c>
      <c r="T288" s="0" t="n">
        <v>5.58086552427142E-005</v>
      </c>
      <c r="U288" s="0" t="n">
        <f aca="false">(SQRT(((P288/G288)^2)+((Q288/H288)^2)+((R288/I288)^2)+((S288/J288)^2)+((T288/K288)^2)))*O288</f>
        <v>5.50641479844952E-005</v>
      </c>
      <c r="V288" s="0" t="n">
        <f aca="false">O288&gt;U288</f>
        <v>1</v>
      </c>
      <c r="W288" s="0" t="n">
        <v>213225.618662259</v>
      </c>
      <c r="X288" s="0" t="n">
        <v>4.994E-006</v>
      </c>
      <c r="Y288" s="0" t="n">
        <f aca="false">(W288*X288)*EXP(L288*M288)</f>
        <v>1.08636011106503</v>
      </c>
      <c r="Z288" s="0" t="n">
        <v>357238.890533241</v>
      </c>
      <c r="AA288" s="0" t="n">
        <v>6507.82824848106</v>
      </c>
      <c r="AB288" s="0" t="n">
        <f aca="false">X288*0.1</f>
        <v>4.994E-007</v>
      </c>
      <c r="AC288" s="0" t="n">
        <f aca="false">(SQRT(((AA288/W288)^2)+((AB288/X288)^2)))*Y288</f>
        <v>0.113583210322651</v>
      </c>
      <c r="AD288" s="0" t="n">
        <v>5.223868284E-006</v>
      </c>
      <c r="AE288" s="0" t="n">
        <f aca="false">(W288*AD288)*EXP(L288*M288)</f>
        <v>1.13636406271432</v>
      </c>
      <c r="AF288" s="0" t="n">
        <v>357238.890533241</v>
      </c>
      <c r="AG288" s="0" t="n">
        <v>6507.82824848106</v>
      </c>
      <c r="AH288" s="0" t="n">
        <f aca="false">AD288*0.1</f>
        <v>5.223868284E-007</v>
      </c>
      <c r="AI288" s="0" t="n">
        <f aca="false">(SQRT(((AG288/W288)^2)+((AH288/AD288)^2)))*AE288</f>
        <v>0.118811319583379</v>
      </c>
      <c r="AJ288" s="0" t="n">
        <v>3.02832944E-007</v>
      </c>
      <c r="AK288" s="0" t="n">
        <f aca="false">(W288*AJ288)*EXP(L288*M288)</f>
        <v>0.0658761775486565</v>
      </c>
      <c r="AL288" s="0" t="n">
        <v>357238.890533241</v>
      </c>
      <c r="AM288" s="0" t="n">
        <v>6507.82824848106</v>
      </c>
      <c r="AN288" s="0" t="n">
        <f aca="false">AJ288*0.1</f>
        <v>3.02832944E-008</v>
      </c>
      <c r="AO288" s="0" t="n">
        <f aca="false">(SQRT(((AM288/W288)^2)+((AN288/AJ288)^2)))*AK288</f>
        <v>0.00688761272947126</v>
      </c>
    </row>
    <row r="289" customFormat="false" ht="15" hidden="false" customHeight="false" outlineLevel="0" collapsed="false">
      <c r="A289" s="42" t="s">
        <v>544</v>
      </c>
      <c r="B289" s="40" t="s">
        <v>592</v>
      </c>
      <c r="C289" s="0" t="s">
        <v>2123</v>
      </c>
      <c r="D289" s="41" t="n">
        <v>40973</v>
      </c>
      <c r="E289" s="0" t="n">
        <v>10531</v>
      </c>
      <c r="F289" s="0" t="n">
        <v>10566</v>
      </c>
      <c r="G289" s="0" t="n">
        <f aca="false">(((F289*3.7852*35.81)/1000)/(H289^2))*1.2732</f>
        <v>27.1189383600413</v>
      </c>
      <c r="H289" s="0" t="n">
        <v>8.2</v>
      </c>
      <c r="I289" s="0" t="n">
        <v>22.7143668370244</v>
      </c>
      <c r="J289" s="0" t="n">
        <v>130.009325504884</v>
      </c>
      <c r="K289" s="0" t="n">
        <v>0.00593973</v>
      </c>
      <c r="L289" s="0" t="n">
        <v>0.005</v>
      </c>
      <c r="M289" s="0" t="n">
        <v>0</v>
      </c>
      <c r="N289" s="0" t="n">
        <v>4.41237085714286</v>
      </c>
      <c r="O289" s="0" t="n">
        <f aca="false">(N289/2204.59)*EXP(L289*M289)</f>
        <v>0.00200144736987052</v>
      </c>
      <c r="P289" s="0" t="n">
        <v>0.693948706618423</v>
      </c>
      <c r="Q289" s="0" t="n">
        <v>0.0696754411027923</v>
      </c>
      <c r="R289" s="0" t="n">
        <f aca="false">30.3818643031628*(I289/Hoja4!$DS$2)</f>
        <v>0.0547959317783073</v>
      </c>
      <c r="S289" s="0" t="n">
        <v>1.14894745568521</v>
      </c>
      <c r="T289" s="0" t="n">
        <v>5.58086552427142E-005</v>
      </c>
      <c r="U289" s="0" t="n">
        <f aca="false">(SQRT(((P289/G289)^2)+((Q289/H289)^2)+((R289/I289)^2)+((S289/J289)^2)+((T289/K289)^2)))*O289</f>
        <v>6.00167738081191E-005</v>
      </c>
      <c r="V289" s="0" t="n">
        <f aca="false">O289&gt;U289</f>
        <v>1</v>
      </c>
      <c r="W289" s="0" t="n">
        <v>240000</v>
      </c>
      <c r="X289" s="0" t="n">
        <v>4.994E-006</v>
      </c>
      <c r="Y289" s="0" t="n">
        <f aca="false">(W289*X289)*EXP(L289*M289)</f>
        <v>1.19856</v>
      </c>
      <c r="Z289" s="0" t="n">
        <v>357238.890533241</v>
      </c>
      <c r="AA289" s="0" t="n">
        <v>6507.82824848106</v>
      </c>
      <c r="AB289" s="0" t="n">
        <f aca="false">X289*0.1</f>
        <v>4.994E-007</v>
      </c>
      <c r="AC289" s="0" t="n">
        <f aca="false">(SQRT(((AA289/W289)^2)+((AB289/X289)^2)))*Y289</f>
        <v>0.12418420537149</v>
      </c>
      <c r="AD289" s="0" t="n">
        <v>5.223868284E-006</v>
      </c>
      <c r="AE289" s="0" t="n">
        <f aca="false">(W289*AD289)*EXP(L289*M289)</f>
        <v>1.25372838816</v>
      </c>
      <c r="AF289" s="0" t="n">
        <v>357238.890533241</v>
      </c>
      <c r="AG289" s="0" t="n">
        <v>6507.82824848106</v>
      </c>
      <c r="AH289" s="0" t="n">
        <f aca="false">AD289*0.1</f>
        <v>5.223868284E-007</v>
      </c>
      <c r="AI289" s="0" t="n">
        <f aca="false">(SQRT(((AG289/W289)^2)+((AH289/AD289)^2)))*AE289</f>
        <v>0.129900266682793</v>
      </c>
      <c r="AJ289" s="0" t="n">
        <v>3.02832944E-007</v>
      </c>
      <c r="AK289" s="0" t="n">
        <f aca="false">(W289*AJ289)*EXP(L289*M289)</f>
        <v>0.07267990656</v>
      </c>
      <c r="AL289" s="0" t="n">
        <v>357238.890533241</v>
      </c>
      <c r="AM289" s="0" t="n">
        <v>6507.82824848106</v>
      </c>
      <c r="AN289" s="0" t="n">
        <f aca="false">AJ289*0.1</f>
        <v>3.02832944E-008</v>
      </c>
      <c r="AO289" s="0" t="n">
        <f aca="false">(SQRT(((AM289/W289)^2)+((AN289/AJ289)^2)))*AK289</f>
        <v>0.00753045024248074</v>
      </c>
    </row>
    <row r="290" customFormat="false" ht="15" hidden="false" customHeight="false" outlineLevel="0" collapsed="false">
      <c r="A290" s="42" t="s">
        <v>544</v>
      </c>
      <c r="B290" s="32"/>
      <c r="C290" s="0" t="s">
        <v>2122</v>
      </c>
      <c r="D290" s="41" t="n">
        <v>40973</v>
      </c>
      <c r="E290" s="0" t="n">
        <v>5269</v>
      </c>
      <c r="F290" s="0" t="n">
        <v>5283.44</v>
      </c>
      <c r="G290" s="0" t="n">
        <f aca="false">(((F290*3.7852*35.81)/1000)/(H290^2))*1.2732</f>
        <v>13.5605984941299</v>
      </c>
      <c r="H290" s="0" t="n">
        <v>8.2</v>
      </c>
      <c r="I290" s="0" t="n">
        <v>45.4249504110958</v>
      </c>
      <c r="J290" s="0" t="n">
        <v>68.0016224983599</v>
      </c>
      <c r="K290" s="0" t="n">
        <v>3.82238500207701</v>
      </c>
      <c r="L290" s="0" t="n">
        <v>0.005</v>
      </c>
      <c r="M290" s="0" t="n">
        <v>0</v>
      </c>
      <c r="N290" s="0" t="n">
        <v>1228.46154480615</v>
      </c>
      <c r="O290" s="0" t="n">
        <f aca="false">(N290/2204.59)*EXP(L290*M290)</f>
        <v>0.557229028892516</v>
      </c>
      <c r="P290" s="0" t="n">
        <v>0.400684429145215</v>
      </c>
      <c r="Q290" s="0" t="n">
        <v>0.0788250461799058</v>
      </c>
      <c r="R290" s="0" t="n">
        <f aca="false">30.6123136425953*(I290/Hoja4!$AL$2)</f>
        <v>2.28348672132046</v>
      </c>
      <c r="S290" s="0" t="n">
        <v>0.346725101597201</v>
      </c>
      <c r="T290" s="0" t="n">
        <v>0.0215793379964769</v>
      </c>
      <c r="U290" s="0" t="n">
        <f aca="false">(SQRT(((P290/G290)^2)+((Q290/H290)^2)+((R290/I290)^2)+((S290/J290)^2)+((T290/K290)^2)))*O290</f>
        <v>0.0332024259858276</v>
      </c>
      <c r="V290" s="0" t="n">
        <f aca="false">O290&gt;U290</f>
        <v>1</v>
      </c>
      <c r="W290" s="0" t="n">
        <v>240000</v>
      </c>
      <c r="X290" s="0" t="n">
        <v>4.994E-006</v>
      </c>
      <c r="Y290" s="0" t="n">
        <f aca="false">(W290*X290)*EXP(L290*M290)</f>
        <v>1.19856</v>
      </c>
      <c r="Z290" s="0" t="n">
        <v>363455.588561429</v>
      </c>
      <c r="AA290" s="0" t="n">
        <v>3748.14709444969</v>
      </c>
      <c r="AB290" s="0" t="n">
        <f aca="false">X290*0.1</f>
        <v>4.994E-007</v>
      </c>
      <c r="AC290" s="0" t="n">
        <f aca="false">(SQRT(((AA290/W290)^2)+((AB290/X290)^2)))*Y290</f>
        <v>0.121308835174492</v>
      </c>
      <c r="AD290" s="0" t="n">
        <v>5.223868284E-006</v>
      </c>
      <c r="AE290" s="0" t="n">
        <f aca="false">(W290*AD290)*EXP(L290*M290)</f>
        <v>1.25372838816</v>
      </c>
      <c r="AF290" s="0" t="n">
        <v>363455.588561429</v>
      </c>
      <c r="AG290" s="0" t="n">
        <v>3748.14709444969</v>
      </c>
      <c r="AH290" s="0" t="n">
        <f aca="false">AD290*0.1</f>
        <v>5.223868284E-007</v>
      </c>
      <c r="AI290" s="0" t="n">
        <f aca="false">(SQRT(((AG290/W290)^2)+((AH290/AD290)^2)))*AE290</f>
        <v>0.126892546383062</v>
      </c>
      <c r="AJ290" s="0" t="n">
        <v>3.02832944E-007</v>
      </c>
      <c r="AK290" s="0" t="n">
        <f aca="false">(W290*AJ290)*EXP(L290*M290)</f>
        <v>0.07267990656</v>
      </c>
      <c r="AL290" s="0" t="n">
        <v>363455.588561429</v>
      </c>
      <c r="AM290" s="0" t="n">
        <v>3748.14709444969</v>
      </c>
      <c r="AN290" s="0" t="n">
        <f aca="false">AJ290*0.1</f>
        <v>3.02832944E-008</v>
      </c>
      <c r="AO290" s="0" t="n">
        <f aca="false">(SQRT(((AM290/W290)^2)+((AN290/AJ290)^2)))*AK290</f>
        <v>0.00735608964539492</v>
      </c>
    </row>
    <row r="291" customFormat="false" ht="15" hidden="false" customHeight="false" outlineLevel="0" collapsed="false">
      <c r="A291" s="42" t="s">
        <v>544</v>
      </c>
      <c r="B291" s="40" t="s">
        <v>597</v>
      </c>
      <c r="C291" s="0" t="s">
        <v>2123</v>
      </c>
      <c r="D291" s="41" t="n">
        <v>41634</v>
      </c>
      <c r="E291" s="0" t="n">
        <v>45000</v>
      </c>
      <c r="F291" s="0" t="n">
        <v>5049</v>
      </c>
      <c r="G291" s="0" t="n">
        <f aca="false">(((F291*3.7852*35.81)/1000)/(H291^2))*1.2732</f>
        <v>13.6149226735475</v>
      </c>
      <c r="H291" s="0" t="n">
        <v>8</v>
      </c>
      <c r="I291" s="0" t="n">
        <v>17.825311942959</v>
      </c>
      <c r="J291" s="0" t="n">
        <v>130.009325504884</v>
      </c>
      <c r="K291" s="0" t="n">
        <v>0.00593973</v>
      </c>
      <c r="L291" s="0" t="n">
        <v>0.005</v>
      </c>
      <c r="M291" s="0" t="n">
        <v>-1</v>
      </c>
      <c r="N291" s="0" t="n">
        <v>1.65463907142857</v>
      </c>
      <c r="O291" s="0" t="n">
        <f aca="false">(N291/2204.59)*EXP(L291*M291)</f>
        <v>0.000746799416050704</v>
      </c>
      <c r="P291" s="0" t="n">
        <v>9.92200718770326</v>
      </c>
      <c r="Q291" s="0" t="n">
        <v>0.652066252831334</v>
      </c>
      <c r="R291" s="0" t="n">
        <f aca="false">21.4917929989275*(I291/Hoja4!$EH$2)</f>
        <v>1.27423445327456</v>
      </c>
      <c r="S291" s="0" t="n">
        <v>1.14894745568521</v>
      </c>
      <c r="T291" s="0" t="n">
        <v>5.58086552427142E-005</v>
      </c>
      <c r="U291" s="0" t="n">
        <f aca="false">(SQRT(((P291/G291)^2)+((Q291/H291)^2)+((R291/I291)^2)+((S291/J291)^2)+((T291/K291)^2)))*O291</f>
        <v>0.00055031098529819</v>
      </c>
      <c r="V291" s="0" t="n">
        <f aca="false">O291&gt;U291</f>
        <v>1</v>
      </c>
      <c r="W291" s="0" t="n">
        <v>90000</v>
      </c>
      <c r="X291" s="0" t="n">
        <v>4.994E-006</v>
      </c>
      <c r="Y291" s="0" t="n">
        <f aca="false">(W291*X291)*EXP(L291*M291)</f>
        <v>0.447218308897943</v>
      </c>
      <c r="Z291" s="0" t="n">
        <v>357238.890533241</v>
      </c>
      <c r="AA291" s="0" t="n">
        <v>6507.82824848106</v>
      </c>
      <c r="AB291" s="0" t="n">
        <f aca="false">X291*0.1</f>
        <v>4.994E-007</v>
      </c>
      <c r="AC291" s="0" t="n">
        <f aca="false">(SQRT(((AA291/W291)^2)+((AB291/X291)^2)))*Y291</f>
        <v>0.0551886615330461</v>
      </c>
      <c r="AD291" s="0" t="n">
        <v>5.223868284E-006</v>
      </c>
      <c r="AE291" s="0" t="n">
        <f aca="false">(W291*AD291)*EXP(L291*M291)</f>
        <v>0.467803271901498</v>
      </c>
      <c r="AF291" s="0" t="n">
        <v>357238.890533241</v>
      </c>
      <c r="AG291" s="0" t="n">
        <v>6507.82824848106</v>
      </c>
      <c r="AH291" s="0" t="n">
        <f aca="false">AD291*0.1</f>
        <v>5.223868284E-007</v>
      </c>
      <c r="AI291" s="0" t="n">
        <f aca="false">(SQRT(((AG291/W291)^2)+((AH291/AD291)^2)))*AE291</f>
        <v>0.0577289344451123</v>
      </c>
      <c r="AJ291" s="0" t="n">
        <v>3.02832944E-007</v>
      </c>
      <c r="AK291" s="0" t="n">
        <f aca="false">(W291*AJ291)*EXP(L291*M291)</f>
        <v>0.0271190302551593</v>
      </c>
      <c r="AL291" s="0" t="n">
        <v>357238.890533241</v>
      </c>
      <c r="AM291" s="0" t="n">
        <v>6507.82824848106</v>
      </c>
      <c r="AN291" s="0" t="n">
        <f aca="false">AJ291*0.1</f>
        <v>3.02832944E-008</v>
      </c>
      <c r="AO291" s="0" t="n">
        <f aca="false">(SQRT(((AM291/W291)^2)+((AN291/AJ291)^2)))*AK291</f>
        <v>0.00334660489536883</v>
      </c>
    </row>
    <row r="292" customFormat="false" ht="15" hidden="false" customHeight="false" outlineLevel="0" collapsed="false">
      <c r="A292" s="42" t="s">
        <v>544</v>
      </c>
      <c r="B292" s="32"/>
      <c r="C292" s="0" t="s">
        <v>2123</v>
      </c>
      <c r="D292" s="41" t="n">
        <v>41634</v>
      </c>
      <c r="E292" s="0" t="n">
        <v>4500</v>
      </c>
      <c r="F292" s="0" t="n">
        <v>5049</v>
      </c>
      <c r="G292" s="0" t="n">
        <f aca="false">(((F292*3.7852*35.81)/1000)/(H292^2))*1.2732</f>
        <v>13.6149226735475</v>
      </c>
      <c r="H292" s="0" t="n">
        <v>8</v>
      </c>
      <c r="I292" s="0" t="n">
        <v>17.825311942959</v>
      </c>
      <c r="J292" s="0" t="n">
        <v>130.009325504884</v>
      </c>
      <c r="K292" s="0" t="n">
        <v>0.00593973</v>
      </c>
      <c r="L292" s="0" t="n">
        <v>0.005</v>
      </c>
      <c r="M292" s="0" t="n">
        <v>-1</v>
      </c>
      <c r="N292" s="0" t="n">
        <v>1.65463907142857</v>
      </c>
      <c r="O292" s="0" t="n">
        <f aca="false">(N292/2204.59)*EXP(L292*M292)</f>
        <v>0.000746799416050704</v>
      </c>
      <c r="P292" s="0" t="n">
        <v>2.86253203470796</v>
      </c>
      <c r="Q292" s="0" t="n">
        <v>0.903813762349225</v>
      </c>
      <c r="R292" s="0" t="n">
        <f aca="false">56.8126563291011*(I292/Hoja4!$W$2)</f>
        <v>0.913082512179492</v>
      </c>
      <c r="S292" s="0" t="n">
        <v>1.14894745568521</v>
      </c>
      <c r="T292" s="0" t="n">
        <v>5.58086552427142E-005</v>
      </c>
      <c r="U292" s="0" t="n">
        <f aca="false">(SQRT(((P292/G292)^2)+((Q292/H292)^2)+((R292/I292)^2)+((S292/J292)^2)+((T292/K292)^2)))*O292</f>
        <v>0.000182559857396189</v>
      </c>
      <c r="V292" s="0" t="n">
        <f aca="false">O292&gt;U292</f>
        <v>1</v>
      </c>
      <c r="W292" s="0" t="n">
        <v>90000</v>
      </c>
      <c r="X292" s="0" t="n">
        <v>4.994E-006</v>
      </c>
      <c r="Y292" s="0" t="n">
        <f aca="false">(W292*X292)*EXP(L292*M292)</f>
        <v>0.447218308897943</v>
      </c>
      <c r="Z292" s="0" t="n">
        <v>357238.890533241</v>
      </c>
      <c r="AA292" s="0" t="n">
        <v>6507.82824848106</v>
      </c>
      <c r="AB292" s="0" t="n">
        <f aca="false">X292*0.1</f>
        <v>4.994E-007</v>
      </c>
      <c r="AC292" s="0" t="n">
        <f aca="false">(SQRT(((AA292/W292)^2)+((AB292/X292)^2)))*Y292</f>
        <v>0.0551886615330461</v>
      </c>
      <c r="AD292" s="0" t="n">
        <v>5.223868284E-006</v>
      </c>
      <c r="AE292" s="0" t="n">
        <f aca="false">(W292*AD292)*EXP(L292*M292)</f>
        <v>0.467803271901498</v>
      </c>
      <c r="AF292" s="0" t="n">
        <v>357238.890533241</v>
      </c>
      <c r="AG292" s="0" t="n">
        <v>6507.82824848106</v>
      </c>
      <c r="AH292" s="0" t="n">
        <f aca="false">AD292*0.1</f>
        <v>5.223868284E-007</v>
      </c>
      <c r="AI292" s="0" t="n">
        <f aca="false">(SQRT(((AG292/W292)^2)+((AH292/AD292)^2)))*AE292</f>
        <v>0.0577289344451123</v>
      </c>
      <c r="AJ292" s="0" t="n">
        <v>3.02832944E-007</v>
      </c>
      <c r="AK292" s="0" t="n">
        <f aca="false">(W292*AJ292)*EXP(L292*M292)</f>
        <v>0.0271190302551593</v>
      </c>
      <c r="AL292" s="0" t="n">
        <v>357238.890533241</v>
      </c>
      <c r="AM292" s="0" t="n">
        <v>6507.82824848106</v>
      </c>
      <c r="AN292" s="0" t="n">
        <f aca="false">AJ292*0.1</f>
        <v>3.02832944E-008</v>
      </c>
      <c r="AO292" s="0" t="n">
        <f aca="false">(SQRT(((AM292/W292)^2)+((AN292/AJ292)^2)))*AK292</f>
        <v>0.00334660489536883</v>
      </c>
    </row>
    <row r="293" customFormat="false" ht="15" hidden="false" customHeight="false" outlineLevel="0" collapsed="false">
      <c r="A293" s="42" t="s">
        <v>544</v>
      </c>
      <c r="B293" s="40" t="s">
        <v>602</v>
      </c>
      <c r="C293" s="0" t="s">
        <v>2122</v>
      </c>
      <c r="D293" s="41" t="n">
        <v>41603</v>
      </c>
      <c r="E293" s="0" t="n">
        <v>5000</v>
      </c>
      <c r="F293" s="0" t="n">
        <v>5048</v>
      </c>
      <c r="G293" s="0" t="n">
        <f aca="false">(((F293*3.7852*35.81)/1000)/(H293^2))*1.2732</f>
        <v>13.6122261152838</v>
      </c>
      <c r="H293" s="0" t="n">
        <v>8</v>
      </c>
      <c r="I293" s="0" t="n">
        <v>43.8193264659271</v>
      </c>
      <c r="J293" s="0" t="n">
        <v>68.0016224983599</v>
      </c>
      <c r="K293" s="0" t="n">
        <v>3.82238500207701</v>
      </c>
      <c r="L293" s="0" t="n">
        <v>0.005</v>
      </c>
      <c r="M293" s="0" t="n">
        <v>-1</v>
      </c>
      <c r="N293" s="0" t="n">
        <v>1165.54464180686</v>
      </c>
      <c r="O293" s="0" t="n">
        <f aca="false">(N293/2204.59)*EXP(L293*M293)</f>
        <v>0.52605312718192</v>
      </c>
      <c r="P293" s="0" t="n">
        <v>0.400684429145215</v>
      </c>
      <c r="Q293" s="0" t="n">
        <v>0.0788250461799058</v>
      </c>
      <c r="R293" s="0" t="n">
        <f aca="false">30.6123136425953*(I293/Hoja4!$AB$2)</f>
        <v>0.239411648133797</v>
      </c>
      <c r="S293" s="0" t="n">
        <v>0.346725101597201</v>
      </c>
      <c r="T293" s="0" t="n">
        <v>0.0215793379964769</v>
      </c>
      <c r="U293" s="0" t="n">
        <f aca="false">(SQRT(((P293/G293)^2)+((Q293/H293)^2)+((R293/I293)^2)+((S293/J293)^2)+((T293/K293)^2)))*O293</f>
        <v>0.017056300664233</v>
      </c>
      <c r="V293" s="0" t="n">
        <f aca="false">O293&gt;U293</f>
        <v>1</v>
      </c>
      <c r="W293" s="0" t="n">
        <v>221199.96</v>
      </c>
      <c r="X293" s="0" t="n">
        <v>4.994E-006</v>
      </c>
      <c r="Y293" s="0" t="n">
        <f aca="false">(W293*X293)*EXP(L293*M293)</f>
        <v>1.09916302266103</v>
      </c>
      <c r="Z293" s="0" t="n">
        <v>363455.588561429</v>
      </c>
      <c r="AA293" s="0" t="n">
        <v>3748.14709444969</v>
      </c>
      <c r="AB293" s="0" t="n">
        <f aca="false">X293*0.1</f>
        <v>4.994E-007</v>
      </c>
      <c r="AC293" s="0" t="n">
        <f aca="false">(SQRT(((AA293/W293)^2)+((AB293/X293)^2)))*Y293</f>
        <v>0.11148309285304</v>
      </c>
      <c r="AD293" s="0" t="n">
        <v>5.223868284E-006</v>
      </c>
      <c r="AE293" s="0" t="n">
        <f aca="false">(W293*AD293)*EXP(L293*M293)</f>
        <v>1.14975627813867</v>
      </c>
      <c r="AF293" s="0" t="n">
        <v>363455.588561429</v>
      </c>
      <c r="AG293" s="0" t="n">
        <v>3748.14709444969</v>
      </c>
      <c r="AH293" s="0" t="n">
        <f aca="false">AD293*0.1</f>
        <v>5.223868284E-007</v>
      </c>
      <c r="AI293" s="0" t="n">
        <f aca="false">(SQRT(((AG293/W293)^2)+((AH293/AD293)^2)))*AE293</f>
        <v>0.116614536034686</v>
      </c>
      <c r="AJ293" s="0" t="n">
        <v>3.02832944E-007</v>
      </c>
      <c r="AK293" s="0" t="n">
        <f aca="false">(W293*AJ293)*EXP(L293*M293)</f>
        <v>0.0666525378631114</v>
      </c>
      <c r="AL293" s="0" t="n">
        <v>363455.588561429</v>
      </c>
      <c r="AM293" s="0" t="n">
        <v>3748.14709444969</v>
      </c>
      <c r="AN293" s="0" t="n">
        <f aca="false">AJ293*0.1</f>
        <v>3.02832944E-008</v>
      </c>
      <c r="AO293" s="0" t="n">
        <f aca="false">(SQRT(((AM293/W293)^2)+((AN293/AJ293)^2)))*AK293</f>
        <v>0.00676026295853253</v>
      </c>
    </row>
    <row r="294" customFormat="false" ht="15" hidden="false" customHeight="false" outlineLevel="0" collapsed="false">
      <c r="A294" s="42" t="s">
        <v>544</v>
      </c>
      <c r="B294" s="32"/>
      <c r="C294" s="0" t="s">
        <v>2125</v>
      </c>
      <c r="D294" s="41" t="n">
        <v>41603</v>
      </c>
      <c r="E294" s="0" t="n">
        <v>5000</v>
      </c>
      <c r="F294" s="0" t="n">
        <v>4600</v>
      </c>
      <c r="H294" s="0" t="n">
        <v>8</v>
      </c>
      <c r="I294" s="0" t="n">
        <v>0</v>
      </c>
      <c r="J294" s="0" t="n">
        <v>68.0020357347871</v>
      </c>
      <c r="K294" s="0" t="n">
        <v>3.9836139795159</v>
      </c>
      <c r="L294" s="0" t="n">
        <v>0.005</v>
      </c>
      <c r="M294" s="0" t="n">
        <v>-1</v>
      </c>
      <c r="N294" s="0" t="n">
        <v>0</v>
      </c>
      <c r="O294" s="0" t="n">
        <f aca="false">(N294/2204.59)*EXP(L294*M294)</f>
        <v>0</v>
      </c>
      <c r="P294" s="0" t="n">
        <v>0.400684429145215</v>
      </c>
      <c r="Q294" s="0" t="n">
        <v>0.0788250461799058</v>
      </c>
      <c r="R294" s="0" t="n">
        <f aca="false">30.6123136425953*(I294/Hoja4!$AG$2)</f>
        <v>0</v>
      </c>
      <c r="S294" s="0" t="n">
        <v>0.388353619553598</v>
      </c>
      <c r="T294" s="0" t="n">
        <v>0.0223763331258358</v>
      </c>
      <c r="W294" s="0" t="n">
        <v>0</v>
      </c>
      <c r="X294" s="0" t="n">
        <v>4.994E-006</v>
      </c>
      <c r="Y294" s="0" t="n">
        <f aca="false">(W294*X294)*EXP(L294*M294)</f>
        <v>0</v>
      </c>
      <c r="Z294" s="0" t="n">
        <v>236388.087410567</v>
      </c>
      <c r="AA294" s="0" t="n">
        <v>804.406580767259</v>
      </c>
      <c r="AB294" s="0" t="n">
        <f aca="false">X294*0.1</f>
        <v>4.994E-007</v>
      </c>
      <c r="AD294" s="0" t="n">
        <v>5.223868284E-006</v>
      </c>
      <c r="AE294" s="0" t="n">
        <f aca="false">(W294*AD294)*EXP(L294*M294)</f>
        <v>0</v>
      </c>
      <c r="AF294" s="0" t="n">
        <v>236388.087410567</v>
      </c>
      <c r="AG294" s="0" t="n">
        <v>804.406580767259</v>
      </c>
      <c r="AH294" s="0" t="n">
        <f aca="false">AD294*0.1</f>
        <v>5.223868284E-007</v>
      </c>
      <c r="AJ294" s="0" t="n">
        <v>3.02832944E-007</v>
      </c>
      <c r="AK294" s="0" t="n">
        <f aca="false">(W294*AJ294)*EXP(L294*M294)</f>
        <v>0</v>
      </c>
      <c r="AL294" s="0" t="n">
        <v>236388.087410567</v>
      </c>
      <c r="AM294" s="0" t="n">
        <v>804.406580767259</v>
      </c>
      <c r="AN294" s="0" t="n">
        <f aca="false">AJ294*0.1</f>
        <v>3.02832944E-008</v>
      </c>
    </row>
    <row r="295" customFormat="false" ht="15" hidden="false" customHeight="false" outlineLevel="0" collapsed="false">
      <c r="A295" s="42" t="s">
        <v>544</v>
      </c>
      <c r="B295" s="32"/>
      <c r="C295" s="0" t="s">
        <v>2122</v>
      </c>
      <c r="D295" s="41" t="n">
        <v>41603</v>
      </c>
      <c r="E295" s="0" t="n">
        <v>10000</v>
      </c>
      <c r="F295" s="0" t="n">
        <v>9685</v>
      </c>
      <c r="G295" s="0" t="n">
        <f aca="false">(((F295*3.7852*35.81)/1000)/(H295^2))*1.2732</f>
        <v>26.1161667841766</v>
      </c>
      <c r="H295" s="0" t="n">
        <v>8</v>
      </c>
      <c r="I295" s="0" t="n">
        <v>45.6788766133196</v>
      </c>
      <c r="J295" s="0" t="n">
        <v>68.0016224983599</v>
      </c>
      <c r="K295" s="0" t="n">
        <v>3.82238500207701</v>
      </c>
      <c r="L295" s="0" t="n">
        <v>0.005</v>
      </c>
      <c r="M295" s="0" t="n">
        <v>-1</v>
      </c>
      <c r="N295" s="0" t="n">
        <v>2331.08928361372</v>
      </c>
      <c r="O295" s="0" t="n">
        <f aca="false">(N295/2204.59)*EXP(L295*M295)</f>
        <v>1.05210625436384</v>
      </c>
      <c r="P295" s="0" t="n">
        <v>0.693948706618423</v>
      </c>
      <c r="Q295" s="0" t="n">
        <v>0.0696754411027923</v>
      </c>
      <c r="R295" s="0" t="n">
        <f aca="false">30.3818643031628*(I295/Hoja4!$CY$2)</f>
        <v>0.406406043410657</v>
      </c>
      <c r="S295" s="0" t="n">
        <v>0.346725101597201</v>
      </c>
      <c r="T295" s="0" t="n">
        <v>0.0215793379964769</v>
      </c>
      <c r="U295" s="0" t="n">
        <f aca="false">(SQRT(((P295/G295)^2)+((Q295/H295)^2)+((R295/I295)^2)+((S295/J295)^2)+((T295/K295)^2)))*O295</f>
        <v>0.0318934217573009</v>
      </c>
      <c r="V295" s="0" t="n">
        <f aca="false">O295&gt;U295</f>
        <v>1</v>
      </c>
      <c r="W295" s="0" t="n">
        <v>442399.92</v>
      </c>
      <c r="X295" s="0" t="n">
        <v>4.994E-006</v>
      </c>
      <c r="Y295" s="0" t="n">
        <f aca="false">(W295*X295)*EXP(L295*M295)</f>
        <v>2.19832604532206</v>
      </c>
      <c r="Z295" s="0" t="n">
        <v>363455.588561429</v>
      </c>
      <c r="AA295" s="0" t="n">
        <v>3748.14709444969</v>
      </c>
      <c r="AB295" s="0" t="n">
        <f aca="false">X295*0.1</f>
        <v>4.994E-007</v>
      </c>
      <c r="AC295" s="0" t="n">
        <f aca="false">(SQRT(((AA295/W295)^2)+((AB295/X295)^2)))*Y295</f>
        <v>0.220620172476679</v>
      </c>
      <c r="AD295" s="0" t="n">
        <v>5.223868284E-006</v>
      </c>
      <c r="AE295" s="0" t="n">
        <f aca="false">(W295*AD295)*EXP(L295*M295)</f>
        <v>2.29951255627734</v>
      </c>
      <c r="AF295" s="0" t="n">
        <v>363455.588561429</v>
      </c>
      <c r="AG295" s="0" t="n">
        <v>3748.14709444969</v>
      </c>
      <c r="AH295" s="0" t="n">
        <f aca="false">AD295*0.1</f>
        <v>5.223868284E-007</v>
      </c>
      <c r="AI295" s="0" t="n">
        <f aca="false">(SQRT(((AG295/W295)^2)+((AH295/AD295)^2)))*AE295</f>
        <v>0.230775074451648</v>
      </c>
      <c r="AJ295" s="0" t="n">
        <v>3.02832944E-007</v>
      </c>
      <c r="AK295" s="0" t="n">
        <f aca="false">(W295*AJ295)*EXP(L295*M295)</f>
        <v>0.133305075726223</v>
      </c>
      <c r="AL295" s="0" t="n">
        <v>363455.588561429</v>
      </c>
      <c r="AM295" s="0" t="n">
        <v>3748.14709444969</v>
      </c>
      <c r="AN295" s="0" t="n">
        <f aca="false">AJ295*0.1</f>
        <v>3.02832944E-008</v>
      </c>
      <c r="AO295" s="0" t="n">
        <f aca="false">(SQRT(((AM295/W295)^2)+((AN295/AJ295)^2)))*AK295</f>
        <v>0.0133782651856028</v>
      </c>
    </row>
    <row r="296" customFormat="false" ht="15" hidden="false" customHeight="false" outlineLevel="0" collapsed="false">
      <c r="A296" s="42" t="s">
        <v>544</v>
      </c>
      <c r="B296" s="32"/>
      <c r="C296" s="0" t="s">
        <v>2123</v>
      </c>
      <c r="D296" s="41" t="n">
        <v>41603</v>
      </c>
      <c r="E296" s="0" t="n">
        <v>10000</v>
      </c>
      <c r="F296" s="0" t="n">
        <v>9685</v>
      </c>
      <c r="G296" s="0" t="n">
        <f aca="false">(((F296*3.7852*35.81)/1000)/(H296^2))*1.2732</f>
        <v>26.1161667841766</v>
      </c>
      <c r="H296" s="0" t="n">
        <v>8</v>
      </c>
      <c r="I296" s="0" t="n">
        <v>31.2854930304595</v>
      </c>
      <c r="J296" s="0" t="n">
        <v>130.009325504884</v>
      </c>
      <c r="K296" s="0" t="n">
        <v>0.00593973</v>
      </c>
      <c r="L296" s="0" t="n">
        <v>0.005</v>
      </c>
      <c r="M296" s="0" t="n">
        <v>-1</v>
      </c>
      <c r="N296" s="0" t="n">
        <v>5.57061820714286</v>
      </c>
      <c r="O296" s="0" t="n">
        <f aca="false">(N296/2204.59)*EXP(L296*M296)</f>
        <v>0.00251422470070404</v>
      </c>
      <c r="P296" s="0" t="n">
        <v>0.693948706618423</v>
      </c>
      <c r="Q296" s="0" t="n">
        <v>0.0696754411027923</v>
      </c>
      <c r="R296" s="0" t="n">
        <f aca="false">30.3818643031628*(I296/Hoja4!$DN$2)</f>
        <v>0.165433371057129</v>
      </c>
      <c r="S296" s="0" t="n">
        <v>1.14894745568521</v>
      </c>
      <c r="T296" s="0" t="n">
        <v>5.58086552427142E-005</v>
      </c>
      <c r="U296" s="0" t="n">
        <f aca="false">(SQRT(((P296/G296)^2)+((Q296/H296)^2)+((R296/I296)^2)+((S296/J296)^2)+((T296/K296)^2)))*O296</f>
        <v>7.85568648585606E-005</v>
      </c>
      <c r="V296" s="0" t="n">
        <f aca="false">O296&gt;U296</f>
        <v>1</v>
      </c>
      <c r="W296" s="0" t="n">
        <v>303000</v>
      </c>
      <c r="X296" s="0" t="n">
        <v>4.994E-006</v>
      </c>
      <c r="Y296" s="0" t="n">
        <f aca="false">(W296*X296)*EXP(L296*M296)</f>
        <v>1.50563497328974</v>
      </c>
      <c r="Z296" s="0" t="n">
        <v>357238.890533241</v>
      </c>
      <c r="AA296" s="0" t="n">
        <v>6507.82824848106</v>
      </c>
      <c r="AB296" s="0" t="n">
        <f aca="false">X296*0.1</f>
        <v>4.994E-007</v>
      </c>
      <c r="AC296" s="0" t="n">
        <f aca="false">(SQRT(((AA296/W296)^2)+((AB296/X296)^2)))*Y296</f>
        <v>0.153997119880879</v>
      </c>
      <c r="AD296" s="0" t="n">
        <v>5.223868284E-006</v>
      </c>
      <c r="AE296" s="0" t="n">
        <f aca="false">(W296*AD296)*EXP(L296*M296)</f>
        <v>1.57493768206838</v>
      </c>
      <c r="AF296" s="0" t="n">
        <v>357238.890533241</v>
      </c>
      <c r="AG296" s="0" t="n">
        <v>6507.82824848106</v>
      </c>
      <c r="AH296" s="0" t="n">
        <f aca="false">AD296*0.1</f>
        <v>5.223868284E-007</v>
      </c>
      <c r="AI296" s="0" t="n">
        <f aca="false">(SQRT(((AG296/W296)^2)+((AH296/AD296)^2)))*AE296</f>
        <v>0.161085436598532</v>
      </c>
      <c r="AJ296" s="0" t="n">
        <v>3.02832944E-007</v>
      </c>
      <c r="AK296" s="0" t="n">
        <f aca="false">(W296*AJ296)*EXP(L296*M296)</f>
        <v>0.0913007351923696</v>
      </c>
      <c r="AL296" s="0" t="n">
        <v>357238.890533241</v>
      </c>
      <c r="AM296" s="0" t="n">
        <v>6507.82824848106</v>
      </c>
      <c r="AN296" s="0" t="n">
        <f aca="false">AJ296*0.1</f>
        <v>3.02832944E-008</v>
      </c>
      <c r="AO296" s="0" t="n">
        <f aca="false">(SQRT(((AM296/W296)^2)+((AN296/AJ296)^2)))*AK296</f>
        <v>0.00933828617962504</v>
      </c>
    </row>
    <row r="297" customFormat="false" ht="15" hidden="false" customHeight="false" outlineLevel="0" collapsed="false">
      <c r="A297" s="42" t="s">
        <v>544</v>
      </c>
      <c r="B297" s="40" t="s">
        <v>606</v>
      </c>
      <c r="C297" s="0" t="s">
        <v>2122</v>
      </c>
      <c r="D297" s="41" t="n">
        <v>40890</v>
      </c>
      <c r="E297" s="0" t="n">
        <v>10000</v>
      </c>
      <c r="F297" s="0" t="n">
        <v>10566</v>
      </c>
      <c r="G297" s="0" t="n">
        <f aca="false">(((F297*3.7852*35.81)/1000)/(H297^2))*1.2732</f>
        <v>27.1189383600413</v>
      </c>
      <c r="H297" s="0" t="n">
        <v>8.2</v>
      </c>
      <c r="I297" s="0" t="n">
        <v>14.7444100561749</v>
      </c>
      <c r="J297" s="0" t="n">
        <v>68.0016224983599</v>
      </c>
      <c r="K297" s="0" t="n">
        <v>3.82238500207701</v>
      </c>
      <c r="L297" s="0" t="n">
        <v>0.005</v>
      </c>
      <c r="M297" s="0" t="n">
        <v>1</v>
      </c>
      <c r="N297" s="0" t="n">
        <v>964.122163970065</v>
      </c>
      <c r="O297" s="0" t="n">
        <f aca="false">(N297/2204.59)*EXP(L297*M297)</f>
        <v>0.439517028757263</v>
      </c>
      <c r="P297" s="0" t="n">
        <v>0.693948706618423</v>
      </c>
      <c r="Q297" s="0" t="n">
        <v>0.0696754411027923</v>
      </c>
      <c r="R297" s="0" t="n">
        <f aca="false">30.3818643031628*(I297/Hoja4!$DI$2)</f>
        <v>0.17637137174061</v>
      </c>
      <c r="S297" s="0" t="n">
        <v>0.346725101597201</v>
      </c>
      <c r="T297" s="0" t="n">
        <v>0.0215793379964769</v>
      </c>
      <c r="U297" s="0" t="n">
        <f aca="false">(SQRT(((P297/G297)^2)+((Q297/H297)^2)+((R297/I297)^2)+((S297/J297)^2)+((T297/K297)^2)))*O297</f>
        <v>0.0133887371938721</v>
      </c>
      <c r="V297" s="0" t="n">
        <f aca="false">O297&gt;U297</f>
        <v>1</v>
      </c>
      <c r="W297" s="0" t="n">
        <v>155789.436653544</v>
      </c>
      <c r="X297" s="0" t="n">
        <v>4.994E-006</v>
      </c>
      <c r="Y297" s="0" t="n">
        <f aca="false">(W297*X297)*EXP(L297*M297)</f>
        <v>0.781912250265496</v>
      </c>
      <c r="Z297" s="0" t="n">
        <v>363455.588561429</v>
      </c>
      <c r="AA297" s="0" t="n">
        <v>3748.14709444969</v>
      </c>
      <c r="AB297" s="0" t="n">
        <f aca="false">X297*0.1</f>
        <v>4.994E-007</v>
      </c>
      <c r="AC297" s="0" t="n">
        <f aca="false">(SQRT(((AA297/W297)^2)+((AB297/X297)^2)))*Y297</f>
        <v>0.0804223957071542</v>
      </c>
      <c r="AD297" s="0" t="n">
        <v>5.223868284E-006</v>
      </c>
      <c r="AE297" s="0" t="n">
        <f aca="false">(W297*AD297)*EXP(L297*M297)</f>
        <v>0.817902804371846</v>
      </c>
      <c r="AF297" s="0" t="n">
        <v>363455.588561429</v>
      </c>
      <c r="AG297" s="0" t="n">
        <v>3748.14709444969</v>
      </c>
      <c r="AH297" s="0" t="n">
        <f aca="false">AD297*0.1</f>
        <v>5.223868284E-007</v>
      </c>
      <c r="AI297" s="0" t="n">
        <f aca="false">(SQRT(((AG297/W297)^2)+((AH297/AD297)^2)))*AE297</f>
        <v>0.0841241494308972</v>
      </c>
      <c r="AJ297" s="0" t="n">
        <v>3.02832944E-007</v>
      </c>
      <c r="AK297" s="0" t="n">
        <f aca="false">(W297*AJ297)*EXP(L297*M297)</f>
        <v>0.0474146553259041</v>
      </c>
      <c r="AL297" s="0" t="n">
        <v>363455.588561429</v>
      </c>
      <c r="AM297" s="0" t="n">
        <v>3748.14709444969</v>
      </c>
      <c r="AN297" s="0" t="n">
        <f aca="false">AJ297*0.1</f>
        <v>3.02832944E-008</v>
      </c>
      <c r="AO297" s="0" t="n">
        <f aca="false">(SQRT(((AM297/W297)^2)+((AN297/AJ297)^2)))*AK297</f>
        <v>0.00487676228584911</v>
      </c>
    </row>
    <row r="298" customFormat="false" ht="15" hidden="false" customHeight="false" outlineLevel="0" collapsed="false">
      <c r="A298" s="42" t="s">
        <v>544</v>
      </c>
      <c r="B298" s="32"/>
      <c r="C298" s="0" t="s">
        <v>2124</v>
      </c>
      <c r="D298" s="41" t="n">
        <v>40890</v>
      </c>
      <c r="E298" s="0" t="n">
        <v>7000</v>
      </c>
      <c r="F298" s="0" t="n">
        <v>7925.16</v>
      </c>
      <c r="G298" s="0" t="n">
        <f aca="false">(((F298*3.7852*35.81)/1000)/(H298^2))*1.2732</f>
        <v>20.3408977411948</v>
      </c>
      <c r="H298" s="0" t="n">
        <v>8.2</v>
      </c>
      <c r="I298" s="0" t="n">
        <v>21.2275335766092</v>
      </c>
      <c r="J298" s="0" t="n">
        <v>130.009325504884</v>
      </c>
      <c r="K298" s="0" t="n">
        <v>0.00593973</v>
      </c>
      <c r="L298" s="0" t="n">
        <v>0.005</v>
      </c>
      <c r="M298" s="0" t="n">
        <v>1</v>
      </c>
      <c r="N298" s="0" t="n">
        <v>964.122163970065</v>
      </c>
      <c r="O298" s="0" t="n">
        <f aca="false">(N298/2204.59)*EXP(L298*M298)</f>
        <v>0.439517028757263</v>
      </c>
      <c r="P298" s="0" t="n">
        <v>0.575296534612654</v>
      </c>
      <c r="Q298" s="0" t="n">
        <v>0.0436657928861363</v>
      </c>
      <c r="R298" s="0" t="n">
        <f aca="false">11.8457570192522*(I298/Hoja4!$BK$2)</f>
        <v>0.0761796467735204</v>
      </c>
      <c r="S298" s="0" t="n">
        <v>1.14894745568521</v>
      </c>
      <c r="T298" s="0" t="n">
        <v>5.58086552427142E-005</v>
      </c>
      <c r="U298" s="0" t="n">
        <f aca="false">(SQRT(((P298/G298)^2)+((Q298/H298)^2)+((R298/I298)^2)+((S298/J298)^2)+((T298/K298)^2)))*O298</f>
        <v>0.0139509869582186</v>
      </c>
      <c r="V298" s="0" t="n">
        <f aca="false">O298&gt;U298</f>
        <v>1</v>
      </c>
      <c r="W298" s="0" t="n">
        <v>168231.6</v>
      </c>
      <c r="X298" s="0" t="n">
        <v>4.994E-006</v>
      </c>
      <c r="Y298" s="0" t="n">
        <f aca="false">(W298*X298)*EXP(L298*M298)</f>
        <v>0.844359872834627</v>
      </c>
      <c r="Z298" s="0" t="n">
        <v>357238.890533241</v>
      </c>
      <c r="AA298" s="0" t="n">
        <v>6507.82824848106</v>
      </c>
      <c r="AB298" s="0" t="n">
        <f aca="false">X298*0.1</f>
        <v>4.994E-007</v>
      </c>
      <c r="AC298" s="0" t="n">
        <f aca="false">(SQRT(((AA298/W298)^2)+((AB298/X298)^2)))*Y298</f>
        <v>0.0905334613656682</v>
      </c>
      <c r="AD298" s="0" t="n">
        <v>5.223868284E-006</v>
      </c>
      <c r="AE298" s="0" t="n">
        <f aca="false">(W298*AD298)*EXP(L298*M298)</f>
        <v>0.883224821782755</v>
      </c>
      <c r="AF298" s="0" t="n">
        <v>357238.890533241</v>
      </c>
      <c r="AG298" s="0" t="n">
        <v>6507.82824848106</v>
      </c>
      <c r="AH298" s="0" t="n">
        <f aca="false">AD298*0.1</f>
        <v>5.223868284E-007</v>
      </c>
      <c r="AI298" s="0" t="n">
        <f aca="false">(SQRT(((AG298/W298)^2)+((AH298/AD298)^2)))*AE298</f>
        <v>0.0947006162332506</v>
      </c>
      <c r="AJ298" s="0" t="n">
        <v>3.02832944E-007</v>
      </c>
      <c r="AK298" s="0" t="n">
        <f aca="false">(W298*AJ298)*EXP(L298*M298)</f>
        <v>0.0512014389439278</v>
      </c>
      <c r="AL298" s="0" t="n">
        <v>357238.890533241</v>
      </c>
      <c r="AM298" s="0" t="n">
        <v>6507.82824848106</v>
      </c>
      <c r="AN298" s="0" t="n">
        <f aca="false">AJ298*0.1</f>
        <v>3.02832944E-008</v>
      </c>
      <c r="AO298" s="0" t="n">
        <f aca="false">(SQRT(((AM298/W298)^2)+((AN298/AJ298)^2)))*AK298</f>
        <v>0.00548989079613047</v>
      </c>
    </row>
    <row r="299" customFormat="false" ht="15" hidden="false" customHeight="false" outlineLevel="0" collapsed="false">
      <c r="A299" s="42" t="s">
        <v>544</v>
      </c>
      <c r="B299" s="32"/>
      <c r="C299" s="0" t="s">
        <v>2122</v>
      </c>
      <c r="D299" s="41" t="n">
        <v>40890</v>
      </c>
      <c r="E299" s="0" t="n">
        <v>10000</v>
      </c>
      <c r="F299" s="0" t="n">
        <v>10566</v>
      </c>
      <c r="G299" s="0" t="n">
        <f aca="false">(((F299*3.7852*35.81)/1000)/(H299^2))*1.2732</f>
        <v>27.1189383600413</v>
      </c>
      <c r="H299" s="0" t="n">
        <v>8.2</v>
      </c>
      <c r="I299" s="0" t="n">
        <v>14.7444100561749</v>
      </c>
      <c r="J299" s="0" t="n">
        <v>68.0016224983599</v>
      </c>
      <c r="K299" s="0" t="n">
        <v>3.82238500207701</v>
      </c>
      <c r="L299" s="0" t="n">
        <v>0.005</v>
      </c>
      <c r="M299" s="0" t="n">
        <v>1</v>
      </c>
      <c r="N299" s="0" t="n">
        <v>3.09291753787714</v>
      </c>
      <c r="O299" s="0" t="n">
        <f aca="false">(N299/2204.59)*EXP(L299*M299)</f>
        <v>0.00140997684447093</v>
      </c>
      <c r="P299" s="0" t="n">
        <v>0.693948706618423</v>
      </c>
      <c r="Q299" s="0" t="n">
        <v>0.0696754411027923</v>
      </c>
      <c r="R299" s="0" t="n">
        <f aca="false">30.3818643031628*(I299/Hoja4!$DI$2)</f>
        <v>0.17637137174061</v>
      </c>
      <c r="S299" s="0" t="n">
        <v>0.346725101597201</v>
      </c>
      <c r="T299" s="0" t="n">
        <v>0.0215793379964769</v>
      </c>
      <c r="U299" s="0" t="n">
        <f aca="false">(SQRT(((P299/G299)^2)+((Q299/H299)^2)+((R299/I299)^2)+((S299/J299)^2)+((T299/K299)^2)))*O299</f>
        <v>4.29512582787598E-005</v>
      </c>
      <c r="V299" s="0" t="n">
        <f aca="false">O299&gt;U299</f>
        <v>1</v>
      </c>
      <c r="W299" s="0" t="n">
        <v>155789.436653544</v>
      </c>
      <c r="X299" s="0" t="n">
        <v>4.994E-006</v>
      </c>
      <c r="Y299" s="0" t="n">
        <f aca="false">(W299*X299)*EXP(L299*M299)</f>
        <v>0.781912250265496</v>
      </c>
      <c r="Z299" s="0" t="n">
        <v>363455.588561429</v>
      </c>
      <c r="AA299" s="0" t="n">
        <v>3748.14709444969</v>
      </c>
      <c r="AB299" s="0" t="n">
        <f aca="false">X299*0.1</f>
        <v>4.994E-007</v>
      </c>
      <c r="AC299" s="0" t="n">
        <f aca="false">(SQRT(((AA299/W299)^2)+((AB299/X299)^2)))*Y299</f>
        <v>0.0804223957071542</v>
      </c>
      <c r="AD299" s="0" t="n">
        <v>5.223868284E-006</v>
      </c>
      <c r="AE299" s="0" t="n">
        <f aca="false">(W299*AD299)*EXP(L299*M299)</f>
        <v>0.817902804371846</v>
      </c>
      <c r="AF299" s="0" t="n">
        <v>363455.588561429</v>
      </c>
      <c r="AG299" s="0" t="n">
        <v>3748.14709444969</v>
      </c>
      <c r="AH299" s="0" t="n">
        <f aca="false">AD299*0.1</f>
        <v>5.223868284E-007</v>
      </c>
      <c r="AI299" s="0" t="n">
        <f aca="false">(SQRT(((AG299/W299)^2)+((AH299/AD299)^2)))*AE299</f>
        <v>0.0841241494308972</v>
      </c>
      <c r="AJ299" s="0" t="n">
        <v>3.02832944E-007</v>
      </c>
      <c r="AK299" s="0" t="n">
        <f aca="false">(W299*AJ299)*EXP(L299*M299)</f>
        <v>0.0474146553259041</v>
      </c>
      <c r="AL299" s="0" t="n">
        <v>363455.588561429</v>
      </c>
      <c r="AM299" s="0" t="n">
        <v>3748.14709444969</v>
      </c>
      <c r="AN299" s="0" t="n">
        <f aca="false">AJ299*0.1</f>
        <v>3.02832944E-008</v>
      </c>
      <c r="AO299" s="0" t="n">
        <f aca="false">(SQRT(((AM299/W299)^2)+((AN299/AJ299)^2)))*AK299</f>
        <v>0.00487676228584911</v>
      </c>
    </row>
    <row r="300" customFormat="false" ht="15" hidden="false" customHeight="false" outlineLevel="0" collapsed="false">
      <c r="A300" s="42" t="s">
        <v>544</v>
      </c>
      <c r="B300" s="32"/>
      <c r="C300" s="0" t="s">
        <v>2124</v>
      </c>
      <c r="D300" s="41" t="n">
        <v>40890</v>
      </c>
      <c r="E300" s="0" t="n">
        <v>5000</v>
      </c>
      <c r="F300" s="0" t="n">
        <v>5283.44</v>
      </c>
      <c r="G300" s="0" t="n">
        <f aca="false">(((F300*3.7852*35.81)/1000)/(H300^2))*1.2732</f>
        <v>13.5605984941299</v>
      </c>
      <c r="H300" s="0" t="n">
        <v>8.2</v>
      </c>
      <c r="I300" s="0" t="n">
        <v>22.7437729963811</v>
      </c>
      <c r="J300" s="0" t="n">
        <v>130.009325504884</v>
      </c>
      <c r="K300" s="0" t="n">
        <v>0.00593973</v>
      </c>
      <c r="L300" s="0" t="n">
        <v>0.005</v>
      </c>
      <c r="M300" s="0" t="n">
        <v>1</v>
      </c>
      <c r="N300" s="0" t="n">
        <v>2.209225552092</v>
      </c>
      <c r="O300" s="0" t="n">
        <f aca="false">(N300/2204.59)*EXP(L300*M300)</f>
        <v>0.00100712574277076</v>
      </c>
      <c r="P300" s="0" t="n">
        <v>0.400684429145215</v>
      </c>
      <c r="Q300" s="0" t="n">
        <v>0.0788250461799058</v>
      </c>
      <c r="R300" s="0" t="n">
        <f aca="false">30.6123136425953*(I300/Hoja4!$AB$2)</f>
        <v>0.124263073328581</v>
      </c>
      <c r="S300" s="0" t="n">
        <v>1.14894745568521</v>
      </c>
      <c r="T300" s="0" t="n">
        <v>5.58086552427142E-005</v>
      </c>
      <c r="U300" s="0" t="n">
        <f aca="false">(SQRT(((P300/G300)^2)+((Q300/H300)^2)+((R300/I300)^2)+((S300/J300)^2)+((T300/K300)^2)))*O300</f>
        <v>3.43266658742647E-005</v>
      </c>
      <c r="V300" s="0" t="n">
        <f aca="false">O300&gt;U300</f>
        <v>1</v>
      </c>
      <c r="W300" s="0" t="n">
        <v>120165.36</v>
      </c>
      <c r="X300" s="0" t="n">
        <v>4.994E-006</v>
      </c>
      <c r="Y300" s="0" t="n">
        <f aca="false">(W300*X300)*EXP(L300*M300)</f>
        <v>0.603113850719646</v>
      </c>
      <c r="Z300" s="0" t="n">
        <v>357238.890533241</v>
      </c>
      <c r="AA300" s="0" t="n">
        <v>6507.82824848106</v>
      </c>
      <c r="AB300" s="0" t="n">
        <f aca="false">X300*0.1</f>
        <v>4.994E-007</v>
      </c>
      <c r="AC300" s="0" t="n">
        <f aca="false">(SQRT(((AA300/W300)^2)+((AB300/X300)^2)))*Y300</f>
        <v>0.0685881538431722</v>
      </c>
      <c r="AD300" s="0" t="n">
        <v>5.223868284E-006</v>
      </c>
      <c r="AE300" s="0" t="n">
        <f aca="false">(W300*AD300)*EXP(L300*M300)</f>
        <v>0.630874512698332</v>
      </c>
      <c r="AF300" s="0" t="n">
        <v>357238.890533241</v>
      </c>
      <c r="AG300" s="0" t="n">
        <v>6507.82824848106</v>
      </c>
      <c r="AH300" s="0" t="n">
        <f aca="false">AD300*0.1</f>
        <v>5.223868284E-007</v>
      </c>
      <c r="AI300" s="0" t="n">
        <f aca="false">(SQRT(((AG300/W300)^2)+((AH300/AD300)^2)))*AE300</f>
        <v>0.0717451905325311</v>
      </c>
      <c r="AJ300" s="0" t="n">
        <v>3.02832944E-007</v>
      </c>
      <c r="AK300" s="0" t="n">
        <f aca="false">(W300*AJ300)*EXP(L300*M300)</f>
        <v>0.0365724355187438</v>
      </c>
      <c r="AL300" s="0" t="n">
        <v>357238.890533241</v>
      </c>
      <c r="AM300" s="0" t="n">
        <v>6507.82824848106</v>
      </c>
      <c r="AN300" s="0" t="n">
        <f aca="false">AJ300*0.1</f>
        <v>3.02832944E-008</v>
      </c>
      <c r="AO300" s="0" t="n">
        <f aca="false">(SQRT(((AM300/W300)^2)+((AN300/AJ300)^2)))*AK300</f>
        <v>0.00415914148014673</v>
      </c>
    </row>
    <row r="301" customFormat="false" ht="15" hidden="false" customHeight="false" outlineLevel="0" collapsed="false">
      <c r="A301" s="42" t="s">
        <v>544</v>
      </c>
      <c r="B301" s="40" t="s">
        <v>612</v>
      </c>
      <c r="C301" s="0" t="s">
        <v>2122</v>
      </c>
      <c r="D301" s="41" t="n">
        <v>41596</v>
      </c>
      <c r="E301" s="0" t="n">
        <v>12000</v>
      </c>
      <c r="F301" s="0" t="n">
        <v>13208.6</v>
      </c>
      <c r="G301" s="0" t="n">
        <f aca="false">(((F301*3.7852*35.81)/1000)/(H301^2))*1.2732</f>
        <v>33.9014962353247</v>
      </c>
      <c r="H301" s="0" t="n">
        <v>8.2</v>
      </c>
      <c r="I301" s="0" t="n">
        <v>16.3529821479945</v>
      </c>
      <c r="J301" s="0" t="n">
        <v>68.0016224983599</v>
      </c>
      <c r="K301" s="0" t="n">
        <v>3.82238500207701</v>
      </c>
      <c r="L301" s="0" t="n">
        <v>0.005</v>
      </c>
      <c r="M301" s="0" t="n">
        <v>-1</v>
      </c>
      <c r="N301" s="0" t="n">
        <v>1336.74264072636</v>
      </c>
      <c r="O301" s="0" t="n">
        <f aca="false">(N301/2204.59)*EXP(L301*M301)</f>
        <v>0.603321075116783</v>
      </c>
      <c r="P301" s="0" t="n">
        <v>1.07195269681865</v>
      </c>
      <c r="Q301" s="0" t="n">
        <v>0.0717296563018546</v>
      </c>
      <c r="R301" s="0" t="n">
        <f aca="false">40.3876152128855*(I301/Hoja4!$EC$2)</f>
        <v>0.242919579650759</v>
      </c>
      <c r="S301" s="0" t="n">
        <v>0.346725101597201</v>
      </c>
      <c r="T301" s="0" t="n">
        <v>0.0215793379964769</v>
      </c>
      <c r="U301" s="0" t="n">
        <f aca="false">(SQRT(((P301/G301)^2)+((Q301/H301)^2)+((R301/I301)^2)+((S301/J301)^2)+((T301/K301)^2)))*O301</f>
        <v>0.0222072412095817</v>
      </c>
      <c r="V301" s="0" t="n">
        <f aca="false">O301&gt;U301</f>
        <v>1</v>
      </c>
      <c r="W301" s="0" t="n">
        <v>216000</v>
      </c>
      <c r="X301" s="0" t="n">
        <v>4.994E-006</v>
      </c>
      <c r="Y301" s="0" t="n">
        <f aca="false">(W301*X301)*EXP(L301*M301)</f>
        <v>1.07332394135506</v>
      </c>
      <c r="Z301" s="0" t="n">
        <v>363455.588561429</v>
      </c>
      <c r="AA301" s="0" t="n">
        <v>3748.14709444969</v>
      </c>
      <c r="AB301" s="0" t="n">
        <f aca="false">X301*0.1</f>
        <v>4.994E-007</v>
      </c>
      <c r="AC301" s="0" t="n">
        <f aca="false">(SQRT(((AA301/W301)^2)+((AB301/X301)^2)))*Y301</f>
        <v>0.108936354441875</v>
      </c>
      <c r="AD301" s="0" t="n">
        <v>5.223868284E-006</v>
      </c>
      <c r="AE301" s="0" t="n">
        <f aca="false">(W301*AD301)*EXP(L301*M301)</f>
        <v>1.12272785256359</v>
      </c>
      <c r="AF301" s="0" t="n">
        <v>363455.588561429</v>
      </c>
      <c r="AG301" s="0" t="n">
        <v>3748.14709444969</v>
      </c>
      <c r="AH301" s="0" t="n">
        <f aca="false">AD301*0.1</f>
        <v>5.223868284E-007</v>
      </c>
      <c r="AI301" s="0" t="n">
        <f aca="false">(SQRT(((AG301/W301)^2)+((AH301/AD301)^2)))*AE301</f>
        <v>0.113950574077592</v>
      </c>
      <c r="AJ301" s="0" t="n">
        <v>3.02832944E-007</v>
      </c>
      <c r="AK301" s="0" t="n">
        <f aca="false">(W301*AJ301)*EXP(L301*M301)</f>
        <v>0.0650856726123823</v>
      </c>
      <c r="AL301" s="0" t="n">
        <v>363455.588561429</v>
      </c>
      <c r="AM301" s="0" t="n">
        <v>3748.14709444969</v>
      </c>
      <c r="AN301" s="0" t="n">
        <f aca="false">AJ301*0.1</f>
        <v>3.02832944E-008</v>
      </c>
      <c r="AO301" s="0" t="n">
        <f aca="false">(SQRT(((AM301/W301)^2)+((AN301/AJ301)^2)))*AK301</f>
        <v>0.00660583038130969</v>
      </c>
    </row>
    <row r="302" customFormat="false" ht="15" hidden="false" customHeight="false" outlineLevel="0" collapsed="false">
      <c r="A302" s="42" t="s">
        <v>544</v>
      </c>
      <c r="B302" s="32"/>
      <c r="C302" s="0" t="s">
        <v>2122</v>
      </c>
      <c r="D302" s="41" t="n">
        <v>41596</v>
      </c>
      <c r="E302" s="0" t="n">
        <v>6000</v>
      </c>
      <c r="F302" s="0" t="n">
        <v>6380</v>
      </c>
      <c r="G302" s="0" t="n">
        <f aca="false">(((F302*3.7852*35.81)/1000)/(H302^2))*1.2732</f>
        <v>17.2040417225655</v>
      </c>
      <c r="H302" s="0" t="n">
        <v>8</v>
      </c>
      <c r="I302" s="0" t="n">
        <v>16.9278996865204</v>
      </c>
      <c r="J302" s="0" t="n">
        <v>68.0016224983599</v>
      </c>
      <c r="K302" s="0" t="n">
        <v>3.82238500207701</v>
      </c>
      <c r="L302" s="0" t="n">
        <v>0.005</v>
      </c>
      <c r="M302" s="0" t="n">
        <v>-1</v>
      </c>
      <c r="N302" s="0" t="n">
        <v>668.371320363181</v>
      </c>
      <c r="O302" s="0" t="n">
        <f aca="false">(N302/2204.59)*EXP(L302*M302)</f>
        <v>0.301660537558392</v>
      </c>
      <c r="P302" s="0" t="n">
        <v>0.581693626796288</v>
      </c>
      <c r="Q302" s="0" t="n">
        <v>0.0152723966616018</v>
      </c>
      <c r="R302" s="0" t="n">
        <f aca="false">32.2690362110918*(I302/Hoja4!$AV$2)</f>
        <v>0.100938290260653</v>
      </c>
      <c r="S302" s="0" t="n">
        <v>0.346725101597201</v>
      </c>
      <c r="T302" s="0" t="n">
        <v>0.0215793379964769</v>
      </c>
      <c r="U302" s="0" t="n">
        <f aca="false">(SQRT(((P302/G302)^2)+((Q302/H302)^2)+((R302/I302)^2)+((S302/J302)^2)+((T302/K302)^2)))*O302</f>
        <v>0.0106237780833606</v>
      </c>
      <c r="V302" s="0" t="n">
        <f aca="false">O302&gt;U302</f>
        <v>1</v>
      </c>
      <c r="W302" s="0" t="n">
        <v>108000</v>
      </c>
      <c r="X302" s="0" t="n">
        <v>4.994E-006</v>
      </c>
      <c r="Y302" s="0" t="n">
        <f aca="false">(W302*X302)*EXP(L302*M302)</f>
        <v>0.536661970677532</v>
      </c>
      <c r="Z302" s="0" t="n">
        <v>363455.588561429</v>
      </c>
      <c r="AA302" s="0" t="n">
        <v>3748.14709444969</v>
      </c>
      <c r="AB302" s="0" t="n">
        <f aca="false">X302*0.1</f>
        <v>4.994E-007</v>
      </c>
      <c r="AC302" s="0" t="n">
        <f aca="false">(SQRT(((AA302/W302)^2)+((AB302/X302)^2)))*Y302</f>
        <v>0.0568062249752713</v>
      </c>
      <c r="AD302" s="0" t="n">
        <v>5.223868284E-006</v>
      </c>
      <c r="AE302" s="0" t="n">
        <f aca="false">(W302*AD302)*EXP(L302*M302)</f>
        <v>0.561363926281797</v>
      </c>
      <c r="AF302" s="0" t="n">
        <v>363455.588561429</v>
      </c>
      <c r="AG302" s="0" t="n">
        <v>3748.14709444969</v>
      </c>
      <c r="AH302" s="0" t="n">
        <f aca="false">AD302*0.1</f>
        <v>5.223868284E-007</v>
      </c>
      <c r="AI302" s="0" t="n">
        <f aca="false">(SQRT(((AG302/W302)^2)+((AH302/AD302)^2)))*AE302</f>
        <v>0.059420952539465</v>
      </c>
      <c r="AJ302" s="0" t="n">
        <v>3.02832944E-007</v>
      </c>
      <c r="AK302" s="0" t="n">
        <f aca="false">(W302*AJ302)*EXP(L302*M302)</f>
        <v>0.0325428363061911</v>
      </c>
      <c r="AL302" s="0" t="n">
        <v>363455.588561429</v>
      </c>
      <c r="AM302" s="0" t="n">
        <v>3748.14709444969</v>
      </c>
      <c r="AN302" s="0" t="n">
        <f aca="false">AJ302*0.1</f>
        <v>3.02832944E-008</v>
      </c>
      <c r="AO302" s="0" t="n">
        <f aca="false">(SQRT(((AM302/W302)^2)+((AN302/AJ302)^2)))*AK302</f>
        <v>0.00344469290083855</v>
      </c>
    </row>
    <row r="303" customFormat="false" ht="15" hidden="false" customHeight="false" outlineLevel="0" collapsed="false">
      <c r="A303" s="42" t="s">
        <v>544</v>
      </c>
      <c r="B303" s="32"/>
      <c r="C303" s="0" t="s">
        <v>2123</v>
      </c>
      <c r="D303" s="41" t="n">
        <v>41596</v>
      </c>
      <c r="E303" s="0" t="n">
        <v>6000</v>
      </c>
      <c r="F303" s="0" t="n">
        <v>6380</v>
      </c>
      <c r="G303" s="0" t="n">
        <f aca="false">(((F303*3.7852*35.81)/1000)/(H303^2))*1.2732</f>
        <v>17.2040417225655</v>
      </c>
      <c r="H303" s="0" t="n">
        <v>8</v>
      </c>
      <c r="I303" s="0" t="n">
        <v>11.2852664576803</v>
      </c>
      <c r="J303" s="0" t="n">
        <v>130.009325504884</v>
      </c>
      <c r="K303" s="0" t="n">
        <v>0.00593973</v>
      </c>
      <c r="L303" s="0" t="n">
        <v>0.005</v>
      </c>
      <c r="M303" s="0" t="n">
        <v>-1</v>
      </c>
      <c r="N303" s="0" t="n">
        <v>1.32371125714286</v>
      </c>
      <c r="O303" s="0" t="n">
        <f aca="false">(N303/2204.59)*EXP(L303*M303)</f>
        <v>0.000597439532840563</v>
      </c>
      <c r="P303" s="0" t="n">
        <v>0.581693626796288</v>
      </c>
      <c r="Q303" s="0" t="n">
        <v>0.0152723966616018</v>
      </c>
      <c r="R303" s="0" t="n">
        <f aca="false">32.2690362110918*(I303/Hoja4!$AV$2)</f>
        <v>0.0672921935071021</v>
      </c>
      <c r="S303" s="0" t="n">
        <v>1.14894745568521</v>
      </c>
      <c r="T303" s="0" t="n">
        <v>5.58086552427142E-005</v>
      </c>
      <c r="U303" s="0" t="n">
        <f aca="false">(SQRT(((P303/G303)^2)+((Q303/H303)^2)+((R303/I303)^2)+((S303/J303)^2)+((T303/K303)^2)))*O303</f>
        <v>2.19415368835417E-005</v>
      </c>
      <c r="V303" s="0" t="n">
        <f aca="false">O303&gt;U303</f>
        <v>1</v>
      </c>
      <c r="W303" s="0" t="n">
        <v>72000</v>
      </c>
      <c r="X303" s="0" t="n">
        <v>4.994E-006</v>
      </c>
      <c r="Y303" s="0" t="n">
        <f aca="false">(W303*X303)*EXP(L303*M303)</f>
        <v>0.357774647118354</v>
      </c>
      <c r="AA303" s="0" t="n">
        <v>6507.82824848106</v>
      </c>
      <c r="AB303" s="0" t="n">
        <f aca="false">X303*0.1</f>
        <v>4.994E-007</v>
      </c>
      <c r="AC303" s="0" t="n">
        <f aca="false">(SQRT(((AA303/W303)^2)+((AB303/X303)^2)))*Y303</f>
        <v>0.0482262706922316</v>
      </c>
      <c r="AD303" s="0" t="n">
        <v>5.223868284E-006</v>
      </c>
      <c r="AE303" s="0" t="n">
        <f aca="false">(W303*AD303)*EXP(L303*M303)</f>
        <v>0.374242617521198</v>
      </c>
      <c r="AG303" s="0" t="n">
        <v>6507.82824848106</v>
      </c>
      <c r="AH303" s="0" t="n">
        <f aca="false">AD303*0.1</f>
        <v>5.223868284E-007</v>
      </c>
      <c r="AI303" s="0" t="n">
        <f aca="false">(SQRT(((AG303/W303)^2)+((AH303/AD303)^2)))*AE303</f>
        <v>0.0504460724719158</v>
      </c>
      <c r="AJ303" s="0" t="n">
        <v>3.02832944E-007</v>
      </c>
      <c r="AK303" s="0" t="n">
        <f aca="false">(W303*AJ303)*EXP(L303*M303)</f>
        <v>0.0216952242041274</v>
      </c>
      <c r="AM303" s="0" t="n">
        <v>6507.82824848106</v>
      </c>
      <c r="AN303" s="0" t="n">
        <f aca="false">AJ303*0.1</f>
        <v>3.02832944E-008</v>
      </c>
      <c r="AO303" s="0" t="n">
        <f aca="false">(SQRT(((AM303/W303)^2)+((AN303/AJ303)^2)))*AK303</f>
        <v>0.00292440999837193</v>
      </c>
    </row>
    <row r="304" customFormat="false" ht="15" hidden="false" customHeight="false" outlineLevel="0" collapsed="false">
      <c r="A304" s="42" t="s">
        <v>544</v>
      </c>
      <c r="B304" s="40" t="s">
        <v>618</v>
      </c>
      <c r="C304" s="0" t="s">
        <v>2123</v>
      </c>
      <c r="D304" s="41" t="n">
        <v>41565</v>
      </c>
      <c r="E304" s="0" t="n">
        <v>10000</v>
      </c>
      <c r="F304" s="0" t="n">
        <v>9685</v>
      </c>
      <c r="G304" s="0" t="n">
        <f aca="false">(((F304*3.7852*35.81)/1000)/(H304^2))*1.2732</f>
        <v>26.1161667841766</v>
      </c>
      <c r="H304" s="0" t="n">
        <v>8</v>
      </c>
      <c r="I304" s="0" t="n">
        <v>38.4099122354156</v>
      </c>
      <c r="J304" s="0" t="n">
        <v>130.009325504884</v>
      </c>
      <c r="K304" s="0" t="n">
        <v>0.00593973</v>
      </c>
      <c r="L304" s="0" t="n">
        <v>0.005</v>
      </c>
      <c r="M304" s="0" t="n">
        <v>-1</v>
      </c>
      <c r="N304" s="0" t="n">
        <v>6.48158897309676</v>
      </c>
      <c r="O304" s="0" t="n">
        <f aca="false">(N304/2204.59)*EXP(L304*M304)</f>
        <v>0.00292537928287299</v>
      </c>
      <c r="P304" s="0" t="n">
        <v>0.693948706618423</v>
      </c>
      <c r="Q304" s="0" t="n">
        <v>0.0696754411027923</v>
      </c>
      <c r="R304" s="0" t="n">
        <f aca="false">30.3818643031628*(I304/Hoja4!$DN$2)</f>
        <v>0.203106316941425</v>
      </c>
      <c r="S304" s="0" t="n">
        <v>1.14894745568521</v>
      </c>
      <c r="T304" s="0" t="n">
        <v>5.58086552427142E-005</v>
      </c>
      <c r="U304" s="0" t="n">
        <f aca="false">(SQRT(((P304/G304)^2)+((Q304/H304)^2)+((R304/I304)^2)+((S304/J304)^2)+((T304/K304)^2)))*O304</f>
        <v>9.1403375728643E-005</v>
      </c>
      <c r="V304" s="0" t="n">
        <f aca="false">O304&gt;U304</f>
        <v>1</v>
      </c>
      <c r="W304" s="0" t="n">
        <v>372000</v>
      </c>
      <c r="X304" s="0" t="n">
        <v>4.994E-006</v>
      </c>
      <c r="Y304" s="0" t="n">
        <f aca="false">(W304*X304)*EXP(L304*M304)</f>
        <v>1.84850234344483</v>
      </c>
      <c r="Z304" s="0" t="n">
        <v>357238.890533241</v>
      </c>
      <c r="AA304" s="0" t="n">
        <v>6507.82824848106</v>
      </c>
      <c r="AB304" s="0" t="n">
        <f aca="false">X304*0.1</f>
        <v>4.994E-007</v>
      </c>
      <c r="AC304" s="0" t="n">
        <f aca="false">(SQRT(((AA304/W304)^2)+((AB304/X304)^2)))*Y304</f>
        <v>0.187657548051988</v>
      </c>
      <c r="AD304" s="0" t="n">
        <v>5.223868284E-006</v>
      </c>
      <c r="AE304" s="0" t="n">
        <f aca="false">(W304*AD304)*EXP(L304*M304)</f>
        <v>1.93358685719286</v>
      </c>
      <c r="AF304" s="0" t="n">
        <v>357238.890533241</v>
      </c>
      <c r="AG304" s="0" t="n">
        <v>6507.82824848106</v>
      </c>
      <c r="AH304" s="0" t="n">
        <f aca="false">AD304*0.1</f>
        <v>5.223868284E-007</v>
      </c>
      <c r="AI304" s="0" t="n">
        <f aca="false">(SQRT(((AG304/W304)^2)+((AH304/AD304)^2)))*AE304</f>
        <v>0.196295216964755</v>
      </c>
      <c r="AJ304" s="0" t="n">
        <v>3.02832944E-007</v>
      </c>
      <c r="AK304" s="0" t="n">
        <f aca="false">(W304*AJ304)*EXP(L304*M304)</f>
        <v>0.112091991721325</v>
      </c>
      <c r="AL304" s="0" t="n">
        <v>357238.890533241</v>
      </c>
      <c r="AM304" s="0" t="n">
        <v>6507.82824848106</v>
      </c>
      <c r="AN304" s="0" t="n">
        <f aca="false">AJ304*0.1</f>
        <v>3.02832944E-008</v>
      </c>
      <c r="AO304" s="0" t="n">
        <f aca="false">(SQRT(((AM304/W304)^2)+((AN304/AJ304)^2)))*AK304</f>
        <v>0.011379432867522</v>
      </c>
    </row>
    <row r="305" customFormat="false" ht="15" hidden="false" customHeight="false" outlineLevel="0" collapsed="false">
      <c r="A305" s="42" t="s">
        <v>544</v>
      </c>
      <c r="B305" s="32"/>
      <c r="C305" s="0" t="s">
        <v>2123</v>
      </c>
      <c r="D305" s="41" t="n">
        <v>41565</v>
      </c>
      <c r="E305" s="0" t="n">
        <v>10000</v>
      </c>
      <c r="F305" s="0" t="n">
        <v>9685</v>
      </c>
      <c r="G305" s="0" t="n">
        <f aca="false">(((F305*3.7852*35.81)/1000)/(H305^2))*1.2732</f>
        <v>26.1161667841766</v>
      </c>
      <c r="H305" s="0" t="n">
        <v>8</v>
      </c>
      <c r="I305" s="0" t="n">
        <v>38.4099122354156</v>
      </c>
      <c r="J305" s="0" t="n">
        <v>130.009325504884</v>
      </c>
      <c r="K305" s="0" t="n">
        <v>0.00593973</v>
      </c>
      <c r="L305" s="0" t="n">
        <v>0.005</v>
      </c>
      <c r="M305" s="0" t="n">
        <v>-1</v>
      </c>
      <c r="N305" s="0" t="n">
        <v>6.48158897309676</v>
      </c>
      <c r="O305" s="0" t="n">
        <f aca="false">(N305/2204.59)*EXP(L305*M305)</f>
        <v>0.00292537928287299</v>
      </c>
      <c r="P305" s="0" t="n">
        <v>0.693948706618423</v>
      </c>
      <c r="Q305" s="0" t="n">
        <v>0.0696754411027923</v>
      </c>
      <c r="R305" s="0" t="n">
        <f aca="false">30.3818643031628*(I305/Hoja4!$DN$2)</f>
        <v>0.203106316941425</v>
      </c>
      <c r="S305" s="0" t="n">
        <v>1.14894745568521</v>
      </c>
      <c r="T305" s="0" t="n">
        <v>5.58086552427142E-005</v>
      </c>
      <c r="U305" s="0" t="n">
        <f aca="false">(SQRT(((P305/G305)^2)+((Q305/H305)^2)+((R305/I305)^2)+((S305/J305)^2)+((T305/K305)^2)))*O305</f>
        <v>9.1403375728643E-005</v>
      </c>
      <c r="V305" s="0" t="n">
        <f aca="false">O305&gt;U305</f>
        <v>1</v>
      </c>
      <c r="W305" s="0" t="n">
        <v>372000</v>
      </c>
      <c r="X305" s="0" t="n">
        <v>4.994E-006</v>
      </c>
      <c r="Y305" s="0" t="n">
        <f aca="false">(W305*X305)*EXP(L305*M305)</f>
        <v>1.84850234344483</v>
      </c>
      <c r="Z305" s="0" t="n">
        <v>357238.890533241</v>
      </c>
      <c r="AA305" s="0" t="n">
        <v>6507.82824848106</v>
      </c>
      <c r="AB305" s="0" t="n">
        <f aca="false">X305*0.1</f>
        <v>4.994E-007</v>
      </c>
      <c r="AC305" s="0" t="n">
        <f aca="false">(SQRT(((AA305/W305)^2)+((AB305/X305)^2)))*Y305</f>
        <v>0.187657548051988</v>
      </c>
      <c r="AD305" s="0" t="n">
        <v>5.223868284E-006</v>
      </c>
      <c r="AE305" s="0" t="n">
        <f aca="false">(W305*AD305)*EXP(L305*M305)</f>
        <v>1.93358685719286</v>
      </c>
      <c r="AF305" s="0" t="n">
        <v>357238.890533241</v>
      </c>
      <c r="AG305" s="0" t="n">
        <v>6507.82824848106</v>
      </c>
      <c r="AH305" s="0" t="n">
        <f aca="false">AD305*0.1</f>
        <v>5.223868284E-007</v>
      </c>
      <c r="AI305" s="0" t="n">
        <f aca="false">(SQRT(((AG305/W305)^2)+((AH305/AD305)^2)))*AE305</f>
        <v>0.196295216964755</v>
      </c>
      <c r="AJ305" s="0" t="n">
        <v>3.02832944E-007</v>
      </c>
      <c r="AK305" s="0" t="n">
        <f aca="false">(W305*AJ305)*EXP(L305*M305)</f>
        <v>0.112091991721325</v>
      </c>
      <c r="AL305" s="0" t="n">
        <v>357238.890533241</v>
      </c>
      <c r="AM305" s="0" t="n">
        <v>6507.82824848106</v>
      </c>
      <c r="AN305" s="0" t="n">
        <f aca="false">AJ305*0.1</f>
        <v>3.02832944E-008</v>
      </c>
      <c r="AO305" s="0" t="n">
        <f aca="false">(SQRT(((AM305/W305)^2)+((AN305/AJ305)^2)))*AK305</f>
        <v>0.011379432867522</v>
      </c>
    </row>
    <row r="306" customFormat="false" ht="15" hidden="false" customHeight="false" outlineLevel="0" collapsed="false">
      <c r="A306" s="42" t="s">
        <v>544</v>
      </c>
      <c r="B306" s="32"/>
      <c r="C306" s="0" t="s">
        <v>2125</v>
      </c>
      <c r="D306" s="41" t="n">
        <v>41565</v>
      </c>
      <c r="E306" s="0" t="n">
        <v>10000</v>
      </c>
      <c r="F306" s="0" t="n">
        <v>9685</v>
      </c>
      <c r="G306" s="0" t="n">
        <f aca="false">(((F306*3.7852*35.81)/1000)/(H306^2))*1.2732</f>
        <v>26.1161667841766</v>
      </c>
      <c r="H306" s="0" t="n">
        <v>8</v>
      </c>
      <c r="I306" s="0" t="n">
        <v>3.71708828084667</v>
      </c>
      <c r="J306" s="0" t="n">
        <v>68.0020357347871</v>
      </c>
      <c r="K306" s="0" t="n">
        <v>3.9836139795159</v>
      </c>
      <c r="L306" s="0" t="n">
        <v>0.005</v>
      </c>
      <c r="M306" s="0" t="n">
        <v>-1</v>
      </c>
      <c r="N306" s="0" t="n">
        <v>232.187786234641</v>
      </c>
      <c r="O306" s="0" t="n">
        <f aca="false">(N306/2204.59)*EXP(L306*M306)</f>
        <v>0.104794880145329</v>
      </c>
      <c r="P306" s="0" t="n">
        <v>0.693948706618423</v>
      </c>
      <c r="Q306" s="0" t="n">
        <v>0.0696754411027923</v>
      </c>
      <c r="R306" s="0" t="n">
        <f aca="false">30.3818643031628*(I306/Hoja4!$DN$2)</f>
        <v>0.0196554500265896</v>
      </c>
      <c r="S306" s="0" t="n">
        <v>0.388353619553598</v>
      </c>
      <c r="T306" s="0" t="n">
        <v>0.0223763331258358</v>
      </c>
      <c r="U306" s="0" t="n">
        <f aca="false">(SQRT(((P306/G306)^2)+((Q306/H306)^2)+((R306/I306)^2)+((S306/J306)^2)+((T306/K306)^2)))*O306</f>
        <v>0.00309816025766915</v>
      </c>
      <c r="V306" s="0" t="n">
        <f aca="false">O306&gt;U306</f>
        <v>1</v>
      </c>
      <c r="W306" s="0" t="n">
        <v>36000</v>
      </c>
      <c r="X306" s="0" t="n">
        <v>4.994E-006</v>
      </c>
      <c r="Y306" s="0" t="n">
        <f aca="false">(W306*X306)*EXP(L306*M306)</f>
        <v>0.178887323559177</v>
      </c>
      <c r="Z306" s="0" t="n">
        <v>236388.087410567</v>
      </c>
      <c r="AA306" s="0" t="n">
        <v>804.406580767259</v>
      </c>
      <c r="AB306" s="0" t="n">
        <f aca="false">X306*0.1</f>
        <v>4.994E-007</v>
      </c>
      <c r="AC306" s="0" t="n">
        <f aca="false">(SQRT(((AA306/W306)^2)+((AB306/X306)^2)))*Y306</f>
        <v>0.0183298695526061</v>
      </c>
      <c r="AD306" s="0" t="n">
        <v>5.223868284E-006</v>
      </c>
      <c r="AE306" s="0" t="n">
        <f aca="false">(W306*AD306)*EXP(L306*M306)</f>
        <v>0.187121308760599</v>
      </c>
      <c r="AF306" s="0" t="n">
        <v>236388.087410567</v>
      </c>
      <c r="AG306" s="0" t="n">
        <v>804.406580767259</v>
      </c>
      <c r="AH306" s="0" t="n">
        <f aca="false">AD306*0.1</f>
        <v>5.223868284E-007</v>
      </c>
      <c r="AI306" s="0" t="n">
        <f aca="false">(SQRT(((AG306/W306)^2)+((AH306/AD306)^2)))*AE306</f>
        <v>0.0191735731288979</v>
      </c>
      <c r="AJ306" s="0" t="n">
        <v>3.02832944E-007</v>
      </c>
      <c r="AK306" s="0" t="n">
        <f aca="false">(W306*AJ306)*EXP(L306*M306)</f>
        <v>0.0108476121020637</v>
      </c>
      <c r="AL306" s="0" t="n">
        <v>236388.087410567</v>
      </c>
      <c r="AM306" s="0" t="n">
        <v>804.406580767259</v>
      </c>
      <c r="AN306" s="0" t="n">
        <f aca="false">AJ306*0.1</f>
        <v>3.02832944E-008</v>
      </c>
      <c r="AO306" s="0" t="n">
        <f aca="false">(SQRT(((AM306/W306)^2)+((AN306/AJ306)^2)))*AK306</f>
        <v>0.00111151148573321</v>
      </c>
    </row>
    <row r="307" customFormat="false" ht="15" hidden="false" customHeight="false" outlineLevel="0" collapsed="false">
      <c r="A307" s="42" t="s">
        <v>544</v>
      </c>
      <c r="B307" s="32"/>
      <c r="C307" s="0" t="s">
        <v>2122</v>
      </c>
      <c r="D307" s="41" t="n">
        <v>41565</v>
      </c>
      <c r="E307" s="0" t="n">
        <v>10000</v>
      </c>
      <c r="F307" s="0" t="n">
        <v>9685</v>
      </c>
      <c r="G307" s="0" t="n">
        <f aca="false">(((F307*3.7852*35.81)/1000)/(H307^2))*1.2732</f>
        <v>26.1161667841766</v>
      </c>
      <c r="H307" s="0" t="n">
        <v>8</v>
      </c>
      <c r="I307" s="0" t="n">
        <v>27.87816210635</v>
      </c>
      <c r="J307" s="0" t="n">
        <v>68.0016224983599</v>
      </c>
      <c r="K307" s="0" t="n">
        <v>3.82238500207701</v>
      </c>
      <c r="L307" s="0" t="n">
        <v>0.005</v>
      </c>
      <c r="M307" s="0" t="n">
        <v>-1</v>
      </c>
      <c r="N307" s="0" t="n">
        <v>1670.92830090795</v>
      </c>
      <c r="O307" s="0" t="n">
        <f aca="false">(N307/2204.59)*EXP(L307*M307)</f>
        <v>0.754151343895979</v>
      </c>
      <c r="P307" s="0" t="n">
        <v>0.693948706618423</v>
      </c>
      <c r="Q307" s="0" t="n">
        <v>0.0696754411027923</v>
      </c>
      <c r="R307" s="0" t="n">
        <f aca="false">30.3818643031628*(I307/Hoja4!$CY$2)</f>
        <v>0.248032666282755</v>
      </c>
      <c r="S307" s="0" t="n">
        <v>0.346725101597201</v>
      </c>
      <c r="T307" s="0" t="n">
        <v>0.0215793379964769</v>
      </c>
      <c r="U307" s="0" t="n">
        <f aca="false">(SQRT(((P307/G307)^2)+((Q307/H307)^2)+((R307/I307)^2)+((S307/J307)^2)+((T307/K307)^2)))*O307</f>
        <v>0.0228612526348426</v>
      </c>
      <c r="V307" s="0" t="n">
        <f aca="false">O307&gt;U307</f>
        <v>1</v>
      </c>
      <c r="W307" s="0" t="n">
        <v>270000</v>
      </c>
      <c r="X307" s="0" t="n">
        <v>4.994E-006</v>
      </c>
      <c r="Y307" s="0" t="n">
        <f aca="false">(W307*X307)*EXP(L307*M307)</f>
        <v>1.34165492669383</v>
      </c>
      <c r="Z307" s="0" t="n">
        <v>363455.588561429</v>
      </c>
      <c r="AA307" s="0" t="n">
        <v>3748.14709444969</v>
      </c>
      <c r="AB307" s="0" t="n">
        <f aca="false">X307*0.1</f>
        <v>4.994E-007</v>
      </c>
      <c r="AC307" s="0" t="n">
        <f aca="false">(SQRT(((AA307/W307)^2)+((AB307/X307)^2)))*Y307</f>
        <v>0.135452079760499</v>
      </c>
      <c r="AD307" s="0" t="n">
        <v>5.223868284E-006</v>
      </c>
      <c r="AE307" s="0" t="n">
        <f aca="false">(W307*AD307)*EXP(L307*M307)</f>
        <v>1.40340981570449</v>
      </c>
      <c r="AF307" s="0" t="n">
        <v>363455.588561429</v>
      </c>
      <c r="AG307" s="0" t="n">
        <v>3748.14709444969</v>
      </c>
      <c r="AH307" s="0" t="n">
        <f aca="false">AD307*0.1</f>
        <v>5.223868284E-007</v>
      </c>
      <c r="AI307" s="0" t="n">
        <f aca="false">(SQRT(((AG307/W307)^2)+((AH307/AD307)^2)))*AE307</f>
        <v>0.141686788839148</v>
      </c>
      <c r="AJ307" s="0" t="n">
        <v>3.02832944E-007</v>
      </c>
      <c r="AK307" s="0" t="n">
        <f aca="false">(W307*AJ307)*EXP(L307*M307)</f>
        <v>0.0813570907654778</v>
      </c>
      <c r="AL307" s="0" t="n">
        <v>363455.588561429</v>
      </c>
      <c r="AM307" s="0" t="n">
        <v>3748.14709444969</v>
      </c>
      <c r="AN307" s="0" t="n">
        <f aca="false">AJ307*0.1</f>
        <v>3.02832944E-008</v>
      </c>
      <c r="AO307" s="0" t="n">
        <f aca="false">(SQRT(((AM307/W307)^2)+((AN307/AJ307)^2)))*AK307</f>
        <v>0.00821372688922599</v>
      </c>
    </row>
    <row r="308" customFormat="false" ht="15" hidden="false" customHeight="false" outlineLevel="0" collapsed="false">
      <c r="A308" s="42" t="s">
        <v>544</v>
      </c>
      <c r="B308" s="32"/>
      <c r="C308" s="0" t="s">
        <v>2122</v>
      </c>
      <c r="D308" s="41" t="n">
        <v>41565</v>
      </c>
      <c r="E308" s="0" t="n">
        <v>10000</v>
      </c>
      <c r="F308" s="0" t="n">
        <v>9685</v>
      </c>
      <c r="G308" s="0" t="n">
        <f aca="false">(((F308*3.7852*35.81)/1000)/(H308^2))*1.2732</f>
        <v>26.1161667841766</v>
      </c>
      <c r="H308" s="0" t="n">
        <v>8</v>
      </c>
      <c r="I308" s="0" t="n">
        <v>27.87816210635</v>
      </c>
      <c r="J308" s="0" t="n">
        <v>68.0016224983599</v>
      </c>
      <c r="K308" s="0" t="n">
        <v>3.82238500207701</v>
      </c>
      <c r="L308" s="0" t="n">
        <v>0.005</v>
      </c>
      <c r="M308" s="0" t="n">
        <v>-1</v>
      </c>
      <c r="N308" s="0" t="n">
        <v>1670.92830090795</v>
      </c>
      <c r="O308" s="0" t="n">
        <f aca="false">(N308/2204.59)*EXP(L308*M308)</f>
        <v>0.754151343895979</v>
      </c>
      <c r="P308" s="0" t="n">
        <v>0.693948706618423</v>
      </c>
      <c r="Q308" s="0" t="n">
        <v>0.0696754411027923</v>
      </c>
      <c r="R308" s="0" t="n">
        <f aca="false">30.3818643031628*(I308/Hoja4!$CY$2)</f>
        <v>0.248032666282755</v>
      </c>
      <c r="S308" s="0" t="n">
        <v>0.346725101597201</v>
      </c>
      <c r="T308" s="0" t="n">
        <v>0.0215793379964769</v>
      </c>
      <c r="U308" s="0" t="n">
        <f aca="false">(SQRT(((P308/G308)^2)+((Q308/H308)^2)+((R308/I308)^2)+((S308/J308)^2)+((T308/K308)^2)))*O308</f>
        <v>0.0228612526348426</v>
      </c>
      <c r="V308" s="0" t="n">
        <f aca="false">O308&gt;U308</f>
        <v>1</v>
      </c>
      <c r="W308" s="0" t="n">
        <v>270000</v>
      </c>
      <c r="X308" s="0" t="n">
        <v>4.994E-006</v>
      </c>
      <c r="Y308" s="0" t="n">
        <f aca="false">(W308*X308)*EXP(L308*M308)</f>
        <v>1.34165492669383</v>
      </c>
      <c r="Z308" s="0" t="n">
        <v>363455.588561429</v>
      </c>
      <c r="AA308" s="0" t="n">
        <v>3748.14709444969</v>
      </c>
      <c r="AB308" s="0" t="n">
        <f aca="false">X308*0.1</f>
        <v>4.994E-007</v>
      </c>
      <c r="AC308" s="0" t="n">
        <f aca="false">(SQRT(((AA308/W308)^2)+((AB308/X308)^2)))*Y308</f>
        <v>0.135452079760499</v>
      </c>
      <c r="AD308" s="0" t="n">
        <v>5.223868284E-006</v>
      </c>
      <c r="AE308" s="0" t="n">
        <f aca="false">(W308*AD308)*EXP(L308*M308)</f>
        <v>1.40340981570449</v>
      </c>
      <c r="AF308" s="0" t="n">
        <v>363455.588561429</v>
      </c>
      <c r="AG308" s="0" t="n">
        <v>3748.14709444969</v>
      </c>
      <c r="AH308" s="0" t="n">
        <f aca="false">AD308*0.1</f>
        <v>5.223868284E-007</v>
      </c>
      <c r="AI308" s="0" t="n">
        <f aca="false">(SQRT(((AG308/W308)^2)+((AH308/AD308)^2)))*AE308</f>
        <v>0.141686788839148</v>
      </c>
      <c r="AJ308" s="0" t="n">
        <v>3.02832944E-007</v>
      </c>
      <c r="AK308" s="0" t="n">
        <f aca="false">(W308*AJ308)*EXP(L308*M308)</f>
        <v>0.0813570907654778</v>
      </c>
      <c r="AL308" s="0" t="n">
        <v>363455.588561429</v>
      </c>
      <c r="AM308" s="0" t="n">
        <v>3748.14709444969</v>
      </c>
      <c r="AN308" s="0" t="n">
        <f aca="false">AJ308*0.1</f>
        <v>3.02832944E-008</v>
      </c>
      <c r="AO308" s="0" t="n">
        <f aca="false">(SQRT(((AM308/W308)^2)+((AN308/AJ308)^2)))*AK308</f>
        <v>0.00821372688922599</v>
      </c>
    </row>
    <row r="309" customFormat="false" ht="15" hidden="false" customHeight="false" outlineLevel="0" collapsed="false">
      <c r="A309" s="42" t="s">
        <v>544</v>
      </c>
      <c r="B309" s="40" t="s">
        <v>623</v>
      </c>
      <c r="C309" s="0" t="s">
        <v>2122</v>
      </c>
      <c r="D309" s="41" t="n">
        <v>40766</v>
      </c>
      <c r="E309" s="0" t="n">
        <v>10000</v>
      </c>
      <c r="F309" s="0" t="n">
        <v>9685</v>
      </c>
      <c r="G309" s="0" t="n">
        <f aca="false">(((F309*3.7852*35.81)/1000)/(H309^2))*1.2732</f>
        <v>26.1161667841766</v>
      </c>
      <c r="H309" s="0" t="n">
        <v>8</v>
      </c>
      <c r="I309" s="0" t="n">
        <v>49.5611770779556</v>
      </c>
      <c r="J309" s="0" t="n">
        <v>68.0016224983599</v>
      </c>
      <c r="K309" s="0" t="n">
        <v>3.82238500207701</v>
      </c>
      <c r="L309" s="0" t="n">
        <v>0.005</v>
      </c>
      <c r="M309" s="0" t="n">
        <v>1</v>
      </c>
      <c r="N309" s="0" t="n">
        <v>2293.19438024101</v>
      </c>
      <c r="O309" s="0" t="n">
        <f aca="false">(N309/2204.59)*EXP(L309*M309)</f>
        <v>1.04540484394225</v>
      </c>
      <c r="P309" s="0" t="n">
        <v>0.693948706618423</v>
      </c>
      <c r="Q309" s="0" t="n">
        <v>0.0696754411027923</v>
      </c>
      <c r="R309" s="0" t="n">
        <f aca="false">30.3818643031628*(I309/Hoja4!$CY$2)</f>
        <v>0.440946962280453</v>
      </c>
      <c r="S309" s="0" t="n">
        <v>0.346725101597201</v>
      </c>
      <c r="T309" s="0" t="n">
        <v>0.0215793379964769</v>
      </c>
      <c r="U309" s="0" t="n">
        <f aca="false">(SQRT(((P309/G309)^2)+((Q309/H309)^2)+((R309/I309)^2)+((S309/J309)^2)+((T309/K309)^2)))*O309</f>
        <v>0.0316902760122222</v>
      </c>
      <c r="V309" s="0" t="n">
        <f aca="false">O309&gt;U309</f>
        <v>1</v>
      </c>
      <c r="W309" s="0" t="n">
        <v>480000</v>
      </c>
      <c r="X309" s="0" t="n">
        <v>4.994E-006</v>
      </c>
      <c r="Y309" s="0" t="n">
        <f aca="false">(W309*X309)*EXP(L309*M309)</f>
        <v>2.40913561400249</v>
      </c>
      <c r="Z309" s="0" t="n">
        <v>363455.588561429</v>
      </c>
      <c r="AA309" s="0" t="n">
        <v>3748.14709444969</v>
      </c>
      <c r="AB309" s="0" t="n">
        <f aca="false">X309*0.1</f>
        <v>4.994E-007</v>
      </c>
      <c r="AC309" s="0" t="n">
        <f aca="false">(SQRT(((AA309/W309)^2)+((AB309/X309)^2)))*Y309</f>
        <v>0.241646928651446</v>
      </c>
      <c r="AD309" s="0" t="n">
        <v>5.223868284E-006</v>
      </c>
      <c r="AE309" s="0" t="n">
        <f aca="false">(W309*AD309)*EXP(L309*M309)</f>
        <v>2.52002545571535</v>
      </c>
      <c r="AF309" s="0" t="n">
        <v>363455.588561429</v>
      </c>
      <c r="AG309" s="0" t="n">
        <v>3748.14709444969</v>
      </c>
      <c r="AH309" s="0" t="n">
        <f aca="false">AD309*0.1</f>
        <v>5.223868284E-007</v>
      </c>
      <c r="AI309" s="0" t="n">
        <f aca="false">(SQRT(((AG309/W309)^2)+((AH309/AD309)^2)))*AE309</f>
        <v>0.252769668904345</v>
      </c>
      <c r="AJ309" s="0" t="n">
        <v>3.02832944E-007</v>
      </c>
      <c r="AK309" s="0" t="n">
        <f aca="false">(W309*AJ309)*EXP(L309*M309)</f>
        <v>0.146088432215383</v>
      </c>
      <c r="AL309" s="0" t="n">
        <v>363455.588561429</v>
      </c>
      <c r="AM309" s="0" t="n">
        <v>3748.14709444969</v>
      </c>
      <c r="AN309" s="0" t="n">
        <f aca="false">AJ309*0.1</f>
        <v>3.02832944E-008</v>
      </c>
      <c r="AO309" s="0" t="n">
        <f aca="false">(SQRT(((AM309/W309)^2)+((AN309/AJ309)^2)))*AK309</f>
        <v>0.0146533141393823</v>
      </c>
    </row>
    <row r="310" customFormat="false" ht="15" hidden="false" customHeight="false" outlineLevel="0" collapsed="false">
      <c r="A310" s="42" t="s">
        <v>544</v>
      </c>
      <c r="B310" s="32"/>
      <c r="C310" s="0" t="s">
        <v>2122</v>
      </c>
      <c r="D310" s="41" t="n">
        <v>40766</v>
      </c>
      <c r="E310" s="0" t="n">
        <v>10000</v>
      </c>
      <c r="F310" s="0" t="n">
        <v>9685</v>
      </c>
      <c r="G310" s="0" t="n">
        <f aca="false">(((F310*3.7852*35.81)/1000)/(H310^2))*1.2732</f>
        <v>26.1161667841766</v>
      </c>
      <c r="H310" s="0" t="n">
        <v>8</v>
      </c>
      <c r="I310" s="0" t="n">
        <v>49.5611770779556</v>
      </c>
      <c r="J310" s="0" t="n">
        <v>68.0016224983599</v>
      </c>
      <c r="K310" s="0" t="n">
        <v>3.82238500207701</v>
      </c>
      <c r="L310" s="0" t="n">
        <v>0.005</v>
      </c>
      <c r="M310" s="0" t="n">
        <v>1</v>
      </c>
      <c r="N310" s="0" t="n">
        <v>2293.19438024101</v>
      </c>
      <c r="O310" s="0" t="n">
        <f aca="false">(N310/2204.59)*EXP(L310*M310)</f>
        <v>1.04540484394225</v>
      </c>
      <c r="P310" s="0" t="n">
        <v>0.693948706618423</v>
      </c>
      <c r="Q310" s="0" t="n">
        <v>0.0696754411027923</v>
      </c>
      <c r="R310" s="0" t="n">
        <f aca="false">30.3818643031628*(I310/Hoja4!$CY$2)</f>
        <v>0.440946962280453</v>
      </c>
      <c r="S310" s="0" t="n">
        <v>0.346725101597201</v>
      </c>
      <c r="T310" s="0" t="n">
        <v>0.0215793379964769</v>
      </c>
      <c r="U310" s="0" t="n">
        <f aca="false">(SQRT(((P310/G310)^2)+((Q310/H310)^2)+((R310/I310)^2)+((S310/J310)^2)+((T310/K310)^2)))*O310</f>
        <v>0.0316902760122222</v>
      </c>
      <c r="V310" s="0" t="n">
        <f aca="false">O310&gt;U310</f>
        <v>1</v>
      </c>
      <c r="W310" s="0" t="n">
        <v>480000</v>
      </c>
      <c r="X310" s="0" t="n">
        <v>4.994E-006</v>
      </c>
      <c r="Y310" s="0" t="n">
        <f aca="false">(W310*X310)*EXP(L310*M310)</f>
        <v>2.40913561400249</v>
      </c>
      <c r="Z310" s="0" t="n">
        <v>363455.588561429</v>
      </c>
      <c r="AA310" s="0" t="n">
        <v>3748.14709444969</v>
      </c>
      <c r="AB310" s="0" t="n">
        <f aca="false">X310*0.1</f>
        <v>4.994E-007</v>
      </c>
      <c r="AC310" s="0" t="n">
        <f aca="false">(SQRT(((AA310/W310)^2)+((AB310/X310)^2)))*Y310</f>
        <v>0.241646928651446</v>
      </c>
      <c r="AD310" s="0" t="n">
        <v>5.223868284E-006</v>
      </c>
      <c r="AE310" s="0" t="n">
        <f aca="false">(W310*AD310)*EXP(L310*M310)</f>
        <v>2.52002545571535</v>
      </c>
      <c r="AF310" s="0" t="n">
        <v>363455.588561429</v>
      </c>
      <c r="AG310" s="0" t="n">
        <v>3748.14709444969</v>
      </c>
      <c r="AH310" s="0" t="n">
        <f aca="false">AD310*0.1</f>
        <v>5.223868284E-007</v>
      </c>
      <c r="AI310" s="0" t="n">
        <f aca="false">(SQRT(((AG310/W310)^2)+((AH310/AD310)^2)))*AE310</f>
        <v>0.252769668904345</v>
      </c>
      <c r="AJ310" s="0" t="n">
        <v>3.02832944E-007</v>
      </c>
      <c r="AK310" s="0" t="n">
        <f aca="false">(W310*AJ310)*EXP(L310*M310)</f>
        <v>0.146088432215383</v>
      </c>
      <c r="AL310" s="0" t="n">
        <v>363455.588561429</v>
      </c>
      <c r="AM310" s="0" t="n">
        <v>3748.14709444969</v>
      </c>
      <c r="AN310" s="0" t="n">
        <f aca="false">AJ310*0.1</f>
        <v>3.02832944E-008</v>
      </c>
      <c r="AO310" s="0" t="n">
        <f aca="false">(SQRT(((AM310/W310)^2)+((AN310/AJ310)^2)))*AK310</f>
        <v>0.0146533141393823</v>
      </c>
    </row>
    <row r="311" customFormat="false" ht="15" hidden="false" customHeight="false" outlineLevel="0" collapsed="false">
      <c r="A311" s="42" t="s">
        <v>544</v>
      </c>
      <c r="B311" s="32"/>
      <c r="C311" s="0" t="s">
        <v>2129</v>
      </c>
      <c r="D311" s="41" t="n">
        <v>40766</v>
      </c>
      <c r="E311" s="0" t="n">
        <v>5000</v>
      </c>
      <c r="F311" s="0" t="n">
        <v>5048</v>
      </c>
      <c r="G311" s="0" t="n">
        <f aca="false">(((F311*3.7852*35.81)/1000)/(H311^2))*1.2732</f>
        <v>13.6122261152838</v>
      </c>
      <c r="H311" s="0" t="n">
        <v>8</v>
      </c>
      <c r="I311" s="0" t="n">
        <v>47.5435816164818</v>
      </c>
      <c r="J311" s="0" t="n">
        <v>130.009325504884</v>
      </c>
      <c r="K311" s="0" t="n">
        <v>0.00593973</v>
      </c>
      <c r="L311" s="0" t="n">
        <v>0.005</v>
      </c>
      <c r="M311" s="0" t="n">
        <v>1</v>
      </c>
      <c r="N311" s="0" t="n">
        <v>3.40625838152248</v>
      </c>
      <c r="O311" s="0" t="n">
        <f aca="false">(N311/2204.59)*EXP(L311*M311)</f>
        <v>0.00155282039867384</v>
      </c>
      <c r="P311" s="0" t="n">
        <v>0.400684429145215</v>
      </c>
      <c r="Q311" s="0" t="n">
        <v>0.0788250461799058</v>
      </c>
      <c r="R311" s="0" t="n">
        <f aca="false">30.6123136425953*(I311/Hoja4!$AB$2)</f>
        <v>0.259759520535678</v>
      </c>
      <c r="S311" s="0" t="n">
        <v>1.14894745568521</v>
      </c>
      <c r="T311" s="0" t="n">
        <v>5.58086552427142E-005</v>
      </c>
      <c r="U311" s="0" t="n">
        <f aca="false">(SQRT(((P311/G311)^2)+((Q311/H311)^2)+((R311/I311)^2)+((S311/J311)^2)+((T311/K311)^2)))*O311</f>
        <v>5.28819815000157E-005</v>
      </c>
      <c r="V311" s="0" t="n">
        <f aca="false">O311&gt;U311</f>
        <v>1</v>
      </c>
      <c r="W311" s="0" t="n">
        <v>240000</v>
      </c>
      <c r="X311" s="0" t="n">
        <v>4.994E-006</v>
      </c>
      <c r="Y311" s="0" t="n">
        <f aca="false">(W311*X311)*EXP(L311*M311)</f>
        <v>1.20456780700124</v>
      </c>
      <c r="Z311" s="0" t="n">
        <v>357238.890533241</v>
      </c>
      <c r="AA311" s="0" t="n">
        <v>6507.82824848106</v>
      </c>
      <c r="AB311" s="0" t="n">
        <f aca="false">X311*0.1</f>
        <v>4.994E-007</v>
      </c>
      <c r="AC311" s="0" t="n">
        <f aca="false">(SQRT(((AA311/W311)^2)+((AB311/X311)^2)))*Y311</f>
        <v>0.124806681291322</v>
      </c>
      <c r="AD311" s="0" t="n">
        <v>5.223868284E-006</v>
      </c>
      <c r="AE311" s="0" t="n">
        <f aca="false">(W311*AD311)*EXP(L311*M311)</f>
        <v>1.26001272785768</v>
      </c>
      <c r="AF311" s="0" t="n">
        <v>357238.890533241</v>
      </c>
      <c r="AG311" s="0" t="n">
        <v>6507.82824848106</v>
      </c>
      <c r="AH311" s="0" t="n">
        <f aca="false">AD311*0.1</f>
        <v>5.223868284E-007</v>
      </c>
      <c r="AI311" s="0" t="n">
        <f aca="false">(SQRT(((AG311/W311)^2)+((AH311/AD311)^2)))*AE311</f>
        <v>0.130551394479182</v>
      </c>
      <c r="AJ311" s="0" t="n">
        <v>3.02832944E-007</v>
      </c>
      <c r="AK311" s="0" t="n">
        <f aca="false">(W311*AJ311)*EXP(L311*M311)</f>
        <v>0.0730442161076913</v>
      </c>
      <c r="AL311" s="0" t="n">
        <v>357238.890533241</v>
      </c>
      <c r="AM311" s="0" t="n">
        <v>6507.82824848106</v>
      </c>
      <c r="AN311" s="0" t="n">
        <f aca="false">AJ311*0.1</f>
        <v>3.02832944E-008</v>
      </c>
      <c r="AO311" s="0" t="n">
        <f aca="false">(SQRT(((AM311/W311)^2)+((AN311/AJ311)^2)))*AK311</f>
        <v>0.00756819678140186</v>
      </c>
    </row>
    <row r="312" customFormat="false" ht="15" hidden="false" customHeight="false" outlineLevel="0" collapsed="false">
      <c r="A312" s="42" t="s">
        <v>544</v>
      </c>
      <c r="B312" s="32"/>
      <c r="C312" s="0" t="s">
        <v>2129</v>
      </c>
      <c r="D312" s="41" t="n">
        <v>40766</v>
      </c>
      <c r="E312" s="0" t="n">
        <v>5000</v>
      </c>
      <c r="F312" s="0" t="n">
        <v>4600</v>
      </c>
      <c r="G312" s="0" t="n">
        <f aca="false">(((F312*3.7852*35.81)/1000)/(H312^2))*1.2732</f>
        <v>12.404168013135</v>
      </c>
      <c r="H312" s="0" t="n">
        <v>8</v>
      </c>
      <c r="I312" s="0" t="n">
        <v>52.1739130434783</v>
      </c>
      <c r="J312" s="0" t="n">
        <v>130.009325504884</v>
      </c>
      <c r="K312" s="0" t="n">
        <v>0.00593973</v>
      </c>
      <c r="L312" s="0" t="n">
        <v>0.005</v>
      </c>
      <c r="M312" s="0" t="n">
        <v>1</v>
      </c>
      <c r="N312" s="0" t="n">
        <v>3.40625838152248</v>
      </c>
      <c r="O312" s="0" t="n">
        <f aca="false">(N312/2204.59)*EXP(L312*M312)</f>
        <v>0.00155282039867384</v>
      </c>
      <c r="P312" s="0" t="n">
        <v>0.400684429145215</v>
      </c>
      <c r="Q312" s="0" t="n">
        <v>0.0788250461799058</v>
      </c>
      <c r="R312" s="0" t="n">
        <f aca="false">30.6123136425953*(I312/Hoja4!$AB$2)</f>
        <v>0.285057839057414</v>
      </c>
      <c r="S312" s="0" t="n">
        <v>1.14894745568521</v>
      </c>
      <c r="T312" s="0" t="n">
        <v>5.58086552427142E-005</v>
      </c>
      <c r="U312" s="0" t="n">
        <f aca="false">(SQRT(((P312/G312)^2)+((Q312/H312)^2)+((R312/I312)^2)+((S312/J312)^2)+((T312/K312)^2)))*O312</f>
        <v>5.67738398979234E-005</v>
      </c>
      <c r="V312" s="0" t="n">
        <f aca="false">O312&gt;U312</f>
        <v>1</v>
      </c>
      <c r="W312" s="0" t="n">
        <v>240000</v>
      </c>
      <c r="X312" s="0" t="n">
        <v>4.994E-006</v>
      </c>
      <c r="Y312" s="0" t="n">
        <f aca="false">(W312*X312)*EXP(L312*M312)</f>
        <v>1.20456780700124</v>
      </c>
      <c r="Z312" s="0" t="n">
        <v>357238.890533241</v>
      </c>
      <c r="AA312" s="0" t="n">
        <v>6507.82824848106</v>
      </c>
      <c r="AB312" s="0" t="n">
        <f aca="false">X312*0.1</f>
        <v>4.994E-007</v>
      </c>
      <c r="AC312" s="0" t="n">
        <f aca="false">(SQRT(((AA312/W312)^2)+((AB312/X312)^2)))*Y312</f>
        <v>0.124806681291322</v>
      </c>
      <c r="AD312" s="0" t="n">
        <v>5.223868284E-006</v>
      </c>
      <c r="AE312" s="0" t="n">
        <f aca="false">(W312*AD312)*EXP(L312*M312)</f>
        <v>1.26001272785768</v>
      </c>
      <c r="AF312" s="0" t="n">
        <v>357238.890533241</v>
      </c>
      <c r="AG312" s="0" t="n">
        <v>6507.82824848106</v>
      </c>
      <c r="AH312" s="0" t="n">
        <f aca="false">AD312*0.1</f>
        <v>5.223868284E-007</v>
      </c>
      <c r="AI312" s="0" t="n">
        <f aca="false">(SQRT(((AG312/W312)^2)+((AH312/AD312)^2)))*AE312</f>
        <v>0.130551394479182</v>
      </c>
      <c r="AJ312" s="0" t="n">
        <v>3.02832944E-007</v>
      </c>
      <c r="AK312" s="0" t="n">
        <f aca="false">(W312*AJ312)*EXP(L312*M312)</f>
        <v>0.0730442161076913</v>
      </c>
      <c r="AL312" s="0" t="n">
        <v>357238.890533241</v>
      </c>
      <c r="AM312" s="0" t="n">
        <v>6507.82824848106</v>
      </c>
      <c r="AN312" s="0" t="n">
        <f aca="false">AJ312*0.1</f>
        <v>3.02832944E-008</v>
      </c>
      <c r="AO312" s="0" t="n">
        <f aca="false">(SQRT(((AM312/W312)^2)+((AN312/AJ312)^2)))*AK312</f>
        <v>0.00756819678140186</v>
      </c>
    </row>
    <row r="313" customFormat="false" ht="15" hidden="false" customHeight="false" outlineLevel="0" collapsed="false">
      <c r="A313" s="42" t="s">
        <v>544</v>
      </c>
      <c r="B313" s="40" t="s">
        <v>627</v>
      </c>
      <c r="C313" s="0" t="s">
        <v>2124</v>
      </c>
      <c r="D313" s="41" t="n">
        <v>39590</v>
      </c>
      <c r="E313" s="0" t="n">
        <v>12000</v>
      </c>
      <c r="F313" s="0" t="n">
        <v>11529</v>
      </c>
      <c r="G313" s="0" t="n">
        <f aca="false">(((F313*3.7852*35.81)/1000)/(H313^2))*1.2732</f>
        <v>31.0886202224855</v>
      </c>
      <c r="H313" s="0" t="n">
        <v>8</v>
      </c>
      <c r="I313" s="0" t="n">
        <v>57.2469424928441</v>
      </c>
      <c r="J313" s="0" t="n">
        <v>130.009325504884</v>
      </c>
      <c r="K313" s="0" t="n">
        <v>0.00593973</v>
      </c>
      <c r="L313" s="0" t="n">
        <v>0.005</v>
      </c>
      <c r="M313" s="0" t="n">
        <v>4</v>
      </c>
      <c r="N313" s="0" t="n">
        <v>8.38111464910045</v>
      </c>
      <c r="O313" s="0" t="n">
        <f aca="false">(N313/2204.59)*EXP(L313*M313)</f>
        <v>0.00387846465598145</v>
      </c>
      <c r="P313" s="0" t="n">
        <v>1.07195269681865</v>
      </c>
      <c r="Q313" s="0" t="n">
        <v>0.0717296563018546</v>
      </c>
      <c r="R313" s="0" t="n">
        <f aca="false">40.3876152128855*(I313/Hoja4!$EC$2)</f>
        <v>0.85038943238609</v>
      </c>
      <c r="S313" s="0" t="n">
        <v>1.14894745568521</v>
      </c>
      <c r="T313" s="0" t="n">
        <v>5.58086552427142E-005</v>
      </c>
      <c r="U313" s="0" t="n">
        <f aca="false">(SQRT(((P313/G313)^2)+((Q313/H313)^2)+((R313/I313)^2)+((S313/J313)^2)+((T313/K313)^2)))*O313</f>
        <v>0.000157846674103835</v>
      </c>
      <c r="V313" s="0" t="n">
        <f aca="false">O313&gt;U313</f>
        <v>1</v>
      </c>
      <c r="W313" s="0" t="n">
        <v>660000</v>
      </c>
      <c r="X313" s="0" t="n">
        <v>4.994E-006</v>
      </c>
      <c r="Y313" s="0" t="n">
        <f aca="false">(W313*X313)*EXP(L313*M313)</f>
        <v>3.36262442478179</v>
      </c>
      <c r="Z313" s="0" t="n">
        <v>357238.890533241</v>
      </c>
      <c r="AA313" s="0" t="n">
        <v>6507.82824848106</v>
      </c>
      <c r="AB313" s="0" t="n">
        <f aca="false">X313*0.1</f>
        <v>4.994E-007</v>
      </c>
      <c r="AC313" s="0" t="n">
        <f aca="false">(SQRT(((AA313/W313)^2)+((AB313/X313)^2)))*Y313</f>
        <v>0.337893167997605</v>
      </c>
      <c r="AD313" s="0" t="n">
        <v>5.223868284E-006</v>
      </c>
      <c r="AE313" s="0" t="n">
        <f aca="false">(W313*AD313)*EXP(L313*M313)</f>
        <v>3.51740229948365</v>
      </c>
      <c r="AF313" s="0" t="n">
        <v>357238.890533241</v>
      </c>
      <c r="AG313" s="0" t="n">
        <v>6507.82824848106</v>
      </c>
      <c r="AH313" s="0" t="n">
        <f aca="false">AD313*0.1</f>
        <v>5.223868284E-007</v>
      </c>
      <c r="AI313" s="0" t="n">
        <f aca="false">(SQRT(((AG313/W313)^2)+((AH313/AD313)^2)))*AE313</f>
        <v>0.353446015955741</v>
      </c>
      <c r="AJ313" s="0" t="n">
        <v>3.02832944E-007</v>
      </c>
      <c r="AK313" s="0" t="n">
        <f aca="false">(W313*AJ313)*EXP(L313*M313)</f>
        <v>0.203907379680211</v>
      </c>
      <c r="AL313" s="0" t="n">
        <v>357238.890533241</v>
      </c>
      <c r="AM313" s="0" t="n">
        <v>6507.82824848106</v>
      </c>
      <c r="AN313" s="0" t="n">
        <f aca="false">AJ313*0.1</f>
        <v>3.02832944E-008</v>
      </c>
      <c r="AO313" s="0" t="n">
        <f aca="false">(SQRT(((AM313/W313)^2)+((AN313/AJ313)^2)))*AK313</f>
        <v>0.0204896241133763</v>
      </c>
    </row>
    <row r="314" customFormat="false" ht="15" hidden="false" customHeight="false" outlineLevel="0" collapsed="false">
      <c r="A314" s="42" t="s">
        <v>544</v>
      </c>
      <c r="B314" s="40" t="s">
        <v>631</v>
      </c>
      <c r="C314" s="0" t="s">
        <v>2122</v>
      </c>
      <c r="D314" s="41" t="n">
        <v>40715</v>
      </c>
      <c r="E314" s="0" t="n">
        <v>10000</v>
      </c>
      <c r="F314" s="0" t="n">
        <v>9685</v>
      </c>
      <c r="G314" s="0" t="n">
        <f aca="false">(((F314*3.7852*35.81)/1000)/(H314^2))*1.2732</f>
        <v>26.1161667841766</v>
      </c>
      <c r="H314" s="0" t="n">
        <v>8</v>
      </c>
      <c r="I314" s="0" t="n">
        <v>37.6664945792463</v>
      </c>
      <c r="J314" s="0" t="n">
        <v>68.0016224983599</v>
      </c>
      <c r="K314" s="0" t="n">
        <v>3.82238500207701</v>
      </c>
      <c r="L314" s="0" t="n">
        <v>0.005</v>
      </c>
      <c r="M314" s="0" t="n">
        <v>1</v>
      </c>
      <c r="N314" s="0" t="n">
        <v>2174.37278926245</v>
      </c>
      <c r="O314" s="0" t="n">
        <f aca="false">(N314/2204.59)*EXP(L314*M314)</f>
        <v>0.99123731769841</v>
      </c>
      <c r="P314" s="0" t="n">
        <v>0.693948706618423</v>
      </c>
      <c r="Q314" s="0" t="n">
        <v>0.0696754411027923</v>
      </c>
      <c r="R314" s="0" t="n">
        <f aca="false">30.3818643031628*(I314/Hoja4!$CY$2)</f>
        <v>0.335119691333144</v>
      </c>
      <c r="S314" s="0" t="n">
        <v>0.346725101597201</v>
      </c>
      <c r="T314" s="0" t="n">
        <v>0.0215793379964769</v>
      </c>
      <c r="U314" s="0" t="n">
        <f aca="false">(SQRT(((P314/G314)^2)+((Q314/H314)^2)+((R314/I314)^2)+((S314/J314)^2)+((T314/K314)^2)))*O314</f>
        <v>0.0300482481724686</v>
      </c>
      <c r="V314" s="0" t="n">
        <f aca="false">O314&gt;U314</f>
        <v>1</v>
      </c>
      <c r="W314" s="0" t="n">
        <v>364800</v>
      </c>
      <c r="X314" s="0" t="n">
        <v>4.994E-006</v>
      </c>
      <c r="Y314" s="0" t="n">
        <f aca="false">(W314*X314)*EXP(L314*M314)</f>
        <v>1.83094306664189</v>
      </c>
      <c r="Z314" s="0" t="n">
        <v>363455.588561429</v>
      </c>
      <c r="AA314" s="0" t="n">
        <v>3748.14709444969</v>
      </c>
      <c r="AB314" s="0" t="n">
        <f aca="false">X314*0.1</f>
        <v>4.994E-007</v>
      </c>
      <c r="AC314" s="0" t="n">
        <f aca="false">(SQRT(((AA314/W314)^2)+((AB314/X314)^2)))*Y314</f>
        <v>0.184058195125796</v>
      </c>
      <c r="AD314" s="0" t="n">
        <v>5.223868284E-006</v>
      </c>
      <c r="AE314" s="0" t="n">
        <f aca="false">(W314*AD314)*EXP(L314*M314)</f>
        <v>1.91521934634367</v>
      </c>
      <c r="AF314" s="0" t="n">
        <v>363455.588561429</v>
      </c>
      <c r="AG314" s="0" t="n">
        <v>3748.14709444969</v>
      </c>
      <c r="AH314" s="0" t="n">
        <f aca="false">AD314*0.1</f>
        <v>5.223868284E-007</v>
      </c>
      <c r="AI314" s="0" t="n">
        <f aca="false">(SQRT(((AG314/W314)^2)+((AH314/AD314)^2)))*AE314</f>
        <v>0.192530189813362</v>
      </c>
      <c r="AJ314" s="0" t="n">
        <v>3.02832944E-007</v>
      </c>
      <c r="AK314" s="0" t="n">
        <f aca="false">(W314*AJ314)*EXP(L314*M314)</f>
        <v>0.111027208483691</v>
      </c>
      <c r="AL314" s="0" t="n">
        <v>363455.588561429</v>
      </c>
      <c r="AM314" s="0" t="n">
        <v>3748.14709444969</v>
      </c>
      <c r="AN314" s="0" t="n">
        <f aca="false">AJ314*0.1</f>
        <v>3.02832944E-008</v>
      </c>
      <c r="AO314" s="0" t="n">
        <f aca="false">(SQRT(((AM314/W314)^2)+((AN314/AJ314)^2)))*AK314</f>
        <v>0.011161170423963</v>
      </c>
    </row>
    <row r="315" customFormat="false" ht="15" hidden="false" customHeight="false" outlineLevel="0" collapsed="false">
      <c r="A315" s="42" t="s">
        <v>544</v>
      </c>
      <c r="B315" s="32"/>
      <c r="C315" s="0" t="s">
        <v>2122</v>
      </c>
      <c r="D315" s="41" t="n">
        <v>40715</v>
      </c>
      <c r="E315" s="0" t="n">
        <v>5000</v>
      </c>
      <c r="F315" s="0" t="n">
        <v>5049</v>
      </c>
      <c r="G315" s="0" t="n">
        <f aca="false">(((F315*3.7852*35.81)/1000)/(H315^2))*1.2732</f>
        <v>13.6149226735475</v>
      </c>
      <c r="H315" s="0" t="n">
        <v>8</v>
      </c>
      <c r="I315" s="0" t="n">
        <v>36.1259655377302</v>
      </c>
      <c r="J315" s="0" t="n">
        <v>68.0016224983599</v>
      </c>
      <c r="K315" s="0" t="n">
        <v>3.82238500207701</v>
      </c>
      <c r="L315" s="0" t="n">
        <v>0.005</v>
      </c>
      <c r="M315" s="0" t="n">
        <v>1</v>
      </c>
      <c r="N315" s="0" t="n">
        <v>1087.18639463122</v>
      </c>
      <c r="O315" s="0" t="n">
        <f aca="false">(N315/2204.59)*EXP(L315*M315)</f>
        <v>0.495618658849205</v>
      </c>
      <c r="P315" s="0" t="n">
        <v>0.400684429145215</v>
      </c>
      <c r="Q315" s="0" t="n">
        <v>0.0788250461799058</v>
      </c>
      <c r="R315" s="0" t="n">
        <f aca="false">30.6123136425953*(I315/Hoja4!$AB$2)</f>
        <v>0.197378135342586</v>
      </c>
      <c r="S315" s="0" t="n">
        <v>0.346725101597201</v>
      </c>
      <c r="T315" s="0" t="n">
        <v>0.0215793379964769</v>
      </c>
      <c r="U315" s="0" t="n">
        <f aca="false">(SQRT(((P315/G315)^2)+((Q315/H315)^2)+((R315/I315)^2)+((S315/J315)^2)+((T315/K315)^2)))*O315</f>
        <v>0.0160668960941216</v>
      </c>
      <c r="V315" s="0" t="n">
        <f aca="false">O315&gt;U315</f>
        <v>1</v>
      </c>
      <c r="W315" s="0" t="n">
        <v>182400</v>
      </c>
      <c r="X315" s="0" t="n">
        <v>4.994E-006</v>
      </c>
      <c r="Y315" s="0" t="n">
        <f aca="false">(W315*X315)*EXP(L315*M315)</f>
        <v>0.915471533320945</v>
      </c>
      <c r="Z315" s="0" t="n">
        <v>363455.588561429</v>
      </c>
      <c r="AA315" s="0" t="n">
        <v>3748.14709444969</v>
      </c>
      <c r="AB315" s="0" t="n">
        <f aca="false">X315*0.1</f>
        <v>4.994E-007</v>
      </c>
      <c r="AC315" s="0" t="n">
        <f aca="false">(SQRT(((AA315/W315)^2)+((AB315/X315)^2)))*Y315</f>
        <v>0.0934600200264027</v>
      </c>
      <c r="AD315" s="0" t="n">
        <v>5.223868284E-006</v>
      </c>
      <c r="AE315" s="0" t="n">
        <f aca="false">(W315*AD315)*EXP(L315*M315)</f>
        <v>0.957609673171833</v>
      </c>
      <c r="AF315" s="0" t="n">
        <v>363455.588561429</v>
      </c>
      <c r="AG315" s="0" t="n">
        <v>3748.14709444969</v>
      </c>
      <c r="AH315" s="0" t="n">
        <f aca="false">AD315*0.1</f>
        <v>5.223868284E-007</v>
      </c>
      <c r="AI315" s="0" t="n">
        <f aca="false">(SQRT(((AG315/W315)^2)+((AH315/AD315)^2)))*AE315</f>
        <v>0.0977618811449599</v>
      </c>
      <c r="AJ315" s="0" t="n">
        <v>3.02832944E-007</v>
      </c>
      <c r="AK315" s="0" t="n">
        <f aca="false">(W315*AJ315)*EXP(L315*M315)</f>
        <v>0.0555136042418454</v>
      </c>
      <c r="AL315" s="0" t="n">
        <v>363455.588561429</v>
      </c>
      <c r="AM315" s="0" t="n">
        <v>3748.14709444969</v>
      </c>
      <c r="AN315" s="0" t="n">
        <f aca="false">AJ315*0.1</f>
        <v>3.02832944E-008</v>
      </c>
      <c r="AO315" s="0" t="n">
        <f aca="false">(SQRT(((AM315/W315)^2)+((AN315/AJ315)^2)))*AK315</f>
        <v>0.00566735542869333</v>
      </c>
    </row>
    <row r="316" customFormat="false" ht="15" hidden="false" customHeight="false" outlineLevel="0" collapsed="false">
      <c r="A316" s="42" t="s">
        <v>544</v>
      </c>
      <c r="B316" s="32"/>
      <c r="C316" s="0" t="s">
        <v>2125</v>
      </c>
      <c r="D316" s="41" t="n">
        <v>40715</v>
      </c>
      <c r="E316" s="0" t="n">
        <v>5000</v>
      </c>
      <c r="F316" s="0" t="n">
        <v>5049</v>
      </c>
      <c r="G316" s="0" t="n">
        <f aca="false">(((F316*3.7852*35.81)/1000)/(H316^2))*1.2732</f>
        <v>13.6149226735475</v>
      </c>
      <c r="H316" s="0" t="n">
        <v>8</v>
      </c>
      <c r="I316" s="0" t="n">
        <v>3.5650623885918</v>
      </c>
      <c r="J316" s="0" t="n">
        <v>68.0020357347871</v>
      </c>
      <c r="K316" s="0" t="n">
        <v>3.9836139795159</v>
      </c>
      <c r="L316" s="0" t="n">
        <v>0.005</v>
      </c>
      <c r="M316" s="0" t="n">
        <v>1</v>
      </c>
      <c r="N316" s="0" t="n">
        <v>116.093893117321</v>
      </c>
      <c r="O316" s="0" t="n">
        <f aca="false">(N316/2204.59)*EXP(L316*M316)</f>
        <v>0.0529240431001774</v>
      </c>
      <c r="P316" s="0" t="n">
        <v>0.400684429145215</v>
      </c>
      <c r="Q316" s="0" t="n">
        <v>0.0788250461799058</v>
      </c>
      <c r="R316" s="0" t="n">
        <f aca="false">30.6123136425953*(I316/Hoja4!$AG$2)</f>
        <v>0.0941423836596934</v>
      </c>
      <c r="S316" s="0" t="n">
        <v>0.388353619553598</v>
      </c>
      <c r="T316" s="0" t="n">
        <v>0.0223763331258358</v>
      </c>
      <c r="U316" s="0" t="n">
        <f aca="false">(SQRT(((P316/G316)^2)+((Q316/H316)^2)+((R316/I316)^2)+((S316/J316)^2)+((T316/K316)^2)))*O316</f>
        <v>0.00219790300056538</v>
      </c>
      <c r="V316" s="0" t="n">
        <f aca="false">O316&gt;U316</f>
        <v>1</v>
      </c>
      <c r="W316" s="0" t="n">
        <v>18000</v>
      </c>
      <c r="X316" s="0" t="n">
        <v>4.994E-006</v>
      </c>
      <c r="Y316" s="0" t="n">
        <f aca="false">(W316*X316)*EXP(L316*M316)</f>
        <v>0.0903425855250933</v>
      </c>
      <c r="Z316" s="0" t="n">
        <v>236388.087410567</v>
      </c>
      <c r="AA316" s="0" t="n">
        <v>804.406580767259</v>
      </c>
      <c r="AB316" s="0" t="n">
        <f aca="false">X316*0.1</f>
        <v>4.994E-007</v>
      </c>
      <c r="AC316" s="0" t="n">
        <f aca="false">(SQRT(((AA316/W316)^2)+((AB316/X316)^2)))*Y316</f>
        <v>0.0098953506477726</v>
      </c>
      <c r="AD316" s="0" t="n">
        <v>5.223868284E-006</v>
      </c>
      <c r="AE316" s="0" t="n">
        <f aca="false">(W316*AD316)*EXP(L316*M316)</f>
        <v>0.0945009545893256</v>
      </c>
      <c r="AF316" s="0" t="n">
        <v>236388.087410567</v>
      </c>
      <c r="AG316" s="0" t="n">
        <v>804.406580767259</v>
      </c>
      <c r="AH316" s="0" t="n">
        <f aca="false">AD316*0.1</f>
        <v>5.223868284E-007</v>
      </c>
      <c r="AI316" s="0" t="n">
        <f aca="false">(SQRT(((AG316/W316)^2)+((AH316/AD316)^2)))*AE316</f>
        <v>0.0103508226687942</v>
      </c>
      <c r="AJ316" s="0" t="n">
        <v>3.02832944E-007</v>
      </c>
      <c r="AK316" s="0" t="n">
        <f aca="false">(W316*AJ316)*EXP(L316*M316)</f>
        <v>0.00547831620807685</v>
      </c>
      <c r="AL316" s="0" t="n">
        <v>236388.087410567</v>
      </c>
      <c r="AM316" s="0" t="n">
        <v>804.406580767259</v>
      </c>
      <c r="AN316" s="0" t="n">
        <f aca="false">AJ316*0.1</f>
        <v>3.02832944E-008</v>
      </c>
      <c r="AO316" s="0" t="n">
        <f aca="false">(SQRT(((AM316/W316)^2)+((AN316/AJ316)^2)))*AK316</f>
        <v>0.00060004769094459</v>
      </c>
    </row>
    <row r="317" customFormat="false" ht="15" hidden="false" customHeight="false" outlineLevel="0" collapsed="false">
      <c r="A317" s="42" t="s">
        <v>544</v>
      </c>
      <c r="B317" s="32"/>
      <c r="C317" s="0" t="s">
        <v>2123</v>
      </c>
      <c r="D317" s="41" t="n">
        <v>40715</v>
      </c>
      <c r="E317" s="0" t="n">
        <v>10000</v>
      </c>
      <c r="F317" s="0" t="n">
        <v>9685</v>
      </c>
      <c r="G317" s="0" t="n">
        <f aca="false">(((F317*3.7852*35.81)/1000)/(H317^2))*1.2732</f>
        <v>26.1161667841766</v>
      </c>
      <c r="H317" s="0" t="n">
        <v>8</v>
      </c>
      <c r="I317" s="0" t="n">
        <v>29.7367062467734</v>
      </c>
      <c r="J317" s="0" t="n">
        <v>130.009325504884</v>
      </c>
      <c r="K317" s="0" t="n">
        <v>0.00593973</v>
      </c>
      <c r="L317" s="0" t="n">
        <v>0.005</v>
      </c>
      <c r="M317" s="0" t="n">
        <v>1</v>
      </c>
      <c r="N317" s="0" t="n">
        <v>5.29484502857143</v>
      </c>
      <c r="O317" s="0" t="n">
        <f aca="false">(N317/2204.59)*EXP(L317*M317)</f>
        <v>0.00241377559987319</v>
      </c>
      <c r="P317" s="0" t="n">
        <v>0.693948706618423</v>
      </c>
      <c r="Q317" s="0" t="n">
        <v>0.0696754411027923</v>
      </c>
      <c r="R317" s="0" t="n">
        <f aca="false">30.3818643031628*(I317/Hoja4!$DN$2)</f>
        <v>0.157243600212716</v>
      </c>
      <c r="S317" s="0" t="n">
        <v>1.14894745568521</v>
      </c>
      <c r="T317" s="0" t="n">
        <v>5.58086552427142E-005</v>
      </c>
      <c r="U317" s="0" t="n">
        <f aca="false">(SQRT(((P317/G317)^2)+((Q317/H317)^2)+((R317/I317)^2)+((S317/J317)^2)+((T317/K317)^2)))*O317</f>
        <v>7.54183361356016E-005</v>
      </c>
      <c r="V317" s="0" t="n">
        <f aca="false">O317&gt;U317</f>
        <v>1</v>
      </c>
      <c r="W317" s="0" t="n">
        <v>288000</v>
      </c>
      <c r="X317" s="0" t="n">
        <v>4.994E-006</v>
      </c>
      <c r="Y317" s="0" t="n">
        <f aca="false">(W317*X317)*EXP(L317*M317)</f>
        <v>1.44548136840149</v>
      </c>
      <c r="Z317" s="0" t="n">
        <v>357238.890533241</v>
      </c>
      <c r="AA317" s="0" t="n">
        <v>6507.82824848106</v>
      </c>
      <c r="AB317" s="0" t="n">
        <f aca="false">X317*0.1</f>
        <v>4.994E-007</v>
      </c>
      <c r="AC317" s="0" t="n">
        <f aca="false">(SQRT(((AA317/W317)^2)+((AB317/X317)^2)))*Y317</f>
        <v>0.148192562371647</v>
      </c>
      <c r="AD317" s="0" t="n">
        <v>5.223868284E-006</v>
      </c>
      <c r="AE317" s="0" t="n">
        <f aca="false">(W317*AD317)*EXP(L317*M317)</f>
        <v>1.51201527342921</v>
      </c>
      <c r="AF317" s="0" t="n">
        <v>357238.890533241</v>
      </c>
      <c r="AG317" s="0" t="n">
        <v>6507.82824848106</v>
      </c>
      <c r="AH317" s="0" t="n">
        <f aca="false">AD317*0.1</f>
        <v>5.223868284E-007</v>
      </c>
      <c r="AI317" s="0" t="n">
        <f aca="false">(SQRT(((AG317/W317)^2)+((AH317/AD317)^2)))*AE317</f>
        <v>0.155013701741677</v>
      </c>
      <c r="AJ317" s="0" t="n">
        <v>3.02832944E-007</v>
      </c>
      <c r="AK317" s="0" t="n">
        <f aca="false">(W317*AJ317)*EXP(L317*M317)</f>
        <v>0.0876530593292296</v>
      </c>
      <c r="AL317" s="0" t="n">
        <v>357238.890533241</v>
      </c>
      <c r="AM317" s="0" t="n">
        <v>6507.82824848106</v>
      </c>
      <c r="AN317" s="0" t="n">
        <f aca="false">AJ317*0.1</f>
        <v>3.02832944E-008</v>
      </c>
      <c r="AO317" s="0" t="n">
        <f aca="false">(SQRT(((AM317/W317)^2)+((AN317/AJ317)^2)))*AK317</f>
        <v>0.00898630155024216</v>
      </c>
    </row>
    <row r="318" customFormat="false" ht="15" hidden="false" customHeight="false" outlineLevel="0" collapsed="false">
      <c r="A318" s="42" t="s">
        <v>544</v>
      </c>
      <c r="B318" s="40" t="s">
        <v>636</v>
      </c>
      <c r="C318" s="0" t="s">
        <v>2122</v>
      </c>
      <c r="D318" s="41" t="n">
        <v>41260</v>
      </c>
      <c r="E318" s="0" t="n">
        <v>10000</v>
      </c>
      <c r="F318" s="0" t="n">
        <v>9685</v>
      </c>
      <c r="G318" s="0" t="n">
        <f aca="false">(((F318*3.7852*35.81)/1000)/(H318^2))*1.2732</f>
        <v>26.1161667841766</v>
      </c>
      <c r="H318" s="0" t="n">
        <v>8</v>
      </c>
      <c r="I318" s="0" t="n">
        <v>27.8817800722767</v>
      </c>
      <c r="J318" s="0" t="n">
        <v>68.0016224983599</v>
      </c>
      <c r="K318" s="0" t="n">
        <v>3.82238500207701</v>
      </c>
      <c r="L318" s="0" t="n">
        <v>0.005</v>
      </c>
      <c r="M318" s="0" t="n">
        <v>0</v>
      </c>
      <c r="N318" s="0" t="n">
        <v>1671.14515026967</v>
      </c>
      <c r="O318" s="0" t="n">
        <f aca="false">(N318/2204.59)*EXP(L318*M318)</f>
        <v>0.758029905909792</v>
      </c>
      <c r="P318" s="0" t="n">
        <v>0.693948706618423</v>
      </c>
      <c r="Q318" s="0" t="n">
        <v>0.0696754411027923</v>
      </c>
      <c r="R318" s="0" t="n">
        <f aca="false">30.3818643031628*(I318/Hoja4!$CY$2)</f>
        <v>0.248064855411001</v>
      </c>
      <c r="S318" s="0" t="n">
        <v>0.346725101597201</v>
      </c>
      <c r="T318" s="0" t="n">
        <v>0.0215793379964769</v>
      </c>
      <c r="U318" s="0" t="n">
        <f aca="false">(SQRT(((P318/G318)^2)+((Q318/H318)^2)+((R318/I318)^2)+((S318/J318)^2)+((T318/K318)^2)))*O318</f>
        <v>0.0229788268946717</v>
      </c>
      <c r="V318" s="0" t="n">
        <f aca="false">O318&gt;U318</f>
        <v>1</v>
      </c>
      <c r="W318" s="0" t="n">
        <v>270035.04</v>
      </c>
      <c r="X318" s="0" t="n">
        <v>4.994E-006</v>
      </c>
      <c r="Y318" s="0" t="n">
        <f aca="false">(W318*X318)*EXP(L318*M318)</f>
        <v>1.34855498976</v>
      </c>
      <c r="Z318" s="0" t="n">
        <v>363455.588561429</v>
      </c>
      <c r="AA318" s="0" t="n">
        <v>3748.14709444969</v>
      </c>
      <c r="AB318" s="0" t="n">
        <f aca="false">X318*0.1</f>
        <v>4.994E-007</v>
      </c>
      <c r="AC318" s="0" t="n">
        <f aca="false">(SQRT(((AA318/W318)^2)+((AB318/X318)^2)))*Y318</f>
        <v>0.136148368919565</v>
      </c>
      <c r="AD318" s="0" t="n">
        <v>5.223868284E-006</v>
      </c>
      <c r="AE318" s="0" t="n">
        <f aca="false">(W318*AD318)*EXP(L318*M318)</f>
        <v>1.41062748102467</v>
      </c>
      <c r="AF318" s="0" t="n">
        <v>363455.588561429</v>
      </c>
      <c r="AG318" s="0" t="n">
        <v>3748.14709444969</v>
      </c>
      <c r="AH318" s="0" t="n">
        <f aca="false">AD318*0.1</f>
        <v>5.223868284E-007</v>
      </c>
      <c r="AI318" s="0" t="n">
        <f aca="false">(SQRT(((AG318/W318)^2)+((AH318/AD318)^2)))*AE318</f>
        <v>0.142415127416349</v>
      </c>
      <c r="AJ318" s="0" t="n">
        <v>3.02832944E-007</v>
      </c>
      <c r="AK318" s="0" t="n">
        <f aca="false">(W318*AJ318)*EXP(L318*M318)</f>
        <v>0.0817755061463577</v>
      </c>
      <c r="AL318" s="0" t="n">
        <v>363455.588561429</v>
      </c>
      <c r="AM318" s="0" t="n">
        <v>3748.14709444969</v>
      </c>
      <c r="AN318" s="0" t="n">
        <f aca="false">AJ318*0.1</f>
        <v>3.02832944E-008</v>
      </c>
      <c r="AO318" s="0" t="n">
        <f aca="false">(SQRT(((AM318/W318)^2)+((AN318/AJ318)^2)))*AK318</f>
        <v>0.00825594941544054</v>
      </c>
    </row>
    <row r="319" customFormat="false" ht="15" hidden="false" customHeight="false" outlineLevel="0" collapsed="false">
      <c r="A319" s="42" t="s">
        <v>544</v>
      </c>
      <c r="B319" s="32"/>
      <c r="C319" s="0" t="s">
        <v>2122</v>
      </c>
      <c r="D319" s="41" t="n">
        <v>41260</v>
      </c>
      <c r="E319" s="0" t="n">
        <v>5000</v>
      </c>
      <c r="F319" s="0" t="n">
        <v>5048</v>
      </c>
      <c r="G319" s="0" t="n">
        <f aca="false">(((F319*3.7852*35.81)/1000)/(H319^2))*1.2732</f>
        <v>13.6122261152838</v>
      </c>
      <c r="H319" s="0" t="n">
        <v>8</v>
      </c>
      <c r="I319" s="0" t="n">
        <v>26.746735340729</v>
      </c>
      <c r="J319" s="0" t="n">
        <v>68.0016224983599</v>
      </c>
      <c r="K319" s="0" t="n">
        <v>3.82238500207701</v>
      </c>
      <c r="L319" s="0" t="n">
        <v>0.005</v>
      </c>
      <c r="M319" s="0" t="n">
        <v>0</v>
      </c>
      <c r="N319" s="0" t="n">
        <v>835.572575134835</v>
      </c>
      <c r="O319" s="0" t="n">
        <f aca="false">(N319/2204.59)*EXP(L319*M319)</f>
        <v>0.379014952954896</v>
      </c>
      <c r="P319" s="0" t="n">
        <v>0.400684429145215</v>
      </c>
      <c r="Q319" s="0" t="n">
        <v>0.0788250461799058</v>
      </c>
      <c r="R319" s="0" t="n">
        <f aca="false">30.6123136425953*(I319/Hoja4!$AB$2)</f>
        <v>0.146133692746318</v>
      </c>
      <c r="S319" s="0" t="n">
        <v>0.346725101597201</v>
      </c>
      <c r="T319" s="0" t="n">
        <v>0.0215793379964769</v>
      </c>
      <c r="U319" s="0" t="n">
        <f aca="false">(SQRT(((P319/G319)^2)+((Q319/H319)^2)+((R319/I319)^2)+((S319/J319)^2)+((T319/K319)^2)))*O319</f>
        <v>0.0122888595463158</v>
      </c>
      <c r="V319" s="0" t="n">
        <f aca="false">O319&gt;U319</f>
        <v>1</v>
      </c>
      <c r="W319" s="0" t="n">
        <v>135017.52</v>
      </c>
      <c r="X319" s="0" t="n">
        <v>4.994E-006</v>
      </c>
      <c r="Y319" s="0" t="n">
        <f aca="false">(W319*X319)*EXP(L319*M319)</f>
        <v>0.67427749488</v>
      </c>
      <c r="Z319" s="0" t="n">
        <v>363455.588561429</v>
      </c>
      <c r="AA319" s="0" t="n">
        <v>3748.14709444969</v>
      </c>
      <c r="AB319" s="0" t="n">
        <f aca="false">X319*0.1</f>
        <v>4.994E-007</v>
      </c>
      <c r="AC319" s="0" t="n">
        <f aca="false">(SQRT(((AA319/W319)^2)+((AB319/X319)^2)))*Y319</f>
        <v>0.0699776689838167</v>
      </c>
      <c r="AD319" s="0" t="n">
        <v>5.223868284E-006</v>
      </c>
      <c r="AE319" s="0" t="n">
        <f aca="false">(W319*AD319)*EXP(L319*M319)</f>
        <v>0.705313740512336</v>
      </c>
      <c r="AF319" s="0" t="n">
        <v>363455.588561429</v>
      </c>
      <c r="AG319" s="0" t="n">
        <v>3748.14709444969</v>
      </c>
      <c r="AH319" s="0" t="n">
        <f aca="false">AD319*0.1</f>
        <v>5.223868284E-007</v>
      </c>
      <c r="AI319" s="0" t="n">
        <f aca="false">(SQRT(((AG319/W319)^2)+((AH319/AD319)^2)))*AE319</f>
        <v>0.0731986635147798</v>
      </c>
      <c r="AJ319" s="0" t="n">
        <v>3.02832944E-007</v>
      </c>
      <c r="AK319" s="0" t="n">
        <f aca="false">(W319*AJ319)*EXP(L319*M319)</f>
        <v>0.0408877530731789</v>
      </c>
      <c r="AL319" s="0" t="n">
        <v>363455.588561429</v>
      </c>
      <c r="AM319" s="0" t="n">
        <v>3748.14709444969</v>
      </c>
      <c r="AN319" s="0" t="n">
        <f aca="false">AJ319*0.1</f>
        <v>3.02832944E-008</v>
      </c>
      <c r="AO319" s="0" t="n">
        <f aca="false">(SQRT(((AM319/W319)^2)+((AN319/AJ319)^2)))*AK319</f>
        <v>0.0042434007834655</v>
      </c>
    </row>
    <row r="320" customFormat="false" ht="15" hidden="false" customHeight="false" outlineLevel="0" collapsed="false">
      <c r="A320" s="42" t="s">
        <v>544</v>
      </c>
      <c r="B320" s="32"/>
      <c r="C320" s="0" t="s">
        <v>2123</v>
      </c>
      <c r="D320" s="41" t="n">
        <v>41260</v>
      </c>
      <c r="E320" s="0" t="n">
        <v>5000</v>
      </c>
      <c r="F320" s="0" t="n">
        <v>4600</v>
      </c>
      <c r="G320" s="0" t="n">
        <f aca="false">(((F320*3.7852*35.81)/1000)/(H320^2))*1.2732</f>
        <v>12.404168013135</v>
      </c>
      <c r="H320" s="0" t="n">
        <v>8</v>
      </c>
      <c r="I320" s="0" t="n">
        <v>81.510318413214</v>
      </c>
      <c r="J320" s="0" t="n">
        <v>130.009325504884</v>
      </c>
      <c r="K320" s="0" t="n">
        <v>0.00593973</v>
      </c>
      <c r="L320" s="0" t="n">
        <v>0.005</v>
      </c>
      <c r="M320" s="0" t="n">
        <v>0</v>
      </c>
      <c r="N320" s="0" t="n">
        <v>3.68600717553725</v>
      </c>
      <c r="O320" s="0" t="n">
        <f aca="false">(N320/2204.59)*EXP(L320*M320)</f>
        <v>0.00167196947075749</v>
      </c>
      <c r="P320" s="0" t="n">
        <v>0.400684429145215</v>
      </c>
      <c r="Q320" s="0" t="n">
        <v>0.0788250461799058</v>
      </c>
      <c r="R320" s="0" t="n">
        <f aca="false">30.6123136425953*(I320/Hoja4!$AB$2)</f>
        <v>0.44534047519859</v>
      </c>
      <c r="S320" s="0" t="n">
        <v>1.14894745568521</v>
      </c>
      <c r="T320" s="0" t="n">
        <v>5.58086552427142E-005</v>
      </c>
      <c r="U320" s="0" t="n">
        <f aca="false">(SQRT(((P320/G320)^2)+((Q320/H320)^2)+((R320/I320)^2)+((S320/J320)^2)+((T320/K320)^2)))*O320</f>
        <v>6.11301391507153E-005</v>
      </c>
      <c r="V320" s="0" t="n">
        <f aca="false">O320&gt;U320</f>
        <v>1</v>
      </c>
      <c r="W320" s="0" t="n">
        <v>374947.464700785</v>
      </c>
      <c r="X320" s="0" t="n">
        <v>4.994E-006</v>
      </c>
      <c r="Y320" s="0" t="n">
        <f aca="false">(W320*X320)*EXP(L320*M320)</f>
        <v>1.87248763871572</v>
      </c>
      <c r="Z320" s="0" t="n">
        <v>357238.890533241</v>
      </c>
      <c r="AA320" s="0" t="n">
        <v>6507.82824848106</v>
      </c>
      <c r="AB320" s="0" t="n">
        <f aca="false">X320*0.1</f>
        <v>4.994E-007</v>
      </c>
      <c r="AC320" s="0" t="n">
        <f aca="false">(SQRT(((AA320/W320)^2)+((AB320/X320)^2)))*Y320</f>
        <v>0.190048298332766</v>
      </c>
      <c r="AD320" s="0" t="n">
        <v>5.223868284E-006</v>
      </c>
      <c r="AE320" s="0" t="n">
        <f aca="false">(W320*AD320)*EXP(L320*M320)</f>
        <v>1.95867616901664</v>
      </c>
      <c r="AF320" s="0" t="n">
        <v>357238.890533241</v>
      </c>
      <c r="AG320" s="0" t="n">
        <v>6507.82824848106</v>
      </c>
      <c r="AH320" s="0" t="n">
        <f aca="false">AD320*0.1</f>
        <v>5.223868284E-007</v>
      </c>
      <c r="AI320" s="0" t="n">
        <f aca="false">(SQRT(((AG320/W320)^2)+((AH320/AD320)^2)))*AE320</f>
        <v>0.198796010830738</v>
      </c>
      <c r="AJ320" s="0" t="n">
        <v>3.02832944E-007</v>
      </c>
      <c r="AK320" s="0" t="n">
        <f aca="false">(W320*AJ320)*EXP(L320*M320)</f>
        <v>0.113546444580675</v>
      </c>
      <c r="AL320" s="0" t="n">
        <v>357238.890533241</v>
      </c>
      <c r="AM320" s="0" t="n">
        <v>6507.82824848106</v>
      </c>
      <c r="AN320" s="0" t="n">
        <f aca="false">AJ320*0.1</f>
        <v>3.02832944E-008</v>
      </c>
      <c r="AO320" s="0" t="n">
        <f aca="false">(SQRT(((AM320/W320)^2)+((AN320/AJ320)^2)))*AK320</f>
        <v>0.0115244064249703</v>
      </c>
    </row>
    <row r="321" customFormat="false" ht="15" hidden="false" customHeight="false" outlineLevel="0" collapsed="false">
      <c r="A321" s="42" t="s">
        <v>544</v>
      </c>
      <c r="B321" s="40" t="s">
        <v>640</v>
      </c>
      <c r="C321" s="0" t="s">
        <v>2124</v>
      </c>
      <c r="D321" s="41" t="n">
        <v>41575</v>
      </c>
      <c r="E321" s="0" t="n">
        <v>5000</v>
      </c>
      <c r="F321" s="0" t="n">
        <v>5049</v>
      </c>
      <c r="G321" s="0" t="n">
        <f aca="false">(((F321*3.7852*35.81)/1000)/(H321^2))*1.2732</f>
        <v>13.6149226735475</v>
      </c>
      <c r="H321" s="0" t="n">
        <v>8</v>
      </c>
      <c r="I321" s="0" t="n">
        <v>35.650623885918</v>
      </c>
      <c r="J321" s="0" t="n">
        <v>130.009325504884</v>
      </c>
      <c r="K321" s="0" t="n">
        <v>0.00593973</v>
      </c>
      <c r="L321" s="0" t="n">
        <v>0.005</v>
      </c>
      <c r="M321" s="0" t="n">
        <v>-1</v>
      </c>
      <c r="N321" s="0" t="n">
        <v>3.12158267907464</v>
      </c>
      <c r="O321" s="0" t="n">
        <f aca="false">(N321/2204.59)*EXP(L321*M321)</f>
        <v>0.0014088849720406</v>
      </c>
      <c r="P321" s="0" t="n">
        <v>0.400684429145215</v>
      </c>
      <c r="Q321" s="0" t="n">
        <v>0.0788250461799058</v>
      </c>
      <c r="R321" s="0" t="n">
        <f aca="false">30.6123136425953*(I321/Hoja4!$AB$2)</f>
        <v>0.194781054614394</v>
      </c>
      <c r="S321" s="0" t="n">
        <v>1.14894745568521</v>
      </c>
      <c r="T321" s="0" t="n">
        <v>5.58086552427142E-005</v>
      </c>
      <c r="U321" s="0" t="n">
        <f aca="false">(SQRT(((P321/G321)^2)+((Q321/H321)^2)+((R321/I321)^2)+((S321/J321)^2)+((T321/K321)^2)))*O321</f>
        <v>4.79730978895982E-005</v>
      </c>
      <c r="V321" s="0" t="n">
        <f aca="false">O321&gt;U321</f>
        <v>1</v>
      </c>
      <c r="W321" s="0" t="n">
        <v>180000</v>
      </c>
      <c r="X321" s="0" t="n">
        <v>4.994E-006</v>
      </c>
      <c r="Y321" s="0" t="n">
        <f aca="false">(W321*X321)*EXP(L321*M321)</f>
        <v>0.894436617795886</v>
      </c>
      <c r="Z321" s="0" t="n">
        <v>357238.890533241</v>
      </c>
      <c r="AA321" s="0" t="n">
        <v>6507.82824848106</v>
      </c>
      <c r="AB321" s="0" t="n">
        <f aca="false">X321*0.1</f>
        <v>4.994E-007</v>
      </c>
      <c r="AC321" s="0" t="n">
        <f aca="false">(SQRT(((AA321/W321)^2)+((AB321/X321)^2)))*Y321</f>
        <v>0.0951100143844759</v>
      </c>
      <c r="AD321" s="0" t="n">
        <v>5.223868284E-006</v>
      </c>
      <c r="AE321" s="0" t="n">
        <f aca="false">(W321*AD321)*EXP(L321*M321)</f>
        <v>0.935606543802995</v>
      </c>
      <c r="AF321" s="0" t="n">
        <v>357238.890533241</v>
      </c>
      <c r="AG321" s="0" t="n">
        <v>6507.82824848106</v>
      </c>
      <c r="AH321" s="0" t="n">
        <f aca="false">AD321*0.1</f>
        <v>5.223868284E-007</v>
      </c>
      <c r="AI321" s="0" t="n">
        <f aca="false">(SQRT(((AG321/W321)^2)+((AH321/AD321)^2)))*AE321</f>
        <v>0.0994878229142666</v>
      </c>
      <c r="AJ321" s="0" t="n">
        <v>3.02832944E-007</v>
      </c>
      <c r="AK321" s="0" t="n">
        <f aca="false">(W321*AJ321)*EXP(L321*M321)</f>
        <v>0.0542380605103186</v>
      </c>
      <c r="AL321" s="0" t="n">
        <v>357238.890533241</v>
      </c>
      <c r="AM321" s="0" t="n">
        <v>6507.82824848106</v>
      </c>
      <c r="AN321" s="0" t="n">
        <f aca="false">AJ321*0.1</f>
        <v>3.02832944E-008</v>
      </c>
      <c r="AO321" s="0" t="n">
        <f aca="false">(SQRT(((AM321/W321)^2)+((AN321/AJ321)^2)))*AK321</f>
        <v>0.00576741002401545</v>
      </c>
    </row>
    <row r="322" customFormat="false" ht="15" hidden="false" customHeight="false" outlineLevel="0" collapsed="false">
      <c r="A322" s="42" t="s">
        <v>544</v>
      </c>
      <c r="B322" s="32"/>
      <c r="C322" s="0" t="s">
        <v>2124</v>
      </c>
      <c r="D322" s="41" t="n">
        <v>41575</v>
      </c>
      <c r="E322" s="0" t="n">
        <v>10000</v>
      </c>
      <c r="F322" s="0" t="n">
        <v>9685</v>
      </c>
      <c r="G322" s="0" t="n">
        <f aca="false">(((F322*3.7852*35.81)/1000)/(H322^2))*1.2732</f>
        <v>26.1161667841766</v>
      </c>
      <c r="H322" s="0" t="n">
        <v>8</v>
      </c>
      <c r="I322" s="0" t="n">
        <v>37.1708828084667</v>
      </c>
      <c r="J322" s="0" t="n">
        <v>130.009325504884</v>
      </c>
      <c r="K322" s="0" t="n">
        <v>0.00593973</v>
      </c>
      <c r="L322" s="0" t="n">
        <v>0.005</v>
      </c>
      <c r="M322" s="0" t="n">
        <v>-1</v>
      </c>
      <c r="N322" s="0" t="n">
        <v>6.24316535814928</v>
      </c>
      <c r="O322" s="0" t="n">
        <f aca="false">(N322/2204.59)*EXP(L322*M322)</f>
        <v>0.00281776994408121</v>
      </c>
      <c r="P322" s="0" t="n">
        <v>0.693948706618423</v>
      </c>
      <c r="Q322" s="0" t="n">
        <v>0.0696754411027923</v>
      </c>
      <c r="R322" s="0" t="n">
        <f aca="false">30.3818643031628*(I322/Hoja4!$DN$2)</f>
        <v>0.196554500265895</v>
      </c>
      <c r="S322" s="0" t="n">
        <v>1.14894745568521</v>
      </c>
      <c r="T322" s="0" t="n">
        <v>5.58086552427142E-005</v>
      </c>
      <c r="U322" s="0" t="n">
        <f aca="false">(SQRT(((P322/G322)^2)+((Q322/H322)^2)+((R322/I322)^2)+((S322/J322)^2)+((T322/K322)^2)))*O322</f>
        <v>8.8041125615271E-005</v>
      </c>
      <c r="V322" s="0" t="n">
        <f aca="false">O322&gt;U322</f>
        <v>1</v>
      </c>
      <c r="W322" s="0" t="n">
        <v>360000</v>
      </c>
      <c r="X322" s="0" t="n">
        <v>4.994E-006</v>
      </c>
      <c r="Y322" s="0" t="n">
        <f aca="false">(W322*X322)*EXP(L322*M322)</f>
        <v>1.78887323559177</v>
      </c>
      <c r="Z322" s="0" t="n">
        <v>357238.890533241</v>
      </c>
      <c r="AA322" s="0" t="n">
        <v>6507.82824848106</v>
      </c>
      <c r="AB322" s="0" t="n">
        <f aca="false">X322*0.1</f>
        <v>4.994E-007</v>
      </c>
      <c r="AC322" s="0" t="n">
        <f aca="false">(SQRT(((AA322/W322)^2)+((AB322/X322)^2)))*Y322</f>
        <v>0.181786745209434</v>
      </c>
      <c r="AD322" s="0" t="n">
        <v>5.223868284E-006</v>
      </c>
      <c r="AE322" s="0" t="n">
        <f aca="false">(W322*AD322)*EXP(L322*M322)</f>
        <v>1.87121308760599</v>
      </c>
      <c r="AF322" s="0" t="n">
        <v>357238.890533241</v>
      </c>
      <c r="AG322" s="0" t="n">
        <v>6507.82824848106</v>
      </c>
      <c r="AH322" s="0" t="n">
        <f aca="false">AD322*0.1</f>
        <v>5.223868284E-007</v>
      </c>
      <c r="AI322" s="0" t="n">
        <f aca="false">(SQRT(((AG322/W322)^2)+((AH322/AD322)^2)))*AE322</f>
        <v>0.19015418757532</v>
      </c>
      <c r="AJ322" s="0" t="n">
        <v>3.02832944E-007</v>
      </c>
      <c r="AK322" s="0" t="n">
        <f aca="false">(W322*AJ322)*EXP(L322*M322)</f>
        <v>0.108476121020637</v>
      </c>
      <c r="AL322" s="0" t="n">
        <v>357238.890533241</v>
      </c>
      <c r="AM322" s="0" t="n">
        <v>6507.82824848106</v>
      </c>
      <c r="AN322" s="0" t="n">
        <f aca="false">AJ322*0.1</f>
        <v>3.02832944E-008</v>
      </c>
      <c r="AO322" s="0" t="n">
        <f aca="false">(SQRT(((AM322/W322)^2)+((AN322/AJ322)^2)))*AK322</f>
        <v>0.0110234311637867</v>
      </c>
    </row>
    <row r="323" customFormat="false" ht="15" hidden="false" customHeight="false" outlineLevel="0" collapsed="false">
      <c r="A323" s="42" t="s">
        <v>544</v>
      </c>
      <c r="B323" s="32"/>
      <c r="C323" s="0" t="s">
        <v>2122</v>
      </c>
      <c r="D323" s="41" t="n">
        <v>41575</v>
      </c>
      <c r="E323" s="0" t="n">
        <v>10000</v>
      </c>
      <c r="F323" s="0" t="n">
        <v>9685</v>
      </c>
      <c r="G323" s="0" t="n">
        <f aca="false">(((F323*3.7852*35.81)/1000)/(H323^2))*1.2732</f>
        <v>26.1161667841766</v>
      </c>
      <c r="H323" s="0" t="n">
        <v>8</v>
      </c>
      <c r="I323" s="0" t="n">
        <v>45.431491997935</v>
      </c>
      <c r="J323" s="0" t="n">
        <v>68.0016224983599</v>
      </c>
      <c r="K323" s="0" t="n">
        <v>3.82238500207701</v>
      </c>
      <c r="L323" s="0" t="n">
        <v>0.005</v>
      </c>
      <c r="M323" s="0" t="n">
        <v>-1</v>
      </c>
      <c r="N323" s="0" t="n">
        <v>2251.9410141686</v>
      </c>
      <c r="O323" s="0" t="n">
        <f aca="false">(N323/2204.59)*EXP(L323*M323)</f>
        <v>1.01638373189735</v>
      </c>
      <c r="P323" s="0" t="n">
        <v>0.693948706618423</v>
      </c>
      <c r="Q323" s="0" t="n">
        <v>0.0696754411027923</v>
      </c>
      <c r="R323" s="0" t="n">
        <f aca="false">30.3818643031628*(I323/Hoja4!$CY$2)</f>
        <v>0.404205056648434</v>
      </c>
      <c r="S323" s="0" t="n">
        <v>0.346725101597201</v>
      </c>
      <c r="T323" s="0" t="n">
        <v>0.0215793379964769</v>
      </c>
      <c r="U323" s="0" t="n">
        <f aca="false">(SQRT(((P323/G323)^2)+((Q323/H323)^2)+((R323/I323)^2)+((S323/J323)^2)+((T323/K323)^2)))*O323</f>
        <v>0.0308105335313895</v>
      </c>
      <c r="V323" s="0" t="n">
        <f aca="false">O323&gt;U323</f>
        <v>1</v>
      </c>
      <c r="W323" s="0" t="n">
        <v>440004</v>
      </c>
      <c r="X323" s="0" t="n">
        <v>4.994E-006</v>
      </c>
      <c r="Y323" s="0" t="n">
        <f aca="false">(W323*X323)*EXP(L323*M323)</f>
        <v>2.18642049764812</v>
      </c>
      <c r="Z323" s="0" t="n">
        <v>363455.588561429</v>
      </c>
      <c r="AA323" s="0" t="n">
        <v>3748.14709444969</v>
      </c>
      <c r="AB323" s="0" t="n">
        <f aca="false">X323*0.1</f>
        <v>4.994E-007</v>
      </c>
      <c r="AC323" s="0" t="n">
        <f aca="false">(SQRT(((AA323/W323)^2)+((AB323/X323)^2)))*Y323</f>
        <v>0.21943389075889</v>
      </c>
      <c r="AD323" s="0" t="n">
        <v>5.223868284E-006</v>
      </c>
      <c r="AE323" s="0" t="n">
        <f aca="false">(W323*AD323)*EXP(L323*M323)</f>
        <v>2.28705900944163</v>
      </c>
      <c r="AF323" s="0" t="n">
        <v>363455.588561429</v>
      </c>
      <c r="AG323" s="0" t="n">
        <v>3748.14709444969</v>
      </c>
      <c r="AH323" s="0" t="n">
        <f aca="false">AD323*0.1</f>
        <v>5.223868284E-007</v>
      </c>
      <c r="AI323" s="0" t="n">
        <f aca="false">(SQRT(((AG323/W323)^2)+((AH323/AD323)^2)))*AE323</f>
        <v>0.229534189501419</v>
      </c>
      <c r="AJ323" s="0" t="n">
        <v>3.02832944E-007</v>
      </c>
      <c r="AK323" s="0" t="n">
        <f aca="false">(W323*AJ323)*EXP(L323*M323)</f>
        <v>0.132583130982123</v>
      </c>
      <c r="AL323" s="0" t="n">
        <v>363455.588561429</v>
      </c>
      <c r="AM323" s="0" t="n">
        <v>3748.14709444969</v>
      </c>
      <c r="AN323" s="0" t="n">
        <f aca="false">AJ323*0.1</f>
        <v>3.02832944E-008</v>
      </c>
      <c r="AO323" s="0" t="n">
        <f aca="false">(SQRT(((AM323/W323)^2)+((AN323/AJ323)^2)))*AK323</f>
        <v>0.0133063298261692</v>
      </c>
    </row>
    <row r="324" customFormat="false" ht="15" hidden="false" customHeight="false" outlineLevel="0" collapsed="false">
      <c r="A324" s="42" t="s">
        <v>544</v>
      </c>
      <c r="B324" s="32"/>
      <c r="C324" s="0" t="s">
        <v>2122</v>
      </c>
      <c r="D324" s="41" t="n">
        <v>41575</v>
      </c>
      <c r="E324" s="0" t="n">
        <v>5000</v>
      </c>
      <c r="F324" s="0" t="n">
        <v>5049</v>
      </c>
      <c r="G324" s="0" t="n">
        <f aca="false">(((F324*3.7852*35.81)/1000)/(H324^2))*1.2732</f>
        <v>13.6149226735475</v>
      </c>
      <c r="H324" s="0" t="n">
        <v>8</v>
      </c>
      <c r="I324" s="0" t="n">
        <v>43.572192513369</v>
      </c>
      <c r="J324" s="0" t="n">
        <v>68.0016224983599</v>
      </c>
      <c r="K324" s="0" t="n">
        <v>3.82238500207701</v>
      </c>
      <c r="L324" s="0" t="n">
        <v>0.005</v>
      </c>
      <c r="M324" s="0" t="n">
        <v>-1</v>
      </c>
      <c r="N324" s="0" t="n">
        <v>1125.93979907691</v>
      </c>
      <c r="O324" s="0" t="n">
        <f aca="false">(N324/2204.59)*EXP(L324*M324)</f>
        <v>0.50817800629651</v>
      </c>
      <c r="P324" s="0" t="n">
        <v>0.400684429145215</v>
      </c>
      <c r="Q324" s="0" t="n">
        <v>0.0788250461799058</v>
      </c>
      <c r="R324" s="0" t="n">
        <f aca="false">30.6123136425953*(I324/Hoja4!$AB$2)</f>
        <v>0.238061404949713</v>
      </c>
      <c r="S324" s="0" t="n">
        <v>0.346725101597201</v>
      </c>
      <c r="T324" s="0" t="n">
        <v>0.0215793379964769</v>
      </c>
      <c r="U324" s="0" t="n">
        <f aca="false">(SQRT(((P324/G324)^2)+((Q324/H324)^2)+((R324/I324)^2)+((S324/J324)^2)+((T324/K324)^2)))*O324</f>
        <v>0.0164740432562449</v>
      </c>
      <c r="V324" s="0" t="n">
        <f aca="false">O324&gt;U324</f>
        <v>1</v>
      </c>
      <c r="W324" s="0" t="n">
        <v>219996</v>
      </c>
      <c r="X324" s="0" t="n">
        <v>4.994E-006</v>
      </c>
      <c r="Y324" s="0" t="n">
        <f aca="false">(W324*X324)*EXP(L324*M324)</f>
        <v>1.09318043427013</v>
      </c>
      <c r="Z324" s="0" t="n">
        <v>363455.588561429</v>
      </c>
      <c r="AA324" s="0" t="n">
        <v>3748.14709444969</v>
      </c>
      <c r="AB324" s="0" t="n">
        <f aca="false">X324*0.1</f>
        <v>4.994E-007</v>
      </c>
      <c r="AC324" s="0" t="n">
        <f aca="false">(SQRT(((AA324/W324)^2)+((AB324/X324)^2)))*Y324</f>
        <v>0.110893287023771</v>
      </c>
      <c r="AD324" s="0" t="n">
        <v>5.223868284E-006</v>
      </c>
      <c r="AE324" s="0" t="n">
        <f aca="false">(W324*AD324)*EXP(L324*M324)</f>
        <v>1.14349831783602</v>
      </c>
      <c r="AF324" s="0" t="n">
        <v>363455.588561429</v>
      </c>
      <c r="AG324" s="0" t="n">
        <v>3748.14709444969</v>
      </c>
      <c r="AH324" s="0" t="n">
        <f aca="false">AD324*0.1</f>
        <v>5.223868284E-007</v>
      </c>
      <c r="AI324" s="0" t="n">
        <f aca="false">(SQRT(((AG324/W324)^2)+((AH324/AD324)^2)))*AE324</f>
        <v>0.115997582096914</v>
      </c>
      <c r="AJ324" s="0" t="n">
        <v>3.02832944E-007</v>
      </c>
      <c r="AK324" s="0" t="n">
        <f aca="false">(W324*AJ324)*EXP(L324*M324)</f>
        <v>0.0662897575557113</v>
      </c>
      <c r="AL324" s="0" t="n">
        <v>363455.588561429</v>
      </c>
      <c r="AM324" s="0" t="n">
        <v>3748.14709444969</v>
      </c>
      <c r="AN324" s="0" t="n">
        <f aca="false">AJ324*0.1</f>
        <v>3.02832944E-008</v>
      </c>
      <c r="AO324" s="0" t="n">
        <f aca="false">(SQRT(((AM324/W324)^2)+((AN324/AJ324)^2)))*AK324</f>
        <v>0.00672449751286458</v>
      </c>
    </row>
    <row r="325" customFormat="false" ht="15" hidden="false" customHeight="false" outlineLevel="0" collapsed="false">
      <c r="A325" s="42" t="s">
        <v>544</v>
      </c>
      <c r="B325" s="32"/>
      <c r="C325" s="0" t="s">
        <v>2125</v>
      </c>
      <c r="D325" s="41" t="n">
        <v>41575</v>
      </c>
      <c r="E325" s="0" t="n">
        <v>5000</v>
      </c>
      <c r="F325" s="0" t="n">
        <v>5049</v>
      </c>
      <c r="G325" s="0" t="n">
        <f aca="false">(((F325*3.7852*35.81)/1000)/(H325^2))*1.2732</f>
        <v>13.6149226735475</v>
      </c>
      <c r="H325" s="0" t="n">
        <v>8</v>
      </c>
      <c r="I325" s="0" t="n">
        <v>11.883541295306</v>
      </c>
      <c r="J325" s="0" t="n">
        <v>68.0020357347871</v>
      </c>
      <c r="K325" s="0" t="n">
        <v>3.9836139795159</v>
      </c>
      <c r="L325" s="0" t="n">
        <v>0.005</v>
      </c>
      <c r="M325" s="0" t="n">
        <v>-1</v>
      </c>
      <c r="N325" s="0" t="n">
        <v>386.979643724402</v>
      </c>
      <c r="O325" s="0" t="n">
        <f aca="false">(N325/2204.59)*EXP(L325*M325)</f>
        <v>0.174658133575548</v>
      </c>
      <c r="P325" s="0" t="n">
        <v>0.400684429145215</v>
      </c>
      <c r="Q325" s="0" t="n">
        <v>0.0788250461799058</v>
      </c>
      <c r="R325" s="0" t="n">
        <f aca="false">30.6123136425953*(I325/Hoja4!$AG$2)</f>
        <v>0.313807945532312</v>
      </c>
      <c r="S325" s="0" t="n">
        <v>0.388353619553598</v>
      </c>
      <c r="T325" s="0" t="n">
        <v>0.0223763331258358</v>
      </c>
      <c r="U325" s="0" t="n">
        <f aca="false">(SQRT(((P325/G325)^2)+((Q325/H325)^2)+((R325/I325)^2)+((S325/J325)^2)+((T325/K325)^2)))*O325</f>
        <v>0.00725344500102184</v>
      </c>
      <c r="V325" s="0" t="n">
        <f aca="false">O325&gt;U325</f>
        <v>1</v>
      </c>
      <c r="W325" s="0" t="n">
        <v>60000</v>
      </c>
      <c r="X325" s="0" t="n">
        <v>4.994E-006</v>
      </c>
      <c r="Y325" s="0" t="n">
        <f aca="false">(W325*X325)*EXP(L325*M325)</f>
        <v>0.298145539265295</v>
      </c>
      <c r="Z325" s="0" t="n">
        <v>236388.087410567</v>
      </c>
      <c r="AA325" s="0" t="n">
        <v>804.406580767259</v>
      </c>
      <c r="AB325" s="0" t="n">
        <f aca="false">X325*0.1</f>
        <v>4.994E-007</v>
      </c>
      <c r="AC325" s="0" t="n">
        <f aca="false">(SQRT(((AA325/W325)^2)+((AB325/X325)^2)))*Y325</f>
        <v>0.0300813064601895</v>
      </c>
      <c r="AD325" s="0" t="n">
        <v>5.223868284E-006</v>
      </c>
      <c r="AE325" s="0" t="n">
        <f aca="false">(W325*AD325)*EXP(L325*M325)</f>
        <v>0.311868847934332</v>
      </c>
      <c r="AF325" s="0" t="n">
        <v>236388.087410567</v>
      </c>
      <c r="AG325" s="0" t="n">
        <v>804.406580767259</v>
      </c>
      <c r="AH325" s="0" t="n">
        <f aca="false">AD325*0.1</f>
        <v>5.223868284E-007</v>
      </c>
      <c r="AI325" s="0" t="n">
        <f aca="false">(SQRT(((AG325/W325)^2)+((AH325/AD325)^2)))*AE325</f>
        <v>0.0314659156505142</v>
      </c>
      <c r="AJ325" s="0" t="n">
        <v>3.02832944E-007</v>
      </c>
      <c r="AK325" s="0" t="n">
        <f aca="false">(W325*AJ325)*EXP(L325*M325)</f>
        <v>0.0180793535034395</v>
      </c>
      <c r="AL325" s="0" t="n">
        <v>236388.087410567</v>
      </c>
      <c r="AM325" s="0" t="n">
        <v>804.406580767259</v>
      </c>
      <c r="AN325" s="0" t="n">
        <f aca="false">AJ325*0.1</f>
        <v>3.02832944E-008</v>
      </c>
      <c r="AO325" s="0" t="n">
        <f aca="false">(SQRT(((AM325/W325)^2)+((AN325/AJ325)^2)))*AK325</f>
        <v>0.00182411105220372</v>
      </c>
    </row>
    <row r="326" customFormat="false" ht="15" hidden="false" customHeight="false" outlineLevel="0" collapsed="false">
      <c r="A326" s="42" t="s">
        <v>544</v>
      </c>
      <c r="B326" s="40" t="s">
        <v>645</v>
      </c>
      <c r="C326" s="0" t="s">
        <v>2122</v>
      </c>
      <c r="D326" s="41" t="n">
        <v>41152</v>
      </c>
      <c r="E326" s="0" t="n">
        <v>5000</v>
      </c>
      <c r="F326" s="0" t="n">
        <v>5283.44</v>
      </c>
      <c r="G326" s="0" t="n">
        <f aca="false">(((F326*3.7852*35.81)/1000)/(H326^2))*1.2732</f>
        <v>13.5605984941299</v>
      </c>
      <c r="H326" s="0" t="n">
        <v>8.2</v>
      </c>
      <c r="I326" s="0" t="n">
        <v>118.104871068849</v>
      </c>
      <c r="J326" s="0" t="n">
        <v>68.0016224983599</v>
      </c>
      <c r="K326" s="0" t="n">
        <v>3.82238500207701</v>
      </c>
      <c r="L326" s="0" t="n">
        <v>0.005</v>
      </c>
      <c r="M326" s="0" t="n">
        <v>0</v>
      </c>
      <c r="N326" s="0" t="n">
        <v>1624.53343004923</v>
      </c>
      <c r="O326" s="0" t="n">
        <f aca="false">(N326/2204.59)*EXP(L326*M326)</f>
        <v>0.736886872411302</v>
      </c>
      <c r="P326" s="0" t="n">
        <v>0.400684429145215</v>
      </c>
      <c r="Q326" s="0" t="n">
        <v>0.0788250461799058</v>
      </c>
      <c r="R326" s="0" t="n">
        <f aca="false">30.6123136425953*(I326/Hoja4!$AB$2)</f>
        <v>0.645278787139945</v>
      </c>
      <c r="S326" s="0" t="n">
        <v>0.346725101597201</v>
      </c>
      <c r="T326" s="0" t="n">
        <v>0.0215793379964769</v>
      </c>
      <c r="U326" s="0" t="n">
        <f aca="false">(SQRT(((P326/G326)^2)+((Q326/H326)^2)+((R326/I326)^2)+((S326/J326)^2)+((T326/K326)^2)))*O326</f>
        <v>0.0239141397458166</v>
      </c>
      <c r="V326" s="0" t="n">
        <f aca="false">O326&gt;U326</f>
        <v>1</v>
      </c>
      <c r="W326" s="0" t="n">
        <v>624000</v>
      </c>
      <c r="X326" s="0" t="n">
        <v>4.994E-006</v>
      </c>
      <c r="Y326" s="0" t="n">
        <f aca="false">(W326*X326)*EXP(L326*M326)</f>
        <v>3.116256</v>
      </c>
      <c r="Z326" s="0" t="n">
        <v>363455.588561429</v>
      </c>
      <c r="AA326" s="0" t="n">
        <v>3748.14709444969</v>
      </c>
      <c r="AB326" s="0" t="n">
        <f aca="false">X326*0.1</f>
        <v>4.994E-007</v>
      </c>
      <c r="AC326" s="0" t="n">
        <f aca="false">(SQRT(((AA326/W326)^2)+((AB326/X326)^2)))*Y326</f>
        <v>0.312187263242356</v>
      </c>
      <c r="AD326" s="0" t="n">
        <v>5.223868284E-006</v>
      </c>
      <c r="AE326" s="0" t="n">
        <f aca="false">(W326*AD326)*EXP(L326*M326)</f>
        <v>3.259693809216</v>
      </c>
      <c r="AF326" s="0" t="n">
        <v>363455.588561429</v>
      </c>
      <c r="AG326" s="0" t="n">
        <v>3748.14709444969</v>
      </c>
      <c r="AH326" s="0" t="n">
        <f aca="false">AD326*0.1</f>
        <v>5.223868284E-007</v>
      </c>
      <c r="AI326" s="0" t="n">
        <f aca="false">(SQRT(((AG326/W326)^2)+((AH326/AD326)^2)))*AE326</f>
        <v>0.326556896900381</v>
      </c>
      <c r="AJ326" s="0" t="n">
        <v>3.02832944E-007</v>
      </c>
      <c r="AK326" s="0" t="n">
        <f aca="false">(W326*AJ326)*EXP(L326*M326)</f>
        <v>0.188967757056</v>
      </c>
      <c r="AL326" s="0" t="n">
        <v>363455.588561429</v>
      </c>
      <c r="AM326" s="0" t="n">
        <v>3748.14709444969</v>
      </c>
      <c r="AN326" s="0" t="n">
        <f aca="false">AJ326*0.1</f>
        <v>3.02832944E-008</v>
      </c>
      <c r="AO326" s="0" t="n">
        <f aca="false">(SQRT(((AM326/W326)^2)+((AN326/AJ326)^2)))*AK326</f>
        <v>0.0189308346029206</v>
      </c>
    </row>
    <row r="327" customFormat="false" ht="15" hidden="false" customHeight="false" outlineLevel="0" collapsed="false">
      <c r="A327" s="42" t="s">
        <v>544</v>
      </c>
      <c r="B327" s="32"/>
      <c r="C327" s="0" t="s">
        <v>2122</v>
      </c>
      <c r="D327" s="41" t="n">
        <v>41152</v>
      </c>
      <c r="E327" s="0" t="n">
        <v>10000</v>
      </c>
      <c r="F327" s="0" t="n">
        <v>10566</v>
      </c>
      <c r="G327" s="0" t="n">
        <f aca="false">(((F327*3.7852*35.81)/1000)/(H327^2))*1.2732</f>
        <v>27.1189383600413</v>
      </c>
      <c r="H327" s="0" t="n">
        <v>8.2</v>
      </c>
      <c r="I327" s="0" t="n">
        <v>29.5286768881317</v>
      </c>
      <c r="J327" s="0" t="n">
        <v>68.0016224983599</v>
      </c>
      <c r="K327" s="0" t="n">
        <v>3.82238500207701</v>
      </c>
      <c r="L327" s="0" t="n">
        <v>0.005</v>
      </c>
      <c r="M327" s="0" t="n">
        <v>0</v>
      </c>
      <c r="N327" s="0" t="n">
        <v>1930.85048104919</v>
      </c>
      <c r="O327" s="0" t="n">
        <f aca="false">(N327/2204.59)*EXP(L327*M327)</f>
        <v>0.875832005519933</v>
      </c>
      <c r="P327" s="0" t="n">
        <v>0.693948706618423</v>
      </c>
      <c r="Q327" s="0" t="n">
        <v>0.0696754411027923</v>
      </c>
      <c r="R327" s="0" t="n">
        <f aca="false">30.3818643031628*(I327/Hoja4!$DI$2)</f>
        <v>0.353219506823465</v>
      </c>
      <c r="S327" s="0" t="n">
        <v>0.346725101597201</v>
      </c>
      <c r="T327" s="0" t="n">
        <v>0.0215793379964769</v>
      </c>
      <c r="U327" s="0" t="n">
        <f aca="false">(SQRT(((P327/G327)^2)+((Q327/H327)^2)+((R327/I327)^2)+((S327/J327)^2)+((T327/K327)^2)))*O327</f>
        <v>0.0266799322452749</v>
      </c>
      <c r="V327" s="0" t="n">
        <f aca="false">O327&gt;U327</f>
        <v>1</v>
      </c>
      <c r="W327" s="0" t="n">
        <v>312000</v>
      </c>
      <c r="X327" s="0" t="n">
        <v>4.994E-006</v>
      </c>
      <c r="Y327" s="0" t="n">
        <f aca="false">(W327*X327)*EXP(L327*M327)</f>
        <v>1.558128</v>
      </c>
      <c r="Z327" s="0" t="n">
        <v>363455.588561429</v>
      </c>
      <c r="AA327" s="0" t="n">
        <v>3748.14709444969</v>
      </c>
      <c r="AB327" s="0" t="n">
        <f aca="false">X327*0.1</f>
        <v>4.994E-007</v>
      </c>
      <c r="AC327" s="0" t="n">
        <f aca="false">(SQRT(((AA327/W327)^2)+((AB327/X327)^2)))*Y327</f>
        <v>0.15693311122651</v>
      </c>
      <c r="AD327" s="0" t="n">
        <v>5.223868284E-006</v>
      </c>
      <c r="AE327" s="0" t="n">
        <f aca="false">(W327*AD327)*EXP(L327*M327)</f>
        <v>1.629846904608</v>
      </c>
      <c r="AF327" s="0" t="n">
        <v>363455.588561429</v>
      </c>
      <c r="AG327" s="0" t="n">
        <v>3748.14709444969</v>
      </c>
      <c r="AH327" s="0" t="n">
        <f aca="false">AD327*0.1</f>
        <v>5.223868284E-007</v>
      </c>
      <c r="AI327" s="0" t="n">
        <f aca="false">(SQRT(((AG327/W327)^2)+((AH327/AD327)^2)))*AE327</f>
        <v>0.164156568371167</v>
      </c>
      <c r="AJ327" s="0" t="n">
        <v>3.02832944E-007</v>
      </c>
      <c r="AK327" s="0" t="n">
        <f aca="false">(W327*AJ327)*EXP(L327*M327)</f>
        <v>0.094483878528</v>
      </c>
      <c r="AL327" s="0" t="n">
        <v>363455.588561429</v>
      </c>
      <c r="AM327" s="0" t="n">
        <v>3748.14709444969</v>
      </c>
      <c r="AN327" s="0" t="n">
        <f aca="false">AJ327*0.1</f>
        <v>3.02832944E-008</v>
      </c>
      <c r="AO327" s="0" t="n">
        <f aca="false">(SQRT(((AM327/W327)^2)+((AN327/AJ327)^2)))*AK327</f>
        <v>0.00951632280412564</v>
      </c>
    </row>
    <row r="328" customFormat="false" ht="15" hidden="false" customHeight="false" outlineLevel="0" collapsed="false">
      <c r="A328" s="42" t="s">
        <v>544</v>
      </c>
      <c r="B328" s="32"/>
      <c r="C328" s="0" t="s">
        <v>2123</v>
      </c>
      <c r="D328" s="41" t="n">
        <v>41152</v>
      </c>
      <c r="E328" s="0" t="n">
        <v>10000</v>
      </c>
      <c r="F328" s="0" t="n">
        <v>10566</v>
      </c>
      <c r="G328" s="0" t="n">
        <f aca="false">(((F328*3.7852*35.81)/1000)/(H328^2))*1.2732</f>
        <v>27.1189383600413</v>
      </c>
      <c r="H328" s="0" t="n">
        <v>8.2</v>
      </c>
      <c r="I328" s="0" t="n">
        <v>20.442930153322</v>
      </c>
      <c r="J328" s="0" t="n">
        <v>130.009325504884</v>
      </c>
      <c r="K328" s="0" t="n">
        <v>0.00593973</v>
      </c>
      <c r="L328" s="0" t="n">
        <v>0.005</v>
      </c>
      <c r="M328" s="0" t="n">
        <v>0</v>
      </c>
      <c r="N328" s="0" t="n">
        <v>3.97113377142857</v>
      </c>
      <c r="O328" s="0" t="n">
        <f aca="false">(N328/2204.59)*EXP(L328*M328)</f>
        <v>0.00180130263288347</v>
      </c>
      <c r="P328" s="0" t="n">
        <v>0.693948706618423</v>
      </c>
      <c r="Q328" s="0" t="n">
        <v>0.0696754411027923</v>
      </c>
      <c r="R328" s="0" t="n">
        <f aca="false">30.3818643031628*(I328/Hoja4!$DN$2)</f>
        <v>0.108099394382464</v>
      </c>
      <c r="S328" s="0" t="n">
        <v>1.14894745568521</v>
      </c>
      <c r="T328" s="0" t="n">
        <v>5.58086552427142E-005</v>
      </c>
      <c r="U328" s="0" t="n">
        <f aca="false">(SQRT(((P328/G328)^2)+((Q328/H328)^2)+((R328/I328)^2)+((S328/J328)^2)+((T328/K328)^2)))*O328</f>
        <v>5.46760836565221E-005</v>
      </c>
      <c r="V328" s="0" t="n">
        <f aca="false">O328&gt;U328</f>
        <v>1</v>
      </c>
      <c r="W328" s="0" t="n">
        <v>216000</v>
      </c>
      <c r="X328" s="0" t="n">
        <v>4.994E-006</v>
      </c>
      <c r="Y328" s="0" t="n">
        <f aca="false">(W328*X328)*EXP(L328*M328)</f>
        <v>1.078704</v>
      </c>
      <c r="Z328" s="0" t="n">
        <v>357238.890533241</v>
      </c>
      <c r="AA328" s="0" t="n">
        <v>6507.82824848106</v>
      </c>
      <c r="AB328" s="0" t="n">
        <f aca="false">X328*0.1</f>
        <v>4.994E-007</v>
      </c>
      <c r="AC328" s="0" t="n">
        <f aca="false">(SQRT(((AA328/W328)^2)+((AB328/X328)^2)))*Y328</f>
        <v>0.112660016527197</v>
      </c>
      <c r="AD328" s="0" t="n">
        <v>5.223868284E-006</v>
      </c>
      <c r="AE328" s="0" t="n">
        <f aca="false">(W328*AD328)*EXP(L328*M328)</f>
        <v>1.128355549344</v>
      </c>
      <c r="AF328" s="0" t="n">
        <v>357238.890533241</v>
      </c>
      <c r="AG328" s="0" t="n">
        <v>6507.82824848106</v>
      </c>
      <c r="AH328" s="0" t="n">
        <f aca="false">AD328*0.1</f>
        <v>5.223868284E-007</v>
      </c>
      <c r="AI328" s="0" t="n">
        <f aca="false">(SQRT(((AG328/W328)^2)+((AH328/AD328)^2)))*AE328</f>
        <v>0.117845632200909</v>
      </c>
      <c r="AJ328" s="0" t="n">
        <v>3.02832944E-007</v>
      </c>
      <c r="AK328" s="0" t="n">
        <f aca="false">(W328*AJ328)*EXP(L328*M328)</f>
        <v>0.065411915904</v>
      </c>
      <c r="AL328" s="0" t="n">
        <v>357238.890533241</v>
      </c>
      <c r="AM328" s="0" t="n">
        <v>6507.82824848106</v>
      </c>
      <c r="AN328" s="0" t="n">
        <f aca="false">AJ328*0.1</f>
        <v>3.02832944E-008</v>
      </c>
      <c r="AO328" s="0" t="n">
        <f aca="false">(SQRT(((AM328/W328)^2)+((AN328/AJ328)^2)))*AK328</f>
        <v>0.00683163085222662</v>
      </c>
    </row>
    <row r="329" customFormat="false" ht="15" hidden="false" customHeight="false" outlineLevel="0" collapsed="false">
      <c r="A329" s="42" t="s">
        <v>650</v>
      </c>
      <c r="B329" s="40" t="s">
        <v>652</v>
      </c>
      <c r="C329" s="0" t="s">
        <v>2125</v>
      </c>
      <c r="D329" s="41" t="n">
        <v>41258</v>
      </c>
      <c r="E329" s="0" t="n">
        <v>5000</v>
      </c>
      <c r="F329" s="0" t="n">
        <v>5283.44</v>
      </c>
      <c r="G329" s="0" t="n">
        <f aca="false">(((F329*3.7852*35.81)/1000)/(H329^2))*1.2732</f>
        <v>13.5536563152052</v>
      </c>
      <c r="H329" s="0" t="n">
        <v>8.20209975</v>
      </c>
      <c r="I329" s="0" t="n">
        <v>8.17649107399724</v>
      </c>
      <c r="J329" s="0" t="n">
        <v>68.0020357347871</v>
      </c>
      <c r="K329" s="0" t="n">
        <v>3.9836139795159</v>
      </c>
      <c r="L329" s="0" t="n">
        <v>0.005</v>
      </c>
      <c r="M329" s="0" t="n">
        <v>0</v>
      </c>
      <c r="N329" s="0" t="n">
        <v>278.625343481569</v>
      </c>
      <c r="O329" s="0" t="n">
        <f aca="false">(N329/2204.59)*EXP(L329*M329)</f>
        <v>0.126384200001619</v>
      </c>
      <c r="P329" s="0" t="n">
        <v>0.400684429145215</v>
      </c>
      <c r="Q329" s="0" t="n">
        <v>0.0788250461799058</v>
      </c>
      <c r="R329" s="0" t="n">
        <f aca="false">30.6123136425953*(I329/Hoja4!$AG$2)</f>
        <v>0.215916097889765</v>
      </c>
      <c r="S329" s="0" t="n">
        <v>0.388353619553598</v>
      </c>
      <c r="T329" s="0" t="n">
        <v>0.0223763331258358</v>
      </c>
      <c r="U329" s="0" t="n">
        <f aca="false">(SQRT(((P329/G329)^2)+((Q329/H329)^2)+((R329/I329)^2)+((S329/J329)^2)+((T329/K329)^2)))*O329</f>
        <v>0.00525340728769819</v>
      </c>
      <c r="V329" s="0" t="n">
        <f aca="false">O329&gt;U329</f>
        <v>1</v>
      </c>
      <c r="W329" s="0" t="n">
        <v>43200</v>
      </c>
      <c r="X329" s="0" t="n">
        <v>4.994E-006</v>
      </c>
      <c r="Y329" s="0" t="n">
        <f aca="false">(W329*X329)*EXP(L329*M329)</f>
        <v>0.2157408</v>
      </c>
      <c r="Z329" s="0" t="n">
        <v>1116842.27994909</v>
      </c>
      <c r="AA329" s="0" t="n">
        <v>804.406580767259</v>
      </c>
      <c r="AB329" s="0" t="n">
        <f aca="false">X329*0.1</f>
        <v>4.994E-007</v>
      </c>
      <c r="AC329" s="0" t="n">
        <f aca="false">(SQRT(((AA329/W329)^2)+((AB329/X329)^2)))*Y329</f>
        <v>0.021944905459437</v>
      </c>
      <c r="AD329" s="0" t="n">
        <v>5.223868284E-006</v>
      </c>
      <c r="AE329" s="0" t="n">
        <f aca="false">(W329*AD329)*EXP(L329*M329)</f>
        <v>0.2256711098688</v>
      </c>
      <c r="AF329" s="0" t="n">
        <v>1116842.27994909</v>
      </c>
      <c r="AG329" s="0" t="n">
        <v>804.406580767259</v>
      </c>
      <c r="AH329" s="0" t="n">
        <f aca="false">AD329*0.1</f>
        <v>5.223868284E-007</v>
      </c>
      <c r="AI329" s="0" t="n">
        <f aca="false">(SQRT(((AG329/W329)^2)+((AH329/AD329)^2)))*AE329</f>
        <v>0.0229550051311437</v>
      </c>
      <c r="AJ329" s="0" t="n">
        <v>3.02832944E-007</v>
      </c>
      <c r="AK329" s="0" t="n">
        <f aca="false">(W329*AJ329)*EXP(L329*M329)</f>
        <v>0.0130823831808</v>
      </c>
      <c r="AL329" s="0" t="n">
        <v>1116842.27994909</v>
      </c>
      <c r="AM329" s="0" t="n">
        <v>804.406580767259</v>
      </c>
      <c r="AN329" s="0" t="n">
        <f aca="false">AJ329*0.1</f>
        <v>3.02832944E-008</v>
      </c>
      <c r="AO329" s="0" t="n">
        <f aca="false">(SQRT(((AM329/W329)^2)+((AN329/AJ329)^2)))*AK329</f>
        <v>0.00133072493513876</v>
      </c>
    </row>
    <row r="330" customFormat="false" ht="15" hidden="false" customHeight="false" outlineLevel="0" collapsed="false">
      <c r="A330" s="42" t="s">
        <v>650</v>
      </c>
      <c r="B330" s="32"/>
      <c r="C330" s="0" t="s">
        <v>2122</v>
      </c>
      <c r="D330" s="41" t="n">
        <v>41258</v>
      </c>
      <c r="E330" s="0" t="n">
        <v>6000</v>
      </c>
      <c r="F330" s="0" t="n">
        <v>6380</v>
      </c>
      <c r="G330" s="0" t="n">
        <f aca="false">(((F330*3.7852*35.81)/1000)/(H330^2))*1.2732</f>
        <v>17.1814863902641</v>
      </c>
      <c r="H330" s="0" t="n">
        <v>8.005249356</v>
      </c>
      <c r="I330" s="0" t="n">
        <v>22.5705329153605</v>
      </c>
      <c r="J330" s="0" t="n">
        <v>68.0016224983599</v>
      </c>
      <c r="K330" s="0" t="n">
        <v>3.82238500207701</v>
      </c>
      <c r="L330" s="0" t="n">
        <v>0.005</v>
      </c>
      <c r="M330" s="0" t="n">
        <v>0</v>
      </c>
      <c r="N330" s="0" t="n">
        <v>278.625343481569</v>
      </c>
      <c r="O330" s="0" t="n">
        <f aca="false">(N330/2204.59)*EXP(L330*M330)</f>
        <v>0.126384200001619</v>
      </c>
      <c r="P330" s="0" t="n">
        <v>0.581693626796288</v>
      </c>
      <c r="Q330" s="0" t="n">
        <v>0.0152723966616018</v>
      </c>
      <c r="R330" s="0" t="n">
        <f aca="false">32.2690362110918*(I330/Hoja4!$AV$2)</f>
        <v>0.134584387014204</v>
      </c>
      <c r="S330" s="0" t="n">
        <v>0.346725101597201</v>
      </c>
      <c r="T330" s="0" t="n">
        <v>0.0215793379964769</v>
      </c>
      <c r="U330" s="0" t="n">
        <f aca="false">(SQRT(((P330/G330)^2)+((Q330/H330)^2)+((R330/I330)^2)+((S330/J330)^2)+((T330/K330)^2)))*O330</f>
        <v>0.00445633320741135</v>
      </c>
      <c r="V330" s="0" t="n">
        <f aca="false">O330&gt;U330</f>
        <v>1</v>
      </c>
      <c r="W330" s="0" t="n">
        <v>144000</v>
      </c>
      <c r="X330" s="0" t="n">
        <v>4.994E-006</v>
      </c>
      <c r="Y330" s="0" t="n">
        <f aca="false">(W330*X330)*EXP(L330*M330)</f>
        <v>0.719136</v>
      </c>
      <c r="Z330" s="0" t="n">
        <v>79874165.3439532</v>
      </c>
      <c r="AA330" s="0" t="n">
        <v>3748.14709444969</v>
      </c>
      <c r="AB330" s="0" t="n">
        <f aca="false">X330*0.1</f>
        <v>4.994E-007</v>
      </c>
      <c r="AC330" s="0" t="n">
        <f aca="false">(SQRT(((AA330/W330)^2)+((AB330/X330)^2)))*Y330</f>
        <v>0.0743097478151563</v>
      </c>
      <c r="AD330" s="0" t="n">
        <v>5.223868284E-006</v>
      </c>
      <c r="AE330" s="0" t="n">
        <f aca="false">(W330*AD330)*EXP(L330*M330)</f>
        <v>0.752237032896</v>
      </c>
      <c r="AF330" s="0" t="n">
        <v>79874165.3439532</v>
      </c>
      <c r="AG330" s="0" t="n">
        <v>3748.14709444969</v>
      </c>
      <c r="AH330" s="0" t="n">
        <f aca="false">AD330*0.1</f>
        <v>5.223868284E-007</v>
      </c>
      <c r="AI330" s="0" t="n">
        <f aca="false">(SQRT(((AG330/W330)^2)+((AH330/AD330)^2)))*AE330</f>
        <v>0.0777301431324857</v>
      </c>
      <c r="AJ330" s="0" t="n">
        <v>3.02832944E-007</v>
      </c>
      <c r="AK330" s="0" t="n">
        <f aca="false">(W330*AJ330)*EXP(L330*M330)</f>
        <v>0.043607943936</v>
      </c>
      <c r="AL330" s="0" t="n">
        <v>79874165.3439532</v>
      </c>
      <c r="AM330" s="0" t="n">
        <v>3748.14709444969</v>
      </c>
      <c r="AN330" s="0" t="n">
        <f aca="false">AJ330*0.1</f>
        <v>3.02832944E-008</v>
      </c>
      <c r="AO330" s="0" t="n">
        <f aca="false">(SQRT(((AM330/W330)^2)+((AN330/AJ330)^2)))*AK330</f>
        <v>0.00450609525405714</v>
      </c>
    </row>
    <row r="331" customFormat="false" ht="15" hidden="false" customHeight="false" outlineLevel="0" collapsed="false">
      <c r="A331" s="42" t="s">
        <v>650</v>
      </c>
      <c r="B331" s="32"/>
      <c r="C331" s="0" t="s">
        <v>2124</v>
      </c>
      <c r="D331" s="41" t="n">
        <v>41258</v>
      </c>
      <c r="E331" s="0" t="n">
        <v>11000</v>
      </c>
      <c r="F331" s="0" t="n">
        <v>11529</v>
      </c>
      <c r="G331" s="0" t="n">
        <f aca="false">(((F331*3.7852*35.81)/1000)/(H331^2))*1.2732</f>
        <v>31.0478615350086</v>
      </c>
      <c r="H331" s="0" t="n">
        <v>8.005249356</v>
      </c>
      <c r="I331" s="0" t="n">
        <v>31.2256049960968</v>
      </c>
      <c r="J331" s="0" t="n">
        <v>130.009325504884</v>
      </c>
      <c r="K331" s="0" t="n">
        <v>0.00593973</v>
      </c>
      <c r="L331" s="0" t="n">
        <v>0.005</v>
      </c>
      <c r="M331" s="0" t="n">
        <v>0</v>
      </c>
      <c r="N331" s="0" t="n">
        <v>965.692647572362</v>
      </c>
      <c r="O331" s="0" t="n">
        <f aca="false">(N331/2204.59)*EXP(L331*M331)</f>
        <v>0.438037298351331</v>
      </c>
      <c r="P331" s="0" t="n">
        <v>0.780766980416145</v>
      </c>
      <c r="Q331" s="0" t="n">
        <v>0.0662372265305065</v>
      </c>
      <c r="R331" s="0" t="n">
        <f aca="false">15.1037169846062*(I331/Hoja4!$DX$2)</f>
        <v>0.917527864386299</v>
      </c>
      <c r="S331" s="0" t="n">
        <v>1.14894745568521</v>
      </c>
      <c r="T331" s="0" t="n">
        <v>5.58086552427142E-005</v>
      </c>
      <c r="U331" s="0" t="n">
        <f aca="false">(SQRT(((P331/G331)^2)+((Q331/H331)^2)+((R331/I331)^2)+((S331/J331)^2)+((T331/K331)^2)))*O331</f>
        <v>0.0182227505800887</v>
      </c>
      <c r="V331" s="0" t="n">
        <f aca="false">O331&gt;U331</f>
        <v>1</v>
      </c>
      <c r="W331" s="0" t="n">
        <v>360000</v>
      </c>
      <c r="X331" s="0" t="n">
        <v>4.994E-006</v>
      </c>
      <c r="Y331" s="0" t="n">
        <f aca="false">(W331*X331)*EXP(L331*M331)</f>
        <v>1.79784</v>
      </c>
      <c r="Z331" s="0" t="n">
        <v>144587.60673653</v>
      </c>
      <c r="AA331" s="0" t="n">
        <v>6507.82824848106</v>
      </c>
      <c r="AB331" s="0" t="n">
        <f aca="false">X331*0.1</f>
        <v>4.994E-007</v>
      </c>
      <c r="AC331" s="0" t="n">
        <f aca="false">(SQRT(((AA331/W331)^2)+((AB331/X331)^2)))*Y331</f>
        <v>0.182697955061758</v>
      </c>
      <c r="AD331" s="0" t="n">
        <v>5.223868284E-006</v>
      </c>
      <c r="AE331" s="0" t="n">
        <f aca="false">(W331*AD331)*EXP(L331*M331)</f>
        <v>1.88059258224</v>
      </c>
      <c r="AF331" s="0" t="n">
        <v>144587.60673653</v>
      </c>
      <c r="AG331" s="0" t="n">
        <v>6507.82824848106</v>
      </c>
      <c r="AH331" s="0" t="n">
        <f aca="false">AD331*0.1</f>
        <v>5.223868284E-007</v>
      </c>
      <c r="AI331" s="0" t="n">
        <f aca="false">(SQRT(((AG331/W331)^2)+((AH331/AD331)^2)))*AE331</f>
        <v>0.191107339407044</v>
      </c>
      <c r="AJ331" s="0" t="n">
        <v>3.02832944E-007</v>
      </c>
      <c r="AK331" s="0" t="n">
        <f aca="false">(W331*AJ331)*EXP(L331*M331)</f>
        <v>0.10901985984</v>
      </c>
      <c r="AL331" s="0" t="n">
        <v>144587.60673653</v>
      </c>
      <c r="AM331" s="0" t="n">
        <v>6507.82824848106</v>
      </c>
      <c r="AN331" s="0" t="n">
        <f aca="false">AJ331*0.1</f>
        <v>3.02832944E-008</v>
      </c>
      <c r="AO331" s="0" t="n">
        <f aca="false">(SQRT(((AM331/W331)^2)+((AN331/AJ331)^2)))*AK331</f>
        <v>0.0110786863424373</v>
      </c>
    </row>
    <row r="332" customFormat="false" ht="15" hidden="false" customHeight="false" outlineLevel="0" collapsed="false">
      <c r="A332" s="42" t="s">
        <v>650</v>
      </c>
      <c r="B332" s="32"/>
      <c r="C332" s="0" t="s">
        <v>2122</v>
      </c>
      <c r="D332" s="41" t="n">
        <v>41258</v>
      </c>
      <c r="E332" s="0" t="n">
        <v>11000</v>
      </c>
      <c r="F332" s="0" t="n">
        <v>11529</v>
      </c>
      <c r="G332" s="0" t="n">
        <f aca="false">(((F332*3.7852*35.81)/1000)/(H332^2))*1.2732</f>
        <v>31.0478615350086</v>
      </c>
      <c r="H332" s="0" t="n">
        <v>8.005249356</v>
      </c>
      <c r="I332" s="0" t="n">
        <v>24.9804839968774</v>
      </c>
      <c r="J332" s="0" t="n">
        <v>68.0016224983599</v>
      </c>
      <c r="K332" s="0" t="n">
        <v>3.82238500207701</v>
      </c>
      <c r="L332" s="0" t="n">
        <v>0.005</v>
      </c>
      <c r="M332" s="0" t="n">
        <v>0</v>
      </c>
      <c r="N332" s="0" t="n">
        <v>6.61855628659676</v>
      </c>
      <c r="O332" s="0" t="n">
        <f aca="false">(N332/2204.59)*EXP(L332*M332)</f>
        <v>0.00300217105520608</v>
      </c>
      <c r="P332" s="0" t="n">
        <v>0.780766980416145</v>
      </c>
      <c r="Q332" s="0" t="n">
        <v>0.0662372265305065</v>
      </c>
      <c r="R332" s="0" t="n">
        <f aca="false">15.1037169846062*(I332/Hoja4!$DX$2)</f>
        <v>0.734022291509039</v>
      </c>
      <c r="S332" s="0" t="n">
        <v>0.346725101597201</v>
      </c>
      <c r="T332" s="0" t="n">
        <v>0.0215793379964769</v>
      </c>
      <c r="U332" s="0" t="n">
        <f aca="false">(SQRT(((P332/G332)^2)+((Q332/H332)^2)+((R332/I332)^2)+((S332/J332)^2)+((T332/K332)^2)))*O332</f>
        <v>0.000120914227696763</v>
      </c>
      <c r="V332" s="0" t="n">
        <f aca="false">O332&gt;U332</f>
        <v>1</v>
      </c>
      <c r="W332" s="0" t="n">
        <v>288000</v>
      </c>
      <c r="X332" s="0" t="n">
        <v>4.994E-006</v>
      </c>
      <c r="Y332" s="0" t="n">
        <f aca="false">(W332*X332)*EXP(L332*M332)</f>
        <v>1.438272</v>
      </c>
      <c r="Z332" s="0" t="n">
        <v>79874165.3439532</v>
      </c>
      <c r="AA332" s="0" t="n">
        <v>3748.14709444969</v>
      </c>
      <c r="AB332" s="0" t="n">
        <f aca="false">X332*0.1</f>
        <v>4.994E-007</v>
      </c>
      <c r="AC332" s="0" t="n">
        <f aca="false">(SQRT(((AA332/W332)^2)+((AB332/X332)^2)))*Y332</f>
        <v>0.145040119329902</v>
      </c>
      <c r="AD332" s="0" t="n">
        <v>5.223868284E-006</v>
      </c>
      <c r="AE332" s="0" t="n">
        <f aca="false">(W332*AD332)*EXP(L332*M332)</f>
        <v>1.504474065792</v>
      </c>
      <c r="AF332" s="0" t="n">
        <v>79874165.3439532</v>
      </c>
      <c r="AG332" s="0" t="n">
        <v>3748.14709444969</v>
      </c>
      <c r="AH332" s="0" t="n">
        <f aca="false">AD332*0.1</f>
        <v>5.223868284E-007</v>
      </c>
      <c r="AI332" s="0" t="n">
        <f aca="false">(SQRT(((AG332/W332)^2)+((AH332/AD332)^2)))*AE332</f>
        <v>0.151716155241299</v>
      </c>
      <c r="AJ332" s="0" t="n">
        <v>3.02832944E-007</v>
      </c>
      <c r="AK332" s="0" t="n">
        <f aca="false">(W332*AJ332)*EXP(L332*M332)</f>
        <v>0.087215887872</v>
      </c>
      <c r="AL332" s="0" t="n">
        <v>79874165.3439532</v>
      </c>
      <c r="AM332" s="0" t="n">
        <v>3748.14709444969</v>
      </c>
      <c r="AN332" s="0" t="n">
        <f aca="false">AJ332*0.1</f>
        <v>3.02832944E-008</v>
      </c>
      <c r="AO332" s="0" t="n">
        <f aca="false">(SQRT(((AM332/W332)^2)+((AN332/AJ332)^2)))*AK332</f>
        <v>0.00879513943427822</v>
      </c>
    </row>
    <row r="333" customFormat="false" ht="15" hidden="false" customHeight="false" outlineLevel="0" collapsed="false">
      <c r="A333" s="42" t="s">
        <v>650</v>
      </c>
      <c r="B333" s="32"/>
      <c r="C333" s="0" t="s">
        <v>2122</v>
      </c>
      <c r="D333" s="41" t="n">
        <v>41258</v>
      </c>
      <c r="E333" s="0" t="n">
        <v>12000</v>
      </c>
      <c r="F333" s="0" t="n">
        <v>11529</v>
      </c>
      <c r="G333" s="0" t="n">
        <f aca="false">(((F333*3.7852*35.81)/1000)/(H333^2))*1.2732</f>
        <v>31.0478615350086</v>
      </c>
      <c r="H333" s="0" t="n">
        <v>8.005249356</v>
      </c>
      <c r="I333" s="0" t="n">
        <v>24.9804839968774</v>
      </c>
      <c r="J333" s="0" t="n">
        <v>68.0016224983599</v>
      </c>
      <c r="K333" s="0" t="n">
        <v>3.82238500207701</v>
      </c>
      <c r="L333" s="0" t="n">
        <v>0.005</v>
      </c>
      <c r="M333" s="0" t="n">
        <v>0</v>
      </c>
      <c r="N333" s="0" t="n">
        <v>1745.05807742442</v>
      </c>
      <c r="O333" s="0" t="n">
        <f aca="false">(N333/2204.59)*EXP(L333*M333)</f>
        <v>0.791556741808872</v>
      </c>
      <c r="P333" s="0" t="n">
        <v>1.07195269681865</v>
      </c>
      <c r="Q333" s="0" t="n">
        <v>0.0717296563018546</v>
      </c>
      <c r="R333" s="0" t="n">
        <f aca="false">40.3876152128855*(I333/Hoja4!$EC$2)</f>
        <v>0.371079025041203</v>
      </c>
      <c r="S333" s="0" t="n">
        <v>0.346725101597201</v>
      </c>
      <c r="T333" s="0" t="n">
        <v>0.0215793379964769</v>
      </c>
      <c r="U333" s="0" t="n">
        <f aca="false">(SQRT(((P333/G333)^2)+((Q333/H333)^2)+((R333/I333)^2)+((S333/J333)^2)+((T333/K333)^2)))*O333</f>
        <v>0.0311721889806274</v>
      </c>
      <c r="V333" s="0" t="n">
        <f aca="false">O333&gt;U333</f>
        <v>1</v>
      </c>
      <c r="W333" s="0" t="n">
        <v>288000</v>
      </c>
      <c r="X333" s="0" t="n">
        <v>4.994E-006</v>
      </c>
      <c r="Y333" s="0" t="n">
        <f aca="false">(W333*X333)*EXP(L333*M333)</f>
        <v>1.438272</v>
      </c>
      <c r="Z333" s="0" t="n">
        <v>79874165.3439532</v>
      </c>
      <c r="AA333" s="0" t="n">
        <v>3748.14709444969</v>
      </c>
      <c r="AB333" s="0" t="n">
        <f aca="false">X333*0.1</f>
        <v>4.994E-007</v>
      </c>
      <c r="AC333" s="0" t="n">
        <f aca="false">(SQRT(((AA333/W333)^2)+((AB333/X333)^2)))*Y333</f>
        <v>0.145040119329902</v>
      </c>
      <c r="AD333" s="0" t="n">
        <v>5.223868284E-006</v>
      </c>
      <c r="AE333" s="0" t="n">
        <f aca="false">(W333*AD333)*EXP(L333*M333)</f>
        <v>1.504474065792</v>
      </c>
      <c r="AF333" s="0" t="n">
        <v>79874165.3439532</v>
      </c>
      <c r="AG333" s="0" t="n">
        <v>3748.14709444969</v>
      </c>
      <c r="AH333" s="0" t="n">
        <f aca="false">AD333*0.1</f>
        <v>5.223868284E-007</v>
      </c>
      <c r="AI333" s="0" t="n">
        <f aca="false">(SQRT(((AG333/W333)^2)+((AH333/AD333)^2)))*AE333</f>
        <v>0.151716155241299</v>
      </c>
      <c r="AJ333" s="0" t="n">
        <v>3.02832944E-007</v>
      </c>
      <c r="AK333" s="0" t="n">
        <f aca="false">(W333*AJ333)*EXP(L333*M333)</f>
        <v>0.087215887872</v>
      </c>
      <c r="AL333" s="0" t="n">
        <v>79874165.3439532</v>
      </c>
      <c r="AM333" s="0" t="n">
        <v>3748.14709444969</v>
      </c>
      <c r="AN333" s="0" t="n">
        <f aca="false">AJ333*0.1</f>
        <v>3.02832944E-008</v>
      </c>
      <c r="AO333" s="0" t="n">
        <f aca="false">(SQRT(((AM333/W333)^2)+((AN333/AJ333)^2)))*AK333</f>
        <v>0.00879513943427822</v>
      </c>
    </row>
    <row r="334" customFormat="false" ht="15" hidden="false" customHeight="false" outlineLevel="0" collapsed="false">
      <c r="A334" s="42" t="s">
        <v>655</v>
      </c>
      <c r="B334" s="40" t="s">
        <v>657</v>
      </c>
      <c r="C334" s="0" t="s">
        <v>2122</v>
      </c>
      <c r="D334" s="41" t="n">
        <v>41479</v>
      </c>
      <c r="E334" s="0" t="n">
        <v>10000</v>
      </c>
      <c r="F334" s="0" t="n">
        <v>9685</v>
      </c>
      <c r="G334" s="0" t="n">
        <f aca="false">(((F334*3.7852*35.81)/1000)/(H334^2))*1.2732</f>
        <v>26.1161667841766</v>
      </c>
      <c r="H334" s="0" t="n">
        <v>8</v>
      </c>
      <c r="I334" s="0" t="n">
        <v>32.2147651006711</v>
      </c>
      <c r="J334" s="0" t="n">
        <v>68.0016224983599</v>
      </c>
      <c r="K334" s="0" t="n">
        <v>3.82238500207701</v>
      </c>
      <c r="L334" s="0" t="n">
        <v>0.005</v>
      </c>
      <c r="M334" s="0" t="n">
        <v>-1</v>
      </c>
      <c r="N334" s="0" t="n">
        <v>1930.85048104919</v>
      </c>
      <c r="O334" s="0" t="n">
        <f aca="false">(N334/2204.59)*EXP(L334*M334)</f>
        <v>0.871463775168687</v>
      </c>
      <c r="P334" s="0" t="n">
        <v>0.693948706618423</v>
      </c>
      <c r="Q334" s="0" t="n">
        <v>0.0696754411027923</v>
      </c>
      <c r="R334" s="0" t="n">
        <f aca="false">30.3818643031628*(I334/Hoja4!$CY$2)</f>
        <v>0.286615525482294</v>
      </c>
      <c r="S334" s="0" t="n">
        <v>0.346725101597201</v>
      </c>
      <c r="T334" s="0" t="n">
        <v>0.0215793379964769</v>
      </c>
      <c r="U334" s="0" t="n">
        <f aca="false">(SQRT(((P334/G334)^2)+((Q334/H334)^2)+((R334/I334)^2)+((S334/J334)^2)+((T334/K334)^2)))*O334</f>
        <v>0.0264174474891515</v>
      </c>
      <c r="V334" s="0" t="n">
        <f aca="false">O334&gt;U334</f>
        <v>1</v>
      </c>
      <c r="W334" s="0" t="n">
        <v>312000</v>
      </c>
      <c r="X334" s="0" t="n">
        <v>4.994E-006</v>
      </c>
      <c r="Y334" s="0" t="n">
        <f aca="false">(W334*X334)*EXP(L334*M334)</f>
        <v>1.55035680417954</v>
      </c>
      <c r="Z334" s="0" t="n">
        <v>240845.737885673</v>
      </c>
      <c r="AA334" s="0" t="n">
        <v>3748.14709444969</v>
      </c>
      <c r="AB334" s="0" t="n">
        <f aca="false">X334*0.1</f>
        <v>4.994E-007</v>
      </c>
      <c r="AC334" s="0" t="n">
        <f aca="false">(SQRT(((AA334/W334)^2)+((AB334/X334)^2)))*Y334</f>
        <v>0.156150404068911</v>
      </c>
      <c r="AD334" s="0" t="n">
        <v>5.223868284E-006</v>
      </c>
      <c r="AE334" s="0" t="n">
        <f aca="false">(W334*AD334)*EXP(L334*M334)</f>
        <v>1.62171800925853</v>
      </c>
      <c r="AF334" s="0" t="n">
        <v>240845.737885673</v>
      </c>
      <c r="AG334" s="0" t="n">
        <v>3748.14709444969</v>
      </c>
      <c r="AH334" s="0" t="n">
        <f aca="false">AD334*0.1</f>
        <v>5.223868284E-007</v>
      </c>
      <c r="AI334" s="0" t="n">
        <f aca="false">(SQRT(((AG334/W334)^2)+((AH334/AD334)^2)))*AE334</f>
        <v>0.163337834070758</v>
      </c>
      <c r="AJ334" s="0" t="n">
        <v>3.02832944E-007</v>
      </c>
      <c r="AK334" s="0" t="n">
        <f aca="false">(W334*AJ334)*EXP(L334*M334)</f>
        <v>0.0940126382178855</v>
      </c>
      <c r="AL334" s="0" t="n">
        <v>240845.737885673</v>
      </c>
      <c r="AM334" s="0" t="n">
        <v>3748.14709444969</v>
      </c>
      <c r="AN334" s="0" t="n">
        <f aca="false">AJ334*0.1</f>
        <v>3.02832944E-008</v>
      </c>
      <c r="AO334" s="0" t="n">
        <f aca="false">(SQRT(((AM334/W334)^2)+((AN334/AJ334)^2)))*AK334</f>
        <v>0.00946885994613091</v>
      </c>
    </row>
    <row r="335" customFormat="false" ht="15" hidden="false" customHeight="false" outlineLevel="0" collapsed="false">
      <c r="A335" s="42" t="s">
        <v>655</v>
      </c>
      <c r="B335" s="32"/>
      <c r="C335" s="0" t="s">
        <v>2123</v>
      </c>
      <c r="D335" s="41" t="n">
        <v>41479</v>
      </c>
      <c r="E335" s="0" t="n">
        <v>8000</v>
      </c>
      <c r="F335" s="0" t="n">
        <v>7796</v>
      </c>
      <c r="G335" s="0" t="n">
        <f aca="false">(((F335*3.7852*35.81)/1000)/(H335^2))*1.2732</f>
        <v>21.0223682240001</v>
      </c>
      <c r="H335" s="0" t="n">
        <v>8</v>
      </c>
      <c r="I335" s="0" t="n">
        <v>12.3140071831709</v>
      </c>
      <c r="J335" s="0" t="n">
        <v>130.009325504884</v>
      </c>
      <c r="K335" s="0" t="n">
        <v>0.00593973</v>
      </c>
      <c r="L335" s="0" t="n">
        <v>0.005</v>
      </c>
      <c r="M335" s="0" t="n">
        <v>-1</v>
      </c>
      <c r="N335" s="0" t="n">
        <v>1.76494834285714</v>
      </c>
      <c r="O335" s="0" t="n">
        <f aca="false">(N335/2204.59)*EXP(L335*M335)</f>
        <v>0.000796586043787417</v>
      </c>
      <c r="P335" s="0" t="n">
        <v>0.107322321005691</v>
      </c>
      <c r="Q335" s="0" t="n">
        <v>0.0548813846852914</v>
      </c>
      <c r="R335" s="0" t="n">
        <f aca="false">18.998926608387*(I335/Hoja4!$CJ$2)</f>
        <v>0.0449791493459341</v>
      </c>
      <c r="S335" s="0" t="n">
        <v>1.14894745568521</v>
      </c>
      <c r="T335" s="0" t="n">
        <v>5.58086552427142E-005</v>
      </c>
      <c r="U335" s="0" t="n">
        <f aca="false">(SQRT(((P335/G335)^2)+((Q335/H335)^2)+((R335/I335)^2)+((S335/J335)^2)+((T335/K335)^2)))*O335</f>
        <v>1.26666739087194E-005</v>
      </c>
      <c r="V335" s="0" t="n">
        <f aca="false">O335&gt;U335</f>
        <v>1</v>
      </c>
      <c r="W335" s="0" t="n">
        <v>96000</v>
      </c>
      <c r="X335" s="0" t="n">
        <v>4.994E-006</v>
      </c>
      <c r="Y335" s="0" t="n">
        <f aca="false">(W335*X335)*EXP(L335*M335)</f>
        <v>0.477032862824473</v>
      </c>
      <c r="Z335" s="0" t="n">
        <v>190229.290460044</v>
      </c>
      <c r="AA335" s="0" t="n">
        <v>6507.82824848106</v>
      </c>
      <c r="AB335" s="0" t="n">
        <f aca="false">X335*0.1</f>
        <v>4.994E-007</v>
      </c>
      <c r="AC335" s="0" t="n">
        <f aca="false">(SQRT(((AA335/W335)^2)+((AB335/X335)^2)))*Y335</f>
        <v>0.0576311523901691</v>
      </c>
      <c r="AD335" s="0" t="n">
        <v>5.223868284E-006</v>
      </c>
      <c r="AE335" s="0" t="n">
        <f aca="false">(W335*AD335)*EXP(L335*M335)</f>
        <v>0.498990156694931</v>
      </c>
      <c r="AF335" s="0" t="n">
        <v>190229.290460044</v>
      </c>
      <c r="AG335" s="0" t="n">
        <v>6507.82824848106</v>
      </c>
      <c r="AH335" s="0" t="n">
        <f aca="false">AD335*0.1</f>
        <v>5.223868284E-007</v>
      </c>
      <c r="AI335" s="0" t="n">
        <f aca="false">(SQRT(((AG335/W335)^2)+((AH335/AD335)^2)))*AE335</f>
        <v>0.0602838504488136</v>
      </c>
      <c r="AJ335" s="0" t="n">
        <v>3.02832944E-007</v>
      </c>
      <c r="AK335" s="0" t="n">
        <f aca="false">(W335*AJ335)*EXP(L335*M335)</f>
        <v>0.0289269656055032</v>
      </c>
      <c r="AL335" s="0" t="n">
        <v>190229.290460044</v>
      </c>
      <c r="AM335" s="0" t="n">
        <v>6507.82824848106</v>
      </c>
      <c r="AN335" s="0" t="n">
        <f aca="false">AJ335*0.1</f>
        <v>3.02832944E-008</v>
      </c>
      <c r="AO335" s="0" t="n">
        <f aca="false">(SQRT(((AM335/W335)^2)+((AN335/AJ335)^2)))*AK335</f>
        <v>0.00349471596804716</v>
      </c>
    </row>
    <row r="336" customFormat="false" ht="15" hidden="false" customHeight="false" outlineLevel="0" collapsed="false">
      <c r="A336" s="42" t="s">
        <v>655</v>
      </c>
      <c r="B336" s="32"/>
      <c r="C336" s="0" t="s">
        <v>2126</v>
      </c>
      <c r="D336" s="41" t="n">
        <v>41479</v>
      </c>
      <c r="E336" s="0" t="n">
        <v>4000</v>
      </c>
      <c r="F336" s="0" t="n">
        <v>4179</v>
      </c>
      <c r="H336" s="0" t="n">
        <v>8</v>
      </c>
      <c r="I336" s="0" t="n">
        <v>0</v>
      </c>
      <c r="L336" s="0" t="n">
        <v>0.005</v>
      </c>
      <c r="M336" s="0" t="n">
        <v>-1</v>
      </c>
      <c r="O336" s="0" t="n">
        <f aca="false">(N336/2204.59)*EXP(L336*M336)</f>
        <v>0</v>
      </c>
      <c r="R336" s="0" t="n">
        <f aca="false">56.8126563291011*(I336/Hoja4!$W$2)</f>
        <v>0</v>
      </c>
      <c r="W336" s="0" t="n">
        <v>0</v>
      </c>
      <c r="X336" s="0" t="n">
        <v>4.994E-006</v>
      </c>
      <c r="Y336" s="0" t="n">
        <f aca="false">(W336*X336)*EXP(L336*M336)</f>
        <v>0</v>
      </c>
      <c r="AB336" s="0" t="n">
        <f aca="false">X336*0.1</f>
        <v>4.994E-007</v>
      </c>
      <c r="AD336" s="0" t="n">
        <v>5.223868284E-006</v>
      </c>
      <c r="AE336" s="0" t="n">
        <f aca="false">(W336*AD336)*EXP(L336*M336)</f>
        <v>0</v>
      </c>
      <c r="AH336" s="0" t="n">
        <f aca="false">AD336*0.1</f>
        <v>5.223868284E-007</v>
      </c>
      <c r="AJ336" s="0" t="n">
        <v>3.02832944E-007</v>
      </c>
      <c r="AK336" s="0" t="n">
        <f aca="false">(W336*AJ336)*EXP(L336*M336)</f>
        <v>0</v>
      </c>
      <c r="AN336" s="0" t="n">
        <f aca="false">AJ336*0.1</f>
        <v>3.02832944E-008</v>
      </c>
    </row>
    <row r="337" customFormat="false" ht="15" hidden="false" customHeight="false" outlineLevel="0" collapsed="false">
      <c r="A337" s="42" t="s">
        <v>661</v>
      </c>
      <c r="B337" s="40" t="s">
        <v>663</v>
      </c>
      <c r="C337" s="0" t="s">
        <v>2125</v>
      </c>
      <c r="D337" s="41" t="n">
        <v>40977</v>
      </c>
      <c r="E337" s="0" t="n">
        <v>5000</v>
      </c>
      <c r="F337" s="0" t="n">
        <v>5048</v>
      </c>
      <c r="G337" s="0" t="n">
        <f aca="false">(((F337*3.7852*35.81)/1000)/(H337^2))*1.2732</f>
        <v>13.6122261152838</v>
      </c>
      <c r="H337" s="0" t="n">
        <v>8</v>
      </c>
      <c r="I337" s="0" t="n">
        <v>7.13153724247227</v>
      </c>
      <c r="J337" s="0" t="n">
        <v>68.0020357347871</v>
      </c>
      <c r="K337" s="0" t="n">
        <v>3.9836139795159</v>
      </c>
      <c r="L337" s="0" t="n">
        <v>0.005</v>
      </c>
      <c r="M337" s="0" t="n">
        <v>0</v>
      </c>
      <c r="N337" s="0" t="n">
        <v>2.24369058085714</v>
      </c>
      <c r="O337" s="0" t="n">
        <f aca="false">(N337/2204.59)*EXP(L337*M337)</f>
        <v>0.00101773598757916</v>
      </c>
      <c r="P337" s="0" t="n">
        <v>0.400684429145215</v>
      </c>
      <c r="Q337" s="0" t="n">
        <v>0.0788250461799058</v>
      </c>
      <c r="R337" s="0" t="n">
        <f aca="false">30.6123136425953*(I337/Hoja4!$AG$2)</f>
        <v>0.188322066203563</v>
      </c>
      <c r="S337" s="0" t="n">
        <v>0.388353619553598</v>
      </c>
      <c r="T337" s="0" t="n">
        <v>0.0223763331258358</v>
      </c>
      <c r="U337" s="0" t="n">
        <f aca="false">(SQRT(((P337/G337)^2)+((Q337/H337)^2)+((R337/I337)^2)+((S337/J337)^2)+((T337/K337)^2)))*O337</f>
        <v>4.22701553103332E-005</v>
      </c>
      <c r="V337" s="0" t="n">
        <f aca="false">O337&gt;U337</f>
        <v>1</v>
      </c>
      <c r="W337" s="0" t="n">
        <v>36000</v>
      </c>
      <c r="X337" s="0" t="n">
        <v>4.994E-006</v>
      </c>
      <c r="Y337" s="0" t="n">
        <f aca="false">(W337*X337)*EXP(L337*M337)</f>
        <v>0.179784</v>
      </c>
      <c r="Z337" s="0" t="n">
        <v>15572.9448025794</v>
      </c>
      <c r="AA337" s="0" t="n">
        <v>804.406580767259</v>
      </c>
      <c r="AB337" s="0" t="n">
        <f aca="false">X337*0.1</f>
        <v>4.994E-007</v>
      </c>
      <c r="AC337" s="0" t="n">
        <f aca="false">(SQRT(((AA337/W337)^2)+((AB337/X337)^2)))*Y337</f>
        <v>0.0184217484060886</v>
      </c>
      <c r="AD337" s="0" t="n">
        <v>5.223868284E-006</v>
      </c>
      <c r="AE337" s="0" t="n">
        <f aca="false">(W337*AD337)*EXP(L337*M337)</f>
        <v>0.188059258224</v>
      </c>
      <c r="AF337" s="0" t="n">
        <v>15572.9448025794</v>
      </c>
      <c r="AG337" s="0" t="n">
        <v>804.406580767259</v>
      </c>
      <c r="AH337" s="0" t="n">
        <f aca="false">AD337*0.1</f>
        <v>5.223868284E-007</v>
      </c>
      <c r="AI337" s="0" t="n">
        <f aca="false">(SQRT(((AG337/W337)^2)+((AH337/AD337)^2)))*AE337</f>
        <v>0.0192696810641558</v>
      </c>
      <c r="AJ337" s="0" t="n">
        <v>3.02832944E-007</v>
      </c>
      <c r="AK337" s="0" t="n">
        <f aca="false">(W337*AJ337)*EXP(L337*M337)</f>
        <v>0.010901985984</v>
      </c>
      <c r="AL337" s="0" t="n">
        <v>15572.9448025794</v>
      </c>
      <c r="AM337" s="0" t="n">
        <v>804.406580767259</v>
      </c>
      <c r="AN337" s="0" t="n">
        <f aca="false">AJ337*0.1</f>
        <v>3.02832944E-008</v>
      </c>
      <c r="AO337" s="0" t="n">
        <f aca="false">(SQRT(((AM337/W337)^2)+((AN337/AJ337)^2)))*AK337</f>
        <v>0.00111708296024091</v>
      </c>
    </row>
    <row r="338" customFormat="false" ht="15" hidden="false" customHeight="false" outlineLevel="0" collapsed="false">
      <c r="A338" s="42" t="s">
        <v>661</v>
      </c>
      <c r="B338" s="32"/>
      <c r="C338" s="0" t="s">
        <v>2122</v>
      </c>
      <c r="D338" s="41" t="n">
        <v>40977</v>
      </c>
      <c r="E338" s="0" t="n">
        <v>5000</v>
      </c>
      <c r="F338" s="0" t="n">
        <v>4600</v>
      </c>
      <c r="G338" s="0" t="n">
        <f aca="false">(((F338*3.7852*35.81)/1000)/(H338^2))*1.2732</f>
        <v>12.404168013135</v>
      </c>
      <c r="H338" s="0" t="n">
        <v>8</v>
      </c>
      <c r="I338" s="0" t="n">
        <v>26.955652173913</v>
      </c>
      <c r="J338" s="0" t="n">
        <v>68.0016224983599</v>
      </c>
      <c r="K338" s="0" t="n">
        <v>3.82238500207701</v>
      </c>
      <c r="L338" s="0" t="n">
        <v>0.005</v>
      </c>
      <c r="M338" s="0" t="n">
        <v>0</v>
      </c>
      <c r="N338" s="0" t="n">
        <v>2627.44191847181</v>
      </c>
      <c r="O338" s="0" t="n">
        <f aca="false">(N338/2204.59)*EXP(L338*M338)</f>
        <v>1.191805242005</v>
      </c>
      <c r="P338" s="0" t="n">
        <v>0.400684429145215</v>
      </c>
      <c r="Q338" s="0" t="n">
        <v>0.0788250461799058</v>
      </c>
      <c r="R338" s="0" t="n">
        <f aca="false">30.6123136425953*(I338/Hoja4!$AB$2)</f>
        <v>0.147275132549013</v>
      </c>
      <c r="S338" s="0" t="n">
        <v>0.346725101597201</v>
      </c>
      <c r="T338" s="0" t="n">
        <v>0.0215793379964769</v>
      </c>
      <c r="U338" s="0" t="n">
        <f aca="false">(SQRT(((P338/G338)^2)+((Q338/H338)^2)+((R338/I338)^2)+((S338/J338)^2)+((T338/K338)^2)))*O338</f>
        <v>0.0417684772725124</v>
      </c>
      <c r="V338" s="0" t="n">
        <f aca="false">O338&gt;U338</f>
        <v>1</v>
      </c>
      <c r="W338" s="0" t="n">
        <v>123996</v>
      </c>
      <c r="X338" s="0" t="n">
        <v>4.994E-006</v>
      </c>
      <c r="Y338" s="0" t="n">
        <f aca="false">(W338*X338)*EXP(L338*M338)</f>
        <v>0.619236024</v>
      </c>
      <c r="Z338" s="0" t="n">
        <v>149653.15254332</v>
      </c>
      <c r="AA338" s="0" t="n">
        <v>3748.14709444969</v>
      </c>
      <c r="AB338" s="0" t="n">
        <f aca="false">X338*0.1</f>
        <v>4.994E-007</v>
      </c>
      <c r="AC338" s="0" t="n">
        <f aca="false">(SQRT(((AA338/W338)^2)+((AB338/X338)^2)))*Y338</f>
        <v>0.0646908439393506</v>
      </c>
      <c r="AD338" s="0" t="n">
        <v>5.223868284E-006</v>
      </c>
      <c r="AE338" s="0" t="n">
        <f aca="false">(W338*AD338)*EXP(L338*M338)</f>
        <v>0.647738771742864</v>
      </c>
      <c r="AF338" s="0" t="n">
        <v>149653.15254332</v>
      </c>
      <c r="AG338" s="0" t="n">
        <v>3748.14709444969</v>
      </c>
      <c r="AH338" s="0" t="n">
        <f aca="false">AD338*0.1</f>
        <v>5.223868284E-007</v>
      </c>
      <c r="AI338" s="0" t="n">
        <f aca="false">(SQRT(((AG338/W338)^2)+((AH338/AD338)^2)))*AE338</f>
        <v>0.0676684917741224</v>
      </c>
      <c r="AJ338" s="0" t="n">
        <v>3.02832944E-007</v>
      </c>
      <c r="AK338" s="0" t="n">
        <f aca="false">(W338*AJ338)*EXP(L338*M338)</f>
        <v>0.037550073724224</v>
      </c>
      <c r="AL338" s="0" t="n">
        <v>149653.15254332</v>
      </c>
      <c r="AM338" s="0" t="n">
        <v>3748.14709444969</v>
      </c>
      <c r="AN338" s="0" t="n">
        <f aca="false">AJ338*0.1</f>
        <v>3.02832944E-008</v>
      </c>
      <c r="AO338" s="0" t="n">
        <f aca="false">(SQRT(((AM338/W338)^2)+((AN338/AJ338)^2)))*AK338</f>
        <v>0.00392281111734043</v>
      </c>
    </row>
    <row r="339" customFormat="false" ht="15" hidden="false" customHeight="false" outlineLevel="0" collapsed="false">
      <c r="A339" s="42" t="s">
        <v>661</v>
      </c>
      <c r="B339" s="32"/>
      <c r="C339" s="0" t="s">
        <v>2122</v>
      </c>
      <c r="D339" s="41" t="n">
        <v>40977</v>
      </c>
      <c r="E339" s="0" t="n">
        <v>10000</v>
      </c>
      <c r="F339" s="0" t="n">
        <v>9685</v>
      </c>
      <c r="G339" s="0" t="n">
        <f aca="false">(((F339*3.7852*35.81)/1000)/(H339^2))*1.2732</f>
        <v>26.1161667841766</v>
      </c>
      <c r="H339" s="0" t="n">
        <v>8</v>
      </c>
      <c r="I339" s="0" t="n">
        <v>25.6070211667527</v>
      </c>
      <c r="J339" s="0" t="n">
        <v>68.0016224983599</v>
      </c>
      <c r="K339" s="0" t="n">
        <v>3.82238500207701</v>
      </c>
      <c r="L339" s="0" t="n">
        <v>0.005</v>
      </c>
      <c r="M339" s="0" t="n">
        <v>0</v>
      </c>
      <c r="N339" s="0" t="n">
        <v>1839.20934293027</v>
      </c>
      <c r="O339" s="0" t="n">
        <f aca="false">(N339/2204.59)*EXP(L339*M339)</f>
        <v>0.834263669403502</v>
      </c>
      <c r="P339" s="0" t="n">
        <v>0.693948706618423</v>
      </c>
      <c r="Q339" s="0" t="n">
        <v>0.0696754411027923</v>
      </c>
      <c r="R339" s="0" t="n">
        <f aca="false">30.3818643031628*(I339/Hoja4!$CY$2)</f>
        <v>0.227826271736253</v>
      </c>
      <c r="S339" s="0" t="n">
        <v>0.346725101597201</v>
      </c>
      <c r="T339" s="0" t="n">
        <v>0.0215793379964769</v>
      </c>
      <c r="U339" s="0" t="n">
        <f aca="false">(SQRT(((P339/G339)^2)+((Q339/H339)^2)+((R339/I339)^2)+((S339/J339)^2)+((T339/K339)^2)))*O339</f>
        <v>0.0252897679818163</v>
      </c>
      <c r="V339" s="0" t="n">
        <f aca="false">O339&gt;U339</f>
        <v>1</v>
      </c>
      <c r="W339" s="0" t="n">
        <v>248004</v>
      </c>
      <c r="X339" s="0" t="n">
        <v>4.994E-006</v>
      </c>
      <c r="Y339" s="0" t="n">
        <f aca="false">(W339*X339)*EXP(L339*M339)</f>
        <v>1.238531976</v>
      </c>
      <c r="Z339" s="0" t="n">
        <v>149653.15254332</v>
      </c>
      <c r="AA339" s="0" t="n">
        <v>3748.14709444969</v>
      </c>
      <c r="AB339" s="0" t="n">
        <f aca="false">X339*0.1</f>
        <v>4.994E-007</v>
      </c>
      <c r="AC339" s="0" t="n">
        <f aca="false">(SQRT(((AA339/W339)^2)+((AB339/X339)^2)))*Y339</f>
        <v>0.125259679510754</v>
      </c>
      <c r="AD339" s="0" t="n">
        <v>5.223868284E-006</v>
      </c>
      <c r="AE339" s="0" t="n">
        <f aca="false">(W339*AD339)*EXP(L339*M339)</f>
        <v>1.29554022990514</v>
      </c>
      <c r="AF339" s="0" t="n">
        <v>149653.15254332</v>
      </c>
      <c r="AG339" s="0" t="n">
        <v>3748.14709444969</v>
      </c>
      <c r="AH339" s="0" t="n">
        <f aca="false">AD339*0.1</f>
        <v>5.223868284E-007</v>
      </c>
      <c r="AI339" s="0" t="n">
        <f aca="false">(SQRT(((AG339/W339)^2)+((AH339/AD339)^2)))*AE339</f>
        <v>0.131025243704492</v>
      </c>
      <c r="AJ339" s="0" t="n">
        <v>3.02832944E-007</v>
      </c>
      <c r="AK339" s="0" t="n">
        <f aca="false">(W339*AJ339)*EXP(L339*M339)</f>
        <v>0.075103781443776</v>
      </c>
      <c r="AL339" s="0" t="n">
        <v>149653.15254332</v>
      </c>
      <c r="AM339" s="0" t="n">
        <v>3748.14709444969</v>
      </c>
      <c r="AN339" s="0" t="n">
        <f aca="false">AJ339*0.1</f>
        <v>3.02832944E-008</v>
      </c>
      <c r="AO339" s="0" t="n">
        <f aca="false">(SQRT(((AM339/W339)^2)+((AN339/AJ339)^2)))*AK339</f>
        <v>0.00759566630170967</v>
      </c>
    </row>
    <row r="340" customFormat="false" ht="15" hidden="false" customHeight="false" outlineLevel="0" collapsed="false">
      <c r="A340" s="42" t="s">
        <v>661</v>
      </c>
      <c r="B340" s="32"/>
      <c r="C340" s="0" t="s">
        <v>2123</v>
      </c>
      <c r="D340" s="41" t="n">
        <v>40977</v>
      </c>
      <c r="E340" s="0" t="n">
        <v>5000</v>
      </c>
      <c r="F340" s="0" t="n">
        <v>5049</v>
      </c>
      <c r="G340" s="0" t="n">
        <f aca="false">(((F340*3.7852*35.81)/1000)/(H340^2))*1.2732</f>
        <v>13.6149226735475</v>
      </c>
      <c r="H340" s="0" t="n">
        <v>8</v>
      </c>
      <c r="I340" s="0" t="n">
        <v>9.5068330362448</v>
      </c>
      <c r="J340" s="0" t="n">
        <v>130.009325504884</v>
      </c>
      <c r="K340" s="0" t="n">
        <v>0.00593973</v>
      </c>
      <c r="L340" s="0" t="n">
        <v>0.005</v>
      </c>
      <c r="M340" s="0" t="n">
        <v>0</v>
      </c>
      <c r="N340" s="0" t="n">
        <v>788.232575541543</v>
      </c>
      <c r="O340" s="0" t="n">
        <f aca="false">(N340/2204.59)*EXP(L340*M340)</f>
        <v>0.357541572601501</v>
      </c>
      <c r="P340" s="0" t="n">
        <v>0.400684429145215</v>
      </c>
      <c r="Q340" s="0" t="n">
        <v>0.0788250461799058</v>
      </c>
      <c r="R340" s="0" t="n">
        <f aca="false">30.6123136425953*(I340/Hoja4!$AB$2)</f>
        <v>0.0519416145638385</v>
      </c>
      <c r="S340" s="0" t="n">
        <v>1.14894745568521</v>
      </c>
      <c r="T340" s="0" t="n">
        <v>5.58086552427142E-005</v>
      </c>
      <c r="U340" s="0" t="n">
        <f aca="false">(SQRT(((P340/G340)^2)+((Q340/H340)^2)+((R340/I340)^2)+((S340/J340)^2)+((T340/K340)^2)))*O340</f>
        <v>0.0121744338270352</v>
      </c>
      <c r="V340" s="0" t="n">
        <f aca="false">O340&gt;U340</f>
        <v>1</v>
      </c>
      <c r="W340" s="0" t="n">
        <v>48000</v>
      </c>
      <c r="X340" s="0" t="n">
        <v>4.994E-006</v>
      </c>
      <c r="Y340" s="0" t="n">
        <f aca="false">(W340*X340)*EXP(L340*M340)</f>
        <v>0.239712</v>
      </c>
      <c r="Z340" s="0" t="n">
        <v>339188.834074807</v>
      </c>
      <c r="AA340" s="0" t="n">
        <v>6507.82824848106</v>
      </c>
      <c r="AB340" s="0" t="n">
        <f aca="false">X340*0.1</f>
        <v>4.994E-007</v>
      </c>
      <c r="AC340" s="0" t="n">
        <f aca="false">(SQRT(((AA340/W340)^2)+((AB340/X340)^2)))*Y340</f>
        <v>0.0403840879207185</v>
      </c>
      <c r="AD340" s="0" t="n">
        <v>5.223868284E-006</v>
      </c>
      <c r="AE340" s="0" t="n">
        <f aca="false">(W340*AD340)*EXP(L340*M340)</f>
        <v>0.250745677632</v>
      </c>
      <c r="AF340" s="0" t="n">
        <v>339188.834074807</v>
      </c>
      <c r="AG340" s="0" t="n">
        <v>6507.82824848106</v>
      </c>
      <c r="AH340" s="0" t="n">
        <f aca="false">AD340*0.1</f>
        <v>5.223868284E-007</v>
      </c>
      <c r="AI340" s="0" t="n">
        <f aca="false">(SQRT(((AG340/W340)^2)+((AH340/AD340)^2)))*AE340</f>
        <v>0.0422429227207267</v>
      </c>
      <c r="AJ340" s="0" t="n">
        <v>3.02832944E-007</v>
      </c>
      <c r="AK340" s="0" t="n">
        <f aca="false">(W340*AJ340)*EXP(L340*M340)</f>
        <v>0.014535981312</v>
      </c>
      <c r="AL340" s="0" t="n">
        <v>339188.834074807</v>
      </c>
      <c r="AM340" s="0" t="n">
        <v>6507.82824848106</v>
      </c>
      <c r="AN340" s="0" t="n">
        <f aca="false">AJ340*0.1</f>
        <v>3.02832944E-008</v>
      </c>
      <c r="AO340" s="0" t="n">
        <f aca="false">(SQRT(((AM340/W340)^2)+((AN340/AJ340)^2)))*AK340</f>
        <v>0.00244886508525952</v>
      </c>
    </row>
    <row r="341" customFormat="false" ht="15" hidden="false" customHeight="false" outlineLevel="0" collapsed="false">
      <c r="A341" s="42" t="s">
        <v>661</v>
      </c>
      <c r="B341" s="40" t="s">
        <v>669</v>
      </c>
      <c r="C341" s="0" t="s">
        <v>2122</v>
      </c>
      <c r="D341" s="41" t="n">
        <v>40894</v>
      </c>
      <c r="E341" s="0" t="n">
        <v>10318</v>
      </c>
      <c r="F341" s="0" t="n">
        <v>9685</v>
      </c>
      <c r="G341" s="0" t="n">
        <f aca="false">(((F341*3.7852*35.81)/1000)/(H341^2))*1.2732</f>
        <v>26.1161667841766</v>
      </c>
      <c r="H341" s="0" t="n">
        <v>8</v>
      </c>
      <c r="I341" s="0" t="n">
        <v>61.3319566339701</v>
      </c>
      <c r="J341" s="0" t="n">
        <v>68.0016224983599</v>
      </c>
      <c r="K341" s="0" t="n">
        <v>3.82238500207701</v>
      </c>
      <c r="L341" s="0" t="n">
        <v>0.005</v>
      </c>
      <c r="M341" s="0" t="n">
        <v>-1</v>
      </c>
      <c r="N341" s="0" t="n">
        <v>2410.77821007886</v>
      </c>
      <c r="O341" s="0" t="n">
        <f aca="false">(N341/2204.59)*EXP(L341*M341)</f>
        <v>1.08807279521102</v>
      </c>
      <c r="P341" s="0" t="n">
        <v>0.693948706618423</v>
      </c>
      <c r="Q341" s="0" t="n">
        <v>0.0696754411027923</v>
      </c>
      <c r="R341" s="0" t="n">
        <f aca="false">30.3818643031628*(I341/Hoja4!$DS$2)</f>
        <v>0.147956653850774</v>
      </c>
      <c r="S341" s="0" t="n">
        <v>0.346725101597201</v>
      </c>
      <c r="T341" s="0" t="n">
        <v>0.0215793379964769</v>
      </c>
      <c r="U341" s="0" t="n">
        <f aca="false">(SQRT(((P341/G341)^2)+((Q341/H341)^2)+((R341/I341)^2)+((S341/J341)^2)+((T341/K341)^2)))*O341</f>
        <v>0.0316401740259102</v>
      </c>
      <c r="V341" s="0" t="n">
        <f aca="false">O341&gt;U341</f>
        <v>1</v>
      </c>
      <c r="W341" s="0" t="n">
        <v>594000</v>
      </c>
      <c r="X341" s="0" t="n">
        <v>4.994E-006</v>
      </c>
      <c r="Y341" s="0" t="n">
        <f aca="false">(W341*X341)*EXP(L341*M341)</f>
        <v>2.95164083872642</v>
      </c>
      <c r="Z341" s="0" t="n">
        <v>149653.15254332</v>
      </c>
      <c r="AA341" s="0" t="n">
        <v>3748.14709444969</v>
      </c>
      <c r="AB341" s="0" t="n">
        <f aca="false">X341*0.1</f>
        <v>4.994E-007</v>
      </c>
      <c r="AC341" s="0" t="n">
        <f aca="false">(SQRT(((AA341/W341)^2)+((AB341/X341)^2)))*Y341</f>
        <v>0.295751116475665</v>
      </c>
      <c r="AD341" s="0" t="n">
        <v>5.223868284E-006</v>
      </c>
      <c r="AE341" s="0" t="n">
        <f aca="false">(W341*AD341)*EXP(L341*M341)</f>
        <v>3.08750159454989</v>
      </c>
      <c r="AF341" s="0" t="n">
        <v>149653.15254332</v>
      </c>
      <c r="AG341" s="0" t="n">
        <v>3748.14709444969</v>
      </c>
      <c r="AH341" s="0" t="n">
        <f aca="false">AD341*0.1</f>
        <v>5.223868284E-007</v>
      </c>
      <c r="AI341" s="0" t="n">
        <f aca="false">(SQRT(((AG341/W341)^2)+((AH341/AD341)^2)))*AE341</f>
        <v>0.309364212517985</v>
      </c>
      <c r="AJ341" s="0" t="n">
        <v>3.02832944E-007</v>
      </c>
      <c r="AK341" s="0" t="n">
        <f aca="false">(W341*AJ341)*EXP(L341*M341)</f>
        <v>0.178985599684051</v>
      </c>
      <c r="AL341" s="0" t="n">
        <v>149653.15254332</v>
      </c>
      <c r="AM341" s="0" t="n">
        <v>3748.14709444969</v>
      </c>
      <c r="AN341" s="0" t="n">
        <f aca="false">AJ341*0.1</f>
        <v>3.02832944E-008</v>
      </c>
      <c r="AO341" s="0" t="n">
        <f aca="false">(SQRT(((AM341/W341)^2)+((AN341/AJ341)^2)))*AK341</f>
        <v>0.0179341572474194</v>
      </c>
    </row>
    <row r="342" customFormat="false" ht="15" hidden="false" customHeight="false" outlineLevel="0" collapsed="false">
      <c r="A342" s="42" t="s">
        <v>661</v>
      </c>
      <c r="B342" s="32"/>
      <c r="C342" s="0" t="s">
        <v>2122</v>
      </c>
      <c r="D342" s="41" t="n">
        <v>40894</v>
      </c>
      <c r="E342" s="0" t="n">
        <v>10421</v>
      </c>
      <c r="F342" s="0" t="n">
        <v>9685</v>
      </c>
      <c r="G342" s="0" t="n">
        <f aca="false">(((F342*3.7852*35.81)/1000)/(H342^2))*1.2732</f>
        <v>26.1161667841766</v>
      </c>
      <c r="H342" s="0" t="n">
        <v>8</v>
      </c>
      <c r="I342" s="0" t="n">
        <v>61.3319566339701</v>
      </c>
      <c r="J342" s="0" t="n">
        <v>68.0016224983599</v>
      </c>
      <c r="K342" s="0" t="n">
        <v>3.82238500207701</v>
      </c>
      <c r="L342" s="0" t="n">
        <v>0.005</v>
      </c>
      <c r="M342" s="0" t="n">
        <v>-1</v>
      </c>
      <c r="N342" s="0" t="n">
        <v>2410.77821007886</v>
      </c>
      <c r="O342" s="0" t="n">
        <f aca="false">(N342/2204.59)*EXP(L342*M342)</f>
        <v>1.08807279521102</v>
      </c>
      <c r="P342" s="0" t="n">
        <v>0.693948706618423</v>
      </c>
      <c r="Q342" s="0" t="n">
        <v>0.0696754411027923</v>
      </c>
      <c r="R342" s="0" t="n">
        <f aca="false">30.3818643031628*(I342/Hoja4!$DS$2)</f>
        <v>0.147956653850774</v>
      </c>
      <c r="S342" s="0" t="n">
        <v>0.346725101597201</v>
      </c>
      <c r="T342" s="0" t="n">
        <v>0.0215793379964769</v>
      </c>
      <c r="U342" s="0" t="n">
        <f aca="false">(SQRT(((P342/G342)^2)+((Q342/H342)^2)+((R342/I342)^2)+((S342/J342)^2)+((T342/K342)^2)))*O342</f>
        <v>0.0316401740259102</v>
      </c>
      <c r="V342" s="0" t="n">
        <f aca="false">O342&gt;U342</f>
        <v>1</v>
      </c>
      <c r="W342" s="0" t="n">
        <v>594000</v>
      </c>
      <c r="X342" s="0" t="n">
        <v>4.994E-006</v>
      </c>
      <c r="Y342" s="0" t="n">
        <f aca="false">(W342*X342)*EXP(L342*M342)</f>
        <v>2.95164083872642</v>
      </c>
      <c r="Z342" s="0" t="n">
        <v>149653.15254332</v>
      </c>
      <c r="AA342" s="0" t="n">
        <v>3748.14709444969</v>
      </c>
      <c r="AB342" s="0" t="n">
        <f aca="false">X342*0.1</f>
        <v>4.994E-007</v>
      </c>
      <c r="AC342" s="0" t="n">
        <f aca="false">(SQRT(((AA342/W342)^2)+((AB342/X342)^2)))*Y342</f>
        <v>0.295751116475665</v>
      </c>
      <c r="AD342" s="0" t="n">
        <v>5.223868284E-006</v>
      </c>
      <c r="AE342" s="0" t="n">
        <f aca="false">(W342*AD342)*EXP(L342*M342)</f>
        <v>3.08750159454989</v>
      </c>
      <c r="AF342" s="0" t="n">
        <v>149653.15254332</v>
      </c>
      <c r="AG342" s="0" t="n">
        <v>3748.14709444969</v>
      </c>
      <c r="AH342" s="0" t="n">
        <f aca="false">AD342*0.1</f>
        <v>5.223868284E-007</v>
      </c>
      <c r="AI342" s="0" t="n">
        <f aca="false">(SQRT(((AG342/W342)^2)+((AH342/AD342)^2)))*AE342</f>
        <v>0.309364212517985</v>
      </c>
      <c r="AJ342" s="0" t="n">
        <v>3.02832944E-007</v>
      </c>
      <c r="AK342" s="0" t="n">
        <f aca="false">(W342*AJ342)*EXP(L342*M342)</f>
        <v>0.178985599684051</v>
      </c>
      <c r="AL342" s="0" t="n">
        <v>149653.15254332</v>
      </c>
      <c r="AM342" s="0" t="n">
        <v>3748.14709444969</v>
      </c>
      <c r="AN342" s="0" t="n">
        <f aca="false">AJ342*0.1</f>
        <v>3.02832944E-008</v>
      </c>
      <c r="AO342" s="0" t="n">
        <f aca="false">(SQRT(((AM342/W342)^2)+((AN342/AJ342)^2)))*AK342</f>
        <v>0.0179341572474194</v>
      </c>
    </row>
    <row r="343" customFormat="false" ht="15" hidden="false" customHeight="false" outlineLevel="0" collapsed="false">
      <c r="A343" s="42" t="s">
        <v>661</v>
      </c>
      <c r="B343" s="32"/>
      <c r="C343" s="0" t="s">
        <v>2123</v>
      </c>
      <c r="D343" s="41" t="n">
        <v>40894</v>
      </c>
      <c r="E343" s="0" t="n">
        <v>4600</v>
      </c>
      <c r="F343" s="0" t="n">
        <v>5048</v>
      </c>
      <c r="G343" s="0" t="n">
        <f aca="false">(((F343*3.7852*35.81)/1000)/(H343^2))*1.2732</f>
        <v>13.6122261152838</v>
      </c>
      <c r="H343" s="0" t="n">
        <v>8</v>
      </c>
      <c r="I343" s="0" t="n">
        <v>40.4120443740095</v>
      </c>
      <c r="J343" s="0" t="n">
        <v>130.009325504884</v>
      </c>
      <c r="K343" s="0" t="n">
        <v>0.00593973</v>
      </c>
      <c r="L343" s="0" t="n">
        <v>0.005</v>
      </c>
      <c r="M343" s="0" t="n">
        <v>-1</v>
      </c>
      <c r="N343" s="0" t="n">
        <v>3.40929190805327</v>
      </c>
      <c r="O343" s="0" t="n">
        <f aca="false">(N343/2204.59)*EXP(L343*M343)</f>
        <v>0.00153873871954587</v>
      </c>
      <c r="P343" s="0" t="n">
        <v>2.86253203470796</v>
      </c>
      <c r="Q343" s="0" t="n">
        <v>0.903813762349225</v>
      </c>
      <c r="R343" s="0" t="n">
        <f aca="false">56.8126563291011*(I343/Hoja4!$W$2)</f>
        <v>2.0700636890624</v>
      </c>
      <c r="S343" s="0" t="n">
        <v>1.14894745568521</v>
      </c>
      <c r="T343" s="0" t="n">
        <v>5.58086552427142E-005</v>
      </c>
      <c r="U343" s="0" t="n">
        <f aca="false">(SQRT(((P343/G343)^2)+((Q343/H343)^2)+((R343/I343)^2)+((S343/J343)^2)+((T343/K343)^2)))*O343</f>
        <v>0.000376209568894886</v>
      </c>
      <c r="V343" s="0" t="n">
        <f aca="false">O343&gt;U343</f>
        <v>1</v>
      </c>
      <c r="W343" s="0" t="n">
        <v>204000</v>
      </c>
      <c r="X343" s="0" t="n">
        <v>4.994E-006</v>
      </c>
      <c r="Y343" s="0" t="n">
        <f aca="false">(W343*X343)*EXP(L343*M343)</f>
        <v>1.013694833502</v>
      </c>
      <c r="Z343" s="0" t="n">
        <v>339188.834074807</v>
      </c>
      <c r="AA343" s="0" t="n">
        <v>6507.82824848106</v>
      </c>
      <c r="AB343" s="0" t="n">
        <f aca="false">X343*0.1</f>
        <v>4.994E-007</v>
      </c>
      <c r="AC343" s="0" t="n">
        <f aca="false">(SQRT(((AA343/W343)^2)+((AB343/X343)^2)))*Y343</f>
        <v>0.106402623832123</v>
      </c>
      <c r="AD343" s="0" t="n">
        <v>5.223868284E-006</v>
      </c>
      <c r="AE343" s="0" t="n">
        <f aca="false">(W343*AD343)*EXP(L343*M343)</f>
        <v>1.06035408297673</v>
      </c>
      <c r="AF343" s="0" t="n">
        <v>339188.834074807</v>
      </c>
      <c r="AG343" s="0" t="n">
        <v>6507.82824848106</v>
      </c>
      <c r="AH343" s="0" t="n">
        <f aca="false">AD343*0.1</f>
        <v>5.223868284E-007</v>
      </c>
      <c r="AI343" s="0" t="n">
        <f aca="false">(SQRT(((AG343/W343)^2)+((AH343/AD343)^2)))*AE343</f>
        <v>0.11130021865659</v>
      </c>
      <c r="AJ343" s="0" t="n">
        <v>3.02832944E-007</v>
      </c>
      <c r="AK343" s="0" t="n">
        <f aca="false">(W343*AJ343)*EXP(L343*M343)</f>
        <v>0.0614698019116944</v>
      </c>
      <c r="AL343" s="0" t="n">
        <v>339188.834074807</v>
      </c>
      <c r="AM343" s="0" t="n">
        <v>6507.82824848106</v>
      </c>
      <c r="AN343" s="0" t="n">
        <f aca="false">AJ343*0.1</f>
        <v>3.02832944E-008</v>
      </c>
      <c r="AO343" s="0" t="n">
        <f aca="false">(SQRT(((AM343/W343)^2)+((AN343/AJ343)^2)))*AK343</f>
        <v>0.00645218658878784</v>
      </c>
    </row>
    <row r="344" customFormat="false" ht="15" hidden="false" customHeight="false" outlineLevel="0" collapsed="false">
      <c r="A344" s="42" t="s">
        <v>661</v>
      </c>
      <c r="B344" s="32"/>
      <c r="C344" s="0" t="s">
        <v>2125</v>
      </c>
      <c r="D344" s="41" t="n">
        <v>40894</v>
      </c>
      <c r="E344" s="0" t="n">
        <v>5000</v>
      </c>
      <c r="F344" s="0" t="n">
        <v>4600</v>
      </c>
      <c r="G344" s="0" t="n">
        <f aca="false">(((F344*3.7852*35.81)/1000)/(H344^2))*1.2732</f>
        <v>12.404168013135</v>
      </c>
      <c r="H344" s="0" t="n">
        <v>8</v>
      </c>
      <c r="I344" s="0" t="n">
        <v>13.0434782608696</v>
      </c>
      <c r="J344" s="0" t="n">
        <v>68.0020357347871</v>
      </c>
      <c r="K344" s="0" t="n">
        <v>3.9836139795159</v>
      </c>
      <c r="L344" s="0" t="n">
        <v>0.005</v>
      </c>
      <c r="M344" s="0" t="n">
        <v>-1</v>
      </c>
      <c r="N344" s="0" t="n">
        <v>386.979643724402</v>
      </c>
      <c r="O344" s="0" t="n">
        <f aca="false">(N344/2204.59)*EXP(L344*M344)</f>
        <v>0.174658133575548</v>
      </c>
      <c r="P344" s="0" t="n">
        <v>0.400684429145215</v>
      </c>
      <c r="Q344" s="0" t="n">
        <v>0.0788250461799058</v>
      </c>
      <c r="R344" s="0" t="n">
        <f aca="false">30.6123136425953*(I344/Hoja4!$AG$2)</f>
        <v>0.344438329781009</v>
      </c>
      <c r="S344" s="0" t="n">
        <v>0.388353619553598</v>
      </c>
      <c r="T344" s="0" t="n">
        <v>0.0223763331258358</v>
      </c>
      <c r="U344" s="0" t="n">
        <f aca="false">(SQRT(((P344/G344)^2)+((Q344/H344)^2)+((R344/I344)^2)+((S344/J344)^2)+((T344/K344)^2)))*O344</f>
        <v>0.00761722159349872</v>
      </c>
      <c r="V344" s="0" t="n">
        <f aca="false">O344&gt;U344</f>
        <v>1</v>
      </c>
      <c r="W344" s="0" t="n">
        <v>60000</v>
      </c>
      <c r="X344" s="0" t="n">
        <v>4.994E-006</v>
      </c>
      <c r="Y344" s="0" t="n">
        <f aca="false">(W344*X344)*EXP(L344*M344)</f>
        <v>0.298145539265295</v>
      </c>
      <c r="Z344" s="0" t="n">
        <v>15572.9448025794</v>
      </c>
      <c r="AA344" s="0" t="n">
        <v>804.406580767259</v>
      </c>
      <c r="AB344" s="0" t="n">
        <f aca="false">X344*0.1</f>
        <v>4.994E-007</v>
      </c>
      <c r="AC344" s="0" t="n">
        <f aca="false">(SQRT(((AA344/W344)^2)+((AB344/X344)^2)))*Y344</f>
        <v>0.0300813064601895</v>
      </c>
      <c r="AD344" s="0" t="n">
        <v>5.223868284E-006</v>
      </c>
      <c r="AE344" s="0" t="n">
        <f aca="false">(W344*AD344)*EXP(L344*M344)</f>
        <v>0.311868847934332</v>
      </c>
      <c r="AF344" s="0" t="n">
        <v>15572.9448025794</v>
      </c>
      <c r="AG344" s="0" t="n">
        <v>804.406580767259</v>
      </c>
      <c r="AH344" s="0" t="n">
        <f aca="false">AD344*0.1</f>
        <v>5.223868284E-007</v>
      </c>
      <c r="AI344" s="0" t="n">
        <f aca="false">(SQRT(((AG344/W344)^2)+((AH344/AD344)^2)))*AE344</f>
        <v>0.0314659156505142</v>
      </c>
      <c r="AJ344" s="0" t="n">
        <v>3.02832944E-007</v>
      </c>
      <c r="AK344" s="0" t="n">
        <f aca="false">(W344*AJ344)*EXP(L344*M344)</f>
        <v>0.0180793535034395</v>
      </c>
      <c r="AL344" s="0" t="n">
        <v>15572.9448025794</v>
      </c>
      <c r="AM344" s="0" t="n">
        <v>804.406580767259</v>
      </c>
      <c r="AN344" s="0" t="n">
        <f aca="false">AJ344*0.1</f>
        <v>3.02832944E-008</v>
      </c>
      <c r="AO344" s="0" t="n">
        <f aca="false">(SQRT(((AM344/W344)^2)+((AN344/AJ344)^2)))*AK344</f>
        <v>0.00182411105220372</v>
      </c>
    </row>
    <row r="345" customFormat="false" ht="15" hidden="false" customHeight="false" outlineLevel="0" collapsed="false">
      <c r="A345" s="42" t="s">
        <v>661</v>
      </c>
      <c r="B345" s="40" t="s">
        <v>677</v>
      </c>
      <c r="C345" s="0" t="s">
        <v>2122</v>
      </c>
      <c r="D345" s="41" t="n">
        <v>41460</v>
      </c>
      <c r="E345" s="0" t="n">
        <v>10276</v>
      </c>
      <c r="F345" s="0" t="n">
        <v>10566</v>
      </c>
      <c r="G345" s="0" t="n">
        <f aca="false">(((F345*3.7852*35.81)/1000)/(H345^2))*1.2732</f>
        <v>27.1189383600413</v>
      </c>
      <c r="H345" s="0" t="n">
        <v>8.2</v>
      </c>
      <c r="I345" s="0" t="n">
        <v>24.8392958546281</v>
      </c>
      <c r="J345" s="0" t="n">
        <v>68.0016224983599</v>
      </c>
      <c r="K345" s="0" t="n">
        <v>3.82238500207701</v>
      </c>
      <c r="L345" s="0" t="n">
        <v>0.005</v>
      </c>
      <c r="M345" s="0" t="n">
        <v>-1</v>
      </c>
      <c r="N345" s="0" t="n">
        <v>1624.21657196257</v>
      </c>
      <c r="O345" s="0" t="n">
        <f aca="false">(N345/2204.59)*EXP(L345*M345)</f>
        <v>0.733068624104398</v>
      </c>
      <c r="P345" s="0" t="n">
        <v>0.693948706618423</v>
      </c>
      <c r="Q345" s="0" t="n">
        <v>0.0696754411027923</v>
      </c>
      <c r="R345" s="0" t="n">
        <f aca="false">30.3818643031628*(I345/Hoja4!$DS$2)</f>
        <v>0.059922091196168</v>
      </c>
      <c r="S345" s="0" t="n">
        <v>0.346725101597201</v>
      </c>
      <c r="T345" s="0" t="n">
        <v>0.0215793379964769</v>
      </c>
      <c r="U345" s="0" t="n">
        <f aca="false">(SQRT(((P345/G345)^2)+((Q345/H345)^2)+((R345/I345)^2)+((S345/J345)^2)+((T345/K345)^2)))*O345</f>
        <v>0.0206133001050266</v>
      </c>
      <c r="V345" s="0" t="n">
        <f aca="false">O345&gt;U345</f>
        <v>1</v>
      </c>
      <c r="W345" s="0" t="n">
        <v>262452</v>
      </c>
      <c r="X345" s="0" t="n">
        <v>4.994E-006</v>
      </c>
      <c r="Y345" s="0" t="n">
        <f aca="false">(W345*X345)*EXP(L345*M345)</f>
        <v>1.30414821785425</v>
      </c>
      <c r="Z345" s="0" t="n">
        <v>149653.15254332</v>
      </c>
      <c r="AA345" s="0" t="n">
        <v>3748.14709444969</v>
      </c>
      <c r="AB345" s="0" t="n">
        <f aca="false">X345*0.1</f>
        <v>4.994E-007</v>
      </c>
      <c r="AC345" s="0" t="n">
        <f aca="false">(SQRT(((AA345/W345)^2)+((AB345/X345)^2)))*Y345</f>
        <v>0.131738043971931</v>
      </c>
      <c r="AD345" s="0" t="n">
        <v>5.223868284E-006</v>
      </c>
      <c r="AE345" s="0" t="n">
        <f aca="false">(W345*AD345)*EXP(L345*M345)</f>
        <v>1.36417671463435</v>
      </c>
      <c r="AF345" s="0" t="n">
        <v>149653.15254332</v>
      </c>
      <c r="AG345" s="0" t="n">
        <v>3748.14709444969</v>
      </c>
      <c r="AH345" s="0" t="n">
        <f aca="false">AD345*0.1</f>
        <v>5.223868284E-007</v>
      </c>
      <c r="AI345" s="0" t="n">
        <f aca="false">(SQRT(((AG345/W345)^2)+((AH345/AD345)^2)))*AE345</f>
        <v>0.137801800100354</v>
      </c>
      <c r="AJ345" s="0" t="n">
        <v>3.02832944E-007</v>
      </c>
      <c r="AK345" s="0" t="n">
        <f aca="false">(W345*AJ345)*EXP(L345*M345)</f>
        <v>0.0790827080947451</v>
      </c>
      <c r="AL345" s="0" t="n">
        <v>149653.15254332</v>
      </c>
      <c r="AM345" s="0" t="n">
        <v>3748.14709444969</v>
      </c>
      <c r="AN345" s="0" t="n">
        <f aca="false">AJ345*0.1</f>
        <v>3.02832944E-008</v>
      </c>
      <c r="AO345" s="0" t="n">
        <f aca="false">(SQRT(((AM345/W345)^2)+((AN345/AJ345)^2)))*AK345</f>
        <v>0.00798851015074517</v>
      </c>
    </row>
    <row r="346" customFormat="false" ht="15" hidden="false" customHeight="false" outlineLevel="0" collapsed="false">
      <c r="A346" s="42" t="s">
        <v>661</v>
      </c>
      <c r="B346" s="32"/>
      <c r="C346" s="0" t="s">
        <v>2122</v>
      </c>
      <c r="D346" s="41" t="n">
        <v>41460</v>
      </c>
      <c r="E346" s="0" t="n">
        <v>10254</v>
      </c>
      <c r="F346" s="0" t="n">
        <v>10566</v>
      </c>
      <c r="G346" s="0" t="n">
        <f aca="false">(((F346*3.7852*35.81)/1000)/(H346^2))*1.2732</f>
        <v>27.1189383600413</v>
      </c>
      <c r="H346" s="0" t="n">
        <v>8.2</v>
      </c>
      <c r="I346" s="0" t="n">
        <v>24.8392958546281</v>
      </c>
      <c r="J346" s="0" t="n">
        <v>68.0016224983599</v>
      </c>
      <c r="K346" s="0" t="n">
        <v>3.82238500207701</v>
      </c>
      <c r="L346" s="0" t="n">
        <v>0.005</v>
      </c>
      <c r="M346" s="0" t="n">
        <v>-1</v>
      </c>
      <c r="N346" s="0" t="n">
        <v>1624.21657196257</v>
      </c>
      <c r="O346" s="0" t="n">
        <f aca="false">(N346/2204.59)*EXP(L346*M346)</f>
        <v>0.733068624104398</v>
      </c>
      <c r="P346" s="0" t="n">
        <v>0.693948706618423</v>
      </c>
      <c r="Q346" s="0" t="n">
        <v>0.0696754411027923</v>
      </c>
      <c r="R346" s="0" t="n">
        <f aca="false">30.3818643031628*(I346/Hoja4!$DS$2)</f>
        <v>0.059922091196168</v>
      </c>
      <c r="S346" s="0" t="n">
        <v>0.346725101597201</v>
      </c>
      <c r="T346" s="0" t="n">
        <v>0.0215793379964769</v>
      </c>
      <c r="U346" s="0" t="n">
        <f aca="false">(SQRT(((P346/G346)^2)+((Q346/H346)^2)+((R346/I346)^2)+((S346/J346)^2)+((T346/K346)^2)))*O346</f>
        <v>0.0206133001050266</v>
      </c>
      <c r="V346" s="0" t="n">
        <f aca="false">O346&gt;U346</f>
        <v>1</v>
      </c>
      <c r="W346" s="0" t="n">
        <v>262452</v>
      </c>
      <c r="X346" s="0" t="n">
        <v>4.994E-006</v>
      </c>
      <c r="Y346" s="0" t="n">
        <f aca="false">(W346*X346)*EXP(L346*M346)</f>
        <v>1.30414821785425</v>
      </c>
      <c r="Z346" s="0" t="n">
        <v>149653.15254332</v>
      </c>
      <c r="AA346" s="0" t="n">
        <v>3748.14709444969</v>
      </c>
      <c r="AB346" s="0" t="n">
        <f aca="false">X346*0.1</f>
        <v>4.994E-007</v>
      </c>
      <c r="AC346" s="0" t="n">
        <f aca="false">(SQRT(((AA346/W346)^2)+((AB346/X346)^2)))*Y346</f>
        <v>0.131738043971931</v>
      </c>
      <c r="AD346" s="0" t="n">
        <v>5.223868284E-006</v>
      </c>
      <c r="AE346" s="0" t="n">
        <f aca="false">(W346*AD346)*EXP(L346*M346)</f>
        <v>1.36417671463435</v>
      </c>
      <c r="AF346" s="0" t="n">
        <v>149653.15254332</v>
      </c>
      <c r="AG346" s="0" t="n">
        <v>3748.14709444969</v>
      </c>
      <c r="AH346" s="0" t="n">
        <f aca="false">AD346*0.1</f>
        <v>5.223868284E-007</v>
      </c>
      <c r="AI346" s="0" t="n">
        <f aca="false">(SQRT(((AG346/W346)^2)+((AH346/AD346)^2)))*AE346</f>
        <v>0.137801800100354</v>
      </c>
      <c r="AJ346" s="0" t="n">
        <v>3.02832944E-007</v>
      </c>
      <c r="AK346" s="0" t="n">
        <f aca="false">(W346*AJ346)*EXP(L346*M346)</f>
        <v>0.0790827080947451</v>
      </c>
      <c r="AL346" s="0" t="n">
        <v>149653.15254332</v>
      </c>
      <c r="AM346" s="0" t="n">
        <v>3748.14709444969</v>
      </c>
      <c r="AN346" s="0" t="n">
        <f aca="false">AJ346*0.1</f>
        <v>3.02832944E-008</v>
      </c>
      <c r="AO346" s="0" t="n">
        <f aca="false">(SQRT(((AM346/W346)^2)+((AN346/AJ346)^2)))*AK346</f>
        <v>0.00798851015074517</v>
      </c>
    </row>
    <row r="347" customFormat="false" ht="15" hidden="false" customHeight="false" outlineLevel="0" collapsed="false">
      <c r="A347" s="42" t="s">
        <v>661</v>
      </c>
      <c r="B347" s="32"/>
      <c r="C347" s="0" t="s">
        <v>2123</v>
      </c>
      <c r="D347" s="41" t="n">
        <v>41460</v>
      </c>
      <c r="E347" s="0" t="n">
        <v>10253</v>
      </c>
      <c r="F347" s="0" t="n">
        <v>10566</v>
      </c>
      <c r="G347" s="0" t="n">
        <f aca="false">(((F347*3.7852*35.81)/1000)/(H347^2))*1.2732</f>
        <v>27.1189383600413</v>
      </c>
      <c r="H347" s="0" t="n">
        <v>8.2</v>
      </c>
      <c r="I347" s="0" t="n">
        <v>8.55195911413969</v>
      </c>
      <c r="J347" s="0" t="n">
        <v>130.009325504884</v>
      </c>
      <c r="K347" s="0" t="n">
        <v>0.00593973</v>
      </c>
      <c r="L347" s="0" t="n">
        <v>0.005</v>
      </c>
      <c r="M347" s="0" t="n">
        <v>-1</v>
      </c>
      <c r="N347" s="0" t="n">
        <v>1.66125762771429</v>
      </c>
      <c r="O347" s="0" t="n">
        <f aca="false">(N347/2204.59)*EXP(L347*M347)</f>
        <v>0.000749786613714907</v>
      </c>
      <c r="P347" s="0" t="n">
        <v>0.693948706618423</v>
      </c>
      <c r="Q347" s="0" t="n">
        <v>0.0696754411027923</v>
      </c>
      <c r="R347" s="0" t="n">
        <f aca="false">30.3818643031628*(I347/Hoja4!$DS$2)</f>
        <v>0.0206306683145327</v>
      </c>
      <c r="S347" s="0" t="n">
        <v>1.14894745568521</v>
      </c>
      <c r="T347" s="0" t="n">
        <v>5.58086552427142E-005</v>
      </c>
      <c r="U347" s="0" t="n">
        <f aca="false">(SQRT(((P347/G347)^2)+((Q347/H347)^2)+((R347/I347)^2)+((S347/J347)^2)+((T347/K347)^2)))*O347</f>
        <v>2.24836157458361E-005</v>
      </c>
      <c r="V347" s="0" t="n">
        <f aca="false">O347&gt;U347</f>
        <v>1</v>
      </c>
      <c r="W347" s="0" t="n">
        <v>90360</v>
      </c>
      <c r="X347" s="0" t="n">
        <v>4.994E-006</v>
      </c>
      <c r="Y347" s="0" t="n">
        <f aca="false">(W347*X347)*EXP(L347*M347)</f>
        <v>0.449007182133535</v>
      </c>
      <c r="Z347" s="0" t="n">
        <v>339188.834074807</v>
      </c>
      <c r="AA347" s="0" t="n">
        <v>6507.82824848106</v>
      </c>
      <c r="AB347" s="0" t="n">
        <f aca="false">X347*0.1</f>
        <v>4.994E-007</v>
      </c>
      <c r="AC347" s="0" t="n">
        <f aca="false">(SQRT(((AA347/W347)^2)+((AB347/X347)^2)))*Y347</f>
        <v>0.0553337211811093</v>
      </c>
      <c r="AD347" s="0" t="n">
        <v>5.223868284E-006</v>
      </c>
      <c r="AE347" s="0" t="n">
        <f aca="false">(W347*AD347)*EXP(L347*M347)</f>
        <v>0.469674484989104</v>
      </c>
      <c r="AF347" s="0" t="n">
        <v>339188.834074807</v>
      </c>
      <c r="AG347" s="0" t="n">
        <v>6507.82824848106</v>
      </c>
      <c r="AH347" s="0" t="n">
        <f aca="false">AD347*0.1</f>
        <v>5.223868284E-007</v>
      </c>
      <c r="AI347" s="0" t="n">
        <f aca="false">(SQRT(((AG347/W347)^2)+((AH347/AD347)^2)))*AE347</f>
        <v>0.0578806710279727</v>
      </c>
      <c r="AJ347" s="0" t="n">
        <v>3.02832944E-007</v>
      </c>
      <c r="AK347" s="0" t="n">
        <f aca="false">(W347*AJ347)*EXP(L347*M347)</f>
        <v>0.0272275063761799</v>
      </c>
      <c r="AL347" s="0" t="n">
        <v>339188.834074807</v>
      </c>
      <c r="AM347" s="0" t="n">
        <v>6507.82824848106</v>
      </c>
      <c r="AN347" s="0" t="n">
        <f aca="false">AJ347*0.1</f>
        <v>3.02832944E-008</v>
      </c>
      <c r="AO347" s="0" t="n">
        <f aca="false">(SQRT(((AM347/W347)^2)+((AN347/AJ347)^2)))*AK347</f>
        <v>0.00335540121901291</v>
      </c>
    </row>
    <row r="348" customFormat="false" ht="15" hidden="false" customHeight="false" outlineLevel="0" collapsed="false">
      <c r="A348" s="42" t="s">
        <v>661</v>
      </c>
      <c r="B348" s="32"/>
      <c r="C348" s="0" t="s">
        <v>2125</v>
      </c>
      <c r="D348" s="41" t="n">
        <v>41460</v>
      </c>
      <c r="E348" s="0" t="n">
        <v>5485</v>
      </c>
      <c r="F348" s="0" t="n">
        <v>5283.44</v>
      </c>
      <c r="G348" s="0" t="n">
        <f aca="false">(((F348*3.7852*35.81)/1000)/(H348^2))*1.2732</f>
        <v>13.5605984941299</v>
      </c>
      <c r="H348" s="0" t="n">
        <v>8.2</v>
      </c>
      <c r="I348" s="0" t="n">
        <v>4.36533773450631</v>
      </c>
      <c r="J348" s="0" t="n">
        <v>68.0020357347871</v>
      </c>
      <c r="K348" s="0" t="n">
        <v>3.9836139795159</v>
      </c>
      <c r="L348" s="0" t="n">
        <v>0.005</v>
      </c>
      <c r="M348" s="0" t="n">
        <v>-1</v>
      </c>
      <c r="N348" s="0" t="n">
        <v>148.75497504766</v>
      </c>
      <c r="O348" s="0" t="n">
        <f aca="false">(N348/2204.59)*EXP(L348*M348)</f>
        <v>0.0671385865464407</v>
      </c>
      <c r="P348" s="0" t="n">
        <v>0.400684429145215</v>
      </c>
      <c r="Q348" s="0" t="n">
        <v>0.0788250461799058</v>
      </c>
      <c r="R348" s="0" t="n">
        <f aca="false">30.6123136425953*(I348/Hoja4!$AQ$2)</f>
        <v>0.10981511188756</v>
      </c>
      <c r="S348" s="0" t="n">
        <v>0.388353619553598</v>
      </c>
      <c r="T348" s="0" t="n">
        <v>0.0223763331258358</v>
      </c>
      <c r="U348" s="0" t="n">
        <f aca="false">(SQRT(((P348/G348)^2)+((Q348/H348)^2)+((R348/I348)^2)+((S348/J348)^2)+((T348/K348)^2)))*O348</f>
        <v>0.00273746897257602</v>
      </c>
      <c r="V348" s="0" t="n">
        <f aca="false">O348&gt;U348</f>
        <v>1</v>
      </c>
      <c r="W348" s="0" t="n">
        <v>23064</v>
      </c>
      <c r="X348" s="0" t="n">
        <v>4.994E-006</v>
      </c>
      <c r="Y348" s="0" t="n">
        <f aca="false">(W348*X348)*EXP(L348*M348)</f>
        <v>0.11460714529358</v>
      </c>
      <c r="Z348" s="0" t="n">
        <v>15572.9448025794</v>
      </c>
      <c r="AA348" s="0" t="n">
        <v>804.406580767259</v>
      </c>
      <c r="AB348" s="0" t="n">
        <f aca="false">X348*0.1</f>
        <v>4.994E-007</v>
      </c>
      <c r="AC348" s="0" t="n">
        <f aca="false">(SQRT(((AA348/W348)^2)+((AB348/X348)^2)))*Y348</f>
        <v>0.0121377654466271</v>
      </c>
      <c r="AD348" s="0" t="n">
        <v>5.223868284E-006</v>
      </c>
      <c r="AE348" s="0" t="n">
        <f aca="false">(W348*AD348)*EXP(L348*M348)</f>
        <v>0.119882385145957</v>
      </c>
      <c r="AF348" s="0" t="n">
        <v>15572.9448025794</v>
      </c>
      <c r="AG348" s="0" t="n">
        <v>804.406580767259</v>
      </c>
      <c r="AH348" s="0" t="n">
        <f aca="false">AD348*0.1</f>
        <v>5.223868284E-007</v>
      </c>
      <c r="AI348" s="0" t="n">
        <f aca="false">(SQRT(((AG348/W348)^2)+((AH348/AD348)^2)))*AE348</f>
        <v>0.0126964533350554</v>
      </c>
      <c r="AJ348" s="0" t="n">
        <v>3.02832944E-007</v>
      </c>
      <c r="AK348" s="0" t="n">
        <f aca="false">(W348*AJ348)*EXP(L348*M348)</f>
        <v>0.00694970348672215</v>
      </c>
      <c r="AL348" s="0" t="n">
        <v>15572.9448025794</v>
      </c>
      <c r="AM348" s="0" t="n">
        <v>804.406580767259</v>
      </c>
      <c r="AN348" s="0" t="n">
        <f aca="false">AJ348*0.1</f>
        <v>3.02832944E-008</v>
      </c>
      <c r="AO348" s="0" t="n">
        <f aca="false">(SQRT(((AM348/W348)^2)+((AN348/AJ348)^2)))*AK348</f>
        <v>0.000736026280293064</v>
      </c>
    </row>
    <row r="349" customFormat="false" ht="15" hidden="false" customHeight="false" outlineLevel="0" collapsed="false">
      <c r="A349" s="42" t="s">
        <v>682</v>
      </c>
      <c r="B349" s="40" t="s">
        <v>684</v>
      </c>
      <c r="C349" s="0" t="s">
        <v>2122</v>
      </c>
      <c r="D349" s="41" t="n">
        <v>40567</v>
      </c>
      <c r="E349" s="0" t="n">
        <v>10000</v>
      </c>
      <c r="F349" s="0" t="n">
        <v>9685</v>
      </c>
      <c r="G349" s="0" t="n">
        <f aca="false">(((F349*3.7852*35.81)/1000)/(H349^2))*1.2732</f>
        <v>26.1161667841766</v>
      </c>
      <c r="H349" s="0" t="n">
        <v>8</v>
      </c>
      <c r="I349" s="0" t="n">
        <v>18.9879752669025</v>
      </c>
      <c r="J349" s="0" t="n">
        <v>68.0016224983599</v>
      </c>
      <c r="K349" s="0" t="n">
        <v>3.82238500207701</v>
      </c>
      <c r="L349" s="0" t="n">
        <v>0.005</v>
      </c>
      <c r="M349" s="0" t="n">
        <v>1</v>
      </c>
      <c r="N349" s="0" t="n">
        <v>1138.68193945874</v>
      </c>
      <c r="O349" s="0" t="n">
        <f aca="false">(N349/2204.59)*EXP(L349*M349)</f>
        <v>0.519094074831374</v>
      </c>
      <c r="P349" s="0" t="n">
        <v>0.693948706618423</v>
      </c>
      <c r="Q349" s="0" t="n">
        <v>0.0696754411027923</v>
      </c>
      <c r="R349" s="0" t="n">
        <f aca="false">30.3818643031628*(I349/Hoja4!$CY$2)</f>
        <v>0.16893646413255</v>
      </c>
      <c r="S349" s="0" t="n">
        <v>0.346725101597201</v>
      </c>
      <c r="T349" s="0" t="n">
        <v>0.0215793379964769</v>
      </c>
      <c r="U349" s="0" t="n">
        <f aca="false">(SQRT(((P349/G349)^2)+((Q349/H349)^2)+((R349/I349)^2)+((S349/J349)^2)+((T349/K349)^2)))*O349</f>
        <v>0.0157357550072957</v>
      </c>
      <c r="V349" s="0" t="n">
        <f aca="false">O349&gt;U349</f>
        <v>1</v>
      </c>
      <c r="W349" s="0" t="n">
        <v>183898.540459951</v>
      </c>
      <c r="X349" s="0" t="n">
        <v>4.994E-006</v>
      </c>
      <c r="Y349" s="0" t="n">
        <f aca="false">(W349*X349)*EXP(L349*M349)</f>
        <v>0.922992756635718</v>
      </c>
      <c r="Z349" s="0" t="n">
        <v>228732.698823789</v>
      </c>
      <c r="AA349" s="0" t="n">
        <v>3748.14709444969</v>
      </c>
      <c r="AB349" s="0" t="n">
        <f aca="false">X349*0.1</f>
        <v>4.994E-007</v>
      </c>
      <c r="AC349" s="0" t="n">
        <f aca="false">(SQRT(((AA349/W349)^2)+((AB349/X349)^2)))*Y349</f>
        <v>0.0941968701610918</v>
      </c>
      <c r="AD349" s="0" t="n">
        <v>5.223868284E-006</v>
      </c>
      <c r="AE349" s="0" t="n">
        <f aca="false">(W349*AD349)*EXP(L349*M349)</f>
        <v>0.965477090058282</v>
      </c>
      <c r="AF349" s="0" t="n">
        <v>228732.698823789</v>
      </c>
      <c r="AG349" s="0" t="n">
        <v>3748.14709444969</v>
      </c>
      <c r="AH349" s="0" t="n">
        <f aca="false">AD349*0.1</f>
        <v>5.223868284E-007</v>
      </c>
      <c r="AI349" s="0" t="n">
        <f aca="false">(SQRT(((AG349/W349)^2)+((AH349/AD349)^2)))*AE349</f>
        <v>0.0985326476745281</v>
      </c>
      <c r="AJ349" s="0" t="n">
        <v>3.02832944E-007</v>
      </c>
      <c r="AK349" s="0" t="n">
        <f aca="false">(W349*AJ349)*EXP(L349*M349)</f>
        <v>0.0559696863801902</v>
      </c>
      <c r="AL349" s="0" t="n">
        <v>228732.698823789</v>
      </c>
      <c r="AM349" s="0" t="n">
        <v>3748.14709444969</v>
      </c>
      <c r="AN349" s="0" t="n">
        <f aca="false">AJ349*0.1</f>
        <v>3.02832944E-008</v>
      </c>
      <c r="AO349" s="0" t="n">
        <f aca="false">(SQRT(((AM349/W349)^2)+((AN349/AJ349)^2)))*AK349</f>
        <v>0.00571203754634946</v>
      </c>
    </row>
    <row r="350" customFormat="false" ht="15" hidden="false" customHeight="false" outlineLevel="0" collapsed="false">
      <c r="A350" s="42" t="s">
        <v>682</v>
      </c>
      <c r="B350" s="32"/>
      <c r="C350" s="0" t="s">
        <v>2122</v>
      </c>
      <c r="D350" s="41" t="n">
        <v>40567</v>
      </c>
      <c r="E350" s="0" t="n">
        <v>10000</v>
      </c>
      <c r="F350" s="0" t="n">
        <v>9685</v>
      </c>
      <c r="G350" s="0" t="n">
        <f aca="false">(((F350*3.7852*35.81)/1000)/(H350^2))*1.2732</f>
        <v>26.1161667841766</v>
      </c>
      <c r="H350" s="0" t="n">
        <v>8</v>
      </c>
      <c r="I350" s="0" t="n">
        <v>18.9879752669025</v>
      </c>
      <c r="J350" s="0" t="n">
        <v>68.0016224983599</v>
      </c>
      <c r="K350" s="0" t="n">
        <v>3.82238500207701</v>
      </c>
      <c r="L350" s="0" t="n">
        <v>0.005</v>
      </c>
      <c r="M350" s="0" t="n">
        <v>1</v>
      </c>
      <c r="N350" s="0" t="n">
        <v>1138.68193945874</v>
      </c>
      <c r="O350" s="0" t="n">
        <f aca="false">(N350/2204.59)*EXP(L350*M350)</f>
        <v>0.519094074831374</v>
      </c>
      <c r="P350" s="0" t="n">
        <v>0.693948706618423</v>
      </c>
      <c r="Q350" s="0" t="n">
        <v>0.0696754411027923</v>
      </c>
      <c r="R350" s="0" t="n">
        <f aca="false">30.3818643031628*(I350/Hoja4!$CY$2)</f>
        <v>0.16893646413255</v>
      </c>
      <c r="S350" s="0" t="n">
        <v>0.346725101597201</v>
      </c>
      <c r="T350" s="0" t="n">
        <v>0.0215793379964769</v>
      </c>
      <c r="U350" s="0" t="n">
        <f aca="false">(SQRT(((P350/G350)^2)+((Q350/H350)^2)+((R350/I350)^2)+((S350/J350)^2)+((T350/K350)^2)))*O350</f>
        <v>0.0157357550072957</v>
      </c>
      <c r="V350" s="0" t="n">
        <f aca="false">O350&gt;U350</f>
        <v>1</v>
      </c>
      <c r="W350" s="0" t="n">
        <v>183898.540459951</v>
      </c>
      <c r="X350" s="0" t="n">
        <v>4.994E-006</v>
      </c>
      <c r="Y350" s="0" t="n">
        <f aca="false">(W350*X350)*EXP(L350*M350)</f>
        <v>0.922992756635718</v>
      </c>
      <c r="Z350" s="0" t="n">
        <v>228732.698823789</v>
      </c>
      <c r="AA350" s="0" t="n">
        <v>3748.14709444969</v>
      </c>
      <c r="AB350" s="0" t="n">
        <f aca="false">X350*0.1</f>
        <v>4.994E-007</v>
      </c>
      <c r="AC350" s="0" t="n">
        <f aca="false">(SQRT(((AA350/W350)^2)+((AB350/X350)^2)))*Y350</f>
        <v>0.0941968701610918</v>
      </c>
      <c r="AD350" s="0" t="n">
        <v>5.223868284E-006</v>
      </c>
      <c r="AE350" s="0" t="n">
        <f aca="false">(W350*AD350)*EXP(L350*M350)</f>
        <v>0.965477090058282</v>
      </c>
      <c r="AF350" s="0" t="n">
        <v>228732.698823789</v>
      </c>
      <c r="AG350" s="0" t="n">
        <v>3748.14709444969</v>
      </c>
      <c r="AH350" s="0" t="n">
        <f aca="false">AD350*0.1</f>
        <v>5.223868284E-007</v>
      </c>
      <c r="AI350" s="0" t="n">
        <f aca="false">(SQRT(((AG350/W350)^2)+((AH350/AD350)^2)))*AE350</f>
        <v>0.0985326476745281</v>
      </c>
      <c r="AJ350" s="0" t="n">
        <v>3.02832944E-007</v>
      </c>
      <c r="AK350" s="0" t="n">
        <f aca="false">(W350*AJ350)*EXP(L350*M350)</f>
        <v>0.0559696863801902</v>
      </c>
      <c r="AL350" s="0" t="n">
        <v>228732.698823789</v>
      </c>
      <c r="AM350" s="0" t="n">
        <v>3748.14709444969</v>
      </c>
      <c r="AN350" s="0" t="n">
        <f aca="false">AJ350*0.1</f>
        <v>3.02832944E-008</v>
      </c>
      <c r="AO350" s="0" t="n">
        <f aca="false">(SQRT(((AM350/W350)^2)+((AN350/AJ350)^2)))*AK350</f>
        <v>0.00571203754634946</v>
      </c>
    </row>
    <row r="351" customFormat="false" ht="15" hidden="false" customHeight="false" outlineLevel="0" collapsed="false">
      <c r="A351" s="42" t="s">
        <v>682</v>
      </c>
      <c r="B351" s="32"/>
      <c r="C351" s="0" t="s">
        <v>2125</v>
      </c>
      <c r="D351" s="41" t="n">
        <v>40567</v>
      </c>
      <c r="E351" s="0" t="n">
        <v>5000</v>
      </c>
      <c r="F351" s="0" t="n">
        <v>5048</v>
      </c>
      <c r="G351" s="0" t="n">
        <f aca="false">(((F351*3.7852*35.81)/1000)/(H351^2))*1.2732</f>
        <v>13.6122261152838</v>
      </c>
      <c r="H351" s="0" t="n">
        <v>8</v>
      </c>
      <c r="I351" s="0" t="n">
        <v>9.62510218038099</v>
      </c>
      <c r="J351" s="0" t="n">
        <v>68.0020357347871</v>
      </c>
      <c r="K351" s="0" t="n">
        <v>3.9836139795159</v>
      </c>
      <c r="L351" s="0" t="n">
        <v>0.005</v>
      </c>
      <c r="M351" s="0" t="n">
        <v>1</v>
      </c>
      <c r="N351" s="0" t="n">
        <v>593.317189758253</v>
      </c>
      <c r="O351" s="0" t="n">
        <f aca="false">(N351/2204.59)*EXP(L351*M351)</f>
        <v>0.270477142937307</v>
      </c>
      <c r="P351" s="0" t="n">
        <v>0.400684429145215</v>
      </c>
      <c r="Q351" s="0" t="n">
        <v>0.0788250461799058</v>
      </c>
      <c r="R351" s="0" t="n">
        <f aca="false">30.6123136425953*(I351/Hoja4!$AG$2)</f>
        <v>0.254169482455285</v>
      </c>
      <c r="S351" s="0" t="n">
        <v>0.388353619553598</v>
      </c>
      <c r="T351" s="0" t="n">
        <v>0.0223763331258358</v>
      </c>
      <c r="U351" s="0" t="n">
        <f aca="false">(SQRT(((P351/G351)^2)+((Q351/H351)^2)+((R351/I351)^2)+((S351/J351)^2)+((T351/K351)^2)))*O351</f>
        <v>0.0112338671122857</v>
      </c>
      <c r="V351" s="0" t="n">
        <f aca="false">O351&gt;U351</f>
        <v>1</v>
      </c>
      <c r="W351" s="0" t="n">
        <v>48587.5158065632</v>
      </c>
      <c r="X351" s="0" t="n">
        <v>4.994E-006</v>
      </c>
      <c r="Y351" s="0" t="n">
        <f aca="false">(W351*X351)*EXP(L351*M351)</f>
        <v>0.243862322344792</v>
      </c>
      <c r="Z351" s="0" t="n">
        <v>175689.824710131</v>
      </c>
      <c r="AA351" s="0" t="n">
        <v>804.406580767259</v>
      </c>
      <c r="AB351" s="0" t="n">
        <f aca="false">X351*0.1</f>
        <v>4.994E-007</v>
      </c>
      <c r="AC351" s="0" t="n">
        <f aca="false">(SQRT(((AA351/W351)^2)+((AB351/X351)^2)))*Y351</f>
        <v>0.0247181807470279</v>
      </c>
      <c r="AD351" s="0" t="n">
        <v>5.223868284E-006</v>
      </c>
      <c r="AE351" s="0" t="n">
        <f aca="false">(W351*AD351)*EXP(L351*M351)</f>
        <v>0.255087034713565</v>
      </c>
      <c r="AF351" s="0" t="n">
        <v>175689.824710131</v>
      </c>
      <c r="AG351" s="0" t="n">
        <v>804.406580767259</v>
      </c>
      <c r="AH351" s="0" t="n">
        <f aca="false">AD351*0.1</f>
        <v>5.223868284E-007</v>
      </c>
      <c r="AI351" s="0" t="n">
        <f aca="false">(SQRT(((AG351/W351)^2)+((AH351/AD351)^2)))*AE351</f>
        <v>0.0258559312059628</v>
      </c>
      <c r="AJ351" s="0" t="n">
        <v>3.02832944E-007</v>
      </c>
      <c r="AK351" s="0" t="n">
        <f aca="false">(W351*AJ351)*EXP(L351*M351)</f>
        <v>0.0147876541862936</v>
      </c>
      <c r="AL351" s="0" t="n">
        <v>175689.824710131</v>
      </c>
      <c r="AM351" s="0" t="n">
        <v>804.406580767259</v>
      </c>
      <c r="AN351" s="0" t="n">
        <f aca="false">AJ351*0.1</f>
        <v>3.02832944E-008</v>
      </c>
      <c r="AO351" s="0" t="n">
        <f aca="false">(SQRT(((AM351/W351)^2)+((AN351/AJ351)^2)))*AK351</f>
        <v>0.00149889456266451</v>
      </c>
    </row>
    <row r="352" customFormat="false" ht="15" hidden="false" customHeight="false" outlineLevel="0" collapsed="false">
      <c r="A352" s="42" t="s">
        <v>682</v>
      </c>
      <c r="B352" s="32"/>
      <c r="C352" s="0" t="s">
        <v>2124</v>
      </c>
      <c r="D352" s="41" t="n">
        <v>40567</v>
      </c>
      <c r="E352" s="0" t="n">
        <v>5000</v>
      </c>
      <c r="F352" s="0" t="n">
        <v>4600</v>
      </c>
      <c r="G352" s="0" t="n">
        <f aca="false">(((F352*3.7852*35.81)/1000)/(H352^2))*1.2732</f>
        <v>12.404168013135</v>
      </c>
      <c r="H352" s="0" t="n">
        <v>8</v>
      </c>
      <c r="I352" s="0" t="n">
        <v>29.4816094072903</v>
      </c>
      <c r="J352" s="0" t="n">
        <v>130.009325504884</v>
      </c>
      <c r="K352" s="0" t="n">
        <v>0.00593973</v>
      </c>
      <c r="L352" s="0" t="n">
        <v>0.005</v>
      </c>
      <c r="M352" s="0" t="n">
        <v>1</v>
      </c>
      <c r="N352" s="0" t="n">
        <v>1.69126174954286</v>
      </c>
      <c r="O352" s="0" t="n">
        <f aca="false">(N352/2204.59)*EXP(L352*M352)</f>
        <v>0.000771000156192829</v>
      </c>
      <c r="P352" s="0" t="n">
        <v>0.400684429145215</v>
      </c>
      <c r="Q352" s="0" t="n">
        <v>0.0788250461799058</v>
      </c>
      <c r="R352" s="0" t="n">
        <f aca="false">30.6123136425953*(I352/Hoja4!$AB$2)</f>
        <v>0.16107597416689</v>
      </c>
      <c r="S352" s="0" t="n">
        <v>1.14894745568521</v>
      </c>
      <c r="T352" s="0" t="n">
        <v>5.58086552427142E-005</v>
      </c>
      <c r="U352" s="0" t="n">
        <f aca="false">(SQRT(((P352/G352)^2)+((Q352/H352)^2)+((R352/I352)^2)+((S352/J352)^2)+((T352/K352)^2)))*O352</f>
        <v>2.81891192737736E-005</v>
      </c>
      <c r="V352" s="0" t="n">
        <f aca="false">O352&gt;U352</f>
        <v>1</v>
      </c>
      <c r="W352" s="0" t="n">
        <v>135615.403273535</v>
      </c>
      <c r="X352" s="0" t="n">
        <v>4.994E-006</v>
      </c>
      <c r="Y352" s="0" t="n">
        <f aca="false">(W352*X352)*EXP(L352*M352)</f>
        <v>0.680658120486632</v>
      </c>
      <c r="Z352" s="0" t="n">
        <v>176458.577817786</v>
      </c>
      <c r="AA352" s="0" t="n">
        <v>6507.82824848106</v>
      </c>
      <c r="AB352" s="0" t="n">
        <f aca="false">X352*0.1</f>
        <v>4.994E-007</v>
      </c>
      <c r="AC352" s="0" t="n">
        <f aca="false">(SQRT(((AA352/W352)^2)+((AB352/X352)^2)))*Y352</f>
        <v>0.0754971949688186</v>
      </c>
      <c r="AD352" s="0" t="n">
        <v>5.223868284E-006</v>
      </c>
      <c r="AE352" s="0" t="n">
        <f aca="false">(W352*AD352)*EXP(L352*M352)</f>
        <v>0.711988059242524</v>
      </c>
      <c r="AF352" s="0" t="n">
        <v>176458.577817786</v>
      </c>
      <c r="AG352" s="0" t="n">
        <v>6507.82824848106</v>
      </c>
      <c r="AH352" s="0" t="n">
        <f aca="false">AD352*0.1</f>
        <v>5.223868284E-007</v>
      </c>
      <c r="AI352" s="0" t="n">
        <f aca="false">(SQRT(((AG352/W352)^2)+((AH352/AD352)^2)))*AE352</f>
        <v>0.0789722471623099</v>
      </c>
      <c r="AJ352" s="0" t="n">
        <v>3.02832944E-007</v>
      </c>
      <c r="AK352" s="0" t="n">
        <f aca="false">(W352*AJ352)*EXP(L352*M352)</f>
        <v>0.0412746701010159</v>
      </c>
      <c r="AL352" s="0" t="n">
        <v>176458.577817786</v>
      </c>
      <c r="AM352" s="0" t="n">
        <v>6507.82824848106</v>
      </c>
      <c r="AN352" s="0" t="n">
        <f aca="false">AJ352*0.1</f>
        <v>3.02832944E-008</v>
      </c>
      <c r="AO352" s="0" t="n">
        <f aca="false">(SQRT(((AM352/W352)^2)+((AN352/AJ352)^2)))*AK352</f>
        <v>0.00457810128477159</v>
      </c>
    </row>
    <row r="353" customFormat="false" ht="15" hidden="false" customHeight="false" outlineLevel="0" collapsed="false">
      <c r="A353" s="42" t="s">
        <v>687</v>
      </c>
      <c r="B353" s="40" t="s">
        <v>689</v>
      </c>
      <c r="C353" s="0" t="s">
        <v>2122</v>
      </c>
      <c r="D353" s="41" t="n">
        <v>41234</v>
      </c>
      <c r="E353" s="0" t="n">
        <v>9400</v>
      </c>
      <c r="F353" s="0" t="n">
        <v>9400</v>
      </c>
      <c r="G353" s="0" t="n">
        <f aca="false">(((F353*3.7852*35.81)/1000)/(H353^2))*1.2732</f>
        <v>25.3144156847151</v>
      </c>
      <c r="H353" s="0" t="n">
        <v>8.005249356</v>
      </c>
      <c r="I353" s="0" t="n">
        <v>74.0515025161687</v>
      </c>
      <c r="J353" s="0" t="n">
        <v>68.0016224983599</v>
      </c>
      <c r="K353" s="0" t="n">
        <v>3.82238500207701</v>
      </c>
      <c r="L353" s="0" t="n">
        <v>0.005</v>
      </c>
      <c r="M353" s="0" t="n">
        <v>0</v>
      </c>
      <c r="N353" s="0" t="n">
        <v>2463.15884498173</v>
      </c>
      <c r="O353" s="0" t="n">
        <f aca="false">(N353/2204.59)*EXP(L353*M353)</f>
        <v>1.11728659069565</v>
      </c>
      <c r="P353" s="0" t="n">
        <v>1.328521888386</v>
      </c>
      <c r="Q353" s="0" t="n">
        <v>0.0993471152211429</v>
      </c>
      <c r="R353" s="0" t="n">
        <f aca="false">26.5039616037002*(I353/Hoja4!$CT$2)</f>
        <v>0.577296541671015</v>
      </c>
      <c r="S353" s="0" t="n">
        <v>0.346725101597201</v>
      </c>
      <c r="T353" s="0" t="n">
        <v>0.0215793379964769</v>
      </c>
      <c r="U353" s="0" t="n">
        <f aca="false">(SQRT(((P353/G353)^2)+((Q353/H353)^2)+((R353/I353)^2)+((S353/J353)^2)+((T353/K353)^2)))*O353</f>
        <v>0.0614700403508754</v>
      </c>
      <c r="V353" s="0" t="n">
        <f aca="false">O353&gt;U353</f>
        <v>1</v>
      </c>
      <c r="W353" s="0" t="n">
        <v>696084.123651985</v>
      </c>
      <c r="X353" s="0" t="n">
        <v>4.994E-006</v>
      </c>
      <c r="Y353" s="0" t="n">
        <f aca="false">(W353*X353)*EXP(L353*M353)</f>
        <v>3.47624411351801</v>
      </c>
      <c r="Z353" s="0" t="n">
        <v>69533.9091045545</v>
      </c>
      <c r="AA353" s="0" t="n">
        <v>3748.14709444969</v>
      </c>
      <c r="AB353" s="0" t="n">
        <f aca="false">X353*0.1</f>
        <v>4.994E-007</v>
      </c>
      <c r="AC353" s="0" t="n">
        <f aca="false">(SQRT(((AA353/W353)^2)+((AB353/X353)^2)))*Y353</f>
        <v>0.348127999625251</v>
      </c>
      <c r="AD353" s="0" t="n">
        <v>5.223868284E-006</v>
      </c>
      <c r="AE353" s="0" t="n">
        <f aca="false">(W353*AD353)*EXP(L353*M353)</f>
        <v>3.63625177654154</v>
      </c>
      <c r="AF353" s="0" t="n">
        <v>69533.9091045545</v>
      </c>
      <c r="AG353" s="0" t="n">
        <v>3748.14709444969</v>
      </c>
      <c r="AH353" s="0" t="n">
        <f aca="false">AD353*0.1</f>
        <v>5.223868284E-007</v>
      </c>
      <c r="AI353" s="0" t="n">
        <f aca="false">(SQRT(((AG353/W353)^2)+((AH353/AD353)^2)))*AE353</f>
        <v>0.364151945537587</v>
      </c>
      <c r="AJ353" s="0" t="n">
        <v>3.02832944E-007</v>
      </c>
      <c r="AK353" s="0" t="n">
        <f aca="false">(W353*AJ353)*EXP(L353*M353)</f>
        <v>0.210797204437191</v>
      </c>
      <c r="AL353" s="0" t="n">
        <v>69533.9091045545</v>
      </c>
      <c r="AM353" s="0" t="n">
        <v>3748.14709444969</v>
      </c>
      <c r="AN353" s="0" t="n">
        <f aca="false">AJ353*0.1</f>
        <v>3.02832944E-008</v>
      </c>
      <c r="AO353" s="0" t="n">
        <f aca="false">(SQRT(((AM353/W353)^2)+((AN353/AJ353)^2)))*AK353</f>
        <v>0.0211102577123239</v>
      </c>
    </row>
    <row r="354" customFormat="false" ht="15" hidden="false" customHeight="false" outlineLevel="0" collapsed="false">
      <c r="A354" s="42" t="s">
        <v>687</v>
      </c>
      <c r="B354" s="32"/>
      <c r="C354" s="0" t="s">
        <v>2125</v>
      </c>
      <c r="D354" s="41" t="n">
        <v>41234</v>
      </c>
      <c r="E354" s="0" t="n">
        <v>3000</v>
      </c>
      <c r="F354" s="0" t="n">
        <v>3323</v>
      </c>
      <c r="G354" s="0" t="n">
        <f aca="false">(((F354*3.7852*35.81)/1000)/(H354^2))*1.2732</f>
        <v>15.9091826610512</v>
      </c>
      <c r="H354" s="0" t="n">
        <v>6.003937017</v>
      </c>
      <c r="I354" s="0" t="n">
        <v>19.7341293536502</v>
      </c>
      <c r="J354" s="0" t="n">
        <v>68.0020357347871</v>
      </c>
      <c r="K354" s="0" t="n">
        <v>3.9836139795159</v>
      </c>
      <c r="L354" s="0" t="n">
        <v>0.005</v>
      </c>
      <c r="M354" s="0" t="n">
        <v>0</v>
      </c>
      <c r="N354" s="0" t="n">
        <v>422.946253064808</v>
      </c>
      <c r="O354" s="0" t="n">
        <f aca="false">(N354/2204.59)*EXP(L354*M354)</f>
        <v>0.19184803208978</v>
      </c>
      <c r="P354" s="0" t="n">
        <v>2.81690318237076</v>
      </c>
      <c r="Q354" s="0" t="n">
        <v>0.689957873411666</v>
      </c>
      <c r="R354" s="0" t="n">
        <f aca="false">40.5074751462878*(I354/Hoja4!$R$2)</f>
        <v>0.51023216649075</v>
      </c>
      <c r="S354" s="0" t="n">
        <v>0.388353619553598</v>
      </c>
      <c r="T354" s="0" t="n">
        <v>0.0223763331258358</v>
      </c>
      <c r="U354" s="0" t="n">
        <f aca="false">(SQRT(((P354/G354)^2)+((Q354/H354)^2)+((R354/I354)^2)+((S354/J354)^2)+((T354/K354)^2)))*O354</f>
        <v>0.040827801063452</v>
      </c>
      <c r="V354" s="0" t="n">
        <f aca="false">O354&gt;U354</f>
        <v>1</v>
      </c>
      <c r="W354" s="0" t="n">
        <v>65576.5118421796</v>
      </c>
      <c r="X354" s="0" t="n">
        <v>4.994E-006</v>
      </c>
      <c r="Y354" s="0" t="n">
        <f aca="false">(W354*X354)*EXP(L354*M354)</f>
        <v>0.327489100139845</v>
      </c>
      <c r="Z354" s="0" t="n">
        <v>10477.0753117316</v>
      </c>
      <c r="AA354" s="0" t="n">
        <v>804.406580767259</v>
      </c>
      <c r="AB354" s="0" t="n">
        <f aca="false">X354*0.1</f>
        <v>4.994E-007</v>
      </c>
      <c r="AC354" s="0" t="n">
        <f aca="false">(SQRT(((AA354/W354)^2)+((AB354/X354)^2)))*Y354</f>
        <v>0.0329943791407155</v>
      </c>
      <c r="AD354" s="0" t="n">
        <v>5.223868284E-006</v>
      </c>
      <c r="AE354" s="0" t="n">
        <f aca="false">(W354*AD354)*EXP(L354*M354)</f>
        <v>0.342563060387713</v>
      </c>
      <c r="AF354" s="0" t="n">
        <v>10477.0753117316</v>
      </c>
      <c r="AG354" s="0" t="n">
        <v>804.406580767259</v>
      </c>
      <c r="AH354" s="0" t="n">
        <f aca="false">AD354*0.1</f>
        <v>5.223868284E-007</v>
      </c>
      <c r="AI354" s="0" t="n">
        <f aca="false">(SQRT(((AG354/W354)^2)+((AH354/AD354)^2)))*AE354</f>
        <v>0.0345130738372958</v>
      </c>
      <c r="AJ354" s="0" t="n">
        <v>3.02832944E-007</v>
      </c>
      <c r="AK354" s="0" t="n">
        <f aca="false">(W354*AJ354)*EXP(L354*M354)</f>
        <v>0.0198587281384181</v>
      </c>
      <c r="AL354" s="0" t="n">
        <v>10477.0753117316</v>
      </c>
      <c r="AM354" s="0" t="n">
        <v>804.406580767259</v>
      </c>
      <c r="AN354" s="0" t="n">
        <f aca="false">AJ354*0.1</f>
        <v>3.02832944E-008</v>
      </c>
      <c r="AO354" s="0" t="n">
        <f aca="false">(SQRT(((AM354/W354)^2)+((AN354/AJ354)^2)))*AK354</f>
        <v>0.00200075790361135</v>
      </c>
    </row>
    <row r="355" customFormat="false" ht="15" hidden="false" customHeight="false" outlineLevel="0" collapsed="false">
      <c r="A355" s="42" t="s">
        <v>687</v>
      </c>
      <c r="B355" s="32"/>
      <c r="C355" s="0" t="s">
        <v>2123</v>
      </c>
      <c r="D355" s="41" t="n">
        <v>41234</v>
      </c>
      <c r="E355" s="0" t="n">
        <v>3000</v>
      </c>
      <c r="F355" s="0" t="n">
        <v>3323</v>
      </c>
      <c r="G355" s="0" t="n">
        <f aca="false">(((F355*3.7852*35.81)/1000)/(H355^2))*1.2732</f>
        <v>15.9091826610512</v>
      </c>
      <c r="H355" s="0" t="n">
        <v>6.003937017</v>
      </c>
      <c r="I355" s="0" t="n">
        <v>24.9868686445486</v>
      </c>
      <c r="J355" s="0" t="n">
        <v>130.009325504884</v>
      </c>
      <c r="K355" s="0" t="n">
        <v>0.00593973</v>
      </c>
      <c r="L355" s="0" t="n">
        <v>0.005</v>
      </c>
      <c r="M355" s="0" t="n">
        <v>0</v>
      </c>
      <c r="N355" s="0" t="n">
        <v>1.52652155373191</v>
      </c>
      <c r="O355" s="0" t="n">
        <f aca="false">(N355/2204.59)*EXP(L355*M355)</f>
        <v>0.000692428775296952</v>
      </c>
      <c r="P355" s="0" t="n">
        <v>2.81690318237076</v>
      </c>
      <c r="Q355" s="0" t="n">
        <v>0.689957873411666</v>
      </c>
      <c r="R355" s="0" t="n">
        <f aca="false">40.5074751462878*(I355/Hoja4!$R$2)</f>
        <v>0.64604340499925</v>
      </c>
      <c r="S355" s="0" t="n">
        <v>1.14894745568521</v>
      </c>
      <c r="T355" s="0" t="n">
        <v>5.58086552427142E-005</v>
      </c>
      <c r="U355" s="0" t="n">
        <f aca="false">(SQRT(((P355/G355)^2)+((Q355/H355)^2)+((R355/I355)^2)+((S355/J355)^2)+((T355/K355)^2)))*O355</f>
        <v>0.000147524205139536</v>
      </c>
      <c r="V355" s="0" t="n">
        <f aca="false">O355&gt;U355</f>
        <v>1</v>
      </c>
      <c r="W355" s="0" t="n">
        <v>83031.364505835</v>
      </c>
      <c r="X355" s="0" t="n">
        <v>4.994E-006</v>
      </c>
      <c r="Y355" s="0" t="n">
        <f aca="false">(W355*X355)*EXP(L355*M355)</f>
        <v>0.41465863434214</v>
      </c>
      <c r="Z355" s="0" t="n">
        <v>63267.0248022963</v>
      </c>
      <c r="AA355" s="0" t="n">
        <v>6507.82824848106</v>
      </c>
      <c r="AB355" s="0" t="n">
        <f aca="false">X355*0.1</f>
        <v>4.994E-007</v>
      </c>
      <c r="AC355" s="0" t="n">
        <f aca="false">(SQRT(((AA355/W355)^2)+((AB355/X355)^2)))*Y355</f>
        <v>0.0526846653030387</v>
      </c>
      <c r="AD355" s="0" t="n">
        <v>5.223868284E-006</v>
      </c>
      <c r="AE355" s="0" t="n">
        <f aca="false">(W355*AD355)*EXP(L355*M355)</f>
        <v>0.433744911619275</v>
      </c>
      <c r="AF355" s="0" t="n">
        <v>63267.0248022963</v>
      </c>
      <c r="AG355" s="0" t="n">
        <v>6507.82824848106</v>
      </c>
      <c r="AH355" s="0" t="n">
        <f aca="false">AD355*0.1</f>
        <v>5.223868284E-007</v>
      </c>
      <c r="AI355" s="0" t="n">
        <f aca="false">(SQRT(((AG355/W355)^2)+((AH355/AD355)^2)))*AE355</f>
        <v>0.0551096820443931</v>
      </c>
      <c r="AJ355" s="0" t="n">
        <v>3.02832944E-007</v>
      </c>
      <c r="AK355" s="0" t="n">
        <f aca="false">(W355*AJ355)*EXP(L355*M355)</f>
        <v>0.0251446325576391</v>
      </c>
      <c r="AL355" s="0" t="n">
        <v>63267.0248022963</v>
      </c>
      <c r="AM355" s="0" t="n">
        <v>6507.82824848106</v>
      </c>
      <c r="AN355" s="0" t="n">
        <f aca="false">AJ355*0.1</f>
        <v>3.02832944E-008</v>
      </c>
      <c r="AO355" s="0" t="n">
        <f aca="false">(SQRT(((AM355/W355)^2)+((AN355/AJ355)^2)))*AK355</f>
        <v>0.00319476417648655</v>
      </c>
    </row>
    <row r="356" customFormat="false" ht="15" hidden="false" customHeight="false" outlineLevel="0" collapsed="false">
      <c r="A356" s="42" t="s">
        <v>692</v>
      </c>
      <c r="B356" s="40" t="s">
        <v>694</v>
      </c>
      <c r="C356" s="0" t="s">
        <v>2123</v>
      </c>
      <c r="D356" s="41" t="n">
        <v>40897</v>
      </c>
      <c r="E356" s="0" t="n">
        <v>5490</v>
      </c>
      <c r="F356" s="0" t="n">
        <v>5283</v>
      </c>
      <c r="G356" s="0" t="n">
        <f aca="false">(((F356*3.7852*35.81)/1000)/(H356^2))*1.2732</f>
        <v>13.5594691800206</v>
      </c>
      <c r="H356" s="0" t="n">
        <v>8.2</v>
      </c>
      <c r="I356" s="0" t="n">
        <v>20.9328478694147</v>
      </c>
      <c r="J356" s="0" t="n">
        <v>130.009325504884</v>
      </c>
      <c r="K356" s="0" t="n">
        <v>0.00593973</v>
      </c>
      <c r="L356" s="0" t="n">
        <v>0.005</v>
      </c>
      <c r="M356" s="0" t="n">
        <v>1</v>
      </c>
      <c r="N356" s="0" t="n">
        <v>2.03315136390154</v>
      </c>
      <c r="O356" s="0" t="n">
        <f aca="false">(N356/2204.59)*EXP(L356*M356)</f>
        <v>0.000926858317203388</v>
      </c>
      <c r="P356" s="0" t="n">
        <v>0.400684429145215</v>
      </c>
      <c r="Q356" s="0" t="n">
        <v>0.0788250461799058</v>
      </c>
      <c r="R356" s="0" t="n">
        <f aca="false">30.6123136425953*(I356/Hoja4!$AQ$2)</f>
        <v>0.526589961810828</v>
      </c>
      <c r="S356" s="0" t="n">
        <v>1.14894745568521</v>
      </c>
      <c r="T356" s="0" t="n">
        <v>5.58086552427142E-005</v>
      </c>
      <c r="U356" s="0" t="n">
        <f aca="false">(SQRT(((P356/G356)^2)+((Q356/H356)^2)+((R356/I356)^2)+((S356/J356)^2)+((T356/K356)^2)))*O356</f>
        <v>3.89372232820969E-005</v>
      </c>
      <c r="V356" s="0" t="n">
        <f aca="false">O356&gt;U356</f>
        <v>1</v>
      </c>
      <c r="W356" s="0" t="n">
        <v>110588.235294118</v>
      </c>
      <c r="X356" s="0" t="n">
        <v>4.994E-006</v>
      </c>
      <c r="Y356" s="0" t="n">
        <f aca="false">(W356*X356)*EXP(L356*M356)</f>
        <v>0.555045950284887</v>
      </c>
      <c r="Z356" s="0" t="n">
        <v>40302.3332409251</v>
      </c>
      <c r="AA356" s="0" t="n">
        <v>6507.82824848106</v>
      </c>
      <c r="AB356" s="0" t="n">
        <f aca="false">X356*0.1</f>
        <v>4.994E-007</v>
      </c>
      <c r="AC356" s="0" t="n">
        <f aca="false">(SQRT(((AA356/W356)^2)+((AB356/X356)^2)))*Y356</f>
        <v>0.0644021098069962</v>
      </c>
      <c r="AD356" s="0" t="n">
        <v>5.223868284E-006</v>
      </c>
      <c r="AE356" s="0" t="n">
        <f aca="false">(W356*AD356)*EXP(L356*M356)</f>
        <v>0.580594100091282</v>
      </c>
      <c r="AF356" s="0" t="n">
        <v>40302.3332409251</v>
      </c>
      <c r="AG356" s="0" t="n">
        <v>6507.82824848106</v>
      </c>
      <c r="AH356" s="0" t="n">
        <f aca="false">AD356*0.1</f>
        <v>5.223868284E-007</v>
      </c>
      <c r="AI356" s="0" t="n">
        <f aca="false">(SQRT(((AG356/W356)^2)+((AH356/AD356)^2)))*AE356</f>
        <v>0.0673664675297263</v>
      </c>
      <c r="AJ356" s="0" t="n">
        <v>3.02832944E-007</v>
      </c>
      <c r="AK356" s="0" t="n">
        <f aca="false">(W356*AJ356)*EXP(L356*M356)</f>
        <v>0.0336576289907989</v>
      </c>
      <c r="AL356" s="0" t="n">
        <v>40302.3332409251</v>
      </c>
      <c r="AM356" s="0" t="n">
        <v>6507.82824848106</v>
      </c>
      <c r="AN356" s="0" t="n">
        <f aca="false">AJ356*0.1</f>
        <v>3.02832944E-008</v>
      </c>
      <c r="AO356" s="0" t="n">
        <f aca="false">(SQRT(((AM356/W356)^2)+((AN356/AJ356)^2)))*AK356</f>
        <v>0.00390530246549138</v>
      </c>
    </row>
    <row r="357" customFormat="false" ht="15" hidden="false" customHeight="false" outlineLevel="0" collapsed="false">
      <c r="A357" s="42" t="s">
        <v>692</v>
      </c>
      <c r="B357" s="32"/>
      <c r="C357" s="0" t="s">
        <v>2123</v>
      </c>
      <c r="D357" s="41" t="n">
        <v>40897</v>
      </c>
      <c r="E357" s="0" t="n">
        <v>2300</v>
      </c>
      <c r="F357" s="0" t="n">
        <v>1400</v>
      </c>
      <c r="G357" s="0" t="n">
        <f aca="false">(((F357*3.7852*35.81)/1000)/(H357^2))*1.2732</f>
        <v>6.22503395597237</v>
      </c>
      <c r="H357" s="0" t="n">
        <v>6.23</v>
      </c>
      <c r="I357" s="0" t="n">
        <v>178.151260504202</v>
      </c>
      <c r="J357" s="0" t="n">
        <v>130.009325504884</v>
      </c>
      <c r="K357" s="0" t="n">
        <v>0.00593973</v>
      </c>
      <c r="L357" s="0" t="n">
        <v>0.005</v>
      </c>
      <c r="M357" s="0" t="n">
        <v>1</v>
      </c>
      <c r="N357" s="0" t="n">
        <v>517.174753405113</v>
      </c>
      <c r="O357" s="0" t="n">
        <f aca="false">(N357/2204.59)*EXP(L357*M357)</f>
        <v>0.235765880569408</v>
      </c>
      <c r="P357" s="0" t="n">
        <v>2.76641421144396</v>
      </c>
      <c r="Q357" s="0" t="n">
        <v>0.53313602271233</v>
      </c>
      <c r="R357" s="0" t="n">
        <f aca="false">194.735920132611*(I357/Hoja4!$M$2)</f>
        <v>13.5507817175378</v>
      </c>
      <c r="S357" s="0" t="n">
        <v>1.14894745568521</v>
      </c>
      <c r="T357" s="0" t="n">
        <v>5.58086552427142E-005</v>
      </c>
      <c r="U357" s="0" t="n">
        <f aca="false">(SQRT(((P357/G357)^2)+((Q357/H357)^2)+((R357/I357)^2)+((S357/J357)^2)+((T357/K357)^2)))*O357</f>
        <v>0.108238845114005</v>
      </c>
      <c r="V357" s="0" t="n">
        <f aca="false">O357&gt;U357</f>
        <v>1</v>
      </c>
      <c r="W357" s="0" t="n">
        <v>249411.764705882</v>
      </c>
      <c r="X357" s="0" t="n">
        <v>4.994E-006</v>
      </c>
      <c r="Y357" s="0" t="n">
        <f aca="false">(W357*X357)*EXP(L357*M357)</f>
        <v>1.25180576021698</v>
      </c>
      <c r="AA357" s="0" t="n">
        <v>6507.82824848106</v>
      </c>
      <c r="AB357" s="0" t="n">
        <f aca="false">X357*0.1</f>
        <v>4.994E-007</v>
      </c>
      <c r="AC357" s="0" t="n">
        <f aca="false">(SQRT(((AA357/W357)^2)+((AB357/X357)^2)))*Y357</f>
        <v>0.129371744563641</v>
      </c>
      <c r="AD357" s="0" t="n">
        <v>5.223868284E-006</v>
      </c>
      <c r="AE357" s="0" t="n">
        <f aca="false">(W357*AD357)*EXP(L357*M357)</f>
        <v>1.30942499169523</v>
      </c>
      <c r="AG357" s="0" t="n">
        <v>6507.82824848106</v>
      </c>
      <c r="AH357" s="0" t="n">
        <f aca="false">AD357*0.1</f>
        <v>5.223868284E-007</v>
      </c>
      <c r="AI357" s="0" t="n">
        <f aca="false">(SQRT(((AG357/W357)^2)+((AH357/AD357)^2)))*AE357</f>
        <v>0.135326582553415</v>
      </c>
      <c r="AJ357" s="0" t="n">
        <v>3.02832944E-007</v>
      </c>
      <c r="AK357" s="0" t="n">
        <f aca="false">(W357*AJ357)*EXP(L357*M357)</f>
        <v>0.075908695170738</v>
      </c>
      <c r="AM357" s="0" t="n">
        <v>6507.82824848106</v>
      </c>
      <c r="AN357" s="0" t="n">
        <f aca="false">AJ357*0.1</f>
        <v>3.02832944E-008</v>
      </c>
      <c r="AO357" s="0" t="n">
        <f aca="false">(SQRT(((AM357/W357)^2)+((AN357/AJ357)^2)))*AK357</f>
        <v>0.00784501927845882</v>
      </c>
    </row>
    <row r="358" customFormat="false" ht="15" hidden="false" customHeight="false" outlineLevel="0" collapsed="false">
      <c r="A358" s="42" t="s">
        <v>149</v>
      </c>
      <c r="B358" s="40" t="s">
        <v>699</v>
      </c>
      <c r="C358" s="0" t="s">
        <v>2122</v>
      </c>
      <c r="D358" s="41" t="n">
        <v>41017</v>
      </c>
      <c r="E358" s="0" t="n">
        <v>10000</v>
      </c>
      <c r="F358" s="0" t="n">
        <v>9685</v>
      </c>
      <c r="G358" s="0" t="n">
        <f aca="false">(((F358*3.7852*35.81)/1000)/(H358^2))*1.2732</f>
        <v>26.0819272240921</v>
      </c>
      <c r="H358" s="0" t="n">
        <v>8.005249356</v>
      </c>
      <c r="I358" s="0" t="n">
        <v>26.4922508822996</v>
      </c>
      <c r="J358" s="0" t="n">
        <v>68.0016224983599</v>
      </c>
      <c r="K358" s="0" t="n">
        <v>3.82238500207701</v>
      </c>
      <c r="L358" s="0" t="n">
        <v>0.005</v>
      </c>
      <c r="M358" s="0" t="n">
        <v>0</v>
      </c>
      <c r="N358" s="0" t="n">
        <v>1587.86119335373</v>
      </c>
      <c r="O358" s="0" t="n">
        <f aca="false">(N358/2204.59)*EXP(L358*M358)</f>
        <v>0.720252379514436</v>
      </c>
      <c r="P358" s="0" t="n">
        <v>0.693948706618423</v>
      </c>
      <c r="Q358" s="0" t="n">
        <v>0.0696754411027923</v>
      </c>
      <c r="R358" s="0" t="n">
        <f aca="false">30.3818643031628*(I358/Hoja4!$DD$2)</f>
        <v>0.256067872543812</v>
      </c>
      <c r="S358" s="0" t="n">
        <v>0.346725101597201</v>
      </c>
      <c r="T358" s="0" t="n">
        <v>0.0215793379964769</v>
      </c>
      <c r="U358" s="0" t="n">
        <f aca="false">(SQRT(((P358/G358)^2)+((Q358/H358)^2)+((R358/I358)^2)+((S358/J358)^2)+((T358/K358)^2)))*O358</f>
        <v>0.0220232023733314</v>
      </c>
      <c r="V358" s="0" t="n">
        <f aca="false">O358&gt;U358</f>
        <v>1</v>
      </c>
      <c r="W358" s="0" t="n">
        <v>256577.449795072</v>
      </c>
      <c r="X358" s="0" t="n">
        <v>4.994E-006</v>
      </c>
      <c r="Y358" s="0" t="n">
        <f aca="false">(W358*X358)*EXP(L358*M358)</f>
        <v>1.28134778427659</v>
      </c>
      <c r="Z358" s="0" t="n">
        <v>214115.745047665</v>
      </c>
      <c r="AA358" s="0" t="n">
        <v>3748.14709444969</v>
      </c>
      <c r="AB358" s="0" t="n">
        <f aca="false">X358*0.1</f>
        <v>4.994E-007</v>
      </c>
      <c r="AC358" s="0" t="n">
        <f aca="false">(SQRT(((AA358/W358)^2)+((AB358/X358)^2)))*Y358</f>
        <v>0.129494765137813</v>
      </c>
      <c r="AD358" s="0" t="n">
        <v>5.223868284E-006</v>
      </c>
      <c r="AE358" s="0" t="n">
        <f aca="false">(W358*AD358)*EXP(L358*M358)</f>
        <v>1.34032680237408</v>
      </c>
      <c r="AF358" s="0" t="n">
        <v>214115.745047665</v>
      </c>
      <c r="AG358" s="0" t="n">
        <v>3748.14709444969</v>
      </c>
      <c r="AH358" s="0" t="n">
        <f aca="false">AD358*0.1</f>
        <v>5.223868284E-007</v>
      </c>
      <c r="AI358" s="0" t="n">
        <f aca="false">(SQRT(((AG358/W358)^2)+((AH358/AD358)^2)))*AE358</f>
        <v>0.135455265628244</v>
      </c>
      <c r="AJ358" s="0" t="n">
        <v>3.02832944E-007</v>
      </c>
      <c r="AK358" s="0" t="n">
        <f aca="false">(W358*AJ358)*EXP(L358*M358)</f>
        <v>0.0777001044854539</v>
      </c>
      <c r="AL358" s="0" t="n">
        <v>214115.745047665</v>
      </c>
      <c r="AM358" s="0" t="n">
        <v>3748.14709444969</v>
      </c>
      <c r="AN358" s="0" t="n">
        <f aca="false">AJ358*0.1</f>
        <v>3.02832944E-008</v>
      </c>
      <c r="AO358" s="0" t="n">
        <f aca="false">(SQRT(((AM358/W358)^2)+((AN358/AJ358)^2)))*AK358</f>
        <v>0.00785247916685473</v>
      </c>
    </row>
    <row r="359" customFormat="false" ht="15" hidden="false" customHeight="false" outlineLevel="0" collapsed="false">
      <c r="A359" s="42" t="s">
        <v>149</v>
      </c>
      <c r="B359" s="32"/>
      <c r="C359" s="0" t="s">
        <v>2125</v>
      </c>
      <c r="D359" s="41" t="n">
        <v>41017</v>
      </c>
      <c r="E359" s="0" t="n">
        <v>5000</v>
      </c>
      <c r="F359" s="0" t="n">
        <v>5283.44</v>
      </c>
      <c r="G359" s="0" t="n">
        <f aca="false">(((F359*3.7852*35.81)/1000)/(H359^2))*1.2732</f>
        <v>13.5536563152052</v>
      </c>
      <c r="H359" s="0" t="n">
        <v>8.20209975</v>
      </c>
      <c r="I359" s="0" t="n">
        <v>6.19454450761284</v>
      </c>
      <c r="J359" s="0" t="n">
        <v>68.0020357347871</v>
      </c>
      <c r="K359" s="0" t="n">
        <v>3.9836139795159</v>
      </c>
      <c r="L359" s="0" t="n">
        <v>0.005</v>
      </c>
      <c r="M359" s="0" t="n">
        <v>0</v>
      </c>
      <c r="N359" s="0" t="n">
        <v>1587.86119335373</v>
      </c>
      <c r="O359" s="0" t="n">
        <f aca="false">(N359/2204.59)*EXP(L359*M359)</f>
        <v>0.720252379514436</v>
      </c>
      <c r="P359" s="0" t="n">
        <v>0.400684429145215</v>
      </c>
      <c r="Q359" s="0" t="n">
        <v>0.0788250461799058</v>
      </c>
      <c r="R359" s="0" t="n">
        <f aca="false">30.6123136425953*(I359/Hoja4!$AG$2)</f>
        <v>0.163578956569982</v>
      </c>
      <c r="S359" s="0" t="n">
        <v>0.388353619553598</v>
      </c>
      <c r="T359" s="0" t="n">
        <v>0.0223763331258358</v>
      </c>
      <c r="U359" s="0" t="n">
        <f aca="false">(SQRT(((P359/G359)^2)+((Q359/H359)^2)+((R359/I359)^2)+((S359/J359)^2)+((T359/K359)^2)))*O359</f>
        <v>0.0299387035679668</v>
      </c>
      <c r="V359" s="0" t="n">
        <f aca="false">O359&gt;U359</f>
        <v>1</v>
      </c>
      <c r="W359" s="0" t="n">
        <v>32728.504233302</v>
      </c>
      <c r="X359" s="0" t="n">
        <v>4.994E-006</v>
      </c>
      <c r="Y359" s="0" t="n">
        <f aca="false">(W359*X359)*EXP(L359*M359)</f>
        <v>0.16344615014111</v>
      </c>
      <c r="Z359" s="0" t="n">
        <v>18318.5541108487</v>
      </c>
      <c r="AA359" s="0" t="n">
        <v>804.406580767259</v>
      </c>
      <c r="AB359" s="0" t="n">
        <f aca="false">X359*0.1</f>
        <v>4.994E-007</v>
      </c>
      <c r="AC359" s="0" t="n">
        <f aca="false">(SQRT(((AA359/W359)^2)+((AB359/X359)^2)))*Y359</f>
        <v>0.0168310542669416</v>
      </c>
      <c r="AD359" s="0" t="n">
        <v>5.223868284E-006</v>
      </c>
      <c r="AE359" s="0" t="n">
        <f aca="false">(W359*AD359)*EXP(L359*M359)</f>
        <v>0.170969395247106</v>
      </c>
      <c r="AF359" s="0" t="n">
        <v>18318.5541108487</v>
      </c>
      <c r="AG359" s="0" t="n">
        <v>804.406580767259</v>
      </c>
      <c r="AH359" s="0" t="n">
        <f aca="false">AD359*0.1</f>
        <v>5.223868284E-007</v>
      </c>
      <c r="AI359" s="0" t="n">
        <f aca="false">(SQRT(((AG359/W359)^2)+((AH359/AD359)^2)))*AE359</f>
        <v>0.0176057690371163</v>
      </c>
      <c r="AJ359" s="0" t="n">
        <v>3.02832944E-007</v>
      </c>
      <c r="AK359" s="0" t="n">
        <f aca="false">(W359*AJ359)*EXP(L359*M359)</f>
        <v>0.0099112692896873</v>
      </c>
      <c r="AL359" s="0" t="n">
        <v>18318.5541108487</v>
      </c>
      <c r="AM359" s="0" t="n">
        <v>804.406580767259</v>
      </c>
      <c r="AN359" s="0" t="n">
        <f aca="false">AJ359*0.1</f>
        <v>3.02832944E-008</v>
      </c>
      <c r="AO359" s="0" t="n">
        <f aca="false">(SQRT(((AM359/W359)^2)+((AN359/AJ359)^2)))*AK359</f>
        <v>0.00102062429200674</v>
      </c>
    </row>
    <row r="360" customFormat="false" ht="15" hidden="false" customHeight="false" outlineLevel="0" collapsed="false">
      <c r="A360" s="42" t="s">
        <v>149</v>
      </c>
      <c r="B360" s="32"/>
      <c r="C360" s="0" t="s">
        <v>2122</v>
      </c>
      <c r="D360" s="41" t="n">
        <v>41017</v>
      </c>
      <c r="E360" s="0" t="n">
        <v>5000</v>
      </c>
      <c r="F360" s="0" t="n">
        <v>5283.44</v>
      </c>
      <c r="G360" s="0" t="n">
        <f aca="false">(((F360*3.7852*35.81)/1000)/(H360^2))*1.2732</f>
        <v>13.5536563152052</v>
      </c>
      <c r="H360" s="0" t="n">
        <v>8.20209975</v>
      </c>
      <c r="I360" s="0" t="n">
        <v>26.4922508822996</v>
      </c>
      <c r="J360" s="0" t="n">
        <v>68.0016224983599</v>
      </c>
      <c r="K360" s="0" t="n">
        <v>3.82238500207701</v>
      </c>
      <c r="L360" s="0" t="n">
        <v>0.005</v>
      </c>
      <c r="M360" s="0" t="n">
        <v>0</v>
      </c>
      <c r="N360" s="0" t="n">
        <v>211.087748481331</v>
      </c>
      <c r="O360" s="0" t="n">
        <f aca="false">(N360/2204.59)*EXP(L360*M360)</f>
        <v>0.0957492089147329</v>
      </c>
      <c r="P360" s="0" t="n">
        <v>0.400684429145215</v>
      </c>
      <c r="Q360" s="0" t="n">
        <v>0.0788250461799058</v>
      </c>
      <c r="R360" s="0" t="n">
        <f aca="false">30.6123136425953*(I360/Hoja4!$AB$2)</f>
        <v>0.144743289275275</v>
      </c>
      <c r="S360" s="0" t="n">
        <v>0.346725101597201</v>
      </c>
      <c r="T360" s="0" t="n">
        <v>0.0215793379964769</v>
      </c>
      <c r="U360" s="0" t="n">
        <f aca="false">(SQRT(((P360/G360)^2)+((Q360/H360)^2)+((R360/I360)^2)+((S360/J360)^2)+((T360/K360)^2)))*O360</f>
        <v>0.00310859226397402</v>
      </c>
      <c r="V360" s="0" t="n">
        <f aca="false">O360&gt;U360</f>
        <v>1</v>
      </c>
      <c r="W360" s="0" t="n">
        <v>139970.218001577</v>
      </c>
      <c r="X360" s="0" t="n">
        <v>4.994E-006</v>
      </c>
      <c r="Y360" s="0" t="n">
        <f aca="false">(W360*X360)*EXP(L360*M360)</f>
        <v>0.699011268699877</v>
      </c>
      <c r="Z360" s="0" t="n">
        <v>214115.745047665</v>
      </c>
      <c r="AA360" s="0" t="n">
        <v>3748.14709444969</v>
      </c>
      <c r="AB360" s="0" t="n">
        <f aca="false">X360*0.1</f>
        <v>4.994E-007</v>
      </c>
      <c r="AC360" s="0" t="n">
        <f aca="false">(SQRT(((AA360/W360)^2)+((AB360/X360)^2)))*Y360</f>
        <v>0.0723639433218384</v>
      </c>
      <c r="AD360" s="0" t="n">
        <v>5.223868284E-006</v>
      </c>
      <c r="AE360" s="0" t="n">
        <f aca="false">(W360*AD360)*EXP(L360*M360)</f>
        <v>0.731185982523005</v>
      </c>
      <c r="AF360" s="0" t="n">
        <v>214115.745047665</v>
      </c>
      <c r="AG360" s="0" t="n">
        <v>3748.14709444969</v>
      </c>
      <c r="AH360" s="0" t="n">
        <f aca="false">AD360*0.1</f>
        <v>5.223868284E-007</v>
      </c>
      <c r="AI360" s="0" t="n">
        <f aca="false">(SQRT(((AG360/W360)^2)+((AH360/AD360)^2)))*AE360</f>
        <v>0.0756947754153235</v>
      </c>
      <c r="AJ360" s="0" t="n">
        <v>3.02832944E-007</v>
      </c>
      <c r="AK360" s="0" t="n">
        <f aca="false">(W360*AJ360)*EXP(L360*M360)</f>
        <v>0.0423875931897394</v>
      </c>
      <c r="AL360" s="0" t="n">
        <v>214115.745047665</v>
      </c>
      <c r="AM360" s="0" t="n">
        <v>3748.14709444969</v>
      </c>
      <c r="AN360" s="0" t="n">
        <f aca="false">AJ360*0.1</f>
        <v>3.02832944E-008</v>
      </c>
      <c r="AO360" s="0" t="n">
        <f aca="false">(SQRT(((AM360/W360)^2)+((AN360/AJ360)^2)))*AK360</f>
        <v>0.00438810292262745</v>
      </c>
    </row>
    <row r="361" customFormat="false" ht="15" hidden="false" customHeight="false" outlineLevel="0" collapsed="false">
      <c r="A361" s="42" t="s">
        <v>149</v>
      </c>
      <c r="B361" s="32"/>
      <c r="C361" s="0" t="s">
        <v>2122</v>
      </c>
      <c r="D361" s="41" t="n">
        <v>41017</v>
      </c>
      <c r="E361" s="0" t="n">
        <v>10000</v>
      </c>
      <c r="F361" s="0" t="n">
        <v>9685</v>
      </c>
      <c r="G361" s="0" t="n">
        <f aca="false">(((F361*3.7852*35.81)/1000)/(H361^2))*1.2732</f>
        <v>26.0819272240921</v>
      </c>
      <c r="H361" s="0" t="n">
        <v>8.005249356</v>
      </c>
      <c r="I361" s="0" t="n">
        <v>26.4922508822996</v>
      </c>
      <c r="J361" s="0" t="n">
        <v>68.0016224983599</v>
      </c>
      <c r="K361" s="0" t="n">
        <v>3.82238500207701</v>
      </c>
      <c r="L361" s="0" t="n">
        <v>0.005</v>
      </c>
      <c r="M361" s="0" t="n">
        <v>0</v>
      </c>
      <c r="N361" s="0" t="n">
        <v>866.222961394189</v>
      </c>
      <c r="O361" s="0" t="n">
        <f aca="false">(N361/2204.59)*EXP(L361*M361)</f>
        <v>0.392917940022494</v>
      </c>
      <c r="P361" s="0" t="n">
        <v>0.693948706618423</v>
      </c>
      <c r="Q361" s="0" t="n">
        <v>0.0696754411027923</v>
      </c>
      <c r="R361" s="0" t="n">
        <f aca="false">30.3818643031628*(I361/Hoja4!$DD$2)</f>
        <v>0.256067872543812</v>
      </c>
      <c r="S361" s="0" t="n">
        <v>0.346725101597201</v>
      </c>
      <c r="T361" s="0" t="n">
        <v>0.0215793379964769</v>
      </c>
      <c r="U361" s="0" t="n">
        <f aca="false">(SQRT(((P361/G361)^2)+((Q361/H361)^2)+((R361/I361)^2)+((S361/J361)^2)+((T361/K361)^2)))*O361</f>
        <v>0.0120142765999073</v>
      </c>
      <c r="V361" s="0" t="n">
        <f aca="false">O361&gt;U361</f>
        <v>1</v>
      </c>
      <c r="W361" s="0" t="n">
        <v>256577.449795072</v>
      </c>
      <c r="X361" s="0" t="n">
        <v>4.994E-006</v>
      </c>
      <c r="Y361" s="0" t="n">
        <f aca="false">(W361*X361)*EXP(L361*M361)</f>
        <v>1.28134778427659</v>
      </c>
      <c r="Z361" s="0" t="n">
        <v>214115.745047665</v>
      </c>
      <c r="AA361" s="0" t="n">
        <v>3748.14709444969</v>
      </c>
      <c r="AB361" s="0" t="n">
        <f aca="false">X361*0.1</f>
        <v>4.994E-007</v>
      </c>
      <c r="AC361" s="0" t="n">
        <f aca="false">(SQRT(((AA361/W361)^2)+((AB361/X361)^2)))*Y361</f>
        <v>0.129494765137813</v>
      </c>
      <c r="AD361" s="0" t="n">
        <v>5.223868284E-006</v>
      </c>
      <c r="AE361" s="0" t="n">
        <f aca="false">(W361*AD361)*EXP(L361*M361)</f>
        <v>1.34032680237408</v>
      </c>
      <c r="AF361" s="0" t="n">
        <v>214115.745047665</v>
      </c>
      <c r="AG361" s="0" t="n">
        <v>3748.14709444969</v>
      </c>
      <c r="AH361" s="0" t="n">
        <f aca="false">AD361*0.1</f>
        <v>5.223868284E-007</v>
      </c>
      <c r="AI361" s="0" t="n">
        <f aca="false">(SQRT(((AG361/W361)^2)+((AH361/AD361)^2)))*AE361</f>
        <v>0.135455265628244</v>
      </c>
      <c r="AJ361" s="0" t="n">
        <v>3.02832944E-007</v>
      </c>
      <c r="AK361" s="0" t="n">
        <f aca="false">(W361*AJ361)*EXP(L361*M361)</f>
        <v>0.0777001044854539</v>
      </c>
      <c r="AL361" s="0" t="n">
        <v>214115.745047665</v>
      </c>
      <c r="AM361" s="0" t="n">
        <v>3748.14709444969</v>
      </c>
      <c r="AN361" s="0" t="n">
        <f aca="false">AJ361*0.1</f>
        <v>3.02832944E-008</v>
      </c>
      <c r="AO361" s="0" t="n">
        <f aca="false">(SQRT(((AM361/W361)^2)+((AN361/AJ361)^2)))*AK361</f>
        <v>0.00785247916685473</v>
      </c>
    </row>
    <row r="362" customFormat="false" ht="15" hidden="false" customHeight="false" outlineLevel="0" collapsed="false">
      <c r="A362" s="42" t="s">
        <v>149</v>
      </c>
      <c r="B362" s="32"/>
      <c r="C362" s="0" t="s">
        <v>2123</v>
      </c>
      <c r="D362" s="41" t="n">
        <v>41017</v>
      </c>
      <c r="E362" s="0" t="n">
        <v>10000</v>
      </c>
      <c r="F362" s="0" t="n">
        <v>9685</v>
      </c>
      <c r="G362" s="0" t="n">
        <f aca="false">(((F362*3.7852*35.81)/1000)/(H362^2))*1.2732</f>
        <v>26.0819272240921</v>
      </c>
      <c r="H362" s="0" t="n">
        <v>8.005249356</v>
      </c>
      <c r="I362" s="0" t="n">
        <v>8.48181498967233</v>
      </c>
      <c r="J362" s="0" t="n">
        <v>130.009325504884</v>
      </c>
      <c r="K362" s="0" t="n">
        <v>0.00593973</v>
      </c>
      <c r="L362" s="0" t="n">
        <v>0.005</v>
      </c>
      <c r="M362" s="0" t="n">
        <v>0</v>
      </c>
      <c r="N362" s="0" t="n">
        <v>1.51025118792195</v>
      </c>
      <c r="O362" s="0" t="n">
        <f aca="false">(N362/2204.59)*EXP(L362*M362)</f>
        <v>0.000685048552303127</v>
      </c>
      <c r="P362" s="0" t="n">
        <v>0.693948706618423</v>
      </c>
      <c r="Q362" s="0" t="n">
        <v>0.0696754411027923</v>
      </c>
      <c r="R362" s="0" t="n">
        <f aca="false">30.3818643031628*(I362/Hoja4!$DN$2)</f>
        <v>0.0448506675300994</v>
      </c>
      <c r="S362" s="0" t="n">
        <v>1.14894745568521</v>
      </c>
      <c r="T362" s="0" t="n">
        <v>5.58086552427142E-005</v>
      </c>
      <c r="U362" s="0" t="n">
        <f aca="false">(SQRT(((P362/G362)^2)+((Q362/H362)^2)+((R362/I362)^2)+((S362/J362)^2)+((T362/K362)^2)))*O362</f>
        <v>2.1423555057766E-005</v>
      </c>
      <c r="V362" s="0" t="n">
        <f aca="false">O362&gt;U362</f>
        <v>1</v>
      </c>
      <c r="W362" s="0" t="n">
        <v>82146.3781749765</v>
      </c>
      <c r="X362" s="0" t="n">
        <v>4.994E-006</v>
      </c>
      <c r="Y362" s="0" t="n">
        <f aca="false">(W362*X362)*EXP(L362*M362)</f>
        <v>0.410239012605832</v>
      </c>
      <c r="Z362" s="0" t="n">
        <v>35078.5662036645</v>
      </c>
      <c r="AA362" s="0" t="n">
        <v>6507.82824848106</v>
      </c>
      <c r="AB362" s="0" t="n">
        <f aca="false">X362*0.1</f>
        <v>4.994E-007</v>
      </c>
      <c r="AC362" s="0" t="n">
        <f aca="false">(SQRT(((AA362/W362)^2)+((AB362/X362)^2)))*Y362</f>
        <v>0.052337525757208</v>
      </c>
      <c r="AD362" s="0" t="n">
        <v>5.223868284E-006</v>
      </c>
      <c r="AE362" s="0" t="n">
        <f aca="false">(W362*AD362)*EXP(L362*M362)</f>
        <v>0.429121859593729</v>
      </c>
      <c r="AF362" s="0" t="n">
        <v>35078.5662036645</v>
      </c>
      <c r="AG362" s="0" t="n">
        <v>6507.82824848106</v>
      </c>
      <c r="AH362" s="0" t="n">
        <f aca="false">AD362*0.1</f>
        <v>5.223868284E-007</v>
      </c>
      <c r="AI362" s="0" t="n">
        <f aca="false">(SQRT(((AG362/W362)^2)+((AH362/AD362)^2)))*AE362</f>
        <v>0.0547465640500825</v>
      </c>
      <c r="AJ362" s="0" t="n">
        <v>3.02832944E-007</v>
      </c>
      <c r="AK362" s="0" t="n">
        <f aca="false">(W362*AJ362)*EXP(L362*M362)</f>
        <v>0.0248766295416655</v>
      </c>
      <c r="AL362" s="0" t="n">
        <v>35078.5662036645</v>
      </c>
      <c r="AM362" s="0" t="n">
        <v>6507.82824848106</v>
      </c>
      <c r="AN362" s="0" t="n">
        <f aca="false">AJ362*0.1</f>
        <v>3.02832944E-008</v>
      </c>
      <c r="AO362" s="0" t="n">
        <f aca="false">(SQRT(((AM362/W362)^2)+((AN362/AJ362)^2)))*AK362</f>
        <v>0.00317371385797579</v>
      </c>
    </row>
    <row r="363" customFormat="false" ht="15" hidden="false" customHeight="false" outlineLevel="0" collapsed="false">
      <c r="A363" s="42" t="s">
        <v>202</v>
      </c>
      <c r="B363" s="40" t="s">
        <v>704</v>
      </c>
      <c r="C363" s="0" t="s">
        <v>2123</v>
      </c>
      <c r="D363" s="41" t="n">
        <v>41169</v>
      </c>
      <c r="E363" s="0" t="n">
        <v>5073</v>
      </c>
      <c r="F363" s="0" t="n">
        <v>5073</v>
      </c>
      <c r="G363" s="0" t="n">
        <f aca="false">(((F363*3.7852*35.81)/1000)/(H363^2))*1.2732</f>
        <v>13.0138126839778</v>
      </c>
      <c r="H363" s="0" t="n">
        <v>8.20209975</v>
      </c>
      <c r="I363" s="0" t="n">
        <v>92.2622849986574</v>
      </c>
      <c r="J363" s="0" t="n">
        <v>130.009325504884</v>
      </c>
      <c r="K363" s="0" t="n">
        <v>0.00593973</v>
      </c>
      <c r="L363" s="0" t="n">
        <v>0.005</v>
      </c>
      <c r="M363" s="0" t="n">
        <v>0</v>
      </c>
      <c r="N363" s="0" t="n">
        <v>4.23215790121424</v>
      </c>
      <c r="O363" s="0" t="n">
        <f aca="false">(N363/2204.59)*EXP(L363*M363)</f>
        <v>0.00191970293851203</v>
      </c>
      <c r="P363" s="0" t="n">
        <v>0.400684429145215</v>
      </c>
      <c r="Q363" s="0" t="n">
        <v>0.0788250461799058</v>
      </c>
      <c r="R363" s="0" t="n">
        <f aca="false">30.6123136425953*(I363/Hoja4!$AQ$2)</f>
        <v>2.3209643254041</v>
      </c>
      <c r="S363" s="0" t="n">
        <v>1.14894745568521</v>
      </c>
      <c r="T363" s="0" t="n">
        <v>5.58086552427142E-005</v>
      </c>
      <c r="U363" s="0" t="n">
        <f aca="false">(SQRT(((P363/G363)^2)+((Q363/H363)^2)+((R363/I363)^2)+((S363/J363)^2)+((T363/K363)^2)))*O363</f>
        <v>8.23359044933068E-005</v>
      </c>
      <c r="V363" s="0" t="n">
        <f aca="false">O363&gt;U363</f>
        <v>1</v>
      </c>
      <c r="W363" s="0" t="n">
        <v>468046.571798189</v>
      </c>
      <c r="X363" s="0" t="n">
        <v>4.994E-006</v>
      </c>
      <c r="Y363" s="0" t="n">
        <f aca="false">(W363*X363)*EXP(L363*M363)</f>
        <v>2.33742457956016</v>
      </c>
      <c r="Z363" s="0" t="n">
        <v>178736.91641303</v>
      </c>
      <c r="AA363" s="0" t="n">
        <v>6507.82824848106</v>
      </c>
      <c r="AB363" s="0" t="n">
        <f aca="false">X363*0.1</f>
        <v>4.994E-007</v>
      </c>
      <c r="AC363" s="0" t="n">
        <f aca="false">(SQRT(((AA363/W363)^2)+((AB363/X363)^2)))*Y363</f>
        <v>0.235991086227993</v>
      </c>
      <c r="AD363" s="0" t="n">
        <v>5.223868284E-006</v>
      </c>
      <c r="AE363" s="0" t="n">
        <f aca="false">(W363*AD363)*EXP(L363*M363)</f>
        <v>2.44501364185149</v>
      </c>
      <c r="AF363" s="0" t="n">
        <v>178736.91641303</v>
      </c>
      <c r="AG363" s="0" t="n">
        <v>6507.82824848106</v>
      </c>
      <c r="AH363" s="0" t="n">
        <f aca="false">AD363*0.1</f>
        <v>5.223868284E-007</v>
      </c>
      <c r="AI363" s="0" t="n">
        <f aca="false">(SQRT(((AG363/W363)^2)+((AH363/AD363)^2)))*AE363</f>
        <v>0.246853494323813</v>
      </c>
      <c r="AJ363" s="0" t="n">
        <v>3.02832944E-007</v>
      </c>
      <c r="AK363" s="0" t="n">
        <f aca="false">(W363*AJ363)*EXP(L363*M363)</f>
        <v>0.141739921266753</v>
      </c>
      <c r="AL363" s="0" t="n">
        <v>178736.91641303</v>
      </c>
      <c r="AM363" s="0" t="n">
        <v>6507.82824848106</v>
      </c>
      <c r="AN363" s="0" t="n">
        <f aca="false">AJ363*0.1</f>
        <v>3.02832944E-008</v>
      </c>
      <c r="AO363" s="0" t="n">
        <f aca="false">(SQRT(((AM363/W363)^2)+((AN363/AJ363)^2)))*AK363</f>
        <v>0.0143103474970326</v>
      </c>
    </row>
    <row r="364" customFormat="false" ht="15" hidden="false" customHeight="false" outlineLevel="0" collapsed="false">
      <c r="A364" s="42" t="s">
        <v>202</v>
      </c>
      <c r="B364" s="32" t="s">
        <v>2134</v>
      </c>
      <c r="C364" s="0" t="s">
        <v>2122</v>
      </c>
      <c r="D364" s="41" t="n">
        <v>41169</v>
      </c>
      <c r="E364" s="0" t="n">
        <v>5092</v>
      </c>
      <c r="F364" s="0" t="n">
        <v>5092</v>
      </c>
      <c r="G364" s="0" t="n">
        <f aca="false">(((F364*3.7852*35.81)/1000)/(H364^2))*1.2732</f>
        <v>13.0625535554534</v>
      </c>
      <c r="H364" s="0" t="n">
        <v>8.20209975</v>
      </c>
      <c r="I364" s="0" t="n">
        <v>50.187240416695</v>
      </c>
      <c r="J364" s="0" t="n">
        <v>68.0016224983599</v>
      </c>
      <c r="K364" s="0" t="n">
        <v>3.82238500207701</v>
      </c>
      <c r="L364" s="0" t="n">
        <v>0.005</v>
      </c>
      <c r="M364" s="0" t="n">
        <v>0</v>
      </c>
      <c r="N364" s="0" t="n">
        <v>1208.96142708715</v>
      </c>
      <c r="O364" s="0" t="n">
        <f aca="false">(N364/2204.59)*EXP(L364*M364)</f>
        <v>0.548383793397935</v>
      </c>
      <c r="P364" s="0" t="n">
        <v>0.400684429145215</v>
      </c>
      <c r="Q364" s="0" t="n">
        <v>0.0788250461799058</v>
      </c>
      <c r="R364" s="0" t="n">
        <f aca="false">30.6123136425953*(I364/Hoja4!$AQ$2)</f>
        <v>1.26251798987336</v>
      </c>
      <c r="S364" s="0" t="n">
        <v>0.346725101597201</v>
      </c>
      <c r="T364" s="0" t="n">
        <v>0.0215793379964769</v>
      </c>
      <c r="U364" s="0" t="n">
        <f aca="false">(SQRT(((P364/G364)^2)+((Q364/H364)^2)+((R364/I364)^2)+((S364/J364)^2)+((T364/K364)^2)))*O364</f>
        <v>0.0227693005765063</v>
      </c>
      <c r="V364" s="0" t="n">
        <f aca="false">O364&gt;U364</f>
        <v>1</v>
      </c>
      <c r="W364" s="0" t="n">
        <v>255553.428201811</v>
      </c>
      <c r="X364" s="0" t="n">
        <v>4.994E-006</v>
      </c>
      <c r="Y364" s="0" t="n">
        <f aca="false">(W364*X364)*EXP(L364*M364)</f>
        <v>1.27623382043984</v>
      </c>
      <c r="Z364" s="0" t="n">
        <v>80361.8296799995</v>
      </c>
      <c r="AA364" s="0" t="n">
        <v>3748.14709444969</v>
      </c>
      <c r="AB364" s="0" t="n">
        <f aca="false">X364*0.1</f>
        <v>4.994E-007</v>
      </c>
      <c r="AC364" s="0" t="n">
        <f aca="false">(SQRT(((AA364/W364)^2)+((AB364/X364)^2)))*Y364</f>
        <v>0.128988760749675</v>
      </c>
      <c r="AD364" s="0" t="n">
        <v>5.223868284E-006</v>
      </c>
      <c r="AE364" s="0" t="n">
        <f aca="false">(W364*AD364)*EXP(L364*M364)</f>
        <v>1.33497744845091</v>
      </c>
      <c r="AF364" s="0" t="n">
        <v>80361.8296799995</v>
      </c>
      <c r="AG364" s="0" t="n">
        <v>3748.14709444969</v>
      </c>
      <c r="AH364" s="0" t="n">
        <f aca="false">AD364*0.1</f>
        <v>5.223868284E-007</v>
      </c>
      <c r="AI364" s="0" t="n">
        <f aca="false">(SQRT(((AG364/W364)^2)+((AH364/AD364)^2)))*AE364</f>
        <v>0.134925970419041</v>
      </c>
      <c r="AJ364" s="0" t="n">
        <v>3.02832944E-007</v>
      </c>
      <c r="AK364" s="0" t="n">
        <f aca="false">(W364*AJ364)*EXP(L364*M364)</f>
        <v>0.0773899970116471</v>
      </c>
      <c r="AL364" s="0" t="n">
        <v>80361.8296799995</v>
      </c>
      <c r="AM364" s="0" t="n">
        <v>3748.14709444969</v>
      </c>
      <c r="AN364" s="0" t="n">
        <f aca="false">AJ364*0.1</f>
        <v>3.02832944E-008</v>
      </c>
      <c r="AO364" s="0" t="n">
        <f aca="false">(SQRT(((AM364/W364)^2)+((AN364/AJ364)^2)))*AK364</f>
        <v>0.00782179538661109</v>
      </c>
    </row>
    <row r="365" customFormat="false" ht="15" hidden="false" customHeight="false" outlineLevel="0" collapsed="false">
      <c r="A365" s="42" t="s">
        <v>307</v>
      </c>
      <c r="B365" s="40" t="s">
        <v>709</v>
      </c>
      <c r="C365" s="0" t="s">
        <v>2122</v>
      </c>
      <c r="D365" s="41" t="n">
        <v>40819</v>
      </c>
      <c r="E365" s="0" t="n">
        <v>20341</v>
      </c>
      <c r="F365" s="0" t="n">
        <v>20341</v>
      </c>
      <c r="G365" s="0" t="n">
        <f aca="false">(((F365*3.7852*35.81)/1000)/(H365^2))*1.2732</f>
        <v>36.2367714431512</v>
      </c>
      <c r="H365" s="0" t="n">
        <v>9.8425197</v>
      </c>
      <c r="I365" s="0" t="n">
        <v>34.4973048980548</v>
      </c>
      <c r="J365" s="0" t="n">
        <v>68.0016224983599</v>
      </c>
      <c r="K365" s="0" t="n">
        <v>3.82238500207701</v>
      </c>
      <c r="L365" s="0" t="n">
        <v>0.005</v>
      </c>
      <c r="M365" s="0" t="n">
        <v>1</v>
      </c>
      <c r="N365" s="0" t="n">
        <v>4342.61689487166</v>
      </c>
      <c r="O365" s="0" t="n">
        <f aca="false">(N365/2204.59)*EXP(L365*M365)</f>
        <v>1.97968073548442</v>
      </c>
      <c r="P365" s="0" t="n">
        <v>9.92200718770326</v>
      </c>
      <c r="Q365" s="0" t="n">
        <v>0.652066252831334</v>
      </c>
      <c r="R365" s="0" t="n">
        <f aca="false">21.4917929989275*(I365/Hoja4!$EH$2)</f>
        <v>2.46602441443286</v>
      </c>
      <c r="S365" s="0" t="n">
        <v>0.346725101597201</v>
      </c>
      <c r="T365" s="0" t="n">
        <v>0.0215793379964769</v>
      </c>
      <c r="U365" s="0" t="n">
        <f aca="false">(SQRT(((P365/G365)^2)+((Q365/H365)^2)+((R365/I365)^2)+((S365/J365)^2)+((T365/K365)^2)))*O365</f>
        <v>0.575570288091355</v>
      </c>
      <c r="V365" s="0" t="n">
        <f aca="false">O365&gt;U365</f>
        <v>1</v>
      </c>
      <c r="W365" s="0" t="n">
        <v>701709.678931333</v>
      </c>
      <c r="X365" s="0" t="n">
        <v>4.994E-006</v>
      </c>
      <c r="Y365" s="0" t="n">
        <f aca="false">(W365*X365)*EXP(L365*M365)</f>
        <v>3.5219037045911</v>
      </c>
      <c r="Z365" s="0" t="n">
        <v>193620.888288582</v>
      </c>
      <c r="AA365" s="0" t="n">
        <v>3748.14709444969</v>
      </c>
      <c r="AB365" s="0" t="n">
        <f aca="false">X365*0.1</f>
        <v>4.994E-007</v>
      </c>
      <c r="AC365" s="0" t="n">
        <f aca="false">(SQRT(((AA365/W365)^2)+((AB365/X365)^2)))*Y365</f>
        <v>0.352692431311264</v>
      </c>
      <c r="AD365" s="0" t="n">
        <v>5.223868284E-006</v>
      </c>
      <c r="AE365" s="0" t="n">
        <f aca="false">(W365*AD365)*EXP(L365*M365)</f>
        <v>3.68401302797668</v>
      </c>
      <c r="AF365" s="0" t="n">
        <v>193620.888288582</v>
      </c>
      <c r="AG365" s="0" t="n">
        <v>3748.14709444969</v>
      </c>
      <c r="AH365" s="0" t="n">
        <f aca="false">AD365*0.1</f>
        <v>5.223868284E-007</v>
      </c>
      <c r="AI365" s="0" t="n">
        <f aca="false">(SQRT(((AG365/W365)^2)+((AH365/AD365)^2)))*AE365</f>
        <v>0.368926472954297</v>
      </c>
      <c r="AJ365" s="0" t="n">
        <v>3.02832944E-007</v>
      </c>
      <c r="AK365" s="0" t="n">
        <f aca="false">(W365*AJ365)*EXP(L365*M365)</f>
        <v>0.213565972636329</v>
      </c>
      <c r="AL365" s="0" t="n">
        <v>193620.888288582</v>
      </c>
      <c r="AM365" s="0" t="n">
        <v>3748.14709444969</v>
      </c>
      <c r="AN365" s="0" t="n">
        <f aca="false">AJ365*0.1</f>
        <v>3.02832944E-008</v>
      </c>
      <c r="AO365" s="0" t="n">
        <f aca="false">(SQRT(((AM365/W365)^2)+((AN365/AJ365)^2)))*AK365</f>
        <v>0.021387041910394</v>
      </c>
    </row>
    <row r="366" customFormat="false" ht="15" hidden="false" customHeight="false" outlineLevel="0" collapsed="false">
      <c r="A366" s="42" t="s">
        <v>307</v>
      </c>
      <c r="B366" s="32"/>
      <c r="C366" s="0" t="s">
        <v>2123</v>
      </c>
      <c r="D366" s="41" t="n">
        <v>40819</v>
      </c>
      <c r="E366" s="0" t="n">
        <v>5261</v>
      </c>
      <c r="F366" s="0" t="n">
        <v>5261</v>
      </c>
      <c r="G366" s="0" t="n">
        <f aca="false">(((F366*3.7852*35.81)/1000)/(H366^2))*1.2732</f>
        <v>13.4960907806835</v>
      </c>
      <c r="H366" s="0" t="n">
        <v>8.20209975</v>
      </c>
      <c r="I366" s="0" t="n">
        <v>34.4973048980548</v>
      </c>
      <c r="J366" s="0" t="n">
        <v>130.009325504884</v>
      </c>
      <c r="K366" s="0" t="n">
        <v>0.00593973</v>
      </c>
      <c r="L366" s="0" t="n">
        <v>0.005</v>
      </c>
      <c r="M366" s="0" t="n">
        <v>1</v>
      </c>
      <c r="N366" s="0" t="n">
        <v>3.33667752457906</v>
      </c>
      <c r="O366" s="0" t="n">
        <f aca="false">(N366/2204.59)*EXP(L366*M366)</f>
        <v>0.00152110038160026</v>
      </c>
      <c r="P366" s="0" t="n">
        <v>0.400684429145215</v>
      </c>
      <c r="Q366" s="0" t="n">
        <v>0.0788250461799058</v>
      </c>
      <c r="R366" s="0" t="n">
        <f aca="false">30.6123136425953*(I366/Hoja4!$AL$2)</f>
        <v>1.7341601244062</v>
      </c>
      <c r="S366" s="0" t="n">
        <v>1.14894745568521</v>
      </c>
      <c r="T366" s="0" t="n">
        <v>5.58086552427142E-005</v>
      </c>
      <c r="U366" s="0" t="n">
        <f aca="false">(SQRT(((P366/G366)^2)+((Q366/H366)^2)+((R366/I366)^2)+((S366/J366)^2)+((T366/K366)^2)))*O366</f>
        <v>9.2113762886109E-005</v>
      </c>
      <c r="V366" s="0" t="n">
        <f aca="false">O366&gt;U366</f>
        <v>1</v>
      </c>
      <c r="W366" s="0" t="n">
        <v>181490.321068667</v>
      </c>
      <c r="X366" s="0" t="n">
        <v>4.994E-006</v>
      </c>
      <c r="Y366" s="0" t="n">
        <f aca="false">(W366*X366)*EXP(L366*M366)</f>
        <v>0.91090582517348</v>
      </c>
      <c r="Z366" s="0" t="n">
        <v>63613.2770932798</v>
      </c>
      <c r="AA366" s="0" t="n">
        <v>6507.82824848106</v>
      </c>
      <c r="AB366" s="0" t="n">
        <f aca="false">X366*0.1</f>
        <v>4.994E-007</v>
      </c>
      <c r="AC366" s="0" t="n">
        <f aca="false">(SQRT(((AA366/W366)^2)+((AB366/X366)^2)))*Y366</f>
        <v>0.0967696538263192</v>
      </c>
      <c r="AD366" s="0" t="n">
        <v>5.223868284E-006</v>
      </c>
      <c r="AE366" s="0" t="n">
        <f aca="false">(W366*AD366)*EXP(L366*M366)</f>
        <v>0.952833810539566</v>
      </c>
      <c r="AF366" s="0" t="n">
        <v>63613.2770932798</v>
      </c>
      <c r="AG366" s="0" t="n">
        <v>6507.82824848106</v>
      </c>
      <c r="AH366" s="0" t="n">
        <f aca="false">AD366*0.1</f>
        <v>5.223868284E-007</v>
      </c>
      <c r="AI366" s="0" t="n">
        <f aca="false">(SQRT(((AG366/W366)^2)+((AH366/AD366)^2)))*AE366</f>
        <v>0.101223853719857</v>
      </c>
      <c r="AJ366" s="0" t="n">
        <v>3.02832944E-007</v>
      </c>
      <c r="AK366" s="0" t="n">
        <f aca="false">(W366*AJ366)*EXP(L366*M366)</f>
        <v>0.0552367426399748</v>
      </c>
      <c r="AL366" s="0" t="n">
        <v>63613.2770932798</v>
      </c>
      <c r="AM366" s="0" t="n">
        <v>6507.82824848106</v>
      </c>
      <c r="AN366" s="0" t="n">
        <f aca="false">AJ366*0.1</f>
        <v>3.02832944E-008</v>
      </c>
      <c r="AO366" s="0" t="n">
        <f aca="false">(SQRT(((AM366/W366)^2)+((AN366/AJ366)^2)))*AK366</f>
        <v>0.00586804949100623</v>
      </c>
    </row>
    <row r="367" customFormat="false" ht="15" hidden="false" customHeight="false" outlineLevel="0" collapsed="false">
      <c r="A367" s="42" t="s">
        <v>307</v>
      </c>
      <c r="B367" s="40" t="s">
        <v>713</v>
      </c>
      <c r="C367" s="0" t="s">
        <v>2122</v>
      </c>
      <c r="D367" s="41" t="n">
        <v>41542</v>
      </c>
      <c r="E367" s="0" t="n">
        <v>10000</v>
      </c>
      <c r="F367" s="0" t="n">
        <v>9685</v>
      </c>
      <c r="G367" s="0" t="n">
        <f aca="false">(((F367*3.7852*35.81)/1000)/(H367^2))*1.2732</f>
        <v>26.0819272240921</v>
      </c>
      <c r="H367" s="0" t="n">
        <v>8.005249356</v>
      </c>
      <c r="I367" s="0" t="n">
        <v>72.521011874032</v>
      </c>
      <c r="J367" s="0" t="n">
        <v>68.0016224983599</v>
      </c>
      <c r="K367" s="0" t="n">
        <v>3.82238500207701</v>
      </c>
      <c r="L367" s="0" t="n">
        <v>0.005</v>
      </c>
      <c r="M367" s="0" t="n">
        <v>-1</v>
      </c>
      <c r="N367" s="0" t="n">
        <v>2522.55094364146</v>
      </c>
      <c r="O367" s="0" t="n">
        <f aca="false">(N367/2204.59)*EXP(L367*M367)</f>
        <v>1.13851993718675</v>
      </c>
      <c r="P367" s="0" t="n">
        <v>0.693948706618423</v>
      </c>
      <c r="Q367" s="0" t="n">
        <v>0.0696754411027923</v>
      </c>
      <c r="R367" s="0" t="n">
        <f aca="false">30.3818643031628*(I367/Hoja4!$DD$2)</f>
        <v>0.70097106160637</v>
      </c>
      <c r="S367" s="0" t="n">
        <v>0.346725101597201</v>
      </c>
      <c r="T367" s="0" t="n">
        <v>0.0215793379964769</v>
      </c>
      <c r="U367" s="0" t="n">
        <f aca="false">(SQRT(((P367/G367)^2)+((Q367/H367)^2)+((R367/I367)^2)+((S367/J367)^2)+((T367/K367)^2)))*O367</f>
        <v>0.0348125958287566</v>
      </c>
      <c r="V367" s="0" t="n">
        <f aca="false">O367&gt;U367</f>
        <v>1</v>
      </c>
      <c r="W367" s="0" t="n">
        <v>702366</v>
      </c>
      <c r="X367" s="0" t="n">
        <v>4.994E-006</v>
      </c>
      <c r="Y367" s="0" t="n">
        <f aca="false">(W367*X367)*EXP(L367*M367)</f>
        <v>3.49012149719347</v>
      </c>
      <c r="Z367" s="0" t="n">
        <v>193620.888288582</v>
      </c>
      <c r="AA367" s="0" t="n">
        <v>3748.14709444969</v>
      </c>
      <c r="AB367" s="0" t="n">
        <f aca="false">X367*0.1</f>
        <v>4.994E-007</v>
      </c>
      <c r="AC367" s="0" t="n">
        <f aca="false">(SQRT(((AA367/W367)^2)+((AB367/X367)^2)))*Y367</f>
        <v>0.34950875116361</v>
      </c>
      <c r="AD367" s="0" t="n">
        <v>5.223868284E-006</v>
      </c>
      <c r="AE367" s="0" t="n">
        <f aca="false">(W367*AD367)*EXP(L367*M367)</f>
        <v>3.65076792080408</v>
      </c>
      <c r="AF367" s="0" t="n">
        <v>193620.888288582</v>
      </c>
      <c r="AG367" s="0" t="n">
        <v>3748.14709444969</v>
      </c>
      <c r="AH367" s="0" t="n">
        <f aca="false">AD367*0.1</f>
        <v>5.223868284E-007</v>
      </c>
      <c r="AI367" s="0" t="n">
        <f aca="false">(SQRT(((AG367/W367)^2)+((AH367/AD367)^2)))*AE367</f>
        <v>0.365596251538653</v>
      </c>
      <c r="AJ367" s="0" t="n">
        <v>3.02832944E-007</v>
      </c>
      <c r="AK367" s="0" t="n">
        <f aca="false">(W367*AJ367)*EXP(L367*M367)</f>
        <v>0.211638720046613</v>
      </c>
      <c r="AL367" s="0" t="n">
        <v>193620.888288582</v>
      </c>
      <c r="AM367" s="0" t="n">
        <v>3748.14709444969</v>
      </c>
      <c r="AN367" s="0" t="n">
        <f aca="false">AJ367*0.1</f>
        <v>3.02832944E-008</v>
      </c>
      <c r="AO367" s="0" t="n">
        <f aca="false">(SQRT(((AM367/W367)^2)+((AN367/AJ367)^2)))*AK367</f>
        <v>0.0211939855964436</v>
      </c>
    </row>
    <row r="368" customFormat="false" ht="15" hidden="false" customHeight="false" outlineLevel="0" collapsed="false">
      <c r="A368" s="42" t="s">
        <v>307</v>
      </c>
      <c r="B368" s="32"/>
      <c r="C368" s="0" t="s">
        <v>2122</v>
      </c>
      <c r="D368" s="41" t="n">
        <v>41542</v>
      </c>
      <c r="E368" s="0" t="n">
        <v>5000</v>
      </c>
      <c r="F368" s="0" t="n">
        <v>5283.44</v>
      </c>
      <c r="G368" s="0" t="n">
        <f aca="false">(((F368*3.7852*35.81)/1000)/(H368^2))*1.2732</f>
        <v>13.5536563152052</v>
      </c>
      <c r="H368" s="0" t="n">
        <v>8.20209975</v>
      </c>
      <c r="I368" s="0" t="n">
        <v>132.937253001832</v>
      </c>
      <c r="J368" s="0" t="n">
        <v>68.0016224983599</v>
      </c>
      <c r="K368" s="0" t="n">
        <v>3.82238500207701</v>
      </c>
      <c r="L368" s="0" t="n">
        <v>0.005</v>
      </c>
      <c r="M368" s="0" t="n">
        <v>-1</v>
      </c>
      <c r="N368" s="0" t="n">
        <v>1705.36303886238</v>
      </c>
      <c r="O368" s="0" t="n">
        <f aca="false">(N368/2204.59)*EXP(L368*M368)</f>
        <v>0.769693006510064</v>
      </c>
      <c r="P368" s="0" t="n">
        <v>0.400684429145215</v>
      </c>
      <c r="Q368" s="0" t="n">
        <v>0.0788250461799058</v>
      </c>
      <c r="R368" s="0" t="n">
        <f aca="false">30.6123136425953*(I368/Hoja4!$AB$2)</f>
        <v>0.72631711635951</v>
      </c>
      <c r="S368" s="0" t="n">
        <v>0.346725101597201</v>
      </c>
      <c r="T368" s="0" t="n">
        <v>0.0215793379964769</v>
      </c>
      <c r="U368" s="0" t="n">
        <f aca="false">(SQRT(((P368/G368)^2)+((Q368/H368)^2)+((R368/I368)^2)+((S368/J368)^2)+((T368/K368)^2)))*O368</f>
        <v>0.0249888406681544</v>
      </c>
      <c r="V368" s="0" t="n">
        <f aca="false">O368&gt;U368</f>
        <v>1</v>
      </c>
      <c r="W368" s="0" t="n">
        <v>702366</v>
      </c>
      <c r="X368" s="0" t="n">
        <v>4.994E-006</v>
      </c>
      <c r="Y368" s="0" t="n">
        <f aca="false">(W368*X368)*EXP(L368*M368)</f>
        <v>3.49012149719347</v>
      </c>
      <c r="Z368" s="0" t="n">
        <v>193620.888288582</v>
      </c>
      <c r="AA368" s="0" t="n">
        <v>3748.14709444969</v>
      </c>
      <c r="AB368" s="0" t="n">
        <f aca="false">X368*0.1</f>
        <v>4.994E-007</v>
      </c>
      <c r="AC368" s="0" t="n">
        <f aca="false">(SQRT(((AA368/W368)^2)+((AB368/X368)^2)))*Y368</f>
        <v>0.34950875116361</v>
      </c>
      <c r="AD368" s="0" t="n">
        <v>5.223868284E-006</v>
      </c>
      <c r="AE368" s="0" t="n">
        <f aca="false">(W368*AD368)*EXP(L368*M368)</f>
        <v>3.65076792080408</v>
      </c>
      <c r="AF368" s="0" t="n">
        <v>193620.888288582</v>
      </c>
      <c r="AG368" s="0" t="n">
        <v>3748.14709444969</v>
      </c>
      <c r="AH368" s="0" t="n">
        <f aca="false">AD368*0.1</f>
        <v>5.223868284E-007</v>
      </c>
      <c r="AI368" s="0" t="n">
        <f aca="false">(SQRT(((AG368/W368)^2)+((AH368/AD368)^2)))*AE368</f>
        <v>0.365596251538653</v>
      </c>
      <c r="AJ368" s="0" t="n">
        <v>3.02832944E-007</v>
      </c>
      <c r="AK368" s="0" t="n">
        <f aca="false">(W368*AJ368)*EXP(L368*M368)</f>
        <v>0.211638720046613</v>
      </c>
      <c r="AL368" s="0" t="n">
        <v>193620.888288582</v>
      </c>
      <c r="AM368" s="0" t="n">
        <v>3748.14709444969</v>
      </c>
      <c r="AN368" s="0" t="n">
        <f aca="false">AJ368*0.1</f>
        <v>3.02832944E-008</v>
      </c>
      <c r="AO368" s="0" t="n">
        <f aca="false">(SQRT(((AM368/W368)^2)+((AN368/AJ368)^2)))*AK368</f>
        <v>0.0211939855964436</v>
      </c>
    </row>
    <row r="369" customFormat="false" ht="15" hidden="false" customHeight="false" outlineLevel="0" collapsed="false">
      <c r="A369" s="42" t="s">
        <v>307</v>
      </c>
      <c r="B369" s="32"/>
      <c r="C369" s="0" t="s">
        <v>2125</v>
      </c>
      <c r="D369" s="41" t="n">
        <v>41542</v>
      </c>
      <c r="E369" s="0" t="n">
        <v>5000</v>
      </c>
      <c r="F369" s="0" t="n">
        <v>5283.44</v>
      </c>
      <c r="G369" s="0" t="n">
        <f aca="false">(((F369*3.7852*35.81)/1000)/(H369^2))*1.2732</f>
        <v>13.5536563152052</v>
      </c>
      <c r="H369" s="0" t="n">
        <v>8.20209975</v>
      </c>
      <c r="I369" s="0" t="n">
        <v>48.1595324258438</v>
      </c>
      <c r="J369" s="0" t="n">
        <v>68.0020357347871</v>
      </c>
      <c r="K369" s="0" t="n">
        <v>3.9836139795159</v>
      </c>
      <c r="L369" s="0" t="n">
        <v>0.005</v>
      </c>
      <c r="M369" s="0" t="n">
        <v>-1</v>
      </c>
      <c r="N369" s="0" t="n">
        <v>1295.80908576573</v>
      </c>
      <c r="O369" s="0" t="n">
        <f aca="false">(N369/2204.59)*EXP(L369*M369)</f>
        <v>0.584846257575403</v>
      </c>
      <c r="P369" s="0" t="n">
        <v>0.400684429145215</v>
      </c>
      <c r="Q369" s="0" t="n">
        <v>0.0788250461799058</v>
      </c>
      <c r="R369" s="0" t="n">
        <f aca="false">30.6123136425953*(I369/Hoja4!$AG$2)</f>
        <v>1.27174581657072</v>
      </c>
      <c r="S369" s="0" t="n">
        <v>0.388353619553598</v>
      </c>
      <c r="T369" s="0" t="n">
        <v>0.0223763331258358</v>
      </c>
      <c r="U369" s="0" t="n">
        <f aca="false">(SQRT(((P369/G369)^2)+((Q369/H369)^2)+((R369/I369)^2)+((S369/J369)^2)+((T369/K369)^2)))*O369</f>
        <v>0.0243102823904434</v>
      </c>
      <c r="V369" s="0" t="n">
        <f aca="false">O369&gt;U369</f>
        <v>1</v>
      </c>
      <c r="W369" s="0" t="n">
        <v>254448</v>
      </c>
      <c r="X369" s="0" t="n">
        <v>4.994E-006</v>
      </c>
      <c r="Y369" s="0" t="n">
        <f aca="false">(W369*X369)*EXP(L369*M369)</f>
        <v>1.26437560291626</v>
      </c>
      <c r="Z369" s="0" t="n">
        <v>125619.701994632</v>
      </c>
      <c r="AA369" s="0" t="n">
        <v>804.406580767259</v>
      </c>
      <c r="AB369" s="0" t="n">
        <f aca="false">X369*0.1</f>
        <v>4.994E-007</v>
      </c>
      <c r="AC369" s="0" t="n">
        <f aca="false">(SQRT(((AA369/W369)^2)+((AB369/X369)^2)))*Y369</f>
        <v>0.1265007273695</v>
      </c>
      <c r="AD369" s="0" t="n">
        <v>5.223868284E-006</v>
      </c>
      <c r="AE369" s="0" t="n">
        <f aca="false">(W369*AD369)*EXP(L369*M369)</f>
        <v>1.32257341031991</v>
      </c>
      <c r="AF369" s="0" t="n">
        <v>125619.701994632</v>
      </c>
      <c r="AG369" s="0" t="n">
        <v>804.406580767259</v>
      </c>
      <c r="AH369" s="0" t="n">
        <f aca="false">AD369*0.1</f>
        <v>5.223868284E-007</v>
      </c>
      <c r="AI369" s="0" t="n">
        <f aca="false">(SQRT(((AG369/W369)^2)+((AH369/AD369)^2)))*AE369</f>
        <v>0.132323415620437</v>
      </c>
      <c r="AJ369" s="0" t="n">
        <v>3.02832944E-007</v>
      </c>
      <c r="AK369" s="0" t="n">
        <f aca="false">(W369*AJ369)*EXP(L369*M369)</f>
        <v>0.0766709223373863</v>
      </c>
      <c r="AL369" s="0" t="n">
        <v>125619.701994632</v>
      </c>
      <c r="AM369" s="0" t="n">
        <v>804.406580767259</v>
      </c>
      <c r="AN369" s="0" t="n">
        <f aca="false">AJ369*0.1</f>
        <v>3.02832944E-008</v>
      </c>
      <c r="AO369" s="0" t="n">
        <f aca="false">(SQRT(((AM369/W369)^2)+((AN369/AJ369)^2)))*AK369</f>
        <v>0.00767092264466301</v>
      </c>
    </row>
    <row r="370" customFormat="false" ht="15" hidden="false" customHeight="false" outlineLevel="0" collapsed="false">
      <c r="A370" s="42" t="s">
        <v>261</v>
      </c>
      <c r="B370" s="40" t="s">
        <v>718</v>
      </c>
      <c r="C370" s="0" t="s">
        <v>2123</v>
      </c>
      <c r="D370" s="41" t="n">
        <v>41069</v>
      </c>
      <c r="E370" s="0" t="n">
        <v>10000</v>
      </c>
      <c r="F370" s="0" t="n">
        <v>9685</v>
      </c>
      <c r="G370" s="0" t="n">
        <f aca="false">(((F370*3.7852*35.81)/1000)/(H370^2))*1.2732</f>
        <v>26.1161667841766</v>
      </c>
      <c r="H370" s="0" t="n">
        <v>8</v>
      </c>
      <c r="I370" s="0" t="n">
        <v>23.6469261744966</v>
      </c>
      <c r="J370" s="0" t="n">
        <v>130.009325504884</v>
      </c>
      <c r="K370" s="0" t="n">
        <v>0.00593973</v>
      </c>
      <c r="L370" s="0" t="n">
        <v>0.005</v>
      </c>
      <c r="M370" s="0" t="n">
        <v>0</v>
      </c>
      <c r="N370" s="0" t="n">
        <v>4.21051371517029</v>
      </c>
      <c r="O370" s="0" t="n">
        <f aca="false">(N370/2204.59)*EXP(L370*M370)</f>
        <v>0.00190988515559369</v>
      </c>
      <c r="P370" s="0" t="n">
        <v>0.693948706618423</v>
      </c>
      <c r="Q370" s="0" t="n">
        <v>0.0696754411027923</v>
      </c>
      <c r="R370" s="0" t="n">
        <f aca="false">30.3818643031628*(I370/Hoja4!$DN$2)</f>
        <v>0.125041683325154</v>
      </c>
      <c r="S370" s="0" t="n">
        <v>1.14894745568521</v>
      </c>
      <c r="T370" s="0" t="n">
        <v>5.58086552427142E-005</v>
      </c>
      <c r="U370" s="0" t="n">
        <f aca="false">(SQRT(((P370/G370)^2)+((Q370/H370)^2)+((R370/I370)^2)+((S370/J370)^2)+((T370/K370)^2)))*O370</f>
        <v>5.96742964228024E-005</v>
      </c>
      <c r="V370" s="0" t="n">
        <f aca="false">O370&gt;U370</f>
        <v>1</v>
      </c>
      <c r="W370" s="0" t="n">
        <v>229020.48</v>
      </c>
      <c r="X370" s="0" t="n">
        <v>4.994E-006</v>
      </c>
      <c r="Y370" s="0" t="n">
        <f aca="false">(W370*X370)*EXP(L370*M370)</f>
        <v>1.14372827712</v>
      </c>
      <c r="Z370" s="0" t="n">
        <v>293988.586042256</v>
      </c>
      <c r="AA370" s="0" t="n">
        <v>6507.82824848106</v>
      </c>
      <c r="AB370" s="0" t="n">
        <f aca="false">X370*0.1</f>
        <v>4.994E-007</v>
      </c>
      <c r="AC370" s="0" t="n">
        <f aca="false">(SQRT(((AA370/W370)^2)+((AB370/X370)^2)))*Y370</f>
        <v>0.118900798342934</v>
      </c>
      <c r="AD370" s="0" t="n">
        <v>5.223868284E-006</v>
      </c>
      <c r="AE370" s="0" t="n">
        <f aca="false">(W370*AD370)*EXP(L370*M370)</f>
        <v>1.19637282185846</v>
      </c>
      <c r="AF370" s="0" t="n">
        <v>293988.586042256</v>
      </c>
      <c r="AG370" s="0" t="n">
        <v>6507.82824848106</v>
      </c>
      <c r="AH370" s="0" t="n">
        <f aca="false">AD370*0.1</f>
        <v>5.223868284E-007</v>
      </c>
      <c r="AI370" s="0" t="n">
        <f aca="false">(SQRT(((AG370/W370)^2)+((AH370/AD370)^2)))*AE370</f>
        <v>0.12437367028553</v>
      </c>
      <c r="AJ370" s="0" t="n">
        <v>3.02832944E-007</v>
      </c>
      <c r="AK370" s="0" t="n">
        <f aca="false">(W370*AJ370)*EXP(L370*M370)</f>
        <v>0.0693549461946931</v>
      </c>
      <c r="AL370" s="0" t="n">
        <v>293988.586042256</v>
      </c>
      <c r="AM370" s="0" t="n">
        <v>6507.82824848106</v>
      </c>
      <c r="AN370" s="0" t="n">
        <f aca="false">AJ370*0.1</f>
        <v>3.02832944E-008</v>
      </c>
      <c r="AO370" s="0" t="n">
        <f aca="false">(SQRT(((AM370/W370)^2)+((AN370/AJ370)^2)))*AK370</f>
        <v>0.0072100678426394</v>
      </c>
    </row>
    <row r="371" customFormat="false" ht="15" hidden="false" customHeight="false" outlineLevel="0" collapsed="false">
      <c r="A371" s="42" t="s">
        <v>261</v>
      </c>
      <c r="B371" s="32"/>
      <c r="C371" s="0" t="s">
        <v>2123</v>
      </c>
      <c r="D371" s="41" t="n">
        <v>41069</v>
      </c>
      <c r="E371" s="0" t="n">
        <v>5000</v>
      </c>
      <c r="F371" s="0" t="n">
        <v>5049</v>
      </c>
      <c r="G371" s="0" t="n">
        <f aca="false">(((F371*3.7852*35.81)/1000)/(H371^2))*1.2732</f>
        <v>13.6149226735475</v>
      </c>
      <c r="H371" s="0" t="n">
        <v>8</v>
      </c>
      <c r="I371" s="0" t="n">
        <v>22.6797860962567</v>
      </c>
      <c r="J371" s="0" t="n">
        <v>130.009325504884</v>
      </c>
      <c r="K371" s="0" t="n">
        <v>0.00593973</v>
      </c>
      <c r="L371" s="0" t="n">
        <v>0.005</v>
      </c>
      <c r="M371" s="0" t="n">
        <v>0</v>
      </c>
      <c r="N371" s="0" t="n">
        <v>2.10525685758514</v>
      </c>
      <c r="O371" s="0" t="n">
        <f aca="false">(N371/2204.59)*EXP(L371*M371)</f>
        <v>0.000954942577796844</v>
      </c>
      <c r="P371" s="0" t="n">
        <v>0.400684429145215</v>
      </c>
      <c r="Q371" s="0" t="n">
        <v>0.0788250461799058</v>
      </c>
      <c r="R371" s="0" t="n">
        <f aca="false">30.6123136425953*(I371/Hoja4!$AB$2)</f>
        <v>0.12391347395193</v>
      </c>
      <c r="S371" s="0" t="n">
        <v>1.14894745568521</v>
      </c>
      <c r="T371" s="0" t="n">
        <v>5.58086552427142E-005</v>
      </c>
      <c r="U371" s="0" t="n">
        <f aca="false">(SQRT(((P371/G371)^2)+((Q371/H371)^2)+((R371/I371)^2)+((S371/J371)^2)+((T371/K371)^2)))*O371</f>
        <v>3.25161774543174E-005</v>
      </c>
      <c r="V371" s="0" t="n">
        <f aca="false">O371&gt;U371</f>
        <v>1</v>
      </c>
      <c r="W371" s="0" t="n">
        <v>114510.24</v>
      </c>
      <c r="X371" s="0" t="n">
        <v>4.994E-006</v>
      </c>
      <c r="Y371" s="0" t="n">
        <f aca="false">(W371*X371)*EXP(L371*M371)</f>
        <v>0.57186413856</v>
      </c>
      <c r="Z371" s="0" t="n">
        <v>293988.586042256</v>
      </c>
      <c r="AA371" s="0" t="n">
        <v>6507.82824848106</v>
      </c>
      <c r="AB371" s="0" t="n">
        <f aca="false">X371*0.1</f>
        <v>4.994E-007</v>
      </c>
      <c r="AC371" s="0" t="n">
        <f aca="false">(SQRT(((AA371/W371)^2)+((AB371/X371)^2)))*Y371</f>
        <v>0.0657764551907294</v>
      </c>
      <c r="AD371" s="0" t="n">
        <v>5.223868284E-006</v>
      </c>
      <c r="AE371" s="0" t="n">
        <f aca="false">(W371*AD371)*EXP(L371*M371)</f>
        <v>0.598186410929228</v>
      </c>
      <c r="AF371" s="0" t="n">
        <v>293988.586042256</v>
      </c>
      <c r="AG371" s="0" t="n">
        <v>6507.82824848106</v>
      </c>
      <c r="AH371" s="0" t="n">
        <f aca="false">AD371*0.1</f>
        <v>5.223868284E-007</v>
      </c>
      <c r="AI371" s="0" t="n">
        <f aca="false">(SQRT(((AG371/W371)^2)+((AH371/AD371)^2)))*AE371</f>
        <v>0.0688040725079693</v>
      </c>
      <c r="AJ371" s="0" t="n">
        <v>3.02832944E-007</v>
      </c>
      <c r="AK371" s="0" t="n">
        <f aca="false">(W371*AJ371)*EXP(L371*M371)</f>
        <v>0.0346774730973466</v>
      </c>
      <c r="AL371" s="0" t="n">
        <v>293988.586042256</v>
      </c>
      <c r="AM371" s="0" t="n">
        <v>6507.82824848106</v>
      </c>
      <c r="AN371" s="0" t="n">
        <f aca="false">AJ371*0.1</f>
        <v>3.02832944E-008</v>
      </c>
      <c r="AO371" s="0" t="n">
        <f aca="false">(SQRT(((AM371/W371)^2)+((AN371/AJ371)^2)))*AK371</f>
        <v>0.00398864188451996</v>
      </c>
    </row>
    <row r="372" customFormat="false" ht="15" hidden="false" customHeight="false" outlineLevel="0" collapsed="false">
      <c r="A372" s="42" t="s">
        <v>261</v>
      </c>
      <c r="B372" s="32"/>
      <c r="C372" s="0" t="s">
        <v>2122</v>
      </c>
      <c r="D372" s="41" t="n">
        <v>41069</v>
      </c>
      <c r="E372" s="0" t="n">
        <v>8000</v>
      </c>
      <c r="F372" s="0" t="n">
        <v>7796</v>
      </c>
      <c r="G372" s="0" t="n">
        <f aca="false">(((F372*3.7852*35.81)/1000)/(H372^2))*1.2732</f>
        <v>21.0223682240001</v>
      </c>
      <c r="H372" s="0" t="n">
        <v>8</v>
      </c>
      <c r="I372" s="0" t="n">
        <v>31.7687444937643</v>
      </c>
      <c r="J372" s="0" t="n">
        <v>68.0016224983599</v>
      </c>
      <c r="K372" s="0" t="n">
        <v>3.82238500207701</v>
      </c>
      <c r="L372" s="0" t="n">
        <v>0.005</v>
      </c>
      <c r="M372" s="0" t="n">
        <v>0</v>
      </c>
      <c r="N372" s="0" t="n">
        <v>1532.73095772198</v>
      </c>
      <c r="O372" s="0" t="n">
        <f aca="false">(N372/2204.59)*EXP(L372*M372)</f>
        <v>0.69524535524609</v>
      </c>
      <c r="P372" s="0" t="n">
        <v>0.107322321005691</v>
      </c>
      <c r="Q372" s="0" t="n">
        <v>0.0548813846852914</v>
      </c>
      <c r="R372" s="0" t="n">
        <f aca="false">18.998926608387*(I372/Hoja4!$CJ$2)</f>
        <v>0.116041113332362</v>
      </c>
      <c r="S372" s="0" t="n">
        <v>0.346725101597201</v>
      </c>
      <c r="T372" s="0" t="n">
        <v>0.0215793379964769</v>
      </c>
      <c r="U372" s="0" t="n">
        <f aca="false">(SQRT(((P372/G372)^2)+((Q372/H372)^2)+((R372/I372)^2)+((S372/J372)^2)+((T372/K372)^2)))*O372</f>
        <v>0.00835267168170814</v>
      </c>
      <c r="V372" s="0" t="n">
        <f aca="false">O372&gt;U372</f>
        <v>1</v>
      </c>
      <c r="W372" s="0" t="n">
        <v>247669.132073387</v>
      </c>
      <c r="X372" s="0" t="n">
        <v>4.994E-006</v>
      </c>
      <c r="Y372" s="0" t="n">
        <f aca="false">(W372*X372)*EXP(L372*M372)</f>
        <v>1.23685964557449</v>
      </c>
      <c r="Z372" s="0" t="n">
        <v>255305.673278391</v>
      </c>
      <c r="AA372" s="0" t="n">
        <v>3748.14709444969</v>
      </c>
      <c r="AB372" s="0" t="n">
        <f aca="false">X372*0.1</f>
        <v>4.994E-007</v>
      </c>
      <c r="AC372" s="0" t="n">
        <f aca="false">(SQRT(((AA372/W372)^2)+((AB372/X372)^2)))*Y372</f>
        <v>0.125094326745455</v>
      </c>
      <c r="AD372" s="0" t="n">
        <v>5.223868284E-006</v>
      </c>
      <c r="AE372" s="0" t="n">
        <f aca="false">(W372*AD372)*EXP(L372*M372)</f>
        <v>1.29379092396397</v>
      </c>
      <c r="AF372" s="0" t="n">
        <v>255305.673278391</v>
      </c>
      <c r="AG372" s="0" t="n">
        <v>3748.14709444969</v>
      </c>
      <c r="AH372" s="0" t="n">
        <f aca="false">AD372*0.1</f>
        <v>5.223868284E-007</v>
      </c>
      <c r="AI372" s="0" t="n">
        <f aca="false">(SQRT(((AG372/W372)^2)+((AH372/AD372)^2)))*AE372</f>
        <v>0.130852279934705</v>
      </c>
      <c r="AJ372" s="0" t="n">
        <v>3.02832944E-007</v>
      </c>
      <c r="AK372" s="0" t="n">
        <f aca="false">(W372*AJ372)*EXP(L372*M372)</f>
        <v>0.0750023724037085</v>
      </c>
      <c r="AL372" s="0" t="n">
        <v>255305.673278391</v>
      </c>
      <c r="AM372" s="0" t="n">
        <v>3748.14709444969</v>
      </c>
      <c r="AN372" s="0" t="n">
        <f aca="false">AJ372*0.1</f>
        <v>3.02832944E-008</v>
      </c>
      <c r="AO372" s="0" t="n">
        <f aca="false">(SQRT(((AM372/W372)^2)+((AN372/AJ372)^2)))*AK372</f>
        <v>0.00758563941650464</v>
      </c>
    </row>
    <row r="373" customFormat="false" ht="15" hidden="false" customHeight="false" outlineLevel="0" collapsed="false">
      <c r="A373" s="42" t="s">
        <v>261</v>
      </c>
      <c r="B373" s="40" t="s">
        <v>722</v>
      </c>
      <c r="C373" s="0" t="s">
        <v>2122</v>
      </c>
      <c r="D373" s="41" t="n">
        <v>40820</v>
      </c>
      <c r="E373" s="0" t="n">
        <v>10000</v>
      </c>
      <c r="F373" s="0" t="n">
        <v>9685</v>
      </c>
      <c r="G373" s="0" t="n">
        <f aca="false">(((F373*3.7852*35.81)/1000)/(H373^2))*1.2732</f>
        <v>26.1161667841766</v>
      </c>
      <c r="H373" s="0" t="n">
        <v>8</v>
      </c>
      <c r="I373" s="0" t="n">
        <v>18.2756840474961</v>
      </c>
      <c r="J373" s="0" t="n">
        <v>68.0016224983599</v>
      </c>
      <c r="K373" s="0" t="n">
        <v>3.82238500207701</v>
      </c>
      <c r="L373" s="0" t="n">
        <v>0.005</v>
      </c>
      <c r="M373" s="0" t="n">
        <v>1</v>
      </c>
      <c r="N373" s="0" t="n">
        <v>1095.38633059521</v>
      </c>
      <c r="O373" s="0" t="n">
        <f aca="false">(N373/2204.59)*EXP(L373*M373)</f>
        <v>0.49935678626249</v>
      </c>
      <c r="P373" s="0" t="n">
        <v>0.693948706618423</v>
      </c>
      <c r="Q373" s="0" t="n">
        <v>0.0696754411027923</v>
      </c>
      <c r="R373" s="0" t="n">
        <f aca="false">30.3818643031628*(I373/Hoja4!$CY$2)</f>
        <v>0.162599192340917</v>
      </c>
      <c r="S373" s="0" t="n">
        <v>0.346725101597201</v>
      </c>
      <c r="T373" s="0" t="n">
        <v>0.0215793379964769</v>
      </c>
      <c r="U373" s="0" t="n">
        <f aca="false">(SQRT(((P373/G373)^2)+((Q373/H373)^2)+((R373/I373)^2)+((S373/J373)^2)+((T373/K373)^2)))*O373</f>
        <v>0.0151374412285666</v>
      </c>
      <c r="V373" s="0" t="n">
        <f aca="false">O373&gt;U373</f>
        <v>1</v>
      </c>
      <c r="W373" s="0" t="n">
        <v>177000</v>
      </c>
      <c r="X373" s="0" t="n">
        <v>4.994E-006</v>
      </c>
      <c r="Y373" s="0" t="n">
        <f aca="false">(W373*X373)*EXP(L373*M373)</f>
        <v>0.888368757663417</v>
      </c>
      <c r="Z373" s="0" t="n">
        <v>255305.673278391</v>
      </c>
      <c r="AA373" s="0" t="n">
        <v>3748.14709444969</v>
      </c>
      <c r="AB373" s="0" t="n">
        <f aca="false">X373*0.1</f>
        <v>4.994E-007</v>
      </c>
      <c r="AC373" s="0" t="n">
        <f aca="false">(SQRT(((AA373/W373)^2)+((AB373/X373)^2)))*Y373</f>
        <v>0.0908068530236017</v>
      </c>
      <c r="AD373" s="0" t="n">
        <v>5.223868284E-006</v>
      </c>
      <c r="AE373" s="0" t="n">
        <f aca="false">(W373*AD373)*EXP(L373*M373)</f>
        <v>0.929259386795036</v>
      </c>
      <c r="AF373" s="0" t="n">
        <v>255305.673278391</v>
      </c>
      <c r="AG373" s="0" t="n">
        <v>3748.14709444969</v>
      </c>
      <c r="AH373" s="0" t="n">
        <f aca="false">AD373*0.1</f>
        <v>5.223868284E-007</v>
      </c>
      <c r="AI373" s="0" t="n">
        <f aca="false">(SQRT(((AG373/W373)^2)+((AH373/AD373)^2)))*AE373</f>
        <v>0.0949865918061358</v>
      </c>
      <c r="AJ373" s="0" t="n">
        <v>3.02832944E-007</v>
      </c>
      <c r="AK373" s="0" t="n">
        <f aca="false">(W373*AJ373)*EXP(L373*M373)</f>
        <v>0.0538701093794223</v>
      </c>
      <c r="AL373" s="0" t="n">
        <v>255305.673278391</v>
      </c>
      <c r="AM373" s="0" t="n">
        <v>3748.14709444969</v>
      </c>
      <c r="AN373" s="0" t="n">
        <f aca="false">AJ373*0.1</f>
        <v>3.02832944E-008</v>
      </c>
      <c r="AO373" s="0" t="n">
        <f aca="false">(SQRT(((AM373/W373)^2)+((AN373/AJ373)^2)))*AK373</f>
        <v>0.00550646909021077</v>
      </c>
    </row>
    <row r="374" customFormat="false" ht="15" hidden="false" customHeight="false" outlineLevel="0" collapsed="false">
      <c r="A374" s="42" t="s">
        <v>261</v>
      </c>
      <c r="B374" s="32"/>
      <c r="C374" s="0" t="s">
        <v>2122</v>
      </c>
      <c r="D374" s="41" t="n">
        <v>40820</v>
      </c>
      <c r="E374" s="0" t="n">
        <v>10000</v>
      </c>
      <c r="F374" s="0" t="n">
        <v>9685</v>
      </c>
      <c r="G374" s="0" t="n">
        <f aca="false">(((F374*3.7852*35.81)/1000)/(H374^2))*1.2732</f>
        <v>26.1161667841766</v>
      </c>
      <c r="H374" s="0" t="n">
        <v>8</v>
      </c>
      <c r="I374" s="0" t="n">
        <v>18.2756840474961</v>
      </c>
      <c r="J374" s="0" t="n">
        <v>68.0016224983599</v>
      </c>
      <c r="K374" s="0" t="n">
        <v>3.82238500207701</v>
      </c>
      <c r="L374" s="0" t="n">
        <v>0.005</v>
      </c>
      <c r="M374" s="0" t="n">
        <v>1</v>
      </c>
      <c r="N374" s="0" t="n">
        <v>1095.38633059521</v>
      </c>
      <c r="O374" s="0" t="n">
        <f aca="false">(N374/2204.59)*EXP(L374*M374)</f>
        <v>0.49935678626249</v>
      </c>
      <c r="P374" s="0" t="n">
        <v>0.693948706618423</v>
      </c>
      <c r="Q374" s="0" t="n">
        <v>0.0696754411027923</v>
      </c>
      <c r="R374" s="0" t="n">
        <f aca="false">30.3818643031628*(I374/Hoja4!$CY$2)</f>
        <v>0.162599192340917</v>
      </c>
      <c r="S374" s="0" t="n">
        <v>0.346725101597201</v>
      </c>
      <c r="T374" s="0" t="n">
        <v>0.0215793379964769</v>
      </c>
      <c r="U374" s="0" t="n">
        <f aca="false">(SQRT(((P374/G374)^2)+((Q374/H374)^2)+((R374/I374)^2)+((S374/J374)^2)+((T374/K374)^2)))*O374</f>
        <v>0.0151374412285666</v>
      </c>
      <c r="V374" s="0" t="n">
        <f aca="false">O374&gt;U374</f>
        <v>1</v>
      </c>
      <c r="W374" s="0" t="n">
        <v>177000</v>
      </c>
      <c r="X374" s="0" t="n">
        <v>4.994E-006</v>
      </c>
      <c r="Y374" s="0" t="n">
        <f aca="false">(W374*X374)*EXP(L374*M374)</f>
        <v>0.888368757663417</v>
      </c>
      <c r="Z374" s="0" t="n">
        <v>255305.673278391</v>
      </c>
      <c r="AA374" s="0" t="n">
        <v>3748.14709444969</v>
      </c>
      <c r="AB374" s="0" t="n">
        <f aca="false">X374*0.1</f>
        <v>4.994E-007</v>
      </c>
      <c r="AC374" s="0" t="n">
        <f aca="false">(SQRT(((AA374/W374)^2)+((AB374/X374)^2)))*Y374</f>
        <v>0.0908068530236017</v>
      </c>
      <c r="AD374" s="0" t="n">
        <v>5.223868284E-006</v>
      </c>
      <c r="AE374" s="0" t="n">
        <f aca="false">(W374*AD374)*EXP(L374*M374)</f>
        <v>0.929259386795036</v>
      </c>
      <c r="AF374" s="0" t="n">
        <v>255305.673278391</v>
      </c>
      <c r="AG374" s="0" t="n">
        <v>3748.14709444969</v>
      </c>
      <c r="AH374" s="0" t="n">
        <f aca="false">AD374*0.1</f>
        <v>5.223868284E-007</v>
      </c>
      <c r="AI374" s="0" t="n">
        <f aca="false">(SQRT(((AG374/W374)^2)+((AH374/AD374)^2)))*AE374</f>
        <v>0.0949865918061358</v>
      </c>
      <c r="AJ374" s="0" t="n">
        <v>3.02832944E-007</v>
      </c>
      <c r="AK374" s="0" t="n">
        <f aca="false">(W374*AJ374)*EXP(L374*M374)</f>
        <v>0.0538701093794223</v>
      </c>
      <c r="AL374" s="0" t="n">
        <v>255305.673278391</v>
      </c>
      <c r="AM374" s="0" t="n">
        <v>3748.14709444969</v>
      </c>
      <c r="AN374" s="0" t="n">
        <f aca="false">AJ374*0.1</f>
        <v>3.02832944E-008</v>
      </c>
      <c r="AO374" s="0" t="n">
        <f aca="false">(SQRT(((AM374/W374)^2)+((AN374/AJ374)^2)))*AK374</f>
        <v>0.00550646909021077</v>
      </c>
    </row>
    <row r="375" customFormat="false" ht="15" hidden="false" customHeight="false" outlineLevel="0" collapsed="false">
      <c r="A375" s="42" t="s">
        <v>261</v>
      </c>
      <c r="B375" s="32"/>
      <c r="C375" s="0" t="s">
        <v>2125</v>
      </c>
      <c r="D375" s="41" t="n">
        <v>40820</v>
      </c>
      <c r="E375" s="0" t="n">
        <v>10000</v>
      </c>
      <c r="F375" s="0" t="n">
        <v>9685</v>
      </c>
      <c r="G375" s="0" t="n">
        <f aca="false">(((F375*3.7852*35.81)/1000)/(H375^2))*1.2732</f>
        <v>26.1161667841766</v>
      </c>
      <c r="H375" s="0" t="n">
        <v>8</v>
      </c>
      <c r="I375" s="0" t="n">
        <v>18.2756840474961</v>
      </c>
      <c r="J375" s="0" t="n">
        <v>68.0020357347871</v>
      </c>
      <c r="K375" s="0" t="n">
        <v>3.9836139795159</v>
      </c>
      <c r="L375" s="0" t="n">
        <v>0.005</v>
      </c>
      <c r="M375" s="0" t="n">
        <v>1</v>
      </c>
      <c r="N375" s="0" t="n">
        <v>1141.58994898699</v>
      </c>
      <c r="O375" s="0" t="n">
        <f aca="false">(N375/2204.59)*EXP(L375*M375)</f>
        <v>0.520419757151745</v>
      </c>
      <c r="P375" s="0" t="n">
        <v>0.693948706618423</v>
      </c>
      <c r="Q375" s="0" t="n">
        <v>0.0696754411027923</v>
      </c>
      <c r="R375" s="0" t="n">
        <f aca="false">30.3818643031628*(I375/Hoja4!$DN$2)</f>
        <v>0.0966392959640653</v>
      </c>
      <c r="S375" s="0" t="n">
        <v>0.388353619553598</v>
      </c>
      <c r="T375" s="0" t="n">
        <v>0.0223763331258358</v>
      </c>
      <c r="U375" s="0" t="n">
        <f aca="false">(SQRT(((P375/G375)^2)+((Q375/H375)^2)+((R375/I375)^2)+((S375/J375)^2)+((T375/K375)^2)))*O375</f>
        <v>0.0153857116557352</v>
      </c>
      <c r="V375" s="0" t="n">
        <f aca="false">O375&gt;U375</f>
        <v>1</v>
      </c>
      <c r="W375" s="0" t="n">
        <v>177000</v>
      </c>
      <c r="X375" s="0" t="n">
        <v>4.994E-006</v>
      </c>
      <c r="Y375" s="0" t="n">
        <f aca="false">(W375*X375)*EXP(L375*M375)</f>
        <v>0.888368757663417</v>
      </c>
      <c r="Z375" s="0" t="n">
        <v>61518.2899632296</v>
      </c>
      <c r="AA375" s="0" t="n">
        <v>804.406580767259</v>
      </c>
      <c r="AB375" s="0" t="n">
        <f aca="false">X375*0.1</f>
        <v>4.994E-007</v>
      </c>
      <c r="AC375" s="0" t="n">
        <f aca="false">(SQRT(((AA375/W375)^2)+((AB375/X375)^2)))*Y375</f>
        <v>0.0889285703965448</v>
      </c>
      <c r="AD375" s="0" t="n">
        <v>5.223868284E-006</v>
      </c>
      <c r="AE375" s="0" t="n">
        <f aca="false">(W375*AD375)*EXP(L375*M375)</f>
        <v>0.929259386795036</v>
      </c>
      <c r="AF375" s="0" t="n">
        <v>61518.2899632296</v>
      </c>
      <c r="AG375" s="0" t="n">
        <v>804.406580767259</v>
      </c>
      <c r="AH375" s="0" t="n">
        <f aca="false">AD375*0.1</f>
        <v>5.223868284E-007</v>
      </c>
      <c r="AI375" s="0" t="n">
        <f aca="false">(SQRT(((AG375/W375)^2)+((AH375/AD375)^2)))*AE375</f>
        <v>0.0930218539118886</v>
      </c>
      <c r="AJ375" s="0" t="n">
        <v>3.02832944E-007</v>
      </c>
      <c r="AK375" s="0" t="n">
        <f aca="false">(W375*AJ375)*EXP(L375*M375)</f>
        <v>0.0538701093794223</v>
      </c>
      <c r="AL375" s="0" t="n">
        <v>61518.2899632296</v>
      </c>
      <c r="AM375" s="0" t="n">
        <v>804.406580767259</v>
      </c>
      <c r="AN375" s="0" t="n">
        <f aca="false">AJ375*0.1</f>
        <v>3.02832944E-008</v>
      </c>
      <c r="AO375" s="0" t="n">
        <f aca="false">(SQRT(((AM375/W375)^2)+((AN375/AJ375)^2)))*AK375</f>
        <v>0.0053925712412689</v>
      </c>
    </row>
    <row r="376" customFormat="false" ht="15" hidden="false" customHeight="false" outlineLevel="0" collapsed="false">
      <c r="A376" s="42" t="s">
        <v>261</v>
      </c>
      <c r="B376" s="32"/>
      <c r="C376" s="0" t="s">
        <v>2124</v>
      </c>
      <c r="D376" s="41" t="n">
        <v>40820</v>
      </c>
      <c r="E376" s="0" t="n">
        <v>10000</v>
      </c>
      <c r="F376" s="0" t="n">
        <v>9685</v>
      </c>
      <c r="G376" s="0" t="n">
        <f aca="false">(((F376*3.7852*35.81)/1000)/(H376^2))*1.2732</f>
        <v>26.1161667841766</v>
      </c>
      <c r="H376" s="0" t="n">
        <v>8</v>
      </c>
      <c r="I376" s="0" t="n">
        <v>18.2756840474961</v>
      </c>
      <c r="J376" s="0" t="n">
        <v>130.009325504884</v>
      </c>
      <c r="K376" s="0" t="n">
        <v>0.00593973</v>
      </c>
      <c r="L376" s="0" t="n">
        <v>0.005</v>
      </c>
      <c r="M376" s="0" t="n">
        <v>1</v>
      </c>
      <c r="N376" s="0" t="n">
        <v>3.25412350714286</v>
      </c>
      <c r="O376" s="0" t="n">
        <f aca="false">(N376/2204.59)*EXP(L376*M376)</f>
        <v>0.00148346625408873</v>
      </c>
      <c r="P376" s="0" t="n">
        <v>0.693948706618423</v>
      </c>
      <c r="Q376" s="0" t="n">
        <v>0.0696754411027923</v>
      </c>
      <c r="R376" s="0" t="n">
        <f aca="false">30.3818643031628*(I376/Hoja4!$DN$2)</f>
        <v>0.0966392959640653</v>
      </c>
      <c r="S376" s="0" t="n">
        <v>1.14894745568521</v>
      </c>
      <c r="T376" s="0" t="n">
        <v>5.58086552427142E-005</v>
      </c>
      <c r="U376" s="0" t="n">
        <f aca="false">(SQRT(((P376/G376)^2)+((Q376/H376)^2)+((R376/I376)^2)+((S376/J376)^2)+((T376/K376)^2)))*O376</f>
        <v>4.63508524166718E-005</v>
      </c>
      <c r="V376" s="0" t="n">
        <f aca="false">O376&gt;U376</f>
        <v>1</v>
      </c>
      <c r="W376" s="0" t="n">
        <v>177000</v>
      </c>
      <c r="X376" s="0" t="n">
        <v>4.994E-006</v>
      </c>
      <c r="Y376" s="0" t="n">
        <f aca="false">(W376*X376)*EXP(L376*M376)</f>
        <v>0.888368757663417</v>
      </c>
      <c r="Z376" s="0" t="n">
        <v>293988.586042256</v>
      </c>
      <c r="AA376" s="0" t="n">
        <v>6507.82824848106</v>
      </c>
      <c r="AB376" s="0" t="n">
        <f aca="false">X376*0.1</f>
        <v>4.994E-007</v>
      </c>
      <c r="AC376" s="0" t="n">
        <f aca="false">(SQRT(((AA376/W376)^2)+((AB376/X376)^2)))*Y376</f>
        <v>0.0946512660995103</v>
      </c>
      <c r="AD376" s="0" t="n">
        <v>5.223868284E-006</v>
      </c>
      <c r="AE376" s="0" t="n">
        <f aca="false">(W376*AD376)*EXP(L376*M376)</f>
        <v>0.929259386795036</v>
      </c>
      <c r="AF376" s="0" t="n">
        <v>293988.586042256</v>
      </c>
      <c r="AG376" s="0" t="n">
        <v>6507.82824848106</v>
      </c>
      <c r="AH376" s="0" t="n">
        <f aca="false">AD376*0.1</f>
        <v>5.223868284E-007</v>
      </c>
      <c r="AI376" s="0" t="n">
        <f aca="false">(SQRT(((AG376/W376)^2)+((AH376/AD376)^2)))*AE376</f>
        <v>0.0990079589542804</v>
      </c>
      <c r="AJ376" s="0" t="n">
        <v>3.02832944E-007</v>
      </c>
      <c r="AK376" s="0" t="n">
        <f aca="false">(W376*AJ376)*EXP(L376*M376)</f>
        <v>0.0538701093794223</v>
      </c>
      <c r="AL376" s="0" t="n">
        <v>293988.586042256</v>
      </c>
      <c r="AM376" s="0" t="n">
        <v>6507.82824848106</v>
      </c>
      <c r="AN376" s="0" t="n">
        <f aca="false">AJ376*0.1</f>
        <v>3.02832944E-008</v>
      </c>
      <c r="AO376" s="0" t="n">
        <f aca="false">(SQRT(((AM376/W376)^2)+((AN376/AJ376)^2)))*AK376</f>
        <v>0.00573959182343654</v>
      </c>
    </row>
    <row r="377" customFormat="false" ht="15" hidden="false" customHeight="false" outlineLevel="0" collapsed="false">
      <c r="A377" s="42" t="s">
        <v>351</v>
      </c>
      <c r="B377" s="40" t="s">
        <v>726</v>
      </c>
      <c r="C377" s="0" t="s">
        <v>2122</v>
      </c>
      <c r="D377" s="41" t="n">
        <v>40694</v>
      </c>
      <c r="E377" s="0" t="n">
        <v>2500</v>
      </c>
      <c r="F377" s="0" t="n">
        <v>2500</v>
      </c>
      <c r="G377" s="0" t="n">
        <f aca="false">(((F377*3.7852*35.81)/1000)/(H377^2))*1.2732</f>
        <v>11.1033112232952</v>
      </c>
      <c r="H377" s="0" t="n">
        <v>6.23359581</v>
      </c>
      <c r="I377" s="0" t="n">
        <v>24</v>
      </c>
      <c r="J377" s="0" t="n">
        <v>68.0016224983599</v>
      </c>
      <c r="K377" s="0" t="n">
        <v>3.82238500207701</v>
      </c>
      <c r="L377" s="0" t="n">
        <v>0.005</v>
      </c>
      <c r="M377" s="0" t="n">
        <v>1</v>
      </c>
      <c r="N377" s="0" t="n">
        <v>371.317400201767</v>
      </c>
      <c r="O377" s="0" t="n">
        <f aca="false">(N377/2204.59)*EXP(L377*M377)</f>
        <v>0.169273486868641</v>
      </c>
      <c r="P377" s="0" t="n">
        <v>2.76641421144396</v>
      </c>
      <c r="Q377" s="0" t="n">
        <v>0.53313602271233</v>
      </c>
      <c r="R377" s="0" t="n">
        <f aca="false">194.735920132611*(I377/Hoja4!$M$2)</f>
        <v>1.82552040496641</v>
      </c>
      <c r="S377" s="0" t="n">
        <v>0.346725101597201</v>
      </c>
      <c r="T377" s="0" t="n">
        <v>0.0215793379964769</v>
      </c>
      <c r="U377" s="0" t="n">
        <f aca="false">(SQRT(((P377/G377)^2)+((Q377/H377)^2)+((R377/I377)^2)+((S377/J377)^2)+((T377/K377)^2)))*O377</f>
        <v>0.0464300389193</v>
      </c>
      <c r="V377" s="0" t="n">
        <f aca="false">O377&gt;U377</f>
        <v>1</v>
      </c>
      <c r="W377" s="0" t="n">
        <v>60000</v>
      </c>
      <c r="X377" s="0" t="n">
        <v>4.994E-006</v>
      </c>
      <c r="Y377" s="0" t="n">
        <f aca="false">(W377*X377)*EXP(L377*M377)</f>
        <v>0.301141951750311</v>
      </c>
      <c r="Z377" s="0" t="n">
        <v>237960.899425584</v>
      </c>
      <c r="AA377" s="0" t="n">
        <v>3748.14709444969</v>
      </c>
      <c r="AB377" s="0" t="n">
        <f aca="false">X377*0.1</f>
        <v>4.994E-007</v>
      </c>
      <c r="AC377" s="0" t="n">
        <f aca="false">(SQRT(((AA377/W377)^2)+((AB377/X377)^2)))*Y377</f>
        <v>0.0355071656312557</v>
      </c>
      <c r="AD377" s="0" t="n">
        <v>5.223868284E-006</v>
      </c>
      <c r="AE377" s="0" t="n">
        <f aca="false">(W377*AD377)*EXP(L377*M377)</f>
        <v>0.315003181964419</v>
      </c>
      <c r="AF377" s="0" t="n">
        <v>237960.899425584</v>
      </c>
      <c r="AG377" s="0" t="n">
        <v>3748.14709444969</v>
      </c>
      <c r="AH377" s="0" t="n">
        <f aca="false">AD377*0.1</f>
        <v>5.223868284E-007</v>
      </c>
      <c r="AI377" s="0" t="n">
        <f aca="false">(SQRT(((AG377/W377)^2)+((AH377/AD377)^2)))*AE377</f>
        <v>0.0371415211044957</v>
      </c>
      <c r="AJ377" s="0" t="n">
        <v>3.02832944E-007</v>
      </c>
      <c r="AK377" s="0" t="n">
        <f aca="false">(W377*AJ377)*EXP(L377*M377)</f>
        <v>0.0182610540269228</v>
      </c>
      <c r="AL377" s="0" t="n">
        <v>237960.899425584</v>
      </c>
      <c r="AM377" s="0" t="n">
        <v>3748.14709444969</v>
      </c>
      <c r="AN377" s="0" t="n">
        <f aca="false">AJ377*0.1</f>
        <v>3.02832944E-008</v>
      </c>
      <c r="AO377" s="0" t="n">
        <f aca="false">(SQRT(((AM377/W377)^2)+((AN377/AJ377)^2)))*AK377</f>
        <v>0.00215313165823164</v>
      </c>
    </row>
    <row r="378" customFormat="false" ht="15" hidden="false" customHeight="false" outlineLevel="0" collapsed="false">
      <c r="A378" s="42" t="s">
        <v>351</v>
      </c>
      <c r="B378" s="32"/>
      <c r="C378" s="0" t="s">
        <v>2123</v>
      </c>
      <c r="D378" s="41" t="n">
        <v>40694</v>
      </c>
      <c r="E378" s="0" t="n">
        <v>6800</v>
      </c>
      <c r="F378" s="0" t="n">
        <v>6800</v>
      </c>
      <c r="G378" s="0" t="n">
        <f aca="false">(((F378*3.7852*35.81)/1000)/(H378^2))*1.2732</f>
        <v>18.3125560272407</v>
      </c>
      <c r="H378" s="0" t="n">
        <v>8.005249356</v>
      </c>
      <c r="I378" s="0" t="n">
        <v>123.529411764706</v>
      </c>
      <c r="J378" s="0" t="n">
        <v>130.009325504884</v>
      </c>
      <c r="K378" s="0" t="n">
        <v>0.00593973</v>
      </c>
      <c r="L378" s="0" t="n">
        <v>0.005</v>
      </c>
      <c r="M378" s="0" t="n">
        <v>1</v>
      </c>
      <c r="N378" s="0" t="n">
        <v>6.32439822323457</v>
      </c>
      <c r="O378" s="0" t="n">
        <f aca="false">(N378/2204.59)*EXP(L378*M378)</f>
        <v>0.00288312085297116</v>
      </c>
      <c r="P378" s="0" t="n">
        <v>0.581693626796288</v>
      </c>
      <c r="Q378" s="0" t="n">
        <v>0.0152723966616018</v>
      </c>
      <c r="R378" s="0" t="n">
        <f aca="false">32.2690362110918*(I378/Hoja4!$BF$2)</f>
        <v>4.00670767243095</v>
      </c>
      <c r="S378" s="0" t="n">
        <v>1.14894745568521</v>
      </c>
      <c r="T378" s="0" t="n">
        <v>5.58086552427142E-005</v>
      </c>
      <c r="U378" s="0" t="n">
        <f aca="false">(SQRT(((P378/G378)^2)+((Q378/H378)^2)+((R378/I378)^2)+((S378/J378)^2)+((T378/K378)^2)))*O378</f>
        <v>0.000136181787130464</v>
      </c>
      <c r="V378" s="0" t="n">
        <f aca="false">O378&gt;U378</f>
        <v>1</v>
      </c>
      <c r="W378" s="0" t="n">
        <v>840000</v>
      </c>
      <c r="X378" s="0" t="n">
        <v>4.994E-006</v>
      </c>
      <c r="Y378" s="0" t="n">
        <f aca="false">(W378*X378)*EXP(L378*M378)</f>
        <v>4.21598732450435</v>
      </c>
      <c r="Z378" s="0" t="n">
        <v>214210.290852283</v>
      </c>
      <c r="AA378" s="0" t="n">
        <v>6507.82824848106</v>
      </c>
      <c r="AB378" s="0" t="n">
        <f aca="false">X378*0.1</f>
        <v>4.994E-007</v>
      </c>
      <c r="AC378" s="0" t="n">
        <f aca="false">(SQRT(((AA378/W378)^2)+((AB378/X378)^2)))*Y378</f>
        <v>0.422862108591122</v>
      </c>
      <c r="AD378" s="0" t="n">
        <v>5.223868284E-006</v>
      </c>
      <c r="AE378" s="0" t="n">
        <f aca="false">(W378*AD378)*EXP(L378*M378)</f>
        <v>4.41004454750186</v>
      </c>
      <c r="AF378" s="0" t="n">
        <v>214210.290852283</v>
      </c>
      <c r="AG378" s="0" t="n">
        <v>6507.82824848106</v>
      </c>
      <c r="AH378" s="0" t="n">
        <f aca="false">AD378*0.1</f>
        <v>5.223868284E-007</v>
      </c>
      <c r="AI378" s="0" t="n">
        <f aca="false">(SQRT(((AG378/W378)^2)+((AH378/AD378)^2)))*AE378</f>
        <v>0.442325982694138</v>
      </c>
      <c r="AJ378" s="0" t="n">
        <v>3.02832944E-007</v>
      </c>
      <c r="AK378" s="0" t="n">
        <f aca="false">(W378*AJ378)*EXP(L378*M378)</f>
        <v>0.25565475637692</v>
      </c>
      <c r="AL378" s="0" t="n">
        <v>214210.290852283</v>
      </c>
      <c r="AM378" s="0" t="n">
        <v>6507.82824848106</v>
      </c>
      <c r="AN378" s="0" t="n">
        <f aca="false">AJ378*0.1</f>
        <v>3.02832944E-008</v>
      </c>
      <c r="AO378" s="0" t="n">
        <f aca="false">(SQRT(((AM378/W378)^2)+((AN378/AJ378)^2)))*AK378</f>
        <v>0.0256420859532834</v>
      </c>
    </row>
    <row r="379" customFormat="false" ht="15" hidden="false" customHeight="false" outlineLevel="0" collapsed="false">
      <c r="A379" s="42" t="s">
        <v>351</v>
      </c>
      <c r="B379" s="40" t="s">
        <v>731</v>
      </c>
      <c r="C379" s="0" t="s">
        <v>2122</v>
      </c>
      <c r="D379" s="41" t="n">
        <v>41155</v>
      </c>
      <c r="E379" s="0" t="n">
        <v>10000</v>
      </c>
      <c r="F379" s="0" t="n">
        <v>9685</v>
      </c>
      <c r="G379" s="0" t="n">
        <f aca="false">(((F379*3.7852*35.81)/1000)/(H379^2))*1.2732</f>
        <v>26.0819272240921</v>
      </c>
      <c r="H379" s="0" t="n">
        <v>8.005249356</v>
      </c>
      <c r="I379" s="0" t="n">
        <v>51.1442122180377</v>
      </c>
      <c r="J379" s="0" t="n">
        <v>68.0016224983599</v>
      </c>
      <c r="K379" s="0" t="n">
        <v>3.82238500207701</v>
      </c>
      <c r="L379" s="0" t="n">
        <v>0.005</v>
      </c>
      <c r="M379" s="0" t="n">
        <v>0</v>
      </c>
      <c r="N379" s="0" t="n">
        <v>2309.00806640789</v>
      </c>
      <c r="O379" s="0" t="n">
        <f aca="false">(N379/2204.59)*EXP(L379*M379)</f>
        <v>1.04736393905801</v>
      </c>
      <c r="P379" s="0" t="n">
        <v>0.693948706618423</v>
      </c>
      <c r="Q379" s="0" t="n">
        <v>0.0696754411027923</v>
      </c>
      <c r="R379" s="0" t="n">
        <f aca="false">30.3818643031628*(I379/Hoja4!$DD$2)</f>
        <v>0.494347938715629</v>
      </c>
      <c r="S379" s="0" t="n">
        <v>0.346725101597201</v>
      </c>
      <c r="T379" s="0" t="n">
        <v>0.0215793379964769</v>
      </c>
      <c r="U379" s="0" t="n">
        <f aca="false">(SQRT(((P379/G379)^2)+((Q379/H379)^2)+((R379/I379)^2)+((S379/J379)^2)+((T379/K379)^2)))*O379</f>
        <v>0.0320253131325361</v>
      </c>
      <c r="V379" s="0" t="n">
        <f aca="false">O379&gt;U379</f>
        <v>1</v>
      </c>
      <c r="W379" s="0" t="n">
        <v>495331.695331695</v>
      </c>
      <c r="X379" s="0" t="n">
        <v>4.994E-006</v>
      </c>
      <c r="Y379" s="0" t="n">
        <f aca="false">(W379*X379)*EXP(L379*M379)</f>
        <v>2.47368648648649</v>
      </c>
      <c r="Z379" s="0" t="n">
        <v>237960.899425584</v>
      </c>
      <c r="AA379" s="0" t="n">
        <v>3748.14709444969</v>
      </c>
      <c r="AB379" s="0" t="n">
        <f aca="false">X379*0.1</f>
        <v>4.994E-007</v>
      </c>
      <c r="AC379" s="0" t="n">
        <f aca="false">(SQRT(((AA379/W379)^2)+((AB379/X379)^2)))*Y379</f>
        <v>0.248075837375692</v>
      </c>
      <c r="AD379" s="0" t="n">
        <v>5.223868284E-006</v>
      </c>
      <c r="AE379" s="0" t="n">
        <f aca="false">(W379*AD379)*EXP(L379*M379)</f>
        <v>2.58754753330319</v>
      </c>
      <c r="AF379" s="0" t="n">
        <v>237960.899425584</v>
      </c>
      <c r="AG379" s="0" t="n">
        <v>3748.14709444969</v>
      </c>
      <c r="AH379" s="0" t="n">
        <f aca="false">AD379*0.1</f>
        <v>5.223868284E-007</v>
      </c>
      <c r="AI379" s="0" t="n">
        <f aca="false">(SQRT(((AG379/W379)^2)+((AH379/AD379)^2)))*AE379</f>
        <v>0.259494493170528</v>
      </c>
      <c r="AJ379" s="0" t="n">
        <v>3.02832944E-007</v>
      </c>
      <c r="AK379" s="0" t="n">
        <f aca="false">(W379*AJ379)*EXP(L379*M379)</f>
        <v>0.150002755553808</v>
      </c>
      <c r="AL379" s="0" t="n">
        <v>237960.899425584</v>
      </c>
      <c r="AM379" s="0" t="n">
        <v>3748.14709444969</v>
      </c>
      <c r="AN379" s="0" t="n">
        <f aca="false">AJ379*0.1</f>
        <v>3.02832944E-008</v>
      </c>
      <c r="AO379" s="0" t="n">
        <f aca="false">(SQRT(((AM379/W379)^2)+((AN379/AJ379)^2)))*AK379</f>
        <v>0.0150431590243785</v>
      </c>
    </row>
    <row r="380" customFormat="false" ht="15" hidden="false" customHeight="false" outlineLevel="0" collapsed="false">
      <c r="A380" s="42" t="s">
        <v>351</v>
      </c>
      <c r="B380" s="32"/>
      <c r="C380" s="0" t="s">
        <v>2123</v>
      </c>
      <c r="D380" s="41" t="n">
        <v>41155</v>
      </c>
      <c r="E380" s="0" t="n">
        <v>10000</v>
      </c>
      <c r="F380" s="0" t="n">
        <v>9685</v>
      </c>
      <c r="G380" s="0" t="n">
        <f aca="false">(((F380*3.7852*35.81)/1000)/(H380^2))*1.2732</f>
        <v>26.0819272240921</v>
      </c>
      <c r="H380" s="0" t="n">
        <v>8.005249356</v>
      </c>
      <c r="I380" s="0" t="n">
        <v>35.5878476683846</v>
      </c>
      <c r="J380" s="0" t="n">
        <v>130.009325504884</v>
      </c>
      <c r="K380" s="0" t="n">
        <v>0.00593973</v>
      </c>
      <c r="L380" s="0" t="n">
        <v>0.005</v>
      </c>
      <c r="M380" s="0" t="n">
        <v>0</v>
      </c>
      <c r="N380" s="0" t="n">
        <v>6.33668492910903</v>
      </c>
      <c r="O380" s="0" t="n">
        <f aca="false">(N380/2204.59)*EXP(L380*M380)</f>
        <v>0.00287431446623138</v>
      </c>
      <c r="P380" s="0" t="n">
        <v>0.693948706618423</v>
      </c>
      <c r="Q380" s="0" t="n">
        <v>0.0696754411027923</v>
      </c>
      <c r="R380" s="0" t="n">
        <f aca="false">30.3818643031628*(I380/Hoja4!$DN$2)</f>
        <v>0.1881836288377</v>
      </c>
      <c r="S380" s="0" t="n">
        <v>1.14894745568521</v>
      </c>
      <c r="T380" s="0" t="n">
        <v>5.58086552427142E-005</v>
      </c>
      <c r="U380" s="0" t="n">
        <f aca="false">(SQRT(((P380/G380)^2)+((Q380/H380)^2)+((R380/I380)^2)+((S380/J380)^2)+((T380/K380)^2)))*O380</f>
        <v>8.9888569231504E-005</v>
      </c>
      <c r="V380" s="0" t="n">
        <f aca="false">O380&gt;U380</f>
        <v>1</v>
      </c>
      <c r="W380" s="0" t="n">
        <v>344668.304668305</v>
      </c>
      <c r="X380" s="0" t="n">
        <v>4.994E-006</v>
      </c>
      <c r="Y380" s="0" t="n">
        <f aca="false">(W380*X380)*EXP(L380*M380)</f>
        <v>1.72127351351351</v>
      </c>
      <c r="Z380" s="0" t="n">
        <v>214210.290852283</v>
      </c>
      <c r="AA380" s="0" t="n">
        <v>6507.82824848106</v>
      </c>
      <c r="AB380" s="0" t="n">
        <f aca="false">X380*0.1</f>
        <v>4.994E-007</v>
      </c>
      <c r="AC380" s="0" t="n">
        <f aca="false">(SQRT(((AA380/W380)^2)+((AB380/X380)^2)))*Y380</f>
        <v>0.175168722125212</v>
      </c>
      <c r="AD380" s="0" t="n">
        <v>5.223868284E-006</v>
      </c>
      <c r="AE380" s="0" t="n">
        <f aca="false">(W380*AD380)*EXP(L380*M380)</f>
        <v>1.80050182525681</v>
      </c>
      <c r="AF380" s="0" t="n">
        <v>214210.290852283</v>
      </c>
      <c r="AG380" s="0" t="n">
        <v>6507.82824848106</v>
      </c>
      <c r="AH380" s="0" t="n">
        <f aca="false">AD380*0.1</f>
        <v>5.223868284E-007</v>
      </c>
      <c r="AI380" s="0" t="n">
        <f aca="false">(SQRT(((AG380/W380)^2)+((AH380/AD380)^2)))*AE380</f>
        <v>0.183231544224811</v>
      </c>
      <c r="AJ380" s="0" t="n">
        <v>3.02832944E-007</v>
      </c>
      <c r="AK380" s="0" t="n">
        <f aca="false">(W380*AJ380)*EXP(L380*M380)</f>
        <v>0.104376917406192</v>
      </c>
      <c r="AL380" s="0" t="n">
        <v>214210.290852283</v>
      </c>
      <c r="AM380" s="0" t="n">
        <v>6507.82824848106</v>
      </c>
      <c r="AN380" s="0" t="n">
        <f aca="false">AJ380*0.1</f>
        <v>3.02832944E-008</v>
      </c>
      <c r="AO380" s="0" t="n">
        <f aca="false">(SQRT(((AM380/W380)^2)+((AN380/AJ380)^2)))*AK380</f>
        <v>0.0106221185057861</v>
      </c>
    </row>
    <row r="381" customFormat="false" ht="15" hidden="false" customHeight="false" outlineLevel="0" collapsed="false">
      <c r="A381" s="42" t="s">
        <v>351</v>
      </c>
      <c r="B381" s="40" t="s">
        <v>735</v>
      </c>
      <c r="C381" s="0" t="s">
        <v>2122</v>
      </c>
      <c r="D381" s="41" t="n">
        <v>40903</v>
      </c>
      <c r="E381" s="0" t="n">
        <v>12000</v>
      </c>
      <c r="F381" s="0" t="n">
        <v>11529</v>
      </c>
      <c r="G381" s="0" t="n">
        <f aca="false">(((F381*3.7852*35.81)/1000)/(H381^2))*1.2732</f>
        <v>31.0478615350086</v>
      </c>
      <c r="H381" s="0" t="n">
        <v>8.005249356</v>
      </c>
      <c r="I381" s="0" t="n">
        <v>60.3695029924538</v>
      </c>
      <c r="J381" s="0" t="n">
        <v>68.0016224983599</v>
      </c>
      <c r="K381" s="0" t="n">
        <v>3.82238500207701</v>
      </c>
      <c r="L381" s="0" t="n">
        <v>0.005</v>
      </c>
      <c r="M381" s="0" t="n">
        <v>1</v>
      </c>
      <c r="N381" s="0" t="n">
        <v>2858.33946015371</v>
      </c>
      <c r="O381" s="0" t="n">
        <f aca="false">(N381/2204.59)*EXP(L381*M381)</f>
        <v>1.30303908950008</v>
      </c>
      <c r="P381" s="0" t="n">
        <v>1.07195269681865</v>
      </c>
      <c r="Q381" s="0" t="n">
        <v>0.0717296563018546</v>
      </c>
      <c r="R381" s="0" t="n">
        <f aca="false">40.3876152128855*(I381/Hoja4!$EC$2)</f>
        <v>0.896774310516241</v>
      </c>
      <c r="S381" s="0" t="n">
        <v>0.346725101597201</v>
      </c>
      <c r="T381" s="0" t="n">
        <v>0.0215793379964769</v>
      </c>
      <c r="U381" s="0" t="n">
        <f aca="false">(SQRT(((P381/G381)^2)+((Q381/H381)^2)+((R381/I381)^2)+((S381/J381)^2)+((T381/K381)^2)))*O381</f>
        <v>0.0513148061302837</v>
      </c>
      <c r="V381" s="0" t="n">
        <f aca="false">O381&gt;U381</f>
        <v>1</v>
      </c>
      <c r="W381" s="0" t="n">
        <v>696000</v>
      </c>
      <c r="X381" s="0" t="n">
        <v>4.994E-006</v>
      </c>
      <c r="Y381" s="0" t="n">
        <f aca="false">(W381*X381)*EXP(L381*M381)</f>
        <v>3.49324664030361</v>
      </c>
      <c r="Z381" s="0" t="n">
        <v>237960.899425584</v>
      </c>
      <c r="AA381" s="0" t="n">
        <v>3748.14709444969</v>
      </c>
      <c r="AB381" s="0" t="n">
        <f aca="false">X381*0.1</f>
        <v>4.994E-007</v>
      </c>
      <c r="AC381" s="0" t="n">
        <f aca="false">(SQRT(((AA381/W381)^2)+((AB381/X381)^2)))*Y381</f>
        <v>0.349830837634491</v>
      </c>
      <c r="AD381" s="0" t="n">
        <v>5.223868284E-006</v>
      </c>
      <c r="AE381" s="0" t="n">
        <f aca="false">(W381*AD381)*EXP(L381*M381)</f>
        <v>3.65403691078726</v>
      </c>
      <c r="AF381" s="0" t="n">
        <v>237960.899425584</v>
      </c>
      <c r="AG381" s="0" t="n">
        <v>3748.14709444969</v>
      </c>
      <c r="AH381" s="0" t="n">
        <f aca="false">AD381*0.1</f>
        <v>5.223868284E-007</v>
      </c>
      <c r="AI381" s="0" t="n">
        <f aca="false">(SQRT(((AG381/W381)^2)+((AH381/AD381)^2)))*AE381</f>
        <v>0.365933163292746</v>
      </c>
      <c r="AJ381" s="0" t="n">
        <v>3.02832944E-007</v>
      </c>
      <c r="AK381" s="0" t="n">
        <f aca="false">(W381*AJ381)*EXP(L381*M381)</f>
        <v>0.211828226712305</v>
      </c>
      <c r="AL381" s="0" t="n">
        <v>237960.899425584</v>
      </c>
      <c r="AM381" s="0" t="n">
        <v>3748.14709444969</v>
      </c>
      <c r="AN381" s="0" t="n">
        <f aca="false">AJ381*0.1</f>
        <v>3.02832944E-008</v>
      </c>
      <c r="AO381" s="0" t="n">
        <f aca="false">(SQRT(((AM381/W381)^2)+((AN381/AJ381)^2)))*AK381</f>
        <v>0.021213516712623</v>
      </c>
    </row>
    <row r="382" customFormat="false" ht="15" hidden="false" customHeight="false" outlineLevel="0" collapsed="false">
      <c r="A382" s="42" t="s">
        <v>351</v>
      </c>
      <c r="B382" s="32"/>
      <c r="C382" s="0" t="s">
        <v>2125</v>
      </c>
      <c r="D382" s="41" t="n">
        <v>40903</v>
      </c>
      <c r="E382" s="0" t="n">
        <v>4000</v>
      </c>
      <c r="F382" s="0" t="n">
        <v>3962.58</v>
      </c>
      <c r="G382" s="0" t="n">
        <f aca="false">(((F382*3.7852*35.81)/1000)/(H382^2))*1.2732</f>
        <v>17.5991035948821</v>
      </c>
      <c r="H382" s="0" t="n">
        <v>6.23359581</v>
      </c>
      <c r="I382" s="0" t="n">
        <v>6.05666005481277</v>
      </c>
      <c r="J382" s="0" t="n">
        <v>68.0020357347871</v>
      </c>
      <c r="K382" s="0" t="n">
        <v>3.9836139795159</v>
      </c>
      <c r="L382" s="0" t="n">
        <v>0.005</v>
      </c>
      <c r="M382" s="0" t="n">
        <v>1</v>
      </c>
      <c r="N382" s="0" t="n">
        <v>154.791857489761</v>
      </c>
      <c r="O382" s="0" t="n">
        <f aca="false">(N382/2204.59)*EXP(L382*M382)</f>
        <v>0.0705653908002366</v>
      </c>
      <c r="P382" s="0" t="n">
        <v>2.86253203470796</v>
      </c>
      <c r="Q382" s="0" t="n">
        <v>0.903813762349225</v>
      </c>
      <c r="R382" s="0" t="n">
        <f aca="false">56.8126563291011*(I382/Hoja4!$W$2)</f>
        <v>0.310245924220702</v>
      </c>
      <c r="S382" s="0" t="n">
        <v>0.388353619553598</v>
      </c>
      <c r="T382" s="0" t="n">
        <v>0.0223763331258358</v>
      </c>
      <c r="U382" s="0" t="n">
        <f aca="false">(SQRT(((P382/G382)^2)+((Q382/H382)^2)+((R382/I382)^2)+((S382/J382)^2)+((T382/K382)^2)))*O382</f>
        <v>0.0158050877788063</v>
      </c>
      <c r="V382" s="0" t="n">
        <f aca="false">O382&gt;U382</f>
        <v>1</v>
      </c>
      <c r="W382" s="0" t="n">
        <v>24000</v>
      </c>
      <c r="X382" s="0" t="n">
        <v>4.994E-006</v>
      </c>
      <c r="Y382" s="0" t="n">
        <f aca="false">(W382*X382)*EXP(L382*M382)</f>
        <v>0.120456780700124</v>
      </c>
      <c r="Z382" s="0" t="n">
        <v>44299.0160687798</v>
      </c>
      <c r="AA382" s="0" t="n">
        <v>804.406580767259</v>
      </c>
      <c r="AB382" s="0" t="n">
        <f aca="false">X382*0.1</f>
        <v>4.994E-007</v>
      </c>
      <c r="AC382" s="0" t="n">
        <f aca="false">(SQRT(((AA382/W382)^2)+((AB382/X382)^2)))*Y382</f>
        <v>0.0127042708179244</v>
      </c>
      <c r="AD382" s="0" t="n">
        <v>5.223868284E-006</v>
      </c>
      <c r="AE382" s="0" t="n">
        <f aca="false">(W382*AD382)*EXP(L382*M382)</f>
        <v>0.126001272785768</v>
      </c>
      <c r="AF382" s="0" t="n">
        <v>44299.0160687798</v>
      </c>
      <c r="AG382" s="0" t="n">
        <v>804.406580767259</v>
      </c>
      <c r="AH382" s="0" t="n">
        <f aca="false">AD382*0.1</f>
        <v>5.223868284E-007</v>
      </c>
      <c r="AI382" s="0" t="n">
        <f aca="false">(SQRT(((AG382/W382)^2)+((AH382/AD382)^2)))*AE382</f>
        <v>0.0132890343206051</v>
      </c>
      <c r="AJ382" s="0" t="n">
        <v>3.02832944E-007</v>
      </c>
      <c r="AK382" s="0" t="n">
        <f aca="false">(W382*AJ382)*EXP(L382*M382)</f>
        <v>0.00730442161076913</v>
      </c>
      <c r="AL382" s="0" t="n">
        <v>44299.0160687798</v>
      </c>
      <c r="AM382" s="0" t="n">
        <v>804.406580767259</v>
      </c>
      <c r="AN382" s="0" t="n">
        <f aca="false">AJ382*0.1</f>
        <v>3.02832944E-008</v>
      </c>
      <c r="AO382" s="0" t="n">
        <f aca="false">(SQRT(((AM382/W382)^2)+((AN382/AJ382)^2)))*AK382</f>
        <v>0.000770378801194497</v>
      </c>
    </row>
    <row r="383" customFormat="false" ht="15" hidden="false" customHeight="false" outlineLevel="0" collapsed="false">
      <c r="A383" s="42" t="s">
        <v>351</v>
      </c>
      <c r="B383" s="32"/>
      <c r="C383" s="0" t="s">
        <v>2123</v>
      </c>
      <c r="D383" s="41" t="n">
        <v>40903</v>
      </c>
      <c r="E383" s="0" t="n">
        <v>8000</v>
      </c>
      <c r="F383" s="0" t="n">
        <v>7925.16</v>
      </c>
      <c r="G383" s="0" t="n">
        <f aca="false">(((F383*3.7852*35.81)/1000)/(H383^2))*1.2732</f>
        <v>20.3304844728077</v>
      </c>
      <c r="H383" s="0" t="n">
        <v>8.20209975</v>
      </c>
      <c r="I383" s="0" t="n">
        <v>15.1416501370319</v>
      </c>
      <c r="J383" s="0" t="n">
        <v>130.009325504884</v>
      </c>
      <c r="K383" s="0" t="n">
        <v>0.00593973</v>
      </c>
      <c r="L383" s="0" t="n">
        <v>0.005</v>
      </c>
      <c r="M383" s="0" t="n">
        <v>1</v>
      </c>
      <c r="N383" s="0" t="n">
        <v>2.20618542901267</v>
      </c>
      <c r="O383" s="0" t="n">
        <f aca="false">(N383/2204.59)*EXP(L383*M383)</f>
        <v>0.00100573983348164</v>
      </c>
      <c r="P383" s="0" t="n">
        <v>0.107322321005691</v>
      </c>
      <c r="Q383" s="0" t="n">
        <v>0.0548813846852914</v>
      </c>
      <c r="R383" s="0" t="n">
        <f aca="false">18.998926608387*(I383/Hoja4!$CJ$2)</f>
        <v>0.0553076291678815</v>
      </c>
      <c r="S383" s="0" t="n">
        <v>1.14894745568521</v>
      </c>
      <c r="T383" s="0" t="n">
        <v>5.58086552427142E-005</v>
      </c>
      <c r="U383" s="0" t="n">
        <f aca="false">(SQRT(((P383/G383)^2)+((Q383/H383)^2)+((R383/I383)^2)+((S383/J383)^2)+((T383/K383)^2)))*O383</f>
        <v>1.59770759279314E-005</v>
      </c>
      <c r="V383" s="0" t="n">
        <f aca="false">O383&gt;U383</f>
        <v>1</v>
      </c>
      <c r="W383" s="0" t="n">
        <v>120000</v>
      </c>
      <c r="X383" s="0" t="n">
        <v>4.994E-006</v>
      </c>
      <c r="Y383" s="0" t="n">
        <f aca="false">(W383*X383)*EXP(L383*M383)</f>
        <v>0.602283903500622</v>
      </c>
      <c r="Z383" s="0" t="n">
        <v>214210.290852283</v>
      </c>
      <c r="AA383" s="0" t="n">
        <v>6507.82824848106</v>
      </c>
      <c r="AB383" s="0" t="n">
        <f aca="false">X383*0.1</f>
        <v>4.994E-007</v>
      </c>
      <c r="AC383" s="0" t="n">
        <f aca="false">(SQRT(((AA383/W383)^2)+((AB383/X383)^2)))*Y383</f>
        <v>0.0685151857800542</v>
      </c>
      <c r="AD383" s="0" t="n">
        <v>5.223868284E-006</v>
      </c>
      <c r="AE383" s="0" t="n">
        <f aca="false">(W383*AD383)*EXP(L383*M383)</f>
        <v>0.630006363928838</v>
      </c>
      <c r="AF383" s="0" t="n">
        <v>214210.290852283</v>
      </c>
      <c r="AG383" s="0" t="n">
        <v>6507.82824848106</v>
      </c>
      <c r="AH383" s="0" t="n">
        <f aca="false">AD383*0.1</f>
        <v>5.223868284E-007</v>
      </c>
      <c r="AI383" s="0" t="n">
        <f aca="false">(SQRT(((AG383/W383)^2)+((AH383/AD383)^2)))*AE383</f>
        <v>0.071668863830355</v>
      </c>
      <c r="AJ383" s="0" t="n">
        <v>3.02832944E-007</v>
      </c>
      <c r="AK383" s="0" t="n">
        <f aca="false">(W383*AJ383)*EXP(L383*M383)</f>
        <v>0.0365221080538457</v>
      </c>
      <c r="AL383" s="0" t="n">
        <v>214210.290852283</v>
      </c>
      <c r="AM383" s="0" t="n">
        <v>6507.82824848106</v>
      </c>
      <c r="AN383" s="0" t="n">
        <f aca="false">AJ383*0.1</f>
        <v>3.02832944E-008</v>
      </c>
      <c r="AO383" s="0" t="n">
        <f aca="false">(SQRT(((AM383/W383)^2)+((AN383/AJ383)^2)))*AK383</f>
        <v>0.00415471674378869</v>
      </c>
    </row>
    <row r="384" customFormat="false" ht="15" hidden="false" customHeight="false" outlineLevel="0" collapsed="false">
      <c r="A384" s="42" t="s">
        <v>351</v>
      </c>
      <c r="B384" s="40" t="s">
        <v>740</v>
      </c>
      <c r="C384" s="0" t="s">
        <v>2123</v>
      </c>
      <c r="D384" s="41" t="n">
        <v>40903</v>
      </c>
      <c r="E384" s="0" t="n">
        <v>11500</v>
      </c>
      <c r="F384" s="0" t="n">
        <v>11529</v>
      </c>
      <c r="G384" s="0" t="n">
        <f aca="false">(((F384*3.7852*35.81)/1000)/(H384^2))*1.2732</f>
        <v>31.0478615350086</v>
      </c>
      <c r="H384" s="0" t="n">
        <v>8.005249356</v>
      </c>
      <c r="I384" s="0" t="n">
        <v>48.920114493885</v>
      </c>
      <c r="J384" s="0" t="n">
        <v>130.009325504884</v>
      </c>
      <c r="K384" s="0" t="n">
        <v>0.00593973</v>
      </c>
      <c r="L384" s="0" t="n">
        <v>0.005</v>
      </c>
      <c r="M384" s="0" t="n">
        <v>1</v>
      </c>
      <c r="N384" s="0" t="n">
        <v>8.08695660072264</v>
      </c>
      <c r="O384" s="0" t="n">
        <f aca="false">(N384/2204.59)*EXP(L384*M384)</f>
        <v>0.00368662319949416</v>
      </c>
      <c r="P384" s="0" t="n">
        <v>0.780766980416145</v>
      </c>
      <c r="Q384" s="0" t="n">
        <v>0.0662372265305065</v>
      </c>
      <c r="R384" s="0" t="n">
        <f aca="false">15.1037169846062*(I384/Hoja4!$DX$2)</f>
        <v>1.43746032087187</v>
      </c>
      <c r="S384" s="0" t="n">
        <v>1.14894745568521</v>
      </c>
      <c r="T384" s="0" t="n">
        <v>5.58086552427142E-005</v>
      </c>
      <c r="U384" s="0" t="n">
        <f aca="false">(SQRT(((P384/G384)^2)+((Q384/H384)^2)+((R384/I384)^2)+((S384/J384)^2)+((T384/K384)^2)))*O384</f>
        <v>0.000153366882911573</v>
      </c>
      <c r="V384" s="0" t="n">
        <f aca="false">O384&gt;U384</f>
        <v>1</v>
      </c>
      <c r="W384" s="0" t="n">
        <v>564000</v>
      </c>
      <c r="X384" s="0" t="n">
        <v>4.994E-006</v>
      </c>
      <c r="Y384" s="0" t="n">
        <f aca="false">(W384*X384)*EXP(L384*M384)</f>
        <v>2.83073434645292</v>
      </c>
      <c r="Z384" s="0" t="n">
        <v>214210.290852283</v>
      </c>
      <c r="AA384" s="0" t="n">
        <v>6507.82824848106</v>
      </c>
      <c r="AB384" s="0" t="n">
        <f aca="false">X384*0.1</f>
        <v>4.994E-007</v>
      </c>
      <c r="AC384" s="0" t="n">
        <f aca="false">(SQRT(((AA384/W384)^2)+((AB384/X384)^2)))*Y384</f>
        <v>0.284951646916101</v>
      </c>
      <c r="AD384" s="0" t="n">
        <v>5.223868284E-006</v>
      </c>
      <c r="AE384" s="0" t="n">
        <f aca="false">(W384*AD384)*EXP(L384*M384)</f>
        <v>2.96102991046554</v>
      </c>
      <c r="AF384" s="0" t="n">
        <v>214210.290852283</v>
      </c>
      <c r="AG384" s="0" t="n">
        <v>6507.82824848106</v>
      </c>
      <c r="AH384" s="0" t="n">
        <f aca="false">AD384*0.1</f>
        <v>5.223868284E-007</v>
      </c>
      <c r="AI384" s="0" t="n">
        <f aca="false">(SQRT(((AG384/W384)^2)+((AH384/AD384)^2)))*AE384</f>
        <v>0.298067655346133</v>
      </c>
      <c r="AJ384" s="0" t="n">
        <v>3.02832944E-007</v>
      </c>
      <c r="AK384" s="0" t="n">
        <f aca="false">(W384*AJ384)*EXP(L384*M384)</f>
        <v>0.171653907853075</v>
      </c>
      <c r="AL384" s="0" t="n">
        <v>214210.290852283</v>
      </c>
      <c r="AM384" s="0" t="n">
        <v>6507.82824848106</v>
      </c>
      <c r="AN384" s="0" t="n">
        <f aca="false">AJ384*0.1</f>
        <v>3.02832944E-008</v>
      </c>
      <c r="AO384" s="0" t="n">
        <f aca="false">(SQRT(((AM384/W384)^2)+((AN384/AJ384)^2)))*AK384</f>
        <v>0.0172792843678918</v>
      </c>
    </row>
    <row r="385" customFormat="false" ht="15" hidden="false" customHeight="false" outlineLevel="0" collapsed="false">
      <c r="A385" s="42" t="s">
        <v>351</v>
      </c>
      <c r="B385" s="40" t="s">
        <v>745</v>
      </c>
      <c r="C385" s="0" t="s">
        <v>2125</v>
      </c>
      <c r="D385" s="41" t="n">
        <v>40542</v>
      </c>
      <c r="E385" s="0" t="n">
        <v>10000</v>
      </c>
      <c r="F385" s="0" t="n">
        <v>9685</v>
      </c>
      <c r="G385" s="0" t="n">
        <f aca="false">(((F385*3.7852*35.81)/1000)/(H385^2))*1.2732</f>
        <v>26.0819272240921</v>
      </c>
      <c r="H385" s="0" t="n">
        <v>8.005249356</v>
      </c>
      <c r="I385" s="0" t="n">
        <v>2.47805885389778</v>
      </c>
      <c r="J385" s="0" t="n">
        <v>68.0020357347871</v>
      </c>
      <c r="K385" s="0" t="n">
        <v>3.9836139795159</v>
      </c>
      <c r="L385" s="0" t="n">
        <v>0.005</v>
      </c>
      <c r="M385" s="0" t="n">
        <v>2</v>
      </c>
      <c r="N385" s="0" t="n">
        <v>154.791857489761</v>
      </c>
      <c r="O385" s="0" t="n">
        <f aca="false">(N385/2204.59)*EXP(L385*M385)</f>
        <v>0.0709191012935746</v>
      </c>
      <c r="P385" s="0" t="n">
        <v>0.693948706618423</v>
      </c>
      <c r="Q385" s="0" t="n">
        <v>0.0696754411027923</v>
      </c>
      <c r="R385" s="0" t="n">
        <f aca="false">30.3818643031628*(I385/Hoja4!$DN$2)</f>
        <v>0.0131036333510597</v>
      </c>
      <c r="S385" s="0" t="n">
        <v>0.388353619553598</v>
      </c>
      <c r="T385" s="0" t="n">
        <v>0.0223763331258358</v>
      </c>
      <c r="U385" s="0" t="n">
        <f aca="false">(SQRT(((P385/G385)^2)+((Q385/H385)^2)+((R385/I385)^2)+((S385/J385)^2)+((T385/K385)^2)))*O385</f>
        <v>0.00209875985738054</v>
      </c>
      <c r="V385" s="0" t="n">
        <f aca="false">O385&gt;U385</f>
        <v>1</v>
      </c>
      <c r="W385" s="0" t="n">
        <v>24000</v>
      </c>
      <c r="X385" s="0" t="n">
        <v>4.994E-006</v>
      </c>
      <c r="Y385" s="0" t="n">
        <f aca="false">(W385*X385)*EXP(L385*M385)</f>
        <v>0.12106057282604</v>
      </c>
      <c r="Z385" s="0" t="n">
        <v>44299.0160687798</v>
      </c>
      <c r="AA385" s="0" t="n">
        <v>804.406580767259</v>
      </c>
      <c r="AB385" s="0" t="n">
        <f aca="false">X385*0.1</f>
        <v>4.994E-007</v>
      </c>
      <c r="AC385" s="0" t="n">
        <f aca="false">(SQRT(((AA385/W385)^2)+((AB385/X385)^2)))*Y385</f>
        <v>0.0127679512404027</v>
      </c>
      <c r="AD385" s="0" t="n">
        <v>5.223868284E-006</v>
      </c>
      <c r="AE385" s="0" t="n">
        <f aca="false">(W385*AD385)*EXP(L385*M385)</f>
        <v>0.126632856793917</v>
      </c>
      <c r="AF385" s="0" t="n">
        <v>44299.0160687798</v>
      </c>
      <c r="AG385" s="0" t="n">
        <v>804.406580767259</v>
      </c>
      <c r="AH385" s="0" t="n">
        <f aca="false">AD385*0.1</f>
        <v>5.223868284E-007</v>
      </c>
      <c r="AI385" s="0" t="n">
        <f aca="false">(SQRT(((AG385/W385)^2)+((AH385/AD385)^2)))*AE385</f>
        <v>0.0133556458823384</v>
      </c>
      <c r="AJ385" s="0" t="n">
        <v>3.02832944E-007</v>
      </c>
      <c r="AK385" s="0" t="n">
        <f aca="false">(W385*AJ385)*EXP(L385*M385)</f>
        <v>0.00734103517645897</v>
      </c>
      <c r="AL385" s="0" t="n">
        <v>44299.0160687798</v>
      </c>
      <c r="AM385" s="0" t="n">
        <v>804.406580767259</v>
      </c>
      <c r="AN385" s="0" t="n">
        <f aca="false">AJ385*0.1</f>
        <v>3.02832944E-008</v>
      </c>
      <c r="AO385" s="0" t="n">
        <f aca="false">(SQRT(((AM385/W385)^2)+((AN385/AJ385)^2)))*AK385</f>
        <v>0.000774240341005125</v>
      </c>
    </row>
    <row r="386" customFormat="false" ht="15" hidden="false" customHeight="false" outlineLevel="0" collapsed="false">
      <c r="A386" s="42" t="s">
        <v>351</v>
      </c>
      <c r="B386" s="32"/>
      <c r="C386" s="0" t="s">
        <v>2122</v>
      </c>
      <c r="D386" s="41" t="n">
        <v>40542</v>
      </c>
      <c r="E386" s="0" t="n">
        <v>5000</v>
      </c>
      <c r="F386" s="0" t="n">
        <v>5283.44</v>
      </c>
      <c r="G386" s="0" t="n">
        <f aca="false">(((F386*3.7852*35.81)/1000)/(H386^2))*1.2732</f>
        <v>13.5536563152052</v>
      </c>
      <c r="H386" s="0" t="n">
        <v>8.20209975</v>
      </c>
      <c r="I386" s="0" t="n">
        <v>204.412276849931</v>
      </c>
      <c r="J386" s="0" t="n">
        <v>68.0016224983599</v>
      </c>
      <c r="K386" s="0" t="n">
        <v>3.82238500207701</v>
      </c>
      <c r="L386" s="0" t="n">
        <v>0.005</v>
      </c>
      <c r="M386" s="0" t="n">
        <v>2</v>
      </c>
      <c r="N386" s="0" t="n">
        <v>2094.8688018341</v>
      </c>
      <c r="O386" s="0" t="n">
        <f aca="false">(N386/2204.59)*EXP(L386*M386)</f>
        <v>0.95978054119448</v>
      </c>
      <c r="P386" s="0" t="n">
        <v>0.400684429145215</v>
      </c>
      <c r="Q386" s="0" t="n">
        <v>0.0788250461799058</v>
      </c>
      <c r="R386" s="0" t="n">
        <f aca="false">30.6123136425953*(I386/Hoja4!$AB$2)</f>
        <v>1.1168286700499</v>
      </c>
      <c r="S386" s="0" t="n">
        <v>0.346725101597201</v>
      </c>
      <c r="T386" s="0" t="n">
        <v>0.0215793379964769</v>
      </c>
      <c r="U386" s="0" t="n">
        <f aca="false">(SQRT(((P386/G386)^2)+((Q386/H386)^2)+((R386/I386)^2)+((S386/J386)^2)+((T386/K386)^2)))*O386</f>
        <v>0.0311602194867939</v>
      </c>
      <c r="V386" s="0" t="n">
        <f aca="false">O386&gt;U386</f>
        <v>1</v>
      </c>
      <c r="W386" s="0" t="n">
        <v>1080000</v>
      </c>
      <c r="X386" s="0" t="n">
        <v>4.994E-006</v>
      </c>
      <c r="Y386" s="0" t="n">
        <f aca="false">(W386*X386)*EXP(L386*M386)</f>
        <v>5.4477257771718</v>
      </c>
      <c r="Z386" s="0" t="n">
        <v>237960.899425584</v>
      </c>
      <c r="AA386" s="0" t="n">
        <v>3748.14709444969</v>
      </c>
      <c r="AB386" s="0" t="n">
        <f aca="false">X386*0.1</f>
        <v>4.994E-007</v>
      </c>
      <c r="AC386" s="0" t="n">
        <f aca="false">(SQRT(((AA386/W386)^2)+((AB386/X386)^2)))*Y386</f>
        <v>0.545100552363673</v>
      </c>
      <c r="AD386" s="0" t="n">
        <v>5.223868284E-006</v>
      </c>
      <c r="AE386" s="0" t="n">
        <f aca="false">(W386*AD386)*EXP(L386*M386)</f>
        <v>5.69847855572628</v>
      </c>
      <c r="AF386" s="0" t="n">
        <v>237960.899425584</v>
      </c>
      <c r="AG386" s="0" t="n">
        <v>3748.14709444969</v>
      </c>
      <c r="AH386" s="0" t="n">
        <f aca="false">AD386*0.1</f>
        <v>5.223868284E-007</v>
      </c>
      <c r="AI386" s="0" t="n">
        <f aca="false">(SQRT(((AG386/W386)^2)+((AH386/AD386)^2)))*AE386</f>
        <v>0.570190926528529</v>
      </c>
      <c r="AJ386" s="0" t="n">
        <v>3.02832944E-007</v>
      </c>
      <c r="AK386" s="0" t="n">
        <f aca="false">(W386*AJ386)*EXP(L386*M386)</f>
        <v>0.330346582940654</v>
      </c>
      <c r="AL386" s="0" t="n">
        <v>237960.899425584</v>
      </c>
      <c r="AM386" s="0" t="n">
        <v>3748.14709444969</v>
      </c>
      <c r="AN386" s="0" t="n">
        <f aca="false">AJ386*0.1</f>
        <v>3.02832944E-008</v>
      </c>
      <c r="AO386" s="0" t="n">
        <f aca="false">(SQRT(((AM386/W386)^2)+((AN386/AJ386)^2)))*AK386</f>
        <v>0.0330545464654219</v>
      </c>
    </row>
    <row r="387" customFormat="false" ht="15" hidden="false" customHeight="false" outlineLevel="0" collapsed="false">
      <c r="A387" s="42" t="s">
        <v>351</v>
      </c>
      <c r="B387" s="32"/>
      <c r="C387" s="0" t="s">
        <v>2122</v>
      </c>
      <c r="D387" s="41" t="n">
        <v>40542</v>
      </c>
      <c r="E387" s="0" t="n">
        <v>10000</v>
      </c>
      <c r="F387" s="0" t="n">
        <v>9685</v>
      </c>
      <c r="G387" s="0" t="n">
        <f aca="false">(((F387*3.7852*35.81)/1000)/(H387^2))*1.2732</f>
        <v>26.0819272240921</v>
      </c>
      <c r="H387" s="0" t="n">
        <v>8.005249356</v>
      </c>
      <c r="I387" s="0" t="n">
        <v>111.5126484254</v>
      </c>
      <c r="J387" s="0" t="n">
        <v>68.0016224983599</v>
      </c>
      <c r="K387" s="0" t="n">
        <v>3.82238500207701</v>
      </c>
      <c r="L387" s="0" t="n">
        <v>0.005</v>
      </c>
      <c r="M387" s="0" t="n">
        <v>2</v>
      </c>
      <c r="N387" s="0" t="n">
        <v>2912.05671729467</v>
      </c>
      <c r="O387" s="0" t="n">
        <f aca="false">(N387/2204.59)*EXP(L387*M387)</f>
        <v>1.33418158200031</v>
      </c>
      <c r="P387" s="0" t="n">
        <v>0.693948706618423</v>
      </c>
      <c r="Q387" s="0" t="n">
        <v>0.0696754411027923</v>
      </c>
      <c r="R387" s="0" t="n">
        <f aca="false">30.3818643031628*(I387/Hoja4!$DD$2)</f>
        <v>1.07785505923533</v>
      </c>
      <c r="S387" s="0" t="n">
        <v>0.346725101597201</v>
      </c>
      <c r="T387" s="0" t="n">
        <v>0.0215793379964769</v>
      </c>
      <c r="U387" s="0" t="n">
        <f aca="false">(SQRT(((P387/G387)^2)+((Q387/H387)^2)+((R387/I387)^2)+((S387/J387)^2)+((T387/K387)^2)))*O387</f>
        <v>0.0407953542659212</v>
      </c>
      <c r="V387" s="0" t="n">
        <f aca="false">O387&gt;U387</f>
        <v>1</v>
      </c>
      <c r="W387" s="0" t="n">
        <v>1080000</v>
      </c>
      <c r="X387" s="0" t="n">
        <v>4.994E-006</v>
      </c>
      <c r="Y387" s="0" t="n">
        <f aca="false">(W387*X387)*EXP(L387*M387)</f>
        <v>5.4477257771718</v>
      </c>
      <c r="Z387" s="0" t="n">
        <v>237960.899425584</v>
      </c>
      <c r="AA387" s="0" t="n">
        <v>3748.14709444969</v>
      </c>
      <c r="AB387" s="0" t="n">
        <f aca="false">X387*0.1</f>
        <v>4.994E-007</v>
      </c>
      <c r="AC387" s="0" t="n">
        <f aca="false">(SQRT(((AA387/W387)^2)+((AB387/X387)^2)))*Y387</f>
        <v>0.545100552363673</v>
      </c>
      <c r="AD387" s="0" t="n">
        <v>5.223868284E-006</v>
      </c>
      <c r="AE387" s="0" t="n">
        <f aca="false">(W387*AD387)*EXP(L387*M387)</f>
        <v>5.69847855572628</v>
      </c>
      <c r="AF387" s="0" t="n">
        <v>237960.899425584</v>
      </c>
      <c r="AG387" s="0" t="n">
        <v>3748.14709444969</v>
      </c>
      <c r="AH387" s="0" t="n">
        <f aca="false">AD387*0.1</f>
        <v>5.223868284E-007</v>
      </c>
      <c r="AI387" s="0" t="n">
        <f aca="false">(SQRT(((AG387/W387)^2)+((AH387/AD387)^2)))*AE387</f>
        <v>0.570190926528529</v>
      </c>
      <c r="AJ387" s="0" t="n">
        <v>3.02832944E-007</v>
      </c>
      <c r="AK387" s="0" t="n">
        <f aca="false">(W387*AJ387)*EXP(L387*M387)</f>
        <v>0.330346582940654</v>
      </c>
      <c r="AL387" s="0" t="n">
        <v>237960.899425584</v>
      </c>
      <c r="AM387" s="0" t="n">
        <v>3748.14709444969</v>
      </c>
      <c r="AN387" s="0" t="n">
        <f aca="false">AJ387*0.1</f>
        <v>3.02832944E-008</v>
      </c>
      <c r="AO387" s="0" t="n">
        <f aca="false">(SQRT(((AM387/W387)^2)+((AN387/AJ387)^2)))*AK387</f>
        <v>0.0330545464654219</v>
      </c>
    </row>
    <row r="388" customFormat="false" ht="15" hidden="false" customHeight="false" outlineLevel="0" collapsed="false">
      <c r="A388" s="42" t="s">
        <v>351</v>
      </c>
      <c r="B388" s="32"/>
      <c r="C388" s="0" t="s">
        <v>2123</v>
      </c>
      <c r="D388" s="41" t="n">
        <v>40542</v>
      </c>
      <c r="E388" s="0" t="n">
        <v>5000</v>
      </c>
      <c r="F388" s="0" t="n">
        <v>5283.44</v>
      </c>
      <c r="G388" s="0" t="n">
        <f aca="false">(((F388*3.7852*35.81)/1000)/(H388^2))*1.2732</f>
        <v>13.5536563152052</v>
      </c>
      <c r="H388" s="0" t="n">
        <v>8.20209975</v>
      </c>
      <c r="I388" s="0" t="n">
        <v>158.987326438835</v>
      </c>
      <c r="J388" s="0" t="n">
        <v>130.009325504884</v>
      </c>
      <c r="K388" s="0" t="n">
        <v>0.00593973</v>
      </c>
      <c r="L388" s="0" t="n">
        <v>0.005</v>
      </c>
      <c r="M388" s="0" t="n">
        <v>2</v>
      </c>
      <c r="N388" s="0" t="n">
        <v>5.48794509189344</v>
      </c>
      <c r="O388" s="0" t="n">
        <f aca="false">(N388/2204.59)*EXP(L388*M388)</f>
        <v>0.00251434500610803</v>
      </c>
      <c r="P388" s="0" t="n">
        <v>0.400684429145215</v>
      </c>
      <c r="Q388" s="0" t="n">
        <v>0.0788250461799058</v>
      </c>
      <c r="R388" s="0" t="n">
        <f aca="false">30.6123136425953*(I388/Hoja4!$AB$2)</f>
        <v>0.868644521149925</v>
      </c>
      <c r="S388" s="0" t="n">
        <v>1.14894745568521</v>
      </c>
      <c r="T388" s="0" t="n">
        <v>5.58086552427142E-005</v>
      </c>
      <c r="U388" s="0" t="n">
        <f aca="false">(SQRT(((P388/G388)^2)+((Q388/H388)^2)+((R388/I388)^2)+((S388/J388)^2)+((T388/K388)^2)))*O388</f>
        <v>8.57296624946224E-005</v>
      </c>
      <c r="V388" s="0" t="n">
        <f aca="false">O388&gt;U388</f>
        <v>1</v>
      </c>
      <c r="W388" s="0" t="n">
        <v>840000</v>
      </c>
      <c r="X388" s="0" t="n">
        <v>4.994E-006</v>
      </c>
      <c r="Y388" s="0" t="n">
        <f aca="false">(W388*X388)*EXP(L388*M388)</f>
        <v>4.2371200489114</v>
      </c>
      <c r="Z388" s="0" t="n">
        <v>214210.290852283</v>
      </c>
      <c r="AA388" s="0" t="n">
        <v>6507.82824848106</v>
      </c>
      <c r="AB388" s="0" t="n">
        <f aca="false">X388*0.1</f>
        <v>4.994E-007</v>
      </c>
      <c r="AC388" s="0" t="n">
        <f aca="false">(SQRT(((AA388/W388)^2)+((AB388/X388)^2)))*Y388</f>
        <v>0.424981713731085</v>
      </c>
      <c r="AD388" s="0" t="n">
        <v>5.223868284E-006</v>
      </c>
      <c r="AE388" s="0" t="n">
        <f aca="false">(W388*AD388)*EXP(L388*M388)</f>
        <v>4.4321499877871</v>
      </c>
      <c r="AF388" s="0" t="n">
        <v>214210.290852283</v>
      </c>
      <c r="AG388" s="0" t="n">
        <v>6507.82824848106</v>
      </c>
      <c r="AH388" s="0" t="n">
        <f aca="false">AD388*0.1</f>
        <v>5.223868284E-007</v>
      </c>
      <c r="AI388" s="0" t="n">
        <f aca="false">(SQRT(((AG388/W388)^2)+((AH388/AD388)^2)))*AE388</f>
        <v>0.444543150909047</v>
      </c>
      <c r="AJ388" s="0" t="n">
        <v>3.02832944E-007</v>
      </c>
      <c r="AK388" s="0" t="n">
        <f aca="false">(W388*AJ388)*EXP(L388*M388)</f>
        <v>0.256936231176064</v>
      </c>
      <c r="AL388" s="0" t="n">
        <v>214210.290852283</v>
      </c>
      <c r="AM388" s="0" t="n">
        <v>6507.82824848106</v>
      </c>
      <c r="AN388" s="0" t="n">
        <f aca="false">AJ388*0.1</f>
        <v>3.02832944E-008</v>
      </c>
      <c r="AO388" s="0" t="n">
        <f aca="false">(SQRT(((AM388/W388)^2)+((AN388/AJ388)^2)))*AK388</f>
        <v>0.0257706174440027</v>
      </c>
    </row>
    <row r="389" customFormat="false" ht="15" hidden="false" customHeight="false" outlineLevel="0" collapsed="false">
      <c r="A389" s="42" t="s">
        <v>351</v>
      </c>
      <c r="B389" s="40" t="s">
        <v>750</v>
      </c>
      <c r="C389" s="0" t="s">
        <v>2122</v>
      </c>
      <c r="D389" s="41" t="n">
        <v>41409</v>
      </c>
      <c r="E389" s="0" t="n">
        <v>10000</v>
      </c>
      <c r="F389" s="0" t="n">
        <v>9685</v>
      </c>
      <c r="G389" s="0" t="n">
        <f aca="false">(((F389*3.7852*35.81)/1000)/(H389^2))*1.2732</f>
        <v>26.0819272240921</v>
      </c>
      <c r="H389" s="0" t="n">
        <v>8.005249356</v>
      </c>
      <c r="I389" s="0" t="n">
        <v>49.5611770779556</v>
      </c>
      <c r="J389" s="0" t="n">
        <v>68.0016224983599</v>
      </c>
      <c r="K389" s="0" t="n">
        <v>3.82238500207701</v>
      </c>
      <c r="L389" s="0" t="n">
        <v>0.005</v>
      </c>
      <c r="M389" s="0" t="n">
        <v>-1</v>
      </c>
      <c r="N389" s="0" t="n">
        <v>2293.19438035567</v>
      </c>
      <c r="O389" s="0" t="n">
        <f aca="false">(N389/2204.59)*EXP(L389*M389)</f>
        <v>1.03500289199734</v>
      </c>
      <c r="P389" s="0" t="n">
        <v>0.693948706618423</v>
      </c>
      <c r="Q389" s="0" t="n">
        <v>0.0696754411027923</v>
      </c>
      <c r="R389" s="0" t="n">
        <f aca="false">30.3818643031628*(I389/Hoja4!$DD$2)</f>
        <v>0.479046692993479</v>
      </c>
      <c r="S389" s="0" t="n">
        <v>0.346725101597201</v>
      </c>
      <c r="T389" s="0" t="n">
        <v>0.0215793379964769</v>
      </c>
      <c r="U389" s="0" t="n">
        <f aca="false">(SQRT(((P389/G389)^2)+((Q389/H389)^2)+((R389/I389)^2)+((S389/J389)^2)+((T389/K389)^2)))*O389</f>
        <v>0.0316473486180047</v>
      </c>
      <c r="V389" s="0" t="n">
        <f aca="false">O389&gt;U389</f>
        <v>1</v>
      </c>
      <c r="W389" s="0" t="n">
        <v>480000</v>
      </c>
      <c r="X389" s="0" t="n">
        <v>4.994E-006</v>
      </c>
      <c r="Y389" s="0" t="n">
        <f aca="false">(W389*X389)*EXP(L389*M389)</f>
        <v>2.38516431412236</v>
      </c>
      <c r="Z389" s="0" t="n">
        <v>237960.899425584</v>
      </c>
      <c r="AA389" s="0" t="n">
        <v>3748.14709444969</v>
      </c>
      <c r="AB389" s="0" t="n">
        <f aca="false">X389*0.1</f>
        <v>4.994E-007</v>
      </c>
      <c r="AC389" s="0" t="n">
        <f aca="false">(SQRT(((AA389/W389)^2)+((AB389/X389)^2)))*Y389</f>
        <v>0.239242501537361</v>
      </c>
      <c r="AD389" s="0" t="n">
        <v>5.223868284E-006</v>
      </c>
      <c r="AE389" s="0" t="n">
        <f aca="false">(W389*AD389)*EXP(L389*M389)</f>
        <v>2.49495078347465</v>
      </c>
      <c r="AF389" s="0" t="n">
        <v>237960.899425584</v>
      </c>
      <c r="AG389" s="0" t="n">
        <v>3748.14709444969</v>
      </c>
      <c r="AH389" s="0" t="n">
        <f aca="false">AD389*0.1</f>
        <v>5.223868284E-007</v>
      </c>
      <c r="AI389" s="0" t="n">
        <f aca="false">(SQRT(((AG389/W389)^2)+((AH389/AD389)^2)))*AE389</f>
        <v>0.250254568675579</v>
      </c>
      <c r="AJ389" s="0" t="n">
        <v>3.02832944E-007</v>
      </c>
      <c r="AK389" s="0" t="n">
        <f aca="false">(W389*AJ389)*EXP(L389*M389)</f>
        <v>0.144634828027516</v>
      </c>
      <c r="AL389" s="0" t="n">
        <v>237960.899425584</v>
      </c>
      <c r="AM389" s="0" t="n">
        <v>3748.14709444969</v>
      </c>
      <c r="AN389" s="0" t="n">
        <f aca="false">AJ389*0.1</f>
        <v>3.02832944E-008</v>
      </c>
      <c r="AO389" s="0" t="n">
        <f aca="false">(SQRT(((AM389/W389)^2)+((AN389/AJ389)^2)))*AK389</f>
        <v>0.0145075112275698</v>
      </c>
    </row>
    <row r="390" customFormat="false" ht="15" hidden="false" customHeight="false" outlineLevel="0" collapsed="false">
      <c r="A390" s="42" t="s">
        <v>351</v>
      </c>
      <c r="B390" s="32"/>
      <c r="C390" s="0" t="s">
        <v>2122</v>
      </c>
      <c r="D390" s="41" t="n">
        <v>41409</v>
      </c>
      <c r="E390" s="0" t="n">
        <v>5000</v>
      </c>
      <c r="F390" s="0" t="n">
        <v>5283.44</v>
      </c>
      <c r="G390" s="0" t="n">
        <f aca="false">(((F390*3.7852*35.81)/1000)/(H390^2))*1.2732</f>
        <v>13.5536563152052</v>
      </c>
      <c r="H390" s="0" t="n">
        <v>8.20209975</v>
      </c>
      <c r="I390" s="0" t="n">
        <v>90.8499008221916</v>
      </c>
      <c r="J390" s="0" t="n">
        <v>68.0016224983599</v>
      </c>
      <c r="K390" s="0" t="n">
        <v>3.82238500207701</v>
      </c>
      <c r="L390" s="0" t="n">
        <v>0.005</v>
      </c>
      <c r="M390" s="0" t="n">
        <v>-1</v>
      </c>
      <c r="N390" s="0" t="n">
        <v>1476.00646743998</v>
      </c>
      <c r="O390" s="0" t="n">
        <f aca="false">(N390/2204.59)*EXP(L390*M390)</f>
        <v>0.666175957648312</v>
      </c>
      <c r="P390" s="0" t="n">
        <v>0.400684429145215</v>
      </c>
      <c r="Q390" s="0" t="n">
        <v>0.0788250461799058</v>
      </c>
      <c r="R390" s="0" t="n">
        <f aca="false">30.6123136425953*(I390/Hoja4!$AB$2)</f>
        <v>0.496368297799957</v>
      </c>
      <c r="S390" s="0" t="n">
        <v>0.346725101597201</v>
      </c>
      <c r="T390" s="0" t="n">
        <v>0.0215793379964769</v>
      </c>
      <c r="U390" s="0" t="n">
        <f aca="false">(SQRT(((P390/G390)^2)+((Q390/H390)^2)+((R390/I390)^2)+((S390/J390)^2)+((T390/K390)^2)))*O390</f>
        <v>0.0216280578384223</v>
      </c>
      <c r="V390" s="0" t="n">
        <f aca="false">O390&gt;U390</f>
        <v>1</v>
      </c>
      <c r="W390" s="0" t="n">
        <v>480000</v>
      </c>
      <c r="X390" s="0" t="n">
        <v>4.994E-006</v>
      </c>
      <c r="Y390" s="0" t="n">
        <f aca="false">(W390*X390)*EXP(L390*M390)</f>
        <v>2.38516431412236</v>
      </c>
      <c r="Z390" s="0" t="n">
        <v>237960.899425584</v>
      </c>
      <c r="AA390" s="0" t="n">
        <v>3748.14709444969</v>
      </c>
      <c r="AB390" s="0" t="n">
        <f aca="false">X390*0.1</f>
        <v>4.994E-007</v>
      </c>
      <c r="AC390" s="0" t="n">
        <f aca="false">(SQRT(((AA390/W390)^2)+((AB390/X390)^2)))*Y390</f>
        <v>0.239242501537361</v>
      </c>
      <c r="AD390" s="0" t="n">
        <v>5.223868284E-006</v>
      </c>
      <c r="AE390" s="0" t="n">
        <f aca="false">(W390*AD390)*EXP(L390*M390)</f>
        <v>2.49495078347465</v>
      </c>
      <c r="AF390" s="0" t="n">
        <v>237960.899425584</v>
      </c>
      <c r="AG390" s="0" t="n">
        <v>3748.14709444969</v>
      </c>
      <c r="AH390" s="0" t="n">
        <f aca="false">AD390*0.1</f>
        <v>5.223868284E-007</v>
      </c>
      <c r="AI390" s="0" t="n">
        <f aca="false">(SQRT(((AG390/W390)^2)+((AH390/AD390)^2)))*AE390</f>
        <v>0.250254568675579</v>
      </c>
      <c r="AJ390" s="0" t="n">
        <v>3.02832944E-007</v>
      </c>
      <c r="AK390" s="0" t="n">
        <f aca="false">(W390*AJ390)*EXP(L390*M390)</f>
        <v>0.144634828027516</v>
      </c>
      <c r="AL390" s="0" t="n">
        <v>237960.899425584</v>
      </c>
      <c r="AM390" s="0" t="n">
        <v>3748.14709444969</v>
      </c>
      <c r="AN390" s="0" t="n">
        <f aca="false">AJ390*0.1</f>
        <v>3.02832944E-008</v>
      </c>
      <c r="AO390" s="0" t="n">
        <f aca="false">(SQRT(((AM390/W390)^2)+((AN390/AJ390)^2)))*AK390</f>
        <v>0.0145075112275698</v>
      </c>
    </row>
    <row r="391" customFormat="false" ht="15" hidden="false" customHeight="false" outlineLevel="0" collapsed="false">
      <c r="A391" s="42" t="s">
        <v>351</v>
      </c>
      <c r="B391" s="32"/>
      <c r="C391" s="0" t="s">
        <v>2125</v>
      </c>
      <c r="D391" s="41" t="n">
        <v>41409</v>
      </c>
      <c r="E391" s="0" t="n">
        <v>5000</v>
      </c>
      <c r="F391" s="0" t="n">
        <v>5283.44</v>
      </c>
      <c r="G391" s="0" t="n">
        <f aca="false">(((F391*3.7852*35.81)/1000)/(H391^2))*1.2732</f>
        <v>13.5536563152052</v>
      </c>
      <c r="H391" s="0" t="n">
        <v>8.20209975</v>
      </c>
      <c r="I391" s="0" t="n">
        <v>7.94936632194177</v>
      </c>
      <c r="J391" s="0" t="n">
        <v>68.0020357347871</v>
      </c>
      <c r="K391" s="0" t="n">
        <v>3.9836139795159</v>
      </c>
      <c r="L391" s="0" t="n">
        <v>0.005</v>
      </c>
      <c r="M391" s="0" t="n">
        <v>-1</v>
      </c>
      <c r="N391" s="0" t="n">
        <v>270.885750607081</v>
      </c>
      <c r="O391" s="0" t="n">
        <f aca="false">(N391/2204.59)*EXP(L391*M391)</f>
        <v>0.122260693502884</v>
      </c>
      <c r="P391" s="0" t="n">
        <v>0.400684429145215</v>
      </c>
      <c r="Q391" s="0" t="n">
        <v>0.0788250461799058</v>
      </c>
      <c r="R391" s="0" t="n">
        <f aca="false">30.6123136425953*(I391/Hoja4!$AG$2)</f>
        <v>0.209918428503938</v>
      </c>
      <c r="S391" s="0" t="n">
        <v>0.388353619553598</v>
      </c>
      <c r="T391" s="0" t="n">
        <v>0.0223763331258358</v>
      </c>
      <c r="U391" s="0" t="n">
        <f aca="false">(SQRT(((P391/G391)^2)+((Q391/H391)^2)+((R391/I391)^2)+((S391/J391)^2)+((T391/K391)^2)))*O391</f>
        <v>0.00508200564816532</v>
      </c>
      <c r="V391" s="0" t="n">
        <f aca="false">O391&gt;U391</f>
        <v>1</v>
      </c>
      <c r="W391" s="0" t="n">
        <v>42000</v>
      </c>
      <c r="X391" s="0" t="n">
        <v>4.994E-006</v>
      </c>
      <c r="Y391" s="0" t="n">
        <f aca="false">(W391*X391)*EXP(L391*M391)</f>
        <v>0.208701877485707</v>
      </c>
      <c r="Z391" s="0" t="n">
        <v>44299.0160687798</v>
      </c>
      <c r="AA391" s="0" t="n">
        <v>804.406580767259</v>
      </c>
      <c r="AB391" s="0" t="n">
        <f aca="false">X391*0.1</f>
        <v>4.994E-007</v>
      </c>
      <c r="AC391" s="0" t="n">
        <f aca="false">(SQRT(((AA391/W391)^2)+((AB391/X391)^2)))*Y391</f>
        <v>0.0212495202104539</v>
      </c>
      <c r="AD391" s="0" t="n">
        <v>5.223868284E-006</v>
      </c>
      <c r="AE391" s="0" t="n">
        <f aca="false">(W391*AD391)*EXP(L391*M391)</f>
        <v>0.218308193554032</v>
      </c>
      <c r="AF391" s="0" t="n">
        <v>44299.0160687798</v>
      </c>
      <c r="AG391" s="0" t="n">
        <v>804.406580767259</v>
      </c>
      <c r="AH391" s="0" t="n">
        <f aca="false">AD391*0.1</f>
        <v>5.223868284E-007</v>
      </c>
      <c r="AI391" s="0" t="n">
        <f aca="false">(SQRT(((AG391/W391)^2)+((AH391/AD391)^2)))*AE391</f>
        <v>0.0222276120700054</v>
      </c>
      <c r="AJ391" s="0" t="n">
        <v>3.02832944E-007</v>
      </c>
      <c r="AK391" s="0" t="n">
        <f aca="false">(W391*AJ391)*EXP(L391*M391)</f>
        <v>0.0126555474524077</v>
      </c>
      <c r="AL391" s="0" t="n">
        <v>44299.0160687798</v>
      </c>
      <c r="AM391" s="0" t="n">
        <v>804.406580767259</v>
      </c>
      <c r="AN391" s="0" t="n">
        <f aca="false">AJ391*0.1</f>
        <v>3.02832944E-008</v>
      </c>
      <c r="AO391" s="0" t="n">
        <f aca="false">(SQRT(((AM391/W391)^2)+((AN391/AJ391)^2)))*AK391</f>
        <v>0.00128855722144959</v>
      </c>
    </row>
    <row r="392" customFormat="false" ht="15" hidden="false" customHeight="false" outlineLevel="0" collapsed="false">
      <c r="A392" s="42" t="s">
        <v>351</v>
      </c>
      <c r="B392" s="32"/>
      <c r="C392" s="0" t="s">
        <v>2123</v>
      </c>
      <c r="D392" s="41" t="n">
        <v>41409</v>
      </c>
      <c r="E392" s="0" t="n">
        <v>10000</v>
      </c>
      <c r="F392" s="0" t="n">
        <v>9685</v>
      </c>
      <c r="G392" s="0" t="n">
        <f aca="false">(((F392*3.7852*35.81)/1000)/(H392^2))*1.2732</f>
        <v>26.0819272240921</v>
      </c>
      <c r="H392" s="0" t="n">
        <v>8.005249356</v>
      </c>
      <c r="I392" s="0" t="n">
        <v>74.3417656169334</v>
      </c>
      <c r="J392" s="0" t="n">
        <v>130.009325504884</v>
      </c>
      <c r="K392" s="0" t="n">
        <v>0.00593973</v>
      </c>
      <c r="L392" s="0" t="n">
        <v>0.005</v>
      </c>
      <c r="M392" s="0" t="n">
        <v>-1</v>
      </c>
      <c r="N392" s="0" t="n">
        <v>7.54791187035267</v>
      </c>
      <c r="O392" s="0" t="n">
        <f aca="false">(N392/2204.59)*EXP(L392*M392)</f>
        <v>0.00340664999063204</v>
      </c>
      <c r="P392" s="0" t="n">
        <v>0.693948706618423</v>
      </c>
      <c r="Q392" s="0" t="n">
        <v>0.0696754411027923</v>
      </c>
      <c r="R392" s="0" t="n">
        <f aca="false">30.3818643031628*(I392/Hoja4!$DN$2)</f>
        <v>0.393109000531791</v>
      </c>
      <c r="S392" s="0" t="n">
        <v>1.14894745568521</v>
      </c>
      <c r="T392" s="0" t="n">
        <v>5.58086552427142E-005</v>
      </c>
      <c r="U392" s="0" t="n">
        <f aca="false">(SQRT(((P392/G392)^2)+((Q392/H392)^2)+((R392/I392)^2)+((S392/J392)^2)+((T392/K392)^2)))*O392</f>
        <v>0.000106536322705123</v>
      </c>
      <c r="V392" s="0" t="n">
        <f aca="false">O392&gt;U392</f>
        <v>1</v>
      </c>
      <c r="W392" s="0" t="n">
        <v>720000</v>
      </c>
      <c r="X392" s="0" t="n">
        <v>4.994E-006</v>
      </c>
      <c r="Y392" s="0" t="n">
        <f aca="false">(W392*X392)*EXP(L392*M392)</f>
        <v>3.57774647118354</v>
      </c>
      <c r="Z392" s="0" t="n">
        <v>214210.290852283</v>
      </c>
      <c r="AA392" s="0" t="n">
        <v>6507.82824848106</v>
      </c>
      <c r="AB392" s="0" t="n">
        <f aca="false">X392*0.1</f>
        <v>4.994E-007</v>
      </c>
      <c r="AC392" s="0" t="n">
        <f aca="false">(SQRT(((AA392/W392)^2)+((AB392/X392)^2)))*Y392</f>
        <v>0.359233133667173</v>
      </c>
      <c r="AD392" s="0" t="n">
        <v>5.223868284E-006</v>
      </c>
      <c r="AE392" s="0" t="n">
        <f aca="false">(W392*AD392)*EXP(L392*M392)</f>
        <v>3.74242617521198</v>
      </c>
      <c r="AF392" s="0" t="n">
        <v>214210.290852283</v>
      </c>
      <c r="AG392" s="0" t="n">
        <v>6507.82824848106</v>
      </c>
      <c r="AH392" s="0" t="n">
        <f aca="false">AD392*0.1</f>
        <v>5.223868284E-007</v>
      </c>
      <c r="AI392" s="0" t="n">
        <f aca="false">(SQRT(((AG392/W392)^2)+((AH392/AD392)^2)))*AE392</f>
        <v>0.375768236589082</v>
      </c>
      <c r="AJ392" s="0" t="n">
        <v>3.02832944E-007</v>
      </c>
      <c r="AK392" s="0" t="n">
        <f aca="false">(W392*AJ392)*EXP(L392*M392)</f>
        <v>0.216952242041274</v>
      </c>
      <c r="AL392" s="0" t="n">
        <v>214210.290852283</v>
      </c>
      <c r="AM392" s="0" t="n">
        <v>6507.82824848106</v>
      </c>
      <c r="AN392" s="0" t="n">
        <f aca="false">AJ392*0.1</f>
        <v>3.02832944E-008</v>
      </c>
      <c r="AO392" s="0" t="n">
        <f aca="false">(SQRT(((AM392/W392)^2)+((AN392/AJ392)^2)))*AK392</f>
        <v>0.0217836658892221</v>
      </c>
    </row>
    <row r="393" customFormat="false" ht="15" hidden="false" customHeight="false" outlineLevel="0" collapsed="false">
      <c r="A393" s="42" t="s">
        <v>351</v>
      </c>
      <c r="B393" s="40" t="s">
        <v>755</v>
      </c>
      <c r="C393" s="0" t="s">
        <v>2122</v>
      </c>
      <c r="D393" s="41" t="n">
        <v>40811</v>
      </c>
      <c r="E393" s="0" t="n">
        <v>10000</v>
      </c>
      <c r="F393" s="0" t="n">
        <v>9685</v>
      </c>
      <c r="G393" s="0" t="n">
        <f aca="false">(((F393*3.7852*35.81)/1000)/(H393^2))*1.2732</f>
        <v>26.0819272240921</v>
      </c>
      <c r="H393" s="0" t="n">
        <v>8.005249356</v>
      </c>
      <c r="I393" s="0" t="n">
        <v>148.683531233867</v>
      </c>
      <c r="J393" s="0" t="n">
        <v>68.0016224983599</v>
      </c>
      <c r="K393" s="0" t="n">
        <v>3.82238500207701</v>
      </c>
      <c r="L393" s="0" t="n">
        <v>0.005</v>
      </c>
      <c r="M393" s="0" t="n">
        <v>1</v>
      </c>
      <c r="N393" s="0" t="n">
        <v>3283.37411329155</v>
      </c>
      <c r="O393" s="0" t="n">
        <f aca="false">(N393/2204.59)*EXP(L393*M393)</f>
        <v>1.49680080855109</v>
      </c>
      <c r="P393" s="0" t="n">
        <v>0.693948706618423</v>
      </c>
      <c r="Q393" s="0" t="n">
        <v>0.0696754411027923</v>
      </c>
      <c r="R393" s="0" t="n">
        <f aca="false">30.3818643031628*(I393/Hoja4!$DD$2)</f>
        <v>1.43714007898044</v>
      </c>
      <c r="S393" s="0" t="n">
        <v>0.346725101597201</v>
      </c>
      <c r="T393" s="0" t="n">
        <v>0.0215793379964769</v>
      </c>
      <c r="U393" s="0" t="n">
        <f aca="false">(SQRT(((P393/G393)^2)+((Q393/H393)^2)+((R393/I393)^2)+((S393/J393)^2)+((T393/K393)^2)))*O393</f>
        <v>0.0457677725986963</v>
      </c>
      <c r="V393" s="0" t="n">
        <f aca="false">O393&gt;U393</f>
        <v>1</v>
      </c>
      <c r="W393" s="0" t="n">
        <v>1440000</v>
      </c>
      <c r="X393" s="0" t="n">
        <v>4.994E-006</v>
      </c>
      <c r="Y393" s="0" t="n">
        <f aca="false">(W393*X393)*EXP(L393*M393)</f>
        <v>7.22740684200746</v>
      </c>
      <c r="Z393" s="0" t="n">
        <v>237960.899425584</v>
      </c>
      <c r="AA393" s="0" t="n">
        <v>3748.14709444969</v>
      </c>
      <c r="AB393" s="0" t="n">
        <f aca="false">X393*0.1</f>
        <v>4.994E-007</v>
      </c>
      <c r="AC393" s="0" t="n">
        <f aca="false">(SQRT(((AA393/W393)^2)+((AB393/X393)^2)))*Y393</f>
        <v>0.722985470572603</v>
      </c>
      <c r="AD393" s="0" t="n">
        <v>5.223868284E-006</v>
      </c>
      <c r="AE393" s="0" t="n">
        <f aca="false">(W393*AD393)*EXP(L393*M393)</f>
        <v>7.56007636714605</v>
      </c>
      <c r="AF393" s="0" t="n">
        <v>237960.899425584</v>
      </c>
      <c r="AG393" s="0" t="n">
        <v>3748.14709444969</v>
      </c>
      <c r="AH393" s="0" t="n">
        <f aca="false">AD393*0.1</f>
        <v>5.223868284E-007</v>
      </c>
      <c r="AI393" s="0" t="n">
        <f aca="false">(SQRT(((AG393/W393)^2)+((AH393/AD393)^2)))*AE393</f>
        <v>0.756263690331805</v>
      </c>
      <c r="AJ393" s="0" t="n">
        <v>3.02832944E-007</v>
      </c>
      <c r="AK393" s="0" t="n">
        <f aca="false">(W393*AJ393)*EXP(L393*M393)</f>
        <v>0.438265296646148</v>
      </c>
      <c r="AL393" s="0" t="n">
        <v>237960.899425584</v>
      </c>
      <c r="AM393" s="0" t="n">
        <v>3748.14709444969</v>
      </c>
      <c r="AN393" s="0" t="n">
        <f aca="false">AJ393*0.1</f>
        <v>3.02832944E-008</v>
      </c>
      <c r="AO393" s="0" t="n">
        <f aca="false">(SQRT(((AM393/W393)^2)+((AN393/AJ393)^2)))*AK393</f>
        <v>0.0438413733525684</v>
      </c>
    </row>
    <row r="394" customFormat="false" ht="15" hidden="false" customHeight="false" outlineLevel="0" collapsed="false">
      <c r="A394" s="42" t="s">
        <v>351</v>
      </c>
      <c r="B394" s="32"/>
      <c r="C394" s="0" t="s">
        <v>2123</v>
      </c>
      <c r="D394" s="41" t="n">
        <v>40811</v>
      </c>
      <c r="E394" s="0" t="n">
        <v>5000</v>
      </c>
      <c r="F394" s="0" t="n">
        <v>5283.44</v>
      </c>
      <c r="G394" s="0" t="n">
        <f aca="false">(((F394*3.7852*35.81)/1000)/(H394^2))*1.2732</f>
        <v>13.5536563152052</v>
      </c>
      <c r="H394" s="0" t="n">
        <v>8.20209975</v>
      </c>
      <c r="I394" s="0" t="n">
        <v>40.8824553699862</v>
      </c>
      <c r="J394" s="0" t="n">
        <v>130.009325504884</v>
      </c>
      <c r="K394" s="0" t="n">
        <v>0.00593973</v>
      </c>
      <c r="L394" s="0" t="n">
        <v>0.005</v>
      </c>
      <c r="M394" s="0" t="n">
        <v>1</v>
      </c>
      <c r="N394" s="0" t="n">
        <v>3.57591774012655</v>
      </c>
      <c r="O394" s="0" t="n">
        <f aca="false">(N394/2204.59)*EXP(L394*M394)</f>
        <v>0.00163016347819342</v>
      </c>
      <c r="P394" s="0" t="n">
        <v>0.400684429145215</v>
      </c>
      <c r="Q394" s="0" t="n">
        <v>0.0788250461799058</v>
      </c>
      <c r="R394" s="0" t="n">
        <f aca="false">30.6123136425953*(I394/Hoja4!$AB$2)</f>
        <v>0.223365734009981</v>
      </c>
      <c r="S394" s="0" t="n">
        <v>1.14894745568521</v>
      </c>
      <c r="T394" s="0" t="n">
        <v>5.58086552427142E-005</v>
      </c>
      <c r="U394" s="0" t="n">
        <f aca="false">(SQRT(((P394/G394)^2)+((Q394/H394)^2)+((R394/I394)^2)+((S394/J394)^2)+((T394/K394)^2)))*O394</f>
        <v>5.55824138919212E-005</v>
      </c>
      <c r="V394" s="0" t="n">
        <f aca="false">O394&gt;U394</f>
        <v>1</v>
      </c>
      <c r="W394" s="0" t="n">
        <v>216000</v>
      </c>
      <c r="X394" s="0" t="n">
        <v>4.994E-006</v>
      </c>
      <c r="Y394" s="0" t="n">
        <f aca="false">(W394*X394)*EXP(L394*M394)</f>
        <v>1.08411102630112</v>
      </c>
      <c r="Z394" s="0" t="n">
        <v>214210.290852283</v>
      </c>
      <c r="AA394" s="0" t="n">
        <v>6507.82824848106</v>
      </c>
      <c r="AB394" s="0" t="n">
        <f aca="false">X394*0.1</f>
        <v>4.994E-007</v>
      </c>
      <c r="AC394" s="0" t="n">
        <f aca="false">(SQRT(((AA394/W394)^2)+((AB394/X394)^2)))*Y394</f>
        <v>0.11322472721006</v>
      </c>
      <c r="AD394" s="0" t="n">
        <v>5.223868284E-006</v>
      </c>
      <c r="AE394" s="0" t="n">
        <f aca="false">(W394*AD394)*EXP(L394*M394)</f>
        <v>1.13401145507191</v>
      </c>
      <c r="AF394" s="0" t="n">
        <v>214210.290852283</v>
      </c>
      <c r="AG394" s="0" t="n">
        <v>6507.82824848106</v>
      </c>
      <c r="AH394" s="0" t="n">
        <f aca="false">AD394*0.1</f>
        <v>5.223868284E-007</v>
      </c>
      <c r="AI394" s="0" t="n">
        <f aca="false">(SQRT(((AG394/W394)^2)+((AH394/AD394)^2)))*AE394</f>
        <v>0.118436335890506</v>
      </c>
      <c r="AJ394" s="0" t="n">
        <v>3.02832944E-007</v>
      </c>
      <c r="AK394" s="0" t="n">
        <f aca="false">(W394*AJ394)*EXP(L394*M394)</f>
        <v>0.0657397944969222</v>
      </c>
      <c r="AL394" s="0" t="n">
        <v>214210.290852283</v>
      </c>
      <c r="AM394" s="0" t="n">
        <v>6507.82824848106</v>
      </c>
      <c r="AN394" s="0" t="n">
        <f aca="false">AJ394*0.1</f>
        <v>3.02832944E-008</v>
      </c>
      <c r="AO394" s="0" t="n">
        <f aca="false">(SQRT(((AM394/W394)^2)+((AN394/AJ394)^2)))*AK394</f>
        <v>0.00686587454437714</v>
      </c>
    </row>
    <row r="395" customFormat="false" ht="15" hidden="false" customHeight="false" outlineLevel="0" collapsed="false">
      <c r="A395" s="42" t="s">
        <v>351</v>
      </c>
      <c r="B395" s="32"/>
      <c r="C395" s="0" t="s">
        <v>2123</v>
      </c>
      <c r="D395" s="41" t="n">
        <v>40811</v>
      </c>
      <c r="E395" s="0" t="n">
        <v>5000</v>
      </c>
      <c r="F395" s="0" t="n">
        <v>5283.44</v>
      </c>
      <c r="G395" s="0" t="n">
        <f aca="false">(((F395*3.7852*35.81)/1000)/(H395^2))*1.2732</f>
        <v>13.5536563152052</v>
      </c>
      <c r="H395" s="0" t="n">
        <v>8.20209975</v>
      </c>
      <c r="I395" s="0" t="n">
        <v>40.8824553699862</v>
      </c>
      <c r="J395" s="0" t="n">
        <v>130.009325504884</v>
      </c>
      <c r="K395" s="0" t="n">
        <v>0.00593973</v>
      </c>
      <c r="L395" s="0" t="n">
        <v>0.005</v>
      </c>
      <c r="M395" s="0" t="n">
        <v>1</v>
      </c>
      <c r="N395" s="0" t="n">
        <v>3.57591774012655</v>
      </c>
      <c r="O395" s="0" t="n">
        <f aca="false">(N395/2204.59)*EXP(L395*M395)</f>
        <v>0.00163016347819342</v>
      </c>
      <c r="P395" s="0" t="n">
        <v>0.400684429145215</v>
      </c>
      <c r="Q395" s="0" t="n">
        <v>0.0788250461799058</v>
      </c>
      <c r="R395" s="0" t="n">
        <f aca="false">30.6123136425953*(I395/Hoja4!$AB$2)</f>
        <v>0.223365734009981</v>
      </c>
      <c r="S395" s="0" t="n">
        <v>1.14894745568521</v>
      </c>
      <c r="T395" s="0" t="n">
        <v>5.58086552427142E-005</v>
      </c>
      <c r="U395" s="0" t="n">
        <f aca="false">(SQRT(((P395/G395)^2)+((Q395/H395)^2)+((R395/I395)^2)+((S395/J395)^2)+((T395/K395)^2)))*O395</f>
        <v>5.55824138919212E-005</v>
      </c>
      <c r="V395" s="0" t="n">
        <f aca="false">O395&gt;U395</f>
        <v>1</v>
      </c>
      <c r="W395" s="0" t="n">
        <v>216000</v>
      </c>
      <c r="X395" s="0" t="n">
        <v>4.994E-006</v>
      </c>
      <c r="Y395" s="0" t="n">
        <f aca="false">(W395*X395)*EXP(L395*M395)</f>
        <v>1.08411102630112</v>
      </c>
      <c r="Z395" s="0" t="n">
        <v>214210.290852283</v>
      </c>
      <c r="AA395" s="0" t="n">
        <v>6507.82824848106</v>
      </c>
      <c r="AB395" s="0" t="n">
        <f aca="false">X395*0.1</f>
        <v>4.994E-007</v>
      </c>
      <c r="AC395" s="0" t="n">
        <f aca="false">(SQRT(((AA395/W395)^2)+((AB395/X395)^2)))*Y395</f>
        <v>0.11322472721006</v>
      </c>
      <c r="AD395" s="0" t="n">
        <v>5.223868284E-006</v>
      </c>
      <c r="AE395" s="0" t="n">
        <f aca="false">(W395*AD395)*EXP(L395*M395)</f>
        <v>1.13401145507191</v>
      </c>
      <c r="AF395" s="0" t="n">
        <v>214210.290852283</v>
      </c>
      <c r="AG395" s="0" t="n">
        <v>6507.82824848106</v>
      </c>
      <c r="AH395" s="0" t="n">
        <f aca="false">AD395*0.1</f>
        <v>5.223868284E-007</v>
      </c>
      <c r="AI395" s="0" t="n">
        <f aca="false">(SQRT(((AG395/W395)^2)+((AH395/AD395)^2)))*AE395</f>
        <v>0.118436335890506</v>
      </c>
      <c r="AJ395" s="0" t="n">
        <v>3.02832944E-007</v>
      </c>
      <c r="AK395" s="0" t="n">
        <f aca="false">(W395*AJ395)*EXP(L395*M395)</f>
        <v>0.0657397944969222</v>
      </c>
      <c r="AL395" s="0" t="n">
        <v>214210.290852283</v>
      </c>
      <c r="AM395" s="0" t="n">
        <v>6507.82824848106</v>
      </c>
      <c r="AN395" s="0" t="n">
        <f aca="false">AJ395*0.1</f>
        <v>3.02832944E-008</v>
      </c>
      <c r="AO395" s="0" t="n">
        <f aca="false">(SQRT(((AM395/W395)^2)+((AN395/AJ395)^2)))*AK395</f>
        <v>0.00686587454437714</v>
      </c>
    </row>
    <row r="396" customFormat="false" ht="15" hidden="false" customHeight="false" outlineLevel="0" collapsed="false">
      <c r="A396" s="42" t="s">
        <v>351</v>
      </c>
      <c r="B396" s="40" t="s">
        <v>760</v>
      </c>
      <c r="C396" s="0" t="s">
        <v>2123</v>
      </c>
      <c r="D396" s="41" t="n">
        <v>40603</v>
      </c>
      <c r="E396" s="0" t="n">
        <v>12000</v>
      </c>
      <c r="F396" s="0" t="n">
        <v>11529</v>
      </c>
      <c r="G396" s="0" t="n">
        <f aca="false">(((F396*3.7852*35.81)/1000)/(H396^2))*1.2732</f>
        <v>31.0478615350086</v>
      </c>
      <c r="H396" s="0" t="n">
        <v>8.005249356</v>
      </c>
      <c r="I396" s="0" t="n">
        <v>5.60346265709747</v>
      </c>
      <c r="J396" s="0" t="n">
        <v>130.009325504884</v>
      </c>
      <c r="K396" s="0" t="n">
        <v>0.00593973</v>
      </c>
      <c r="L396" s="0" t="n">
        <v>0.005</v>
      </c>
      <c r="M396" s="0" t="n">
        <v>1</v>
      </c>
      <c r="N396" s="0" t="n">
        <v>1.18770582657621</v>
      </c>
      <c r="O396" s="0" t="n">
        <f aca="false">(N396/2204.59)*EXP(L396*M396)</f>
        <v>0.000541442729399461</v>
      </c>
      <c r="P396" s="0" t="n">
        <v>1.07195269681865</v>
      </c>
      <c r="Q396" s="0" t="n">
        <v>0.0717296563018546</v>
      </c>
      <c r="R396" s="0" t="n">
        <f aca="false">40.3876152128855*(I396/Hoja4!$EC$2)</f>
        <v>0.0832380773691348</v>
      </c>
      <c r="S396" s="0" t="n">
        <v>1.14894745568521</v>
      </c>
      <c r="T396" s="0" t="n">
        <v>5.58086552427142E-005</v>
      </c>
      <c r="U396" s="0" t="n">
        <f aca="false">(SQRT(((P396/G396)^2)+((Q396/H396)^2)+((R396/I396)^2)+((S396/J396)^2)+((T396/K396)^2)))*O396</f>
        <v>2.20558320884305E-005</v>
      </c>
      <c r="V396" s="0" t="n">
        <f aca="false">O396&gt;U396</f>
        <v>1</v>
      </c>
      <c r="W396" s="0" t="n">
        <v>64602.3209736768</v>
      </c>
      <c r="X396" s="0" t="n">
        <v>4.994E-006</v>
      </c>
      <c r="Y396" s="0" t="n">
        <f aca="false">(W396*X396)*EXP(L396*M396)</f>
        <v>0.324241150426884</v>
      </c>
      <c r="Z396" s="0" t="n">
        <v>214210.290852283</v>
      </c>
      <c r="AA396" s="0" t="n">
        <v>6507.82824848106</v>
      </c>
      <c r="AB396" s="0" t="n">
        <f aca="false">X396*0.1</f>
        <v>4.994E-007</v>
      </c>
      <c r="AC396" s="0" t="n">
        <f aca="false">(SQRT(((AA396/W396)^2)+((AB396/X396)^2)))*Y396</f>
        <v>0.0460238515839055</v>
      </c>
      <c r="AD396" s="0" t="n">
        <v>5.223868284E-006</v>
      </c>
      <c r="AE396" s="0" t="n">
        <f aca="false">(W396*AD396)*EXP(L396*M396)</f>
        <v>0.339165611149915</v>
      </c>
      <c r="AF396" s="0" t="n">
        <v>214210.290852283</v>
      </c>
      <c r="AG396" s="0" t="n">
        <v>6507.82824848106</v>
      </c>
      <c r="AH396" s="0" t="n">
        <f aca="false">AD396*0.1</f>
        <v>5.223868284E-007</v>
      </c>
      <c r="AI396" s="0" t="n">
        <f aca="false">(SQRT(((AG396/W396)^2)+((AH396/AD396)^2)))*AE396</f>
        <v>0.0481422784534816</v>
      </c>
      <c r="AJ396" s="0" t="n">
        <v>3.02832944E-007</v>
      </c>
      <c r="AK396" s="0" t="n">
        <f aca="false">(W396*AJ396)*EXP(L396*M396)</f>
        <v>0.0196617745594154</v>
      </c>
      <c r="AL396" s="0" t="n">
        <v>214210.290852283</v>
      </c>
      <c r="AM396" s="0" t="n">
        <v>6507.82824848106</v>
      </c>
      <c r="AN396" s="0" t="n">
        <f aca="false">AJ396*0.1</f>
        <v>3.02832944E-008</v>
      </c>
      <c r="AO396" s="0" t="n">
        <f aca="false">(SQRT(((AM396/W396)^2)+((AN396/AJ396)^2)))*AK396</f>
        <v>0.00279085672194096</v>
      </c>
    </row>
    <row r="397" customFormat="false" ht="15" hidden="false" customHeight="false" outlineLevel="0" collapsed="false">
      <c r="A397" s="42" t="s">
        <v>351</v>
      </c>
      <c r="B397" s="32"/>
      <c r="C397" s="0" t="s">
        <v>2122</v>
      </c>
      <c r="D397" s="41" t="n">
        <v>40603</v>
      </c>
      <c r="E397" s="0" t="n">
        <v>4000</v>
      </c>
      <c r="F397" s="0" t="n">
        <v>3962.58</v>
      </c>
      <c r="G397" s="0" t="n">
        <f aca="false">(((F397*3.7852*35.81)/1000)/(H397^2))*1.2732</f>
        <v>17.5991035948821</v>
      </c>
      <c r="H397" s="0" t="n">
        <v>6.23359581</v>
      </c>
      <c r="I397" s="0" t="n">
        <v>42.1720456689483</v>
      </c>
      <c r="J397" s="0" t="n">
        <v>68.0016224983599</v>
      </c>
      <c r="K397" s="0" t="n">
        <v>3.82238500207701</v>
      </c>
      <c r="L397" s="0" t="n">
        <v>0.005</v>
      </c>
      <c r="M397" s="0" t="n">
        <v>1</v>
      </c>
      <c r="N397" s="0" t="n">
        <v>908.051028416914</v>
      </c>
      <c r="O397" s="0" t="n">
        <f aca="false">(N397/2204.59)*EXP(L397*M397)</f>
        <v>0.413955725617123</v>
      </c>
      <c r="P397" s="0" t="n">
        <v>2.86253203470796</v>
      </c>
      <c r="Q397" s="0" t="n">
        <v>0.903813762349225</v>
      </c>
      <c r="R397" s="0" t="n">
        <f aca="false">56.8126563291011*(I397/Hoja4!$W$2)</f>
        <v>2.1602178703168</v>
      </c>
      <c r="S397" s="0" t="n">
        <v>0.346725101597201</v>
      </c>
      <c r="T397" s="0" t="n">
        <v>0.0215793379964769</v>
      </c>
      <c r="U397" s="0" t="n">
        <f aca="false">(SQRT(((P397/G397)^2)+((Q397/H397)^2)+((R397/I397)^2)+((S397/J397)^2)+((T397/K397)^2)))*O397</f>
        <v>0.0927111134427173</v>
      </c>
      <c r="V397" s="0" t="n">
        <f aca="false">O397&gt;U397</f>
        <v>1</v>
      </c>
      <c r="W397" s="0" t="n">
        <v>167110.104726861</v>
      </c>
      <c r="X397" s="0" t="n">
        <v>4.994E-006</v>
      </c>
      <c r="Y397" s="0" t="n">
        <f aca="false">(W397*X397)*EXP(L397*M397)</f>
        <v>0.83873105157743</v>
      </c>
      <c r="Z397" s="0" t="n">
        <v>237960.899425584</v>
      </c>
      <c r="AA397" s="0" t="n">
        <v>3748.14709444969</v>
      </c>
      <c r="AB397" s="0" t="n">
        <f aca="false">X397*0.1</f>
        <v>4.994E-007</v>
      </c>
      <c r="AC397" s="0" t="n">
        <f aca="false">(SQRT(((AA397/W397)^2)+((AB397/X397)^2)))*Y397</f>
        <v>0.0859569184471348</v>
      </c>
      <c r="AD397" s="0" t="n">
        <v>5.223868284E-006</v>
      </c>
      <c r="AE397" s="0" t="n">
        <f aca="false">(W397*AD397)*EXP(L397*M397)</f>
        <v>0.877336912122808</v>
      </c>
      <c r="AF397" s="0" t="n">
        <v>237960.899425584</v>
      </c>
      <c r="AG397" s="0" t="n">
        <v>3748.14709444969</v>
      </c>
      <c r="AH397" s="0" t="n">
        <f aca="false">AD397*0.1</f>
        <v>5.223868284E-007</v>
      </c>
      <c r="AI397" s="0" t="n">
        <f aca="false">(SQRT(((AG397/W397)^2)+((AH397/AD397)^2)))*AE397</f>
        <v>0.0899134201174133</v>
      </c>
      <c r="AJ397" s="0" t="n">
        <v>3.02832944E-007</v>
      </c>
      <c r="AK397" s="0" t="n">
        <f aca="false">(W397*AJ397)*EXP(L397*M397)</f>
        <v>0.050860110847699</v>
      </c>
      <c r="AL397" s="0" t="n">
        <v>237960.899425584</v>
      </c>
      <c r="AM397" s="0" t="n">
        <v>3748.14709444969</v>
      </c>
      <c r="AN397" s="0" t="n">
        <f aca="false">AJ397*0.1</f>
        <v>3.02832944E-008</v>
      </c>
      <c r="AO397" s="0" t="n">
        <f aca="false">(SQRT(((AM397/W397)^2)+((AN397/AJ397)^2)))*AK397</f>
        <v>0.00521237218071961</v>
      </c>
    </row>
    <row r="398" customFormat="false" ht="15" hidden="false" customHeight="false" outlineLevel="0" collapsed="false">
      <c r="A398" s="42" t="s">
        <v>351</v>
      </c>
      <c r="B398" s="32"/>
      <c r="C398" s="0" t="s">
        <v>2125</v>
      </c>
      <c r="D398" s="41" t="n">
        <v>40603</v>
      </c>
      <c r="E398" s="0" t="n">
        <v>4000</v>
      </c>
      <c r="F398" s="0" t="n">
        <v>3962.58</v>
      </c>
      <c r="G398" s="0" t="n">
        <f aca="false">(((F398*3.7852*35.81)/1000)/(H398^2))*1.2732</f>
        <v>17.5991035948821</v>
      </c>
      <c r="H398" s="0" t="n">
        <v>6.23359581</v>
      </c>
      <c r="I398" s="0" t="n">
        <v>2.09145917545191</v>
      </c>
      <c r="J398" s="0" t="n">
        <v>68.0020357347871</v>
      </c>
      <c r="K398" s="0" t="n">
        <v>3.9836139795159</v>
      </c>
      <c r="L398" s="0" t="n">
        <v>0.005</v>
      </c>
      <c r="M398" s="0" t="n">
        <v>1</v>
      </c>
      <c r="N398" s="0" t="n">
        <v>53.4520425250238</v>
      </c>
      <c r="O398" s="0" t="n">
        <f aca="false">(N398/2204.59)*EXP(L398*M398)</f>
        <v>0.0243673299811566</v>
      </c>
      <c r="P398" s="0" t="n">
        <v>2.86253203470796</v>
      </c>
      <c r="Q398" s="0" t="n">
        <v>0.903813762349225</v>
      </c>
      <c r="R398" s="0" t="n">
        <f aca="false">56.8126563291011*(I398/Hoja4!$W$2)</f>
        <v>0.107132756170183</v>
      </c>
      <c r="S398" s="0" t="n">
        <v>0.388353619553598</v>
      </c>
      <c r="T398" s="0" t="n">
        <v>0.0223763331258358</v>
      </c>
      <c r="U398" s="0" t="n">
        <f aca="false">(SQRT(((P398/G398)^2)+((Q398/H398)^2)+((R398/I398)^2)+((S398/J398)^2)+((T398/K398)^2)))*O398</f>
        <v>0.00545774330617083</v>
      </c>
      <c r="V398" s="0" t="n">
        <f aca="false">O398&gt;U398</f>
        <v>1</v>
      </c>
      <c r="W398" s="0" t="n">
        <v>8287.57429946221</v>
      </c>
      <c r="X398" s="0" t="n">
        <v>4.994E-006</v>
      </c>
      <c r="Y398" s="0" t="n">
        <f aca="false">(W398*X398)*EXP(L398*M398)</f>
        <v>0.0415956049969295</v>
      </c>
      <c r="Z398" s="0" t="n">
        <v>44299.0160687798</v>
      </c>
      <c r="AA398" s="0" t="n">
        <v>804.406580767259</v>
      </c>
      <c r="AB398" s="0" t="n">
        <f aca="false">X398*0.1</f>
        <v>4.994E-007</v>
      </c>
      <c r="AC398" s="0" t="n">
        <f aca="false">(SQRT(((AA398/W398)^2)+((AB398/X398)^2)))*Y398</f>
        <v>0.00579673014719433</v>
      </c>
      <c r="AD398" s="0" t="n">
        <v>5.223868284E-006</v>
      </c>
      <c r="AE398" s="0" t="n">
        <f aca="false">(W398*AD398)*EXP(L398*M398)</f>
        <v>0.0435102045849523</v>
      </c>
      <c r="AF398" s="0" t="n">
        <v>44299.0160687798</v>
      </c>
      <c r="AG398" s="0" t="n">
        <v>804.406580767259</v>
      </c>
      <c r="AH398" s="0" t="n">
        <f aca="false">AD398*0.1</f>
        <v>5.223868284E-007</v>
      </c>
      <c r="AI398" s="0" t="n">
        <f aca="false">(SQRT(((AG398/W398)^2)+((AH398/AD398)^2)))*AE398</f>
        <v>0.00606354721001904</v>
      </c>
      <c r="AJ398" s="0" t="n">
        <v>3.02832944E-007</v>
      </c>
      <c r="AK398" s="0" t="n">
        <f aca="false">(W398*AJ398)*EXP(L398*M398)</f>
        <v>0.00252233070057694</v>
      </c>
      <c r="AL398" s="0" t="n">
        <v>44299.0160687798</v>
      </c>
      <c r="AM398" s="0" t="n">
        <v>804.406580767259</v>
      </c>
      <c r="AN398" s="0" t="n">
        <f aca="false">AJ398*0.1</f>
        <v>3.02832944E-008</v>
      </c>
      <c r="AO398" s="0" t="n">
        <f aca="false">(SQRT(((AM398/W398)^2)+((AN398/AJ398)^2)))*AK398</f>
        <v>0.00035150998318951</v>
      </c>
    </row>
    <row r="399" customFormat="false" ht="15" hidden="false" customHeight="false" outlineLevel="0" collapsed="false">
      <c r="A399" s="42" t="s">
        <v>351</v>
      </c>
      <c r="B399" s="40" t="s">
        <v>764</v>
      </c>
      <c r="C399" s="0" t="s">
        <v>2122</v>
      </c>
      <c r="D399" s="41" t="n">
        <v>40981</v>
      </c>
      <c r="E399" s="0" t="n">
        <v>10000</v>
      </c>
      <c r="F399" s="0" t="n">
        <v>9685</v>
      </c>
      <c r="G399" s="0" t="n">
        <f aca="false">(((F399*3.7852*35.81)/1000)/(H399^2))*1.2732</f>
        <v>26.0819272240921</v>
      </c>
      <c r="H399" s="0" t="n">
        <v>8.005249356</v>
      </c>
      <c r="I399" s="0" t="n">
        <v>52.6587506453278</v>
      </c>
      <c r="J399" s="0" t="n">
        <v>68.0016224983599</v>
      </c>
      <c r="K399" s="0" t="n">
        <v>3.82238500207701</v>
      </c>
      <c r="L399" s="0" t="n">
        <v>0.005</v>
      </c>
      <c r="M399" s="0" t="n">
        <v>0</v>
      </c>
      <c r="N399" s="0" t="n">
        <v>2324.13748220421</v>
      </c>
      <c r="O399" s="0" t="n">
        <f aca="false">(N399/2204.59)*EXP(L399*M399)</f>
        <v>1.05422662817313</v>
      </c>
      <c r="P399" s="0" t="n">
        <v>0.693948706618423</v>
      </c>
      <c r="Q399" s="0" t="n">
        <v>0.0696754411027923</v>
      </c>
      <c r="R399" s="0" t="n">
        <f aca="false">30.3818643031628*(I399/Hoja4!$DD$2)</f>
        <v>0.508987111305571</v>
      </c>
      <c r="S399" s="0" t="n">
        <v>0.346725101597201</v>
      </c>
      <c r="T399" s="0" t="n">
        <v>0.0215793379964769</v>
      </c>
      <c r="U399" s="0" t="n">
        <f aca="false">(SQRT(((P399/G399)^2)+((Q399/H399)^2)+((R399/I399)^2)+((S399/J399)^2)+((T399/K399)^2)))*O399</f>
        <v>0.032235154009854</v>
      </c>
      <c r="V399" s="0" t="n">
        <f aca="false">O399&gt;U399</f>
        <v>1</v>
      </c>
      <c r="W399" s="0" t="n">
        <v>510000</v>
      </c>
      <c r="X399" s="0" t="n">
        <v>4.994E-006</v>
      </c>
      <c r="Y399" s="0" t="n">
        <f aca="false">(W399*X399)*EXP(L399*M399)</f>
        <v>2.54694</v>
      </c>
      <c r="Z399" s="0" t="n">
        <v>237960.899425584</v>
      </c>
      <c r="AA399" s="0" t="n">
        <v>3748.14709444969</v>
      </c>
      <c r="AB399" s="0" t="n">
        <f aca="false">X399*0.1</f>
        <v>4.994E-007</v>
      </c>
      <c r="AC399" s="0" t="n">
        <f aca="false">(SQRT(((AA399/W399)^2)+((AB399/X399)^2)))*Y399</f>
        <v>0.255380904515964</v>
      </c>
      <c r="AD399" s="0" t="n">
        <v>5.223868284E-006</v>
      </c>
      <c r="AE399" s="0" t="n">
        <f aca="false">(W399*AD399)*EXP(L399*M399)</f>
        <v>2.66417282484</v>
      </c>
      <c r="AF399" s="0" t="n">
        <v>237960.899425584</v>
      </c>
      <c r="AG399" s="0" t="n">
        <v>3748.14709444969</v>
      </c>
      <c r="AH399" s="0" t="n">
        <f aca="false">AD399*0.1</f>
        <v>5.223868284E-007</v>
      </c>
      <c r="AI399" s="0" t="n">
        <f aca="false">(SQRT(((AG399/W399)^2)+((AH399/AD399)^2)))*AE399</f>
        <v>0.26713580445338</v>
      </c>
      <c r="AJ399" s="0" t="n">
        <v>3.02832944E-007</v>
      </c>
      <c r="AK399" s="0" t="n">
        <f aca="false">(W399*AJ399)*EXP(L399*M399)</f>
        <v>0.15444480144</v>
      </c>
      <c r="AL399" s="0" t="n">
        <v>237960.899425584</v>
      </c>
      <c r="AM399" s="0" t="n">
        <v>3748.14709444969</v>
      </c>
      <c r="AN399" s="0" t="n">
        <f aca="false">AJ399*0.1</f>
        <v>3.02832944E-008</v>
      </c>
      <c r="AO399" s="0" t="n">
        <f aca="false">(SQRT(((AM399/W399)^2)+((AN399/AJ399)^2)))*AK399</f>
        <v>0.0154861335915003</v>
      </c>
    </row>
    <row r="400" customFormat="false" ht="15" hidden="false" customHeight="false" outlineLevel="0" collapsed="false">
      <c r="A400" s="42" t="s">
        <v>351</v>
      </c>
      <c r="B400" s="32"/>
      <c r="C400" s="0" t="s">
        <v>2122</v>
      </c>
      <c r="D400" s="41" t="n">
        <v>40981</v>
      </c>
      <c r="E400" s="0" t="n">
        <v>5000</v>
      </c>
      <c r="F400" s="0" t="n">
        <v>5283.44</v>
      </c>
      <c r="G400" s="0" t="n">
        <f aca="false">(((F400*3.7852*35.81)/1000)/(H400^2))*1.2732</f>
        <v>13.5536563152052</v>
      </c>
      <c r="H400" s="0" t="n">
        <v>8.20209975</v>
      </c>
      <c r="I400" s="0" t="n">
        <v>96.5280196235786</v>
      </c>
      <c r="J400" s="0" t="n">
        <v>68.0016224983599</v>
      </c>
      <c r="K400" s="0" t="n">
        <v>3.82238500207701</v>
      </c>
      <c r="L400" s="0" t="n">
        <v>0.005</v>
      </c>
      <c r="M400" s="0" t="n">
        <v>0</v>
      </c>
      <c r="N400" s="0" t="n">
        <v>1506.94958218408</v>
      </c>
      <c r="O400" s="0" t="n">
        <f aca="false">(N400/2204.59)*EXP(L400*M400)</f>
        <v>0.68355094697158</v>
      </c>
      <c r="P400" s="0" t="n">
        <v>0.400684429145215</v>
      </c>
      <c r="Q400" s="0" t="n">
        <v>0.0788250461799058</v>
      </c>
      <c r="R400" s="0" t="n">
        <f aca="false">30.6123136425953*(I400/Hoja4!$AB$2)</f>
        <v>0.527391316412455</v>
      </c>
      <c r="S400" s="0" t="n">
        <v>0.346725101597201</v>
      </c>
      <c r="T400" s="0" t="n">
        <v>0.0215793379964769</v>
      </c>
      <c r="U400" s="0" t="n">
        <f aca="false">(SQRT(((P400/G400)^2)+((Q400/H400)^2)+((R400/I400)^2)+((S400/J400)^2)+((T400/K400)^2)))*O400</f>
        <v>0.0221921539600419</v>
      </c>
      <c r="V400" s="0" t="n">
        <f aca="false">O400&gt;U400</f>
        <v>1</v>
      </c>
      <c r="W400" s="0" t="n">
        <v>510000</v>
      </c>
      <c r="X400" s="0" t="n">
        <v>4.994E-006</v>
      </c>
      <c r="Y400" s="0" t="n">
        <f aca="false">(W400*X400)*EXP(L400*M400)</f>
        <v>2.54694</v>
      </c>
      <c r="Z400" s="0" t="n">
        <v>237960.899425584</v>
      </c>
      <c r="AA400" s="0" t="n">
        <v>3748.14709444969</v>
      </c>
      <c r="AB400" s="0" t="n">
        <f aca="false">X400*0.1</f>
        <v>4.994E-007</v>
      </c>
      <c r="AC400" s="0" t="n">
        <f aca="false">(SQRT(((AA400/W400)^2)+((AB400/X400)^2)))*Y400</f>
        <v>0.255380904515964</v>
      </c>
      <c r="AD400" s="0" t="n">
        <v>5.223868284E-006</v>
      </c>
      <c r="AE400" s="0" t="n">
        <f aca="false">(W400*AD400)*EXP(L400*M400)</f>
        <v>2.66417282484</v>
      </c>
      <c r="AF400" s="0" t="n">
        <v>237960.899425584</v>
      </c>
      <c r="AG400" s="0" t="n">
        <v>3748.14709444969</v>
      </c>
      <c r="AH400" s="0" t="n">
        <f aca="false">AD400*0.1</f>
        <v>5.223868284E-007</v>
      </c>
      <c r="AI400" s="0" t="n">
        <f aca="false">(SQRT(((AG400/W400)^2)+((AH400/AD400)^2)))*AE400</f>
        <v>0.26713580445338</v>
      </c>
      <c r="AJ400" s="0" t="n">
        <v>3.02832944E-007</v>
      </c>
      <c r="AK400" s="0" t="n">
        <f aca="false">(W400*AJ400)*EXP(L400*M400)</f>
        <v>0.15444480144</v>
      </c>
      <c r="AL400" s="0" t="n">
        <v>237960.899425584</v>
      </c>
      <c r="AM400" s="0" t="n">
        <v>3748.14709444969</v>
      </c>
      <c r="AN400" s="0" t="n">
        <f aca="false">AJ400*0.1</f>
        <v>3.02832944E-008</v>
      </c>
      <c r="AO400" s="0" t="n">
        <f aca="false">(SQRT(((AM400/W400)^2)+((AN400/AJ400)^2)))*AK400</f>
        <v>0.0154861335915003</v>
      </c>
    </row>
    <row r="401" customFormat="false" ht="15" hidden="false" customHeight="false" outlineLevel="0" collapsed="false">
      <c r="A401" s="42" t="s">
        <v>351</v>
      </c>
      <c r="B401" s="32"/>
      <c r="C401" s="0" t="s">
        <v>2123</v>
      </c>
      <c r="D401" s="41" t="n">
        <v>40981</v>
      </c>
      <c r="E401" s="0" t="n">
        <v>5000</v>
      </c>
      <c r="F401" s="0" t="n">
        <v>5283.44</v>
      </c>
      <c r="G401" s="0" t="n">
        <f aca="false">(((F401*3.7852*35.81)/1000)/(H401^2))*1.2732</f>
        <v>13.5536563152052</v>
      </c>
      <c r="H401" s="0" t="n">
        <v>8.20209975</v>
      </c>
      <c r="I401" s="0" t="n">
        <v>45.4249504110958</v>
      </c>
      <c r="J401" s="0" t="n">
        <v>130.009325504884</v>
      </c>
      <c r="K401" s="0" t="n">
        <v>0.00593973</v>
      </c>
      <c r="L401" s="0" t="n">
        <v>0.005</v>
      </c>
      <c r="M401" s="0" t="n">
        <v>0</v>
      </c>
      <c r="N401" s="0" t="n">
        <v>3.64945725441226</v>
      </c>
      <c r="O401" s="0" t="n">
        <f aca="false">(N401/2204.59)*EXP(L401*M401)</f>
        <v>0.00165539046009111</v>
      </c>
      <c r="P401" s="0" t="n">
        <v>0.400684429145215</v>
      </c>
      <c r="Q401" s="0" t="n">
        <v>0.0788250461799058</v>
      </c>
      <c r="R401" s="0" t="n">
        <f aca="false">30.6123136425953*(I401/Hoja4!$AB$2)</f>
        <v>0.248184148899979</v>
      </c>
      <c r="S401" s="0" t="n">
        <v>1.14894745568521</v>
      </c>
      <c r="T401" s="0" t="n">
        <v>5.58086552427142E-005</v>
      </c>
      <c r="U401" s="0" t="n">
        <f aca="false">(SQRT(((P401/G401)^2)+((Q401/H401)^2)+((R401/I401)^2)+((S401/J401)^2)+((T401/K401)^2)))*O401</f>
        <v>5.64425586368122E-005</v>
      </c>
      <c r="V401" s="0" t="n">
        <f aca="false">O401&gt;U401</f>
        <v>1</v>
      </c>
      <c r="W401" s="0" t="n">
        <v>240000</v>
      </c>
      <c r="X401" s="0" t="n">
        <v>4.994E-006</v>
      </c>
      <c r="Y401" s="0" t="n">
        <f aca="false">(W401*X401)*EXP(L401*M401)</f>
        <v>1.19856</v>
      </c>
      <c r="Z401" s="0" t="n">
        <v>214210.290852283</v>
      </c>
      <c r="AA401" s="0" t="n">
        <v>6507.82824848106</v>
      </c>
      <c r="AB401" s="0" t="n">
        <f aca="false">X401*0.1</f>
        <v>4.994E-007</v>
      </c>
      <c r="AC401" s="0" t="n">
        <f aca="false">(SQRT(((AA401/W401)^2)+((AB401/X401)^2)))*Y401</f>
        <v>0.12418420537149</v>
      </c>
      <c r="AD401" s="0" t="n">
        <v>5.223868284E-006</v>
      </c>
      <c r="AE401" s="0" t="n">
        <f aca="false">(W401*AD401)*EXP(L401*M401)</f>
        <v>1.25372838816</v>
      </c>
      <c r="AF401" s="0" t="n">
        <v>214210.290852283</v>
      </c>
      <c r="AG401" s="0" t="n">
        <v>6507.82824848106</v>
      </c>
      <c r="AH401" s="0" t="n">
        <f aca="false">AD401*0.1</f>
        <v>5.223868284E-007</v>
      </c>
      <c r="AI401" s="0" t="n">
        <f aca="false">(SQRT(((AG401/W401)^2)+((AH401/AD401)^2)))*AE401</f>
        <v>0.129900266682793</v>
      </c>
      <c r="AJ401" s="0" t="n">
        <v>3.02832944E-007</v>
      </c>
      <c r="AK401" s="0" t="n">
        <f aca="false">(W401*AJ401)*EXP(L401*M401)</f>
        <v>0.07267990656</v>
      </c>
      <c r="AL401" s="0" t="n">
        <v>214210.290852283</v>
      </c>
      <c r="AM401" s="0" t="n">
        <v>6507.82824848106</v>
      </c>
      <c r="AN401" s="0" t="n">
        <f aca="false">AJ401*0.1</f>
        <v>3.02832944E-008</v>
      </c>
      <c r="AO401" s="0" t="n">
        <f aca="false">(SQRT(((AM401/W401)^2)+((AN401/AJ401)^2)))*AK401</f>
        <v>0.00753045024248074</v>
      </c>
    </row>
    <row r="402" customFormat="false" ht="15" hidden="false" customHeight="false" outlineLevel="0" collapsed="false">
      <c r="A402" s="42" t="s">
        <v>441</v>
      </c>
      <c r="B402" s="40" t="s">
        <v>769</v>
      </c>
      <c r="C402" s="0" t="s">
        <v>2122</v>
      </c>
      <c r="D402" s="41" t="n">
        <v>41151</v>
      </c>
      <c r="E402" s="0" t="n">
        <v>12000</v>
      </c>
      <c r="F402" s="0" t="n">
        <v>11529</v>
      </c>
      <c r="G402" s="0" t="n">
        <f aca="false">(((F402*3.7852*35.81)/1000)/(H402^2))*1.2732</f>
        <v>31.0886202224855</v>
      </c>
      <c r="H402" s="0" t="n">
        <v>8</v>
      </c>
      <c r="I402" s="0" t="n">
        <v>50.5552953421806</v>
      </c>
      <c r="J402" s="0" t="n">
        <v>68.0016224983599</v>
      </c>
      <c r="K402" s="0" t="n">
        <v>3.82238500207701</v>
      </c>
      <c r="L402" s="0" t="n">
        <v>0.005</v>
      </c>
      <c r="M402" s="0" t="n">
        <v>0</v>
      </c>
      <c r="N402" s="0" t="n">
        <v>2741.63441612399</v>
      </c>
      <c r="O402" s="0" t="n">
        <f aca="false">(N402/2204.59)*EXP(L402*M402)</f>
        <v>1.24360285410167</v>
      </c>
      <c r="P402" s="0" t="n">
        <v>1.07195269681865</v>
      </c>
      <c r="Q402" s="0" t="n">
        <v>0.0717296563018546</v>
      </c>
      <c r="R402" s="0" t="n">
        <f aca="false">40.3876152128855*(I402/Hoja4!$EC$2)</f>
        <v>0.750986638553178</v>
      </c>
      <c r="S402" s="0" t="n">
        <v>0.346725101597201</v>
      </c>
      <c r="T402" s="0" t="n">
        <v>0.0215793379964769</v>
      </c>
      <c r="U402" s="0" t="n">
        <f aca="false">(SQRT(((P402/G402)^2)+((Q402/H402)^2)+((R402/I402)^2)+((S402/J402)^2)+((T402/K402)^2)))*O402</f>
        <v>0.0489264773084412</v>
      </c>
      <c r="V402" s="0" t="n">
        <f aca="false">O402&gt;U402</f>
        <v>1</v>
      </c>
      <c r="W402" s="0" t="n">
        <v>582852</v>
      </c>
      <c r="X402" s="0" t="n">
        <v>4.994E-006</v>
      </c>
      <c r="Y402" s="0" t="n">
        <f aca="false">(W402*X402)*EXP(L402*M402)</f>
        <v>2.910762888</v>
      </c>
      <c r="Z402" s="0" t="n">
        <v>128492.951615293</v>
      </c>
      <c r="AA402" s="0" t="n">
        <v>3748.14709444969</v>
      </c>
      <c r="AB402" s="0" t="n">
        <f aca="false">X402*0.1</f>
        <v>4.994E-007</v>
      </c>
      <c r="AC402" s="0" t="n">
        <f aca="false">(SQRT(((AA402/W402)^2)+((AB402/X402)^2)))*Y402</f>
        <v>0.291677525114591</v>
      </c>
      <c r="AD402" s="0" t="n">
        <v>5.223868284E-006</v>
      </c>
      <c r="AE402" s="0" t="n">
        <f aca="false">(W402*AD402)*EXP(L402*M402)</f>
        <v>3.04474207706597</v>
      </c>
      <c r="AF402" s="0" t="n">
        <v>128492.951615293</v>
      </c>
      <c r="AG402" s="0" t="n">
        <v>3748.14709444969</v>
      </c>
      <c r="AH402" s="0" t="n">
        <f aca="false">AD402*0.1</f>
        <v>5.223868284E-007</v>
      </c>
      <c r="AI402" s="0" t="n">
        <f aca="false">(SQRT(((AG402/W402)^2)+((AH402/AD402)^2)))*AE402</f>
        <v>0.30510311826226</v>
      </c>
      <c r="AJ402" s="0" t="n">
        <v>3.02832944E-007</v>
      </c>
      <c r="AK402" s="0" t="n">
        <f aca="false">(W402*AJ402)*EXP(L402*M402)</f>
        <v>0.176506787076288</v>
      </c>
      <c r="AL402" s="0" t="n">
        <v>128492.951615293</v>
      </c>
      <c r="AM402" s="0" t="n">
        <v>3748.14709444969</v>
      </c>
      <c r="AN402" s="0" t="n">
        <f aca="false">AJ402*0.1</f>
        <v>3.02832944E-008</v>
      </c>
      <c r="AO402" s="0" t="n">
        <f aca="false">(SQRT(((AM402/W402)^2)+((AN402/AJ402)^2)))*AK402</f>
        <v>0.0176871372905658</v>
      </c>
    </row>
    <row r="403" customFormat="false" ht="15" hidden="false" customHeight="false" outlineLevel="0" collapsed="false">
      <c r="A403" s="42" t="s">
        <v>441</v>
      </c>
      <c r="B403" s="32" t="s">
        <v>2135</v>
      </c>
      <c r="C403" s="0" t="s">
        <v>2122</v>
      </c>
      <c r="D403" s="41" t="n">
        <v>41151</v>
      </c>
      <c r="E403" s="0" t="n">
        <v>12000</v>
      </c>
      <c r="F403" s="0" t="n">
        <v>11529</v>
      </c>
      <c r="G403" s="0" t="n">
        <f aca="false">(((F403*3.7852*35.81)/1000)/(H403^2))*1.2732</f>
        <v>31.0886202224855</v>
      </c>
      <c r="H403" s="0" t="n">
        <v>8</v>
      </c>
      <c r="I403" s="0" t="n">
        <v>50.5552953421806</v>
      </c>
      <c r="J403" s="0" t="n">
        <v>68.0016224983599</v>
      </c>
      <c r="K403" s="0" t="n">
        <v>3.82238500207701</v>
      </c>
      <c r="L403" s="0" t="n">
        <v>0.005</v>
      </c>
      <c r="M403" s="0" t="n">
        <v>0</v>
      </c>
      <c r="N403" s="0" t="n">
        <v>2741.63441612399</v>
      </c>
      <c r="O403" s="0" t="n">
        <f aca="false">(N403/2204.59)*EXP(L403*M403)</f>
        <v>1.24360285410167</v>
      </c>
      <c r="P403" s="0" t="n">
        <v>1.07195269681865</v>
      </c>
      <c r="Q403" s="0" t="n">
        <v>0.0717296563018546</v>
      </c>
      <c r="R403" s="0" t="n">
        <f aca="false">40.3876152128855*(I403/Hoja4!$EC$2)</f>
        <v>0.750986638553178</v>
      </c>
      <c r="S403" s="0" t="n">
        <v>0.346725101597201</v>
      </c>
      <c r="T403" s="0" t="n">
        <v>0.0215793379964769</v>
      </c>
      <c r="U403" s="0" t="n">
        <f aca="false">(SQRT(((P403/G403)^2)+((Q403/H403)^2)+((R403/I403)^2)+((S403/J403)^2)+((T403/K403)^2)))*O403</f>
        <v>0.0489264773084412</v>
      </c>
      <c r="V403" s="0" t="n">
        <f aca="false">O403&gt;U403</f>
        <v>1</v>
      </c>
      <c r="W403" s="0" t="n">
        <v>582852</v>
      </c>
      <c r="X403" s="0" t="n">
        <v>4.994E-006</v>
      </c>
      <c r="Y403" s="0" t="n">
        <f aca="false">(W403*X403)*EXP(L403*M403)</f>
        <v>2.910762888</v>
      </c>
      <c r="Z403" s="0" t="n">
        <v>128492.951615293</v>
      </c>
      <c r="AA403" s="0" t="n">
        <v>3748.14709444969</v>
      </c>
      <c r="AB403" s="0" t="n">
        <f aca="false">X403*0.1</f>
        <v>4.994E-007</v>
      </c>
      <c r="AC403" s="0" t="n">
        <f aca="false">(SQRT(((AA403/W403)^2)+((AB403/X403)^2)))*Y403</f>
        <v>0.291677525114591</v>
      </c>
      <c r="AD403" s="0" t="n">
        <v>5.223868284E-006</v>
      </c>
      <c r="AE403" s="0" t="n">
        <f aca="false">(W403*AD403)*EXP(L403*M403)</f>
        <v>3.04474207706597</v>
      </c>
      <c r="AF403" s="0" t="n">
        <v>128492.951615293</v>
      </c>
      <c r="AG403" s="0" t="n">
        <v>3748.14709444969</v>
      </c>
      <c r="AH403" s="0" t="n">
        <f aca="false">AD403*0.1</f>
        <v>5.223868284E-007</v>
      </c>
      <c r="AI403" s="0" t="n">
        <f aca="false">(SQRT(((AG403/W403)^2)+((AH403/AD403)^2)))*AE403</f>
        <v>0.30510311826226</v>
      </c>
      <c r="AJ403" s="0" t="n">
        <v>3.02832944E-007</v>
      </c>
      <c r="AK403" s="0" t="n">
        <f aca="false">(W403*AJ403)*EXP(L403*M403)</f>
        <v>0.176506787076288</v>
      </c>
      <c r="AL403" s="0" t="n">
        <v>128492.951615293</v>
      </c>
      <c r="AM403" s="0" t="n">
        <v>3748.14709444969</v>
      </c>
      <c r="AN403" s="0" t="n">
        <f aca="false">AJ403*0.1</f>
        <v>3.02832944E-008</v>
      </c>
      <c r="AO403" s="0" t="n">
        <f aca="false">(SQRT(((AM403/W403)^2)+((AN403/AJ403)^2)))*AK403</f>
        <v>0.0176871372905658</v>
      </c>
    </row>
    <row r="404" customFormat="false" ht="15" hidden="false" customHeight="false" outlineLevel="0" collapsed="false">
      <c r="A404" s="42" t="s">
        <v>441</v>
      </c>
      <c r="B404" s="32"/>
      <c r="C404" s="0" t="s">
        <v>2123</v>
      </c>
      <c r="D404" s="41" t="n">
        <v>41151</v>
      </c>
      <c r="E404" s="0" t="n">
        <v>12000</v>
      </c>
      <c r="F404" s="0" t="n">
        <v>11529</v>
      </c>
      <c r="G404" s="0" t="n">
        <f aca="false">(((F404*3.7852*35.81)/1000)/(H404^2))*1.2732</f>
        <v>31.0886202224855</v>
      </c>
      <c r="H404" s="0" t="n">
        <v>8</v>
      </c>
      <c r="I404" s="0" t="n">
        <v>41.6341399947957</v>
      </c>
      <c r="J404" s="0" t="n">
        <v>130.009325504884</v>
      </c>
      <c r="K404" s="0" t="n">
        <v>0.00593973</v>
      </c>
      <c r="L404" s="0" t="n">
        <v>0.005</v>
      </c>
      <c r="M404" s="0" t="n">
        <v>0</v>
      </c>
      <c r="N404" s="0" t="n">
        <v>7.82956823641944</v>
      </c>
      <c r="O404" s="0" t="n">
        <f aca="false">(N404/2204.59)*EXP(L404*M404)</f>
        <v>0.00355148496383429</v>
      </c>
      <c r="P404" s="0" t="n">
        <v>1.07195269681865</v>
      </c>
      <c r="Q404" s="0" t="n">
        <v>0.0717296563018546</v>
      </c>
      <c r="R404" s="0" t="n">
        <f aca="false">40.3876152128855*(I404/Hoja4!$EC$2)</f>
        <v>0.618465041735338</v>
      </c>
      <c r="S404" s="0" t="n">
        <v>1.14894745568521</v>
      </c>
      <c r="T404" s="0" t="n">
        <v>5.58086552427142E-005</v>
      </c>
      <c r="U404" s="0" t="n">
        <f aca="false">(SQRT(((P404/G404)^2)+((Q404/H404)^2)+((R404/I404)^2)+((S404/J404)^2)+((T404/K404)^2)))*O404</f>
        <v>0.000144539177070099</v>
      </c>
      <c r="V404" s="0" t="n">
        <f aca="false">O404&gt;U404</f>
        <v>1</v>
      </c>
      <c r="W404" s="0" t="n">
        <v>480000</v>
      </c>
      <c r="X404" s="0" t="n">
        <v>4.994E-006</v>
      </c>
      <c r="Y404" s="0" t="n">
        <f aca="false">(W404*X404)*EXP(L404*M404)</f>
        <v>2.39712</v>
      </c>
      <c r="Z404" s="0" t="n">
        <v>422967.168377838</v>
      </c>
      <c r="AA404" s="0" t="n">
        <v>6507.82824848106</v>
      </c>
      <c r="AB404" s="0" t="n">
        <f aca="false">X404*0.1</f>
        <v>4.994E-007</v>
      </c>
      <c r="AC404" s="0" t="n">
        <f aca="false">(SQRT(((AA404/W404)^2)+((AB404/X404)^2)))*Y404</f>
        <v>0.241905144781479</v>
      </c>
      <c r="AD404" s="0" t="n">
        <v>5.223868284E-006</v>
      </c>
      <c r="AE404" s="0" t="n">
        <f aca="false">(W404*AD404)*EXP(L404*M404)</f>
        <v>2.50745677632</v>
      </c>
      <c r="AF404" s="0" t="n">
        <v>422967.168377838</v>
      </c>
      <c r="AG404" s="0" t="n">
        <v>6507.82824848106</v>
      </c>
      <c r="AH404" s="0" t="n">
        <f aca="false">AD404*0.1</f>
        <v>5.223868284E-007</v>
      </c>
      <c r="AI404" s="0" t="n">
        <f aca="false">(SQRT(((AG404/W404)^2)+((AH404/AD404)^2)))*AE404</f>
        <v>0.253039770436603</v>
      </c>
      <c r="AJ404" s="0" t="n">
        <v>3.02832944E-007</v>
      </c>
      <c r="AK404" s="0" t="n">
        <f aca="false">(W404*AJ404)*EXP(L404*M404)</f>
        <v>0.14535981312</v>
      </c>
      <c r="AL404" s="0" t="n">
        <v>422967.168377838</v>
      </c>
      <c r="AM404" s="0" t="n">
        <v>6507.82824848106</v>
      </c>
      <c r="AN404" s="0" t="n">
        <f aca="false">AJ404*0.1</f>
        <v>3.02832944E-008</v>
      </c>
      <c r="AO404" s="0" t="n">
        <f aca="false">(SQRT(((AM404/W404)^2)+((AN404/AJ404)^2)))*AK404</f>
        <v>0.0146689721992234</v>
      </c>
    </row>
    <row r="405" customFormat="false" ht="15" hidden="false" customHeight="false" outlineLevel="0" collapsed="false">
      <c r="A405" s="42" t="s">
        <v>441</v>
      </c>
      <c r="B405" s="32"/>
      <c r="C405" s="0" t="s">
        <v>2125</v>
      </c>
      <c r="D405" s="41" t="n">
        <v>41151</v>
      </c>
      <c r="E405" s="0" t="n">
        <v>6000</v>
      </c>
      <c r="F405" s="0" t="n">
        <v>6380</v>
      </c>
      <c r="G405" s="0" t="n">
        <f aca="false">(((F405*3.7852*35.81)/1000)/(H405^2))*1.2732</f>
        <v>17.2040417225655</v>
      </c>
      <c r="H405" s="0" t="n">
        <v>8</v>
      </c>
      <c r="I405" s="0" t="n">
        <v>18.8087774294671</v>
      </c>
      <c r="J405" s="0" t="n">
        <v>68.0020357347871</v>
      </c>
      <c r="K405" s="0" t="n">
        <v>3.9836139795159</v>
      </c>
      <c r="L405" s="0" t="n">
        <v>0.005</v>
      </c>
      <c r="M405" s="0" t="n">
        <v>0</v>
      </c>
      <c r="N405" s="0" t="n">
        <v>773.959287448804</v>
      </c>
      <c r="O405" s="0" t="n">
        <f aca="false">(N405/2204.59)*EXP(L405*M405)</f>
        <v>0.351067222226719</v>
      </c>
      <c r="P405" s="0" t="n">
        <v>0.581693626796288</v>
      </c>
      <c r="Q405" s="0" t="n">
        <v>0.0152723966616018</v>
      </c>
      <c r="R405" s="0" t="n">
        <f aca="false">32.2690362110918*(I405/Hoja4!$BA$2)</f>
        <v>2.46436587060766</v>
      </c>
      <c r="S405" s="0" t="n">
        <v>0.388353619553598</v>
      </c>
      <c r="T405" s="0" t="n">
        <v>0.0223763331258358</v>
      </c>
      <c r="U405" s="0" t="n">
        <f aca="false">(SQRT(((P405/G405)^2)+((Q405/H405)^2)+((R405/I405)^2)+((S405/J405)^2)+((T405/K405)^2)))*O405</f>
        <v>0.0475923650279864</v>
      </c>
      <c r="V405" s="0" t="n">
        <f aca="false">O405&gt;U405</f>
        <v>1</v>
      </c>
      <c r="W405" s="0" t="n">
        <v>120000</v>
      </c>
      <c r="X405" s="0" t="n">
        <v>4.994E-006</v>
      </c>
      <c r="Y405" s="0" t="n">
        <f aca="false">(W405*X405)*EXP(L405*M405)</f>
        <v>0.59928</v>
      </c>
      <c r="Z405" s="0" t="n">
        <v>76367.5323681471</v>
      </c>
      <c r="AA405" s="0" t="n">
        <v>804.406580767259</v>
      </c>
      <c r="AB405" s="0" t="n">
        <f aca="false">X405*0.1</f>
        <v>4.994E-007</v>
      </c>
      <c r="AC405" s="0" t="n">
        <f aca="false">(SQRT(((AA405/W405)^2)+((AB405/X405)^2)))*Y405</f>
        <v>0.0600624935527758</v>
      </c>
      <c r="AD405" s="0" t="n">
        <v>5.223868284E-006</v>
      </c>
      <c r="AE405" s="0" t="n">
        <f aca="false">(W405*AD405)*EXP(L405*M405)</f>
        <v>0.62686419408</v>
      </c>
      <c r="AF405" s="0" t="n">
        <v>76367.5323681471</v>
      </c>
      <c r="AG405" s="0" t="n">
        <v>804.406580767259</v>
      </c>
      <c r="AH405" s="0" t="n">
        <f aca="false">AD405*0.1</f>
        <v>5.223868284E-007</v>
      </c>
      <c r="AI405" s="0" t="n">
        <f aca="false">(SQRT(((AG405/W405)^2)+((AH405/AD405)^2)))*AE405</f>
        <v>0.0628271035499199</v>
      </c>
      <c r="AJ405" s="0" t="n">
        <v>3.02832944E-007</v>
      </c>
      <c r="AK405" s="0" t="n">
        <f aca="false">(W405*AJ405)*EXP(L405*M405)</f>
        <v>0.03633995328</v>
      </c>
      <c r="AL405" s="0" t="n">
        <v>76367.5323681471</v>
      </c>
      <c r="AM405" s="0" t="n">
        <v>804.406580767259</v>
      </c>
      <c r="AN405" s="0" t="n">
        <f aca="false">AJ405*0.1</f>
        <v>3.02832944E-008</v>
      </c>
      <c r="AO405" s="0" t="n">
        <f aca="false">(SQRT(((AM405/W405)^2)+((AN405/AJ405)^2)))*AK405</f>
        <v>0.00364215093043014</v>
      </c>
    </row>
    <row r="406" customFormat="false" ht="15" hidden="false" customHeight="false" outlineLevel="0" collapsed="false">
      <c r="A406" s="42" t="s">
        <v>441</v>
      </c>
      <c r="B406" s="32"/>
      <c r="C406" s="0" t="s">
        <v>2122</v>
      </c>
      <c r="D406" s="41" t="n">
        <v>41151</v>
      </c>
      <c r="E406" s="0" t="n">
        <v>6000</v>
      </c>
      <c r="F406" s="0" t="n">
        <v>6380</v>
      </c>
      <c r="G406" s="0" t="n">
        <f aca="false">(((F406*3.7852*35.81)/1000)/(H406^2))*1.2732</f>
        <v>17.2040417225655</v>
      </c>
      <c r="H406" s="0" t="n">
        <v>8</v>
      </c>
      <c r="I406" s="0" t="n">
        <v>45.6771159874608</v>
      </c>
      <c r="J406" s="0" t="n">
        <v>68.0016224983599</v>
      </c>
      <c r="K406" s="0" t="n">
        <v>3.82238500207701</v>
      </c>
      <c r="L406" s="0" t="n">
        <v>0.005</v>
      </c>
      <c r="M406" s="0" t="n">
        <v>0</v>
      </c>
      <c r="N406" s="0" t="n">
        <v>1485.0839417818</v>
      </c>
      <c r="O406" s="0" t="n">
        <f aca="false">(N406/2204.59)*EXP(L406*M406)</f>
        <v>0.673632712559614</v>
      </c>
      <c r="P406" s="0" t="n">
        <v>0.581693626796288</v>
      </c>
      <c r="Q406" s="0" t="n">
        <v>0.0152723966616018</v>
      </c>
      <c r="R406" s="0" t="n">
        <f aca="false">32.2690362110918*(I406/Hoja4!$AV$2)</f>
        <v>0.272365153219996</v>
      </c>
      <c r="S406" s="0" t="n">
        <v>0.346725101597201</v>
      </c>
      <c r="T406" s="0" t="n">
        <v>0.0215793379964769</v>
      </c>
      <c r="U406" s="0" t="n">
        <f aca="false">(SQRT(((P406/G406)^2)+((Q406/H406)^2)+((R406/I406)^2)+((S406/J406)^2)+((T406/K406)^2)))*O406</f>
        <v>0.0237237674700499</v>
      </c>
      <c r="V406" s="0" t="n">
        <f aca="false">O406&gt;U406</f>
        <v>1</v>
      </c>
      <c r="W406" s="0" t="n">
        <v>291420</v>
      </c>
      <c r="X406" s="0" t="n">
        <v>4.994E-006</v>
      </c>
      <c r="Y406" s="0" t="n">
        <f aca="false">(W406*X406)*EXP(L406*M406)</f>
        <v>1.45535148</v>
      </c>
      <c r="Z406" s="0" t="n">
        <v>128492.951615293</v>
      </c>
      <c r="AA406" s="0" t="n">
        <v>3748.14709444969</v>
      </c>
      <c r="AB406" s="0" t="n">
        <f aca="false">X406*0.1</f>
        <v>4.994E-007</v>
      </c>
      <c r="AC406" s="0" t="n">
        <f aca="false">(SQRT(((AA406/W406)^2)+((AB406/X406)^2)))*Y406</f>
        <v>0.146733949918804</v>
      </c>
      <c r="AD406" s="0" t="n">
        <v>5.223868284E-006</v>
      </c>
      <c r="AE406" s="0" t="n">
        <f aca="false">(W406*AD406)*EXP(L406*M406)</f>
        <v>1.52233969532328</v>
      </c>
      <c r="AF406" s="0" t="n">
        <v>128492.951615293</v>
      </c>
      <c r="AG406" s="0" t="n">
        <v>3748.14709444969</v>
      </c>
      <c r="AH406" s="0" t="n">
        <f aca="false">AD406*0.1</f>
        <v>5.223868284E-007</v>
      </c>
      <c r="AI406" s="0" t="n">
        <f aca="false">(SQRT(((AG406/W406)^2)+((AH406/AD406)^2)))*AE406</f>
        <v>0.153487950974546</v>
      </c>
      <c r="AJ406" s="0" t="n">
        <v>3.02832944E-007</v>
      </c>
      <c r="AK406" s="0" t="n">
        <f aca="false">(W406*AJ406)*EXP(L406*M406)</f>
        <v>0.08825157654048</v>
      </c>
      <c r="AL406" s="0" t="n">
        <v>128492.951615293</v>
      </c>
      <c r="AM406" s="0" t="n">
        <v>3748.14709444969</v>
      </c>
      <c r="AN406" s="0" t="n">
        <f aca="false">AJ406*0.1</f>
        <v>3.02832944E-008</v>
      </c>
      <c r="AO406" s="0" t="n">
        <f aca="false">(SQRT(((AM406/W406)^2)+((AN406/AJ406)^2)))*AK406</f>
        <v>0.00889785223040848</v>
      </c>
    </row>
    <row r="407" customFormat="false" ht="15" hidden="false" customHeight="false" outlineLevel="0" collapsed="false">
      <c r="A407" s="42" t="s">
        <v>441</v>
      </c>
      <c r="B407" s="32"/>
      <c r="C407" s="0" t="s">
        <v>2122</v>
      </c>
      <c r="D407" s="41" t="n">
        <v>41151</v>
      </c>
      <c r="E407" s="0" t="n">
        <v>12000</v>
      </c>
      <c r="F407" s="0" t="n">
        <v>11529</v>
      </c>
      <c r="G407" s="0" t="n">
        <f aca="false">(((F407*3.7852*35.81)/1000)/(H407^2))*1.2732</f>
        <v>31.0886202224855</v>
      </c>
      <c r="H407" s="0" t="n">
        <v>8</v>
      </c>
      <c r="I407" s="0" t="n">
        <v>50.5552953421806</v>
      </c>
      <c r="J407" s="0" t="n">
        <v>68.0016224983599</v>
      </c>
      <c r="K407" s="0" t="n">
        <v>3.82238500207701</v>
      </c>
      <c r="L407" s="0" t="n">
        <v>0.005</v>
      </c>
      <c r="M407" s="0" t="n">
        <v>0</v>
      </c>
      <c r="N407" s="0" t="n">
        <v>1485.0839417818</v>
      </c>
      <c r="O407" s="0" t="n">
        <f aca="false">(N407/2204.59)*EXP(L407*M407)</f>
        <v>0.673632712559614</v>
      </c>
      <c r="P407" s="0" t="n">
        <v>1.07195269681865</v>
      </c>
      <c r="Q407" s="0" t="n">
        <v>0.0717296563018546</v>
      </c>
      <c r="R407" s="0" t="n">
        <f aca="false">40.3876152128855*(I407/Hoja4!$EC$2)</f>
        <v>0.750986638553178</v>
      </c>
      <c r="S407" s="0" t="n">
        <v>0.346725101597201</v>
      </c>
      <c r="T407" s="0" t="n">
        <v>0.0215793379964769</v>
      </c>
      <c r="U407" s="0" t="n">
        <f aca="false">(SQRT(((P407/G407)^2)+((Q407/H407)^2)+((R407/I407)^2)+((S407/J407)^2)+((T407/K407)^2)))*O407</f>
        <v>0.0265024123389293</v>
      </c>
      <c r="V407" s="0" t="n">
        <f aca="false">O407&gt;U407</f>
        <v>1</v>
      </c>
      <c r="W407" s="0" t="n">
        <v>582852</v>
      </c>
      <c r="X407" s="0" t="n">
        <v>4.994E-006</v>
      </c>
      <c r="Y407" s="0" t="n">
        <f aca="false">(W407*X407)*EXP(L407*M407)</f>
        <v>2.910762888</v>
      </c>
      <c r="Z407" s="0" t="n">
        <v>128492.951615293</v>
      </c>
      <c r="AA407" s="0" t="n">
        <v>3748.14709444969</v>
      </c>
      <c r="AB407" s="0" t="n">
        <f aca="false">X407*0.1</f>
        <v>4.994E-007</v>
      </c>
      <c r="AC407" s="0" t="n">
        <f aca="false">(SQRT(((AA407/W407)^2)+((AB407/X407)^2)))*Y407</f>
        <v>0.291677525114591</v>
      </c>
      <c r="AD407" s="0" t="n">
        <v>5.223868284E-006</v>
      </c>
      <c r="AE407" s="0" t="n">
        <f aca="false">(W407*AD407)*EXP(L407*M407)</f>
        <v>3.04474207706597</v>
      </c>
      <c r="AF407" s="0" t="n">
        <v>128492.951615293</v>
      </c>
      <c r="AG407" s="0" t="n">
        <v>3748.14709444969</v>
      </c>
      <c r="AH407" s="0" t="n">
        <f aca="false">AD407*0.1</f>
        <v>5.223868284E-007</v>
      </c>
      <c r="AI407" s="0" t="n">
        <f aca="false">(SQRT(((AG407/W407)^2)+((AH407/AD407)^2)))*AE407</f>
        <v>0.30510311826226</v>
      </c>
      <c r="AJ407" s="0" t="n">
        <v>3.02832944E-007</v>
      </c>
      <c r="AK407" s="0" t="n">
        <f aca="false">(W407*AJ407)*EXP(L407*M407)</f>
        <v>0.176506787076288</v>
      </c>
      <c r="AL407" s="0" t="n">
        <v>128492.951615293</v>
      </c>
      <c r="AM407" s="0" t="n">
        <v>3748.14709444969</v>
      </c>
      <c r="AN407" s="0" t="n">
        <f aca="false">AJ407*0.1</f>
        <v>3.02832944E-008</v>
      </c>
      <c r="AO407" s="0" t="n">
        <f aca="false">(SQRT(((AM407/W407)^2)+((AN407/AJ407)^2)))*AK407</f>
        <v>0.0176871372905658</v>
      </c>
    </row>
    <row r="408" customFormat="false" ht="15" hidden="false" customHeight="false" outlineLevel="0" collapsed="false">
      <c r="A408" s="42" t="s">
        <v>441</v>
      </c>
      <c r="B408" s="40" t="s">
        <v>774</v>
      </c>
      <c r="C408" s="0" t="s">
        <v>2122</v>
      </c>
      <c r="D408" s="45" t="n">
        <v>39392</v>
      </c>
      <c r="E408" s="0" t="n">
        <v>10000</v>
      </c>
      <c r="F408" s="0" t="n">
        <v>10566</v>
      </c>
      <c r="G408" s="0" t="n">
        <f aca="false">(((F408*3.7852*35.81)/1000)/(H408^2))*1.2732</f>
        <v>27.1189383600413</v>
      </c>
      <c r="H408" s="0" t="n">
        <v>8.2</v>
      </c>
      <c r="I408" s="0" t="n">
        <v>56.785917092561</v>
      </c>
      <c r="J408" s="0" t="n">
        <v>68.0016224983599</v>
      </c>
      <c r="K408" s="0" t="n">
        <v>3.82238500207701</v>
      </c>
      <c r="L408" s="0" t="n">
        <v>0.005</v>
      </c>
      <c r="M408" s="0" t="n">
        <v>7</v>
      </c>
      <c r="N408" s="0" t="n">
        <v>2580.53216213307</v>
      </c>
      <c r="O408" s="0" t="n">
        <f aca="false">(N408/2204.59)*EXP(L408*M408)</f>
        <v>1.212220851177</v>
      </c>
      <c r="P408" s="0" t="n">
        <v>0.693948706618423</v>
      </c>
      <c r="Q408" s="0" t="n">
        <v>0.0696754411027923</v>
      </c>
      <c r="R408" s="0" t="n">
        <f aca="false">30.3818643031628*(I408/Hoja4!$DI$2)</f>
        <v>0.679268282352818</v>
      </c>
      <c r="S408" s="0" t="n">
        <v>0.346725101597201</v>
      </c>
      <c r="T408" s="0" t="n">
        <v>0.0215793379964769</v>
      </c>
      <c r="U408" s="0" t="n">
        <f aca="false">(SQRT(((P408/G408)^2)+((Q408/H408)^2)+((R408/I408)^2)+((S408/J408)^2)+((T408/K408)^2)))*O408</f>
        <v>0.0369271389625825</v>
      </c>
      <c r="V408" s="0" t="n">
        <f aca="false">O408&gt;U408</f>
        <v>1</v>
      </c>
      <c r="W408" s="0" t="n">
        <v>600000</v>
      </c>
      <c r="X408" s="0" t="n">
        <v>4.994E-006</v>
      </c>
      <c r="Y408" s="0" t="n">
        <f aca="false">(W408*X408)*EXP(L408*M408)</f>
        <v>3.10313089544719</v>
      </c>
      <c r="Z408" s="0" t="n">
        <v>128492.951615293</v>
      </c>
      <c r="AA408" s="0" t="n">
        <v>3748.14709444969</v>
      </c>
      <c r="AB408" s="0" t="n">
        <f aca="false">X408*0.1</f>
        <v>4.994E-007</v>
      </c>
      <c r="AC408" s="0" t="n">
        <f aca="false">(SQRT(((AA408/W408)^2)+((AB408/X408)^2)))*Y408</f>
        <v>0.310917981450793</v>
      </c>
      <c r="AD408" s="0" t="n">
        <v>5.223868284E-006</v>
      </c>
      <c r="AE408" s="0" t="n">
        <f aca="false">(W408*AD408)*EXP(L408*M408)</f>
        <v>3.2459645706502</v>
      </c>
      <c r="AF408" s="0" t="n">
        <v>128492.951615293</v>
      </c>
      <c r="AG408" s="0" t="n">
        <v>3748.14709444969</v>
      </c>
      <c r="AH408" s="0" t="n">
        <f aca="false">AD408*0.1</f>
        <v>5.223868284E-007</v>
      </c>
      <c r="AI408" s="0" t="n">
        <f aca="false">(SQRT(((AG408/W408)^2)+((AH408/AD408)^2)))*AE408</f>
        <v>0.325229191474989</v>
      </c>
      <c r="AJ408" s="0" t="n">
        <v>3.02832944E-007</v>
      </c>
      <c r="AK408" s="0" t="n">
        <f aca="false">(W408*AJ408)*EXP(L408*M408)</f>
        <v>0.188171859168128</v>
      </c>
      <c r="AL408" s="0" t="n">
        <v>128492.951615293</v>
      </c>
      <c r="AM408" s="0" t="n">
        <v>3748.14709444969</v>
      </c>
      <c r="AN408" s="0" t="n">
        <f aca="false">AJ408*0.1</f>
        <v>3.02832944E-008</v>
      </c>
      <c r="AO408" s="0" t="n">
        <f aca="false">(SQRT(((AM408/W408)^2)+((AN408/AJ408)^2)))*AK408</f>
        <v>0.0188538661724631</v>
      </c>
    </row>
    <row r="409" customFormat="false" ht="15" hidden="false" customHeight="false" outlineLevel="0" collapsed="false">
      <c r="A409" s="42" t="s">
        <v>441</v>
      </c>
      <c r="B409" s="32"/>
      <c r="C409" s="0" t="s">
        <v>2123</v>
      </c>
      <c r="D409" s="45" t="n">
        <v>39392</v>
      </c>
      <c r="E409" s="0" t="n">
        <v>10000</v>
      </c>
      <c r="F409" s="0" t="n">
        <v>10566</v>
      </c>
      <c r="G409" s="0" t="n">
        <f aca="false">(((F409*3.7852*35.81)/1000)/(H409^2))*1.2732</f>
        <v>27.1189383600413</v>
      </c>
      <c r="H409" s="0" t="n">
        <v>8.2</v>
      </c>
      <c r="I409" s="0" t="n">
        <v>164.679159568427</v>
      </c>
      <c r="J409" s="0" t="n">
        <v>130.009325504884</v>
      </c>
      <c r="K409" s="0" t="n">
        <v>0.00593973</v>
      </c>
      <c r="L409" s="0" t="n">
        <v>0.005</v>
      </c>
      <c r="M409" s="0" t="n">
        <v>7</v>
      </c>
      <c r="N409" s="0" t="n">
        <v>11.1592535800133</v>
      </c>
      <c r="O409" s="0" t="n">
        <f aca="false">(N409/2204.59)*EXP(L409*M409)</f>
        <v>0.00524212798885712</v>
      </c>
      <c r="P409" s="0" t="n">
        <v>0.693948706618423</v>
      </c>
      <c r="Q409" s="0" t="n">
        <v>0.0696754411027923</v>
      </c>
      <c r="R409" s="0" t="n">
        <f aca="false">30.3818643031628*(I409/Hoja4!$DN$2)</f>
        <v>0.870800676969852</v>
      </c>
      <c r="S409" s="0" t="n">
        <v>1.14894745568521</v>
      </c>
      <c r="T409" s="0" t="n">
        <v>5.58086552427142E-005</v>
      </c>
      <c r="U409" s="0" t="n">
        <f aca="false">(SQRT(((P409/G409)^2)+((Q409/H409)^2)+((R409/I409)^2)+((S409/J409)^2)+((T409/K409)^2)))*O409</f>
        <v>0.000159117642546348</v>
      </c>
      <c r="V409" s="0" t="n">
        <f aca="false">O409&gt;U409</f>
        <v>1</v>
      </c>
      <c r="W409" s="0" t="n">
        <v>1740000</v>
      </c>
      <c r="X409" s="0" t="n">
        <v>4.994E-006</v>
      </c>
      <c r="Y409" s="0" t="n">
        <f aca="false">(W409*X409)*EXP(L409*M409)</f>
        <v>8.99907959679686</v>
      </c>
      <c r="Z409" s="0" t="n">
        <v>422967.168377838</v>
      </c>
      <c r="AA409" s="0" t="n">
        <v>6507.82824848106</v>
      </c>
      <c r="AB409" s="0" t="n">
        <f aca="false">X409*0.1</f>
        <v>4.994E-007</v>
      </c>
      <c r="AC409" s="0" t="n">
        <f aca="false">(SQRT(((AA409/W409)^2)+((AB409/X409)^2)))*Y409</f>
        <v>0.900537161494941</v>
      </c>
      <c r="AD409" s="0" t="n">
        <v>5.223868284E-006</v>
      </c>
      <c r="AE409" s="0" t="n">
        <f aca="false">(W409*AD409)*EXP(L409*M409)</f>
        <v>9.41329725488558</v>
      </c>
      <c r="AF409" s="0" t="n">
        <v>422967.168377838</v>
      </c>
      <c r="AG409" s="0" t="n">
        <v>6507.82824848106</v>
      </c>
      <c r="AH409" s="0" t="n">
        <f aca="false">AD409*0.1</f>
        <v>5.223868284E-007</v>
      </c>
      <c r="AI409" s="0" t="n">
        <f aca="false">(SQRT(((AG409/W409)^2)+((AH409/AD409)^2)))*AE409</f>
        <v>0.94198788876588</v>
      </c>
      <c r="AJ409" s="0" t="n">
        <v>3.02832944E-007</v>
      </c>
      <c r="AK409" s="0" t="n">
        <f aca="false">(W409*AJ409)*EXP(L409*M409)</f>
        <v>0.54569839158757</v>
      </c>
      <c r="AL409" s="0" t="n">
        <v>422967.168377838</v>
      </c>
      <c r="AM409" s="0" t="n">
        <v>6507.82824848106</v>
      </c>
      <c r="AN409" s="0" t="n">
        <f aca="false">AJ409*0.1</f>
        <v>3.02832944E-008</v>
      </c>
      <c r="AO409" s="0" t="n">
        <f aca="false">(SQRT(((AM409/W409)^2)+((AN409/AJ409)^2)))*AK409</f>
        <v>0.0546079935516452</v>
      </c>
    </row>
    <row r="410" customFormat="false" ht="15" hidden="false" customHeight="false" outlineLevel="0" collapsed="false">
      <c r="A410" s="42" t="s">
        <v>441</v>
      </c>
      <c r="B410" s="32"/>
      <c r="C410" s="0" t="s">
        <v>2123</v>
      </c>
      <c r="D410" s="45" t="n">
        <v>39392</v>
      </c>
      <c r="E410" s="0" t="n">
        <v>10000</v>
      </c>
      <c r="F410" s="0" t="n">
        <v>10566</v>
      </c>
      <c r="G410" s="0" t="n">
        <f aca="false">(((F410*3.7852*35.81)/1000)/(H410^2))*1.2732</f>
        <v>27.1189383600413</v>
      </c>
      <c r="H410" s="0" t="n">
        <v>8.2</v>
      </c>
      <c r="I410" s="0" t="n">
        <v>164.679159568427</v>
      </c>
      <c r="J410" s="0" t="n">
        <v>130.009325504884</v>
      </c>
      <c r="K410" s="0" t="n">
        <v>0.00593973</v>
      </c>
      <c r="L410" s="0" t="n">
        <v>0.005</v>
      </c>
      <c r="M410" s="0" t="n">
        <v>7</v>
      </c>
      <c r="N410" s="0" t="n">
        <v>11.1592535800133</v>
      </c>
      <c r="O410" s="0" t="n">
        <f aca="false">(N410/2204.59)*EXP(L410*M410)</f>
        <v>0.00524212798885712</v>
      </c>
      <c r="P410" s="0" t="n">
        <v>0.693948706618423</v>
      </c>
      <c r="Q410" s="0" t="n">
        <v>0.0696754411027923</v>
      </c>
      <c r="R410" s="0" t="n">
        <f aca="false">30.3818643031628*(I410/Hoja4!$DN$2)</f>
        <v>0.870800676969852</v>
      </c>
      <c r="S410" s="0" t="n">
        <v>1.14894745568521</v>
      </c>
      <c r="T410" s="0" t="n">
        <v>5.58086552427142E-005</v>
      </c>
      <c r="U410" s="0" t="n">
        <f aca="false">(SQRT(((P410/G410)^2)+((Q410/H410)^2)+((R410/I410)^2)+((S410/J410)^2)+((T410/K410)^2)))*O410</f>
        <v>0.000159117642546348</v>
      </c>
      <c r="V410" s="0" t="n">
        <f aca="false">O410&gt;U410</f>
        <v>1</v>
      </c>
      <c r="W410" s="0" t="n">
        <v>1740000</v>
      </c>
      <c r="X410" s="0" t="n">
        <v>4.994E-006</v>
      </c>
      <c r="Y410" s="0" t="n">
        <f aca="false">(W410*X410)*EXP(L410*M410)</f>
        <v>8.99907959679686</v>
      </c>
      <c r="Z410" s="0" t="n">
        <v>422967.168377838</v>
      </c>
      <c r="AA410" s="0" t="n">
        <v>6507.82824848106</v>
      </c>
      <c r="AB410" s="0" t="n">
        <f aca="false">X410*0.1</f>
        <v>4.994E-007</v>
      </c>
      <c r="AC410" s="0" t="n">
        <f aca="false">(SQRT(((AA410/W410)^2)+((AB410/X410)^2)))*Y410</f>
        <v>0.900537161494941</v>
      </c>
      <c r="AD410" s="0" t="n">
        <v>5.223868284E-006</v>
      </c>
      <c r="AE410" s="0" t="n">
        <f aca="false">(W410*AD410)*EXP(L410*M410)</f>
        <v>9.41329725488558</v>
      </c>
      <c r="AF410" s="0" t="n">
        <v>422967.168377838</v>
      </c>
      <c r="AG410" s="0" t="n">
        <v>6507.82824848106</v>
      </c>
      <c r="AH410" s="0" t="n">
        <f aca="false">AD410*0.1</f>
        <v>5.223868284E-007</v>
      </c>
      <c r="AI410" s="0" t="n">
        <f aca="false">(SQRT(((AG410/W410)^2)+((AH410/AD410)^2)))*AE410</f>
        <v>0.94198788876588</v>
      </c>
      <c r="AJ410" s="0" t="n">
        <v>3.02832944E-007</v>
      </c>
      <c r="AK410" s="0" t="n">
        <f aca="false">(W410*AJ410)*EXP(L410*M410)</f>
        <v>0.54569839158757</v>
      </c>
      <c r="AL410" s="0" t="n">
        <v>422967.168377838</v>
      </c>
      <c r="AM410" s="0" t="n">
        <v>6507.82824848106</v>
      </c>
      <c r="AN410" s="0" t="n">
        <f aca="false">AJ410*0.1</f>
        <v>3.02832944E-008</v>
      </c>
      <c r="AO410" s="0" t="n">
        <f aca="false">(SQRT(((AM410/W410)^2)+((AN410/AJ410)^2)))*AK410</f>
        <v>0.0546079935516452</v>
      </c>
    </row>
    <row r="411" customFormat="false" ht="15" hidden="false" customHeight="false" outlineLevel="0" collapsed="false">
      <c r="A411" s="42" t="s">
        <v>441</v>
      </c>
      <c r="B411" s="40" t="s">
        <v>778</v>
      </c>
      <c r="C411" s="0" t="s">
        <v>2124</v>
      </c>
      <c r="D411" s="45" t="n">
        <v>37803</v>
      </c>
      <c r="E411" s="0" t="n">
        <v>10000</v>
      </c>
      <c r="F411" s="0" t="n">
        <v>9685</v>
      </c>
      <c r="G411" s="0" t="n">
        <f aca="false">(((F411*3.7852*35.81)/1000)/(H411^2))*1.2732</f>
        <v>26.1161667841766</v>
      </c>
      <c r="H411" s="0" t="n">
        <v>8</v>
      </c>
      <c r="I411" s="0" t="n">
        <v>173.464119772845</v>
      </c>
      <c r="J411" s="0" t="n">
        <v>130.009325504884</v>
      </c>
      <c r="K411" s="0" t="n">
        <v>0.00593973</v>
      </c>
      <c r="L411" s="0" t="n">
        <v>0.005</v>
      </c>
      <c r="M411" s="0" t="n">
        <v>9</v>
      </c>
      <c r="N411" s="0" t="n">
        <v>10.7744517324266</v>
      </c>
      <c r="O411" s="0" t="n">
        <f aca="false">(N411/2204.59)*EXP(L411*M411)</f>
        <v>0.00511223251822787</v>
      </c>
      <c r="P411" s="0" t="n">
        <v>0.693948706618423</v>
      </c>
      <c r="Q411" s="0" t="n">
        <v>0.0696754411027923</v>
      </c>
      <c r="R411" s="0" t="n">
        <f aca="false">30.3818643031628*(I411/Hoja4!$DN$2)</f>
        <v>0.917254334574179</v>
      </c>
      <c r="S411" s="0" t="n">
        <v>1.14894745568521</v>
      </c>
      <c r="T411" s="0" t="n">
        <v>5.58086552427142E-005</v>
      </c>
      <c r="U411" s="0" t="n">
        <f aca="false">(SQRT(((P411/G411)^2)+((Q411/H411)^2)+((R411/I411)^2)+((S411/J411)^2)+((T411/K411)^2)))*O411</f>
        <v>0.000159731530339158</v>
      </c>
      <c r="V411" s="0" t="n">
        <f aca="false">O411&gt;U411</f>
        <v>1</v>
      </c>
      <c r="W411" s="0" t="n">
        <v>1680000</v>
      </c>
      <c r="X411" s="0" t="n">
        <v>4.994E-006</v>
      </c>
      <c r="Y411" s="0" t="n">
        <f aca="false">(W411*X411)*EXP(L411*M411)</f>
        <v>8.77609006240534</v>
      </c>
      <c r="Z411" s="0" t="n">
        <v>422967.168377838</v>
      </c>
      <c r="AA411" s="0" t="n">
        <v>6507.82824848106</v>
      </c>
      <c r="AB411" s="0" t="n">
        <f aca="false">X411*0.1</f>
        <v>4.994E-007</v>
      </c>
      <c r="AC411" s="0" t="n">
        <f aca="false">(SQRT(((AA411/W411)^2)+((AB411/X411)^2)))*Y411</f>
        <v>0.878267212257458</v>
      </c>
      <c r="AD411" s="0" t="n">
        <v>5.223868284E-006</v>
      </c>
      <c r="AE411" s="0" t="n">
        <f aca="false">(W411*AD411)*EXP(L411*M411)</f>
        <v>9.18004375941667</v>
      </c>
      <c r="AF411" s="0" t="n">
        <v>422967.168377838</v>
      </c>
      <c r="AG411" s="0" t="n">
        <v>6507.82824848106</v>
      </c>
      <c r="AH411" s="0" t="n">
        <f aca="false">AD411*0.1</f>
        <v>5.223868284E-007</v>
      </c>
      <c r="AI411" s="0" t="n">
        <f aca="false">(SQRT(((AG411/W411)^2)+((AH411/AD411)^2)))*AE411</f>
        <v>0.918692878451908</v>
      </c>
      <c r="AJ411" s="0" t="n">
        <v>3.02832944E-007</v>
      </c>
      <c r="AK411" s="0" t="n">
        <f aca="false">(W411*AJ411)*EXP(L411*M411)</f>
        <v>0.532176449821256</v>
      </c>
      <c r="AL411" s="0" t="n">
        <v>422967.168377838</v>
      </c>
      <c r="AM411" s="0" t="n">
        <v>6507.82824848106</v>
      </c>
      <c r="AN411" s="0" t="n">
        <f aca="false">AJ411*0.1</f>
        <v>3.02832944E-008</v>
      </c>
      <c r="AO411" s="0" t="n">
        <f aca="false">(SQRT(((AM411/W411)^2)+((AN411/AJ411)^2)))*AK411</f>
        <v>0.0532575581711251</v>
      </c>
    </row>
    <row r="412" customFormat="false" ht="15" hidden="false" customHeight="false" outlineLevel="0" collapsed="false">
      <c r="A412" s="42" t="s">
        <v>441</v>
      </c>
      <c r="B412" s="32"/>
      <c r="C412" s="0" t="s">
        <v>2124</v>
      </c>
      <c r="D412" s="45" t="n">
        <v>37803</v>
      </c>
      <c r="E412" s="0" t="n">
        <v>5000</v>
      </c>
      <c r="F412" s="0" t="n">
        <v>5049</v>
      </c>
      <c r="G412" s="0" t="n">
        <f aca="false">(((F412*3.7852*35.81)/1000)/(H412^2))*1.2732</f>
        <v>13.6149226735475</v>
      </c>
      <c r="H412" s="0" t="n">
        <v>8</v>
      </c>
      <c r="I412" s="0" t="n">
        <v>166.369578134284</v>
      </c>
      <c r="J412" s="0" t="n">
        <v>130.009325504884</v>
      </c>
      <c r="K412" s="0" t="n">
        <v>0.00593973</v>
      </c>
      <c r="L412" s="0" t="n">
        <v>0.005</v>
      </c>
      <c r="M412" s="0" t="n">
        <v>9</v>
      </c>
      <c r="N412" s="0" t="n">
        <v>5.38722586621331</v>
      </c>
      <c r="O412" s="0" t="n">
        <f aca="false">(N412/2204.59)*EXP(L412*M412)</f>
        <v>0.00255611625911394</v>
      </c>
      <c r="P412" s="0" t="n">
        <v>0.400684429145215</v>
      </c>
      <c r="Q412" s="0" t="n">
        <v>0.0788250461799058</v>
      </c>
      <c r="R412" s="0" t="n">
        <f aca="false">30.6123136425953*(I412/Hoja4!$AB$2)</f>
        <v>0.908978254867174</v>
      </c>
      <c r="S412" s="0" t="n">
        <v>1.14894745568521</v>
      </c>
      <c r="T412" s="0" t="n">
        <v>5.58086552427142E-005</v>
      </c>
      <c r="U412" s="0" t="n">
        <f aca="false">(SQRT(((P412/G412)^2)+((Q412/H412)^2)+((R412/I412)^2)+((S412/J412)^2)+((T412/K412)^2)))*O412</f>
        <v>8.70367829518821E-005</v>
      </c>
      <c r="V412" s="0" t="n">
        <f aca="false">O412&gt;U412</f>
        <v>1</v>
      </c>
      <c r="W412" s="0" t="n">
        <v>840000</v>
      </c>
      <c r="X412" s="0" t="n">
        <v>4.994E-006</v>
      </c>
      <c r="Y412" s="0" t="n">
        <f aca="false">(W412*X412)*EXP(L412*M412)</f>
        <v>4.38804503120267</v>
      </c>
      <c r="Z412" s="0" t="n">
        <v>422967.168377838</v>
      </c>
      <c r="AA412" s="0" t="n">
        <v>6507.82824848106</v>
      </c>
      <c r="AB412" s="0" t="n">
        <f aca="false">X412*0.1</f>
        <v>4.994E-007</v>
      </c>
      <c r="AC412" s="0" t="n">
        <f aca="false">(SQRT(((AA412/W412)^2)+((AB412/X412)^2)))*Y412</f>
        <v>0.440119438619351</v>
      </c>
      <c r="AD412" s="0" t="n">
        <v>5.223868284E-006</v>
      </c>
      <c r="AE412" s="0" t="n">
        <f aca="false">(W412*AD412)*EXP(L412*M412)</f>
        <v>4.59002187970834</v>
      </c>
      <c r="AF412" s="0" t="n">
        <v>422967.168377838</v>
      </c>
      <c r="AG412" s="0" t="n">
        <v>6507.82824848106</v>
      </c>
      <c r="AH412" s="0" t="n">
        <f aca="false">AD412*0.1</f>
        <v>5.223868284E-007</v>
      </c>
      <c r="AI412" s="0" t="n">
        <f aca="false">(SQRT(((AG412/W412)^2)+((AH412/AD412)^2)))*AE412</f>
        <v>0.460377648493295</v>
      </c>
      <c r="AJ412" s="0" t="n">
        <v>3.02832944E-007</v>
      </c>
      <c r="AK412" s="0" t="n">
        <f aca="false">(W412*AJ412)*EXP(L412*M412)</f>
        <v>0.266088224910628</v>
      </c>
      <c r="AL412" s="0" t="n">
        <v>422967.168377838</v>
      </c>
      <c r="AM412" s="0" t="n">
        <v>6507.82824848106</v>
      </c>
      <c r="AN412" s="0" t="n">
        <f aca="false">AJ412*0.1</f>
        <v>3.02832944E-008</v>
      </c>
      <c r="AO412" s="0" t="n">
        <f aca="false">(SQRT(((AM412/W412)^2)+((AN412/AJ412)^2)))*AK412</f>
        <v>0.0266885593329446</v>
      </c>
    </row>
    <row r="413" customFormat="false" ht="15" hidden="false" customHeight="false" outlineLevel="0" collapsed="false">
      <c r="A413" s="42" t="s">
        <v>441</v>
      </c>
      <c r="B413" s="32"/>
      <c r="C413" s="0" t="s">
        <v>2122</v>
      </c>
      <c r="D413" s="45" t="n">
        <v>37803</v>
      </c>
      <c r="E413" s="0" t="n">
        <v>5000</v>
      </c>
      <c r="F413" s="0" t="n">
        <v>5049</v>
      </c>
      <c r="G413" s="0" t="n">
        <f aca="false">(((F413*3.7852*35.81)/1000)/(H413^2))*1.2732</f>
        <v>13.6149226735475</v>
      </c>
      <c r="H413" s="0" t="n">
        <v>8</v>
      </c>
      <c r="I413" s="0" t="n">
        <v>1.66369578134284</v>
      </c>
      <c r="J413" s="0" t="n">
        <v>68.0016224983599</v>
      </c>
      <c r="K413" s="0" t="n">
        <v>3.82238500207701</v>
      </c>
      <c r="L413" s="0" t="n">
        <v>0.005</v>
      </c>
      <c r="M413" s="0" t="n">
        <v>9</v>
      </c>
      <c r="N413" s="0" t="n">
        <v>51.9844360282474</v>
      </c>
      <c r="O413" s="0" t="n">
        <f aca="false">(N413/2204.59)*EXP(L413*M413)</f>
        <v>0.0246654336485193</v>
      </c>
      <c r="P413" s="0" t="n">
        <v>0.400684429145215</v>
      </c>
      <c r="Q413" s="0" t="n">
        <v>0.0788250461799058</v>
      </c>
      <c r="R413" s="0" t="n">
        <f aca="false">30.6123136425953*(I413/Hoja4!$AB$2)</f>
        <v>0.00908978254867174</v>
      </c>
      <c r="S413" s="0" t="n">
        <v>0.346725101597201</v>
      </c>
      <c r="T413" s="0" t="n">
        <v>0.0215793379964769</v>
      </c>
      <c r="U413" s="0" t="n">
        <f aca="false">(SQRT(((P413/G413)^2)+((Q413/H413)^2)+((R413/I413)^2)+((S413/J413)^2)+((T413/K413)^2)))*O413</f>
        <v>0.00079960056481204</v>
      </c>
      <c r="V413" s="0" t="n">
        <f aca="false">O413&gt;U413</f>
        <v>1</v>
      </c>
      <c r="W413" s="0" t="n">
        <v>8400</v>
      </c>
      <c r="X413" s="0" t="n">
        <v>4.994E-006</v>
      </c>
      <c r="Y413" s="0" t="n">
        <f aca="false">(W413*X413)*EXP(L413*M413)</f>
        <v>0.0438804503120267</v>
      </c>
      <c r="Z413" s="0" t="n">
        <v>128492.951615293</v>
      </c>
      <c r="AA413" s="0" t="n">
        <v>3748.14709444969</v>
      </c>
      <c r="AB413" s="0" t="n">
        <f aca="false">X413*0.1</f>
        <v>4.994E-007</v>
      </c>
      <c r="AC413" s="0" t="n">
        <f aca="false">(SQRT(((AA413/W413)^2)+((AB413/X413)^2)))*Y413</f>
        <v>0.0200654877303511</v>
      </c>
      <c r="AD413" s="0" t="n">
        <v>5.223868284E-006</v>
      </c>
      <c r="AE413" s="0" t="n">
        <f aca="false">(W413*AD413)*EXP(L413*M413)</f>
        <v>0.0459002187970834</v>
      </c>
      <c r="AF413" s="0" t="n">
        <v>128492.951615293</v>
      </c>
      <c r="AG413" s="0" t="n">
        <v>3748.14709444969</v>
      </c>
      <c r="AH413" s="0" t="n">
        <f aca="false">AD413*0.1</f>
        <v>5.223868284E-007</v>
      </c>
      <c r="AI413" s="0" t="n">
        <f aca="false">(SQRT(((AG413/W413)^2)+((AH413/AD413)^2)))*AE413</f>
        <v>0.0209890798873793</v>
      </c>
      <c r="AJ413" s="0" t="n">
        <v>3.02832944E-007</v>
      </c>
      <c r="AK413" s="0" t="n">
        <f aca="false">(W413*AJ413)*EXP(L413*M413)</f>
        <v>0.00266088224910628</v>
      </c>
      <c r="AL413" s="0" t="n">
        <v>128492.951615293</v>
      </c>
      <c r="AM413" s="0" t="n">
        <v>3748.14709444969</v>
      </c>
      <c r="AN413" s="0" t="n">
        <f aca="false">AJ413*0.1</f>
        <v>3.02832944E-008</v>
      </c>
      <c r="AO413" s="0" t="n">
        <f aca="false">(SQRT(((AM413/W413)^2)+((AN413/AJ413)^2)))*AK413</f>
        <v>0.00121675825434083</v>
      </c>
    </row>
    <row r="414" customFormat="false" ht="15" hidden="false" customHeight="false" outlineLevel="0" collapsed="false">
      <c r="A414" s="42" t="s">
        <v>544</v>
      </c>
      <c r="B414" s="40" t="s">
        <v>782</v>
      </c>
      <c r="C414" s="0" t="s">
        <v>2122</v>
      </c>
      <c r="D414" s="41" t="n">
        <v>41151</v>
      </c>
      <c r="E414" s="0" t="n">
        <v>10000</v>
      </c>
      <c r="F414" s="0" t="n">
        <v>9685</v>
      </c>
      <c r="G414" s="0" t="n">
        <f aca="false">(((F414*3.7852*35.81)/1000)/(H414^2))*1.2732</f>
        <v>26.1161667841766</v>
      </c>
      <c r="H414" s="0" t="n">
        <v>8</v>
      </c>
      <c r="I414" s="0" t="n">
        <v>49.5611770779556</v>
      </c>
      <c r="J414" s="0" t="n">
        <v>68.0016224983599</v>
      </c>
      <c r="K414" s="0" t="n">
        <v>3.82238500207701</v>
      </c>
      <c r="L414" s="0" t="n">
        <v>0.005</v>
      </c>
      <c r="M414" s="0" t="n">
        <v>0</v>
      </c>
      <c r="N414" s="0" t="n">
        <v>2293.19438024101</v>
      </c>
      <c r="O414" s="0" t="n">
        <f aca="false">(N414/2204.59)*EXP(L414*M414)</f>
        <v>1.04019086553101</v>
      </c>
      <c r="P414" s="0" t="n">
        <v>0.693948706618423</v>
      </c>
      <c r="Q414" s="0" t="n">
        <v>0.0696754411027923</v>
      </c>
      <c r="R414" s="0" t="n">
        <f aca="false">30.3818643031628*(I414/Hoja4!$CY$2)</f>
        <v>0.440946962280453</v>
      </c>
      <c r="S414" s="0" t="n">
        <v>0.346725101597201</v>
      </c>
      <c r="T414" s="0" t="n">
        <v>0.0215793379964769</v>
      </c>
      <c r="U414" s="0" t="n">
        <f aca="false">(SQRT(((P414/G414)^2)+((Q414/H414)^2)+((R414/I414)^2)+((S414/J414)^2)+((T414/K414)^2)))*O414</f>
        <v>0.0315322201012216</v>
      </c>
      <c r="V414" s="0" t="n">
        <f aca="false">O414&gt;U414</f>
        <v>1</v>
      </c>
      <c r="W414" s="0" t="n">
        <v>480000</v>
      </c>
      <c r="X414" s="0" t="n">
        <v>4.994E-006</v>
      </c>
      <c r="Y414" s="0" t="n">
        <f aca="false">(W414*X414)*EXP(L414*M414)</f>
        <v>2.39712</v>
      </c>
      <c r="Z414" s="0" t="n">
        <v>363455.588561429</v>
      </c>
      <c r="AA414" s="0" t="n">
        <v>3748.14709444969</v>
      </c>
      <c r="AB414" s="0" t="n">
        <f aca="false">X414*0.1</f>
        <v>4.994E-007</v>
      </c>
      <c r="AC414" s="0" t="n">
        <f aca="false">(SQRT(((AA414/W414)^2)+((AB414/X414)^2)))*Y414</f>
        <v>0.240441709566772</v>
      </c>
      <c r="AD414" s="0" t="n">
        <v>5.223868284E-006</v>
      </c>
      <c r="AE414" s="0" t="n">
        <f aca="false">(W414*AD414)*EXP(L414*M414)</f>
        <v>2.50745677632</v>
      </c>
      <c r="AF414" s="0" t="n">
        <v>363455.588561429</v>
      </c>
      <c r="AG414" s="0" t="n">
        <v>3748.14709444969</v>
      </c>
      <c r="AH414" s="0" t="n">
        <f aca="false">AD414*0.1</f>
        <v>5.223868284E-007</v>
      </c>
      <c r="AI414" s="0" t="n">
        <f aca="false">(SQRT(((AG414/W414)^2)+((AH414/AD414)^2)))*AE414</f>
        <v>0.251508974921226</v>
      </c>
      <c r="AJ414" s="0" t="n">
        <v>3.02832944E-007</v>
      </c>
      <c r="AK414" s="0" t="n">
        <f aca="false">(W414*AJ414)*EXP(L414*M414)</f>
        <v>0.14535981312</v>
      </c>
      <c r="AL414" s="0" t="n">
        <v>363455.588561429</v>
      </c>
      <c r="AM414" s="0" t="n">
        <v>3748.14709444969</v>
      </c>
      <c r="AN414" s="0" t="n">
        <f aca="false">AJ414*0.1</f>
        <v>3.02832944E-008</v>
      </c>
      <c r="AO414" s="0" t="n">
        <f aca="false">(SQRT(((AM414/W414)^2)+((AN414/AJ414)^2)))*AK414</f>
        <v>0.014580230430216</v>
      </c>
    </row>
    <row r="415" customFormat="false" ht="15" hidden="false" customHeight="false" outlineLevel="0" collapsed="false">
      <c r="A415" s="42" t="s">
        <v>544</v>
      </c>
      <c r="B415" s="32"/>
      <c r="C415" s="0" t="s">
        <v>2122</v>
      </c>
      <c r="D415" s="41" t="n">
        <v>41151</v>
      </c>
      <c r="E415" s="0" t="n">
        <v>10000</v>
      </c>
      <c r="F415" s="0" t="n">
        <v>9685</v>
      </c>
      <c r="G415" s="0" t="n">
        <f aca="false">(((F415*3.7852*35.81)/1000)/(H415^2))*1.2732</f>
        <v>26.1161667841766</v>
      </c>
      <c r="H415" s="0" t="n">
        <v>8</v>
      </c>
      <c r="I415" s="0" t="n">
        <v>49.5611770779556</v>
      </c>
      <c r="J415" s="0" t="n">
        <v>68.0016224983599</v>
      </c>
      <c r="K415" s="0" t="n">
        <v>3.82238500207701</v>
      </c>
      <c r="L415" s="0" t="n">
        <v>0.005</v>
      </c>
      <c r="M415" s="0" t="n">
        <v>0</v>
      </c>
      <c r="N415" s="0" t="n">
        <v>2293.19438024101</v>
      </c>
      <c r="O415" s="0" t="n">
        <f aca="false">(N415/2204.59)*EXP(L415*M415)</f>
        <v>1.04019086553101</v>
      </c>
      <c r="P415" s="0" t="n">
        <v>0.693948706618423</v>
      </c>
      <c r="Q415" s="0" t="n">
        <v>0.0696754411027923</v>
      </c>
      <c r="R415" s="0" t="n">
        <f aca="false">30.3818643031628*(I415/Hoja4!$CY$2)</f>
        <v>0.440946962280453</v>
      </c>
      <c r="S415" s="0" t="n">
        <v>0.346725101597201</v>
      </c>
      <c r="T415" s="0" t="n">
        <v>0.0215793379964769</v>
      </c>
      <c r="U415" s="0" t="n">
        <f aca="false">(SQRT(((P415/G415)^2)+((Q415/H415)^2)+((R415/I415)^2)+((S415/J415)^2)+((T415/K415)^2)))*O415</f>
        <v>0.0315322201012216</v>
      </c>
      <c r="V415" s="0" t="n">
        <f aca="false">O415&gt;U415</f>
        <v>1</v>
      </c>
      <c r="W415" s="0" t="n">
        <v>480000</v>
      </c>
      <c r="X415" s="0" t="n">
        <v>4.994E-006</v>
      </c>
      <c r="Y415" s="0" t="n">
        <f aca="false">(W415*X415)*EXP(L415*M415)</f>
        <v>2.39712</v>
      </c>
      <c r="Z415" s="0" t="n">
        <v>363455.588561429</v>
      </c>
      <c r="AA415" s="0" t="n">
        <v>3748.14709444969</v>
      </c>
      <c r="AB415" s="0" t="n">
        <f aca="false">X415*0.1</f>
        <v>4.994E-007</v>
      </c>
      <c r="AC415" s="0" t="n">
        <f aca="false">(SQRT(((AA415/W415)^2)+((AB415/X415)^2)))*Y415</f>
        <v>0.240441709566772</v>
      </c>
      <c r="AD415" s="0" t="n">
        <v>5.223868284E-006</v>
      </c>
      <c r="AE415" s="0" t="n">
        <f aca="false">(W415*AD415)*EXP(L415*M415)</f>
        <v>2.50745677632</v>
      </c>
      <c r="AF415" s="0" t="n">
        <v>363455.588561429</v>
      </c>
      <c r="AG415" s="0" t="n">
        <v>3748.14709444969</v>
      </c>
      <c r="AH415" s="0" t="n">
        <f aca="false">AD415*0.1</f>
        <v>5.223868284E-007</v>
      </c>
      <c r="AI415" s="0" t="n">
        <f aca="false">(SQRT(((AG415/W415)^2)+((AH415/AD415)^2)))*AE415</f>
        <v>0.251508974921226</v>
      </c>
      <c r="AJ415" s="0" t="n">
        <v>3.02832944E-007</v>
      </c>
      <c r="AK415" s="0" t="n">
        <f aca="false">(W415*AJ415)*EXP(L415*M415)</f>
        <v>0.14535981312</v>
      </c>
      <c r="AL415" s="0" t="n">
        <v>363455.588561429</v>
      </c>
      <c r="AM415" s="0" t="n">
        <v>3748.14709444969</v>
      </c>
      <c r="AN415" s="0" t="n">
        <f aca="false">AJ415*0.1</f>
        <v>3.02832944E-008</v>
      </c>
      <c r="AO415" s="0" t="n">
        <f aca="false">(SQRT(((AM415/W415)^2)+((AN415/AJ415)^2)))*AK415</f>
        <v>0.014580230430216</v>
      </c>
    </row>
    <row r="416" customFormat="false" ht="15" hidden="false" customHeight="false" outlineLevel="0" collapsed="false">
      <c r="A416" s="42" t="s">
        <v>544</v>
      </c>
      <c r="B416" s="32"/>
      <c r="C416" s="0" t="s">
        <v>2123</v>
      </c>
      <c r="D416" s="41" t="n">
        <v>41151</v>
      </c>
      <c r="E416" s="0" t="n">
        <v>5000</v>
      </c>
      <c r="F416" s="0" t="n">
        <v>5049</v>
      </c>
      <c r="G416" s="0" t="n">
        <f aca="false">(((F416*3.7852*35.81)/1000)/(H416^2))*1.2732</f>
        <v>13.6149226735475</v>
      </c>
      <c r="H416" s="0" t="n">
        <v>8</v>
      </c>
      <c r="I416" s="0" t="n">
        <v>126.756981580511</v>
      </c>
      <c r="J416" s="0" t="n">
        <v>130.009325504884</v>
      </c>
      <c r="K416" s="0" t="n">
        <v>0.00593973</v>
      </c>
      <c r="L416" s="0" t="n">
        <v>0.005</v>
      </c>
      <c r="M416" s="0" t="n">
        <v>0</v>
      </c>
      <c r="N416" s="0" t="n">
        <v>4.74579900569842</v>
      </c>
      <c r="O416" s="0" t="n">
        <f aca="false">(N416/2204.59)*EXP(L416*M416)</f>
        <v>0.0021526900719401</v>
      </c>
      <c r="P416" s="0" t="n">
        <v>0.400684429145215</v>
      </c>
      <c r="Q416" s="0" t="n">
        <v>0.0788250461799058</v>
      </c>
      <c r="R416" s="0" t="n">
        <f aca="false">30.6123136425953*(I416/Hoja4!$AB$2)</f>
        <v>0.6925505323833</v>
      </c>
      <c r="S416" s="0" t="n">
        <v>1.14894745568521</v>
      </c>
      <c r="T416" s="0" t="n">
        <v>5.58086552427142E-005</v>
      </c>
      <c r="U416" s="0" t="n">
        <f aca="false">(SQRT(((P416/G416)^2)+((Q416/H416)^2)+((R416/I416)^2)+((S416/J416)^2)+((T416/K416)^2)))*O416</f>
        <v>7.32999596110195E-005</v>
      </c>
      <c r="V416" s="0" t="n">
        <f aca="false">O416&gt;U416</f>
        <v>1</v>
      </c>
      <c r="W416" s="0" t="n">
        <v>639996</v>
      </c>
      <c r="X416" s="0" t="n">
        <v>4.994E-006</v>
      </c>
      <c r="Y416" s="0" t="n">
        <f aca="false">(W416*X416)*EXP(L416*M416)</f>
        <v>3.196140024</v>
      </c>
      <c r="Z416" s="0" t="n">
        <v>357238.890533241</v>
      </c>
      <c r="AA416" s="0" t="n">
        <v>6507.82824848106</v>
      </c>
      <c r="AB416" s="0" t="n">
        <f aca="false">X416*0.1</f>
        <v>4.994E-007</v>
      </c>
      <c r="AC416" s="0" t="n">
        <f aca="false">(SQRT(((AA416/W416)^2)+((AB416/X416)^2)))*Y416</f>
        <v>0.32126214631963</v>
      </c>
      <c r="AD416" s="0" t="n">
        <v>5.223868284E-006</v>
      </c>
      <c r="AE416" s="0" t="n">
        <f aca="false">(W416*AD416)*EXP(L416*M416)</f>
        <v>3.34325480628686</v>
      </c>
      <c r="AF416" s="0" t="n">
        <v>357238.890533241</v>
      </c>
      <c r="AG416" s="0" t="n">
        <v>6507.82824848106</v>
      </c>
      <c r="AH416" s="0" t="n">
        <f aca="false">AD416*0.1</f>
        <v>5.223868284E-007</v>
      </c>
      <c r="AI416" s="0" t="n">
        <f aca="false">(SQRT(((AG416/W416)^2)+((AH416/AD416)^2)))*AE416</f>
        <v>0.33604948678592</v>
      </c>
      <c r="AJ416" s="0" t="n">
        <v>3.02832944E-007</v>
      </c>
      <c r="AK416" s="0" t="n">
        <f aca="false">(W416*AJ416)*EXP(L416*M416)</f>
        <v>0.193811872828224</v>
      </c>
      <c r="AL416" s="0" t="n">
        <v>357238.890533241</v>
      </c>
      <c r="AM416" s="0" t="n">
        <v>6507.82824848106</v>
      </c>
      <c r="AN416" s="0" t="n">
        <f aca="false">AJ416*0.1</f>
        <v>3.02832944E-008</v>
      </c>
      <c r="AO416" s="0" t="n">
        <f aca="false">(SQRT(((AM416/W416)^2)+((AN416/AJ416)^2)))*AK416</f>
        <v>0.019481129668749</v>
      </c>
    </row>
    <row r="417" customFormat="false" ht="15" hidden="false" customHeight="false" outlineLevel="0" collapsed="false">
      <c r="A417" s="42" t="s">
        <v>544</v>
      </c>
      <c r="B417" s="32"/>
      <c r="C417" s="0" t="s">
        <v>2123</v>
      </c>
      <c r="D417" s="41" t="n">
        <v>41151</v>
      </c>
      <c r="E417" s="0" t="n">
        <v>5000</v>
      </c>
      <c r="F417" s="0" t="n">
        <v>5049</v>
      </c>
      <c r="G417" s="0" t="n">
        <f aca="false">(((F417*3.7852*35.81)/1000)/(H417^2))*1.2732</f>
        <v>13.6149226735475</v>
      </c>
      <c r="H417" s="0" t="n">
        <v>8</v>
      </c>
      <c r="I417" s="0" t="n">
        <v>126.756981580511</v>
      </c>
      <c r="J417" s="0" t="n">
        <v>130.009325504884</v>
      </c>
      <c r="K417" s="0" t="n">
        <v>0.00593973</v>
      </c>
      <c r="L417" s="0" t="n">
        <v>0.005</v>
      </c>
      <c r="M417" s="0" t="n">
        <v>0</v>
      </c>
      <c r="N417" s="0" t="n">
        <v>4.74579900569842</v>
      </c>
      <c r="O417" s="0" t="n">
        <f aca="false">(N417/2204.59)*EXP(L417*M417)</f>
        <v>0.0021526900719401</v>
      </c>
      <c r="P417" s="0" t="n">
        <v>0.400684429145215</v>
      </c>
      <c r="Q417" s="0" t="n">
        <v>0.0788250461799058</v>
      </c>
      <c r="R417" s="0" t="n">
        <f aca="false">30.6123136425953*(I417/Hoja4!$AB$2)</f>
        <v>0.6925505323833</v>
      </c>
      <c r="S417" s="0" t="n">
        <v>1.14894745568521</v>
      </c>
      <c r="T417" s="0" t="n">
        <v>5.58086552427142E-005</v>
      </c>
      <c r="U417" s="0" t="n">
        <f aca="false">(SQRT(((P417/G417)^2)+((Q417/H417)^2)+((R417/I417)^2)+((S417/J417)^2)+((T417/K417)^2)))*O417</f>
        <v>7.32999596110195E-005</v>
      </c>
      <c r="V417" s="0" t="n">
        <f aca="false">O417&gt;U417</f>
        <v>1</v>
      </c>
      <c r="W417" s="0" t="n">
        <v>639996</v>
      </c>
      <c r="X417" s="0" t="n">
        <v>4.994E-006</v>
      </c>
      <c r="Y417" s="0" t="n">
        <f aca="false">(W417*X417)*EXP(L417*M417)</f>
        <v>3.196140024</v>
      </c>
      <c r="Z417" s="0" t="n">
        <v>357238.890533241</v>
      </c>
      <c r="AA417" s="0" t="n">
        <v>6507.82824848106</v>
      </c>
      <c r="AB417" s="0" t="n">
        <f aca="false">X417*0.1</f>
        <v>4.994E-007</v>
      </c>
      <c r="AC417" s="0" t="n">
        <f aca="false">(SQRT(((AA417/W417)^2)+((AB417/X417)^2)))*Y417</f>
        <v>0.32126214631963</v>
      </c>
      <c r="AD417" s="0" t="n">
        <v>5.223868284E-006</v>
      </c>
      <c r="AE417" s="0" t="n">
        <f aca="false">(W417*AD417)*EXP(L417*M417)</f>
        <v>3.34325480628686</v>
      </c>
      <c r="AF417" s="0" t="n">
        <v>357238.890533241</v>
      </c>
      <c r="AG417" s="0" t="n">
        <v>6507.82824848106</v>
      </c>
      <c r="AH417" s="0" t="n">
        <f aca="false">AD417*0.1</f>
        <v>5.223868284E-007</v>
      </c>
      <c r="AI417" s="0" t="n">
        <f aca="false">(SQRT(((AG417/W417)^2)+((AH417/AD417)^2)))*AE417</f>
        <v>0.33604948678592</v>
      </c>
      <c r="AJ417" s="0" t="n">
        <v>3.02832944E-007</v>
      </c>
      <c r="AK417" s="0" t="n">
        <f aca="false">(W417*AJ417)*EXP(L417*M417)</f>
        <v>0.193811872828224</v>
      </c>
      <c r="AL417" s="0" t="n">
        <v>357238.890533241</v>
      </c>
      <c r="AM417" s="0" t="n">
        <v>6507.82824848106</v>
      </c>
      <c r="AN417" s="0" t="n">
        <f aca="false">AJ417*0.1</f>
        <v>3.02832944E-008</v>
      </c>
      <c r="AO417" s="0" t="n">
        <f aca="false">(SQRT(((AM417/W417)^2)+((AN417/AJ417)^2)))*AK417</f>
        <v>0.019481129668749</v>
      </c>
    </row>
    <row r="418" customFormat="false" ht="15" hidden="false" customHeight="false" outlineLevel="0" collapsed="false">
      <c r="A418" s="42" t="s">
        <v>544</v>
      </c>
      <c r="B418" s="32"/>
      <c r="C418" s="0" t="s">
        <v>2125</v>
      </c>
      <c r="D418" s="41" t="n">
        <v>41151</v>
      </c>
      <c r="E418" s="0" t="n">
        <v>5000</v>
      </c>
      <c r="F418" s="0" t="n">
        <v>5049</v>
      </c>
      <c r="G418" s="0" t="n">
        <f aca="false">(((F418*3.7852*35.81)/1000)/(H418^2))*1.2732</f>
        <v>13.6149226735475</v>
      </c>
      <c r="H418" s="0" t="n">
        <v>8</v>
      </c>
      <c r="I418" s="0" t="n">
        <v>126.756981580511</v>
      </c>
      <c r="J418" s="0" t="n">
        <v>68.0020357347871</v>
      </c>
      <c r="K418" s="0" t="n">
        <v>3.9836139795159</v>
      </c>
      <c r="L418" s="0" t="n">
        <v>0.005</v>
      </c>
      <c r="M418" s="0" t="n">
        <v>0</v>
      </c>
      <c r="N418" s="0" t="n">
        <v>1664.88961864099</v>
      </c>
      <c r="O418" s="0" t="n">
        <f aca="false">(N418/2204.59)*EXP(L418*M418)</f>
        <v>0.75519240250613</v>
      </c>
      <c r="P418" s="0" t="n">
        <v>0.400684429145215</v>
      </c>
      <c r="Q418" s="0" t="n">
        <v>0.0788250461799058</v>
      </c>
      <c r="R418" s="0" t="n">
        <f aca="false">30.6123136425953*(I418/Hoja4!$AG$2)</f>
        <v>3.34726383181495</v>
      </c>
      <c r="S418" s="0" t="n">
        <v>0.388353619553598</v>
      </c>
      <c r="T418" s="0" t="n">
        <v>0.0223763331258358</v>
      </c>
      <c r="U418" s="0" t="n">
        <f aca="false">(SQRT(((P418/G418)^2)+((Q418/H418)^2)+((R418/I418)^2)+((S418/J418)^2)+((T418/K418)^2)))*O418</f>
        <v>0.0313626765878519</v>
      </c>
      <c r="V418" s="0" t="n">
        <f aca="false">O418&gt;U418</f>
        <v>1</v>
      </c>
      <c r="W418" s="0" t="n">
        <v>639996</v>
      </c>
      <c r="X418" s="0" t="n">
        <v>4.994E-006</v>
      </c>
      <c r="Y418" s="0" t="n">
        <f aca="false">(W418*X418)*EXP(L418*M418)</f>
        <v>3.196140024</v>
      </c>
      <c r="Z418" s="0" t="n">
        <v>236388.087410567</v>
      </c>
      <c r="AA418" s="0" t="n">
        <v>804.406580767259</v>
      </c>
      <c r="AB418" s="0" t="n">
        <f aca="false">X418*0.1</f>
        <v>4.994E-007</v>
      </c>
      <c r="AC418" s="0" t="n">
        <f aca="false">(SQRT(((AA418/W418)^2)+((AB418/X418)^2)))*Y418</f>
        <v>0.319639247399196</v>
      </c>
      <c r="AD418" s="0" t="n">
        <v>5.223868284E-006</v>
      </c>
      <c r="AE418" s="0" t="n">
        <f aca="false">(W418*AD418)*EXP(L418*M418)</f>
        <v>3.34325480628686</v>
      </c>
      <c r="AF418" s="0" t="n">
        <v>236388.087410567</v>
      </c>
      <c r="AG418" s="0" t="n">
        <v>804.406580767259</v>
      </c>
      <c r="AH418" s="0" t="n">
        <f aca="false">AD418*0.1</f>
        <v>5.223868284E-007</v>
      </c>
      <c r="AI418" s="0" t="n">
        <f aca="false">(SQRT(((AG418/W418)^2)+((AH418/AD418)^2)))*AE418</f>
        <v>0.334351887627211</v>
      </c>
      <c r="AJ418" s="0" t="n">
        <v>3.02832944E-007</v>
      </c>
      <c r="AK418" s="0" t="n">
        <f aca="false">(W418*AJ418)*EXP(L418*M418)</f>
        <v>0.193811872828224</v>
      </c>
      <c r="AL418" s="0" t="n">
        <v>236388.087410567</v>
      </c>
      <c r="AM418" s="0" t="n">
        <v>804.406580767259</v>
      </c>
      <c r="AN418" s="0" t="n">
        <f aca="false">AJ418*0.1</f>
        <v>3.02832944E-008</v>
      </c>
      <c r="AO418" s="0" t="n">
        <f aca="false">(SQRT(((AM418/W418)^2)+((AN418/AJ418)^2)))*AK418</f>
        <v>0.0193827181233166</v>
      </c>
    </row>
    <row r="419" customFormat="false" ht="15" hidden="false" customHeight="false" outlineLevel="0" collapsed="false">
      <c r="A419" s="42" t="s">
        <v>544</v>
      </c>
      <c r="B419" s="40" t="s">
        <v>786</v>
      </c>
      <c r="C419" s="0" t="s">
        <v>2122</v>
      </c>
      <c r="D419" s="41" t="n">
        <v>41242</v>
      </c>
      <c r="E419" s="0" t="n">
        <v>10000</v>
      </c>
      <c r="F419" s="0" t="n">
        <v>9685</v>
      </c>
      <c r="G419" s="0" t="n">
        <f aca="false">(((F419*3.7852*35.81)/1000)/(H419^2))*1.2732</f>
        <v>26.1161667841766</v>
      </c>
      <c r="H419" s="0" t="n">
        <v>8</v>
      </c>
      <c r="I419" s="0" t="n">
        <v>24.7805885389778</v>
      </c>
      <c r="J419" s="0" t="n">
        <v>68.0016224983599</v>
      </c>
      <c r="K419" s="0" t="n">
        <v>3.82238500207701</v>
      </c>
      <c r="L419" s="0" t="n">
        <v>0.005</v>
      </c>
      <c r="M419" s="0" t="n">
        <v>0</v>
      </c>
      <c r="N419" s="0" t="n">
        <v>1485.26960080707</v>
      </c>
      <c r="O419" s="0" t="n">
        <f aca="false">(N419/2204.59)*EXP(L419*M419)</f>
        <v>0.673716927323025</v>
      </c>
      <c r="P419" s="0" t="n">
        <v>0.693948706618423</v>
      </c>
      <c r="Q419" s="0" t="n">
        <v>0.0696754411027923</v>
      </c>
      <c r="R419" s="0" t="n">
        <f aca="false">30.3818643031628*(I419/Hoja4!$CY$2)</f>
        <v>0.220473481140226</v>
      </c>
      <c r="S419" s="0" t="n">
        <v>0.346725101597201</v>
      </c>
      <c r="T419" s="0" t="n">
        <v>0.0215793379964769</v>
      </c>
      <c r="U419" s="0" t="n">
        <f aca="false">(SQRT(((P419/G419)^2)+((Q419/H419)^2)+((R419/I419)^2)+((S419/J419)^2)+((T419/K419)^2)))*O419</f>
        <v>0.0204229734582638</v>
      </c>
      <c r="V419" s="0" t="n">
        <f aca="false">O419&gt;U419</f>
        <v>1</v>
      </c>
      <c r="W419" s="0" t="n">
        <v>240000</v>
      </c>
      <c r="X419" s="0" t="n">
        <v>4.994E-006</v>
      </c>
      <c r="Y419" s="0" t="n">
        <f aca="false">(W419*X419)*EXP(L419*M419)</f>
        <v>1.19856</v>
      </c>
      <c r="Z419" s="0" t="n">
        <v>363455.588561429</v>
      </c>
      <c r="AA419" s="0" t="n">
        <v>3748.14709444969</v>
      </c>
      <c r="AB419" s="0" t="n">
        <f aca="false">X419*0.1</f>
        <v>4.994E-007</v>
      </c>
      <c r="AC419" s="0" t="n">
        <f aca="false">(SQRT(((AA419/W419)^2)+((AB419/X419)^2)))*Y419</f>
        <v>0.121308835174492</v>
      </c>
      <c r="AD419" s="0" t="n">
        <v>5.223868284E-006</v>
      </c>
      <c r="AE419" s="0" t="n">
        <f aca="false">(W419*AD419)*EXP(L419*M419)</f>
        <v>1.25372838816</v>
      </c>
      <c r="AF419" s="0" t="n">
        <v>363455.588561429</v>
      </c>
      <c r="AG419" s="0" t="n">
        <v>3748.14709444969</v>
      </c>
      <c r="AH419" s="0" t="n">
        <f aca="false">AD419*0.1</f>
        <v>5.223868284E-007</v>
      </c>
      <c r="AI419" s="0" t="n">
        <f aca="false">(SQRT(((AG419/W419)^2)+((AH419/AD419)^2)))*AE419</f>
        <v>0.126892546383062</v>
      </c>
      <c r="AJ419" s="0" t="n">
        <v>3.02832944E-007</v>
      </c>
      <c r="AK419" s="0" t="n">
        <f aca="false">(W419*AJ419)*EXP(L419*M419)</f>
        <v>0.07267990656</v>
      </c>
      <c r="AL419" s="0" t="n">
        <v>363455.588561429</v>
      </c>
      <c r="AM419" s="0" t="n">
        <v>3748.14709444969</v>
      </c>
      <c r="AN419" s="0" t="n">
        <f aca="false">AJ419*0.1</f>
        <v>3.02832944E-008</v>
      </c>
      <c r="AO419" s="0" t="n">
        <f aca="false">(SQRT(((AM419/W419)^2)+((AN419/AJ419)^2)))*AK419</f>
        <v>0.00735608964539492</v>
      </c>
    </row>
    <row r="420" customFormat="false" ht="15" hidden="false" customHeight="false" outlineLevel="0" collapsed="false">
      <c r="A420" s="42" t="s">
        <v>544</v>
      </c>
      <c r="B420" s="32"/>
      <c r="C420" s="0" t="s">
        <v>2123</v>
      </c>
      <c r="D420" s="41" t="n">
        <v>41242</v>
      </c>
      <c r="E420" s="0" t="n">
        <v>10000</v>
      </c>
      <c r="F420" s="0" t="n">
        <v>9685</v>
      </c>
      <c r="G420" s="0" t="n">
        <f aca="false">(((F420*3.7852*35.81)/1000)/(H420^2))*1.2732</f>
        <v>26.1161667841766</v>
      </c>
      <c r="H420" s="0" t="n">
        <v>8</v>
      </c>
      <c r="I420" s="0" t="n">
        <v>29.7367062467734</v>
      </c>
      <c r="J420" s="0" t="n">
        <v>130.009325504884</v>
      </c>
      <c r="K420" s="0" t="n">
        <v>0.00593973</v>
      </c>
      <c r="L420" s="0" t="n">
        <v>0.005</v>
      </c>
      <c r="M420" s="0" t="n">
        <v>0</v>
      </c>
      <c r="N420" s="0" t="n">
        <v>5.29484502857143</v>
      </c>
      <c r="O420" s="0" t="n">
        <f aca="false">(N420/2204.59)*EXP(L420*M420)</f>
        <v>0.00240173684384463</v>
      </c>
      <c r="P420" s="0" t="n">
        <v>0.693948706618423</v>
      </c>
      <c r="Q420" s="0" t="n">
        <v>0.0696754411027923</v>
      </c>
      <c r="R420" s="0" t="n">
        <f aca="false">30.3818643031628*(I420/Hoja4!$DN$2)</f>
        <v>0.157243600212716</v>
      </c>
      <c r="S420" s="0" t="n">
        <v>1.14894745568521</v>
      </c>
      <c r="T420" s="0" t="n">
        <v>5.58086552427142E-005</v>
      </c>
      <c r="U420" s="0" t="n">
        <f aca="false">(SQRT(((P420/G420)^2)+((Q420/H420)^2)+((R420/I420)^2)+((S420/J420)^2)+((T420/K420)^2)))*O420</f>
        <v>7.5042185614872E-005</v>
      </c>
      <c r="V420" s="0" t="n">
        <f aca="false">O420&gt;U420</f>
        <v>1</v>
      </c>
      <c r="W420" s="0" t="n">
        <v>288000</v>
      </c>
      <c r="X420" s="0" t="n">
        <v>4.994E-006</v>
      </c>
      <c r="Y420" s="0" t="n">
        <f aca="false">(W420*X420)*EXP(L420*M420)</f>
        <v>1.438272</v>
      </c>
      <c r="Z420" s="0" t="n">
        <v>357238.890533241</v>
      </c>
      <c r="AA420" s="0" t="n">
        <v>6507.82824848106</v>
      </c>
      <c r="AB420" s="0" t="n">
        <f aca="false">X420*0.1</f>
        <v>4.994E-007</v>
      </c>
      <c r="AC420" s="0" t="n">
        <f aca="false">(SQRT(((AA420/W420)^2)+((AB420/X420)^2)))*Y420</f>
        <v>0.147453448883328</v>
      </c>
      <c r="AD420" s="0" t="n">
        <v>5.223868284E-006</v>
      </c>
      <c r="AE420" s="0" t="n">
        <f aca="false">(W420*AD420)*EXP(L420*M420)</f>
        <v>1.504474065792</v>
      </c>
      <c r="AF420" s="0" t="n">
        <v>357238.890533241</v>
      </c>
      <c r="AG420" s="0" t="n">
        <v>6507.82824848106</v>
      </c>
      <c r="AH420" s="0" t="n">
        <f aca="false">AD420*0.1</f>
        <v>5.223868284E-007</v>
      </c>
      <c r="AI420" s="0" t="n">
        <f aca="false">(SQRT(((AG420/W420)^2)+((AH420/AD420)^2)))*AE420</f>
        <v>0.154240567678821</v>
      </c>
      <c r="AJ420" s="0" t="n">
        <v>3.02832944E-007</v>
      </c>
      <c r="AK420" s="0" t="n">
        <f aca="false">(W420*AJ420)*EXP(L420*M420)</f>
        <v>0.087215887872</v>
      </c>
      <c r="AL420" s="0" t="n">
        <v>357238.890533241</v>
      </c>
      <c r="AM420" s="0" t="n">
        <v>6507.82824848106</v>
      </c>
      <c r="AN420" s="0" t="n">
        <f aca="false">AJ420*0.1</f>
        <v>3.02832944E-008</v>
      </c>
      <c r="AO420" s="0" t="n">
        <f aca="false">(SQRT(((AM420/W420)^2)+((AN420/AJ420)^2)))*AK420</f>
        <v>0.0089414821842795</v>
      </c>
    </row>
    <row r="421" customFormat="false" ht="15" hidden="false" customHeight="false" outlineLevel="0" collapsed="false">
      <c r="A421" s="42" t="s">
        <v>544</v>
      </c>
      <c r="B421" s="32"/>
      <c r="C421" s="0" t="s">
        <v>2123</v>
      </c>
      <c r="D421" s="41" t="n">
        <v>41242</v>
      </c>
      <c r="E421" s="0" t="n">
        <v>5000</v>
      </c>
      <c r="F421" s="0" t="n">
        <v>5283.44</v>
      </c>
      <c r="G421" s="0" t="n">
        <f aca="false">(((F421*3.7852*35.81)/1000)/(H421^2))*1.2732</f>
        <v>13.5605984941299</v>
      </c>
      <c r="H421" s="0" t="n">
        <v>8.2</v>
      </c>
      <c r="I421" s="0" t="n">
        <v>27.2549702466575</v>
      </c>
      <c r="J421" s="0" t="n">
        <v>130.009325504884</v>
      </c>
      <c r="K421" s="0" t="n">
        <v>0.00593973</v>
      </c>
      <c r="L421" s="0" t="n">
        <v>0.005</v>
      </c>
      <c r="M421" s="0" t="n">
        <v>0</v>
      </c>
      <c r="N421" s="0" t="n">
        <v>2.64742251428572</v>
      </c>
      <c r="O421" s="0" t="n">
        <f aca="false">(N421/2204.59)*EXP(L421*M421)</f>
        <v>0.00120086842192231</v>
      </c>
      <c r="P421" s="0" t="n">
        <v>0.400684429145215</v>
      </c>
      <c r="Q421" s="0" t="n">
        <v>0.0788250461799058</v>
      </c>
      <c r="R421" s="0" t="n">
        <f aca="false">30.6123136425953*(I421/Hoja4!$AB$2)</f>
        <v>0.148910489339987</v>
      </c>
      <c r="S421" s="0" t="n">
        <v>1.14894745568521</v>
      </c>
      <c r="T421" s="0" t="n">
        <v>5.58086552427142E-005</v>
      </c>
      <c r="U421" s="0" t="n">
        <f aca="false">(SQRT(((P421/G421)^2)+((Q421/H421)^2)+((R421/I421)^2)+((S421/J421)^2)+((T421/K421)^2)))*O421</f>
        <v>4.09301513482073E-005</v>
      </c>
      <c r="V421" s="0" t="n">
        <f aca="false">O421&gt;U421</f>
        <v>1</v>
      </c>
      <c r="W421" s="0" t="n">
        <v>144000</v>
      </c>
      <c r="X421" s="0" t="n">
        <v>4.994E-006</v>
      </c>
      <c r="Y421" s="0" t="n">
        <f aca="false">(W421*X421)*EXP(L421*M421)</f>
        <v>0.719136</v>
      </c>
      <c r="Z421" s="0" t="n">
        <v>357238.890533241</v>
      </c>
      <c r="AA421" s="0" t="n">
        <v>6507.82824848106</v>
      </c>
      <c r="AB421" s="0" t="n">
        <f aca="false">X421*0.1</f>
        <v>4.994E-007</v>
      </c>
      <c r="AC421" s="0" t="n">
        <f aca="false">(SQRT(((AA421/W421)^2)+((AB421/X421)^2)))*Y421</f>
        <v>0.0789165508160888</v>
      </c>
      <c r="AD421" s="0" t="n">
        <v>5.223868284E-006</v>
      </c>
      <c r="AE421" s="0" t="n">
        <f aca="false">(W421*AD421)*EXP(L421*M421)</f>
        <v>0.752237032896</v>
      </c>
      <c r="AF421" s="0" t="n">
        <v>357238.890533241</v>
      </c>
      <c r="AG421" s="0" t="n">
        <v>6507.82824848106</v>
      </c>
      <c r="AH421" s="0" t="n">
        <f aca="false">AD421*0.1</f>
        <v>5.223868284E-007</v>
      </c>
      <c r="AI421" s="0" t="n">
        <f aca="false">(SQRT(((AG421/W421)^2)+((AH421/AD421)^2)))*AE421</f>
        <v>0.0825489921687706</v>
      </c>
      <c r="AJ421" s="0" t="n">
        <v>3.02832944E-007</v>
      </c>
      <c r="AK421" s="0" t="n">
        <f aca="false">(W421*AJ421)*EXP(L421*M421)</f>
        <v>0.043607943936</v>
      </c>
      <c r="AL421" s="0" t="n">
        <v>357238.890533241</v>
      </c>
      <c r="AM421" s="0" t="n">
        <v>6507.82824848106</v>
      </c>
      <c r="AN421" s="0" t="n">
        <f aca="false">AJ421*0.1</f>
        <v>3.02832944E-008</v>
      </c>
      <c r="AO421" s="0" t="n">
        <f aca="false">(SQRT(((AM421/W421)^2)+((AN421/AJ421)^2)))*AK421</f>
        <v>0.00478544882137801</v>
      </c>
    </row>
    <row r="422" customFormat="false" ht="15" hidden="false" customHeight="false" outlineLevel="0" collapsed="false">
      <c r="A422" s="42" t="s">
        <v>544</v>
      </c>
      <c r="B422" s="32"/>
      <c r="C422" s="0" t="s">
        <v>2125</v>
      </c>
      <c r="D422" s="41" t="n">
        <v>41242</v>
      </c>
      <c r="E422" s="0" t="n">
        <v>5000</v>
      </c>
      <c r="F422" s="0" t="n">
        <v>5283.44</v>
      </c>
      <c r="H422" s="0" t="n">
        <v>8.2</v>
      </c>
      <c r="I422" s="0" t="n">
        <v>0</v>
      </c>
      <c r="J422" s="0" t="n">
        <v>68.0020357347871</v>
      </c>
      <c r="K422" s="0" t="n">
        <v>3.9836139795159</v>
      </c>
      <c r="L422" s="0" t="n">
        <v>0.005</v>
      </c>
      <c r="M422" s="0" t="n">
        <v>0</v>
      </c>
      <c r="N422" s="0" t="n">
        <v>0</v>
      </c>
      <c r="O422" s="0" t="n">
        <f aca="false">(N422/2204.59)*EXP(L422*M422)</f>
        <v>0</v>
      </c>
      <c r="P422" s="0" t="n">
        <v>0.400684429145215</v>
      </c>
      <c r="Q422" s="0" t="n">
        <v>0.0788250461799058</v>
      </c>
      <c r="R422" s="0" t="n">
        <f aca="false">30.6123136425953*(I422/Hoja4!$AG$2)</f>
        <v>0</v>
      </c>
      <c r="S422" s="0" t="n">
        <v>0.388353619553598</v>
      </c>
      <c r="T422" s="0" t="n">
        <v>0.0223763331258358</v>
      </c>
      <c r="W422" s="0" t="n">
        <v>0</v>
      </c>
      <c r="X422" s="0" t="n">
        <v>4.994E-006</v>
      </c>
      <c r="Y422" s="0" t="n">
        <f aca="false">(W422*X422)*EXP(L422*M422)</f>
        <v>0</v>
      </c>
      <c r="Z422" s="0" t="n">
        <v>236388.087410567</v>
      </c>
      <c r="AA422" s="0" t="n">
        <v>804.406580767259</v>
      </c>
      <c r="AB422" s="0" t="n">
        <f aca="false">X422*0.1</f>
        <v>4.994E-007</v>
      </c>
      <c r="AD422" s="0" t="n">
        <v>5.223868284E-006</v>
      </c>
      <c r="AE422" s="0" t="n">
        <f aca="false">(W422*AD422)*EXP(L422*M422)</f>
        <v>0</v>
      </c>
      <c r="AF422" s="0" t="n">
        <v>236388.087410567</v>
      </c>
      <c r="AG422" s="0" t="n">
        <v>804.406580767259</v>
      </c>
      <c r="AH422" s="0" t="n">
        <f aca="false">AD422*0.1</f>
        <v>5.223868284E-007</v>
      </c>
      <c r="AJ422" s="0" t="n">
        <v>3.02832944E-007</v>
      </c>
      <c r="AK422" s="0" t="n">
        <f aca="false">(W422*AJ422)*EXP(L422*M422)</f>
        <v>0</v>
      </c>
      <c r="AL422" s="0" t="n">
        <v>236388.087410567</v>
      </c>
      <c r="AM422" s="0" t="n">
        <v>804.406580767259</v>
      </c>
      <c r="AN422" s="0" t="n">
        <f aca="false">AJ422*0.1</f>
        <v>3.02832944E-008</v>
      </c>
    </row>
    <row r="423" customFormat="false" ht="15" hidden="false" customHeight="false" outlineLevel="0" collapsed="false">
      <c r="A423" s="42" t="s">
        <v>544</v>
      </c>
      <c r="B423" s="40" t="s">
        <v>792</v>
      </c>
      <c r="C423" s="0" t="s">
        <v>2122</v>
      </c>
      <c r="D423" s="41" t="n">
        <v>40808</v>
      </c>
      <c r="E423" s="0" t="n">
        <v>5000</v>
      </c>
      <c r="F423" s="0" t="n">
        <v>5049</v>
      </c>
      <c r="G423" s="0" t="n">
        <f aca="false">(((F423*3.7852*35.81)/1000)/(H423^2))*1.2732</f>
        <v>13.6149226735475</v>
      </c>
      <c r="H423" s="0" t="n">
        <v>8</v>
      </c>
      <c r="I423" s="0" t="n">
        <v>65.8250505050505</v>
      </c>
      <c r="J423" s="0" t="n">
        <v>68.0016224983599</v>
      </c>
      <c r="K423" s="0" t="n">
        <v>3.82238500207701</v>
      </c>
      <c r="L423" s="0" t="n">
        <v>0.005</v>
      </c>
      <c r="M423" s="0" t="n">
        <v>1</v>
      </c>
      <c r="N423" s="0" t="n">
        <v>1280.1896321301</v>
      </c>
      <c r="O423" s="0" t="n">
        <f aca="false">(N423/2204.59)*EXP(L423*M423)</f>
        <v>0.583603576794389</v>
      </c>
      <c r="P423" s="0" t="n">
        <v>0.400684429145215</v>
      </c>
      <c r="Q423" s="0" t="n">
        <v>0.0788250461799058</v>
      </c>
      <c r="R423" s="0" t="n">
        <f aca="false">30.6123136425953*(I423/Hoja4!$AB$2)</f>
        <v>0.359642310845617</v>
      </c>
      <c r="S423" s="0" t="n">
        <v>0.346725101597201</v>
      </c>
      <c r="T423" s="0" t="n">
        <v>0.0215793379964769</v>
      </c>
      <c r="U423" s="0" t="n">
        <f aca="false">(SQRT(((P423/G423)^2)+((Q423/H423)^2)+((R423/I423)^2)+((S423/J423)^2)+((T423/K423)^2)))*O423</f>
        <v>0.0189191788103484</v>
      </c>
      <c r="V423" s="0" t="n">
        <f aca="false">O423&gt;U423</f>
        <v>1</v>
      </c>
      <c r="W423" s="0" t="n">
        <v>332350.68</v>
      </c>
      <c r="X423" s="0" t="n">
        <v>4.994E-006</v>
      </c>
      <c r="Y423" s="0" t="n">
        <f aca="false">(W423*X423)*EXP(L423*M423)</f>
        <v>1.66807887401238</v>
      </c>
      <c r="Z423" s="0" t="n">
        <v>363455.588561429</v>
      </c>
      <c r="AA423" s="0" t="n">
        <v>3748.14709444969</v>
      </c>
      <c r="AB423" s="0" t="n">
        <f aca="false">X423*0.1</f>
        <v>4.994E-007</v>
      </c>
      <c r="AC423" s="0" t="n">
        <f aca="false">(SQRT(((AA423/W423)^2)+((AB423/X423)^2)))*Y423</f>
        <v>0.167865319108474</v>
      </c>
      <c r="AD423" s="0" t="n">
        <v>5.223868284E-006</v>
      </c>
      <c r="AE423" s="0" t="n">
        <f aca="false">(W423*AD423)*EXP(L423*M423)</f>
        <v>1.74485869546731</v>
      </c>
      <c r="AF423" s="0" t="n">
        <v>363455.588561429</v>
      </c>
      <c r="AG423" s="0" t="n">
        <v>3748.14709444969</v>
      </c>
      <c r="AH423" s="0" t="n">
        <f aca="false">AD423*0.1</f>
        <v>5.223868284E-007</v>
      </c>
      <c r="AI423" s="0" t="n">
        <f aca="false">(SQRT(((AG423/W423)^2)+((AH423/AD423)^2)))*AE423</f>
        <v>0.175591973663255</v>
      </c>
      <c r="AJ423" s="0" t="n">
        <v>3.02832944E-007</v>
      </c>
      <c r="AK423" s="0" t="n">
        <f aca="false">(W423*AJ423)*EXP(L423*M423)</f>
        <v>0.101151228722742</v>
      </c>
      <c r="AL423" s="0" t="n">
        <v>363455.588561429</v>
      </c>
      <c r="AM423" s="0" t="n">
        <v>3748.14709444969</v>
      </c>
      <c r="AN423" s="0" t="n">
        <f aca="false">AJ423*0.1</f>
        <v>3.02832944E-008</v>
      </c>
      <c r="AO423" s="0" t="n">
        <f aca="false">(SQRT(((AM423/W423)^2)+((AN423/AJ423)^2)))*AK423</f>
        <v>0.0101792448500438</v>
      </c>
    </row>
    <row r="424" customFormat="false" ht="15" hidden="false" customHeight="false" outlineLevel="0" collapsed="false">
      <c r="A424" s="42" t="s">
        <v>544</v>
      </c>
      <c r="B424" s="32"/>
      <c r="C424" s="0" t="s">
        <v>2122</v>
      </c>
      <c r="D424" s="41" t="n">
        <v>40808</v>
      </c>
      <c r="E424" s="0" t="n">
        <v>10000</v>
      </c>
      <c r="F424" s="0" t="n">
        <v>9685</v>
      </c>
      <c r="G424" s="0" t="n">
        <f aca="false">(((F424*3.7852*35.81)/1000)/(H424^2))*1.2732</f>
        <v>26.1161667841766</v>
      </c>
      <c r="H424" s="0" t="n">
        <v>8</v>
      </c>
      <c r="I424" s="0" t="n">
        <v>68.6320578213733</v>
      </c>
      <c r="J424" s="0" t="n">
        <v>68.0016224983599</v>
      </c>
      <c r="K424" s="0" t="n">
        <v>3.82238500207701</v>
      </c>
      <c r="L424" s="0" t="n">
        <v>0.005</v>
      </c>
      <c r="M424" s="0" t="n">
        <v>1</v>
      </c>
      <c r="N424" s="0" t="n">
        <v>2483.70235430792</v>
      </c>
      <c r="O424" s="0" t="n">
        <f aca="false">(N424/2204.59)*EXP(L424*M424)</f>
        <v>1.13225223926782</v>
      </c>
      <c r="P424" s="0" t="n">
        <v>0.693948706618423</v>
      </c>
      <c r="Q424" s="0" t="n">
        <v>0.0696754411027923</v>
      </c>
      <c r="R424" s="0" t="n">
        <f aca="false">30.3818643031628*(I424/Hoja4!$CY$2)</f>
        <v>0.610621038394419</v>
      </c>
      <c r="S424" s="0" t="n">
        <v>0.346725101597201</v>
      </c>
      <c r="T424" s="0" t="n">
        <v>0.0215793379964769</v>
      </c>
      <c r="U424" s="0" t="n">
        <f aca="false">(SQRT(((P424/G424)^2)+((Q424/H424)^2)+((R424/I424)^2)+((S424/J424)^2)+((T424/K424)^2)))*O424</f>
        <v>0.0343229574511481</v>
      </c>
      <c r="V424" s="0" t="n">
        <f aca="false">O424&gt;U424</f>
        <v>1</v>
      </c>
      <c r="W424" s="0" t="n">
        <v>664701.48</v>
      </c>
      <c r="X424" s="0" t="n">
        <v>4.994E-006</v>
      </c>
      <c r="Y424" s="0" t="n">
        <f aca="false">(W424*X424)*EXP(L424*M424)</f>
        <v>3.33615835030867</v>
      </c>
      <c r="Z424" s="0" t="n">
        <v>363455.588561429</v>
      </c>
      <c r="AA424" s="0" t="n">
        <v>3748.14709444969</v>
      </c>
      <c r="AB424" s="0" t="n">
        <f aca="false">X424*0.1</f>
        <v>4.994E-007</v>
      </c>
      <c r="AC424" s="0" t="n">
        <f aca="false">(SQRT(((AA424/W424)^2)+((AB424/X424)^2)))*Y424</f>
        <v>0.334145805664935</v>
      </c>
      <c r="AD424" s="0" t="n">
        <v>5.223868284E-006</v>
      </c>
      <c r="AE424" s="0" t="n">
        <f aca="false">(W424*AD424)*EXP(L424*M424)</f>
        <v>3.48971802094097</v>
      </c>
      <c r="AF424" s="0" t="n">
        <v>363455.588561429</v>
      </c>
      <c r="AG424" s="0" t="n">
        <v>3748.14709444969</v>
      </c>
      <c r="AH424" s="0" t="n">
        <f aca="false">AD424*0.1</f>
        <v>5.223868284E-007</v>
      </c>
      <c r="AI424" s="0" t="n">
        <f aca="false">(SQRT(((AG424/W424)^2)+((AH424/AD424)^2)))*AE424</f>
        <v>0.349526166688963</v>
      </c>
      <c r="AJ424" s="0" t="n">
        <v>3.02832944E-007</v>
      </c>
      <c r="AK424" s="0" t="n">
        <f aca="false">(W424*AJ424)*EXP(L424*M424)</f>
        <v>0.202302493967593</v>
      </c>
      <c r="AL424" s="0" t="n">
        <v>363455.588561429</v>
      </c>
      <c r="AM424" s="0" t="n">
        <v>3748.14709444969</v>
      </c>
      <c r="AN424" s="0" t="n">
        <f aca="false">AJ424*0.1</f>
        <v>3.02832944E-008</v>
      </c>
      <c r="AO424" s="0" t="n">
        <f aca="false">(SQRT(((AM424/W424)^2)+((AN424/AJ424)^2)))*AK424</f>
        <v>0.0202623864747225</v>
      </c>
    </row>
    <row r="425" customFormat="false" ht="15" hidden="false" customHeight="false" outlineLevel="0" collapsed="false">
      <c r="A425" s="42" t="s">
        <v>544</v>
      </c>
      <c r="B425" s="32"/>
      <c r="C425" s="0" t="s">
        <v>2123</v>
      </c>
      <c r="D425" s="41" t="n">
        <v>40808</v>
      </c>
      <c r="E425" s="0" t="n">
        <v>10000</v>
      </c>
      <c r="F425" s="0" t="n">
        <v>9685</v>
      </c>
      <c r="G425" s="0" t="n">
        <f aca="false">(((F425*3.7852*35.81)/1000)/(H425^2))*1.2732</f>
        <v>26.1161667841766</v>
      </c>
      <c r="H425" s="0" t="n">
        <v>8</v>
      </c>
      <c r="I425" s="0" t="n">
        <v>95.2966035536723</v>
      </c>
      <c r="J425" s="0" t="n">
        <v>130.009325504884</v>
      </c>
      <c r="K425" s="0" t="n">
        <v>0.00593973</v>
      </c>
      <c r="L425" s="0" t="n">
        <v>0.005</v>
      </c>
      <c r="M425" s="0" t="n">
        <v>1</v>
      </c>
      <c r="N425" s="0" t="n">
        <v>8.38426332544061</v>
      </c>
      <c r="O425" s="0" t="n">
        <f aca="false">(N425/2204.59)*EXP(L425*M425)</f>
        <v>0.0038221572356992</v>
      </c>
      <c r="P425" s="0" t="n">
        <v>0.693948706618423</v>
      </c>
      <c r="Q425" s="0" t="n">
        <v>0.0696754411027923</v>
      </c>
      <c r="R425" s="0" t="n">
        <f aca="false">30.3818643031628*(I425/Hoja4!$DN$2)</f>
        <v>0.503915292651126</v>
      </c>
      <c r="S425" s="0" t="n">
        <v>1.14894745568521</v>
      </c>
      <c r="T425" s="0" t="n">
        <v>5.58086552427142E-005</v>
      </c>
      <c r="U425" s="0" t="n">
        <f aca="false">(SQRT(((P425/G425)^2)+((Q425/H425)^2)+((R425/I425)^2)+((S425/J425)^2)+((T425/K425)^2)))*O425</f>
        <v>0.000119423172220412</v>
      </c>
      <c r="V425" s="0" t="n">
        <f aca="false">O425&gt;U425</f>
        <v>1</v>
      </c>
      <c r="W425" s="0" t="n">
        <v>922947.605417316</v>
      </c>
      <c r="X425" s="0" t="n">
        <v>4.994E-006</v>
      </c>
      <c r="Y425" s="0" t="n">
        <f aca="false">(W425*X425)*EXP(L425*M425)</f>
        <v>4.63230405431077</v>
      </c>
      <c r="Z425" s="0" t="n">
        <v>357238.890533241</v>
      </c>
      <c r="AA425" s="0" t="n">
        <v>6507.82824848106</v>
      </c>
      <c r="AB425" s="0" t="n">
        <f aca="false">X425*0.1</f>
        <v>4.994E-007</v>
      </c>
      <c r="AC425" s="0" t="n">
        <f aca="false">(SQRT(((AA425/W425)^2)+((AB425/X425)^2)))*Y425</f>
        <v>0.464380533823454</v>
      </c>
      <c r="AD425" s="0" t="n">
        <v>5.223868284E-006</v>
      </c>
      <c r="AE425" s="0" t="n">
        <f aca="false">(W425*AD425)*EXP(L425*M425)</f>
        <v>4.84552387488159</v>
      </c>
      <c r="AF425" s="0" t="n">
        <v>357238.890533241</v>
      </c>
      <c r="AG425" s="0" t="n">
        <v>6507.82824848106</v>
      </c>
      <c r="AH425" s="0" t="n">
        <f aca="false">AD425*0.1</f>
        <v>5.223868284E-007</v>
      </c>
      <c r="AI425" s="0" t="n">
        <f aca="false">(SQRT(((AG425/W425)^2)+((AH425/AD425)^2)))*AE425</f>
        <v>0.485755455015485</v>
      </c>
      <c r="AJ425" s="0" t="n">
        <v>3.02832944E-007</v>
      </c>
      <c r="AK425" s="0" t="n">
        <f aca="false">(W425*AJ425)*EXP(L425*M425)</f>
        <v>0.280899934775744</v>
      </c>
      <c r="AL425" s="0" t="n">
        <v>357238.890533241</v>
      </c>
      <c r="AM425" s="0" t="n">
        <v>6507.82824848106</v>
      </c>
      <c r="AN425" s="0" t="n">
        <f aca="false">AJ425*0.1</f>
        <v>3.02832944E-008</v>
      </c>
      <c r="AO425" s="0" t="n">
        <f aca="false">(SQRT(((AM425/W425)^2)+((AN425/AJ425)^2)))*AK425</f>
        <v>0.0281597365226368</v>
      </c>
    </row>
    <row r="426" customFormat="false" ht="15" hidden="false" customHeight="false" outlineLevel="0" collapsed="false">
      <c r="A426" s="42" t="s">
        <v>544</v>
      </c>
      <c r="B426" s="40" t="s">
        <v>797</v>
      </c>
      <c r="C426" s="0" t="s">
        <v>2122</v>
      </c>
      <c r="D426" s="41" t="n">
        <v>41381</v>
      </c>
      <c r="E426" s="0" t="n">
        <v>11529</v>
      </c>
      <c r="F426" s="0" t="n">
        <v>11529</v>
      </c>
      <c r="G426" s="0" t="n">
        <f aca="false">(((F426*3.7852*35.81)/1000)/(H426^2))*1.2732</f>
        <v>31.0886202224855</v>
      </c>
      <c r="H426" s="0" t="n">
        <v>8</v>
      </c>
      <c r="I426" s="0" t="n">
        <v>37.4707259953162</v>
      </c>
      <c r="J426" s="0" t="n">
        <v>68.0016224983599</v>
      </c>
      <c r="K426" s="0" t="n">
        <v>3.82238500207701</v>
      </c>
      <c r="L426" s="0" t="n">
        <v>0.005</v>
      </c>
      <c r="M426" s="0" t="n">
        <v>-1</v>
      </c>
      <c r="N426" s="0" t="n">
        <v>2586.04003343765</v>
      </c>
      <c r="O426" s="0" t="n">
        <f aca="false">(N426/2204.59)*EXP(L426*M426)</f>
        <v>1.16717489644892</v>
      </c>
      <c r="P426" s="0" t="n">
        <v>0.780766980416145</v>
      </c>
      <c r="Q426" s="0" t="n">
        <v>0.0662372265305065</v>
      </c>
      <c r="R426" s="0" t="n">
        <f aca="false">15.1037169846062*(I426/Hoja4!$DX$2)</f>
        <v>1.10103343726356</v>
      </c>
      <c r="S426" s="0" t="n">
        <v>0.346725101597201</v>
      </c>
      <c r="T426" s="0" t="n">
        <v>0.0215793379964769</v>
      </c>
      <c r="U426" s="0" t="n">
        <f aca="false">(SQRT(((P426/G426)^2)+((Q426/H426)^2)+((R426/I426)^2)+((S426/J426)^2)+((T426/K426)^2)))*O426</f>
        <v>0.046985950218945</v>
      </c>
      <c r="V426" s="0" t="n">
        <f aca="false">O426&gt;U426</f>
        <v>1</v>
      </c>
      <c r="W426" s="0" t="n">
        <v>432000</v>
      </c>
      <c r="X426" s="0" t="n">
        <v>4.994E-006</v>
      </c>
      <c r="Y426" s="0" t="n">
        <f aca="false">(W426*X426)*EXP(L426*M426)</f>
        <v>2.14664788271013</v>
      </c>
      <c r="Z426" s="0" t="n">
        <v>363455.588561429</v>
      </c>
      <c r="AA426" s="0" t="n">
        <v>3748.14709444969</v>
      </c>
      <c r="AB426" s="0" t="n">
        <f aca="false">X426*0.1</f>
        <v>4.994E-007</v>
      </c>
      <c r="AC426" s="0" t="n">
        <f aca="false">(SQRT(((AA426/W426)^2)+((AB426/X426)^2)))*Y426</f>
        <v>0.215471245904564</v>
      </c>
      <c r="AD426" s="0" t="n">
        <v>5.223868284E-006</v>
      </c>
      <c r="AE426" s="0" t="n">
        <f aca="false">(W426*AD426)*EXP(L426*M426)</f>
        <v>2.24545570512719</v>
      </c>
      <c r="AF426" s="0" t="n">
        <v>363455.588561429</v>
      </c>
      <c r="AG426" s="0" t="n">
        <v>3748.14709444969</v>
      </c>
      <c r="AH426" s="0" t="n">
        <f aca="false">AD426*0.1</f>
        <v>5.223868284E-007</v>
      </c>
      <c r="AI426" s="0" t="n">
        <f aca="false">(SQRT(((AG426/W426)^2)+((AH426/AD426)^2)))*AE426</f>
        <v>0.22538914849716</v>
      </c>
      <c r="AJ426" s="0" t="n">
        <v>3.02832944E-007</v>
      </c>
      <c r="AK426" s="0" t="n">
        <f aca="false">(W426*AJ426)*EXP(L426*M426)</f>
        <v>0.130171345224765</v>
      </c>
      <c r="AL426" s="0" t="n">
        <v>363455.588561429</v>
      </c>
      <c r="AM426" s="0" t="n">
        <v>3748.14709444969</v>
      </c>
      <c r="AN426" s="0" t="n">
        <f aca="false">AJ426*0.1</f>
        <v>3.02832944E-008</v>
      </c>
      <c r="AO426" s="0" t="n">
        <f aca="false">(SQRT(((AM426/W426)^2)+((AN426/AJ426)^2)))*AK426</f>
        <v>0.0130660375940382</v>
      </c>
    </row>
    <row r="427" customFormat="false" ht="15" hidden="false" customHeight="false" outlineLevel="0" collapsed="false">
      <c r="A427" s="42" t="s">
        <v>544</v>
      </c>
      <c r="B427" s="32"/>
      <c r="C427" s="0" t="s">
        <v>2124</v>
      </c>
      <c r="D427" s="41" t="n">
        <v>41381</v>
      </c>
      <c r="E427" s="0" t="n">
        <v>11529</v>
      </c>
      <c r="F427" s="0" t="n">
        <v>11529</v>
      </c>
      <c r="G427" s="0" t="n">
        <f aca="false">(((F427*3.7852*35.81)/1000)/(H427^2))*1.2732</f>
        <v>31.0886202224855</v>
      </c>
      <c r="H427" s="0" t="n">
        <v>8</v>
      </c>
      <c r="I427" s="0" t="n">
        <v>12.4902419984387</v>
      </c>
      <c r="J427" s="0" t="n">
        <v>130.009325504884</v>
      </c>
      <c r="K427" s="0" t="n">
        <v>0.00593973</v>
      </c>
      <c r="L427" s="0" t="n">
        <v>0.005</v>
      </c>
      <c r="M427" s="0" t="n">
        <v>-1</v>
      </c>
      <c r="N427" s="0" t="n">
        <v>2.64742251428572</v>
      </c>
      <c r="O427" s="0" t="n">
        <f aca="false">(N427/2204.59)*EXP(L427*M427)</f>
        <v>0.00119487906568113</v>
      </c>
      <c r="P427" s="0" t="n">
        <v>0.780766980416145</v>
      </c>
      <c r="Q427" s="0" t="n">
        <v>0.0662372265305065</v>
      </c>
      <c r="R427" s="0" t="n">
        <f aca="false">15.1037169846062*(I427/Hoja4!$DX$2)</f>
        <v>0.36701114575452</v>
      </c>
      <c r="S427" s="0" t="n">
        <v>1.14894745568521</v>
      </c>
      <c r="T427" s="0" t="n">
        <v>5.58086552427142E-005</v>
      </c>
      <c r="U427" s="0" t="n">
        <f aca="false">(SQRT(((P427/G427)^2)+((Q427/H427)^2)+((R427/I427)^2)+((S427/J427)^2)+((T427/K427)^2)))*O427</f>
        <v>4.96855453917208E-005</v>
      </c>
      <c r="V427" s="0" t="n">
        <f aca="false">O427&gt;U427</f>
        <v>1</v>
      </c>
      <c r="W427" s="0" t="n">
        <v>144000</v>
      </c>
      <c r="X427" s="0" t="n">
        <v>4.994E-006</v>
      </c>
      <c r="Y427" s="0" t="n">
        <f aca="false">(W427*X427)*EXP(L427*M427)</f>
        <v>0.715549294236709</v>
      </c>
      <c r="Z427" s="0" t="n">
        <v>357238.890533241</v>
      </c>
      <c r="AA427" s="0" t="n">
        <v>6507.82824848106</v>
      </c>
      <c r="AB427" s="0" t="n">
        <f aca="false">X427*0.1</f>
        <v>4.994E-007</v>
      </c>
      <c r="AC427" s="0" t="n">
        <f aca="false">(SQRT(((AA427/W427)^2)+((AB427/X427)^2)))*Y427</f>
        <v>0.0785229528768518</v>
      </c>
      <c r="AD427" s="0" t="n">
        <v>5.223868284E-006</v>
      </c>
      <c r="AE427" s="0" t="n">
        <f aca="false">(W427*AD427)*EXP(L427*M427)</f>
        <v>0.748485235042396</v>
      </c>
      <c r="AF427" s="0" t="n">
        <v>357238.890533241</v>
      </c>
      <c r="AG427" s="0" t="n">
        <v>6507.82824848106</v>
      </c>
      <c r="AH427" s="0" t="n">
        <f aca="false">AD427*0.1</f>
        <v>5.223868284E-007</v>
      </c>
      <c r="AI427" s="0" t="n">
        <f aca="false">(SQRT(((AG427/W427)^2)+((AH427/AD427)^2)))*AE427</f>
        <v>0.0821372773527058</v>
      </c>
      <c r="AJ427" s="0" t="n">
        <v>3.02832944E-007</v>
      </c>
      <c r="AK427" s="0" t="n">
        <f aca="false">(W427*AJ427)*EXP(L427*M427)</f>
        <v>0.0433904484082549</v>
      </c>
      <c r="AL427" s="0" t="n">
        <v>357238.890533241</v>
      </c>
      <c r="AM427" s="0" t="n">
        <v>6507.82824848106</v>
      </c>
      <c r="AN427" s="0" t="n">
        <f aca="false">AJ427*0.1</f>
        <v>3.02832944E-008</v>
      </c>
      <c r="AO427" s="0" t="n">
        <f aca="false">(SQRT(((AM427/W427)^2)+((AN427/AJ427)^2)))*AK427</f>
        <v>0.00476158129580903</v>
      </c>
    </row>
    <row r="428" customFormat="false" ht="15" hidden="false" customHeight="false" outlineLevel="0" collapsed="false">
      <c r="A428" s="42" t="s">
        <v>544</v>
      </c>
      <c r="B428" s="40" t="s">
        <v>802</v>
      </c>
      <c r="C428" s="0" t="s">
        <v>2122</v>
      </c>
      <c r="D428" s="41" t="n">
        <v>41443</v>
      </c>
      <c r="E428" s="0" t="n">
        <v>6000</v>
      </c>
      <c r="F428" s="0" t="n">
        <v>6380</v>
      </c>
      <c r="G428" s="0" t="n">
        <f aca="false">(((F428*3.7852*35.81)/1000)/(H428^2))*1.2732</f>
        <v>17.2040417225655</v>
      </c>
      <c r="H428" s="0" t="n">
        <v>8</v>
      </c>
      <c r="I428" s="0" t="n">
        <v>66.7711598746081</v>
      </c>
      <c r="J428" s="0" t="n">
        <v>68.0016224983599</v>
      </c>
      <c r="K428" s="0" t="n">
        <v>3.82238500207701</v>
      </c>
      <c r="L428" s="0" t="n">
        <v>0.005</v>
      </c>
      <c r="M428" s="0" t="n">
        <v>-1</v>
      </c>
      <c r="N428" s="0" t="n">
        <v>1624.51362166228</v>
      </c>
      <c r="O428" s="0" t="n">
        <f aca="false">(N428/2204.59)*EXP(L428*M428)</f>
        <v>0.73320269354958</v>
      </c>
      <c r="P428" s="0" t="n">
        <v>0.581693626796288</v>
      </c>
      <c r="Q428" s="0" t="n">
        <v>0.0152723966616018</v>
      </c>
      <c r="R428" s="0" t="n">
        <f aca="false">32.2690362110918*(I428/Hoja4!$AV$2)</f>
        <v>0.398145478250354</v>
      </c>
      <c r="S428" s="0" t="n">
        <v>0.346725101597201</v>
      </c>
      <c r="T428" s="0" t="n">
        <v>0.0215793379964769</v>
      </c>
      <c r="U428" s="0" t="n">
        <f aca="false">(SQRT(((P428/G428)^2)+((Q428/H428)^2)+((R428/I428)^2)+((S428/J428)^2)+((T428/K428)^2)))*O428</f>
        <v>0.0258216827744172</v>
      </c>
      <c r="V428" s="0" t="n">
        <f aca="false">O428&gt;U428</f>
        <v>1</v>
      </c>
      <c r="W428" s="0" t="n">
        <v>426000</v>
      </c>
      <c r="X428" s="0" t="n">
        <v>4.994E-006</v>
      </c>
      <c r="Y428" s="0" t="n">
        <f aca="false">(W428*X428)*EXP(L428*M428)</f>
        <v>2.1168333287836</v>
      </c>
      <c r="Z428" s="0" t="n">
        <v>363455.588561429</v>
      </c>
      <c r="AA428" s="0" t="n">
        <v>3748.14709444969</v>
      </c>
      <c r="AB428" s="0" t="n">
        <f aca="false">X428*0.1</f>
        <v>4.994E-007</v>
      </c>
      <c r="AC428" s="0" t="n">
        <f aca="false">(SQRT(((AA428/W428)^2)+((AB428/X428)^2)))*Y428</f>
        <v>0.212501105659986</v>
      </c>
      <c r="AD428" s="0" t="n">
        <v>5.223868284E-006</v>
      </c>
      <c r="AE428" s="0" t="n">
        <f aca="false">(W428*AD428)*EXP(L428*M428)</f>
        <v>2.21426882033376</v>
      </c>
      <c r="AF428" s="0" t="n">
        <v>363455.588561429</v>
      </c>
      <c r="AG428" s="0" t="n">
        <v>3748.14709444969</v>
      </c>
      <c r="AH428" s="0" t="n">
        <f aca="false">AD428*0.1</f>
        <v>5.223868284E-007</v>
      </c>
      <c r="AI428" s="0" t="n">
        <f aca="false">(SQRT(((AG428/W428)^2)+((AH428/AD428)^2)))*AE428</f>
        <v>0.222282295989615</v>
      </c>
      <c r="AJ428" s="0" t="n">
        <v>3.02832944E-007</v>
      </c>
      <c r="AK428" s="0" t="n">
        <f aca="false">(W428*AJ428)*EXP(L428*M428)</f>
        <v>0.128363409874421</v>
      </c>
      <c r="AL428" s="0" t="n">
        <v>363455.588561429</v>
      </c>
      <c r="AM428" s="0" t="n">
        <v>3748.14709444969</v>
      </c>
      <c r="AN428" s="0" t="n">
        <f aca="false">AJ428*0.1</f>
        <v>3.02832944E-008</v>
      </c>
      <c r="AO428" s="0" t="n">
        <f aca="false">(SQRT(((AM428/W428)^2)+((AN428/AJ428)^2)))*AK428</f>
        <v>0.0128859302022965</v>
      </c>
    </row>
    <row r="429" customFormat="false" ht="15" hidden="false" customHeight="false" outlineLevel="0" collapsed="false">
      <c r="A429" s="42" t="s">
        <v>544</v>
      </c>
      <c r="B429" s="32"/>
      <c r="C429" s="0" t="s">
        <v>2124</v>
      </c>
      <c r="D429" s="41" t="n">
        <v>41443</v>
      </c>
      <c r="E429" s="0" t="n">
        <v>3000</v>
      </c>
      <c r="F429" s="0" t="n">
        <v>2772</v>
      </c>
      <c r="G429" s="0" t="n">
        <f aca="false">(((F429*3.7852*35.81)/1000)/(H429^2))*1.2732</f>
        <v>7.4748595070457</v>
      </c>
      <c r="H429" s="0" t="n">
        <v>8</v>
      </c>
      <c r="I429" s="0" t="n">
        <v>80.0865800865801</v>
      </c>
      <c r="J429" s="0" t="n">
        <v>130.009325504884</v>
      </c>
      <c r="K429" s="0" t="n">
        <v>0.00593973</v>
      </c>
      <c r="L429" s="0" t="n">
        <v>0.005</v>
      </c>
      <c r="M429" s="0" t="n">
        <v>-1</v>
      </c>
      <c r="N429" s="0" t="n">
        <v>2.20912701079571</v>
      </c>
      <c r="O429" s="0" t="n">
        <f aca="false">(N429/2204.59)*EXP(L429*M429)</f>
        <v>0.000997060198886576</v>
      </c>
      <c r="P429" s="0" t="n">
        <v>2.81690318237076</v>
      </c>
      <c r="Q429" s="0" t="n">
        <v>0.689957873411666</v>
      </c>
      <c r="R429" s="0" t="n">
        <f aca="false">40.5074751462878*(I429/Hoja4!$R$2)</f>
        <v>2.07066390070319</v>
      </c>
      <c r="S429" s="0" t="n">
        <v>1.14894745568521</v>
      </c>
      <c r="T429" s="0" t="n">
        <v>5.58086552427142E-005</v>
      </c>
      <c r="U429" s="0" t="n">
        <f aca="false">(SQRT(((P429/G429)^2)+((Q429/H429)^2)+((R429/I429)^2)+((S429/J429)^2)+((T429/K429)^2)))*O429</f>
        <v>0.000386531827280494</v>
      </c>
      <c r="V429" s="0" t="n">
        <f aca="false">O429&gt;U429</f>
        <v>1</v>
      </c>
      <c r="W429" s="0" t="n">
        <v>222000</v>
      </c>
      <c r="X429" s="0" t="n">
        <v>4.994E-006</v>
      </c>
      <c r="Y429" s="0" t="n">
        <f aca="false">(W429*X429)*EXP(L429*M429)</f>
        <v>1.10313849528159</v>
      </c>
      <c r="Z429" s="0" t="n">
        <v>357238.890533241</v>
      </c>
      <c r="AA429" s="0" t="n">
        <v>6507.82824848106</v>
      </c>
      <c r="AB429" s="0" t="n">
        <f aca="false">X429*0.1</f>
        <v>4.994E-007</v>
      </c>
      <c r="AC429" s="0" t="n">
        <f aca="false">(SQRT(((AA429/W429)^2)+((AB429/X429)^2)))*Y429</f>
        <v>0.114956042039534</v>
      </c>
      <c r="AD429" s="0" t="n">
        <v>5.223868284E-006</v>
      </c>
      <c r="AE429" s="0" t="n">
        <f aca="false">(W429*AD429)*EXP(L429*M429)</f>
        <v>1.15391473735703</v>
      </c>
      <c r="AF429" s="0" t="n">
        <v>357238.890533241</v>
      </c>
      <c r="AG429" s="0" t="n">
        <v>6507.82824848106</v>
      </c>
      <c r="AH429" s="0" t="n">
        <f aca="false">AD429*0.1</f>
        <v>5.223868284E-007</v>
      </c>
      <c r="AI429" s="0" t="n">
        <f aca="false">(SQRT(((AG429/W429)^2)+((AH429/AD429)^2)))*AE429</f>
        <v>0.120247341222365</v>
      </c>
      <c r="AJ429" s="0" t="n">
        <v>3.02832944E-007</v>
      </c>
      <c r="AK429" s="0" t="n">
        <f aca="false">(W429*AJ429)*EXP(L429*M429)</f>
        <v>0.0668936079627262</v>
      </c>
      <c r="AL429" s="0" t="n">
        <v>357238.890533241</v>
      </c>
      <c r="AM429" s="0" t="n">
        <v>6507.82824848106</v>
      </c>
      <c r="AN429" s="0" t="n">
        <f aca="false">AJ429*0.1</f>
        <v>3.02832944E-008</v>
      </c>
      <c r="AO429" s="0" t="n">
        <f aca="false">(SQRT(((AM429/W429)^2)+((AN429/AJ429)^2)))*AK429</f>
        <v>0.00697086036071684</v>
      </c>
    </row>
    <row r="430" customFormat="false" ht="15" hidden="false" customHeight="false" outlineLevel="0" collapsed="false">
      <c r="A430" s="42" t="s">
        <v>544</v>
      </c>
      <c r="B430" s="32"/>
      <c r="C430" s="0" t="s">
        <v>2124</v>
      </c>
      <c r="D430" s="41" t="n">
        <v>41443</v>
      </c>
      <c r="E430" s="0" t="n">
        <v>3000</v>
      </c>
      <c r="F430" s="0" t="n">
        <v>2772</v>
      </c>
      <c r="G430" s="0" t="n">
        <f aca="false">(((F430*3.7852*35.81)/1000)/(H430^2))*1.2732</f>
        <v>7.4748595070457</v>
      </c>
      <c r="H430" s="0" t="n">
        <v>8</v>
      </c>
      <c r="I430" s="0" t="n">
        <v>80.0865800865801</v>
      </c>
      <c r="J430" s="0" t="n">
        <v>130.009325504884</v>
      </c>
      <c r="K430" s="0" t="n">
        <v>0.00593973</v>
      </c>
      <c r="L430" s="0" t="n">
        <v>0.005</v>
      </c>
      <c r="M430" s="0" t="n">
        <v>-1</v>
      </c>
      <c r="N430" s="0" t="n">
        <v>2.20912701079571</v>
      </c>
      <c r="O430" s="0" t="n">
        <f aca="false">(N430/2204.59)*EXP(L430*M430)</f>
        <v>0.000997060198886576</v>
      </c>
      <c r="P430" s="0" t="n">
        <v>2.81690318237076</v>
      </c>
      <c r="Q430" s="0" t="n">
        <v>0.689957873411666</v>
      </c>
      <c r="R430" s="0" t="n">
        <f aca="false">40.5074751462878*(I430/Hoja4!$R$2)</f>
        <v>2.07066390070319</v>
      </c>
      <c r="S430" s="0" t="n">
        <v>1.14894745568521</v>
      </c>
      <c r="T430" s="0" t="n">
        <v>5.58086552427142E-005</v>
      </c>
      <c r="U430" s="0" t="n">
        <f aca="false">(SQRT(((P430/G430)^2)+((Q430/H430)^2)+((R430/I430)^2)+((S430/J430)^2)+((T430/K430)^2)))*O430</f>
        <v>0.000386531827280494</v>
      </c>
      <c r="V430" s="0" t="n">
        <f aca="false">O430&gt;U430</f>
        <v>1</v>
      </c>
      <c r="W430" s="0" t="n">
        <v>222000</v>
      </c>
      <c r="X430" s="0" t="n">
        <v>4.994E-006</v>
      </c>
      <c r="Y430" s="0" t="n">
        <f aca="false">(W430*X430)*EXP(L430*M430)</f>
        <v>1.10313849528159</v>
      </c>
      <c r="Z430" s="0" t="n">
        <v>357238.890533241</v>
      </c>
      <c r="AA430" s="0" t="n">
        <v>6507.82824848106</v>
      </c>
      <c r="AB430" s="0" t="n">
        <f aca="false">X430*0.1</f>
        <v>4.994E-007</v>
      </c>
      <c r="AC430" s="0" t="n">
        <f aca="false">(SQRT(((AA430/W430)^2)+((AB430/X430)^2)))*Y430</f>
        <v>0.114956042039534</v>
      </c>
      <c r="AD430" s="0" t="n">
        <v>5.223868284E-006</v>
      </c>
      <c r="AE430" s="0" t="n">
        <f aca="false">(W430*AD430)*EXP(L430*M430)</f>
        <v>1.15391473735703</v>
      </c>
      <c r="AF430" s="0" t="n">
        <v>357238.890533241</v>
      </c>
      <c r="AG430" s="0" t="n">
        <v>6507.82824848106</v>
      </c>
      <c r="AH430" s="0" t="n">
        <f aca="false">AD430*0.1</f>
        <v>5.223868284E-007</v>
      </c>
      <c r="AI430" s="0" t="n">
        <f aca="false">(SQRT(((AG430/W430)^2)+((AH430/AD430)^2)))*AE430</f>
        <v>0.120247341222365</v>
      </c>
      <c r="AJ430" s="0" t="n">
        <v>3.02832944E-007</v>
      </c>
      <c r="AK430" s="0" t="n">
        <f aca="false">(W430*AJ430)*EXP(L430*M430)</f>
        <v>0.0668936079627262</v>
      </c>
      <c r="AL430" s="0" t="n">
        <v>357238.890533241</v>
      </c>
      <c r="AM430" s="0" t="n">
        <v>6507.82824848106</v>
      </c>
      <c r="AN430" s="0" t="n">
        <f aca="false">AJ430*0.1</f>
        <v>3.02832944E-008</v>
      </c>
      <c r="AO430" s="0" t="n">
        <f aca="false">(SQRT(((AM430/W430)^2)+((AN430/AJ430)^2)))*AK430</f>
        <v>0.00697086036071684</v>
      </c>
    </row>
    <row r="431" customFormat="false" ht="15" hidden="false" customHeight="false" outlineLevel="0" collapsed="false">
      <c r="A431" s="42" t="s">
        <v>544</v>
      </c>
      <c r="B431" s="40" t="s">
        <v>807</v>
      </c>
      <c r="C431" s="0" t="s">
        <v>2123</v>
      </c>
      <c r="D431" s="41" t="n">
        <v>40525</v>
      </c>
      <c r="E431" s="0" t="n">
        <v>10000</v>
      </c>
      <c r="F431" s="0" t="n">
        <v>10566</v>
      </c>
      <c r="G431" s="0" t="n">
        <f aca="false">(((F431*3.7852*35.81)/1000)/(H431^2))*1.2732</f>
        <v>27.1189383600413</v>
      </c>
      <c r="H431" s="0" t="n">
        <v>8.2</v>
      </c>
      <c r="I431" s="0" t="n">
        <v>102.21465076661</v>
      </c>
      <c r="J431" s="0" t="n">
        <v>130.009325504884</v>
      </c>
      <c r="K431" s="0" t="n">
        <v>0.00593973</v>
      </c>
      <c r="L431" s="0" t="n">
        <v>0.005</v>
      </c>
      <c r="M431" s="0" t="n">
        <v>2</v>
      </c>
      <c r="N431" s="0" t="n">
        <v>9.13691693912213</v>
      </c>
      <c r="O431" s="0" t="n">
        <f aca="false">(N431/2204.59)*EXP(L431*M431)</f>
        <v>0.00418615002381145</v>
      </c>
      <c r="P431" s="0" t="n">
        <v>0.693948706618423</v>
      </c>
      <c r="Q431" s="0" t="n">
        <v>0.0696754411027923</v>
      </c>
      <c r="R431" s="0" t="n">
        <f aca="false">30.3818643031628*(I431/Hoja4!$DN$2)</f>
        <v>0.540496971912322</v>
      </c>
      <c r="S431" s="0" t="n">
        <v>1.14894745568521</v>
      </c>
      <c r="T431" s="0" t="n">
        <v>5.58086552427142E-005</v>
      </c>
      <c r="U431" s="0" t="n">
        <f aca="false">(SQRT(((P431/G431)^2)+((Q431/H431)^2)+((R431/I431)^2)+((S431/J431)^2)+((T431/K431)^2)))*O431</f>
        <v>0.000127064872233201</v>
      </c>
      <c r="V431" s="0" t="n">
        <f aca="false">O431&gt;U431</f>
        <v>1</v>
      </c>
      <c r="W431" s="0" t="n">
        <v>1080000</v>
      </c>
      <c r="X431" s="0" t="n">
        <v>4.994E-006</v>
      </c>
      <c r="Y431" s="0" t="n">
        <f aca="false">(W431*X431)*EXP(L431*M431)</f>
        <v>5.4477257771718</v>
      </c>
      <c r="Z431" s="0" t="n">
        <v>357238.890533241</v>
      </c>
      <c r="AA431" s="0" t="n">
        <v>6507.82824848106</v>
      </c>
      <c r="AB431" s="0" t="n">
        <f aca="false">X431*0.1</f>
        <v>4.994E-007</v>
      </c>
      <c r="AC431" s="0" t="n">
        <f aca="false">(SQRT(((AA431/W431)^2)+((AB431/X431)^2)))*Y431</f>
        <v>0.545760712537611</v>
      </c>
      <c r="AD431" s="0" t="n">
        <v>5.223868284E-006</v>
      </c>
      <c r="AE431" s="0" t="n">
        <f aca="false">(W431*AD431)*EXP(L431*M431)</f>
        <v>5.69847855572628</v>
      </c>
      <c r="AF431" s="0" t="n">
        <v>357238.890533241</v>
      </c>
      <c r="AG431" s="0" t="n">
        <v>6507.82824848106</v>
      </c>
      <c r="AH431" s="0" t="n">
        <f aca="false">AD431*0.1</f>
        <v>5.223868284E-007</v>
      </c>
      <c r="AI431" s="0" t="n">
        <f aca="false">(SQRT(((AG431/W431)^2)+((AH431/AD431)^2)))*AE431</f>
        <v>0.570881473143466</v>
      </c>
      <c r="AJ431" s="0" t="n">
        <v>3.02832944E-007</v>
      </c>
      <c r="AK431" s="0" t="n">
        <f aca="false">(W431*AJ431)*EXP(L431*M431)</f>
        <v>0.330346582940654</v>
      </c>
      <c r="AL431" s="0" t="n">
        <v>357238.890533241</v>
      </c>
      <c r="AM431" s="0" t="n">
        <v>6507.82824848106</v>
      </c>
      <c r="AN431" s="0" t="n">
        <f aca="false">AJ431*0.1</f>
        <v>3.02832944E-008</v>
      </c>
      <c r="AO431" s="0" t="n">
        <f aca="false">(SQRT(((AM431/W431)^2)+((AN431/AJ431)^2)))*AK431</f>
        <v>0.0330945781532444</v>
      </c>
    </row>
    <row r="432" customFormat="false" ht="15" hidden="false" customHeight="false" outlineLevel="0" collapsed="false">
      <c r="A432" s="42" t="s">
        <v>544</v>
      </c>
      <c r="B432" s="40" t="s">
        <v>812</v>
      </c>
      <c r="C432" s="0" t="s">
        <v>2122</v>
      </c>
      <c r="D432" s="41" t="n">
        <v>38702</v>
      </c>
      <c r="E432" s="0" t="n">
        <v>12000</v>
      </c>
      <c r="F432" s="0" t="n">
        <v>11529</v>
      </c>
      <c r="G432" s="0" t="n">
        <f aca="false">(((F432*3.7852*35.81)/1000)/(H432^2))*1.2732</f>
        <v>31.0886202224855</v>
      </c>
      <c r="H432" s="0" t="n">
        <v>8</v>
      </c>
      <c r="I432" s="0" t="n">
        <v>10.0111683580536</v>
      </c>
      <c r="J432" s="0" t="n">
        <v>68.0016224983599</v>
      </c>
      <c r="K432" s="0" t="n">
        <v>3.82238500207701</v>
      </c>
      <c r="L432" s="0" t="n">
        <v>0.005</v>
      </c>
      <c r="M432" s="0" t="n">
        <v>7</v>
      </c>
      <c r="N432" s="0" t="n">
        <v>714.283231628528</v>
      </c>
      <c r="O432" s="0" t="n">
        <f aca="false">(N432/2204.59)*EXP(L432*M432)</f>
        <v>0.335538940274423</v>
      </c>
      <c r="P432" s="0" t="n">
        <v>1.07195269681865</v>
      </c>
      <c r="Q432" s="0" t="n">
        <v>0.0717296563018546</v>
      </c>
      <c r="R432" s="0" t="n">
        <f aca="false">40.3876152128855*(I432/Hoja4!$EC$2)</f>
        <v>0.148713475459252</v>
      </c>
      <c r="S432" s="0" t="n">
        <v>0.346725101597201</v>
      </c>
      <c r="T432" s="0" t="n">
        <v>0.0215793379964769</v>
      </c>
      <c r="U432" s="0" t="n">
        <f aca="false">(SQRT(((P432/G432)^2)+((Q432/H432)^2)+((R432/I432)^2)+((S432/J432)^2)+((T432/K432)^2)))*O432</f>
        <v>0.0132009493973812</v>
      </c>
      <c r="V432" s="0" t="n">
        <f aca="false">O432&gt;U432</f>
        <v>1</v>
      </c>
      <c r="W432" s="0" t="n">
        <v>115418.76</v>
      </c>
      <c r="X432" s="0" t="n">
        <v>4.994E-006</v>
      </c>
      <c r="Y432" s="0" t="n">
        <f aca="false">(W432*X432)*EXP(L432*M432)</f>
        <v>0.596932533450341</v>
      </c>
      <c r="Z432" s="0" t="n">
        <v>363455.588561429</v>
      </c>
      <c r="AA432" s="0" t="n">
        <v>3748.14709444969</v>
      </c>
      <c r="AB432" s="0" t="n">
        <f aca="false">X432*0.1</f>
        <v>4.994E-007</v>
      </c>
      <c r="AC432" s="0" t="n">
        <f aca="false">(SQRT(((AA432/W432)^2)+((AB432/X432)^2)))*Y432</f>
        <v>0.0627619481976226</v>
      </c>
      <c r="AD432" s="0" t="n">
        <v>5.223868284E-006</v>
      </c>
      <c r="AE432" s="0" t="n">
        <f aca="false">(W432*AD432)*EXP(L432*M432)</f>
        <v>0.624408676247298</v>
      </c>
      <c r="AF432" s="0" t="n">
        <v>363455.588561429</v>
      </c>
      <c r="AG432" s="0" t="n">
        <v>3748.14709444969</v>
      </c>
      <c r="AH432" s="0" t="n">
        <f aca="false">AD432*0.1</f>
        <v>5.223868284E-007</v>
      </c>
      <c r="AI432" s="0" t="n">
        <f aca="false">(SQRT(((AG432/W432)^2)+((AH432/AD432)^2)))*AE432</f>
        <v>0.065650811099642</v>
      </c>
      <c r="AJ432" s="0" t="n">
        <v>3.02832944E-007</v>
      </c>
      <c r="AK432" s="0" t="n">
        <f aca="false">(W432*AJ432)*EXP(L432*M432)</f>
        <v>0.0361976044201332</v>
      </c>
      <c r="AL432" s="0" t="n">
        <v>363455.588561429</v>
      </c>
      <c r="AM432" s="0" t="n">
        <v>3748.14709444969</v>
      </c>
      <c r="AN432" s="0" t="n">
        <f aca="false">AJ432*0.1</f>
        <v>3.02832944E-008</v>
      </c>
      <c r="AO432" s="0" t="n">
        <f aca="false">(SQRT(((AM432/W432)^2)+((AN432/AJ432)^2)))*AK432</f>
        <v>0.00380584412171837</v>
      </c>
    </row>
    <row r="433" customFormat="false" ht="15" hidden="false" customHeight="false" outlineLevel="0" collapsed="false">
      <c r="A433" s="42" t="s">
        <v>544</v>
      </c>
      <c r="B433" s="32"/>
      <c r="C433" s="0" t="s">
        <v>2122</v>
      </c>
      <c r="D433" s="41" t="n">
        <v>38702</v>
      </c>
      <c r="E433" s="0" t="n">
        <v>12000</v>
      </c>
      <c r="F433" s="0" t="n">
        <v>11529</v>
      </c>
      <c r="G433" s="0" t="n">
        <f aca="false">(((F433*3.7852*35.81)/1000)/(H433^2))*1.2732</f>
        <v>31.0886202224855</v>
      </c>
      <c r="H433" s="0" t="n">
        <v>8</v>
      </c>
      <c r="I433" s="0" t="n">
        <v>10.0111683580536</v>
      </c>
      <c r="J433" s="0" t="n">
        <v>68.0016224983599</v>
      </c>
      <c r="K433" s="0" t="n">
        <v>3.82238500207701</v>
      </c>
      <c r="L433" s="0" t="n">
        <v>0.005</v>
      </c>
      <c r="M433" s="0" t="n">
        <v>7</v>
      </c>
      <c r="N433" s="0" t="n">
        <v>714.283231628528</v>
      </c>
      <c r="O433" s="0" t="n">
        <f aca="false">(N433/2204.59)*EXP(L433*M433)</f>
        <v>0.335538940274423</v>
      </c>
      <c r="P433" s="0" t="n">
        <v>1.07195269681865</v>
      </c>
      <c r="Q433" s="0" t="n">
        <v>0.0717296563018546</v>
      </c>
      <c r="R433" s="0" t="n">
        <f aca="false">40.3876152128855*(I433/Hoja4!$EC$2)</f>
        <v>0.148713475459252</v>
      </c>
      <c r="S433" s="0" t="n">
        <v>0.346725101597201</v>
      </c>
      <c r="T433" s="0" t="n">
        <v>0.0215793379964769</v>
      </c>
      <c r="U433" s="0" t="n">
        <f aca="false">(SQRT(((P433/G433)^2)+((Q433/H433)^2)+((R433/I433)^2)+((S433/J433)^2)+((T433/K433)^2)))*O433</f>
        <v>0.0132009493973812</v>
      </c>
      <c r="V433" s="0" t="n">
        <f aca="false">O433&gt;U433</f>
        <v>1</v>
      </c>
      <c r="W433" s="0" t="n">
        <v>115418.76</v>
      </c>
      <c r="X433" s="0" t="n">
        <v>4.994E-006</v>
      </c>
      <c r="Y433" s="0" t="n">
        <f aca="false">(W433*X433)*EXP(L433*M433)</f>
        <v>0.596932533450341</v>
      </c>
      <c r="Z433" s="0" t="n">
        <v>363455.588561429</v>
      </c>
      <c r="AA433" s="0" t="n">
        <v>3748.14709444969</v>
      </c>
      <c r="AB433" s="0" t="n">
        <f aca="false">X433*0.1</f>
        <v>4.994E-007</v>
      </c>
      <c r="AC433" s="0" t="n">
        <f aca="false">(SQRT(((AA433/W433)^2)+((AB433/X433)^2)))*Y433</f>
        <v>0.0627619481976226</v>
      </c>
      <c r="AD433" s="0" t="n">
        <v>5.223868284E-006</v>
      </c>
      <c r="AE433" s="0" t="n">
        <f aca="false">(W433*AD433)*EXP(L433*M433)</f>
        <v>0.624408676247298</v>
      </c>
      <c r="AF433" s="0" t="n">
        <v>363455.588561429</v>
      </c>
      <c r="AG433" s="0" t="n">
        <v>3748.14709444969</v>
      </c>
      <c r="AH433" s="0" t="n">
        <f aca="false">AD433*0.1</f>
        <v>5.223868284E-007</v>
      </c>
      <c r="AI433" s="0" t="n">
        <f aca="false">(SQRT(((AG433/W433)^2)+((AH433/AD433)^2)))*AE433</f>
        <v>0.065650811099642</v>
      </c>
      <c r="AJ433" s="0" t="n">
        <v>3.02832944E-007</v>
      </c>
      <c r="AK433" s="0" t="n">
        <f aca="false">(W433*AJ433)*EXP(L433*M433)</f>
        <v>0.0361976044201332</v>
      </c>
      <c r="AL433" s="0" t="n">
        <v>363455.588561429</v>
      </c>
      <c r="AM433" s="0" t="n">
        <v>3748.14709444969</v>
      </c>
      <c r="AN433" s="0" t="n">
        <f aca="false">AJ433*0.1</f>
        <v>3.02832944E-008</v>
      </c>
      <c r="AO433" s="0" t="n">
        <f aca="false">(SQRT(((AM433/W433)^2)+((AN433/AJ433)^2)))*AK433</f>
        <v>0.00380584412171837</v>
      </c>
    </row>
    <row r="434" customFormat="false" ht="15" hidden="false" customHeight="false" outlineLevel="0" collapsed="false">
      <c r="A434" s="42" t="s">
        <v>544</v>
      </c>
      <c r="B434" s="32"/>
      <c r="C434" s="0" t="s">
        <v>2125</v>
      </c>
      <c r="D434" s="41" t="n">
        <v>38702</v>
      </c>
      <c r="E434" s="0" t="n">
        <v>6000</v>
      </c>
      <c r="F434" s="0" t="n">
        <v>6380</v>
      </c>
      <c r="G434" s="0" t="n">
        <f aca="false">(((F434*3.7852*35.81)/1000)/(H434^2))*1.2732</f>
        <v>17.2040417225655</v>
      </c>
      <c r="H434" s="0" t="n">
        <v>8</v>
      </c>
      <c r="I434" s="0" t="n">
        <v>4.60392609800485</v>
      </c>
      <c r="J434" s="0" t="n">
        <v>68.0020357347871</v>
      </c>
      <c r="K434" s="0" t="n">
        <v>3.9836139795159</v>
      </c>
      <c r="L434" s="0" t="n">
        <v>0.005</v>
      </c>
      <c r="M434" s="0" t="n">
        <v>7</v>
      </c>
      <c r="N434" s="0" t="n">
        <v>189.446200592858</v>
      </c>
      <c r="O434" s="0" t="n">
        <f aca="false">(N434/2204.59)*EXP(L434*M434)</f>
        <v>0.0889935176568752</v>
      </c>
      <c r="P434" s="0" t="n">
        <v>0.581693626796288</v>
      </c>
      <c r="Q434" s="0" t="n">
        <v>0.0152723966616018</v>
      </c>
      <c r="R434" s="0" t="n">
        <f aca="false">32.2690362110918*(I434/Hoja4!$BA$2)</f>
        <v>0.603216152100775</v>
      </c>
      <c r="S434" s="0" t="n">
        <v>0.388353619553598</v>
      </c>
      <c r="T434" s="0" t="n">
        <v>0.0223763331258358</v>
      </c>
      <c r="U434" s="0" t="n">
        <f aca="false">(SQRT(((P434/G434)^2)+((Q434/H434)^2)+((R434/I434)^2)+((S434/J434)^2)+((T434/K434)^2)))*O434</f>
        <v>0.0120643902628863</v>
      </c>
      <c r="V434" s="0" t="n">
        <f aca="false">O434&gt;U434</f>
        <v>1</v>
      </c>
      <c r="W434" s="0" t="n">
        <v>29373.048505271</v>
      </c>
      <c r="X434" s="0" t="n">
        <v>4.994E-006</v>
      </c>
      <c r="Y434" s="0" t="n">
        <f aca="false">(W434*X434)*EXP(L434*M434)</f>
        <v>0.151914023850292</v>
      </c>
      <c r="Z434" s="0" t="n">
        <v>236388.087410567</v>
      </c>
      <c r="AA434" s="0" t="n">
        <v>804.406580767259</v>
      </c>
      <c r="AB434" s="0" t="n">
        <f aca="false">X434*0.1</f>
        <v>4.994E-007</v>
      </c>
      <c r="AC434" s="0" t="n">
        <f aca="false">(SQRT(((AA434/W434)^2)+((AB434/X434)^2)))*Y434</f>
        <v>0.015750771011084</v>
      </c>
      <c r="AD434" s="0" t="n">
        <v>5.223868284E-006</v>
      </c>
      <c r="AE434" s="0" t="n">
        <f aca="false">(W434*AD434)*EXP(L434*M434)</f>
        <v>0.158906457966832</v>
      </c>
      <c r="AF434" s="0" t="n">
        <v>236388.087410567</v>
      </c>
      <c r="AG434" s="0" t="n">
        <v>804.406580767259</v>
      </c>
      <c r="AH434" s="0" t="n">
        <f aca="false">AD434*0.1</f>
        <v>5.223868284E-007</v>
      </c>
      <c r="AI434" s="0" t="n">
        <f aca="false">(SQRT(((AG434/W434)^2)+((AH434/AD434)^2)))*AE434</f>
        <v>0.0164757615405182</v>
      </c>
      <c r="AJ434" s="0" t="n">
        <v>3.02832944E-007</v>
      </c>
      <c r="AK434" s="0" t="n">
        <f aca="false">(W434*AJ434)*EXP(L434*M434)</f>
        <v>0.00921196857778738</v>
      </c>
      <c r="AL434" s="0" t="n">
        <v>236388.087410567</v>
      </c>
      <c r="AM434" s="0" t="n">
        <v>804.406580767259</v>
      </c>
      <c r="AN434" s="0" t="n">
        <f aca="false">AJ434*0.1</f>
        <v>3.02832944E-008</v>
      </c>
      <c r="AO434" s="0" t="n">
        <f aca="false">(SQRT(((AM434/W434)^2)+((AN434/AJ434)^2)))*AK434</f>
        <v>0.000955116611044536</v>
      </c>
    </row>
    <row r="435" customFormat="false" ht="15" hidden="false" customHeight="false" outlineLevel="0" collapsed="false">
      <c r="A435" s="42" t="s">
        <v>544</v>
      </c>
      <c r="B435" s="32"/>
      <c r="C435" s="0" t="s">
        <v>2122</v>
      </c>
      <c r="D435" s="41" t="n">
        <v>38702</v>
      </c>
      <c r="E435" s="0" t="n">
        <v>6000</v>
      </c>
      <c r="F435" s="0" t="n">
        <v>6380</v>
      </c>
      <c r="G435" s="0" t="n">
        <f aca="false">(((F435*3.7852*35.81)/1000)/(H435^2))*1.2732</f>
        <v>17.2040417225655</v>
      </c>
      <c r="H435" s="0" t="n">
        <v>8</v>
      </c>
      <c r="I435" s="0" t="n">
        <v>9.04534796238244</v>
      </c>
      <c r="J435" s="0" t="n">
        <v>68.0016224983599</v>
      </c>
      <c r="K435" s="0" t="n">
        <v>3.82238500207701</v>
      </c>
      <c r="L435" s="0" t="n">
        <v>0.005</v>
      </c>
      <c r="M435" s="0" t="n">
        <v>7</v>
      </c>
      <c r="N435" s="0" t="n">
        <v>357.141244496864</v>
      </c>
      <c r="O435" s="0" t="n">
        <f aca="false">(N435/2204.59)*EXP(L435*M435)</f>
        <v>0.16776929570858</v>
      </c>
      <c r="P435" s="0" t="n">
        <v>0.581693626796288</v>
      </c>
      <c r="Q435" s="0" t="n">
        <v>0.0152723966616018</v>
      </c>
      <c r="R435" s="0" t="n">
        <f aca="false">32.2690362110918*(I435/Hoja4!$AV$2)</f>
        <v>0.0539359267861566</v>
      </c>
      <c r="S435" s="0" t="n">
        <v>0.346725101597201</v>
      </c>
      <c r="T435" s="0" t="n">
        <v>0.0215793379964769</v>
      </c>
      <c r="U435" s="0" t="n">
        <f aca="false">(SQRT(((P435/G435)^2)+((Q435/H435)^2)+((R435/I435)^2)+((S435/J435)^2)+((T435/K435)^2)))*O435</f>
        <v>0.00590844192361303</v>
      </c>
      <c r="V435" s="0" t="n">
        <f aca="false">O435&gt;U435</f>
        <v>1</v>
      </c>
      <c r="W435" s="0" t="n">
        <v>57709.32</v>
      </c>
      <c r="X435" s="0" t="n">
        <v>4.994E-006</v>
      </c>
      <c r="Y435" s="0" t="n">
        <f aca="false">(W435*X435)*EXP(L435*M435)</f>
        <v>0.298465956412081</v>
      </c>
      <c r="Z435" s="0" t="n">
        <v>363455.588561429</v>
      </c>
      <c r="AA435" s="0" t="n">
        <v>3748.14709444969</v>
      </c>
      <c r="AB435" s="0" t="n">
        <f aca="false">X435*0.1</f>
        <v>4.994E-007</v>
      </c>
      <c r="AC435" s="0" t="n">
        <f aca="false">(SQRT(((AA435/W435)^2)+((AB435/X435)^2)))*Y435</f>
        <v>0.0355892809426718</v>
      </c>
      <c r="AD435" s="0" t="n">
        <v>5.223868284E-006</v>
      </c>
      <c r="AE435" s="0" t="n">
        <f aca="false">(W435*AD435)*EXP(L435*M435)</f>
        <v>0.312204013527192</v>
      </c>
      <c r="AF435" s="0" t="n">
        <v>363455.588561429</v>
      </c>
      <c r="AG435" s="0" t="n">
        <v>3748.14709444969</v>
      </c>
      <c r="AH435" s="0" t="n">
        <f aca="false">AD435*0.1</f>
        <v>5.223868284E-007</v>
      </c>
      <c r="AI435" s="0" t="n">
        <f aca="false">(SQRT(((AG435/W435)^2)+((AH435/AD435)^2)))*AE435</f>
        <v>0.037227416092669</v>
      </c>
      <c r="AJ435" s="0" t="n">
        <v>3.02832944E-007</v>
      </c>
      <c r="AK435" s="0" t="n">
        <f aca="false">(W435*AJ435)*EXP(L435*M435)</f>
        <v>0.0180987833928807</v>
      </c>
      <c r="AL435" s="0" t="n">
        <v>363455.588561429</v>
      </c>
      <c r="AM435" s="0" t="n">
        <v>3748.14709444969</v>
      </c>
      <c r="AN435" s="0" t="n">
        <f aca="false">AJ435*0.1</f>
        <v>3.02832944E-008</v>
      </c>
      <c r="AO435" s="0" t="n">
        <f aca="false">(SQRT(((AM435/W435)^2)+((AN435/AJ435)^2)))*AK435</f>
        <v>0.00215811107783588</v>
      </c>
    </row>
    <row r="436" customFormat="false" ht="15" hidden="false" customHeight="false" outlineLevel="0" collapsed="false">
      <c r="A436" s="42" t="s">
        <v>544</v>
      </c>
      <c r="B436" s="32"/>
      <c r="C436" s="0" t="s">
        <v>2124</v>
      </c>
      <c r="D436" s="41" t="n">
        <v>38702</v>
      </c>
      <c r="E436" s="0" t="n">
        <v>6000</v>
      </c>
      <c r="F436" s="0" t="n">
        <v>6380</v>
      </c>
      <c r="G436" s="0" t="n">
        <f aca="false">(((F436*3.7852*35.81)/1000)/(H436^2))*1.2732</f>
        <v>17.2040417225655</v>
      </c>
      <c r="H436" s="0" t="n">
        <v>8</v>
      </c>
      <c r="I436" s="0" t="n">
        <v>89.2198750364993</v>
      </c>
      <c r="J436" s="0" t="n">
        <v>130.009325504884</v>
      </c>
      <c r="K436" s="0" t="n">
        <v>0.00593973</v>
      </c>
      <c r="L436" s="0" t="n">
        <v>0.005</v>
      </c>
      <c r="M436" s="0" t="n">
        <v>7</v>
      </c>
      <c r="N436" s="0" t="n">
        <v>5.26304775276118</v>
      </c>
      <c r="O436" s="0" t="n">
        <f aca="false">(N436/2204.59)*EXP(L436*M436)</f>
        <v>0.00247234904499841</v>
      </c>
      <c r="P436" s="0" t="n">
        <v>0.581693626796288</v>
      </c>
      <c r="Q436" s="0" t="n">
        <v>0.0152723966616018</v>
      </c>
      <c r="R436" s="0" t="n">
        <f aca="false">32.2690362110918*(I436/Hoja4!$AV$2)</f>
        <v>0.532003485974375</v>
      </c>
      <c r="S436" s="0" t="n">
        <v>1.14894745568521</v>
      </c>
      <c r="T436" s="0" t="n">
        <v>5.58086552427142E-005</v>
      </c>
      <c r="U436" s="0" t="n">
        <f aca="false">(SQRT(((P436/G436)^2)+((Q436/H436)^2)+((R436/I436)^2)+((S436/J436)^2)+((T436/K436)^2)))*O436</f>
        <v>9.07993776406131E-005</v>
      </c>
      <c r="V436" s="0" t="n">
        <f aca="false">O436&gt;U436</f>
        <v>1</v>
      </c>
      <c r="W436" s="0" t="n">
        <v>569222.802732866</v>
      </c>
      <c r="X436" s="0" t="n">
        <v>4.994E-006</v>
      </c>
      <c r="Y436" s="0" t="n">
        <f aca="false">(W436*X436)*EXP(L436*M436)</f>
        <v>2.94395477592233</v>
      </c>
      <c r="Z436" s="0" t="n">
        <v>357238.890533241</v>
      </c>
      <c r="AA436" s="0" t="n">
        <v>6507.82824848106</v>
      </c>
      <c r="AB436" s="0" t="n">
        <f aca="false">X436*0.1</f>
        <v>4.994E-007</v>
      </c>
      <c r="AC436" s="0" t="n">
        <f aca="false">(SQRT(((AA436/W436)^2)+((AB436/X436)^2)))*Y436</f>
        <v>0.296313247367155</v>
      </c>
      <c r="AD436" s="0" t="n">
        <v>5.223868284E-006</v>
      </c>
      <c r="AE436" s="0" t="n">
        <f aca="false">(W436*AD436)*EXP(L436*M436)</f>
        <v>3.07946175079515</v>
      </c>
      <c r="AF436" s="0" t="n">
        <v>357238.890533241</v>
      </c>
      <c r="AG436" s="0" t="n">
        <v>6507.82824848106</v>
      </c>
      <c r="AH436" s="0" t="n">
        <f aca="false">AD436*0.1</f>
        <v>5.223868284E-007</v>
      </c>
      <c r="AI436" s="0" t="n">
        <f aca="false">(SQRT(((AG436/W436)^2)+((AH436/AD436)^2)))*AE436</f>
        <v>0.309952217671271</v>
      </c>
      <c r="AJ436" s="0" t="n">
        <v>3.02832944E-007</v>
      </c>
      <c r="AK436" s="0" t="n">
        <f aca="false">(W436*AJ436)*EXP(L436*M436)</f>
        <v>0.178519521785226</v>
      </c>
      <c r="AL436" s="0" t="n">
        <v>357238.890533241</v>
      </c>
      <c r="AM436" s="0" t="n">
        <v>6507.82824848106</v>
      </c>
      <c r="AN436" s="0" t="n">
        <f aca="false">AJ436*0.1</f>
        <v>3.02832944E-008</v>
      </c>
      <c r="AO436" s="0" t="n">
        <f aca="false">(SQRT(((AM436/W436)^2)+((AN436/AJ436)^2)))*AK436</f>
        <v>0.0179682445026824</v>
      </c>
    </row>
    <row r="437" customFormat="false" ht="15" hidden="false" customHeight="false" outlineLevel="0" collapsed="false">
      <c r="A437" s="42" t="s">
        <v>816</v>
      </c>
      <c r="B437" s="40" t="s">
        <v>818</v>
      </c>
      <c r="C437" s="0" t="s">
        <v>2122</v>
      </c>
      <c r="D437" s="41" t="n">
        <v>40690</v>
      </c>
      <c r="E437" s="0" t="n">
        <v>11193</v>
      </c>
      <c r="F437" s="0" t="n">
        <v>11193</v>
      </c>
      <c r="G437" s="0" t="n">
        <f aca="false">(((F437*3.7852*35.81)/1000)/(H437^2))*1.2732</f>
        <v>28.7135039171622</v>
      </c>
      <c r="H437" s="0" t="n">
        <v>8.20209975</v>
      </c>
      <c r="I437" s="0" t="n">
        <v>32.1629589922273</v>
      </c>
      <c r="J437" s="0" t="n">
        <v>68.0016224983599</v>
      </c>
      <c r="K437" s="0" t="n">
        <v>3.82238500207701</v>
      </c>
      <c r="L437" s="0" t="n">
        <v>0.005</v>
      </c>
      <c r="M437" s="0" t="n">
        <v>1</v>
      </c>
      <c r="N437" s="0" t="n">
        <v>2227.90440106208</v>
      </c>
      <c r="O437" s="0" t="n">
        <f aca="false">(N437/2204.59)*EXP(L437*M437)</f>
        <v>1.01564092114414</v>
      </c>
      <c r="P437" s="0" t="n">
        <v>0.780766980416145</v>
      </c>
      <c r="Q437" s="0" t="n">
        <v>0.0662372265305065</v>
      </c>
      <c r="R437" s="0" t="n">
        <f aca="false">15.1037169846062*(I437/Hoja4!$DX$2)</f>
        <v>0.945070914724349</v>
      </c>
      <c r="S437" s="0" t="n">
        <v>0.346725101597201</v>
      </c>
      <c r="T437" s="0" t="n">
        <v>0.0215793379964769</v>
      </c>
      <c r="U437" s="0" t="n">
        <f aca="false">(SQRT(((P437/G437)^2)+((Q437/H437)^2)+((R437/I437)^2)+((S437/J437)^2)+((T437/K437)^2)))*O437</f>
        <v>0.042193488926973</v>
      </c>
      <c r="V437" s="0" t="n">
        <f aca="false">O437&gt;U437</f>
        <v>1</v>
      </c>
      <c r="W437" s="0" t="n">
        <v>360000</v>
      </c>
      <c r="X437" s="0" t="n">
        <v>4.994E-006</v>
      </c>
      <c r="Y437" s="0" t="n">
        <f aca="false">(W437*X437)*EXP(L437*M437)</f>
        <v>1.80685171050187</v>
      </c>
      <c r="Z437" s="0" t="n">
        <v>159991.148149425</v>
      </c>
      <c r="AA437" s="0" t="n">
        <v>3748.14709444969</v>
      </c>
      <c r="AB437" s="0" t="n">
        <f aca="false">X437*0.1</f>
        <v>4.994E-007</v>
      </c>
      <c r="AC437" s="0" t="n">
        <f aca="false">(SQRT(((AA437/W437)^2)+((AB437/X437)^2)))*Y437</f>
        <v>0.181661842712114</v>
      </c>
      <c r="AD437" s="0" t="n">
        <v>5.223868284E-006</v>
      </c>
      <c r="AE437" s="0" t="n">
        <f aca="false">(W437*AD437)*EXP(L437*M437)</f>
        <v>1.89001909178651</v>
      </c>
      <c r="AF437" s="0" t="n">
        <v>159991.148149425</v>
      </c>
      <c r="AG437" s="0" t="n">
        <v>3748.14709444969</v>
      </c>
      <c r="AH437" s="0" t="n">
        <f aca="false">AD437*0.1</f>
        <v>5.223868284E-007</v>
      </c>
      <c r="AI437" s="0" t="n">
        <f aca="false">(SQRT(((AG437/W437)^2)+((AH437/AD437)^2)))*AE437</f>
        <v>0.190023535954507</v>
      </c>
      <c r="AJ437" s="0" t="n">
        <v>3.02832944E-007</v>
      </c>
      <c r="AK437" s="0" t="n">
        <f aca="false">(W437*AJ437)*EXP(L437*M437)</f>
        <v>0.109566324161537</v>
      </c>
      <c r="AL437" s="0" t="n">
        <v>159991.148149425</v>
      </c>
      <c r="AM437" s="0" t="n">
        <v>3748.14709444969</v>
      </c>
      <c r="AN437" s="0" t="n">
        <f aca="false">AJ437*0.1</f>
        <v>3.02832944E-008</v>
      </c>
      <c r="AO437" s="0" t="n">
        <f aca="false">(SQRT(((AM437/W437)^2)+((AN437/AJ437)^2)))*AK437</f>
        <v>0.011015857156783</v>
      </c>
    </row>
    <row r="438" customFormat="false" ht="15" hidden="false" customHeight="false" outlineLevel="0" collapsed="false">
      <c r="A438" s="42" t="s">
        <v>816</v>
      </c>
      <c r="B438" s="32"/>
      <c r="C438" s="0" t="s">
        <v>2122</v>
      </c>
      <c r="D438" s="41" t="n">
        <v>40690</v>
      </c>
      <c r="E438" s="0" t="n">
        <v>11189</v>
      </c>
      <c r="F438" s="0" t="n">
        <v>11189</v>
      </c>
      <c r="G438" s="0" t="n">
        <f aca="false">(((F438*3.7852*35.81)/1000)/(H438^2))*1.2732</f>
        <v>28.7032426810621</v>
      </c>
      <c r="H438" s="0" t="n">
        <v>8.20209975</v>
      </c>
      <c r="I438" s="0" t="n">
        <v>32.1744570560372</v>
      </c>
      <c r="J438" s="0" t="n">
        <v>68.0016224983599</v>
      </c>
      <c r="K438" s="0" t="n">
        <v>3.82238500207701</v>
      </c>
      <c r="L438" s="0" t="n">
        <v>0.005</v>
      </c>
      <c r="M438" s="0" t="n">
        <v>1</v>
      </c>
      <c r="N438" s="0" t="n">
        <v>2227.90440106208</v>
      </c>
      <c r="O438" s="0" t="n">
        <f aca="false">(N438/2204.59)*EXP(L438*M438)</f>
        <v>1.01564092114414</v>
      </c>
      <c r="P438" s="0" t="n">
        <v>0.780766980416145</v>
      </c>
      <c r="Q438" s="0" t="n">
        <v>0.0662372265305065</v>
      </c>
      <c r="R438" s="0" t="n">
        <f aca="false">15.1037169846062*(I438/Hoja4!$DX$2)</f>
        <v>0.945408771875023</v>
      </c>
      <c r="S438" s="0" t="n">
        <v>0.346725101597201</v>
      </c>
      <c r="T438" s="0" t="n">
        <v>0.0215793379964769</v>
      </c>
      <c r="U438" s="0" t="n">
        <f aca="false">(SQRT(((P438/G438)^2)+((Q438/H438)^2)+((R438/I438)^2)+((S438/J438)^2)+((T438/K438)^2)))*O438</f>
        <v>0.0421999516942046</v>
      </c>
      <c r="V438" s="0" t="n">
        <f aca="false">O438&gt;U438</f>
        <v>1</v>
      </c>
      <c r="W438" s="0" t="n">
        <v>360000</v>
      </c>
      <c r="X438" s="0" t="n">
        <v>4.994E-006</v>
      </c>
      <c r="Y438" s="0" t="n">
        <f aca="false">(W438*X438)*EXP(L438*M438)</f>
        <v>1.80685171050187</v>
      </c>
      <c r="Z438" s="0" t="n">
        <v>159991.148149425</v>
      </c>
      <c r="AA438" s="0" t="n">
        <v>3748.14709444969</v>
      </c>
      <c r="AB438" s="0" t="n">
        <f aca="false">X438*0.1</f>
        <v>4.994E-007</v>
      </c>
      <c r="AC438" s="0" t="n">
        <f aca="false">(SQRT(((AA438/W438)^2)+((AB438/X438)^2)))*Y438</f>
        <v>0.181661842712114</v>
      </c>
      <c r="AD438" s="0" t="n">
        <v>5.223868284E-006</v>
      </c>
      <c r="AE438" s="0" t="n">
        <f aca="false">(W438*AD438)*EXP(L438*M438)</f>
        <v>1.89001909178651</v>
      </c>
      <c r="AF438" s="0" t="n">
        <v>159991.148149425</v>
      </c>
      <c r="AG438" s="0" t="n">
        <v>3748.14709444969</v>
      </c>
      <c r="AH438" s="0" t="n">
        <f aca="false">AD438*0.1</f>
        <v>5.223868284E-007</v>
      </c>
      <c r="AI438" s="0" t="n">
        <f aca="false">(SQRT(((AG438/W438)^2)+((AH438/AD438)^2)))*AE438</f>
        <v>0.190023535954507</v>
      </c>
      <c r="AJ438" s="0" t="n">
        <v>3.02832944E-007</v>
      </c>
      <c r="AK438" s="0" t="n">
        <f aca="false">(W438*AJ438)*EXP(L438*M438)</f>
        <v>0.109566324161537</v>
      </c>
      <c r="AL438" s="0" t="n">
        <v>159991.148149425</v>
      </c>
      <c r="AM438" s="0" t="n">
        <v>3748.14709444969</v>
      </c>
      <c r="AN438" s="0" t="n">
        <f aca="false">AJ438*0.1</f>
        <v>3.02832944E-008</v>
      </c>
      <c r="AO438" s="0" t="n">
        <f aca="false">(SQRT(((AM438/W438)^2)+((AN438/AJ438)^2)))*AK438</f>
        <v>0.011015857156783</v>
      </c>
    </row>
    <row r="439" customFormat="false" ht="15" hidden="false" customHeight="false" outlineLevel="0" collapsed="false">
      <c r="A439" s="42" t="s">
        <v>816</v>
      </c>
      <c r="B439" s="32"/>
      <c r="C439" s="0" t="s">
        <v>2124</v>
      </c>
      <c r="D439" s="41" t="n">
        <v>40690</v>
      </c>
      <c r="E439" s="0" t="n">
        <v>5166</v>
      </c>
      <c r="F439" s="0" t="n">
        <v>5166</v>
      </c>
      <c r="G439" s="0" t="n">
        <f aca="false">(((F439*3.7852*35.81)/1000)/(H439^2))*1.2732</f>
        <v>13.2523864233056</v>
      </c>
      <c r="H439" s="0" t="n">
        <v>8.20209975</v>
      </c>
      <c r="I439" s="0" t="n">
        <v>20.9059233449477</v>
      </c>
      <c r="J439" s="0" t="n">
        <v>130.009325504884</v>
      </c>
      <c r="K439" s="0" t="n">
        <v>0.00593973</v>
      </c>
      <c r="L439" s="0" t="n">
        <v>0.005</v>
      </c>
      <c r="M439" s="0" t="n">
        <v>1</v>
      </c>
      <c r="N439" s="0" t="n">
        <v>1.98556688527305</v>
      </c>
      <c r="O439" s="0" t="n">
        <f aca="false">(N439/2204.59)*EXP(L439*M439)</f>
        <v>0.000905165849751299</v>
      </c>
      <c r="P439" s="0" t="n">
        <v>0.400684429145215</v>
      </c>
      <c r="Q439" s="0" t="n">
        <v>0.0788250461799058</v>
      </c>
      <c r="R439" s="0" t="n">
        <f aca="false">30.6123136425953*(I439/Hoja4!$AQ$2)</f>
        <v>0.525912644304903</v>
      </c>
      <c r="S439" s="0" t="n">
        <v>1.14894745568521</v>
      </c>
      <c r="T439" s="0" t="n">
        <v>5.58086552427142E-005</v>
      </c>
      <c r="U439" s="0" t="n">
        <f aca="false">(SQRT(((P439/G439)^2)+((Q439/H439)^2)+((R439/I439)^2)+((S439/J439)^2)+((T439/K439)^2)))*O439</f>
        <v>3.84639148317126E-005</v>
      </c>
      <c r="V439" s="0" t="n">
        <f aca="false">O439&gt;U439</f>
        <v>1</v>
      </c>
      <c r="W439" s="0" t="n">
        <v>108000</v>
      </c>
      <c r="X439" s="0" t="n">
        <v>4.994E-006</v>
      </c>
      <c r="Y439" s="0" t="n">
        <f aca="false">(W439*X439)*EXP(L439*M439)</f>
        <v>0.54205551315056</v>
      </c>
      <c r="Z439" s="0" t="n">
        <v>32546.6973811347</v>
      </c>
      <c r="AA439" s="0" t="n">
        <v>6507.82824848106</v>
      </c>
      <c r="AB439" s="0" t="n">
        <f aca="false">X439*0.1</f>
        <v>4.994E-007</v>
      </c>
      <c r="AC439" s="0" t="n">
        <f aca="false">(SQRT(((AA439/W439)^2)+((AB439/X439)^2)))*Y439</f>
        <v>0.0632859658351284</v>
      </c>
      <c r="AD439" s="0" t="n">
        <v>5.223868284E-006</v>
      </c>
      <c r="AE439" s="0" t="n">
        <f aca="false">(W439*AD439)*EXP(L439*M439)</f>
        <v>0.567005727535954</v>
      </c>
      <c r="AF439" s="0" t="n">
        <v>32546.6973811347</v>
      </c>
      <c r="AG439" s="0" t="n">
        <v>6507.82824848106</v>
      </c>
      <c r="AH439" s="0" t="n">
        <f aca="false">AD439*0.1</f>
        <v>5.223868284E-007</v>
      </c>
      <c r="AI439" s="0" t="n">
        <f aca="false">(SQRT(((AG439/W439)^2)+((AH439/AD439)^2)))*AE439</f>
        <v>0.0661989486881127</v>
      </c>
      <c r="AJ439" s="0" t="n">
        <v>3.02832944E-007</v>
      </c>
      <c r="AK439" s="0" t="n">
        <f aca="false">(W439*AJ439)*EXP(L439*M439)</f>
        <v>0.0328698972484611</v>
      </c>
      <c r="AL439" s="0" t="n">
        <v>32546.6973811347</v>
      </c>
      <c r="AM439" s="0" t="n">
        <v>6507.82824848106</v>
      </c>
      <c r="AN439" s="0" t="n">
        <f aca="false">AJ439*0.1</f>
        <v>3.02832944E-008</v>
      </c>
      <c r="AO439" s="0" t="n">
        <f aca="false">(SQRT(((AM439/W439)^2)+((AN439/AJ439)^2)))*AK439</f>
        <v>0.00383762021380363</v>
      </c>
    </row>
    <row r="440" customFormat="false" ht="15" hidden="false" customHeight="false" outlineLevel="0" collapsed="false">
      <c r="A440" s="42" t="s">
        <v>816</v>
      </c>
      <c r="B440" s="32"/>
      <c r="C440" s="0" t="s">
        <v>2124</v>
      </c>
      <c r="D440" s="41" t="n">
        <v>40690</v>
      </c>
      <c r="E440" s="0" t="n">
        <v>5034</v>
      </c>
      <c r="F440" s="0" t="n">
        <v>5034</v>
      </c>
      <c r="G440" s="0" t="n">
        <f aca="false">(((F440*3.7852*35.81)/1000)/(H440^2))*1.2732</f>
        <v>12.9137656320017</v>
      </c>
      <c r="H440" s="0" t="n">
        <v>8.20209975</v>
      </c>
      <c r="I440" s="0" t="n">
        <v>21.4541120381406</v>
      </c>
      <c r="J440" s="0" t="n">
        <v>130.009325504884</v>
      </c>
      <c r="K440" s="0" t="n">
        <v>0.00593973</v>
      </c>
      <c r="L440" s="0" t="n">
        <v>0.005</v>
      </c>
      <c r="M440" s="0" t="n">
        <v>1</v>
      </c>
      <c r="N440" s="0" t="n">
        <v>1.98556688527305</v>
      </c>
      <c r="O440" s="0" t="n">
        <f aca="false">(N440/2204.59)*EXP(L440*M440)</f>
        <v>0.000905165849751299</v>
      </c>
      <c r="P440" s="0" t="n">
        <v>0.400684429145215</v>
      </c>
      <c r="Q440" s="0" t="n">
        <v>0.0788250461799058</v>
      </c>
      <c r="R440" s="0" t="n">
        <f aca="false">30.6123136425953*(I440/Hoja4!$AQ$2)</f>
        <v>0.539702963941027</v>
      </c>
      <c r="S440" s="0" t="n">
        <v>1.14894745568521</v>
      </c>
      <c r="T440" s="0" t="n">
        <v>5.58086552427142E-005</v>
      </c>
      <c r="U440" s="0" t="n">
        <f aca="false">(SQRT(((P440/G440)^2)+((Q440/H440)^2)+((R440/I440)^2)+((S440/J440)^2)+((T440/K440)^2)))*O440</f>
        <v>3.89777761465836E-005</v>
      </c>
      <c r="V440" s="0" t="n">
        <f aca="false">O440&gt;U440</f>
        <v>1</v>
      </c>
      <c r="W440" s="0" t="n">
        <v>108000</v>
      </c>
      <c r="X440" s="0" t="n">
        <v>4.994E-006</v>
      </c>
      <c r="Y440" s="0" t="n">
        <f aca="false">(W440*X440)*EXP(L440*M440)</f>
        <v>0.54205551315056</v>
      </c>
      <c r="Z440" s="0" t="n">
        <v>32546.6973811347</v>
      </c>
      <c r="AA440" s="0" t="n">
        <v>6507.82824848106</v>
      </c>
      <c r="AB440" s="0" t="n">
        <f aca="false">X440*0.1</f>
        <v>4.994E-007</v>
      </c>
      <c r="AC440" s="0" t="n">
        <f aca="false">(SQRT(((AA440/W440)^2)+((AB440/X440)^2)))*Y440</f>
        <v>0.0632859658351284</v>
      </c>
      <c r="AD440" s="0" t="n">
        <v>5.223868284E-006</v>
      </c>
      <c r="AE440" s="0" t="n">
        <f aca="false">(W440*AD440)*EXP(L440*M440)</f>
        <v>0.567005727535954</v>
      </c>
      <c r="AF440" s="0" t="n">
        <v>32546.6973811347</v>
      </c>
      <c r="AG440" s="0" t="n">
        <v>6507.82824848106</v>
      </c>
      <c r="AH440" s="0" t="n">
        <f aca="false">AD440*0.1</f>
        <v>5.223868284E-007</v>
      </c>
      <c r="AI440" s="0" t="n">
        <f aca="false">(SQRT(((AG440/W440)^2)+((AH440/AD440)^2)))*AE440</f>
        <v>0.0661989486881127</v>
      </c>
      <c r="AJ440" s="0" t="n">
        <v>3.02832944E-007</v>
      </c>
      <c r="AK440" s="0" t="n">
        <f aca="false">(W440*AJ440)*EXP(L440*M440)</f>
        <v>0.0328698972484611</v>
      </c>
      <c r="AL440" s="0" t="n">
        <v>32546.6973811347</v>
      </c>
      <c r="AM440" s="0" t="n">
        <v>6507.82824848106</v>
      </c>
      <c r="AN440" s="0" t="n">
        <f aca="false">AJ440*0.1</f>
        <v>3.02832944E-008</v>
      </c>
      <c r="AO440" s="0" t="n">
        <f aca="false">(SQRT(((AM440/W440)^2)+((AN440/AJ440)^2)))*AK440</f>
        <v>0.00383762021380363</v>
      </c>
    </row>
    <row r="441" customFormat="false" ht="15" hidden="false" customHeight="false" outlineLevel="0" collapsed="false">
      <c r="A441" s="42" t="s">
        <v>816</v>
      </c>
      <c r="B441" s="40" t="s">
        <v>823</v>
      </c>
      <c r="C441" s="0" t="s">
        <v>2122</v>
      </c>
      <c r="D441" s="41" t="n">
        <v>41173</v>
      </c>
      <c r="E441" s="0" t="n">
        <v>10000</v>
      </c>
      <c r="F441" s="0" t="n">
        <v>9685</v>
      </c>
      <c r="G441" s="0" t="n">
        <f aca="false">(((F441*3.7852*35.81)/1000)/(H441^2))*1.2732</f>
        <v>26.0819272240921</v>
      </c>
      <c r="H441" s="0" t="n">
        <v>8.005249356</v>
      </c>
      <c r="I441" s="0" t="n">
        <v>43.3660299432112</v>
      </c>
      <c r="J441" s="0" t="n">
        <v>68.0016224983599</v>
      </c>
      <c r="K441" s="0" t="n">
        <v>3.82238500207701</v>
      </c>
      <c r="L441" s="0" t="n">
        <v>0.005</v>
      </c>
      <c r="M441" s="0" t="n">
        <v>0</v>
      </c>
      <c r="N441" s="0" t="n">
        <v>2231.30814149987</v>
      </c>
      <c r="O441" s="0" t="n">
        <f aca="false">(N441/2204.59)*EXP(L441*M441)</f>
        <v>1.01211932445483</v>
      </c>
      <c r="P441" s="0" t="n">
        <v>0.693948706618423</v>
      </c>
      <c r="Q441" s="0" t="n">
        <v>0.0696754411027923</v>
      </c>
      <c r="R441" s="0" t="n">
        <f aca="false">30.3818643031628*(I441/Hoja4!$DD$2)</f>
        <v>0.419165856369294</v>
      </c>
      <c r="S441" s="0" t="n">
        <v>0.346725101597201</v>
      </c>
      <c r="T441" s="0" t="n">
        <v>0.0215793379964769</v>
      </c>
      <c r="U441" s="0" t="n">
        <f aca="false">(SQRT(((P441/G441)^2)+((Q441/H441)^2)+((R441/I441)^2)+((S441/J441)^2)+((T441/K441)^2)))*O441</f>
        <v>0.0309476363319413</v>
      </c>
      <c r="V441" s="0" t="n">
        <f aca="false">O441&gt;U441</f>
        <v>1</v>
      </c>
      <c r="W441" s="0" t="n">
        <v>420000</v>
      </c>
      <c r="X441" s="0" t="n">
        <v>4.994E-006</v>
      </c>
      <c r="Y441" s="0" t="n">
        <f aca="false">(W441*X441)*EXP(L441*M441)</f>
        <v>2.09748</v>
      </c>
      <c r="Z441" s="0" t="n">
        <v>159991.148149425</v>
      </c>
      <c r="AA441" s="0" t="n">
        <v>3748.14709444969</v>
      </c>
      <c r="AB441" s="0" t="n">
        <f aca="false">X441*0.1</f>
        <v>4.994E-007</v>
      </c>
      <c r="AC441" s="0" t="n">
        <f aca="false">(SQRT(((AA441/W441)^2)+((AB441/X441)^2)))*Y441</f>
        <v>0.210581566760702</v>
      </c>
      <c r="AD441" s="0" t="n">
        <v>5.223868284E-006</v>
      </c>
      <c r="AE441" s="0" t="n">
        <f aca="false">(W441*AD441)*EXP(L441*M441)</f>
        <v>2.19402467928</v>
      </c>
      <c r="AF441" s="0" t="n">
        <v>159991.148149425</v>
      </c>
      <c r="AG441" s="0" t="n">
        <v>3748.14709444969</v>
      </c>
      <c r="AH441" s="0" t="n">
        <f aca="false">AD441*0.1</f>
        <v>5.223868284E-007</v>
      </c>
      <c r="AI441" s="0" t="n">
        <f aca="false">(SQRT(((AG441/W441)^2)+((AH441/AD441)^2)))*AE441</f>
        <v>0.220274402842664</v>
      </c>
      <c r="AJ441" s="0" t="n">
        <v>3.02832944E-007</v>
      </c>
      <c r="AK441" s="0" t="n">
        <f aca="false">(W441*AJ441)*EXP(L441*M441)</f>
        <v>0.12718983648</v>
      </c>
      <c r="AL441" s="0" t="n">
        <v>159991.148149425</v>
      </c>
      <c r="AM441" s="0" t="n">
        <v>3748.14709444969</v>
      </c>
      <c r="AN441" s="0" t="n">
        <f aca="false">AJ441*0.1</f>
        <v>3.02832944E-008</v>
      </c>
      <c r="AO441" s="0" t="n">
        <f aca="false">(SQRT(((AM441/W441)^2)+((AN441/AJ441)^2)))*AK441</f>
        <v>0.0127695305995747</v>
      </c>
    </row>
    <row r="442" customFormat="false" ht="15" hidden="false" customHeight="false" outlineLevel="0" collapsed="false">
      <c r="A442" s="42" t="s">
        <v>816</v>
      </c>
      <c r="B442" s="32"/>
      <c r="C442" s="0" t="s">
        <v>2124</v>
      </c>
      <c r="D442" s="41" t="n">
        <v>41173</v>
      </c>
      <c r="E442" s="0" t="n">
        <v>7000</v>
      </c>
      <c r="F442" s="0" t="n">
        <v>6731</v>
      </c>
      <c r="G442" s="0" t="n">
        <f aca="false">(((F442*3.7852*35.81)/1000)/(H442^2))*1.2732</f>
        <v>18.1267374440231</v>
      </c>
      <c r="H442" s="0" t="n">
        <v>8.005249356</v>
      </c>
      <c r="I442" s="0" t="n">
        <v>2.67419402763334</v>
      </c>
      <c r="J442" s="0" t="n">
        <v>130.009325504884</v>
      </c>
      <c r="K442" s="0" t="n">
        <v>0.00593973</v>
      </c>
      <c r="L442" s="0" t="n">
        <v>0.005</v>
      </c>
      <c r="M442" s="0" t="n">
        <v>0</v>
      </c>
      <c r="N442" s="0" t="n">
        <v>0.330927814285714</v>
      </c>
      <c r="O442" s="0" t="n">
        <f aca="false">(N442/2204.59)*EXP(L442*M442)</f>
        <v>0.000150108552740289</v>
      </c>
      <c r="P442" s="0" t="n">
        <v>0.575296534612654</v>
      </c>
      <c r="Q442" s="0" t="n">
        <v>0.0436657928861363</v>
      </c>
      <c r="R442" s="0" t="n">
        <f aca="false">11.8457570192522*(I442/Hoja4!$BK$2)</f>
        <v>0.00959693012349987</v>
      </c>
      <c r="S442" s="0" t="n">
        <v>1.14894745568521</v>
      </c>
      <c r="T442" s="0" t="n">
        <v>5.58086552427142E-005</v>
      </c>
      <c r="U442" s="0" t="n">
        <f aca="false">(SQRT(((P442/G442)^2)+((Q442/H442)^2)+((R442/I442)^2)+((S442/J442)^2)+((T442/K442)^2)))*O442</f>
        <v>5.23506612974978E-006</v>
      </c>
      <c r="V442" s="0" t="n">
        <f aca="false">O442&gt;U442</f>
        <v>1</v>
      </c>
      <c r="W442" s="0" t="n">
        <v>18000</v>
      </c>
      <c r="X442" s="0" t="n">
        <v>4.994E-006</v>
      </c>
      <c r="Y442" s="0" t="n">
        <f aca="false">(W442*X442)*EXP(L442*M442)</f>
        <v>0.089892</v>
      </c>
      <c r="Z442" s="0" t="n">
        <v>32546.6973811347</v>
      </c>
      <c r="AA442" s="0" t="n">
        <v>6507.82824848106</v>
      </c>
      <c r="AB442" s="0" t="n">
        <f aca="false">X442*0.1</f>
        <v>4.994E-007</v>
      </c>
      <c r="AC442" s="0" t="n">
        <f aca="false">(SQRT(((AA442/W442)^2)+((AB442/X442)^2)))*Y442</f>
        <v>0.0337203476314869</v>
      </c>
      <c r="AD442" s="0" t="n">
        <v>5.223868284E-006</v>
      </c>
      <c r="AE442" s="0" t="n">
        <f aca="false">(W442*AD442)*EXP(L442*M442)</f>
        <v>0.094029629112</v>
      </c>
      <c r="AF442" s="0" t="n">
        <v>32546.6973811347</v>
      </c>
      <c r="AG442" s="0" t="n">
        <v>6507.82824848106</v>
      </c>
      <c r="AH442" s="0" t="n">
        <f aca="false">AD442*0.1</f>
        <v>5.223868284E-007</v>
      </c>
      <c r="AI442" s="0" t="n">
        <f aca="false">(SQRT(((AG442/W442)^2)+((AH442/AD442)^2)))*AE442</f>
        <v>0.0352724578529393</v>
      </c>
      <c r="AJ442" s="0" t="n">
        <v>3.02832944E-007</v>
      </c>
      <c r="AK442" s="0" t="n">
        <f aca="false">(W442*AJ442)*EXP(L442*M442)</f>
        <v>0.005450992992</v>
      </c>
      <c r="AL442" s="0" t="n">
        <v>32546.6973811347</v>
      </c>
      <c r="AM442" s="0" t="n">
        <v>6507.82824848106</v>
      </c>
      <c r="AN442" s="0" t="n">
        <f aca="false">AJ442*0.1</f>
        <v>3.02832944E-008</v>
      </c>
      <c r="AO442" s="0" t="n">
        <f aca="false">(SQRT(((AM442/W442)^2)+((AN442/AJ442)^2)))*AK442</f>
        <v>0.00204478016538779</v>
      </c>
    </row>
    <row r="443" customFormat="false" ht="15" hidden="false" customHeight="false" outlineLevel="0" collapsed="false">
      <c r="A443" s="42" t="s">
        <v>816</v>
      </c>
      <c r="B443" s="32"/>
      <c r="C443" s="0" t="s">
        <v>2125</v>
      </c>
      <c r="D443" s="41" t="n">
        <v>41173</v>
      </c>
      <c r="E443" s="0" t="n">
        <v>3000</v>
      </c>
      <c r="F443" s="0" t="n">
        <v>3323</v>
      </c>
      <c r="G443" s="0" t="n">
        <f aca="false">(((F443*3.7852*35.81)/1000)/(H443^2))*1.2732</f>
        <v>15.9091826610512</v>
      </c>
      <c r="H443" s="0" t="n">
        <v>6.003937017</v>
      </c>
      <c r="I443" s="0" t="n">
        <v>8.66686728859464</v>
      </c>
      <c r="J443" s="0" t="n">
        <v>68.0020357347871</v>
      </c>
      <c r="K443" s="0" t="n">
        <v>3.9836139795159</v>
      </c>
      <c r="L443" s="0" t="n">
        <v>0.005</v>
      </c>
      <c r="M443" s="0" t="n">
        <v>0</v>
      </c>
      <c r="N443" s="0" t="n">
        <v>185.750228987713</v>
      </c>
      <c r="O443" s="0" t="n">
        <f aca="false">(N443/2204.59)*EXP(L443*M443)</f>
        <v>0.0842561333344127</v>
      </c>
      <c r="P443" s="0" t="n">
        <v>2.81690318237076</v>
      </c>
      <c r="Q443" s="0" t="n">
        <v>0.689957873411666</v>
      </c>
      <c r="R443" s="0" t="n">
        <f aca="false">40.5074751462878*(I443/Hoja4!$R$2)</f>
        <v>0.224084599533118</v>
      </c>
      <c r="S443" s="0" t="n">
        <v>0.388353619553598</v>
      </c>
      <c r="T443" s="0" t="n">
        <v>0.0223763331258358</v>
      </c>
      <c r="U443" s="0" t="n">
        <f aca="false">(SQRT(((P443/G443)^2)+((Q443/H443)^2)+((R443/I443)^2)+((S443/J443)^2)+((T443/K443)^2)))*O443</f>
        <v>0.0179308206223521</v>
      </c>
      <c r="V443" s="0" t="n">
        <f aca="false">O443&gt;U443</f>
        <v>1</v>
      </c>
      <c r="W443" s="0" t="n">
        <v>28800</v>
      </c>
      <c r="X443" s="0" t="n">
        <v>4.994E-006</v>
      </c>
      <c r="Y443" s="0" t="n">
        <f aca="false">(W443*X443)*EXP(L443*M443)</f>
        <v>0.1438272</v>
      </c>
      <c r="Z443" s="0" t="n">
        <v>8783.17618772297</v>
      </c>
      <c r="AA443" s="0" t="n">
        <v>804.406580767259</v>
      </c>
      <c r="AB443" s="0" t="n">
        <f aca="false">X443*0.1</f>
        <v>4.994E-007</v>
      </c>
      <c r="AC443" s="0" t="n">
        <f aca="false">(SQRT(((AA443/W443)^2)+((AB443/X443)^2)))*Y443</f>
        <v>0.0149332040224337</v>
      </c>
      <c r="AD443" s="0" t="n">
        <v>5.223868284E-006</v>
      </c>
      <c r="AE443" s="0" t="n">
        <f aca="false">(W443*AD443)*EXP(L443*M443)</f>
        <v>0.1504474065792</v>
      </c>
      <c r="AF443" s="0" t="n">
        <v>8783.17618772297</v>
      </c>
      <c r="AG443" s="0" t="n">
        <v>804.406580767259</v>
      </c>
      <c r="AH443" s="0" t="n">
        <f aca="false">AD443*0.1</f>
        <v>5.223868284E-007</v>
      </c>
      <c r="AI443" s="0" t="n">
        <f aca="false">(SQRT(((AG443/W443)^2)+((AH443/AD443)^2)))*AE443</f>
        <v>0.0156205628496781</v>
      </c>
      <c r="AJ443" s="0" t="n">
        <v>3.02832944E-007</v>
      </c>
      <c r="AK443" s="0" t="n">
        <f aca="false">(W443*AJ443)*EXP(L443*M443)</f>
        <v>0.0087215887872</v>
      </c>
      <c r="AL443" s="0" t="n">
        <v>8783.17618772297</v>
      </c>
      <c r="AM443" s="0" t="n">
        <v>804.406580767259</v>
      </c>
      <c r="AN443" s="0" t="n">
        <f aca="false">AJ443*0.1</f>
        <v>3.02832944E-008</v>
      </c>
      <c r="AO443" s="0" t="n">
        <f aca="false">(SQRT(((AM443/W443)^2)+((AN443/AJ443)^2)))*AK443</f>
        <v>0.000905539875343658</v>
      </c>
    </row>
    <row r="444" customFormat="false" ht="15" hidden="false" customHeight="false" outlineLevel="0" collapsed="false">
      <c r="A444" s="42" t="s">
        <v>816</v>
      </c>
      <c r="B444" s="40" t="s">
        <v>828</v>
      </c>
      <c r="C444" s="0" t="s">
        <v>2122</v>
      </c>
      <c r="D444" s="41" t="n">
        <v>40766</v>
      </c>
      <c r="E444" s="0" t="n">
        <v>10000</v>
      </c>
      <c r="F444" s="0" t="n">
        <v>9685</v>
      </c>
      <c r="G444" s="0" t="n">
        <f aca="false">(((F444*3.7852*35.81)/1000)/(H444^2))*1.2732</f>
        <v>26.0819272240921</v>
      </c>
      <c r="H444" s="0" t="n">
        <v>8.005249356</v>
      </c>
      <c r="I444" s="0" t="n">
        <v>34.6928239545689</v>
      </c>
      <c r="J444" s="0" t="n">
        <v>68.0016224983599</v>
      </c>
      <c r="K444" s="0" t="n">
        <v>3.82238500207701</v>
      </c>
      <c r="L444" s="0" t="n">
        <v>0.005</v>
      </c>
      <c r="M444" s="0" t="n">
        <v>1</v>
      </c>
      <c r="N444" s="0" t="n">
        <v>2079.37744083284</v>
      </c>
      <c r="O444" s="0" t="n">
        <f aca="false">(N444/2204.59)*EXP(L444*M444)</f>
        <v>0.94793152632897</v>
      </c>
      <c r="P444" s="0" t="n">
        <v>0.693948706618423</v>
      </c>
      <c r="Q444" s="0" t="n">
        <v>0.0696754411027923</v>
      </c>
      <c r="R444" s="0" t="n">
        <f aca="false">30.3818643031628*(I444/Hoja4!$DD$2)</f>
        <v>0.335332685095435</v>
      </c>
      <c r="S444" s="0" t="n">
        <v>0.346725101597201</v>
      </c>
      <c r="T444" s="0" t="n">
        <v>0.0215793379964769</v>
      </c>
      <c r="U444" s="0" t="n">
        <f aca="false">(SQRT(((P444/G444)^2)+((Q444/H444)^2)+((R444/I444)^2)+((S444/J444)^2)+((T444/K444)^2)))*O444</f>
        <v>0.0289849619857943</v>
      </c>
      <c r="V444" s="0" t="n">
        <f aca="false">O444&gt;U444</f>
        <v>1</v>
      </c>
      <c r="W444" s="0" t="n">
        <v>336000</v>
      </c>
      <c r="X444" s="0" t="n">
        <v>4.994E-006</v>
      </c>
      <c r="Y444" s="0" t="n">
        <f aca="false">(W444*X444)*EXP(L444*M444)</f>
        <v>1.68639492980174</v>
      </c>
      <c r="Z444" s="0" t="n">
        <v>159991.148149425</v>
      </c>
      <c r="AA444" s="0" t="n">
        <v>3748.14709444969</v>
      </c>
      <c r="AB444" s="0" t="n">
        <f aca="false">X444*0.1</f>
        <v>4.994E-007</v>
      </c>
      <c r="AC444" s="0" t="n">
        <f aca="false">(SQRT(((AA444/W444)^2)+((AB444/X444)^2)))*Y444</f>
        <v>0.169685511027712</v>
      </c>
      <c r="AD444" s="0" t="n">
        <v>5.223868284E-006</v>
      </c>
      <c r="AE444" s="0" t="n">
        <f aca="false">(W444*AD444)*EXP(L444*M444)</f>
        <v>1.76401781900075</v>
      </c>
      <c r="AF444" s="0" t="n">
        <v>159991.148149425</v>
      </c>
      <c r="AG444" s="0" t="n">
        <v>3748.14709444969</v>
      </c>
      <c r="AH444" s="0" t="n">
        <f aca="false">AD444*0.1</f>
        <v>5.223868284E-007</v>
      </c>
      <c r="AI444" s="0" t="n">
        <f aca="false">(SQRT(((AG444/W444)^2)+((AH444/AD444)^2)))*AE444</f>
        <v>0.177495946998798</v>
      </c>
      <c r="AJ444" s="0" t="n">
        <v>3.02832944E-007</v>
      </c>
      <c r="AK444" s="0" t="n">
        <f aca="false">(W444*AJ444)*EXP(L444*M444)</f>
        <v>0.102261902550768</v>
      </c>
      <c r="AL444" s="0" t="n">
        <v>159991.148149425</v>
      </c>
      <c r="AM444" s="0" t="n">
        <v>3748.14709444969</v>
      </c>
      <c r="AN444" s="0" t="n">
        <f aca="false">AJ444*0.1</f>
        <v>3.02832944E-008</v>
      </c>
      <c r="AO444" s="0" t="n">
        <f aca="false">(SQRT(((AM444/W444)^2)+((AN444/AJ444)^2)))*AK444</f>
        <v>0.0102896201158723</v>
      </c>
    </row>
    <row r="445" customFormat="false" ht="15" hidden="false" customHeight="false" outlineLevel="0" collapsed="false">
      <c r="A445" s="42" t="s">
        <v>816</v>
      </c>
      <c r="B445" s="32"/>
      <c r="C445" s="0" t="s">
        <v>2125</v>
      </c>
      <c r="D445" s="41" t="n">
        <v>40766</v>
      </c>
      <c r="E445" s="0" t="n">
        <v>5200</v>
      </c>
      <c r="F445" s="0" t="n">
        <v>5283.44</v>
      </c>
      <c r="G445" s="0" t="n">
        <f aca="false">(((F445*3.7852*35.81)/1000)/(H445^2))*1.2732</f>
        <v>13.5536563152052</v>
      </c>
      <c r="H445" s="0" t="n">
        <v>8.20209975</v>
      </c>
      <c r="I445" s="0" t="n">
        <v>2.27124752055479</v>
      </c>
      <c r="J445" s="0" t="n">
        <v>68.0020357347871</v>
      </c>
      <c r="K445" s="0" t="n">
        <v>3.9836139795159</v>
      </c>
      <c r="L445" s="0" t="n">
        <v>0.005</v>
      </c>
      <c r="M445" s="0" t="n">
        <v>1</v>
      </c>
      <c r="N445" s="0" t="n">
        <v>77.3959287448804</v>
      </c>
      <c r="O445" s="0" t="n">
        <f aca="false">(N445/2204.59)*EXP(L445*M445)</f>
        <v>0.0352826954001183</v>
      </c>
      <c r="P445" s="0" t="n">
        <v>0.400684429145215</v>
      </c>
      <c r="Q445" s="0" t="n">
        <v>0.0788250461799058</v>
      </c>
      <c r="R445" s="0" t="n">
        <f aca="false">30.6123136425953*(I445/Hoja4!$AL$2)</f>
        <v>0.114174336066023</v>
      </c>
      <c r="S445" s="0" t="n">
        <v>0.388353619553598</v>
      </c>
      <c r="T445" s="0" t="n">
        <v>0.0223763331258358</v>
      </c>
      <c r="U445" s="0" t="n">
        <f aca="false">(SQRT(((P445/G445)^2)+((Q445/H445)^2)+((R445/I445)^2)+((S445/J445)^2)+((T445/K445)^2)))*O445</f>
        <v>0.00210442936064082</v>
      </c>
      <c r="V445" s="0" t="n">
        <f aca="false">O445&gt;U445</f>
        <v>1</v>
      </c>
      <c r="W445" s="0" t="n">
        <v>12000</v>
      </c>
      <c r="X445" s="0" t="n">
        <v>4.994E-006</v>
      </c>
      <c r="Y445" s="0" t="n">
        <f aca="false">(W445*X445)*EXP(L445*M445)</f>
        <v>0.0602283903500622</v>
      </c>
      <c r="Z445" s="0" t="n">
        <v>8783.17618772297</v>
      </c>
      <c r="AA445" s="0" t="n">
        <v>804.406580767259</v>
      </c>
      <c r="AB445" s="0" t="n">
        <f aca="false">X445*0.1</f>
        <v>4.994E-007</v>
      </c>
      <c r="AC445" s="0" t="n">
        <f aca="false">(SQRT(((AA445/W445)^2)+((AB445/X445)^2)))*Y445</f>
        <v>0.00725084318478757</v>
      </c>
      <c r="AD445" s="0" t="n">
        <v>5.223868284E-006</v>
      </c>
      <c r="AE445" s="0" t="n">
        <f aca="false">(W445*AD445)*EXP(L445*M445)</f>
        <v>0.0630006363928838</v>
      </c>
      <c r="AF445" s="0" t="n">
        <v>8783.17618772297</v>
      </c>
      <c r="AG445" s="0" t="n">
        <v>804.406580767259</v>
      </c>
      <c r="AH445" s="0" t="n">
        <f aca="false">AD445*0.1</f>
        <v>5.223868284E-007</v>
      </c>
      <c r="AI445" s="0" t="n">
        <f aca="false">(SQRT(((AG445/W445)^2)+((AH445/AD445)^2)))*AE445</f>
        <v>0.00758459145880444</v>
      </c>
      <c r="AJ445" s="0" t="n">
        <v>3.02832944E-007</v>
      </c>
      <c r="AK445" s="0" t="n">
        <f aca="false">(W445*AJ445)*EXP(L445*M445)</f>
        <v>0.00365221080538456</v>
      </c>
      <c r="AL445" s="0" t="n">
        <v>8783.17618772297</v>
      </c>
      <c r="AM445" s="0" t="n">
        <v>804.406580767259</v>
      </c>
      <c r="AN445" s="0" t="n">
        <f aca="false">AJ445*0.1</f>
        <v>3.02832944E-008</v>
      </c>
      <c r="AO445" s="0" t="n">
        <f aca="false">(SQRT(((AM445/W445)^2)+((AN445/AJ445)^2)))*AK445</f>
        <v>0.000439686461379967</v>
      </c>
    </row>
    <row r="446" customFormat="false" ht="15" hidden="false" customHeight="false" outlineLevel="0" collapsed="false">
      <c r="A446" s="42" t="s">
        <v>816</v>
      </c>
      <c r="B446" s="32"/>
      <c r="C446" s="0" t="s">
        <v>2123</v>
      </c>
      <c r="D446" s="41" t="n">
        <v>40766</v>
      </c>
      <c r="E446" s="0" t="n">
        <v>5400</v>
      </c>
      <c r="F446" s="0" t="n">
        <v>5283.44</v>
      </c>
      <c r="G446" s="0" t="n">
        <f aca="false">(((F446*3.7852*35.81)/1000)/(H446^2))*1.2732</f>
        <v>13.5536563152052</v>
      </c>
      <c r="H446" s="0" t="n">
        <v>8.20209975</v>
      </c>
      <c r="I446" s="0" t="n">
        <v>13.6274851233287</v>
      </c>
      <c r="J446" s="0" t="n">
        <v>130.009325504884</v>
      </c>
      <c r="K446" s="0" t="n">
        <v>0.00593973</v>
      </c>
      <c r="L446" s="0" t="n">
        <v>0.005</v>
      </c>
      <c r="M446" s="0" t="n">
        <v>1</v>
      </c>
      <c r="N446" s="0" t="n">
        <v>1.32371125692224</v>
      </c>
      <c r="O446" s="0" t="n">
        <f aca="false">(N446/2204.59)*EXP(L446*M446)</f>
        <v>0.000603443899867724</v>
      </c>
      <c r="P446" s="0" t="n">
        <v>0.400684429145215</v>
      </c>
      <c r="Q446" s="0" t="n">
        <v>0.0788250461799058</v>
      </c>
      <c r="R446" s="0" t="n">
        <f aca="false">30.6123136425953*(I446/Hoja4!$AQ$2)</f>
        <v>0.3428151255595</v>
      </c>
      <c r="S446" s="0" t="n">
        <v>1.14894745568521</v>
      </c>
      <c r="T446" s="0" t="n">
        <v>5.58086552427142E-005</v>
      </c>
      <c r="U446" s="0" t="n">
        <f aca="false">(SQRT(((P446/G446)^2)+((Q446/H446)^2)+((R446/I446)^2)+((S446/J446)^2)+((T446/K446)^2)))*O446</f>
        <v>2.53556569781274E-005</v>
      </c>
      <c r="V446" s="0" t="n">
        <f aca="false">O446&gt;U446</f>
        <v>1</v>
      </c>
      <c r="W446" s="0" t="n">
        <v>72000</v>
      </c>
      <c r="X446" s="0" t="n">
        <v>4.994E-006</v>
      </c>
      <c r="Y446" s="0" t="n">
        <f aca="false">(W446*X446)*EXP(L446*M446)</f>
        <v>0.361370342100373</v>
      </c>
      <c r="Z446" s="0" t="n">
        <v>32546.6973811347</v>
      </c>
      <c r="AA446" s="0" t="n">
        <v>6507.82824848106</v>
      </c>
      <c r="AB446" s="0" t="n">
        <f aca="false">X446*0.1</f>
        <v>4.994E-007</v>
      </c>
      <c r="AC446" s="0" t="n">
        <f aca="false">(SQRT(((AA446/W446)^2)+((AB446/X446)^2)))*Y446</f>
        <v>0.0487109527705349</v>
      </c>
      <c r="AD446" s="0" t="n">
        <v>5.223868284E-006</v>
      </c>
      <c r="AE446" s="0" t="n">
        <f aca="false">(W446*AD446)*EXP(L446*M446)</f>
        <v>0.378003818357303</v>
      </c>
      <c r="AF446" s="0" t="n">
        <v>32546.6973811347</v>
      </c>
      <c r="AG446" s="0" t="n">
        <v>6507.82824848106</v>
      </c>
      <c r="AH446" s="0" t="n">
        <f aca="false">AD446*0.1</f>
        <v>5.223868284E-007</v>
      </c>
      <c r="AI446" s="0" t="n">
        <f aca="false">(SQRT(((AG446/W446)^2)+((AH446/AD446)^2)))*AE446</f>
        <v>0.0509530639289986</v>
      </c>
      <c r="AJ446" s="0" t="n">
        <v>3.02832944E-007</v>
      </c>
      <c r="AK446" s="0" t="n">
        <f aca="false">(W446*AJ446)*EXP(L446*M446)</f>
        <v>0.0219132648323074</v>
      </c>
      <c r="AL446" s="0" t="n">
        <v>32546.6973811347</v>
      </c>
      <c r="AM446" s="0" t="n">
        <v>6507.82824848106</v>
      </c>
      <c r="AN446" s="0" t="n">
        <f aca="false">AJ446*0.1</f>
        <v>3.02832944E-008</v>
      </c>
      <c r="AO446" s="0" t="n">
        <f aca="false">(SQRT(((AM446/W446)^2)+((AN446/AJ446)^2)))*AK446</f>
        <v>0.00295380080747818</v>
      </c>
    </row>
    <row r="447" customFormat="false" ht="15" hidden="false" customHeight="false" outlineLevel="0" collapsed="false">
      <c r="A447" s="42" t="s">
        <v>816</v>
      </c>
      <c r="B447" s="40" t="s">
        <v>834</v>
      </c>
      <c r="C447" s="0" t="s">
        <v>2122</v>
      </c>
      <c r="D447" s="41" t="n">
        <v>41353</v>
      </c>
      <c r="E447" s="0" t="n">
        <v>10000</v>
      </c>
      <c r="F447" s="0" t="n">
        <v>9685</v>
      </c>
      <c r="G447" s="0" t="n">
        <f aca="false">(((F447*3.7852*35.81)/1000)/(H447^2))*1.2732</f>
        <v>26.0819272240921</v>
      </c>
      <c r="H447" s="0" t="n">
        <v>8.005249356</v>
      </c>
      <c r="I447" s="0" t="n">
        <v>21.6830149716056</v>
      </c>
      <c r="J447" s="0" t="n">
        <v>68.0016224983599</v>
      </c>
      <c r="K447" s="0" t="n">
        <v>3.82238500207701</v>
      </c>
      <c r="L447" s="0" t="n">
        <v>0.005</v>
      </c>
      <c r="M447" s="0" t="n">
        <v>-1</v>
      </c>
      <c r="N447" s="0" t="n">
        <v>1299.61090063192</v>
      </c>
      <c r="O447" s="0" t="n">
        <f aca="false">(N447/2204.59)*EXP(L447*M447)</f>
        <v>0.586562156330021</v>
      </c>
      <c r="P447" s="0" t="n">
        <v>0.693948706618423</v>
      </c>
      <c r="Q447" s="0" t="n">
        <v>0.0696754411027923</v>
      </c>
      <c r="R447" s="0" t="n">
        <f aca="false">30.3818643031628*(I447/Hoja4!$DD$2)</f>
        <v>0.209582928184647</v>
      </c>
      <c r="S447" s="0" t="n">
        <v>0.346725101597201</v>
      </c>
      <c r="T447" s="0" t="n">
        <v>0.0215793379964769</v>
      </c>
      <c r="U447" s="0" t="n">
        <f aca="false">(SQRT(((P447/G447)^2)+((Q447/H447)^2)+((R447/I447)^2)+((S447/J447)^2)+((T447/K447)^2)))*O447</f>
        <v>0.0179353479985758</v>
      </c>
      <c r="V447" s="0" t="n">
        <f aca="false">O447&gt;U447</f>
        <v>1</v>
      </c>
      <c r="W447" s="0" t="n">
        <v>210000</v>
      </c>
      <c r="X447" s="0" t="n">
        <v>4.994E-006</v>
      </c>
      <c r="Y447" s="0" t="n">
        <f aca="false">(W447*X447)*EXP(L447*M447)</f>
        <v>1.04350938742853</v>
      </c>
      <c r="Z447" s="0" t="n">
        <v>159991.148149425</v>
      </c>
      <c r="AA447" s="0" t="n">
        <v>3748.14709444969</v>
      </c>
      <c r="AB447" s="0" t="n">
        <f aca="false">X447*0.1</f>
        <v>4.994E-007</v>
      </c>
      <c r="AC447" s="0" t="n">
        <f aca="false">(SQRT(((AA447/W447)^2)+((AB447/X447)^2)))*Y447</f>
        <v>0.106000023135568</v>
      </c>
      <c r="AD447" s="0" t="n">
        <v>5.223868284E-006</v>
      </c>
      <c r="AE447" s="0" t="n">
        <f aca="false">(W447*AD447)*EXP(L447*M447)</f>
        <v>1.09154096777016</v>
      </c>
      <c r="AF447" s="0" t="n">
        <v>159991.148149425</v>
      </c>
      <c r="AG447" s="0" t="n">
        <v>3748.14709444969</v>
      </c>
      <c r="AH447" s="0" t="n">
        <f aca="false">AD447*0.1</f>
        <v>5.223868284E-007</v>
      </c>
      <c r="AI447" s="0" t="n">
        <f aca="false">(SQRT(((AG447/W447)^2)+((AH447/AD447)^2)))*AE447</f>
        <v>0.110879086696268</v>
      </c>
      <c r="AJ447" s="0" t="n">
        <v>3.02832944E-007</v>
      </c>
      <c r="AK447" s="0" t="n">
        <f aca="false">(W447*AJ447)*EXP(L447*M447)</f>
        <v>0.0632777372620383</v>
      </c>
      <c r="AL447" s="0" t="n">
        <v>159991.148149425</v>
      </c>
      <c r="AM447" s="0" t="n">
        <v>3748.14709444969</v>
      </c>
      <c r="AN447" s="0" t="n">
        <f aca="false">AJ447*0.1</f>
        <v>3.02832944E-008</v>
      </c>
      <c r="AO447" s="0" t="n">
        <f aca="false">(SQRT(((AM447/W447)^2)+((AN447/AJ447)^2)))*AK447</f>
        <v>0.00642777314181261</v>
      </c>
    </row>
    <row r="448" customFormat="false" ht="15" hidden="false" customHeight="false" outlineLevel="0" collapsed="false">
      <c r="A448" s="42" t="s">
        <v>816</v>
      </c>
      <c r="B448" s="32"/>
      <c r="C448" s="0" t="s">
        <v>2122</v>
      </c>
      <c r="D448" s="41" t="n">
        <v>41353</v>
      </c>
      <c r="E448" s="0" t="n">
        <v>10000</v>
      </c>
      <c r="F448" s="0" t="n">
        <v>9685</v>
      </c>
      <c r="G448" s="0" t="n">
        <f aca="false">(((F448*3.7852*35.81)/1000)/(H448^2))*1.2732</f>
        <v>26.0819272240921</v>
      </c>
      <c r="H448" s="0" t="n">
        <v>8.005249356</v>
      </c>
      <c r="I448" s="0" t="n">
        <v>21.6830149716056</v>
      </c>
      <c r="J448" s="0" t="n">
        <v>68.0016224983599</v>
      </c>
      <c r="K448" s="0" t="n">
        <v>3.82238500207701</v>
      </c>
      <c r="L448" s="0" t="n">
        <v>0.005</v>
      </c>
      <c r="M448" s="0" t="n">
        <v>-1</v>
      </c>
      <c r="N448" s="0" t="n">
        <v>1299.61090063192</v>
      </c>
      <c r="O448" s="0" t="n">
        <f aca="false">(N448/2204.59)*EXP(L448*M448)</f>
        <v>0.586562156330021</v>
      </c>
      <c r="P448" s="0" t="n">
        <v>0.693948706618423</v>
      </c>
      <c r="Q448" s="0" t="n">
        <v>0.0696754411027923</v>
      </c>
      <c r="R448" s="0" t="n">
        <f aca="false">30.3818643031628*(I448/Hoja4!$DD$2)</f>
        <v>0.209582928184647</v>
      </c>
      <c r="S448" s="0" t="n">
        <v>0.346725101597201</v>
      </c>
      <c r="T448" s="0" t="n">
        <v>0.0215793379964769</v>
      </c>
      <c r="U448" s="0" t="n">
        <f aca="false">(SQRT(((P448/G448)^2)+((Q448/H448)^2)+((R448/I448)^2)+((S448/J448)^2)+((T448/K448)^2)))*O448</f>
        <v>0.0179353479985758</v>
      </c>
      <c r="V448" s="0" t="n">
        <f aca="false">O448&gt;U448</f>
        <v>1</v>
      </c>
      <c r="W448" s="0" t="n">
        <v>210000</v>
      </c>
      <c r="X448" s="0" t="n">
        <v>4.994E-006</v>
      </c>
      <c r="Y448" s="0" t="n">
        <f aca="false">(W448*X448)*EXP(L448*M448)</f>
        <v>1.04350938742853</v>
      </c>
      <c r="Z448" s="0" t="n">
        <v>159991.148149425</v>
      </c>
      <c r="AA448" s="0" t="n">
        <v>3748.14709444969</v>
      </c>
      <c r="AB448" s="0" t="n">
        <f aca="false">X448*0.1</f>
        <v>4.994E-007</v>
      </c>
      <c r="AC448" s="0" t="n">
        <f aca="false">(SQRT(((AA448/W448)^2)+((AB448/X448)^2)))*Y448</f>
        <v>0.106000023135568</v>
      </c>
      <c r="AD448" s="0" t="n">
        <v>5.223868284E-006</v>
      </c>
      <c r="AE448" s="0" t="n">
        <f aca="false">(W448*AD448)*EXP(L448*M448)</f>
        <v>1.09154096777016</v>
      </c>
      <c r="AF448" s="0" t="n">
        <v>159991.148149425</v>
      </c>
      <c r="AG448" s="0" t="n">
        <v>3748.14709444969</v>
      </c>
      <c r="AH448" s="0" t="n">
        <f aca="false">AD448*0.1</f>
        <v>5.223868284E-007</v>
      </c>
      <c r="AI448" s="0" t="n">
        <f aca="false">(SQRT(((AG448/W448)^2)+((AH448/AD448)^2)))*AE448</f>
        <v>0.110879086696268</v>
      </c>
      <c r="AJ448" s="0" t="n">
        <v>3.02832944E-007</v>
      </c>
      <c r="AK448" s="0" t="n">
        <f aca="false">(W448*AJ448)*EXP(L448*M448)</f>
        <v>0.0632777372620383</v>
      </c>
      <c r="AL448" s="0" t="n">
        <v>159991.148149425</v>
      </c>
      <c r="AM448" s="0" t="n">
        <v>3748.14709444969</v>
      </c>
      <c r="AN448" s="0" t="n">
        <f aca="false">AJ448*0.1</f>
        <v>3.02832944E-008</v>
      </c>
      <c r="AO448" s="0" t="n">
        <f aca="false">(SQRT(((AM448/W448)^2)+((AN448/AJ448)^2)))*AK448</f>
        <v>0.00642777314181261</v>
      </c>
    </row>
    <row r="449" customFormat="false" ht="15" hidden="false" customHeight="false" outlineLevel="0" collapsed="false">
      <c r="A449" s="42" t="s">
        <v>816</v>
      </c>
      <c r="B449" s="32"/>
      <c r="C449" s="0" t="s">
        <v>2123</v>
      </c>
      <c r="D449" s="41" t="n">
        <v>41353</v>
      </c>
      <c r="E449" s="0" t="n">
        <v>4000</v>
      </c>
      <c r="F449" s="0" t="n">
        <v>3962.58</v>
      </c>
      <c r="G449" s="0" t="n">
        <f aca="false">(((F449*3.7852*35.81)/1000)/(H449^2))*1.2732</f>
        <v>17.5991035948821</v>
      </c>
      <c r="H449" s="0" t="n">
        <v>6.23359581</v>
      </c>
      <c r="I449" s="0" t="n">
        <v>15.1416501370319</v>
      </c>
      <c r="J449" s="0" t="n">
        <v>130.009325504884</v>
      </c>
      <c r="K449" s="0" t="n">
        <v>0.00593973</v>
      </c>
      <c r="L449" s="0" t="n">
        <v>0.005</v>
      </c>
      <c r="M449" s="0" t="n">
        <v>-1</v>
      </c>
      <c r="N449" s="0" t="n">
        <v>1.10309271450633</v>
      </c>
      <c r="O449" s="0" t="n">
        <f aca="false">(N449/2204.59)*EXP(L449*M449)</f>
        <v>0.000497866277466709</v>
      </c>
      <c r="P449" s="0" t="n">
        <v>2.86253203470796</v>
      </c>
      <c r="Q449" s="0" t="n">
        <v>0.903813762349225</v>
      </c>
      <c r="R449" s="0" t="n">
        <f aca="false">56.8126563291011*(I449/Hoja4!$W$2)</f>
        <v>0.775614810551755</v>
      </c>
      <c r="S449" s="0" t="n">
        <v>1.14894745568521</v>
      </c>
      <c r="T449" s="0" t="n">
        <v>5.58086552427142E-005</v>
      </c>
      <c r="U449" s="0" t="n">
        <f aca="false">(SQRT(((P449/G449)^2)+((Q449/H449)^2)+((R449/I449)^2)+((S449/J449)^2)+((T449/K449)^2)))*O449</f>
        <v>0.000111624587583524</v>
      </c>
      <c r="V449" s="0" t="n">
        <f aca="false">O449&gt;U449</f>
        <v>1</v>
      </c>
      <c r="W449" s="0" t="n">
        <v>60000</v>
      </c>
      <c r="X449" s="0" t="n">
        <v>4.994E-006</v>
      </c>
      <c r="Y449" s="0" t="n">
        <f aca="false">(W449*X449)*EXP(L449*M449)</f>
        <v>0.298145539265295</v>
      </c>
      <c r="Z449" s="0" t="n">
        <v>32546.6973811347</v>
      </c>
      <c r="AA449" s="0" t="n">
        <v>6507.82824848106</v>
      </c>
      <c r="AB449" s="0" t="n">
        <f aca="false">X449*0.1</f>
        <v>4.994E-007</v>
      </c>
      <c r="AC449" s="0" t="n">
        <f aca="false">(SQRT(((AA449/W449)^2)+((AB449/X449)^2)))*Y449</f>
        <v>0.0439846999479558</v>
      </c>
      <c r="AD449" s="0" t="n">
        <v>5.223868284E-006</v>
      </c>
      <c r="AE449" s="0" t="n">
        <f aca="false">(W449*AD449)*EXP(L449*M449)</f>
        <v>0.311868847934332</v>
      </c>
      <c r="AF449" s="0" t="n">
        <v>32546.6973811347</v>
      </c>
      <c r="AG449" s="0" t="n">
        <v>6507.82824848106</v>
      </c>
      <c r="AH449" s="0" t="n">
        <f aca="false">AD449*0.1</f>
        <v>5.223868284E-007</v>
      </c>
      <c r="AI449" s="0" t="n">
        <f aca="false">(SQRT(((AG449/W449)^2)+((AH449/AD449)^2)))*AE449</f>
        <v>0.0460092669281904</v>
      </c>
      <c r="AJ449" s="0" t="n">
        <v>3.02832944E-007</v>
      </c>
      <c r="AK449" s="0" t="n">
        <f aca="false">(W449*AJ449)*EXP(L449*M449)</f>
        <v>0.0180793535034395</v>
      </c>
      <c r="AL449" s="0" t="n">
        <v>32546.6973811347</v>
      </c>
      <c r="AM449" s="0" t="n">
        <v>6507.82824848106</v>
      </c>
      <c r="AN449" s="0" t="n">
        <f aca="false">AJ449*0.1</f>
        <v>3.02832944E-008</v>
      </c>
      <c r="AO449" s="0" t="n">
        <f aca="false">(SQRT(((AM449/W449)^2)+((AN449/AJ449)^2)))*AK449</f>
        <v>0.0026672038798951</v>
      </c>
    </row>
    <row r="450" customFormat="false" ht="15" hidden="false" customHeight="false" outlineLevel="0" collapsed="false">
      <c r="A450" s="42" t="s">
        <v>816</v>
      </c>
      <c r="B450" s="32"/>
      <c r="C450" s="0" t="s">
        <v>2123</v>
      </c>
      <c r="D450" s="41" t="n">
        <v>41353</v>
      </c>
      <c r="E450" s="0" t="n">
        <v>4000</v>
      </c>
      <c r="F450" s="0" t="n">
        <v>3962.58</v>
      </c>
      <c r="G450" s="0" t="n">
        <f aca="false">(((F450*3.7852*35.81)/1000)/(H450^2))*1.2732</f>
        <v>17.5991035948821</v>
      </c>
      <c r="H450" s="0" t="n">
        <v>6.23359581</v>
      </c>
      <c r="I450" s="0" t="n">
        <v>15.1416501370319</v>
      </c>
      <c r="J450" s="0" t="n">
        <v>130.009325504884</v>
      </c>
      <c r="K450" s="0" t="n">
        <v>0.00593973</v>
      </c>
      <c r="L450" s="0" t="n">
        <v>0.005</v>
      </c>
      <c r="M450" s="0" t="n">
        <v>-1</v>
      </c>
      <c r="N450" s="0" t="n">
        <v>1.10309271450633</v>
      </c>
      <c r="O450" s="0" t="n">
        <f aca="false">(N450/2204.59)*EXP(L450*M450)</f>
        <v>0.000497866277466709</v>
      </c>
      <c r="P450" s="0" t="n">
        <v>2.86253203470796</v>
      </c>
      <c r="Q450" s="0" t="n">
        <v>0.903813762349225</v>
      </c>
      <c r="R450" s="0" t="n">
        <f aca="false">56.8126563291011*(I450/Hoja4!$W$2)</f>
        <v>0.775614810551755</v>
      </c>
      <c r="S450" s="0" t="n">
        <v>1.14894745568521</v>
      </c>
      <c r="T450" s="0" t="n">
        <v>5.58086552427142E-005</v>
      </c>
      <c r="U450" s="0" t="n">
        <f aca="false">(SQRT(((P450/G450)^2)+((Q450/H450)^2)+((R450/I450)^2)+((S450/J450)^2)+((T450/K450)^2)))*O450</f>
        <v>0.000111624587583524</v>
      </c>
      <c r="V450" s="0" t="n">
        <f aca="false">O450&gt;U450</f>
        <v>1</v>
      </c>
      <c r="W450" s="0" t="n">
        <v>60000</v>
      </c>
      <c r="X450" s="0" t="n">
        <v>4.994E-006</v>
      </c>
      <c r="Y450" s="0" t="n">
        <f aca="false">(W450*X450)*EXP(L450*M450)</f>
        <v>0.298145539265295</v>
      </c>
      <c r="Z450" s="0" t="n">
        <v>32546.6973811347</v>
      </c>
      <c r="AA450" s="0" t="n">
        <v>6507.82824848106</v>
      </c>
      <c r="AB450" s="0" t="n">
        <f aca="false">X450*0.1</f>
        <v>4.994E-007</v>
      </c>
      <c r="AC450" s="0" t="n">
        <f aca="false">(SQRT(((AA450/W450)^2)+((AB450/X450)^2)))*Y450</f>
        <v>0.0439846999479558</v>
      </c>
      <c r="AD450" s="0" t="n">
        <v>5.223868284E-006</v>
      </c>
      <c r="AE450" s="0" t="n">
        <f aca="false">(W450*AD450)*EXP(L450*M450)</f>
        <v>0.311868847934332</v>
      </c>
      <c r="AF450" s="0" t="n">
        <v>32546.6973811347</v>
      </c>
      <c r="AG450" s="0" t="n">
        <v>6507.82824848106</v>
      </c>
      <c r="AH450" s="0" t="n">
        <f aca="false">AD450*0.1</f>
        <v>5.223868284E-007</v>
      </c>
      <c r="AI450" s="0" t="n">
        <f aca="false">(SQRT(((AG450/W450)^2)+((AH450/AD450)^2)))*AE450</f>
        <v>0.0460092669281904</v>
      </c>
      <c r="AJ450" s="0" t="n">
        <v>3.02832944E-007</v>
      </c>
      <c r="AK450" s="0" t="n">
        <f aca="false">(W450*AJ450)*EXP(L450*M450)</f>
        <v>0.0180793535034395</v>
      </c>
      <c r="AL450" s="0" t="n">
        <v>32546.6973811347</v>
      </c>
      <c r="AM450" s="0" t="n">
        <v>6507.82824848106</v>
      </c>
      <c r="AN450" s="0" t="n">
        <f aca="false">AJ450*0.1</f>
        <v>3.02832944E-008</v>
      </c>
      <c r="AO450" s="0" t="n">
        <f aca="false">(SQRT(((AM450/W450)^2)+((AN450/AJ450)^2)))*AK450</f>
        <v>0.0026672038798951</v>
      </c>
    </row>
    <row r="451" customFormat="false" ht="15" hidden="false" customHeight="false" outlineLevel="0" collapsed="false">
      <c r="A451" s="42" t="s">
        <v>816</v>
      </c>
      <c r="B451" s="40" t="s">
        <v>839</v>
      </c>
      <c r="C451" s="0" t="s">
        <v>2122</v>
      </c>
      <c r="D451" s="41" t="n">
        <v>41152</v>
      </c>
      <c r="E451" s="0" t="n">
        <v>5200</v>
      </c>
      <c r="F451" s="0" t="n">
        <v>5283.44</v>
      </c>
      <c r="G451" s="0" t="n">
        <f aca="false">(((F451*3.7852*35.81)/1000)/(H451^2))*1.2732</f>
        <v>13.5536563152052</v>
      </c>
      <c r="H451" s="0" t="n">
        <v>8.20209975</v>
      </c>
      <c r="I451" s="0" t="n">
        <v>13.6274851233287</v>
      </c>
      <c r="J451" s="0" t="n">
        <v>68.0016224983599</v>
      </c>
      <c r="K451" s="0" t="n">
        <v>3.82238500207701</v>
      </c>
      <c r="L451" s="0" t="n">
        <v>0.005</v>
      </c>
      <c r="M451" s="0" t="n">
        <v>0</v>
      </c>
      <c r="N451" s="0" t="n">
        <v>445.580880242121</v>
      </c>
      <c r="O451" s="0" t="n">
        <f aca="false">(N451/2204.59)*EXP(L451*M451)</f>
        <v>0.202115078196908</v>
      </c>
      <c r="P451" s="0" t="n">
        <v>0.400684429145215</v>
      </c>
      <c r="Q451" s="0" t="n">
        <v>0.0788250461799058</v>
      </c>
      <c r="R451" s="0" t="n">
        <f aca="false">30.6123136425953*(I451/Hoja4!$AL$2)</f>
        <v>0.685046016396137</v>
      </c>
      <c r="S451" s="0" t="n">
        <v>0.346725101597201</v>
      </c>
      <c r="T451" s="0" t="n">
        <v>0.0215793379964769</v>
      </c>
      <c r="U451" s="0" t="n">
        <f aca="false">(SQRT(((P451/G451)^2)+((Q451/H451)^2)+((R451/I451)^2)+((S451/J451)^2)+((T451/K451)^2)))*O451</f>
        <v>0.0120444400468497</v>
      </c>
      <c r="V451" s="0" t="n">
        <f aca="false">O451&gt;U451</f>
        <v>1</v>
      </c>
      <c r="W451" s="0" t="n">
        <v>72000</v>
      </c>
      <c r="X451" s="0" t="n">
        <v>4.994E-006</v>
      </c>
      <c r="Y451" s="0" t="n">
        <f aca="false">(W451*X451)*EXP(L451*M451)</f>
        <v>0.359568</v>
      </c>
      <c r="Z451" s="0" t="n">
        <v>159991.148149425</v>
      </c>
      <c r="AA451" s="0" t="n">
        <v>3748.14709444969</v>
      </c>
      <c r="AB451" s="0" t="n">
        <f aca="false">X451*0.1</f>
        <v>4.994E-007</v>
      </c>
      <c r="AC451" s="0" t="n">
        <f aca="false">(SQRT(((AA451/W451)^2)+((AB451/X451)^2)))*Y451</f>
        <v>0.0405371955324013</v>
      </c>
      <c r="AD451" s="0" t="n">
        <v>5.223868284E-006</v>
      </c>
      <c r="AE451" s="0" t="n">
        <f aca="false">(W451*AD451)*EXP(L451*M451)</f>
        <v>0.376118516448</v>
      </c>
      <c r="AF451" s="0" t="n">
        <v>159991.148149425</v>
      </c>
      <c r="AG451" s="0" t="n">
        <v>3748.14709444969</v>
      </c>
      <c r="AH451" s="0" t="n">
        <f aca="false">AD451*0.1</f>
        <v>5.223868284E-007</v>
      </c>
      <c r="AI451" s="0" t="n">
        <f aca="false">(SQRT(((AG451/W451)^2)+((AH451/AD451)^2)))*AE451</f>
        <v>0.0424030777060507</v>
      </c>
      <c r="AJ451" s="0" t="n">
        <v>3.02832944E-007</v>
      </c>
      <c r="AK451" s="0" t="n">
        <f aca="false">(W451*AJ451)*EXP(L451*M451)</f>
        <v>0.021803971968</v>
      </c>
      <c r="AL451" s="0" t="n">
        <v>159991.148149425</v>
      </c>
      <c r="AM451" s="0" t="n">
        <v>3748.14709444969</v>
      </c>
      <c r="AN451" s="0" t="n">
        <f aca="false">AJ451*0.1</f>
        <v>3.02832944E-008</v>
      </c>
      <c r="AO451" s="0" t="n">
        <f aca="false">(SQRT(((AM451/W451)^2)+((AN451/AJ451)^2)))*AK451</f>
        <v>0.00245814943223483</v>
      </c>
    </row>
    <row r="452" customFormat="false" ht="15" hidden="false" customHeight="false" outlineLevel="0" collapsed="false">
      <c r="A452" s="42" t="s">
        <v>816</v>
      </c>
      <c r="B452" s="32" t="s">
        <v>2136</v>
      </c>
      <c r="C452" s="0" t="s">
        <v>2122</v>
      </c>
      <c r="D452" s="41" t="n">
        <v>41152</v>
      </c>
      <c r="E452" s="0" t="n">
        <v>10200</v>
      </c>
      <c r="F452" s="0" t="n">
        <v>10566.88</v>
      </c>
      <c r="G452" s="0" t="n">
        <f aca="false">(((F452*3.7852*35.81)/1000)/(H452^2))*1.2732</f>
        <v>27.1073126304103</v>
      </c>
      <c r="H452" s="0" t="n">
        <v>8.20209975</v>
      </c>
      <c r="I452" s="0" t="n">
        <v>13.6274851233287</v>
      </c>
      <c r="J452" s="0" t="n">
        <v>68.0016224983599</v>
      </c>
      <c r="K452" s="0" t="n">
        <v>3.82238500207701</v>
      </c>
      <c r="L452" s="0" t="n">
        <v>0.005</v>
      </c>
      <c r="M452" s="0" t="n">
        <v>0</v>
      </c>
      <c r="N452" s="0" t="n">
        <v>445.580880242121</v>
      </c>
      <c r="O452" s="0" t="n">
        <f aca="false">(N452/2204.59)*EXP(L452*M452)</f>
        <v>0.202115078196908</v>
      </c>
      <c r="P452" s="0" t="n">
        <v>0.693948706618423</v>
      </c>
      <c r="Q452" s="0" t="n">
        <v>0.0696754411027923</v>
      </c>
      <c r="R452" s="0" t="n">
        <f aca="false">30.3818643031628*(I452/Hoja4!$DS$2)</f>
        <v>0.0328748210542523</v>
      </c>
      <c r="S452" s="0" t="n">
        <v>0.346725101597201</v>
      </c>
      <c r="T452" s="0" t="n">
        <v>0.0215793379964769</v>
      </c>
      <c r="U452" s="0" t="n">
        <f aca="false">(SQRT(((P452/G452)^2)+((Q452/H452)^2)+((R452/I452)^2)+((S452/J452)^2)+((T452/K452)^2)))*O452</f>
        <v>0.00568519927011937</v>
      </c>
      <c r="V452" s="0" t="n">
        <f aca="false">O452&gt;U452</f>
        <v>1</v>
      </c>
      <c r="W452" s="0" t="n">
        <v>144000</v>
      </c>
      <c r="X452" s="0" t="n">
        <v>4.994E-006</v>
      </c>
      <c r="Y452" s="0" t="n">
        <f aca="false">(W452*X452)*EXP(L452*M452)</f>
        <v>0.719136</v>
      </c>
      <c r="Z452" s="0" t="n">
        <v>159991.148149425</v>
      </c>
      <c r="AA452" s="0" t="n">
        <v>3748.14709444969</v>
      </c>
      <c r="AB452" s="0" t="n">
        <f aca="false">X452*0.1</f>
        <v>4.994E-007</v>
      </c>
      <c r="AC452" s="0" t="n">
        <f aca="false">(SQRT(((AA452/W452)^2)+((AB452/X452)^2)))*Y452</f>
        <v>0.0743097478151563</v>
      </c>
      <c r="AD452" s="0" t="n">
        <v>5.223868284E-006</v>
      </c>
      <c r="AE452" s="0" t="n">
        <f aca="false">(W452*AD452)*EXP(L452*M452)</f>
        <v>0.752237032896</v>
      </c>
      <c r="AF452" s="0" t="n">
        <v>159991.148149425</v>
      </c>
      <c r="AG452" s="0" t="n">
        <v>3748.14709444969</v>
      </c>
      <c r="AH452" s="0" t="n">
        <f aca="false">AD452*0.1</f>
        <v>5.223868284E-007</v>
      </c>
      <c r="AI452" s="0" t="n">
        <f aca="false">(SQRT(((AG452/W452)^2)+((AH452/AD452)^2)))*AE452</f>
        <v>0.0777301431324857</v>
      </c>
      <c r="AJ452" s="0" t="n">
        <v>3.02832944E-007</v>
      </c>
      <c r="AK452" s="0" t="n">
        <f aca="false">(W452*AJ452)*EXP(L452*M452)</f>
        <v>0.043607943936</v>
      </c>
      <c r="AL452" s="0" t="n">
        <v>159991.148149425</v>
      </c>
      <c r="AM452" s="0" t="n">
        <v>3748.14709444969</v>
      </c>
      <c r="AN452" s="0" t="n">
        <f aca="false">AJ452*0.1</f>
        <v>3.02832944E-008</v>
      </c>
      <c r="AO452" s="0" t="n">
        <f aca="false">(SQRT(((AM452/W452)^2)+((AN452/AJ452)^2)))*AK452</f>
        <v>0.00450609525405714</v>
      </c>
    </row>
    <row r="453" customFormat="false" ht="15" hidden="false" customHeight="false" outlineLevel="0" collapsed="false">
      <c r="A453" s="42" t="s">
        <v>816</v>
      </c>
      <c r="B453" s="32"/>
      <c r="C453" s="0" t="s">
        <v>2122</v>
      </c>
      <c r="D453" s="41" t="n">
        <v>41152</v>
      </c>
      <c r="E453" s="0" t="n">
        <v>5000</v>
      </c>
      <c r="F453" s="0" t="n">
        <v>5283.44</v>
      </c>
      <c r="G453" s="0" t="n">
        <f aca="false">(((F453*3.7852*35.81)/1000)/(H453^2))*1.2732</f>
        <v>13.5536563152052</v>
      </c>
      <c r="H453" s="0" t="n">
        <v>8.20209975</v>
      </c>
      <c r="I453" s="0" t="n">
        <v>13.6274851233287</v>
      </c>
      <c r="J453" s="0" t="n">
        <v>68.0016224983599</v>
      </c>
      <c r="K453" s="0" t="n">
        <v>3.82238500207701</v>
      </c>
      <c r="L453" s="0" t="n">
        <v>0.005</v>
      </c>
      <c r="M453" s="0" t="n">
        <v>0</v>
      </c>
      <c r="N453" s="0" t="n">
        <v>445.580880242121</v>
      </c>
      <c r="O453" s="0" t="n">
        <f aca="false">(N453/2204.59)*EXP(L453*M453)</f>
        <v>0.202115078196908</v>
      </c>
      <c r="P453" s="0" t="n">
        <v>0.400684429145215</v>
      </c>
      <c r="Q453" s="0" t="n">
        <v>0.0788250461799058</v>
      </c>
      <c r="R453" s="0" t="n">
        <f aca="false">30.6123136425953*(I453/Hoja4!$AB$2)</f>
        <v>0.0744552446699936</v>
      </c>
      <c r="S453" s="0" t="n">
        <v>0.346725101597201</v>
      </c>
      <c r="T453" s="0" t="n">
        <v>0.0215793379964769</v>
      </c>
      <c r="U453" s="0" t="n">
        <f aca="false">(SQRT(((P453/G453)^2)+((Q453/H453)^2)+((R453/I453)^2)+((S453/J453)^2)+((T453/K453)^2)))*O453</f>
        <v>0.00656186485127958</v>
      </c>
      <c r="V453" s="0" t="n">
        <f aca="false">O453&gt;U453</f>
        <v>1</v>
      </c>
      <c r="W453" s="0" t="n">
        <v>72000</v>
      </c>
      <c r="X453" s="0" t="n">
        <v>4.994E-006</v>
      </c>
      <c r="Y453" s="0" t="n">
        <f aca="false">(W453*X453)*EXP(L453*M453)</f>
        <v>0.359568</v>
      </c>
      <c r="Z453" s="0" t="n">
        <v>159991.148149425</v>
      </c>
      <c r="AA453" s="0" t="n">
        <v>3748.14709444969</v>
      </c>
      <c r="AB453" s="0" t="n">
        <f aca="false">X453*0.1</f>
        <v>4.994E-007</v>
      </c>
      <c r="AC453" s="0" t="n">
        <f aca="false">(SQRT(((AA453/W453)^2)+((AB453/X453)^2)))*Y453</f>
        <v>0.0405371955324013</v>
      </c>
      <c r="AD453" s="0" t="n">
        <v>5.223868284E-006</v>
      </c>
      <c r="AE453" s="0" t="n">
        <f aca="false">(W453*AD453)*EXP(L453*M453)</f>
        <v>0.376118516448</v>
      </c>
      <c r="AF453" s="0" t="n">
        <v>159991.148149425</v>
      </c>
      <c r="AG453" s="0" t="n">
        <v>3748.14709444969</v>
      </c>
      <c r="AH453" s="0" t="n">
        <f aca="false">AD453*0.1</f>
        <v>5.223868284E-007</v>
      </c>
      <c r="AI453" s="0" t="n">
        <f aca="false">(SQRT(((AG453/W453)^2)+((AH453/AD453)^2)))*AE453</f>
        <v>0.0424030777060507</v>
      </c>
      <c r="AJ453" s="0" t="n">
        <v>3.02832944E-007</v>
      </c>
      <c r="AK453" s="0" t="n">
        <f aca="false">(W453*AJ453)*EXP(L453*M453)</f>
        <v>0.021803971968</v>
      </c>
      <c r="AL453" s="0" t="n">
        <v>159991.148149425</v>
      </c>
      <c r="AM453" s="0" t="n">
        <v>3748.14709444969</v>
      </c>
      <c r="AN453" s="0" t="n">
        <f aca="false">AJ453*0.1</f>
        <v>3.02832944E-008</v>
      </c>
      <c r="AO453" s="0" t="n">
        <f aca="false">(SQRT(((AM453/W453)^2)+((AN453/AJ453)^2)))*AK453</f>
        <v>0.00245814943223483</v>
      </c>
    </row>
    <row r="454" customFormat="false" ht="15" hidden="false" customHeight="false" outlineLevel="0" collapsed="false">
      <c r="A454" s="42" t="s">
        <v>816</v>
      </c>
      <c r="B454" s="32"/>
      <c r="C454" s="0" t="s">
        <v>2122</v>
      </c>
      <c r="D454" s="41" t="n">
        <v>41152</v>
      </c>
      <c r="E454" s="0" t="n">
        <v>5200</v>
      </c>
      <c r="F454" s="0" t="n">
        <v>5283.44</v>
      </c>
      <c r="G454" s="0" t="n">
        <f aca="false">(((F454*3.7852*35.81)/1000)/(H454^2))*1.2732</f>
        <v>13.5536563152052</v>
      </c>
      <c r="H454" s="0" t="n">
        <v>8.20209975</v>
      </c>
      <c r="I454" s="0" t="n">
        <v>13.6274851233287</v>
      </c>
      <c r="J454" s="0" t="n">
        <v>68.0016224983599</v>
      </c>
      <c r="K454" s="0" t="n">
        <v>3.82238500207701</v>
      </c>
      <c r="L454" s="0" t="n">
        <v>0.005</v>
      </c>
      <c r="M454" s="0" t="n">
        <v>0</v>
      </c>
      <c r="N454" s="0" t="n">
        <v>891.161752389522</v>
      </c>
      <c r="O454" s="0" t="n">
        <f aca="false">(N454/2204.59)*EXP(L454*M454)</f>
        <v>0.404230152722058</v>
      </c>
      <c r="P454" s="0" t="n">
        <v>0.400684429145215</v>
      </c>
      <c r="Q454" s="0" t="n">
        <v>0.0788250461799058</v>
      </c>
      <c r="R454" s="0" t="n">
        <f aca="false">30.6123136425953*(I454/Hoja4!$AL$2)</f>
        <v>0.685046016396137</v>
      </c>
      <c r="S454" s="0" t="n">
        <v>0.346725101597201</v>
      </c>
      <c r="T454" s="0" t="n">
        <v>0.0215793379964769</v>
      </c>
      <c r="U454" s="0" t="n">
        <f aca="false">(SQRT(((P454/G454)^2)+((Q454/H454)^2)+((R454/I454)^2)+((S454/J454)^2)+((T454/K454)^2)))*O454</f>
        <v>0.024088879874892</v>
      </c>
      <c r="V454" s="0" t="n">
        <f aca="false">O454&gt;U454</f>
        <v>1</v>
      </c>
      <c r="W454" s="0" t="n">
        <v>72000</v>
      </c>
      <c r="X454" s="0" t="n">
        <v>4.994E-006</v>
      </c>
      <c r="Y454" s="0" t="n">
        <f aca="false">(W454*X454)*EXP(L454*M454)</f>
        <v>0.359568</v>
      </c>
      <c r="Z454" s="0" t="n">
        <v>159991.148149425</v>
      </c>
      <c r="AA454" s="0" t="n">
        <v>3748.14709444969</v>
      </c>
      <c r="AB454" s="0" t="n">
        <f aca="false">X454*0.1</f>
        <v>4.994E-007</v>
      </c>
      <c r="AC454" s="0" t="n">
        <f aca="false">(SQRT(((AA454/W454)^2)+((AB454/X454)^2)))*Y454</f>
        <v>0.0405371955324013</v>
      </c>
      <c r="AD454" s="0" t="n">
        <v>5.223868284E-006</v>
      </c>
      <c r="AE454" s="0" t="n">
        <f aca="false">(W454*AD454)*EXP(L454*M454)</f>
        <v>0.376118516448</v>
      </c>
      <c r="AF454" s="0" t="n">
        <v>159991.148149425</v>
      </c>
      <c r="AG454" s="0" t="n">
        <v>3748.14709444969</v>
      </c>
      <c r="AH454" s="0" t="n">
        <f aca="false">AD454*0.1</f>
        <v>5.223868284E-007</v>
      </c>
      <c r="AI454" s="0" t="n">
        <f aca="false">(SQRT(((AG454/W454)^2)+((AH454/AD454)^2)))*AE454</f>
        <v>0.0424030777060507</v>
      </c>
      <c r="AJ454" s="0" t="n">
        <v>3.02832944E-007</v>
      </c>
      <c r="AK454" s="0" t="n">
        <f aca="false">(W454*AJ454)*EXP(L454*M454)</f>
        <v>0.021803971968</v>
      </c>
      <c r="AL454" s="0" t="n">
        <v>159991.148149425</v>
      </c>
      <c r="AM454" s="0" t="n">
        <v>3748.14709444969</v>
      </c>
      <c r="AN454" s="0" t="n">
        <f aca="false">AJ454*0.1</f>
        <v>3.02832944E-008</v>
      </c>
      <c r="AO454" s="0" t="n">
        <f aca="false">(SQRT(((AM454/W454)^2)+((AN454/AJ454)^2)))*AK454</f>
        <v>0.00245814943223483</v>
      </c>
    </row>
    <row r="455" customFormat="false" ht="15" hidden="false" customHeight="false" outlineLevel="0" collapsed="false">
      <c r="A455" s="42" t="s">
        <v>816</v>
      </c>
      <c r="B455" s="32"/>
      <c r="C455" s="0" t="s">
        <v>2123</v>
      </c>
      <c r="D455" s="41" t="n">
        <v>41152</v>
      </c>
      <c r="E455" s="0" t="n">
        <v>5450</v>
      </c>
      <c r="F455" s="0" t="n">
        <v>5283.44</v>
      </c>
      <c r="G455" s="0" t="n">
        <f aca="false">(((F455*3.7852*35.81)/1000)/(H455^2))*1.2732</f>
        <v>13.5536563152052</v>
      </c>
      <c r="H455" s="0" t="n">
        <v>8.20209975</v>
      </c>
      <c r="I455" s="0" t="n">
        <v>13.6274851233287</v>
      </c>
      <c r="J455" s="0" t="n">
        <v>130.009325504884</v>
      </c>
      <c r="K455" s="0" t="n">
        <v>0.00593973</v>
      </c>
      <c r="L455" s="0" t="n">
        <v>0.005</v>
      </c>
      <c r="M455" s="0" t="n">
        <v>0</v>
      </c>
      <c r="N455" s="0" t="n">
        <v>1.32371124522946</v>
      </c>
      <c r="O455" s="0" t="n">
        <f aca="false">(N455/2204.59)*EXP(L455*M455)</f>
        <v>0.000600434205557249</v>
      </c>
      <c r="P455" s="0" t="n">
        <v>0.400684429145215</v>
      </c>
      <c r="Q455" s="0" t="n">
        <v>0.0788250461799058</v>
      </c>
      <c r="R455" s="0" t="n">
        <f aca="false">30.6123136425953*(I455/Hoja4!$AQ$2)</f>
        <v>0.3428151255595</v>
      </c>
      <c r="S455" s="0" t="n">
        <v>1.14894745568521</v>
      </c>
      <c r="T455" s="0" t="n">
        <v>5.58086552427142E-005</v>
      </c>
      <c r="U455" s="0" t="n">
        <f aca="false">(SQRT(((P455/G455)^2)+((Q455/H455)^2)+((R455/I455)^2)+((S455/J455)^2)+((T455/K455)^2)))*O455</f>
        <v>2.52291948885079E-005</v>
      </c>
      <c r="V455" s="0" t="n">
        <f aca="false">O455&gt;U455</f>
        <v>1</v>
      </c>
      <c r="W455" s="0" t="n">
        <v>72000</v>
      </c>
      <c r="X455" s="0" t="n">
        <v>4.994E-006</v>
      </c>
      <c r="Y455" s="0" t="n">
        <f aca="false">(W455*X455)*EXP(L455*M455)</f>
        <v>0.359568</v>
      </c>
      <c r="Z455" s="0" t="n">
        <v>32546.6973811347</v>
      </c>
      <c r="AA455" s="0" t="n">
        <v>6507.82824848106</v>
      </c>
      <c r="AB455" s="0" t="n">
        <f aca="false">X455*0.1</f>
        <v>4.994E-007</v>
      </c>
      <c r="AC455" s="0" t="n">
        <f aca="false">(SQRT(((AA455/W455)^2)+((AB455/X455)^2)))*Y455</f>
        <v>0.0484680058800475</v>
      </c>
      <c r="AD455" s="0" t="n">
        <v>5.223868284E-006</v>
      </c>
      <c r="AE455" s="0" t="n">
        <f aca="false">(W455*AD455)*EXP(L455*M455)</f>
        <v>0.376118516448</v>
      </c>
      <c r="AF455" s="0" t="n">
        <v>32546.6973811347</v>
      </c>
      <c r="AG455" s="0" t="n">
        <v>6507.82824848106</v>
      </c>
      <c r="AH455" s="0" t="n">
        <f aca="false">AD455*0.1</f>
        <v>5.223868284E-007</v>
      </c>
      <c r="AI455" s="0" t="n">
        <f aca="false">(SQRT(((AG455/W455)^2)+((AH455/AD455)^2)))*AE455</f>
        <v>0.0506989344624561</v>
      </c>
      <c r="AJ455" s="0" t="n">
        <v>3.02832944E-007</v>
      </c>
      <c r="AK455" s="0" t="n">
        <f aca="false">(W455*AJ455)*EXP(L455*M455)</f>
        <v>0.021803971968</v>
      </c>
      <c r="AL455" s="0" t="n">
        <v>32546.6973811347</v>
      </c>
      <c r="AM455" s="0" t="n">
        <v>6507.82824848106</v>
      </c>
      <c r="AN455" s="0" t="n">
        <f aca="false">AJ455*0.1</f>
        <v>3.02832944E-008</v>
      </c>
      <c r="AO455" s="0" t="n">
        <f aca="false">(SQRT(((AM455/W455)^2)+((AN455/AJ455)^2)))*AK455</f>
        <v>0.00293906866449021</v>
      </c>
    </row>
    <row r="456" customFormat="false" ht="15" hidden="false" customHeight="false" outlineLevel="0" collapsed="false">
      <c r="A456" s="42" t="s">
        <v>816</v>
      </c>
      <c r="B456" s="32"/>
      <c r="C456" s="0" t="s">
        <v>2123</v>
      </c>
      <c r="D456" s="41" t="n">
        <v>41152</v>
      </c>
      <c r="E456" s="0" t="n">
        <v>5200</v>
      </c>
      <c r="F456" s="0" t="n">
        <v>5283.44</v>
      </c>
      <c r="G456" s="0" t="n">
        <f aca="false">(((F456*3.7852*35.81)/1000)/(H456^2))*1.2732</f>
        <v>13.5536563152052</v>
      </c>
      <c r="H456" s="0" t="n">
        <v>8.20209975</v>
      </c>
      <c r="I456" s="0" t="n">
        <v>13.6274851233287</v>
      </c>
      <c r="J456" s="0" t="n">
        <v>130.009325504884</v>
      </c>
      <c r="K456" s="0" t="n">
        <v>0.00593973</v>
      </c>
      <c r="L456" s="0" t="n">
        <v>0.005</v>
      </c>
      <c r="M456" s="0" t="n">
        <v>0</v>
      </c>
      <c r="N456" s="0" t="n">
        <v>1.32371124522946</v>
      </c>
      <c r="O456" s="0" t="n">
        <f aca="false">(N456/2204.59)*EXP(L456*M456)</f>
        <v>0.000600434205557249</v>
      </c>
      <c r="P456" s="0" t="n">
        <v>0.400684429145215</v>
      </c>
      <c r="Q456" s="0" t="n">
        <v>0.0788250461799058</v>
      </c>
      <c r="R456" s="0" t="n">
        <f aca="false">30.6123136425953*(I456/Hoja4!$AL$2)</f>
        <v>0.685046016396137</v>
      </c>
      <c r="S456" s="0" t="n">
        <v>1.14894745568521</v>
      </c>
      <c r="T456" s="0" t="n">
        <v>5.58086552427142E-005</v>
      </c>
      <c r="U456" s="0" t="n">
        <f aca="false">(SQRT(((P456/G456)^2)+((Q456/H456)^2)+((R456/I456)^2)+((S456/J456)^2)+((T456/K456)^2)))*O456</f>
        <v>3.63236276051592E-005</v>
      </c>
      <c r="V456" s="0" t="n">
        <f aca="false">O456&gt;U456</f>
        <v>1</v>
      </c>
      <c r="W456" s="0" t="n">
        <v>72000</v>
      </c>
      <c r="X456" s="0" t="n">
        <v>4.994E-006</v>
      </c>
      <c r="Y456" s="0" t="n">
        <f aca="false">(W456*X456)*EXP(L456*M456)</f>
        <v>0.359568</v>
      </c>
      <c r="Z456" s="0" t="n">
        <v>32546.6973811347</v>
      </c>
      <c r="AA456" s="0" t="n">
        <v>6507.82824848106</v>
      </c>
      <c r="AB456" s="0" t="n">
        <f aca="false">X456*0.1</f>
        <v>4.994E-007</v>
      </c>
      <c r="AC456" s="0" t="n">
        <f aca="false">(SQRT(((AA456/W456)^2)+((AB456/X456)^2)))*Y456</f>
        <v>0.0484680058800475</v>
      </c>
      <c r="AD456" s="0" t="n">
        <v>5.223868284E-006</v>
      </c>
      <c r="AE456" s="0" t="n">
        <f aca="false">(W456*AD456)*EXP(L456*M456)</f>
        <v>0.376118516448</v>
      </c>
      <c r="AF456" s="0" t="n">
        <v>32546.6973811347</v>
      </c>
      <c r="AG456" s="0" t="n">
        <v>6507.82824848106</v>
      </c>
      <c r="AH456" s="0" t="n">
        <f aca="false">AD456*0.1</f>
        <v>5.223868284E-007</v>
      </c>
      <c r="AI456" s="0" t="n">
        <f aca="false">(SQRT(((AG456/W456)^2)+((AH456/AD456)^2)))*AE456</f>
        <v>0.0506989344624561</v>
      </c>
      <c r="AJ456" s="0" t="n">
        <v>3.02832944E-007</v>
      </c>
      <c r="AK456" s="0" t="n">
        <f aca="false">(W456*AJ456)*EXP(L456*M456)</f>
        <v>0.021803971968</v>
      </c>
      <c r="AL456" s="0" t="n">
        <v>32546.6973811347</v>
      </c>
      <c r="AM456" s="0" t="n">
        <v>6507.82824848106</v>
      </c>
      <c r="AN456" s="0" t="n">
        <f aca="false">AJ456*0.1</f>
        <v>3.02832944E-008</v>
      </c>
      <c r="AO456" s="0" t="n">
        <f aca="false">(SQRT(((AM456/W456)^2)+((AN456/AJ456)^2)))*AK456</f>
        <v>0.00293906866449021</v>
      </c>
    </row>
    <row r="457" customFormat="false" ht="15" hidden="false" customHeight="false" outlineLevel="0" collapsed="false">
      <c r="A457" s="42" t="s">
        <v>816</v>
      </c>
      <c r="B457" s="40" t="s">
        <v>845</v>
      </c>
      <c r="C457" s="0" t="s">
        <v>2124</v>
      </c>
      <c r="D457" s="41" t="n">
        <v>41512</v>
      </c>
      <c r="E457" s="0" t="n">
        <v>10000</v>
      </c>
      <c r="F457" s="0" t="n">
        <v>9685</v>
      </c>
      <c r="G457" s="0" t="n">
        <f aca="false">(((F457*3.7852*35.81)/1000)/(H457^2))*1.2732</f>
        <v>26.0819272240921</v>
      </c>
      <c r="H457" s="0" t="n">
        <v>8.005249356</v>
      </c>
      <c r="I457" s="0" t="n">
        <v>6.19514713474445</v>
      </c>
      <c r="J457" s="0" t="n">
        <v>130.009325504884</v>
      </c>
      <c r="K457" s="0" t="n">
        <v>0.00593973</v>
      </c>
      <c r="L457" s="0" t="n">
        <v>0.005</v>
      </c>
      <c r="M457" s="0" t="n">
        <v>-1</v>
      </c>
      <c r="N457" s="0" t="n">
        <v>1.10309271428571</v>
      </c>
      <c r="O457" s="0" t="n">
        <f aca="false">(N457/2204.59)*EXP(L457*M457)</f>
        <v>0.000497866277367136</v>
      </c>
      <c r="P457" s="0" t="n">
        <v>0.693948706618423</v>
      </c>
      <c r="Q457" s="0" t="n">
        <v>0.0696754411027923</v>
      </c>
      <c r="R457" s="0" t="n">
        <f aca="false">30.3818643031628*(I457/Hoja4!$DN$2)</f>
        <v>0.0327590833776493</v>
      </c>
      <c r="S457" s="0" t="n">
        <v>1.14894745568521</v>
      </c>
      <c r="T457" s="0" t="n">
        <v>5.58086552427142E-005</v>
      </c>
      <c r="U457" s="0" t="n">
        <f aca="false">(SQRT(((P457/G457)^2)+((Q457/H457)^2)+((R457/I457)^2)+((S457/J457)^2)+((T457/K457)^2)))*O457</f>
        <v>1.55697951170331E-005</v>
      </c>
      <c r="V457" s="0" t="n">
        <f aca="false">O457&gt;U457</f>
        <v>1</v>
      </c>
      <c r="W457" s="0" t="n">
        <v>60000</v>
      </c>
      <c r="X457" s="0" t="n">
        <v>4.994E-006</v>
      </c>
      <c r="Y457" s="0" t="n">
        <f aca="false">(W457*X457)*EXP(L457*M457)</f>
        <v>0.298145539265295</v>
      </c>
      <c r="Z457" s="0" t="n">
        <v>32546.6973811347</v>
      </c>
      <c r="AA457" s="0" t="n">
        <v>6507.82824848106</v>
      </c>
      <c r="AB457" s="0" t="n">
        <f aca="false">X457*0.1</f>
        <v>4.994E-007</v>
      </c>
      <c r="AC457" s="0" t="n">
        <f aca="false">(SQRT(((AA457/W457)^2)+((AB457/X457)^2)))*Y457</f>
        <v>0.0439846999479558</v>
      </c>
      <c r="AD457" s="0" t="n">
        <v>5.223868284E-006</v>
      </c>
      <c r="AE457" s="0" t="n">
        <f aca="false">(W457*AD457)*EXP(L457*M457)</f>
        <v>0.311868847934332</v>
      </c>
      <c r="AF457" s="0" t="n">
        <v>32546.6973811347</v>
      </c>
      <c r="AG457" s="0" t="n">
        <v>6507.82824848106</v>
      </c>
      <c r="AH457" s="0" t="n">
        <f aca="false">AD457*0.1</f>
        <v>5.223868284E-007</v>
      </c>
      <c r="AI457" s="0" t="n">
        <f aca="false">(SQRT(((AG457/W457)^2)+((AH457/AD457)^2)))*AE457</f>
        <v>0.0460092669281904</v>
      </c>
      <c r="AJ457" s="0" t="n">
        <v>3.02832944E-007</v>
      </c>
      <c r="AK457" s="0" t="n">
        <f aca="false">(W457*AJ457)*EXP(L457*M457)</f>
        <v>0.0180793535034395</v>
      </c>
      <c r="AL457" s="0" t="n">
        <v>32546.6973811347</v>
      </c>
      <c r="AM457" s="0" t="n">
        <v>6507.82824848106</v>
      </c>
      <c r="AN457" s="0" t="n">
        <f aca="false">AJ457*0.1</f>
        <v>3.02832944E-008</v>
      </c>
      <c r="AO457" s="0" t="n">
        <f aca="false">(SQRT(((AM457/W457)^2)+((AN457/AJ457)^2)))*AK457</f>
        <v>0.0026672038798951</v>
      </c>
    </row>
    <row r="458" customFormat="false" ht="15" hidden="false" customHeight="false" outlineLevel="0" collapsed="false">
      <c r="A458" s="42" t="s">
        <v>816</v>
      </c>
      <c r="B458" s="32" t="s">
        <v>2137</v>
      </c>
      <c r="C458" s="0" t="s">
        <v>2122</v>
      </c>
      <c r="D458" s="41" t="n">
        <v>41512</v>
      </c>
      <c r="E458" s="0" t="n">
        <v>10000</v>
      </c>
      <c r="F458" s="0" t="n">
        <v>9685</v>
      </c>
      <c r="G458" s="0" t="n">
        <f aca="false">(((F458*3.7852*35.81)/1000)/(H458^2))*1.2732</f>
        <v>26.0819272240921</v>
      </c>
      <c r="H458" s="0" t="n">
        <v>8.005249356</v>
      </c>
      <c r="I458" s="0" t="n">
        <v>61.9514713474445</v>
      </c>
      <c r="J458" s="0" t="n">
        <v>68.0016224983599</v>
      </c>
      <c r="K458" s="0" t="n">
        <v>3.82238500207701</v>
      </c>
      <c r="L458" s="0" t="n">
        <v>0.005</v>
      </c>
      <c r="M458" s="0" t="n">
        <v>-1</v>
      </c>
      <c r="N458" s="0" t="n">
        <v>2416.96685432772</v>
      </c>
      <c r="O458" s="0" t="n">
        <f aca="false">(N458/2204.59)*EXP(L458*M458)</f>
        <v>1.09086595777499</v>
      </c>
      <c r="P458" s="0" t="n">
        <v>0.693948706618423</v>
      </c>
      <c r="Q458" s="0" t="n">
        <v>0.0696754411027923</v>
      </c>
      <c r="R458" s="0" t="n">
        <f aca="false">30.3818643031628*(I458/Hoja4!$DD$2)</f>
        <v>0.598808366241849</v>
      </c>
      <c r="S458" s="0" t="n">
        <v>0.346725101597201</v>
      </c>
      <c r="T458" s="0" t="n">
        <v>0.0215793379964769</v>
      </c>
      <c r="U458" s="0" t="n">
        <f aca="false">(SQRT(((P458/G458)^2)+((Q458/H458)^2)+((R458/I458)^2)+((S458/J458)^2)+((T458/K458)^2)))*O458</f>
        <v>0.0333554770988091</v>
      </c>
      <c r="V458" s="0" t="n">
        <f aca="false">O458&gt;U458</f>
        <v>1</v>
      </c>
      <c r="W458" s="0" t="n">
        <v>600000</v>
      </c>
      <c r="X458" s="0" t="n">
        <v>4.994E-006</v>
      </c>
      <c r="Y458" s="0" t="n">
        <f aca="false">(W458*X458)*EXP(L458*M458)</f>
        <v>2.98145539265295</v>
      </c>
      <c r="Z458" s="0" t="n">
        <v>159991.148149425</v>
      </c>
      <c r="AA458" s="0" t="n">
        <v>3748.14709444969</v>
      </c>
      <c r="AB458" s="0" t="n">
        <f aca="false">X458*0.1</f>
        <v>4.994E-007</v>
      </c>
      <c r="AC458" s="0" t="n">
        <f aca="false">(SQRT(((AA458/W458)^2)+((AB458/X458)^2)))*Y458</f>
        <v>0.29872671302048</v>
      </c>
      <c r="AD458" s="0" t="n">
        <v>5.223868284E-006</v>
      </c>
      <c r="AE458" s="0" t="n">
        <f aca="false">(W458*AD458)*EXP(L458*M458)</f>
        <v>3.11868847934332</v>
      </c>
      <c r="AF458" s="0" t="n">
        <v>159991.148149425</v>
      </c>
      <c r="AG458" s="0" t="n">
        <v>3748.14709444969</v>
      </c>
      <c r="AH458" s="0" t="n">
        <f aca="false">AD458*0.1</f>
        <v>5.223868284E-007</v>
      </c>
      <c r="AI458" s="0" t="n">
        <f aca="false">(SQRT(((AG458/W458)^2)+((AH458/AD458)^2)))*AE458</f>
        <v>0.312476772473219</v>
      </c>
      <c r="AJ458" s="0" t="n">
        <v>3.02832944E-007</v>
      </c>
      <c r="AK458" s="0" t="n">
        <f aca="false">(W458*AJ458)*EXP(L458*M458)</f>
        <v>0.180793535034395</v>
      </c>
      <c r="AL458" s="0" t="n">
        <v>159991.148149425</v>
      </c>
      <c r="AM458" s="0" t="n">
        <v>3748.14709444969</v>
      </c>
      <c r="AN458" s="0" t="n">
        <f aca="false">AJ458*0.1</f>
        <v>3.02832944E-008</v>
      </c>
      <c r="AO458" s="0" t="n">
        <f aca="false">(SQRT(((AM458/W458)^2)+((AN458/AJ458)^2)))*AK458</f>
        <v>0.0181145955056938</v>
      </c>
    </row>
    <row r="459" customFormat="false" ht="15" hidden="false" customHeight="false" outlineLevel="0" collapsed="false">
      <c r="A459" s="42" t="s">
        <v>816</v>
      </c>
      <c r="B459" s="32"/>
      <c r="C459" s="0" t="s">
        <v>2125</v>
      </c>
      <c r="D459" s="41" t="n">
        <v>41512</v>
      </c>
      <c r="E459" s="0" t="n">
        <v>10000</v>
      </c>
      <c r="F459" s="0" t="n">
        <v>9685</v>
      </c>
      <c r="H459" s="0" t="n">
        <v>8.005249356</v>
      </c>
      <c r="I459" s="0" t="n">
        <v>0</v>
      </c>
      <c r="J459" s="0" t="n">
        <v>68.0020357347871</v>
      </c>
      <c r="K459" s="0" t="n">
        <v>3.9836139795159</v>
      </c>
      <c r="L459" s="0" t="n">
        <v>0.005</v>
      </c>
      <c r="M459" s="0" t="n">
        <v>-1</v>
      </c>
      <c r="N459" s="0" t="n">
        <v>0</v>
      </c>
      <c r="O459" s="0" t="n">
        <f aca="false">(N459/2204.59)*EXP(L459*M459)</f>
        <v>0</v>
      </c>
      <c r="P459" s="0" t="n">
        <v>0.693948706618423</v>
      </c>
      <c r="Q459" s="0" t="n">
        <v>0.0696754411027923</v>
      </c>
      <c r="R459" s="0" t="n">
        <f aca="false">30.3818643031628*(I459/Hoja4!$DN$2)</f>
        <v>0</v>
      </c>
      <c r="S459" s="0" t="n">
        <v>0.388353619553598</v>
      </c>
      <c r="T459" s="0" t="n">
        <v>0.0223763331258358</v>
      </c>
      <c r="W459" s="0" t="n">
        <v>0</v>
      </c>
      <c r="X459" s="0" t="n">
        <v>4.994E-006</v>
      </c>
      <c r="Y459" s="0" t="n">
        <f aca="false">(W459*X459)*EXP(L459*M459)</f>
        <v>0</v>
      </c>
      <c r="Z459" s="0" t="n">
        <v>8783.17618772297</v>
      </c>
      <c r="AA459" s="0" t="n">
        <v>804.406580767259</v>
      </c>
      <c r="AB459" s="0" t="n">
        <f aca="false">X459*0.1</f>
        <v>4.994E-007</v>
      </c>
      <c r="AD459" s="0" t="n">
        <v>5.223868284E-006</v>
      </c>
      <c r="AE459" s="0" t="n">
        <f aca="false">(W459*AD459)*EXP(L459*M459)</f>
        <v>0</v>
      </c>
      <c r="AF459" s="0" t="n">
        <v>8783.17618772297</v>
      </c>
      <c r="AG459" s="0" t="n">
        <v>804.406580767259</v>
      </c>
      <c r="AH459" s="0" t="n">
        <f aca="false">AD459*0.1</f>
        <v>5.223868284E-007</v>
      </c>
      <c r="AJ459" s="0" t="n">
        <v>3.02832944E-007</v>
      </c>
      <c r="AK459" s="0" t="n">
        <f aca="false">(W459*AJ459)*EXP(L459*M459)</f>
        <v>0</v>
      </c>
      <c r="AL459" s="0" t="n">
        <v>8783.17618772297</v>
      </c>
      <c r="AM459" s="0" t="n">
        <v>804.406580767259</v>
      </c>
      <c r="AN459" s="0" t="n">
        <f aca="false">AJ459*0.1</f>
        <v>3.02832944E-008</v>
      </c>
    </row>
    <row r="460" customFormat="false" ht="15" hidden="false" customHeight="false" outlineLevel="0" collapsed="false">
      <c r="A460" s="42" t="s">
        <v>816</v>
      </c>
      <c r="B460" s="40" t="s">
        <v>850</v>
      </c>
      <c r="C460" s="0" t="s">
        <v>2122</v>
      </c>
      <c r="D460" s="41" t="n">
        <v>40694</v>
      </c>
      <c r="E460" s="0" t="n">
        <v>10254</v>
      </c>
      <c r="F460" s="0" t="n">
        <v>10566.88</v>
      </c>
      <c r="G460" s="0" t="n">
        <f aca="false">(((F460*3.7852*35.81)/1000)/(H460^2))*1.2732</f>
        <v>27.1073126304103</v>
      </c>
      <c r="H460" s="0" t="n">
        <v>8.20209975</v>
      </c>
      <c r="I460" s="0" t="n">
        <v>30.2833002740639</v>
      </c>
      <c r="J460" s="0" t="n">
        <v>68.0016224983599</v>
      </c>
      <c r="K460" s="0" t="n">
        <v>3.82238500207701</v>
      </c>
      <c r="L460" s="0" t="n">
        <v>0.005</v>
      </c>
      <c r="M460" s="0" t="n">
        <v>1</v>
      </c>
      <c r="N460" s="0" t="n">
        <v>1980.35946747046</v>
      </c>
      <c r="O460" s="0" t="n">
        <f aca="false">(N460/2204.59)*EXP(L460*M460)</f>
        <v>0.902791929841951</v>
      </c>
      <c r="P460" s="0" t="n">
        <v>0.693948706618423</v>
      </c>
      <c r="Q460" s="0" t="n">
        <v>0.0696754411027923</v>
      </c>
      <c r="R460" s="0" t="n">
        <f aca="false">30.3818643031628*(I460/Hoja4!$DS$2)</f>
        <v>0.0730551578983384</v>
      </c>
      <c r="S460" s="0" t="n">
        <v>0.346725101597201</v>
      </c>
      <c r="T460" s="0" t="n">
        <v>0.0215793379964769</v>
      </c>
      <c r="U460" s="0" t="n">
        <f aca="false">(SQRT(((P460/G460)^2)+((Q460/H460)^2)+((R460/I460)^2)+((S460/J460)^2)+((T460/K460)^2)))*O460</f>
        <v>0.025394206441178</v>
      </c>
      <c r="V460" s="0" t="n">
        <f aca="false">O460&gt;U460</f>
        <v>1</v>
      </c>
      <c r="W460" s="0" t="n">
        <v>320000</v>
      </c>
      <c r="X460" s="0" t="n">
        <v>4.994E-006</v>
      </c>
      <c r="Y460" s="0" t="n">
        <f aca="false">(W460*X460)*EXP(L460*M460)</f>
        <v>1.60609040933499</v>
      </c>
      <c r="Z460" s="0" t="n">
        <v>159991.148149425</v>
      </c>
      <c r="AA460" s="0" t="n">
        <v>3748.14709444969</v>
      </c>
      <c r="AB460" s="0" t="n">
        <f aca="false">X460*0.1</f>
        <v>4.994E-007</v>
      </c>
      <c r="AC460" s="0" t="n">
        <f aca="false">(SQRT(((AA460/W460)^2)+((AB460/X460)^2)))*Y460</f>
        <v>0.161707013112307</v>
      </c>
      <c r="AD460" s="0" t="n">
        <v>5.223868284E-006</v>
      </c>
      <c r="AE460" s="0" t="n">
        <f aca="false">(W460*AD460)*EXP(L460*M460)</f>
        <v>1.6800169704769</v>
      </c>
      <c r="AF460" s="0" t="n">
        <v>159991.148149425</v>
      </c>
      <c r="AG460" s="0" t="n">
        <v>3748.14709444969</v>
      </c>
      <c r="AH460" s="0" t="n">
        <f aca="false">AD460*0.1</f>
        <v>5.223868284E-007</v>
      </c>
      <c r="AI460" s="0" t="n">
        <f aca="false">(SQRT(((AG460/W460)^2)+((AH460/AD460)^2)))*AE460</f>
        <v>0.169150207668754</v>
      </c>
      <c r="AJ460" s="0" t="n">
        <v>3.02832944E-007</v>
      </c>
      <c r="AK460" s="0" t="n">
        <f aca="false">(W460*AJ460)*EXP(L460*M460)</f>
        <v>0.0973922881435884</v>
      </c>
      <c r="AL460" s="0" t="n">
        <v>159991.148149425</v>
      </c>
      <c r="AM460" s="0" t="n">
        <v>3748.14709444969</v>
      </c>
      <c r="AN460" s="0" t="n">
        <f aca="false">AJ460*0.1</f>
        <v>3.02832944E-008</v>
      </c>
      <c r="AO460" s="0" t="n">
        <f aca="false">(SQRT(((AM460/W460)^2)+((AN460/AJ460)^2)))*AK460</f>
        <v>0.0098058091402176</v>
      </c>
    </row>
    <row r="461" customFormat="false" ht="15" hidden="false" customHeight="false" outlineLevel="0" collapsed="false">
      <c r="A461" s="42" t="s">
        <v>816</v>
      </c>
      <c r="B461" s="32"/>
      <c r="C461" s="0" t="s">
        <v>2122</v>
      </c>
      <c r="D461" s="41" t="n">
        <v>40694</v>
      </c>
      <c r="E461" s="0" t="n">
        <v>10326</v>
      </c>
      <c r="F461" s="0" t="n">
        <v>10566.88</v>
      </c>
      <c r="G461" s="0" t="n">
        <f aca="false">(((F461*3.7852*35.81)/1000)/(H461^2))*1.2732</f>
        <v>27.1073126304103</v>
      </c>
      <c r="H461" s="0" t="n">
        <v>8.20209975</v>
      </c>
      <c r="I461" s="0" t="n">
        <v>30.2833002740639</v>
      </c>
      <c r="J461" s="0" t="n">
        <v>68.0016224983599</v>
      </c>
      <c r="K461" s="0" t="n">
        <v>3.82238500207701</v>
      </c>
      <c r="L461" s="0" t="n">
        <v>0.005</v>
      </c>
      <c r="M461" s="0" t="n">
        <v>1</v>
      </c>
      <c r="N461" s="0" t="n">
        <v>1980.35946747046</v>
      </c>
      <c r="O461" s="0" t="n">
        <f aca="false">(N461/2204.59)*EXP(L461*M461)</f>
        <v>0.902791929841951</v>
      </c>
      <c r="P461" s="0" t="n">
        <v>0.693948706618423</v>
      </c>
      <c r="Q461" s="0" t="n">
        <v>0.0696754411027923</v>
      </c>
      <c r="R461" s="0" t="n">
        <f aca="false">30.3818643031628*(I461/Hoja4!$DS$2)</f>
        <v>0.0730551578983384</v>
      </c>
      <c r="S461" s="0" t="n">
        <v>0.346725101597201</v>
      </c>
      <c r="T461" s="0" t="n">
        <v>0.0215793379964769</v>
      </c>
      <c r="U461" s="0" t="n">
        <f aca="false">(SQRT(((P461/G461)^2)+((Q461/H461)^2)+((R461/I461)^2)+((S461/J461)^2)+((T461/K461)^2)))*O461</f>
        <v>0.025394206441178</v>
      </c>
      <c r="V461" s="0" t="n">
        <f aca="false">O461&gt;U461</f>
        <v>1</v>
      </c>
      <c r="W461" s="0" t="n">
        <v>320000</v>
      </c>
      <c r="X461" s="0" t="n">
        <v>4.994E-006</v>
      </c>
      <c r="Y461" s="0" t="n">
        <f aca="false">(W461*X461)*EXP(L461*M461)</f>
        <v>1.60609040933499</v>
      </c>
      <c r="Z461" s="0" t="n">
        <v>159991.148149425</v>
      </c>
      <c r="AA461" s="0" t="n">
        <v>3748.14709444969</v>
      </c>
      <c r="AB461" s="0" t="n">
        <f aca="false">X461*0.1</f>
        <v>4.994E-007</v>
      </c>
      <c r="AC461" s="0" t="n">
        <f aca="false">(SQRT(((AA461/W461)^2)+((AB461/X461)^2)))*Y461</f>
        <v>0.161707013112307</v>
      </c>
      <c r="AD461" s="0" t="n">
        <v>5.223868284E-006</v>
      </c>
      <c r="AE461" s="0" t="n">
        <f aca="false">(W461*AD461)*EXP(L461*M461)</f>
        <v>1.6800169704769</v>
      </c>
      <c r="AF461" s="0" t="n">
        <v>159991.148149425</v>
      </c>
      <c r="AG461" s="0" t="n">
        <v>3748.14709444969</v>
      </c>
      <c r="AH461" s="0" t="n">
        <f aca="false">AD461*0.1</f>
        <v>5.223868284E-007</v>
      </c>
      <c r="AI461" s="0" t="n">
        <f aca="false">(SQRT(((AG461/W461)^2)+((AH461/AD461)^2)))*AE461</f>
        <v>0.169150207668754</v>
      </c>
      <c r="AJ461" s="0" t="n">
        <v>3.02832944E-007</v>
      </c>
      <c r="AK461" s="0" t="n">
        <f aca="false">(W461*AJ461)*EXP(L461*M461)</f>
        <v>0.0973922881435884</v>
      </c>
      <c r="AL461" s="0" t="n">
        <v>159991.148149425</v>
      </c>
      <c r="AM461" s="0" t="n">
        <v>3748.14709444969</v>
      </c>
      <c r="AN461" s="0" t="n">
        <f aca="false">AJ461*0.1</f>
        <v>3.02832944E-008</v>
      </c>
      <c r="AO461" s="0" t="n">
        <f aca="false">(SQRT(((AM461/W461)^2)+((AN461/AJ461)^2)))*AK461</f>
        <v>0.0098058091402176</v>
      </c>
    </row>
    <row r="462" customFormat="false" ht="15" hidden="false" customHeight="false" outlineLevel="0" collapsed="false">
      <c r="A462" s="42" t="s">
        <v>816</v>
      </c>
      <c r="B462" s="32"/>
      <c r="C462" s="0" t="s">
        <v>2122</v>
      </c>
      <c r="D462" s="41" t="n">
        <v>40694</v>
      </c>
      <c r="E462" s="0" t="n">
        <v>5443</v>
      </c>
      <c r="F462" s="0" t="n">
        <v>5283.44</v>
      </c>
      <c r="G462" s="0" t="n">
        <f aca="false">(((F462*3.7852*35.81)/1000)/(H462^2))*1.2732</f>
        <v>13.5536563152052</v>
      </c>
      <c r="H462" s="0" t="n">
        <v>8.20209975</v>
      </c>
      <c r="I462" s="0" t="n">
        <v>30.2833002740639</v>
      </c>
      <c r="J462" s="0" t="n">
        <v>68.0016224983599</v>
      </c>
      <c r="K462" s="0" t="n">
        <v>3.82238500207701</v>
      </c>
      <c r="L462" s="0" t="n">
        <v>0.005</v>
      </c>
      <c r="M462" s="0" t="n">
        <v>1</v>
      </c>
      <c r="N462" s="0" t="n">
        <v>990.179724935007</v>
      </c>
      <c r="O462" s="0" t="n">
        <f aca="false">(N462/2204.59)*EXP(L462*M462)</f>
        <v>0.451395960909194</v>
      </c>
      <c r="P462" s="0" t="n">
        <v>0.400684429145215</v>
      </c>
      <c r="Q462" s="0" t="n">
        <v>0.0788250461799058</v>
      </c>
      <c r="R462" s="0" t="n">
        <f aca="false">30.6123136425953*(I462/Hoja4!$AQ$2)</f>
        <v>0.761811390132223</v>
      </c>
      <c r="S462" s="0" t="n">
        <v>0.346725101597201</v>
      </c>
      <c r="T462" s="0" t="n">
        <v>0.0215793379964769</v>
      </c>
      <c r="U462" s="0" t="n">
        <f aca="false">(SQRT(((P462/G462)^2)+((Q462/H462)^2)+((R462/I462)^2)+((S462/J462)^2)+((T462/K462)^2)))*O462</f>
        <v>0.018374761145366</v>
      </c>
      <c r="V462" s="0" t="n">
        <f aca="false">O462&gt;U462</f>
        <v>1</v>
      </c>
      <c r="W462" s="0" t="n">
        <v>160000</v>
      </c>
      <c r="X462" s="0" t="n">
        <v>4.994E-006</v>
      </c>
      <c r="Y462" s="0" t="n">
        <f aca="false">(W462*X462)*EXP(L462*M462)</f>
        <v>0.803045204667496</v>
      </c>
      <c r="Z462" s="0" t="n">
        <v>159991.148149425</v>
      </c>
      <c r="AA462" s="0" t="n">
        <v>3748.14709444969</v>
      </c>
      <c r="AB462" s="0" t="n">
        <f aca="false">X462*0.1</f>
        <v>4.994E-007</v>
      </c>
      <c r="AC462" s="0" t="n">
        <f aca="false">(SQRT(((AA462/W462)^2)+((AB462/X462)^2)))*Y462</f>
        <v>0.0824785430734574</v>
      </c>
      <c r="AD462" s="0" t="n">
        <v>5.223868284E-006</v>
      </c>
      <c r="AE462" s="0" t="n">
        <f aca="false">(W462*AD462)*EXP(L462*M462)</f>
        <v>0.84000848523845</v>
      </c>
      <c r="AF462" s="0" t="n">
        <v>159991.148149425</v>
      </c>
      <c r="AG462" s="0" t="n">
        <v>3748.14709444969</v>
      </c>
      <c r="AH462" s="0" t="n">
        <f aca="false">AD462*0.1</f>
        <v>5.223868284E-007</v>
      </c>
      <c r="AI462" s="0" t="n">
        <f aca="false">(SQRT(((AG462/W462)^2)+((AH462/AD462)^2)))*AE462</f>
        <v>0.0862749389811698</v>
      </c>
      <c r="AJ462" s="0" t="n">
        <v>3.02832944E-007</v>
      </c>
      <c r="AK462" s="0" t="n">
        <f aca="false">(W462*AJ462)*EXP(L462*M462)</f>
        <v>0.0486961440717942</v>
      </c>
      <c r="AL462" s="0" t="n">
        <v>159991.148149425</v>
      </c>
      <c r="AM462" s="0" t="n">
        <v>3748.14709444969</v>
      </c>
      <c r="AN462" s="0" t="n">
        <f aca="false">AJ462*0.1</f>
        <v>3.02832944E-008</v>
      </c>
      <c r="AO462" s="0" t="n">
        <f aca="false">(SQRT(((AM462/W462)^2)+((AN462/AJ462)^2)))*AK462</f>
        <v>0.00500144573803883</v>
      </c>
    </row>
    <row r="463" customFormat="false" ht="15" hidden="false" customHeight="false" outlineLevel="0" collapsed="false">
      <c r="A463" s="42" t="s">
        <v>816</v>
      </c>
      <c r="B463" s="32"/>
      <c r="C463" s="0" t="s">
        <v>2122</v>
      </c>
      <c r="D463" s="41" t="n">
        <v>40694</v>
      </c>
      <c r="E463" s="0" t="n">
        <v>5428</v>
      </c>
      <c r="F463" s="0" t="n">
        <v>5283.44</v>
      </c>
      <c r="G463" s="0" t="n">
        <f aca="false">(((F463*3.7852*35.81)/1000)/(H463^2))*1.2732</f>
        <v>13.5536563152052</v>
      </c>
      <c r="H463" s="0" t="n">
        <v>8.20209975</v>
      </c>
      <c r="I463" s="0" t="n">
        <v>30.2833002740639</v>
      </c>
      <c r="J463" s="0" t="n">
        <v>68.0016224983599</v>
      </c>
      <c r="K463" s="0" t="n">
        <v>3.82238500207701</v>
      </c>
      <c r="L463" s="0" t="n">
        <v>0.005</v>
      </c>
      <c r="M463" s="0" t="n">
        <v>1</v>
      </c>
      <c r="N463" s="0" t="n">
        <v>990.179724935007</v>
      </c>
      <c r="O463" s="0" t="n">
        <f aca="false">(N463/2204.59)*EXP(L463*M463)</f>
        <v>0.451395960909194</v>
      </c>
      <c r="P463" s="0" t="n">
        <v>0.400684429145215</v>
      </c>
      <c r="Q463" s="0" t="n">
        <v>0.0788250461799058</v>
      </c>
      <c r="R463" s="0" t="n">
        <f aca="false">30.6123136425953*(I463/Hoja4!$AQ$2)</f>
        <v>0.761811390132223</v>
      </c>
      <c r="S463" s="0" t="n">
        <v>0.346725101597201</v>
      </c>
      <c r="T463" s="0" t="n">
        <v>0.0215793379964769</v>
      </c>
      <c r="U463" s="0" t="n">
        <f aca="false">(SQRT(((P463/G463)^2)+((Q463/H463)^2)+((R463/I463)^2)+((S463/J463)^2)+((T463/K463)^2)))*O463</f>
        <v>0.018374761145366</v>
      </c>
      <c r="V463" s="0" t="n">
        <f aca="false">O463&gt;U463</f>
        <v>1</v>
      </c>
      <c r="W463" s="0" t="n">
        <v>160000</v>
      </c>
      <c r="X463" s="0" t="n">
        <v>4.994E-006</v>
      </c>
      <c r="Y463" s="0" t="n">
        <f aca="false">(W463*X463)*EXP(L463*M463)</f>
        <v>0.803045204667496</v>
      </c>
      <c r="Z463" s="0" t="n">
        <v>159991.148149425</v>
      </c>
      <c r="AA463" s="0" t="n">
        <v>3748.14709444969</v>
      </c>
      <c r="AB463" s="0" t="n">
        <f aca="false">X463*0.1</f>
        <v>4.994E-007</v>
      </c>
      <c r="AC463" s="0" t="n">
        <f aca="false">(SQRT(((AA463/W463)^2)+((AB463/X463)^2)))*Y463</f>
        <v>0.0824785430734574</v>
      </c>
      <c r="AD463" s="0" t="n">
        <v>5.223868284E-006</v>
      </c>
      <c r="AE463" s="0" t="n">
        <f aca="false">(W463*AD463)*EXP(L463*M463)</f>
        <v>0.84000848523845</v>
      </c>
      <c r="AF463" s="0" t="n">
        <v>159991.148149425</v>
      </c>
      <c r="AG463" s="0" t="n">
        <v>3748.14709444969</v>
      </c>
      <c r="AH463" s="0" t="n">
        <f aca="false">AD463*0.1</f>
        <v>5.223868284E-007</v>
      </c>
      <c r="AI463" s="0" t="n">
        <f aca="false">(SQRT(((AG463/W463)^2)+((AH463/AD463)^2)))*AE463</f>
        <v>0.0862749389811698</v>
      </c>
      <c r="AJ463" s="0" t="n">
        <v>3.02832944E-007</v>
      </c>
      <c r="AK463" s="0" t="n">
        <f aca="false">(W463*AJ463)*EXP(L463*M463)</f>
        <v>0.0486961440717942</v>
      </c>
      <c r="AL463" s="0" t="n">
        <v>159991.148149425</v>
      </c>
      <c r="AM463" s="0" t="n">
        <v>3748.14709444969</v>
      </c>
      <c r="AN463" s="0" t="n">
        <f aca="false">AJ463*0.1</f>
        <v>3.02832944E-008</v>
      </c>
      <c r="AO463" s="0" t="n">
        <f aca="false">(SQRT(((AM463/W463)^2)+((AN463/AJ463)^2)))*AK463</f>
        <v>0.00500144573803883</v>
      </c>
    </row>
    <row r="464" customFormat="false" ht="15" hidden="false" customHeight="false" outlineLevel="0" collapsed="false">
      <c r="A464" s="42" t="s">
        <v>816</v>
      </c>
      <c r="B464" s="40" t="s">
        <v>855</v>
      </c>
      <c r="C464" s="0" t="s">
        <v>2122</v>
      </c>
      <c r="D464" s="41" t="n">
        <v>40904</v>
      </c>
      <c r="E464" s="0" t="n">
        <v>4090</v>
      </c>
      <c r="F464" s="0" t="n">
        <v>3962.58</v>
      </c>
      <c r="G464" s="0" t="n">
        <f aca="false">(((F464*3.7852*35.81)/1000)/(H464^2))*1.2732</f>
        <v>17.5991035948821</v>
      </c>
      <c r="H464" s="0" t="n">
        <v>6.23359581</v>
      </c>
      <c r="I464" s="0" t="n">
        <v>30.2833002740639</v>
      </c>
      <c r="J464" s="0" t="n">
        <v>68.0016224983599</v>
      </c>
      <c r="K464" s="0" t="n">
        <v>3.82238500207701</v>
      </c>
      <c r="L464" s="0" t="n">
        <v>0.005</v>
      </c>
      <c r="M464" s="0" t="n">
        <v>1</v>
      </c>
      <c r="N464" s="0" t="n">
        <v>742.634793719821</v>
      </c>
      <c r="O464" s="0" t="n">
        <f aca="false">(N464/2204.59)*EXP(L464*M464)</f>
        <v>0.338546970690359</v>
      </c>
      <c r="P464" s="0" t="n">
        <v>2.86253203470796</v>
      </c>
      <c r="Q464" s="0" t="n">
        <v>0.903813762349225</v>
      </c>
      <c r="R464" s="0" t="n">
        <f aca="false">56.8126563291011*(I464/Hoja4!$W$2)</f>
        <v>1.55122962110351</v>
      </c>
      <c r="S464" s="0" t="n">
        <v>0.346725101597201</v>
      </c>
      <c r="T464" s="0" t="n">
        <v>0.0215793379964769</v>
      </c>
      <c r="U464" s="0" t="n">
        <f aca="false">(SQRT(((P464/G464)^2)+((Q464/H464)^2)+((R464/I464)^2)+((S464/J464)^2)+((T464/K464)^2)))*O464</f>
        <v>0.0758222792028554</v>
      </c>
      <c r="V464" s="0" t="n">
        <f aca="false">O464&gt;U464</f>
        <v>1</v>
      </c>
      <c r="W464" s="0" t="n">
        <v>120000</v>
      </c>
      <c r="X464" s="0" t="n">
        <v>4.994E-006</v>
      </c>
      <c r="Y464" s="0" t="n">
        <f aca="false">(W464*X464)*EXP(L464*M464)</f>
        <v>0.602283903500622</v>
      </c>
      <c r="Z464" s="0" t="n">
        <v>159991.148149425</v>
      </c>
      <c r="AA464" s="0" t="n">
        <v>3748.14709444969</v>
      </c>
      <c r="AB464" s="0" t="n">
        <f aca="false">X464*0.1</f>
        <v>4.994E-007</v>
      </c>
      <c r="AC464" s="0" t="n">
        <f aca="false">(SQRT(((AA464/W464)^2)+((AB464/X464)^2)))*Y464</f>
        <v>0.0630979640264647</v>
      </c>
      <c r="AD464" s="0" t="n">
        <v>5.223868284E-006</v>
      </c>
      <c r="AE464" s="0" t="n">
        <f aca="false">(W464*AD464)*EXP(L464*M464)</f>
        <v>0.630006363928838</v>
      </c>
      <c r="AF464" s="0" t="n">
        <v>159991.148149425</v>
      </c>
      <c r="AG464" s="0" t="n">
        <v>3748.14709444969</v>
      </c>
      <c r="AH464" s="0" t="n">
        <f aca="false">AD464*0.1</f>
        <v>5.223868284E-007</v>
      </c>
      <c r="AI464" s="0" t="n">
        <f aca="false">(SQRT(((AG464/W464)^2)+((AH464/AD464)^2)))*AE464</f>
        <v>0.0660022933646019</v>
      </c>
      <c r="AJ464" s="0" t="n">
        <v>3.02832944E-007</v>
      </c>
      <c r="AK464" s="0" t="n">
        <f aca="false">(W464*AJ464)*EXP(L464*M464)</f>
        <v>0.0365221080538457</v>
      </c>
      <c r="AL464" s="0" t="n">
        <v>159991.148149425</v>
      </c>
      <c r="AM464" s="0" t="n">
        <v>3748.14709444969</v>
      </c>
      <c r="AN464" s="0" t="n">
        <f aca="false">AJ464*0.1</f>
        <v>3.02832944E-008</v>
      </c>
      <c r="AO464" s="0" t="n">
        <f aca="false">(SQRT(((AM464/W464)^2)+((AN464/AJ464)^2)))*AK464</f>
        <v>0.00382621990519431</v>
      </c>
    </row>
    <row r="465" customFormat="false" ht="15" hidden="false" customHeight="false" outlineLevel="0" collapsed="false">
      <c r="A465" s="42" t="s">
        <v>816</v>
      </c>
      <c r="B465" s="32"/>
      <c r="C465" s="0" t="s">
        <v>2124</v>
      </c>
      <c r="D465" s="41" t="n">
        <v>40904</v>
      </c>
      <c r="E465" s="0" t="n">
        <v>6025</v>
      </c>
      <c r="F465" s="0" t="n">
        <v>6380</v>
      </c>
      <c r="G465" s="0" t="n">
        <f aca="false">(((F465*3.7852*35.81)/1000)/(H465^2))*1.2732</f>
        <v>17.1814863902641</v>
      </c>
      <c r="H465" s="0" t="n">
        <v>8.005249356</v>
      </c>
      <c r="I465" s="0" t="n">
        <v>16.9278996865204</v>
      </c>
      <c r="J465" s="0" t="n">
        <v>130.009325504884</v>
      </c>
      <c r="K465" s="0" t="n">
        <v>0.00593973</v>
      </c>
      <c r="L465" s="0" t="n">
        <v>0.005</v>
      </c>
      <c r="M465" s="0" t="n">
        <v>1</v>
      </c>
      <c r="N465" s="0" t="n">
        <v>1.98556688615552</v>
      </c>
      <c r="O465" s="0" t="n">
        <f aca="false">(N465/2204.59)*EXP(L465*M465)</f>
        <v>0.000905165850153595</v>
      </c>
      <c r="P465" s="0" t="n">
        <v>0.581693626796288</v>
      </c>
      <c r="Q465" s="0" t="n">
        <v>0.0152723966616018</v>
      </c>
      <c r="R465" s="0" t="n">
        <f aca="false">32.2690362110918*(I465/Hoja4!$BF$2)</f>
        <v>0.549060702088612</v>
      </c>
      <c r="S465" s="0" t="n">
        <v>1.14894745568521</v>
      </c>
      <c r="T465" s="0" t="n">
        <v>5.58086552427142E-005</v>
      </c>
      <c r="U465" s="0" t="n">
        <f aca="false">(SQRT(((P465/G465)^2)+((Q465/H465)^2)+((R465/I465)^2)+((S465/J465)^2)+((T465/K465)^2)))*O465</f>
        <v>4.40499186501903E-005</v>
      </c>
      <c r="V465" s="0" t="n">
        <f aca="false">O465&gt;U465</f>
        <v>1</v>
      </c>
      <c r="W465" s="0" t="n">
        <v>108000</v>
      </c>
      <c r="X465" s="0" t="n">
        <v>4.994E-006</v>
      </c>
      <c r="Y465" s="0" t="n">
        <f aca="false">(W465*X465)*EXP(L465*M465)</f>
        <v>0.54205551315056</v>
      </c>
      <c r="Z465" s="0" t="n">
        <v>32546.6973811347</v>
      </c>
      <c r="AA465" s="0" t="n">
        <v>6507.82824848106</v>
      </c>
      <c r="AB465" s="0" t="n">
        <f aca="false">X465*0.1</f>
        <v>4.994E-007</v>
      </c>
      <c r="AC465" s="0" t="n">
        <f aca="false">(SQRT(((AA465/W465)^2)+((AB465/X465)^2)))*Y465</f>
        <v>0.0632859658351284</v>
      </c>
      <c r="AD465" s="0" t="n">
        <v>5.223868284E-006</v>
      </c>
      <c r="AE465" s="0" t="n">
        <f aca="false">(W465*AD465)*EXP(L465*M465)</f>
        <v>0.567005727535954</v>
      </c>
      <c r="AF465" s="0" t="n">
        <v>32546.6973811347</v>
      </c>
      <c r="AG465" s="0" t="n">
        <v>6507.82824848106</v>
      </c>
      <c r="AH465" s="0" t="n">
        <f aca="false">AD465*0.1</f>
        <v>5.223868284E-007</v>
      </c>
      <c r="AI465" s="0" t="n">
        <f aca="false">(SQRT(((AG465/W465)^2)+((AH465/AD465)^2)))*AE465</f>
        <v>0.0661989486881127</v>
      </c>
      <c r="AJ465" s="0" t="n">
        <v>3.02832944E-007</v>
      </c>
      <c r="AK465" s="0" t="n">
        <f aca="false">(W465*AJ465)*EXP(L465*M465)</f>
        <v>0.0328698972484611</v>
      </c>
      <c r="AL465" s="0" t="n">
        <v>32546.6973811347</v>
      </c>
      <c r="AM465" s="0" t="n">
        <v>6507.82824848106</v>
      </c>
      <c r="AN465" s="0" t="n">
        <f aca="false">AJ465*0.1</f>
        <v>3.02832944E-008</v>
      </c>
      <c r="AO465" s="0" t="n">
        <f aca="false">(SQRT(((AM465/W465)^2)+((AN465/AJ465)^2)))*AK465</f>
        <v>0.00383762021380363</v>
      </c>
    </row>
    <row r="466" customFormat="false" ht="15" hidden="false" customHeight="false" outlineLevel="0" collapsed="false">
      <c r="A466" s="42" t="s">
        <v>816</v>
      </c>
      <c r="B466" s="40" t="s">
        <v>861</v>
      </c>
      <c r="C466" s="0" t="s">
        <v>2122</v>
      </c>
      <c r="D466" s="41" t="n">
        <v>41575</v>
      </c>
      <c r="E466" s="0" t="n">
        <v>10000</v>
      </c>
      <c r="F466" s="0" t="n">
        <v>9685</v>
      </c>
      <c r="G466" s="0" t="n">
        <f aca="false">(((F466*3.7852*35.81)/1000)/(H466^2))*1.2732</f>
        <v>26.0819272240921</v>
      </c>
      <c r="H466" s="0" t="n">
        <v>8.005249356</v>
      </c>
      <c r="I466" s="0" t="n">
        <v>45.0187165313979</v>
      </c>
      <c r="J466" s="0" t="n">
        <v>68.0016224983599</v>
      </c>
      <c r="K466" s="0" t="n">
        <v>3.82238500207701</v>
      </c>
      <c r="L466" s="0" t="n">
        <v>0.005</v>
      </c>
      <c r="M466" s="0" t="n">
        <v>-1</v>
      </c>
      <c r="N466" s="0" t="n">
        <v>2247.81758750352</v>
      </c>
      <c r="O466" s="0" t="n">
        <f aca="false">(N466/2204.59)*EXP(L466*M466)</f>
        <v>1.01452267791961</v>
      </c>
      <c r="P466" s="0" t="n">
        <v>0.693948706618423</v>
      </c>
      <c r="Q466" s="0" t="n">
        <v>0.0696754411027923</v>
      </c>
      <c r="R466" s="0" t="n">
        <f aca="false">30.3818643031628*(I466/Hoja4!$DD$2)</f>
        <v>0.435140336623874</v>
      </c>
      <c r="S466" s="0" t="n">
        <v>0.346725101597201</v>
      </c>
      <c r="T466" s="0" t="n">
        <v>0.0215793379964769</v>
      </c>
      <c r="U466" s="0" t="n">
        <f aca="false">(SQRT(((P466/G466)^2)+((Q466/H466)^2)+((R466/I466)^2)+((S466/J466)^2)+((T466/K466)^2)))*O466</f>
        <v>0.0310211238222085</v>
      </c>
      <c r="V466" s="0" t="n">
        <f aca="false">O466&gt;U466</f>
        <v>1</v>
      </c>
      <c r="W466" s="0" t="n">
        <v>436006.269606589</v>
      </c>
      <c r="X466" s="0" t="n">
        <v>4.994E-006</v>
      </c>
      <c r="Y466" s="0" t="n">
        <f aca="false">(W466*X466)*EXP(L466*M466)</f>
        <v>2.16655540624844</v>
      </c>
      <c r="Z466" s="0" t="n">
        <v>159991.148149425</v>
      </c>
      <c r="AA466" s="0" t="n">
        <v>3748.14709444969</v>
      </c>
      <c r="AB466" s="0" t="n">
        <f aca="false">X466*0.1</f>
        <v>4.994E-007</v>
      </c>
      <c r="AC466" s="0" t="n">
        <f aca="false">(SQRT(((AA466/W466)^2)+((AB466/X466)^2)))*Y466</f>
        <v>0.217454615429679</v>
      </c>
      <c r="AD466" s="0" t="n">
        <v>5.223868284E-006</v>
      </c>
      <c r="AE466" s="0" t="n">
        <f aca="false">(W466*AD466)*EXP(L466*M466)</f>
        <v>2.26627954990588</v>
      </c>
      <c r="AF466" s="0" t="n">
        <v>159991.148149425</v>
      </c>
      <c r="AG466" s="0" t="n">
        <v>3748.14709444969</v>
      </c>
      <c r="AH466" s="0" t="n">
        <f aca="false">AD466*0.1</f>
        <v>5.223868284E-007</v>
      </c>
      <c r="AI466" s="0" t="n">
        <f aca="false">(SQRT(((AG466/W466)^2)+((AH466/AD466)^2)))*AE466</f>
        <v>0.227463810322891</v>
      </c>
      <c r="AJ466" s="0" t="n">
        <v>3.02832944E-007</v>
      </c>
      <c r="AK466" s="0" t="n">
        <f aca="false">(W466*AJ466)*EXP(L466*M466)</f>
        <v>0.131378524632225</v>
      </c>
      <c r="AL466" s="0" t="n">
        <v>159991.148149425</v>
      </c>
      <c r="AM466" s="0" t="n">
        <v>3748.14709444969</v>
      </c>
      <c r="AN466" s="0" t="n">
        <f aca="false">AJ466*0.1</f>
        <v>3.02832944E-008</v>
      </c>
      <c r="AO466" s="0" t="n">
        <f aca="false">(SQRT(((AM466/W466)^2)+((AN466/AJ466)^2)))*AK466</f>
        <v>0.0131863078448053</v>
      </c>
    </row>
    <row r="467" customFormat="false" ht="15" hidden="false" customHeight="false" outlineLevel="0" collapsed="false">
      <c r="A467" s="42" t="s">
        <v>816</v>
      </c>
      <c r="B467" s="32"/>
      <c r="C467" s="0" t="s">
        <v>2122</v>
      </c>
      <c r="D467" s="41" t="n">
        <v>41575</v>
      </c>
      <c r="E467" s="0" t="n">
        <v>10000</v>
      </c>
      <c r="F467" s="0" t="n">
        <v>9685</v>
      </c>
      <c r="G467" s="0" t="n">
        <f aca="false">(((F467*3.7852*35.81)/1000)/(H467^2))*1.2732</f>
        <v>26.0819272240921</v>
      </c>
      <c r="H467" s="0" t="n">
        <v>8.005249356</v>
      </c>
      <c r="I467" s="0" t="n">
        <v>45.0187165313979</v>
      </c>
      <c r="J467" s="0" t="n">
        <v>68.0016224983599</v>
      </c>
      <c r="K467" s="0" t="n">
        <v>3.82238500207701</v>
      </c>
      <c r="L467" s="0" t="n">
        <v>0.005</v>
      </c>
      <c r="M467" s="0" t="n">
        <v>-1</v>
      </c>
      <c r="N467" s="0" t="n">
        <v>2247.81758750352</v>
      </c>
      <c r="O467" s="0" t="n">
        <f aca="false">(N467/2204.59)*EXP(L467*M467)</f>
        <v>1.01452267791961</v>
      </c>
      <c r="P467" s="0" t="n">
        <v>0.693948706618423</v>
      </c>
      <c r="Q467" s="0" t="n">
        <v>0.0696754411027923</v>
      </c>
      <c r="R467" s="0" t="n">
        <f aca="false">30.3818643031628*(I467/Hoja4!$DD$2)</f>
        <v>0.435140336623874</v>
      </c>
      <c r="S467" s="0" t="n">
        <v>0.346725101597201</v>
      </c>
      <c r="T467" s="0" t="n">
        <v>0.0215793379964769</v>
      </c>
      <c r="U467" s="0" t="n">
        <f aca="false">(SQRT(((P467/G467)^2)+((Q467/H467)^2)+((R467/I467)^2)+((S467/J467)^2)+((T467/K467)^2)))*O467</f>
        <v>0.0310211238222085</v>
      </c>
      <c r="V467" s="0" t="n">
        <f aca="false">O467&gt;U467</f>
        <v>1</v>
      </c>
      <c r="W467" s="0" t="n">
        <v>436006.269606589</v>
      </c>
      <c r="X467" s="0" t="n">
        <v>4.994E-006</v>
      </c>
      <c r="Y467" s="0" t="n">
        <f aca="false">(W467*X467)*EXP(L467*M467)</f>
        <v>2.16655540624844</v>
      </c>
      <c r="Z467" s="0" t="n">
        <v>159991.148149425</v>
      </c>
      <c r="AA467" s="0" t="n">
        <v>3748.14709444969</v>
      </c>
      <c r="AB467" s="0" t="n">
        <f aca="false">X467*0.1</f>
        <v>4.994E-007</v>
      </c>
      <c r="AC467" s="0" t="n">
        <f aca="false">(SQRT(((AA467/W467)^2)+((AB467/X467)^2)))*Y467</f>
        <v>0.217454615429679</v>
      </c>
      <c r="AD467" s="0" t="n">
        <v>5.223868284E-006</v>
      </c>
      <c r="AE467" s="0" t="n">
        <f aca="false">(W467*AD467)*EXP(L467*M467)</f>
        <v>2.26627954990588</v>
      </c>
      <c r="AF467" s="0" t="n">
        <v>159991.148149425</v>
      </c>
      <c r="AG467" s="0" t="n">
        <v>3748.14709444969</v>
      </c>
      <c r="AH467" s="0" t="n">
        <f aca="false">AD467*0.1</f>
        <v>5.223868284E-007</v>
      </c>
      <c r="AI467" s="0" t="n">
        <f aca="false">(SQRT(((AG467/W467)^2)+((AH467/AD467)^2)))*AE467</f>
        <v>0.227463810322891</v>
      </c>
      <c r="AJ467" s="0" t="n">
        <v>3.02832944E-007</v>
      </c>
      <c r="AK467" s="0" t="n">
        <f aca="false">(W467*AJ467)*EXP(L467*M467)</f>
        <v>0.131378524632225</v>
      </c>
      <c r="AL467" s="0" t="n">
        <v>159991.148149425</v>
      </c>
      <c r="AM467" s="0" t="n">
        <v>3748.14709444969</v>
      </c>
      <c r="AN467" s="0" t="n">
        <f aca="false">AJ467*0.1</f>
        <v>3.02832944E-008</v>
      </c>
      <c r="AO467" s="0" t="n">
        <f aca="false">(SQRT(((AM467/W467)^2)+((AN467/AJ467)^2)))*AK467</f>
        <v>0.0131863078448053</v>
      </c>
    </row>
    <row r="468" customFormat="false" ht="15" hidden="false" customHeight="false" outlineLevel="0" collapsed="false">
      <c r="A468" s="42" t="s">
        <v>816</v>
      </c>
      <c r="B468" s="32"/>
      <c r="C468" s="0" t="s">
        <v>2122</v>
      </c>
      <c r="D468" s="41" t="n">
        <v>41575</v>
      </c>
      <c r="E468" s="0" t="n">
        <v>4000</v>
      </c>
      <c r="F468" s="0" t="n">
        <v>3962.58</v>
      </c>
      <c r="G468" s="0" t="n">
        <f aca="false">(((F468*3.7852*35.81)/1000)/(H468^2))*1.2732</f>
        <v>17.5991035948821</v>
      </c>
      <c r="H468" s="0" t="n">
        <v>6.23359581</v>
      </c>
      <c r="I468" s="0" t="n">
        <v>45.0187165313979</v>
      </c>
      <c r="J468" s="0" t="n">
        <v>68.0016224983599</v>
      </c>
      <c r="K468" s="0" t="n">
        <v>3.82238500207701</v>
      </c>
      <c r="L468" s="0" t="n">
        <v>0.005</v>
      </c>
      <c r="M468" s="0" t="n">
        <v>-1</v>
      </c>
      <c r="N468" s="0" t="n">
        <v>919.685814031144</v>
      </c>
      <c r="O468" s="0" t="n">
        <f aca="false">(N468/2204.59)*EXP(L468*M468)</f>
        <v>0.415088003618572</v>
      </c>
      <c r="P468" s="0" t="n">
        <v>2.86253203470796</v>
      </c>
      <c r="Q468" s="0" t="n">
        <v>0.903813762349225</v>
      </c>
      <c r="R468" s="0" t="n">
        <f aca="false">56.8126563291011*(I468/Hoja4!$W$2)</f>
        <v>2.30603553627133</v>
      </c>
      <c r="S468" s="0" t="n">
        <v>0.346725101597201</v>
      </c>
      <c r="T468" s="0" t="n">
        <v>0.0215793379964769</v>
      </c>
      <c r="U468" s="0" t="n">
        <f aca="false">(SQRT(((P468/G468)^2)+((Q468/H468)^2)+((R468/I468)^2)+((S468/J468)^2)+((T468/K468)^2)))*O468</f>
        <v>0.0929647027706207</v>
      </c>
      <c r="V468" s="0" t="n">
        <f aca="false">O468&gt;U468</f>
        <v>1</v>
      </c>
      <c r="W468" s="0" t="n">
        <v>178390.265752987</v>
      </c>
      <c r="X468" s="0" t="n">
        <v>4.994E-006</v>
      </c>
      <c r="Y468" s="0" t="n">
        <f aca="false">(W468*X468)*EXP(L468*M468)</f>
        <v>0.88643769971006</v>
      </c>
      <c r="Z468" s="0" t="n">
        <v>159991.148149425</v>
      </c>
      <c r="AA468" s="0" t="n">
        <v>3748.14709444969</v>
      </c>
      <c r="AB468" s="0" t="n">
        <f aca="false">X468*0.1</f>
        <v>4.994E-007</v>
      </c>
      <c r="AC468" s="0" t="n">
        <f aca="false">(SQRT(((AA468/W468)^2)+((AB468/X468)^2)))*Y468</f>
        <v>0.0905792715962038</v>
      </c>
      <c r="AD468" s="0" t="n">
        <v>5.223868284E-006</v>
      </c>
      <c r="AE468" s="0" t="n">
        <f aca="false">(W468*AD468)*EXP(L468*M468)</f>
        <v>0.927239444384721</v>
      </c>
      <c r="AF468" s="0" t="n">
        <v>159991.148149425</v>
      </c>
      <c r="AG468" s="0" t="n">
        <v>3748.14709444969</v>
      </c>
      <c r="AH468" s="0" t="n">
        <f aca="false">AD468*0.1</f>
        <v>5.223868284E-007</v>
      </c>
      <c r="AI468" s="0" t="n">
        <f aca="false">(SQRT(((AG468/W468)^2)+((AH468/AD468)^2)))*AE468</f>
        <v>0.0947485350579157</v>
      </c>
      <c r="AJ468" s="0" t="n">
        <v>3.02832944E-007</v>
      </c>
      <c r="AK468" s="0" t="n">
        <f aca="false">(W468*AJ468)*EXP(L468*M468)</f>
        <v>0.0537530112686795</v>
      </c>
      <c r="AL468" s="0" t="n">
        <v>159991.148149425</v>
      </c>
      <c r="AM468" s="0" t="n">
        <v>3748.14709444969</v>
      </c>
      <c r="AN468" s="0" t="n">
        <f aca="false">AJ468*0.1</f>
        <v>3.02832944E-008</v>
      </c>
      <c r="AO468" s="0" t="n">
        <f aca="false">(SQRT(((AM468/W468)^2)+((AN468/AJ468)^2)))*AK468</f>
        <v>0.0054926686990096</v>
      </c>
    </row>
    <row r="469" customFormat="false" ht="15" hidden="false" customHeight="false" outlineLevel="0" collapsed="false">
      <c r="A469" s="42" t="s">
        <v>816</v>
      </c>
      <c r="B469" s="32"/>
      <c r="C469" s="0" t="s">
        <v>2122</v>
      </c>
      <c r="D469" s="41" t="n">
        <v>41575</v>
      </c>
      <c r="E469" s="0" t="n">
        <v>3000</v>
      </c>
      <c r="F469" s="0" t="n">
        <v>3323</v>
      </c>
      <c r="G469" s="0" t="n">
        <f aca="false">(((F469*3.7852*35.81)/1000)/(H469^2))*1.2732</f>
        <v>15.9091826610512</v>
      </c>
      <c r="H469" s="0" t="n">
        <v>6.003937017</v>
      </c>
      <c r="I469" s="0" t="n">
        <v>45.0187165313979</v>
      </c>
      <c r="J469" s="0" t="n">
        <v>68.0016224983599</v>
      </c>
      <c r="K469" s="0" t="n">
        <v>3.82238500207701</v>
      </c>
      <c r="L469" s="0" t="n">
        <v>0.005</v>
      </c>
      <c r="M469" s="0" t="n">
        <v>-1</v>
      </c>
      <c r="N469" s="0" t="n">
        <v>771.243977407666</v>
      </c>
      <c r="O469" s="0" t="n">
        <f aca="false">(N469/2204.59)*EXP(L469*M469)</f>
        <v>0.34809074794988</v>
      </c>
      <c r="P469" s="0" t="n">
        <v>2.81690318237076</v>
      </c>
      <c r="Q469" s="0" t="n">
        <v>0.689957873411666</v>
      </c>
      <c r="R469" s="0" t="n">
        <f aca="false">40.5074751462878*(I469/Hoja4!$R$2)</f>
        <v>1.16397317848732</v>
      </c>
      <c r="S469" s="0" t="n">
        <v>0.346725101597201</v>
      </c>
      <c r="T469" s="0" t="n">
        <v>0.0215793379964769</v>
      </c>
      <c r="U469" s="0" t="n">
        <f aca="false">(SQRT(((P469/G469)^2)+((Q469/H469)^2)+((R469/I469)^2)+((S469/J469)^2)+((T469/K469)^2)))*O469</f>
        <v>0.0740731695038755</v>
      </c>
      <c r="V469" s="0" t="n">
        <f aca="false">O469&gt;U469</f>
        <v>1</v>
      </c>
      <c r="W469" s="0" t="n">
        <v>149597.195033835</v>
      </c>
      <c r="X469" s="0" t="n">
        <v>4.994E-006</v>
      </c>
      <c r="Y469" s="0" t="n">
        <f aca="false">(W469*X469)*EXP(L469*M469)</f>
        <v>0.743362273098973</v>
      </c>
      <c r="Z469" s="0" t="n">
        <v>159991.148149425</v>
      </c>
      <c r="AA469" s="0" t="n">
        <v>3748.14709444969</v>
      </c>
      <c r="AB469" s="0" t="n">
        <f aca="false">X469*0.1</f>
        <v>4.994E-007</v>
      </c>
      <c r="AC469" s="0" t="n">
        <f aca="false">(SQRT(((AA469/W469)^2)+((AB469/X469)^2)))*Y469</f>
        <v>0.0766339427335886</v>
      </c>
      <c r="AD469" s="0" t="n">
        <v>5.223868284E-006</v>
      </c>
      <c r="AE469" s="0" t="n">
        <f aca="false">(W469*AD469)*EXP(L469*M469)</f>
        <v>0.777578414490163</v>
      </c>
      <c r="AF469" s="0" t="n">
        <v>159991.148149425</v>
      </c>
      <c r="AG469" s="0" t="n">
        <v>3748.14709444969</v>
      </c>
      <c r="AH469" s="0" t="n">
        <f aca="false">AD469*0.1</f>
        <v>5.223868284E-007</v>
      </c>
      <c r="AI469" s="0" t="n">
        <f aca="false">(SQRT(((AG469/W469)^2)+((AH469/AD469)^2)))*AE469</f>
        <v>0.0801613181665731</v>
      </c>
      <c r="AJ469" s="0" t="n">
        <v>3.02832944E-007</v>
      </c>
      <c r="AK469" s="0" t="n">
        <f aca="false">(W469*AJ469)*EXP(L469*M469)</f>
        <v>0.0450770095356616</v>
      </c>
      <c r="AL469" s="0" t="n">
        <v>159991.148149425</v>
      </c>
      <c r="AM469" s="0" t="n">
        <v>3748.14709444969</v>
      </c>
      <c r="AN469" s="0" t="n">
        <f aca="false">AJ469*0.1</f>
        <v>3.02832944E-008</v>
      </c>
      <c r="AO469" s="0" t="n">
        <f aca="false">(SQRT(((AM469/W469)^2)+((AN469/AJ469)^2)))*AK469</f>
        <v>0.00464703293719264</v>
      </c>
    </row>
    <row r="470" customFormat="false" ht="15" hidden="false" customHeight="false" outlineLevel="0" collapsed="false">
      <c r="A470" s="42" t="s">
        <v>816</v>
      </c>
      <c r="B470" s="32"/>
      <c r="C470" s="0" t="s">
        <v>2123</v>
      </c>
      <c r="D470" s="41" t="n">
        <v>41575</v>
      </c>
      <c r="E470" s="0" t="n">
        <v>6000</v>
      </c>
      <c r="F470" s="0" t="n">
        <v>6380</v>
      </c>
      <c r="G470" s="0" t="n">
        <f aca="false">(((F470*3.7852*35.81)/1000)/(H470^2))*1.2732</f>
        <v>17.1814863902641</v>
      </c>
      <c r="H470" s="0" t="n">
        <v>8.005249356</v>
      </c>
      <c r="I470" s="0" t="n">
        <v>18.8087774294671</v>
      </c>
      <c r="J470" s="0" t="n">
        <v>130.009325504884</v>
      </c>
      <c r="K470" s="0" t="n">
        <v>0.00593973</v>
      </c>
      <c r="L470" s="0" t="n">
        <v>0.005</v>
      </c>
      <c r="M470" s="0" t="n">
        <v>-1</v>
      </c>
      <c r="N470" s="0" t="n">
        <v>2.20618542857143</v>
      </c>
      <c r="O470" s="0" t="n">
        <f aca="false">(N470/2204.59)*EXP(L470*M470)</f>
        <v>0.000995732554734272</v>
      </c>
      <c r="P470" s="0" t="n">
        <v>0.581693626796288</v>
      </c>
      <c r="Q470" s="0" t="n">
        <v>0.0152723966616018</v>
      </c>
      <c r="R470" s="0" t="n">
        <f aca="false">32.2690362110918*(I470/Hoja4!$AV$2)</f>
        <v>0.11215365584517</v>
      </c>
      <c r="S470" s="0" t="n">
        <v>1.14894745568521</v>
      </c>
      <c r="T470" s="0" t="n">
        <v>5.58086552427142E-005</v>
      </c>
      <c r="U470" s="0" t="n">
        <f aca="false">(SQRT(((P470/G470)^2)+((Q470/H470)^2)+((R470/I470)^2)+((S470/J470)^2)+((T470/K470)^2)))*O470</f>
        <v>3.66098573231914E-005</v>
      </c>
      <c r="V470" s="0" t="n">
        <f aca="false">O470&gt;U470</f>
        <v>1</v>
      </c>
      <c r="W470" s="0" t="n">
        <v>120000</v>
      </c>
      <c r="X470" s="0" t="n">
        <v>4.994E-006</v>
      </c>
      <c r="Y470" s="0" t="n">
        <f aca="false">(W470*X470)*EXP(L470*M470)</f>
        <v>0.596291078530591</v>
      </c>
      <c r="Z470" s="0" t="n">
        <v>32546.6973811347</v>
      </c>
      <c r="AA470" s="0" t="n">
        <v>6507.82824848106</v>
      </c>
      <c r="AB470" s="0" t="n">
        <f aca="false">X470*0.1</f>
        <v>4.994E-007</v>
      </c>
      <c r="AC470" s="0" t="n">
        <f aca="false">(SQRT(((AA470/W470)^2)+((AB470/X470)^2)))*Y470</f>
        <v>0.067833448290836</v>
      </c>
      <c r="AD470" s="0" t="n">
        <v>5.223868284E-006</v>
      </c>
      <c r="AE470" s="0" t="n">
        <f aca="false">(W470*AD470)*EXP(L470*M470)</f>
        <v>0.623737695868664</v>
      </c>
      <c r="AF470" s="0" t="n">
        <v>32546.6973811347</v>
      </c>
      <c r="AG470" s="0" t="n">
        <v>6507.82824848106</v>
      </c>
      <c r="AH470" s="0" t="n">
        <f aca="false">AD470*0.1</f>
        <v>5.223868284E-007</v>
      </c>
      <c r="AI470" s="0" t="n">
        <f aca="false">(SQRT(((AG470/W470)^2)+((AH470/AD470)^2)))*AE470</f>
        <v>0.0709557467202347</v>
      </c>
      <c r="AJ470" s="0" t="n">
        <v>3.02832944E-007</v>
      </c>
      <c r="AK470" s="0" t="n">
        <f aca="false">(W470*AJ470)*EXP(L470*M470)</f>
        <v>0.036158707006879</v>
      </c>
      <c r="AL470" s="0" t="n">
        <v>32546.6973811347</v>
      </c>
      <c r="AM470" s="0" t="n">
        <v>6507.82824848106</v>
      </c>
      <c r="AN470" s="0" t="n">
        <f aca="false">AJ470*0.1</f>
        <v>3.02832944E-008</v>
      </c>
      <c r="AO470" s="0" t="n">
        <f aca="false">(SQRT(((AM470/W470)^2)+((AN470/AJ470)^2)))*AK470</f>
        <v>0.00411337662146288</v>
      </c>
    </row>
    <row r="471" customFormat="false" ht="15" hidden="false" customHeight="false" outlineLevel="0" collapsed="false">
      <c r="A471" s="42" t="s">
        <v>816</v>
      </c>
      <c r="B471" s="40" t="s">
        <v>867</v>
      </c>
      <c r="C471" s="0" t="s">
        <v>2122</v>
      </c>
      <c r="D471" s="41" t="n">
        <v>41157</v>
      </c>
      <c r="E471" s="0" t="n">
        <v>12351</v>
      </c>
      <c r="F471" s="0" t="n">
        <v>12351</v>
      </c>
      <c r="G471" s="0" t="n">
        <f aca="false">(((F471*3.7852*35.81)/1000)/(H471^2))*1.2732</f>
        <v>33.2615263959485</v>
      </c>
      <c r="H471" s="0" t="n">
        <v>8.005249356</v>
      </c>
      <c r="I471" s="0" t="n">
        <v>18.6362167756847</v>
      </c>
      <c r="J471" s="0" t="n">
        <v>68.0016224983599</v>
      </c>
      <c r="K471" s="0" t="n">
        <v>3.82238500207701</v>
      </c>
      <c r="L471" s="0" t="n">
        <v>0.005</v>
      </c>
      <c r="M471" s="0" t="n">
        <v>0</v>
      </c>
      <c r="N471" s="0" t="n">
        <v>1424.47202953439</v>
      </c>
      <c r="O471" s="0" t="n">
        <f aca="false">(N471/2204.59)*EXP(L471*M471)</f>
        <v>0.64613920481105</v>
      </c>
      <c r="P471" s="0" t="n">
        <v>1.07195269681865</v>
      </c>
      <c r="Q471" s="0" t="n">
        <v>0.0717296563018546</v>
      </c>
      <c r="R471" s="0" t="n">
        <f aca="false">40.3876152128855*(I471/Hoja4!$EC$2)</f>
        <v>0.27683647572409</v>
      </c>
      <c r="S471" s="0" t="n">
        <v>0.346725101597201</v>
      </c>
      <c r="T471" s="0" t="n">
        <v>0.0215793379964769</v>
      </c>
      <c r="U471" s="0" t="n">
        <f aca="false">(SQRT(((P471/G471)^2)+((Q471/H471)^2)+((R471/I471)^2)+((S471/J471)^2)+((T471/K471)^2)))*O471</f>
        <v>0.0241544178917886</v>
      </c>
      <c r="V471" s="0" t="n">
        <f aca="false">O471&gt;U471</f>
        <v>1</v>
      </c>
      <c r="W471" s="0" t="n">
        <v>230175.913396482</v>
      </c>
      <c r="X471" s="0" t="n">
        <v>4.994E-006</v>
      </c>
      <c r="Y471" s="0" t="n">
        <f aca="false">(W471*X471)*EXP(L471*M471)</f>
        <v>1.14949851150203</v>
      </c>
      <c r="Z471" s="0" t="n">
        <v>159991.148149425</v>
      </c>
      <c r="AA471" s="0" t="n">
        <v>3748.14709444969</v>
      </c>
      <c r="AB471" s="0" t="n">
        <f aca="false">X471*0.1</f>
        <v>4.994E-007</v>
      </c>
      <c r="AC471" s="0" t="n">
        <f aca="false">(SQRT(((AA471/W471)^2)+((AB471/X471)^2)))*Y471</f>
        <v>0.116463904428994</v>
      </c>
      <c r="AD471" s="0" t="n">
        <v>5.223868284E-006</v>
      </c>
      <c r="AE471" s="0" t="n">
        <f aca="false">(W471*AD471)*EXP(L471*M471)</f>
        <v>1.20240865373261</v>
      </c>
      <c r="AF471" s="0" t="n">
        <v>159991.148149425</v>
      </c>
      <c r="AG471" s="0" t="n">
        <v>3748.14709444969</v>
      </c>
      <c r="AH471" s="0" t="n">
        <f aca="false">AD471*0.1</f>
        <v>5.223868284E-007</v>
      </c>
      <c r="AI471" s="0" t="n">
        <f aca="false">(SQRT(((AG471/W471)^2)+((AH471/AD471)^2)))*AE471</f>
        <v>0.121824608846102</v>
      </c>
      <c r="AJ471" s="0" t="n">
        <v>3.02832944E-007</v>
      </c>
      <c r="AK471" s="0" t="n">
        <f aca="false">(W471*AJ471)*EXP(L471*M471)</f>
        <v>0.0697048494917456</v>
      </c>
      <c r="AL471" s="0" t="n">
        <v>159991.148149425</v>
      </c>
      <c r="AM471" s="0" t="n">
        <v>3748.14709444969</v>
      </c>
      <c r="AN471" s="0" t="n">
        <f aca="false">AJ471*0.1</f>
        <v>3.02832944E-008</v>
      </c>
      <c r="AO471" s="0" t="n">
        <f aca="false">(SQRT(((AM471/W471)^2)+((AN471/AJ471)^2)))*AK471</f>
        <v>0.0070622961649914</v>
      </c>
    </row>
    <row r="472" customFormat="false" ht="15" hidden="false" customHeight="false" outlineLevel="0" collapsed="false">
      <c r="A472" s="42" t="s">
        <v>816</v>
      </c>
      <c r="B472" s="32"/>
      <c r="C472" s="0" t="s">
        <v>2122</v>
      </c>
      <c r="D472" s="41" t="n">
        <v>41157</v>
      </c>
      <c r="E472" s="0" t="n">
        <v>12358</v>
      </c>
      <c r="F472" s="0" t="n">
        <v>12358</v>
      </c>
      <c r="G472" s="0" t="n">
        <f aca="false">(((F472*3.7852*35.81)/1000)/(H472^2))*1.2732</f>
        <v>33.2803775565648</v>
      </c>
      <c r="H472" s="0" t="n">
        <v>8.005249356</v>
      </c>
      <c r="I472" s="0" t="n">
        <v>18.6256605758603</v>
      </c>
      <c r="J472" s="0" t="n">
        <v>68.0016224983599</v>
      </c>
      <c r="K472" s="0" t="n">
        <v>3.82238500207701</v>
      </c>
      <c r="L472" s="0" t="n">
        <v>0.005</v>
      </c>
      <c r="M472" s="0" t="n">
        <v>0</v>
      </c>
      <c r="N472" s="0" t="n">
        <v>1424.47202953439</v>
      </c>
      <c r="O472" s="0" t="n">
        <f aca="false">(N472/2204.59)*EXP(L472*M472)</f>
        <v>0.64613920481105</v>
      </c>
      <c r="P472" s="0" t="n">
        <v>1.07195269681865</v>
      </c>
      <c r="Q472" s="0" t="n">
        <v>0.0717296563018546</v>
      </c>
      <c r="R472" s="0" t="n">
        <f aca="false">40.3876152128855*(I472/Hoja4!$EC$2)</f>
        <v>0.276679665938521</v>
      </c>
      <c r="S472" s="0" t="n">
        <v>0.346725101597201</v>
      </c>
      <c r="T472" s="0" t="n">
        <v>0.0215793379964769</v>
      </c>
      <c r="U472" s="0" t="n">
        <f aca="false">(SQRT(((P472/G472)^2)+((Q472/H472)^2)+((R472/I472)^2)+((S472/J472)^2)+((T472/K472)^2)))*O472</f>
        <v>0.0241442497696517</v>
      </c>
      <c r="V472" s="0" t="n">
        <f aca="false">O472&gt;U472</f>
        <v>1</v>
      </c>
      <c r="W472" s="0" t="n">
        <v>230175.913396482</v>
      </c>
      <c r="X472" s="0" t="n">
        <v>4.994E-006</v>
      </c>
      <c r="Y472" s="0" t="n">
        <f aca="false">(W472*X472)*EXP(L472*M472)</f>
        <v>1.14949851150203</v>
      </c>
      <c r="Z472" s="0" t="n">
        <v>159991.148149425</v>
      </c>
      <c r="AA472" s="0" t="n">
        <v>3748.14709444969</v>
      </c>
      <c r="AB472" s="0" t="n">
        <f aca="false">X472*0.1</f>
        <v>4.994E-007</v>
      </c>
      <c r="AC472" s="0" t="n">
        <f aca="false">(SQRT(((AA472/W472)^2)+((AB472/X472)^2)))*Y472</f>
        <v>0.116463904428994</v>
      </c>
      <c r="AD472" s="0" t="n">
        <v>5.223868284E-006</v>
      </c>
      <c r="AE472" s="0" t="n">
        <f aca="false">(W472*AD472)*EXP(L472*M472)</f>
        <v>1.20240865373261</v>
      </c>
      <c r="AF472" s="0" t="n">
        <v>159991.148149425</v>
      </c>
      <c r="AG472" s="0" t="n">
        <v>3748.14709444969</v>
      </c>
      <c r="AH472" s="0" t="n">
        <f aca="false">AD472*0.1</f>
        <v>5.223868284E-007</v>
      </c>
      <c r="AI472" s="0" t="n">
        <f aca="false">(SQRT(((AG472/W472)^2)+((AH472/AD472)^2)))*AE472</f>
        <v>0.121824608846102</v>
      </c>
      <c r="AJ472" s="0" t="n">
        <v>3.02832944E-007</v>
      </c>
      <c r="AK472" s="0" t="n">
        <f aca="false">(W472*AJ472)*EXP(L472*M472)</f>
        <v>0.0697048494917456</v>
      </c>
      <c r="AL472" s="0" t="n">
        <v>159991.148149425</v>
      </c>
      <c r="AM472" s="0" t="n">
        <v>3748.14709444969</v>
      </c>
      <c r="AN472" s="0" t="n">
        <f aca="false">AJ472*0.1</f>
        <v>3.02832944E-008</v>
      </c>
      <c r="AO472" s="0" t="n">
        <f aca="false">(SQRT(((AM472/W472)^2)+((AN472/AJ472)^2)))*AK472</f>
        <v>0.0070622961649914</v>
      </c>
    </row>
    <row r="473" customFormat="false" ht="15" hidden="false" customHeight="false" outlineLevel="0" collapsed="false">
      <c r="A473" s="42" t="s">
        <v>816</v>
      </c>
      <c r="B473" s="32"/>
      <c r="C473" s="0" t="s">
        <v>2125</v>
      </c>
      <c r="D473" s="41" t="n">
        <v>41157</v>
      </c>
      <c r="E473" s="0" t="n">
        <v>4101</v>
      </c>
      <c r="F473" s="0" t="n">
        <v>3962.58</v>
      </c>
      <c r="G473" s="0" t="n">
        <f aca="false">(((F473*3.7852*35.81)/1000)/(H473^2))*1.2732</f>
        <v>17.5991035948821</v>
      </c>
      <c r="H473" s="0" t="n">
        <v>6.23359581</v>
      </c>
      <c r="I473" s="0" t="n">
        <v>6.26974958312824</v>
      </c>
      <c r="J473" s="0" t="n">
        <v>68.0020357347871</v>
      </c>
      <c r="K473" s="0" t="n">
        <v>3.9836139795159</v>
      </c>
      <c r="L473" s="0" t="n">
        <v>0.005</v>
      </c>
      <c r="M473" s="0" t="n">
        <v>0</v>
      </c>
      <c r="N473" s="0" t="n">
        <v>160.237849801033</v>
      </c>
      <c r="O473" s="0" t="n">
        <f aca="false">(N473/2204.59)*EXP(L473*M473)</f>
        <v>0.0726837415578555</v>
      </c>
      <c r="P473" s="0" t="n">
        <v>2.86253203470796</v>
      </c>
      <c r="Q473" s="0" t="n">
        <v>0.903813762349225</v>
      </c>
      <c r="R473" s="0" t="n">
        <f aca="false">56.8126563291011*(I473/Hoja4!$W$2)</f>
        <v>0.321161207075558</v>
      </c>
      <c r="S473" s="0" t="n">
        <v>0.388353619553598</v>
      </c>
      <c r="T473" s="0" t="n">
        <v>0.0223763331258358</v>
      </c>
      <c r="U473" s="0" t="n">
        <f aca="false">(SQRT(((P473/G473)^2)+((Q473/H473)^2)+((R473/I473)^2)+((S473/J473)^2)+((T473/K473)^2)))*O473</f>
        <v>0.0162795515249967</v>
      </c>
      <c r="V473" s="0" t="n">
        <f aca="false">O473&gt;U473</f>
        <v>1</v>
      </c>
      <c r="W473" s="0" t="n">
        <v>24844.3843031123</v>
      </c>
      <c r="X473" s="0" t="n">
        <v>4.994E-006</v>
      </c>
      <c r="Y473" s="0" t="n">
        <f aca="false">(W473*X473)*EXP(L473*M473)</f>
        <v>0.124072855209743</v>
      </c>
      <c r="Z473" s="0" t="n">
        <v>8783.17618772297</v>
      </c>
      <c r="AA473" s="0" t="n">
        <v>804.406580767259</v>
      </c>
      <c r="AB473" s="0" t="n">
        <f aca="false">X473*0.1</f>
        <v>4.994E-007</v>
      </c>
      <c r="AC473" s="0" t="n">
        <f aca="false">(SQRT(((AA473/W473)^2)+((AB473/X473)^2)))*Y473</f>
        <v>0.0130414217697384</v>
      </c>
      <c r="AD473" s="0" t="n">
        <v>5.223868284E-006</v>
      </c>
      <c r="AE473" s="0" t="n">
        <f aca="false">(W473*AD473)*EXP(L473*M473)</f>
        <v>0.129783791196536</v>
      </c>
      <c r="AF473" s="0" t="n">
        <v>8783.17618772297</v>
      </c>
      <c r="AG473" s="0" t="n">
        <v>804.406580767259</v>
      </c>
      <c r="AH473" s="0" t="n">
        <f aca="false">AD473*0.1</f>
        <v>5.223868284E-007</v>
      </c>
      <c r="AI473" s="0" t="n">
        <f aca="false">(SQRT(((AG473/W473)^2)+((AH473/AD473)^2)))*AE473</f>
        <v>0.0136417039569891</v>
      </c>
      <c r="AJ473" s="0" t="n">
        <v>3.02832944E-007</v>
      </c>
      <c r="AK473" s="0" t="n">
        <f aca="false">(W473*AJ473)*EXP(L473*M473)</f>
        <v>0.00752369804037889</v>
      </c>
      <c r="AL473" s="0" t="n">
        <v>8783.17618772297</v>
      </c>
      <c r="AM473" s="0" t="n">
        <v>804.406580767259</v>
      </c>
      <c r="AN473" s="0" t="n">
        <f aca="false">AJ473*0.1</f>
        <v>3.02832944E-008</v>
      </c>
      <c r="AO473" s="0" t="n">
        <f aca="false">(SQRT(((AM473/W473)^2)+((AN473/AJ473)^2)))*AK473</f>
        <v>0.000790823417796471</v>
      </c>
    </row>
    <row r="474" customFormat="false" ht="15" hidden="false" customHeight="false" outlineLevel="0" collapsed="false">
      <c r="A474" s="42" t="s">
        <v>816</v>
      </c>
      <c r="B474" s="32"/>
      <c r="C474" s="0" t="s">
        <v>2124</v>
      </c>
      <c r="D474" s="41" t="n">
        <v>41157</v>
      </c>
      <c r="E474" s="0" t="n">
        <v>8101</v>
      </c>
      <c r="F474" s="0" t="n">
        <v>8101</v>
      </c>
      <c r="G474" s="0" t="n">
        <f aca="false">(((F474*3.7852*35.81)/1000)/(H474^2))*1.2732</f>
        <v>20.781568411769</v>
      </c>
      <c r="H474" s="0" t="n">
        <v>8.20209975</v>
      </c>
      <c r="I474" s="0" t="n">
        <v>6.76506467151268</v>
      </c>
      <c r="J474" s="0" t="n">
        <v>130.009325504884</v>
      </c>
      <c r="K474" s="0" t="n">
        <v>0.00593973</v>
      </c>
      <c r="L474" s="0" t="n">
        <v>0.005</v>
      </c>
      <c r="M474" s="0" t="n">
        <v>0</v>
      </c>
      <c r="N474" s="0" t="n">
        <v>1.00756100410717</v>
      </c>
      <c r="O474" s="0" t="n">
        <f aca="false">(N474/2204.59)*EXP(L474*M474)</f>
        <v>0.000457028746436828</v>
      </c>
      <c r="P474" s="0" t="n">
        <v>0.107322321005691</v>
      </c>
      <c r="Q474" s="0" t="n">
        <v>0.0548813846852914</v>
      </c>
      <c r="R474" s="0" t="n">
        <f aca="false">18.998926608387*(I474/Hoja4!$CO$2)</f>
        <v>0.278006904385327</v>
      </c>
      <c r="S474" s="0" t="n">
        <v>1.14894745568521</v>
      </c>
      <c r="T474" s="0" t="n">
        <v>5.58086552427142E-005</v>
      </c>
      <c r="U474" s="0" t="n">
        <f aca="false">(SQRT(((P474/G474)^2)+((Q474/H474)^2)+((R474/I474)^2)+((S474/J474)^2)+((T474/K474)^2)))*O474</f>
        <v>2.00602838404761E-005</v>
      </c>
      <c r="V474" s="0" t="n">
        <f aca="false">O474&gt;U474</f>
        <v>1</v>
      </c>
      <c r="W474" s="0" t="n">
        <v>54803.7889039242</v>
      </c>
      <c r="X474" s="0" t="n">
        <v>4.994E-006</v>
      </c>
      <c r="Y474" s="0" t="n">
        <f aca="false">(W474*X474)*EXP(L474*M474)</f>
        <v>0.273690121786198</v>
      </c>
      <c r="Z474" s="0" t="n">
        <v>32546.6973811347</v>
      </c>
      <c r="AA474" s="0" t="n">
        <v>6507.82824848106</v>
      </c>
      <c r="AB474" s="0" t="n">
        <f aca="false">X474*0.1</f>
        <v>4.994E-007</v>
      </c>
      <c r="AC474" s="0" t="n">
        <f aca="false">(SQRT(((AA474/W474)^2)+((AB474/X474)^2)))*Y474</f>
        <v>0.0424890451220283</v>
      </c>
      <c r="AD474" s="0" t="n">
        <v>5.223868284E-006</v>
      </c>
      <c r="AE474" s="0" t="n">
        <f aca="false">(W474*AD474)*EXP(L474*M474)</f>
        <v>0.286287774698241</v>
      </c>
      <c r="AF474" s="0" t="n">
        <v>32546.6973811347</v>
      </c>
      <c r="AG474" s="0" t="n">
        <v>6507.82824848106</v>
      </c>
      <c r="AH474" s="0" t="n">
        <f aca="false">AD474*0.1</f>
        <v>5.223868284E-007</v>
      </c>
      <c r="AI474" s="0" t="n">
        <f aca="false">(SQRT(((AG474/W474)^2)+((AH474/AD474)^2)))*AE474</f>
        <v>0.0444447687686041</v>
      </c>
      <c r="AJ474" s="0" t="n">
        <v>3.02832944E-007</v>
      </c>
      <c r="AK474" s="0" t="n">
        <f aca="false">(W474*AJ474)*EXP(L474*M474)</f>
        <v>0.0165963927361299</v>
      </c>
      <c r="AL474" s="0" t="n">
        <v>32546.6973811347</v>
      </c>
      <c r="AM474" s="0" t="n">
        <v>6507.82824848106</v>
      </c>
      <c r="AN474" s="0" t="n">
        <f aca="false">AJ474*0.1</f>
        <v>3.02832944E-008</v>
      </c>
      <c r="AO474" s="0" t="n">
        <f aca="false">(SQRT(((AM474/W474)^2)+((AN474/AJ474)^2)))*AK474</f>
        <v>0.00257650833441183</v>
      </c>
    </row>
    <row r="475" customFormat="false" ht="15" hidden="false" customHeight="false" outlineLevel="0" collapsed="false">
      <c r="A475" s="42" t="s">
        <v>816</v>
      </c>
      <c r="B475" s="40" t="s">
        <v>871</v>
      </c>
      <c r="C475" s="0" t="s">
        <v>2122</v>
      </c>
      <c r="D475" s="41" t="n">
        <v>40586</v>
      </c>
      <c r="E475" s="0" t="n">
        <v>11529</v>
      </c>
      <c r="F475" s="0" t="n">
        <v>11529</v>
      </c>
      <c r="G475" s="0" t="n">
        <f aca="false">(((F475*3.7852*35.81)/1000)/(H475^2))*1.2732</f>
        <v>31.0478615350086</v>
      </c>
      <c r="H475" s="0" t="n">
        <v>8.005249356</v>
      </c>
      <c r="I475" s="0" t="n">
        <v>63.7485488817162</v>
      </c>
      <c r="J475" s="0" t="n">
        <v>68.0016224983599</v>
      </c>
      <c r="K475" s="0" t="n">
        <v>3.82238500207701</v>
      </c>
      <c r="L475" s="0" t="n">
        <v>0.005</v>
      </c>
      <c r="M475" s="0" t="n">
        <v>1</v>
      </c>
      <c r="N475" s="0" t="n">
        <v>2898.52117707159</v>
      </c>
      <c r="O475" s="0" t="n">
        <f aca="false">(N475/2204.59)*EXP(L475*M475)</f>
        <v>1.3213568395634</v>
      </c>
      <c r="P475" s="0" t="n">
        <v>0.780766980416145</v>
      </c>
      <c r="Q475" s="0" t="n">
        <v>0.0662372265305065</v>
      </c>
      <c r="R475" s="0" t="n">
        <f aca="false">15.1037169846062*(I475/Hoja4!$DX$2)</f>
        <v>1.87317651396916</v>
      </c>
      <c r="S475" s="0" t="n">
        <v>0.346725101597201</v>
      </c>
      <c r="T475" s="0" t="n">
        <v>0.0215793379964769</v>
      </c>
      <c r="U475" s="0" t="n">
        <f aca="false">(SQRT(((P475/G475)^2)+((Q475/H475)^2)+((R475/I475)^2)+((S475/J475)^2)+((T475/K475)^2)))*O475</f>
        <v>0.0532184338699103</v>
      </c>
      <c r="V475" s="0" t="n">
        <f aca="false">O475&gt;U475</f>
        <v>1</v>
      </c>
      <c r="W475" s="0" t="n">
        <v>734957.020057307</v>
      </c>
      <c r="X475" s="0" t="n">
        <v>4.994E-006</v>
      </c>
      <c r="Y475" s="0" t="n">
        <f aca="false">(W475*X475)*EXP(L475*M475)</f>
        <v>3.68877319121083</v>
      </c>
      <c r="Z475" s="0" t="n">
        <v>159991.148149425</v>
      </c>
      <c r="AA475" s="0" t="n">
        <v>3748.14709444969</v>
      </c>
      <c r="AB475" s="0" t="n">
        <f aca="false">X475*0.1</f>
        <v>4.994E-007</v>
      </c>
      <c r="AC475" s="0" t="n">
        <f aca="false">(SQRT(((AA475/W475)^2)+((AB475/X475)^2)))*Y475</f>
        <v>0.369356698358217</v>
      </c>
      <c r="AD475" s="0" t="n">
        <v>5.223868284E-006</v>
      </c>
      <c r="AE475" s="0" t="n">
        <f aca="false">(W475*AD475)*EXP(L475*M475)</f>
        <v>3.85856333208565</v>
      </c>
      <c r="AF475" s="0" t="n">
        <v>159991.148149425</v>
      </c>
      <c r="AG475" s="0" t="n">
        <v>3748.14709444969</v>
      </c>
      <c r="AH475" s="0" t="n">
        <f aca="false">AD475*0.1</f>
        <v>5.223868284E-007</v>
      </c>
      <c r="AI475" s="0" t="n">
        <f aca="false">(SQRT(((AG475/W475)^2)+((AH475/AD475)^2)))*AE475</f>
        <v>0.386357777740577</v>
      </c>
      <c r="AJ475" s="0" t="n">
        <v>3.02832944E-007</v>
      </c>
      <c r="AK475" s="0" t="n">
        <f aca="false">(W475*AJ475)*EXP(L475*M475)</f>
        <v>0.223684830845545</v>
      </c>
      <c r="AL475" s="0" t="n">
        <v>159991.148149425</v>
      </c>
      <c r="AM475" s="0" t="n">
        <v>3748.14709444969</v>
      </c>
      <c r="AN475" s="0" t="n">
        <f aca="false">AJ475*0.1</f>
        <v>3.02832944E-008</v>
      </c>
      <c r="AO475" s="0" t="n">
        <f aca="false">(SQRT(((AM475/W475)^2)+((AN475/AJ475)^2)))*AK475</f>
        <v>0.0223975523327871</v>
      </c>
    </row>
    <row r="476" customFormat="false" ht="15" hidden="false" customHeight="false" outlineLevel="0" collapsed="false">
      <c r="A476" s="42" t="s">
        <v>816</v>
      </c>
      <c r="B476" s="32"/>
      <c r="C476" s="0" t="s">
        <v>2123</v>
      </c>
      <c r="D476" s="41" t="n">
        <v>40586</v>
      </c>
      <c r="E476" s="0" t="n">
        <v>11529</v>
      </c>
      <c r="F476" s="0" t="n">
        <v>11529</v>
      </c>
      <c r="G476" s="0" t="n">
        <f aca="false">(((F476*3.7852*35.81)/1000)/(H476^2))*1.2732</f>
        <v>31.0478615350086</v>
      </c>
      <c r="H476" s="0" t="n">
        <v>8.005249356</v>
      </c>
      <c r="I476" s="0" t="n">
        <v>14.3154636085258</v>
      </c>
      <c r="J476" s="0" t="n">
        <v>130.009325504884</v>
      </c>
      <c r="K476" s="0" t="n">
        <v>0.00593973</v>
      </c>
      <c r="L476" s="0" t="n">
        <v>0.005</v>
      </c>
      <c r="M476" s="0" t="n">
        <v>1</v>
      </c>
      <c r="N476" s="0" t="n">
        <v>3.03429514555778</v>
      </c>
      <c r="O476" s="0" t="n">
        <f aca="false">(N476/2204.59)*EXP(L476*M476)</f>
        <v>0.00138325249287553</v>
      </c>
      <c r="P476" s="0" t="n">
        <v>0.780766980416145</v>
      </c>
      <c r="Q476" s="0" t="n">
        <v>0.0662372265305065</v>
      </c>
      <c r="R476" s="0" t="n">
        <f aca="false">15.1037169846062*(I476/Hoja4!$DX$2)</f>
        <v>0.420643146996584</v>
      </c>
      <c r="S476" s="0" t="n">
        <v>1.14894745568521</v>
      </c>
      <c r="T476" s="0" t="n">
        <v>5.58086552427142E-005</v>
      </c>
      <c r="U476" s="0" t="n">
        <f aca="false">(SQRT(((P476/G476)^2)+((Q476/H476)^2)+((R476/I476)^2)+((S476/J476)^2)+((T476/K476)^2)))*O476</f>
        <v>5.75445635835775E-005</v>
      </c>
      <c r="V476" s="0" t="n">
        <f aca="false">O476&gt;U476</f>
        <v>1</v>
      </c>
      <c r="W476" s="0" t="n">
        <v>165042.979942693</v>
      </c>
      <c r="X476" s="0" t="n">
        <v>4.994E-006</v>
      </c>
      <c r="Y476" s="0" t="n">
        <f aca="false">(W476*X476)*EXP(L476*M476)</f>
        <v>0.828356085043835</v>
      </c>
      <c r="Z476" s="0" t="n">
        <v>32546.6973811347</v>
      </c>
      <c r="AA476" s="0" t="n">
        <v>6507.82824848106</v>
      </c>
      <c r="AB476" s="0" t="n">
        <f aca="false">X476*0.1</f>
        <v>4.994E-007</v>
      </c>
      <c r="AC476" s="0" t="n">
        <f aca="false">(SQRT(((AA476/W476)^2)+((AB476/X476)^2)))*Y476</f>
        <v>0.0890427409428044</v>
      </c>
      <c r="AD476" s="0" t="n">
        <v>5.223868284E-006</v>
      </c>
      <c r="AE476" s="0" t="n">
        <f aca="false">(W476*AD476)*EXP(L476*M476)</f>
        <v>0.866484397380636</v>
      </c>
      <c r="AF476" s="0" t="n">
        <v>32546.6973811347</v>
      </c>
      <c r="AG476" s="0" t="n">
        <v>6507.82824848106</v>
      </c>
      <c r="AH476" s="0" t="n">
        <f aca="false">AD476*0.1</f>
        <v>5.223868284E-007</v>
      </c>
      <c r="AI476" s="0" t="n">
        <f aca="false">(SQRT(((AG476/W476)^2)+((AH476/AD476)^2)))*AE476</f>
        <v>0.093141279601831</v>
      </c>
      <c r="AJ476" s="0" t="n">
        <v>3.02832944E-007</v>
      </c>
      <c r="AK476" s="0" t="n">
        <f aca="false">(W476*AJ476)*EXP(L476*M476)</f>
        <v>0.0502309795582977</v>
      </c>
      <c r="AL476" s="0" t="n">
        <v>32546.6973811347</v>
      </c>
      <c r="AM476" s="0" t="n">
        <v>6507.82824848106</v>
      </c>
      <c r="AN476" s="0" t="n">
        <f aca="false">AJ476*0.1</f>
        <v>3.02832944E-008</v>
      </c>
      <c r="AO476" s="0" t="n">
        <f aca="false">(SQRT(((AM476/W476)^2)+((AN476/AJ476)^2)))*AK476</f>
        <v>0.00539949446967136</v>
      </c>
    </row>
    <row r="477" customFormat="false" ht="15" hidden="false" customHeight="false" outlineLevel="0" collapsed="false">
      <c r="A477" s="42" t="s">
        <v>650</v>
      </c>
      <c r="B477" s="40" t="s">
        <v>876</v>
      </c>
      <c r="C477" s="0" t="s">
        <v>2138</v>
      </c>
      <c r="D477" s="41" t="n">
        <v>40766</v>
      </c>
      <c r="E477" s="0" t="n">
        <v>10232</v>
      </c>
      <c r="F477" s="0" t="n">
        <v>10566.88</v>
      </c>
      <c r="H477" s="0" t="n">
        <v>8.20209975</v>
      </c>
      <c r="I477" s="0" t="n">
        <v>0</v>
      </c>
      <c r="L477" s="0" t="n">
        <v>0.005</v>
      </c>
      <c r="M477" s="0" t="n">
        <v>1</v>
      </c>
      <c r="N477" s="0" t="n">
        <v>0</v>
      </c>
      <c r="O477" s="0" t="n">
        <f aca="false">(N477/2204.59)*EXP(L477*M477)</f>
        <v>0</v>
      </c>
      <c r="R477" s="0" t="n">
        <f aca="false">30.3818643031628*(I477/Hoja4!$DS$2)</f>
        <v>0</v>
      </c>
      <c r="W477" s="0" t="n">
        <v>0</v>
      </c>
      <c r="X477" s="0" t="n">
        <v>4.994E-006</v>
      </c>
      <c r="Y477" s="0" t="n">
        <f aca="false">(W477*X477)*EXP(L477*M477)</f>
        <v>0</v>
      </c>
      <c r="AB477" s="0" t="n">
        <f aca="false">X477*0.1</f>
        <v>4.994E-007</v>
      </c>
      <c r="AD477" s="0" t="n">
        <v>5.223868284E-006</v>
      </c>
      <c r="AE477" s="0" t="n">
        <f aca="false">(W477*AD477)*EXP(L477*M477)</f>
        <v>0</v>
      </c>
      <c r="AH477" s="0" t="n">
        <f aca="false">AD477*0.1</f>
        <v>5.223868284E-007</v>
      </c>
      <c r="AJ477" s="0" t="n">
        <v>3.02832944E-007</v>
      </c>
      <c r="AK477" s="0" t="n">
        <f aca="false">(W477*AJ477)*EXP(L477*M477)</f>
        <v>0</v>
      </c>
      <c r="AN477" s="0" t="n">
        <f aca="false">AJ477*0.1</f>
        <v>3.02832944E-008</v>
      </c>
    </row>
    <row r="478" customFormat="false" ht="15" hidden="false" customHeight="false" outlineLevel="0" collapsed="false">
      <c r="A478" s="42" t="s">
        <v>650</v>
      </c>
      <c r="B478" s="32"/>
      <c r="C478" s="0" t="s">
        <v>2138</v>
      </c>
      <c r="D478" s="41" t="n">
        <v>40766</v>
      </c>
      <c r="E478" s="0" t="n">
        <v>10259</v>
      </c>
      <c r="F478" s="0" t="n">
        <v>10566.88</v>
      </c>
      <c r="H478" s="0" t="n">
        <v>8.20209975</v>
      </c>
      <c r="I478" s="0" t="n">
        <v>0</v>
      </c>
      <c r="L478" s="0" t="n">
        <v>0.005</v>
      </c>
      <c r="M478" s="0" t="n">
        <v>1</v>
      </c>
      <c r="N478" s="0" t="n">
        <v>0</v>
      </c>
      <c r="O478" s="0" t="n">
        <f aca="false">(N478/2204.59)*EXP(L478*M478)</f>
        <v>0</v>
      </c>
      <c r="R478" s="0" t="n">
        <f aca="false">30.3818643031628*(I478/Hoja4!$DS$2)</f>
        <v>0</v>
      </c>
      <c r="W478" s="0" t="n">
        <v>0</v>
      </c>
      <c r="X478" s="0" t="n">
        <v>4.994E-006</v>
      </c>
      <c r="Y478" s="0" t="n">
        <f aca="false">(W478*X478)*EXP(L478*M478)</f>
        <v>0</v>
      </c>
      <c r="AB478" s="0" t="n">
        <f aca="false">X478*0.1</f>
        <v>4.994E-007</v>
      </c>
      <c r="AD478" s="0" t="n">
        <v>5.223868284E-006</v>
      </c>
      <c r="AE478" s="0" t="n">
        <f aca="false">(W478*AD478)*EXP(L478*M478)</f>
        <v>0</v>
      </c>
      <c r="AH478" s="0" t="n">
        <f aca="false">AD478*0.1</f>
        <v>5.223868284E-007</v>
      </c>
      <c r="AJ478" s="0" t="n">
        <v>3.02832944E-007</v>
      </c>
      <c r="AK478" s="0" t="n">
        <f aca="false">(W478*AJ478)*EXP(L478*M478)</f>
        <v>0</v>
      </c>
      <c r="AN478" s="0" t="n">
        <f aca="false">AJ478*0.1</f>
        <v>3.02832944E-008</v>
      </c>
    </row>
    <row r="479" customFormat="false" ht="15" hidden="false" customHeight="false" outlineLevel="0" collapsed="false">
      <c r="A479" s="42" t="s">
        <v>650</v>
      </c>
      <c r="B479" s="32"/>
      <c r="C479" s="0" t="s">
        <v>2122</v>
      </c>
      <c r="D479" s="41" t="n">
        <v>40766</v>
      </c>
      <c r="E479" s="0" t="n">
        <v>10400</v>
      </c>
      <c r="F479" s="0" t="n">
        <v>10566.88</v>
      </c>
      <c r="G479" s="0" t="n">
        <f aca="false">(((F479*3.7852*35.81)/1000)/(H479^2))*1.2732</f>
        <v>27.1073126304103</v>
      </c>
      <c r="H479" s="0" t="n">
        <v>8.20209975</v>
      </c>
      <c r="I479" s="0" t="n">
        <v>90.8499008221916</v>
      </c>
      <c r="J479" s="0" t="n">
        <v>68.0016224983599</v>
      </c>
      <c r="K479" s="0" t="n">
        <v>3.82238500207701</v>
      </c>
      <c r="L479" s="0" t="n">
        <v>0.005</v>
      </c>
      <c r="M479" s="0" t="n">
        <v>1</v>
      </c>
      <c r="N479" s="0" t="n">
        <v>2952.01293487997</v>
      </c>
      <c r="O479" s="0" t="n">
        <f aca="false">(N479/2204.59)*EXP(L479*M479)</f>
        <v>1.34574227466027</v>
      </c>
      <c r="P479" s="0" t="n">
        <v>0.693948706618423</v>
      </c>
      <c r="Q479" s="0" t="n">
        <v>0.0696754411027923</v>
      </c>
      <c r="R479" s="0" t="n">
        <f aca="false">30.3818643031628*(I479/Hoja4!$DS$2)</f>
        <v>0.219165473695015</v>
      </c>
      <c r="S479" s="0" t="n">
        <v>0.346725101597201</v>
      </c>
      <c r="T479" s="0" t="n">
        <v>0.0215793379964769</v>
      </c>
      <c r="U479" s="0" t="n">
        <f aca="false">(SQRT(((P479/G479)^2)+((Q479/H479)^2)+((R479/I479)^2)+((S479/J479)^2)+((T479/K479)^2)))*O479</f>
        <v>0.0378537468155327</v>
      </c>
      <c r="V479" s="0" t="n">
        <f aca="false">O479&gt;U479</f>
        <v>1</v>
      </c>
      <c r="W479" s="0" t="n">
        <v>960000</v>
      </c>
      <c r="X479" s="0" t="n">
        <v>4.994E-006</v>
      </c>
      <c r="Y479" s="0" t="n">
        <f aca="false">(W479*X479)*EXP(L479*M479)</f>
        <v>4.81827122800498</v>
      </c>
      <c r="Z479" s="0" t="n">
        <v>79874165.3439532</v>
      </c>
      <c r="AA479" s="0" t="n">
        <v>3748.14709444969</v>
      </c>
      <c r="AB479" s="0" t="n">
        <f aca="false">X479*0.1</f>
        <v>4.994E-007</v>
      </c>
      <c r="AC479" s="0" t="n">
        <f aca="false">(SQRT(((AA479/W479)^2)+((AB479/X479)^2)))*Y479</f>
        <v>0.482194224692013</v>
      </c>
      <c r="AD479" s="0" t="n">
        <v>5.223868284E-006</v>
      </c>
      <c r="AE479" s="0" t="n">
        <f aca="false">(W479*AD479)*EXP(L479*M479)</f>
        <v>5.0400509114307</v>
      </c>
      <c r="AF479" s="0" t="n">
        <v>79874165.3439532</v>
      </c>
      <c r="AG479" s="0" t="n">
        <v>3748.14709444969</v>
      </c>
      <c r="AH479" s="0" t="n">
        <f aca="false">AD479*0.1</f>
        <v>5.223868284E-007</v>
      </c>
      <c r="AI479" s="0" t="n">
        <f aca="false">(SQRT(((AG479/W479)^2)+((AH479/AD479)^2)))*AE479</f>
        <v>0.504389090327708</v>
      </c>
      <c r="AJ479" s="0" t="n">
        <v>3.02832944E-007</v>
      </c>
      <c r="AK479" s="0" t="n">
        <f aca="false">(W479*AJ479)*EXP(L479*M479)</f>
        <v>0.292176864430765</v>
      </c>
      <c r="AL479" s="0" t="n">
        <v>79874165.3439532</v>
      </c>
      <c r="AM479" s="0" t="n">
        <v>3748.14709444969</v>
      </c>
      <c r="AN479" s="0" t="n">
        <f aca="false">AJ479*0.1</f>
        <v>3.02832944E-008</v>
      </c>
      <c r="AO479" s="0" t="n">
        <f aca="false">(SQRT(((AM479/W479)^2)+((AN479/AJ479)^2)))*AK479</f>
        <v>0.0292399472653744</v>
      </c>
    </row>
    <row r="480" customFormat="false" ht="15" hidden="false" customHeight="false" outlineLevel="0" collapsed="false">
      <c r="A480" s="42" t="s">
        <v>650</v>
      </c>
      <c r="B480" s="32"/>
      <c r="C480" s="0" t="s">
        <v>2123</v>
      </c>
      <c r="D480" s="41" t="n">
        <v>40766</v>
      </c>
      <c r="E480" s="0" t="n">
        <v>10299</v>
      </c>
      <c r="F480" s="0" t="n">
        <v>10566.88</v>
      </c>
      <c r="G480" s="0" t="n">
        <f aca="false">(((F480*3.7852*35.81)/1000)/(H480^2))*1.2732</f>
        <v>27.1073126304103</v>
      </c>
      <c r="H480" s="0" t="n">
        <v>8.20209975</v>
      </c>
      <c r="I480" s="0" t="n">
        <v>51.1030692124828</v>
      </c>
      <c r="J480" s="0" t="n">
        <v>130.009325504884</v>
      </c>
      <c r="K480" s="0" t="n">
        <v>0.00593973</v>
      </c>
      <c r="L480" s="0" t="n">
        <v>0.005</v>
      </c>
      <c r="M480" s="0" t="n">
        <v>1</v>
      </c>
      <c r="N480" s="0" t="n">
        <v>7.48276326569463</v>
      </c>
      <c r="O480" s="0" t="n">
        <f aca="false">(N480/2204.59)*EXP(L480*M480)</f>
        <v>0.00341118791822964</v>
      </c>
      <c r="P480" s="0" t="n">
        <v>0.693948706618423</v>
      </c>
      <c r="Q480" s="0" t="n">
        <v>0.0696754411027923</v>
      </c>
      <c r="R480" s="0" t="n">
        <f aca="false">30.3818643031628*(I480/Hoja4!$DS$2)</f>
        <v>0.123280578953446</v>
      </c>
      <c r="S480" s="0" t="n">
        <v>1.14894745568521</v>
      </c>
      <c r="T480" s="0" t="n">
        <v>5.58086552427142E-005</v>
      </c>
      <c r="U480" s="0" t="n">
        <f aca="false">(SQRT(((P480/G480)^2)+((Q480/H480)^2)+((R480/I480)^2)+((S480/J480)^2)+((T480/K480)^2)))*O480</f>
        <v>0.000102320067431722</v>
      </c>
      <c r="V480" s="0" t="n">
        <f aca="false">O480&gt;U480</f>
        <v>1</v>
      </c>
      <c r="W480" s="0" t="n">
        <v>540000</v>
      </c>
      <c r="X480" s="0" t="n">
        <v>4.994E-006</v>
      </c>
      <c r="Y480" s="0" t="n">
        <f aca="false">(W480*X480)*EXP(L480*M480)</f>
        <v>2.7102775657528</v>
      </c>
      <c r="Z480" s="0" t="n">
        <v>144587.60673653</v>
      </c>
      <c r="AA480" s="0" t="n">
        <v>6507.82824848106</v>
      </c>
      <c r="AB480" s="0" t="n">
        <f aca="false">X480*0.1</f>
        <v>4.994E-007</v>
      </c>
      <c r="AC480" s="0" t="n">
        <f aca="false">(SQRT(((AA480/W480)^2)+((AB480/X480)^2)))*Y480</f>
        <v>0.272988857854208</v>
      </c>
      <c r="AD480" s="0" t="n">
        <v>5.223868284E-006</v>
      </c>
      <c r="AE480" s="0" t="n">
        <f aca="false">(W480*AD480)*EXP(L480*M480)</f>
        <v>2.83502863767977</v>
      </c>
      <c r="AF480" s="0" t="n">
        <v>144587.60673653</v>
      </c>
      <c r="AG480" s="0" t="n">
        <v>6507.82824848106</v>
      </c>
      <c r="AH480" s="0" t="n">
        <f aca="false">AD480*0.1</f>
        <v>5.223868284E-007</v>
      </c>
      <c r="AI480" s="0" t="n">
        <f aca="false">(SQRT(((AG480/W480)^2)+((AH480/AD480)^2)))*AE480</f>
        <v>0.285554232364834</v>
      </c>
      <c r="AJ480" s="0" t="n">
        <v>3.02832944E-007</v>
      </c>
      <c r="AK480" s="0" t="n">
        <f aca="false">(W480*AJ480)*EXP(L480*M480)</f>
        <v>0.164349486242305</v>
      </c>
      <c r="AL480" s="0" t="n">
        <v>144587.60673653</v>
      </c>
      <c r="AM480" s="0" t="n">
        <v>6507.82824848106</v>
      </c>
      <c r="AN480" s="0" t="n">
        <f aca="false">AJ480*0.1</f>
        <v>3.02832944E-008</v>
      </c>
      <c r="AO480" s="0" t="n">
        <f aca="false">(SQRT(((AM480/W480)^2)+((AN480/AJ480)^2)))*AK480</f>
        <v>0.0165538685428889</v>
      </c>
    </row>
    <row r="481" customFormat="false" ht="15" hidden="false" customHeight="false" outlineLevel="0" collapsed="false">
      <c r="A481" s="42" t="s">
        <v>650</v>
      </c>
      <c r="B481" s="32"/>
      <c r="C481" s="0" t="s">
        <v>2125</v>
      </c>
      <c r="D481" s="41" t="n">
        <v>40766</v>
      </c>
      <c r="E481" s="0" t="n">
        <v>5279</v>
      </c>
      <c r="F481" s="0" t="n">
        <v>5283.44</v>
      </c>
      <c r="G481" s="0" t="n">
        <f aca="false">(((F481*3.7852*35.81)/1000)/(H481^2))*1.2732</f>
        <v>13.5536563152052</v>
      </c>
      <c r="H481" s="0" t="n">
        <v>8.20209975</v>
      </c>
      <c r="I481" s="0" t="n">
        <v>9.08499008221916</v>
      </c>
      <c r="J481" s="0" t="n">
        <v>68.0020357347871</v>
      </c>
      <c r="K481" s="0" t="n">
        <v>3.9836139795159</v>
      </c>
      <c r="L481" s="0" t="n">
        <v>0.005</v>
      </c>
      <c r="M481" s="0" t="n">
        <v>1</v>
      </c>
      <c r="N481" s="0" t="n">
        <v>309.583714979521</v>
      </c>
      <c r="O481" s="0" t="n">
        <f aca="false">(N481/2204.59)*EXP(L481*M481)</f>
        <v>0.141130781600473</v>
      </c>
      <c r="P481" s="0" t="n">
        <v>0.400684429145215</v>
      </c>
      <c r="Q481" s="0" t="n">
        <v>0.0788250461799058</v>
      </c>
      <c r="R481" s="0" t="n">
        <f aca="false">30.6123136425953*(I481/Hoja4!$AL$2)</f>
        <v>0.456697344264091</v>
      </c>
      <c r="S481" s="0" t="n">
        <v>0.388353619553598</v>
      </c>
      <c r="T481" s="0" t="n">
        <v>0.0223763331258358</v>
      </c>
      <c r="U481" s="0" t="n">
        <f aca="false">(SQRT(((P481/G481)^2)+((Q481/H481)^2)+((R481/I481)^2)+((S481/J481)^2)+((T481/K481)^2)))*O481</f>
        <v>0.00841771744256328</v>
      </c>
      <c r="V481" s="0" t="n">
        <f aca="false">O481&gt;U481</f>
        <v>1</v>
      </c>
      <c r="W481" s="0" t="n">
        <v>48000</v>
      </c>
      <c r="X481" s="0" t="n">
        <v>4.994E-006</v>
      </c>
      <c r="Y481" s="0" t="n">
        <f aca="false">(W481*X481)*EXP(L481*M481)</f>
        <v>0.240913561400249</v>
      </c>
      <c r="Z481" s="0" t="n">
        <v>1116842.27994909</v>
      </c>
      <c r="AA481" s="0" t="n">
        <v>804.406580767259</v>
      </c>
      <c r="AB481" s="0" t="n">
        <f aca="false">X481*0.1</f>
        <v>4.994E-007</v>
      </c>
      <c r="AC481" s="0" t="n">
        <f aca="false">(SQRT(((AA481/W481)^2)+((AB481/X481)^2)))*Y481</f>
        <v>0.0244273121221779</v>
      </c>
      <c r="AD481" s="0" t="n">
        <v>5.223868284E-006</v>
      </c>
      <c r="AE481" s="0" t="n">
        <f aca="false">(W481*AD481)*EXP(L481*M481)</f>
        <v>0.252002545571535</v>
      </c>
      <c r="AF481" s="0" t="n">
        <v>1116842.27994909</v>
      </c>
      <c r="AG481" s="0" t="n">
        <v>804.406580767259</v>
      </c>
      <c r="AH481" s="0" t="n">
        <f aca="false">AD481*0.1</f>
        <v>5.223868284E-007</v>
      </c>
      <c r="AI481" s="0" t="n">
        <f aca="false">(SQRT(((AG481/W481)^2)+((AH481/AD481)^2)))*AE481</f>
        <v>0.0255516742207477</v>
      </c>
      <c r="AJ481" s="0" t="n">
        <v>3.02832944E-007</v>
      </c>
      <c r="AK481" s="0" t="n">
        <f aca="false">(W481*AJ481)*EXP(L481*M481)</f>
        <v>0.0146088432215383</v>
      </c>
      <c r="AL481" s="0" t="n">
        <v>1116842.27994909</v>
      </c>
      <c r="AM481" s="0" t="n">
        <v>804.406580767259</v>
      </c>
      <c r="AN481" s="0" t="n">
        <f aca="false">AJ481*0.1</f>
        <v>3.02832944E-008</v>
      </c>
      <c r="AO481" s="0" t="n">
        <f aca="false">(SQRT(((AM481/W481)^2)+((AN481/AJ481)^2)))*AK481</f>
        <v>0.00148125647656508</v>
      </c>
    </row>
    <row r="482" customFormat="false" ht="15" hidden="false" customHeight="false" outlineLevel="0" collapsed="false">
      <c r="A482" s="42" t="s">
        <v>650</v>
      </c>
      <c r="B482" s="40" t="s">
        <v>880</v>
      </c>
      <c r="C482" s="0" t="s">
        <v>2122</v>
      </c>
      <c r="D482" s="41" t="n">
        <v>41071</v>
      </c>
      <c r="E482" s="0" t="n">
        <v>10000</v>
      </c>
      <c r="F482" s="0" t="n">
        <v>9685</v>
      </c>
      <c r="G482" s="0" t="n">
        <f aca="false">(((F482*3.7852*35.81)/1000)/(H482^2))*1.2732</f>
        <v>26.0819272240921</v>
      </c>
      <c r="H482" s="0" t="n">
        <v>8.005249356</v>
      </c>
      <c r="I482" s="0" t="n">
        <v>9.55318761462583</v>
      </c>
      <c r="J482" s="0" t="n">
        <v>68.0016224983599</v>
      </c>
      <c r="K482" s="0" t="n">
        <v>3.82238500207701</v>
      </c>
      <c r="L482" s="0" t="n">
        <v>0.005</v>
      </c>
      <c r="M482" s="0" t="n">
        <v>0</v>
      </c>
      <c r="N482" s="0" t="n">
        <v>572.587657978567</v>
      </c>
      <c r="O482" s="0" t="n">
        <f aca="false">(N482/2204.59)*EXP(L482*M482)</f>
        <v>0.259725235975201</v>
      </c>
      <c r="P482" s="0" t="n">
        <v>0.693948706618423</v>
      </c>
      <c r="Q482" s="0" t="n">
        <v>0.0696754411027923</v>
      </c>
      <c r="R482" s="0" t="n">
        <f aca="false">30.3818643031628*(I482/Hoja4!$DD$2)</f>
        <v>0.09233886691461</v>
      </c>
      <c r="S482" s="0" t="n">
        <v>0.346725101597201</v>
      </c>
      <c r="T482" s="0" t="n">
        <v>0.0215793379964769</v>
      </c>
      <c r="U482" s="0" t="n">
        <f aca="false">(SQRT(((P482/G482)^2)+((Q482/H482)^2)+((R482/I482)^2)+((S482/J482)^2)+((T482/K482)^2)))*O482</f>
        <v>0.00794163489914363</v>
      </c>
      <c r="V482" s="0" t="n">
        <f aca="false">O482&gt;U482</f>
        <v>1</v>
      </c>
      <c r="W482" s="0" t="n">
        <v>92522.6220476512</v>
      </c>
      <c r="X482" s="0" t="n">
        <v>4.994E-006</v>
      </c>
      <c r="Y482" s="0" t="n">
        <f aca="false">(W482*X482)*EXP(L482*M482)</f>
        <v>0.46205797450597</v>
      </c>
      <c r="Z482" s="0" t="n">
        <v>79874165.3439532</v>
      </c>
      <c r="AA482" s="0" t="n">
        <v>3748.14709444969</v>
      </c>
      <c r="AB482" s="0" t="n">
        <f aca="false">X482*0.1</f>
        <v>4.994E-007</v>
      </c>
      <c r="AC482" s="0" t="n">
        <f aca="false">(SQRT(((AA482/W482)^2)+((AB482/X482)^2)))*Y482</f>
        <v>0.0498532694357925</v>
      </c>
      <c r="AD482" s="0" t="n">
        <v>5.223868284E-006</v>
      </c>
      <c r="AE482" s="0" t="n">
        <f aca="false">(W482*AD482)*EXP(L482*M482)</f>
        <v>0.483325990867244</v>
      </c>
      <c r="AF482" s="0" t="n">
        <v>79874165.3439532</v>
      </c>
      <c r="AG482" s="0" t="n">
        <v>3748.14709444969</v>
      </c>
      <c r="AH482" s="0" t="n">
        <f aca="false">AD482*0.1</f>
        <v>5.223868284E-007</v>
      </c>
      <c r="AI482" s="0" t="n">
        <f aca="false">(SQRT(((AG482/W482)^2)+((AH482/AD482)^2)))*AE482</f>
        <v>0.0521479601640655</v>
      </c>
      <c r="AJ482" s="0" t="n">
        <v>3.02832944E-007</v>
      </c>
      <c r="AK482" s="0" t="n">
        <f aca="false">(W482*AJ482)*EXP(L482*M482)</f>
        <v>0.0280188980212895</v>
      </c>
      <c r="AL482" s="0" t="n">
        <v>79874165.3439532</v>
      </c>
      <c r="AM482" s="0" t="n">
        <v>3748.14709444969</v>
      </c>
      <c r="AN482" s="0" t="n">
        <f aca="false">AJ482*0.1</f>
        <v>3.02832944E-008</v>
      </c>
      <c r="AO482" s="0" t="n">
        <f aca="false">(SQRT(((AM482/W482)^2)+((AN482/AJ482)^2)))*AK482</f>
        <v>0.00302307015443858</v>
      </c>
    </row>
    <row r="483" customFormat="false" ht="15" hidden="false" customHeight="false" outlineLevel="0" collapsed="false">
      <c r="A483" s="42" t="s">
        <v>650</v>
      </c>
      <c r="B483" s="32"/>
      <c r="C483" s="0" t="s">
        <v>2122</v>
      </c>
      <c r="D483" s="41" t="n">
        <v>41071</v>
      </c>
      <c r="E483" s="0" t="n">
        <v>10000</v>
      </c>
      <c r="F483" s="0" t="n">
        <v>9685</v>
      </c>
      <c r="G483" s="0" t="n">
        <f aca="false">(((F483*3.7852*35.81)/1000)/(H483^2))*1.2732</f>
        <v>26.0819272240921</v>
      </c>
      <c r="H483" s="0" t="n">
        <v>8.005249356</v>
      </c>
      <c r="I483" s="0" t="n">
        <v>9.55318761462583</v>
      </c>
      <c r="J483" s="0" t="n">
        <v>68.0016224983599</v>
      </c>
      <c r="K483" s="0" t="n">
        <v>3.82238500207701</v>
      </c>
      <c r="L483" s="0" t="n">
        <v>0.005</v>
      </c>
      <c r="M483" s="0" t="n">
        <v>0</v>
      </c>
      <c r="N483" s="0" t="n">
        <v>572.587657978567</v>
      </c>
      <c r="O483" s="0" t="n">
        <f aca="false">(N483/2204.59)*EXP(L483*M483)</f>
        <v>0.259725235975201</v>
      </c>
      <c r="P483" s="0" t="n">
        <v>0.693948706618423</v>
      </c>
      <c r="Q483" s="0" t="n">
        <v>0.0696754411027923</v>
      </c>
      <c r="R483" s="0" t="n">
        <f aca="false">30.3818643031628*(I483/Hoja4!$DD$2)</f>
        <v>0.09233886691461</v>
      </c>
      <c r="S483" s="0" t="n">
        <v>0.346725101597201</v>
      </c>
      <c r="T483" s="0" t="n">
        <v>0.0215793379964769</v>
      </c>
      <c r="U483" s="0" t="n">
        <f aca="false">(SQRT(((P483/G483)^2)+((Q483/H483)^2)+((R483/I483)^2)+((S483/J483)^2)+((T483/K483)^2)))*O483</f>
        <v>0.00794163489914363</v>
      </c>
      <c r="V483" s="0" t="n">
        <f aca="false">O483&gt;U483</f>
        <v>1</v>
      </c>
      <c r="W483" s="0" t="n">
        <v>92522.6220476512</v>
      </c>
      <c r="X483" s="0" t="n">
        <v>4.994E-006</v>
      </c>
      <c r="Y483" s="0" t="n">
        <f aca="false">(W483*X483)*EXP(L483*M483)</f>
        <v>0.46205797450597</v>
      </c>
      <c r="Z483" s="0" t="n">
        <v>79874165.3439532</v>
      </c>
      <c r="AA483" s="0" t="n">
        <v>3748.14709444969</v>
      </c>
      <c r="AB483" s="0" t="n">
        <f aca="false">X483*0.1</f>
        <v>4.994E-007</v>
      </c>
      <c r="AC483" s="0" t="n">
        <f aca="false">(SQRT(((AA483/W483)^2)+((AB483/X483)^2)))*Y483</f>
        <v>0.0498532694357925</v>
      </c>
      <c r="AD483" s="0" t="n">
        <v>5.223868284E-006</v>
      </c>
      <c r="AE483" s="0" t="n">
        <f aca="false">(W483*AD483)*EXP(L483*M483)</f>
        <v>0.483325990867244</v>
      </c>
      <c r="AF483" s="0" t="n">
        <v>79874165.3439532</v>
      </c>
      <c r="AG483" s="0" t="n">
        <v>3748.14709444969</v>
      </c>
      <c r="AH483" s="0" t="n">
        <f aca="false">AD483*0.1</f>
        <v>5.223868284E-007</v>
      </c>
      <c r="AI483" s="0" t="n">
        <f aca="false">(SQRT(((AG483/W483)^2)+((AH483/AD483)^2)))*AE483</f>
        <v>0.0521479601640655</v>
      </c>
      <c r="AJ483" s="0" t="n">
        <v>3.02832944E-007</v>
      </c>
      <c r="AK483" s="0" t="n">
        <f aca="false">(W483*AJ483)*EXP(L483*M483)</f>
        <v>0.0280188980212895</v>
      </c>
      <c r="AL483" s="0" t="n">
        <v>79874165.3439532</v>
      </c>
      <c r="AM483" s="0" t="n">
        <v>3748.14709444969</v>
      </c>
      <c r="AN483" s="0" t="n">
        <f aca="false">AJ483*0.1</f>
        <v>3.02832944E-008</v>
      </c>
      <c r="AO483" s="0" t="n">
        <f aca="false">(SQRT(((AM483/W483)^2)+((AN483/AJ483)^2)))*AK483</f>
        <v>0.00302307015443858</v>
      </c>
    </row>
    <row r="484" customFormat="false" ht="15" hidden="false" customHeight="false" outlineLevel="0" collapsed="false">
      <c r="A484" s="42" t="s">
        <v>650</v>
      </c>
      <c r="B484" s="32"/>
      <c r="C484" s="0" t="s">
        <v>2122</v>
      </c>
      <c r="D484" s="41" t="n">
        <v>41071</v>
      </c>
      <c r="E484" s="0" t="n">
        <v>5000</v>
      </c>
      <c r="F484" s="0" t="n">
        <v>5283.44</v>
      </c>
      <c r="G484" s="0" t="n">
        <f aca="false">(((F484*3.7852*35.81)/1000)/(H484^2))*1.2732</f>
        <v>13.5536563152052</v>
      </c>
      <c r="H484" s="0" t="n">
        <v>8.20209975</v>
      </c>
      <c r="I484" s="0" t="n">
        <v>9.55318761462583</v>
      </c>
      <c r="J484" s="0" t="n">
        <v>68.0016224983599</v>
      </c>
      <c r="K484" s="0" t="n">
        <v>3.82238500207701</v>
      </c>
      <c r="L484" s="0" t="n">
        <v>0.005</v>
      </c>
      <c r="M484" s="0" t="n">
        <v>0</v>
      </c>
      <c r="N484" s="0" t="n">
        <v>312.36269055372</v>
      </c>
      <c r="O484" s="0" t="n">
        <f aca="false">(N484/2204.59)*EXP(L484*M484)</f>
        <v>0.14168742965981</v>
      </c>
      <c r="P484" s="0" t="n">
        <v>0.400684429145215</v>
      </c>
      <c r="Q484" s="0" t="n">
        <v>0.0788250461799058</v>
      </c>
      <c r="R484" s="0" t="n">
        <f aca="false">30.6123136425953*(I484/Hoja4!$AB$2)</f>
        <v>0.052194877836093</v>
      </c>
      <c r="S484" s="0" t="n">
        <v>0.346725101597201</v>
      </c>
      <c r="T484" s="0" t="n">
        <v>0.0215793379964769</v>
      </c>
      <c r="U484" s="0" t="n">
        <f aca="false">(SQRT(((P484/G484)^2)+((Q484/H484)^2)+((R484/I484)^2)+((S484/J484)^2)+((T484/K484)^2)))*O484</f>
        <v>0.00460002179375788</v>
      </c>
      <c r="V484" s="0" t="n">
        <f aca="false">O484&gt;U484</f>
        <v>1</v>
      </c>
      <c r="W484" s="0" t="n">
        <v>50473.6935706187</v>
      </c>
      <c r="X484" s="0" t="n">
        <v>4.994E-006</v>
      </c>
      <c r="Y484" s="0" t="n">
        <f aca="false">(W484*X484)*EXP(L484*M484)</f>
        <v>0.25206562569167</v>
      </c>
      <c r="Z484" s="0" t="n">
        <v>79874165.3439532</v>
      </c>
      <c r="AA484" s="0" t="n">
        <v>3748.14709444969</v>
      </c>
      <c r="AB484" s="0" t="n">
        <f aca="false">X484*0.1</f>
        <v>4.994E-007</v>
      </c>
      <c r="AC484" s="0" t="n">
        <f aca="false">(SQRT(((AA484/W484)^2)+((AB484/X484)^2)))*Y484</f>
        <v>0.0313965531857473</v>
      </c>
      <c r="AD484" s="0" t="n">
        <v>5.223868284E-006</v>
      </c>
      <c r="AE484" s="0" t="n">
        <f aca="false">(W484*AD484)*EXP(L484*M484)</f>
        <v>0.26366792701989</v>
      </c>
      <c r="AF484" s="0" t="n">
        <v>79874165.3439532</v>
      </c>
      <c r="AG484" s="0" t="n">
        <v>3748.14709444969</v>
      </c>
      <c r="AH484" s="0" t="n">
        <f aca="false">AD484*0.1</f>
        <v>5.223868284E-007</v>
      </c>
      <c r="AI484" s="0" t="n">
        <f aca="false">(SQRT(((AG484/W484)^2)+((AH484/AD484)^2)))*AE484</f>
        <v>0.0328417017248588</v>
      </c>
      <c r="AJ484" s="0" t="n">
        <v>3.02832944E-007</v>
      </c>
      <c r="AK484" s="0" t="n">
        <f aca="false">(W484*AJ484)*EXP(L484*M484)</f>
        <v>0.0152850972185443</v>
      </c>
      <c r="AL484" s="0" t="n">
        <v>79874165.3439532</v>
      </c>
      <c r="AM484" s="0" t="n">
        <v>3748.14709444969</v>
      </c>
      <c r="AN484" s="0" t="n">
        <f aca="false">AJ484*0.1</f>
        <v>3.02832944E-008</v>
      </c>
      <c r="AO484" s="0" t="n">
        <f aca="false">(SQRT(((AM484/W484)^2)+((AN484/AJ484)^2)))*AK484</f>
        <v>0.00190386676665848</v>
      </c>
    </row>
    <row r="485" customFormat="false" ht="15" hidden="false" customHeight="false" outlineLevel="0" collapsed="false">
      <c r="A485" s="42" t="s">
        <v>650</v>
      </c>
      <c r="B485" s="32"/>
      <c r="C485" s="0" t="s">
        <v>2123</v>
      </c>
      <c r="D485" s="41" t="n">
        <v>41071</v>
      </c>
      <c r="E485" s="0" t="n">
        <v>5000</v>
      </c>
      <c r="F485" s="0" t="n">
        <v>5283.44</v>
      </c>
      <c r="G485" s="0" t="n">
        <f aca="false">(((F485*3.7852*35.81)/1000)/(H485^2))*1.2732</f>
        <v>13.5536563152052</v>
      </c>
      <c r="H485" s="0" t="n">
        <v>8.20209975</v>
      </c>
      <c r="I485" s="0" t="n">
        <v>32.55605414492</v>
      </c>
      <c r="J485" s="0" t="n">
        <v>130.009325504884</v>
      </c>
      <c r="K485" s="0" t="n">
        <v>0.00593973</v>
      </c>
      <c r="L485" s="0" t="n">
        <v>0.005</v>
      </c>
      <c r="M485" s="0" t="n">
        <v>0</v>
      </c>
      <c r="N485" s="0" t="n">
        <v>3.16234543372464</v>
      </c>
      <c r="O485" s="0" t="n">
        <f aca="false">(N485/2204.59)*EXP(L485*M485)</f>
        <v>0.00143443698543704</v>
      </c>
      <c r="P485" s="0" t="n">
        <v>0.400684429145215</v>
      </c>
      <c r="Q485" s="0" t="n">
        <v>0.0788250461799058</v>
      </c>
      <c r="R485" s="0" t="n">
        <f aca="false">30.6123136425953*(I485/Hoja4!$AB$2)</f>
        <v>0.177873536820085</v>
      </c>
      <c r="S485" s="0" t="n">
        <v>1.14894745568521</v>
      </c>
      <c r="T485" s="0" t="n">
        <v>5.58086552427142E-005</v>
      </c>
      <c r="U485" s="0" t="n">
        <f aca="false">(SQRT(((P485/G485)^2)+((Q485/H485)^2)+((R485/I485)^2)+((S485/J485)^2)+((T485/K485)^2)))*O485</f>
        <v>4.8908880178569E-005</v>
      </c>
      <c r="V485" s="0" t="n">
        <f aca="false">O485&gt;U485</f>
        <v>1</v>
      </c>
      <c r="W485" s="0" t="n">
        <v>172007.958711436</v>
      </c>
      <c r="X485" s="0" t="n">
        <v>4.994E-006</v>
      </c>
      <c r="Y485" s="0" t="n">
        <f aca="false">(W485*X485)*EXP(L485*M485)</f>
        <v>0.859007745804913</v>
      </c>
      <c r="Z485" s="0" t="n">
        <v>144587.60673653</v>
      </c>
      <c r="AA485" s="0" t="n">
        <v>6507.82824848106</v>
      </c>
      <c r="AB485" s="0" t="n">
        <f aca="false">X485*0.1</f>
        <v>4.994E-007</v>
      </c>
      <c r="AC485" s="0" t="n">
        <f aca="false">(SQRT(((AA485/W485)^2)+((AB485/X485)^2)))*Y485</f>
        <v>0.0918433405385317</v>
      </c>
      <c r="AD485" s="0" t="n">
        <v>5.223868284E-006</v>
      </c>
      <c r="AE485" s="0" t="n">
        <f aca="false">(W485*AD485)*EXP(L485*M485)</f>
        <v>0.898546920108253</v>
      </c>
      <c r="AF485" s="0" t="n">
        <v>144587.60673653</v>
      </c>
      <c r="AG485" s="0" t="n">
        <v>6507.82824848106</v>
      </c>
      <c r="AH485" s="0" t="n">
        <f aca="false">AD485*0.1</f>
        <v>5.223868284E-007</v>
      </c>
      <c r="AI485" s="0" t="n">
        <f aca="false">(SQRT(((AG485/W485)^2)+((AH485/AD485)^2)))*AE485</f>
        <v>0.0960707876924003</v>
      </c>
      <c r="AJ485" s="0" t="n">
        <v>3.02832944E-007</v>
      </c>
      <c r="AK485" s="0" t="n">
        <f aca="false">(W485*AJ485)*EXP(L485*M485)</f>
        <v>0.0520896765280147</v>
      </c>
      <c r="AL485" s="0" t="n">
        <v>144587.60673653</v>
      </c>
      <c r="AM485" s="0" t="n">
        <v>6507.82824848106</v>
      </c>
      <c r="AN485" s="0" t="n">
        <f aca="false">AJ485*0.1</f>
        <v>3.02832944E-008</v>
      </c>
      <c r="AO485" s="0" t="n">
        <f aca="false">(SQRT(((AM485/W485)^2)+((AN485/AJ485)^2)))*AK485</f>
        <v>0.00556932102564639</v>
      </c>
    </row>
    <row r="486" customFormat="false" ht="15" hidden="false" customHeight="false" outlineLevel="0" collapsed="false">
      <c r="A486" s="42" t="s">
        <v>650</v>
      </c>
      <c r="B486" s="32"/>
      <c r="C486" s="0" t="s">
        <v>2125</v>
      </c>
      <c r="D486" s="41" t="n">
        <v>41071</v>
      </c>
      <c r="E486" s="0" t="n">
        <v>5000</v>
      </c>
      <c r="F486" s="0" t="n">
        <v>5283.44</v>
      </c>
      <c r="G486" s="0" t="n">
        <f aca="false">(((F486*3.7852*35.81)/1000)/(H486^2))*1.2732</f>
        <v>13.5536563152052</v>
      </c>
      <c r="H486" s="0" t="n">
        <v>8.20209975</v>
      </c>
      <c r="I486" s="0" t="n">
        <v>2.36079213971253</v>
      </c>
      <c r="J486" s="0" t="n">
        <v>68.0020357347871</v>
      </c>
      <c r="K486" s="0" t="n">
        <v>3.9836139795159</v>
      </c>
      <c r="L486" s="0" t="n">
        <v>0.005</v>
      </c>
      <c r="M486" s="0" t="n">
        <v>0</v>
      </c>
      <c r="N486" s="0" t="n">
        <v>80.4472866092178</v>
      </c>
      <c r="O486" s="0" t="n">
        <f aca="false">(N486/2204.59)*EXP(L486*M486)</f>
        <v>0.0364908153485309</v>
      </c>
      <c r="P486" s="0" t="n">
        <v>0.400684429145215</v>
      </c>
      <c r="Q486" s="0" t="n">
        <v>0.0788250461799058</v>
      </c>
      <c r="R486" s="0" t="n">
        <f aca="false">30.6123136425953*(I486/Hoja4!$AG$2)</f>
        <v>0.0623412931198083</v>
      </c>
      <c r="S486" s="0" t="n">
        <v>0.388353619553598</v>
      </c>
      <c r="T486" s="0" t="n">
        <v>0.0223763331258358</v>
      </c>
      <c r="U486" s="0" t="n">
        <f aca="false">(SQRT(((P486/G486)^2)+((Q486/H486)^2)+((R486/I486)^2)+((S486/J486)^2)+((T486/K486)^2)))*O486</f>
        <v>0.00151681234904019</v>
      </c>
      <c r="V486" s="0" t="n">
        <f aca="false">O486&gt;U486</f>
        <v>1</v>
      </c>
      <c r="W486" s="0" t="n">
        <v>12473.1036226428</v>
      </c>
      <c r="X486" s="0" t="n">
        <v>4.994E-006</v>
      </c>
      <c r="Y486" s="0" t="n">
        <f aca="false">(W486*X486)*EXP(L486*M486)</f>
        <v>0.0622906794914779</v>
      </c>
      <c r="Z486" s="0" t="n">
        <v>1116842.27994909</v>
      </c>
      <c r="AA486" s="0" t="n">
        <v>804.406580767259</v>
      </c>
      <c r="AB486" s="0" t="n">
        <f aca="false">X486*0.1</f>
        <v>4.994E-007</v>
      </c>
      <c r="AC486" s="0" t="n">
        <f aca="false">(SQRT(((AA486/W486)^2)+((AB486/X486)^2)))*Y486</f>
        <v>0.00741210059917762</v>
      </c>
      <c r="AD486" s="0" t="n">
        <v>5.223868284E-006</v>
      </c>
      <c r="AE486" s="0" t="n">
        <f aca="false">(W486*AD486)*EXP(L486*M486)</f>
        <v>0.065157850417369</v>
      </c>
      <c r="AF486" s="0" t="n">
        <v>1116842.27994909</v>
      </c>
      <c r="AG486" s="0" t="n">
        <v>804.406580767259</v>
      </c>
      <c r="AH486" s="0" t="n">
        <f aca="false">AD486*0.1</f>
        <v>5.223868284E-007</v>
      </c>
      <c r="AI486" s="0" t="n">
        <f aca="false">(SQRT(((AG486/W486)^2)+((AH486/AD486)^2)))*AE486</f>
        <v>0.00775327137322014</v>
      </c>
      <c r="AJ486" s="0" t="n">
        <v>3.02832944E-007</v>
      </c>
      <c r="AK486" s="0" t="n">
        <f aca="false">(W486*AJ486)*EXP(L486*M486)</f>
        <v>0.00377726669086197</v>
      </c>
      <c r="AL486" s="0" t="n">
        <v>1116842.27994909</v>
      </c>
      <c r="AM486" s="0" t="n">
        <v>804.406580767259</v>
      </c>
      <c r="AN486" s="0" t="n">
        <f aca="false">AJ486*0.1</f>
        <v>3.02832944E-008</v>
      </c>
      <c r="AO486" s="0" t="n">
        <f aca="false">(SQRT(((AM486/W486)^2)+((AN486/AJ486)^2)))*AK486</f>
        <v>0.000449465007143196</v>
      </c>
    </row>
    <row r="487" customFormat="false" ht="15" hidden="false" customHeight="false" outlineLevel="0" collapsed="false">
      <c r="A487" s="42" t="s">
        <v>650</v>
      </c>
      <c r="B487" s="40" t="s">
        <v>886</v>
      </c>
      <c r="C487" s="0" t="s">
        <v>2124</v>
      </c>
      <c r="D487" s="41" t="n">
        <v>41159</v>
      </c>
      <c r="E487" s="0" t="n">
        <v>8000</v>
      </c>
      <c r="F487" s="0" t="n">
        <v>7925.16</v>
      </c>
      <c r="G487" s="0" t="n">
        <f aca="false">(((F487*3.7852*35.81)/1000)/(H487^2))*1.2732</f>
        <v>20.3304844728077</v>
      </c>
      <c r="H487" s="0" t="n">
        <v>8.20209975</v>
      </c>
      <c r="I487" s="0" t="n">
        <v>21.9553926986963</v>
      </c>
      <c r="J487" s="0" t="n">
        <v>130.009325504884</v>
      </c>
      <c r="K487" s="0" t="n">
        <v>0.00593973</v>
      </c>
      <c r="L487" s="0" t="n">
        <v>0.005</v>
      </c>
      <c r="M487" s="0" t="n">
        <v>0</v>
      </c>
      <c r="N487" s="0" t="n">
        <v>3.19896887164919</v>
      </c>
      <c r="O487" s="0" t="n">
        <f aca="false">(N487/2204.59)*EXP(L487*M487)</f>
        <v>0.0014510493432562</v>
      </c>
      <c r="P487" s="0" t="n">
        <v>0.107322321005691</v>
      </c>
      <c r="Q487" s="0" t="n">
        <v>0.0548813846852914</v>
      </c>
      <c r="R487" s="0" t="n">
        <f aca="false">18.998926608387*(I487/Hoja4!$CJ$2)</f>
        <v>0.0801960622934282</v>
      </c>
      <c r="S487" s="0" t="n">
        <v>1.14894745568521</v>
      </c>
      <c r="T487" s="0" t="n">
        <v>5.58086552427142E-005</v>
      </c>
      <c r="U487" s="0" t="n">
        <f aca="false">(SQRT(((P487/G487)^2)+((Q487/H487)^2)+((R487/I487)^2)+((S487/J487)^2)+((T487/K487)^2)))*O487</f>
        <v>2.30512153944655E-005</v>
      </c>
      <c r="V487" s="0" t="n">
        <f aca="false">O487&gt;U487</f>
        <v>1</v>
      </c>
      <c r="W487" s="0" t="n">
        <v>174000</v>
      </c>
      <c r="X487" s="0" t="n">
        <v>4.994E-006</v>
      </c>
      <c r="Y487" s="0" t="n">
        <f aca="false">(W487*X487)*EXP(L487*M487)</f>
        <v>0.868956</v>
      </c>
      <c r="Z487" s="0" t="n">
        <v>144587.60673653</v>
      </c>
      <c r="AA487" s="0" t="n">
        <v>6507.82824848106</v>
      </c>
      <c r="AB487" s="0" t="n">
        <f aca="false">X487*0.1</f>
        <v>4.994E-007</v>
      </c>
      <c r="AC487" s="0" t="n">
        <f aca="false">(SQRT(((AA487/W487)^2)+((AB487/X487)^2)))*Y487</f>
        <v>0.092774465383037</v>
      </c>
      <c r="AD487" s="0" t="n">
        <v>5.223868284E-006</v>
      </c>
      <c r="AE487" s="0" t="n">
        <f aca="false">(W487*AD487)*EXP(L487*M487)</f>
        <v>0.908953081416</v>
      </c>
      <c r="AF487" s="0" t="n">
        <v>144587.60673653</v>
      </c>
      <c r="AG487" s="0" t="n">
        <v>6507.82824848106</v>
      </c>
      <c r="AH487" s="0" t="n">
        <f aca="false">AD487*0.1</f>
        <v>5.223868284E-007</v>
      </c>
      <c r="AI487" s="0" t="n">
        <f aca="false">(SQRT(((AG487/W487)^2)+((AH487/AD487)^2)))*AE487</f>
        <v>0.0970447711813181</v>
      </c>
      <c r="AJ487" s="0" t="n">
        <v>3.02832944E-007</v>
      </c>
      <c r="AK487" s="0" t="n">
        <f aca="false">(W487*AJ487)*EXP(L487*M487)</f>
        <v>0.052692932256</v>
      </c>
      <c r="AL487" s="0" t="n">
        <v>144587.60673653</v>
      </c>
      <c r="AM487" s="0" t="n">
        <v>6507.82824848106</v>
      </c>
      <c r="AN487" s="0" t="n">
        <f aca="false">AJ487*0.1</f>
        <v>3.02832944E-008</v>
      </c>
      <c r="AO487" s="0" t="n">
        <f aca="false">(SQRT(((AM487/W487)^2)+((AN487/AJ487)^2)))*AK487</f>
        <v>0.00562578383659815</v>
      </c>
    </row>
    <row r="488" customFormat="false" ht="15" hidden="false" customHeight="false" outlineLevel="0" collapsed="false">
      <c r="A488" s="42" t="s">
        <v>650</v>
      </c>
      <c r="B488" s="32"/>
      <c r="C488" s="0" t="s">
        <v>2125</v>
      </c>
      <c r="D488" s="41" t="n">
        <v>41159</v>
      </c>
      <c r="E488" s="0" t="n">
        <v>4000</v>
      </c>
      <c r="F488" s="0" t="n">
        <v>3962.58</v>
      </c>
      <c r="G488" s="0" t="n">
        <f aca="false">(((F488*3.7852*35.81)/1000)/(H488^2))*1.2732</f>
        <v>17.5991035948821</v>
      </c>
      <c r="H488" s="0" t="n">
        <v>6.23359581</v>
      </c>
      <c r="I488" s="0" t="n">
        <v>6.05666005481277</v>
      </c>
      <c r="J488" s="0" t="n">
        <v>68.0020357347871</v>
      </c>
      <c r="K488" s="0" t="n">
        <v>3.9836139795159</v>
      </c>
      <c r="L488" s="0" t="n">
        <v>0.005</v>
      </c>
      <c r="M488" s="0" t="n">
        <v>0</v>
      </c>
      <c r="N488" s="0" t="n">
        <v>154.791857489761</v>
      </c>
      <c r="O488" s="0" t="n">
        <f aca="false">(N488/2204.59)*EXP(L488*M488)</f>
        <v>0.0702134444453439</v>
      </c>
      <c r="P488" s="0" t="n">
        <v>2.86253203470796</v>
      </c>
      <c r="Q488" s="0" t="n">
        <v>0.903813762349225</v>
      </c>
      <c r="R488" s="0" t="n">
        <f aca="false">56.8126563291011*(I488/Hoja4!$W$2)</f>
        <v>0.310245924220702</v>
      </c>
      <c r="S488" s="0" t="n">
        <v>0.388353619553598</v>
      </c>
      <c r="T488" s="0" t="n">
        <v>0.0223763331258358</v>
      </c>
      <c r="U488" s="0" t="n">
        <f aca="false">(SQRT(((P488/G488)^2)+((Q488/H488)^2)+((R488/I488)^2)+((S488/J488)^2)+((T488/K488)^2)))*O488</f>
        <v>0.0157262595746481</v>
      </c>
      <c r="V488" s="0" t="n">
        <f aca="false">O488&gt;U488</f>
        <v>1</v>
      </c>
      <c r="W488" s="0" t="n">
        <v>24000</v>
      </c>
      <c r="X488" s="0" t="n">
        <v>4.994E-006</v>
      </c>
      <c r="Y488" s="0" t="n">
        <f aca="false">(W488*X488)*EXP(L488*M488)</f>
        <v>0.119856</v>
      </c>
      <c r="Z488" s="0" t="n">
        <v>1116842.27994909</v>
      </c>
      <c r="AA488" s="0" t="n">
        <v>804.406580767259</v>
      </c>
      <c r="AB488" s="0" t="n">
        <f aca="false">X488*0.1</f>
        <v>4.994E-007</v>
      </c>
      <c r="AC488" s="0" t="n">
        <f aca="false">(SQRT(((AA488/W488)^2)+((AB488/X488)^2)))*Y488</f>
        <v>0.0126409080028782</v>
      </c>
      <c r="AD488" s="0" t="n">
        <v>5.223868284E-006</v>
      </c>
      <c r="AE488" s="0" t="n">
        <f aca="false">(W488*AD488)*EXP(L488*M488)</f>
        <v>0.125372838816</v>
      </c>
      <c r="AF488" s="0" t="n">
        <v>1116842.27994909</v>
      </c>
      <c r="AG488" s="0" t="n">
        <v>804.406580767259</v>
      </c>
      <c r="AH488" s="0" t="n">
        <f aca="false">AD488*0.1</f>
        <v>5.223868284E-007</v>
      </c>
      <c r="AI488" s="0" t="n">
        <f aca="false">(SQRT(((AG488/W488)^2)+((AH488/AD488)^2)))*AE488</f>
        <v>0.0132227549854219</v>
      </c>
      <c r="AJ488" s="0" t="n">
        <v>3.02832944E-007</v>
      </c>
      <c r="AK488" s="0" t="n">
        <f aca="false">(W488*AJ488)*EXP(L488*M488)</f>
        <v>0.007267990656</v>
      </c>
      <c r="AL488" s="0" t="n">
        <v>1116842.27994909</v>
      </c>
      <c r="AM488" s="0" t="n">
        <v>804.406580767259</v>
      </c>
      <c r="AN488" s="0" t="n">
        <f aca="false">AJ488*0.1</f>
        <v>3.02832944E-008</v>
      </c>
      <c r="AO488" s="0" t="n">
        <f aca="false">(SQRT(((AM488/W488)^2)+((AN488/AJ488)^2)))*AK488</f>
        <v>0.000766536520894023</v>
      </c>
    </row>
    <row r="489" customFormat="false" ht="15" hidden="false" customHeight="false" outlineLevel="0" collapsed="false">
      <c r="A489" s="42" t="s">
        <v>650</v>
      </c>
      <c r="B489" s="32"/>
      <c r="C489" s="0" t="s">
        <v>2122</v>
      </c>
      <c r="D489" s="41" t="n">
        <v>41159</v>
      </c>
      <c r="E489" s="0" t="n">
        <v>12000</v>
      </c>
      <c r="F489" s="0" t="n">
        <v>11529</v>
      </c>
      <c r="G489" s="0" t="n">
        <f aca="false">(((F489*3.7852*35.81)/1000)/(H489^2))*1.2732</f>
        <v>31.0478615350086</v>
      </c>
      <c r="H489" s="0" t="n">
        <v>8.005249356</v>
      </c>
      <c r="I489" s="0" t="n">
        <v>33.3073119958366</v>
      </c>
      <c r="J489" s="0" t="n">
        <v>68.0016224983599</v>
      </c>
      <c r="K489" s="0" t="n">
        <v>3.82238500207701</v>
      </c>
      <c r="L489" s="0" t="n">
        <v>0.005</v>
      </c>
      <c r="M489" s="0" t="n">
        <v>0</v>
      </c>
      <c r="N489" s="0" t="n">
        <v>2376.43136158836</v>
      </c>
      <c r="O489" s="0" t="n">
        <f aca="false">(N489/2204.59)*EXP(L489*M489)</f>
        <v>1.07794708385158</v>
      </c>
      <c r="P489" s="0" t="n">
        <v>1.07195269681865</v>
      </c>
      <c r="Q489" s="0" t="n">
        <v>0.0717296563018546</v>
      </c>
      <c r="R489" s="0" t="n">
        <f aca="false">40.3876152128855*(I489/Hoja4!$EC$2)</f>
        <v>0.494772033388271</v>
      </c>
      <c r="S489" s="0" t="n">
        <v>0.346725101597201</v>
      </c>
      <c r="T489" s="0" t="n">
        <v>0.0215793379964769</v>
      </c>
      <c r="U489" s="0" t="n">
        <f aca="false">(SQRT(((P489/G489)^2)+((Q489/H489)^2)+((R489/I489)^2)+((S489/J489)^2)+((T489/K489)^2)))*O489</f>
        <v>0.0424504883025193</v>
      </c>
      <c r="V489" s="0" t="n">
        <f aca="false">O489&gt;U489</f>
        <v>1</v>
      </c>
      <c r="W489" s="0" t="n">
        <v>384000</v>
      </c>
      <c r="X489" s="0" t="n">
        <v>4.994E-006</v>
      </c>
      <c r="Y489" s="0" t="n">
        <f aca="false">(W489*X489)*EXP(L489*M489)</f>
        <v>1.917696</v>
      </c>
      <c r="Z489" s="0" t="n">
        <v>79874165.3439532</v>
      </c>
      <c r="AA489" s="0" t="n">
        <v>3748.14709444969</v>
      </c>
      <c r="AB489" s="0" t="n">
        <f aca="false">X489*0.1</f>
        <v>4.994E-007</v>
      </c>
      <c r="AC489" s="0" t="n">
        <f aca="false">(SQRT(((AA489/W489)^2)+((AB489/X489)^2)))*Y489</f>
        <v>0.192680959722418</v>
      </c>
      <c r="AD489" s="0" t="n">
        <v>5.223868284E-006</v>
      </c>
      <c r="AE489" s="0" t="n">
        <f aca="false">(W489*AD489)*EXP(L489*M489)</f>
        <v>2.005965421056</v>
      </c>
      <c r="AF489" s="0" t="n">
        <v>79874165.3439532</v>
      </c>
      <c r="AG489" s="0" t="n">
        <v>3748.14709444969</v>
      </c>
      <c r="AH489" s="0" t="n">
        <f aca="false">AD489*0.1</f>
        <v>5.223868284E-007</v>
      </c>
      <c r="AI489" s="0" t="n">
        <f aca="false">(SQRT(((AG489/W489)^2)+((AH489/AD489)^2)))*AE489</f>
        <v>0.201549850705771</v>
      </c>
      <c r="AJ489" s="0" t="n">
        <v>3.02832944E-007</v>
      </c>
      <c r="AK489" s="0" t="n">
        <f aca="false">(W489*AJ489)*EXP(L489*M489)</f>
        <v>0.116287850496</v>
      </c>
      <c r="AL489" s="0" t="n">
        <v>79874165.3439532</v>
      </c>
      <c r="AM489" s="0" t="n">
        <v>3748.14709444969</v>
      </c>
      <c r="AN489" s="0" t="n">
        <f aca="false">AJ489*0.1</f>
        <v>3.02832944E-008</v>
      </c>
      <c r="AO489" s="0" t="n">
        <f aca="false">(SQRT(((AM489/W489)^2)+((AN489/AJ489)^2)))*AK489</f>
        <v>0.0116840493162766</v>
      </c>
    </row>
    <row r="490" customFormat="false" ht="15" hidden="false" customHeight="false" outlineLevel="0" collapsed="false">
      <c r="A490" s="42" t="s">
        <v>650</v>
      </c>
      <c r="B490" s="40" t="s">
        <v>892</v>
      </c>
      <c r="C490" s="0" t="s">
        <v>2125</v>
      </c>
      <c r="D490" s="41" t="n">
        <v>41570</v>
      </c>
      <c r="E490" s="0" t="n">
        <v>4916</v>
      </c>
      <c r="F490" s="0" t="n">
        <v>4916</v>
      </c>
      <c r="G490" s="0" t="n">
        <f aca="false">(((F490*3.7852*35.81)/1000)/(H490^2))*1.2732</f>
        <v>13.238900798517</v>
      </c>
      <c r="H490" s="0" t="n">
        <v>8.005249356</v>
      </c>
      <c r="I490" s="0" t="n">
        <v>10.7794955248169</v>
      </c>
      <c r="J490" s="0" t="n">
        <v>68.0020357347871</v>
      </c>
      <c r="K490" s="0" t="n">
        <v>3.9836139795159</v>
      </c>
      <c r="L490" s="0" t="n">
        <v>0.005</v>
      </c>
      <c r="M490" s="0" t="n">
        <v>-1</v>
      </c>
      <c r="N490" s="0" t="n">
        <v>341.7804211826</v>
      </c>
      <c r="O490" s="0" t="n">
        <f aca="false">(N490/2204.59)*EXP(L490*M490)</f>
        <v>0.154258063504061</v>
      </c>
      <c r="P490" s="0" t="n">
        <v>2.86253203470796</v>
      </c>
      <c r="Q490" s="0" t="n">
        <v>0.903813762349225</v>
      </c>
      <c r="R490" s="0" t="n">
        <f aca="false">56.8126563291011*(I490/Hoja4!$W$2)</f>
        <v>0.552168112699719</v>
      </c>
      <c r="S490" s="0" t="n">
        <v>0.388353619553598</v>
      </c>
      <c r="T490" s="0" t="n">
        <v>0.0223763331258358</v>
      </c>
      <c r="U490" s="0" t="n">
        <f aca="false">(SQRT(((P490/G490)^2)+((Q490/H490)^2)+((R490/I490)^2)+((S490/J490)^2)+((T490/K490)^2)))*O490</f>
        <v>0.0384677373138322</v>
      </c>
      <c r="V490" s="0" t="n">
        <f aca="false">O490&gt;U490</f>
        <v>1</v>
      </c>
      <c r="W490" s="0" t="n">
        <v>52992</v>
      </c>
      <c r="X490" s="0" t="n">
        <v>4.994E-006</v>
      </c>
      <c r="Y490" s="0" t="n">
        <f aca="false">(W490*X490)*EXP(L490*M490)</f>
        <v>0.263322140279109</v>
      </c>
      <c r="Z490" s="0" t="n">
        <v>1116842.27994909</v>
      </c>
      <c r="AA490" s="0" t="n">
        <v>804.406580767259</v>
      </c>
      <c r="AB490" s="0" t="n">
        <f aca="false">X490*0.1</f>
        <v>4.994E-007</v>
      </c>
      <c r="AC490" s="0" t="n">
        <f aca="false">(SQRT(((AA490/W490)^2)+((AB490/X490)^2)))*Y490</f>
        <v>0.0266338669390234</v>
      </c>
      <c r="AD490" s="0" t="n">
        <v>5.223868284E-006</v>
      </c>
      <c r="AE490" s="0" t="n">
        <f aca="false">(W490*AD490)*EXP(L490*M490)</f>
        <v>0.275442566495602</v>
      </c>
      <c r="AF490" s="0" t="n">
        <v>1116842.27994909</v>
      </c>
      <c r="AG490" s="0" t="n">
        <v>804.406580767259</v>
      </c>
      <c r="AH490" s="0" t="n">
        <f aca="false">AD490*0.1</f>
        <v>5.223868284E-007</v>
      </c>
      <c r="AI490" s="0" t="n">
        <f aca="false">(SQRT(((AG490/W490)^2)+((AH490/AD490)^2)))*AE490</f>
        <v>0.0278597943097799</v>
      </c>
      <c r="AJ490" s="0" t="n">
        <v>3.02832944E-007</v>
      </c>
      <c r="AK490" s="0" t="n">
        <f aca="false">(W490*AJ490)*EXP(L490*M490)</f>
        <v>0.0159676850142378</v>
      </c>
      <c r="AL490" s="0" t="n">
        <v>1116842.27994909</v>
      </c>
      <c r="AM490" s="0" t="n">
        <v>804.406580767259</v>
      </c>
      <c r="AN490" s="0" t="n">
        <f aca="false">AJ490*0.1</f>
        <v>3.02832944E-008</v>
      </c>
      <c r="AO490" s="0" t="n">
        <f aca="false">(SQRT(((AM490/W490)^2)+((AN490/AJ490)^2)))*AK490</f>
        <v>0.00161506053969738</v>
      </c>
    </row>
    <row r="491" customFormat="false" ht="15" hidden="false" customHeight="false" outlineLevel="0" collapsed="false">
      <c r="A491" s="42" t="s">
        <v>650</v>
      </c>
      <c r="B491" s="32"/>
      <c r="C491" s="0" t="s">
        <v>2122</v>
      </c>
      <c r="D491" s="41" t="n">
        <v>41570</v>
      </c>
      <c r="E491" s="0" t="n">
        <v>9553</v>
      </c>
      <c r="F491" s="0" t="n">
        <v>9685</v>
      </c>
      <c r="G491" s="0" t="n">
        <f aca="false">(((F491*3.7852*35.81)/1000)/(H491^2))*1.2732</f>
        <v>26.0819272240921</v>
      </c>
      <c r="H491" s="0" t="n">
        <v>8.005249356</v>
      </c>
      <c r="I491" s="0" t="n">
        <v>32.9434509424843</v>
      </c>
      <c r="J491" s="0" t="n">
        <v>68.0016224983599</v>
      </c>
      <c r="K491" s="0" t="n">
        <v>3.82238500207701</v>
      </c>
      <c r="L491" s="0" t="n">
        <v>0.005</v>
      </c>
      <c r="M491" s="0" t="n">
        <v>-1</v>
      </c>
      <c r="N491" s="0" t="n">
        <v>1974.52559085136</v>
      </c>
      <c r="O491" s="0" t="n">
        <f aca="false">(N491/2204.59)*EXP(L491*M491)</f>
        <v>0.891175957154124</v>
      </c>
      <c r="P491" s="0" t="n">
        <v>1.328521888386</v>
      </c>
      <c r="Q491" s="0" t="n">
        <v>0.0993471152211429</v>
      </c>
      <c r="R491" s="0" t="n">
        <f aca="false">26.5039616037002*(I491/Hoja4!$CT$2)</f>
        <v>0.256823152179153</v>
      </c>
      <c r="S491" s="0" t="n">
        <v>0.346725101597201</v>
      </c>
      <c r="T491" s="0" t="n">
        <v>0.0215793379964769</v>
      </c>
      <c r="U491" s="0" t="n">
        <f aca="false">(SQRT(((P491/G491)^2)+((Q491/H491)^2)+((R491/I491)^2)+((S491/J491)^2)+((T491/K491)^2)))*O491</f>
        <v>0.047719003207502</v>
      </c>
      <c r="V491" s="0" t="n">
        <f aca="false">O491&gt;U491</f>
        <v>1</v>
      </c>
      <c r="W491" s="0" t="n">
        <v>319057.32237796</v>
      </c>
      <c r="X491" s="0" t="n">
        <v>4.994E-006</v>
      </c>
      <c r="Y491" s="0" t="n">
        <f aca="false">(W491*X491)*EXP(L491*M491)</f>
        <v>1.5854252906153</v>
      </c>
      <c r="Z491" s="0" t="n">
        <v>79874165.3439532</v>
      </c>
      <c r="AA491" s="0" t="n">
        <v>3748.14709444969</v>
      </c>
      <c r="AB491" s="0" t="n">
        <f aca="false">X491*0.1</f>
        <v>4.994E-007</v>
      </c>
      <c r="AC491" s="0" t="n">
        <f aca="false">(SQRT(((AA491/W491)^2)+((AB491/X491)^2)))*Y491</f>
        <v>0.159632766089711</v>
      </c>
      <c r="AD491" s="0" t="n">
        <v>5.223868284E-006</v>
      </c>
      <c r="AE491" s="0" t="n">
        <f aca="false">(W491*AD491)*EXP(L491*M491)</f>
        <v>1.65840065925045</v>
      </c>
      <c r="AF491" s="0" t="n">
        <v>79874165.3439532</v>
      </c>
      <c r="AG491" s="0" t="n">
        <v>3748.14709444969</v>
      </c>
      <c r="AH491" s="0" t="n">
        <f aca="false">AD491*0.1</f>
        <v>5.223868284E-007</v>
      </c>
      <c r="AI491" s="0" t="n">
        <f aca="false">(SQRT(((AG491/W491)^2)+((AH491/AD491)^2)))*AE491</f>
        <v>0.166980485355073</v>
      </c>
      <c r="AJ491" s="0" t="n">
        <v>3.02832944E-007</v>
      </c>
      <c r="AK491" s="0" t="n">
        <f aca="false">(W491*AJ491)*EXP(L491*M491)</f>
        <v>0.0961391686522002</v>
      </c>
      <c r="AL491" s="0" t="n">
        <v>79874165.3439532</v>
      </c>
      <c r="AM491" s="0" t="n">
        <v>3748.14709444969</v>
      </c>
      <c r="AN491" s="0" t="n">
        <f aca="false">AJ491*0.1</f>
        <v>3.02832944E-008</v>
      </c>
      <c r="AO491" s="0" t="n">
        <f aca="false">(SQRT(((AM491/W491)^2)+((AN491/AJ491)^2)))*AK491</f>
        <v>0.00968002813652594</v>
      </c>
    </row>
    <row r="492" customFormat="false" ht="15" hidden="false" customHeight="false" outlineLevel="0" collapsed="false">
      <c r="A492" s="42" t="s">
        <v>650</v>
      </c>
      <c r="B492" s="32"/>
      <c r="C492" s="0" t="s">
        <v>2122</v>
      </c>
      <c r="D492" s="41" t="n">
        <v>41570</v>
      </c>
      <c r="E492" s="0" t="n">
        <v>4468</v>
      </c>
      <c r="F492" s="0" t="n">
        <v>4468</v>
      </c>
      <c r="G492" s="0" t="n">
        <f aca="false">(((F492*3.7852*35.81)/1000)/(H492^2))*1.2732</f>
        <v>12.0324265190752</v>
      </c>
      <c r="H492" s="0" t="n">
        <v>8.005249356</v>
      </c>
      <c r="I492" s="0" t="n">
        <v>32.9434509424843</v>
      </c>
      <c r="J492" s="0" t="n">
        <v>68.0016224983599</v>
      </c>
      <c r="K492" s="0" t="n">
        <v>3.82238500207701</v>
      </c>
      <c r="L492" s="0" t="n">
        <v>0.005</v>
      </c>
      <c r="M492" s="0" t="n">
        <v>-1</v>
      </c>
      <c r="N492" s="0" t="n">
        <v>910.911755891021</v>
      </c>
      <c r="O492" s="0" t="n">
        <f aca="false">(N492/2204.59)*EXP(L492*M492)</f>
        <v>0.411127948759127</v>
      </c>
      <c r="P492" s="0" t="n">
        <v>2.86253203470796</v>
      </c>
      <c r="Q492" s="0" t="n">
        <v>0.903813762349225</v>
      </c>
      <c r="R492" s="0" t="n">
        <f aca="false">56.8126563291011*(I492/Hoja4!$W$2)</f>
        <v>1.68749298989447</v>
      </c>
      <c r="S492" s="0" t="n">
        <v>0.346725101597201</v>
      </c>
      <c r="T492" s="0" t="n">
        <v>0.0215793379964769</v>
      </c>
      <c r="U492" s="0" t="n">
        <f aca="false">(SQRT(((P492/G492)^2)+((Q492/H492)^2)+((R492/I492)^2)+((S492/J492)^2)+((T492/K492)^2)))*O492</f>
        <v>0.110337028232792</v>
      </c>
      <c r="V492" s="0" t="n">
        <f aca="false">O492&gt;U492</f>
        <v>1</v>
      </c>
      <c r="W492" s="0" t="n">
        <v>147191.33881102</v>
      </c>
      <c r="X492" s="0" t="n">
        <v>4.994E-006</v>
      </c>
      <c r="Y492" s="0" t="n">
        <f aca="false">(W492*X492)*EXP(L492*M492)</f>
        <v>0.731407351416538</v>
      </c>
      <c r="Z492" s="0" t="n">
        <v>79874165.3439532</v>
      </c>
      <c r="AA492" s="0" t="n">
        <v>3748.14709444969</v>
      </c>
      <c r="AB492" s="0" t="n">
        <f aca="false">X492*0.1</f>
        <v>4.994E-007</v>
      </c>
      <c r="AC492" s="0" t="n">
        <f aca="false">(SQRT(((AA492/W492)^2)+((AB492/X492)^2)))*Y492</f>
        <v>0.075474854258142</v>
      </c>
      <c r="AD492" s="0" t="n">
        <v>5.223868284E-006</v>
      </c>
      <c r="AE492" s="0" t="n">
        <f aca="false">(W492*AD492)*EXP(L492*M492)</f>
        <v>0.765073221015078</v>
      </c>
      <c r="AF492" s="0" t="n">
        <v>79874165.3439532</v>
      </c>
      <c r="AG492" s="0" t="n">
        <v>3748.14709444969</v>
      </c>
      <c r="AH492" s="0" t="n">
        <f aca="false">AD492*0.1</f>
        <v>5.223868284E-007</v>
      </c>
      <c r="AI492" s="0" t="n">
        <f aca="false">(SQRT(((AG492/W492)^2)+((AH492/AD492)^2)))*AE492</f>
        <v>0.0789488781334863</v>
      </c>
      <c r="AJ492" s="0" t="n">
        <v>3.02832944E-007</v>
      </c>
      <c r="AK492" s="0" t="n">
        <f aca="false">(W492*AJ492)*EXP(L492*M492)</f>
        <v>0.0443520707834827</v>
      </c>
      <c r="AL492" s="0" t="n">
        <v>79874165.3439532</v>
      </c>
      <c r="AM492" s="0" t="n">
        <v>3748.14709444969</v>
      </c>
      <c r="AN492" s="0" t="n">
        <f aca="false">AJ492*0.1</f>
        <v>3.02832944E-008</v>
      </c>
      <c r="AO492" s="0" t="n">
        <f aca="false">(SQRT(((AM492/W492)^2)+((AN492/AJ492)^2)))*AK492</f>
        <v>0.00457674655846297</v>
      </c>
    </row>
    <row r="493" customFormat="false" ht="15" hidden="false" customHeight="false" outlineLevel="0" collapsed="false">
      <c r="A493" s="42" t="s">
        <v>650</v>
      </c>
      <c r="B493" s="32"/>
      <c r="C493" s="0" t="s">
        <v>2122</v>
      </c>
      <c r="D493" s="41" t="n">
        <v>41570</v>
      </c>
      <c r="E493" s="0" t="n">
        <v>4468</v>
      </c>
      <c r="F493" s="0" t="n">
        <v>4468</v>
      </c>
      <c r="G493" s="0" t="n">
        <f aca="false">(((F493*3.7852*35.81)/1000)/(H493^2))*1.2732</f>
        <v>12.0324265190752</v>
      </c>
      <c r="H493" s="0" t="n">
        <v>8.005249356</v>
      </c>
      <c r="I493" s="0" t="n">
        <v>32.9434509424843</v>
      </c>
      <c r="J493" s="0" t="n">
        <v>68.0016224983599</v>
      </c>
      <c r="K493" s="0" t="n">
        <v>3.82238500207701</v>
      </c>
      <c r="L493" s="0" t="n">
        <v>0.005</v>
      </c>
      <c r="M493" s="0" t="n">
        <v>-1</v>
      </c>
      <c r="N493" s="0" t="n">
        <v>910.911755891021</v>
      </c>
      <c r="O493" s="0" t="n">
        <f aca="false">(N493/2204.59)*EXP(L493*M493)</f>
        <v>0.411127948759127</v>
      </c>
      <c r="P493" s="0" t="n">
        <v>2.86253203470796</v>
      </c>
      <c r="Q493" s="0" t="n">
        <v>0.903813762349225</v>
      </c>
      <c r="R493" s="0" t="n">
        <f aca="false">56.8126563291011*(I493/Hoja4!$W$2)</f>
        <v>1.68749298989447</v>
      </c>
      <c r="S493" s="0" t="n">
        <v>0.346725101597201</v>
      </c>
      <c r="T493" s="0" t="n">
        <v>0.0215793379964769</v>
      </c>
      <c r="U493" s="0" t="n">
        <f aca="false">(SQRT(((P493/G493)^2)+((Q493/H493)^2)+((R493/I493)^2)+((S493/J493)^2)+((T493/K493)^2)))*O493</f>
        <v>0.110337028232792</v>
      </c>
      <c r="V493" s="0" t="n">
        <f aca="false">O493&gt;U493</f>
        <v>1</v>
      </c>
      <c r="W493" s="0" t="n">
        <v>147191.33881102</v>
      </c>
      <c r="X493" s="0" t="n">
        <v>4.994E-006</v>
      </c>
      <c r="Y493" s="0" t="n">
        <f aca="false">(W493*X493)*EXP(L493*M493)</f>
        <v>0.731407351416538</v>
      </c>
      <c r="Z493" s="0" t="n">
        <v>79874165.3439532</v>
      </c>
      <c r="AA493" s="0" t="n">
        <v>3748.14709444969</v>
      </c>
      <c r="AB493" s="0" t="n">
        <f aca="false">X493*0.1</f>
        <v>4.994E-007</v>
      </c>
      <c r="AC493" s="0" t="n">
        <f aca="false">(SQRT(((AA493/W493)^2)+((AB493/X493)^2)))*Y493</f>
        <v>0.075474854258142</v>
      </c>
      <c r="AD493" s="0" t="n">
        <v>5.223868284E-006</v>
      </c>
      <c r="AE493" s="0" t="n">
        <f aca="false">(W493*AD493)*EXP(L493*M493)</f>
        <v>0.765073221015078</v>
      </c>
      <c r="AF493" s="0" t="n">
        <v>79874165.3439532</v>
      </c>
      <c r="AG493" s="0" t="n">
        <v>3748.14709444969</v>
      </c>
      <c r="AH493" s="0" t="n">
        <f aca="false">AD493*0.1</f>
        <v>5.223868284E-007</v>
      </c>
      <c r="AI493" s="0" t="n">
        <f aca="false">(SQRT(((AG493/W493)^2)+((AH493/AD493)^2)))*AE493</f>
        <v>0.0789488781334863</v>
      </c>
      <c r="AJ493" s="0" t="n">
        <v>3.02832944E-007</v>
      </c>
      <c r="AK493" s="0" t="n">
        <f aca="false">(W493*AJ493)*EXP(L493*M493)</f>
        <v>0.0443520707834827</v>
      </c>
      <c r="AL493" s="0" t="n">
        <v>79874165.3439532</v>
      </c>
      <c r="AM493" s="0" t="n">
        <v>3748.14709444969</v>
      </c>
      <c r="AN493" s="0" t="n">
        <f aca="false">AJ493*0.1</f>
        <v>3.02832944E-008</v>
      </c>
      <c r="AO493" s="0" t="n">
        <f aca="false">(SQRT(((AM493/W493)^2)+((AN493/AJ493)^2)))*AK493</f>
        <v>0.00457674655846297</v>
      </c>
    </row>
    <row r="494" customFormat="false" ht="15" hidden="false" customHeight="false" outlineLevel="0" collapsed="false">
      <c r="A494" s="42" t="s">
        <v>650</v>
      </c>
      <c r="B494" s="32"/>
      <c r="C494" s="0" t="s">
        <v>2124</v>
      </c>
      <c r="D494" s="41" t="n">
        <v>41570</v>
      </c>
      <c r="E494" s="0" t="n">
        <v>9553</v>
      </c>
      <c r="F494" s="0" t="n">
        <v>9685</v>
      </c>
      <c r="G494" s="0" t="n">
        <f aca="false">(((F494*3.7852*35.81)/1000)/(H494^2))*1.2732</f>
        <v>26.0819272240921</v>
      </c>
      <c r="H494" s="0" t="n">
        <v>8.005249356</v>
      </c>
      <c r="I494" s="0" t="n">
        <v>83.0880743417656</v>
      </c>
      <c r="J494" s="0" t="n">
        <v>130.009325504884</v>
      </c>
      <c r="K494" s="0" t="n">
        <v>0.00593973</v>
      </c>
      <c r="L494" s="0" t="n">
        <v>0.005</v>
      </c>
      <c r="M494" s="0" t="n">
        <v>-1</v>
      </c>
      <c r="N494" s="0" t="n">
        <v>7.80746963502709</v>
      </c>
      <c r="O494" s="0" t="n">
        <f aca="false">(N494/2204.59)*EXP(L494*M494)</f>
        <v>0.00352379794781338</v>
      </c>
      <c r="P494" s="0" t="n">
        <v>1.328521888386</v>
      </c>
      <c r="Q494" s="0" t="n">
        <v>0.0993471152211429</v>
      </c>
      <c r="R494" s="0" t="n">
        <f aca="false">26.5039616037002*(I494/Hoja4!$CT$2)</f>
        <v>0.647744560768802</v>
      </c>
      <c r="S494" s="0" t="n">
        <v>1.14894745568521</v>
      </c>
      <c r="T494" s="0" t="n">
        <v>5.58086552427142E-005</v>
      </c>
      <c r="U494" s="0" t="n">
        <f aca="false">(SQRT(((P494/G494)^2)+((Q494/H494)^2)+((R494/I494)^2)+((S494/J494)^2)+((T494/K494)^2)))*O494</f>
        <v>0.000192223024653026</v>
      </c>
      <c r="V494" s="0" t="n">
        <f aca="false">O494&gt;U494</f>
        <v>1</v>
      </c>
      <c r="W494" s="0" t="n">
        <v>804708</v>
      </c>
      <c r="X494" s="0" t="n">
        <v>4.994E-006</v>
      </c>
      <c r="Y494" s="0" t="n">
        <f aca="false">(W494*X494)*EXP(L494*M494)</f>
        <v>3.99866834351829</v>
      </c>
      <c r="Z494" s="0" t="n">
        <v>144587.60673653</v>
      </c>
      <c r="AA494" s="0" t="n">
        <v>6507.82824848106</v>
      </c>
      <c r="AB494" s="0" t="n">
        <f aca="false">X494*0.1</f>
        <v>4.994E-007</v>
      </c>
      <c r="AC494" s="0" t="n">
        <f aca="false">(SQRT(((AA494/W494)^2)+((AB494/X494)^2)))*Y494</f>
        <v>0.401172321351096</v>
      </c>
      <c r="AD494" s="0" t="n">
        <v>5.223868284E-006</v>
      </c>
      <c r="AE494" s="0" t="n">
        <f aca="false">(W494*AD494)*EXP(L494*M494)</f>
        <v>4.18272261472567</v>
      </c>
      <c r="AF494" s="0" t="n">
        <v>144587.60673653</v>
      </c>
      <c r="AG494" s="0" t="n">
        <v>6507.82824848106</v>
      </c>
      <c r="AH494" s="0" t="n">
        <f aca="false">AD494*0.1</f>
        <v>5.223868284E-007</v>
      </c>
      <c r="AI494" s="0" t="n">
        <f aca="false">(SQRT(((AG494/W494)^2)+((AH494/AD494)^2)))*AE494</f>
        <v>0.419637838591238</v>
      </c>
      <c r="AJ494" s="0" t="n">
        <v>3.02832944E-007</v>
      </c>
      <c r="AK494" s="0" t="n">
        <f aca="false">(W494*AJ494)*EXP(L494*M494)</f>
        <v>0.24247667331743</v>
      </c>
      <c r="AL494" s="0" t="n">
        <v>144587.60673653</v>
      </c>
      <c r="AM494" s="0" t="n">
        <v>6507.82824848106</v>
      </c>
      <c r="AN494" s="0" t="n">
        <f aca="false">AJ494*0.1</f>
        <v>3.02832944E-008</v>
      </c>
      <c r="AO494" s="0" t="n">
        <f aca="false">(SQRT(((AM494/W494)^2)+((AN494/AJ494)^2)))*AK494</f>
        <v>0.0243268312226805</v>
      </c>
    </row>
    <row r="495" customFormat="false" ht="15" hidden="false" customHeight="false" outlineLevel="0" collapsed="false">
      <c r="A495" s="42" t="s">
        <v>650</v>
      </c>
      <c r="B495" s="40" t="s">
        <v>897</v>
      </c>
      <c r="C495" s="0" t="s">
        <v>2122</v>
      </c>
      <c r="D495" s="41" t="n">
        <v>41401</v>
      </c>
      <c r="E495" s="0" t="n">
        <v>5200</v>
      </c>
      <c r="F495" s="0" t="n">
        <v>5283.44</v>
      </c>
      <c r="G495" s="0" t="n">
        <f aca="false">(((F495*3.7852*35.81)/1000)/(H495^2))*1.2732</f>
        <v>13.5536563152052</v>
      </c>
      <c r="H495" s="0" t="n">
        <v>8.20209975</v>
      </c>
      <c r="I495" s="0" t="n">
        <v>83.9782920816596</v>
      </c>
      <c r="J495" s="0" t="n">
        <v>68.0016224983599</v>
      </c>
      <c r="K495" s="0" t="n">
        <v>3.82238500207701</v>
      </c>
      <c r="L495" s="0" t="n">
        <v>0.005</v>
      </c>
      <c r="M495" s="0" t="n">
        <v>-1</v>
      </c>
      <c r="N495" s="0" t="n">
        <v>1438.55938642741</v>
      </c>
      <c r="O495" s="0" t="n">
        <f aca="false">(N495/2204.59)*EXP(L495*M495)</f>
        <v>0.649274713917345</v>
      </c>
      <c r="P495" s="0" t="n">
        <v>0.400684429145215</v>
      </c>
      <c r="Q495" s="0" t="n">
        <v>0.0788250461799058</v>
      </c>
      <c r="R495" s="0" t="n">
        <f aca="false">30.6123136425953*(I495/Hoja4!$AL$2)</f>
        <v>4.22154153416091</v>
      </c>
      <c r="S495" s="0" t="n">
        <v>0.346725101597201</v>
      </c>
      <c r="T495" s="0" t="n">
        <v>0.0215793379964769</v>
      </c>
      <c r="U495" s="0" t="n">
        <f aca="false">(SQRT(((P495/G495)^2)+((Q495/H495)^2)+((R495/I495)^2)+((S495/J495)^2)+((T495/K495)^2)))*O495</f>
        <v>0.038691573312973</v>
      </c>
      <c r="V495" s="0" t="n">
        <f aca="false">O495&gt;U495</f>
        <v>1</v>
      </c>
      <c r="W495" s="0" t="n">
        <v>443694.267515924</v>
      </c>
      <c r="X495" s="0" t="n">
        <v>4.994E-006</v>
      </c>
      <c r="Y495" s="0" t="n">
        <f aca="false">(W495*X495)*EXP(L495*M495)</f>
        <v>2.20475777762425</v>
      </c>
      <c r="Z495" s="0" t="n">
        <v>79874165.3439532</v>
      </c>
      <c r="AA495" s="0" t="n">
        <v>3748.14709444969</v>
      </c>
      <c r="AB495" s="0" t="n">
        <f aca="false">X495*0.1</f>
        <v>4.994E-007</v>
      </c>
      <c r="AC495" s="0" t="n">
        <f aca="false">(SQRT(((AA495/W495)^2)+((AB495/X495)^2)))*Y495</f>
        <v>0.221261056374981</v>
      </c>
      <c r="AD495" s="0" t="n">
        <v>5.223868284E-006</v>
      </c>
      <c r="AE495" s="0" t="n">
        <f aca="false">(W495*AD495)*EXP(L495*M495)</f>
        <v>2.30624033408764</v>
      </c>
      <c r="AF495" s="0" t="n">
        <v>79874165.3439532</v>
      </c>
      <c r="AG495" s="0" t="n">
        <v>3748.14709444969</v>
      </c>
      <c r="AH495" s="0" t="n">
        <f aca="false">AD495*0.1</f>
        <v>5.223868284E-007</v>
      </c>
      <c r="AI495" s="0" t="n">
        <f aca="false">(SQRT(((AG495/W495)^2)+((AH495/AD495)^2)))*AE495</f>
        <v>0.231445457525351</v>
      </c>
      <c r="AJ495" s="0" t="n">
        <v>3.02832944E-007</v>
      </c>
      <c r="AK495" s="0" t="n">
        <f aca="false">(W495*AJ495)*EXP(L495*M495)</f>
        <v>0.133695091831167</v>
      </c>
      <c r="AL495" s="0" t="n">
        <v>79874165.3439532</v>
      </c>
      <c r="AM495" s="0" t="n">
        <v>3748.14709444969</v>
      </c>
      <c r="AN495" s="0" t="n">
        <f aca="false">AJ495*0.1</f>
        <v>3.02832944E-008</v>
      </c>
      <c r="AO495" s="0" t="n">
        <f aca="false">(SQRT(((AM495/W495)^2)+((AN495/AJ495)^2)))*AK495</f>
        <v>0.0134171279724841</v>
      </c>
    </row>
    <row r="496" customFormat="false" ht="15" hidden="false" customHeight="false" outlineLevel="0" collapsed="false">
      <c r="A496" s="42" t="s">
        <v>650</v>
      </c>
      <c r="B496" s="46"/>
      <c r="C496" s="0" t="s">
        <v>2123</v>
      </c>
      <c r="D496" s="41" t="n">
        <v>41401</v>
      </c>
      <c r="E496" s="0" t="n">
        <v>3200</v>
      </c>
      <c r="F496" s="0" t="n">
        <v>3200</v>
      </c>
      <c r="G496" s="0" t="n">
        <f aca="false">(((F496*3.7852*35.81)/1000)/(H496^2))*1.2732</f>
        <v>15.3203083103713</v>
      </c>
      <c r="H496" s="0" t="n">
        <v>6.003937017</v>
      </c>
      <c r="I496" s="0" t="n">
        <v>30.0955414012739</v>
      </c>
      <c r="J496" s="0" t="n">
        <v>130.009325504884</v>
      </c>
      <c r="K496" s="0" t="n">
        <v>0.00593973</v>
      </c>
      <c r="L496" s="0" t="n">
        <v>0.005</v>
      </c>
      <c r="M496" s="0" t="n">
        <v>-1</v>
      </c>
      <c r="N496" s="0" t="n">
        <v>1.77056919745082</v>
      </c>
      <c r="O496" s="0" t="n">
        <f aca="false">(N496/2204.59)*EXP(L496*M496)</f>
        <v>0.000799122942015406</v>
      </c>
      <c r="P496" s="0" t="n">
        <v>2.81690318237076</v>
      </c>
      <c r="Q496" s="0" t="n">
        <v>0.689957873411666</v>
      </c>
      <c r="R496" s="0" t="n">
        <f aca="false">40.5074751462878*(I496/Hoja4!$R$2)</f>
        <v>0.778129757624382</v>
      </c>
      <c r="S496" s="0" t="n">
        <v>1.14894745568521</v>
      </c>
      <c r="T496" s="0" t="n">
        <v>5.58086552427142E-005</v>
      </c>
      <c r="U496" s="0" t="n">
        <f aca="false">(SQRT(((P496/G496)^2)+((Q496/H496)^2)+((R496/I496)^2)+((S496/J496)^2)+((T496/K496)^2)))*O496</f>
        <v>0.000174801816521424</v>
      </c>
      <c r="V496" s="0" t="n">
        <f aca="false">O496&gt;U496</f>
        <v>1</v>
      </c>
      <c r="W496" s="0" t="n">
        <v>96305.7324840764</v>
      </c>
      <c r="X496" s="0" t="n">
        <v>4.994E-006</v>
      </c>
      <c r="Y496" s="0" t="n">
        <f aca="false">(W496*X496)*EXP(L496*M496)</f>
        <v>0.478552075763404</v>
      </c>
      <c r="Z496" s="0" t="n">
        <v>144587.60673653</v>
      </c>
      <c r="AA496" s="0" t="n">
        <v>6507.82824848106</v>
      </c>
      <c r="AB496" s="0" t="n">
        <f aca="false">X496*0.1</f>
        <v>4.994E-007</v>
      </c>
      <c r="AC496" s="0" t="n">
        <f aca="false">(SQRT(((AA496/W496)^2)+((AB496/X496)^2)))*Y496</f>
        <v>0.0577569657777172</v>
      </c>
      <c r="AD496" s="0" t="n">
        <v>5.223868284E-006</v>
      </c>
      <c r="AE496" s="0" t="n">
        <f aca="false">(W496*AD496)*EXP(L496*M496)</f>
        <v>0.500579297321348</v>
      </c>
      <c r="AF496" s="0" t="n">
        <v>144587.60673653</v>
      </c>
      <c r="AG496" s="0" t="n">
        <v>6507.82824848106</v>
      </c>
      <c r="AH496" s="0" t="n">
        <f aca="false">AD496*0.1</f>
        <v>5.223868284E-007</v>
      </c>
      <c r="AI496" s="0" t="n">
        <f aca="false">(SQRT(((AG496/W496)^2)+((AH496/AD496)^2)))*AE496</f>
        <v>0.0604154548871226</v>
      </c>
      <c r="AJ496" s="0" t="n">
        <v>3.02832944E-007</v>
      </c>
      <c r="AK496" s="0" t="n">
        <f aca="false">(W496*AJ496)*EXP(L496*M496)</f>
        <v>0.0290190896997883</v>
      </c>
      <c r="AL496" s="0" t="n">
        <v>144587.60673653</v>
      </c>
      <c r="AM496" s="0" t="n">
        <v>6507.82824848106</v>
      </c>
      <c r="AN496" s="0" t="n">
        <f aca="false">AJ496*0.1</f>
        <v>3.02832944E-008</v>
      </c>
      <c r="AO496" s="0" t="n">
        <f aca="false">(SQRT(((AM496/W496)^2)+((AN496/AJ496)^2)))*AK496</f>
        <v>0.00350234521084769</v>
      </c>
    </row>
    <row r="497" customFormat="false" ht="15" hidden="false" customHeight="false" outlineLevel="0" collapsed="false">
      <c r="A497" s="42" t="s">
        <v>650</v>
      </c>
      <c r="B497" s="40" t="s">
        <v>902</v>
      </c>
      <c r="C497" s="0" t="s">
        <v>2139</v>
      </c>
      <c r="D497" s="41" t="n">
        <v>41398</v>
      </c>
      <c r="E497" s="0" t="n">
        <v>210000</v>
      </c>
      <c r="F497" s="0" t="n">
        <v>210000</v>
      </c>
      <c r="G497" s="0" t="n">
        <f aca="false">(((F497*3.7852*35.81)/1000)/(H497^2))*1.2732</f>
        <v>49.248713577495</v>
      </c>
      <c r="H497" s="0" t="n">
        <v>27.1273326612506</v>
      </c>
      <c r="I497" s="0" t="n">
        <v>3339.3552</v>
      </c>
      <c r="J497" s="0" t="n">
        <v>68.0016224983599</v>
      </c>
      <c r="K497" s="0" t="n">
        <v>3.82238500207701</v>
      </c>
      <c r="L497" s="0" t="n">
        <v>0.005</v>
      </c>
      <c r="M497" s="0" t="n">
        <v>-1</v>
      </c>
      <c r="N497" s="0" t="n">
        <v>792776.942408229</v>
      </c>
      <c r="O497" s="0" t="n">
        <f aca="false">(N497/2204.59)*EXP(L497*M497)</f>
        <v>357.80936632771</v>
      </c>
      <c r="P497" s="0" t="n">
        <v>6.50911436864469</v>
      </c>
      <c r="Q497" s="0" t="n">
        <v>4.58805933905126</v>
      </c>
      <c r="R497" s="0" t="n">
        <f aca="false">930.997453405583*(I497/Hoja4!$EM$2)</f>
        <v>668.178287132362</v>
      </c>
      <c r="S497" s="0" t="n">
        <v>0.346725101597201</v>
      </c>
      <c r="T497" s="0" t="n">
        <v>0.0215793379964769</v>
      </c>
      <c r="U497" s="0" t="n">
        <f aca="false">(SQRT(((P497/G497)^2)+((Q497/H497)^2)+((R497/I497)^2)+((S497/J497)^2)+((T497/K497)^2)))*O497</f>
        <v>105.032892061205</v>
      </c>
      <c r="V497" s="0" t="n">
        <f aca="false">O497&gt;U497</f>
        <v>1</v>
      </c>
      <c r="W497" s="0" t="n">
        <v>701264592</v>
      </c>
      <c r="X497" s="0" t="n">
        <v>4.994E-006</v>
      </c>
      <c r="Y497" s="0" t="n">
        <f aca="false">(W497*X497)*EXP(L497*M497)</f>
        <v>3484.64849915829</v>
      </c>
      <c r="Z497" s="0" t="n">
        <v>144587.60673653</v>
      </c>
      <c r="AA497" s="0" t="n">
        <v>3748.14709444969</v>
      </c>
      <c r="AB497" s="0" t="n">
        <f aca="false">X497*0.1</f>
        <v>4.994E-007</v>
      </c>
      <c r="AC497" s="0" t="n">
        <f aca="false">(SQRT(((AA497/W497)^2)+((AB497/X497)^2)))*Y497</f>
        <v>348.464850413564</v>
      </c>
      <c r="AD497" s="0" t="n">
        <v>5.223868284E-006</v>
      </c>
      <c r="AE497" s="0" t="n">
        <f aca="false">(W497*AD497)*EXP(L497*M497)</f>
        <v>3645.04300673632</v>
      </c>
      <c r="AF497" s="0" t="n">
        <v>144587.60673653</v>
      </c>
      <c r="AG497" s="0" t="n">
        <v>3748.14709444969</v>
      </c>
      <c r="AH497" s="0" t="n">
        <f aca="false">AD497*0.1</f>
        <v>5.223868284E-007</v>
      </c>
      <c r="AI497" s="0" t="n">
        <f aca="false">(SQRT(((AG497/W497)^2)+((AH497/AD497)^2)))*AE497</f>
        <v>364.504301194278</v>
      </c>
      <c r="AJ497" s="0" t="n">
        <v>3.02832944E-007</v>
      </c>
      <c r="AK497" s="0" t="n">
        <f aca="false">(W497*AJ497)*EXP(L497*M497)</f>
        <v>211.306840970221</v>
      </c>
      <c r="AL497" s="0" t="n">
        <v>144587.60673653</v>
      </c>
      <c r="AM497" s="0" t="n">
        <v>3748.14709444969</v>
      </c>
      <c r="AN497" s="0" t="n">
        <f aca="false">AJ497*0.1</f>
        <v>3.02832944E-008</v>
      </c>
      <c r="AO497" s="0" t="n">
        <f aca="false">(SQRT(((AM497/W497)^2)+((AN497/AJ497)^2)))*AK497</f>
        <v>21.1306841272045</v>
      </c>
    </row>
    <row r="498" customFormat="false" ht="15" hidden="false" customHeight="false" outlineLevel="0" collapsed="false">
      <c r="A498" s="42" t="s">
        <v>650</v>
      </c>
      <c r="B498" s="40" t="s">
        <v>909</v>
      </c>
      <c r="C498" s="0" t="s">
        <v>2123</v>
      </c>
      <c r="D498" s="41" t="n">
        <v>40752</v>
      </c>
      <c r="E498" s="0" t="n">
        <v>5562</v>
      </c>
      <c r="F498" s="0" t="n">
        <v>5283.44</v>
      </c>
      <c r="G498" s="0" t="n">
        <f aca="false">(((F498*3.7852*35.81)/1000)/(H498^2))*1.2732</f>
        <v>13.5536563152052</v>
      </c>
      <c r="H498" s="0" t="n">
        <v>8.20209975</v>
      </c>
      <c r="I498" s="0" t="n">
        <v>45.4249504110958</v>
      </c>
      <c r="J498" s="0" t="n">
        <v>130.009325504884</v>
      </c>
      <c r="K498" s="0" t="n">
        <v>0.00593973</v>
      </c>
      <c r="L498" s="0" t="n">
        <v>0.005</v>
      </c>
      <c r="M498" s="0" t="n">
        <v>1</v>
      </c>
      <c r="N498" s="0" t="n">
        <v>3.64945725441226</v>
      </c>
      <c r="O498" s="0" t="n">
        <f aca="false">(N498/2204.59)*EXP(L498*M498)</f>
        <v>0.00166368813930277</v>
      </c>
      <c r="P498" s="0" t="n">
        <v>0.400684429145215</v>
      </c>
      <c r="Q498" s="0" t="n">
        <v>0.0788250461799058</v>
      </c>
      <c r="R498" s="0" t="n">
        <f aca="false">30.6123136425953*(I498/Hoja4!$AQ$2)</f>
        <v>1.14271708519834</v>
      </c>
      <c r="S498" s="0" t="n">
        <v>1.14894745568521</v>
      </c>
      <c r="T498" s="0" t="n">
        <v>5.58086552427142E-005</v>
      </c>
      <c r="U498" s="0" t="n">
        <f aca="false">(SQRT(((P498/G498)^2)+((Q498/H498)^2)+((R498/I498)^2)+((S498/J498)^2)+((T498/K498)^2)))*O498</f>
        <v>6.99052650759862E-005</v>
      </c>
      <c r="V498" s="0" t="n">
        <f aca="false">O498&gt;U498</f>
        <v>1</v>
      </c>
      <c r="W498" s="0" t="n">
        <v>240000</v>
      </c>
      <c r="X498" s="0" t="n">
        <v>4.994E-006</v>
      </c>
      <c r="Y498" s="0" t="n">
        <f aca="false">(W498*X498)*EXP(L498*M498)</f>
        <v>1.20456780700124</v>
      </c>
      <c r="Z498" s="0" t="n">
        <v>79874165.3439532</v>
      </c>
      <c r="AA498" s="0" t="n">
        <v>6507.82824848106</v>
      </c>
      <c r="AB498" s="0" t="n">
        <f aca="false">X498*0.1</f>
        <v>4.994E-007</v>
      </c>
      <c r="AC498" s="0" t="n">
        <f aca="false">(SQRT(((AA498/W498)^2)+((AB498/X498)^2)))*Y498</f>
        <v>0.124806681291322</v>
      </c>
      <c r="AD498" s="0" t="n">
        <v>5.223868284E-006</v>
      </c>
      <c r="AE498" s="0" t="n">
        <f aca="false">(W498*AD498)*EXP(L498*M498)</f>
        <v>1.26001272785768</v>
      </c>
      <c r="AF498" s="0" t="n">
        <v>79874165.3439532</v>
      </c>
      <c r="AG498" s="0" t="n">
        <v>6507.82824848106</v>
      </c>
      <c r="AH498" s="0" t="n">
        <f aca="false">AD498*0.1</f>
        <v>5.223868284E-007</v>
      </c>
      <c r="AI498" s="0" t="n">
        <f aca="false">(SQRT(((AG498/W498)^2)+((AH498/AD498)^2)))*AE498</f>
        <v>0.130551394479182</v>
      </c>
      <c r="AJ498" s="0" t="n">
        <v>3.02832944E-007</v>
      </c>
      <c r="AK498" s="0" t="n">
        <f aca="false">(W498*AJ498)*EXP(L498*M498)</f>
        <v>0.0730442161076913</v>
      </c>
      <c r="AL498" s="0" t="n">
        <v>79874165.3439532</v>
      </c>
      <c r="AM498" s="0" t="n">
        <v>6507.82824848106</v>
      </c>
      <c r="AN498" s="0" t="n">
        <f aca="false">AJ498*0.1</f>
        <v>3.02832944E-008</v>
      </c>
      <c r="AO498" s="0" t="n">
        <f aca="false">(SQRT(((AM498/W498)^2)+((AN498/AJ498)^2)))*AK498</f>
        <v>0.00756819678140186</v>
      </c>
    </row>
    <row r="499" customFormat="false" ht="15" hidden="false" customHeight="false" outlineLevel="0" collapsed="false">
      <c r="A499" s="42" t="s">
        <v>650</v>
      </c>
      <c r="B499" s="40" t="s">
        <v>914</v>
      </c>
      <c r="C499" s="0" t="s">
        <v>2122</v>
      </c>
      <c r="D499" s="41" t="n">
        <v>41177</v>
      </c>
      <c r="E499" s="0" t="n">
        <v>10000</v>
      </c>
      <c r="F499" s="0" t="n">
        <v>9685</v>
      </c>
      <c r="G499" s="0" t="n">
        <f aca="false">(((F499*3.7852*35.81)/1000)/(H499^2))*1.2732</f>
        <v>26.0819272240921</v>
      </c>
      <c r="H499" s="0" t="n">
        <v>8.005249356</v>
      </c>
      <c r="I499" s="0" t="n">
        <v>38.4099122354156</v>
      </c>
      <c r="J499" s="0" t="n">
        <v>68.0016224983599</v>
      </c>
      <c r="K499" s="0" t="n">
        <v>3.82238500207701</v>
      </c>
      <c r="L499" s="0" t="n">
        <v>0.005</v>
      </c>
      <c r="M499" s="0" t="n">
        <v>0</v>
      </c>
      <c r="N499" s="0" t="n">
        <v>2181.79916865438</v>
      </c>
      <c r="O499" s="0" t="n">
        <f aca="false">(N499/2204.59)*EXP(L499*M499)</f>
        <v>0.989662099825536</v>
      </c>
      <c r="P499" s="0" t="n">
        <v>0.693948706618423</v>
      </c>
      <c r="Q499" s="0" t="n">
        <v>0.0696754411027923</v>
      </c>
      <c r="R499" s="0" t="n">
        <f aca="false">30.3818643031628*(I499/Hoja4!$DD$2)</f>
        <v>0.371261187069946</v>
      </c>
      <c r="S499" s="0" t="n">
        <v>0.346725101597201</v>
      </c>
      <c r="T499" s="0" t="n">
        <v>0.0215793379964769</v>
      </c>
      <c r="U499" s="0" t="n">
        <f aca="false">(SQRT(((P499/G499)^2)+((Q499/H499)^2)+((R499/I499)^2)+((S499/J499)^2)+((T499/K499)^2)))*O499</f>
        <v>0.0302609603599887</v>
      </c>
      <c r="V499" s="0" t="n">
        <f aca="false">O499&gt;U499</f>
        <v>1</v>
      </c>
      <c r="W499" s="0" t="n">
        <v>372000</v>
      </c>
      <c r="X499" s="0" t="n">
        <v>4.994E-006</v>
      </c>
      <c r="Y499" s="0" t="n">
        <f aca="false">(W499*X499)*EXP(L499*M499)</f>
        <v>1.857768</v>
      </c>
      <c r="Z499" s="0" t="n">
        <v>79874165.3439532</v>
      </c>
      <c r="AA499" s="0" t="n">
        <v>3748.14709444969</v>
      </c>
      <c r="AB499" s="0" t="n">
        <f aca="false">X499*0.1</f>
        <v>4.994E-007</v>
      </c>
      <c r="AC499" s="0" t="n">
        <f aca="false">(SQRT(((AA499/W499)^2)+((AB499/X499)^2)))*Y499</f>
        <v>0.186717412614979</v>
      </c>
      <c r="AD499" s="0" t="n">
        <v>5.223868284E-006</v>
      </c>
      <c r="AE499" s="0" t="n">
        <f aca="false">(W499*AD499)*EXP(L499*M499)</f>
        <v>1.943279001648</v>
      </c>
      <c r="AF499" s="0" t="n">
        <v>79874165.3439532</v>
      </c>
      <c r="AG499" s="0" t="n">
        <v>3748.14709444969</v>
      </c>
      <c r="AH499" s="0" t="n">
        <f aca="false">AD499*0.1</f>
        <v>5.223868284E-007</v>
      </c>
      <c r="AI499" s="0" t="n">
        <f aca="false">(SQRT(((AG499/W499)^2)+((AH499/AD499)^2)))*AE499</f>
        <v>0.195311808135748</v>
      </c>
      <c r="AJ499" s="0" t="n">
        <v>3.02832944E-007</v>
      </c>
      <c r="AK499" s="0" t="n">
        <f aca="false">(W499*AJ499)*EXP(L499*M499)</f>
        <v>0.112653855168</v>
      </c>
      <c r="AL499" s="0" t="n">
        <v>79874165.3439532</v>
      </c>
      <c r="AM499" s="0" t="n">
        <v>3748.14709444969</v>
      </c>
      <c r="AN499" s="0" t="n">
        <f aca="false">AJ499*0.1</f>
        <v>3.02832944E-008</v>
      </c>
      <c r="AO499" s="0" t="n">
        <f aca="false">(SQRT(((AM499/W499)^2)+((AN499/AJ499)^2)))*AK499</f>
        <v>0.0113224236600434</v>
      </c>
    </row>
    <row r="500" customFormat="false" ht="15" hidden="false" customHeight="false" outlineLevel="0" collapsed="false">
      <c r="A500" s="42" t="s">
        <v>650</v>
      </c>
      <c r="B500" s="32"/>
      <c r="C500" s="0" t="s">
        <v>2122</v>
      </c>
      <c r="D500" s="41" t="n">
        <v>41177</v>
      </c>
      <c r="E500" s="0" t="n">
        <v>10000</v>
      </c>
      <c r="F500" s="0" t="n">
        <v>9685</v>
      </c>
      <c r="G500" s="0" t="n">
        <f aca="false">(((F500*3.7852*35.81)/1000)/(H500^2))*1.2732</f>
        <v>26.0819272240921</v>
      </c>
      <c r="H500" s="0" t="n">
        <v>8.005249356</v>
      </c>
      <c r="I500" s="0" t="n">
        <v>38.4099122354156</v>
      </c>
      <c r="J500" s="0" t="n">
        <v>68.0016224983599</v>
      </c>
      <c r="K500" s="0" t="n">
        <v>3.82238500207701</v>
      </c>
      <c r="L500" s="0" t="n">
        <v>0.005</v>
      </c>
      <c r="M500" s="0" t="n">
        <v>0</v>
      </c>
      <c r="N500" s="0" t="n">
        <v>2181.79916865438</v>
      </c>
      <c r="O500" s="0" t="n">
        <f aca="false">(N500/2204.59)*EXP(L500*M500)</f>
        <v>0.989662099825536</v>
      </c>
      <c r="P500" s="0" t="n">
        <v>0.693948706618423</v>
      </c>
      <c r="Q500" s="0" t="n">
        <v>0.0696754411027923</v>
      </c>
      <c r="R500" s="0" t="n">
        <f aca="false">30.3818643031628*(I500/Hoja4!$DD$2)</f>
        <v>0.371261187069946</v>
      </c>
      <c r="S500" s="0" t="n">
        <v>0.346725101597201</v>
      </c>
      <c r="T500" s="0" t="n">
        <v>0.0215793379964769</v>
      </c>
      <c r="U500" s="0" t="n">
        <f aca="false">(SQRT(((P500/G500)^2)+((Q500/H500)^2)+((R500/I500)^2)+((S500/J500)^2)+((T500/K500)^2)))*O500</f>
        <v>0.0302609603599887</v>
      </c>
      <c r="V500" s="0" t="n">
        <f aca="false">O500&gt;U500</f>
        <v>1</v>
      </c>
      <c r="W500" s="0" t="n">
        <v>372000</v>
      </c>
      <c r="X500" s="0" t="n">
        <v>4.994E-006</v>
      </c>
      <c r="Y500" s="0" t="n">
        <f aca="false">(W500*X500)*EXP(L500*M500)</f>
        <v>1.857768</v>
      </c>
      <c r="Z500" s="0" t="n">
        <v>144587.60673653</v>
      </c>
      <c r="AA500" s="0" t="n">
        <v>3748.14709444969</v>
      </c>
      <c r="AB500" s="0" t="n">
        <f aca="false">X500*0.1</f>
        <v>4.994E-007</v>
      </c>
      <c r="AC500" s="0" t="n">
        <f aca="false">(SQRT(((AA500/W500)^2)+((AB500/X500)^2)))*Y500</f>
        <v>0.186717412614979</v>
      </c>
      <c r="AD500" s="0" t="n">
        <v>5.223868284E-006</v>
      </c>
      <c r="AE500" s="0" t="n">
        <f aca="false">(W500*AD500)*EXP(L500*M500)</f>
        <v>1.943279001648</v>
      </c>
      <c r="AF500" s="0" t="n">
        <v>144587.60673653</v>
      </c>
      <c r="AG500" s="0" t="n">
        <v>3748.14709444969</v>
      </c>
      <c r="AH500" s="0" t="n">
        <f aca="false">AD500*0.1</f>
        <v>5.223868284E-007</v>
      </c>
      <c r="AI500" s="0" t="n">
        <f aca="false">(SQRT(((AG500/W500)^2)+((AH500/AD500)^2)))*AE500</f>
        <v>0.195311808135748</v>
      </c>
      <c r="AJ500" s="0" t="n">
        <v>3.02832944E-007</v>
      </c>
      <c r="AK500" s="0" t="n">
        <f aca="false">(W500*AJ500)*EXP(L500*M500)</f>
        <v>0.112653855168</v>
      </c>
      <c r="AL500" s="0" t="n">
        <v>144587.60673653</v>
      </c>
      <c r="AM500" s="0" t="n">
        <v>3748.14709444969</v>
      </c>
      <c r="AN500" s="0" t="n">
        <f aca="false">AJ500*0.1</f>
        <v>3.02832944E-008</v>
      </c>
      <c r="AO500" s="0" t="n">
        <f aca="false">(SQRT(((AM500/W500)^2)+((AN500/AJ500)^2)))*AK500</f>
        <v>0.0113224236600434</v>
      </c>
    </row>
    <row r="501" customFormat="false" ht="15" hidden="false" customHeight="false" outlineLevel="0" collapsed="false">
      <c r="A501" s="42" t="s">
        <v>650</v>
      </c>
      <c r="B501" s="32"/>
      <c r="C501" s="0" t="s">
        <v>2123</v>
      </c>
      <c r="D501" s="41" t="n">
        <v>41177</v>
      </c>
      <c r="E501" s="0" t="n">
        <v>10000</v>
      </c>
      <c r="F501" s="0" t="n">
        <v>9685</v>
      </c>
      <c r="G501" s="0" t="n">
        <f aca="false">(((F501*3.7852*35.81)/1000)/(H501^2))*1.2732</f>
        <v>26.0819272240921</v>
      </c>
      <c r="H501" s="0" t="n">
        <v>8.005249356</v>
      </c>
      <c r="I501" s="0" t="n">
        <v>49.5611770779556</v>
      </c>
      <c r="J501" s="0" t="n">
        <v>130.009325504884</v>
      </c>
      <c r="K501" s="0" t="n">
        <v>0.00593973</v>
      </c>
      <c r="L501" s="0" t="n">
        <v>0.005</v>
      </c>
      <c r="M501" s="0" t="n">
        <v>0</v>
      </c>
      <c r="N501" s="0" t="n">
        <v>6.81251676338558</v>
      </c>
      <c r="O501" s="0" t="n">
        <f aca="false">(N501/2204.59)*EXP(L501*M501)</f>
        <v>0.00309015134940537</v>
      </c>
      <c r="P501" s="0" t="n">
        <v>0.693948706618423</v>
      </c>
      <c r="Q501" s="0" t="n">
        <v>0.0696754411027923</v>
      </c>
      <c r="R501" s="0" t="n">
        <f aca="false">30.3818643031628*(I501/Hoja4!$DN$2)</f>
        <v>0.262072667021194</v>
      </c>
      <c r="S501" s="0" t="n">
        <v>1.14894745568521</v>
      </c>
      <c r="T501" s="0" t="n">
        <v>5.58086552427142E-005</v>
      </c>
      <c r="U501" s="0" t="n">
        <f aca="false">(SQRT(((P501/G501)^2)+((Q501/H501)^2)+((R501/I501)^2)+((S501/J501)^2)+((T501/K501)^2)))*O501</f>
        <v>9.66384460608598E-005</v>
      </c>
      <c r="V501" s="0" t="n">
        <f aca="false">O501&gt;U501</f>
        <v>1</v>
      </c>
      <c r="W501" s="0" t="n">
        <v>480000</v>
      </c>
      <c r="X501" s="0" t="n">
        <v>4.994E-006</v>
      </c>
      <c r="Y501" s="0" t="n">
        <f aca="false">(W501*X501)*EXP(L501*M501)</f>
        <v>2.39712</v>
      </c>
      <c r="Z501" s="0" t="n">
        <v>1116842.27994909</v>
      </c>
      <c r="AA501" s="0" t="n">
        <v>6507.82824848106</v>
      </c>
      <c r="AB501" s="0" t="n">
        <f aca="false">X501*0.1</f>
        <v>4.994E-007</v>
      </c>
      <c r="AC501" s="0" t="n">
        <f aca="false">(SQRT(((AA501/W501)^2)+((AB501/X501)^2)))*Y501</f>
        <v>0.241905144781479</v>
      </c>
      <c r="AD501" s="0" t="n">
        <v>5.223868284E-006</v>
      </c>
      <c r="AE501" s="0" t="n">
        <f aca="false">(W501*AD501)*EXP(L501*M501)</f>
        <v>2.50745677632</v>
      </c>
      <c r="AF501" s="0" t="n">
        <v>1116842.27994909</v>
      </c>
      <c r="AG501" s="0" t="n">
        <v>6507.82824848106</v>
      </c>
      <c r="AH501" s="0" t="n">
        <f aca="false">AD501*0.1</f>
        <v>5.223868284E-007</v>
      </c>
      <c r="AI501" s="0" t="n">
        <f aca="false">(SQRT(((AG501/W501)^2)+((AH501/AD501)^2)))*AE501</f>
        <v>0.253039770436603</v>
      </c>
      <c r="AJ501" s="0" t="n">
        <v>3.02832944E-007</v>
      </c>
      <c r="AK501" s="0" t="n">
        <f aca="false">(W501*AJ501)*EXP(L501*M501)</f>
        <v>0.14535981312</v>
      </c>
      <c r="AL501" s="0" t="n">
        <v>1116842.27994909</v>
      </c>
      <c r="AM501" s="0" t="n">
        <v>6507.82824848106</v>
      </c>
      <c r="AN501" s="0" t="n">
        <f aca="false">AJ501*0.1</f>
        <v>3.02832944E-008</v>
      </c>
      <c r="AO501" s="0" t="n">
        <f aca="false">(SQRT(((AM501/W501)^2)+((AN501/AJ501)^2)))*AK501</f>
        <v>0.0146689721992234</v>
      </c>
    </row>
    <row r="502" customFormat="false" ht="15" hidden="false" customHeight="false" outlineLevel="0" collapsed="false">
      <c r="A502" s="42" t="s">
        <v>650</v>
      </c>
      <c r="B502" s="32"/>
      <c r="C502" s="0" t="s">
        <v>2125</v>
      </c>
      <c r="D502" s="41" t="n">
        <v>41177</v>
      </c>
      <c r="E502" s="0" t="n">
        <v>5000</v>
      </c>
      <c r="F502" s="0" t="n">
        <v>5283.44</v>
      </c>
      <c r="G502" s="0" t="n">
        <f aca="false">(((F502*3.7852*35.81)/1000)/(H502^2))*1.2732</f>
        <v>13.5536563152052</v>
      </c>
      <c r="H502" s="0" t="n">
        <v>8.20209975</v>
      </c>
      <c r="I502" s="0" t="n">
        <v>5.67811880138698</v>
      </c>
      <c r="J502" s="0" t="n">
        <v>68.0020357347871</v>
      </c>
      <c r="K502" s="0" t="n">
        <v>3.9836139795159</v>
      </c>
      <c r="L502" s="0" t="n">
        <v>0.005</v>
      </c>
      <c r="M502" s="0" t="n">
        <v>0</v>
      </c>
      <c r="N502" s="0" t="n">
        <v>193.489821862201</v>
      </c>
      <c r="O502" s="0" t="n">
        <f aca="false">(N502/2204.59)*EXP(L502*M502)</f>
        <v>0.0877668055566799</v>
      </c>
      <c r="P502" s="0" t="n">
        <v>0.400684429145215</v>
      </c>
      <c r="Q502" s="0" t="n">
        <v>0.0788250461799058</v>
      </c>
      <c r="R502" s="0" t="n">
        <f aca="false">30.6123136425953*(I502/Hoja4!$AG$2)</f>
        <v>0.14994173464567</v>
      </c>
      <c r="S502" s="0" t="n">
        <v>0.388353619553598</v>
      </c>
      <c r="T502" s="0" t="n">
        <v>0.0223763331258358</v>
      </c>
      <c r="U502" s="0" t="n">
        <f aca="false">(SQRT(((P502/G502)^2)+((Q502/H502)^2)+((R502/I502)^2)+((S502/J502)^2)+((T502/K502)^2)))*O502</f>
        <v>0.00364819950534596</v>
      </c>
      <c r="V502" s="0" t="n">
        <f aca="false">O502&gt;U502</f>
        <v>1</v>
      </c>
      <c r="W502" s="0" t="n">
        <v>30000</v>
      </c>
      <c r="X502" s="0" t="n">
        <v>4.994E-006</v>
      </c>
      <c r="Y502" s="0" t="n">
        <f aca="false">(W502*X502)*EXP(L502*M502)</f>
        <v>0.14982</v>
      </c>
      <c r="Z502" s="0" t="n">
        <v>144587.60673653</v>
      </c>
      <c r="AA502" s="0" t="n">
        <v>804.406580767259</v>
      </c>
      <c r="AB502" s="0" t="n">
        <f aca="false">X502*0.1</f>
        <v>4.994E-007</v>
      </c>
      <c r="AC502" s="0" t="n">
        <f aca="false">(SQRT(((AA502/W502)^2)+((AB502/X502)^2)))*Y502</f>
        <v>0.0155112305049351</v>
      </c>
      <c r="AD502" s="0" t="n">
        <v>5.223868284E-006</v>
      </c>
      <c r="AE502" s="0" t="n">
        <f aca="false">(W502*AD502)*EXP(L502*M502)</f>
        <v>0.15671604852</v>
      </c>
      <c r="AF502" s="0" t="n">
        <v>144587.60673653</v>
      </c>
      <c r="AG502" s="0" t="n">
        <v>804.406580767259</v>
      </c>
      <c r="AH502" s="0" t="n">
        <f aca="false">AD502*0.1</f>
        <v>5.223868284E-007</v>
      </c>
      <c r="AI502" s="0" t="n">
        <f aca="false">(SQRT(((AG502/W502)^2)+((AH502/AD502)^2)))*AE502</f>
        <v>0.0162251952504092</v>
      </c>
      <c r="AJ502" s="0" t="n">
        <v>3.02832944E-007</v>
      </c>
      <c r="AK502" s="0" t="n">
        <f aca="false">(W502*AJ502)*EXP(L502*M502)</f>
        <v>0.00908498832</v>
      </c>
      <c r="AL502" s="0" t="n">
        <v>144587.60673653</v>
      </c>
      <c r="AM502" s="0" t="n">
        <v>804.406580767259</v>
      </c>
      <c r="AN502" s="0" t="n">
        <f aca="false">AJ502*0.1</f>
        <v>3.02832944E-008</v>
      </c>
      <c r="AO502" s="0" t="n">
        <f aca="false">(SQRT(((AM502/W502)^2)+((AN502/AJ502)^2)))*AK502</f>
        <v>0.000940591029009231</v>
      </c>
    </row>
    <row r="503" customFormat="false" ht="15" hidden="false" customHeight="false" outlineLevel="0" collapsed="false">
      <c r="A503" s="42" t="s">
        <v>650</v>
      </c>
      <c r="B503" s="40" t="s">
        <v>919</v>
      </c>
      <c r="C503" s="0" t="s">
        <v>2123</v>
      </c>
      <c r="D503" s="41" t="n">
        <v>41477</v>
      </c>
      <c r="E503" s="0" t="n">
        <v>10000</v>
      </c>
      <c r="F503" s="0" t="n">
        <v>9685</v>
      </c>
      <c r="G503" s="0" t="n">
        <f aca="false">(((F503*3.7852*35.81)/1000)/(H503^2))*1.2732</f>
        <v>26.0819272240921</v>
      </c>
      <c r="H503" s="0" t="n">
        <v>8.005249356</v>
      </c>
      <c r="I503" s="0" t="n">
        <v>34.0733092410945</v>
      </c>
      <c r="J503" s="0" t="n">
        <v>130.009325504884</v>
      </c>
      <c r="K503" s="0" t="n">
        <v>0.00593973</v>
      </c>
      <c r="L503" s="0" t="n">
        <v>0.005</v>
      </c>
      <c r="M503" s="0" t="n">
        <v>-1</v>
      </c>
      <c r="N503" s="0" t="n">
        <v>6.06700992835081</v>
      </c>
      <c r="O503" s="0" t="n">
        <f aca="false">(N503/2204.59)*EXP(L503*M503)</f>
        <v>0.00273826452541967</v>
      </c>
      <c r="P503" s="0" t="n">
        <v>0.693948706618423</v>
      </c>
      <c r="Q503" s="0" t="n">
        <v>0.0696754411027923</v>
      </c>
      <c r="R503" s="0" t="n">
        <f aca="false">30.3818643031628*(I503/Hoja4!$DN$2)</f>
        <v>0.180174958577071</v>
      </c>
      <c r="S503" s="0" t="n">
        <v>1.14894745568521</v>
      </c>
      <c r="T503" s="0" t="n">
        <v>5.58086552427142E-005</v>
      </c>
      <c r="U503" s="0" t="n">
        <f aca="false">(SQRT(((P503/G503)^2)+((Q503/H503)^2)+((R503/I503)^2)+((S503/J503)^2)+((T503/K503)^2)))*O503</f>
        <v>8.56338731405683E-005</v>
      </c>
      <c r="V503" s="0" t="n">
        <f aca="false">O503&gt;U503</f>
        <v>1</v>
      </c>
      <c r="W503" s="0" t="n">
        <v>330000</v>
      </c>
      <c r="X503" s="0" t="n">
        <v>4.994E-006</v>
      </c>
      <c r="Y503" s="0" t="n">
        <f aca="false">(W503*X503)*EXP(L503*M503)</f>
        <v>1.63980046595912</v>
      </c>
      <c r="Z503" s="0" t="n">
        <v>144587.60673653</v>
      </c>
      <c r="AA503" s="0" t="n">
        <v>6507.82824848106</v>
      </c>
      <c r="AB503" s="0" t="n">
        <f aca="false">X503*0.1</f>
        <v>4.994E-007</v>
      </c>
      <c r="AC503" s="0" t="n">
        <f aca="false">(SQRT(((AA503/W503)^2)+((AB503/X503)^2)))*Y503</f>
        <v>0.167138271755069</v>
      </c>
      <c r="AD503" s="0" t="n">
        <v>5.223868284E-006</v>
      </c>
      <c r="AE503" s="0" t="n">
        <f aca="false">(W503*AD503)*EXP(L503*M503)</f>
        <v>1.71527866363883</v>
      </c>
      <c r="AF503" s="0" t="n">
        <v>144587.60673653</v>
      </c>
      <c r="AG503" s="0" t="n">
        <v>6507.82824848106</v>
      </c>
      <c r="AH503" s="0" t="n">
        <f aca="false">AD503*0.1</f>
        <v>5.223868284E-007</v>
      </c>
      <c r="AI503" s="0" t="n">
        <f aca="false">(SQRT(((AG503/W503)^2)+((AH503/AD503)^2)))*AE503</f>
        <v>0.174831461126127</v>
      </c>
      <c r="AJ503" s="0" t="n">
        <v>3.02832944E-007</v>
      </c>
      <c r="AK503" s="0" t="n">
        <f aca="false">(W503*AJ503)*EXP(L503*M503)</f>
        <v>0.0994364442689174</v>
      </c>
      <c r="AL503" s="0" t="n">
        <v>144587.60673653</v>
      </c>
      <c r="AM503" s="0" t="n">
        <v>6507.82824848106</v>
      </c>
      <c r="AN503" s="0" t="n">
        <f aca="false">AJ503*0.1</f>
        <v>3.02832944E-008</v>
      </c>
      <c r="AO503" s="0" t="n">
        <f aca="false">(SQRT(((AM503/W503)^2)+((AN503/AJ503)^2)))*AK503</f>
        <v>0.010135157166732</v>
      </c>
    </row>
    <row r="504" customFormat="false" ht="15" hidden="false" customHeight="false" outlineLevel="0" collapsed="false">
      <c r="A504" s="42" t="s">
        <v>650</v>
      </c>
      <c r="B504" s="32"/>
      <c r="C504" s="0" t="s">
        <v>2123</v>
      </c>
      <c r="D504" s="41" t="n">
        <v>41477</v>
      </c>
      <c r="E504" s="0" t="n">
        <v>5000</v>
      </c>
      <c r="F504" s="0" t="n">
        <v>5283.44</v>
      </c>
      <c r="G504" s="0" t="n">
        <f aca="false">(((F504*3.7852*35.81)/1000)/(H504^2))*1.2732</f>
        <v>13.5536563152052</v>
      </c>
      <c r="H504" s="0" t="n">
        <v>8.20209975</v>
      </c>
      <c r="I504" s="0" t="n">
        <v>62.4593068152567</v>
      </c>
      <c r="J504" s="0" t="n">
        <v>130.009325504884</v>
      </c>
      <c r="K504" s="0" t="n">
        <v>0.00593973</v>
      </c>
      <c r="L504" s="0" t="n">
        <v>0.005</v>
      </c>
      <c r="M504" s="0" t="n">
        <v>-1</v>
      </c>
      <c r="N504" s="0" t="n">
        <v>3.92523039827764</v>
      </c>
      <c r="O504" s="0" t="n">
        <f aca="false">(N504/2204.59)*EXP(L504*M504)</f>
        <v>0.00177160071940484</v>
      </c>
      <c r="P504" s="0" t="n">
        <v>0.400684429145215</v>
      </c>
      <c r="Q504" s="0" t="n">
        <v>0.0788250461799058</v>
      </c>
      <c r="R504" s="0" t="n">
        <f aca="false">30.6123136425953*(I504/Hoja4!$AB$2)</f>
        <v>0.341253204737471</v>
      </c>
      <c r="S504" s="0" t="n">
        <v>1.14894745568521</v>
      </c>
      <c r="T504" s="0" t="n">
        <v>5.58086552427142E-005</v>
      </c>
      <c r="U504" s="0" t="n">
        <f aca="false">(SQRT(((P504/G504)^2)+((Q504/H504)^2)+((R504/I504)^2)+((S504/J504)^2)+((T504/K504)^2)))*O504</f>
        <v>6.04048892975514E-005</v>
      </c>
      <c r="V504" s="0" t="n">
        <f aca="false">O504&gt;U504</f>
        <v>1</v>
      </c>
      <c r="W504" s="0" t="n">
        <v>330000</v>
      </c>
      <c r="X504" s="0" t="n">
        <v>4.994E-006</v>
      </c>
      <c r="Y504" s="0" t="n">
        <f aca="false">(W504*X504)*EXP(L504*M504)</f>
        <v>1.63980046595912</v>
      </c>
      <c r="Z504" s="0" t="n">
        <v>144587.60673653</v>
      </c>
      <c r="AA504" s="0" t="n">
        <v>6507.82824848106</v>
      </c>
      <c r="AB504" s="0" t="n">
        <f aca="false">X504*0.1</f>
        <v>4.994E-007</v>
      </c>
      <c r="AC504" s="0" t="n">
        <f aca="false">(SQRT(((AA504/W504)^2)+((AB504/X504)^2)))*Y504</f>
        <v>0.167138271755069</v>
      </c>
      <c r="AD504" s="0" t="n">
        <v>5.223868284E-006</v>
      </c>
      <c r="AE504" s="0" t="n">
        <f aca="false">(W504*AD504)*EXP(L504*M504)</f>
        <v>1.71527866363883</v>
      </c>
      <c r="AF504" s="0" t="n">
        <v>144587.60673653</v>
      </c>
      <c r="AG504" s="0" t="n">
        <v>6507.82824848106</v>
      </c>
      <c r="AH504" s="0" t="n">
        <f aca="false">AD504*0.1</f>
        <v>5.223868284E-007</v>
      </c>
      <c r="AI504" s="0" t="n">
        <f aca="false">(SQRT(((AG504/W504)^2)+((AH504/AD504)^2)))*AE504</f>
        <v>0.174831461126127</v>
      </c>
      <c r="AJ504" s="0" t="n">
        <v>3.02832944E-007</v>
      </c>
      <c r="AK504" s="0" t="n">
        <f aca="false">(W504*AJ504)*EXP(L504*M504)</f>
        <v>0.0994364442689174</v>
      </c>
      <c r="AL504" s="0" t="n">
        <v>144587.60673653</v>
      </c>
      <c r="AM504" s="0" t="n">
        <v>6507.82824848106</v>
      </c>
      <c r="AN504" s="0" t="n">
        <f aca="false">AJ504*0.1</f>
        <v>3.02832944E-008</v>
      </c>
      <c r="AO504" s="0" t="n">
        <f aca="false">(SQRT(((AM504/W504)^2)+((AN504/AJ504)^2)))*AK504</f>
        <v>0.010135157166732</v>
      </c>
    </row>
    <row r="505" customFormat="false" ht="15" hidden="false" customHeight="false" outlineLevel="0" collapsed="false">
      <c r="A505" s="42" t="s">
        <v>650</v>
      </c>
      <c r="B505" s="40" t="s">
        <v>924</v>
      </c>
      <c r="C505" s="0" t="s">
        <v>2123</v>
      </c>
      <c r="D505" s="41" t="n">
        <v>41222</v>
      </c>
      <c r="E505" s="0" t="n">
        <v>6000</v>
      </c>
      <c r="F505" s="0" t="n">
        <v>6380</v>
      </c>
      <c r="G505" s="0" t="n">
        <f aca="false">(((F505*3.7852*35.81)/1000)/(H505^2))*1.2732</f>
        <v>17.1814863902641</v>
      </c>
      <c r="H505" s="0" t="n">
        <v>8.005249356</v>
      </c>
      <c r="I505" s="0" t="n">
        <v>43.2601880877743</v>
      </c>
      <c r="J505" s="0" t="n">
        <v>130.009325504884</v>
      </c>
      <c r="K505" s="0" t="n">
        <v>0.00593973</v>
      </c>
      <c r="L505" s="0" t="n">
        <v>0.005</v>
      </c>
      <c r="M505" s="0" t="n">
        <v>0</v>
      </c>
      <c r="N505" s="0" t="n">
        <v>4.36457018018664</v>
      </c>
      <c r="O505" s="0" t="n">
        <f aca="false">(N505/2204.59)*EXP(L505*M505)</f>
        <v>0.00197976502668824</v>
      </c>
      <c r="P505" s="0" t="n">
        <v>0.581693626796288</v>
      </c>
      <c r="Q505" s="0" t="n">
        <v>0.0152723966616018</v>
      </c>
      <c r="R505" s="0" t="n">
        <f aca="false">32.2690362110918*(I505/Hoja4!$AV$2)</f>
        <v>0.257953408443891</v>
      </c>
      <c r="S505" s="0" t="n">
        <v>1.14894745568521</v>
      </c>
      <c r="T505" s="0" t="n">
        <v>5.58086552427142E-005</v>
      </c>
      <c r="U505" s="0" t="n">
        <f aca="false">(SQRT(((P505/G505)^2)+((Q505/H505)^2)+((R505/I505)^2)+((S505/J505)^2)+((T505/K505)^2)))*O505</f>
        <v>7.27895405406757E-005</v>
      </c>
      <c r="V505" s="0" t="n">
        <f aca="false">O505&gt;U505</f>
        <v>1</v>
      </c>
      <c r="W505" s="0" t="n">
        <v>276000</v>
      </c>
      <c r="X505" s="0" t="n">
        <v>4.994E-006</v>
      </c>
      <c r="Y505" s="0" t="n">
        <f aca="false">(W505*X505)*EXP(L505*M505)</f>
        <v>1.378344</v>
      </c>
      <c r="Z505" s="0" t="n">
        <v>79874165.3439532</v>
      </c>
      <c r="AA505" s="0" t="n">
        <v>6507.82824848106</v>
      </c>
      <c r="AB505" s="0" t="n">
        <f aca="false">X505*0.1</f>
        <v>4.994E-007</v>
      </c>
      <c r="AC505" s="0" t="n">
        <f aca="false">(SQRT(((AA505/W505)^2)+((AB505/X505)^2)))*Y505</f>
        <v>0.141614186969768</v>
      </c>
      <c r="AD505" s="0" t="n">
        <v>5.223868284E-006</v>
      </c>
      <c r="AE505" s="0" t="n">
        <f aca="false">(W505*AD505)*EXP(L505*M505)</f>
        <v>1.441787646384</v>
      </c>
      <c r="AF505" s="0" t="n">
        <v>79874165.3439532</v>
      </c>
      <c r="AG505" s="0" t="n">
        <v>6507.82824848106</v>
      </c>
      <c r="AH505" s="0" t="n">
        <f aca="false">AD505*0.1</f>
        <v>5.223868284E-007</v>
      </c>
      <c r="AI505" s="0" t="n">
        <f aca="false">(SQRT(((AG505/W505)^2)+((AH505/AD505)^2)))*AE505</f>
        <v>0.148132531012378</v>
      </c>
      <c r="AJ505" s="0" t="n">
        <v>3.02832944E-007</v>
      </c>
      <c r="AK505" s="0" t="n">
        <f aca="false">(W505*AJ505)*EXP(L505*M505)</f>
        <v>0.083581892544</v>
      </c>
      <c r="AL505" s="0" t="n">
        <v>79874165.3439532</v>
      </c>
      <c r="AM505" s="0" t="n">
        <v>6507.82824848106</v>
      </c>
      <c r="AN505" s="0" t="n">
        <f aca="false">AJ505*0.1</f>
        <v>3.02832944E-008</v>
      </c>
      <c r="AO505" s="0" t="n">
        <f aca="false">(SQRT(((AM505/W505)^2)+((AN505/AJ505)^2)))*AK505</f>
        <v>0.00858739310216684</v>
      </c>
    </row>
    <row r="506" customFormat="false" ht="15" hidden="false" customHeight="false" outlineLevel="0" collapsed="false">
      <c r="A506" s="42" t="s">
        <v>650</v>
      </c>
      <c r="B506" s="32"/>
      <c r="C506" s="0" t="s">
        <v>2122</v>
      </c>
      <c r="D506" s="41" t="n">
        <v>41222</v>
      </c>
      <c r="E506" s="0" t="n">
        <v>6000</v>
      </c>
      <c r="F506" s="0" t="n">
        <v>6380</v>
      </c>
      <c r="G506" s="0" t="n">
        <f aca="false">(((F506*3.7852*35.81)/1000)/(H506^2))*1.2732</f>
        <v>17.1814863902641</v>
      </c>
      <c r="H506" s="0" t="n">
        <v>8.005249356</v>
      </c>
      <c r="I506" s="0" t="n">
        <v>100.626959247649</v>
      </c>
      <c r="J506" s="0" t="n">
        <v>68.0016224983599</v>
      </c>
      <c r="K506" s="0" t="n">
        <v>3.82238500207701</v>
      </c>
      <c r="L506" s="0" t="n">
        <v>0.005</v>
      </c>
      <c r="M506" s="0" t="n">
        <v>0</v>
      </c>
      <c r="N506" s="0" t="n">
        <v>1846.68520572231</v>
      </c>
      <c r="O506" s="0" t="n">
        <f aca="false">(N506/2204.59)*EXP(L506*M506)</f>
        <v>0.837654713902501</v>
      </c>
      <c r="P506" s="0" t="n">
        <v>0.581693626796288</v>
      </c>
      <c r="Q506" s="0" t="n">
        <v>0.0152723966616018</v>
      </c>
      <c r="R506" s="0" t="n">
        <f aca="false">32.2690362110918*(I506/Hoja4!$AV$2)</f>
        <v>0.60002205877166</v>
      </c>
      <c r="S506" s="0" t="n">
        <v>0.346725101597201</v>
      </c>
      <c r="T506" s="0" t="n">
        <v>0.0215793379964769</v>
      </c>
      <c r="U506" s="0" t="n">
        <f aca="false">(SQRT(((P506/G506)^2)+((Q506/H506)^2)+((R506/I506)^2)+((S506/J506)^2)+((T506/K506)^2)))*O506</f>
        <v>0.0295358796262551</v>
      </c>
      <c r="V506" s="0" t="n">
        <f aca="false">O506&gt;U506</f>
        <v>1</v>
      </c>
      <c r="W506" s="0" t="n">
        <v>642000</v>
      </c>
      <c r="X506" s="0" t="n">
        <v>4.994E-006</v>
      </c>
      <c r="Y506" s="0" t="n">
        <f aca="false">(W506*X506)*EXP(L506*M506)</f>
        <v>3.206148</v>
      </c>
      <c r="Z506" s="0" t="n">
        <v>79874165.3439532</v>
      </c>
      <c r="AA506" s="0" t="n">
        <v>3748.14709444969</v>
      </c>
      <c r="AB506" s="0" t="n">
        <f aca="false">X506*0.1</f>
        <v>4.994E-007</v>
      </c>
      <c r="AC506" s="0" t="n">
        <f aca="false">(SQRT(((AA506/W506)^2)+((AB506/X506)^2)))*Y506</f>
        <v>0.321160742828933</v>
      </c>
      <c r="AD506" s="0" t="n">
        <v>5.223868284E-006</v>
      </c>
      <c r="AE506" s="0" t="n">
        <f aca="false">(W506*AD506)*EXP(L506*M506)</f>
        <v>3.353723438328</v>
      </c>
      <c r="AF506" s="0" t="n">
        <v>79874165.3439532</v>
      </c>
      <c r="AG506" s="0" t="n">
        <v>3748.14709444969</v>
      </c>
      <c r="AH506" s="0" t="n">
        <f aca="false">AD506*0.1</f>
        <v>5.223868284E-007</v>
      </c>
      <c r="AI506" s="0" t="n">
        <f aca="false">(SQRT(((AG506/W506)^2)+((AH506/AD506)^2)))*AE506</f>
        <v>0.335943415804955</v>
      </c>
      <c r="AJ506" s="0" t="n">
        <v>3.02832944E-007</v>
      </c>
      <c r="AK506" s="0" t="n">
        <f aca="false">(W506*AJ506)*EXP(L506*M506)</f>
        <v>0.194418750048</v>
      </c>
      <c r="AL506" s="0" t="n">
        <v>79874165.3439532</v>
      </c>
      <c r="AM506" s="0" t="n">
        <v>3748.14709444969</v>
      </c>
      <c r="AN506" s="0" t="n">
        <f aca="false">AJ506*0.1</f>
        <v>3.02832944E-008</v>
      </c>
      <c r="AO506" s="0" t="n">
        <f aca="false">(SQRT(((AM506/W506)^2)+((AN506/AJ506)^2)))*AK506</f>
        <v>0.0194749806263742</v>
      </c>
    </row>
    <row r="507" customFormat="false" ht="15" hidden="false" customHeight="false" outlineLevel="0" collapsed="false">
      <c r="A507" s="42" t="s">
        <v>650</v>
      </c>
      <c r="B507" s="32"/>
      <c r="C507" s="0" t="s">
        <v>2122</v>
      </c>
      <c r="D507" s="41" t="n">
        <v>41222</v>
      </c>
      <c r="E507" s="0" t="n">
        <v>12000</v>
      </c>
      <c r="F507" s="0" t="n">
        <v>11529</v>
      </c>
      <c r="G507" s="0" t="n">
        <f aca="false">(((F507*3.7852*35.81)/1000)/(H507^2))*1.2732</f>
        <v>31.0478615350086</v>
      </c>
      <c r="H507" s="0" t="n">
        <v>8.005249356</v>
      </c>
      <c r="I507" s="0" t="n">
        <v>55.6856622430393</v>
      </c>
      <c r="J507" s="0" t="n">
        <v>68.0016224983599</v>
      </c>
      <c r="K507" s="0" t="n">
        <v>3.82238500207701</v>
      </c>
      <c r="L507" s="0" t="n">
        <v>0.005</v>
      </c>
      <c r="M507" s="0" t="n">
        <v>0</v>
      </c>
      <c r="N507" s="0" t="n">
        <v>2802.64185967442</v>
      </c>
      <c r="O507" s="0" t="n">
        <f aca="false">(N507/2204.59)*EXP(L507*M507)</f>
        <v>1.27127577448615</v>
      </c>
      <c r="P507" s="0" t="n">
        <v>1.07195269681865</v>
      </c>
      <c r="Q507" s="0" t="n">
        <v>0.0717296563018546</v>
      </c>
      <c r="R507" s="0" t="n">
        <f aca="false">40.3876152128855*(I507/Hoja4!$EC$2)</f>
        <v>0.827196993321015</v>
      </c>
      <c r="S507" s="0" t="n">
        <v>0.346725101597201</v>
      </c>
      <c r="T507" s="0" t="n">
        <v>0.0215793379964769</v>
      </c>
      <c r="U507" s="0" t="n">
        <f aca="false">(SQRT(((P507/G507)^2)+((Q507/H507)^2)+((R507/I507)^2)+((S507/J507)^2)+((T507/K507)^2)))*O507</f>
        <v>0.0500639393181296</v>
      </c>
      <c r="V507" s="0" t="n">
        <f aca="false">O507&gt;U507</f>
        <v>1</v>
      </c>
      <c r="W507" s="0" t="n">
        <v>642000</v>
      </c>
      <c r="X507" s="0" t="n">
        <v>4.994E-006</v>
      </c>
      <c r="Y507" s="0" t="n">
        <f aca="false">(W507*X507)*EXP(L507*M507)</f>
        <v>3.206148</v>
      </c>
      <c r="Z507" s="0" t="n">
        <v>79874165.3439532</v>
      </c>
      <c r="AA507" s="0" t="n">
        <v>3748.14709444969</v>
      </c>
      <c r="AB507" s="0" t="n">
        <f aca="false">X507*0.1</f>
        <v>4.994E-007</v>
      </c>
      <c r="AC507" s="0" t="n">
        <f aca="false">(SQRT(((AA507/W507)^2)+((AB507/X507)^2)))*Y507</f>
        <v>0.321160742828933</v>
      </c>
      <c r="AD507" s="0" t="n">
        <v>5.223868284E-006</v>
      </c>
      <c r="AE507" s="0" t="n">
        <f aca="false">(W507*AD507)*EXP(L507*M507)</f>
        <v>3.353723438328</v>
      </c>
      <c r="AF507" s="0" t="n">
        <v>79874165.3439532</v>
      </c>
      <c r="AG507" s="0" t="n">
        <v>3748.14709444969</v>
      </c>
      <c r="AH507" s="0" t="n">
        <f aca="false">AD507*0.1</f>
        <v>5.223868284E-007</v>
      </c>
      <c r="AI507" s="0" t="n">
        <f aca="false">(SQRT(((AG507/W507)^2)+((AH507/AD507)^2)))*AE507</f>
        <v>0.335943415804955</v>
      </c>
      <c r="AJ507" s="0" t="n">
        <v>3.02832944E-007</v>
      </c>
      <c r="AK507" s="0" t="n">
        <f aca="false">(W507*AJ507)*EXP(L507*M507)</f>
        <v>0.194418750048</v>
      </c>
      <c r="AL507" s="0" t="n">
        <v>79874165.3439532</v>
      </c>
      <c r="AM507" s="0" t="n">
        <v>3748.14709444969</v>
      </c>
      <c r="AN507" s="0" t="n">
        <f aca="false">AJ507*0.1</f>
        <v>3.02832944E-008</v>
      </c>
      <c r="AO507" s="0" t="n">
        <f aca="false">(SQRT(((AM507/W507)^2)+((AN507/AJ507)^2)))*AK507</f>
        <v>0.0194749806263742</v>
      </c>
    </row>
    <row r="508" customFormat="false" ht="15" hidden="false" customHeight="false" outlineLevel="0" collapsed="false">
      <c r="A508" s="42" t="s">
        <v>650</v>
      </c>
      <c r="B508" s="40" t="s">
        <v>929</v>
      </c>
      <c r="C508" s="0" t="s">
        <v>2122</v>
      </c>
      <c r="D508" s="41" t="n">
        <v>40781</v>
      </c>
      <c r="E508" s="0" t="n">
        <v>12000</v>
      </c>
      <c r="F508" s="0" t="n">
        <v>11529</v>
      </c>
      <c r="G508" s="0" t="n">
        <f aca="false">(((F508*3.7852*35.81)/1000)/(H508^2))*1.2732</f>
        <v>31.0478615350086</v>
      </c>
      <c r="H508" s="0" t="n">
        <v>8.005249356</v>
      </c>
      <c r="I508" s="0" t="n">
        <v>41.6341399947957</v>
      </c>
      <c r="J508" s="0" t="n">
        <v>68.0016224983599</v>
      </c>
      <c r="K508" s="0" t="n">
        <v>3.82238500207701</v>
      </c>
      <c r="L508" s="0" t="n">
        <v>0.005</v>
      </c>
      <c r="M508" s="0" t="n">
        <v>1</v>
      </c>
      <c r="N508" s="0" t="n">
        <v>2635.54901980177</v>
      </c>
      <c r="O508" s="0" t="n">
        <f aca="false">(N508/2204.59)*EXP(L508*M508)</f>
        <v>1.20147499727364</v>
      </c>
      <c r="P508" s="0" t="n">
        <v>1.07195269681865</v>
      </c>
      <c r="Q508" s="0" t="n">
        <v>0.0717296563018546</v>
      </c>
      <c r="R508" s="0" t="n">
        <f aca="false">40.3876152128855*(I508/Hoja4!$EC$2)</f>
        <v>0.618465041735338</v>
      </c>
      <c r="S508" s="0" t="n">
        <v>0.346725101597201</v>
      </c>
      <c r="T508" s="0" t="n">
        <v>0.0215793379964769</v>
      </c>
      <c r="U508" s="0" t="n">
        <f aca="false">(SQRT(((P508/G508)^2)+((Q508/H508)^2)+((R508/I508)^2)+((S508/J508)^2)+((T508/K508)^2)))*O508</f>
        <v>0.0473151243522049</v>
      </c>
      <c r="V508" s="0" t="n">
        <f aca="false">O508&gt;U508</f>
        <v>1</v>
      </c>
      <c r="W508" s="0" t="n">
        <v>480000</v>
      </c>
      <c r="X508" s="0" t="n">
        <v>4.994E-006</v>
      </c>
      <c r="Y508" s="0" t="n">
        <f aca="false">(W508*X508)*EXP(L508*M508)</f>
        <v>2.40913561400249</v>
      </c>
      <c r="Z508" s="0" t="n">
        <v>144587.60673653</v>
      </c>
      <c r="AA508" s="0" t="n">
        <v>3748.14709444969</v>
      </c>
      <c r="AB508" s="0" t="n">
        <f aca="false">X508*0.1</f>
        <v>4.994E-007</v>
      </c>
      <c r="AC508" s="0" t="n">
        <f aca="false">(SQRT(((AA508/W508)^2)+((AB508/X508)^2)))*Y508</f>
        <v>0.241646928651446</v>
      </c>
      <c r="AD508" s="0" t="n">
        <v>5.223868284E-006</v>
      </c>
      <c r="AE508" s="0" t="n">
        <f aca="false">(W508*AD508)*EXP(L508*M508)</f>
        <v>2.52002545571535</v>
      </c>
      <c r="AF508" s="0" t="n">
        <v>144587.60673653</v>
      </c>
      <c r="AG508" s="0" t="n">
        <v>3748.14709444969</v>
      </c>
      <c r="AH508" s="0" t="n">
        <f aca="false">AD508*0.1</f>
        <v>5.223868284E-007</v>
      </c>
      <c r="AI508" s="0" t="n">
        <f aca="false">(SQRT(((AG508/W508)^2)+((AH508/AD508)^2)))*AE508</f>
        <v>0.252769668904345</v>
      </c>
      <c r="AJ508" s="0" t="n">
        <v>3.02832944E-007</v>
      </c>
      <c r="AK508" s="0" t="n">
        <f aca="false">(W508*AJ508)*EXP(L508*M508)</f>
        <v>0.146088432215383</v>
      </c>
      <c r="AL508" s="0" t="n">
        <v>144587.60673653</v>
      </c>
      <c r="AM508" s="0" t="n">
        <v>3748.14709444969</v>
      </c>
      <c r="AN508" s="0" t="n">
        <f aca="false">AJ508*0.1</f>
        <v>3.02832944E-008</v>
      </c>
      <c r="AO508" s="0" t="n">
        <f aca="false">(SQRT(((AM508/W508)^2)+((AN508/AJ508)^2)))*AK508</f>
        <v>0.0146533141393823</v>
      </c>
    </row>
    <row r="509" customFormat="false" ht="15" hidden="false" customHeight="false" outlineLevel="0" collapsed="false">
      <c r="A509" s="42" t="s">
        <v>650</v>
      </c>
      <c r="B509" s="32"/>
      <c r="C509" s="0" t="s">
        <v>2123</v>
      </c>
      <c r="D509" s="41" t="n">
        <v>40781</v>
      </c>
      <c r="E509" s="0" t="n">
        <v>5000</v>
      </c>
      <c r="F509" s="0" t="n">
        <v>5283.44</v>
      </c>
      <c r="G509" s="0" t="n">
        <f aca="false">(((F509*3.7852*35.81)/1000)/(H509^2))*1.2732</f>
        <v>13.5536563152052</v>
      </c>
      <c r="H509" s="0" t="n">
        <v>8.20209975</v>
      </c>
      <c r="I509" s="0" t="n">
        <v>61.3236830549793</v>
      </c>
      <c r="J509" s="0" t="n">
        <v>130.009325504884</v>
      </c>
      <c r="K509" s="0" t="n">
        <v>0.00593973</v>
      </c>
      <c r="L509" s="0" t="n">
        <v>0.005</v>
      </c>
      <c r="M509" s="0" t="n">
        <v>1</v>
      </c>
      <c r="N509" s="0" t="n">
        <v>3.90684553036319</v>
      </c>
      <c r="O509" s="0" t="n">
        <f aca="false">(N509/2204.59)*EXP(L509*M509)</f>
        <v>0.00178102444222218</v>
      </c>
      <c r="P509" s="0" t="n">
        <v>0.400684429145215</v>
      </c>
      <c r="Q509" s="0" t="n">
        <v>0.0788250461799058</v>
      </c>
      <c r="R509" s="0" t="n">
        <f aca="false">30.6123136425953*(I509/Hoja4!$AB$2)</f>
        <v>0.335048601014971</v>
      </c>
      <c r="S509" s="0" t="n">
        <v>1.14894745568521</v>
      </c>
      <c r="T509" s="0" t="n">
        <v>5.58086552427142E-005</v>
      </c>
      <c r="U509" s="0" t="n">
        <f aca="false">(SQRT(((P509/G509)^2)+((Q509/H509)^2)+((R509/I509)^2)+((S509/J509)^2)+((T509/K509)^2)))*O509</f>
        <v>6.07262026314857E-005</v>
      </c>
      <c r="V509" s="0" t="n">
        <f aca="false">O509&gt;U509</f>
        <v>1</v>
      </c>
      <c r="W509" s="0" t="n">
        <v>324000</v>
      </c>
      <c r="X509" s="0" t="n">
        <v>4.994E-006</v>
      </c>
      <c r="Y509" s="0" t="n">
        <f aca="false">(W509*X509)*EXP(L509*M509)</f>
        <v>1.62616653945168</v>
      </c>
      <c r="Z509" s="0" t="n">
        <v>1116842.27994909</v>
      </c>
      <c r="AA509" s="0" t="n">
        <v>6507.82824848106</v>
      </c>
      <c r="AB509" s="0" t="n">
        <f aca="false">X509*0.1</f>
        <v>4.994E-007</v>
      </c>
      <c r="AC509" s="0" t="n">
        <f aca="false">(SQRT(((AA509/W509)^2)+((AB509/X509)^2)))*Y509</f>
        <v>0.165864546599442</v>
      </c>
      <c r="AD509" s="0" t="n">
        <v>5.223868284E-006</v>
      </c>
      <c r="AE509" s="0" t="n">
        <f aca="false">(W509*AD509)*EXP(L509*M509)</f>
        <v>1.70101718260786</v>
      </c>
      <c r="AF509" s="0" t="n">
        <v>1116842.27994909</v>
      </c>
      <c r="AG509" s="0" t="n">
        <v>6507.82824848106</v>
      </c>
      <c r="AH509" s="0" t="n">
        <f aca="false">AD509*0.1</f>
        <v>5.223868284E-007</v>
      </c>
      <c r="AI509" s="0" t="n">
        <f aca="false">(SQRT(((AG509/W509)^2)+((AH509/AD509)^2)))*AE509</f>
        <v>0.173499107813549</v>
      </c>
      <c r="AJ509" s="0" t="n">
        <v>3.02832944E-007</v>
      </c>
      <c r="AK509" s="0" t="n">
        <f aca="false">(W509*AJ509)*EXP(L509*M509)</f>
        <v>0.0986096917453833</v>
      </c>
      <c r="AL509" s="0" t="n">
        <v>1116842.27994909</v>
      </c>
      <c r="AM509" s="0" t="n">
        <v>6507.82824848106</v>
      </c>
      <c r="AN509" s="0" t="n">
        <f aca="false">AJ509*0.1</f>
        <v>3.02832944E-008</v>
      </c>
      <c r="AO509" s="0" t="n">
        <f aca="false">(SQRT(((AM509/W509)^2)+((AN509/AJ509)^2)))*AK509</f>
        <v>0.0100579192935391</v>
      </c>
    </row>
    <row r="510" customFormat="false" ht="15" hidden="false" customHeight="false" outlineLevel="0" collapsed="false">
      <c r="A510" s="42" t="s">
        <v>650</v>
      </c>
      <c r="B510" s="32"/>
      <c r="C510" s="0" t="s">
        <v>2125</v>
      </c>
      <c r="D510" s="41" t="n">
        <v>40781</v>
      </c>
      <c r="E510" s="0" t="n">
        <v>5000</v>
      </c>
      <c r="F510" s="0" t="n">
        <v>5283.44</v>
      </c>
      <c r="G510" s="0" t="n">
        <f aca="false">(((F510*3.7852*35.81)/1000)/(H510^2))*1.2732</f>
        <v>13.5536563152052</v>
      </c>
      <c r="H510" s="0" t="n">
        <v>8.20209975</v>
      </c>
      <c r="I510" s="0" t="n">
        <v>3.40687128083219</v>
      </c>
      <c r="J510" s="0" t="n">
        <v>68.0020357347871</v>
      </c>
      <c r="K510" s="0" t="n">
        <v>3.9836139795159</v>
      </c>
      <c r="L510" s="0" t="n">
        <v>0.005</v>
      </c>
      <c r="M510" s="0" t="n">
        <v>1</v>
      </c>
      <c r="N510" s="0" t="n">
        <v>116.093893117321</v>
      </c>
      <c r="O510" s="0" t="n">
        <f aca="false">(N510/2204.59)*EXP(L510*M510)</f>
        <v>0.0529240431001774</v>
      </c>
      <c r="P510" s="0" t="n">
        <v>0.400684429145215</v>
      </c>
      <c r="Q510" s="0" t="n">
        <v>0.0788250461799058</v>
      </c>
      <c r="R510" s="0" t="n">
        <f aca="false">30.6123136425953*(I510/Hoja4!$AG$2)</f>
        <v>0.0899650407874022</v>
      </c>
      <c r="S510" s="0" t="n">
        <v>0.388353619553598</v>
      </c>
      <c r="T510" s="0" t="n">
        <v>0.0223763331258358</v>
      </c>
      <c r="U510" s="0" t="n">
        <f aca="false">(SQRT(((P510/G510)^2)+((Q510/H510)^2)+((R510/I510)^2)+((S510/J510)^2)+((T510/K510)^2)))*O510</f>
        <v>0.00219989170887946</v>
      </c>
      <c r="V510" s="0" t="n">
        <f aca="false">O510&gt;U510</f>
        <v>1</v>
      </c>
      <c r="W510" s="0" t="n">
        <v>18000</v>
      </c>
      <c r="X510" s="0" t="n">
        <v>4.994E-006</v>
      </c>
      <c r="Y510" s="0" t="n">
        <f aca="false">(W510*X510)*EXP(L510*M510)</f>
        <v>0.0903425855250933</v>
      </c>
      <c r="Z510" s="0" t="n">
        <v>79874165.3439532</v>
      </c>
      <c r="AA510" s="0" t="n">
        <v>804.406580767259</v>
      </c>
      <c r="AB510" s="0" t="n">
        <f aca="false">X510*0.1</f>
        <v>4.994E-007</v>
      </c>
      <c r="AC510" s="0" t="n">
        <f aca="false">(SQRT(((AA510/W510)^2)+((AB510/X510)^2)))*Y510</f>
        <v>0.0098953506477726</v>
      </c>
      <c r="AD510" s="0" t="n">
        <v>5.223868284E-006</v>
      </c>
      <c r="AE510" s="0" t="n">
        <f aca="false">(W510*AD510)*EXP(L510*M510)</f>
        <v>0.0945009545893256</v>
      </c>
      <c r="AF510" s="0" t="n">
        <v>79874165.3439532</v>
      </c>
      <c r="AG510" s="0" t="n">
        <v>804.406580767259</v>
      </c>
      <c r="AH510" s="0" t="n">
        <f aca="false">AD510*0.1</f>
        <v>5.223868284E-007</v>
      </c>
      <c r="AI510" s="0" t="n">
        <f aca="false">(SQRT(((AG510/W510)^2)+((AH510/AD510)^2)))*AE510</f>
        <v>0.0103508226687942</v>
      </c>
      <c r="AJ510" s="0" t="n">
        <v>3.02832944E-007</v>
      </c>
      <c r="AK510" s="0" t="n">
        <f aca="false">(W510*AJ510)*EXP(L510*M510)</f>
        <v>0.00547831620807685</v>
      </c>
      <c r="AL510" s="0" t="n">
        <v>79874165.3439532</v>
      </c>
      <c r="AM510" s="0" t="n">
        <v>804.406580767259</v>
      </c>
      <c r="AN510" s="0" t="n">
        <f aca="false">AJ510*0.1</f>
        <v>3.02832944E-008</v>
      </c>
      <c r="AO510" s="0" t="n">
        <f aca="false">(SQRT(((AM510/W510)^2)+((AN510/AJ510)^2)))*AK510</f>
        <v>0.00060004769094459</v>
      </c>
    </row>
    <row r="511" customFormat="false" ht="15" hidden="false" customHeight="false" outlineLevel="0" collapsed="false">
      <c r="A511" s="42" t="s">
        <v>650</v>
      </c>
      <c r="B511" s="40" t="s">
        <v>933</v>
      </c>
      <c r="C511" s="0" t="s">
        <v>2122</v>
      </c>
      <c r="D511" s="41" t="n">
        <v>41258</v>
      </c>
      <c r="E511" s="0" t="n">
        <v>10000</v>
      </c>
      <c r="F511" s="0" t="n">
        <v>9685</v>
      </c>
      <c r="G511" s="0" t="n">
        <f aca="false">(((F511*3.7852*35.81)/1000)/(H511^2))*1.2732</f>
        <v>26.0819272240921</v>
      </c>
      <c r="H511" s="0" t="n">
        <v>8.005249356</v>
      </c>
      <c r="I511" s="0" t="n">
        <v>45.8125211683969</v>
      </c>
      <c r="J511" s="0" t="n">
        <v>68.0016224983599</v>
      </c>
      <c r="K511" s="0" t="n">
        <v>3.82238500207701</v>
      </c>
      <c r="L511" s="0" t="n">
        <v>0.005</v>
      </c>
      <c r="M511" s="0" t="n">
        <v>0</v>
      </c>
      <c r="N511" s="0" t="n">
        <v>2255.74730019912</v>
      </c>
      <c r="O511" s="0" t="n">
        <f aca="false">(N511/2204.59)*EXP(L511*M511)</f>
        <v>1.02320490440359</v>
      </c>
      <c r="P511" s="0" t="n">
        <v>0.693948706618423</v>
      </c>
      <c r="Q511" s="0" t="n">
        <v>0.0696754411027923</v>
      </c>
      <c r="R511" s="0" t="n">
        <f aca="false">30.3818643031628*(I511/Hoja4!$DD$2)</f>
        <v>0.442813065736807</v>
      </c>
      <c r="S511" s="0" t="n">
        <v>0.346725101597201</v>
      </c>
      <c r="T511" s="0" t="n">
        <v>0.0215793379964769</v>
      </c>
      <c r="U511" s="0" t="n">
        <f aca="false">(SQRT(((P511/G511)^2)+((Q511/H511)^2)+((R511/I511)^2)+((S511/J511)^2)+((T511/K511)^2)))*O511</f>
        <v>0.0312866008082572</v>
      </c>
      <c r="V511" s="0" t="n">
        <f aca="false">O511&gt;U511</f>
        <v>1</v>
      </c>
      <c r="W511" s="0" t="n">
        <v>443694.267515924</v>
      </c>
      <c r="X511" s="0" t="n">
        <v>4.994E-006</v>
      </c>
      <c r="Y511" s="0" t="n">
        <f aca="false">(W511*X511)*EXP(L511*M511)</f>
        <v>2.21580917197452</v>
      </c>
      <c r="Z511" s="0" t="n">
        <v>144587.60673653</v>
      </c>
      <c r="AA511" s="0" t="n">
        <v>3748.14709444969</v>
      </c>
      <c r="AB511" s="0" t="n">
        <f aca="false">X511*0.1</f>
        <v>4.994E-007</v>
      </c>
      <c r="AC511" s="0" t="n">
        <f aca="false">(SQRT(((AA511/W511)^2)+((AB511/X511)^2)))*Y511</f>
        <v>0.222370132035434</v>
      </c>
      <c r="AD511" s="0" t="n">
        <v>5.223868284E-006</v>
      </c>
      <c r="AE511" s="0" t="n">
        <f aca="false">(W511*AD511)*EXP(L511*M511)</f>
        <v>2.31780041186904</v>
      </c>
      <c r="AF511" s="0" t="n">
        <v>144587.60673653</v>
      </c>
      <c r="AG511" s="0" t="n">
        <v>3748.14709444969</v>
      </c>
      <c r="AH511" s="0" t="n">
        <f aca="false">AD511*0.1</f>
        <v>5.223868284E-007</v>
      </c>
      <c r="AI511" s="0" t="n">
        <f aca="false">(SQRT(((AG511/W511)^2)+((AH511/AD511)^2)))*AE511</f>
        <v>0.23260558270901</v>
      </c>
      <c r="AJ511" s="0" t="n">
        <v>3.02832944E-007</v>
      </c>
      <c r="AK511" s="0" t="n">
        <f aca="false">(W511*AJ511)*EXP(L511*M511)</f>
        <v>0.134365241267771</v>
      </c>
      <c r="AL511" s="0" t="n">
        <v>144587.60673653</v>
      </c>
      <c r="AM511" s="0" t="n">
        <v>3748.14709444969</v>
      </c>
      <c r="AN511" s="0" t="n">
        <f aca="false">AJ511*0.1</f>
        <v>3.02832944E-008</v>
      </c>
      <c r="AO511" s="0" t="n">
        <f aca="false">(SQRT(((AM511/W511)^2)+((AN511/AJ511)^2)))*AK511</f>
        <v>0.0134843816063194</v>
      </c>
    </row>
    <row r="512" customFormat="false" ht="15" hidden="false" customHeight="false" outlineLevel="0" collapsed="false">
      <c r="A512" s="42" t="s">
        <v>650</v>
      </c>
      <c r="B512" s="32"/>
      <c r="C512" s="0" t="s">
        <v>2123</v>
      </c>
      <c r="D512" s="41" t="n">
        <v>41258</v>
      </c>
      <c r="E512" s="0" t="n">
        <v>10000</v>
      </c>
      <c r="F512" s="0" t="n">
        <v>9685</v>
      </c>
      <c r="G512" s="0" t="n">
        <f aca="false">(((F512*3.7852*35.81)/1000)/(H512^2))*1.2732</f>
        <v>26.0819272240921</v>
      </c>
      <c r="H512" s="0" t="n">
        <v>8.005249356</v>
      </c>
      <c r="I512" s="0" t="n">
        <v>6.43391913145768</v>
      </c>
      <c r="J512" s="0" t="n">
        <v>130.009325504884</v>
      </c>
      <c r="K512" s="0" t="n">
        <v>0.00593973</v>
      </c>
      <c r="L512" s="0" t="n">
        <v>0.005</v>
      </c>
      <c r="M512" s="0" t="n">
        <v>0</v>
      </c>
      <c r="N512" s="0" t="n">
        <v>1.1456078707787</v>
      </c>
      <c r="O512" s="0" t="n">
        <f aca="false">(N512/2204.59)*EXP(L512*M512)</f>
        <v>0.000519646678420341</v>
      </c>
      <c r="P512" s="0" t="n">
        <v>0.693948706618423</v>
      </c>
      <c r="Q512" s="0" t="n">
        <v>0.0696754411027923</v>
      </c>
      <c r="R512" s="0" t="n">
        <f aca="false">30.3818643031628*(I512/Hoja4!$DN$2)</f>
        <v>0.034021676755732</v>
      </c>
      <c r="S512" s="0" t="n">
        <v>1.14894745568521</v>
      </c>
      <c r="T512" s="0" t="n">
        <v>5.58086552427142E-005</v>
      </c>
      <c r="U512" s="0" t="n">
        <f aca="false">(SQRT(((P512/G512)^2)+((Q512/H512)^2)+((R512/I512)^2)+((S512/J512)^2)+((T512/K512)^2)))*O512</f>
        <v>1.6250934606453E-005</v>
      </c>
      <c r="V512" s="0" t="n">
        <f aca="false">O512&gt;U512</f>
        <v>1</v>
      </c>
      <c r="W512" s="0" t="n">
        <v>62312.5067881677</v>
      </c>
      <c r="X512" s="0" t="n">
        <v>4.994E-006</v>
      </c>
      <c r="Y512" s="0" t="n">
        <f aca="false">(W512*X512)*EXP(L512*M512)</f>
        <v>0.311188658900109</v>
      </c>
      <c r="Z512" s="0" t="n">
        <v>144587.60673653</v>
      </c>
      <c r="AA512" s="0" t="n">
        <v>6507.82824848106</v>
      </c>
      <c r="AB512" s="0" t="n">
        <f aca="false">X512*0.1</f>
        <v>4.994E-007</v>
      </c>
      <c r="AC512" s="0" t="n">
        <f aca="false">(SQRT(((AA512/W512)^2)+((AB512/X512)^2)))*Y512</f>
        <v>0.0449959991780248</v>
      </c>
      <c r="AD512" s="0" t="n">
        <v>5.223868284E-006</v>
      </c>
      <c r="AE512" s="0" t="n">
        <f aca="false">(W512*AD512)*EXP(L512*M512)</f>
        <v>0.325512327907244</v>
      </c>
      <c r="AF512" s="0" t="n">
        <v>144587.60673653</v>
      </c>
      <c r="AG512" s="0" t="n">
        <v>6507.82824848106</v>
      </c>
      <c r="AH512" s="0" t="n">
        <f aca="false">AD512*0.1</f>
        <v>5.223868284E-007</v>
      </c>
      <c r="AI512" s="0" t="n">
        <f aca="false">(SQRT(((AG512/W512)^2)+((AH512/AD512)^2)))*AE512</f>
        <v>0.0470671151407637</v>
      </c>
      <c r="AJ512" s="0" t="n">
        <v>3.02832944E-007</v>
      </c>
      <c r="AK512" s="0" t="n">
        <f aca="false">(W512*AJ512)*EXP(L512*M512)</f>
        <v>0.0188702798786808</v>
      </c>
      <c r="AL512" s="0" t="n">
        <v>144587.60673653</v>
      </c>
      <c r="AM512" s="0" t="n">
        <v>6507.82824848106</v>
      </c>
      <c r="AN512" s="0" t="n">
        <f aca="false">AJ512*0.1</f>
        <v>3.02832944E-008</v>
      </c>
      <c r="AO512" s="0" t="n">
        <f aca="false">(SQRT(((AM512/W512)^2)+((AN512/AJ512)^2)))*AK512</f>
        <v>0.00272852841395731</v>
      </c>
    </row>
    <row r="513" customFormat="false" ht="15" hidden="false" customHeight="false" outlineLevel="0" collapsed="false">
      <c r="A513" s="42" t="s">
        <v>650</v>
      </c>
      <c r="B513" s="32"/>
      <c r="C513" s="0" t="s">
        <v>2123</v>
      </c>
      <c r="D513" s="41" t="n">
        <v>41258</v>
      </c>
      <c r="E513" s="0" t="n">
        <v>5000</v>
      </c>
      <c r="F513" s="0" t="n">
        <v>5283.44</v>
      </c>
      <c r="H513" s="0" t="n">
        <v>8.20209975</v>
      </c>
      <c r="I513" s="0" t="n">
        <v>6.43391913145768</v>
      </c>
      <c r="J513" s="0" t="n">
        <v>130.009325504884</v>
      </c>
      <c r="K513" s="0" t="n">
        <v>0.00593973</v>
      </c>
      <c r="L513" s="0" t="n">
        <v>0.005</v>
      </c>
      <c r="M513" s="0" t="n">
        <v>0</v>
      </c>
      <c r="N513" s="0" t="n">
        <v>0.62496131387625</v>
      </c>
      <c r="O513" s="0" t="n">
        <f aca="false">(N513/2204.59)*EXP(L513*M513)</f>
        <v>0.000283481878206946</v>
      </c>
      <c r="P513" s="0" t="n">
        <v>0.400684429145215</v>
      </c>
      <c r="Q513" s="0" t="n">
        <v>0.0788250461799058</v>
      </c>
      <c r="R513" s="0" t="n">
        <f aca="false">30.6123136425953*(I513/Hoja4!$AB$2)</f>
        <v>0.0351524157821</v>
      </c>
      <c r="S513" s="0" t="n">
        <v>1.14894745568521</v>
      </c>
      <c r="T513" s="0" t="n">
        <v>5.58086552427142E-005</v>
      </c>
      <c r="W513" s="0" t="n">
        <v>33993.2256959088</v>
      </c>
      <c r="X513" s="0" t="n">
        <v>4.994E-006</v>
      </c>
      <c r="Y513" s="0" t="n">
        <f aca="false">(W513*X513)*EXP(L513*M513)</f>
        <v>0.169762169125368</v>
      </c>
      <c r="AA513" s="0" t="n">
        <v>6507.82824848106</v>
      </c>
      <c r="AB513" s="0" t="n">
        <f aca="false">X513*0.1</f>
        <v>4.994E-007</v>
      </c>
      <c r="AD513" s="0" t="n">
        <v>5.223868284E-006</v>
      </c>
      <c r="AE513" s="0" t="n">
        <f aca="false">(W513*AD513)*EXP(L513*M513)</f>
        <v>0.177576133583712</v>
      </c>
      <c r="AG513" s="0" t="n">
        <v>6507.82824848106</v>
      </c>
      <c r="AH513" s="0" t="n">
        <f aca="false">AD513*0.1</f>
        <v>5.223868284E-007</v>
      </c>
      <c r="AJ513" s="0" t="n">
        <v>3.02832944E-007</v>
      </c>
      <c r="AK513" s="0" t="n">
        <f aca="false">(W513*AJ513)*EXP(L513*M513)</f>
        <v>0.0102942686135485</v>
      </c>
      <c r="AM513" s="0" t="n">
        <v>6507.82824848106</v>
      </c>
      <c r="AN513" s="0" t="n">
        <f aca="false">AJ513*0.1</f>
        <v>3.02832944E-008</v>
      </c>
    </row>
    <row r="514" customFormat="false" ht="15" hidden="false" customHeight="false" outlineLevel="0" collapsed="false">
      <c r="A514" s="42" t="s">
        <v>650</v>
      </c>
      <c r="B514" s="32"/>
      <c r="C514" s="0" t="s">
        <v>2140</v>
      </c>
      <c r="D514" s="41" t="n">
        <v>41258</v>
      </c>
      <c r="E514" s="0" t="n">
        <v>5000</v>
      </c>
      <c r="F514" s="0" t="n">
        <v>5283.44</v>
      </c>
      <c r="H514" s="0" t="n">
        <v>8.20209975</v>
      </c>
      <c r="I514" s="0" t="n">
        <v>0</v>
      </c>
      <c r="L514" s="0" t="n">
        <v>0.005</v>
      </c>
      <c r="M514" s="0" t="n">
        <v>0</v>
      </c>
      <c r="O514" s="0" t="n">
        <f aca="false">(N514/2204.59)*EXP(L514*M514)</f>
        <v>0</v>
      </c>
      <c r="W514" s="0" t="n">
        <v>0</v>
      </c>
      <c r="X514" s="0" t="n">
        <v>4.994E-006</v>
      </c>
      <c r="Y514" s="0" t="n">
        <f aca="false">(W514*X514)*EXP(L514*M514)</f>
        <v>0</v>
      </c>
      <c r="AB514" s="0" t="n">
        <f aca="false">X514*0.1</f>
        <v>4.994E-007</v>
      </c>
      <c r="AD514" s="0" t="n">
        <v>5.223868284E-006</v>
      </c>
      <c r="AE514" s="0" t="n">
        <f aca="false">(W514*AD514)*EXP(L514*M514)</f>
        <v>0</v>
      </c>
      <c r="AH514" s="0" t="n">
        <f aca="false">AD514*0.1</f>
        <v>5.223868284E-007</v>
      </c>
      <c r="AJ514" s="0" t="n">
        <v>3.02832944E-007</v>
      </c>
      <c r="AK514" s="0" t="n">
        <f aca="false">(W514*AJ514)*EXP(L514*M514)</f>
        <v>0</v>
      </c>
      <c r="AN514" s="0" t="n">
        <f aca="false">AJ514*0.1</f>
        <v>3.02832944E-008</v>
      </c>
    </row>
    <row r="515" customFormat="false" ht="15" hidden="false" customHeight="false" outlineLevel="0" collapsed="false">
      <c r="A515" s="42" t="s">
        <v>650</v>
      </c>
      <c r="B515" s="32"/>
      <c r="C515" s="0" t="s">
        <v>2141</v>
      </c>
      <c r="D515" s="41" t="n">
        <v>41258</v>
      </c>
      <c r="E515" s="0" t="n">
        <v>5000</v>
      </c>
      <c r="F515" s="0" t="n">
        <v>5283.44</v>
      </c>
      <c r="H515" s="0" t="n">
        <v>8.20209975</v>
      </c>
      <c r="I515" s="0" t="n">
        <v>0</v>
      </c>
      <c r="L515" s="0" t="n">
        <v>0.005</v>
      </c>
      <c r="M515" s="0" t="n">
        <v>0</v>
      </c>
      <c r="O515" s="0" t="n">
        <f aca="false">(N515/2204.59)*EXP(L515*M515)</f>
        <v>0</v>
      </c>
      <c r="W515" s="0" t="n">
        <v>0</v>
      </c>
      <c r="X515" s="0" t="n">
        <v>4.994E-006</v>
      </c>
      <c r="Y515" s="0" t="n">
        <f aca="false">(W515*X515)*EXP(L515*M515)</f>
        <v>0</v>
      </c>
      <c r="AB515" s="0" t="n">
        <f aca="false">X515*0.1</f>
        <v>4.994E-007</v>
      </c>
      <c r="AD515" s="0" t="n">
        <v>5.223868284E-006</v>
      </c>
      <c r="AE515" s="0" t="n">
        <f aca="false">(W515*AD515)*EXP(L515*M515)</f>
        <v>0</v>
      </c>
      <c r="AH515" s="0" t="n">
        <f aca="false">AD515*0.1</f>
        <v>5.223868284E-007</v>
      </c>
      <c r="AJ515" s="0" t="n">
        <v>3.02832944E-007</v>
      </c>
      <c r="AK515" s="0" t="n">
        <f aca="false">(W515*AJ515)*EXP(L515*M515)</f>
        <v>0</v>
      </c>
      <c r="AN515" s="0" t="n">
        <f aca="false">AJ515*0.1</f>
        <v>3.02832944E-008</v>
      </c>
    </row>
    <row r="516" customFormat="false" ht="15" hidden="false" customHeight="false" outlineLevel="0" collapsed="false">
      <c r="A516" s="42" t="s">
        <v>650</v>
      </c>
      <c r="B516" s="32"/>
      <c r="C516" s="0" t="s">
        <v>2142</v>
      </c>
      <c r="D516" s="41" t="n">
        <v>41258</v>
      </c>
      <c r="E516" s="0" t="n">
        <v>5000</v>
      </c>
      <c r="F516" s="0" t="n">
        <v>5283.44</v>
      </c>
      <c r="G516" s="0" t="n">
        <f aca="false">(((F516*3.7852*35.81)/1000)/(H516^2))*1.2732</f>
        <v>13.5536563152052</v>
      </c>
      <c r="H516" s="0" t="n">
        <v>8.20209975</v>
      </c>
      <c r="I516" s="0" t="n">
        <v>0</v>
      </c>
      <c r="J516" s="0" t="n">
        <v>68.0016224983599</v>
      </c>
      <c r="K516" s="0" t="n">
        <v>3.82238500207701</v>
      </c>
      <c r="L516" s="0" t="n">
        <v>0.005</v>
      </c>
      <c r="M516" s="0" t="n">
        <v>0</v>
      </c>
      <c r="O516" s="0" t="n">
        <f aca="false">(N516/2204.59)*EXP(L516*M516)</f>
        <v>0</v>
      </c>
      <c r="P516" s="0" t="n">
        <v>1.07195269681865</v>
      </c>
      <c r="Q516" s="0" t="n">
        <v>0.0717296563018546</v>
      </c>
      <c r="S516" s="0" t="n">
        <v>0.346725101597201</v>
      </c>
      <c r="T516" s="0" t="n">
        <v>0.0215793379964769</v>
      </c>
      <c r="W516" s="0" t="n">
        <v>0</v>
      </c>
      <c r="X516" s="0" t="n">
        <v>4.994E-006</v>
      </c>
      <c r="Y516" s="0" t="n">
        <f aca="false">(W516*X516)*EXP(L516*M516)</f>
        <v>0</v>
      </c>
      <c r="Z516" s="0" t="n">
        <v>79874165.3439532</v>
      </c>
      <c r="AA516" s="0" t="n">
        <f aca="false">Z516*(W516/1171286084.02462)</f>
        <v>0</v>
      </c>
      <c r="AB516" s="0" t="n">
        <f aca="false">X516*0.1</f>
        <v>4.994E-007</v>
      </c>
      <c r="AD516" s="0" t="n">
        <v>5.223868284E-006</v>
      </c>
      <c r="AE516" s="0" t="n">
        <f aca="false">(W516*AD516)*EXP(L516*M516)</f>
        <v>0</v>
      </c>
      <c r="AF516" s="0" t="n">
        <v>79874165.3439532</v>
      </c>
      <c r="AG516" s="0" t="n">
        <f aca="false">AF516*(AC516/1171286084.02462)</f>
        <v>0</v>
      </c>
      <c r="AH516" s="0" t="n">
        <f aca="false">AD516*0.1</f>
        <v>5.223868284E-007</v>
      </c>
      <c r="AJ516" s="0" t="n">
        <v>3.02832944E-007</v>
      </c>
      <c r="AK516" s="0" t="n">
        <f aca="false">(W516*AJ516)*EXP(L516*M516)</f>
        <v>0</v>
      </c>
      <c r="AL516" s="0" t="n">
        <v>79874165.3439532</v>
      </c>
      <c r="AM516" s="0" t="n">
        <f aca="false">AL516*(AI516/1171286084.02462)</f>
        <v>0</v>
      </c>
      <c r="AN516" s="0" t="n">
        <f aca="false">AJ516*0.1</f>
        <v>3.02832944E-008</v>
      </c>
    </row>
    <row r="517" customFormat="false" ht="15" hidden="false" customHeight="false" outlineLevel="0" collapsed="false">
      <c r="A517" s="42" t="s">
        <v>650</v>
      </c>
      <c r="B517" s="40" t="s">
        <v>939</v>
      </c>
      <c r="C517" s="0" t="s">
        <v>2122</v>
      </c>
      <c r="D517" s="41" t="n">
        <v>41459</v>
      </c>
      <c r="E517" s="0" t="n">
        <v>12000</v>
      </c>
      <c r="F517" s="0" t="n">
        <v>11529</v>
      </c>
      <c r="G517" s="0" t="n">
        <f aca="false">(((F517*3.7852*35.81)/1000)/(H517^2))*1.2732</f>
        <v>31.0478615350086</v>
      </c>
      <c r="H517" s="0" t="n">
        <v>8.005249356</v>
      </c>
      <c r="I517" s="0" t="n">
        <v>78.064012490242</v>
      </c>
      <c r="J517" s="0" t="n">
        <v>68.0016224983599</v>
      </c>
      <c r="K517" s="0" t="n">
        <v>3.82238500207701</v>
      </c>
      <c r="L517" s="0" t="n">
        <v>0.005</v>
      </c>
      <c r="M517" s="0" t="n">
        <v>-1</v>
      </c>
      <c r="N517" s="0" t="n">
        <v>3068.75266740959</v>
      </c>
      <c r="O517" s="0" t="n">
        <f aca="false">(N517/2204.59)*EXP(L517*M517)</f>
        <v>1.38504084642876</v>
      </c>
      <c r="P517" s="0" t="n">
        <v>1.07195269681865</v>
      </c>
      <c r="Q517" s="0" t="n">
        <v>0.0717296563018546</v>
      </c>
      <c r="R517" s="0" t="n">
        <f aca="false">40.3876152128855*(I517/Hoja4!$EC$2)</f>
        <v>1.15962195325376</v>
      </c>
      <c r="S517" s="0" t="n">
        <v>0.346725101597201</v>
      </c>
      <c r="T517" s="0" t="n">
        <v>0.0215793379964769</v>
      </c>
      <c r="U517" s="0" t="n">
        <f aca="false">(SQRT(((P517/G517)^2)+((Q517/H517)^2)+((R517/I517)^2)+((S517/J517)^2)+((T517/K517)^2)))*O517</f>
        <v>0.0545441062280665</v>
      </c>
      <c r="V517" s="0" t="n">
        <f aca="false">O517&gt;U517</f>
        <v>1</v>
      </c>
      <c r="W517" s="0" t="n">
        <v>900000</v>
      </c>
      <c r="X517" s="0" t="n">
        <v>4.994E-006</v>
      </c>
      <c r="Y517" s="0" t="n">
        <f aca="false">(W517*X517)*EXP(L517*M517)</f>
        <v>4.47218308897943</v>
      </c>
      <c r="Z517" s="0" t="n">
        <v>144587.60673653</v>
      </c>
      <c r="AA517" s="0" t="n">
        <v>3748.14709444969</v>
      </c>
      <c r="AB517" s="0" t="n">
        <f aca="false">X517*0.1</f>
        <v>4.994E-007</v>
      </c>
      <c r="AC517" s="0" t="n">
        <f aca="false">(SQRT(((AA517/W517)^2)+((AB517/X517)^2)))*Y517</f>
        <v>0.447605967678898</v>
      </c>
      <c r="AD517" s="0" t="n">
        <v>5.223868284E-006</v>
      </c>
      <c r="AE517" s="0" t="n">
        <f aca="false">(W517*AD517)*EXP(L517*M517)</f>
        <v>4.67803271901498</v>
      </c>
      <c r="AF517" s="0" t="n">
        <v>144587.60673653</v>
      </c>
      <c r="AG517" s="0" t="n">
        <v>3748.14709444969</v>
      </c>
      <c r="AH517" s="0" t="n">
        <f aca="false">AD517*0.1</f>
        <v>5.223868284E-007</v>
      </c>
      <c r="AI517" s="0" t="n">
        <f aca="false">(SQRT(((AG517/W517)^2)+((AH517/AD517)^2)))*AE517</f>
        <v>0.468208774186408</v>
      </c>
      <c r="AJ517" s="0" t="n">
        <v>3.02832944E-007</v>
      </c>
      <c r="AK517" s="0" t="n">
        <f aca="false">(W517*AJ517)*EXP(L517*M517)</f>
        <v>0.271190302551593</v>
      </c>
      <c r="AL517" s="0" t="n">
        <v>144587.60673653</v>
      </c>
      <c r="AM517" s="0" t="n">
        <v>3748.14709444969</v>
      </c>
      <c r="AN517" s="0" t="n">
        <f aca="false">AJ517*0.1</f>
        <v>3.02832944E-008</v>
      </c>
      <c r="AO517" s="0" t="n">
        <f aca="false">(SQRT(((AM517/W517)^2)+((AN517/AJ517)^2)))*AK517</f>
        <v>0.0271425376339947</v>
      </c>
    </row>
    <row r="518" customFormat="false" ht="15" hidden="false" customHeight="false" outlineLevel="0" collapsed="false">
      <c r="A518" s="42" t="s">
        <v>650</v>
      </c>
      <c r="B518" s="32"/>
      <c r="C518" s="0" t="s">
        <v>2123</v>
      </c>
      <c r="D518" s="41" t="n">
        <v>41459</v>
      </c>
      <c r="E518" s="0" t="n">
        <v>8000</v>
      </c>
      <c r="F518" s="0" t="n">
        <v>7925.16</v>
      </c>
      <c r="G518" s="0" t="n">
        <f aca="false">(((F518*3.7852*35.81)/1000)/(H518^2))*1.2732</f>
        <v>20.3304844728077</v>
      </c>
      <c r="H518" s="0" t="n">
        <v>8.20209975</v>
      </c>
      <c r="I518" s="0" t="n">
        <v>221.068092000666</v>
      </c>
      <c r="J518" s="0" t="n">
        <v>130.009325504884</v>
      </c>
      <c r="K518" s="0" t="n">
        <v>0.00593973</v>
      </c>
      <c r="L518" s="0" t="n">
        <v>0.005</v>
      </c>
      <c r="M518" s="0" t="n">
        <v>-1</v>
      </c>
      <c r="N518" s="0" t="n">
        <v>3068.75266740959</v>
      </c>
      <c r="O518" s="0" t="n">
        <f aca="false">(N518/2204.59)*EXP(L518*M518)</f>
        <v>1.38504084642876</v>
      </c>
      <c r="P518" s="0" t="n">
        <v>0.107322321005691</v>
      </c>
      <c r="Q518" s="0" t="n">
        <v>0.0548813846852914</v>
      </c>
      <c r="R518" s="0" t="n">
        <f aca="false">18.998926608387*(I518/Hoja4!$CJ$2)</f>
        <v>0.807491385851071</v>
      </c>
      <c r="S518" s="0" t="n">
        <v>1.14894745568521</v>
      </c>
      <c r="T518" s="0" t="n">
        <v>5.58086552427142E-005</v>
      </c>
      <c r="U518" s="0" t="n">
        <f aca="false">(SQRT(((P518/G518)^2)+((Q518/H518)^2)+((R518/I518)^2)+((S518/J518)^2)+((T518/K518)^2)))*O518</f>
        <v>0.0220026114408467</v>
      </c>
      <c r="V518" s="0" t="n">
        <f aca="false">O518&gt;U518</f>
        <v>1</v>
      </c>
      <c r="W518" s="0" t="n">
        <v>1752000</v>
      </c>
      <c r="X518" s="0" t="n">
        <v>4.994E-006</v>
      </c>
      <c r="Y518" s="0" t="n">
        <f aca="false">(W518*X518)*EXP(L518*M518)</f>
        <v>8.70584974654662</v>
      </c>
      <c r="Z518" s="0" t="n">
        <v>1116842.27994909</v>
      </c>
      <c r="AA518" s="0" t="n">
        <v>6507.82824848106</v>
      </c>
      <c r="AB518" s="0" t="n">
        <f aca="false">X518*0.1</f>
        <v>4.994E-007</v>
      </c>
      <c r="AC518" s="0" t="n">
        <f aca="false">(SQRT(((AA518/W518)^2)+((AB518/X518)^2)))*Y518</f>
        <v>0.871185367357678</v>
      </c>
      <c r="AD518" s="0" t="n">
        <v>5.223868284E-006</v>
      </c>
      <c r="AE518" s="0" t="n">
        <f aca="false">(W518*AD518)*EXP(L518*M518)</f>
        <v>9.10657035968249</v>
      </c>
      <c r="AF518" s="0" t="n">
        <v>1116842.27994909</v>
      </c>
      <c r="AG518" s="0" t="n">
        <v>6507.82824848106</v>
      </c>
      <c r="AH518" s="0" t="n">
        <f aca="false">AD518*0.1</f>
        <v>5.223868284E-007</v>
      </c>
      <c r="AI518" s="0" t="n">
        <f aca="false">(SQRT(((AG518/W518)^2)+((AH518/AD518)^2)))*AE518</f>
        <v>0.911285064081831</v>
      </c>
      <c r="AJ518" s="0" t="n">
        <v>3.02832944E-007</v>
      </c>
      <c r="AK518" s="0" t="n">
        <f aca="false">(W518*AJ518)*EXP(L518*M518)</f>
        <v>0.527917122300434</v>
      </c>
      <c r="AL518" s="0" t="n">
        <v>1116842.27994909</v>
      </c>
      <c r="AM518" s="0" t="n">
        <v>6507.82824848106</v>
      </c>
      <c r="AN518" s="0" t="n">
        <f aca="false">AJ518*0.1</f>
        <v>3.02832944E-008</v>
      </c>
      <c r="AO518" s="0" t="n">
        <f aca="false">(SQRT(((AM518/W518)^2)+((AN518/AJ518)^2)))*AK518</f>
        <v>0.0528281196569177</v>
      </c>
    </row>
    <row r="519" customFormat="false" ht="15" hidden="false" customHeight="false" outlineLevel="0" collapsed="false">
      <c r="A519" s="42" t="s">
        <v>650</v>
      </c>
      <c r="B519" s="32"/>
      <c r="C519" s="0" t="s">
        <v>2125</v>
      </c>
      <c r="D519" s="41" t="n">
        <v>41459</v>
      </c>
      <c r="E519" s="0" t="n">
        <v>4000</v>
      </c>
      <c r="F519" s="0" t="n">
        <v>3962.58</v>
      </c>
      <c r="G519" s="0" t="n">
        <f aca="false">(((F519*3.7852*35.81)/1000)/(H519^2))*1.2732</f>
        <v>17.5991035948821</v>
      </c>
      <c r="H519" s="0" t="n">
        <v>6.23359581</v>
      </c>
      <c r="I519" s="0" t="n">
        <v>12.1133201096255</v>
      </c>
      <c r="J519" s="0" t="n">
        <v>68.0020357347871</v>
      </c>
      <c r="K519" s="0" t="n">
        <v>3.9836139795159</v>
      </c>
      <c r="L519" s="0" t="n">
        <v>0.005</v>
      </c>
      <c r="M519" s="0" t="n">
        <v>-1</v>
      </c>
      <c r="N519" s="0" t="n">
        <v>9.73947767064461</v>
      </c>
      <c r="O519" s="0" t="n">
        <f aca="false">(N519/2204.59)*EXP(L519*M519)</f>
        <v>0.00439578416989547</v>
      </c>
      <c r="P519" s="0" t="n">
        <v>2.86253203470796</v>
      </c>
      <c r="Q519" s="0" t="n">
        <v>0.903813762349225</v>
      </c>
      <c r="R519" s="0" t="n">
        <f aca="false">56.8126563291011*(I519/Hoja4!$W$2)</f>
        <v>0.620491848441404</v>
      </c>
      <c r="S519" s="0" t="n">
        <v>0.388353619553598</v>
      </c>
      <c r="T519" s="0" t="n">
        <v>0.0223763331258358</v>
      </c>
      <c r="U519" s="0" t="n">
        <f aca="false">(SQRT(((P519/G519)^2)+((Q519/H519)^2)+((R519/I519)^2)+((S519/J519)^2)+((T519/K519)^2)))*O519</f>
        <v>0.000984558490699273</v>
      </c>
      <c r="V519" s="0" t="n">
        <f aca="false">O519&gt;U519</f>
        <v>1</v>
      </c>
      <c r="W519" s="0" t="n">
        <v>48000</v>
      </c>
      <c r="X519" s="0" t="n">
        <v>4.994E-006</v>
      </c>
      <c r="Y519" s="0" t="n">
        <f aca="false">(W519*X519)*EXP(L519*M519)</f>
        <v>0.238516431412236</v>
      </c>
      <c r="Z519" s="0" t="n">
        <v>79874165.3439532</v>
      </c>
      <c r="AA519" s="0" t="n">
        <v>804.406580767259</v>
      </c>
      <c r="AB519" s="0" t="n">
        <f aca="false">X519*0.1</f>
        <v>4.994E-007</v>
      </c>
      <c r="AC519" s="0" t="n">
        <f aca="false">(SQRT(((AA519/W519)^2)+((AB519/X519)^2)))*Y519</f>
        <v>0.0241842563055013</v>
      </c>
      <c r="AD519" s="0" t="n">
        <v>5.223868284E-006</v>
      </c>
      <c r="AE519" s="0" t="n">
        <f aca="false">(W519*AD519)*EXP(L519*M519)</f>
        <v>0.249495078347465</v>
      </c>
      <c r="AF519" s="0" t="n">
        <v>79874165.3439532</v>
      </c>
      <c r="AG519" s="0" t="n">
        <v>804.406580767259</v>
      </c>
      <c r="AH519" s="0" t="n">
        <f aca="false">AD519*0.1</f>
        <v>5.223868284E-007</v>
      </c>
      <c r="AI519" s="0" t="n">
        <f aca="false">(SQRT(((AG519/W519)^2)+((AH519/AD519)^2)))*AE519</f>
        <v>0.0252974308142641</v>
      </c>
      <c r="AJ519" s="0" t="n">
        <v>3.02832944E-007</v>
      </c>
      <c r="AK519" s="0" t="n">
        <f aca="false">(W519*AJ519)*EXP(L519*M519)</f>
        <v>0.0144634828027516</v>
      </c>
      <c r="AL519" s="0" t="n">
        <v>79874165.3439532</v>
      </c>
      <c r="AM519" s="0" t="n">
        <v>804.406580767259</v>
      </c>
      <c r="AN519" s="0" t="n">
        <f aca="false">AJ519*0.1</f>
        <v>3.02832944E-008</v>
      </c>
      <c r="AO519" s="0" t="n">
        <f aca="false">(SQRT(((AM519/W519)^2)+((AN519/AJ519)^2)))*AK519</f>
        <v>0.00146651772836314</v>
      </c>
    </row>
    <row r="520" customFormat="false" ht="15" hidden="false" customHeight="false" outlineLevel="0" collapsed="false">
      <c r="A520" s="42" t="s">
        <v>650</v>
      </c>
      <c r="B520" s="32"/>
      <c r="C520" s="0" t="s">
        <v>2122</v>
      </c>
      <c r="D520" s="41" t="n">
        <v>41459</v>
      </c>
      <c r="E520" s="0" t="n">
        <v>12000</v>
      </c>
      <c r="F520" s="0" t="n">
        <v>11529</v>
      </c>
      <c r="G520" s="0" t="n">
        <f aca="false">(((F520*3.7852*35.81)/1000)/(H520^2))*1.2732</f>
        <v>31.0478615350086</v>
      </c>
      <c r="H520" s="0" t="n">
        <v>8.005249356</v>
      </c>
      <c r="I520" s="0" t="n">
        <v>78.064012490242</v>
      </c>
      <c r="J520" s="0" t="n">
        <v>68.0016224983599</v>
      </c>
      <c r="K520" s="0" t="n">
        <v>3.82238500207701</v>
      </c>
      <c r="L520" s="0" t="n">
        <v>0.005</v>
      </c>
      <c r="M520" s="0" t="n">
        <v>-1</v>
      </c>
      <c r="N520" s="0" t="n">
        <v>309.583714979521</v>
      </c>
      <c r="O520" s="0" t="n">
        <f aca="false">(N520/2204.59)*EXP(L520*M520)</f>
        <v>0.139726506860439</v>
      </c>
      <c r="P520" s="0" t="n">
        <v>1.07195269681865</v>
      </c>
      <c r="Q520" s="0" t="n">
        <v>0.0717296563018546</v>
      </c>
      <c r="R520" s="0" t="n">
        <f aca="false">40.3876152128855*(I520/Hoja4!$EC$2)</f>
        <v>1.15962195325376</v>
      </c>
      <c r="S520" s="0" t="n">
        <v>0.346725101597201</v>
      </c>
      <c r="T520" s="0" t="n">
        <v>0.0215793379964769</v>
      </c>
      <c r="U520" s="0" t="n">
        <f aca="false">(SQRT(((P520/G520)^2)+((Q520/H520)^2)+((R520/I520)^2)+((S520/J520)^2)+((T520/K520)^2)))*O520</f>
        <v>0.00550255066680769</v>
      </c>
      <c r="V520" s="0" t="n">
        <f aca="false">O520&gt;U520</f>
        <v>1</v>
      </c>
      <c r="W520" s="0" t="n">
        <v>900000</v>
      </c>
      <c r="X520" s="0" t="n">
        <v>4.994E-006</v>
      </c>
      <c r="Y520" s="0" t="n">
        <f aca="false">(W520*X520)*EXP(L520*M520)</f>
        <v>4.47218308897943</v>
      </c>
      <c r="Z520" s="0" t="n">
        <v>79874165.3439532</v>
      </c>
      <c r="AA520" s="0" t="n">
        <v>3748.14709444969</v>
      </c>
      <c r="AB520" s="0" t="n">
        <f aca="false">X520*0.1</f>
        <v>4.994E-007</v>
      </c>
      <c r="AC520" s="0" t="n">
        <f aca="false">(SQRT(((AA520/W520)^2)+((AB520/X520)^2)))*Y520</f>
        <v>0.447605967678898</v>
      </c>
      <c r="AD520" s="0" t="n">
        <v>5.223868284E-006</v>
      </c>
      <c r="AE520" s="0" t="n">
        <f aca="false">(W520*AD520)*EXP(L520*M520)</f>
        <v>4.67803271901498</v>
      </c>
      <c r="AF520" s="0" t="n">
        <v>79874165.3439532</v>
      </c>
      <c r="AG520" s="0" t="n">
        <v>3748.14709444969</v>
      </c>
      <c r="AH520" s="0" t="n">
        <f aca="false">AD520*0.1</f>
        <v>5.223868284E-007</v>
      </c>
      <c r="AI520" s="0" t="n">
        <f aca="false">(SQRT(((AG520/W520)^2)+((AH520/AD520)^2)))*AE520</f>
        <v>0.468208774186408</v>
      </c>
      <c r="AJ520" s="0" t="n">
        <v>3.02832944E-007</v>
      </c>
      <c r="AK520" s="0" t="n">
        <f aca="false">(W520*AJ520)*EXP(L520*M520)</f>
        <v>0.271190302551593</v>
      </c>
      <c r="AL520" s="0" t="n">
        <v>79874165.3439532</v>
      </c>
      <c r="AM520" s="0" t="n">
        <v>3748.14709444969</v>
      </c>
      <c r="AN520" s="0" t="n">
        <f aca="false">AJ520*0.1</f>
        <v>3.02832944E-008</v>
      </c>
      <c r="AO520" s="0" t="n">
        <f aca="false">(SQRT(((AM520/W520)^2)+((AN520/AJ520)^2)))*AK520</f>
        <v>0.0271425376339947</v>
      </c>
    </row>
    <row r="521" customFormat="false" ht="15" hidden="false" customHeight="false" outlineLevel="0" collapsed="false">
      <c r="A521" s="42" t="s">
        <v>650</v>
      </c>
      <c r="B521" s="40" t="s">
        <v>943</v>
      </c>
      <c r="C521" s="0" t="s">
        <v>2122</v>
      </c>
      <c r="D521" s="41" t="n">
        <v>41422</v>
      </c>
      <c r="E521" s="0" t="n">
        <v>6380</v>
      </c>
      <c r="F521" s="0" t="n">
        <v>6380</v>
      </c>
      <c r="G521" s="0" t="n">
        <f aca="false">(((F521*3.7852*35.81)/1000)/(H521^2))*1.2732</f>
        <v>17.1814863902641</v>
      </c>
      <c r="H521" s="0" t="n">
        <v>8.005249356</v>
      </c>
      <c r="I521" s="0" t="n">
        <v>65.8307210031348</v>
      </c>
      <c r="J521" s="0" t="n">
        <v>68.0016224983599</v>
      </c>
      <c r="K521" s="0" t="n">
        <v>3.82238500207701</v>
      </c>
      <c r="L521" s="0" t="n">
        <v>0.005</v>
      </c>
      <c r="M521" s="0" t="n">
        <v>-1</v>
      </c>
      <c r="N521" s="0" t="n">
        <v>1617.70614017633</v>
      </c>
      <c r="O521" s="0" t="n">
        <f aca="false">(N521/2204.59)*EXP(L521*M521)</f>
        <v>0.730130227000065</v>
      </c>
      <c r="P521" s="0" t="n">
        <v>0.581693626796288</v>
      </c>
      <c r="Q521" s="0" t="n">
        <v>0.0152723966616018</v>
      </c>
      <c r="R521" s="0" t="n">
        <f aca="false">32.2690362110918*(I521/Hoja4!$BF$2)</f>
        <v>2.13523606367794</v>
      </c>
      <c r="S521" s="0" t="n">
        <v>0.346725101597201</v>
      </c>
      <c r="T521" s="0" t="n">
        <v>0.0215793379964769</v>
      </c>
      <c r="U521" s="0" t="n">
        <f aca="false">(SQRT(((P521/G521)^2)+((Q521/H521)^2)+((R521/I521)^2)+((S521/J521)^2)+((T521/K521)^2)))*O521</f>
        <v>0.0347082475329395</v>
      </c>
      <c r="V521" s="0" t="n">
        <f aca="false">O521&gt;U521</f>
        <v>1</v>
      </c>
      <c r="W521" s="0" t="n">
        <v>420000</v>
      </c>
      <c r="X521" s="0" t="n">
        <v>4.994E-006</v>
      </c>
      <c r="Y521" s="0" t="n">
        <f aca="false">(W521*X521)*EXP(L521*M521)</f>
        <v>2.08701877485707</v>
      </c>
      <c r="Z521" s="0" t="n">
        <v>79874165.3439532</v>
      </c>
      <c r="AA521" s="0" t="n">
        <v>3748.14709444969</v>
      </c>
      <c r="AB521" s="0" t="n">
        <f aca="false">X521*0.1</f>
        <v>4.994E-007</v>
      </c>
      <c r="AC521" s="0" t="n">
        <f aca="false">(SQRT(((AA521/W521)^2)+((AB521/X521)^2)))*Y521</f>
        <v>0.209531286814846</v>
      </c>
      <c r="AD521" s="0" t="n">
        <v>5.223868284E-006</v>
      </c>
      <c r="AE521" s="0" t="n">
        <f aca="false">(W521*AD521)*EXP(L521*M521)</f>
        <v>2.18308193554032</v>
      </c>
      <c r="AF521" s="0" t="n">
        <v>79874165.3439532</v>
      </c>
      <c r="AG521" s="0" t="n">
        <v>3748.14709444969</v>
      </c>
      <c r="AH521" s="0" t="n">
        <f aca="false">AD521*0.1</f>
        <v>5.223868284E-007</v>
      </c>
      <c r="AI521" s="0" t="n">
        <f aca="false">(SQRT(((AG521/W521)^2)+((AH521/AD521)^2)))*AE521</f>
        <v>0.219175779675166</v>
      </c>
      <c r="AJ521" s="0" t="n">
        <v>3.02832944E-007</v>
      </c>
      <c r="AK521" s="0" t="n">
        <f aca="false">(W521*AJ521)*EXP(L521*M521)</f>
        <v>0.126555474524077</v>
      </c>
      <c r="AL521" s="0" t="n">
        <v>79874165.3439532</v>
      </c>
      <c r="AM521" s="0" t="n">
        <v>3748.14709444969</v>
      </c>
      <c r="AN521" s="0" t="n">
        <f aca="false">AJ521*0.1</f>
        <v>3.02832944E-008</v>
      </c>
      <c r="AO521" s="0" t="n">
        <f aca="false">(SQRT(((AM521/W521)^2)+((AN521/AJ521)^2)))*AK521</f>
        <v>0.0127058423000096</v>
      </c>
    </row>
    <row r="522" customFormat="false" ht="15" hidden="false" customHeight="false" outlineLevel="0" collapsed="false">
      <c r="A522" s="42" t="s">
        <v>650</v>
      </c>
      <c r="B522" s="32"/>
      <c r="C522" s="0" t="s">
        <v>2122</v>
      </c>
      <c r="D522" s="41" t="n">
        <v>41422</v>
      </c>
      <c r="E522" s="0" t="n">
        <v>5100</v>
      </c>
      <c r="F522" s="0" t="n">
        <v>5283.44</v>
      </c>
      <c r="G522" s="0" t="n">
        <f aca="false">(((F522*3.7852*35.81)/1000)/(H522^2))*1.2732</f>
        <v>13.5536563152052</v>
      </c>
      <c r="H522" s="0" t="n">
        <v>8.20209975</v>
      </c>
      <c r="I522" s="0" t="n">
        <v>79.4936632194177</v>
      </c>
      <c r="J522" s="0" t="n">
        <v>68.0016224983599</v>
      </c>
      <c r="K522" s="0" t="n">
        <v>3.82238500207701</v>
      </c>
      <c r="L522" s="0" t="n">
        <v>0.005</v>
      </c>
      <c r="M522" s="0" t="n">
        <v>-1</v>
      </c>
      <c r="N522" s="0" t="n">
        <v>1414.12023873726</v>
      </c>
      <c r="O522" s="0" t="n">
        <f aca="false">(N522/2204.59)*EXP(L522*M522)</f>
        <v>0.638244428498045</v>
      </c>
      <c r="P522" s="0" t="n">
        <v>0.400684429145215</v>
      </c>
      <c r="Q522" s="0" t="n">
        <v>0.0788250461799058</v>
      </c>
      <c r="R522" s="0" t="n">
        <f aca="false">30.6123136425953*(I522/Hoja4!$AQ$2)</f>
        <v>1.99975489909709</v>
      </c>
      <c r="S522" s="0" t="n">
        <v>0.346725101597201</v>
      </c>
      <c r="T522" s="0" t="n">
        <v>0.0215793379964769</v>
      </c>
      <c r="U522" s="0" t="n">
        <f aca="false">(SQRT(((P522/G522)^2)+((Q522/H522)^2)+((R522/I522)^2)+((S522/J522)^2)+((T522/K522)^2)))*O522</f>
        <v>0.0259807130360465</v>
      </c>
      <c r="V522" s="0" t="n">
        <f aca="false">O522&gt;U522</f>
        <v>1</v>
      </c>
      <c r="W522" s="0" t="n">
        <v>420000</v>
      </c>
      <c r="X522" s="0" t="n">
        <v>4.994E-006</v>
      </c>
      <c r="Y522" s="0" t="n">
        <f aca="false">(W522*X522)*EXP(L522*M522)</f>
        <v>2.08701877485707</v>
      </c>
      <c r="Z522" s="0" t="n">
        <v>79874165.3439532</v>
      </c>
      <c r="AA522" s="0" t="n">
        <v>3748.14709444969</v>
      </c>
      <c r="AB522" s="0" t="n">
        <f aca="false">X522*0.1</f>
        <v>4.994E-007</v>
      </c>
      <c r="AC522" s="0" t="n">
        <f aca="false">(SQRT(((AA522/W522)^2)+((AB522/X522)^2)))*Y522</f>
        <v>0.209531286814846</v>
      </c>
      <c r="AD522" s="0" t="n">
        <v>5.223868284E-006</v>
      </c>
      <c r="AE522" s="0" t="n">
        <f aca="false">(W522*AD522)*EXP(L522*M522)</f>
        <v>2.18308193554032</v>
      </c>
      <c r="AF522" s="0" t="n">
        <v>79874165.3439532</v>
      </c>
      <c r="AG522" s="0" t="n">
        <v>3748.14709444969</v>
      </c>
      <c r="AH522" s="0" t="n">
        <f aca="false">AD522*0.1</f>
        <v>5.223868284E-007</v>
      </c>
      <c r="AI522" s="0" t="n">
        <f aca="false">(SQRT(((AG522/W522)^2)+((AH522/AD522)^2)))*AE522</f>
        <v>0.219175779675166</v>
      </c>
      <c r="AJ522" s="0" t="n">
        <v>3.02832944E-007</v>
      </c>
      <c r="AK522" s="0" t="n">
        <f aca="false">(W522*AJ522)*EXP(L522*M522)</f>
        <v>0.126555474524077</v>
      </c>
      <c r="AL522" s="0" t="n">
        <v>79874165.3439532</v>
      </c>
      <c r="AM522" s="0" t="n">
        <v>3748.14709444969</v>
      </c>
      <c r="AN522" s="0" t="n">
        <f aca="false">AJ522*0.1</f>
        <v>3.02832944E-008</v>
      </c>
      <c r="AO522" s="0" t="n">
        <f aca="false">(SQRT(((AM522/W522)^2)+((AN522/AJ522)^2)))*AK522</f>
        <v>0.0127058423000096</v>
      </c>
    </row>
    <row r="523" customFormat="false" ht="15" hidden="false" customHeight="false" outlineLevel="0" collapsed="false">
      <c r="A523" s="42" t="s">
        <v>650</v>
      </c>
      <c r="B523" s="40" t="s">
        <v>947</v>
      </c>
      <c r="C523" s="0" t="s">
        <v>2122</v>
      </c>
      <c r="D523" s="41" t="n">
        <v>40898</v>
      </c>
      <c r="E523" s="0" t="n">
        <v>10000</v>
      </c>
      <c r="F523" s="0" t="n">
        <v>9685</v>
      </c>
      <c r="G523" s="0" t="n">
        <f aca="false">(((F523*3.7852*35.81)/1000)/(H523^2))*1.2732</f>
        <v>26.0819272240921</v>
      </c>
      <c r="H523" s="0" t="n">
        <v>8.005249356</v>
      </c>
      <c r="I523" s="0" t="n">
        <v>21.6830149716056</v>
      </c>
      <c r="J523" s="0" t="n">
        <v>68.0016224983599</v>
      </c>
      <c r="K523" s="0" t="n">
        <v>3.82238500207701</v>
      </c>
      <c r="L523" s="0" t="n">
        <v>0.005</v>
      </c>
      <c r="M523" s="0" t="n">
        <v>1</v>
      </c>
      <c r="N523" s="0" t="n">
        <v>1299.61090063192</v>
      </c>
      <c r="O523" s="0" t="n">
        <f aca="false">(N523/2204.59)*EXP(L523*M523)</f>
        <v>0.592457204006388</v>
      </c>
      <c r="P523" s="0" t="n">
        <v>0.693948706618423</v>
      </c>
      <c r="Q523" s="0" t="n">
        <v>0.0696754411027923</v>
      </c>
      <c r="R523" s="0" t="n">
        <f aca="false">30.3818643031628*(I523/Hoja4!$DD$2)</f>
        <v>0.209582928184647</v>
      </c>
      <c r="S523" s="0" t="n">
        <v>0.346725101597201</v>
      </c>
      <c r="T523" s="0" t="n">
        <v>0.0215793379964769</v>
      </c>
      <c r="U523" s="0" t="n">
        <f aca="false">(SQRT(((P523/G523)^2)+((Q523/H523)^2)+((R523/I523)^2)+((S523/J523)^2)+((T523/K523)^2)))*O523</f>
        <v>0.0181156012426742</v>
      </c>
      <c r="V523" s="0" t="n">
        <f aca="false">O523&gt;U523</f>
        <v>1</v>
      </c>
      <c r="W523" s="0" t="n">
        <v>210000</v>
      </c>
      <c r="X523" s="0" t="n">
        <v>4.994E-006</v>
      </c>
      <c r="Y523" s="0" t="n">
        <f aca="false">(W523*X523)*EXP(L523*M523)</f>
        <v>1.05399683112609</v>
      </c>
      <c r="Z523" s="0" t="n">
        <v>79874165.3439532</v>
      </c>
      <c r="AA523" s="0" t="n">
        <v>3748.14709444969</v>
      </c>
      <c r="AB523" s="0" t="n">
        <f aca="false">X523*0.1</f>
        <v>4.994E-007</v>
      </c>
      <c r="AC523" s="0" t="n">
        <f aca="false">(SQRT(((AA523/W523)^2)+((AB523/X523)^2)))*Y523</f>
        <v>0.107065341079006</v>
      </c>
      <c r="AD523" s="0" t="n">
        <v>5.223868284E-006</v>
      </c>
      <c r="AE523" s="0" t="n">
        <f aca="false">(W523*AD523)*EXP(L523*M523)</f>
        <v>1.10251113687547</v>
      </c>
      <c r="AF523" s="0" t="n">
        <v>79874165.3439532</v>
      </c>
      <c r="AG523" s="0" t="n">
        <v>3748.14709444969</v>
      </c>
      <c r="AH523" s="0" t="n">
        <f aca="false">AD523*0.1</f>
        <v>5.223868284E-007</v>
      </c>
      <c r="AI523" s="0" t="n">
        <f aca="false">(SQRT(((AG523/W523)^2)+((AH523/AD523)^2)))*AE523</f>
        <v>0.111993440043705</v>
      </c>
      <c r="AJ523" s="0" t="n">
        <v>3.02832944E-007</v>
      </c>
      <c r="AK523" s="0" t="n">
        <f aca="false">(W523*AJ523)*EXP(L523*M523)</f>
        <v>0.0639136890942299</v>
      </c>
      <c r="AL523" s="0" t="n">
        <v>79874165.3439532</v>
      </c>
      <c r="AM523" s="0" t="n">
        <v>3748.14709444969</v>
      </c>
      <c r="AN523" s="0" t="n">
        <f aca="false">AJ523*0.1</f>
        <v>3.02832944E-008</v>
      </c>
      <c r="AO523" s="0" t="n">
        <f aca="false">(SQRT(((AM523/W523)^2)+((AN523/AJ523)^2)))*AK523</f>
        <v>0.00649237333586695</v>
      </c>
    </row>
    <row r="524" customFormat="false" ht="15" hidden="false" customHeight="false" outlineLevel="0" collapsed="false">
      <c r="A524" s="42" t="s">
        <v>650</v>
      </c>
      <c r="B524" s="32"/>
      <c r="C524" s="0" t="s">
        <v>2122</v>
      </c>
      <c r="D524" s="41" t="n">
        <v>40898</v>
      </c>
      <c r="E524" s="0" t="n">
        <v>10000</v>
      </c>
      <c r="F524" s="0" t="n">
        <v>9685</v>
      </c>
      <c r="G524" s="0" t="n">
        <f aca="false">(((F524*3.7852*35.81)/1000)/(H524^2))*1.2732</f>
        <v>26.0819272240921</v>
      </c>
      <c r="H524" s="0" t="n">
        <v>8.005249356</v>
      </c>
      <c r="I524" s="0" t="n">
        <v>21.6830149716056</v>
      </c>
      <c r="J524" s="0" t="n">
        <v>68.0016224983599</v>
      </c>
      <c r="K524" s="0" t="n">
        <v>3.82238500207701</v>
      </c>
      <c r="L524" s="0" t="n">
        <v>0.005</v>
      </c>
      <c r="M524" s="0" t="n">
        <v>1</v>
      </c>
      <c r="N524" s="0" t="n">
        <v>1299.61090063192</v>
      </c>
      <c r="O524" s="0" t="n">
        <f aca="false">(N524/2204.59)*EXP(L524*M524)</f>
        <v>0.592457204006388</v>
      </c>
      <c r="P524" s="0" t="n">
        <v>0.693948706618423</v>
      </c>
      <c r="Q524" s="0" t="n">
        <v>0.0696754411027923</v>
      </c>
      <c r="R524" s="0" t="n">
        <f aca="false">30.3818643031628*(I524/Hoja4!$DD$2)</f>
        <v>0.209582928184647</v>
      </c>
      <c r="S524" s="0" t="n">
        <v>0.346725101597201</v>
      </c>
      <c r="T524" s="0" t="n">
        <v>0.0215793379964769</v>
      </c>
      <c r="U524" s="0" t="n">
        <f aca="false">(SQRT(((P524/G524)^2)+((Q524/H524)^2)+((R524/I524)^2)+((S524/J524)^2)+((T524/K524)^2)))*O524</f>
        <v>0.0181156012426742</v>
      </c>
      <c r="V524" s="0" t="n">
        <f aca="false">O524&gt;U524</f>
        <v>1</v>
      </c>
      <c r="W524" s="0" t="n">
        <v>210000</v>
      </c>
      <c r="X524" s="0" t="n">
        <v>4.994E-006</v>
      </c>
      <c r="Y524" s="0" t="n">
        <f aca="false">(W524*X524)*EXP(L524*M524)</f>
        <v>1.05399683112609</v>
      </c>
      <c r="Z524" s="0" t="n">
        <v>1116842.27994909</v>
      </c>
      <c r="AA524" s="0" t="n">
        <v>3748.14709444969</v>
      </c>
      <c r="AB524" s="0" t="n">
        <f aca="false">X524*0.1</f>
        <v>4.994E-007</v>
      </c>
      <c r="AC524" s="0" t="n">
        <f aca="false">(SQRT(((AA524/W524)^2)+((AB524/X524)^2)))*Y524</f>
        <v>0.107065341079006</v>
      </c>
      <c r="AD524" s="0" t="n">
        <v>5.223868284E-006</v>
      </c>
      <c r="AE524" s="0" t="n">
        <f aca="false">(W524*AD524)*EXP(L524*M524)</f>
        <v>1.10251113687547</v>
      </c>
      <c r="AF524" s="0" t="n">
        <v>1116842.27994909</v>
      </c>
      <c r="AG524" s="0" t="n">
        <v>3748.14709444969</v>
      </c>
      <c r="AH524" s="0" t="n">
        <f aca="false">AD524*0.1</f>
        <v>5.223868284E-007</v>
      </c>
      <c r="AI524" s="0" t="n">
        <f aca="false">(SQRT(((AG524/W524)^2)+((AH524/AD524)^2)))*AE524</f>
        <v>0.111993440043705</v>
      </c>
      <c r="AJ524" s="0" t="n">
        <v>3.02832944E-007</v>
      </c>
      <c r="AK524" s="0" t="n">
        <f aca="false">(W524*AJ524)*EXP(L524*M524)</f>
        <v>0.0639136890942299</v>
      </c>
      <c r="AL524" s="0" t="n">
        <v>1116842.27994909</v>
      </c>
      <c r="AM524" s="0" t="n">
        <v>3748.14709444969</v>
      </c>
      <c r="AN524" s="0" t="n">
        <f aca="false">AJ524*0.1</f>
        <v>3.02832944E-008</v>
      </c>
      <c r="AO524" s="0" t="n">
        <f aca="false">(SQRT(((AM524/W524)^2)+((AN524/AJ524)^2)))*AK524</f>
        <v>0.00649237333586695</v>
      </c>
    </row>
    <row r="525" customFormat="false" ht="15" hidden="false" customHeight="false" outlineLevel="0" collapsed="false">
      <c r="A525" s="42" t="s">
        <v>650</v>
      </c>
      <c r="B525" s="32"/>
      <c r="C525" s="0" t="s">
        <v>2125</v>
      </c>
      <c r="D525" s="41" t="n">
        <v>40898</v>
      </c>
      <c r="E525" s="0" t="n">
        <v>5000</v>
      </c>
      <c r="F525" s="0" t="n">
        <v>5283.44</v>
      </c>
      <c r="G525" s="0" t="n">
        <f aca="false">(((F525*3.7852*35.81)/1000)/(H525^2))*1.2732</f>
        <v>13.5536563152052</v>
      </c>
      <c r="H525" s="0" t="n">
        <v>8.20209975</v>
      </c>
      <c r="I525" s="0" t="n">
        <v>11.356237602774</v>
      </c>
      <c r="J525" s="0" t="n">
        <v>68.0020357347871</v>
      </c>
      <c r="K525" s="0" t="n">
        <v>3.9836139795159</v>
      </c>
      <c r="L525" s="0" t="n">
        <v>0.005</v>
      </c>
      <c r="M525" s="0" t="n">
        <v>1</v>
      </c>
      <c r="N525" s="0" t="n">
        <v>386.979643647006</v>
      </c>
      <c r="O525" s="0" t="n">
        <f aca="false">(N525/2204.59)*EXP(L525*M525)</f>
        <v>0.176413476965309</v>
      </c>
      <c r="P525" s="0" t="n">
        <v>0.400684429145215</v>
      </c>
      <c r="Q525" s="0" t="n">
        <v>0.0788250461799058</v>
      </c>
      <c r="R525" s="0" t="n">
        <f aca="false">30.6123136425953*(I525/Hoja4!$AG$2)</f>
        <v>0.299883469291341</v>
      </c>
      <c r="S525" s="0" t="n">
        <v>0.388353619553598</v>
      </c>
      <c r="T525" s="0" t="n">
        <v>0.0223763331258358</v>
      </c>
      <c r="U525" s="0" t="n">
        <f aca="false">(SQRT(((P525/G525)^2)+((Q525/H525)^2)+((R525/I525)^2)+((S525/J525)^2)+((T525/K525)^2)))*O525</f>
        <v>0.00733297236146494</v>
      </c>
      <c r="V525" s="0" t="n">
        <f aca="false">O525&gt;U525</f>
        <v>1</v>
      </c>
      <c r="W525" s="0" t="n">
        <v>60000</v>
      </c>
      <c r="X525" s="0" t="n">
        <v>4.994E-006</v>
      </c>
      <c r="Y525" s="0" t="n">
        <f aca="false">(W525*X525)*EXP(L525*M525)</f>
        <v>0.301141951750311</v>
      </c>
      <c r="Z525" s="0" t="n">
        <v>144587.60673653</v>
      </c>
      <c r="AA525" s="0" t="n">
        <v>804.406580767259</v>
      </c>
      <c r="AB525" s="0" t="n">
        <f aca="false">X525*0.1</f>
        <v>4.994E-007</v>
      </c>
      <c r="AC525" s="0" t="n">
        <f aca="false">(SQRT(((AA525/W525)^2)+((AB525/X525)^2)))*Y525</f>
        <v>0.0303836286162244</v>
      </c>
      <c r="AD525" s="0" t="n">
        <v>5.223868284E-006</v>
      </c>
      <c r="AE525" s="0" t="n">
        <f aca="false">(W525*AD525)*EXP(L525*M525)</f>
        <v>0.315003181964419</v>
      </c>
      <c r="AF525" s="0" t="n">
        <v>144587.60673653</v>
      </c>
      <c r="AG525" s="0" t="n">
        <v>804.406580767259</v>
      </c>
      <c r="AH525" s="0" t="n">
        <f aca="false">AD525*0.1</f>
        <v>5.223868284E-007</v>
      </c>
      <c r="AI525" s="0" t="n">
        <f aca="false">(SQRT(((AG525/W525)^2)+((AH525/AD525)^2)))*AE525</f>
        <v>0.0317821533602582</v>
      </c>
      <c r="AJ525" s="0" t="n">
        <v>3.02832944E-007</v>
      </c>
      <c r="AK525" s="0" t="n">
        <f aca="false">(W525*AJ525)*EXP(L525*M525)</f>
        <v>0.0182610540269228</v>
      </c>
      <c r="AL525" s="0" t="n">
        <v>144587.60673653</v>
      </c>
      <c r="AM525" s="0" t="n">
        <v>804.406580767259</v>
      </c>
      <c r="AN525" s="0" t="n">
        <f aca="false">AJ525*0.1</f>
        <v>3.02832944E-008</v>
      </c>
      <c r="AO525" s="0" t="n">
        <f aca="false">(SQRT(((AM525/W525)^2)+((AN525/AJ525)^2)))*AK525</f>
        <v>0.00184244367305845</v>
      </c>
    </row>
    <row r="526" customFormat="false" ht="15" hidden="false" customHeight="false" outlineLevel="0" collapsed="false">
      <c r="A526" s="42" t="s">
        <v>650</v>
      </c>
      <c r="B526" s="32"/>
      <c r="C526" s="0" t="s">
        <v>2123</v>
      </c>
      <c r="D526" s="41" t="n">
        <v>40898</v>
      </c>
      <c r="E526" s="0" t="n">
        <v>5000</v>
      </c>
      <c r="F526" s="0" t="n">
        <v>5283.44</v>
      </c>
      <c r="G526" s="0" t="n">
        <f aca="false">(((F526*3.7852*35.81)/1000)/(H526^2))*1.2732</f>
        <v>13.5536563152052</v>
      </c>
      <c r="H526" s="0" t="n">
        <v>8.20209975</v>
      </c>
      <c r="I526" s="0" t="n">
        <v>6.81374256166437</v>
      </c>
      <c r="J526" s="0" t="n">
        <v>130.009325504884</v>
      </c>
      <c r="K526" s="0" t="n">
        <v>0.00593973</v>
      </c>
      <c r="L526" s="0" t="n">
        <v>0.005</v>
      </c>
      <c r="M526" s="0" t="n">
        <v>1</v>
      </c>
      <c r="N526" s="0" t="n">
        <v>0.661855628571429</v>
      </c>
      <c r="O526" s="0" t="n">
        <f aca="false">(N526/2204.59)*EXP(L526*M526)</f>
        <v>0.000301721949984149</v>
      </c>
      <c r="P526" s="0" t="n">
        <v>0.400684429145215</v>
      </c>
      <c r="Q526" s="0" t="n">
        <v>0.0788250461799058</v>
      </c>
      <c r="R526" s="0" t="n">
        <f aca="false">30.6123136425953*(I526/Hoja4!$AB$2)</f>
        <v>0.0372276223349968</v>
      </c>
      <c r="S526" s="0" t="n">
        <v>1.14894745568521</v>
      </c>
      <c r="T526" s="0" t="n">
        <v>5.58086552427142E-005</v>
      </c>
      <c r="U526" s="0" t="n">
        <f aca="false">(SQRT(((P526/G526)^2)+((Q526/H526)^2)+((R526/I526)^2)+((S526/J526)^2)+((T526/K526)^2)))*O526</f>
        <v>1.02875782267444E-005</v>
      </c>
      <c r="V526" s="0" t="n">
        <f aca="false">O526&gt;U526</f>
        <v>1</v>
      </c>
      <c r="W526" s="0" t="n">
        <v>36000</v>
      </c>
      <c r="X526" s="0" t="n">
        <v>4.994E-006</v>
      </c>
      <c r="Y526" s="0" t="n">
        <f aca="false">(W526*X526)*EXP(L526*M526)</f>
        <v>0.180685171050187</v>
      </c>
      <c r="Z526" s="0" t="n">
        <v>144587.60673653</v>
      </c>
      <c r="AA526" s="0" t="n">
        <v>6507.82824848106</v>
      </c>
      <c r="AB526" s="0" t="n">
        <f aca="false">X526*0.1</f>
        <v>4.994E-007</v>
      </c>
      <c r="AC526" s="0" t="n">
        <f aca="false">(SQRT(((AA526/W526)^2)+((AB526/X526)^2)))*Y526</f>
        <v>0.0373275098109989</v>
      </c>
      <c r="AD526" s="0" t="n">
        <v>5.223868284E-006</v>
      </c>
      <c r="AE526" s="0" t="n">
        <f aca="false">(W526*AD526)*EXP(L526*M526)</f>
        <v>0.189001909178651</v>
      </c>
      <c r="AF526" s="0" t="n">
        <v>144587.60673653</v>
      </c>
      <c r="AG526" s="0" t="n">
        <v>6507.82824848106</v>
      </c>
      <c r="AH526" s="0" t="n">
        <f aca="false">AD526*0.1</f>
        <v>5.223868284E-007</v>
      </c>
      <c r="AI526" s="0" t="n">
        <f aca="false">(SQRT(((AG526/W526)^2)+((AH526/AD526)^2)))*AE526</f>
        <v>0.0390456537089259</v>
      </c>
      <c r="AJ526" s="0" t="n">
        <v>3.02832944E-007</v>
      </c>
      <c r="AK526" s="0" t="n">
        <f aca="false">(W526*AJ526)*EXP(L526*M526)</f>
        <v>0.0109566324161537</v>
      </c>
      <c r="AL526" s="0" t="n">
        <v>144587.60673653</v>
      </c>
      <c r="AM526" s="0" t="n">
        <v>6507.82824848106</v>
      </c>
      <c r="AN526" s="0" t="n">
        <f aca="false">AJ526*0.1</f>
        <v>3.02832944E-008</v>
      </c>
      <c r="AO526" s="0" t="n">
        <f aca="false">(SQRT(((AM526/W526)^2)+((AN526/AJ526)^2)))*AK526</f>
        <v>0.00226351615703919</v>
      </c>
    </row>
    <row r="527" customFormat="false" ht="15" hidden="false" customHeight="false" outlineLevel="0" collapsed="false">
      <c r="A527" s="42" t="s">
        <v>650</v>
      </c>
      <c r="B527" s="40" t="s">
        <v>952</v>
      </c>
      <c r="C527" s="0" t="s">
        <v>2123</v>
      </c>
      <c r="D527" s="41" t="n">
        <v>41290</v>
      </c>
      <c r="E527" s="0" t="n">
        <v>10000</v>
      </c>
      <c r="F527" s="0" t="n">
        <v>9685</v>
      </c>
      <c r="G527" s="0" t="n">
        <f aca="false">(((F527*3.7852*35.81)/1000)/(H527^2))*1.2732</f>
        <v>26.0819272240921</v>
      </c>
      <c r="H527" s="0" t="n">
        <v>8.005249356</v>
      </c>
      <c r="I527" s="0" t="n">
        <v>27.9089541385913</v>
      </c>
      <c r="J527" s="0" t="n">
        <v>130.009325504884</v>
      </c>
      <c r="K527" s="0" t="n">
        <v>0.00593973</v>
      </c>
      <c r="L527" s="0" t="n">
        <v>0.005</v>
      </c>
      <c r="M527" s="0" t="n">
        <v>-1</v>
      </c>
      <c r="N527" s="0" t="n">
        <v>766.600364334182</v>
      </c>
      <c r="O527" s="0" t="n">
        <f aca="false">(N527/2204.59)*EXP(L527*M527)</f>
        <v>0.345994914730706</v>
      </c>
      <c r="P527" s="0" t="n">
        <v>0.693948706618423</v>
      </c>
      <c r="Q527" s="0" t="n">
        <v>0.0696754411027923</v>
      </c>
      <c r="R527" s="0" t="n">
        <f aca="false">30.3818643031628*(I527/Hoja4!$DN$2)</f>
        <v>0.147578699217903</v>
      </c>
      <c r="S527" s="0" t="n">
        <v>1.14894745568521</v>
      </c>
      <c r="T527" s="0" t="n">
        <v>5.58086552427142E-005</v>
      </c>
      <c r="U527" s="0" t="n">
        <f aca="false">(SQRT(((P527/G527)^2)+((Q527/H527)^2)+((R527/I527)^2)+((S527/J527)^2)+((T527/K527)^2)))*O527</f>
        <v>0.0108203149696759</v>
      </c>
      <c r="V527" s="0" t="n">
        <f aca="false">O527&gt;U527</f>
        <v>1</v>
      </c>
      <c r="W527" s="0" t="n">
        <v>270298.220832257</v>
      </c>
      <c r="X527" s="0" t="n">
        <v>4.994E-006</v>
      </c>
      <c r="Y527" s="0" t="n">
        <f aca="false">(W527*X527)*EXP(L527*M527)</f>
        <v>1.34313681354139</v>
      </c>
      <c r="Z527" s="0" t="n">
        <v>79874165.3439532</v>
      </c>
      <c r="AA527" s="0" t="n">
        <v>6507.82824848106</v>
      </c>
      <c r="AB527" s="0" t="n">
        <f aca="false">X527*0.1</f>
        <v>4.994E-007</v>
      </c>
      <c r="AC527" s="0" t="n">
        <f aca="false">(SQRT(((AA527/W527)^2)+((AB527/X527)^2)))*Y527</f>
        <v>0.138151768727638</v>
      </c>
      <c r="AD527" s="0" t="n">
        <v>5.223868284E-006</v>
      </c>
      <c r="AE527" s="0" t="n">
        <f aca="false">(W527*AD527)*EXP(L527*M527)</f>
        <v>1.40495991216093</v>
      </c>
      <c r="AF527" s="0" t="n">
        <v>79874165.3439532</v>
      </c>
      <c r="AG527" s="0" t="n">
        <v>6507.82824848106</v>
      </c>
      <c r="AH527" s="0" t="n">
        <f aca="false">AD527*0.1</f>
        <v>5.223868284E-007</v>
      </c>
      <c r="AI527" s="0" t="n">
        <f aca="false">(SQRT(((AG527/W527)^2)+((AH527/AD527)^2)))*AE527</f>
        <v>0.144510741496759</v>
      </c>
      <c r="AJ527" s="0" t="n">
        <v>3.02832944E-007</v>
      </c>
      <c r="AK527" s="0" t="n">
        <f aca="false">(W527*AJ527)*EXP(L527*M527)</f>
        <v>0.0814469514296189</v>
      </c>
      <c r="AL527" s="0" t="n">
        <v>79874165.3439532</v>
      </c>
      <c r="AM527" s="0" t="n">
        <v>6507.82824848106</v>
      </c>
      <c r="AN527" s="0" t="n">
        <f aca="false">AJ527*0.1</f>
        <v>3.02832944E-008</v>
      </c>
      <c r="AO527" s="0" t="n">
        <f aca="false">(SQRT(((AM527/W527)^2)+((AN527/AJ527)^2)))*AK527</f>
        <v>0.00837743428966716</v>
      </c>
    </row>
    <row r="528" customFormat="false" ht="15" hidden="false" customHeight="false" outlineLevel="0" collapsed="false">
      <c r="A528" s="42" t="s">
        <v>650</v>
      </c>
      <c r="B528" s="32"/>
      <c r="C528" s="0" t="s">
        <v>2122</v>
      </c>
      <c r="D528" s="41" t="n">
        <v>41290</v>
      </c>
      <c r="E528" s="0" t="n">
        <v>5800</v>
      </c>
      <c r="F528" s="0" t="n">
        <v>5800</v>
      </c>
      <c r="G528" s="0" t="n">
        <f aca="false">(((F528*3.7852*35.81)/1000)/(H528^2))*1.2732</f>
        <v>15.6195330820583</v>
      </c>
      <c r="H528" s="0" t="n">
        <v>8.005249356</v>
      </c>
      <c r="I528" s="0" t="n">
        <v>21.3573309343143</v>
      </c>
      <c r="J528" s="0" t="n">
        <v>68.0016224983599</v>
      </c>
      <c r="K528" s="0" t="n">
        <v>3.82238500207701</v>
      </c>
      <c r="L528" s="0" t="n">
        <v>0.005</v>
      </c>
      <c r="M528" s="0" t="n">
        <v>-1</v>
      </c>
      <c r="N528" s="0" t="n">
        <v>4.96939996829013</v>
      </c>
      <c r="O528" s="0" t="n">
        <f aca="false">(N528/2204.59)*EXP(L528*M528)</f>
        <v>0.00224287281650937</v>
      </c>
      <c r="P528" s="0" t="n">
        <v>0.400684429145215</v>
      </c>
      <c r="Q528" s="0" t="n">
        <v>0.0788250461799058</v>
      </c>
      <c r="R528" s="0" t="n">
        <f aca="false">30.6123136425953*(I528/Hoja4!$AQ$2)</f>
        <v>0.537268323509594</v>
      </c>
      <c r="S528" s="0" t="n">
        <v>0.346725101597201</v>
      </c>
      <c r="T528" s="0" t="n">
        <v>0.0215793379964769</v>
      </c>
      <c r="U528" s="0" t="n">
        <f aca="false">(SQRT(((P528/G528)^2)+((Q528/H528)^2)+((R528/I528)^2)+((S528/J528)^2)+((T528/K528)^2)))*O528</f>
        <v>8.52800143018011E-005</v>
      </c>
      <c r="V528" s="0" t="n">
        <f aca="false">O528&gt;U528</f>
        <v>1</v>
      </c>
      <c r="W528" s="0" t="n">
        <v>123872.519419023</v>
      </c>
      <c r="X528" s="0" t="n">
        <v>4.994E-006</v>
      </c>
      <c r="Y528" s="0" t="n">
        <f aca="false">(W528*X528)*EXP(L528*M528)</f>
        <v>0.615533985038923</v>
      </c>
      <c r="Z528" s="0" t="n">
        <v>1116842.27994909</v>
      </c>
      <c r="AA528" s="0" t="n">
        <v>3748.14709444969</v>
      </c>
      <c r="AB528" s="0" t="n">
        <f aca="false">X528*0.1</f>
        <v>4.994E-007</v>
      </c>
      <c r="AC528" s="0" t="n">
        <f aca="false">(SQRT(((AA528/W528)^2)+((AB528/X528)^2)))*Y528</f>
        <v>0.0643094655210661</v>
      </c>
      <c r="AD528" s="0" t="n">
        <v>5.223868284E-006</v>
      </c>
      <c r="AE528" s="0" t="n">
        <f aca="false">(W528*AD528)*EXP(L528*M528)</f>
        <v>0.643866332032231</v>
      </c>
      <c r="AF528" s="0" t="n">
        <v>1116842.27994909</v>
      </c>
      <c r="AG528" s="0" t="n">
        <v>3748.14709444969</v>
      </c>
      <c r="AH528" s="0" t="n">
        <f aca="false">AD528*0.1</f>
        <v>5.223868284E-007</v>
      </c>
      <c r="AI528" s="0" t="n">
        <f aca="false">(SQRT(((AG528/W528)^2)+((AH528/AD528)^2)))*AE528</f>
        <v>0.0672695589300138</v>
      </c>
      <c r="AJ528" s="0" t="n">
        <v>3.02832944E-007</v>
      </c>
      <c r="AK528" s="0" t="n">
        <f aca="false">(W528*AJ528)*EXP(L528*M528)</f>
        <v>0.0373255844656366</v>
      </c>
      <c r="AL528" s="0" t="n">
        <v>1116842.27994909</v>
      </c>
      <c r="AM528" s="0" t="n">
        <v>3748.14709444969</v>
      </c>
      <c r="AN528" s="0" t="n">
        <f aca="false">AJ528*0.1</f>
        <v>3.02832944E-008</v>
      </c>
      <c r="AO528" s="0" t="n">
        <f aca="false">(SQRT(((AM528/W528)^2)+((AN528/AJ528)^2)))*AK528</f>
        <v>0.00389968457565297</v>
      </c>
    </row>
    <row r="529" customFormat="false" ht="15" hidden="false" customHeight="false" outlineLevel="0" collapsed="false">
      <c r="A529" s="42" t="s">
        <v>650</v>
      </c>
      <c r="B529" s="32"/>
      <c r="C529" s="0" t="s">
        <v>2125</v>
      </c>
      <c r="D529" s="41" t="n">
        <v>41290</v>
      </c>
      <c r="E529" s="0" t="n">
        <v>6000</v>
      </c>
      <c r="F529" s="0" t="n">
        <v>6380</v>
      </c>
      <c r="G529" s="0" t="n">
        <f aca="false">(((F529*3.7852*35.81)/1000)/(H529^2))*1.2732</f>
        <v>17.1814863902641</v>
      </c>
      <c r="H529" s="0" t="n">
        <v>8.005249356</v>
      </c>
      <c r="I529" s="0" t="n">
        <v>3.07219301050314</v>
      </c>
      <c r="J529" s="0" t="n">
        <v>68.0020357347871</v>
      </c>
      <c r="K529" s="0" t="n">
        <v>3.9836139795159</v>
      </c>
      <c r="L529" s="0" t="n">
        <v>0.005</v>
      </c>
      <c r="M529" s="0" t="n">
        <v>-1</v>
      </c>
      <c r="N529" s="0" t="n">
        <v>126.417164715854</v>
      </c>
      <c r="O529" s="0" t="n">
        <f aca="false">(N529/2204.59)*EXP(L529*M529)</f>
        <v>0.0570567118949246</v>
      </c>
      <c r="P529" s="0" t="n">
        <v>0.581693626796288</v>
      </c>
      <c r="Q529" s="0" t="n">
        <v>0.0152723966616018</v>
      </c>
      <c r="R529" s="0" t="n">
        <f aca="false">32.2690362110918*(I529/Hoja4!$BA$2)</f>
        <v>0.402525237559677</v>
      </c>
      <c r="S529" s="0" t="n">
        <v>0.388353619553598</v>
      </c>
      <c r="T529" s="0" t="n">
        <v>0.0223763331258358</v>
      </c>
      <c r="U529" s="0" t="n">
        <f aca="false">(SQRT(((P529/G529)^2)+((Q529/H529)^2)+((R529/I529)^2)+((S529/J529)^2)+((T529/K529)^2)))*O529</f>
        <v>0.00773551394910374</v>
      </c>
      <c r="V529" s="0" t="n">
        <f aca="false">O529&gt;U529</f>
        <v>1</v>
      </c>
      <c r="W529" s="0" t="n">
        <v>19600.59140701</v>
      </c>
      <c r="X529" s="0" t="n">
        <v>4.994E-006</v>
      </c>
      <c r="Y529" s="0" t="n">
        <f aca="false">(W529*X529)*EXP(L529*M529)</f>
        <v>0.097397148249362</v>
      </c>
      <c r="Z529" s="0" t="n">
        <v>79874165.3439532</v>
      </c>
      <c r="AA529" s="0" t="n">
        <v>804.406580767259</v>
      </c>
      <c r="AB529" s="0" t="n">
        <f aca="false">X529*0.1</f>
        <v>4.994E-007</v>
      </c>
      <c r="AC529" s="0" t="n">
        <f aca="false">(SQRT(((AA529/W529)^2)+((AB529/X529)^2)))*Y529</f>
        <v>0.0105280300809306</v>
      </c>
      <c r="AD529" s="0" t="n">
        <v>5.223868284E-006</v>
      </c>
      <c r="AE529" s="0" t="n">
        <f aca="false">(W529*AD529)*EXP(L529*M529)</f>
        <v>0.101880231015596</v>
      </c>
      <c r="AF529" s="0" t="n">
        <v>79874165.3439532</v>
      </c>
      <c r="AG529" s="0" t="n">
        <v>804.406580767259</v>
      </c>
      <c r="AH529" s="0" t="n">
        <f aca="false">AD529*0.1</f>
        <v>5.223868284E-007</v>
      </c>
      <c r="AI529" s="0" t="n">
        <f aca="false">(SQRT(((AG529/W529)^2)+((AH529/AD529)^2)))*AE529</f>
        <v>0.0110126236349162</v>
      </c>
      <c r="AJ529" s="0" t="n">
        <v>3.02832944E-007</v>
      </c>
      <c r="AK529" s="0" t="n">
        <f aca="false">(W529*AJ529)*EXP(L529*M529)</f>
        <v>0.00590610034873023</v>
      </c>
      <c r="AL529" s="0" t="n">
        <v>79874165.3439532</v>
      </c>
      <c r="AM529" s="0" t="n">
        <v>804.406580767259</v>
      </c>
      <c r="AN529" s="0" t="n">
        <f aca="false">AJ529*0.1</f>
        <v>3.02832944E-008</v>
      </c>
      <c r="AO529" s="0" t="n">
        <f aca="false">(SQRT(((AM529/W529)^2)+((AN529/AJ529)^2)))*AK529</f>
        <v>0.000638412964342968</v>
      </c>
    </row>
    <row r="530" customFormat="false" ht="15" hidden="false" customHeight="false" outlineLevel="0" collapsed="false">
      <c r="A530" s="42" t="s">
        <v>650</v>
      </c>
      <c r="B530" s="32"/>
      <c r="C530" s="0" t="s">
        <v>2122</v>
      </c>
      <c r="D530" s="41" t="n">
        <v>41290</v>
      </c>
      <c r="E530" s="0" t="n">
        <v>12000</v>
      </c>
      <c r="F530" s="0" t="n">
        <v>11529</v>
      </c>
      <c r="G530" s="0" t="n">
        <f aca="false">(((F530*3.7852*35.81)/1000)/(H530^2))*1.2732</f>
        <v>31.0478615350086</v>
      </c>
      <c r="H530" s="0" t="n">
        <v>8.005249356</v>
      </c>
      <c r="I530" s="0" t="n">
        <v>21.3573309343143</v>
      </c>
      <c r="J530" s="0" t="n">
        <v>68.0016224983599</v>
      </c>
      <c r="K530" s="0" t="n">
        <v>3.82238500207701</v>
      </c>
      <c r="L530" s="0" t="n">
        <v>0.005</v>
      </c>
      <c r="M530" s="0" t="n">
        <v>-1</v>
      </c>
      <c r="N530" s="0" t="n">
        <v>1523.81648275548</v>
      </c>
      <c r="O530" s="0" t="n">
        <f aca="false">(N530/2204.59)*EXP(L530*M530)</f>
        <v>0.687754374437515</v>
      </c>
      <c r="P530" s="0" t="n">
        <v>1.07195269681865</v>
      </c>
      <c r="Q530" s="0" t="n">
        <v>0.0717296563018546</v>
      </c>
      <c r="R530" s="0" t="n">
        <f aca="false">40.3876152128855*(I530/Hoja4!$EC$2)</f>
        <v>0.317257965921651</v>
      </c>
      <c r="S530" s="0" t="n">
        <v>0.346725101597201</v>
      </c>
      <c r="T530" s="0" t="n">
        <v>0.0215793379964769</v>
      </c>
      <c r="U530" s="0" t="n">
        <f aca="false">(SQRT(((P530/G530)^2)+((Q530/H530)^2)+((R530/I530)^2)+((S530/J530)^2)+((T530/K530)^2)))*O530</f>
        <v>0.027084361991823</v>
      </c>
      <c r="V530" s="0" t="n">
        <f aca="false">O530&gt;U530</f>
        <v>1</v>
      </c>
      <c r="W530" s="0" t="n">
        <v>246228.66834171</v>
      </c>
      <c r="X530" s="0" t="n">
        <v>4.994E-006</v>
      </c>
      <c r="Y530" s="0" t="n">
        <f aca="false">(W530*X530)*EXP(L530*M530)</f>
        <v>1.22353298508858</v>
      </c>
      <c r="Z530" s="0" t="n">
        <v>144587.60673653</v>
      </c>
      <c r="AA530" s="0" t="n">
        <v>3748.14709444969</v>
      </c>
      <c r="AB530" s="0" t="n">
        <f aca="false">X530*0.1</f>
        <v>4.994E-007</v>
      </c>
      <c r="AC530" s="0" t="n">
        <f aca="false">(SQRT(((AA530/W530)^2)+((AB530/X530)^2)))*Y530</f>
        <v>0.123762741340938</v>
      </c>
      <c r="AD530" s="0" t="n">
        <v>5.223868284E-006</v>
      </c>
      <c r="AE530" s="0" t="n">
        <f aca="false">(W530*AD530)*EXP(L530*M530)</f>
        <v>1.2798508520689</v>
      </c>
      <c r="AF530" s="0" t="n">
        <v>144587.60673653</v>
      </c>
      <c r="AG530" s="0" t="n">
        <v>3748.14709444969</v>
      </c>
      <c r="AH530" s="0" t="n">
        <f aca="false">AD530*0.1</f>
        <v>5.223868284E-007</v>
      </c>
      <c r="AI530" s="0" t="n">
        <f aca="false">(SQRT(((AG530/W530)^2)+((AH530/AD530)^2)))*AE530</f>
        <v>0.12945940313012</v>
      </c>
      <c r="AJ530" s="0" t="n">
        <v>3.02832944E-007</v>
      </c>
      <c r="AK530" s="0" t="n">
        <f aca="false">(W530*AJ530)*EXP(L530*M530)</f>
        <v>0.074194252293849</v>
      </c>
      <c r="AL530" s="0" t="n">
        <v>144587.60673653</v>
      </c>
      <c r="AM530" s="0" t="n">
        <v>3748.14709444969</v>
      </c>
      <c r="AN530" s="0" t="n">
        <f aca="false">AJ530*0.1</f>
        <v>3.02832944E-008</v>
      </c>
      <c r="AO530" s="0" t="n">
        <f aca="false">(SQRT(((AM530/W530)^2)+((AN530/AJ530)^2)))*AK530</f>
        <v>0.00750489293507943</v>
      </c>
    </row>
    <row r="531" customFormat="false" ht="15" hidden="false" customHeight="false" outlineLevel="0" collapsed="false">
      <c r="A531" s="42" t="s">
        <v>650</v>
      </c>
      <c r="B531" s="40" t="s">
        <v>956</v>
      </c>
      <c r="C531" s="0" t="s">
        <v>2123</v>
      </c>
      <c r="D531" s="41" t="n">
        <v>40933</v>
      </c>
      <c r="E531" s="0" t="n">
        <v>10000</v>
      </c>
      <c r="F531" s="0" t="n">
        <v>9685</v>
      </c>
      <c r="G531" s="0" t="n">
        <f aca="false">(((F531*3.7852*35.81)/1000)/(H531^2))*1.2732</f>
        <v>26.0819272240921</v>
      </c>
      <c r="H531" s="0" t="n">
        <v>8.005249356</v>
      </c>
      <c r="I531" s="0" t="n">
        <v>6.19514713474445</v>
      </c>
      <c r="J531" s="0" t="n">
        <v>130.009325504884</v>
      </c>
      <c r="K531" s="0" t="n">
        <v>0.00593973</v>
      </c>
      <c r="L531" s="0" t="n">
        <v>0.005</v>
      </c>
      <c r="M531" s="0" t="n">
        <v>0</v>
      </c>
      <c r="N531" s="0" t="n">
        <v>1.10309271428571</v>
      </c>
      <c r="O531" s="0" t="n">
        <f aca="false">(N531/2204.59)*EXP(L531*M531)</f>
        <v>0.000500361842467631</v>
      </c>
      <c r="P531" s="0" t="n">
        <v>0.693948706618423</v>
      </c>
      <c r="Q531" s="0" t="n">
        <v>0.0696754411027923</v>
      </c>
      <c r="R531" s="0" t="n">
        <f aca="false">30.3818643031628*(I531/Hoja4!$DN$2)</f>
        <v>0.0327590833776493</v>
      </c>
      <c r="S531" s="0" t="n">
        <v>1.14894745568521</v>
      </c>
      <c r="T531" s="0" t="n">
        <v>5.58086552427142E-005</v>
      </c>
      <c r="U531" s="0" t="n">
        <f aca="false">(SQRT(((P531/G531)^2)+((Q531/H531)^2)+((R531/I531)^2)+((S531/J531)^2)+((T531/K531)^2)))*O531</f>
        <v>1.56478390398339E-005</v>
      </c>
      <c r="V531" s="0" t="n">
        <f aca="false">O531&gt;U531</f>
        <v>1</v>
      </c>
      <c r="W531" s="0" t="n">
        <v>60000</v>
      </c>
      <c r="X531" s="0" t="n">
        <v>4.994E-006</v>
      </c>
      <c r="Y531" s="0" t="n">
        <f aca="false">(W531*X531)*EXP(L531*M531)</f>
        <v>0.29964</v>
      </c>
      <c r="Z531" s="0" t="n">
        <v>79874165.3439532</v>
      </c>
      <c r="AA531" s="0" t="n">
        <v>6507.82824848106</v>
      </c>
      <c r="AB531" s="0" t="n">
        <f aca="false">X531*0.1</f>
        <v>4.994E-007</v>
      </c>
      <c r="AC531" s="0" t="n">
        <f aca="false">(SQRT(((AA531/W531)^2)+((AB531/X531)^2)))*Y531</f>
        <v>0.0442051741739395</v>
      </c>
      <c r="AD531" s="0" t="n">
        <v>5.223868284E-006</v>
      </c>
      <c r="AE531" s="0" t="n">
        <f aca="false">(W531*AD531)*EXP(L531*M531)</f>
        <v>0.31343209704</v>
      </c>
      <c r="AF531" s="0" t="n">
        <v>79874165.3439532</v>
      </c>
      <c r="AG531" s="0" t="n">
        <v>6507.82824848106</v>
      </c>
      <c r="AH531" s="0" t="n">
        <f aca="false">AD531*0.1</f>
        <v>5.223868284E-007</v>
      </c>
      <c r="AI531" s="0" t="n">
        <f aca="false">(SQRT(((AG531/W531)^2)+((AH531/AD531)^2)))*AE531</f>
        <v>0.0462398893383937</v>
      </c>
      <c r="AJ531" s="0" t="n">
        <v>3.02832944E-007</v>
      </c>
      <c r="AK531" s="0" t="n">
        <f aca="false">(W531*AJ531)*EXP(L531*M531)</f>
        <v>0.01816997664</v>
      </c>
      <c r="AL531" s="0" t="n">
        <v>79874165.3439532</v>
      </c>
      <c r="AM531" s="0" t="n">
        <v>6507.82824848106</v>
      </c>
      <c r="AN531" s="0" t="n">
        <f aca="false">AJ531*0.1</f>
        <v>3.02832944E-008</v>
      </c>
      <c r="AO531" s="0" t="n">
        <f aca="false">(SQRT(((AM531/W531)^2)+((AN531/AJ531)^2)))*AK531</f>
        <v>0.00268057329497934</v>
      </c>
    </row>
    <row r="532" customFormat="false" ht="15" hidden="false" customHeight="false" outlineLevel="0" collapsed="false">
      <c r="A532" s="42" t="s">
        <v>650</v>
      </c>
      <c r="B532" s="32"/>
      <c r="C532" s="0" t="s">
        <v>2122</v>
      </c>
      <c r="D532" s="47"/>
      <c r="E532" s="0" t="n">
        <v>10000</v>
      </c>
      <c r="F532" s="0" t="n">
        <v>9685</v>
      </c>
      <c r="G532" s="0" t="n">
        <f aca="false">(((F532*3.7852*35.81)/1000)/(H532^2))*1.2732</f>
        <v>26.0819272240921</v>
      </c>
      <c r="H532" s="0" t="n">
        <v>8.005249356</v>
      </c>
      <c r="I532" s="0" t="n">
        <v>27.2586473928756</v>
      </c>
      <c r="J532" s="0" t="n">
        <v>68.0016224983599</v>
      </c>
      <c r="K532" s="0" t="n">
        <v>3.82238500207701</v>
      </c>
      <c r="L532" s="0" t="n">
        <v>0.005</v>
      </c>
      <c r="M532" s="0" t="n">
        <v>0</v>
      </c>
      <c r="N532" s="0" t="n">
        <v>1633.79656073925</v>
      </c>
      <c r="O532" s="0" t="n">
        <f aca="false">(N532/2204.59)*EXP(L532*M532)</f>
        <v>0.741088619987956</v>
      </c>
      <c r="P532" s="0" t="n">
        <v>0.693948706618423</v>
      </c>
      <c r="Q532" s="0" t="n">
        <v>0.0696754411027923</v>
      </c>
      <c r="R532" s="0" t="n">
        <f aca="false">30.3818643031628*(I532/Hoja4!$DD$2)</f>
        <v>0.263475681146413</v>
      </c>
      <c r="S532" s="0" t="n">
        <v>0.346725101597201</v>
      </c>
      <c r="T532" s="0" t="n">
        <v>0.0215793379964769</v>
      </c>
      <c r="U532" s="0" t="n">
        <f aca="false">(SQRT(((P532/G532)^2)+((Q532/H532)^2)+((R532/I532)^2)+((S532/J532)^2)+((T532/K532)^2)))*O532</f>
        <v>0.0226603134106557</v>
      </c>
      <c r="V532" s="0" t="n">
        <f aca="false">O532&gt;U532</f>
        <v>1</v>
      </c>
      <c r="W532" s="0" t="n">
        <v>264000</v>
      </c>
      <c r="X532" s="0" t="n">
        <v>4.994E-006</v>
      </c>
      <c r="Y532" s="0" t="n">
        <f aca="false">(W532*X532)*EXP(L532*M532)</f>
        <v>1.318416</v>
      </c>
      <c r="Z532" s="0" t="n">
        <v>79874165.3439532</v>
      </c>
      <c r="AA532" s="0" t="n">
        <v>3748.14709444969</v>
      </c>
      <c r="AB532" s="0" t="n">
        <f aca="false">X532*0.1</f>
        <v>4.994E-007</v>
      </c>
      <c r="AC532" s="0" t="n">
        <f aca="false">(SQRT(((AA532/W532)^2)+((AB532/X532)^2)))*Y532</f>
        <v>0.133163734725158</v>
      </c>
      <c r="AD532" s="0" t="n">
        <v>5.223868284E-006</v>
      </c>
      <c r="AE532" s="0" t="n">
        <f aca="false">(W532*AD532)*EXP(L532*M532)</f>
        <v>1.379101226976</v>
      </c>
      <c r="AF532" s="0" t="n">
        <v>79874165.3439532</v>
      </c>
      <c r="AG532" s="0" t="n">
        <v>3748.14709444969</v>
      </c>
      <c r="AH532" s="0" t="n">
        <f aca="false">AD532*0.1</f>
        <v>5.223868284E-007</v>
      </c>
      <c r="AI532" s="0" t="n">
        <f aca="false">(SQRT(((AG532/W532)^2)+((AH532/AD532)^2)))*AE532</f>
        <v>0.13929311381853</v>
      </c>
      <c r="AJ532" s="0" t="n">
        <v>3.02832944E-007</v>
      </c>
      <c r="AK532" s="0" t="n">
        <f aca="false">(W532*AJ532)*EXP(L532*M532)</f>
        <v>0.079947897216</v>
      </c>
      <c r="AL532" s="0" t="n">
        <v>79874165.3439532</v>
      </c>
      <c r="AM532" s="0" t="n">
        <v>3748.14709444969</v>
      </c>
      <c r="AN532" s="0" t="n">
        <f aca="false">AJ532*0.1</f>
        <v>3.02832944E-008</v>
      </c>
      <c r="AO532" s="0" t="n">
        <f aca="false">(SQRT(((AM532/W532)^2)+((AN532/AJ532)^2)))*AK532</f>
        <v>0.0080749631199148</v>
      </c>
    </row>
    <row r="533" customFormat="false" ht="15" hidden="false" customHeight="false" outlineLevel="0" collapsed="false">
      <c r="A533" s="42" t="s">
        <v>650</v>
      </c>
      <c r="B533" s="40" t="s">
        <v>959</v>
      </c>
      <c r="C533" s="0" t="s">
        <v>2128</v>
      </c>
      <c r="D533" s="41" t="n">
        <v>41530</v>
      </c>
      <c r="E533" s="0" t="n">
        <v>476638</v>
      </c>
      <c r="F533" s="0" t="n">
        <v>476638</v>
      </c>
      <c r="G533" s="0" t="n">
        <f aca="false">(((F533*3.7852*35.81)/1000)/(H533^2))*1.2732</f>
        <v>21.6982906341373</v>
      </c>
      <c r="H533" s="0" t="n">
        <v>61.5710361190152</v>
      </c>
      <c r="I533" s="0" t="n">
        <v>26.3814039809288</v>
      </c>
      <c r="J533" s="0" t="n">
        <v>130.009325504884</v>
      </c>
      <c r="K533" s="0" t="n">
        <v>0.00593973</v>
      </c>
      <c r="L533" s="0" t="n">
        <v>0.005</v>
      </c>
      <c r="M533" s="0" t="n">
        <v>-1</v>
      </c>
      <c r="N533" s="0" t="n">
        <v>333.518535722135</v>
      </c>
      <c r="O533" s="0" t="n">
        <f aca="false">(N533/2204.59)*EXP(L533*M533)</f>
        <v>0.150529170995784</v>
      </c>
      <c r="P533" s="0" t="n">
        <v>1.13530417550793</v>
      </c>
      <c r="Q533" s="0" t="n">
        <v>2.82506313165743</v>
      </c>
      <c r="R533" s="0" t="n">
        <f aca="false">46.9959726278439*(I533/Hoja4!$ER$2)</f>
        <v>2.69009853387423</v>
      </c>
      <c r="S533" s="0" t="n">
        <v>1.14894745568521</v>
      </c>
      <c r="T533" s="0" t="n">
        <v>5.58086552427142E-005</v>
      </c>
      <c r="U533" s="0" t="n">
        <f aca="false">(SQRT(((P533/G533)^2)+((Q533/H533)^2)+((R533/I533)^2)+((S533/J533)^2)+((T533/K533)^2)))*O533</f>
        <v>0.0186844423357909</v>
      </c>
      <c r="V533" s="0" t="n">
        <f aca="false">O533&gt;U533</f>
        <v>1</v>
      </c>
      <c r="W533" s="0" t="n">
        <v>12574379.6306619</v>
      </c>
      <c r="X533" s="0" t="n">
        <v>4.994E-006</v>
      </c>
      <c r="Y533" s="0" t="n">
        <f aca="false">(W533*X533)*EXP(L533*M533)</f>
        <v>62.4832532651707</v>
      </c>
      <c r="Z533" s="0" t="n">
        <v>144587.60673653</v>
      </c>
      <c r="AA533" s="0" t="n">
        <v>6507.82824848106</v>
      </c>
      <c r="AB533" s="0" t="n">
        <f aca="false">X533*0.1</f>
        <v>4.994E-007</v>
      </c>
      <c r="AC533" s="0" t="n">
        <f aca="false">(SQRT(((AA533/W533)^2)+((AB533/X533)^2)))*Y533</f>
        <v>6.24840900807545</v>
      </c>
      <c r="AD533" s="0" t="n">
        <v>5.223868284E-006</v>
      </c>
      <c r="AE533" s="0" t="n">
        <f aca="false">(W533*AD533)*EXP(L533*M533)</f>
        <v>65.3592881483911</v>
      </c>
      <c r="AF533" s="0" t="n">
        <v>144587.60673653</v>
      </c>
      <c r="AG533" s="0" t="n">
        <v>6507.82824848106</v>
      </c>
      <c r="AH533" s="0" t="n">
        <f aca="false">AD533*0.1</f>
        <v>5.223868284E-007</v>
      </c>
      <c r="AI533" s="0" t="n">
        <f aca="false">(SQRT(((AG533/W533)^2)+((AH533/AD533)^2)))*AE533</f>
        <v>6.53601634816685</v>
      </c>
      <c r="AJ533" s="0" t="n">
        <v>3.02832944E-007</v>
      </c>
      <c r="AK533" s="0" t="n">
        <f aca="false">(W533*AJ533)*EXP(L533*M533)</f>
        <v>3.78894424048644</v>
      </c>
      <c r="AL533" s="0" t="n">
        <v>144587.60673653</v>
      </c>
      <c r="AM533" s="0" t="n">
        <v>6507.82824848106</v>
      </c>
      <c r="AN533" s="0" t="n">
        <f aca="false">AJ533*0.1</f>
        <v>3.02832944E-008</v>
      </c>
      <c r="AO533" s="0" t="n">
        <f aca="false">(SQRT(((AM533/W533)^2)+((AN533/AJ533)^2)))*AK533</f>
        <v>0.378899498444455</v>
      </c>
    </row>
    <row r="534" customFormat="false" ht="15" hidden="false" customHeight="false" outlineLevel="0" collapsed="false">
      <c r="A534" s="42" t="s">
        <v>650</v>
      </c>
      <c r="B534" s="32"/>
      <c r="C534" s="0" t="s">
        <v>2128</v>
      </c>
      <c r="D534" s="47"/>
      <c r="E534" s="0" t="n">
        <v>822042</v>
      </c>
      <c r="F534" s="0" t="n">
        <v>822042</v>
      </c>
      <c r="G534" s="0" t="n">
        <f aca="false">(((F534*3.7852*35.81)/1000)/(H534^2))*1.2732</f>
        <v>48.6302853384186</v>
      </c>
      <c r="H534" s="0" t="n">
        <v>54.0117794855082</v>
      </c>
      <c r="I534" s="0" t="n">
        <v>26.3814039809288</v>
      </c>
      <c r="J534" s="0" t="n">
        <v>130.009325504884</v>
      </c>
      <c r="K534" s="0" t="n">
        <v>0.00593973</v>
      </c>
      <c r="L534" s="0" t="n">
        <v>0.005</v>
      </c>
      <c r="M534" s="0" t="n">
        <v>-1</v>
      </c>
      <c r="N534" s="0" t="n">
        <v>547.659281529796</v>
      </c>
      <c r="O534" s="0" t="n">
        <f aca="false">(N534/2204.59)*EXP(L534*M534)</f>
        <v>0.247178758620807</v>
      </c>
      <c r="P534" s="0" t="n">
        <v>5.79318232545639</v>
      </c>
      <c r="Q534" s="0" t="n">
        <v>7.73787144669526</v>
      </c>
      <c r="R534" s="0" t="n">
        <f aca="false">28.8715700440395*(I534/Hoja4!$EW$2)</f>
        <v>8.13810338571837</v>
      </c>
      <c r="S534" s="0" t="n">
        <v>1.14894745568521</v>
      </c>
      <c r="T534" s="0" t="n">
        <v>5.58086552427142E-005</v>
      </c>
      <c r="U534" s="0" t="n">
        <f aca="false">(SQRT(((P534/G534)^2)+((Q534/H534)^2)+((R534/I534)^2)+((S534/J534)^2)+((T534/K534)^2)))*O534</f>
        <v>0.0891356165481424</v>
      </c>
      <c r="V534" s="0" t="n">
        <f aca="false">O534&gt;U534</f>
        <v>1</v>
      </c>
      <c r="W534" s="0" t="n">
        <v>21686622.0912906</v>
      </c>
      <c r="X534" s="0" t="n">
        <v>4.994E-006</v>
      </c>
      <c r="Y534" s="0" t="n">
        <f aca="false">(W534*X534)*EXP(L534*M534)</f>
        <v>107.762827304175</v>
      </c>
      <c r="Z534" s="0" t="n">
        <v>79874165.3439532</v>
      </c>
      <c r="AA534" s="0" t="n">
        <v>6507.82824848106</v>
      </c>
      <c r="AB534" s="0" t="n">
        <f aca="false">X534*0.1</f>
        <v>4.994E-007</v>
      </c>
      <c r="AC534" s="0" t="n">
        <f aca="false">(SQRT(((AA534/W534)^2)+((AB534/X534)^2)))*Y534</f>
        <v>10.776331251038</v>
      </c>
      <c r="AD534" s="0" t="n">
        <v>5.223868284E-006</v>
      </c>
      <c r="AE534" s="0" t="n">
        <f aca="false">(W534*AD534)*EXP(L534*M534)</f>
        <v>112.723030786634</v>
      </c>
      <c r="AF534" s="0" t="n">
        <v>79874165.3439532</v>
      </c>
      <c r="AG534" s="0" t="n">
        <v>6507.82824848106</v>
      </c>
      <c r="AH534" s="0" t="n">
        <f aca="false">AD534*0.1</f>
        <v>5.223868284E-007</v>
      </c>
      <c r="AI534" s="0" t="n">
        <f aca="false">(SQRT(((AG534/W534)^2)+((AH534/AD534)^2)))*AE534</f>
        <v>11.2723538326343</v>
      </c>
      <c r="AJ534" s="0" t="n">
        <v>3.02832944E-007</v>
      </c>
      <c r="AK534" s="0" t="n">
        <f aca="false">(W534*AJ534)*EXP(L534*M534)</f>
        <v>6.53466845139907</v>
      </c>
      <c r="AL534" s="0" t="n">
        <v>79874165.3439532</v>
      </c>
      <c r="AM534" s="0" t="n">
        <v>6507.82824848106</v>
      </c>
      <c r="AN534" s="0" t="n">
        <f aca="false">AJ534*0.1</f>
        <v>3.02832944E-008</v>
      </c>
      <c r="AO534" s="0" t="n">
        <f aca="false">(SQRT(((AM534/W534)^2)+((AN534/AJ534)^2)))*AK534</f>
        <v>0.653469787399088</v>
      </c>
    </row>
    <row r="535" customFormat="false" ht="15" hidden="false" customHeight="false" outlineLevel="0" collapsed="false">
      <c r="A535" s="42" t="s">
        <v>650</v>
      </c>
      <c r="B535" s="32"/>
      <c r="C535" s="0" t="s">
        <v>2128</v>
      </c>
      <c r="D535" s="47"/>
      <c r="E535" s="0" t="n">
        <v>1207921</v>
      </c>
      <c r="F535" s="0" t="n">
        <v>1207921</v>
      </c>
      <c r="G535" s="0" t="n">
        <f aca="false">(((F535*3.7852*35.81)/1000)/(H535^2))*1.2732</f>
        <v>33.0949929839487</v>
      </c>
      <c r="H535" s="0" t="n">
        <v>79.3657291086278</v>
      </c>
      <c r="I535" s="0" t="n">
        <v>26.3814039809288</v>
      </c>
      <c r="J535" s="0" t="n">
        <v>130.009325504884</v>
      </c>
      <c r="K535" s="0" t="n">
        <v>0.00593973</v>
      </c>
      <c r="L535" s="0" t="n">
        <v>0.005</v>
      </c>
      <c r="M535" s="0" t="n">
        <v>-1</v>
      </c>
      <c r="N535" s="0" t="n">
        <v>834.512901018027</v>
      </c>
      <c r="O535" s="0" t="n">
        <f aca="false">(N535/2204.59)*EXP(L535*M535)</f>
        <v>0.376646338121929</v>
      </c>
      <c r="P535" s="0" t="n">
        <v>2.54080376924532</v>
      </c>
      <c r="Q535" s="0" t="n">
        <v>6.15873160454338</v>
      </c>
      <c r="R535" s="0" t="n">
        <f aca="false">71.8328898782547*(I535/Hoja4!$FB$2)</f>
        <v>7.29770976360889</v>
      </c>
      <c r="S535" s="0" t="n">
        <v>1.14894745568521</v>
      </c>
      <c r="T535" s="0" t="n">
        <v>5.58086552427142E-005</v>
      </c>
      <c r="U535" s="0" t="n">
        <f aca="false">(SQRT(((P535/G535)^2)+((Q535/H535)^2)+((R535/I535)^2)+((S535/J535)^2)+((T535/K535)^2)))*O535</f>
        <v>0.11211324241493</v>
      </c>
      <c r="V535" s="0" t="n">
        <f aca="false">O535&gt;U535</f>
        <v>1</v>
      </c>
      <c r="W535" s="0" t="n">
        <v>31866651.8780474</v>
      </c>
      <c r="X535" s="0" t="n">
        <v>4.994E-006</v>
      </c>
      <c r="Y535" s="0" t="n">
        <f aca="false">(W535*X535)*EXP(L535*M535)</f>
        <v>158.348335145998</v>
      </c>
      <c r="Z535" s="0" t="n">
        <v>144587.60673653</v>
      </c>
      <c r="AA535" s="0" t="n">
        <v>6507.82824848106</v>
      </c>
      <c r="AB535" s="0" t="n">
        <f aca="false">X535*0.1</f>
        <v>4.994E-007</v>
      </c>
      <c r="AC535" s="0" t="n">
        <f aca="false">(SQRT(((AA535/W535)^2)+((AB535/X535)^2)))*Y535</f>
        <v>15.8348665350011</v>
      </c>
      <c r="AD535" s="0" t="n">
        <v>5.223868284E-006</v>
      </c>
      <c r="AE535" s="0" t="n">
        <f aca="false">(W535*AD535)*EXP(L535*M535)</f>
        <v>165.636933478851</v>
      </c>
      <c r="AF535" s="0" t="n">
        <v>144587.60673653</v>
      </c>
      <c r="AG535" s="0" t="n">
        <v>6507.82824848106</v>
      </c>
      <c r="AH535" s="0" t="n">
        <f aca="false">AD535*0.1</f>
        <v>5.223868284E-007</v>
      </c>
      <c r="AI535" s="0" t="n">
        <f aca="false">(SQRT(((AG535/W535)^2)+((AH535/AD535)^2)))*AE535</f>
        <v>16.5637278881789</v>
      </c>
      <c r="AJ535" s="0" t="n">
        <v>3.02832944E-007</v>
      </c>
      <c r="AK535" s="0" t="n">
        <f aca="false">(W535*AJ535)*EXP(L535*M535)</f>
        <v>9.60214107123774</v>
      </c>
      <c r="AL535" s="0" t="n">
        <v>144587.60673653</v>
      </c>
      <c r="AM535" s="0" t="n">
        <v>6507.82824848106</v>
      </c>
      <c r="AN535" s="0" t="n">
        <f aca="false">AJ535*0.1</f>
        <v>3.02832944E-008</v>
      </c>
      <c r="AO535" s="0" t="n">
        <f aca="false">(SQRT(((AM535/W535)^2)+((AN535/AJ535)^2)))*AK535</f>
        <v>0.960216109459643</v>
      </c>
    </row>
    <row r="536" customFormat="false" ht="15" hidden="false" customHeight="false" outlineLevel="0" collapsed="false">
      <c r="A536" s="42" t="s">
        <v>650</v>
      </c>
      <c r="B536" s="32"/>
      <c r="C536" s="0" t="s">
        <v>2123</v>
      </c>
      <c r="D536" s="47"/>
      <c r="E536" s="0" t="n">
        <v>434618</v>
      </c>
      <c r="F536" s="0" t="n">
        <v>434618</v>
      </c>
      <c r="G536" s="0" t="n">
        <f aca="false">(((F536*3.7852*35.81)/1000)/(H536^2))*1.2732</f>
        <v>23.7961378757298</v>
      </c>
      <c r="H536" s="0" t="n">
        <v>56.1429860312735</v>
      </c>
      <c r="I536" s="0" t="n">
        <v>63.5294245197161</v>
      </c>
      <c r="J536" s="0" t="n">
        <v>130.009325504884</v>
      </c>
      <c r="K536" s="0" t="n">
        <v>0.00593973</v>
      </c>
      <c r="L536" s="0" t="n">
        <v>0.005</v>
      </c>
      <c r="M536" s="0" t="n">
        <v>-1</v>
      </c>
      <c r="N536" s="0" t="n">
        <v>313.712541039953</v>
      </c>
      <c r="O536" s="0" t="n">
        <f aca="false">(N536/2204.59)*EXP(L536*M536)</f>
        <v>0.141589997783715</v>
      </c>
      <c r="P536" s="0" t="n">
        <v>1.13530417550793</v>
      </c>
      <c r="Q536" s="0" t="n">
        <v>2.82506313165743</v>
      </c>
      <c r="R536" s="0" t="n">
        <f aca="false">46.9959726278439*(I536/Hoja4!$ER$2)</f>
        <v>6.47806355878203</v>
      </c>
      <c r="S536" s="0" t="n">
        <v>1.14894745568521</v>
      </c>
      <c r="T536" s="0" t="n">
        <v>5.58086552427142E-005</v>
      </c>
      <c r="U536" s="0" t="n">
        <f aca="false">(SQRT(((P536/G536)^2)+((Q536/H536)^2)+((R536/I536)^2)+((S536/J536)^2)+((T536/K536)^2)))*O536</f>
        <v>0.0175550901373493</v>
      </c>
      <c r="V536" s="0" t="n">
        <f aca="false">O536&gt;U536</f>
        <v>1</v>
      </c>
      <c r="W536" s="0" t="n">
        <v>27611031.42591</v>
      </c>
      <c r="X536" s="0" t="n">
        <v>4.994E-006</v>
      </c>
      <c r="Y536" s="0" t="n">
        <f aca="false">(W536*X536)*EXP(L536*M536)</f>
        <v>137.201764235816</v>
      </c>
      <c r="Z536" s="0" t="n">
        <v>79874165.3439532</v>
      </c>
      <c r="AA536" s="0" t="n">
        <v>6507.82824848106</v>
      </c>
      <c r="AB536" s="0" t="n">
        <f aca="false">X536*0.1</f>
        <v>4.994E-007</v>
      </c>
      <c r="AC536" s="0" t="n">
        <f aca="false">(SQRT(((AA536/W536)^2)+((AB536/X536)^2)))*Y536</f>
        <v>13.720214533323</v>
      </c>
      <c r="AD536" s="0" t="n">
        <v>5.223868284E-006</v>
      </c>
      <c r="AE536" s="0" t="n">
        <f aca="false">(W536*AD536)*EXP(L536*M536)</f>
        <v>143.517009351286</v>
      </c>
      <c r="AF536" s="0" t="n">
        <v>79874165.3439532</v>
      </c>
      <c r="AG536" s="0" t="n">
        <v>6507.82824848106</v>
      </c>
      <c r="AH536" s="0" t="n">
        <f aca="false">AD536*0.1</f>
        <v>5.223868284E-007</v>
      </c>
      <c r="AI536" s="0" t="n">
        <f aca="false">(SQRT(((AG536/W536)^2)+((AH536/AD536)^2)))*AE536</f>
        <v>14.3517407990192</v>
      </c>
      <c r="AJ536" s="0" t="n">
        <v>3.02832944E-007</v>
      </c>
      <c r="AK536" s="0" t="n">
        <f aca="false">(W536*AJ536)*EXP(L536*M536)</f>
        <v>8.31982662906006</v>
      </c>
      <c r="AL536" s="0" t="n">
        <v>79874165.3439532</v>
      </c>
      <c r="AM536" s="0" t="n">
        <v>6507.82824848106</v>
      </c>
      <c r="AN536" s="0" t="n">
        <f aca="false">AJ536*0.1</f>
        <v>3.02832944E-008</v>
      </c>
      <c r="AO536" s="0" t="n">
        <f aca="false">(SQRT(((AM536/W536)^2)+((AN536/AJ536)^2)))*AK536</f>
        <v>0.831984973856184</v>
      </c>
    </row>
    <row r="537" customFormat="false" ht="15" hidden="false" customHeight="false" outlineLevel="0" collapsed="false">
      <c r="A537" s="42" t="s">
        <v>650</v>
      </c>
      <c r="B537" s="32"/>
      <c r="C537" s="0" t="s">
        <v>2123</v>
      </c>
      <c r="D537" s="47"/>
      <c r="E537" s="0" t="n">
        <v>209926</v>
      </c>
      <c r="F537" s="0" t="n">
        <v>209926</v>
      </c>
      <c r="G537" s="0" t="n">
        <f aca="false">(((F537*3.7852*35.81)/1000)/(H537^2))*1.2732</f>
        <v>49.2660740035724</v>
      </c>
      <c r="H537" s="0" t="n">
        <v>27.1177735059319</v>
      </c>
      <c r="I537" s="0" t="n">
        <v>63.5294245197161</v>
      </c>
      <c r="J537" s="0" t="n">
        <v>130.009325504884</v>
      </c>
      <c r="K537" s="0" t="n">
        <v>0.00593973</v>
      </c>
      <c r="L537" s="0" t="n">
        <v>0.005</v>
      </c>
      <c r="M537" s="0" t="n">
        <v>-1</v>
      </c>
      <c r="N537" s="0" t="n">
        <v>117.154270055279</v>
      </c>
      <c r="O537" s="0" t="n">
        <f aca="false">(N537/2204.59)*EXP(L537*M537)</f>
        <v>0.0528760271504963</v>
      </c>
      <c r="P537" s="0" t="n">
        <v>6.50911436864469</v>
      </c>
      <c r="Q537" s="0" t="n">
        <v>4.58805933905126</v>
      </c>
      <c r="R537" s="0" t="n">
        <f aca="false">930.997453405583*(I537/Hoja4!$EM$2)</f>
        <v>12.7117301142713</v>
      </c>
      <c r="S537" s="0" t="n">
        <v>1.14894745568521</v>
      </c>
      <c r="T537" s="0" t="n">
        <v>5.58086552427142E-005</v>
      </c>
      <c r="U537" s="0" t="n">
        <f aca="false">(SQRT(((P537/G537)^2)+((Q537/H537)^2)+((R537/I537)^2)+((S537/J537)^2)+((T537/K537)^2)))*O537</f>
        <v>0.0155319328492641</v>
      </c>
      <c r="V537" s="0" t="n">
        <f aca="false">O537&gt;U537</f>
        <v>1</v>
      </c>
      <c r="W537" s="0" t="n">
        <v>13336477.9717259</v>
      </c>
      <c r="X537" s="0" t="n">
        <v>4.994E-006</v>
      </c>
      <c r="Y537" s="0" t="n">
        <f aca="false">(W537*X537)*EXP(L537*M537)</f>
        <v>66.2701902796659</v>
      </c>
      <c r="Z537" s="0" t="n">
        <v>79874165.3439532</v>
      </c>
      <c r="AA537" s="0" t="n">
        <v>6507.82824848106</v>
      </c>
      <c r="AB537" s="0" t="n">
        <f aca="false">X537*0.1</f>
        <v>4.994E-007</v>
      </c>
      <c r="AC537" s="0" t="n">
        <f aca="false">(SQRT(((AA537/W537)^2)+((AB537/X537)^2)))*Y537</f>
        <v>6.62709792769316</v>
      </c>
      <c r="AD537" s="0" t="n">
        <v>5.223868284E-006</v>
      </c>
      <c r="AE537" s="0" t="n">
        <f aca="false">(W537*AD537)*EXP(L537*M537)</f>
        <v>69.3205336757292</v>
      </c>
      <c r="AF537" s="0" t="n">
        <v>79874165.3439532</v>
      </c>
      <c r="AG537" s="0" t="n">
        <v>6507.82824848106</v>
      </c>
      <c r="AH537" s="0" t="n">
        <f aca="false">AD537*0.1</f>
        <v>5.223868284E-007</v>
      </c>
      <c r="AI537" s="0" t="n">
        <f aca="false">(SQRT(((AG537/W537)^2)+((AH537/AD537)^2)))*AE537</f>
        <v>6.93213589896644</v>
      </c>
      <c r="AJ537" s="0" t="n">
        <v>3.02832944E-007</v>
      </c>
      <c r="AK537" s="0" t="n">
        <f aca="false">(W537*AJ537)*EXP(L537*M537)</f>
        <v>4.01858166236111</v>
      </c>
      <c r="AL537" s="0" t="n">
        <v>79874165.3439532</v>
      </c>
      <c r="AM537" s="0" t="n">
        <v>6507.82824848106</v>
      </c>
      <c r="AN537" s="0" t="n">
        <f aca="false">AJ537*0.1</f>
        <v>3.02832944E-008</v>
      </c>
      <c r="AO537" s="0" t="n">
        <f aca="false">(SQRT(((AM537/W537)^2)+((AN537/AJ537)^2)))*AK537</f>
        <v>0.401862950664721</v>
      </c>
    </row>
    <row r="538" customFormat="false" ht="15" hidden="false" customHeight="false" outlineLevel="0" collapsed="false">
      <c r="A538" s="42" t="s">
        <v>650</v>
      </c>
      <c r="B538" s="32"/>
      <c r="C538" s="0" t="s">
        <v>2123</v>
      </c>
      <c r="D538" s="47"/>
      <c r="E538" s="0" t="n">
        <v>430002</v>
      </c>
      <c r="F538" s="0" t="n">
        <v>430002</v>
      </c>
      <c r="G538" s="0" t="n">
        <f aca="false">(((F538*3.7852*35.81)/1000)/(H538^2))*1.2732</f>
        <v>24.0515854607047</v>
      </c>
      <c r="H538" s="0" t="n">
        <v>55.5467014238243</v>
      </c>
      <c r="I538" s="0" t="n">
        <v>63.529424519716</v>
      </c>
      <c r="J538" s="0" t="n">
        <v>130.009325504884</v>
      </c>
      <c r="K538" s="0" t="n">
        <v>0.00593973</v>
      </c>
      <c r="L538" s="0" t="n">
        <v>0.005</v>
      </c>
      <c r="M538" s="0" t="n">
        <v>-1</v>
      </c>
      <c r="N538" s="0" t="n">
        <v>353.33679395924</v>
      </c>
      <c r="O538" s="0" t="n">
        <f aca="false">(N538/2204.59)*EXP(L538*M538)</f>
        <v>0.159473879200839</v>
      </c>
      <c r="P538" s="0" t="n">
        <v>1.13530417550793</v>
      </c>
      <c r="Q538" s="0" t="n">
        <v>2.82506313165743</v>
      </c>
      <c r="R538" s="0" t="n">
        <f aca="false">46.9959726278439*(I538/Hoja4!$ER$2)</f>
        <v>6.47806355878202</v>
      </c>
      <c r="S538" s="0" t="n">
        <v>1.14894745568521</v>
      </c>
      <c r="T538" s="0" t="n">
        <v>5.58086552427142E-005</v>
      </c>
      <c r="U538" s="0" t="n">
        <f aca="false">(SQRT(((P538/G538)^2)+((Q538/H538)^2)+((R538/I538)^2)+((S538/J538)^2)+((T538/K538)^2)))*O538</f>
        <v>0.0197766481541964</v>
      </c>
      <c r="V538" s="0" t="n">
        <f aca="false">O538&gt;U538</f>
        <v>1</v>
      </c>
      <c r="W538" s="0" t="n">
        <v>27317779.6023269</v>
      </c>
      <c r="X538" s="0" t="n">
        <v>4.994E-006</v>
      </c>
      <c r="Y538" s="0" t="n">
        <f aca="false">(W538*X538)*EXP(L538*M538)</f>
        <v>135.744568851104</v>
      </c>
      <c r="Z538" s="0" t="n">
        <v>79874165.3439532</v>
      </c>
      <c r="AA538" s="0" t="n">
        <v>6507.82824848106</v>
      </c>
      <c r="AB538" s="0" t="n">
        <f aca="false">X538*0.1</f>
        <v>4.994E-007</v>
      </c>
      <c r="AC538" s="0" t="n">
        <f aca="false">(SQRT(((AA538/W538)^2)+((AB538/X538)^2)))*Y538</f>
        <v>13.5744954039524</v>
      </c>
      <c r="AD538" s="0" t="n">
        <v>5.223868284E-006</v>
      </c>
      <c r="AE538" s="0" t="n">
        <f aca="false">(W538*AD538)*EXP(L538*M538)</f>
        <v>141.992740878362</v>
      </c>
      <c r="AF538" s="0" t="n">
        <v>79874165.3439532</v>
      </c>
      <c r="AG538" s="0" t="n">
        <v>6507.82824848106</v>
      </c>
      <c r="AH538" s="0" t="n">
        <f aca="false">AD538*0.1</f>
        <v>5.223868284E-007</v>
      </c>
      <c r="AI538" s="0" t="n">
        <f aca="false">(SQRT(((AG538/W538)^2)+((AH538/AD538)^2)))*AE538</f>
        <v>14.1993143796578</v>
      </c>
      <c r="AJ538" s="0" t="n">
        <v>3.02832944E-007</v>
      </c>
      <c r="AK538" s="0" t="n">
        <f aca="false">(W538*AJ538)*EXP(L538*M538)</f>
        <v>8.2314632393253</v>
      </c>
      <c r="AL538" s="0" t="n">
        <v>79874165.3439532</v>
      </c>
      <c r="AM538" s="0" t="n">
        <v>6507.82824848106</v>
      </c>
      <c r="AN538" s="0" t="n">
        <f aca="false">AJ538*0.1</f>
        <v>3.02832944E-008</v>
      </c>
      <c r="AO538" s="0" t="n">
        <f aca="false">(SQRT(((AM538/W538)^2)+((AN538/AJ538)^2)))*AK538</f>
        <v>0.823148659690304</v>
      </c>
    </row>
    <row r="539" customFormat="false" ht="15" hidden="false" customHeight="false" outlineLevel="0" collapsed="false">
      <c r="A539" s="42" t="s">
        <v>650</v>
      </c>
      <c r="B539" s="32"/>
      <c r="C539" s="0" t="s">
        <v>2123</v>
      </c>
      <c r="D539" s="47"/>
      <c r="E539" s="0" t="n">
        <v>436279</v>
      </c>
      <c r="F539" s="0" t="n">
        <v>436279</v>
      </c>
      <c r="G539" s="0" t="n">
        <f aca="false">(((F539*3.7852*35.81)/1000)/(H539^2))*1.2732</f>
        <v>23.7055412964501</v>
      </c>
      <c r="H539" s="0" t="n">
        <v>56.3575503148465</v>
      </c>
      <c r="I539" s="0" t="n">
        <v>63.5294245197161</v>
      </c>
      <c r="J539" s="0" t="n">
        <v>130.009325504884</v>
      </c>
      <c r="K539" s="0" t="n">
        <v>0.00593973</v>
      </c>
      <c r="L539" s="0" t="n">
        <v>0.005</v>
      </c>
      <c r="M539" s="0" t="n">
        <v>-1</v>
      </c>
      <c r="N539" s="0" t="n">
        <v>358.98313739707</v>
      </c>
      <c r="O539" s="0" t="n">
        <f aca="false">(N539/2204.59)*EXP(L539*M539)</f>
        <v>0.162022281480831</v>
      </c>
      <c r="P539" s="0" t="n">
        <v>1.13530417550793</v>
      </c>
      <c r="Q539" s="0" t="n">
        <v>2.82506313165743</v>
      </c>
      <c r="R539" s="0" t="n">
        <f aca="false">46.9959726278439*(I539/Hoja4!$ER$2)</f>
        <v>6.47806355878203</v>
      </c>
      <c r="S539" s="0" t="n">
        <v>1.14894745568521</v>
      </c>
      <c r="T539" s="0" t="n">
        <v>5.58086552427142E-005</v>
      </c>
      <c r="U539" s="0" t="n">
        <f aca="false">(SQRT(((P539/G539)^2)+((Q539/H539)^2)+((R539/I539)^2)+((S539/J539)^2)+((T539/K539)^2)))*O539</f>
        <v>0.020087210938067</v>
      </c>
      <c r="V539" s="0" t="n">
        <f aca="false">O539&gt;U539</f>
        <v>1</v>
      </c>
      <c r="W539" s="0" t="n">
        <v>27716553.8000372</v>
      </c>
      <c r="X539" s="0" t="n">
        <v>4.994E-006</v>
      </c>
      <c r="Y539" s="0" t="n">
        <f aca="false">(W539*X539)*EXP(L539*M539)</f>
        <v>137.726114654794</v>
      </c>
      <c r="Z539" s="0" t="n">
        <v>240845.737885673</v>
      </c>
      <c r="AA539" s="0" t="n">
        <v>6507.82824848106</v>
      </c>
      <c r="AB539" s="0" t="n">
        <f aca="false">X539*0.1</f>
        <v>4.994E-007</v>
      </c>
      <c r="AC539" s="0" t="n">
        <f aca="false">(SQRT(((AA539/W539)^2)+((AB539/X539)^2)))*Y539</f>
        <v>13.77264943013</v>
      </c>
      <c r="AD539" s="0" t="n">
        <v>5.223868284E-006</v>
      </c>
      <c r="AE539" s="0" t="n">
        <f aca="false">(W539*AD539)*EXP(L539*M539)</f>
        <v>144.065495038792</v>
      </c>
      <c r="AF539" s="0" t="n">
        <v>240845.737885673</v>
      </c>
      <c r="AG539" s="0" t="n">
        <v>6507.82824848106</v>
      </c>
      <c r="AH539" s="0" t="n">
        <f aca="false">AD539*0.1</f>
        <v>5.223868284E-007</v>
      </c>
      <c r="AI539" s="0" t="n">
        <f aca="false">(SQRT(((AG539/W539)^2)+((AH539/AD539)^2)))*AE539</f>
        <v>14.4065892160005</v>
      </c>
      <c r="AJ539" s="0" t="n">
        <v>3.02832944E-007</v>
      </c>
      <c r="AK539" s="0" t="n">
        <f aca="false">(W539*AJ539)*EXP(L539*M539)</f>
        <v>8.35162290079954</v>
      </c>
      <c r="AL539" s="0" t="n">
        <v>240845.737885673</v>
      </c>
      <c r="AM539" s="0" t="n">
        <v>6507.82824848106</v>
      </c>
      <c r="AN539" s="0" t="n">
        <f aca="false">AJ539*0.1</f>
        <v>3.02832944E-008</v>
      </c>
      <c r="AO539" s="0" t="n">
        <f aca="false">(SQRT(((AM539/W539)^2)+((AN539/AJ539)^2)))*AK539</f>
        <v>0.835164592231914</v>
      </c>
    </row>
    <row r="540" customFormat="false" ht="15" hidden="false" customHeight="false" outlineLevel="0" collapsed="false">
      <c r="A540" s="42" t="s">
        <v>650</v>
      </c>
      <c r="B540" s="32"/>
      <c r="C540" s="0" t="s">
        <v>2143</v>
      </c>
      <c r="D540" s="47"/>
      <c r="E540" s="0" t="n">
        <v>415564</v>
      </c>
      <c r="F540" s="0" t="n">
        <v>415564</v>
      </c>
      <c r="G540" s="0" t="n">
        <f aca="false">(((F540*3.7852*35.81)/1000)/(H540^2))*1.2732</f>
        <v>24.8872131639746</v>
      </c>
      <c r="H540" s="0" t="n">
        <v>53.681632714476</v>
      </c>
      <c r="I540" s="0" t="n">
        <v>77.8286456770203</v>
      </c>
      <c r="J540" s="0" t="n">
        <v>130.068048394553</v>
      </c>
      <c r="K540" s="0" t="n">
        <v>0.00975711049</v>
      </c>
      <c r="L540" s="0" t="n">
        <v>0.005</v>
      </c>
      <c r="M540" s="0" t="n">
        <v>-1</v>
      </c>
      <c r="N540" s="0" t="n">
        <v>482.79952846895</v>
      </c>
      <c r="O540" s="0" t="n">
        <f aca="false">(N540/2204.59)*EXP(L540*M540)</f>
        <v>0.217905168659455</v>
      </c>
      <c r="P540" s="0" t="n">
        <v>1.13530417550793</v>
      </c>
      <c r="Q540" s="0" t="n">
        <v>2.82506313165743</v>
      </c>
      <c r="R540" s="0" t="n">
        <f aca="false">46.9959726278439*(I540/Hoja4!$ER$2)</f>
        <v>7.93614796924838</v>
      </c>
      <c r="S540" s="0" t="n">
        <v>3.11687992833896</v>
      </c>
      <c r="T540" s="0" t="n">
        <v>0.000233631576868344</v>
      </c>
      <c r="U540" s="0" t="n">
        <f aca="false">(SQRT(((P540/G540)^2)+((Q540/H540)^2)+((R540/I540)^2)+((S540/J540)^2)+((T540/K540)^2)))*O540</f>
        <v>0.0279019877647794</v>
      </c>
      <c r="V540" s="0" t="n">
        <f aca="false">O540&gt;U540</f>
        <v>1</v>
      </c>
      <c r="W540" s="0" t="n">
        <v>32342783.3121252</v>
      </c>
      <c r="X540" s="0" t="n">
        <v>4.994E-006</v>
      </c>
      <c r="Y540" s="0" t="n">
        <f aca="false">(W540*X540)*EXP(L540*M540)</f>
        <v>160.714276198903</v>
      </c>
      <c r="Z540" s="0" t="n">
        <v>190229.290460044</v>
      </c>
      <c r="AA540" s="0" t="n">
        <v>1624.48854597615</v>
      </c>
      <c r="AB540" s="0" t="n">
        <f aca="false">X540*0.1</f>
        <v>4.994E-007</v>
      </c>
      <c r="AC540" s="0" t="n">
        <f aca="false">(SQRT(((AA540/W540)^2)+((AB540/X540)^2)))*Y540</f>
        <v>16.07142964712</v>
      </c>
      <c r="AD540" s="0" t="n">
        <v>5.223868284E-006</v>
      </c>
      <c r="AE540" s="0" t="n">
        <f aca="false">(W540*AD540)*EXP(L540*M540)</f>
        <v>168.111776175704</v>
      </c>
      <c r="AF540" s="0" t="n">
        <v>190229.290460044</v>
      </c>
      <c r="AG540" s="0" t="n">
        <v>1624.48854597615</v>
      </c>
      <c r="AH540" s="0" t="n">
        <f aca="false">AD540*0.1</f>
        <v>5.223868284E-007</v>
      </c>
      <c r="AI540" s="0" t="n">
        <f aca="false">(SQRT(((AG540/W540)^2)+((AH540/AD540)^2)))*AE540</f>
        <v>16.8111797381112</v>
      </c>
      <c r="AJ540" s="0" t="n">
        <v>3.02832944E-007</v>
      </c>
      <c r="AK540" s="0" t="n">
        <f aca="false">(W540*AJ540)*EXP(L540*M540)</f>
        <v>9.74561021308428</v>
      </c>
      <c r="AL540" s="0" t="n">
        <v>190229.290460044</v>
      </c>
      <c r="AM540" s="0" t="n">
        <v>1624.48854597615</v>
      </c>
      <c r="AN540" s="0" t="n">
        <f aca="false">AJ540*0.1</f>
        <v>3.02832944E-008</v>
      </c>
      <c r="AO540" s="0" t="n">
        <f aca="false">(SQRT(((AM540/W540)^2)+((AN540/AJ540)^2)))*AK540</f>
        <v>0.974561144238331</v>
      </c>
    </row>
    <row r="541" customFormat="false" ht="15" hidden="false" customHeight="false" outlineLevel="0" collapsed="false">
      <c r="A541" s="42" t="s">
        <v>650</v>
      </c>
      <c r="B541" s="32"/>
      <c r="C541" s="0" t="s">
        <v>2143</v>
      </c>
      <c r="D541" s="47"/>
      <c r="E541" s="0" t="n">
        <v>217155</v>
      </c>
      <c r="F541" s="0" t="n">
        <v>217155</v>
      </c>
      <c r="G541" s="0" t="n">
        <f aca="false">(((F541*3.7852*35.81)/1000)/(H541^2))*1.2732</f>
        <v>47.6260268069993</v>
      </c>
      <c r="H541" s="0" t="n">
        <v>28.0515996383518</v>
      </c>
      <c r="I541" s="0" t="n">
        <v>77.8286456770203</v>
      </c>
      <c r="J541" s="0" t="n">
        <v>130.068048394553</v>
      </c>
      <c r="K541" s="0" t="n">
        <v>0.00975711049</v>
      </c>
      <c r="L541" s="0" t="n">
        <v>0.005</v>
      </c>
      <c r="M541" s="0" t="n">
        <v>-1</v>
      </c>
      <c r="N541" s="0" t="n">
        <v>243.541607953037</v>
      </c>
      <c r="O541" s="0" t="n">
        <f aca="false">(N541/2204.59)*EXP(L541*M541)</f>
        <v>0.109919277106366</v>
      </c>
      <c r="P541" s="0" t="n">
        <v>6.50911436864469</v>
      </c>
      <c r="Q541" s="0" t="n">
        <v>4.58805933905126</v>
      </c>
      <c r="R541" s="0" t="n">
        <f aca="false">930.997453405583*(I541/Hoja4!$EM$2)</f>
        <v>15.5728899873553</v>
      </c>
      <c r="S541" s="0" t="n">
        <v>3.11687992833896</v>
      </c>
      <c r="T541" s="0" t="n">
        <v>0.000233631576868344</v>
      </c>
      <c r="U541" s="0" t="n">
        <f aca="false">(SQRT(((P541/G541)^2)+((Q541/H541)^2)+((R541/I541)^2)+((S541/J541)^2)+((T541/K541)^2)))*O541</f>
        <v>0.032349645497091</v>
      </c>
      <c r="V541" s="0" t="n">
        <f aca="false">O541&gt;U541</f>
        <v>1</v>
      </c>
      <c r="W541" s="0" t="n">
        <v>16900879.5519933</v>
      </c>
      <c r="X541" s="0" t="n">
        <v>4.994E-006</v>
      </c>
      <c r="Y541" s="0" t="n">
        <f aca="false">(W541*X541)*EXP(L541*M541)</f>
        <v>83.9820308014476</v>
      </c>
      <c r="Z541" s="0" t="n">
        <v>240845.737885673</v>
      </c>
      <c r="AA541" s="0" t="n">
        <v>1624.48854597615</v>
      </c>
      <c r="AB541" s="0" t="n">
        <f aca="false">X541*0.1</f>
        <v>4.994E-007</v>
      </c>
      <c r="AC541" s="0" t="n">
        <f aca="false">(SQRT(((AA541/W541)^2)+((AB541/X541)^2)))*Y541</f>
        <v>8.39820695960201</v>
      </c>
      <c r="AD541" s="0" t="n">
        <v>5.223868284E-006</v>
      </c>
      <c r="AE541" s="0" t="n">
        <f aca="false">(W541*AD541)*EXP(L541*M541)</f>
        <v>87.8476305826178</v>
      </c>
      <c r="AF541" s="0" t="n">
        <v>240845.737885673</v>
      </c>
      <c r="AG541" s="0" t="n">
        <v>1624.48854597615</v>
      </c>
      <c r="AH541" s="0" t="n">
        <f aca="false">AD541*0.1</f>
        <v>5.223868284E-007</v>
      </c>
      <c r="AI541" s="0" t="n">
        <f aca="false">(SQRT(((AG541/W541)^2)+((AH541/AD541)^2)))*AE541</f>
        <v>8.78476711628614</v>
      </c>
      <c r="AJ541" s="0" t="n">
        <v>3.02832944E-007</v>
      </c>
      <c r="AK541" s="0" t="n">
        <f aca="false">(W541*AJ541)*EXP(L541*M541)</f>
        <v>5.092616265659</v>
      </c>
      <c r="AL541" s="0" t="n">
        <v>240845.737885673</v>
      </c>
      <c r="AM541" s="0" t="n">
        <v>1624.48854597615</v>
      </c>
      <c r="AN541" s="0" t="n">
        <f aca="false">AJ541*0.1</f>
        <v>3.02832944E-008</v>
      </c>
      <c r="AO541" s="0" t="n">
        <f aca="false">(SQRT(((AM541/W541)^2)+((AN541/AJ541)^2)))*AK541</f>
        <v>0.509261861813689</v>
      </c>
    </row>
    <row r="542" customFormat="false" ht="15" hidden="false" customHeight="false" outlineLevel="0" collapsed="false">
      <c r="A542" s="42" t="s">
        <v>650</v>
      </c>
      <c r="B542" s="32"/>
      <c r="C542" s="0" t="s">
        <v>2143</v>
      </c>
      <c r="D542" s="47"/>
      <c r="E542" s="0" t="n">
        <v>216938</v>
      </c>
      <c r="F542" s="0" t="n">
        <v>216938</v>
      </c>
      <c r="G542" s="0" t="n">
        <f aca="false">(((F542*3.7852*35.81)/1000)/(H542^2))*1.2732</f>
        <v>47.6736664451315</v>
      </c>
      <c r="H542" s="0" t="n">
        <v>28.0235680612685</v>
      </c>
      <c r="I542" s="0" t="n">
        <v>77.8286456770203</v>
      </c>
      <c r="J542" s="0" t="n">
        <v>130.068048394553</v>
      </c>
      <c r="K542" s="0" t="n">
        <v>0.00975711049</v>
      </c>
      <c r="L542" s="0" t="n">
        <v>0.005</v>
      </c>
      <c r="M542" s="0" t="n">
        <v>-1</v>
      </c>
      <c r="N542" s="0" t="n">
        <v>243.300494900243</v>
      </c>
      <c r="O542" s="0" t="n">
        <f aca="false">(N542/2204.59)*EXP(L542*M542)</f>
        <v>0.109810453925445</v>
      </c>
      <c r="P542" s="0" t="n">
        <v>6.50911436864469</v>
      </c>
      <c r="Q542" s="0" t="n">
        <v>4.58805933905126</v>
      </c>
      <c r="R542" s="0" t="n">
        <f aca="false">930.997453405583*(I542/Hoja4!$EM$2)</f>
        <v>15.5728899873553</v>
      </c>
      <c r="S542" s="0" t="n">
        <v>3.11687992833896</v>
      </c>
      <c r="T542" s="0" t="n">
        <v>0.000233631576868344</v>
      </c>
      <c r="U542" s="0" t="n">
        <f aca="false">(SQRT(((P542/G542)^2)+((Q542/H542)^2)+((R542/I542)^2)+((S542/J542)^2)+((T542/K542)^2)))*O542</f>
        <v>0.0323206464565228</v>
      </c>
      <c r="V542" s="0" t="n">
        <f aca="false">O542&gt;U542</f>
        <v>1</v>
      </c>
      <c r="W542" s="0" t="n">
        <v>16883990.7358814</v>
      </c>
      <c r="X542" s="0" t="n">
        <v>4.994E-006</v>
      </c>
      <c r="Y542" s="0" t="n">
        <f aca="false">(W542*X542)*EXP(L542*M542)</f>
        <v>83.8981087149936</v>
      </c>
      <c r="Z542" s="0" t="n">
        <v>240845.737885673</v>
      </c>
      <c r="AA542" s="0" t="n">
        <v>1624.48854597615</v>
      </c>
      <c r="AB542" s="0" t="n">
        <f aca="false">X542*0.1</f>
        <v>4.994E-007</v>
      </c>
      <c r="AC542" s="0" t="n">
        <f aca="false">(SQRT(((AA542/W542)^2)+((AB542/X542)^2)))*Y542</f>
        <v>8.38981475483717</v>
      </c>
      <c r="AD542" s="0" t="n">
        <v>5.223868284E-006</v>
      </c>
      <c r="AE542" s="0" t="n">
        <f aca="false">(W542*AD542)*EXP(L542*M542)</f>
        <v>87.7598456555545</v>
      </c>
      <c r="AF542" s="0" t="n">
        <v>240845.737885673</v>
      </c>
      <c r="AG542" s="0" t="n">
        <v>1624.48854597615</v>
      </c>
      <c r="AH542" s="0" t="n">
        <f aca="false">AD542*0.1</f>
        <v>5.223868284E-007</v>
      </c>
      <c r="AI542" s="0" t="n">
        <f aca="false">(SQRT(((AG542/W542)^2)+((AH542/AD542)^2)))*AE542</f>
        <v>8.775988627639</v>
      </c>
      <c r="AJ542" s="0" t="n">
        <v>3.02832944E-007</v>
      </c>
      <c r="AK542" s="0" t="n">
        <f aca="false">(W542*AJ542)*EXP(L542*M542)</f>
        <v>5.08752728437997</v>
      </c>
      <c r="AL542" s="0" t="n">
        <v>240845.737885673</v>
      </c>
      <c r="AM542" s="0" t="n">
        <v>1624.48854597615</v>
      </c>
      <c r="AN542" s="0" t="n">
        <f aca="false">AJ542*0.1</f>
        <v>3.02832944E-008</v>
      </c>
      <c r="AO542" s="0" t="n">
        <f aca="false">(SQRT(((AM542/W542)^2)+((AN542/AJ542)^2)))*AK542</f>
        <v>0.508752963921101</v>
      </c>
    </row>
    <row r="543" customFormat="false" ht="15" hidden="false" customHeight="false" outlineLevel="0" collapsed="false">
      <c r="A543" s="42" t="s">
        <v>650</v>
      </c>
      <c r="B543" s="32"/>
      <c r="C543" s="0" t="s">
        <v>2125</v>
      </c>
      <c r="D543" s="47"/>
      <c r="E543" s="0" t="n">
        <v>210949</v>
      </c>
      <c r="F543" s="0" t="n">
        <v>210949</v>
      </c>
      <c r="G543" s="0" t="n">
        <f aca="false">(((F543*3.7852*35.81)/1000)/(H543^2))*1.2732</f>
        <v>49.0271575180443</v>
      </c>
      <c r="H543" s="0" t="n">
        <v>27.2499223693246</v>
      </c>
      <c r="I543" s="0" t="n">
        <v>30.5869304903081</v>
      </c>
      <c r="J543" s="0" t="n">
        <v>68.0020357347871</v>
      </c>
      <c r="K543" s="0" t="n">
        <v>3.9836139795159</v>
      </c>
      <c r="L543" s="0" t="n">
        <v>0.005</v>
      </c>
      <c r="M543" s="0" t="n">
        <v>-1</v>
      </c>
      <c r="N543" s="0" t="n">
        <v>47298.6448735235</v>
      </c>
      <c r="O543" s="0" t="n">
        <f aca="false">(N543/2204.59)*EXP(L543*M543)</f>
        <v>21.3476165173837</v>
      </c>
      <c r="P543" s="0" t="n">
        <v>6.50911436864469</v>
      </c>
      <c r="Q543" s="0" t="n">
        <v>4.58805933905126</v>
      </c>
      <c r="R543" s="0" t="n">
        <f aca="false">930.997453405583*(I543/Hoja4!$EM$2)</f>
        <v>6.12020033797263</v>
      </c>
      <c r="S543" s="0" t="n">
        <v>0.388353619553598</v>
      </c>
      <c r="T543" s="0" t="n">
        <v>0.0223763331258358</v>
      </c>
      <c r="U543" s="0" t="n">
        <f aca="false">(SQRT(((P543/G543)^2)+((Q543/H543)^2)+((R543/I543)^2)+((S543/J543)^2)+((T543/K543)^2)))*O543</f>
        <v>6.26311507571065</v>
      </c>
      <c r="V543" s="0" t="n">
        <f aca="false">O543&gt;U543</f>
        <v>1</v>
      </c>
      <c r="W543" s="0" t="n">
        <v>6452282.4</v>
      </c>
      <c r="X543" s="0" t="n">
        <v>4.994E-006</v>
      </c>
      <c r="Y543" s="0" t="n">
        <f aca="false">(W543*X543)*EXP(L543*M543)</f>
        <v>32.0619869273329</v>
      </c>
      <c r="Z543" s="0" t="n">
        <v>190229.290460044</v>
      </c>
      <c r="AA543" s="0" t="n">
        <v>804.406580767259</v>
      </c>
      <c r="AB543" s="0" t="n">
        <f aca="false">X543*0.1</f>
        <v>4.994E-007</v>
      </c>
      <c r="AC543" s="0" t="n">
        <f aca="false">(SQRT(((AA543/W543)^2)+((AB543/X543)^2)))*Y543</f>
        <v>3.20620118437025</v>
      </c>
      <c r="AD543" s="0" t="n">
        <v>5.223868284E-006</v>
      </c>
      <c r="AE543" s="0" t="n">
        <f aca="false">(W543*AD543)*EXP(L543*M543)</f>
        <v>33.5377646439161</v>
      </c>
      <c r="AF543" s="0" t="n">
        <v>190229.290460044</v>
      </c>
      <c r="AG543" s="0" t="n">
        <v>804.406580767259</v>
      </c>
      <c r="AH543" s="0" t="n">
        <f aca="false">AD543*0.1</f>
        <v>5.223868284E-007</v>
      </c>
      <c r="AI543" s="0" t="n">
        <f aca="false">(SQRT(((AG543/W543)^2)+((AH543/AD543)^2)))*AE543</f>
        <v>3.35377907071585</v>
      </c>
      <c r="AJ543" s="0" t="n">
        <v>3.02832944E-007</v>
      </c>
      <c r="AK543" s="0" t="n">
        <f aca="false">(W543*AJ543)*EXP(L543*M543)</f>
        <v>1.94421824022702</v>
      </c>
      <c r="AL543" s="0" t="n">
        <v>190229.290460044</v>
      </c>
      <c r="AM543" s="0" t="n">
        <v>804.406580767259</v>
      </c>
      <c r="AN543" s="0" t="n">
        <f aca="false">AJ543*0.1</f>
        <v>3.02832944E-008</v>
      </c>
      <c r="AO543" s="0" t="n">
        <f aca="false">(SQRT(((AM543/W543)^2)+((AN543/AJ543)^2)))*AK543</f>
        <v>0.194421975113962</v>
      </c>
    </row>
    <row r="544" customFormat="false" ht="15" hidden="false" customHeight="false" outlineLevel="0" collapsed="false">
      <c r="A544" s="42" t="s">
        <v>650</v>
      </c>
      <c r="B544" s="32"/>
      <c r="C544" s="0" t="s">
        <v>2122</v>
      </c>
      <c r="D544" s="47"/>
      <c r="E544" s="0" t="n">
        <v>988591</v>
      </c>
      <c r="F544" s="0" t="n">
        <v>988591</v>
      </c>
      <c r="G544" s="0" t="n">
        <f aca="false">(((F544*3.7852*35.81)/1000)/(H544^2))*1.2732</f>
        <v>40.437488324458</v>
      </c>
      <c r="H544" s="0" t="n">
        <v>64.9547822293241</v>
      </c>
      <c r="I544" s="0" t="n">
        <v>67.2119699042142</v>
      </c>
      <c r="J544" s="0" t="n">
        <v>68.0016224983599</v>
      </c>
      <c r="K544" s="0" t="n">
        <v>3.82238500207701</v>
      </c>
      <c r="L544" s="0" t="n">
        <v>0.005</v>
      </c>
      <c r="M544" s="0" t="n">
        <v>-1</v>
      </c>
      <c r="N544" s="0" t="n">
        <v>253567.145856674</v>
      </c>
      <c r="O544" s="0" t="n">
        <f aca="false">(N544/2204.59)*EXP(L544*M544)</f>
        <v>114.444170771282</v>
      </c>
      <c r="P544" s="0" t="n">
        <v>5.79318232545639</v>
      </c>
      <c r="Q544" s="0" t="n">
        <v>7.73787144669526</v>
      </c>
      <c r="R544" s="0" t="n">
        <f aca="false">28.8715700440395*(I544/Hoja4!$EW$2)</f>
        <v>20.7334666583211</v>
      </c>
      <c r="S544" s="0" t="n">
        <v>0.346725101597201</v>
      </c>
      <c r="T544" s="0" t="n">
        <v>0.0215793379964769</v>
      </c>
      <c r="U544" s="0" t="n">
        <f aca="false">(SQRT(((P544/G544)^2)+((Q544/H544)^2)+((R544/I544)^2)+((S544/J544)^2)+((T544/K544)^2)))*O544</f>
        <v>41.2527143420288</v>
      </c>
      <c r="V544" s="0" t="n">
        <f aca="false">O544&gt;U544</f>
        <v>1</v>
      </c>
      <c r="W544" s="0" t="n">
        <v>66445148.5395771</v>
      </c>
      <c r="X544" s="0" t="n">
        <v>4.994E-006</v>
      </c>
      <c r="Y544" s="0" t="n">
        <f aca="false">(W544*X544)*EXP(L544*M544)</f>
        <v>330.172077381581</v>
      </c>
      <c r="Z544" s="0" t="n">
        <v>240845.737885673</v>
      </c>
      <c r="AA544" s="0" t="n">
        <v>3748.14709444969</v>
      </c>
      <c r="AB544" s="0" t="n">
        <f aca="false">X544*0.1</f>
        <v>4.994E-007</v>
      </c>
      <c r="AC544" s="0" t="n">
        <f aca="false">(SQRT(((AA544/W544)^2)+((AB544/X544)^2)))*Y544</f>
        <v>33.0172129912743</v>
      </c>
      <c r="AD544" s="0" t="n">
        <v>5.223868284E-006</v>
      </c>
      <c r="AE544" s="0" t="n">
        <f aca="false">(W544*AD544)*EXP(L544*M544)</f>
        <v>345.369532097724</v>
      </c>
      <c r="AF544" s="0" t="n">
        <v>240845.737885673</v>
      </c>
      <c r="AG544" s="0" t="n">
        <v>3748.14709444969</v>
      </c>
      <c r="AH544" s="0" t="n">
        <f aca="false">AD544*0.1</f>
        <v>5.223868284E-007</v>
      </c>
      <c r="AI544" s="0" t="n">
        <f aca="false">(SQRT(((AG544/W544)^2)+((AH544/AD544)^2)))*AE544</f>
        <v>34.5369587046838</v>
      </c>
      <c r="AJ544" s="0" t="n">
        <v>3.02832944E-007</v>
      </c>
      <c r="AK544" s="0" t="n">
        <f aca="false">(W544*AJ544)*EXP(L544*M544)</f>
        <v>20.0214221505927</v>
      </c>
      <c r="AL544" s="0" t="n">
        <v>240845.737885673</v>
      </c>
      <c r="AM544" s="0" t="n">
        <v>3748.14709444969</v>
      </c>
      <c r="AN544" s="0" t="n">
        <f aca="false">AJ544*0.1</f>
        <v>3.02832944E-008</v>
      </c>
      <c r="AO544" s="0" t="n">
        <f aca="false">(SQRT(((AM544/W544)^2)+((AN544/AJ544)^2)))*AK544</f>
        <v>2.00214253360486</v>
      </c>
    </row>
    <row r="545" customFormat="false" ht="15" hidden="false" customHeight="false" outlineLevel="0" collapsed="false">
      <c r="A545" s="42" t="s">
        <v>650</v>
      </c>
      <c r="B545" s="32"/>
      <c r="C545" s="0" t="s">
        <v>2122</v>
      </c>
      <c r="D545" s="47"/>
      <c r="E545" s="0" t="n">
        <v>279307</v>
      </c>
      <c r="F545" s="0" t="n">
        <v>279307</v>
      </c>
      <c r="G545" s="0" t="n">
        <f aca="false">(((F545*3.7852*35.81)/1000)/(H545^2))*1.2732</f>
        <v>37.0281799284441</v>
      </c>
      <c r="H545" s="0" t="n">
        <v>36.0802566838854</v>
      </c>
      <c r="I545" s="0" t="n">
        <v>67.2119699042142</v>
      </c>
      <c r="J545" s="0" t="n">
        <v>68.0016224983599</v>
      </c>
      <c r="K545" s="0" t="n">
        <v>3.82238500207701</v>
      </c>
      <c r="L545" s="0" t="n">
        <v>0.005</v>
      </c>
      <c r="M545" s="0" t="n">
        <v>-1</v>
      </c>
      <c r="N545" s="0" t="n">
        <v>72267.8822209906</v>
      </c>
      <c r="O545" s="0" t="n">
        <f aca="false">(N545/2204.59)*EXP(L545*M545)</f>
        <v>32.6171508782643</v>
      </c>
      <c r="P545" s="0" t="n">
        <v>6.50911436864469</v>
      </c>
      <c r="Q545" s="0" t="n">
        <v>4.58805933905126</v>
      </c>
      <c r="R545" s="0" t="n">
        <f aca="false">930.997453405583*(I545/Hoja4!$EM$2)</f>
        <v>13.448578014519</v>
      </c>
      <c r="S545" s="0" t="n">
        <v>0.346725101597201</v>
      </c>
      <c r="T545" s="0" t="n">
        <v>0.0215793379964769</v>
      </c>
      <c r="U545" s="0" t="n">
        <f aca="false">(SQRT(((P545/G545)^2)+((Q545/H545)^2)+((R545/I545)^2)+((S545/J545)^2)+((T545/K545)^2)))*O545</f>
        <v>9.6298774741452</v>
      </c>
      <c r="V545" s="0" t="n">
        <f aca="false">O545&gt;U545</f>
        <v>1</v>
      </c>
      <c r="W545" s="0" t="n">
        <v>18772773.6780364</v>
      </c>
      <c r="X545" s="0" t="n">
        <v>4.994E-006</v>
      </c>
      <c r="Y545" s="0" t="n">
        <f aca="false">(W545*X545)*EXP(L545*M545)</f>
        <v>93.2836455290583</v>
      </c>
      <c r="Z545" s="0" t="n">
        <v>240845.737885673</v>
      </c>
      <c r="AA545" s="0" t="n">
        <v>3748.14709444969</v>
      </c>
      <c r="AB545" s="0" t="n">
        <f aca="false">X545*0.1</f>
        <v>4.994E-007</v>
      </c>
      <c r="AC545" s="0" t="n">
        <f aca="false">(SQRT(((AA545/W545)^2)+((AB545/X545)^2)))*Y545</f>
        <v>9.32838314599042</v>
      </c>
      <c r="AD545" s="0" t="n">
        <v>5.223868284E-006</v>
      </c>
      <c r="AE545" s="0" t="n">
        <f aca="false">(W545*AD545)*EXP(L545*M545)</f>
        <v>97.5773883250192</v>
      </c>
      <c r="AF545" s="0" t="n">
        <v>240845.737885673</v>
      </c>
      <c r="AG545" s="0" t="n">
        <v>3748.14709444969</v>
      </c>
      <c r="AH545" s="0" t="n">
        <f aca="false">AD545*0.1</f>
        <v>5.223868284E-007</v>
      </c>
      <c r="AI545" s="0" t="n">
        <f aca="false">(SQRT(((AG545/W545)^2)+((AH545/AD545)^2)))*AE545</f>
        <v>9.75775828140559</v>
      </c>
      <c r="AJ545" s="0" t="n">
        <v>3.02832944E-007</v>
      </c>
      <c r="AK545" s="0" t="n">
        <f aca="false">(W545*AJ545)*EXP(L545*M545)</f>
        <v>5.65666019275473</v>
      </c>
      <c r="AL545" s="0" t="n">
        <v>240845.737885673</v>
      </c>
      <c r="AM545" s="0" t="n">
        <v>3748.14709444969</v>
      </c>
      <c r="AN545" s="0" t="n">
        <f aca="false">AJ545*0.1</f>
        <v>3.02832944E-008</v>
      </c>
      <c r="AO545" s="0" t="n">
        <f aca="false">(SQRT(((AM545/W545)^2)+((AN545/AJ545)^2)))*AK545</f>
        <v>0.56566714674815</v>
      </c>
    </row>
    <row r="546" customFormat="false" ht="15" hidden="false" customHeight="false" outlineLevel="0" collapsed="false">
      <c r="A546" s="42" t="s">
        <v>650</v>
      </c>
      <c r="B546" s="32"/>
      <c r="C546" s="0" t="s">
        <v>2122</v>
      </c>
      <c r="D546" s="47"/>
      <c r="E546" s="0" t="n">
        <v>1310669</v>
      </c>
      <c r="F546" s="0" t="n">
        <v>1310669</v>
      </c>
      <c r="G546" s="0" t="n">
        <f aca="false">(((F546*3.7852*35.81)/1000)/(H546^2))*1.2732</f>
        <v>30.5005588902799</v>
      </c>
      <c r="H546" s="0" t="n">
        <v>86.116725187389</v>
      </c>
      <c r="I546" s="0" t="n">
        <v>67.2119699042142</v>
      </c>
      <c r="J546" s="0" t="n">
        <v>68.0016224983599</v>
      </c>
      <c r="K546" s="0" t="n">
        <v>3.82238500207701</v>
      </c>
      <c r="L546" s="0" t="n">
        <v>0.005</v>
      </c>
      <c r="M546" s="0" t="n">
        <v>-1</v>
      </c>
      <c r="N546" s="0" t="n">
        <v>350949.211644466</v>
      </c>
      <c r="O546" s="0" t="n">
        <f aca="false">(N546/2204.59)*EXP(L546*M546)</f>
        <v>158.39627556556</v>
      </c>
      <c r="P546" s="0" t="n">
        <v>2.54080376924532</v>
      </c>
      <c r="Q546" s="0" t="n">
        <v>6.15873160454338</v>
      </c>
      <c r="R546" s="0" t="n">
        <f aca="false">71.8328898782547*(I546/Hoja4!$FB$2)</f>
        <v>18.5923936935256</v>
      </c>
      <c r="S546" s="0" t="n">
        <v>0.346725101597201</v>
      </c>
      <c r="T546" s="0" t="n">
        <v>0.0215793379964769</v>
      </c>
      <c r="U546" s="0" t="n">
        <f aca="false">(SQRT(((P546/G546)^2)+((Q546/H546)^2)+((R546/I546)^2)+((S546/J546)^2)+((T546/K546)^2)))*O546</f>
        <v>47.1564414035084</v>
      </c>
      <c r="V546" s="0" t="n">
        <f aca="false">O546&gt;U546</f>
        <v>1</v>
      </c>
      <c r="W546" s="0" t="n">
        <v>88092645.3823866</v>
      </c>
      <c r="X546" s="0" t="n">
        <v>4.994E-006</v>
      </c>
      <c r="Y546" s="0" t="n">
        <f aca="false">(W546*X546)*EXP(L546*M546)</f>
        <v>437.740487713968</v>
      </c>
      <c r="Z546" s="0" t="n">
        <v>190229.290460044</v>
      </c>
      <c r="AA546" s="0" t="n">
        <v>3748.14709444969</v>
      </c>
      <c r="AB546" s="0" t="n">
        <f aca="false">X546*0.1</f>
        <v>4.994E-007</v>
      </c>
      <c r="AC546" s="0" t="n">
        <f aca="false">(SQRT(((AA546/W546)^2)+((AB546/X546)^2)))*Y546</f>
        <v>43.7740527336356</v>
      </c>
      <c r="AD546" s="0" t="n">
        <v>5.223868284E-006</v>
      </c>
      <c r="AE546" s="0" t="n">
        <f aca="false">(W546*AD546)*EXP(L546*M546)</f>
        <v>457.889197114876</v>
      </c>
      <c r="AF546" s="0" t="n">
        <v>190229.290460044</v>
      </c>
      <c r="AG546" s="0" t="n">
        <v>3748.14709444969</v>
      </c>
      <c r="AH546" s="0" t="n">
        <f aca="false">AD546*0.1</f>
        <v>5.223868284E-007</v>
      </c>
      <c r="AI546" s="0" t="n">
        <f aca="false">(SQRT(((AG546/W546)^2)+((AH546/AD546)^2)))*AE546</f>
        <v>45.7889238561039</v>
      </c>
      <c r="AJ546" s="0" t="n">
        <v>3.02832944E-007</v>
      </c>
      <c r="AK546" s="0" t="n">
        <f aca="false">(W546*AJ546)*EXP(L546*M546)</f>
        <v>26.5443012820218</v>
      </c>
      <c r="AL546" s="0" t="n">
        <v>190229.290460044</v>
      </c>
      <c r="AM546" s="0" t="n">
        <v>3748.14709444969</v>
      </c>
      <c r="AN546" s="0" t="n">
        <f aca="false">AJ546*0.1</f>
        <v>3.02832944E-008</v>
      </c>
      <c r="AO546" s="0" t="n">
        <f aca="false">(SQRT(((AM546/W546)^2)+((AN546/AJ546)^2)))*AK546</f>
        <v>2.65443036846979</v>
      </c>
    </row>
    <row r="547" customFormat="false" ht="15" hidden="false" customHeight="false" outlineLevel="0" collapsed="false">
      <c r="A547" s="42" t="s">
        <v>650</v>
      </c>
      <c r="B547" s="40" t="s">
        <v>963</v>
      </c>
      <c r="C547" s="0" t="s">
        <v>2144</v>
      </c>
      <c r="D547" s="41"/>
      <c r="E547" s="0" t="n">
        <v>285726</v>
      </c>
      <c r="F547" s="0" t="n">
        <v>285726</v>
      </c>
      <c r="G547" s="0" t="n">
        <f aca="false">(((F547*3.7852*35.81)/1000)/(H547^2))*1.2732</f>
        <v>36.1963204303211</v>
      </c>
      <c r="H547" s="0" t="n">
        <v>36.9094488188976</v>
      </c>
      <c r="I547" s="0" t="n">
        <v>166.084326157926</v>
      </c>
      <c r="J547" s="0" t="n">
        <v>130.068048394553</v>
      </c>
      <c r="K547" s="0" t="n">
        <v>0.00975711049</v>
      </c>
      <c r="L547" s="0" t="n">
        <v>0.005</v>
      </c>
      <c r="M547" s="0" t="n">
        <v>0</v>
      </c>
      <c r="N547" s="0" t="n">
        <v>431.678770686745</v>
      </c>
      <c r="O547" s="0" t="n">
        <f aca="false">(N547/2204.59)*EXP(L547*M547)</f>
        <v>0.195809094065901</v>
      </c>
      <c r="P547" s="0" t="n">
        <v>6.50911436864469</v>
      </c>
      <c r="Q547" s="0" t="n">
        <v>4.58805933905126</v>
      </c>
      <c r="R547" s="0" t="n">
        <f aca="false">930.997453405583*(I547/Hoja4!$EM$2)</f>
        <v>33.2321463052914</v>
      </c>
      <c r="S547" s="0" t="n">
        <v>3.11687992833896</v>
      </c>
      <c r="T547" s="0" t="n">
        <v>0.000233631576868344</v>
      </c>
      <c r="U547" s="0" t="n">
        <f aca="false">(SQRT(((P547/G547)^2)+((Q547/H547)^2)+((R547/I547)^2)+((S547/J547)^2)+((T547/K547)^2)))*O547</f>
        <v>0.0584070928165425</v>
      </c>
      <c r="V547" s="0" t="n">
        <f aca="false">O547&gt;U547</f>
        <v>1</v>
      </c>
      <c r="W547" s="0" t="n">
        <v>47454610.1757996</v>
      </c>
      <c r="X547" s="0" t="n">
        <v>4.994E-006</v>
      </c>
      <c r="Y547" s="0" t="n">
        <f aca="false">(W547*X547)*EXP(L547*M547)</f>
        <v>236.988323217943</v>
      </c>
      <c r="Z547" s="0" t="n">
        <v>190229.290460044</v>
      </c>
      <c r="AA547" s="0" t="n">
        <v>1624.48854597615</v>
      </c>
      <c r="AB547" s="0" t="n">
        <f aca="false">X547*0.1</f>
        <v>4.994E-007</v>
      </c>
      <c r="AC547" s="0" t="n">
        <f aca="false">(SQRT(((AA547/W547)^2)+((AB547/X547)^2)))*Y547</f>
        <v>23.6988337103824</v>
      </c>
      <c r="AD547" s="0" t="n">
        <v>5.223868284E-006</v>
      </c>
      <c r="AE547" s="0" t="n">
        <f aca="false">(W547*AD547)*EXP(L547*M547)</f>
        <v>247.896633026943</v>
      </c>
      <c r="AF547" s="0" t="n">
        <v>190229.290460044</v>
      </c>
      <c r="AG547" s="0" t="n">
        <v>1624.48854597615</v>
      </c>
      <c r="AH547" s="0" t="n">
        <f aca="false">AD547*0.1</f>
        <v>5.223868284E-007</v>
      </c>
      <c r="AI547" s="0" t="n">
        <f aca="false">(SQRT(((AG547/W547)^2)+((AH547/AD547)^2)))*AE547</f>
        <v>24.7896647551975</v>
      </c>
      <c r="AJ547" s="0" t="n">
        <v>3.02832944E-007</v>
      </c>
      <c r="AK547" s="0" t="n">
        <f aca="false">(W547*AJ547)*EXP(L547*M547)</f>
        <v>14.3708193059097</v>
      </c>
      <c r="AL547" s="0" t="n">
        <v>190229.290460044</v>
      </c>
      <c r="AM547" s="0" t="n">
        <v>1624.48854597615</v>
      </c>
      <c r="AN547" s="0" t="n">
        <f aca="false">AJ547*0.1</f>
        <v>3.02832944E-008</v>
      </c>
      <c r="AO547" s="0" t="n">
        <f aca="false">(SQRT(((AM547/W547)^2)+((AN547/AJ547)^2)))*AK547</f>
        <v>1.43708201479406</v>
      </c>
    </row>
    <row r="548" customFormat="false" ht="15" hidden="false" customHeight="false" outlineLevel="0" collapsed="false">
      <c r="A548" s="42" t="s">
        <v>650</v>
      </c>
      <c r="B548" s="32"/>
      <c r="C548" s="0" t="s">
        <v>2144</v>
      </c>
      <c r="D548" s="47"/>
      <c r="E548" s="0" t="n">
        <v>190484</v>
      </c>
      <c r="F548" s="0" t="n">
        <v>190484</v>
      </c>
      <c r="G548" s="0" t="n">
        <f aca="false">(((F548*3.7852*35.81)/1000)/(H548^2))*1.2732</f>
        <v>54.2944806454817</v>
      </c>
      <c r="H548" s="0" t="n">
        <v>24.6062992125984</v>
      </c>
      <c r="I548" s="0" t="n">
        <v>166.084326157926</v>
      </c>
      <c r="J548" s="0" t="n">
        <v>130.068048394553</v>
      </c>
      <c r="K548" s="0" t="n">
        <v>0.00975711049</v>
      </c>
      <c r="L548" s="0" t="n">
        <v>0.005</v>
      </c>
      <c r="M548" s="0" t="n">
        <v>0</v>
      </c>
      <c r="N548" s="0" t="n">
        <v>261.856755814886</v>
      </c>
      <c r="O548" s="0" t="n">
        <f aca="false">(N548/2204.59)*EXP(L548*M548)</f>
        <v>0.118777984030993</v>
      </c>
      <c r="P548" s="0" t="n">
        <v>3.33403598442498</v>
      </c>
      <c r="Q548" s="0" t="n">
        <v>0.795027989635997</v>
      </c>
      <c r="R548" s="0" t="n">
        <f aca="false">930.997453405583*(I548/Hoja4!$EM$2)</f>
        <v>33.2321463052914</v>
      </c>
      <c r="S548" s="0" t="n">
        <v>3.11687992833896</v>
      </c>
      <c r="T548" s="0" t="n">
        <v>0.000233631576868344</v>
      </c>
      <c r="U548" s="0" t="n">
        <f aca="false">(SQRT(((P548/G548)^2)+((Q548/H548)^2)+((R548/I548)^2)+((S548/J548)^2)+((T548/K548)^2)))*O548</f>
        <v>0.0254747915582148</v>
      </c>
      <c r="V548" s="0" t="n">
        <f aca="false">O548&gt;U548</f>
        <v>1</v>
      </c>
      <c r="W548" s="0" t="n">
        <v>31636406.7838664</v>
      </c>
      <c r="X548" s="0" t="n">
        <v>4.994E-006</v>
      </c>
      <c r="Y548" s="0" t="n">
        <f aca="false">(W548*X548)*EXP(L548*M548)</f>
        <v>157.992215478629</v>
      </c>
      <c r="Z548" s="0" t="n">
        <v>190229.290460044</v>
      </c>
      <c r="AA548" s="0" t="n">
        <v>1624.48854597615</v>
      </c>
      <c r="AB548" s="0" t="n">
        <f aca="false">X548*0.1</f>
        <v>4.994E-007</v>
      </c>
      <c r="AC548" s="0" t="n">
        <f aca="false">(SQRT(((AA548/W548)^2)+((AB548/X548)^2)))*Y548</f>
        <v>15.7992236307449</v>
      </c>
      <c r="AD548" s="0" t="n">
        <v>5.223868284E-006</v>
      </c>
      <c r="AE548" s="0" t="n">
        <f aca="false">(W548*AD548)*EXP(L548*M548)</f>
        <v>165.264422017962</v>
      </c>
      <c r="AF548" s="0" t="n">
        <v>190229.290460044</v>
      </c>
      <c r="AG548" s="0" t="n">
        <v>1624.48854597615</v>
      </c>
      <c r="AH548" s="0" t="n">
        <f aca="false">AD548*0.1</f>
        <v>5.223868284E-007</v>
      </c>
      <c r="AI548" s="0" t="n">
        <f aca="false">(SQRT(((AG548/W548)^2)+((AH548/AD548)^2)))*AE548</f>
        <v>16.526444380551</v>
      </c>
      <c r="AJ548" s="0" t="n">
        <v>3.02832944E-007</v>
      </c>
      <c r="AK548" s="0" t="n">
        <f aca="false">(W548*AJ548)*EXP(L548*M548)</f>
        <v>9.58054620393983</v>
      </c>
      <c r="AL548" s="0" t="n">
        <v>190229.290460044</v>
      </c>
      <c r="AM548" s="0" t="n">
        <v>1624.48854597615</v>
      </c>
      <c r="AN548" s="0" t="n">
        <f aca="false">AJ548*0.1</f>
        <v>3.02832944E-008</v>
      </c>
      <c r="AO548" s="0" t="n">
        <f aca="false">(SQRT(((AM548/W548)^2)+((AN548/AJ548)^2)))*AK548</f>
        <v>0.958054746698607</v>
      </c>
    </row>
    <row r="549" customFormat="false" ht="15" hidden="false" customHeight="false" outlineLevel="0" collapsed="false">
      <c r="A549" s="42" t="s">
        <v>650</v>
      </c>
      <c r="B549" s="32"/>
      <c r="C549" s="0" t="s">
        <v>2139</v>
      </c>
      <c r="D549" s="47"/>
      <c r="E549" s="0" t="n">
        <v>285726</v>
      </c>
      <c r="F549" s="0" t="n">
        <v>285726</v>
      </c>
      <c r="G549" s="0" t="n">
        <f aca="false">(((F549*3.7852*35.81)/1000)/(H549^2))*1.2732</f>
        <v>36.1963204303211</v>
      </c>
      <c r="H549" s="0" t="n">
        <v>36.9094488188976</v>
      </c>
      <c r="I549" s="0" t="n">
        <v>166.084326157926</v>
      </c>
      <c r="J549" s="0" t="n">
        <v>68.0016224983599</v>
      </c>
      <c r="K549" s="0" t="n">
        <v>3.82238500207701</v>
      </c>
      <c r="L549" s="0" t="n">
        <v>0.005</v>
      </c>
      <c r="M549" s="0" t="n">
        <v>0</v>
      </c>
      <c r="N549" s="0" t="n">
        <v>105216.172967781</v>
      </c>
      <c r="O549" s="0" t="n">
        <f aca="false">(N549/2204.59)*EXP(L549*M549)</f>
        <v>47.7259594608434</v>
      </c>
      <c r="P549" s="0" t="n">
        <v>6.50911436864469</v>
      </c>
      <c r="Q549" s="0" t="n">
        <v>4.58805933905126</v>
      </c>
      <c r="R549" s="0" t="n">
        <f aca="false">930.997453405583*(I549/Hoja4!$EM$2)</f>
        <v>33.2321463052914</v>
      </c>
      <c r="S549" s="0" t="n">
        <v>0.346725101597201</v>
      </c>
      <c r="T549" s="0" t="n">
        <v>0.0215793379964769</v>
      </c>
      <c r="U549" s="0" t="n">
        <f aca="false">(SQRT(((P549/G549)^2)+((Q549/H549)^2)+((R549/I549)^2)+((S549/J549)^2)+((T549/K549)^2)))*O549</f>
        <v>14.1485337204359</v>
      </c>
      <c r="V549" s="0" t="n">
        <f aca="false">O549&gt;U549</f>
        <v>1</v>
      </c>
      <c r="W549" s="0" t="n">
        <v>47454610.1757996</v>
      </c>
      <c r="X549" s="0" t="n">
        <v>4.994E-006</v>
      </c>
      <c r="Y549" s="0" t="n">
        <f aca="false">(W549*X549)*EXP(L549*M549)</f>
        <v>236.988323217943</v>
      </c>
      <c r="Z549" s="0" t="n">
        <v>190229.290460044</v>
      </c>
      <c r="AA549" s="0" t="n">
        <v>3748.14709444969</v>
      </c>
      <c r="AB549" s="0" t="n">
        <f aca="false">X549*0.1</f>
        <v>4.994E-007</v>
      </c>
      <c r="AC549" s="0" t="n">
        <f aca="false">(SQRT(((AA549/W549)^2)+((AB549/X549)^2)))*Y549</f>
        <v>23.6988397139876</v>
      </c>
      <c r="AD549" s="0" t="n">
        <v>5.223868284E-006</v>
      </c>
      <c r="AE549" s="0" t="n">
        <f aca="false">(W549*AD549)*EXP(L549*M549)</f>
        <v>247.896633026943</v>
      </c>
      <c r="AF549" s="0" t="n">
        <v>190229.290460044</v>
      </c>
      <c r="AG549" s="0" t="n">
        <v>3748.14709444969</v>
      </c>
      <c r="AH549" s="0" t="n">
        <f aca="false">AD549*0.1</f>
        <v>5.223868284E-007</v>
      </c>
      <c r="AI549" s="0" t="n">
        <f aca="false">(SQRT(((AG549/W549)^2)+((AH549/AD549)^2)))*AE549</f>
        <v>24.7896710351421</v>
      </c>
      <c r="AJ549" s="0" t="n">
        <v>3.02832944E-007</v>
      </c>
      <c r="AK549" s="0" t="n">
        <f aca="false">(W549*AJ549)*EXP(L549*M549)</f>
        <v>14.3708193059097</v>
      </c>
      <c r="AL549" s="0" t="n">
        <v>190229.290460044</v>
      </c>
      <c r="AM549" s="0" t="n">
        <v>3748.14709444969</v>
      </c>
      <c r="AN549" s="0" t="n">
        <f aca="false">AJ549*0.1</f>
        <v>3.02832944E-008</v>
      </c>
      <c r="AO549" s="0" t="n">
        <f aca="false">(SQRT(((AM549/W549)^2)+((AN549/AJ549)^2)))*AK549</f>
        <v>1.43708237884882</v>
      </c>
    </row>
    <row r="550" customFormat="false" ht="15" hidden="false" customHeight="false" outlineLevel="0" collapsed="false">
      <c r="A550" s="42" t="s">
        <v>650</v>
      </c>
      <c r="B550" s="32"/>
      <c r="C550" s="0" t="s">
        <v>2144</v>
      </c>
      <c r="D550" s="47"/>
      <c r="E550" s="0" t="n">
        <v>300846</v>
      </c>
      <c r="F550" s="0" t="n">
        <v>300846</v>
      </c>
      <c r="G550" s="0" t="n">
        <f aca="false">(((F550*3.7852*35.81)/1000)/(H550^2))*1.2732</f>
        <v>33.4966563060057</v>
      </c>
      <c r="H550" s="0" t="n">
        <v>39.3700787401575</v>
      </c>
      <c r="I550" s="0" t="n">
        <v>166.084326157926</v>
      </c>
      <c r="J550" s="0" t="n">
        <v>130.068048394553</v>
      </c>
      <c r="K550" s="0" t="n">
        <v>0.00975711049</v>
      </c>
      <c r="L550" s="0" t="n">
        <v>0.005</v>
      </c>
      <c r="M550" s="0" t="n">
        <v>0</v>
      </c>
      <c r="N550" s="0" t="n">
        <v>455.890187832426</v>
      </c>
      <c r="O550" s="0" t="n">
        <f aca="false">(N550/2204.59)*EXP(L550*M550)</f>
        <v>0.206791370655054</v>
      </c>
      <c r="P550" s="0" t="n">
        <v>6.50911436864469</v>
      </c>
      <c r="Q550" s="0" t="n">
        <v>4.58805933905126</v>
      </c>
      <c r="R550" s="0" t="n">
        <f aca="false">930.997453405583*(I550/Hoja4!$EM$2)</f>
        <v>33.2321463052914</v>
      </c>
      <c r="S550" s="0" t="n">
        <v>3.11687992833896</v>
      </c>
      <c r="T550" s="0" t="n">
        <v>0.000233631576868344</v>
      </c>
      <c r="U550" s="0" t="n">
        <f aca="false">(SQRT(((P550/G550)^2)+((Q550/H550)^2)+((R550/I550)^2)+((S550/J550)^2)+((T550/K550)^2)))*O550</f>
        <v>0.0629019744875395</v>
      </c>
      <c r="V550" s="0" t="n">
        <f aca="false">O550&gt;U550</f>
        <v>1</v>
      </c>
      <c r="W550" s="0" t="n">
        <v>49965805.1873074</v>
      </c>
      <c r="X550" s="0" t="n">
        <v>4.994E-006</v>
      </c>
      <c r="Y550" s="0" t="n">
        <f aca="false">(W550*X550)*EXP(L550*M550)</f>
        <v>249.529231105413</v>
      </c>
      <c r="Z550" s="0" t="n">
        <v>240845.737885673</v>
      </c>
      <c r="AA550" s="0" t="n">
        <v>1624.48854597615</v>
      </c>
      <c r="AB550" s="0" t="n">
        <f aca="false">X550*0.1</f>
        <v>4.994E-007</v>
      </c>
      <c r="AC550" s="0" t="n">
        <f aca="false">(SQRT(((AA550/W550)^2)+((AB550/X550)^2)))*Y550</f>
        <v>24.9529244293414</v>
      </c>
      <c r="AD550" s="0" t="n">
        <v>5.223868284E-006</v>
      </c>
      <c r="AE550" s="0" t="n">
        <f aca="false">(W550*AD550)*EXP(L550*M550)</f>
        <v>261.014785002498</v>
      </c>
      <c r="AF550" s="0" t="n">
        <v>240845.737885673</v>
      </c>
      <c r="AG550" s="0" t="n">
        <v>1624.48854597615</v>
      </c>
      <c r="AH550" s="0" t="n">
        <f aca="false">AD550*0.1</f>
        <v>5.223868284E-007</v>
      </c>
      <c r="AI550" s="0" t="n">
        <f aca="false">(SQRT(((AG550/W550)^2)+((AH550/AD550)^2)))*AE550</f>
        <v>26.1014798797527</v>
      </c>
      <c r="AJ550" s="0" t="n">
        <v>3.02832944E-007</v>
      </c>
      <c r="AK550" s="0" t="n">
        <f aca="false">(W550*AJ550)*EXP(L550*M550)</f>
        <v>15.1312918842028</v>
      </c>
      <c r="AL550" s="0" t="n">
        <v>240845.737885673</v>
      </c>
      <c r="AM550" s="0" t="n">
        <v>1624.48854597615</v>
      </c>
      <c r="AN550" s="0" t="n">
        <f aca="false">AJ550*0.1</f>
        <v>3.02832944E-008</v>
      </c>
      <c r="AO550" s="0" t="n">
        <f aca="false">(SQRT(((AM550/W550)^2)+((AN550/AJ550)^2)))*AK550</f>
        <v>1.51312926839146</v>
      </c>
    </row>
    <row r="551" customFormat="false" ht="15" hidden="false" customHeight="false" outlineLevel="0" collapsed="false">
      <c r="A551" s="42" t="s">
        <v>650</v>
      </c>
      <c r="B551" s="32"/>
      <c r="C551" s="0" t="s">
        <v>2144</v>
      </c>
      <c r="D551" s="47"/>
      <c r="E551" s="0" t="n">
        <v>266677.6</v>
      </c>
      <c r="F551" s="0" t="n">
        <v>266677.6</v>
      </c>
      <c r="G551" s="0" t="n">
        <f aca="false">(((F551*3.7852*35.81)/1000)/(H551^2))*1.2732</f>
        <v>38.7817718896298</v>
      </c>
      <c r="H551" s="0" t="n">
        <v>34.4488188976378</v>
      </c>
      <c r="I551" s="0" t="n">
        <v>166.084326157926</v>
      </c>
      <c r="J551" s="0" t="n">
        <v>130.068048394553</v>
      </c>
      <c r="K551" s="0" t="n">
        <v>0.00975711049</v>
      </c>
      <c r="L551" s="0" t="n">
        <v>0.005</v>
      </c>
      <c r="M551" s="0" t="n">
        <v>0</v>
      </c>
      <c r="N551" s="0" t="n">
        <v>410.063198682387</v>
      </c>
      <c r="O551" s="0" t="n">
        <f aca="false">(N551/2204.59)*EXP(L551*M551)</f>
        <v>0.186004290449647</v>
      </c>
      <c r="P551" s="0" t="n">
        <v>6.50911436864469</v>
      </c>
      <c r="Q551" s="0" t="n">
        <v>4.58805933905126</v>
      </c>
      <c r="R551" s="0" t="n">
        <f aca="false">930.997453405583*(I551/Hoja4!$EM$2)</f>
        <v>33.2321463052914</v>
      </c>
      <c r="S551" s="0" t="n">
        <v>3.11687992833896</v>
      </c>
      <c r="T551" s="0" t="n">
        <v>0.000233631576868344</v>
      </c>
      <c r="U551" s="0" t="n">
        <f aca="false">(SQRT(((P551/G551)^2)+((Q551/H551)^2)+((R551/I551)^2)+((S551/J551)^2)+((T551/K551)^2)))*O551</f>
        <v>0.054892608179723</v>
      </c>
      <c r="V551" s="0" t="n">
        <f aca="false">O551&gt;U551</f>
        <v>1</v>
      </c>
      <c r="W551" s="0" t="n">
        <v>44290969.4974129</v>
      </c>
      <c r="X551" s="0" t="n">
        <v>4.994E-006</v>
      </c>
      <c r="Y551" s="0" t="n">
        <f aca="false">(W551*X551)*EXP(L551*M551)</f>
        <v>221.18910167008</v>
      </c>
      <c r="Z551" s="0" t="n">
        <v>240845.737885673</v>
      </c>
      <c r="AA551" s="0" t="n">
        <v>1624.48854597615</v>
      </c>
      <c r="AB551" s="0" t="n">
        <f aca="false">X551*0.1</f>
        <v>4.994E-007</v>
      </c>
      <c r="AC551" s="0" t="n">
        <f aca="false">(SQRT(((AA551/W551)^2)+((AB551/X551)^2)))*Y551</f>
        <v>22.1189116547809</v>
      </c>
      <c r="AD551" s="0" t="n">
        <v>5.223868284E-006</v>
      </c>
      <c r="AE551" s="0" t="n">
        <f aca="false">(W551*AD551)*EXP(L551*M551)</f>
        <v>231.370190825147</v>
      </c>
      <c r="AF551" s="0" t="n">
        <v>240845.737885673</v>
      </c>
      <c r="AG551" s="0" t="n">
        <v>1624.48854597615</v>
      </c>
      <c r="AH551" s="0" t="n">
        <f aca="false">AD551*0.1</f>
        <v>5.223868284E-007</v>
      </c>
      <c r="AI551" s="0" t="n">
        <f aca="false">(SQRT(((AG551/W551)^2)+((AH551/AD551)^2)))*AE551</f>
        <v>23.1370206387681</v>
      </c>
      <c r="AJ551" s="0" t="n">
        <v>3.02832944E-007</v>
      </c>
      <c r="AK551" s="0" t="n">
        <f aca="false">(W551*AJ551)*EXP(L551*M551)</f>
        <v>13.4127646855158</v>
      </c>
      <c r="AL551" s="0" t="n">
        <v>240845.737885673</v>
      </c>
      <c r="AM551" s="0" t="n">
        <v>1624.48854597615</v>
      </c>
      <c r="AN551" s="0" t="n">
        <f aca="false">AJ551*0.1</f>
        <v>3.02832944E-008</v>
      </c>
      <c r="AO551" s="0" t="n">
        <f aca="false">(SQRT(((AM551/W551)^2)+((AN551/AJ551)^2)))*AK551</f>
        <v>1.34127655876917</v>
      </c>
    </row>
    <row r="552" customFormat="false" ht="15" hidden="false" customHeight="false" outlineLevel="0" collapsed="false">
      <c r="A552" s="42" t="s">
        <v>650</v>
      </c>
      <c r="B552" s="32"/>
      <c r="C552" s="0" t="s">
        <v>2128</v>
      </c>
      <c r="D552" s="47"/>
      <c r="E552" s="0" t="n">
        <v>419064.8</v>
      </c>
      <c r="F552" s="0" t="n">
        <v>419064.8</v>
      </c>
      <c r="G552" s="0" t="n">
        <f aca="false">(((F552*3.7852*35.81)/1000)/(H552^2))*1.2732</f>
        <v>24.6793093843099</v>
      </c>
      <c r="H552" s="0" t="n">
        <v>54.1338582677165</v>
      </c>
      <c r="I552" s="0" t="n">
        <v>166.084326157926</v>
      </c>
      <c r="J552" s="0" t="n">
        <v>130.009325504884</v>
      </c>
      <c r="K552" s="0" t="n">
        <v>0.00593973</v>
      </c>
      <c r="L552" s="0" t="n">
        <v>0.005</v>
      </c>
      <c r="M552" s="0" t="n">
        <v>0</v>
      </c>
      <c r="N552" s="0" t="n">
        <v>89.4302242764695</v>
      </c>
      <c r="O552" s="0" t="n">
        <f aca="false">(N552/2204.59)*EXP(L552*M552)</f>
        <v>0.0405654676273001</v>
      </c>
      <c r="P552" s="0" t="n">
        <v>1.13530417550793</v>
      </c>
      <c r="Q552" s="0" t="n">
        <v>2.82506313165743</v>
      </c>
      <c r="R552" s="0" t="n">
        <f aca="false">46.9959726278439*(I552/Hoja4!$ER$2)</f>
        <v>16.9355354483752</v>
      </c>
      <c r="S552" s="0" t="n">
        <v>1.14894745568521</v>
      </c>
      <c r="T552" s="0" t="n">
        <v>5.58086552427142E-005</v>
      </c>
      <c r="U552" s="0" t="n">
        <f aca="false">(SQRT(((P552/G552)^2)+((Q552/H552)^2)+((R552/I552)^2)+((S552/J552)^2)+((T552/K552)^2)))*O552</f>
        <v>0.00503466517087896</v>
      </c>
      <c r="V552" s="0" t="n">
        <f aca="false">O552&gt;U552</f>
        <v>1</v>
      </c>
      <c r="W552" s="0" t="n">
        <v>69600094.924506</v>
      </c>
      <c r="X552" s="0" t="n">
        <v>4.994E-006</v>
      </c>
      <c r="Y552" s="0" t="n">
        <f aca="false">(W552*X552)*EXP(L552*M552)</f>
        <v>347.582874052983</v>
      </c>
      <c r="Z552" s="0" t="n">
        <v>240845.737885673</v>
      </c>
      <c r="AA552" s="0" t="n">
        <v>6507.82824848106</v>
      </c>
      <c r="AB552" s="0" t="n">
        <f aca="false">X552*0.1</f>
        <v>4.994E-007</v>
      </c>
      <c r="AC552" s="0" t="n">
        <f aca="false">(SQRT(((AA552/W552)^2)+((AB552/X552)^2)))*Y552</f>
        <v>34.7583025996013</v>
      </c>
      <c r="AD552" s="0" t="n">
        <v>5.223868284E-006</v>
      </c>
      <c r="AE552" s="0" t="n">
        <f aca="false">(W552*AD552)*EXP(L552*M552)</f>
        <v>363.581728439516</v>
      </c>
      <c r="AF552" s="0" t="n">
        <v>240845.737885673</v>
      </c>
      <c r="AG552" s="0" t="n">
        <v>6507.82824848106</v>
      </c>
      <c r="AH552" s="0" t="n">
        <f aca="false">AD552*0.1</f>
        <v>5.223868284E-007</v>
      </c>
      <c r="AI552" s="0" t="n">
        <f aca="false">(SQRT(((AG552/W552)^2)+((AH552/AD552)^2)))*AE552</f>
        <v>36.3581887376315</v>
      </c>
      <c r="AJ552" s="0" t="n">
        <v>3.02832944E-007</v>
      </c>
      <c r="AK552" s="0" t="n">
        <f aca="false">(W552*AJ552)*EXP(L552*M552)</f>
        <v>21.0772016486676</v>
      </c>
      <c r="AL552" s="0" t="n">
        <v>240845.737885673</v>
      </c>
      <c r="AM552" s="0" t="n">
        <v>6507.82824848106</v>
      </c>
      <c r="AN552" s="0" t="n">
        <f aca="false">AJ552*0.1</f>
        <v>3.02832944E-008</v>
      </c>
      <c r="AO552" s="0" t="n">
        <f aca="false">(SQRT(((AM552/W552)^2)+((AN552/AJ552)^2)))*AK552</f>
        <v>2.10772108623951</v>
      </c>
    </row>
    <row r="553" customFormat="false" ht="15" hidden="false" customHeight="false" outlineLevel="0" collapsed="false">
      <c r="A553" s="42" t="s">
        <v>650</v>
      </c>
      <c r="B553" s="32"/>
      <c r="C553" s="0" t="s">
        <v>2139</v>
      </c>
      <c r="D553" s="47"/>
      <c r="E553" s="0" t="n">
        <v>200760</v>
      </c>
      <c r="F553" s="0" t="n">
        <v>200760</v>
      </c>
      <c r="G553" s="0" t="n">
        <f aca="false">(((F553*3.7852*35.81)/1000)/(H553^2))*1.2732</f>
        <v>33.8600553208864</v>
      </c>
      <c r="H553" s="0" t="n">
        <v>31.988188976378</v>
      </c>
      <c r="I553" s="0" t="n">
        <v>166.084326157926</v>
      </c>
      <c r="J553" s="0" t="n">
        <v>68.0016224983599</v>
      </c>
      <c r="K553" s="0" t="n">
        <v>3.82238500207701</v>
      </c>
      <c r="L553" s="0" t="n">
        <v>0.005</v>
      </c>
      <c r="M553" s="0" t="n">
        <v>0</v>
      </c>
      <c r="N553" s="0" t="n">
        <v>74390.4055568046</v>
      </c>
      <c r="O553" s="0" t="n">
        <f aca="false">(N553/2204.59)*EXP(L553*M553)</f>
        <v>33.7434196638851</v>
      </c>
      <c r="P553" s="0" t="n">
        <v>6.50911436864469</v>
      </c>
      <c r="Q553" s="0" t="n">
        <v>4.58805933905126</v>
      </c>
      <c r="R553" s="0" t="n">
        <f aca="false">930.997453405583*(I553/Hoja4!$EM$2)</f>
        <v>33.2321463052914</v>
      </c>
      <c r="S553" s="0" t="n">
        <v>0.346725101597201</v>
      </c>
      <c r="T553" s="0" t="n">
        <v>0.0215793379964769</v>
      </c>
      <c r="U553" s="0" t="n">
        <f aca="false">(SQRT(((P553/G553)^2)+((Q553/H553)^2)+((R553/I553)^2)+((S553/J553)^2)+((T553/K553)^2)))*O553</f>
        <v>10.5429360975695</v>
      </c>
      <c r="V553" s="0" t="n">
        <f aca="false">O553&gt;U553</f>
        <v>1</v>
      </c>
      <c r="W553" s="0" t="n">
        <v>33343089.3194652</v>
      </c>
      <c r="X553" s="0" t="n">
        <v>4.994E-006</v>
      </c>
      <c r="Y553" s="0" t="n">
        <f aca="false">(W553*X553)*EXP(L553*M553)</f>
        <v>166.515388061409</v>
      </c>
      <c r="Z553" s="0" t="n">
        <v>240845.737885673</v>
      </c>
      <c r="AA553" s="0" t="n">
        <v>3748.14709444969</v>
      </c>
      <c r="AB553" s="0" t="n">
        <f aca="false">X553*0.1</f>
        <v>4.994E-007</v>
      </c>
      <c r="AC553" s="0" t="n">
        <f aca="false">(SQRT(((AA553/W553)^2)+((AB553/X553)^2)))*Y553</f>
        <v>16.6515493268696</v>
      </c>
      <c r="AD553" s="0" t="n">
        <v>5.223868284E-006</v>
      </c>
      <c r="AE553" s="0" t="n">
        <f aca="false">(W553*AD553)*EXP(L553*M553)</f>
        <v>174.179906786534</v>
      </c>
      <c r="AF553" s="0" t="n">
        <v>240845.737885673</v>
      </c>
      <c r="AG553" s="0" t="n">
        <v>3748.14709444969</v>
      </c>
      <c r="AH553" s="0" t="n">
        <f aca="false">AD553*0.1</f>
        <v>5.223868284E-007</v>
      </c>
      <c r="AI553" s="0" t="n">
        <f aca="false">(SQRT(((AG553/W553)^2)+((AH553/AD553)^2)))*AE553</f>
        <v>17.4180016836395</v>
      </c>
      <c r="AJ553" s="0" t="n">
        <v>3.02832944E-007</v>
      </c>
      <c r="AK553" s="0" t="n">
        <f aca="false">(W553*AJ553)*EXP(L553*M553)</f>
        <v>10.0973859006686</v>
      </c>
      <c r="AL553" s="0" t="n">
        <v>240845.737885673</v>
      </c>
      <c r="AM553" s="0" t="n">
        <v>3748.14709444969</v>
      </c>
      <c r="AN553" s="0" t="n">
        <f aca="false">AJ553*0.1</f>
        <v>3.02832944E-008</v>
      </c>
      <c r="AO553" s="0" t="n">
        <f aca="false">(SQRT(((AM553/W553)^2)+((AN553/AJ553)^2)))*AK553</f>
        <v>1.00973922803707</v>
      </c>
    </row>
    <row r="554" customFormat="false" ht="15" hidden="false" customHeight="false" outlineLevel="0" collapsed="false">
      <c r="A554" s="42" t="s">
        <v>650</v>
      </c>
      <c r="B554" s="32"/>
      <c r="C554" s="0" t="s">
        <v>2139</v>
      </c>
      <c r="D554" s="47"/>
      <c r="E554" s="0" t="n">
        <v>1123500</v>
      </c>
      <c r="F554" s="0" t="n">
        <v>1123500</v>
      </c>
      <c r="G554" s="0" t="n">
        <f aca="false">(((F554*3.7852*35.81)/1000)/(H554^2))*1.2732</f>
        <v>35.5817863997902</v>
      </c>
      <c r="H554" s="0" t="n">
        <v>73.8188976377953</v>
      </c>
      <c r="I554" s="0" t="n">
        <v>166.084326157926</v>
      </c>
      <c r="J554" s="0" t="n">
        <v>68.0016224983599</v>
      </c>
      <c r="K554" s="0" t="n">
        <v>3.82238500207701</v>
      </c>
      <c r="L554" s="0" t="n">
        <v>0.005</v>
      </c>
      <c r="M554" s="0" t="n">
        <v>0</v>
      </c>
      <c r="N554" s="0" t="n">
        <v>415707.428571278</v>
      </c>
      <c r="O554" s="0" t="n">
        <f aca="false">(N554/2204.59)*EXP(L554*M554)</f>
        <v>188.564507945367</v>
      </c>
      <c r="P554" s="0" t="n">
        <v>2.54080376924532</v>
      </c>
      <c r="Q554" s="0" t="n">
        <v>6.15873160454338</v>
      </c>
      <c r="R554" s="0" t="n">
        <f aca="false">71.8328898782547*(I554/Hoja4!$FB$2)</f>
        <v>45.9427864211202</v>
      </c>
      <c r="S554" s="0" t="n">
        <v>0.346725101597201</v>
      </c>
      <c r="T554" s="0" t="n">
        <v>0.0215793379964769</v>
      </c>
      <c r="U554" s="0" t="n">
        <f aca="false">(SQRT(((P554/G554)^2)+((Q554/H554)^2)+((R554/I554)^2)+((S554/J554)^2)+((T554/K554)^2)))*O554</f>
        <v>56.1396556374906</v>
      </c>
      <c r="V554" s="0" t="n">
        <f aca="false">O554&gt;U554</f>
        <v>1</v>
      </c>
      <c r="W554" s="0" t="n">
        <v>186595740.43843</v>
      </c>
      <c r="X554" s="0" t="n">
        <v>4.994E-006</v>
      </c>
      <c r="Y554" s="0" t="n">
        <f aca="false">(W554*X554)*EXP(L554*M554)</f>
        <v>931.859127749519</v>
      </c>
      <c r="Z554" s="0" t="n">
        <v>6928.20323027551</v>
      </c>
      <c r="AA554" s="0" t="n">
        <v>3748.14709444969</v>
      </c>
      <c r="AB554" s="0" t="n">
        <f aca="false">X554*0.1</f>
        <v>4.994E-007</v>
      </c>
      <c r="AC554" s="0" t="n">
        <f aca="false">(SQRT(((AA554/W554)^2)+((AB554/X554)^2)))*Y554</f>
        <v>93.1859146549182</v>
      </c>
      <c r="AD554" s="0" t="n">
        <v>5.223868284E-006</v>
      </c>
      <c r="AE554" s="0" t="n">
        <f aca="false">(W554*AD554)*EXP(L554*M554)</f>
        <v>974.75157040581</v>
      </c>
      <c r="AF554" s="0" t="n">
        <v>6928.20323027551</v>
      </c>
      <c r="AG554" s="0" t="n">
        <v>3748.14709444969</v>
      </c>
      <c r="AH554" s="0" t="n">
        <f aca="false">AD554*0.1</f>
        <v>5.223868284E-007</v>
      </c>
      <c r="AI554" s="0" t="n">
        <f aca="false">(SQRT(((AG554/W554)^2)+((AH554/AD554)^2)))*AE554</f>
        <v>97.4751590070801</v>
      </c>
      <c r="AJ554" s="0" t="n">
        <v>3.02832944E-007</v>
      </c>
      <c r="AK554" s="0" t="n">
        <f aca="false">(W554*AJ554)*EXP(L554*M554)</f>
        <v>56.5073374148296</v>
      </c>
      <c r="AL554" s="0" t="n">
        <v>6928.20323027551</v>
      </c>
      <c r="AM554" s="0" t="n">
        <v>3748.14709444969</v>
      </c>
      <c r="AN554" s="0" t="n">
        <f aca="false">AJ554*0.1</f>
        <v>3.02832944E-008</v>
      </c>
      <c r="AO554" s="0" t="n">
        <f aca="false">(SQRT(((AM554/W554)^2)+((AN554/AJ554)^2)))*AK554</f>
        <v>5.6507338554829</v>
      </c>
    </row>
    <row r="555" customFormat="false" ht="15" hidden="false" customHeight="false" outlineLevel="0" collapsed="false">
      <c r="A555" s="42" t="s">
        <v>650</v>
      </c>
      <c r="B555" s="32"/>
      <c r="C555" s="0" t="s">
        <v>2145</v>
      </c>
      <c r="D555" s="47"/>
      <c r="E555" s="0" t="n">
        <v>300846</v>
      </c>
      <c r="F555" s="0" t="n">
        <v>266677.6</v>
      </c>
      <c r="G555" s="0" t="n">
        <f aca="false">(((F555*3.7852*35.81)/1000)/(H555^2))*1.2732</f>
        <v>38.7817718896298</v>
      </c>
      <c r="H555" s="0" t="n">
        <v>34.4488188976378</v>
      </c>
      <c r="I555" s="0" t="n">
        <v>166.084326157926</v>
      </c>
      <c r="J555" s="0" t="n">
        <v>130.009325504884</v>
      </c>
      <c r="K555" s="0" t="n">
        <v>0.00593973</v>
      </c>
      <c r="L555" s="0" t="n">
        <v>0.005</v>
      </c>
      <c r="M555" s="0" t="n">
        <v>0</v>
      </c>
      <c r="N555" s="0" t="n">
        <v>307.10610245741</v>
      </c>
      <c r="O555" s="0" t="n">
        <f aca="false">(N555/2204.59)*EXP(L555*M555)</f>
        <v>0.139303046125316</v>
      </c>
      <c r="P555" s="0" t="n">
        <v>6.50911436864469</v>
      </c>
      <c r="Q555" s="0" t="n">
        <v>4.58805933905126</v>
      </c>
      <c r="R555" s="0" t="n">
        <f aca="false">930.997453405583*(I555/Hoja4!$EM$2)</f>
        <v>33.2321463052914</v>
      </c>
      <c r="S555" s="0" t="n">
        <v>1.14894745568521</v>
      </c>
      <c r="T555" s="0" t="n">
        <v>5.58086552427142E-005</v>
      </c>
      <c r="U555" s="0" t="n">
        <f aca="false">(SQRT(((P555/G555)^2)+((Q555/H555)^2)+((R555/I555)^2)+((S555/J555)^2)+((T555/K555)^2)))*O555</f>
        <v>0.0408781446144712</v>
      </c>
      <c r="V555" s="0" t="n">
        <f aca="false">O555&gt;U555</f>
        <v>1</v>
      </c>
      <c r="W555" s="0" t="n">
        <v>44290969.4974129</v>
      </c>
      <c r="X555" s="0" t="n">
        <v>4.994E-006</v>
      </c>
      <c r="Y555" s="0" t="n">
        <f aca="false">(W555*X555)*EXP(L555*M555)</f>
        <v>221.18910167008</v>
      </c>
      <c r="Z555" s="0" t="n">
        <v>190229.290460044</v>
      </c>
      <c r="AA555" s="0" t="n">
        <v>6507.82824848106</v>
      </c>
      <c r="AB555" s="0" t="n">
        <f aca="false">X555*0.1</f>
        <v>4.994E-007</v>
      </c>
      <c r="AC555" s="0" t="n">
        <f aca="false">(SQRT(((AA555/W555)^2)+((AB555/X555)^2)))*Y555</f>
        <v>22.1189340437621</v>
      </c>
      <c r="AD555" s="0" t="n">
        <v>5.223868284E-006</v>
      </c>
      <c r="AE555" s="0" t="n">
        <f aca="false">(W555*AD555)*EXP(L555*M555)</f>
        <v>231.370190825147</v>
      </c>
      <c r="AF555" s="0" t="n">
        <v>190229.290460044</v>
      </c>
      <c r="AG555" s="0" t="n">
        <v>6507.82824848106</v>
      </c>
      <c r="AH555" s="0" t="n">
        <f aca="false">AD555*0.1</f>
        <v>5.223868284E-007</v>
      </c>
      <c r="AI555" s="0" t="n">
        <f aca="false">(SQRT(((AG555/W555)^2)+((AH555/AD555)^2)))*AE555</f>
        <v>23.1370440582893</v>
      </c>
      <c r="AJ555" s="0" t="n">
        <v>3.02832944E-007</v>
      </c>
      <c r="AK555" s="0" t="n">
        <f aca="false">(W555*AJ555)*EXP(L555*M555)</f>
        <v>13.4127646855158</v>
      </c>
      <c r="AL555" s="0" t="n">
        <v>190229.290460044</v>
      </c>
      <c r="AM555" s="0" t="n">
        <v>6507.82824848106</v>
      </c>
      <c r="AN555" s="0" t="n">
        <f aca="false">AJ555*0.1</f>
        <v>3.02832944E-008</v>
      </c>
      <c r="AO555" s="0" t="n">
        <f aca="false">(SQRT(((AM555/W555)^2)+((AN555/AJ555)^2)))*AK555</f>
        <v>1.34127791642257</v>
      </c>
    </row>
    <row r="556" customFormat="false" ht="15" hidden="false" customHeight="false" outlineLevel="0" collapsed="false">
      <c r="A556" s="42" t="s">
        <v>650</v>
      </c>
      <c r="B556" s="40" t="s">
        <v>966</v>
      </c>
      <c r="C556" s="0" t="s">
        <v>2122</v>
      </c>
      <c r="D556" s="41" t="n">
        <v>41198</v>
      </c>
      <c r="E556" s="0" t="n">
        <v>10000</v>
      </c>
      <c r="F556" s="0" t="n">
        <v>9685</v>
      </c>
      <c r="G556" s="0" t="n">
        <f aca="false">(((F556*3.7852*35.81)/1000)/(H556^2))*1.2732</f>
        <v>26.0819272240921</v>
      </c>
      <c r="H556" s="0" t="n">
        <v>8.005249356</v>
      </c>
      <c r="I556" s="0" t="n">
        <v>70.4926316779091</v>
      </c>
      <c r="J556" s="0" t="n">
        <v>68.0016224983599</v>
      </c>
      <c r="K556" s="0" t="n">
        <v>3.82238500207701</v>
      </c>
      <c r="L556" s="0" t="n">
        <v>0.005</v>
      </c>
      <c r="M556" s="0" t="n">
        <v>0</v>
      </c>
      <c r="N556" s="0" t="n">
        <v>2502.28849665524</v>
      </c>
      <c r="O556" s="0" t="n">
        <f aca="false">(N556/2204.59)*EXP(L556*M556)</f>
        <v>1.13503576477043</v>
      </c>
      <c r="P556" s="0" t="n">
        <v>0.693948706618423</v>
      </c>
      <c r="Q556" s="0" t="n">
        <v>0.0696754411027923</v>
      </c>
      <c r="R556" s="0" t="n">
        <f aca="false">30.3818643031628*(I556/Hoja4!$DD$2)</f>
        <v>0.681365215208539</v>
      </c>
      <c r="S556" s="0" t="n">
        <v>0.346725101597201</v>
      </c>
      <c r="T556" s="0" t="n">
        <v>0.0215793379964769</v>
      </c>
      <c r="U556" s="0" t="n">
        <f aca="false">(SQRT(((P556/G556)^2)+((Q556/H556)^2)+((R556/I556)^2)+((S556/J556)^2)+((T556/K556)^2)))*O556</f>
        <v>0.0347060600693331</v>
      </c>
      <c r="V556" s="0" t="n">
        <f aca="false">O556&gt;U556</f>
        <v>1</v>
      </c>
      <c r="W556" s="0" t="n">
        <v>682721.13780055</v>
      </c>
      <c r="X556" s="0" t="n">
        <v>4.994E-006</v>
      </c>
      <c r="Y556" s="0" t="n">
        <f aca="false">(W556*X556)*EXP(L556*M556)</f>
        <v>3.40950936217595</v>
      </c>
      <c r="Z556" s="0" t="n">
        <v>190229.290460044</v>
      </c>
      <c r="AA556" s="0" t="n">
        <v>3748.14709444969</v>
      </c>
      <c r="AB556" s="0" t="n">
        <f aca="false">X556*0.1</f>
        <v>4.994E-007</v>
      </c>
      <c r="AC556" s="0" t="n">
        <f aca="false">(SQRT(((AA556/W556)^2)+((AB556/X556)^2)))*Y556</f>
        <v>0.341464366608064</v>
      </c>
      <c r="AD556" s="0" t="n">
        <v>5.223868284E-006</v>
      </c>
      <c r="AE556" s="0" t="n">
        <f aca="false">(W556*AD556)*EXP(L556*M556)</f>
        <v>3.56644529857269</v>
      </c>
      <c r="AF556" s="0" t="n">
        <v>190229.290460044</v>
      </c>
      <c r="AG556" s="0" t="n">
        <v>3748.14709444969</v>
      </c>
      <c r="AH556" s="0" t="n">
        <f aca="false">AD556*0.1</f>
        <v>5.223868284E-007</v>
      </c>
      <c r="AI556" s="0" t="n">
        <f aca="false">(SQRT(((AG556/W556)^2)+((AH556/AD556)^2)))*AE556</f>
        <v>0.357181592879458</v>
      </c>
      <c r="AJ556" s="0" t="n">
        <v>3.02832944E-007</v>
      </c>
      <c r="AK556" s="0" t="n">
        <f aca="false">(W556*AJ556)*EXP(L556*M556)</f>
        <v>0.20675045209117</v>
      </c>
      <c r="AL556" s="0" t="n">
        <v>190229.290460044</v>
      </c>
      <c r="AM556" s="0" t="n">
        <v>3748.14709444969</v>
      </c>
      <c r="AN556" s="0" t="n">
        <f aca="false">AJ556*0.1</f>
        <v>3.02832944E-008</v>
      </c>
      <c r="AO556" s="0" t="n">
        <f aca="false">(SQRT(((AM556/W556)^2)+((AN556/AJ556)^2)))*AK556</f>
        <v>0.0207061792973599</v>
      </c>
    </row>
    <row r="557" customFormat="false" ht="15" hidden="false" customHeight="false" outlineLevel="0" collapsed="false">
      <c r="A557" s="42" t="s">
        <v>650</v>
      </c>
      <c r="B557" s="32"/>
      <c r="C557" s="0" t="s">
        <v>2123</v>
      </c>
      <c r="D557" s="47"/>
      <c r="E557" s="0" t="n">
        <v>7000</v>
      </c>
      <c r="F557" s="0" t="n">
        <v>6731</v>
      </c>
      <c r="G557" s="0" t="n">
        <f aca="false">(((F557*3.7852*35.81)/1000)/(H557^2))*1.2732</f>
        <v>18.1267374440231</v>
      </c>
      <c r="H557" s="0" t="n">
        <v>8.005249356</v>
      </c>
      <c r="I557" s="0" t="n">
        <v>29.5694320507737</v>
      </c>
      <c r="J557" s="0" t="n">
        <v>130.009325504884</v>
      </c>
      <c r="K557" s="0" t="n">
        <v>0.00593973</v>
      </c>
      <c r="L557" s="0" t="n">
        <v>0.005</v>
      </c>
      <c r="M557" s="0" t="n">
        <v>0</v>
      </c>
      <c r="N557" s="0" t="n">
        <v>3.65917634136896</v>
      </c>
      <c r="O557" s="0" t="n">
        <f aca="false">(N557/2204.59)*EXP(L557*M557)</f>
        <v>0.00165979902901172</v>
      </c>
      <c r="P557" s="0" t="n">
        <v>0.575296534612654</v>
      </c>
      <c r="Q557" s="0" t="n">
        <v>0.0436657928861363</v>
      </c>
      <c r="R557" s="0" t="n">
        <f aca="false">11.8457570192522*(I557/Hoja4!$BK$2)</f>
        <v>0.106116373849655</v>
      </c>
      <c r="S557" s="0" t="n">
        <v>1.14894745568521</v>
      </c>
      <c r="T557" s="0" t="n">
        <v>5.58086552427142E-005</v>
      </c>
      <c r="U557" s="0" t="n">
        <f aca="false">(SQRT(((P557/G557)^2)+((Q557/H557)^2)+((R557/I557)^2)+((S557/J557)^2)+((T557/K557)^2)))*O557</f>
        <v>5.78858267590149E-005</v>
      </c>
      <c r="V557" s="0" t="n">
        <f aca="false">O557&gt;U557</f>
        <v>1</v>
      </c>
      <c r="W557" s="0" t="n">
        <v>199031.847133758</v>
      </c>
      <c r="X557" s="0" t="n">
        <v>4.994E-006</v>
      </c>
      <c r="Y557" s="0" t="n">
        <f aca="false">(W557*X557)*EXP(L557*M557)</f>
        <v>0.993965044585987</v>
      </c>
      <c r="Z557" s="0" t="n">
        <v>190229.290460044</v>
      </c>
      <c r="AA557" s="0" t="n">
        <v>6507.82824848106</v>
      </c>
      <c r="AB557" s="0" t="n">
        <f aca="false">X557*0.1</f>
        <v>4.994E-007</v>
      </c>
      <c r="AC557" s="0" t="n">
        <f aca="false">(SQRT(((AA557/W557)^2)+((AB557/X557)^2)))*Y557</f>
        <v>0.104574955062561</v>
      </c>
      <c r="AD557" s="0" t="n">
        <v>5.223868284E-006</v>
      </c>
      <c r="AE557" s="0" t="n">
        <f aca="false">(W557*AD557)*EXP(L557*M557)</f>
        <v>1.03971615374797</v>
      </c>
      <c r="AF557" s="0" t="n">
        <v>190229.290460044</v>
      </c>
      <c r="AG557" s="0" t="n">
        <v>6507.82824848106</v>
      </c>
      <c r="AH557" s="0" t="n">
        <f aca="false">AD557*0.1</f>
        <v>5.223868284E-007</v>
      </c>
      <c r="AI557" s="0" t="n">
        <f aca="false">(SQRT(((AG557/W557)^2)+((AH557/AD557)^2)))*AE557</f>
        <v>0.109388424319591</v>
      </c>
      <c r="AJ557" s="0" t="n">
        <v>3.02832944E-007</v>
      </c>
      <c r="AK557" s="0" t="n">
        <f aca="false">(W557*AJ557)*EXP(L557*M557)</f>
        <v>0.0602734002172739</v>
      </c>
      <c r="AL557" s="0" t="n">
        <v>190229.290460044</v>
      </c>
      <c r="AM557" s="0" t="n">
        <v>6507.82824848106</v>
      </c>
      <c r="AN557" s="0" t="n">
        <f aca="false">AJ557*0.1</f>
        <v>3.02832944E-008</v>
      </c>
      <c r="AO557" s="0" t="n">
        <f aca="false">(SQRT(((AM557/W557)^2)+((AN557/AJ557)^2)))*AK557</f>
        <v>0.00634135793157047</v>
      </c>
    </row>
    <row r="558" customFormat="false" ht="15" hidden="false" customHeight="false" outlineLevel="0" collapsed="false">
      <c r="A558" s="42" t="s">
        <v>650</v>
      </c>
      <c r="B558" s="32"/>
      <c r="C558" s="0" t="s">
        <v>2122</v>
      </c>
      <c r="D558" s="47"/>
      <c r="E558" s="0" t="n">
        <v>3000</v>
      </c>
      <c r="F558" s="0" t="n">
        <v>3323</v>
      </c>
      <c r="G558" s="0" t="n">
        <f aca="false">(((F558*3.7852*35.81)/1000)/(H558^2))*1.2732</f>
        <v>15.9091826610512</v>
      </c>
      <c r="H558" s="0" t="n">
        <v>6.003937017</v>
      </c>
      <c r="I558" s="0" t="n">
        <v>70.4926316779091</v>
      </c>
      <c r="J558" s="0" t="n">
        <v>68.0016224983599</v>
      </c>
      <c r="K558" s="0" t="n">
        <v>3.82238500207701</v>
      </c>
      <c r="L558" s="0" t="n">
        <v>0.005</v>
      </c>
      <c r="M558" s="0" t="n">
        <v>0</v>
      </c>
      <c r="N558" s="0" t="n">
        <v>858.554948289282</v>
      </c>
      <c r="O558" s="0" t="n">
        <f aca="false">(N558/2204.59)*EXP(L558*M558)</f>
        <v>0.389439736317992</v>
      </c>
      <c r="P558" s="0" t="n">
        <v>2.81690318237076</v>
      </c>
      <c r="Q558" s="0" t="n">
        <v>0.689957873411666</v>
      </c>
      <c r="R558" s="0" t="n">
        <f aca="false">40.5074751462878*(I558/Hoja4!$R$2)</f>
        <v>1.82260932509805</v>
      </c>
      <c r="S558" s="0" t="n">
        <v>0.346725101597201</v>
      </c>
      <c r="T558" s="0" t="n">
        <v>0.0215793379964769</v>
      </c>
      <c r="U558" s="0" t="n">
        <f aca="false">(SQRT(((P558/G558)^2)+((Q558/H558)^2)+((R558/I558)^2)+((S558/J558)^2)+((T558/K558)^2)))*O558</f>
        <v>0.0828721698859423</v>
      </c>
      <c r="V558" s="0" t="n">
        <f aca="false">O558&gt;U558</f>
        <v>1</v>
      </c>
      <c r="W558" s="0" t="n">
        <v>234247.015065692</v>
      </c>
      <c r="X558" s="0" t="n">
        <v>4.994E-006</v>
      </c>
      <c r="Y558" s="0" t="n">
        <f aca="false">(W558*X558)*EXP(L558*M558)</f>
        <v>1.16982959323807</v>
      </c>
      <c r="Z558" s="0" t="n">
        <v>190229.290460044</v>
      </c>
      <c r="AA558" s="0" t="n">
        <v>3748.14709444969</v>
      </c>
      <c r="AB558" s="0" t="n">
        <f aca="false">X558*0.1</f>
        <v>4.994E-007</v>
      </c>
      <c r="AC558" s="0" t="n">
        <f aca="false">(SQRT(((AA558/W558)^2)+((AB558/X558)^2)))*Y558</f>
        <v>0.118471032440625</v>
      </c>
      <c r="AD558" s="0" t="n">
        <v>5.223868284E-006</v>
      </c>
      <c r="AE558" s="0" t="n">
        <f aca="false">(W558*AD558)*EXP(L558*M558)</f>
        <v>1.22367555262334</v>
      </c>
      <c r="AF558" s="0" t="n">
        <v>190229.290460044</v>
      </c>
      <c r="AG558" s="0" t="n">
        <v>3748.14709444969</v>
      </c>
      <c r="AH558" s="0" t="n">
        <f aca="false">AD558*0.1</f>
        <v>5.223868284E-007</v>
      </c>
      <c r="AI558" s="0" t="n">
        <f aca="false">(SQRT(((AG558/W558)^2)+((AH558/AD558)^2)))*AE558</f>
        <v>0.123924122735145</v>
      </c>
      <c r="AJ558" s="0" t="n">
        <v>3.02832944E-007</v>
      </c>
      <c r="AK558" s="0" t="n">
        <f aca="false">(W558*AJ558)*EXP(L558*M558)</f>
        <v>0.0709377131955559</v>
      </c>
      <c r="AL558" s="0" t="n">
        <v>190229.290460044</v>
      </c>
      <c r="AM558" s="0" t="n">
        <v>3748.14709444969</v>
      </c>
      <c r="AN558" s="0" t="n">
        <f aca="false">AJ558*0.1</f>
        <v>3.02832944E-008</v>
      </c>
      <c r="AO558" s="0" t="n">
        <f aca="false">(SQRT(((AM558/W558)^2)+((AN558/AJ558)^2)))*AK558</f>
        <v>0.00718400711508087</v>
      </c>
    </row>
    <row r="559" customFormat="false" ht="15" hidden="false" customHeight="false" outlineLevel="0" collapsed="false">
      <c r="A559" s="42" t="s">
        <v>650</v>
      </c>
      <c r="B559" s="40" t="s">
        <v>970</v>
      </c>
      <c r="C559" s="0" t="s">
        <v>2123</v>
      </c>
      <c r="D559" s="41" t="n">
        <v>41135</v>
      </c>
      <c r="E559" s="0" t="n">
        <v>10000</v>
      </c>
      <c r="F559" s="0" t="n">
        <v>9685</v>
      </c>
      <c r="G559" s="0" t="n">
        <f aca="false">(((F559*3.7852*35.81)/1000)/(H559^2))*1.2732</f>
        <v>26.0819272240921</v>
      </c>
      <c r="H559" s="0" t="n">
        <v>8.005249356</v>
      </c>
      <c r="I559" s="0" t="n">
        <v>22.7664159890039</v>
      </c>
      <c r="J559" s="0" t="n">
        <v>130.009325504884</v>
      </c>
      <c r="K559" s="0" t="n">
        <v>0.00593973</v>
      </c>
      <c r="L559" s="0" t="n">
        <v>0.005</v>
      </c>
      <c r="M559" s="0" t="n">
        <v>0</v>
      </c>
      <c r="N559" s="0" t="n">
        <v>4.05373222982281</v>
      </c>
      <c r="O559" s="0" t="n">
        <f aca="false">(N559/2204.59)*EXP(L559*M559)</f>
        <v>0.00183876921777873</v>
      </c>
      <c r="P559" s="0" t="n">
        <v>0.693948706618423</v>
      </c>
      <c r="Q559" s="0" t="n">
        <v>0.0696754411027923</v>
      </c>
      <c r="R559" s="0" t="n">
        <f aca="false">30.3818643031628*(I559/Hoja4!$DN$2)</f>
        <v>0.120385666937803</v>
      </c>
      <c r="S559" s="0" t="n">
        <v>1.14894745568521</v>
      </c>
      <c r="T559" s="0" t="n">
        <v>5.58086552427142E-005</v>
      </c>
      <c r="U559" s="0" t="n">
        <f aca="false">(SQRT(((P559/G559)^2)+((Q559/H559)^2)+((R559/I559)^2)+((S559/J559)^2)+((T559/K559)^2)))*O559</f>
        <v>5.75039147855567E-005</v>
      </c>
      <c r="V559" s="0" t="n">
        <f aca="false">O559&gt;U559</f>
        <v>1</v>
      </c>
      <c r="W559" s="0" t="n">
        <v>220492.738853503</v>
      </c>
      <c r="X559" s="0" t="n">
        <v>4.994E-006</v>
      </c>
      <c r="Y559" s="0" t="n">
        <f aca="false">(W559*X559)*EXP(L559*M559)</f>
        <v>1.10114073783439</v>
      </c>
      <c r="Z559" s="0" t="n">
        <v>6928.20323027551</v>
      </c>
      <c r="AA559" s="0" t="n">
        <v>6507.82824848106</v>
      </c>
      <c r="AB559" s="0" t="n">
        <f aca="false">X559*0.1</f>
        <v>4.994E-007</v>
      </c>
      <c r="AC559" s="0" t="n">
        <f aca="false">(SQRT(((AA559/W559)^2)+((AB559/X559)^2)))*Y559</f>
        <v>0.114810127484177</v>
      </c>
      <c r="AD559" s="0" t="n">
        <v>5.223868284E-006</v>
      </c>
      <c r="AE559" s="0" t="n">
        <f aca="false">(W559*AD559)*EXP(L559*M559)</f>
        <v>1.15182502534911</v>
      </c>
      <c r="AF559" s="0" t="n">
        <v>6928.20323027551</v>
      </c>
      <c r="AG559" s="0" t="n">
        <v>6507.82824848106</v>
      </c>
      <c r="AH559" s="0" t="n">
        <f aca="false">AD559*0.1</f>
        <v>5.223868284E-007</v>
      </c>
      <c r="AI559" s="0" t="n">
        <f aca="false">(SQRT(((AG559/W559)^2)+((AH559/AD559)^2)))*AE559</f>
        <v>0.120094710381776</v>
      </c>
      <c r="AJ559" s="0" t="n">
        <v>3.02832944E-007</v>
      </c>
      <c r="AK559" s="0" t="n">
        <f aca="false">(W559*AJ559)*EXP(L559*M559)</f>
        <v>0.0667724652376295</v>
      </c>
      <c r="AL559" s="0" t="n">
        <v>6928.20323027551</v>
      </c>
      <c r="AM559" s="0" t="n">
        <v>6507.82824848106</v>
      </c>
      <c r="AN559" s="0" t="n">
        <f aca="false">AJ559*0.1</f>
        <v>3.02832944E-008</v>
      </c>
      <c r="AO559" s="0" t="n">
        <f aca="false">(SQRT(((AM559/W559)^2)+((AN559/AJ559)^2)))*AK559</f>
        <v>0.00696201219604501</v>
      </c>
    </row>
    <row r="560" customFormat="false" ht="15" hidden="false" customHeight="false" outlineLevel="0" collapsed="false">
      <c r="A560" s="42" t="s">
        <v>650</v>
      </c>
      <c r="B560" s="32"/>
      <c r="C560" s="0" t="s">
        <v>2122</v>
      </c>
      <c r="D560" s="47"/>
      <c r="E560" s="0" t="n">
        <v>10000</v>
      </c>
      <c r="F560" s="0" t="n">
        <v>9685</v>
      </c>
      <c r="G560" s="0" t="n">
        <f aca="false">(((F560*3.7852*35.81)/1000)/(H560^2))*1.2732</f>
        <v>26.0819272240921</v>
      </c>
      <c r="H560" s="0" t="n">
        <v>8.005249356</v>
      </c>
      <c r="I560" s="0" t="n">
        <v>41.2048601274622</v>
      </c>
      <c r="J560" s="0" t="n">
        <v>68.0016224983599</v>
      </c>
      <c r="K560" s="0" t="n">
        <v>3.82238500207701</v>
      </c>
      <c r="L560" s="0" t="n">
        <v>0.005</v>
      </c>
      <c r="M560" s="0" t="n">
        <v>0</v>
      </c>
      <c r="N560" s="0" t="n">
        <v>2209.71920976274</v>
      </c>
      <c r="O560" s="0" t="n">
        <f aca="false">(N560/2204.59)*EXP(L560*M560)</f>
        <v>1.00232660483933</v>
      </c>
      <c r="P560" s="0" t="n">
        <v>0.693948706618423</v>
      </c>
      <c r="Q560" s="0" t="n">
        <v>0.0696754411027923</v>
      </c>
      <c r="R560" s="0" t="n">
        <f aca="false">30.3818643031628*(I560/Hoja4!$DD$2)</f>
        <v>0.398276496707731</v>
      </c>
      <c r="S560" s="0" t="n">
        <v>0.346725101597201</v>
      </c>
      <c r="T560" s="0" t="n">
        <v>0.0215793379964769</v>
      </c>
      <c r="U560" s="0" t="n">
        <f aca="false">(SQRT(((P560/G560)^2)+((Q560/H560)^2)+((R560/I560)^2)+((S560/J560)^2)+((T560/K560)^2)))*O560</f>
        <v>0.0306482037274661</v>
      </c>
      <c r="V560" s="0" t="n">
        <f aca="false">O560&gt;U560</f>
        <v>1</v>
      </c>
      <c r="W560" s="0" t="n">
        <v>399069.070334472</v>
      </c>
      <c r="X560" s="0" t="n">
        <v>4.994E-006</v>
      </c>
      <c r="Y560" s="0" t="n">
        <f aca="false">(W560*X560)*EXP(L560*M560)</f>
        <v>1.99295093725035</v>
      </c>
      <c r="Z560" s="0" t="n">
        <v>6928.20323027551</v>
      </c>
      <c r="AA560" s="0" t="n">
        <v>3748.14709444969</v>
      </c>
      <c r="AB560" s="0" t="n">
        <f aca="false">X560*0.1</f>
        <v>4.994E-007</v>
      </c>
      <c r="AC560" s="0" t="n">
        <f aca="false">(SQRT(((AA560/W560)^2)+((AB560/X560)^2)))*Y560</f>
        <v>0.200172193718965</v>
      </c>
      <c r="AD560" s="0" t="n">
        <v>5.223868284E-006</v>
      </c>
      <c r="AE560" s="0" t="n">
        <f aca="false">(W560*AD560)*EXP(L560*M560)</f>
        <v>2.08468425964561</v>
      </c>
      <c r="AF560" s="0" t="n">
        <v>6928.20323027551</v>
      </c>
      <c r="AG560" s="0" t="n">
        <v>3748.14709444969</v>
      </c>
      <c r="AH560" s="0" t="n">
        <f aca="false">AD560*0.1</f>
        <v>5.223868284E-007</v>
      </c>
      <c r="AI560" s="0" t="n">
        <f aca="false">(SQRT(((AG560/W560)^2)+((AH560/AD560)^2)))*AE560</f>
        <v>0.209385897898919</v>
      </c>
      <c r="AJ560" s="0" t="n">
        <v>3.02832944E-007</v>
      </c>
      <c r="AK560" s="0" t="n">
        <f aca="false">(W560*AJ560)*EXP(L560*M560)</f>
        <v>0.120851261428731</v>
      </c>
      <c r="AL560" s="0" t="n">
        <v>6928.20323027551</v>
      </c>
      <c r="AM560" s="0" t="n">
        <v>3748.14709444969</v>
      </c>
      <c r="AN560" s="0" t="n">
        <f aca="false">AJ560*0.1</f>
        <v>3.02832944E-008</v>
      </c>
      <c r="AO560" s="0" t="n">
        <f aca="false">(SQRT(((AM560/W560)^2)+((AN560/AJ560)^2)))*AK560</f>
        <v>0.0121383129216765</v>
      </c>
    </row>
    <row r="561" customFormat="false" ht="15" hidden="false" customHeight="false" outlineLevel="0" collapsed="false">
      <c r="A561" s="42" t="s">
        <v>650</v>
      </c>
      <c r="B561" s="32"/>
      <c r="C561" s="0" t="s">
        <v>2122</v>
      </c>
      <c r="D561" s="47"/>
      <c r="E561" s="0" t="n">
        <v>10000</v>
      </c>
      <c r="F561" s="0" t="n">
        <v>9685</v>
      </c>
      <c r="G561" s="0" t="n">
        <f aca="false">(((F561*3.7852*35.81)/1000)/(H561^2))*1.2732</f>
        <v>26.0819272240921</v>
      </c>
      <c r="H561" s="0" t="n">
        <v>8.005249356</v>
      </c>
      <c r="I561" s="0" t="n">
        <v>41.2048601274622</v>
      </c>
      <c r="J561" s="0" t="n">
        <v>68.0016224983599</v>
      </c>
      <c r="K561" s="0" t="n">
        <v>3.82238500207701</v>
      </c>
      <c r="L561" s="0" t="n">
        <v>0.005</v>
      </c>
      <c r="M561" s="0" t="n">
        <v>0</v>
      </c>
      <c r="N561" s="0" t="n">
        <v>2209.71920976274</v>
      </c>
      <c r="O561" s="0" t="n">
        <f aca="false">(N561/2204.59)*EXP(L561*M561)</f>
        <v>1.00232660483933</v>
      </c>
      <c r="P561" s="0" t="n">
        <v>0.693948706618423</v>
      </c>
      <c r="Q561" s="0" t="n">
        <v>0.0696754411027923</v>
      </c>
      <c r="R561" s="0" t="n">
        <f aca="false">30.3818643031628*(I561/Hoja4!$DD$2)</f>
        <v>0.398276496707731</v>
      </c>
      <c r="S561" s="0" t="n">
        <v>0.346725101597201</v>
      </c>
      <c r="T561" s="0" t="n">
        <v>0.0215793379964769</v>
      </c>
      <c r="U561" s="0" t="n">
        <f aca="false">(SQRT(((P561/G561)^2)+((Q561/H561)^2)+((R561/I561)^2)+((S561/J561)^2)+((T561/K561)^2)))*O561</f>
        <v>0.0306482037274661</v>
      </c>
      <c r="V561" s="0" t="n">
        <f aca="false">O561&gt;U561</f>
        <v>1</v>
      </c>
      <c r="W561" s="0" t="n">
        <v>399069.070334472</v>
      </c>
      <c r="X561" s="0" t="n">
        <v>4.994E-006</v>
      </c>
      <c r="Y561" s="0" t="n">
        <f aca="false">(W561*X561)*EXP(L561*M561)</f>
        <v>1.99295093725035</v>
      </c>
      <c r="Z561" s="0" t="n">
        <v>240845.737885673</v>
      </c>
      <c r="AA561" s="0" t="n">
        <v>3748.14709444969</v>
      </c>
      <c r="AB561" s="0" t="n">
        <f aca="false">X561*0.1</f>
        <v>4.994E-007</v>
      </c>
      <c r="AC561" s="0" t="n">
        <f aca="false">(SQRT(((AA561/W561)^2)+((AB561/X561)^2)))*Y561</f>
        <v>0.200172193718965</v>
      </c>
      <c r="AD561" s="0" t="n">
        <v>5.223868284E-006</v>
      </c>
      <c r="AE561" s="0" t="n">
        <f aca="false">(W561*AD561)*EXP(L561*M561)</f>
        <v>2.08468425964561</v>
      </c>
      <c r="AF561" s="0" t="n">
        <v>240845.737885673</v>
      </c>
      <c r="AG561" s="0" t="n">
        <v>3748.14709444969</v>
      </c>
      <c r="AH561" s="0" t="n">
        <f aca="false">AD561*0.1</f>
        <v>5.223868284E-007</v>
      </c>
      <c r="AI561" s="0" t="n">
        <f aca="false">(SQRT(((AG561/W561)^2)+((AH561/AD561)^2)))*AE561</f>
        <v>0.209385897898919</v>
      </c>
      <c r="AJ561" s="0" t="n">
        <v>3.02832944E-007</v>
      </c>
      <c r="AK561" s="0" t="n">
        <f aca="false">(W561*AJ561)*EXP(L561*M561)</f>
        <v>0.120851261428731</v>
      </c>
      <c r="AL561" s="0" t="n">
        <v>240845.737885673</v>
      </c>
      <c r="AM561" s="0" t="n">
        <v>3748.14709444969</v>
      </c>
      <c r="AN561" s="0" t="n">
        <f aca="false">AJ561*0.1</f>
        <v>3.02832944E-008</v>
      </c>
      <c r="AO561" s="0" t="n">
        <f aca="false">(SQRT(((AM561/W561)^2)+((AN561/AJ561)^2)))*AK561</f>
        <v>0.0121383129216765</v>
      </c>
    </row>
    <row r="562" customFormat="false" ht="15" hidden="false" customHeight="false" outlineLevel="0" collapsed="false">
      <c r="A562" s="42" t="s">
        <v>650</v>
      </c>
      <c r="B562" s="32"/>
      <c r="C562" s="0" t="s">
        <v>2122</v>
      </c>
      <c r="D562" s="47"/>
      <c r="E562" s="0" t="n">
        <v>5000</v>
      </c>
      <c r="F562" s="0" t="n">
        <v>5283.44</v>
      </c>
      <c r="G562" s="0" t="n">
        <f aca="false">(((F562*3.7852*35.81)/1000)/(H562^2))*1.2732</f>
        <v>13.5536563152052</v>
      </c>
      <c r="H562" s="0" t="n">
        <v>8.20209975</v>
      </c>
      <c r="I562" s="0" t="n">
        <v>41.2048601274622</v>
      </c>
      <c r="J562" s="0" t="n">
        <v>68.0016224983599</v>
      </c>
      <c r="K562" s="0" t="n">
        <v>3.82238500207701</v>
      </c>
      <c r="L562" s="0" t="n">
        <v>0.005</v>
      </c>
      <c r="M562" s="0" t="n">
        <v>0</v>
      </c>
      <c r="N562" s="0" t="n">
        <v>1205.4639984481</v>
      </c>
      <c r="O562" s="0" t="n">
        <f aca="false">(N562/2204.59)*EXP(L562*M562)</f>
        <v>0.546797362978197</v>
      </c>
      <c r="P562" s="0" t="n">
        <v>0.400684429145215</v>
      </c>
      <c r="Q562" s="0" t="n">
        <v>0.0788250461799058</v>
      </c>
      <c r="R562" s="0" t="n">
        <f aca="false">30.6123136425953*(I562/Hoja4!$AB$2)</f>
        <v>0.225127227409783</v>
      </c>
      <c r="S562" s="0" t="n">
        <v>0.346725101597201</v>
      </c>
      <c r="T562" s="0" t="n">
        <v>0.0215793379964769</v>
      </c>
      <c r="U562" s="0" t="n">
        <f aca="false">(SQRT(((P562/G562)^2)+((Q562/H562)^2)+((R562/I562)^2)+((S562/J562)^2)+((T562/K562)^2)))*O562</f>
        <v>0.0177523143196839</v>
      </c>
      <c r="V562" s="0" t="n">
        <f aca="false">O562&gt;U562</f>
        <v>1</v>
      </c>
      <c r="W562" s="0" t="n">
        <v>217703.406191839</v>
      </c>
      <c r="X562" s="0" t="n">
        <v>4.994E-006</v>
      </c>
      <c r="Y562" s="0" t="n">
        <f aca="false">(W562*X562)*EXP(L562*M562)</f>
        <v>1.08721081052204</v>
      </c>
      <c r="Z562" s="0" t="n">
        <v>240845.737885673</v>
      </c>
      <c r="AA562" s="0" t="n">
        <v>3748.14709444969</v>
      </c>
      <c r="AB562" s="0" t="n">
        <f aca="false">X562*0.1</f>
        <v>4.994E-007</v>
      </c>
      <c r="AC562" s="0" t="n">
        <f aca="false">(SQRT(((AA562/W562)^2)+((AB562/X562)^2)))*Y562</f>
        <v>0.110320651831614</v>
      </c>
      <c r="AD562" s="0" t="n">
        <v>5.223868284E-006</v>
      </c>
      <c r="AE562" s="0" t="n">
        <f aca="false">(W562*AD562)*EXP(L562*M562)</f>
        <v>1.13725391892432</v>
      </c>
      <c r="AF562" s="0" t="n">
        <v>240845.737885673</v>
      </c>
      <c r="AG562" s="0" t="n">
        <v>3748.14709444969</v>
      </c>
      <c r="AH562" s="0" t="n">
        <f aca="false">AD562*0.1</f>
        <v>5.223868284E-007</v>
      </c>
      <c r="AI562" s="0" t="n">
        <f aca="false">(SQRT(((AG562/W562)^2)+((AH562/AD562)^2)))*AE562</f>
        <v>0.115398589141645</v>
      </c>
      <c r="AJ562" s="0" t="n">
        <v>3.02832944E-007</v>
      </c>
      <c r="AK562" s="0" t="n">
        <f aca="false">(W562*AJ562)*EXP(L562*M562)</f>
        <v>0.0659277634159024</v>
      </c>
      <c r="AL562" s="0" t="n">
        <v>240845.737885673</v>
      </c>
      <c r="AM562" s="0" t="n">
        <v>3748.14709444969</v>
      </c>
      <c r="AN562" s="0" t="n">
        <f aca="false">AJ562*0.1</f>
        <v>3.02832944E-008</v>
      </c>
      <c r="AO562" s="0" t="n">
        <f aca="false">(SQRT(((AM562/W562)^2)+((AN562/AJ562)^2)))*AK562</f>
        <v>0.0066897732835736</v>
      </c>
    </row>
    <row r="563" customFormat="false" ht="15" hidden="false" customHeight="false" outlineLevel="0" collapsed="false">
      <c r="A563" s="42" t="s">
        <v>655</v>
      </c>
      <c r="B563" s="40" t="s">
        <v>974</v>
      </c>
      <c r="C563" s="0" t="s">
        <v>2122</v>
      </c>
      <c r="D563" s="41" t="n">
        <v>40400</v>
      </c>
      <c r="E563" s="0" t="n">
        <v>10000</v>
      </c>
      <c r="F563" s="0" t="n">
        <v>9685</v>
      </c>
      <c r="G563" s="0" t="n">
        <f aca="false">(((F563*3.7852*35.81)/1000)/(H563^2))*1.2732</f>
        <v>26.1161667841766</v>
      </c>
      <c r="H563" s="0" t="n">
        <v>8</v>
      </c>
      <c r="I563" s="0" t="n">
        <v>41.0388489416624</v>
      </c>
      <c r="J563" s="0" t="n">
        <v>68.0016224983599</v>
      </c>
      <c r="K563" s="0" t="n">
        <v>3.82238500207701</v>
      </c>
      <c r="L563" s="0" t="n">
        <v>0.005</v>
      </c>
      <c r="M563" s="0" t="n">
        <v>2</v>
      </c>
      <c r="N563" s="0" t="n">
        <v>2182.05353451942</v>
      </c>
      <c r="O563" s="0" t="n">
        <f aca="false">(N563/2204.59)*EXP(L563*M563)</f>
        <v>0.999724908998017</v>
      </c>
      <c r="P563" s="0" t="n">
        <v>0.693948706618423</v>
      </c>
      <c r="Q563" s="0" t="n">
        <v>0.0696754411027923</v>
      </c>
      <c r="R563" s="0" t="n">
        <f aca="false">30.3818643031628*(I563/Hoja4!$CY$2)</f>
        <v>0.36512360769497</v>
      </c>
      <c r="S563" s="0" t="n">
        <v>0.346725101597201</v>
      </c>
      <c r="T563" s="0" t="n">
        <v>0.0215793379964769</v>
      </c>
      <c r="U563" s="0" t="n">
        <f aca="false">(SQRT(((P563/G563)^2)+((Q563/H563)^2)+((R563/I563)^2)+((S563/J563)^2)+((T563/K563)^2)))*O563</f>
        <v>0.0303055399886699</v>
      </c>
      <c r="V563" s="0" t="n">
        <f aca="false">O563&gt;U563</f>
        <v>1</v>
      </c>
      <c r="W563" s="0" t="n">
        <v>397461.252</v>
      </c>
      <c r="X563" s="0" t="n">
        <v>4.994E-006</v>
      </c>
      <c r="Y563" s="0" t="n">
        <f aca="false">(W563*X563)*EXP(L563*M563)</f>
        <v>2.00487028513646</v>
      </c>
      <c r="Z563" s="0" t="n">
        <v>190229.290460044</v>
      </c>
      <c r="AA563" s="0" t="n">
        <v>3748.14709444969</v>
      </c>
      <c r="AB563" s="0" t="n">
        <f aca="false">X563*0.1</f>
        <v>4.994E-007</v>
      </c>
      <c r="AC563" s="0" t="n">
        <f aca="false">(SQRT(((AA563/W563)^2)+((AB563/X563)^2)))*Y563</f>
        <v>0.201376511432668</v>
      </c>
      <c r="AD563" s="0" t="n">
        <v>5.223868284E-006</v>
      </c>
      <c r="AE563" s="0" t="n">
        <f aca="false">(W563*AD563)*EXP(L563*M563)</f>
        <v>2.09715224190196</v>
      </c>
      <c r="AF563" s="0" t="n">
        <v>190229.290460044</v>
      </c>
      <c r="AG563" s="0" t="n">
        <v>3748.14709444969</v>
      </c>
      <c r="AH563" s="0" t="n">
        <f aca="false">AD563*0.1</f>
        <v>5.223868284E-007</v>
      </c>
      <c r="AI563" s="0" t="n">
        <f aca="false">(SQRT(((AG563/W563)^2)+((AH563/AD563)^2)))*AE563</f>
        <v>0.210645649021962</v>
      </c>
      <c r="AJ563" s="0" t="n">
        <v>3.02832944E-007</v>
      </c>
      <c r="AK563" s="0" t="n">
        <f aca="false">(W563*AJ563)*EXP(L563*M563)</f>
        <v>0.121574043008809</v>
      </c>
      <c r="AL563" s="0" t="n">
        <v>190229.290460044</v>
      </c>
      <c r="AM563" s="0" t="n">
        <v>3748.14709444969</v>
      </c>
      <c r="AN563" s="0" t="n">
        <f aca="false">AJ563*0.1</f>
        <v>3.02832944E-008</v>
      </c>
      <c r="AO563" s="0" t="n">
        <f aca="false">(SQRT(((AM563/W563)^2)+((AN563/AJ563)^2)))*AK563</f>
        <v>0.0122113419722876</v>
      </c>
    </row>
    <row r="564" customFormat="false" ht="15" hidden="false" customHeight="false" outlineLevel="0" collapsed="false">
      <c r="A564" s="42" t="s">
        <v>655</v>
      </c>
      <c r="B564" s="32"/>
      <c r="C564" s="0" t="s">
        <v>2124</v>
      </c>
      <c r="D564" s="47"/>
      <c r="E564" s="0" t="n">
        <v>10000</v>
      </c>
      <c r="F564" s="0" t="n">
        <v>9685</v>
      </c>
      <c r="G564" s="0" t="n">
        <f aca="false">(((F564*3.7852*35.81)/1000)/(H564^2))*1.2732</f>
        <v>26.1161667841766</v>
      </c>
      <c r="H564" s="0" t="n">
        <v>8</v>
      </c>
      <c r="I564" s="0" t="n">
        <v>41.6411349509551</v>
      </c>
      <c r="J564" s="0" t="n">
        <v>130.009325504884</v>
      </c>
      <c r="K564" s="0" t="n">
        <v>0.00593973</v>
      </c>
      <c r="L564" s="0" t="n">
        <v>0.005</v>
      </c>
      <c r="M564" s="0" t="n">
        <v>2</v>
      </c>
      <c r="N564" s="0" t="n">
        <v>6.57747950086279</v>
      </c>
      <c r="O564" s="0" t="n">
        <f aca="false">(N564/2204.59)*EXP(L564*M564)</f>
        <v>0.00301352372497342</v>
      </c>
      <c r="P564" s="0" t="n">
        <v>0.693948706618423</v>
      </c>
      <c r="Q564" s="0" t="n">
        <v>0.0696754411027923</v>
      </c>
      <c r="R564" s="0" t="n">
        <f aca="false">30.3818643031628*(I564/Hoja4!$DN$2)</f>
        <v>0.220192576887773</v>
      </c>
      <c r="S564" s="0" t="n">
        <v>1.14894745568521</v>
      </c>
      <c r="T564" s="0" t="n">
        <v>5.58086552427142E-005</v>
      </c>
      <c r="U564" s="0" t="n">
        <f aca="false">(SQRT(((P564/G564)^2)+((Q564/H564)^2)+((R564/I564)^2)+((S564/J564)^2)+((T564/K564)^2)))*O564</f>
        <v>9.41574458100395E-005</v>
      </c>
      <c r="V564" s="0" t="n">
        <f aca="false">O564&gt;U564</f>
        <v>1</v>
      </c>
      <c r="W564" s="0" t="n">
        <v>403294.392</v>
      </c>
      <c r="X564" s="0" t="n">
        <v>4.994E-006</v>
      </c>
      <c r="Y564" s="0" t="n">
        <f aca="false">(W564*X564)*EXP(L564*M564)</f>
        <v>2.0342937547104</v>
      </c>
      <c r="Z564" s="0" t="n">
        <v>240845.737885673</v>
      </c>
      <c r="AA564" s="0" t="n">
        <v>6507.82824848106</v>
      </c>
      <c r="AB564" s="0" t="n">
        <f aca="false">X564*0.1</f>
        <v>4.994E-007</v>
      </c>
      <c r="AC564" s="0" t="n">
        <f aca="false">(SQRT(((AA564/W564)^2)+((AB564/X564)^2)))*Y564</f>
        <v>0.206060924780701</v>
      </c>
      <c r="AD564" s="0" t="n">
        <v>5.223868284E-006</v>
      </c>
      <c r="AE564" s="0" t="n">
        <f aca="false">(W564*AD564)*EXP(L564*M564)</f>
        <v>2.12793004116358</v>
      </c>
      <c r="AF564" s="0" t="n">
        <v>240845.737885673</v>
      </c>
      <c r="AG564" s="0" t="n">
        <v>6507.82824848106</v>
      </c>
      <c r="AH564" s="0" t="n">
        <f aca="false">AD564*0.1</f>
        <v>5.223868284E-007</v>
      </c>
      <c r="AI564" s="0" t="n">
        <f aca="false">(SQRT(((AG564/W564)^2)+((AH564/AD564)^2)))*AE564</f>
        <v>0.215545680723591</v>
      </c>
      <c r="AJ564" s="0" t="n">
        <v>3.02832944E-007</v>
      </c>
      <c r="AK564" s="0" t="n">
        <f aca="false">(W564*AJ564)*EXP(L564*M564)</f>
        <v>0.12335826325586</v>
      </c>
      <c r="AL564" s="0" t="n">
        <v>240845.737885673</v>
      </c>
      <c r="AM564" s="0" t="n">
        <v>6507.82824848106</v>
      </c>
      <c r="AN564" s="0" t="n">
        <f aca="false">AJ564*0.1</f>
        <v>3.02832944E-008</v>
      </c>
      <c r="AO564" s="0" t="n">
        <f aca="false">(SQRT(((AM564/W564)^2)+((AN564/AJ564)^2)))*AK564</f>
        <v>0.0124954017810777</v>
      </c>
    </row>
    <row r="565" customFormat="false" ht="15" hidden="false" customHeight="false" outlineLevel="0" collapsed="false">
      <c r="A565" s="42" t="s">
        <v>655</v>
      </c>
      <c r="B565" s="40" t="s">
        <v>979</v>
      </c>
      <c r="C565" s="0" t="s">
        <v>2122</v>
      </c>
      <c r="D565" s="41" t="n">
        <v>40904</v>
      </c>
      <c r="E565" s="0" t="n">
        <v>15000</v>
      </c>
      <c r="F565" s="0" t="n">
        <v>15850</v>
      </c>
      <c r="G565" s="0" t="n">
        <f aca="false">(((F565*3.7852*35.81)/1000)/(H565^2))*1.2732</f>
        <v>40.6809741630375</v>
      </c>
      <c r="H565" s="0" t="n">
        <v>8.2</v>
      </c>
      <c r="I565" s="0" t="n">
        <v>82.6531230283912</v>
      </c>
      <c r="J565" s="0" t="n">
        <v>68.0016224983599</v>
      </c>
      <c r="K565" s="0" t="n">
        <v>3.82238500207701</v>
      </c>
      <c r="L565" s="0" t="n">
        <v>0.005</v>
      </c>
      <c r="M565" s="0" t="n">
        <v>1</v>
      </c>
      <c r="N565" s="0" t="n">
        <v>4293.92679419072</v>
      </c>
      <c r="O565" s="0" t="n">
        <f aca="false">(N565/2204.59)*EXP(L565*M565)</f>
        <v>1.95748424505932</v>
      </c>
      <c r="P565" s="0" t="n">
        <v>9.92200718770326</v>
      </c>
      <c r="Q565" s="0" t="n">
        <v>0.652066252831334</v>
      </c>
      <c r="R565" s="0" t="n">
        <f aca="false">21.4917929989275*(I565/Hoja4!$EH$2)</f>
        <v>5.90842153958029</v>
      </c>
      <c r="S565" s="0" t="n">
        <v>0.346725101597201</v>
      </c>
      <c r="T565" s="0" t="n">
        <v>0.0215793379964769</v>
      </c>
      <c r="U565" s="0" t="n">
        <f aca="false">(SQRT(((P565/G565)^2)+((Q565/H565)^2)+((R565/I565)^2)+((S565/J565)^2)+((T565/K565)^2)))*O565</f>
        <v>0.521505569151434</v>
      </c>
      <c r="V565" s="0" t="n">
        <f aca="false">O565&gt;U565</f>
        <v>1</v>
      </c>
      <c r="W565" s="0" t="n">
        <v>1310052</v>
      </c>
      <c r="X565" s="0" t="n">
        <v>4.994E-006</v>
      </c>
      <c r="Y565" s="0" t="n">
        <f aca="false">(W565*X565)*EXP(L565*M565)</f>
        <v>6.57519360290664</v>
      </c>
      <c r="Z565" s="0" t="n">
        <v>240845.737885673</v>
      </c>
      <c r="AA565" s="0" t="n">
        <v>3748.14709444969</v>
      </c>
      <c r="AB565" s="0" t="n">
        <f aca="false">X565*0.1</f>
        <v>4.994E-007</v>
      </c>
      <c r="AC565" s="0" t="n">
        <f aca="false">(SQRT(((AA565/W565)^2)+((AB565/X565)^2)))*Y565</f>
        <v>0.657788418275337</v>
      </c>
      <c r="AD565" s="0" t="n">
        <v>5.223868284E-006</v>
      </c>
      <c r="AE565" s="0" t="n">
        <f aca="false">(W565*AD565)*EXP(L565*M565)</f>
        <v>6.87784247564751</v>
      </c>
      <c r="AF565" s="0" t="n">
        <v>240845.737885673</v>
      </c>
      <c r="AG565" s="0" t="n">
        <v>3748.14709444969</v>
      </c>
      <c r="AH565" s="0" t="n">
        <f aca="false">AD565*0.1</f>
        <v>5.223868284E-007</v>
      </c>
      <c r="AI565" s="0" t="n">
        <f aca="false">(SQRT(((AG565/W565)^2)+((AH565/AD565)^2)))*AE565</f>
        <v>0.6880656899902</v>
      </c>
      <c r="AJ565" s="0" t="n">
        <v>3.02832944E-007</v>
      </c>
      <c r="AK565" s="0" t="n">
        <f aca="false">(W565*AJ565)*EXP(L565*M565)</f>
        <v>0.398715505834638</v>
      </c>
      <c r="AL565" s="0" t="n">
        <v>240845.737885673</v>
      </c>
      <c r="AM565" s="0" t="n">
        <v>3748.14709444969</v>
      </c>
      <c r="AN565" s="0" t="n">
        <f aca="false">AJ565*0.1</f>
        <v>3.02832944E-008</v>
      </c>
      <c r="AO565" s="0" t="n">
        <f aca="false">(SQRT(((AM565/W565)^2)+((AN565/AJ565)^2)))*AK565</f>
        <v>0.0398878660863884</v>
      </c>
    </row>
    <row r="566" customFormat="false" ht="15" hidden="false" customHeight="false" outlineLevel="0" collapsed="false">
      <c r="A566" s="42" t="s">
        <v>655</v>
      </c>
      <c r="B566" s="32" t="s">
        <v>2146</v>
      </c>
      <c r="C566" s="0" t="s">
        <v>2122</v>
      </c>
      <c r="D566" s="47"/>
      <c r="E566" s="0" t="n">
        <v>9000</v>
      </c>
      <c r="F566" s="0" t="n">
        <v>9246</v>
      </c>
      <c r="G566" s="0" t="n">
        <f aca="false">(((F566*3.7852*35.81)/1000)/(H566^2))*1.2732</f>
        <v>23.7309960322678</v>
      </c>
      <c r="H566" s="0" t="n">
        <v>8.2</v>
      </c>
      <c r="I566" s="0" t="n">
        <v>85.0136275146009</v>
      </c>
      <c r="J566" s="0" t="n">
        <v>68.0016224983599</v>
      </c>
      <c r="K566" s="0" t="n">
        <v>3.82238500207701</v>
      </c>
      <c r="L566" s="0" t="n">
        <v>0.005</v>
      </c>
      <c r="M566" s="0" t="n">
        <v>1</v>
      </c>
      <c r="N566" s="0" t="n">
        <v>2576.37180936214</v>
      </c>
      <c r="O566" s="0" t="n">
        <f aca="false">(N566/2204.59)*EXP(L566*M566)</f>
        <v>1.17449771921225</v>
      </c>
      <c r="P566" s="0" t="n">
        <v>1.328521888386</v>
      </c>
      <c r="Q566" s="0" t="n">
        <v>0.0993471152211429</v>
      </c>
      <c r="R566" s="0" t="n">
        <f aca="false">26.5039616037002*(I566/Hoja4!$CT$2)</f>
        <v>0.662755940007714</v>
      </c>
      <c r="S566" s="0" t="n">
        <v>0.346725101597201</v>
      </c>
      <c r="T566" s="0" t="n">
        <v>0.0215793379964769</v>
      </c>
      <c r="U566" s="0" t="n">
        <f aca="false">(SQRT(((P566/G566)^2)+((Q566/H566)^2)+((R566/I566)^2)+((S566/J566)^2)+((T566/K566)^2)))*O566</f>
        <v>0.0684791338000139</v>
      </c>
      <c r="V566" s="0" t="n">
        <f aca="false">O566&gt;U566</f>
        <v>1</v>
      </c>
      <c r="W566" s="0" t="n">
        <v>786036</v>
      </c>
      <c r="X566" s="0" t="n">
        <v>4.994E-006</v>
      </c>
      <c r="Y566" s="0" t="n">
        <f aca="false">(W566*X566)*EXP(L566*M566)</f>
        <v>3.94514025310012</v>
      </c>
      <c r="Z566" s="0" t="n">
        <v>240845.737885673</v>
      </c>
      <c r="AA566" s="0" t="n">
        <v>3748.14709444969</v>
      </c>
      <c r="AB566" s="0" t="n">
        <f aca="false">X566*0.1</f>
        <v>4.994E-007</v>
      </c>
      <c r="AC566" s="0" t="n">
        <f aca="false">(SQRT(((AA566/W566)^2)+((AB566/X566)^2)))*Y566</f>
        <v>0.394962289625775</v>
      </c>
      <c r="AD566" s="0" t="n">
        <v>5.223868284E-006</v>
      </c>
      <c r="AE566" s="0" t="n">
        <f aca="false">(W566*AD566)*EXP(L566*M566)</f>
        <v>4.12673068564307</v>
      </c>
      <c r="AF566" s="0" t="n">
        <v>240845.737885673</v>
      </c>
      <c r="AG566" s="0" t="n">
        <v>3748.14709444969</v>
      </c>
      <c r="AH566" s="0" t="n">
        <f aca="false">AD566*0.1</f>
        <v>5.223868284E-007</v>
      </c>
      <c r="AI566" s="0" t="n">
        <f aca="false">(SQRT(((AG566/W566)^2)+((AH566/AD566)^2)))*AE566</f>
        <v>0.413141965989609</v>
      </c>
      <c r="AJ566" s="0" t="n">
        <v>3.02832944E-007</v>
      </c>
      <c r="AK566" s="0" t="n">
        <f aca="false">(W566*AJ566)*EXP(L566*M566)</f>
        <v>0.239230764385105</v>
      </c>
      <c r="AL566" s="0" t="n">
        <v>240845.737885673</v>
      </c>
      <c r="AM566" s="0" t="n">
        <v>3748.14709444969</v>
      </c>
      <c r="AN566" s="0" t="n">
        <f aca="false">AJ566*0.1</f>
        <v>3.02832944E-008</v>
      </c>
      <c r="AO566" s="0" t="n">
        <f aca="false">(SQRT(((AM566/W566)^2)+((AN566/AJ566)^2)))*AK566</f>
        <v>0.0239502588979484</v>
      </c>
    </row>
    <row r="567" customFormat="false" ht="15" hidden="false" customHeight="false" outlineLevel="0" collapsed="false">
      <c r="A567" s="42" t="s">
        <v>655</v>
      </c>
      <c r="B567" s="32"/>
      <c r="C567" s="0" t="s">
        <v>2124</v>
      </c>
      <c r="D567" s="47"/>
      <c r="E567" s="0" t="n">
        <v>9000</v>
      </c>
      <c r="F567" s="0" t="n">
        <v>9246</v>
      </c>
      <c r="G567" s="0" t="n">
        <f aca="false">(((F567*3.7852*35.81)/1000)/(H567^2))*1.2732</f>
        <v>23.7309960322678</v>
      </c>
      <c r="H567" s="0" t="n">
        <v>8.2</v>
      </c>
      <c r="I567" s="0" t="n">
        <v>96.2050616482803</v>
      </c>
      <c r="J567" s="0" t="n">
        <v>130.009325504884</v>
      </c>
      <c r="K567" s="0" t="n">
        <v>0.00593973</v>
      </c>
      <c r="L567" s="0" t="n">
        <v>0.005</v>
      </c>
      <c r="M567" s="0" t="n">
        <v>1</v>
      </c>
      <c r="N567" s="0" t="n">
        <v>7.82519261747048</v>
      </c>
      <c r="O567" s="0" t="n">
        <f aca="false">(N567/2204.59)*EXP(L567*M567)</f>
        <v>0.0035672921308245</v>
      </c>
      <c r="P567" s="0" t="n">
        <v>1.328521888386</v>
      </c>
      <c r="Q567" s="0" t="n">
        <v>0.0993471152211429</v>
      </c>
      <c r="R567" s="0" t="n">
        <f aca="false">26.5039616037002*(I567/Hoja4!$CT$2)</f>
        <v>0.750003004580123</v>
      </c>
      <c r="S567" s="0" t="n">
        <v>1.14894745568521</v>
      </c>
      <c r="T567" s="0" t="n">
        <v>5.58086552427142E-005</v>
      </c>
      <c r="U567" s="0" t="n">
        <f aca="false">(SQRT(((P567/G567)^2)+((Q567/H567)^2)+((R567/I567)^2)+((S567/J567)^2)+((T567/K567)^2)))*O567</f>
        <v>0.000211284590400387</v>
      </c>
      <c r="V567" s="0" t="n">
        <f aca="false">O567&gt;U567</f>
        <v>1</v>
      </c>
      <c r="W567" s="0" t="n">
        <v>889512</v>
      </c>
      <c r="X567" s="0" t="n">
        <v>4.994E-006</v>
      </c>
      <c r="Y567" s="0" t="n">
        <f aca="false">(W567*X567)*EXP(L567*M567)</f>
        <v>4.46448966308871</v>
      </c>
      <c r="Z567" s="0" t="n">
        <v>190229.290460044</v>
      </c>
      <c r="AA567" s="0" t="n">
        <v>6507.82824848106</v>
      </c>
      <c r="AB567" s="0" t="n">
        <f aca="false">X567*0.1</f>
        <v>4.994E-007</v>
      </c>
      <c r="AC567" s="0" t="n">
        <f aca="false">(SQRT(((AA567/W567)^2)+((AB567/X567)^2)))*Y567</f>
        <v>0.447642213376459</v>
      </c>
      <c r="AD567" s="0" t="n">
        <v>5.223868284E-006</v>
      </c>
      <c r="AE567" s="0" t="n">
        <f aca="false">(W567*AD567)*EXP(L567*M567)</f>
        <v>4.6699851732589</v>
      </c>
      <c r="AF567" s="0" t="n">
        <v>190229.290460044</v>
      </c>
      <c r="AG567" s="0" t="n">
        <v>6507.82824848106</v>
      </c>
      <c r="AH567" s="0" t="n">
        <f aca="false">AD567*0.1</f>
        <v>5.223868284E-007</v>
      </c>
      <c r="AI567" s="0" t="n">
        <f aca="false">(SQRT(((AG567/W567)^2)+((AH567/AD567)^2)))*AE567</f>
        <v>0.468246688233249</v>
      </c>
      <c r="AJ567" s="0" t="n">
        <v>3.02832944E-007</v>
      </c>
      <c r="AK567" s="0" t="n">
        <f aca="false">(W567*AJ567)*EXP(L567*M567)</f>
        <v>0.270723778159936</v>
      </c>
      <c r="AL567" s="0" t="n">
        <v>190229.290460044</v>
      </c>
      <c r="AM567" s="0" t="n">
        <v>6507.82824848106</v>
      </c>
      <c r="AN567" s="0" t="n">
        <f aca="false">AJ567*0.1</f>
        <v>3.02832944E-008</v>
      </c>
      <c r="AO567" s="0" t="n">
        <f aca="false">(SQRT(((AM567/W567)^2)+((AN567/AJ567)^2)))*AK567</f>
        <v>0.0271447355497535</v>
      </c>
    </row>
    <row r="568" customFormat="false" ht="15" hidden="false" customHeight="false" outlineLevel="0" collapsed="false">
      <c r="A568" s="42" t="s">
        <v>655</v>
      </c>
      <c r="B568" s="40" t="s">
        <v>985</v>
      </c>
      <c r="C568" s="0" t="s">
        <v>2122</v>
      </c>
      <c r="D568" s="41" t="n">
        <v>41484</v>
      </c>
      <c r="E568" s="0" t="n">
        <v>11527</v>
      </c>
      <c r="F568" s="0" t="n">
        <v>11529</v>
      </c>
      <c r="G568" s="0" t="n">
        <f aca="false">(((F568*3.7852*35.81)/1000)/(H568^2))*1.2732</f>
        <v>31.0886202224855</v>
      </c>
      <c r="H568" s="0" t="n">
        <v>8</v>
      </c>
      <c r="I568" s="0" t="n">
        <v>37.6365547749154</v>
      </c>
      <c r="J568" s="0" t="n">
        <v>68.0016224983599</v>
      </c>
      <c r="K568" s="0" t="n">
        <v>3.82238500207701</v>
      </c>
      <c r="L568" s="0" t="n">
        <v>0.005</v>
      </c>
      <c r="M568" s="0" t="n">
        <v>-1</v>
      </c>
      <c r="N568" s="0" t="n">
        <v>2588.01196384424</v>
      </c>
      <c r="O568" s="0" t="n">
        <f aca="false">(N568/2204.59)*EXP(L568*M568)</f>
        <v>1.16806490110405</v>
      </c>
      <c r="P568" s="0" t="n">
        <v>0.780766980416145</v>
      </c>
      <c r="Q568" s="0" t="n">
        <v>0.0662372265305065</v>
      </c>
      <c r="R568" s="0" t="n">
        <f aca="false">15.1037169846062*(I568/Hoja4!$DX$2)</f>
        <v>1.10590612190869</v>
      </c>
      <c r="S568" s="0" t="n">
        <v>0.346725101597201</v>
      </c>
      <c r="T568" s="0" t="n">
        <v>0.0215793379964769</v>
      </c>
      <c r="U568" s="0" t="n">
        <f aca="false">(SQRT(((P568/G568)^2)+((Q568/H568)^2)+((R568/I568)^2)+((S568/J568)^2)+((T568/K568)^2)))*O568</f>
        <v>0.0470217783665071</v>
      </c>
      <c r="V568" s="0" t="n">
        <f aca="false">O568&gt;U568</f>
        <v>1</v>
      </c>
      <c r="W568" s="0" t="n">
        <v>433911.84</v>
      </c>
      <c r="X568" s="0" t="n">
        <v>4.994E-006</v>
      </c>
      <c r="Y568" s="0" t="n">
        <f aca="false">(W568*X568)*EXP(L568*M568)</f>
        <v>2.15614799217328</v>
      </c>
      <c r="Z568" s="0" t="n">
        <v>240845.737885673</v>
      </c>
      <c r="AA568" s="0" t="n">
        <v>3748.14709444969</v>
      </c>
      <c r="AB568" s="0" t="n">
        <f aca="false">X568*0.1</f>
        <v>4.994E-007</v>
      </c>
      <c r="AC568" s="0" t="n">
        <f aca="false">(SQRT(((AA568/W568)^2)+((AB568/X568)^2)))*Y568</f>
        <v>0.216417716764951</v>
      </c>
      <c r="AD568" s="0" t="n">
        <v>5.223868284E-006</v>
      </c>
      <c r="AE568" s="0" t="n">
        <f aca="false">(W568*AD568)*EXP(L568*M568)</f>
        <v>2.25539309409777</v>
      </c>
      <c r="AF568" s="0" t="n">
        <v>240845.737885673</v>
      </c>
      <c r="AG568" s="0" t="n">
        <v>3748.14709444969</v>
      </c>
      <c r="AH568" s="0" t="n">
        <f aca="false">AD568*0.1</f>
        <v>5.223868284E-007</v>
      </c>
      <c r="AI568" s="0" t="n">
        <f aca="false">(SQRT(((AG568/W568)^2)+((AH568/AD568)^2)))*AE568</f>
        <v>0.226379184362059</v>
      </c>
      <c r="AJ568" s="0" t="n">
        <v>3.02832944E-007</v>
      </c>
      <c r="AK568" s="0" t="n">
        <f aca="false">(W568*AJ568)*EXP(L568*M568)</f>
        <v>0.130747425744798</v>
      </c>
      <c r="AL568" s="0" t="n">
        <v>240845.737885673</v>
      </c>
      <c r="AM568" s="0" t="n">
        <v>3748.14709444969</v>
      </c>
      <c r="AN568" s="0" t="n">
        <f aca="false">AJ568*0.1</f>
        <v>3.02832944E-008</v>
      </c>
      <c r="AO568" s="0" t="n">
        <f aca="false">(SQRT(((AM568/W568)^2)+((AN568/AJ568)^2)))*AK568</f>
        <v>0.0131234309775107</v>
      </c>
    </row>
    <row r="569" customFormat="false" ht="15" hidden="false" customHeight="false" outlineLevel="0" collapsed="false">
      <c r="A569" s="42" t="s">
        <v>655</v>
      </c>
      <c r="B569" s="32" t="s">
        <v>2147</v>
      </c>
      <c r="C569" s="0" t="s">
        <v>2122</v>
      </c>
      <c r="D569" s="47"/>
      <c r="E569" s="0" t="n">
        <v>7707</v>
      </c>
      <c r="F569" s="0" t="n">
        <v>6731</v>
      </c>
      <c r="G569" s="0" t="n">
        <f aca="false">(((F569*3.7852*35.81)/1000)/(H569^2))*1.2732</f>
        <v>18.150533673133</v>
      </c>
      <c r="H569" s="0" t="n">
        <v>8</v>
      </c>
      <c r="I569" s="0" t="n">
        <v>43.1013578963007</v>
      </c>
      <c r="J569" s="0" t="n">
        <v>68.0016224983599</v>
      </c>
      <c r="K569" s="0" t="n">
        <v>3.82238500207701</v>
      </c>
      <c r="L569" s="0" t="n">
        <v>0.005</v>
      </c>
      <c r="M569" s="0" t="n">
        <v>-1</v>
      </c>
      <c r="N569" s="0" t="n">
        <v>1548.90436480495</v>
      </c>
      <c r="O569" s="0" t="n">
        <f aca="false">(N569/2204.59)*EXP(L569*M569)</f>
        <v>0.699077457512254</v>
      </c>
      <c r="P569" s="0" t="n">
        <v>0.575296534612654</v>
      </c>
      <c r="Q569" s="0" t="n">
        <v>0.0436657928861363</v>
      </c>
      <c r="R569" s="0" t="n">
        <f aca="false">11.8457570192522*(I569/Hoja4!$BZ$2)</f>
        <v>0.317812974410425</v>
      </c>
      <c r="S569" s="0" t="n">
        <v>0.346725101597201</v>
      </c>
      <c r="T569" s="0" t="n">
        <v>0.0215793379964769</v>
      </c>
      <c r="U569" s="0" t="n">
        <f aca="false">(SQRT(((P569/G569)^2)+((Q569/H569)^2)+((R569/I569)^2)+((S569/J569)^2)+((T569/K569)^2)))*O569</f>
        <v>0.023672403500016</v>
      </c>
      <c r="V569" s="0" t="n">
        <f aca="false">O569&gt;U569</f>
        <v>1</v>
      </c>
      <c r="W569" s="0" t="n">
        <v>290115.24</v>
      </c>
      <c r="X569" s="0" t="n">
        <v>4.994E-006</v>
      </c>
      <c r="Y569" s="0" t="n">
        <f aca="false">(W569*X569)*EXP(L569*M569)</f>
        <v>1.44160941131468</v>
      </c>
      <c r="Z569" s="0" t="n">
        <v>240845.737885673</v>
      </c>
      <c r="AA569" s="0" t="n">
        <v>3748.14709444969</v>
      </c>
      <c r="AB569" s="0" t="n">
        <f aca="false">X569*0.1</f>
        <v>4.994E-007</v>
      </c>
      <c r="AC569" s="0" t="n">
        <f aca="false">(SQRT(((AA569/W569)^2)+((AB569/X569)^2)))*Y569</f>
        <v>0.14535908446374</v>
      </c>
      <c r="AD569" s="0" t="n">
        <v>5.223868284E-006</v>
      </c>
      <c r="AE569" s="0" t="n">
        <f aca="false">(W569*AD569)*EXP(L569*M569)</f>
        <v>1.50796509444987</v>
      </c>
      <c r="AF569" s="0" t="n">
        <v>240845.737885673</v>
      </c>
      <c r="AG569" s="0" t="n">
        <v>3748.14709444969</v>
      </c>
      <c r="AH569" s="0" t="n">
        <f aca="false">AD569*0.1</f>
        <v>5.223868284E-007</v>
      </c>
      <c r="AI569" s="0" t="n">
        <f aca="false">(SQRT(((AG569/W569)^2)+((AH569/AD569)^2)))*AE569</f>
        <v>0.152049801986666</v>
      </c>
      <c r="AJ569" s="0" t="n">
        <v>3.02832944E-007</v>
      </c>
      <c r="AK569" s="0" t="n">
        <f aca="false">(W569*AJ569)*EXP(L569*M569)</f>
        <v>0.0874182663449199</v>
      </c>
      <c r="AL569" s="0" t="n">
        <v>240845.737885673</v>
      </c>
      <c r="AM569" s="0" t="n">
        <v>3748.14709444969</v>
      </c>
      <c r="AN569" s="0" t="n">
        <f aca="false">AJ569*0.1</f>
        <v>3.02832944E-008</v>
      </c>
      <c r="AO569" s="0" t="n">
        <f aca="false">(SQRT(((AM569/W569)^2)+((AN569/AJ569)^2)))*AK569</f>
        <v>0.00881448127458931</v>
      </c>
    </row>
    <row r="570" customFormat="false" ht="15" hidden="false" customHeight="false" outlineLevel="0" collapsed="false">
      <c r="A570" s="42" t="s">
        <v>655</v>
      </c>
      <c r="B570" s="32"/>
      <c r="C570" s="0" t="s">
        <v>2123</v>
      </c>
      <c r="D570" s="47"/>
      <c r="E570" s="0" t="n">
        <v>11527</v>
      </c>
      <c r="F570" s="0" t="n">
        <v>11529</v>
      </c>
      <c r="G570" s="0" t="n">
        <f aca="false">(((F570*3.7852*35.81)/1000)/(H570^2))*1.2732</f>
        <v>31.0886202224855</v>
      </c>
      <c r="H570" s="0" t="n">
        <v>8</v>
      </c>
      <c r="I570" s="0" t="n">
        <v>22.5754774915431</v>
      </c>
      <c r="J570" s="0" t="n">
        <v>130.009325504884</v>
      </c>
      <c r="K570" s="0" t="n">
        <v>0.00593973</v>
      </c>
      <c r="L570" s="0" t="n">
        <v>0.005</v>
      </c>
      <c r="M570" s="0" t="n">
        <v>-1</v>
      </c>
      <c r="N570" s="0" t="n">
        <v>4.78508161726029</v>
      </c>
      <c r="O570" s="0" t="n">
        <f aca="false">(N570/2204.59)*EXP(L570*M570)</f>
        <v>0.0021596831715328</v>
      </c>
      <c r="P570" s="0" t="n">
        <v>0.780766980416145</v>
      </c>
      <c r="Q570" s="0" t="n">
        <v>0.0662372265305065</v>
      </c>
      <c r="R570" s="0" t="n">
        <f aca="false">15.1037169846062*(I570/Hoja4!$DX$2)</f>
        <v>0.663353989551385</v>
      </c>
      <c r="S570" s="0" t="n">
        <v>1.14894745568521</v>
      </c>
      <c r="T570" s="0" t="n">
        <v>5.58086552427142E-005</v>
      </c>
      <c r="U570" s="0" t="n">
        <f aca="false">(SQRT(((P570/G570)^2)+((Q570/H570)^2)+((R570/I570)^2)+((S570/J570)^2)+((T570/K570)^2)))*O570</f>
        <v>8.98040976136446E-005</v>
      </c>
      <c r="V570" s="0" t="n">
        <f aca="false">O570&gt;U570</f>
        <v>1</v>
      </c>
      <c r="W570" s="0" t="n">
        <v>260272.68</v>
      </c>
      <c r="X570" s="0" t="n">
        <v>4.994E-006</v>
      </c>
      <c r="Y570" s="0" t="n">
        <f aca="false">(W570*X570)*EXP(L570*M570)</f>
        <v>1.29331897557706</v>
      </c>
      <c r="Z570" s="0" t="n">
        <v>240845.737885673</v>
      </c>
      <c r="AA570" s="0" t="n">
        <v>6507.82824848106</v>
      </c>
      <c r="AB570" s="0" t="n">
        <f aca="false">X570*0.1</f>
        <v>4.994E-007</v>
      </c>
      <c r="AC570" s="0" t="n">
        <f aca="false">(SQRT(((AA570/W570)^2)+((AB570/X570)^2)))*Y570</f>
        <v>0.133313487425507</v>
      </c>
      <c r="AD570" s="0" t="n">
        <v>5.223868284E-006</v>
      </c>
      <c r="AE570" s="0" t="n">
        <f aca="false">(W570*AD570)*EXP(L570*M570)</f>
        <v>1.35284901433968</v>
      </c>
      <c r="AF570" s="0" t="n">
        <v>240845.737885673</v>
      </c>
      <c r="AG570" s="0" t="n">
        <v>6507.82824848106</v>
      </c>
      <c r="AH570" s="0" t="n">
        <f aca="false">AD570*0.1</f>
        <v>5.223868284E-007</v>
      </c>
      <c r="AI570" s="0" t="n">
        <f aca="false">(SQRT(((AG570/W570)^2)+((AH570/AD570)^2)))*AE570</f>
        <v>0.139449759469671</v>
      </c>
      <c r="AJ570" s="0" t="n">
        <v>3.02832944E-007</v>
      </c>
      <c r="AK570" s="0" t="n">
        <f aca="false">(W570*AJ570)*EXP(L570*M570)</f>
        <v>0.0784260298167932</v>
      </c>
      <c r="AL570" s="0" t="n">
        <v>240845.737885673</v>
      </c>
      <c r="AM570" s="0" t="n">
        <v>6507.82824848106</v>
      </c>
      <c r="AN570" s="0" t="n">
        <f aca="false">AJ570*0.1</f>
        <v>3.02832944E-008</v>
      </c>
      <c r="AO570" s="0" t="n">
        <f aca="false">(SQRT(((AM570/W570)^2)+((AN570/AJ570)^2)))*AK570</f>
        <v>0.00808404402722731</v>
      </c>
    </row>
    <row r="571" customFormat="false" ht="15" hidden="false" customHeight="false" outlineLevel="0" collapsed="false">
      <c r="A571" s="42" t="s">
        <v>655</v>
      </c>
      <c r="B571" s="32"/>
      <c r="C571" s="0" t="s">
        <v>2123</v>
      </c>
      <c r="D571" s="47"/>
      <c r="E571" s="0" t="n">
        <v>3707</v>
      </c>
      <c r="F571" s="0" t="n">
        <v>4179</v>
      </c>
      <c r="G571" s="0" t="n">
        <f aca="false">(((F571*3.7852*35.81)/1000)/(H571^2))*1.2732</f>
        <v>11.2689169841068</v>
      </c>
      <c r="H571" s="0" t="n">
        <v>8</v>
      </c>
      <c r="I571" s="0" t="n">
        <v>20.0290021536253</v>
      </c>
      <c r="J571" s="0" t="n">
        <v>130.009325504884</v>
      </c>
      <c r="K571" s="0" t="n">
        <v>0.00593973</v>
      </c>
      <c r="L571" s="0" t="n">
        <v>0.005</v>
      </c>
      <c r="M571" s="0" t="n">
        <v>-1</v>
      </c>
      <c r="N571" s="0" t="n">
        <v>1.53883639828286</v>
      </c>
      <c r="O571" s="0" t="n">
        <f aca="false">(N571/2204.59)*EXP(L571*M571)</f>
        <v>0.000694533414252702</v>
      </c>
      <c r="P571" s="0" t="n">
        <v>2.81690318237076</v>
      </c>
      <c r="Q571" s="0" t="n">
        <v>0.689957873411666</v>
      </c>
      <c r="R571" s="0" t="n">
        <f aca="false">40.5074751462878*(I571/Hoja4!$R$2)</f>
        <v>0.517856196153992</v>
      </c>
      <c r="S571" s="0" t="n">
        <v>1.14894745568521</v>
      </c>
      <c r="T571" s="0" t="n">
        <v>5.58086552427142E-005</v>
      </c>
      <c r="U571" s="0" t="n">
        <f aca="false">(SQRT(((P571/G571)^2)+((Q571/H571)^2)+((R571/I571)^2)+((S571/J571)^2)+((T571/K571)^2)))*O571</f>
        <v>0.000184749238867129</v>
      </c>
      <c r="V571" s="0" t="n">
        <f aca="false">O571&gt;U571</f>
        <v>1</v>
      </c>
      <c r="W571" s="0" t="n">
        <v>83701.2</v>
      </c>
      <c r="X571" s="0" t="n">
        <v>4.994E-006</v>
      </c>
      <c r="Y571" s="0" t="n">
        <f aca="false">(W571*X571)*EXP(L571*M571)</f>
        <v>0.415918990185872</v>
      </c>
      <c r="Z571" s="0" t="n">
        <v>190229.290460044</v>
      </c>
      <c r="AA571" s="0" t="n">
        <v>6507.82824848106</v>
      </c>
      <c r="AB571" s="0" t="n">
        <f aca="false">X571*0.1</f>
        <v>4.994E-007</v>
      </c>
      <c r="AC571" s="0" t="n">
        <f aca="false">(SQRT(((AA571/W571)^2)+((AB571/X571)^2)))*Y571</f>
        <v>0.0526842696413847</v>
      </c>
      <c r="AD571" s="0" t="n">
        <v>5.223868284E-006</v>
      </c>
      <c r="AE571" s="0" t="n">
        <f aca="false">(W571*AD571)*EXP(L571*M571)</f>
        <v>0.435063280245352</v>
      </c>
      <c r="AF571" s="0" t="n">
        <v>190229.290460044</v>
      </c>
      <c r="AG571" s="0" t="n">
        <v>6507.82824848106</v>
      </c>
      <c r="AH571" s="0" t="n">
        <f aca="false">AD571*0.1</f>
        <v>5.223868284E-007</v>
      </c>
      <c r="AI571" s="0" t="n">
        <f aca="false">(SQRT(((AG571/W571)^2)+((AH571/AD571)^2)))*AE571</f>
        <v>0.0551092681708717</v>
      </c>
      <c r="AJ571" s="0" t="n">
        <v>3.02832944E-007</v>
      </c>
      <c r="AK571" s="0" t="n">
        <f aca="false">(W571*AJ571)*EXP(L571*M571)</f>
        <v>0.0252210597243682</v>
      </c>
      <c r="AL571" s="0" t="n">
        <v>190229.290460044</v>
      </c>
      <c r="AM571" s="0" t="n">
        <v>6507.82824848106</v>
      </c>
      <c r="AN571" s="0" t="n">
        <f aca="false">AJ571*0.1</f>
        <v>3.02832944E-008</v>
      </c>
      <c r="AO571" s="0" t="n">
        <f aca="false">(SQRT(((AM571/W571)^2)+((AN571/AJ571)^2)))*AK571</f>
        <v>0.00319474018381865</v>
      </c>
    </row>
    <row r="572" customFormat="false" ht="15" hidden="false" customHeight="false" outlineLevel="0" collapsed="false">
      <c r="A572" s="42" t="s">
        <v>655</v>
      </c>
      <c r="B572" s="40" t="s">
        <v>989</v>
      </c>
      <c r="C572" s="0" t="s">
        <v>2123</v>
      </c>
      <c r="D572" s="41" t="n">
        <v>40886</v>
      </c>
      <c r="E572" s="0" t="n">
        <v>3192</v>
      </c>
      <c r="F572" s="0" t="n">
        <v>3192</v>
      </c>
      <c r="G572" s="0" t="n">
        <f aca="false">(((F572*3.7852*35.81)/1000)/(H572^2))*1.2732</f>
        <v>14.193077419617</v>
      </c>
      <c r="H572" s="0" t="n">
        <v>6.23</v>
      </c>
      <c r="I572" s="0" t="n">
        <v>56.390977443609</v>
      </c>
      <c r="J572" s="0" t="n">
        <v>130.009325504884</v>
      </c>
      <c r="K572" s="0" t="n">
        <v>0.00593973</v>
      </c>
      <c r="L572" s="0" t="n">
        <v>0.005</v>
      </c>
      <c r="M572" s="0" t="n">
        <v>1</v>
      </c>
      <c r="N572" s="0" t="n">
        <v>2.48056522626357</v>
      </c>
      <c r="O572" s="0" t="n">
        <f aca="false">(N572/2204.59)*EXP(L572*M572)</f>
        <v>0.00113082210805788</v>
      </c>
      <c r="P572" s="0" t="n">
        <v>2.81690318237076</v>
      </c>
      <c r="Q572" s="0" t="n">
        <v>0.689957873411666</v>
      </c>
      <c r="R572" s="0" t="n">
        <f aca="false">40.5074751462878*(I572/Hoja4!$R$2)</f>
        <v>1.45800658726612</v>
      </c>
      <c r="S572" s="0" t="n">
        <v>1.14894745568521</v>
      </c>
      <c r="T572" s="0" t="n">
        <v>5.58086552427142E-005</v>
      </c>
      <c r="U572" s="0" t="n">
        <f aca="false">(SQRT(((P572/G572)^2)+((Q572/H572)^2)+((R572/I572)^2)+((S572/J572)^2)+((T572/K572)^2)))*O572</f>
        <v>0.000259080079501788</v>
      </c>
      <c r="V572" s="0" t="n">
        <f aca="false">O572&gt;U572</f>
        <v>1</v>
      </c>
      <c r="W572" s="0" t="n">
        <v>180000</v>
      </c>
      <c r="X572" s="0" t="n">
        <v>4.994E-006</v>
      </c>
      <c r="Y572" s="0" t="n">
        <f aca="false">(W572*X572)*EXP(L572*M572)</f>
        <v>0.903425855250933</v>
      </c>
      <c r="Z572" s="0" t="n">
        <v>240845.737885673</v>
      </c>
      <c r="AA572" s="0" t="n">
        <v>6507.82824848106</v>
      </c>
      <c r="AB572" s="0" t="n">
        <f aca="false">X572*0.1</f>
        <v>4.994E-007</v>
      </c>
      <c r="AC572" s="0" t="n">
        <f aca="false">(SQRT(((AA572/W572)^2)+((AB572/X572)^2)))*Y572</f>
        <v>0.0960658859204175</v>
      </c>
      <c r="AD572" s="0" t="n">
        <v>5.223868284E-006</v>
      </c>
      <c r="AE572" s="0" t="n">
        <f aca="false">(W572*AD572)*EXP(L572*M572)</f>
        <v>0.945009545893256</v>
      </c>
      <c r="AF572" s="0" t="n">
        <v>240845.737885673</v>
      </c>
      <c r="AG572" s="0" t="n">
        <v>6507.82824848106</v>
      </c>
      <c r="AH572" s="0" t="n">
        <f aca="false">AD572*0.1</f>
        <v>5.223868284E-007</v>
      </c>
      <c r="AI572" s="0" t="n">
        <f aca="false">(SQRT(((AG572/W572)^2)+((AH572/AD572)^2)))*AE572</f>
        <v>0.100487692157395</v>
      </c>
      <c r="AJ572" s="0" t="n">
        <v>3.02832944E-007</v>
      </c>
      <c r="AK572" s="0" t="n">
        <f aca="false">(W572*AJ572)*EXP(L572*M572)</f>
        <v>0.0547831620807685</v>
      </c>
      <c r="AL572" s="0" t="n">
        <v>240845.737885673</v>
      </c>
      <c r="AM572" s="0" t="n">
        <v>6507.82824848106</v>
      </c>
      <c r="AN572" s="0" t="n">
        <f aca="false">AJ572*0.1</f>
        <v>3.02832944E-008</v>
      </c>
      <c r="AO572" s="0" t="n">
        <f aca="false">(SQRT(((AM572/W572)^2)+((AN572/AJ572)^2)))*AK572</f>
        <v>0.00582537345839971</v>
      </c>
    </row>
    <row r="573" customFormat="false" ht="15" hidden="false" customHeight="false" outlineLevel="0" collapsed="false">
      <c r="A573" s="42" t="s">
        <v>655</v>
      </c>
      <c r="B573" s="40" t="s">
        <v>994</v>
      </c>
      <c r="C573" s="0" t="s">
        <v>2123</v>
      </c>
      <c r="D573" s="45" t="n">
        <v>39589</v>
      </c>
      <c r="E573" s="0" t="n">
        <v>2000</v>
      </c>
      <c r="F573" s="0" t="n">
        <v>1320.8</v>
      </c>
      <c r="G573" s="0" t="n">
        <f aca="false">(((F573*3.7852*35.81)/1000)/(H573^2))*1.2732</f>
        <v>5.87287489217736</v>
      </c>
      <c r="H573" s="0" t="n">
        <v>6.23</v>
      </c>
      <c r="I573" s="0" t="n">
        <v>451.961787401575</v>
      </c>
      <c r="J573" s="0" t="n">
        <v>130.009325504884</v>
      </c>
      <c r="K573" s="0" t="n">
        <v>0.00593973</v>
      </c>
      <c r="L573" s="0" t="n">
        <v>0.005</v>
      </c>
      <c r="M573" s="0" t="n">
        <v>4</v>
      </c>
      <c r="N573" s="0" t="n">
        <v>2.74400405800951</v>
      </c>
      <c r="O573" s="0" t="n">
        <f aca="false">(N573/2204.59)*EXP(L573*M573)</f>
        <v>0.00126982187936086</v>
      </c>
      <c r="P573" s="0" t="n">
        <v>2.76641421144396</v>
      </c>
      <c r="Q573" s="0" t="n">
        <v>0.53313602271233</v>
      </c>
      <c r="R573" s="0" t="n">
        <f aca="false">194.735920132611*(I573/Hoja4!$M$2)</f>
        <v>34.3777277152778</v>
      </c>
      <c r="S573" s="0" t="n">
        <v>1.14894745568521</v>
      </c>
      <c r="T573" s="0" t="n">
        <v>5.58086552427142E-005</v>
      </c>
      <c r="U573" s="0" t="n">
        <f aca="false">(SQRT(((P573/G573)^2)+((Q573/H573)^2)+((R573/I573)^2)+((S573/J573)^2)+((T573/K573)^2)))*O573</f>
        <v>0.000615782100638388</v>
      </c>
      <c r="V573" s="0" t="n">
        <f aca="false">O573&gt;U573</f>
        <v>1</v>
      </c>
      <c r="W573" s="0" t="n">
        <v>596951.1288</v>
      </c>
      <c r="X573" s="0" t="n">
        <v>4.994E-006</v>
      </c>
      <c r="Y573" s="0" t="n">
        <f aca="false">(W573*X573)*EXP(L573*M573)</f>
        <v>3.04139764561203</v>
      </c>
      <c r="Z573" s="0" t="n">
        <v>240845.737885673</v>
      </c>
      <c r="AA573" s="0" t="n">
        <v>6507.82824848106</v>
      </c>
      <c r="AB573" s="0" t="n">
        <f aca="false">X573*0.1</f>
        <v>4.994E-007</v>
      </c>
      <c r="AC573" s="0" t="n">
        <f aca="false">(SQRT(((AA573/W573)^2)+((AB573/X573)^2)))*Y573</f>
        <v>0.305941757766754</v>
      </c>
      <c r="AD573" s="0" t="n">
        <v>5.223868284E-006</v>
      </c>
      <c r="AE573" s="0" t="n">
        <f aca="false">(W573*AD573)*EXP(L573*M573)</f>
        <v>3.1813898077583</v>
      </c>
      <c r="AF573" s="0" t="n">
        <v>240845.737885673</v>
      </c>
      <c r="AG573" s="0" t="n">
        <v>6507.82824848106</v>
      </c>
      <c r="AH573" s="0" t="n">
        <f aca="false">AD573*0.1</f>
        <v>5.223868284E-007</v>
      </c>
      <c r="AI573" s="0" t="n">
        <f aca="false">(SQRT(((AG573/W573)^2)+((AH573/AD573)^2)))*AE573</f>
        <v>0.320023917731069</v>
      </c>
      <c r="AJ573" s="0" t="n">
        <v>3.02832944E-007</v>
      </c>
      <c r="AK573" s="0" t="n">
        <f aca="false">(W573*AJ573)*EXP(L573*M573)</f>
        <v>0.184428394652655</v>
      </c>
      <c r="AL573" s="0" t="n">
        <v>240845.737885673</v>
      </c>
      <c r="AM573" s="0" t="n">
        <v>6507.82824848106</v>
      </c>
      <c r="AN573" s="0" t="n">
        <f aca="false">AJ573*0.1</f>
        <v>3.02832944E-008</v>
      </c>
      <c r="AO573" s="0" t="n">
        <f aca="false">(SQRT(((AM573/W573)^2)+((AN573/AJ573)^2)))*AK573</f>
        <v>0.0185521111728156</v>
      </c>
    </row>
    <row r="574" customFormat="false" ht="15" hidden="false" customHeight="false" outlineLevel="0" collapsed="false">
      <c r="A574" s="42" t="s">
        <v>655</v>
      </c>
      <c r="B574" s="40" t="s">
        <v>1000</v>
      </c>
      <c r="C574" s="0" t="s">
        <v>2122</v>
      </c>
      <c r="D574" s="41" t="n">
        <v>40781</v>
      </c>
      <c r="E574" s="0" t="n">
        <v>10000</v>
      </c>
      <c r="F574" s="0" t="n">
        <v>9685</v>
      </c>
      <c r="G574" s="0" t="n">
        <f aca="false">(((F574*3.7852*35.81)/1000)/(H574^2))*1.2732</f>
        <v>26.1161667841766</v>
      </c>
      <c r="H574" s="0" t="n">
        <v>8</v>
      </c>
      <c r="I574" s="0" t="n">
        <v>20.4439855446567</v>
      </c>
      <c r="J574" s="0" t="n">
        <v>68.0016224983599</v>
      </c>
      <c r="K574" s="0" t="n">
        <v>3.82238500207701</v>
      </c>
      <c r="L574" s="0" t="n">
        <v>0.005</v>
      </c>
      <c r="M574" s="0" t="n">
        <v>1</v>
      </c>
      <c r="N574" s="0" t="n">
        <v>1225.34742066583</v>
      </c>
      <c r="O574" s="0" t="n">
        <f aca="false">(N574/2204.59)*EXP(L574*M574)</f>
        <v>0.558602506666515</v>
      </c>
      <c r="P574" s="0" t="n">
        <v>0.693948706618423</v>
      </c>
      <c r="Q574" s="0" t="n">
        <v>0.0696754411027923</v>
      </c>
      <c r="R574" s="0" t="n">
        <f aca="false">30.3818643031628*(I574/Hoja4!$CY$2)</f>
        <v>0.181890621940687</v>
      </c>
      <c r="S574" s="0" t="n">
        <v>0.346725101597201</v>
      </c>
      <c r="T574" s="0" t="n">
        <v>0.0215793379964769</v>
      </c>
      <c r="U574" s="0" t="n">
        <f aca="false">(SQRT(((P574/G574)^2)+((Q574/H574)^2)+((R574/I574)^2)+((S574/J574)^2)+((T574/K574)^2)))*O574</f>
        <v>0.0169334088319559</v>
      </c>
      <c r="V574" s="0" t="n">
        <f aca="false">O574&gt;U574</f>
        <v>1</v>
      </c>
      <c r="W574" s="0" t="n">
        <v>198000</v>
      </c>
      <c r="X574" s="0" t="n">
        <v>4.994E-006</v>
      </c>
      <c r="Y574" s="0" t="n">
        <f aca="false">(W574*X574)*EXP(L574*M574)</f>
        <v>0.993768440776026</v>
      </c>
      <c r="Z574" s="0" t="n">
        <v>190229.290460044</v>
      </c>
      <c r="AA574" s="0" t="n">
        <v>3748.14709444969</v>
      </c>
      <c r="AB574" s="0" t="n">
        <f aca="false">X574*0.1</f>
        <v>4.994E-007</v>
      </c>
      <c r="AC574" s="0" t="n">
        <f aca="false">(SQRT(((AA574/W574)^2)+((AB574/X574)^2)))*Y574</f>
        <v>0.101141738164566</v>
      </c>
      <c r="AD574" s="0" t="n">
        <v>5.223868284E-006</v>
      </c>
      <c r="AE574" s="0" t="n">
        <f aca="false">(W574*AD574)*EXP(L574*M574)</f>
        <v>1.03951050048258</v>
      </c>
      <c r="AF574" s="0" t="n">
        <v>190229.290460044</v>
      </c>
      <c r="AG574" s="0" t="n">
        <v>3748.14709444969</v>
      </c>
      <c r="AH574" s="0" t="n">
        <f aca="false">AD574*0.1</f>
        <v>5.223868284E-007</v>
      </c>
      <c r="AI574" s="0" t="n">
        <f aca="false">(SQRT(((AG574/W574)^2)+((AH574/AD574)^2)))*AE574</f>
        <v>0.105797180253606</v>
      </c>
      <c r="AJ574" s="0" t="n">
        <v>3.02832944E-007</v>
      </c>
      <c r="AK574" s="0" t="n">
        <f aca="false">(W574*AJ574)*EXP(L574*M574)</f>
        <v>0.0602614782888453</v>
      </c>
      <c r="AL574" s="0" t="n">
        <v>190229.290460044</v>
      </c>
      <c r="AM574" s="0" t="n">
        <v>3748.14709444969</v>
      </c>
      <c r="AN574" s="0" t="n">
        <f aca="false">AJ574*0.1</f>
        <v>3.02832944E-008</v>
      </c>
      <c r="AO574" s="0" t="n">
        <f aca="false">(SQRT(((AM574/W574)^2)+((AN574/AJ574)^2)))*AK574</f>
        <v>0.00613316986977429</v>
      </c>
    </row>
    <row r="575" customFormat="false" ht="15" hidden="false" customHeight="false" outlineLevel="0" collapsed="false">
      <c r="A575" s="42" t="s">
        <v>655</v>
      </c>
      <c r="B575" s="32"/>
      <c r="C575" s="0" t="s">
        <v>2122</v>
      </c>
      <c r="D575" s="47"/>
      <c r="E575" s="0" t="n">
        <v>10000</v>
      </c>
      <c r="F575" s="0" t="n">
        <v>9685</v>
      </c>
      <c r="G575" s="0" t="n">
        <f aca="false">(((F575*3.7852*35.81)/1000)/(H575^2))*1.2732</f>
        <v>26.1161667841766</v>
      </c>
      <c r="H575" s="0" t="n">
        <v>8</v>
      </c>
      <c r="I575" s="0" t="n">
        <v>20.4439855446567</v>
      </c>
      <c r="J575" s="0" t="n">
        <v>68.0016224983599</v>
      </c>
      <c r="K575" s="0" t="n">
        <v>3.82238500207701</v>
      </c>
      <c r="L575" s="0" t="n">
        <v>0.005</v>
      </c>
      <c r="M575" s="0" t="n">
        <v>1</v>
      </c>
      <c r="N575" s="0" t="n">
        <v>1225.34742066583</v>
      </c>
      <c r="O575" s="0" t="n">
        <f aca="false">(N575/2204.59)*EXP(L575*M575)</f>
        <v>0.558602506666515</v>
      </c>
      <c r="P575" s="0" t="n">
        <v>0.693948706618423</v>
      </c>
      <c r="Q575" s="0" t="n">
        <v>0.0696754411027923</v>
      </c>
      <c r="R575" s="0" t="n">
        <f aca="false">30.3818643031628*(I575/Hoja4!$CY$2)</f>
        <v>0.181890621940687</v>
      </c>
      <c r="S575" s="0" t="n">
        <v>0.346725101597201</v>
      </c>
      <c r="T575" s="0" t="n">
        <v>0.0215793379964769</v>
      </c>
      <c r="U575" s="0" t="n">
        <f aca="false">(SQRT(((P575/G575)^2)+((Q575/H575)^2)+((R575/I575)^2)+((S575/J575)^2)+((T575/K575)^2)))*O575</f>
        <v>0.0169334088319559</v>
      </c>
      <c r="V575" s="0" t="n">
        <f aca="false">O575&gt;U575</f>
        <v>1</v>
      </c>
      <c r="W575" s="0" t="n">
        <v>198000</v>
      </c>
      <c r="X575" s="0" t="n">
        <v>4.994E-006</v>
      </c>
      <c r="Y575" s="0" t="n">
        <f aca="false">(W575*X575)*EXP(L575*M575)</f>
        <v>0.993768440776026</v>
      </c>
      <c r="Z575" s="0" t="n">
        <v>41593.6012865464</v>
      </c>
      <c r="AA575" s="0" t="n">
        <v>3748.14709444969</v>
      </c>
      <c r="AB575" s="0" t="n">
        <f aca="false">X575*0.1</f>
        <v>4.994E-007</v>
      </c>
      <c r="AC575" s="0" t="n">
        <f aca="false">(SQRT(((AA575/W575)^2)+((AB575/X575)^2)))*Y575</f>
        <v>0.101141738164566</v>
      </c>
      <c r="AD575" s="0" t="n">
        <v>5.223868284E-006</v>
      </c>
      <c r="AE575" s="0" t="n">
        <f aca="false">(W575*AD575)*EXP(L575*M575)</f>
        <v>1.03951050048258</v>
      </c>
      <c r="AF575" s="0" t="n">
        <v>41593.6012865464</v>
      </c>
      <c r="AG575" s="0" t="n">
        <v>3748.14709444969</v>
      </c>
      <c r="AH575" s="0" t="n">
        <f aca="false">AD575*0.1</f>
        <v>5.223868284E-007</v>
      </c>
      <c r="AI575" s="0" t="n">
        <f aca="false">(SQRT(((AG575/W575)^2)+((AH575/AD575)^2)))*AE575</f>
        <v>0.105797180253606</v>
      </c>
      <c r="AJ575" s="0" t="n">
        <v>3.02832944E-007</v>
      </c>
      <c r="AK575" s="0" t="n">
        <f aca="false">(W575*AJ575)*EXP(L575*M575)</f>
        <v>0.0602614782888453</v>
      </c>
      <c r="AL575" s="0" t="n">
        <v>41593.6012865464</v>
      </c>
      <c r="AM575" s="0" t="n">
        <v>3748.14709444969</v>
      </c>
      <c r="AN575" s="0" t="n">
        <f aca="false">AJ575*0.1</f>
        <v>3.02832944E-008</v>
      </c>
      <c r="AO575" s="0" t="n">
        <f aca="false">(SQRT(((AM575/W575)^2)+((AN575/AJ575)^2)))*AK575</f>
        <v>0.00613316986977429</v>
      </c>
    </row>
    <row r="576" customFormat="false" ht="15" hidden="false" customHeight="false" outlineLevel="0" collapsed="false">
      <c r="A576" s="42" t="s">
        <v>655</v>
      </c>
      <c r="B576" s="32"/>
      <c r="C576" s="0" t="s">
        <v>2122</v>
      </c>
      <c r="D576" s="47"/>
      <c r="E576" s="0" t="n">
        <v>10000</v>
      </c>
      <c r="F576" s="0" t="n">
        <v>9685</v>
      </c>
      <c r="G576" s="0" t="n">
        <f aca="false">(((F576*3.7852*35.81)/1000)/(H576^2))*1.2732</f>
        <v>26.1161667841766</v>
      </c>
      <c r="H576" s="0" t="n">
        <v>8</v>
      </c>
      <c r="I576" s="0" t="n">
        <v>20.4439855446567</v>
      </c>
      <c r="J576" s="0" t="n">
        <v>68.0016224983599</v>
      </c>
      <c r="K576" s="0" t="n">
        <v>3.82238500207701</v>
      </c>
      <c r="L576" s="0" t="n">
        <v>0.005</v>
      </c>
      <c r="M576" s="0" t="n">
        <v>1</v>
      </c>
      <c r="N576" s="0" t="n">
        <v>1225.34742066583</v>
      </c>
      <c r="O576" s="0" t="n">
        <f aca="false">(N576/2204.59)*EXP(L576*M576)</f>
        <v>0.558602506666515</v>
      </c>
      <c r="P576" s="0" t="n">
        <v>0.693948706618423</v>
      </c>
      <c r="Q576" s="0" t="n">
        <v>0.0696754411027923</v>
      </c>
      <c r="R576" s="0" t="n">
        <f aca="false">30.3818643031628*(I576/Hoja4!$CY$2)</f>
        <v>0.181890621940687</v>
      </c>
      <c r="S576" s="0" t="n">
        <v>0.346725101597201</v>
      </c>
      <c r="T576" s="0" t="n">
        <v>0.0215793379964769</v>
      </c>
      <c r="U576" s="0" t="n">
        <f aca="false">(SQRT(((P576/G576)^2)+((Q576/H576)^2)+((R576/I576)^2)+((S576/J576)^2)+((T576/K576)^2)))*O576</f>
        <v>0.0169334088319559</v>
      </c>
      <c r="V576" s="0" t="n">
        <f aca="false">O576&gt;U576</f>
        <v>1</v>
      </c>
      <c r="W576" s="0" t="n">
        <v>198000</v>
      </c>
      <c r="X576" s="0" t="n">
        <v>4.994E-006</v>
      </c>
      <c r="Y576" s="0" t="n">
        <f aca="false">(W576*X576)*EXP(L576*M576)</f>
        <v>0.993768440776026</v>
      </c>
      <c r="Z576" s="0" t="n">
        <v>41593.6012865464</v>
      </c>
      <c r="AA576" s="0" t="n">
        <v>3748.14709444969</v>
      </c>
      <c r="AB576" s="0" t="n">
        <f aca="false">X576*0.1</f>
        <v>4.994E-007</v>
      </c>
      <c r="AC576" s="0" t="n">
        <f aca="false">(SQRT(((AA576/W576)^2)+((AB576/X576)^2)))*Y576</f>
        <v>0.101141738164566</v>
      </c>
      <c r="AD576" s="0" t="n">
        <v>5.223868284E-006</v>
      </c>
      <c r="AE576" s="0" t="n">
        <f aca="false">(W576*AD576)*EXP(L576*M576)</f>
        <v>1.03951050048258</v>
      </c>
      <c r="AF576" s="0" t="n">
        <v>41593.6012865464</v>
      </c>
      <c r="AG576" s="0" t="n">
        <v>3748.14709444969</v>
      </c>
      <c r="AH576" s="0" t="n">
        <f aca="false">AD576*0.1</f>
        <v>5.223868284E-007</v>
      </c>
      <c r="AI576" s="0" t="n">
        <f aca="false">(SQRT(((AG576/W576)^2)+((AH576/AD576)^2)))*AE576</f>
        <v>0.105797180253606</v>
      </c>
      <c r="AJ576" s="0" t="n">
        <v>3.02832944E-007</v>
      </c>
      <c r="AK576" s="0" t="n">
        <f aca="false">(W576*AJ576)*EXP(L576*M576)</f>
        <v>0.0602614782888453</v>
      </c>
      <c r="AL576" s="0" t="n">
        <v>41593.6012865464</v>
      </c>
      <c r="AM576" s="0" t="n">
        <v>3748.14709444969</v>
      </c>
      <c r="AN576" s="0" t="n">
        <f aca="false">AJ576*0.1</f>
        <v>3.02832944E-008</v>
      </c>
      <c r="AO576" s="0" t="n">
        <f aca="false">(SQRT(((AM576/W576)^2)+((AN576/AJ576)^2)))*AK576</f>
        <v>0.00613316986977429</v>
      </c>
    </row>
    <row r="577" customFormat="false" ht="15" hidden="false" customHeight="false" outlineLevel="0" collapsed="false">
      <c r="A577" s="42" t="s">
        <v>655</v>
      </c>
      <c r="B577" s="32"/>
      <c r="C577" s="0" t="s">
        <v>2122</v>
      </c>
      <c r="D577" s="47"/>
      <c r="E577" s="0" t="n">
        <v>10000</v>
      </c>
      <c r="F577" s="0" t="n">
        <v>9685</v>
      </c>
      <c r="G577" s="0" t="n">
        <f aca="false">(((F577*3.7852*35.81)/1000)/(H577^2))*1.2732</f>
        <v>26.1161667841766</v>
      </c>
      <c r="H577" s="0" t="n">
        <v>8</v>
      </c>
      <c r="I577" s="0" t="n">
        <v>20.4439855446567</v>
      </c>
      <c r="J577" s="0" t="n">
        <v>68.0016224983599</v>
      </c>
      <c r="K577" s="0" t="n">
        <v>3.82238500207701</v>
      </c>
      <c r="L577" s="0" t="n">
        <v>0.005</v>
      </c>
      <c r="M577" s="0" t="n">
        <v>1</v>
      </c>
      <c r="N577" s="0" t="n">
        <v>1225.34742066583</v>
      </c>
      <c r="O577" s="0" t="n">
        <f aca="false">(N577/2204.59)*EXP(L577*M577)</f>
        <v>0.558602506666515</v>
      </c>
      <c r="P577" s="0" t="n">
        <v>0.693948706618423</v>
      </c>
      <c r="Q577" s="0" t="n">
        <v>0.0696754411027923</v>
      </c>
      <c r="R577" s="0" t="n">
        <f aca="false">30.3818643031628*(I577/Hoja4!$CY$2)</f>
        <v>0.181890621940687</v>
      </c>
      <c r="S577" s="0" t="n">
        <v>0.346725101597201</v>
      </c>
      <c r="T577" s="0" t="n">
        <v>0.0215793379964769</v>
      </c>
      <c r="U577" s="0" t="n">
        <f aca="false">(SQRT(((P577/G577)^2)+((Q577/H577)^2)+((R577/I577)^2)+((S577/J577)^2)+((T577/K577)^2)))*O577</f>
        <v>0.0169334088319559</v>
      </c>
      <c r="V577" s="0" t="n">
        <f aca="false">O577&gt;U577</f>
        <v>1</v>
      </c>
      <c r="W577" s="0" t="n">
        <v>198000</v>
      </c>
      <c r="X577" s="0" t="n">
        <v>4.994E-006</v>
      </c>
      <c r="Y577" s="0" t="n">
        <f aca="false">(W577*X577)*EXP(L577*M577)</f>
        <v>0.993768440776026</v>
      </c>
      <c r="Z577" s="0" t="n">
        <v>129749.408826819</v>
      </c>
      <c r="AA577" s="0" t="n">
        <v>3748.14709444969</v>
      </c>
      <c r="AB577" s="0" t="n">
        <f aca="false">X577*0.1</f>
        <v>4.994E-007</v>
      </c>
      <c r="AC577" s="0" t="n">
        <f aca="false">(SQRT(((AA577/W577)^2)+((AB577/X577)^2)))*Y577</f>
        <v>0.101141738164566</v>
      </c>
      <c r="AD577" s="0" t="n">
        <v>5.223868284E-006</v>
      </c>
      <c r="AE577" s="0" t="n">
        <f aca="false">(W577*AD577)*EXP(L577*M577)</f>
        <v>1.03951050048258</v>
      </c>
      <c r="AF577" s="0" t="n">
        <v>129749.408826819</v>
      </c>
      <c r="AG577" s="0" t="n">
        <v>3748.14709444969</v>
      </c>
      <c r="AH577" s="0" t="n">
        <f aca="false">AD577*0.1</f>
        <v>5.223868284E-007</v>
      </c>
      <c r="AI577" s="0" t="n">
        <f aca="false">(SQRT(((AG577/W577)^2)+((AH577/AD577)^2)))*AE577</f>
        <v>0.105797180253606</v>
      </c>
      <c r="AJ577" s="0" t="n">
        <v>3.02832944E-007</v>
      </c>
      <c r="AK577" s="0" t="n">
        <f aca="false">(W577*AJ577)*EXP(L577*M577)</f>
        <v>0.0602614782888453</v>
      </c>
      <c r="AL577" s="0" t="n">
        <v>129749.408826819</v>
      </c>
      <c r="AM577" s="0" t="n">
        <v>3748.14709444969</v>
      </c>
      <c r="AN577" s="0" t="n">
        <f aca="false">AJ577*0.1</f>
        <v>3.02832944E-008</v>
      </c>
      <c r="AO577" s="0" t="n">
        <f aca="false">(SQRT(((AM577/W577)^2)+((AN577/AJ577)^2)))*AK577</f>
        <v>0.00613316986977429</v>
      </c>
    </row>
    <row r="578" customFormat="false" ht="15" hidden="false" customHeight="false" outlineLevel="0" collapsed="false">
      <c r="A578" s="42" t="s">
        <v>655</v>
      </c>
      <c r="B578" s="32"/>
      <c r="C578" s="0" t="s">
        <v>2125</v>
      </c>
      <c r="D578" s="47"/>
      <c r="E578" s="0" t="n">
        <v>10000</v>
      </c>
      <c r="F578" s="0" t="n">
        <v>9685</v>
      </c>
      <c r="G578" s="0" t="n">
        <f aca="false">(((F578*3.7852*35.81)/1000)/(H578^2))*1.2732</f>
        <v>26.1161667841766</v>
      </c>
      <c r="H578" s="0" t="n">
        <v>8</v>
      </c>
      <c r="I578" s="0" t="n">
        <v>0.619514713474445</v>
      </c>
      <c r="J578" s="0" t="n">
        <v>68.0020357347871</v>
      </c>
      <c r="K578" s="0" t="n">
        <v>3.9836139795159</v>
      </c>
      <c r="L578" s="0" t="n">
        <v>0.005</v>
      </c>
      <c r="M578" s="0" t="n">
        <v>1</v>
      </c>
      <c r="N578" s="0" t="n">
        <v>1.65463907142857</v>
      </c>
      <c r="O578" s="0" t="n">
        <f aca="false">(N578/2204.59)*EXP(L578*M578)</f>
        <v>0.000754304874960373</v>
      </c>
      <c r="P578" s="0" t="n">
        <v>0.693948706618423</v>
      </c>
      <c r="Q578" s="0" t="n">
        <v>0.0696754411027923</v>
      </c>
      <c r="R578" s="0" t="n">
        <f aca="false">30.3818643031628*(I578/Hoja4!$DN$2)</f>
        <v>0.00327590833776493</v>
      </c>
      <c r="S578" s="0" t="n">
        <v>0.388353619553598</v>
      </c>
      <c r="T578" s="0" t="n">
        <v>0.0223763331258358</v>
      </c>
      <c r="U578" s="0" t="n">
        <f aca="false">(SQRT(((P578/G578)^2)+((Q578/H578)^2)+((R578/I578)^2)+((S578/J578)^2)+((T578/K578)^2)))*O578</f>
        <v>2.23003011456995E-005</v>
      </c>
      <c r="V578" s="0" t="n">
        <f aca="false">O578&gt;U578</f>
        <v>1</v>
      </c>
      <c r="W578" s="0" t="n">
        <v>6000</v>
      </c>
      <c r="X578" s="0" t="n">
        <v>4.994E-006</v>
      </c>
      <c r="Y578" s="0" t="n">
        <f aca="false">(W578*X578)*EXP(L578*M578)</f>
        <v>0.0301141951750311</v>
      </c>
      <c r="Z578" s="0" t="n">
        <v>41593.6012865464</v>
      </c>
      <c r="AA578" s="0" t="n">
        <v>804.406580767259</v>
      </c>
      <c r="AB578" s="0" t="n">
        <f aca="false">X578*0.1</f>
        <v>4.994E-007</v>
      </c>
      <c r="AC578" s="0" t="n">
        <f aca="false">(SQRT(((AA578/W578)^2)+((AB578/X578)^2)))*Y578</f>
        <v>0.00503674342796855</v>
      </c>
      <c r="AD578" s="0" t="n">
        <v>5.223868284E-006</v>
      </c>
      <c r="AE578" s="0" t="n">
        <f aca="false">(W578*AD578)*EXP(L578*M578)</f>
        <v>0.0315003181964419</v>
      </c>
      <c r="AF578" s="0" t="n">
        <v>41593.6012865464</v>
      </c>
      <c r="AG578" s="0" t="n">
        <v>804.406580767259</v>
      </c>
      <c r="AH578" s="0" t="n">
        <f aca="false">AD578*0.1</f>
        <v>5.223868284E-007</v>
      </c>
      <c r="AI578" s="0" t="n">
        <f aca="false">(SQRT(((AG578/W578)^2)+((AH578/AD578)^2)))*AE578</f>
        <v>0.00526857914457556</v>
      </c>
      <c r="AJ578" s="0" t="n">
        <v>3.02832944E-007</v>
      </c>
      <c r="AK578" s="0" t="n">
        <f aca="false">(W578*AJ578)*EXP(L578*M578)</f>
        <v>0.00182610540269228</v>
      </c>
      <c r="AL578" s="0" t="n">
        <v>41593.6012865464</v>
      </c>
      <c r="AM578" s="0" t="n">
        <v>804.406580767259</v>
      </c>
      <c r="AN578" s="0" t="n">
        <f aca="false">AJ578*0.1</f>
        <v>3.02832944E-008</v>
      </c>
      <c r="AO578" s="0" t="n">
        <f aca="false">(SQRT(((AM578/W578)^2)+((AN578/AJ578)^2)))*AK578</f>
        <v>0.000305424877946409</v>
      </c>
    </row>
    <row r="579" customFormat="false" ht="15" hidden="false" customHeight="false" outlineLevel="0" collapsed="false">
      <c r="A579" s="42" t="s">
        <v>655</v>
      </c>
      <c r="B579" s="32"/>
      <c r="C579" s="0" t="s">
        <v>2123</v>
      </c>
      <c r="D579" s="47"/>
      <c r="E579" s="0" t="n">
        <v>10000</v>
      </c>
      <c r="F579" s="0" t="n">
        <v>9685</v>
      </c>
      <c r="G579" s="0" t="n">
        <f aca="false">(((F579*3.7852*35.81)/1000)/(H579^2))*1.2732</f>
        <v>26.1161667841766</v>
      </c>
      <c r="H579" s="0" t="n">
        <v>8</v>
      </c>
      <c r="I579" s="0" t="n">
        <v>9.29272070211668</v>
      </c>
      <c r="J579" s="0" t="n">
        <v>130.009325504884</v>
      </c>
      <c r="K579" s="0" t="n">
        <v>0.00593973</v>
      </c>
      <c r="L579" s="0" t="n">
        <v>0.005</v>
      </c>
      <c r="M579" s="0" t="n">
        <v>1</v>
      </c>
      <c r="N579" s="0" t="n">
        <v>1.65463907142857</v>
      </c>
      <c r="O579" s="0" t="n">
        <f aca="false">(N579/2204.59)*EXP(L579*M579)</f>
        <v>0.000754304874960373</v>
      </c>
      <c r="P579" s="0" t="n">
        <v>0.693948706618423</v>
      </c>
      <c r="Q579" s="0" t="n">
        <v>0.0696754411027923</v>
      </c>
      <c r="R579" s="0" t="n">
        <f aca="false">30.3818643031628*(I579/Hoja4!$DN$2)</f>
        <v>0.0491386250664739</v>
      </c>
      <c r="S579" s="0" t="n">
        <v>1.14894745568521</v>
      </c>
      <c r="T579" s="0" t="n">
        <v>5.58086552427142E-005</v>
      </c>
      <c r="U579" s="0" t="n">
        <f aca="false">(SQRT(((P579/G579)^2)+((Q579/H579)^2)+((R579/I579)^2)+((S579/J579)^2)+((T579/K579)^2)))*O579</f>
        <v>2.35682300423755E-005</v>
      </c>
      <c r="V579" s="0" t="n">
        <f aca="false">O579&gt;U579</f>
        <v>1</v>
      </c>
      <c r="W579" s="0" t="n">
        <v>90000</v>
      </c>
      <c r="X579" s="0" t="n">
        <v>4.994E-006</v>
      </c>
      <c r="Y579" s="0" t="n">
        <f aca="false">(W579*X579)*EXP(L579*M579)</f>
        <v>0.451712927625466</v>
      </c>
      <c r="Z579" s="0" t="n">
        <v>41593.6012865464</v>
      </c>
      <c r="AA579" s="0" t="n">
        <v>6507.82824848106</v>
      </c>
      <c r="AB579" s="0" t="n">
        <f aca="false">X579*0.1</f>
        <v>4.994E-007</v>
      </c>
      <c r="AC579" s="0" t="n">
        <f aca="false">(SQRT(((AA579/W579)^2)+((AB579/X579)^2)))*Y579</f>
        <v>0.0557433168026049</v>
      </c>
      <c r="AD579" s="0" t="n">
        <v>5.223868284E-006</v>
      </c>
      <c r="AE579" s="0" t="n">
        <f aca="false">(W579*AD579)*EXP(L579*M579)</f>
        <v>0.472504772946628</v>
      </c>
      <c r="AF579" s="0" t="n">
        <v>41593.6012865464</v>
      </c>
      <c r="AG579" s="0" t="n">
        <v>6507.82824848106</v>
      </c>
      <c r="AH579" s="0" t="n">
        <f aca="false">AD579*0.1</f>
        <v>5.223868284E-007</v>
      </c>
      <c r="AI579" s="0" t="n">
        <f aca="false">(SQRT(((AG579/W579)^2)+((AH579/AD579)^2)))*AE579</f>
        <v>0.0583091198818766</v>
      </c>
      <c r="AJ579" s="0" t="n">
        <v>3.02832944E-007</v>
      </c>
      <c r="AK579" s="0" t="n">
        <f aca="false">(W579*AJ579)*EXP(L579*M579)</f>
        <v>0.0273915810403842</v>
      </c>
      <c r="AL579" s="0" t="n">
        <v>41593.6012865464</v>
      </c>
      <c r="AM579" s="0" t="n">
        <v>6507.82824848106</v>
      </c>
      <c r="AN579" s="0" t="n">
        <f aca="false">AJ579*0.1</f>
        <v>3.02832944E-008</v>
      </c>
      <c r="AO579" s="0" t="n">
        <f aca="false">(SQRT(((AM579/W579)^2)+((AN579/AJ579)^2)))*AK579</f>
        <v>0.00338023883373198</v>
      </c>
    </row>
    <row r="580" customFormat="false" ht="15" hidden="false" customHeight="false" outlineLevel="0" collapsed="false">
      <c r="A580" s="42" t="s">
        <v>655</v>
      </c>
      <c r="B580" s="32"/>
      <c r="C580" s="0" t="s">
        <v>2123</v>
      </c>
      <c r="D580" s="47"/>
      <c r="E580" s="0" t="n">
        <v>10000</v>
      </c>
      <c r="F580" s="0" t="n">
        <v>9685</v>
      </c>
      <c r="G580" s="0" t="n">
        <f aca="false">(((F580*3.7852*35.81)/1000)/(H580^2))*1.2732</f>
        <v>26.1161667841766</v>
      </c>
      <c r="H580" s="0" t="n">
        <v>8</v>
      </c>
      <c r="I580" s="0" t="n">
        <v>9.29272070211668</v>
      </c>
      <c r="J580" s="0" t="n">
        <v>130.009325504884</v>
      </c>
      <c r="K580" s="0" t="n">
        <v>0.00593973</v>
      </c>
      <c r="L580" s="0" t="n">
        <v>0.005</v>
      </c>
      <c r="M580" s="0" t="n">
        <v>1</v>
      </c>
      <c r="N580" s="0" t="n">
        <v>1.65463907142857</v>
      </c>
      <c r="O580" s="0" t="n">
        <f aca="false">(N580/2204.59)*EXP(L580*M580)</f>
        <v>0.000754304874960373</v>
      </c>
      <c r="P580" s="0" t="n">
        <v>0.693948706618423</v>
      </c>
      <c r="Q580" s="0" t="n">
        <v>0.0696754411027923</v>
      </c>
      <c r="R580" s="0" t="n">
        <f aca="false">30.3818643031628*(I580/Hoja4!$DN$2)</f>
        <v>0.0491386250664739</v>
      </c>
      <c r="S580" s="0" t="n">
        <v>1.14894745568521</v>
      </c>
      <c r="T580" s="0" t="n">
        <v>5.58086552427142E-005</v>
      </c>
      <c r="U580" s="0" t="n">
        <f aca="false">(SQRT(((P580/G580)^2)+((Q580/H580)^2)+((R580/I580)^2)+((S580/J580)^2)+((T580/K580)^2)))*O580</f>
        <v>2.35682300423755E-005</v>
      </c>
      <c r="V580" s="0" t="n">
        <f aca="false">O580&gt;U580</f>
        <v>1</v>
      </c>
      <c r="W580" s="0" t="n">
        <v>90000</v>
      </c>
      <c r="X580" s="0" t="n">
        <v>4.994E-006</v>
      </c>
      <c r="Y580" s="0" t="n">
        <f aca="false">(W580*X580)*EXP(L580*M580)</f>
        <v>0.451712927625466</v>
      </c>
      <c r="Z580" s="0" t="n">
        <v>129749.408826819</v>
      </c>
      <c r="AA580" s="0" t="n">
        <v>6507.82824848106</v>
      </c>
      <c r="AB580" s="0" t="n">
        <f aca="false">X580*0.1</f>
        <v>4.994E-007</v>
      </c>
      <c r="AC580" s="0" t="n">
        <f aca="false">(SQRT(((AA580/W580)^2)+((AB580/X580)^2)))*Y580</f>
        <v>0.0557433168026049</v>
      </c>
      <c r="AD580" s="0" t="n">
        <v>5.223868284E-006</v>
      </c>
      <c r="AE580" s="0" t="n">
        <f aca="false">(W580*AD580)*EXP(L580*M580)</f>
        <v>0.472504772946628</v>
      </c>
      <c r="AF580" s="0" t="n">
        <v>129749.408826819</v>
      </c>
      <c r="AG580" s="0" t="n">
        <v>6507.82824848106</v>
      </c>
      <c r="AH580" s="0" t="n">
        <f aca="false">AD580*0.1</f>
        <v>5.223868284E-007</v>
      </c>
      <c r="AI580" s="0" t="n">
        <f aca="false">(SQRT(((AG580/W580)^2)+((AH580/AD580)^2)))*AE580</f>
        <v>0.0583091198818766</v>
      </c>
      <c r="AJ580" s="0" t="n">
        <v>3.02832944E-007</v>
      </c>
      <c r="AK580" s="0" t="n">
        <f aca="false">(W580*AJ580)*EXP(L580*M580)</f>
        <v>0.0273915810403842</v>
      </c>
      <c r="AL580" s="0" t="n">
        <v>129749.408826819</v>
      </c>
      <c r="AM580" s="0" t="n">
        <v>6507.82824848106</v>
      </c>
      <c r="AN580" s="0" t="n">
        <f aca="false">AJ580*0.1</f>
        <v>3.02832944E-008</v>
      </c>
      <c r="AO580" s="0" t="n">
        <f aca="false">(SQRT(((AM580/W580)^2)+((AN580/AJ580)^2)))*AK580</f>
        <v>0.00338023883373198</v>
      </c>
    </row>
    <row r="581" customFormat="false" ht="15" hidden="false" customHeight="false" outlineLevel="0" collapsed="false">
      <c r="A581" s="42" t="s">
        <v>655</v>
      </c>
      <c r="B581" s="32"/>
      <c r="C581" s="0" t="s">
        <v>2123</v>
      </c>
      <c r="D581" s="47"/>
      <c r="E581" s="0" t="n">
        <v>10000</v>
      </c>
      <c r="F581" s="0" t="n">
        <v>9685</v>
      </c>
      <c r="H581" s="0" t="n">
        <v>8</v>
      </c>
      <c r="I581" s="0" t="n">
        <v>9.29272070211668</v>
      </c>
      <c r="J581" s="0" t="n">
        <v>130.009325504884</v>
      </c>
      <c r="K581" s="0" t="n">
        <v>0.00593973</v>
      </c>
      <c r="L581" s="0" t="n">
        <v>0.005</v>
      </c>
      <c r="M581" s="0" t="n">
        <v>1</v>
      </c>
      <c r="N581" s="0" t="n">
        <v>1.65463907142857</v>
      </c>
      <c r="O581" s="0" t="n">
        <f aca="false">(N581/2204.59)*EXP(L581*M581)</f>
        <v>0.000754304874960373</v>
      </c>
      <c r="P581" s="0" t="n">
        <v>0.693948706618423</v>
      </c>
      <c r="Q581" s="0" t="n">
        <v>0.0696754411027923</v>
      </c>
      <c r="R581" s="0" t="n">
        <f aca="false">30.3818643031628*(I581/Hoja4!$DN$2)</f>
        <v>0.0491386250664739</v>
      </c>
      <c r="S581" s="0" t="n">
        <v>1.14894745568521</v>
      </c>
      <c r="T581" s="0" t="n">
        <v>5.58086552427142E-005</v>
      </c>
      <c r="W581" s="0" t="n">
        <v>90000</v>
      </c>
      <c r="X581" s="0" t="n">
        <v>4.994E-006</v>
      </c>
      <c r="Y581" s="0" t="n">
        <f aca="false">(W581*X581)*EXP(L581*M581)</f>
        <v>0.451712927625466</v>
      </c>
      <c r="AA581" s="0" t="n">
        <v>6507.82824848106</v>
      </c>
      <c r="AB581" s="0" t="n">
        <f aca="false">X581*0.1</f>
        <v>4.994E-007</v>
      </c>
      <c r="AD581" s="0" t="n">
        <v>5.223868284E-006</v>
      </c>
      <c r="AE581" s="0" t="n">
        <f aca="false">(W581*AD581)*EXP(L581*M581)</f>
        <v>0.472504772946628</v>
      </c>
      <c r="AG581" s="0" t="n">
        <v>6507.82824848106</v>
      </c>
      <c r="AH581" s="0" t="n">
        <f aca="false">AD581*0.1</f>
        <v>5.223868284E-007</v>
      </c>
      <c r="AJ581" s="0" t="n">
        <v>3.02832944E-007</v>
      </c>
      <c r="AK581" s="0" t="n">
        <f aca="false">(W581*AJ581)*EXP(L581*M581)</f>
        <v>0.0273915810403842</v>
      </c>
      <c r="AM581" s="0" t="n">
        <v>6507.82824848106</v>
      </c>
      <c r="AN581" s="0" t="n">
        <f aca="false">AJ581*0.1</f>
        <v>3.02832944E-008</v>
      </c>
    </row>
    <row r="582" customFormat="false" ht="15" hidden="false" customHeight="false" outlineLevel="0" collapsed="false">
      <c r="A582" s="42" t="s">
        <v>655</v>
      </c>
      <c r="B582" s="32"/>
      <c r="C582" s="0" t="s">
        <v>2123</v>
      </c>
      <c r="D582" s="47"/>
      <c r="E582" s="0" t="n">
        <v>10000</v>
      </c>
      <c r="F582" s="0" t="n">
        <v>9685</v>
      </c>
      <c r="H582" s="0" t="n">
        <v>8</v>
      </c>
      <c r="I582" s="0" t="n">
        <v>9.29272070211668</v>
      </c>
      <c r="J582" s="0" t="n">
        <v>130.009325504884</v>
      </c>
      <c r="K582" s="0" t="n">
        <v>0.00593973</v>
      </c>
      <c r="L582" s="0" t="n">
        <v>0.005</v>
      </c>
      <c r="M582" s="0" t="n">
        <v>1</v>
      </c>
      <c r="N582" s="0" t="n">
        <v>38.6979643724402</v>
      </c>
      <c r="O582" s="0" t="n">
        <f aca="false">(N582/2204.59)*EXP(L582*M582)</f>
        <v>0.0176413477000591</v>
      </c>
      <c r="P582" s="0" t="n">
        <v>0.693948706618423</v>
      </c>
      <c r="Q582" s="0" t="n">
        <v>0.0696754411027923</v>
      </c>
      <c r="R582" s="0" t="n">
        <f aca="false">30.3818643031628*(I582/Hoja4!$DN$2)</f>
        <v>0.0491386250664739</v>
      </c>
      <c r="S582" s="0" t="n">
        <v>1.14894745568521</v>
      </c>
      <c r="T582" s="0" t="n">
        <v>5.58086552427142E-005</v>
      </c>
      <c r="W582" s="0" t="n">
        <v>90000</v>
      </c>
      <c r="X582" s="0" t="n">
        <v>4.994E-006</v>
      </c>
      <c r="Y582" s="0" t="n">
        <f aca="false">(W582*X582)*EXP(L582*M582)</f>
        <v>0.451712927625466</v>
      </c>
      <c r="AA582" s="0" t="n">
        <v>6507.82824848106</v>
      </c>
      <c r="AB582" s="0" t="n">
        <f aca="false">X582*0.1</f>
        <v>4.994E-007</v>
      </c>
      <c r="AD582" s="0" t="n">
        <v>5.223868284E-006</v>
      </c>
      <c r="AE582" s="0" t="n">
        <f aca="false">(W582*AD582)*EXP(L582*M582)</f>
        <v>0.472504772946628</v>
      </c>
      <c r="AG582" s="0" t="n">
        <v>6507.82824848106</v>
      </c>
      <c r="AH582" s="0" t="n">
        <f aca="false">AD582*0.1</f>
        <v>5.223868284E-007</v>
      </c>
      <c r="AJ582" s="0" t="n">
        <v>3.02832944E-007</v>
      </c>
      <c r="AK582" s="0" t="n">
        <f aca="false">(W582*AJ582)*EXP(L582*M582)</f>
        <v>0.0273915810403842</v>
      </c>
      <c r="AM582" s="0" t="n">
        <v>6507.82824848106</v>
      </c>
      <c r="AN582" s="0" t="n">
        <f aca="false">AJ582*0.1</f>
        <v>3.02832944E-008</v>
      </c>
    </row>
    <row r="583" customFormat="false" ht="15" hidden="false" customHeight="false" outlineLevel="0" collapsed="false">
      <c r="A583" s="42" t="s">
        <v>655</v>
      </c>
      <c r="B583" s="32"/>
      <c r="C583" s="0" t="s">
        <v>2125</v>
      </c>
      <c r="D583" s="47"/>
      <c r="E583" s="0" t="n">
        <v>10000</v>
      </c>
      <c r="F583" s="0" t="n">
        <v>9685</v>
      </c>
      <c r="G583" s="0" t="n">
        <f aca="false">(((F583*3.7852*35.81)/1000)/(H583^2))*1.2732</f>
        <v>26.1161667841766</v>
      </c>
      <c r="H583" s="0" t="n">
        <v>8</v>
      </c>
      <c r="I583" s="0" t="n">
        <v>0.619514713474445</v>
      </c>
      <c r="J583" s="0" t="n">
        <v>68.0020357347871</v>
      </c>
      <c r="K583" s="0" t="n">
        <v>3.9836139795159</v>
      </c>
      <c r="L583" s="0" t="n">
        <v>0.005</v>
      </c>
      <c r="M583" s="0" t="n">
        <v>1</v>
      </c>
      <c r="N583" s="0" t="n">
        <v>38.6979643724402</v>
      </c>
      <c r="O583" s="0" t="n">
        <f aca="false">(N583/2204.59)*EXP(L583*M583)</f>
        <v>0.0176413477000591</v>
      </c>
      <c r="P583" s="0" t="n">
        <v>0.693948706618423</v>
      </c>
      <c r="Q583" s="0" t="n">
        <v>0.0696754411027923</v>
      </c>
      <c r="R583" s="0" t="n">
        <f aca="false">30.3818643031628*(I583/Hoja4!$DN$2)</f>
        <v>0.00327590833776493</v>
      </c>
      <c r="S583" s="0" t="n">
        <v>0.388353619553598</v>
      </c>
      <c r="T583" s="0" t="n">
        <v>0.0223763331258358</v>
      </c>
      <c r="U583" s="0" t="n">
        <f aca="false">(SQRT(((P583/G583)^2)+((Q583/H583)^2)+((R583/I583)^2)+((S583/J583)^2)+((T583/K583)^2)))*O583</f>
        <v>0.000521549547652042</v>
      </c>
      <c r="V583" s="0" t="n">
        <f aca="false">O583&gt;U583</f>
        <v>1</v>
      </c>
      <c r="W583" s="0" t="n">
        <v>6000</v>
      </c>
      <c r="X583" s="0" t="n">
        <v>4.994E-006</v>
      </c>
      <c r="Y583" s="0" t="n">
        <f aca="false">(W583*X583)*EXP(L583*M583)</f>
        <v>0.0301141951750311</v>
      </c>
      <c r="Z583" s="0" t="n">
        <v>41593.6012865464</v>
      </c>
      <c r="AA583" s="0" t="n">
        <v>804.406580767259</v>
      </c>
      <c r="AB583" s="0" t="n">
        <f aca="false">X583*0.1</f>
        <v>4.994E-007</v>
      </c>
      <c r="AC583" s="0" t="n">
        <f aca="false">(SQRT(((AA583/W583)^2)+((AB583/X583)^2)))*Y583</f>
        <v>0.00503674342796855</v>
      </c>
      <c r="AD583" s="0" t="n">
        <v>5.223868284E-006</v>
      </c>
      <c r="AE583" s="0" t="n">
        <f aca="false">(W583*AD583)*EXP(L583*M583)</f>
        <v>0.0315003181964419</v>
      </c>
      <c r="AF583" s="0" t="n">
        <v>41593.6012865464</v>
      </c>
      <c r="AG583" s="0" t="n">
        <v>804.406580767259</v>
      </c>
      <c r="AH583" s="0" t="n">
        <f aca="false">AD583*0.1</f>
        <v>5.223868284E-007</v>
      </c>
      <c r="AI583" s="0" t="n">
        <f aca="false">(SQRT(((AG583/W583)^2)+((AH583/AD583)^2)))*AE583</f>
        <v>0.00526857914457556</v>
      </c>
      <c r="AJ583" s="0" t="n">
        <v>3.02832944E-007</v>
      </c>
      <c r="AK583" s="0" t="n">
        <f aca="false">(W583*AJ583)*EXP(L583*M583)</f>
        <v>0.00182610540269228</v>
      </c>
      <c r="AL583" s="0" t="n">
        <v>41593.6012865464</v>
      </c>
      <c r="AM583" s="0" t="n">
        <v>804.406580767259</v>
      </c>
      <c r="AN583" s="0" t="n">
        <f aca="false">AJ583*0.1</f>
        <v>3.02832944E-008</v>
      </c>
      <c r="AO583" s="0" t="n">
        <f aca="false">(SQRT(((AM583/W583)^2)+((AN583/AJ583)^2)))*AK583</f>
        <v>0.000305424877946409</v>
      </c>
    </row>
    <row r="584" customFormat="false" ht="15" hidden="false" customHeight="false" outlineLevel="0" collapsed="false">
      <c r="A584" s="42" t="s">
        <v>655</v>
      </c>
      <c r="B584" s="40" t="s">
        <v>1005</v>
      </c>
      <c r="C584" s="0" t="s">
        <v>2125</v>
      </c>
      <c r="D584" s="41" t="n">
        <v>40955</v>
      </c>
      <c r="E584" s="0" t="n">
        <v>5000</v>
      </c>
      <c r="F584" s="0" t="n">
        <v>5283</v>
      </c>
      <c r="G584" s="0" t="n">
        <f aca="false">(((F584*3.7852*35.81)/1000)/(H584^2))*1.2732</f>
        <v>13.5594691800206</v>
      </c>
      <c r="H584" s="0" t="n">
        <v>8.2</v>
      </c>
      <c r="I584" s="0" t="n">
        <v>3.40715502555366</v>
      </c>
      <c r="J584" s="0" t="n">
        <v>68.0020357347871</v>
      </c>
      <c r="K584" s="0" t="n">
        <v>3.9836139795159</v>
      </c>
      <c r="L584" s="0" t="n">
        <v>0.005</v>
      </c>
      <c r="M584" s="0" t="n">
        <v>0</v>
      </c>
      <c r="N584" s="0" t="n">
        <v>116.093893117321</v>
      </c>
      <c r="O584" s="0" t="n">
        <f aca="false">(N584/2204.59)*EXP(L584*M584)</f>
        <v>0.0526600833340079</v>
      </c>
      <c r="P584" s="0" t="n">
        <v>0.400684429145215</v>
      </c>
      <c r="Q584" s="0" t="n">
        <v>0.0788250461799058</v>
      </c>
      <c r="R584" s="0" t="n">
        <f aca="false">30.6123136425953*(I584/Hoja4!$AG$2)</f>
        <v>0.089972533616845</v>
      </c>
      <c r="S584" s="0" t="n">
        <v>0.388353619553598</v>
      </c>
      <c r="T584" s="0" t="n">
        <v>0.0223763331258358</v>
      </c>
      <c r="U584" s="0" t="n">
        <f aca="false">(SQRT(((P584/G584)^2)+((Q584/H584)^2)+((R584/I584)^2)+((S584/J584)^2)+((T584/K584)^2)))*O584</f>
        <v>0.00218847507601906</v>
      </c>
      <c r="V584" s="0" t="n">
        <f aca="false">O584&gt;U584</f>
        <v>1</v>
      </c>
      <c r="W584" s="0" t="n">
        <v>18000</v>
      </c>
      <c r="X584" s="0" t="n">
        <v>4.994E-006</v>
      </c>
      <c r="Y584" s="0" t="n">
        <f aca="false">(W584*X584)*EXP(L584*M584)</f>
        <v>0.089892</v>
      </c>
      <c r="Z584" s="0" t="n">
        <v>129749.408826819</v>
      </c>
      <c r="AA584" s="0" t="n">
        <v>804.406580767259</v>
      </c>
      <c r="AB584" s="0" t="n">
        <f aca="false">X584*0.1</f>
        <v>4.994E-007</v>
      </c>
      <c r="AC584" s="0" t="n">
        <f aca="false">(SQRT(((AA584/W584)^2)+((AB584/X584)^2)))*Y584</f>
        <v>0.00984599738052113</v>
      </c>
      <c r="AD584" s="0" t="n">
        <v>5.223868284E-006</v>
      </c>
      <c r="AE584" s="0" t="n">
        <f aca="false">(W584*AD584)*EXP(L584*M584)</f>
        <v>0.094029629112</v>
      </c>
      <c r="AF584" s="0" t="n">
        <v>129749.408826819</v>
      </c>
      <c r="AG584" s="0" t="n">
        <v>804.406580767259</v>
      </c>
      <c r="AH584" s="0" t="n">
        <f aca="false">AD584*0.1</f>
        <v>5.223868284E-007</v>
      </c>
      <c r="AI584" s="0" t="n">
        <f aca="false">(SQRT(((AG584/W584)^2)+((AH584/AD584)^2)))*AE584</f>
        <v>0.0102991977253607</v>
      </c>
      <c r="AJ584" s="0" t="n">
        <v>3.02832944E-007</v>
      </c>
      <c r="AK584" s="0" t="n">
        <f aca="false">(W584*AJ584)*EXP(L584*M584)</f>
        <v>0.005450992992</v>
      </c>
      <c r="AL584" s="0" t="n">
        <v>129749.408826819</v>
      </c>
      <c r="AM584" s="0" t="n">
        <v>804.406580767259</v>
      </c>
      <c r="AN584" s="0" t="n">
        <f aca="false">AJ584*0.1</f>
        <v>3.02832944E-008</v>
      </c>
      <c r="AO584" s="0" t="n">
        <f aca="false">(SQRT(((AM584/W584)^2)+((AN584/AJ584)^2)))*AK584</f>
        <v>0.000597054940600621</v>
      </c>
    </row>
    <row r="585" customFormat="false" ht="15" hidden="false" customHeight="false" outlineLevel="0" collapsed="false">
      <c r="A585" s="42" t="s">
        <v>655</v>
      </c>
      <c r="B585" s="32"/>
      <c r="C585" s="0" t="s">
        <v>2122</v>
      </c>
      <c r="D585" s="47"/>
      <c r="E585" s="0" t="n">
        <v>10000</v>
      </c>
      <c r="F585" s="0" t="n">
        <v>10566</v>
      </c>
      <c r="G585" s="0" t="n">
        <f aca="false">(((F585*3.7852*35.81)/1000)/(H585^2))*1.2732</f>
        <v>27.1189383600413</v>
      </c>
      <c r="H585" s="0" t="n">
        <v>8.2</v>
      </c>
      <c r="I585" s="0" t="n">
        <v>24.9858035207269</v>
      </c>
      <c r="J585" s="0" t="n">
        <v>68.0016224983599</v>
      </c>
      <c r="K585" s="0" t="n">
        <v>3.82238500207701</v>
      </c>
      <c r="L585" s="0" t="n">
        <v>0.005</v>
      </c>
      <c r="M585" s="0" t="n">
        <v>0</v>
      </c>
      <c r="N585" s="0" t="n">
        <v>1633.79656088778</v>
      </c>
      <c r="O585" s="0" t="n">
        <f aca="false">(N585/2204.59)*EXP(L585*M585)</f>
        <v>0.741088620055328</v>
      </c>
      <c r="P585" s="0" t="n">
        <v>0.693948706618423</v>
      </c>
      <c r="Q585" s="0" t="n">
        <v>0.0696754411027923</v>
      </c>
      <c r="R585" s="0" t="n">
        <f aca="false">30.3818643031628*(I585/Hoja4!$DI$2)</f>
        <v>0.29887804423524</v>
      </c>
      <c r="S585" s="0" t="n">
        <v>0.346725101597201</v>
      </c>
      <c r="T585" s="0" t="n">
        <v>0.0215793379964769</v>
      </c>
      <c r="U585" s="0" t="n">
        <f aca="false">(SQRT(((P585/G585)^2)+((Q585/H585)^2)+((R585/I585)^2)+((S585/J585)^2)+((T585/K585)^2)))*O585</f>
        <v>0.0225753272844634</v>
      </c>
      <c r="V585" s="0" t="n">
        <f aca="false">O585&gt;U585</f>
        <v>1</v>
      </c>
      <c r="W585" s="0" t="n">
        <v>264000</v>
      </c>
      <c r="X585" s="0" t="n">
        <v>4.994E-006</v>
      </c>
      <c r="Y585" s="0" t="n">
        <f aca="false">(W585*X585)*EXP(L585*M585)</f>
        <v>1.318416</v>
      </c>
      <c r="Z585" s="0" t="n">
        <v>339188.834074807</v>
      </c>
      <c r="AA585" s="0" t="n">
        <v>3748.14709444969</v>
      </c>
      <c r="AB585" s="0" t="n">
        <f aca="false">X585*0.1</f>
        <v>4.994E-007</v>
      </c>
      <c r="AC585" s="0" t="n">
        <f aca="false">(SQRT(((AA585/W585)^2)+((AB585/X585)^2)))*Y585</f>
        <v>0.133163734725158</v>
      </c>
      <c r="AD585" s="0" t="n">
        <v>5.223868284E-006</v>
      </c>
      <c r="AE585" s="0" t="n">
        <f aca="false">(W585*AD585)*EXP(L585*M585)</f>
        <v>1.379101226976</v>
      </c>
      <c r="AF585" s="0" t="n">
        <v>339188.834074807</v>
      </c>
      <c r="AG585" s="0" t="n">
        <v>3748.14709444969</v>
      </c>
      <c r="AH585" s="0" t="n">
        <f aca="false">AD585*0.1</f>
        <v>5.223868284E-007</v>
      </c>
      <c r="AI585" s="0" t="n">
        <f aca="false">(SQRT(((AG585/W585)^2)+((AH585/AD585)^2)))*AE585</f>
        <v>0.13929311381853</v>
      </c>
      <c r="AJ585" s="0" t="n">
        <v>3.02832944E-007</v>
      </c>
      <c r="AK585" s="0" t="n">
        <f aca="false">(W585*AJ585)*EXP(L585*M585)</f>
        <v>0.079947897216</v>
      </c>
      <c r="AL585" s="0" t="n">
        <v>339188.834074807</v>
      </c>
      <c r="AM585" s="0" t="n">
        <v>3748.14709444969</v>
      </c>
      <c r="AN585" s="0" t="n">
        <f aca="false">AJ585*0.1</f>
        <v>3.02832944E-008</v>
      </c>
      <c r="AO585" s="0" t="n">
        <f aca="false">(SQRT(((AM585/W585)^2)+((AN585/AJ585)^2)))*AK585</f>
        <v>0.0080749631199148</v>
      </c>
    </row>
    <row r="586" customFormat="false" ht="15" hidden="false" customHeight="false" outlineLevel="0" collapsed="false">
      <c r="A586" s="42" t="s">
        <v>655</v>
      </c>
      <c r="B586" s="32"/>
      <c r="C586" s="0" t="s">
        <v>2122</v>
      </c>
      <c r="D586" s="47"/>
      <c r="E586" s="0" t="n">
        <v>10000</v>
      </c>
      <c r="F586" s="0" t="n">
        <v>10566</v>
      </c>
      <c r="G586" s="0" t="n">
        <f aca="false">(((F586*3.7852*35.81)/1000)/(H586^2))*1.2732</f>
        <v>27.1189383600413</v>
      </c>
      <c r="H586" s="0" t="n">
        <v>8.2</v>
      </c>
      <c r="I586" s="0" t="n">
        <v>24.9858035207269</v>
      </c>
      <c r="J586" s="0" t="n">
        <v>68.0016224983599</v>
      </c>
      <c r="K586" s="0" t="n">
        <v>3.82238500207701</v>
      </c>
      <c r="L586" s="0" t="n">
        <v>0.005</v>
      </c>
      <c r="M586" s="0" t="n">
        <v>0</v>
      </c>
      <c r="N586" s="0" t="n">
        <v>1633.79656088778</v>
      </c>
      <c r="O586" s="0" t="n">
        <f aca="false">(N586/2204.59)*EXP(L586*M586)</f>
        <v>0.741088620055328</v>
      </c>
      <c r="P586" s="0" t="n">
        <v>0.693948706618423</v>
      </c>
      <c r="Q586" s="0" t="n">
        <v>0.0696754411027923</v>
      </c>
      <c r="R586" s="0" t="n">
        <f aca="false">30.3818643031628*(I586/Hoja4!$DI$2)</f>
        <v>0.29887804423524</v>
      </c>
      <c r="S586" s="0" t="n">
        <v>0.346725101597201</v>
      </c>
      <c r="T586" s="0" t="n">
        <v>0.0215793379964769</v>
      </c>
      <c r="U586" s="0" t="n">
        <f aca="false">(SQRT(((P586/G586)^2)+((Q586/H586)^2)+((R586/I586)^2)+((S586/J586)^2)+((T586/K586)^2)))*O586</f>
        <v>0.0225753272844634</v>
      </c>
      <c r="V586" s="0" t="n">
        <f aca="false">O586&gt;U586</f>
        <v>1</v>
      </c>
      <c r="W586" s="0" t="n">
        <v>264000</v>
      </c>
      <c r="X586" s="0" t="n">
        <v>4.994E-006</v>
      </c>
      <c r="Y586" s="0" t="n">
        <f aca="false">(W586*X586)*EXP(L586*M586)</f>
        <v>1.318416</v>
      </c>
      <c r="Z586" s="0" t="n">
        <v>149653.15254332</v>
      </c>
      <c r="AA586" s="0" t="n">
        <v>3748.14709444969</v>
      </c>
      <c r="AB586" s="0" t="n">
        <f aca="false">X586*0.1</f>
        <v>4.994E-007</v>
      </c>
      <c r="AC586" s="0" t="n">
        <f aca="false">(SQRT(((AA586/W586)^2)+((AB586/X586)^2)))*Y586</f>
        <v>0.133163734725158</v>
      </c>
      <c r="AD586" s="0" t="n">
        <v>5.223868284E-006</v>
      </c>
      <c r="AE586" s="0" t="n">
        <f aca="false">(W586*AD586)*EXP(L586*M586)</f>
        <v>1.379101226976</v>
      </c>
      <c r="AF586" s="0" t="n">
        <v>149653.15254332</v>
      </c>
      <c r="AG586" s="0" t="n">
        <v>3748.14709444969</v>
      </c>
      <c r="AH586" s="0" t="n">
        <f aca="false">AD586*0.1</f>
        <v>5.223868284E-007</v>
      </c>
      <c r="AI586" s="0" t="n">
        <f aca="false">(SQRT(((AG586/W586)^2)+((AH586/AD586)^2)))*AE586</f>
        <v>0.13929311381853</v>
      </c>
      <c r="AJ586" s="0" t="n">
        <v>3.02832944E-007</v>
      </c>
      <c r="AK586" s="0" t="n">
        <f aca="false">(W586*AJ586)*EXP(L586*M586)</f>
        <v>0.079947897216</v>
      </c>
      <c r="AL586" s="0" t="n">
        <v>149653.15254332</v>
      </c>
      <c r="AM586" s="0" t="n">
        <v>3748.14709444969</v>
      </c>
      <c r="AN586" s="0" t="n">
        <f aca="false">AJ586*0.1</f>
        <v>3.02832944E-008</v>
      </c>
      <c r="AO586" s="0" t="n">
        <f aca="false">(SQRT(((AM586/W586)^2)+((AN586/AJ586)^2)))*AK586</f>
        <v>0.0080749631199148</v>
      </c>
    </row>
    <row r="587" customFormat="false" ht="15" hidden="false" customHeight="false" outlineLevel="0" collapsed="false">
      <c r="A587" s="42" t="s">
        <v>655</v>
      </c>
      <c r="B587" s="32"/>
      <c r="C587" s="0" t="s">
        <v>2123</v>
      </c>
      <c r="D587" s="47"/>
      <c r="E587" s="0" t="n">
        <v>10000</v>
      </c>
      <c r="F587" s="0" t="n">
        <v>10566</v>
      </c>
      <c r="G587" s="0" t="n">
        <f aca="false">(((F587*3.7852*35.81)/1000)/(H587^2))*1.2732</f>
        <v>27.1189383600413</v>
      </c>
      <c r="H587" s="0" t="n">
        <v>8.2</v>
      </c>
      <c r="I587" s="0" t="n">
        <v>22.1465076660988</v>
      </c>
      <c r="J587" s="0" t="n">
        <v>130.009325504884</v>
      </c>
      <c r="K587" s="0" t="n">
        <v>0.00593973</v>
      </c>
      <c r="L587" s="0" t="n">
        <v>0.005</v>
      </c>
      <c r="M587" s="0" t="n">
        <v>0</v>
      </c>
      <c r="N587" s="0" t="n">
        <v>1633.79656088778</v>
      </c>
      <c r="O587" s="0" t="n">
        <f aca="false">(N587/2204.59)*EXP(L587*M587)</f>
        <v>0.741088620055328</v>
      </c>
      <c r="P587" s="0" t="n">
        <v>0.693948706618423</v>
      </c>
      <c r="Q587" s="0" t="n">
        <v>0.0696754411027923</v>
      </c>
      <c r="R587" s="0" t="n">
        <f aca="false">30.3818643031628*(I587/Hoja4!$DN$2)</f>
        <v>0.11710767724767</v>
      </c>
      <c r="S587" s="0" t="n">
        <v>1.14894745568521</v>
      </c>
      <c r="T587" s="0" t="n">
        <v>5.58086552427142E-005</v>
      </c>
      <c r="U587" s="0" t="n">
        <f aca="false">(SQRT(((P587/G587)^2)+((Q587/H587)^2)+((R587/I587)^2)+((S587/J587)^2)+((T587/K587)^2)))*O587</f>
        <v>0.02249473389276</v>
      </c>
      <c r="V587" s="0" t="n">
        <f aca="false">O587&gt;U587</f>
        <v>1</v>
      </c>
      <c r="W587" s="0" t="n">
        <v>234000</v>
      </c>
      <c r="X587" s="0" t="n">
        <v>4.994E-006</v>
      </c>
      <c r="Y587" s="0" t="n">
        <f aca="false">(W587*X587)*EXP(L587*M587)</f>
        <v>1.168596</v>
      </c>
      <c r="Z587" s="0" t="n">
        <v>149653.15254332</v>
      </c>
      <c r="AA587" s="0" t="n">
        <v>6507.82824848106</v>
      </c>
      <c r="AB587" s="0" t="n">
        <f aca="false">X587*0.1</f>
        <v>4.994E-007</v>
      </c>
      <c r="AC587" s="0" t="n">
        <f aca="false">(SQRT(((AA587/W587)^2)+((AB587/X587)^2)))*Y587</f>
        <v>0.121294774165701</v>
      </c>
      <c r="AD587" s="0" t="n">
        <v>5.223868284E-006</v>
      </c>
      <c r="AE587" s="0" t="n">
        <f aca="false">(W587*AD587)*EXP(L587*M587)</f>
        <v>1.222385178456</v>
      </c>
      <c r="AF587" s="0" t="n">
        <v>149653.15254332</v>
      </c>
      <c r="AG587" s="0" t="n">
        <v>6507.82824848106</v>
      </c>
      <c r="AH587" s="0" t="n">
        <f aca="false">AD587*0.1</f>
        <v>5.223868284E-007</v>
      </c>
      <c r="AI587" s="0" t="n">
        <f aca="false">(SQRT(((AG587/W587)^2)+((AH587/AD587)^2)))*AE587</f>
        <v>0.126877838161623</v>
      </c>
      <c r="AJ587" s="0" t="n">
        <v>3.02832944E-007</v>
      </c>
      <c r="AK587" s="0" t="n">
        <f aca="false">(W587*AJ587)*EXP(L587*M587)</f>
        <v>0.070862908896</v>
      </c>
      <c r="AL587" s="0" t="n">
        <v>149653.15254332</v>
      </c>
      <c r="AM587" s="0" t="n">
        <v>6507.82824848106</v>
      </c>
      <c r="AN587" s="0" t="n">
        <f aca="false">AJ587*0.1</f>
        <v>3.02832944E-008</v>
      </c>
      <c r="AO587" s="0" t="n">
        <f aca="false">(SQRT(((AM587/W587)^2)+((AN587/AJ587)^2)))*AK587</f>
        <v>0.00735523699487671</v>
      </c>
    </row>
    <row r="588" customFormat="false" ht="15" hidden="false" customHeight="false" outlineLevel="0" collapsed="false">
      <c r="A588" s="42" t="s">
        <v>655</v>
      </c>
      <c r="B588" s="32"/>
      <c r="C588" s="0" t="s">
        <v>2122</v>
      </c>
      <c r="D588" s="47"/>
      <c r="E588" s="0" t="n">
        <v>10000</v>
      </c>
      <c r="F588" s="0" t="n">
        <v>10566</v>
      </c>
      <c r="G588" s="0" t="n">
        <f aca="false">(((F588*3.7852*35.81)/1000)/(H588^2))*1.2732</f>
        <v>27.1189383600413</v>
      </c>
      <c r="H588" s="0" t="n">
        <v>8.2</v>
      </c>
      <c r="I588" s="0" t="n">
        <v>24.9858035207269</v>
      </c>
      <c r="J588" s="0" t="n">
        <v>68.0016224983599</v>
      </c>
      <c r="K588" s="0" t="n">
        <v>3.82238500207701</v>
      </c>
      <c r="L588" s="0" t="n">
        <v>0.005</v>
      </c>
      <c r="M588" s="0" t="n">
        <v>0</v>
      </c>
      <c r="N588" s="0" t="n">
        <v>4.30206158571429</v>
      </c>
      <c r="O588" s="0" t="n">
        <f aca="false">(N588/2204.59)*EXP(L588*M588)</f>
        <v>0.00195141118562376</v>
      </c>
      <c r="P588" s="0" t="n">
        <v>0.693948706618423</v>
      </c>
      <c r="Q588" s="0" t="n">
        <v>0.0696754411027923</v>
      </c>
      <c r="R588" s="0" t="n">
        <f aca="false">30.3818643031628*(I588/Hoja4!$DI$2)</f>
        <v>0.29887804423524</v>
      </c>
      <c r="S588" s="0" t="n">
        <v>0.346725101597201</v>
      </c>
      <c r="T588" s="0" t="n">
        <v>0.0215793379964769</v>
      </c>
      <c r="U588" s="0" t="n">
        <f aca="false">(SQRT(((P588/G588)^2)+((Q588/H588)^2)+((R588/I588)^2)+((S588/J588)^2)+((T588/K588)^2)))*O588</f>
        <v>5.94446399389187E-005</v>
      </c>
      <c r="V588" s="0" t="n">
        <f aca="false">O588&gt;U588</f>
        <v>1</v>
      </c>
      <c r="W588" s="0" t="n">
        <v>264000</v>
      </c>
      <c r="X588" s="0" t="n">
        <v>4.994E-006</v>
      </c>
      <c r="Y588" s="0" t="n">
        <f aca="false">(W588*X588)*EXP(L588*M588)</f>
        <v>1.318416</v>
      </c>
      <c r="Z588" s="0" t="n">
        <v>149653.15254332</v>
      </c>
      <c r="AA588" s="0" t="n">
        <v>3748.14709444969</v>
      </c>
      <c r="AB588" s="0" t="n">
        <f aca="false">X588*0.1</f>
        <v>4.994E-007</v>
      </c>
      <c r="AC588" s="0" t="n">
        <f aca="false">(SQRT(((AA588/W588)^2)+((AB588/X588)^2)))*Y588</f>
        <v>0.133163734725158</v>
      </c>
      <c r="AD588" s="0" t="n">
        <v>5.223868284E-006</v>
      </c>
      <c r="AE588" s="0" t="n">
        <f aca="false">(W588*AD588)*EXP(L588*M588)</f>
        <v>1.379101226976</v>
      </c>
      <c r="AF588" s="0" t="n">
        <v>149653.15254332</v>
      </c>
      <c r="AG588" s="0" t="n">
        <v>3748.14709444969</v>
      </c>
      <c r="AH588" s="0" t="n">
        <f aca="false">AD588*0.1</f>
        <v>5.223868284E-007</v>
      </c>
      <c r="AI588" s="0" t="n">
        <f aca="false">(SQRT(((AG588/W588)^2)+((AH588/AD588)^2)))*AE588</f>
        <v>0.13929311381853</v>
      </c>
      <c r="AJ588" s="0" t="n">
        <v>3.02832944E-007</v>
      </c>
      <c r="AK588" s="0" t="n">
        <f aca="false">(W588*AJ588)*EXP(L588*M588)</f>
        <v>0.079947897216</v>
      </c>
      <c r="AL588" s="0" t="n">
        <v>149653.15254332</v>
      </c>
      <c r="AM588" s="0" t="n">
        <v>3748.14709444969</v>
      </c>
      <c r="AN588" s="0" t="n">
        <f aca="false">AJ588*0.1</f>
        <v>3.02832944E-008</v>
      </c>
      <c r="AO588" s="0" t="n">
        <f aca="false">(SQRT(((AM588/W588)^2)+((AN588/AJ588)^2)))*AK588</f>
        <v>0.0080749631199148</v>
      </c>
    </row>
    <row r="589" customFormat="false" ht="15" hidden="false" customHeight="false" outlineLevel="0" collapsed="false">
      <c r="A589" s="42" t="s">
        <v>655</v>
      </c>
      <c r="B589" s="40" t="s">
        <v>1010</v>
      </c>
      <c r="C589" s="0" t="s">
        <v>2122</v>
      </c>
      <c r="D589" s="41" t="n">
        <v>41111</v>
      </c>
      <c r="E589" s="0" t="n">
        <v>5200</v>
      </c>
      <c r="F589" s="0" t="n">
        <v>5283</v>
      </c>
      <c r="G589" s="0" t="n">
        <f aca="false">(((F589*3.7852*35.81)/1000)/(H589^2))*1.2732</f>
        <v>13.5594691800206</v>
      </c>
      <c r="H589" s="0" t="n">
        <v>8.2</v>
      </c>
      <c r="I589" s="0" t="n">
        <v>20.8199886428166</v>
      </c>
      <c r="J589" s="0" t="n">
        <v>68.0016224983599</v>
      </c>
      <c r="K589" s="0" t="n">
        <v>3.82238500207701</v>
      </c>
      <c r="L589" s="0" t="n">
        <v>0.005</v>
      </c>
      <c r="M589" s="0" t="n">
        <v>0</v>
      </c>
      <c r="N589" s="0" t="n">
        <v>680.699058049879</v>
      </c>
      <c r="O589" s="0" t="n">
        <f aca="false">(N589/2204.59)*EXP(L589*M589)</f>
        <v>0.308764467792142</v>
      </c>
      <c r="P589" s="0" t="n">
        <v>0.400684429145215</v>
      </c>
      <c r="Q589" s="0" t="n">
        <v>0.0788250461799058</v>
      </c>
      <c r="R589" s="0" t="n">
        <f aca="false">30.6123136425953*(I589/Hoja4!$AL$2)</f>
        <v>1.04660912502177</v>
      </c>
      <c r="S589" s="0" t="n">
        <v>0.346725101597201</v>
      </c>
      <c r="T589" s="0" t="n">
        <v>0.0215793379964769</v>
      </c>
      <c r="U589" s="0" t="n">
        <f aca="false">(SQRT(((P589/G589)^2)+((Q589/H589)^2)+((R589/I589)^2)+((S589/J589)^2)+((T589/K589)^2)))*O589</f>
        <v>0.0183980712196663</v>
      </c>
      <c r="V589" s="0" t="n">
        <f aca="false">O589&gt;U589</f>
        <v>1</v>
      </c>
      <c r="W589" s="0" t="n">
        <v>109992</v>
      </c>
      <c r="X589" s="0" t="n">
        <v>4.994E-006</v>
      </c>
      <c r="Y589" s="0" t="n">
        <f aca="false">(W589*X589)*EXP(L589*M589)</f>
        <v>0.549300048</v>
      </c>
      <c r="Z589" s="0" t="n">
        <v>149653.15254332</v>
      </c>
      <c r="AA589" s="0" t="n">
        <v>3748.14709444969</v>
      </c>
      <c r="AB589" s="0" t="n">
        <f aca="false">X589*0.1</f>
        <v>4.994E-007</v>
      </c>
      <c r="AC589" s="0" t="n">
        <f aca="false">(SQRT(((AA589/W589)^2)+((AB589/X589)^2)))*Y589</f>
        <v>0.0580316998089851</v>
      </c>
      <c r="AD589" s="0" t="n">
        <v>5.223868284E-006</v>
      </c>
      <c r="AE589" s="0" t="n">
        <f aca="false">(W589*AD589)*EXP(L589*M589)</f>
        <v>0.574583720293728</v>
      </c>
      <c r="AF589" s="0" t="n">
        <v>149653.15254332</v>
      </c>
      <c r="AG589" s="0" t="n">
        <v>3748.14709444969</v>
      </c>
      <c r="AH589" s="0" t="n">
        <f aca="false">AD589*0.1</f>
        <v>5.223868284E-007</v>
      </c>
      <c r="AI589" s="0" t="n">
        <f aca="false">(SQRT(((AG589/W589)^2)+((AH589/AD589)^2)))*AE589</f>
        <v>0.0607028346212988</v>
      </c>
      <c r="AJ589" s="0" t="n">
        <v>3.02832944E-007</v>
      </c>
      <c r="AK589" s="0" t="n">
        <f aca="false">(W589*AJ589)*EXP(L589*M589)</f>
        <v>0.033309201176448</v>
      </c>
      <c r="AL589" s="0" t="n">
        <v>149653.15254332</v>
      </c>
      <c r="AM589" s="0" t="n">
        <v>3748.14709444969</v>
      </c>
      <c r="AN589" s="0" t="n">
        <f aca="false">AJ589*0.1</f>
        <v>3.02832944E-008</v>
      </c>
      <c r="AO589" s="0" t="n">
        <f aca="false">(SQRT(((AM589/W589)^2)+((AN589/AJ589)^2)))*AK589</f>
        <v>0.00351900490558253</v>
      </c>
    </row>
    <row r="590" customFormat="false" ht="15" hidden="false" customHeight="false" outlineLevel="0" collapsed="false">
      <c r="A590" s="42" t="s">
        <v>655</v>
      </c>
      <c r="B590" s="32"/>
      <c r="C590" s="0" t="s">
        <v>2122</v>
      </c>
      <c r="D590" s="47"/>
      <c r="E590" s="0" t="n">
        <v>7048</v>
      </c>
      <c r="F590" s="0" t="n">
        <v>7048</v>
      </c>
      <c r="G590" s="0" t="n">
        <f aca="false">(((F590*3.7852*35.81)/1000)/(H590^2))*1.2732</f>
        <v>18.0895587319299</v>
      </c>
      <c r="H590" s="0" t="n">
        <v>8.2</v>
      </c>
      <c r="I590" s="0" t="n">
        <v>21.8496027241771</v>
      </c>
      <c r="J590" s="0" t="n">
        <v>68.0016224983599</v>
      </c>
      <c r="K590" s="0" t="n">
        <v>3.82238500207701</v>
      </c>
      <c r="L590" s="0" t="n">
        <v>0.005</v>
      </c>
      <c r="M590" s="0" t="n">
        <v>0</v>
      </c>
      <c r="N590" s="0" t="n">
        <v>953.023239357855</v>
      </c>
      <c r="O590" s="0" t="n">
        <f aca="false">(N590/2204.59)*EXP(L590*M590)</f>
        <v>0.432290466416819</v>
      </c>
      <c r="P590" s="0" t="n">
        <v>0.575296534612654</v>
      </c>
      <c r="Q590" s="0" t="n">
        <v>0.0436657928861363</v>
      </c>
      <c r="R590" s="0" t="n">
        <f aca="false">11.8457570192522*(I590/Hoja4!$BU$2)</f>
        <v>0.257555182284503</v>
      </c>
      <c r="S590" s="0" t="n">
        <v>0.346725101597201</v>
      </c>
      <c r="T590" s="0" t="n">
        <v>0.0215793379964769</v>
      </c>
      <c r="U590" s="0" t="n">
        <f aca="false">(SQRT(((P590/G590)^2)+((Q590/H590)^2)+((R590/I590)^2)+((S590/J590)^2)+((T590/K590)^2)))*O590</f>
        <v>0.0152015431582238</v>
      </c>
      <c r="V590" s="0" t="n">
        <f aca="false">O590&gt;U590</f>
        <v>1</v>
      </c>
      <c r="W590" s="0" t="n">
        <v>153996</v>
      </c>
      <c r="X590" s="0" t="n">
        <v>4.994E-006</v>
      </c>
      <c r="Y590" s="0" t="n">
        <f aca="false">(W590*X590)*EXP(L590*M590)</f>
        <v>0.769056024</v>
      </c>
      <c r="Z590" s="0" t="n">
        <v>339188.834074807</v>
      </c>
      <c r="AA590" s="0" t="n">
        <v>3748.14709444969</v>
      </c>
      <c r="AB590" s="0" t="n">
        <f aca="false">X590*0.1</f>
        <v>4.994E-007</v>
      </c>
      <c r="AC590" s="0" t="n">
        <f aca="false">(SQRT(((AA590/W590)^2)+((AB590/X590)^2)))*Y590</f>
        <v>0.0791507702798843</v>
      </c>
      <c r="AD590" s="0" t="n">
        <v>5.223868284E-006</v>
      </c>
      <c r="AE590" s="0" t="n">
        <f aca="false">(W590*AD590)*EXP(L590*M590)</f>
        <v>0.804454820262864</v>
      </c>
      <c r="AF590" s="0" t="n">
        <v>339188.834074807</v>
      </c>
      <c r="AG590" s="0" t="n">
        <v>3748.14709444969</v>
      </c>
      <c r="AH590" s="0" t="n">
        <f aca="false">AD590*0.1</f>
        <v>5.223868284E-007</v>
      </c>
      <c r="AI590" s="0" t="n">
        <f aca="false">(SQRT(((AG590/W590)^2)+((AH590/AD590)^2)))*AE590</f>
        <v>0.0827939924948453</v>
      </c>
      <c r="AJ590" s="0" t="n">
        <v>3.02832944E-007</v>
      </c>
      <c r="AK590" s="0" t="n">
        <f aca="false">(W590*AJ590)*EXP(L590*M590)</f>
        <v>0.046635062044224</v>
      </c>
      <c r="AL590" s="0" t="n">
        <v>339188.834074807</v>
      </c>
      <c r="AM590" s="0" t="n">
        <v>3748.14709444969</v>
      </c>
      <c r="AN590" s="0" t="n">
        <f aca="false">AJ590*0.1</f>
        <v>3.02832944E-008</v>
      </c>
      <c r="AO590" s="0" t="n">
        <f aca="false">(SQRT(((AM590/W590)^2)+((AN590/AJ590)^2)))*AK590</f>
        <v>0.00479965173883161</v>
      </c>
    </row>
    <row r="591" customFormat="false" ht="15" hidden="false" customHeight="false" outlineLevel="0" collapsed="false">
      <c r="A591" s="42" t="s">
        <v>655</v>
      </c>
      <c r="B591" s="32"/>
      <c r="C591" s="0" t="s">
        <v>2123</v>
      </c>
      <c r="D591" s="47"/>
      <c r="E591" s="0" t="n">
        <v>3070</v>
      </c>
      <c r="F591" s="0" t="n">
        <v>3070</v>
      </c>
      <c r="G591" s="0" t="n">
        <f aca="false">(((F591*3.7852*35.81)/1000)/(H591^2))*1.2732</f>
        <v>13.6506101748823</v>
      </c>
      <c r="H591" s="0" t="n">
        <v>6.23</v>
      </c>
      <c r="I591" s="0" t="n">
        <v>85.9934853420195</v>
      </c>
      <c r="J591" s="0" t="n">
        <v>130.009325504884</v>
      </c>
      <c r="K591" s="0" t="n">
        <v>0.00593973</v>
      </c>
      <c r="L591" s="0" t="n">
        <v>0.005</v>
      </c>
      <c r="M591" s="0" t="n">
        <v>0</v>
      </c>
      <c r="N591" s="0" t="n">
        <v>2.50218198030594</v>
      </c>
      <c r="O591" s="0" t="n">
        <f aca="false">(N591/2204.59)*EXP(L591*M591)</f>
        <v>0.00113498744905218</v>
      </c>
      <c r="P591" s="0" t="n">
        <v>2.81690318237076</v>
      </c>
      <c r="Q591" s="0" t="n">
        <v>0.689957873411666</v>
      </c>
      <c r="R591" s="0" t="n">
        <f aca="false">40.5074751462878*(I591/Hoja4!$R$2)</f>
        <v>2.22338880747396</v>
      </c>
      <c r="S591" s="0" t="n">
        <v>1.14894745568521</v>
      </c>
      <c r="T591" s="0" t="n">
        <v>5.58086552427142E-005</v>
      </c>
      <c r="U591" s="0" t="n">
        <f aca="false">(SQRT(((P591/G591)^2)+((Q591/H591)^2)+((R591/I591)^2)+((S591/J591)^2)+((T591/K591)^2)))*O591</f>
        <v>0.000267826402211019</v>
      </c>
      <c r="V591" s="0" t="n">
        <f aca="false">O591&gt;U591</f>
        <v>1</v>
      </c>
      <c r="W591" s="0" t="n">
        <v>264000</v>
      </c>
      <c r="X591" s="0" t="n">
        <v>4.994E-006</v>
      </c>
      <c r="Y591" s="0" t="n">
        <f aca="false">(W591*X591)*EXP(L591*M591)</f>
        <v>1.318416</v>
      </c>
      <c r="Z591" s="0" t="n">
        <v>15572.9448025794</v>
      </c>
      <c r="AA591" s="0" t="n">
        <v>6507.82824848106</v>
      </c>
      <c r="AB591" s="0" t="n">
        <f aca="false">X591*0.1</f>
        <v>4.994E-007</v>
      </c>
      <c r="AC591" s="0" t="n">
        <f aca="false">(SQRT(((AA591/W591)^2)+((AB591/X591)^2)))*Y591</f>
        <v>0.135788304423865</v>
      </c>
      <c r="AD591" s="0" t="n">
        <v>5.223868284E-006</v>
      </c>
      <c r="AE591" s="0" t="n">
        <f aca="false">(W591*AD591)*EXP(L591*M591)</f>
        <v>1.379101226976</v>
      </c>
      <c r="AF591" s="0" t="n">
        <v>15572.9448025794</v>
      </c>
      <c r="AG591" s="0" t="n">
        <v>6507.82824848106</v>
      </c>
      <c r="AH591" s="0" t="n">
        <f aca="false">AD591*0.1</f>
        <v>5.223868284E-007</v>
      </c>
      <c r="AI591" s="0" t="n">
        <f aca="false">(SQRT(((AG591/W591)^2)+((AH591/AD591)^2)))*AE591</f>
        <v>0.142038489551055</v>
      </c>
      <c r="AJ591" s="0" t="n">
        <v>3.02832944E-007</v>
      </c>
      <c r="AK591" s="0" t="n">
        <f aca="false">(W591*AJ591)*EXP(L591*M591)</f>
        <v>0.079947897216</v>
      </c>
      <c r="AL591" s="0" t="n">
        <v>15572.9448025794</v>
      </c>
      <c r="AM591" s="0" t="n">
        <v>6507.82824848106</v>
      </c>
      <c r="AN591" s="0" t="n">
        <f aca="false">AJ591*0.1</f>
        <v>3.02832944E-008</v>
      </c>
      <c r="AO591" s="0" t="n">
        <f aca="false">(SQRT(((AM591/W591)^2)+((AN591/AJ591)^2)))*AK591</f>
        <v>0.00823411533629302</v>
      </c>
    </row>
    <row r="592" customFormat="false" ht="15" hidden="false" customHeight="false" outlineLevel="0" collapsed="false">
      <c r="A592" s="42" t="s">
        <v>655</v>
      </c>
      <c r="B592" s="40" t="s">
        <v>1014</v>
      </c>
      <c r="C592" s="0" t="s">
        <v>2122</v>
      </c>
      <c r="D592" s="41" t="n">
        <v>41219</v>
      </c>
      <c r="E592" s="0" t="n">
        <v>9686</v>
      </c>
      <c r="F592" s="0" t="n">
        <v>9686</v>
      </c>
      <c r="G592" s="0" t="n">
        <f aca="false">(((F592*3.7852*35.81)/1000)/(H592^2))*1.2732</f>
        <v>26.1188633424404</v>
      </c>
      <c r="H592" s="0" t="n">
        <v>8</v>
      </c>
      <c r="I592" s="0" t="n">
        <v>32.5211645674169</v>
      </c>
      <c r="J592" s="0" t="n">
        <v>68.0016224983599</v>
      </c>
      <c r="K592" s="0" t="n">
        <v>3.82238500207701</v>
      </c>
      <c r="L592" s="0" t="n">
        <v>0.005</v>
      </c>
      <c r="M592" s="0" t="n">
        <v>0</v>
      </c>
      <c r="N592" s="0" t="n">
        <v>1949.41635105928</v>
      </c>
      <c r="O592" s="0" t="n">
        <f aca="false">(N592/2204.59)*EXP(L592*M592)</f>
        <v>0.88425346711147</v>
      </c>
      <c r="P592" s="0" t="n">
        <v>1.328521888386</v>
      </c>
      <c r="Q592" s="0" t="n">
        <v>0.0993471152211429</v>
      </c>
      <c r="R592" s="0" t="n">
        <f aca="false">26.5039616037002*(I592/Hoja4!$CT$2)</f>
        <v>0.253531058762575</v>
      </c>
      <c r="S592" s="0" t="n">
        <v>0.346725101597201</v>
      </c>
      <c r="T592" s="0" t="n">
        <v>0.0215793379964769</v>
      </c>
      <c r="U592" s="0" t="n">
        <f aca="false">(SQRT(((P592/G592)^2)+((Q592/H592)^2)+((R592/I592)^2)+((S592/J592)^2)+((T592/K592)^2)))*O592</f>
        <v>0.0472894160191062</v>
      </c>
      <c r="V592" s="0" t="n">
        <f aca="false">O592&gt;U592</f>
        <v>1</v>
      </c>
      <c r="W592" s="0" t="n">
        <v>315000</v>
      </c>
      <c r="X592" s="0" t="n">
        <v>4.994E-006</v>
      </c>
      <c r="Y592" s="0" t="n">
        <f aca="false">(W592*X592)*EXP(L592*M592)</f>
        <v>1.57311</v>
      </c>
      <c r="Z592" s="0" t="n">
        <v>228732.698823789</v>
      </c>
      <c r="AA592" s="0" t="n">
        <v>3748.14709444969</v>
      </c>
      <c r="AB592" s="0" t="n">
        <f aca="false">X592*0.1</f>
        <v>4.994E-007</v>
      </c>
      <c r="AC592" s="0" t="n">
        <f aca="false">(SQRT(((AA592/W592)^2)+((AB592/X592)^2)))*Y592</f>
        <v>0.158420716689428</v>
      </c>
      <c r="AD592" s="0" t="n">
        <v>5.223868284E-006</v>
      </c>
      <c r="AE592" s="0" t="n">
        <f aca="false">(W592*AD592)*EXP(L592*M592)</f>
        <v>1.64551850946</v>
      </c>
      <c r="AF592" s="0" t="n">
        <v>228732.698823789</v>
      </c>
      <c r="AG592" s="0" t="n">
        <v>3748.14709444969</v>
      </c>
      <c r="AH592" s="0" t="n">
        <f aca="false">AD592*0.1</f>
        <v>5.223868284E-007</v>
      </c>
      <c r="AI592" s="0" t="n">
        <f aca="false">(SQRT(((AG592/W592)^2)+((AH592/AD592)^2)))*AE592</f>
        <v>0.165712646664488</v>
      </c>
      <c r="AJ592" s="0" t="n">
        <v>3.02832944E-007</v>
      </c>
      <c r="AK592" s="0" t="n">
        <f aca="false">(W592*AJ592)*EXP(L592*M592)</f>
        <v>0.09539237736</v>
      </c>
      <c r="AL592" s="0" t="n">
        <v>228732.698823789</v>
      </c>
      <c r="AM592" s="0" t="n">
        <v>3748.14709444969</v>
      </c>
      <c r="AN592" s="0" t="n">
        <f aca="false">AJ592*0.1</f>
        <v>3.02832944E-008</v>
      </c>
      <c r="AO592" s="0" t="n">
        <f aca="false">(SQRT(((AM592/W592)^2)+((AN592/AJ592)^2)))*AK592</f>
        <v>0.00960653024141961</v>
      </c>
    </row>
    <row r="593" customFormat="false" ht="15" hidden="false" customHeight="false" outlineLevel="0" collapsed="false">
      <c r="A593" s="42" t="s">
        <v>655</v>
      </c>
      <c r="B593" s="32"/>
      <c r="C593" s="0" t="s">
        <v>2122</v>
      </c>
      <c r="D593" s="47"/>
      <c r="E593" s="0" t="n">
        <v>9686</v>
      </c>
      <c r="F593" s="0" t="n">
        <v>9686</v>
      </c>
      <c r="G593" s="0" t="n">
        <f aca="false">(((F593*3.7852*35.81)/1000)/(H593^2))*1.2732</f>
        <v>26.1188633424404</v>
      </c>
      <c r="H593" s="0" t="n">
        <v>8</v>
      </c>
      <c r="I593" s="0" t="n">
        <v>32.5211645674169</v>
      </c>
      <c r="J593" s="0" t="n">
        <v>68.0016224983599</v>
      </c>
      <c r="K593" s="0" t="n">
        <v>3.82238500207701</v>
      </c>
      <c r="L593" s="0" t="n">
        <v>0.005</v>
      </c>
      <c r="M593" s="0" t="n">
        <v>0</v>
      </c>
      <c r="N593" s="0" t="n">
        <v>1949.41635105928</v>
      </c>
      <c r="O593" s="0" t="n">
        <f aca="false">(N593/2204.59)*EXP(L593*M593)</f>
        <v>0.88425346711147</v>
      </c>
      <c r="P593" s="0" t="n">
        <v>1.328521888386</v>
      </c>
      <c r="Q593" s="0" t="n">
        <v>0.0993471152211429</v>
      </c>
      <c r="R593" s="0" t="n">
        <f aca="false">26.5039616037002*(I593/Hoja4!$CT$2)</f>
        <v>0.253531058762575</v>
      </c>
      <c r="S593" s="0" t="n">
        <v>0.346725101597201</v>
      </c>
      <c r="T593" s="0" t="n">
        <v>0.0215793379964769</v>
      </c>
      <c r="U593" s="0" t="n">
        <f aca="false">(SQRT(((P593/G593)^2)+((Q593/H593)^2)+((R593/I593)^2)+((S593/J593)^2)+((T593/K593)^2)))*O593</f>
        <v>0.0472894160191062</v>
      </c>
      <c r="V593" s="0" t="n">
        <f aca="false">O593&gt;U593</f>
        <v>1</v>
      </c>
      <c r="W593" s="0" t="n">
        <v>315000</v>
      </c>
      <c r="X593" s="0" t="n">
        <v>4.994E-006</v>
      </c>
      <c r="Y593" s="0" t="n">
        <f aca="false">(W593*X593)*EXP(L593*M593)</f>
        <v>1.57311</v>
      </c>
      <c r="Z593" s="0" t="n">
        <v>228732.698823789</v>
      </c>
      <c r="AA593" s="0" t="n">
        <v>3748.14709444969</v>
      </c>
      <c r="AB593" s="0" t="n">
        <f aca="false">X593*0.1</f>
        <v>4.994E-007</v>
      </c>
      <c r="AC593" s="0" t="n">
        <f aca="false">(SQRT(((AA593/W593)^2)+((AB593/X593)^2)))*Y593</f>
        <v>0.158420716689428</v>
      </c>
      <c r="AD593" s="0" t="n">
        <v>5.223868284E-006</v>
      </c>
      <c r="AE593" s="0" t="n">
        <f aca="false">(W593*AD593)*EXP(L593*M593)</f>
        <v>1.64551850946</v>
      </c>
      <c r="AF593" s="0" t="n">
        <v>228732.698823789</v>
      </c>
      <c r="AG593" s="0" t="n">
        <v>3748.14709444969</v>
      </c>
      <c r="AH593" s="0" t="n">
        <f aca="false">AD593*0.1</f>
        <v>5.223868284E-007</v>
      </c>
      <c r="AI593" s="0" t="n">
        <f aca="false">(SQRT(((AG593/W593)^2)+((AH593/AD593)^2)))*AE593</f>
        <v>0.165712646664488</v>
      </c>
      <c r="AJ593" s="0" t="n">
        <v>3.02832944E-007</v>
      </c>
      <c r="AK593" s="0" t="n">
        <f aca="false">(W593*AJ593)*EXP(L593*M593)</f>
        <v>0.09539237736</v>
      </c>
      <c r="AL593" s="0" t="n">
        <v>228732.698823789</v>
      </c>
      <c r="AM593" s="0" t="n">
        <v>3748.14709444969</v>
      </c>
      <c r="AN593" s="0" t="n">
        <f aca="false">AJ593*0.1</f>
        <v>3.02832944E-008</v>
      </c>
      <c r="AO593" s="0" t="n">
        <f aca="false">(SQRT(((AM593/W593)^2)+((AN593/AJ593)^2)))*AK593</f>
        <v>0.00960653024141961</v>
      </c>
    </row>
    <row r="594" customFormat="false" ht="15" hidden="false" customHeight="false" outlineLevel="0" collapsed="false">
      <c r="A594" s="42" t="s">
        <v>655</v>
      </c>
      <c r="B594" s="40" t="s">
        <v>1018</v>
      </c>
      <c r="C594" s="0" t="s">
        <v>2122</v>
      </c>
      <c r="D594" s="41" t="n">
        <v>41107</v>
      </c>
      <c r="E594" s="0" t="n">
        <v>12000</v>
      </c>
      <c r="F594" s="0" t="n">
        <v>13208.6</v>
      </c>
      <c r="G594" s="0" t="n">
        <f aca="false">(((F594*3.7852*35.81)/1000)/(H594^2))*1.2732</f>
        <v>33.9014962353247</v>
      </c>
      <c r="H594" s="0" t="n">
        <v>8.2</v>
      </c>
      <c r="I594" s="0" t="n">
        <v>73.9076421995442</v>
      </c>
      <c r="J594" s="0" t="n">
        <v>68.0016224983599</v>
      </c>
      <c r="K594" s="0" t="n">
        <v>3.82238500207701</v>
      </c>
      <c r="L594" s="0" t="n">
        <v>0.005</v>
      </c>
      <c r="M594" s="0" t="n">
        <v>0</v>
      </c>
      <c r="N594" s="0" t="n">
        <v>3459.19752079979</v>
      </c>
      <c r="O594" s="0" t="n">
        <f aca="false">(N594/2204.59)*EXP(L594*M594)</f>
        <v>1.56908881959901</v>
      </c>
      <c r="P594" s="0" t="n">
        <v>1.07195269681865</v>
      </c>
      <c r="Q594" s="0" t="n">
        <v>0.0717296563018546</v>
      </c>
      <c r="R594" s="0" t="n">
        <f aca="false">40.3876152128855*(I594/Hoja4!$EC$2)</f>
        <v>1.09788008166412</v>
      </c>
      <c r="S594" s="0" t="n">
        <v>0.346725101597201</v>
      </c>
      <c r="T594" s="0" t="n">
        <v>0.0215793379964769</v>
      </c>
      <c r="U594" s="0" t="n">
        <f aca="false">(SQRT(((P594/G594)^2)+((Q594/H594)^2)+((R594/I594)^2)+((S594/J594)^2)+((T594/K594)^2)))*O594</f>
        <v>0.0577555390209901</v>
      </c>
      <c r="V594" s="0" t="n">
        <f aca="false">O594&gt;U594</f>
        <v>1</v>
      </c>
      <c r="W594" s="0" t="n">
        <v>976216.482756899</v>
      </c>
      <c r="X594" s="0" t="n">
        <v>4.994E-006</v>
      </c>
      <c r="Y594" s="0" t="n">
        <f aca="false">(W594*X594)*EXP(L594*M594)</f>
        <v>4.87522511488795</v>
      </c>
      <c r="Z594" s="0" t="n">
        <v>228732.698823789</v>
      </c>
      <c r="AA594" s="0" t="n">
        <v>3748.14709444969</v>
      </c>
      <c r="AB594" s="0" t="n">
        <f aca="false">X594*0.1</f>
        <v>4.994E-007</v>
      </c>
      <c r="AC594" s="0" t="n">
        <f aca="false">(SQRT(((AA594/W594)^2)+((AB594/X594)^2)))*Y594</f>
        <v>0.487881719235036</v>
      </c>
      <c r="AD594" s="0" t="n">
        <v>5.223868284E-006</v>
      </c>
      <c r="AE594" s="0" t="n">
        <f aca="false">(W594*AD594)*EXP(L594*M594)</f>
        <v>5.0996263225918</v>
      </c>
      <c r="AF594" s="0" t="n">
        <v>228732.698823789</v>
      </c>
      <c r="AG594" s="0" t="n">
        <v>3748.14709444969</v>
      </c>
      <c r="AH594" s="0" t="n">
        <f aca="false">AD594*0.1</f>
        <v>5.223868284E-007</v>
      </c>
      <c r="AI594" s="0" t="n">
        <f aca="false">(SQRT(((AG594/W594)^2)+((AH594/AD594)^2)))*AE594</f>
        <v>0.510338373939788</v>
      </c>
      <c r="AJ594" s="0" t="n">
        <v>3.02832944E-007</v>
      </c>
      <c r="AK594" s="0" t="n">
        <f aca="false">(W594*AJ594)*EXP(L594*M594)</f>
        <v>0.295630511454597</v>
      </c>
      <c r="AL594" s="0" t="n">
        <v>228732.698823789</v>
      </c>
      <c r="AM594" s="0" t="n">
        <v>3748.14709444969</v>
      </c>
      <c r="AN594" s="0" t="n">
        <f aca="false">AJ594*0.1</f>
        <v>3.02832944E-008</v>
      </c>
      <c r="AO594" s="0" t="n">
        <f aca="false">(SQRT(((AM594/W594)^2)+((AN594/AJ594)^2)))*AK594</f>
        <v>0.0295848332718717</v>
      </c>
    </row>
    <row r="595" customFormat="false" ht="15" hidden="false" customHeight="false" outlineLevel="0" collapsed="false">
      <c r="A595" s="42" t="s">
        <v>655</v>
      </c>
      <c r="B595" s="32"/>
      <c r="C595" s="0" t="s">
        <v>2123</v>
      </c>
      <c r="D595" s="47"/>
      <c r="E595" s="0" t="n">
        <v>12000</v>
      </c>
      <c r="F595" s="0" t="n">
        <v>13208.6</v>
      </c>
      <c r="G595" s="0" t="n">
        <f aca="false">(((F595*3.7852*35.81)/1000)/(H595^2))*1.2732</f>
        <v>33.9014962353247</v>
      </c>
      <c r="H595" s="0" t="n">
        <v>8.2</v>
      </c>
      <c r="I595" s="0" t="n">
        <v>35.1122387870857</v>
      </c>
      <c r="J595" s="0" t="n">
        <v>130.009325504884</v>
      </c>
      <c r="K595" s="0" t="n">
        <v>0.00593973</v>
      </c>
      <c r="L595" s="0" t="n">
        <v>0.005</v>
      </c>
      <c r="M595" s="0" t="n">
        <v>0</v>
      </c>
      <c r="N595" s="0" t="n">
        <v>8.52660369870326</v>
      </c>
      <c r="O595" s="0" t="n">
        <f aca="false">(N595/2204.59)*EXP(L595*M595)</f>
        <v>0.00386765960958875</v>
      </c>
      <c r="P595" s="0" t="n">
        <v>1.07195269681865</v>
      </c>
      <c r="Q595" s="0" t="n">
        <v>0.0717296563018546</v>
      </c>
      <c r="R595" s="0" t="n">
        <f aca="false">40.3876152128855*(I595/Hoja4!$EC$2)</f>
        <v>0.521583782674282</v>
      </c>
      <c r="S595" s="0" t="n">
        <v>1.14894745568521</v>
      </c>
      <c r="T595" s="0" t="n">
        <v>5.58086552427142E-005</v>
      </c>
      <c r="U595" s="0" t="n">
        <f aca="false">(SQRT(((P595/G595)^2)+((Q595/H595)^2)+((R595/I595)^2)+((S595/J595)^2)+((T595/K595)^2)))*O595</f>
        <v>0.000147953289381302</v>
      </c>
      <c r="V595" s="0" t="n">
        <f aca="false">O595&gt;U595</f>
        <v>1</v>
      </c>
      <c r="W595" s="0" t="n">
        <v>463783.517243101</v>
      </c>
      <c r="X595" s="0" t="n">
        <v>4.994E-006</v>
      </c>
      <c r="Y595" s="0" t="n">
        <f aca="false">(W595*X595)*EXP(L595*M595)</f>
        <v>2.31613488511205</v>
      </c>
      <c r="Z595" s="0" t="n">
        <v>176458.577817786</v>
      </c>
      <c r="AA595" s="0" t="n">
        <v>6507.82824848106</v>
      </c>
      <c r="AB595" s="0" t="n">
        <f aca="false">X595*0.1</f>
        <v>4.994E-007</v>
      </c>
      <c r="AC595" s="0" t="n">
        <f aca="false">(SQRT(((AA595/W595)^2)+((AB595/X595)^2)))*Y595</f>
        <v>0.233882586329291</v>
      </c>
      <c r="AD595" s="0" t="n">
        <v>5.223868284E-006</v>
      </c>
      <c r="AE595" s="0" t="n">
        <f aca="false">(W595*AD595)*EXP(L595*M595)</f>
        <v>2.4227440063682</v>
      </c>
      <c r="AF595" s="0" t="n">
        <v>176458.577817786</v>
      </c>
      <c r="AG595" s="0" t="n">
        <v>6507.82824848106</v>
      </c>
      <c r="AH595" s="0" t="n">
        <f aca="false">AD595*0.1</f>
        <v>5.223868284E-007</v>
      </c>
      <c r="AI595" s="0" t="n">
        <f aca="false">(SQRT(((AG595/W595)^2)+((AH595/AD595)^2)))*AE595</f>
        <v>0.244647942512109</v>
      </c>
      <c r="AJ595" s="0" t="n">
        <v>3.02832944E-007</v>
      </c>
      <c r="AK595" s="0" t="n">
        <f aca="false">(W595*AJ595)*EXP(L595*M595)</f>
        <v>0.140448927905403</v>
      </c>
      <c r="AL595" s="0" t="n">
        <v>176458.577817786</v>
      </c>
      <c r="AM595" s="0" t="n">
        <v>6507.82824848106</v>
      </c>
      <c r="AN595" s="0" t="n">
        <f aca="false">AJ595*0.1</f>
        <v>3.02832944E-008</v>
      </c>
      <c r="AO595" s="0" t="n">
        <f aca="false">(SQRT(((AM595/W595)^2)+((AN595/AJ595)^2)))*AK595</f>
        <v>0.0141824894209919</v>
      </c>
    </row>
    <row r="596" customFormat="false" ht="15" hidden="false" customHeight="false" outlineLevel="0" collapsed="false">
      <c r="A596" s="42" t="s">
        <v>655</v>
      </c>
      <c r="B596" s="40" t="s">
        <v>1022</v>
      </c>
      <c r="C596" s="0" t="s">
        <v>2122</v>
      </c>
      <c r="D596" s="41" t="n">
        <v>40402</v>
      </c>
      <c r="E596" s="0" t="n">
        <v>12000</v>
      </c>
      <c r="F596" s="0" t="n">
        <v>13208.6</v>
      </c>
      <c r="G596" s="0" t="n">
        <f aca="false">(((F596*3.7852*35.81)/1000)/(H596^2))*1.2732</f>
        <v>33.9014962353247</v>
      </c>
      <c r="H596" s="0" t="n">
        <v>8.2</v>
      </c>
      <c r="I596" s="0" t="n">
        <v>19.0784791726602</v>
      </c>
      <c r="J596" s="0" t="n">
        <v>68.0016224983599</v>
      </c>
      <c r="K596" s="0" t="n">
        <v>3.82238500207701</v>
      </c>
      <c r="L596" s="0" t="n">
        <v>0.005</v>
      </c>
      <c r="M596" s="0" t="n">
        <v>2</v>
      </c>
      <c r="N596" s="0" t="n">
        <v>1559.53308084742</v>
      </c>
      <c r="O596" s="0" t="n">
        <f aca="false">(N596/2204.59)*EXP(L596*M596)</f>
        <v>0.714512289760557</v>
      </c>
      <c r="P596" s="0" t="n">
        <v>1.07195269681865</v>
      </c>
      <c r="Q596" s="0" t="n">
        <v>0.0717296563018546</v>
      </c>
      <c r="R596" s="0" t="n">
        <f aca="false">40.3876152128855*(I596/Hoja4!$EC$2)</f>
        <v>0.283406176259219</v>
      </c>
      <c r="S596" s="0" t="n">
        <v>0.346725101597201</v>
      </c>
      <c r="T596" s="0" t="n">
        <v>0.0215793379964769</v>
      </c>
      <c r="U596" s="0" t="n">
        <f aca="false">(SQRT(((P596/G596)^2)+((Q596/H596)^2)+((R596/I596)^2)+((S596/J596)^2)+((T596/K596)^2)))*O596</f>
        <v>0.0263000041277388</v>
      </c>
      <c r="V596" s="0" t="n">
        <f aca="false">O596&gt;U596</f>
        <v>1</v>
      </c>
      <c r="W596" s="0" t="n">
        <v>252000</v>
      </c>
      <c r="X596" s="0" t="n">
        <v>4.994E-006</v>
      </c>
      <c r="Y596" s="0" t="n">
        <f aca="false">(W596*X596)*EXP(L596*M596)</f>
        <v>1.27113601467342</v>
      </c>
      <c r="Z596" s="0" t="n">
        <v>228732.698823789</v>
      </c>
      <c r="AA596" s="0" t="n">
        <v>3748.14709444969</v>
      </c>
      <c r="AB596" s="0" t="n">
        <f aca="false">X596*0.1</f>
        <v>4.994E-007</v>
      </c>
      <c r="AC596" s="0" t="n">
        <f aca="false">(SQRT(((AA596/W596)^2)+((AB596/X596)^2)))*Y596</f>
        <v>0.128511938871679</v>
      </c>
      <c r="AD596" s="0" t="n">
        <v>5.223868284E-006</v>
      </c>
      <c r="AE596" s="0" t="n">
        <f aca="false">(W596*AD596)*EXP(L596*M596)</f>
        <v>1.32964499633613</v>
      </c>
      <c r="AF596" s="0" t="n">
        <v>228732.698823789</v>
      </c>
      <c r="AG596" s="0" t="n">
        <v>3748.14709444969</v>
      </c>
      <c r="AH596" s="0" t="n">
        <f aca="false">AD596*0.1</f>
        <v>5.223868284E-007</v>
      </c>
      <c r="AI596" s="0" t="n">
        <f aca="false">(SQRT(((AG596/W596)^2)+((AH596/AD596)^2)))*AE596</f>
        <v>0.134427200958573</v>
      </c>
      <c r="AJ596" s="0" t="n">
        <v>3.02832944E-007</v>
      </c>
      <c r="AK596" s="0" t="n">
        <f aca="false">(W596*AJ596)*EXP(L596*M596)</f>
        <v>0.0770808693528192</v>
      </c>
      <c r="AL596" s="0" t="n">
        <v>228732.698823789</v>
      </c>
      <c r="AM596" s="0" t="n">
        <v>3748.14709444969</v>
      </c>
      <c r="AN596" s="0" t="n">
        <f aca="false">AJ596*0.1</f>
        <v>3.02832944E-008</v>
      </c>
      <c r="AO596" s="0" t="n">
        <f aca="false">(SQRT(((AM596/W596)^2)+((AN596/AJ596)^2)))*AK596</f>
        <v>0.00779288121498971</v>
      </c>
    </row>
    <row r="597" customFormat="false" ht="15" hidden="false" customHeight="false" outlineLevel="0" collapsed="false">
      <c r="A597" s="42" t="s">
        <v>655</v>
      </c>
      <c r="B597" s="32"/>
      <c r="C597" s="0" t="s">
        <v>2122</v>
      </c>
      <c r="D597" s="47"/>
      <c r="E597" s="0" t="n">
        <v>12000</v>
      </c>
      <c r="F597" s="0" t="n">
        <v>13208.6</v>
      </c>
      <c r="G597" s="0" t="n">
        <f aca="false">(((F597*3.7852*35.81)/1000)/(H597^2))*1.2732</f>
        <v>33.9014962353247</v>
      </c>
      <c r="H597" s="0" t="n">
        <v>8.2</v>
      </c>
      <c r="I597" s="0" t="n">
        <v>19.0784791726602</v>
      </c>
      <c r="J597" s="0" t="n">
        <v>68.0016224983599</v>
      </c>
      <c r="K597" s="0" t="n">
        <v>3.82238500207701</v>
      </c>
      <c r="L597" s="0" t="n">
        <v>0.005</v>
      </c>
      <c r="M597" s="0" t="n">
        <v>2</v>
      </c>
      <c r="N597" s="0" t="n">
        <v>1559.53308084742</v>
      </c>
      <c r="O597" s="0" t="n">
        <f aca="false">(N597/2204.59)*EXP(L597*M597)</f>
        <v>0.714512289760557</v>
      </c>
      <c r="P597" s="0" t="n">
        <v>1.07195269681865</v>
      </c>
      <c r="Q597" s="0" t="n">
        <v>0.0717296563018546</v>
      </c>
      <c r="R597" s="0" t="n">
        <f aca="false">40.3876152128855*(I597/Hoja4!$EC$2)</f>
        <v>0.283406176259219</v>
      </c>
      <c r="S597" s="0" t="n">
        <v>0.346725101597201</v>
      </c>
      <c r="T597" s="0" t="n">
        <v>0.0215793379964769</v>
      </c>
      <c r="U597" s="0" t="n">
        <f aca="false">(SQRT(((P597/G597)^2)+((Q597/H597)^2)+((R597/I597)^2)+((S597/J597)^2)+((T597/K597)^2)))*O597</f>
        <v>0.0263000041277388</v>
      </c>
      <c r="V597" s="0" t="n">
        <f aca="false">O597&gt;U597</f>
        <v>1</v>
      </c>
      <c r="W597" s="0" t="n">
        <v>252000</v>
      </c>
      <c r="X597" s="0" t="n">
        <v>4.994E-006</v>
      </c>
      <c r="Y597" s="0" t="n">
        <f aca="false">(W597*X597)*EXP(L597*M597)</f>
        <v>1.27113601467342</v>
      </c>
      <c r="Z597" s="0" t="n">
        <v>228732.698823789</v>
      </c>
      <c r="AA597" s="0" t="n">
        <v>3748.14709444969</v>
      </c>
      <c r="AB597" s="0" t="n">
        <f aca="false">X597*0.1</f>
        <v>4.994E-007</v>
      </c>
      <c r="AC597" s="0" t="n">
        <f aca="false">(SQRT(((AA597/W597)^2)+((AB597/X597)^2)))*Y597</f>
        <v>0.128511938871679</v>
      </c>
      <c r="AD597" s="0" t="n">
        <v>5.223868284E-006</v>
      </c>
      <c r="AE597" s="0" t="n">
        <f aca="false">(W597*AD597)*EXP(L597*M597)</f>
        <v>1.32964499633613</v>
      </c>
      <c r="AF597" s="0" t="n">
        <v>228732.698823789</v>
      </c>
      <c r="AG597" s="0" t="n">
        <v>3748.14709444969</v>
      </c>
      <c r="AH597" s="0" t="n">
        <f aca="false">AD597*0.1</f>
        <v>5.223868284E-007</v>
      </c>
      <c r="AI597" s="0" t="n">
        <f aca="false">(SQRT(((AG597/W597)^2)+((AH597/AD597)^2)))*AE597</f>
        <v>0.134427200958573</v>
      </c>
      <c r="AJ597" s="0" t="n">
        <v>3.02832944E-007</v>
      </c>
      <c r="AK597" s="0" t="n">
        <f aca="false">(W597*AJ597)*EXP(L597*M597)</f>
        <v>0.0770808693528192</v>
      </c>
      <c r="AL597" s="0" t="n">
        <v>228732.698823789</v>
      </c>
      <c r="AM597" s="0" t="n">
        <v>3748.14709444969</v>
      </c>
      <c r="AN597" s="0" t="n">
        <f aca="false">AJ597*0.1</f>
        <v>3.02832944E-008</v>
      </c>
      <c r="AO597" s="0" t="n">
        <f aca="false">(SQRT(((AM597/W597)^2)+((AN597/AJ597)^2)))*AK597</f>
        <v>0.00779288121498971</v>
      </c>
    </row>
    <row r="598" customFormat="false" ht="15" hidden="false" customHeight="false" outlineLevel="0" collapsed="false">
      <c r="A598" s="42" t="s">
        <v>655</v>
      </c>
      <c r="B598" s="32"/>
      <c r="C598" s="0" t="s">
        <v>2129</v>
      </c>
      <c r="D598" s="47"/>
      <c r="E598" s="0" t="n">
        <v>12000</v>
      </c>
      <c r="F598" s="0" t="n">
        <v>13208.6</v>
      </c>
      <c r="G598" s="0" t="n">
        <f aca="false">(((F598*3.7852*35.81)/1000)/(H598^2))*1.2732</f>
        <v>33.9014962353247</v>
      </c>
      <c r="H598" s="0" t="n">
        <v>8.2</v>
      </c>
      <c r="I598" s="0" t="n">
        <v>16.3529821479945</v>
      </c>
      <c r="J598" s="0" t="n">
        <v>130.009325504884</v>
      </c>
      <c r="K598" s="0" t="n">
        <v>0.00593973</v>
      </c>
      <c r="L598" s="0" t="n">
        <v>0.005</v>
      </c>
      <c r="M598" s="0" t="n">
        <v>2</v>
      </c>
      <c r="N598" s="0" t="n">
        <v>3.97113377142857</v>
      </c>
      <c r="O598" s="0" t="n">
        <f aca="false">(N598/2204.59)*EXP(L598*M598)</f>
        <v>0.0018194060253131</v>
      </c>
      <c r="P598" s="0" t="n">
        <v>1.07195269681865</v>
      </c>
      <c r="Q598" s="0" t="n">
        <v>0.0717296563018546</v>
      </c>
      <c r="R598" s="0" t="n">
        <f aca="false">40.3876152128855*(I598/Hoja4!$EC$2)</f>
        <v>0.242919579650759</v>
      </c>
      <c r="S598" s="0" t="n">
        <v>1.14894745568521</v>
      </c>
      <c r="T598" s="0" t="n">
        <v>5.58086552427142E-005</v>
      </c>
      <c r="U598" s="0" t="n">
        <f aca="false">(SQRT(((P598/G598)^2)+((Q598/H598)^2)+((R598/I598)^2)+((S598/J598)^2)+((T598/K598)^2)))*O598</f>
        <v>6.95994822031035E-005</v>
      </c>
      <c r="V598" s="0" t="n">
        <f aca="false">O598&gt;U598</f>
        <v>1</v>
      </c>
      <c r="W598" s="0" t="n">
        <v>216000</v>
      </c>
      <c r="X598" s="0" t="n">
        <v>4.994E-006</v>
      </c>
      <c r="Y598" s="0" t="n">
        <f aca="false">(W598*X598)*EXP(L598*M598)</f>
        <v>1.08954515543436</v>
      </c>
      <c r="Z598" s="0" t="n">
        <v>176458.577817786</v>
      </c>
      <c r="AA598" s="0" t="n">
        <v>6507.82824848106</v>
      </c>
      <c r="AB598" s="0" t="n">
        <f aca="false">X598*0.1</f>
        <v>4.994E-007</v>
      </c>
      <c r="AC598" s="0" t="n">
        <f aca="false">(SQRT(((AA598/W598)^2)+((AB598/X598)^2)))*Y598</f>
        <v>0.113792268517001</v>
      </c>
      <c r="AD598" s="0" t="n">
        <v>5.223868284E-006</v>
      </c>
      <c r="AE598" s="0" t="n">
        <f aca="false">(W598*AD598)*EXP(L598*M598)</f>
        <v>1.13969571114526</v>
      </c>
      <c r="AF598" s="0" t="n">
        <v>176458.577817786</v>
      </c>
      <c r="AG598" s="0" t="n">
        <v>6507.82824848106</v>
      </c>
      <c r="AH598" s="0" t="n">
        <f aca="false">AD598*0.1</f>
        <v>5.223868284E-007</v>
      </c>
      <c r="AI598" s="0" t="n">
        <f aca="false">(SQRT(((AG598/W598)^2)+((AH598/AD598)^2)))*AE598</f>
        <v>0.119030000494668</v>
      </c>
      <c r="AJ598" s="0" t="n">
        <v>3.02832944E-007</v>
      </c>
      <c r="AK598" s="0" t="n">
        <f aca="false">(W598*AJ598)*EXP(L598*M598)</f>
        <v>0.0660693165881307</v>
      </c>
      <c r="AL598" s="0" t="n">
        <v>176458.577817786</v>
      </c>
      <c r="AM598" s="0" t="n">
        <v>6507.82824848106</v>
      </c>
      <c r="AN598" s="0" t="n">
        <f aca="false">AJ598*0.1</f>
        <v>3.02832944E-008</v>
      </c>
      <c r="AO598" s="0" t="n">
        <f aca="false">(SQRT(((AM598/W598)^2)+((AN598/AJ598)^2)))*AK598</f>
        <v>0.00690028988374886</v>
      </c>
    </row>
    <row r="599" customFormat="false" ht="15" hidden="false" customHeight="false" outlineLevel="0" collapsed="false">
      <c r="A599" s="42" t="s">
        <v>1027</v>
      </c>
      <c r="B599" s="40" t="s">
        <v>1029</v>
      </c>
      <c r="C599" s="0" t="s">
        <v>2122</v>
      </c>
      <c r="D599" s="41" t="n">
        <v>39538</v>
      </c>
      <c r="E599" s="0" t="n">
        <v>5000</v>
      </c>
      <c r="F599" s="0" t="n">
        <v>5283.44</v>
      </c>
      <c r="G599" s="0" t="n">
        <f aca="false">(((F599*3.7852*35.81)/1000)/(H599^2))*1.2732</f>
        <v>13.5536563152052</v>
      </c>
      <c r="H599" s="0" t="n">
        <v>8.20209975</v>
      </c>
      <c r="I599" s="0" t="n">
        <v>17.0343564041609</v>
      </c>
      <c r="J599" s="0" t="n">
        <v>68.0016224983599</v>
      </c>
      <c r="K599" s="0" t="n">
        <v>3.82238500207701</v>
      </c>
      <c r="L599" s="0" t="n">
        <v>0.005</v>
      </c>
      <c r="M599" s="0" t="n">
        <v>4</v>
      </c>
      <c r="N599" s="0" t="n">
        <v>556.976100154124</v>
      </c>
      <c r="O599" s="0" t="n">
        <f aca="false">(N599/2204.59)*EXP(L599*M599)</f>
        <v>0.257747591951389</v>
      </c>
      <c r="P599" s="0" t="n">
        <v>0.400684429145215</v>
      </c>
      <c r="Q599" s="0" t="n">
        <v>0.0788250461799058</v>
      </c>
      <c r="R599" s="0" t="n">
        <f aca="false">30.6123136425953*(I599/Hoja4!$AB$2)</f>
        <v>0.093069055837492</v>
      </c>
      <c r="S599" s="0" t="n">
        <v>0.346725101597201</v>
      </c>
      <c r="T599" s="0" t="n">
        <v>0.0215793379964769</v>
      </c>
      <c r="U599" s="0" t="n">
        <f aca="false">(SQRT(((P599/G599)^2)+((Q599/H599)^2)+((R599/I599)^2)+((S599/J599)^2)+((T599/K599)^2)))*O599</f>
        <v>0.00836802914070589</v>
      </c>
      <c r="V599" s="0" t="n">
        <f aca="false">O599&gt;U599</f>
        <v>1</v>
      </c>
      <c r="W599" s="0" t="n">
        <v>90000</v>
      </c>
      <c r="X599" s="0" t="n">
        <v>4.994E-006</v>
      </c>
      <c r="Y599" s="0" t="n">
        <f aca="false">(W599*X599)*EXP(L599*M599)</f>
        <v>0.458539694288426</v>
      </c>
      <c r="Z599" s="0" t="n">
        <v>175689.824710131</v>
      </c>
      <c r="AA599" s="0" t="n">
        <v>3748.14709444969</v>
      </c>
      <c r="AB599" s="0" t="n">
        <f aca="false">X599*0.1</f>
        <v>4.994E-007</v>
      </c>
      <c r="AC599" s="0" t="n">
        <f aca="false">(SQRT(((AA599/W599)^2)+((AB599/X599)^2)))*Y599</f>
        <v>0.049671503411683</v>
      </c>
      <c r="AD599" s="0" t="n">
        <v>5.223868284E-006</v>
      </c>
      <c r="AE599" s="0" t="n">
        <f aca="false">(W599*AD599)*EXP(L599*M599)</f>
        <v>0.479645768111406</v>
      </c>
      <c r="AF599" s="0" t="n">
        <v>175689.824710131</v>
      </c>
      <c r="AG599" s="0" t="n">
        <v>3748.14709444969</v>
      </c>
      <c r="AH599" s="0" t="n">
        <f aca="false">AD599*0.1</f>
        <v>5.223868284E-007</v>
      </c>
      <c r="AI599" s="0" t="n">
        <f aca="false">(SQRT(((AG599/W599)^2)+((AH599/AD599)^2)))*AE599</f>
        <v>0.0519578276513593</v>
      </c>
      <c r="AJ599" s="0" t="n">
        <v>3.02832944E-007</v>
      </c>
      <c r="AK599" s="0" t="n">
        <f aca="false">(W599*AJ599)*EXP(L599*M599)</f>
        <v>0.0278055517745743</v>
      </c>
      <c r="AL599" s="0" t="n">
        <v>175689.824710131</v>
      </c>
      <c r="AM599" s="0" t="n">
        <v>3748.14709444969</v>
      </c>
      <c r="AN599" s="0" t="n">
        <f aca="false">AJ599*0.1</f>
        <v>3.02832944E-008</v>
      </c>
      <c r="AO599" s="0" t="n">
        <f aca="false">(SQRT(((AM599/W599)^2)+((AN599/AJ599)^2)))*AK599</f>
        <v>0.00301204797978895</v>
      </c>
    </row>
    <row r="600" customFormat="false" ht="15" hidden="false" customHeight="false" outlineLevel="0" collapsed="false">
      <c r="A600" s="42" t="s">
        <v>1027</v>
      </c>
      <c r="B600" s="32"/>
      <c r="C600" s="0" t="s">
        <v>2122</v>
      </c>
      <c r="D600" s="47"/>
      <c r="E600" s="0" t="n">
        <v>5000</v>
      </c>
      <c r="F600" s="0" t="n">
        <v>5283.44</v>
      </c>
      <c r="G600" s="0" t="n">
        <f aca="false">(((F600*3.7852*35.81)/1000)/(H600^2))*1.2732</f>
        <v>13.5536563152052</v>
      </c>
      <c r="H600" s="0" t="n">
        <v>8.20209975</v>
      </c>
      <c r="I600" s="0" t="n">
        <v>17.0343564041609</v>
      </c>
      <c r="J600" s="0" t="n">
        <v>68.0016224983599</v>
      </c>
      <c r="K600" s="0" t="n">
        <v>3.82238500207701</v>
      </c>
      <c r="L600" s="0" t="n">
        <v>0.005</v>
      </c>
      <c r="M600" s="0" t="n">
        <v>4</v>
      </c>
      <c r="N600" s="0" t="n">
        <v>556.976100154124</v>
      </c>
      <c r="O600" s="0" t="n">
        <f aca="false">(N600/2204.59)*EXP(L600*M600)</f>
        <v>0.257747591951389</v>
      </c>
      <c r="P600" s="0" t="n">
        <v>0.400684429145215</v>
      </c>
      <c r="Q600" s="0" t="n">
        <v>0.0788250461799058</v>
      </c>
      <c r="R600" s="0" t="n">
        <f aca="false">30.6123136425953*(I600/Hoja4!$AB$2)</f>
        <v>0.093069055837492</v>
      </c>
      <c r="S600" s="0" t="n">
        <v>0.346725101597201</v>
      </c>
      <c r="T600" s="0" t="n">
        <v>0.0215793379964769</v>
      </c>
      <c r="U600" s="0" t="n">
        <f aca="false">(SQRT(((P600/G600)^2)+((Q600/H600)^2)+((R600/I600)^2)+((S600/J600)^2)+((T600/K600)^2)))*O600</f>
        <v>0.00836802914070589</v>
      </c>
      <c r="V600" s="0" t="n">
        <f aca="false">O600&gt;U600</f>
        <v>1</v>
      </c>
      <c r="W600" s="0" t="n">
        <v>90000</v>
      </c>
      <c r="X600" s="0" t="n">
        <v>4.994E-006</v>
      </c>
      <c r="Y600" s="0" t="n">
        <f aca="false">(W600*X600)*EXP(L600*M600)</f>
        <v>0.458539694288426</v>
      </c>
      <c r="Z600" s="0" t="n">
        <v>176458.577817786</v>
      </c>
      <c r="AA600" s="0" t="n">
        <v>3748.14709444969</v>
      </c>
      <c r="AB600" s="0" t="n">
        <f aca="false">X600*0.1</f>
        <v>4.994E-007</v>
      </c>
      <c r="AC600" s="0" t="n">
        <f aca="false">(SQRT(((AA600/W600)^2)+((AB600/X600)^2)))*Y600</f>
        <v>0.049671503411683</v>
      </c>
      <c r="AD600" s="0" t="n">
        <v>5.223868284E-006</v>
      </c>
      <c r="AE600" s="0" t="n">
        <f aca="false">(W600*AD600)*EXP(L600*M600)</f>
        <v>0.479645768111406</v>
      </c>
      <c r="AF600" s="0" t="n">
        <v>176458.577817786</v>
      </c>
      <c r="AG600" s="0" t="n">
        <v>3748.14709444969</v>
      </c>
      <c r="AH600" s="0" t="n">
        <f aca="false">AD600*0.1</f>
        <v>5.223868284E-007</v>
      </c>
      <c r="AI600" s="0" t="n">
        <f aca="false">(SQRT(((AG600/W600)^2)+((AH600/AD600)^2)))*AE600</f>
        <v>0.0519578276513593</v>
      </c>
      <c r="AJ600" s="0" t="n">
        <v>3.02832944E-007</v>
      </c>
      <c r="AK600" s="0" t="n">
        <f aca="false">(W600*AJ600)*EXP(L600*M600)</f>
        <v>0.0278055517745743</v>
      </c>
      <c r="AL600" s="0" t="n">
        <v>176458.577817786</v>
      </c>
      <c r="AM600" s="0" t="n">
        <v>3748.14709444969</v>
      </c>
      <c r="AN600" s="0" t="n">
        <f aca="false">AJ600*0.1</f>
        <v>3.02832944E-008</v>
      </c>
      <c r="AO600" s="0" t="n">
        <f aca="false">(SQRT(((AM600/W600)^2)+((AN600/AJ600)^2)))*AK600</f>
        <v>0.00301204797978895</v>
      </c>
    </row>
    <row r="601" customFormat="false" ht="15" hidden="false" customHeight="false" outlineLevel="0" collapsed="false">
      <c r="A601" s="42" t="s">
        <v>1027</v>
      </c>
      <c r="B601" s="32"/>
      <c r="C601" s="0" t="s">
        <v>2124</v>
      </c>
      <c r="D601" s="47"/>
      <c r="E601" s="0" t="n">
        <v>3000</v>
      </c>
      <c r="F601" s="0" t="n">
        <v>3323</v>
      </c>
      <c r="G601" s="0" t="n">
        <f aca="false">(((F601*3.7852*35.81)/1000)/(H601^2))*1.2732</f>
        <v>15.9091826610512</v>
      </c>
      <c r="H601" s="0" t="n">
        <v>6.003937017</v>
      </c>
      <c r="I601" s="0" t="n">
        <v>7.2223894071622</v>
      </c>
      <c r="J601" s="0" t="n">
        <v>130.009325504884</v>
      </c>
      <c r="K601" s="0" t="n">
        <v>0.00593973</v>
      </c>
      <c r="L601" s="0" t="n">
        <v>0.005</v>
      </c>
      <c r="M601" s="0" t="n">
        <v>4</v>
      </c>
      <c r="N601" s="0" t="n">
        <v>0.441237085714286</v>
      </c>
      <c r="O601" s="0" t="n">
        <f aca="false">(N601/2204.59)*EXP(L601*M601)</f>
        <v>0.000204187928873493</v>
      </c>
      <c r="P601" s="0" t="n">
        <v>2.81690318237076</v>
      </c>
      <c r="Q601" s="0" t="n">
        <v>0.689957873411666</v>
      </c>
      <c r="R601" s="0" t="n">
        <f aca="false">40.5074751462878*(I601/Hoja4!$R$2)</f>
        <v>0.186737166277599</v>
      </c>
      <c r="S601" s="0" t="n">
        <v>1.14894745568521</v>
      </c>
      <c r="T601" s="0" t="n">
        <v>5.58086552427142E-005</v>
      </c>
      <c r="U601" s="0" t="n">
        <f aca="false">(SQRT(((P601/G601)^2)+((Q601/H601)^2)+((R601/I601)^2)+((S601/J601)^2)+((T601/K601)^2)))*O601</f>
        <v>4.35029030866488E-005</v>
      </c>
      <c r="V601" s="0" t="n">
        <f aca="false">O601&gt;U601</f>
        <v>1</v>
      </c>
      <c r="W601" s="0" t="n">
        <v>24000</v>
      </c>
      <c r="X601" s="0" t="n">
        <v>4.994E-006</v>
      </c>
      <c r="Y601" s="0" t="n">
        <f aca="false">(W601*X601)*EXP(L601*M601)</f>
        <v>0.122277251810247</v>
      </c>
      <c r="Z601" s="0" t="n">
        <v>176458.577817786</v>
      </c>
      <c r="AA601" s="0" t="n">
        <v>6507.82824848106</v>
      </c>
      <c r="AB601" s="0" t="n">
        <f aca="false">X601*0.1</f>
        <v>4.994E-007</v>
      </c>
      <c r="AC601" s="0" t="n">
        <f aca="false">(SQRT(((AA601/W601)^2)+((AB601/X601)^2)))*Y601</f>
        <v>0.0353394966173805</v>
      </c>
      <c r="AD601" s="0" t="n">
        <v>5.223868284E-006</v>
      </c>
      <c r="AE601" s="0" t="n">
        <f aca="false">(W601*AD601)*EXP(L601*M601)</f>
        <v>0.127905538163042</v>
      </c>
      <c r="AF601" s="0" t="n">
        <v>176458.577817786</v>
      </c>
      <c r="AG601" s="0" t="n">
        <v>6507.82824848106</v>
      </c>
      <c r="AH601" s="0" t="n">
        <f aca="false">AD601*0.1</f>
        <v>5.223868284E-007</v>
      </c>
      <c r="AI601" s="0" t="n">
        <f aca="false">(SQRT(((AG601/W601)^2)+((AH601/AD601)^2)))*AE601</f>
        <v>0.036966134471778</v>
      </c>
      <c r="AJ601" s="0" t="n">
        <v>3.02832944E-007</v>
      </c>
      <c r="AK601" s="0" t="n">
        <f aca="false">(W601*AJ601)*EXP(L601*M601)</f>
        <v>0.00741481380655314</v>
      </c>
      <c r="AL601" s="0" t="n">
        <v>176458.577817786</v>
      </c>
      <c r="AM601" s="0" t="n">
        <v>6507.82824848106</v>
      </c>
      <c r="AN601" s="0" t="n">
        <f aca="false">AJ601*0.1</f>
        <v>3.02832944E-008</v>
      </c>
      <c r="AO601" s="0" t="n">
        <f aca="false">(SQRT(((AM601/W601)^2)+((AN601/AJ601)^2)))*AK601</f>
        <v>0.00214296431720452</v>
      </c>
    </row>
    <row r="602" customFormat="false" ht="15" hidden="false" customHeight="false" outlineLevel="0" collapsed="false">
      <c r="A602" s="42" t="s">
        <v>1027</v>
      </c>
      <c r="B602" s="40" t="s">
        <v>1033</v>
      </c>
      <c r="C602" s="0" t="s">
        <v>2122</v>
      </c>
      <c r="D602" s="41" t="n">
        <v>41418</v>
      </c>
      <c r="E602" s="0" t="n">
        <v>10000</v>
      </c>
      <c r="F602" s="0" t="n">
        <v>9685</v>
      </c>
      <c r="G602" s="0" t="n">
        <f aca="false">(((F602*3.7852*35.81)/1000)/(H602^2))*1.2732</f>
        <v>26.0819272240921</v>
      </c>
      <c r="H602" s="0" t="n">
        <v>8.005249356</v>
      </c>
      <c r="I602" s="0" t="n">
        <v>23.5415591120289</v>
      </c>
      <c r="J602" s="0" t="n">
        <v>68.0016224983599</v>
      </c>
      <c r="K602" s="0" t="n">
        <v>3.82238500207701</v>
      </c>
      <c r="L602" s="0" t="n">
        <v>0.005</v>
      </c>
      <c r="M602" s="0" t="n">
        <v>-1</v>
      </c>
      <c r="N602" s="0" t="n">
        <v>1411.00612061819</v>
      </c>
      <c r="O602" s="0" t="n">
        <f aca="false">(N602/2204.59)*EXP(L602*M602)</f>
        <v>0.636838912556236</v>
      </c>
      <c r="P602" s="0" t="n">
        <v>0.693948706618423</v>
      </c>
      <c r="Q602" s="0" t="n">
        <v>0.0696754411027923</v>
      </c>
      <c r="R602" s="0" t="n">
        <f aca="false">30.3818643031628*(I602/Hoja4!$DD$2)</f>
        <v>0.227547179171902</v>
      </c>
      <c r="S602" s="0" t="n">
        <v>0.346725101597201</v>
      </c>
      <c r="T602" s="0" t="n">
        <v>0.0215793379964769</v>
      </c>
      <c r="U602" s="0" t="n">
        <f aca="false">(SQRT(((P602/G602)^2)+((Q602/H602)^2)+((R602/I602)^2)+((S602/J602)^2)+((T602/K602)^2)))*O602</f>
        <v>0.0194726635403738</v>
      </c>
      <c r="V602" s="0" t="n">
        <f aca="false">O602&gt;U602</f>
        <v>1</v>
      </c>
      <c r="W602" s="0" t="n">
        <v>228000</v>
      </c>
      <c r="X602" s="0" t="n">
        <v>4.994E-006</v>
      </c>
      <c r="Y602" s="0" t="n">
        <f aca="false">(W602*X602)*EXP(L602*M602)</f>
        <v>1.13295304920812</v>
      </c>
      <c r="Z602" s="0" t="n">
        <v>176458.577817786</v>
      </c>
      <c r="AA602" s="0" t="n">
        <v>3748.14709444969</v>
      </c>
      <c r="AB602" s="0" t="n">
        <f aca="false">X602*0.1</f>
        <v>4.994E-007</v>
      </c>
      <c r="AC602" s="0" t="n">
        <f aca="false">(SQRT(((AA602/W602)^2)+((AB602/X602)^2)))*Y602</f>
        <v>0.114815994553573</v>
      </c>
      <c r="AD602" s="0" t="n">
        <v>5.223868284E-006</v>
      </c>
      <c r="AE602" s="0" t="n">
        <f aca="false">(W602*AD602)*EXP(L602*M602)</f>
        <v>1.18510162215046</v>
      </c>
      <c r="AF602" s="0" t="n">
        <v>176458.577817786</v>
      </c>
      <c r="AG602" s="0" t="n">
        <v>3748.14709444969</v>
      </c>
      <c r="AH602" s="0" t="n">
        <f aca="false">AD602*0.1</f>
        <v>5.223868284E-007</v>
      </c>
      <c r="AI602" s="0" t="n">
        <f aca="false">(SQRT(((AG602/W602)^2)+((AH602/AD602)^2)))*AE602</f>
        <v>0.120100847505872</v>
      </c>
      <c r="AJ602" s="0" t="n">
        <v>3.02832944E-007</v>
      </c>
      <c r="AK602" s="0" t="n">
        <f aca="false">(W602*AJ602)*EXP(L602*M602)</f>
        <v>0.0687015433130702</v>
      </c>
      <c r="AL602" s="0" t="n">
        <v>176458.577817786</v>
      </c>
      <c r="AM602" s="0" t="n">
        <v>3748.14709444969</v>
      </c>
      <c r="AN602" s="0" t="n">
        <f aca="false">AJ602*0.1</f>
        <v>3.02832944E-008</v>
      </c>
      <c r="AO602" s="0" t="n">
        <f aca="false">(SQRT(((AM602/W602)^2)+((AN602/AJ602)^2)))*AK602</f>
        <v>0.0069623679713549</v>
      </c>
    </row>
    <row r="603" customFormat="false" ht="15" hidden="false" customHeight="false" outlineLevel="0" collapsed="false">
      <c r="A603" s="42" t="s">
        <v>1027</v>
      </c>
      <c r="B603" s="32"/>
      <c r="C603" s="0" t="s">
        <v>2122</v>
      </c>
      <c r="D603" s="47"/>
      <c r="E603" s="0" t="n">
        <v>10000</v>
      </c>
      <c r="F603" s="0" t="n">
        <v>9685</v>
      </c>
      <c r="G603" s="0" t="n">
        <f aca="false">(((F603*3.7852*35.81)/1000)/(H603^2))*1.2732</f>
        <v>26.0819272240921</v>
      </c>
      <c r="H603" s="0" t="n">
        <v>8.005249356</v>
      </c>
      <c r="I603" s="0" t="n">
        <v>23.5415591120289</v>
      </c>
      <c r="J603" s="0" t="n">
        <v>68.0016224983599</v>
      </c>
      <c r="K603" s="0" t="n">
        <v>3.82238500207701</v>
      </c>
      <c r="L603" s="0" t="n">
        <v>0.005</v>
      </c>
      <c r="M603" s="0" t="n">
        <v>-1</v>
      </c>
      <c r="N603" s="0" t="n">
        <v>1411.00612061819</v>
      </c>
      <c r="O603" s="0" t="n">
        <f aca="false">(N603/2204.59)*EXP(L603*M603)</f>
        <v>0.636838912556236</v>
      </c>
      <c r="P603" s="0" t="n">
        <v>0.693948706618423</v>
      </c>
      <c r="Q603" s="0" t="n">
        <v>0.0696754411027923</v>
      </c>
      <c r="R603" s="0" t="n">
        <f aca="false">30.3818643031628*(I603/Hoja4!$DD$2)</f>
        <v>0.227547179171902</v>
      </c>
      <c r="S603" s="0" t="n">
        <v>0.346725101597201</v>
      </c>
      <c r="T603" s="0" t="n">
        <v>0.0215793379964769</v>
      </c>
      <c r="U603" s="0" t="n">
        <f aca="false">(SQRT(((P603/G603)^2)+((Q603/H603)^2)+((R603/I603)^2)+((S603/J603)^2)+((T603/K603)^2)))*O603</f>
        <v>0.0194726635403738</v>
      </c>
      <c r="V603" s="0" t="n">
        <f aca="false">O603&gt;U603</f>
        <v>1</v>
      </c>
      <c r="W603" s="0" t="n">
        <v>228000</v>
      </c>
      <c r="X603" s="0" t="n">
        <v>4.994E-006</v>
      </c>
      <c r="Y603" s="0" t="n">
        <f aca="false">(W603*X603)*EXP(L603*M603)</f>
        <v>1.13295304920812</v>
      </c>
      <c r="Z603" s="0" t="n">
        <v>176458.577817786</v>
      </c>
      <c r="AA603" s="0" t="n">
        <v>3748.14709444969</v>
      </c>
      <c r="AB603" s="0" t="n">
        <f aca="false">X603*0.1</f>
        <v>4.994E-007</v>
      </c>
      <c r="AC603" s="0" t="n">
        <f aca="false">(SQRT(((AA603/W603)^2)+((AB603/X603)^2)))*Y603</f>
        <v>0.114815994553573</v>
      </c>
      <c r="AD603" s="0" t="n">
        <v>5.223868284E-006</v>
      </c>
      <c r="AE603" s="0" t="n">
        <f aca="false">(W603*AD603)*EXP(L603*M603)</f>
        <v>1.18510162215046</v>
      </c>
      <c r="AF603" s="0" t="n">
        <v>176458.577817786</v>
      </c>
      <c r="AG603" s="0" t="n">
        <v>3748.14709444969</v>
      </c>
      <c r="AH603" s="0" t="n">
        <f aca="false">AD603*0.1</f>
        <v>5.223868284E-007</v>
      </c>
      <c r="AI603" s="0" t="n">
        <f aca="false">(SQRT(((AG603/W603)^2)+((AH603/AD603)^2)))*AE603</f>
        <v>0.120100847505872</v>
      </c>
      <c r="AJ603" s="0" t="n">
        <v>3.02832944E-007</v>
      </c>
      <c r="AK603" s="0" t="n">
        <f aca="false">(W603*AJ603)*EXP(L603*M603)</f>
        <v>0.0687015433130702</v>
      </c>
      <c r="AL603" s="0" t="n">
        <v>176458.577817786</v>
      </c>
      <c r="AM603" s="0" t="n">
        <v>3748.14709444969</v>
      </c>
      <c r="AN603" s="0" t="n">
        <f aca="false">AJ603*0.1</f>
        <v>3.02832944E-008</v>
      </c>
      <c r="AO603" s="0" t="n">
        <f aca="false">(SQRT(((AM603/W603)^2)+((AN603/AJ603)^2)))*AK603</f>
        <v>0.0069623679713549</v>
      </c>
    </row>
    <row r="604" customFormat="false" ht="15" hidden="false" customHeight="false" outlineLevel="0" collapsed="false">
      <c r="A604" s="42" t="s">
        <v>1027</v>
      </c>
      <c r="B604" s="32"/>
      <c r="C604" s="0" t="s">
        <v>2124</v>
      </c>
      <c r="D604" s="47"/>
      <c r="E604" s="0" t="n">
        <v>10000</v>
      </c>
      <c r="F604" s="0" t="n">
        <v>9685</v>
      </c>
      <c r="G604" s="0" t="n">
        <f aca="false">(((F604*3.7852*35.81)/1000)/(H604^2))*1.2732</f>
        <v>26.0819272240921</v>
      </c>
      <c r="H604" s="0" t="n">
        <v>8.005249356</v>
      </c>
      <c r="I604" s="0" t="n">
        <v>19.8244708311822</v>
      </c>
      <c r="J604" s="0" t="n">
        <v>130.009325504884</v>
      </c>
      <c r="K604" s="0" t="n">
        <v>0.00593973</v>
      </c>
      <c r="L604" s="0" t="n">
        <v>0.005</v>
      </c>
      <c r="M604" s="0" t="n">
        <v>-1</v>
      </c>
      <c r="N604" s="0" t="n">
        <v>3.52989668549367</v>
      </c>
      <c r="O604" s="0" t="n">
        <f aca="false">(N604/2204.59)*EXP(L604*M604)</f>
        <v>0.00159317208747526</v>
      </c>
      <c r="P604" s="0" t="n">
        <v>0.693948706618423</v>
      </c>
      <c r="Q604" s="0" t="n">
        <v>0.0696754411027923</v>
      </c>
      <c r="R604" s="0" t="n">
        <f aca="false">30.3818643031628*(I604/Hoja4!$DN$2)</f>
        <v>0.104829066808478</v>
      </c>
      <c r="S604" s="0" t="n">
        <v>1.14894745568521</v>
      </c>
      <c r="T604" s="0" t="n">
        <v>5.58086552427142E-005</v>
      </c>
      <c r="U604" s="0" t="n">
        <f aca="false">(SQRT(((P604/G604)^2)+((Q604/H604)^2)+((R604/I604)^2)+((S604/J604)^2)+((T604/K604)^2)))*O604</f>
        <v>4.98233443713921E-005</v>
      </c>
      <c r="V604" s="0" t="n">
        <f aca="false">O604&gt;U604</f>
        <v>1</v>
      </c>
      <c r="W604" s="0" t="n">
        <v>192000</v>
      </c>
      <c r="X604" s="0" t="n">
        <v>4.994E-006</v>
      </c>
      <c r="Y604" s="0" t="n">
        <f aca="false">(W604*X604)*EXP(L604*M604)</f>
        <v>0.954065725648945</v>
      </c>
      <c r="Z604" s="0" t="n">
        <v>176458.577817786</v>
      </c>
      <c r="AA604" s="0" t="n">
        <v>6507.82824848106</v>
      </c>
      <c r="AB604" s="0" t="n">
        <f aca="false">X604*0.1</f>
        <v>4.994E-007</v>
      </c>
      <c r="AC604" s="0" t="n">
        <f aca="false">(SQRT(((AA604/W604)^2)+((AB604/X604)^2)))*Y604</f>
        <v>0.100738077668051</v>
      </c>
      <c r="AD604" s="0" t="n">
        <v>5.223868284E-006</v>
      </c>
      <c r="AE604" s="0" t="n">
        <f aca="false">(W604*AD604)*EXP(L604*M604)</f>
        <v>0.997980313389862</v>
      </c>
      <c r="AF604" s="0" t="n">
        <v>176458.577817786</v>
      </c>
      <c r="AG604" s="0" t="n">
        <v>6507.82824848106</v>
      </c>
      <c r="AH604" s="0" t="n">
        <f aca="false">AD604*0.1</f>
        <v>5.223868284E-007</v>
      </c>
      <c r="AI604" s="0" t="n">
        <f aca="false">(SQRT(((AG604/W604)^2)+((AH604/AD604)^2)))*AE604</f>
        <v>0.105374939711906</v>
      </c>
      <c r="AJ604" s="0" t="n">
        <v>3.02832944E-007</v>
      </c>
      <c r="AK604" s="0" t="n">
        <f aca="false">(W604*AJ604)*EXP(L604*M604)</f>
        <v>0.0578539312110065</v>
      </c>
      <c r="AL604" s="0" t="n">
        <v>176458.577817786</v>
      </c>
      <c r="AM604" s="0" t="n">
        <v>6507.82824848106</v>
      </c>
      <c r="AN604" s="0" t="n">
        <f aca="false">AJ604*0.1</f>
        <v>3.02832944E-008</v>
      </c>
      <c r="AO604" s="0" t="n">
        <f aca="false">(SQRT(((AM604/W604)^2)+((AN604/AJ604)^2)))*AK604</f>
        <v>0.00610869215721195</v>
      </c>
    </row>
    <row r="605" customFormat="false" ht="15" hidden="false" customHeight="false" outlineLevel="0" collapsed="false">
      <c r="A605" s="42" t="s">
        <v>1027</v>
      </c>
      <c r="B605" s="32"/>
      <c r="C605" s="0" t="s">
        <v>2148</v>
      </c>
      <c r="D605" s="47"/>
      <c r="E605" s="0" t="n">
        <v>10000</v>
      </c>
      <c r="F605" s="0" t="n">
        <v>9685</v>
      </c>
      <c r="H605" s="0" t="n">
        <v>8.005249356</v>
      </c>
      <c r="I605" s="0" t="n">
        <v>0</v>
      </c>
      <c r="L605" s="0" t="n">
        <v>0.005</v>
      </c>
      <c r="M605" s="0" t="n">
        <v>-1</v>
      </c>
      <c r="N605" s="0" t="n">
        <v>0</v>
      </c>
      <c r="O605" s="0" t="n">
        <f aca="false">(N605/2204.59)*EXP(L605*M605)</f>
        <v>0</v>
      </c>
      <c r="W605" s="0" t="n">
        <v>0</v>
      </c>
      <c r="X605" s="0" t="n">
        <v>4.994E-006</v>
      </c>
      <c r="Y605" s="0" t="n">
        <f aca="false">(W605*X605)*EXP(L605*M605)</f>
        <v>0</v>
      </c>
      <c r="Z605" s="0" t="n">
        <v>228732.698823789</v>
      </c>
      <c r="AA605" s="0" t="n">
        <f aca="false">Z605*(W605/27153002.4889416)</f>
        <v>0</v>
      </c>
      <c r="AB605" s="0" t="n">
        <f aca="false">X605*0.1</f>
        <v>4.994E-007</v>
      </c>
      <c r="AD605" s="0" t="n">
        <v>5.223868284E-006</v>
      </c>
      <c r="AE605" s="0" t="n">
        <f aca="false">(W605*AD605)*EXP(L605*M605)</f>
        <v>0</v>
      </c>
      <c r="AF605" s="0" t="n">
        <v>228732.698823789</v>
      </c>
      <c r="AG605" s="0" t="n">
        <f aca="false">AF605*(AC605/27153002.4889416)</f>
        <v>0</v>
      </c>
      <c r="AH605" s="0" t="n">
        <f aca="false">AD605*0.1</f>
        <v>5.223868284E-007</v>
      </c>
      <c r="AJ605" s="0" t="n">
        <v>3.02832944E-007</v>
      </c>
      <c r="AK605" s="0" t="n">
        <f aca="false">(W605*AJ605)*EXP(L605*M605)</f>
        <v>0</v>
      </c>
      <c r="AL605" s="0" t="n">
        <v>228732.698823789</v>
      </c>
      <c r="AM605" s="0" t="n">
        <f aca="false">AL605*(AI605/27153002.4889416)</f>
        <v>0</v>
      </c>
      <c r="AN605" s="0" t="n">
        <f aca="false">AJ605*0.1</f>
        <v>3.02832944E-008</v>
      </c>
    </row>
    <row r="606" customFormat="false" ht="15" hidden="false" customHeight="false" outlineLevel="0" collapsed="false">
      <c r="A606" s="42" t="s">
        <v>1027</v>
      </c>
      <c r="B606" s="32"/>
      <c r="C606" s="0" t="s">
        <v>2148</v>
      </c>
      <c r="D606" s="47"/>
      <c r="E606" s="0" t="n">
        <v>10000</v>
      </c>
      <c r="F606" s="0" t="n">
        <v>9685</v>
      </c>
      <c r="H606" s="0" t="n">
        <v>8.005249356</v>
      </c>
      <c r="I606" s="0" t="n">
        <v>0</v>
      </c>
      <c r="L606" s="0" t="n">
        <v>0.005</v>
      </c>
      <c r="M606" s="0" t="n">
        <v>-1</v>
      </c>
      <c r="N606" s="0" t="n">
        <v>0</v>
      </c>
      <c r="O606" s="0" t="n">
        <f aca="false">(N606/2204.59)*EXP(L606*M606)</f>
        <v>0</v>
      </c>
      <c r="W606" s="0" t="n">
        <v>0</v>
      </c>
      <c r="X606" s="0" t="n">
        <v>4.994E-006</v>
      </c>
      <c r="Y606" s="0" t="n">
        <f aca="false">(W606*X606)*EXP(L606*M606)</f>
        <v>0</v>
      </c>
      <c r="Z606" s="0" t="n">
        <v>228732.698823789</v>
      </c>
      <c r="AA606" s="0" t="n">
        <f aca="false">Z606*(W606/27153002.4889416)</f>
        <v>0</v>
      </c>
      <c r="AB606" s="0" t="n">
        <f aca="false">X606*0.1</f>
        <v>4.994E-007</v>
      </c>
      <c r="AD606" s="0" t="n">
        <v>5.223868284E-006</v>
      </c>
      <c r="AE606" s="0" t="n">
        <f aca="false">(W606*AD606)*EXP(L606*M606)</f>
        <v>0</v>
      </c>
      <c r="AF606" s="0" t="n">
        <v>228732.698823789</v>
      </c>
      <c r="AG606" s="0" t="n">
        <f aca="false">AF606*(AC606/27153002.4889416)</f>
        <v>0</v>
      </c>
      <c r="AH606" s="0" t="n">
        <f aca="false">AD606*0.1</f>
        <v>5.223868284E-007</v>
      </c>
      <c r="AJ606" s="0" t="n">
        <v>3.02832944E-007</v>
      </c>
      <c r="AK606" s="0" t="n">
        <f aca="false">(W606*AJ606)*EXP(L606*M606)</f>
        <v>0</v>
      </c>
      <c r="AL606" s="0" t="n">
        <v>228732.698823789</v>
      </c>
      <c r="AM606" s="0" t="n">
        <f aca="false">AL606*(AI606/27153002.4889416)</f>
        <v>0</v>
      </c>
      <c r="AN606" s="0" t="n">
        <f aca="false">AJ606*0.1</f>
        <v>3.02832944E-008</v>
      </c>
    </row>
    <row r="607" customFormat="false" ht="15" hidden="false" customHeight="false" outlineLevel="0" collapsed="false">
      <c r="A607" s="42" t="s">
        <v>1027</v>
      </c>
      <c r="B607" s="40" t="s">
        <v>1036</v>
      </c>
      <c r="C607" s="0" t="s">
        <v>2122</v>
      </c>
      <c r="D607" s="41" t="n">
        <v>41017</v>
      </c>
      <c r="E607" s="0" t="n">
        <v>9600</v>
      </c>
      <c r="F607" s="0" t="n">
        <v>9685</v>
      </c>
      <c r="G607" s="0" t="n">
        <f aca="false">(((F607*3.7852*35.81)/1000)/(H607^2))*1.2732</f>
        <v>26.0819272240921</v>
      </c>
      <c r="H607" s="0" t="n">
        <v>8.005249356</v>
      </c>
      <c r="I607" s="0" t="n">
        <v>30.9757356737223</v>
      </c>
      <c r="J607" s="0" t="n">
        <v>68.0016224983599</v>
      </c>
      <c r="K607" s="0" t="n">
        <v>3.82238500207701</v>
      </c>
      <c r="L607" s="0" t="n">
        <v>0.005</v>
      </c>
      <c r="M607" s="0" t="n">
        <v>0</v>
      </c>
      <c r="N607" s="0" t="n">
        <v>1856.58700078604</v>
      </c>
      <c r="O607" s="0" t="n">
        <f aca="false">(N607/2204.59)*EXP(L607*M607)</f>
        <v>0.842146159052724</v>
      </c>
      <c r="P607" s="0" t="n">
        <v>1.328521888386</v>
      </c>
      <c r="Q607" s="0" t="n">
        <v>0.0993471152211429</v>
      </c>
      <c r="R607" s="0" t="n">
        <f aca="false">26.5039616037002*(I607/Hoja4!$CT$2)</f>
        <v>0.241483082348679</v>
      </c>
      <c r="S607" s="0" t="n">
        <v>0.346725101597201</v>
      </c>
      <c r="T607" s="0" t="n">
        <v>0.0215793379964769</v>
      </c>
      <c r="U607" s="0" t="n">
        <f aca="false">(SQRT(((P607/G607)^2)+((Q607/H607)^2)+((R607/I607)^2)+((S607/J607)^2)+((T607/K607)^2)))*O607</f>
        <v>0.0450936483894306</v>
      </c>
      <c r="V607" s="0" t="n">
        <f aca="false">O607&gt;U607</f>
        <v>1</v>
      </c>
      <c r="W607" s="0" t="n">
        <v>300000</v>
      </c>
      <c r="X607" s="0" t="n">
        <v>4.994E-006</v>
      </c>
      <c r="Y607" s="0" t="n">
        <f aca="false">(W607*X607)*EXP(L607*M607)</f>
        <v>1.4982</v>
      </c>
      <c r="Z607" s="0" t="n">
        <v>176458.577817786</v>
      </c>
      <c r="AA607" s="0" t="n">
        <v>3748.14709444969</v>
      </c>
      <c r="AB607" s="0" t="n">
        <f aca="false">X607*0.1</f>
        <v>4.994E-007</v>
      </c>
      <c r="AC607" s="0" t="n">
        <f aca="false">(SQRT(((AA607/W607)^2)+((AB607/X607)^2)))*Y607</f>
        <v>0.150984784516163</v>
      </c>
      <c r="AD607" s="0" t="n">
        <v>5.223868284E-006</v>
      </c>
      <c r="AE607" s="0" t="n">
        <f aca="false">(W607*AD607)*EXP(L607*M607)</f>
        <v>1.5671604852</v>
      </c>
      <c r="AF607" s="0" t="n">
        <v>176458.577817786</v>
      </c>
      <c r="AG607" s="0" t="n">
        <v>3748.14709444969</v>
      </c>
      <c r="AH607" s="0" t="n">
        <f aca="false">AD607*0.1</f>
        <v>5.223868284E-007</v>
      </c>
      <c r="AI607" s="0" t="n">
        <f aca="false">(SQRT(((AG607/W607)^2)+((AH607/AD607)^2)))*AE607</f>
        <v>0.157934446776243</v>
      </c>
      <c r="AJ607" s="0" t="n">
        <v>3.02832944E-007</v>
      </c>
      <c r="AK607" s="0" t="n">
        <f aca="false">(W607*AJ607)*EXP(L607*M607)</f>
        <v>0.0908498832</v>
      </c>
      <c r="AL607" s="0" t="n">
        <v>176458.577817786</v>
      </c>
      <c r="AM607" s="0" t="n">
        <v>3748.14709444969</v>
      </c>
      <c r="AN607" s="0" t="n">
        <f aca="false">AJ607*0.1</f>
        <v>3.02832944E-008</v>
      </c>
      <c r="AO607" s="0" t="n">
        <f aca="false">(SQRT(((AM607/W607)^2)+((AN607/AJ607)^2)))*AK607</f>
        <v>0.00915562010297061</v>
      </c>
    </row>
    <row r="608" customFormat="false" ht="15" hidden="false" customHeight="false" outlineLevel="0" collapsed="false">
      <c r="A608" s="42" t="s">
        <v>1027</v>
      </c>
      <c r="B608" s="32"/>
      <c r="C608" s="0" t="s">
        <v>2123</v>
      </c>
      <c r="D608" s="47"/>
      <c r="E608" s="0" t="n">
        <v>9600</v>
      </c>
      <c r="F608" s="0" t="n">
        <v>9685</v>
      </c>
      <c r="G608" s="0" t="n">
        <f aca="false">(((F608*3.7852*35.81)/1000)/(H608^2))*1.2732</f>
        <v>26.0819272240921</v>
      </c>
      <c r="H608" s="0" t="n">
        <v>8.005249356</v>
      </c>
      <c r="I608" s="0" t="n">
        <v>55.7563242127001</v>
      </c>
      <c r="J608" s="0" t="n">
        <v>130.009325504884</v>
      </c>
      <c r="K608" s="0" t="n">
        <v>0.00593973</v>
      </c>
      <c r="L608" s="0" t="n">
        <v>0.005</v>
      </c>
      <c r="M608" s="0" t="n">
        <v>0</v>
      </c>
      <c r="N608" s="0" t="n">
        <v>6.9963655604239</v>
      </c>
      <c r="O608" s="0" t="n">
        <f aca="false">(N608/2204.59)*EXP(L608*M608)</f>
        <v>0.00317354499495321</v>
      </c>
      <c r="P608" s="0" t="n">
        <v>1.328521888386</v>
      </c>
      <c r="Q608" s="0" t="n">
        <v>0.0993471152211429</v>
      </c>
      <c r="R608" s="0" t="n">
        <f aca="false">26.5039616037002*(I608/Hoja4!$CT$2)</f>
        <v>0.434669548227621</v>
      </c>
      <c r="S608" s="0" t="n">
        <v>1.14894745568521</v>
      </c>
      <c r="T608" s="0" t="n">
        <v>5.58086552427142E-005</v>
      </c>
      <c r="U608" s="0" t="n">
        <f aca="false">(SQRT(((P608/G608)^2)+((Q608/H608)^2)+((R608/I608)^2)+((S608/J608)^2)+((T608/K608)^2)))*O608</f>
        <v>0.000173116741321936</v>
      </c>
      <c r="V608" s="0" t="n">
        <f aca="false">O608&gt;U608</f>
        <v>1</v>
      </c>
      <c r="W608" s="0" t="n">
        <v>540000</v>
      </c>
      <c r="X608" s="0" t="n">
        <v>4.994E-006</v>
      </c>
      <c r="Y608" s="0" t="n">
        <f aca="false">(W608*X608)*EXP(L608*M608)</f>
        <v>2.69676</v>
      </c>
      <c r="Z608" s="0" t="n">
        <v>175689.824710131</v>
      </c>
      <c r="AA608" s="0" t="n">
        <v>6507.82824848106</v>
      </c>
      <c r="AB608" s="0" t="n">
        <f aca="false">X608*0.1</f>
        <v>4.994E-007</v>
      </c>
      <c r="AC608" s="0" t="n">
        <f aca="false">(SQRT(((AA608/W608)^2)+((AB608/X608)^2)))*Y608</f>
        <v>0.271627320245494</v>
      </c>
      <c r="AD608" s="0" t="n">
        <v>5.223868284E-006</v>
      </c>
      <c r="AE608" s="0" t="n">
        <f aca="false">(W608*AD608)*EXP(L608*M608)</f>
        <v>2.82088887336</v>
      </c>
      <c r="AF608" s="0" t="n">
        <v>175689.824710131</v>
      </c>
      <c r="AG608" s="0" t="n">
        <v>6507.82824848106</v>
      </c>
      <c r="AH608" s="0" t="n">
        <f aca="false">AD608*0.1</f>
        <v>5.223868284E-007</v>
      </c>
      <c r="AI608" s="0" t="n">
        <f aca="false">(SQRT(((AG608/W608)^2)+((AH608/AD608)^2)))*AE608</f>
        <v>0.284130024689297</v>
      </c>
      <c r="AJ608" s="0" t="n">
        <v>3.02832944E-007</v>
      </c>
      <c r="AK608" s="0" t="n">
        <f aca="false">(W608*AJ608)*EXP(L608*M608)</f>
        <v>0.16352978976</v>
      </c>
      <c r="AL608" s="0" t="n">
        <v>175689.824710131</v>
      </c>
      <c r="AM608" s="0" t="n">
        <v>6507.82824848106</v>
      </c>
      <c r="AN608" s="0" t="n">
        <f aca="false">AJ608*0.1</f>
        <v>3.02832944E-008</v>
      </c>
      <c r="AO608" s="0" t="n">
        <f aca="false">(SQRT(((AM608/W608)^2)+((AN608/AJ608)^2)))*AK608</f>
        <v>0.0164713057790897</v>
      </c>
    </row>
    <row r="609" customFormat="false" ht="15" hidden="false" customHeight="false" outlineLevel="0" collapsed="false">
      <c r="A609" s="42" t="s">
        <v>661</v>
      </c>
      <c r="B609" s="40" t="s">
        <v>1042</v>
      </c>
      <c r="C609" s="0" t="s">
        <v>2123</v>
      </c>
      <c r="D609" s="41" t="n">
        <v>41020</v>
      </c>
      <c r="E609" s="0" t="n">
        <v>4800</v>
      </c>
      <c r="F609" s="0" t="n">
        <v>5049</v>
      </c>
      <c r="G609" s="0" t="n">
        <f aca="false">(((F609*3.7852*35.81)/1000)/(H609^2))*1.2732</f>
        <v>13.6149226735475</v>
      </c>
      <c r="H609" s="0" t="n">
        <v>8</v>
      </c>
      <c r="I609" s="0" t="n">
        <v>3.35290927932479</v>
      </c>
      <c r="J609" s="0" t="n">
        <v>130.009325504884</v>
      </c>
      <c r="K609" s="0" t="n">
        <v>0.00593973</v>
      </c>
      <c r="L609" s="0" t="n">
        <v>0.005</v>
      </c>
      <c r="M609" s="0" t="n">
        <v>0</v>
      </c>
      <c r="N609" s="0" t="n">
        <v>2.03652976911429</v>
      </c>
      <c r="O609" s="0" t="n">
        <f aca="false">(N609/2204.59)*EXP(L609*M609)</f>
        <v>0.000923768033563741</v>
      </c>
      <c r="P609" s="0" t="n">
        <v>2.86253203470796</v>
      </c>
      <c r="Q609" s="0" t="n">
        <v>0.903813762349225</v>
      </c>
      <c r="R609" s="0" t="n">
        <f aca="false">56.8126563291011*(I609/Hoja4!$W$2)</f>
        <v>0.171749186643833</v>
      </c>
      <c r="S609" s="0" t="n">
        <v>1.14894745568521</v>
      </c>
      <c r="T609" s="0" t="n">
        <v>5.58086552427142E-005</v>
      </c>
      <c r="U609" s="0" t="n">
        <f aca="false">(SQRT(((P609/G609)^2)+((Q609/H609)^2)+((R609/I609)^2)+((S609/J609)^2)+((T609/K609)^2)))*O609</f>
        <v>0.000225820959216048</v>
      </c>
      <c r="V609" s="0" t="n">
        <f aca="false">O609&gt;U609</f>
        <v>1</v>
      </c>
      <c r="W609" s="0" t="n">
        <v>16928.8389513109</v>
      </c>
      <c r="X609" s="0" t="n">
        <v>4.994E-006</v>
      </c>
      <c r="Y609" s="0" t="n">
        <f aca="false">(W609*X609)*EXP(L609*M609)</f>
        <v>0.0845426217228465</v>
      </c>
      <c r="Z609" s="0" t="n">
        <v>176458.577817786</v>
      </c>
      <c r="AA609" s="0" t="n">
        <v>6507.82824848106</v>
      </c>
      <c r="AB609" s="0" t="n">
        <f aca="false">X609*0.1</f>
        <v>4.994E-007</v>
      </c>
      <c r="AC609" s="0" t="n">
        <f aca="false">(SQRT(((AA609/W609)^2)+((AB609/X609)^2)))*Y609</f>
        <v>0.0335817015147542</v>
      </c>
      <c r="AD609" s="0" t="n">
        <v>5.223868284E-006</v>
      </c>
      <c r="AE609" s="0" t="n">
        <f aca="false">(W609*AD609)*EXP(L609*M609)</f>
        <v>0.0884340248826967</v>
      </c>
      <c r="AF609" s="0" t="n">
        <v>176458.577817786</v>
      </c>
      <c r="AG609" s="0" t="n">
        <v>6507.82824848106</v>
      </c>
      <c r="AH609" s="0" t="n">
        <f aca="false">AD609*0.1</f>
        <v>5.223868284E-007</v>
      </c>
      <c r="AI609" s="0" t="n">
        <f aca="false">(SQRT(((AG609/W609)^2)+((AH609/AD609)^2)))*AE609</f>
        <v>0.0351274300091469</v>
      </c>
      <c r="AJ609" s="0" t="n">
        <v>3.02832944E-007</v>
      </c>
      <c r="AK609" s="0" t="n">
        <f aca="false">(W609*AJ609)*EXP(L609*M609)</f>
        <v>0.00512661013812734</v>
      </c>
      <c r="AL609" s="0" t="n">
        <v>176458.577817786</v>
      </c>
      <c r="AM609" s="0" t="n">
        <v>6507.82824848106</v>
      </c>
      <c r="AN609" s="0" t="n">
        <f aca="false">AJ609*0.1</f>
        <v>3.02832944E-008</v>
      </c>
      <c r="AO609" s="0" t="n">
        <f aca="false">(SQRT(((AM609/W609)^2)+((AN609/AJ609)^2)))*AK609</f>
        <v>0.00203637275415344</v>
      </c>
    </row>
    <row r="610" customFormat="false" ht="15" hidden="false" customHeight="false" outlineLevel="0" collapsed="false">
      <c r="A610" s="42" t="s">
        <v>661</v>
      </c>
      <c r="B610" s="32"/>
      <c r="C610" s="0" t="s">
        <v>2122</v>
      </c>
      <c r="D610" s="47"/>
      <c r="E610" s="0" t="n">
        <v>5400</v>
      </c>
      <c r="F610" s="0" t="n">
        <v>5049</v>
      </c>
      <c r="G610" s="0" t="n">
        <f aca="false">(((F610*3.7852*35.81)/1000)/(H610^2))*1.2732</f>
        <v>13.6149226735475</v>
      </c>
      <c r="H610" s="0" t="n">
        <v>8</v>
      </c>
      <c r="I610" s="0" t="n">
        <v>44.1812559018992</v>
      </c>
      <c r="J610" s="0" t="n">
        <v>68.0016224983599</v>
      </c>
      <c r="K610" s="0" t="n">
        <v>3.82238500207701</v>
      </c>
      <c r="L610" s="0" t="n">
        <v>0.005</v>
      </c>
      <c r="M610" s="0" t="n">
        <v>0</v>
      </c>
      <c r="N610" s="0" t="n">
        <v>771.22624021907</v>
      </c>
      <c r="O610" s="0" t="n">
        <f aca="false">(N610/2204.59)*EXP(L610*M610)</f>
        <v>0.349827514512481</v>
      </c>
      <c r="P610" s="0" t="n">
        <v>0.400684429145215</v>
      </c>
      <c r="Q610" s="0" t="n">
        <v>0.0788250461799058</v>
      </c>
      <c r="R610" s="0" t="n">
        <f aca="false">30.6123136425953*(I610/Hoja4!$AQ$2)</f>
        <v>1.11143051357713</v>
      </c>
      <c r="S610" s="0" t="n">
        <v>0.346725101597201</v>
      </c>
      <c r="T610" s="0" t="n">
        <v>0.0215793379964769</v>
      </c>
      <c r="U610" s="0" t="n">
        <f aca="false">(SQRT(((P610/G610)^2)+((Q610/H610)^2)+((R610/I610)^2)+((S610/J610)^2)+((T610/K610)^2)))*O610</f>
        <v>0.0142268391362614</v>
      </c>
      <c r="V610" s="0" t="n">
        <f aca="false">O610&gt;U610</f>
        <v>1</v>
      </c>
      <c r="W610" s="0" t="n">
        <v>223071.161048689</v>
      </c>
      <c r="X610" s="0" t="n">
        <v>4.994E-006</v>
      </c>
      <c r="Y610" s="0" t="n">
        <f aca="false">(W610*X610)*EXP(L610*M610)</f>
        <v>1.11401737827715</v>
      </c>
      <c r="Z610" s="0" t="n">
        <v>228732.698823789</v>
      </c>
      <c r="AA610" s="0" t="n">
        <v>3748.14709444969</v>
      </c>
      <c r="AB610" s="0" t="n">
        <f aca="false">X610*0.1</f>
        <v>4.994E-007</v>
      </c>
      <c r="AC610" s="0" t="n">
        <f aca="false">(SQRT(((AA610/W610)^2)+((AB610/X610)^2)))*Y610</f>
        <v>0.112963356653506</v>
      </c>
      <c r="AD610" s="0" t="n">
        <v>5.223868284E-006</v>
      </c>
      <c r="AE610" s="0" t="n">
        <f aca="false">(W610*AD610)*EXP(L610*M610)</f>
        <v>1.1652943632773</v>
      </c>
      <c r="AF610" s="0" t="n">
        <v>228732.698823789</v>
      </c>
      <c r="AG610" s="0" t="n">
        <v>3748.14709444969</v>
      </c>
      <c r="AH610" s="0" t="n">
        <f aca="false">AD610*0.1</f>
        <v>5.223868284E-007</v>
      </c>
      <c r="AI610" s="0" t="n">
        <f aca="false">(SQRT(((AG610/W610)^2)+((AH610/AD610)^2)))*AE610</f>
        <v>0.11816293473697</v>
      </c>
      <c r="AJ610" s="0" t="n">
        <v>3.02832944E-007</v>
      </c>
      <c r="AK610" s="0" t="n">
        <f aca="false">(W610*AJ610)*EXP(L610*M610)</f>
        <v>0.0675532964218727</v>
      </c>
      <c r="AL610" s="0" t="n">
        <v>228732.698823789</v>
      </c>
      <c r="AM610" s="0" t="n">
        <v>3748.14709444969</v>
      </c>
      <c r="AN610" s="0" t="n">
        <f aca="false">AJ610*0.1</f>
        <v>3.02832944E-008</v>
      </c>
      <c r="AO610" s="0" t="n">
        <f aca="false">(SQRT(((AM610/W610)^2)+((AN610/AJ610)^2)))*AK610</f>
        <v>0.0068500252021432</v>
      </c>
    </row>
    <row r="611" customFormat="false" ht="15" hidden="false" customHeight="false" outlineLevel="0" collapsed="false">
      <c r="A611" s="42" t="s">
        <v>661</v>
      </c>
      <c r="B611" s="40" t="s">
        <v>1047</v>
      </c>
      <c r="C611" s="0" t="s">
        <v>2122</v>
      </c>
      <c r="D611" s="41" t="n">
        <v>39948</v>
      </c>
      <c r="E611" s="0" t="n">
        <v>10000</v>
      </c>
      <c r="F611" s="0" t="n">
        <v>9685</v>
      </c>
      <c r="G611" s="0" t="n">
        <f aca="false">(((F611*3.7852*35.81)/1000)/(H611^2))*1.2732</f>
        <v>26.1161667841766</v>
      </c>
      <c r="H611" s="0" t="n">
        <v>8</v>
      </c>
      <c r="I611" s="0" t="n">
        <v>57.8217862674239</v>
      </c>
      <c r="J611" s="0" t="n">
        <v>68.0016224983599</v>
      </c>
      <c r="K611" s="0" t="n">
        <v>3.82238500207701</v>
      </c>
      <c r="L611" s="0" t="n">
        <v>0.005</v>
      </c>
      <c r="M611" s="0" t="n">
        <v>3</v>
      </c>
      <c r="N611" s="0" t="n">
        <v>2375.71348930043</v>
      </c>
      <c r="O611" s="0" t="n">
        <f aca="false">(N611/2204.59)*EXP(L611*M611)</f>
        <v>1.09390762036145</v>
      </c>
      <c r="P611" s="0" t="n">
        <v>0.693948706618423</v>
      </c>
      <c r="Q611" s="0" t="n">
        <v>0.0696754411027923</v>
      </c>
      <c r="R611" s="0" t="n">
        <f aca="false">30.3818643031628*(I611/Hoja4!$CY$2)</f>
        <v>0.514441797218547</v>
      </c>
      <c r="S611" s="0" t="n">
        <v>0.346725101597201</v>
      </c>
      <c r="T611" s="0" t="n">
        <v>0.0215793379964769</v>
      </c>
      <c r="U611" s="0" t="n">
        <f aca="false">(SQRT(((P611/G611)^2)+((Q611/H611)^2)+((R611/I611)^2)+((S611/J611)^2)+((T611/K611)^2)))*O611</f>
        <v>0.0331605833108641</v>
      </c>
      <c r="V611" s="0" t="n">
        <f aca="false">O611&gt;U611</f>
        <v>1</v>
      </c>
      <c r="W611" s="0" t="n">
        <v>560004</v>
      </c>
      <c r="X611" s="0" t="n">
        <v>4.994E-006</v>
      </c>
      <c r="Y611" s="0" t="n">
        <f aca="false">(W611*X611)*EXP(L611*M611)</f>
        <v>2.83892607892548</v>
      </c>
      <c r="Z611" s="0" t="n">
        <v>175689.824710131</v>
      </c>
      <c r="AA611" s="0" t="n">
        <v>3748.14709444969</v>
      </c>
      <c r="AB611" s="0" t="n">
        <f aca="false">X611*0.1</f>
        <v>4.994E-007</v>
      </c>
      <c r="AC611" s="0" t="n">
        <f aca="false">(SQRT(((AA611/W611)^2)+((AB611/X611)^2)))*Y611</f>
        <v>0.284527777221135</v>
      </c>
      <c r="AD611" s="0" t="n">
        <v>5.223868284E-006</v>
      </c>
      <c r="AE611" s="0" t="n">
        <f aca="false">(W611*AD611)*EXP(L611*M611)</f>
        <v>2.96959869930303</v>
      </c>
      <c r="AF611" s="0" t="n">
        <v>175689.824710131</v>
      </c>
      <c r="AG611" s="0" t="n">
        <v>3748.14709444969</v>
      </c>
      <c r="AH611" s="0" t="n">
        <f aca="false">AD611*0.1</f>
        <v>5.223868284E-007</v>
      </c>
      <c r="AI611" s="0" t="n">
        <f aca="false">(SQRT(((AG611/W611)^2)+((AH611/AD611)^2)))*AE611</f>
        <v>0.29762427539898</v>
      </c>
      <c r="AJ611" s="0" t="n">
        <v>3.02832944E-007</v>
      </c>
      <c r="AK611" s="0" t="n">
        <f aca="false">(W611*AJ611)*EXP(L611*M611)</f>
        <v>0.172150649234958</v>
      </c>
      <c r="AL611" s="0" t="n">
        <v>175689.824710131</v>
      </c>
      <c r="AM611" s="0" t="n">
        <v>3748.14709444969</v>
      </c>
      <c r="AN611" s="0" t="n">
        <f aca="false">AJ611*0.1</f>
        <v>3.02832944E-008</v>
      </c>
      <c r="AO611" s="0" t="n">
        <f aca="false">(SQRT(((AM611/W611)^2)+((AN611/AJ611)^2)))*AK611</f>
        <v>0.0172535811825495</v>
      </c>
    </row>
    <row r="612" customFormat="false" ht="15" hidden="false" customHeight="false" outlineLevel="0" collapsed="false">
      <c r="A612" s="42" t="s">
        <v>661</v>
      </c>
      <c r="B612" s="32"/>
      <c r="C612" s="0" t="s">
        <v>2122</v>
      </c>
      <c r="D612" s="47"/>
      <c r="E612" s="0" t="n">
        <v>10000</v>
      </c>
      <c r="F612" s="0" t="n">
        <v>9685</v>
      </c>
      <c r="G612" s="0" t="n">
        <f aca="false">(((F612*3.7852*35.81)/1000)/(H612^2))*1.2732</f>
        <v>26.1161667841766</v>
      </c>
      <c r="H612" s="0" t="n">
        <v>8</v>
      </c>
      <c r="I612" s="0" t="n">
        <v>57.8217862674239</v>
      </c>
      <c r="J612" s="0" t="n">
        <v>68.0016224983599</v>
      </c>
      <c r="K612" s="0" t="n">
        <v>3.82238500207701</v>
      </c>
      <c r="L612" s="0" t="n">
        <v>0.005</v>
      </c>
      <c r="M612" s="0" t="n">
        <v>3</v>
      </c>
      <c r="N612" s="0" t="n">
        <v>2375.71348930043</v>
      </c>
      <c r="O612" s="0" t="n">
        <f aca="false">(N612/2204.59)*EXP(L612*M612)</f>
        <v>1.09390762036145</v>
      </c>
      <c r="P612" s="0" t="n">
        <v>0.693948706618423</v>
      </c>
      <c r="Q612" s="0" t="n">
        <v>0.0696754411027923</v>
      </c>
      <c r="R612" s="0" t="n">
        <f aca="false">30.3818643031628*(I612/Hoja4!$CY$2)</f>
        <v>0.514441797218547</v>
      </c>
      <c r="S612" s="0" t="n">
        <v>0.346725101597201</v>
      </c>
      <c r="T612" s="0" t="n">
        <v>0.0215793379964769</v>
      </c>
      <c r="U612" s="0" t="n">
        <f aca="false">(SQRT(((P612/G612)^2)+((Q612/H612)^2)+((R612/I612)^2)+((S612/J612)^2)+((T612/K612)^2)))*O612</f>
        <v>0.0331605833108641</v>
      </c>
      <c r="V612" s="0" t="n">
        <f aca="false">O612&gt;U612</f>
        <v>1</v>
      </c>
      <c r="W612" s="0" t="n">
        <v>560004</v>
      </c>
      <c r="X612" s="0" t="n">
        <v>4.994E-006</v>
      </c>
      <c r="Y612" s="0" t="n">
        <f aca="false">(W612*X612)*EXP(L612*M612)</f>
        <v>2.83892607892548</v>
      </c>
      <c r="Z612" s="0" t="n">
        <v>176458.577817786</v>
      </c>
      <c r="AA612" s="0" t="n">
        <v>3748.14709444969</v>
      </c>
      <c r="AB612" s="0" t="n">
        <f aca="false">X612*0.1</f>
        <v>4.994E-007</v>
      </c>
      <c r="AC612" s="0" t="n">
        <f aca="false">(SQRT(((AA612/W612)^2)+((AB612/X612)^2)))*Y612</f>
        <v>0.284527777221135</v>
      </c>
      <c r="AD612" s="0" t="n">
        <v>5.223868284E-006</v>
      </c>
      <c r="AE612" s="0" t="n">
        <f aca="false">(W612*AD612)*EXP(L612*M612)</f>
        <v>2.96959869930303</v>
      </c>
      <c r="AF612" s="0" t="n">
        <v>176458.577817786</v>
      </c>
      <c r="AG612" s="0" t="n">
        <v>3748.14709444969</v>
      </c>
      <c r="AH612" s="0" t="n">
        <f aca="false">AD612*0.1</f>
        <v>5.223868284E-007</v>
      </c>
      <c r="AI612" s="0" t="n">
        <f aca="false">(SQRT(((AG612/W612)^2)+((AH612/AD612)^2)))*AE612</f>
        <v>0.29762427539898</v>
      </c>
      <c r="AJ612" s="0" t="n">
        <v>3.02832944E-007</v>
      </c>
      <c r="AK612" s="0" t="n">
        <f aca="false">(W612*AJ612)*EXP(L612*M612)</f>
        <v>0.172150649234958</v>
      </c>
      <c r="AL612" s="0" t="n">
        <v>176458.577817786</v>
      </c>
      <c r="AM612" s="0" t="n">
        <v>3748.14709444969</v>
      </c>
      <c r="AN612" s="0" t="n">
        <f aca="false">AJ612*0.1</f>
        <v>3.02832944E-008</v>
      </c>
      <c r="AO612" s="0" t="n">
        <f aca="false">(SQRT(((AM612/W612)^2)+((AN612/AJ612)^2)))*AK612</f>
        <v>0.0172535811825495</v>
      </c>
    </row>
    <row r="613" customFormat="false" ht="15" hidden="false" customHeight="false" outlineLevel="0" collapsed="false">
      <c r="A613" s="42" t="s">
        <v>661</v>
      </c>
      <c r="B613" s="32"/>
      <c r="C613" s="0" t="s">
        <v>2122</v>
      </c>
      <c r="D613" s="47"/>
      <c r="E613" s="0" t="n">
        <v>10000</v>
      </c>
      <c r="F613" s="0" t="n">
        <v>9685</v>
      </c>
      <c r="G613" s="0" t="n">
        <f aca="false">(((F613*3.7852*35.81)/1000)/(H613^2))*1.2732</f>
        <v>26.1161667841766</v>
      </c>
      <c r="H613" s="0" t="n">
        <v>8</v>
      </c>
      <c r="I613" s="0" t="n">
        <v>57.8217862674239</v>
      </c>
      <c r="J613" s="0" t="n">
        <v>68.0016224983599</v>
      </c>
      <c r="K613" s="0" t="n">
        <v>3.82238500207701</v>
      </c>
      <c r="L613" s="0" t="n">
        <v>0.005</v>
      </c>
      <c r="M613" s="0" t="n">
        <v>3</v>
      </c>
      <c r="N613" s="0" t="n">
        <v>2375.71348930043</v>
      </c>
      <c r="O613" s="0" t="n">
        <f aca="false">(N613/2204.59)*EXP(L613*M613)</f>
        <v>1.09390762036145</v>
      </c>
      <c r="P613" s="0" t="n">
        <v>0.693948706618423</v>
      </c>
      <c r="Q613" s="0" t="n">
        <v>0.0696754411027923</v>
      </c>
      <c r="R613" s="0" t="n">
        <f aca="false">30.3818643031628*(I613/Hoja4!$CY$2)</f>
        <v>0.514441797218547</v>
      </c>
      <c r="S613" s="0" t="n">
        <v>0.346725101597201</v>
      </c>
      <c r="T613" s="0" t="n">
        <v>0.0215793379964769</v>
      </c>
      <c r="U613" s="0" t="n">
        <f aca="false">(SQRT(((P613/G613)^2)+((Q613/H613)^2)+((R613/I613)^2)+((S613/J613)^2)+((T613/K613)^2)))*O613</f>
        <v>0.0331605833108641</v>
      </c>
      <c r="V613" s="0" t="n">
        <f aca="false">O613&gt;U613</f>
        <v>1</v>
      </c>
      <c r="W613" s="0" t="n">
        <v>560004</v>
      </c>
      <c r="X613" s="0" t="n">
        <v>4.994E-006</v>
      </c>
      <c r="Y613" s="0" t="n">
        <f aca="false">(W613*X613)*EXP(L613*M613)</f>
        <v>2.83892607892548</v>
      </c>
      <c r="Z613" s="0" t="n">
        <v>176458.577817786</v>
      </c>
      <c r="AA613" s="0" t="n">
        <v>3748.14709444969</v>
      </c>
      <c r="AB613" s="0" t="n">
        <f aca="false">X613*0.1</f>
        <v>4.994E-007</v>
      </c>
      <c r="AC613" s="0" t="n">
        <f aca="false">(SQRT(((AA613/W613)^2)+((AB613/X613)^2)))*Y613</f>
        <v>0.284527777221135</v>
      </c>
      <c r="AD613" s="0" t="n">
        <v>5.223868284E-006</v>
      </c>
      <c r="AE613" s="0" t="n">
        <f aca="false">(W613*AD613)*EXP(L613*M613)</f>
        <v>2.96959869930303</v>
      </c>
      <c r="AF613" s="0" t="n">
        <v>176458.577817786</v>
      </c>
      <c r="AG613" s="0" t="n">
        <v>3748.14709444969</v>
      </c>
      <c r="AH613" s="0" t="n">
        <f aca="false">AD613*0.1</f>
        <v>5.223868284E-007</v>
      </c>
      <c r="AI613" s="0" t="n">
        <f aca="false">(SQRT(((AG613/W613)^2)+((AH613/AD613)^2)))*AE613</f>
        <v>0.29762427539898</v>
      </c>
      <c r="AJ613" s="0" t="n">
        <v>3.02832944E-007</v>
      </c>
      <c r="AK613" s="0" t="n">
        <f aca="false">(W613*AJ613)*EXP(L613*M613)</f>
        <v>0.172150649234958</v>
      </c>
      <c r="AL613" s="0" t="n">
        <v>176458.577817786</v>
      </c>
      <c r="AM613" s="0" t="n">
        <v>3748.14709444969</v>
      </c>
      <c r="AN613" s="0" t="n">
        <f aca="false">AJ613*0.1</f>
        <v>3.02832944E-008</v>
      </c>
      <c r="AO613" s="0" t="n">
        <f aca="false">(SQRT(((AM613/W613)^2)+((AN613/AJ613)^2)))*AK613</f>
        <v>0.0172535811825495</v>
      </c>
    </row>
    <row r="614" customFormat="false" ht="15" hidden="false" customHeight="false" outlineLevel="0" collapsed="false">
      <c r="A614" s="42" t="s">
        <v>661</v>
      </c>
      <c r="B614" s="32"/>
      <c r="C614" s="0" t="s">
        <v>2124</v>
      </c>
      <c r="D614" s="47"/>
      <c r="E614" s="0" t="n">
        <v>10000</v>
      </c>
      <c r="F614" s="0" t="n">
        <v>9685</v>
      </c>
      <c r="G614" s="0" t="n">
        <f aca="false">(((F614*3.7852*35.81)/1000)/(H614^2))*1.2732</f>
        <v>26.1161667841766</v>
      </c>
      <c r="H614" s="0" t="n">
        <v>8</v>
      </c>
      <c r="I614" s="0" t="n">
        <v>111.5126484254</v>
      </c>
      <c r="J614" s="0" t="n">
        <v>130.009325504884</v>
      </c>
      <c r="K614" s="0" t="n">
        <v>0.00593973</v>
      </c>
      <c r="L614" s="0" t="n">
        <v>0.005</v>
      </c>
      <c r="M614" s="0" t="n">
        <v>3</v>
      </c>
      <c r="N614" s="0" t="n">
        <v>8.65100463216342</v>
      </c>
      <c r="O614" s="0" t="n">
        <f aca="false">(N614/2204.59)*EXP(L614*M614)</f>
        <v>0.00398339275065213</v>
      </c>
      <c r="P614" s="0" t="n">
        <v>0.693948706618423</v>
      </c>
      <c r="Q614" s="0" t="n">
        <v>0.0696754411027923</v>
      </c>
      <c r="R614" s="0" t="n">
        <f aca="false">30.3818643031628*(I614/Hoja4!$DN$2)</f>
        <v>0.589663500797686</v>
      </c>
      <c r="S614" s="0" t="n">
        <v>1.14894745568521</v>
      </c>
      <c r="T614" s="0" t="n">
        <v>5.58086552427142E-005</v>
      </c>
      <c r="U614" s="0" t="n">
        <f aca="false">(SQRT(((P614/G614)^2)+((Q614/H614)^2)+((R614/I614)^2)+((S614/J614)^2)+((T614/K614)^2)))*O614</f>
        <v>0.00012446097037545</v>
      </c>
      <c r="V614" s="0" t="n">
        <f aca="false">O614&gt;U614</f>
        <v>1</v>
      </c>
      <c r="W614" s="0" t="n">
        <v>1080000</v>
      </c>
      <c r="X614" s="0" t="n">
        <v>4.994E-006</v>
      </c>
      <c r="Y614" s="0" t="n">
        <f aca="false">(W614*X614)*EXP(L614*M614)</f>
        <v>5.47503261626617</v>
      </c>
      <c r="Z614" s="0" t="n">
        <v>228732.698823789</v>
      </c>
      <c r="AA614" s="0" t="n">
        <v>6507.82824848106</v>
      </c>
      <c r="AB614" s="0" t="n">
        <f aca="false">X614*0.1</f>
        <v>4.994E-007</v>
      </c>
      <c r="AC614" s="0" t="n">
        <f aca="false">(SQRT(((AA614/W614)^2)+((AB614/X614)^2)))*Y614</f>
        <v>0.548496349493448</v>
      </c>
      <c r="AD614" s="0" t="n">
        <v>5.223868284E-006</v>
      </c>
      <c r="AE614" s="0" t="n">
        <f aca="false">(W614*AD614)*EXP(L614*M614)</f>
        <v>5.72704229835371</v>
      </c>
      <c r="AF614" s="0" t="n">
        <v>228732.698823789</v>
      </c>
      <c r="AG614" s="0" t="n">
        <v>6507.82824848106</v>
      </c>
      <c r="AH614" s="0" t="n">
        <f aca="false">AD614*0.1</f>
        <v>5.223868284E-007</v>
      </c>
      <c r="AI614" s="0" t="n">
        <f aca="false">(SQRT(((AG614/W614)^2)+((AH614/AD614)^2)))*AE614</f>
        <v>0.573743028435843</v>
      </c>
      <c r="AJ614" s="0" t="n">
        <v>3.02832944E-007</v>
      </c>
      <c r="AK614" s="0" t="n">
        <f aca="false">(W614*AJ614)*EXP(L614*M614)</f>
        <v>0.332002452078476</v>
      </c>
      <c r="AL614" s="0" t="n">
        <v>228732.698823789</v>
      </c>
      <c r="AM614" s="0" t="n">
        <v>6507.82824848106</v>
      </c>
      <c r="AN614" s="0" t="n">
        <f aca="false">AJ614*0.1</f>
        <v>3.02832944E-008</v>
      </c>
      <c r="AO614" s="0" t="n">
        <f aca="false">(SQRT(((AM614/W614)^2)+((AN614/AJ614)^2)))*AK614</f>
        <v>0.0332604654165706</v>
      </c>
    </row>
    <row r="615" customFormat="false" ht="15" hidden="false" customHeight="false" outlineLevel="0" collapsed="false">
      <c r="A615" s="42" t="s">
        <v>661</v>
      </c>
      <c r="B615" s="32"/>
      <c r="C615" s="0" t="s">
        <v>2125</v>
      </c>
      <c r="D615" s="47"/>
      <c r="E615" s="0" t="n">
        <v>10000</v>
      </c>
      <c r="F615" s="0" t="n">
        <v>9685</v>
      </c>
      <c r="G615" s="0" t="n">
        <f aca="false">(((F615*3.7852*35.81)/1000)/(H615^2))*1.2732</f>
        <v>26.1161667841766</v>
      </c>
      <c r="H615" s="0" t="n">
        <v>8</v>
      </c>
      <c r="I615" s="0" t="n">
        <v>1.23902942694889</v>
      </c>
      <c r="J615" s="0" t="n">
        <v>68.0020357347871</v>
      </c>
      <c r="K615" s="0" t="n">
        <v>3.9836139795159</v>
      </c>
      <c r="L615" s="0" t="n">
        <v>0.005</v>
      </c>
      <c r="M615" s="0" t="n">
        <v>3</v>
      </c>
      <c r="N615" s="0" t="n">
        <v>77.3959287448804</v>
      </c>
      <c r="O615" s="0" t="n">
        <f aca="false">(N615/2204.59)*EXP(L615*M615)</f>
        <v>0.0356372923840693</v>
      </c>
      <c r="P615" s="0" t="n">
        <v>0.693948706618423</v>
      </c>
      <c r="Q615" s="0" t="n">
        <v>0.0696754411027923</v>
      </c>
      <c r="R615" s="0" t="n">
        <f aca="false">30.3818643031628*(I615/Hoja4!$DN$2)</f>
        <v>0.00655181667552985</v>
      </c>
      <c r="S615" s="0" t="n">
        <v>0.388353619553598</v>
      </c>
      <c r="T615" s="0" t="n">
        <v>0.0223763331258358</v>
      </c>
      <c r="U615" s="0" t="n">
        <f aca="false">(SQRT(((P615/G615)^2)+((Q615/H615)^2)+((R615/I615)^2)+((S615/J615)^2)+((T615/K615)^2)))*O615</f>
        <v>0.00105358241549723</v>
      </c>
      <c r="V615" s="0" t="n">
        <f aca="false">O615&gt;U615</f>
        <v>1</v>
      </c>
      <c r="W615" s="0" t="n">
        <v>12000</v>
      </c>
      <c r="X615" s="0" t="n">
        <v>4.994E-006</v>
      </c>
      <c r="Y615" s="0" t="n">
        <f aca="false">(W615*X615)*EXP(L615*M615)</f>
        <v>0.0608336957362908</v>
      </c>
      <c r="Z615" s="0" t="n">
        <v>228732.698823789</v>
      </c>
      <c r="AA615" s="0" t="n">
        <v>804.406580767259</v>
      </c>
      <c r="AB615" s="0" t="n">
        <f aca="false">X615*0.1</f>
        <v>4.994E-007</v>
      </c>
      <c r="AC615" s="0" t="n">
        <f aca="false">(SQRT(((AA615/W615)^2)+((AB615/X615)^2)))*Y615</f>
        <v>0.00732371537029579</v>
      </c>
      <c r="AD615" s="0" t="n">
        <v>5.223868284E-006</v>
      </c>
      <c r="AE615" s="0" t="n">
        <f aca="false">(W615*AD615)*EXP(L615*M615)</f>
        <v>0.0636338033150412</v>
      </c>
      <c r="AF615" s="0" t="n">
        <v>228732.698823789</v>
      </c>
      <c r="AG615" s="0" t="n">
        <v>804.406580767259</v>
      </c>
      <c r="AH615" s="0" t="n">
        <f aca="false">AD615*0.1</f>
        <v>5.223868284E-007</v>
      </c>
      <c r="AI615" s="0" t="n">
        <f aca="false">(SQRT(((AG615/W615)^2)+((AH615/AD615)^2)))*AE615</f>
        <v>0.00766081787023057</v>
      </c>
      <c r="AJ615" s="0" t="n">
        <v>3.02832944E-007</v>
      </c>
      <c r="AK615" s="0" t="n">
        <f aca="false">(W615*AJ615)*EXP(L615*M615)</f>
        <v>0.00368891613420528</v>
      </c>
      <c r="AL615" s="0" t="n">
        <v>228732.698823789</v>
      </c>
      <c r="AM615" s="0" t="n">
        <v>804.406580767259</v>
      </c>
      <c r="AN615" s="0" t="n">
        <f aca="false">AJ615*0.1</f>
        <v>3.02832944E-008</v>
      </c>
      <c r="AO615" s="0" t="n">
        <f aca="false">(SQRT(((AM615/W615)^2)+((AN615/AJ615)^2)))*AK615</f>
        <v>0.000444105383781482</v>
      </c>
    </row>
    <row r="616" customFormat="false" ht="15" hidden="false" customHeight="false" outlineLevel="0" collapsed="false">
      <c r="A616" s="42" t="s">
        <v>682</v>
      </c>
      <c r="B616" s="40" t="s">
        <v>1052</v>
      </c>
      <c r="C616" s="0" t="s">
        <v>2122</v>
      </c>
      <c r="D616" s="41" t="n">
        <v>41011</v>
      </c>
      <c r="E616" s="0" t="n">
        <v>10000</v>
      </c>
      <c r="F616" s="0" t="n">
        <v>10566</v>
      </c>
      <c r="G616" s="0" t="n">
        <f aca="false">(((F616*3.7852*35.81)/1000)/(H616^2))*1.2732</f>
        <v>27.1189383600413</v>
      </c>
      <c r="H616" s="0" t="n">
        <v>8.2</v>
      </c>
      <c r="I616" s="0" t="n">
        <v>26.4997160704145</v>
      </c>
      <c r="J616" s="0" t="n">
        <v>68.0016224983599</v>
      </c>
      <c r="K616" s="0" t="n">
        <v>3.82238500207701</v>
      </c>
      <c r="L616" s="0" t="n">
        <v>0.005</v>
      </c>
      <c r="M616" s="0" t="n">
        <v>0</v>
      </c>
      <c r="N616" s="0" t="n">
        <v>1732.78977978157</v>
      </c>
      <c r="O616" s="0" t="n">
        <f aca="false">(N616/2204.59)*EXP(L616*M616)</f>
        <v>0.785991853261407</v>
      </c>
      <c r="P616" s="0" t="n">
        <v>0.693948706618423</v>
      </c>
      <c r="Q616" s="0" t="n">
        <v>0.0696754411027923</v>
      </c>
      <c r="R616" s="0" t="n">
        <f aca="false">30.3818643031628*(I616/Hoja4!$DI$2)</f>
        <v>0.316987336642766</v>
      </c>
      <c r="S616" s="0" t="n">
        <v>0.346725101597201</v>
      </c>
      <c r="T616" s="0" t="n">
        <v>0.0215793379964769</v>
      </c>
      <c r="U616" s="0" t="n">
        <f aca="false">(SQRT(((P616/G616)^2)+((Q616/H616)^2)+((R616/I616)^2)+((S616/J616)^2)+((T616/K616)^2)))*O616</f>
        <v>0.0239431868876538</v>
      </c>
      <c r="V616" s="0" t="n">
        <f aca="false">O616&gt;U616</f>
        <v>1</v>
      </c>
      <c r="W616" s="0" t="n">
        <v>279996</v>
      </c>
      <c r="X616" s="0" t="n">
        <v>4.994E-006</v>
      </c>
      <c r="Y616" s="0" t="n">
        <f aca="false">(W616*X616)*EXP(L616*M616)</f>
        <v>1.398300024</v>
      </c>
      <c r="Z616" s="0" t="n">
        <v>175689.824710131</v>
      </c>
      <c r="AA616" s="0" t="n">
        <v>3748.14709444969</v>
      </c>
      <c r="AB616" s="0" t="n">
        <f aca="false">X616*0.1</f>
        <v>4.994E-007</v>
      </c>
      <c r="AC616" s="0" t="n">
        <f aca="false">(SQRT(((AA616/W616)^2)+((AB616/X616)^2)))*Y616</f>
        <v>0.141077292030206</v>
      </c>
      <c r="AD616" s="0" t="n">
        <v>5.223868284E-006</v>
      </c>
      <c r="AE616" s="0" t="n">
        <f aca="false">(W616*AD616)*EXP(L616*M616)</f>
        <v>1.46266222404686</v>
      </c>
      <c r="AF616" s="0" t="n">
        <v>175689.824710131</v>
      </c>
      <c r="AG616" s="0" t="n">
        <v>3748.14709444969</v>
      </c>
      <c r="AH616" s="0" t="n">
        <f aca="false">AD616*0.1</f>
        <v>5.223868284E-007</v>
      </c>
      <c r="AI616" s="0" t="n">
        <f aca="false">(SQRT(((AG616/W616)^2)+((AH616/AD616)^2)))*AE616</f>
        <v>0.147570923393913</v>
      </c>
      <c r="AJ616" s="0" t="n">
        <v>3.02832944E-007</v>
      </c>
      <c r="AK616" s="0" t="n">
        <f aca="false">(W616*AJ616)*EXP(L616*M616)</f>
        <v>0.084792012988224</v>
      </c>
      <c r="AL616" s="0" t="n">
        <v>175689.824710131</v>
      </c>
      <c r="AM616" s="0" t="n">
        <v>3748.14709444969</v>
      </c>
      <c r="AN616" s="0" t="n">
        <f aca="false">AJ616*0.1</f>
        <v>3.02832944E-008</v>
      </c>
      <c r="AO616" s="0" t="n">
        <f aca="false">(SQRT(((AM616/W616)^2)+((AN616/AJ616)^2)))*AK616</f>
        <v>0.00855483613877756</v>
      </c>
    </row>
    <row r="617" customFormat="false" ht="15" hidden="false" customHeight="false" outlineLevel="0" collapsed="false">
      <c r="A617" s="42" t="s">
        <v>682</v>
      </c>
      <c r="B617" s="32"/>
      <c r="C617" s="0" t="s">
        <v>2122</v>
      </c>
      <c r="D617" s="47"/>
      <c r="E617" s="0" t="n">
        <v>10000</v>
      </c>
      <c r="F617" s="0" t="n">
        <v>10566</v>
      </c>
      <c r="G617" s="0" t="n">
        <f aca="false">(((F617*3.7852*35.81)/1000)/(H617^2))*1.2732</f>
        <v>27.1189383600413</v>
      </c>
      <c r="H617" s="0" t="n">
        <v>8.2</v>
      </c>
      <c r="I617" s="0" t="n">
        <v>26.4997160704145</v>
      </c>
      <c r="J617" s="0" t="n">
        <v>68.0016224983599</v>
      </c>
      <c r="K617" s="0" t="n">
        <v>3.82238500207701</v>
      </c>
      <c r="L617" s="0" t="n">
        <v>0.005</v>
      </c>
      <c r="M617" s="0" t="n">
        <v>0</v>
      </c>
      <c r="N617" s="0" t="n">
        <v>1732.78977978157</v>
      </c>
      <c r="O617" s="0" t="n">
        <f aca="false">(N617/2204.59)*EXP(L617*M617)</f>
        <v>0.785991853261407</v>
      </c>
      <c r="P617" s="0" t="n">
        <v>0.693948706618423</v>
      </c>
      <c r="Q617" s="0" t="n">
        <v>0.0696754411027923</v>
      </c>
      <c r="R617" s="0" t="n">
        <f aca="false">30.3818643031628*(I617/Hoja4!$DI$2)</f>
        <v>0.316987336642766</v>
      </c>
      <c r="S617" s="0" t="n">
        <v>0.346725101597201</v>
      </c>
      <c r="T617" s="0" t="n">
        <v>0.0215793379964769</v>
      </c>
      <c r="U617" s="0" t="n">
        <f aca="false">(SQRT(((P617/G617)^2)+((Q617/H617)^2)+((R617/I617)^2)+((S617/J617)^2)+((T617/K617)^2)))*O617</f>
        <v>0.0239431868876538</v>
      </c>
      <c r="V617" s="0" t="n">
        <f aca="false">O617&gt;U617</f>
        <v>1</v>
      </c>
      <c r="W617" s="0" t="n">
        <v>279996</v>
      </c>
      <c r="X617" s="0" t="n">
        <v>4.994E-006</v>
      </c>
      <c r="Y617" s="0" t="n">
        <f aca="false">(W617*X617)*EXP(L617*M617)</f>
        <v>1.398300024</v>
      </c>
      <c r="Z617" s="0" t="n">
        <v>176458.577817786</v>
      </c>
      <c r="AA617" s="0" t="n">
        <v>3748.14709444969</v>
      </c>
      <c r="AB617" s="0" t="n">
        <f aca="false">X617*0.1</f>
        <v>4.994E-007</v>
      </c>
      <c r="AC617" s="0" t="n">
        <f aca="false">(SQRT(((AA617/W617)^2)+((AB617/X617)^2)))*Y617</f>
        <v>0.141077292030206</v>
      </c>
      <c r="AD617" s="0" t="n">
        <v>5.223868284E-006</v>
      </c>
      <c r="AE617" s="0" t="n">
        <f aca="false">(W617*AD617)*EXP(L617*M617)</f>
        <v>1.46266222404686</v>
      </c>
      <c r="AF617" s="0" t="n">
        <v>176458.577817786</v>
      </c>
      <c r="AG617" s="0" t="n">
        <v>3748.14709444969</v>
      </c>
      <c r="AH617" s="0" t="n">
        <f aca="false">AD617*0.1</f>
        <v>5.223868284E-007</v>
      </c>
      <c r="AI617" s="0" t="n">
        <f aca="false">(SQRT(((AG617/W617)^2)+((AH617/AD617)^2)))*AE617</f>
        <v>0.147570923393913</v>
      </c>
      <c r="AJ617" s="0" t="n">
        <v>3.02832944E-007</v>
      </c>
      <c r="AK617" s="0" t="n">
        <f aca="false">(W617*AJ617)*EXP(L617*M617)</f>
        <v>0.084792012988224</v>
      </c>
      <c r="AL617" s="0" t="n">
        <v>176458.577817786</v>
      </c>
      <c r="AM617" s="0" t="n">
        <v>3748.14709444969</v>
      </c>
      <c r="AN617" s="0" t="n">
        <f aca="false">AJ617*0.1</f>
        <v>3.02832944E-008</v>
      </c>
      <c r="AO617" s="0" t="n">
        <f aca="false">(SQRT(((AM617/W617)^2)+((AN617/AJ617)^2)))*AK617</f>
        <v>0.00855483613877756</v>
      </c>
    </row>
    <row r="618" customFormat="false" ht="15" hidden="false" customHeight="false" outlineLevel="0" collapsed="false">
      <c r="A618" s="42" t="s">
        <v>682</v>
      </c>
      <c r="B618" s="32"/>
      <c r="C618" s="0" t="s">
        <v>2122</v>
      </c>
      <c r="D618" s="47"/>
      <c r="E618" s="0" t="n">
        <v>10000</v>
      </c>
      <c r="F618" s="0" t="n">
        <v>10566</v>
      </c>
      <c r="G618" s="0" t="n">
        <f aca="false">(((F618*3.7852*35.81)/1000)/(H618^2))*1.2732</f>
        <v>27.1189383600413</v>
      </c>
      <c r="H618" s="0" t="n">
        <v>8.2</v>
      </c>
      <c r="I618" s="0" t="n">
        <v>26.4997160704145</v>
      </c>
      <c r="J618" s="0" t="n">
        <v>68.0016224983599</v>
      </c>
      <c r="K618" s="0" t="n">
        <v>3.82238500207701</v>
      </c>
      <c r="L618" s="0" t="n">
        <v>0.005</v>
      </c>
      <c r="M618" s="0" t="n">
        <v>0</v>
      </c>
      <c r="N618" s="0" t="n">
        <v>1732.78977978157</v>
      </c>
      <c r="O618" s="0" t="n">
        <f aca="false">(N618/2204.59)*EXP(L618*M618)</f>
        <v>0.785991853261407</v>
      </c>
      <c r="P618" s="0" t="n">
        <v>0.693948706618423</v>
      </c>
      <c r="Q618" s="0" t="n">
        <v>0.0696754411027923</v>
      </c>
      <c r="R618" s="0" t="n">
        <f aca="false">30.3818643031628*(I618/Hoja4!$DI$2)</f>
        <v>0.316987336642766</v>
      </c>
      <c r="S618" s="0" t="n">
        <v>0.346725101597201</v>
      </c>
      <c r="T618" s="0" t="n">
        <v>0.0215793379964769</v>
      </c>
      <c r="U618" s="0" t="n">
        <f aca="false">(SQRT(((P618/G618)^2)+((Q618/H618)^2)+((R618/I618)^2)+((S618/J618)^2)+((T618/K618)^2)))*O618</f>
        <v>0.0239431868876538</v>
      </c>
      <c r="V618" s="0" t="n">
        <f aca="false">O618&gt;U618</f>
        <v>1</v>
      </c>
      <c r="W618" s="0" t="n">
        <v>279996</v>
      </c>
      <c r="X618" s="0" t="n">
        <v>4.994E-006</v>
      </c>
      <c r="Y618" s="0" t="n">
        <f aca="false">(W618*X618)*EXP(L618*M618)</f>
        <v>1.398300024</v>
      </c>
      <c r="Z618" s="0" t="n">
        <v>228732.698823789</v>
      </c>
      <c r="AA618" s="0" t="n">
        <v>3748.14709444969</v>
      </c>
      <c r="AB618" s="0" t="n">
        <f aca="false">X618*0.1</f>
        <v>4.994E-007</v>
      </c>
      <c r="AC618" s="0" t="n">
        <f aca="false">(SQRT(((AA618/W618)^2)+((AB618/X618)^2)))*Y618</f>
        <v>0.141077292030206</v>
      </c>
      <c r="AD618" s="0" t="n">
        <v>5.223868284E-006</v>
      </c>
      <c r="AE618" s="0" t="n">
        <f aca="false">(W618*AD618)*EXP(L618*M618)</f>
        <v>1.46266222404686</v>
      </c>
      <c r="AF618" s="0" t="n">
        <v>228732.698823789</v>
      </c>
      <c r="AG618" s="0" t="n">
        <v>3748.14709444969</v>
      </c>
      <c r="AH618" s="0" t="n">
        <f aca="false">AD618*0.1</f>
        <v>5.223868284E-007</v>
      </c>
      <c r="AI618" s="0" t="n">
        <f aca="false">(SQRT(((AG618/W618)^2)+((AH618/AD618)^2)))*AE618</f>
        <v>0.147570923393913</v>
      </c>
      <c r="AJ618" s="0" t="n">
        <v>3.02832944E-007</v>
      </c>
      <c r="AK618" s="0" t="n">
        <f aca="false">(W618*AJ618)*EXP(L618*M618)</f>
        <v>0.084792012988224</v>
      </c>
      <c r="AL618" s="0" t="n">
        <v>228732.698823789</v>
      </c>
      <c r="AM618" s="0" t="n">
        <v>3748.14709444969</v>
      </c>
      <c r="AN618" s="0" t="n">
        <f aca="false">AJ618*0.1</f>
        <v>3.02832944E-008</v>
      </c>
      <c r="AO618" s="0" t="n">
        <f aca="false">(SQRT(((AM618/W618)^2)+((AN618/AJ618)^2)))*AK618</f>
        <v>0.00855483613877756</v>
      </c>
    </row>
    <row r="619" customFormat="false" ht="15" hidden="false" customHeight="false" outlineLevel="0" collapsed="false">
      <c r="A619" s="42" t="s">
        <v>682</v>
      </c>
      <c r="B619" s="32"/>
      <c r="C619" s="0" t="s">
        <v>2123</v>
      </c>
      <c r="D619" s="47"/>
      <c r="E619" s="0" t="n">
        <v>10000</v>
      </c>
      <c r="F619" s="0" t="n">
        <v>10566</v>
      </c>
      <c r="G619" s="0" t="n">
        <f aca="false">(((F619*3.7852*35.81)/1000)/(H619^2))*1.2732</f>
        <v>27.1189383600413</v>
      </c>
      <c r="H619" s="0" t="n">
        <v>8.2</v>
      </c>
      <c r="I619" s="0" t="n">
        <v>34.0715502555366</v>
      </c>
      <c r="J619" s="0" t="n">
        <v>130.009325504884</v>
      </c>
      <c r="K619" s="0" t="n">
        <v>0.00593973</v>
      </c>
      <c r="L619" s="0" t="n">
        <v>0.005</v>
      </c>
      <c r="M619" s="0" t="n">
        <v>0</v>
      </c>
      <c r="N619" s="0" t="n">
        <v>6.61855628571429</v>
      </c>
      <c r="O619" s="0" t="n">
        <f aca="false">(N619/2204.59)*EXP(L619*M619)</f>
        <v>0.00300217105480579</v>
      </c>
      <c r="P619" s="0" t="n">
        <v>0.693948706618423</v>
      </c>
      <c r="Q619" s="0" t="n">
        <v>0.0696754411027923</v>
      </c>
      <c r="R619" s="0" t="n">
        <f aca="false">30.3818643031628*(I619/Hoja4!$DN$2)</f>
        <v>0.180165657304107</v>
      </c>
      <c r="S619" s="0" t="n">
        <v>1.14894745568521</v>
      </c>
      <c r="T619" s="0" t="n">
        <v>5.58086552427142E-005</v>
      </c>
      <c r="U619" s="0" t="n">
        <f aca="false">(SQRT(((P619/G619)^2)+((Q619/H619)^2)+((R619/I619)^2)+((S619/J619)^2)+((T619/K619)^2)))*O619</f>
        <v>9.11268060942036E-005</v>
      </c>
      <c r="V619" s="0" t="n">
        <f aca="false">O619&gt;U619</f>
        <v>1</v>
      </c>
      <c r="W619" s="0" t="n">
        <v>360000</v>
      </c>
      <c r="X619" s="0" t="n">
        <v>4.994E-006</v>
      </c>
      <c r="Y619" s="0" t="n">
        <f aca="false">(W619*X619)*EXP(L619*M619)</f>
        <v>1.79784</v>
      </c>
      <c r="Z619" s="0" t="n">
        <v>228732.698823789</v>
      </c>
      <c r="AA619" s="0" t="n">
        <v>6507.82824848106</v>
      </c>
      <c r="AB619" s="0" t="n">
        <f aca="false">X619*0.1</f>
        <v>4.994E-007</v>
      </c>
      <c r="AC619" s="0" t="n">
        <f aca="false">(SQRT(((AA619/W619)^2)+((AB619/X619)^2)))*Y619</f>
        <v>0.182697955061758</v>
      </c>
      <c r="AD619" s="0" t="n">
        <v>5.223868284E-006</v>
      </c>
      <c r="AE619" s="0" t="n">
        <f aca="false">(W619*AD619)*EXP(L619*M619)</f>
        <v>1.88059258224</v>
      </c>
      <c r="AF619" s="0" t="n">
        <v>228732.698823789</v>
      </c>
      <c r="AG619" s="0" t="n">
        <v>6507.82824848106</v>
      </c>
      <c r="AH619" s="0" t="n">
        <f aca="false">AD619*0.1</f>
        <v>5.223868284E-007</v>
      </c>
      <c r="AI619" s="0" t="n">
        <f aca="false">(SQRT(((AG619/W619)^2)+((AH619/AD619)^2)))*AE619</f>
        <v>0.191107339407044</v>
      </c>
      <c r="AJ619" s="0" t="n">
        <v>3.02832944E-007</v>
      </c>
      <c r="AK619" s="0" t="n">
        <f aca="false">(W619*AJ619)*EXP(L619*M619)</f>
        <v>0.10901985984</v>
      </c>
      <c r="AL619" s="0" t="n">
        <v>228732.698823789</v>
      </c>
      <c r="AM619" s="0" t="n">
        <v>6507.82824848106</v>
      </c>
      <c r="AN619" s="0" t="n">
        <f aca="false">AJ619*0.1</f>
        <v>3.02832944E-008</v>
      </c>
      <c r="AO619" s="0" t="n">
        <f aca="false">(SQRT(((AM619/W619)^2)+((AN619/AJ619)^2)))*AK619</f>
        <v>0.0110786863424373</v>
      </c>
    </row>
    <row r="620" customFormat="false" ht="15" hidden="false" customHeight="false" outlineLevel="0" collapsed="false">
      <c r="A620" s="42" t="s">
        <v>682</v>
      </c>
      <c r="B620" s="40" t="s">
        <v>1057</v>
      </c>
      <c r="C620" s="0" t="s">
        <v>2122</v>
      </c>
      <c r="D620" s="41" t="n">
        <v>41290</v>
      </c>
      <c r="E620" s="0" t="n">
        <v>12000</v>
      </c>
      <c r="F620" s="0" t="n">
        <v>13208.6</v>
      </c>
      <c r="G620" s="0" t="n">
        <f aca="false">(((F620*3.7852*35.81)/1000)/(H620^2))*1.2732</f>
        <v>33.9014962353247</v>
      </c>
      <c r="H620" s="0" t="n">
        <v>8.2</v>
      </c>
      <c r="I620" s="0" t="n">
        <v>43.607952394652</v>
      </c>
      <c r="J620" s="0" t="n">
        <v>68.0016224983599</v>
      </c>
      <c r="K620" s="0" t="n">
        <v>3.82238500207701</v>
      </c>
      <c r="L620" s="0" t="n">
        <v>0.005</v>
      </c>
      <c r="M620" s="0" t="n">
        <v>-1</v>
      </c>
      <c r="N620" s="0" t="n">
        <v>3046.39936866859</v>
      </c>
      <c r="O620" s="0" t="n">
        <f aca="false">(N620/2204.59)*EXP(L620*M620)</f>
        <v>1.37495198128902</v>
      </c>
      <c r="P620" s="0" t="n">
        <v>1.07195269681865</v>
      </c>
      <c r="Q620" s="0" t="n">
        <v>0.0717296563018546</v>
      </c>
      <c r="R620" s="0" t="n">
        <f aca="false">40.3876152128855*(I620/Hoja4!$EC$2)</f>
        <v>0.647785545735359</v>
      </c>
      <c r="S620" s="0" t="n">
        <v>0.346725101597201</v>
      </c>
      <c r="T620" s="0" t="n">
        <v>0.0215793379964769</v>
      </c>
      <c r="U620" s="0" t="n">
        <f aca="false">(SQRT(((P620/G620)^2)+((Q620/H620)^2)+((R620/I620)^2)+((S620/J620)^2)+((T620/K620)^2)))*O620</f>
        <v>0.0506096862175205</v>
      </c>
      <c r="V620" s="0" t="n">
        <f aca="false">O620&gt;U620</f>
        <v>1</v>
      </c>
      <c r="W620" s="0" t="n">
        <v>576000</v>
      </c>
      <c r="X620" s="0" t="n">
        <v>4.994E-006</v>
      </c>
      <c r="Y620" s="0" t="n">
        <f aca="false">(W620*X620)*EXP(L620*M620)</f>
        <v>2.86219717694683</v>
      </c>
      <c r="Z620" s="0" t="n">
        <v>228732.698823789</v>
      </c>
      <c r="AA620" s="0" t="n">
        <v>3748.14709444969</v>
      </c>
      <c r="AB620" s="0" t="n">
        <f aca="false">X620*0.1</f>
        <v>4.994E-007</v>
      </c>
      <c r="AC620" s="0" t="n">
        <f aca="false">(SQRT(((AA620/W620)^2)+((AB620/X620)^2)))*Y620</f>
        <v>0.28682505693445</v>
      </c>
      <c r="AD620" s="0" t="n">
        <v>5.223868284E-006</v>
      </c>
      <c r="AE620" s="0" t="n">
        <f aca="false">(W620*AD620)*EXP(L620*M620)</f>
        <v>2.99394094016959</v>
      </c>
      <c r="AF620" s="0" t="n">
        <v>228732.698823789</v>
      </c>
      <c r="AG620" s="0" t="n">
        <v>3748.14709444969</v>
      </c>
      <c r="AH620" s="0" t="n">
        <f aca="false">AD620*0.1</f>
        <v>5.223868284E-007</v>
      </c>
      <c r="AI620" s="0" t="n">
        <f aca="false">(SQRT(((AG620/W620)^2)+((AH620/AD620)^2)))*AE620</f>
        <v>0.300027296350895</v>
      </c>
      <c r="AJ620" s="0" t="n">
        <v>3.02832944E-007</v>
      </c>
      <c r="AK620" s="0" t="n">
        <f aca="false">(W620*AJ620)*EXP(L620*M620)</f>
        <v>0.173561793633019</v>
      </c>
      <c r="AL620" s="0" t="n">
        <v>228732.698823789</v>
      </c>
      <c r="AM620" s="0" t="n">
        <v>3748.14709444969</v>
      </c>
      <c r="AN620" s="0" t="n">
        <f aca="false">AJ620*0.1</f>
        <v>3.02832944E-008</v>
      </c>
      <c r="AO620" s="0" t="n">
        <f aca="false">(SQRT(((AM620/W620)^2)+((AN620/AJ620)^2)))*AK620</f>
        <v>0.0173928867449794</v>
      </c>
    </row>
    <row r="621" customFormat="false" ht="15" hidden="false" customHeight="false" outlineLevel="0" collapsed="false">
      <c r="A621" s="42" t="s">
        <v>682</v>
      </c>
      <c r="B621" s="32"/>
      <c r="C621" s="0" t="s">
        <v>2122</v>
      </c>
      <c r="D621" s="47"/>
      <c r="E621" s="0" t="n">
        <v>12000</v>
      </c>
      <c r="F621" s="0" t="n">
        <v>13208.6</v>
      </c>
      <c r="G621" s="0" t="n">
        <f aca="false">(((F621*3.7852*35.81)/1000)/(H621^2))*1.2732</f>
        <v>33.9014962353247</v>
      </c>
      <c r="H621" s="0" t="n">
        <v>8.2</v>
      </c>
      <c r="I621" s="0" t="n">
        <v>43.607952394652</v>
      </c>
      <c r="J621" s="0" t="n">
        <v>68.0016224983599</v>
      </c>
      <c r="K621" s="0" t="n">
        <v>3.82238500207701</v>
      </c>
      <c r="L621" s="0" t="n">
        <v>0.005</v>
      </c>
      <c r="M621" s="0" t="n">
        <v>-1</v>
      </c>
      <c r="N621" s="0" t="n">
        <v>3046.39936866859</v>
      </c>
      <c r="O621" s="0" t="n">
        <f aca="false">(N621/2204.59)*EXP(L621*M621)</f>
        <v>1.37495198128902</v>
      </c>
      <c r="P621" s="0" t="n">
        <v>1.07195269681865</v>
      </c>
      <c r="Q621" s="0" t="n">
        <v>0.0717296563018546</v>
      </c>
      <c r="R621" s="0" t="n">
        <f aca="false">40.3876152128855*(I621/Hoja4!$EC$2)</f>
        <v>0.647785545735359</v>
      </c>
      <c r="S621" s="0" t="n">
        <v>0.346725101597201</v>
      </c>
      <c r="T621" s="0" t="n">
        <v>0.0215793379964769</v>
      </c>
      <c r="U621" s="0" t="n">
        <f aca="false">(SQRT(((P621/G621)^2)+((Q621/H621)^2)+((R621/I621)^2)+((S621/J621)^2)+((T621/K621)^2)))*O621</f>
        <v>0.0506096862175205</v>
      </c>
      <c r="V621" s="0" t="n">
        <f aca="false">O621&gt;U621</f>
        <v>1</v>
      </c>
      <c r="W621" s="0" t="n">
        <v>576000</v>
      </c>
      <c r="X621" s="0" t="n">
        <v>4.994E-006</v>
      </c>
      <c r="Y621" s="0" t="n">
        <f aca="false">(W621*X621)*EXP(L621*M621)</f>
        <v>2.86219717694683</v>
      </c>
      <c r="Z621" s="0" t="n">
        <v>176458.577817786</v>
      </c>
      <c r="AA621" s="0" t="n">
        <v>3748.14709444969</v>
      </c>
      <c r="AB621" s="0" t="n">
        <f aca="false">X621*0.1</f>
        <v>4.994E-007</v>
      </c>
      <c r="AC621" s="0" t="n">
        <f aca="false">(SQRT(((AA621/W621)^2)+((AB621/X621)^2)))*Y621</f>
        <v>0.28682505693445</v>
      </c>
      <c r="AD621" s="0" t="n">
        <v>5.223868284E-006</v>
      </c>
      <c r="AE621" s="0" t="n">
        <f aca="false">(W621*AD621)*EXP(L621*M621)</f>
        <v>2.99394094016959</v>
      </c>
      <c r="AF621" s="0" t="n">
        <v>176458.577817786</v>
      </c>
      <c r="AG621" s="0" t="n">
        <v>3748.14709444969</v>
      </c>
      <c r="AH621" s="0" t="n">
        <f aca="false">AD621*0.1</f>
        <v>5.223868284E-007</v>
      </c>
      <c r="AI621" s="0" t="n">
        <f aca="false">(SQRT(((AG621/W621)^2)+((AH621/AD621)^2)))*AE621</f>
        <v>0.300027296350895</v>
      </c>
      <c r="AJ621" s="0" t="n">
        <v>3.02832944E-007</v>
      </c>
      <c r="AK621" s="0" t="n">
        <f aca="false">(W621*AJ621)*EXP(L621*M621)</f>
        <v>0.173561793633019</v>
      </c>
      <c r="AL621" s="0" t="n">
        <v>176458.577817786</v>
      </c>
      <c r="AM621" s="0" t="n">
        <v>3748.14709444969</v>
      </c>
      <c r="AN621" s="0" t="n">
        <f aca="false">AJ621*0.1</f>
        <v>3.02832944E-008</v>
      </c>
      <c r="AO621" s="0" t="n">
        <f aca="false">(SQRT(((AM621/W621)^2)+((AN621/AJ621)^2)))*AK621</f>
        <v>0.0173928867449794</v>
      </c>
    </row>
    <row r="622" customFormat="false" ht="15" hidden="false" customHeight="false" outlineLevel="0" collapsed="false">
      <c r="A622" s="42" t="s">
        <v>682</v>
      </c>
      <c r="B622" s="32"/>
      <c r="C622" s="0" t="s">
        <v>2124</v>
      </c>
      <c r="D622" s="47"/>
      <c r="E622" s="0" t="n">
        <v>12000</v>
      </c>
      <c r="F622" s="0" t="n">
        <v>13208.6</v>
      </c>
      <c r="G622" s="0" t="n">
        <f aca="false">(((F622*3.7852*35.81)/1000)/(H622^2))*1.2732</f>
        <v>33.9014962353247</v>
      </c>
      <c r="H622" s="0" t="n">
        <v>8.2</v>
      </c>
      <c r="I622" s="0" t="n">
        <v>42.3969232166922</v>
      </c>
      <c r="J622" s="0" t="n">
        <v>130.009325504884</v>
      </c>
      <c r="K622" s="0" t="n">
        <v>0.00593973</v>
      </c>
      <c r="L622" s="0" t="n">
        <v>0.005</v>
      </c>
      <c r="M622" s="0" t="n">
        <v>-1</v>
      </c>
      <c r="N622" s="0" t="n">
        <v>8.79877470241607</v>
      </c>
      <c r="O622" s="0" t="n">
        <f aca="false">(N622/2204.59)*EXP(L622*M622)</f>
        <v>0.00397121035226907</v>
      </c>
      <c r="P622" s="0" t="n">
        <v>1.07195269681865</v>
      </c>
      <c r="Q622" s="0" t="n">
        <v>0.0717296563018546</v>
      </c>
      <c r="R622" s="0" t="n">
        <f aca="false">40.3876152128855*(I622/Hoja4!$EC$2)</f>
        <v>0.629796001309</v>
      </c>
      <c r="S622" s="0" t="n">
        <v>1.14894745568521</v>
      </c>
      <c r="T622" s="0" t="n">
        <v>5.58086552427142E-005</v>
      </c>
      <c r="U622" s="0" t="n">
        <f aca="false">(SQRT(((P622/G622)^2)+((Q622/H622)^2)+((R622/I622)^2)+((S622/J622)^2)+((T622/K622)^2)))*O622</f>
        <v>0.000151914515172592</v>
      </c>
      <c r="V622" s="0" t="n">
        <f aca="false">O622&gt;U622</f>
        <v>1</v>
      </c>
      <c r="W622" s="0" t="n">
        <v>560004</v>
      </c>
      <c r="X622" s="0" t="n">
        <v>4.994E-006</v>
      </c>
      <c r="Y622" s="0" t="n">
        <f aca="false">(W622*X622)*EXP(L622*M622)</f>
        <v>2.78271157617871</v>
      </c>
      <c r="Z622" s="0" t="n">
        <v>175689.824710131</v>
      </c>
      <c r="AA622" s="0" t="n">
        <v>6507.82824848106</v>
      </c>
      <c r="AB622" s="0" t="n">
        <f aca="false">X622*0.1</f>
        <v>4.994E-007</v>
      </c>
      <c r="AC622" s="0" t="n">
        <f aca="false">(SQRT(((AA622/W622)^2)+((AB622/X622)^2)))*Y622</f>
        <v>0.280143861909669</v>
      </c>
      <c r="AD622" s="0" t="n">
        <v>5.223868284E-006</v>
      </c>
      <c r="AE622" s="0" t="n">
        <f aca="false">(W622*AD622)*EXP(L622*M622)</f>
        <v>2.91079670531029</v>
      </c>
      <c r="AF622" s="0" t="n">
        <v>175689.824710131</v>
      </c>
      <c r="AG622" s="0" t="n">
        <v>6507.82824848106</v>
      </c>
      <c r="AH622" s="0" t="n">
        <f aca="false">AD622*0.1</f>
        <v>5.223868284E-007</v>
      </c>
      <c r="AI622" s="0" t="n">
        <f aca="false">(SQRT(((AG622/W622)^2)+((AH622/AD622)^2)))*AE622</f>
        <v>0.29303857332543</v>
      </c>
      <c r="AJ622" s="0" t="n">
        <v>3.02832944E-007</v>
      </c>
      <c r="AK622" s="0" t="n">
        <f aca="false">(W622*AJ622)*EXP(L622*M622)</f>
        <v>0.168741837989002</v>
      </c>
      <c r="AL622" s="0" t="n">
        <v>175689.824710131</v>
      </c>
      <c r="AM622" s="0" t="n">
        <v>6507.82824848106</v>
      </c>
      <c r="AN622" s="0" t="n">
        <f aca="false">AJ622*0.1</f>
        <v>3.02832944E-008</v>
      </c>
      <c r="AO622" s="0" t="n">
        <f aca="false">(SQRT(((AM622/W622)^2)+((AN622/AJ622)^2)))*AK622</f>
        <v>0.0169877433811843</v>
      </c>
    </row>
    <row r="623" customFormat="false" ht="15" hidden="false" customHeight="false" outlineLevel="0" collapsed="false">
      <c r="A623" s="42" t="s">
        <v>682</v>
      </c>
      <c r="B623" s="32"/>
      <c r="C623" s="0" t="s">
        <v>2125</v>
      </c>
      <c r="D623" s="47"/>
      <c r="E623" s="0" t="n">
        <v>6000</v>
      </c>
      <c r="F623" s="0" t="n">
        <v>6380</v>
      </c>
      <c r="G623" s="0" t="n">
        <f aca="false">(((F623*3.7852*35.81)/1000)/(H623^2))*1.2732</f>
        <v>17.2040417225655</v>
      </c>
      <c r="H623" s="0" t="n">
        <v>8</v>
      </c>
      <c r="I623" s="0" t="n">
        <v>11.2852664576803</v>
      </c>
      <c r="J623" s="0" t="n">
        <v>68.0020357347871</v>
      </c>
      <c r="K623" s="0" t="n">
        <v>3.9836139795159</v>
      </c>
      <c r="L623" s="0" t="n">
        <v>0.005</v>
      </c>
      <c r="M623" s="0" t="n">
        <v>-1</v>
      </c>
      <c r="N623" s="0" t="n">
        <v>464.375572469282</v>
      </c>
      <c r="O623" s="0" t="n">
        <f aca="false">(N623/2204.59)*EXP(L623*M623)</f>
        <v>0.209589760290658</v>
      </c>
      <c r="P623" s="0" t="n">
        <v>0.581693626796288</v>
      </c>
      <c r="Q623" s="0" t="n">
        <v>0.0152723966616018</v>
      </c>
      <c r="R623" s="0" t="n">
        <f aca="false">32.2690362110918*(I623/Hoja4!$BA$2)</f>
        <v>1.47861952236459</v>
      </c>
      <c r="S623" s="0" t="n">
        <v>0.388353619553598</v>
      </c>
      <c r="T623" s="0" t="n">
        <v>0.0223763331258358</v>
      </c>
      <c r="U623" s="0" t="n">
        <f aca="false">(SQRT(((P623/G623)^2)+((Q623/H623)^2)+((R623/I623)^2)+((S623/J623)^2)+((T623/K623)^2)))*O623</f>
        <v>0.0284129982702839</v>
      </c>
      <c r="V623" s="0" t="n">
        <f aca="false">O623&gt;U623</f>
        <v>1</v>
      </c>
      <c r="W623" s="0" t="n">
        <v>72000</v>
      </c>
      <c r="X623" s="0" t="n">
        <v>4.994E-006</v>
      </c>
      <c r="Y623" s="0" t="n">
        <f aca="false">(W623*X623)*EXP(L623*M623)</f>
        <v>0.357774647118354</v>
      </c>
      <c r="Z623" s="0" t="n">
        <v>228732.698823789</v>
      </c>
      <c r="AA623" s="0" t="n">
        <v>804.406580767259</v>
      </c>
      <c r="AB623" s="0" t="n">
        <f aca="false">X623*0.1</f>
        <v>4.994E-007</v>
      </c>
      <c r="AC623" s="0" t="n">
        <f aca="false">(SQRT(((AA623/W623)^2)+((AB623/X623)^2)))*Y623</f>
        <v>0.0360000604682899</v>
      </c>
      <c r="AD623" s="0" t="n">
        <v>5.223868284E-006</v>
      </c>
      <c r="AE623" s="0" t="n">
        <f aca="false">(W623*AD623)*EXP(L623*M623)</f>
        <v>0.374242617521198</v>
      </c>
      <c r="AF623" s="0" t="n">
        <v>228732.698823789</v>
      </c>
      <c r="AG623" s="0" t="n">
        <v>804.406580767259</v>
      </c>
      <c r="AH623" s="0" t="n">
        <f aca="false">AD623*0.1</f>
        <v>5.223868284E-007</v>
      </c>
      <c r="AI623" s="0" t="n">
        <f aca="false">(SQRT(((AG623/W623)^2)+((AH623/AD623)^2)))*AE623</f>
        <v>0.0376571033444897</v>
      </c>
      <c r="AJ623" s="0" t="n">
        <v>3.02832944E-007</v>
      </c>
      <c r="AK623" s="0" t="n">
        <f aca="false">(W623*AJ623)*EXP(L623*M623)</f>
        <v>0.0216952242041274</v>
      </c>
      <c r="AL623" s="0" t="n">
        <v>228732.698823789</v>
      </c>
      <c r="AM623" s="0" t="n">
        <v>804.406580767259</v>
      </c>
      <c r="AN623" s="0" t="n">
        <f aca="false">AJ623*0.1</f>
        <v>3.02832944E-008</v>
      </c>
      <c r="AO623" s="0" t="n">
        <f aca="false">(SQRT(((AM623/W623)^2)+((AN623/AJ623)^2)))*AK623</f>
        <v>0.00218302048373854</v>
      </c>
    </row>
    <row r="624" customFormat="false" ht="15" hidden="false" customHeight="false" outlineLevel="0" collapsed="false">
      <c r="A624" s="42" t="s">
        <v>682</v>
      </c>
      <c r="B624" s="32"/>
      <c r="C624" s="0" t="s">
        <v>2124</v>
      </c>
      <c r="D624" s="47"/>
      <c r="E624" s="0" t="n">
        <v>6000</v>
      </c>
      <c r="F624" s="0" t="n">
        <v>6380</v>
      </c>
      <c r="G624" s="0" t="n">
        <f aca="false">(((F624*3.7852*35.81)/1000)/(H624^2))*1.2732</f>
        <v>17.2040417225655</v>
      </c>
      <c r="H624" s="0" t="n">
        <v>8</v>
      </c>
      <c r="I624" s="0" t="n">
        <v>43.8865203761756</v>
      </c>
      <c r="J624" s="0" t="n">
        <v>130.009325504884</v>
      </c>
      <c r="K624" s="0" t="n">
        <v>0.00593973</v>
      </c>
      <c r="L624" s="0" t="n">
        <v>0.005</v>
      </c>
      <c r="M624" s="0" t="n">
        <v>-1</v>
      </c>
      <c r="N624" s="0" t="n">
        <v>4.37681453214785</v>
      </c>
      <c r="O624" s="0" t="n">
        <f aca="false">(N624/2204.59)*EXP(L624*M624)</f>
        <v>0.00197541723340802</v>
      </c>
      <c r="P624" s="0" t="n">
        <v>0.581693626796288</v>
      </c>
      <c r="Q624" s="0" t="n">
        <v>0.0152723966616018</v>
      </c>
      <c r="R624" s="0" t="n">
        <f aca="false">32.2690362110918*(I624/Hoja4!$AV$2)</f>
        <v>0.261688125183535</v>
      </c>
      <c r="S624" s="0" t="n">
        <v>1.14894745568521</v>
      </c>
      <c r="T624" s="0" t="n">
        <v>5.58086552427142E-005</v>
      </c>
      <c r="U624" s="0" t="n">
        <f aca="false">(SQRT(((P624/G624)^2)+((Q624/H624)^2)+((R624/I624)^2)+((S624/J624)^2)+((T624/K624)^2)))*O624</f>
        <v>7.25490827182557E-005</v>
      </c>
      <c r="V624" s="0" t="n">
        <f aca="false">O624&gt;U624</f>
        <v>1</v>
      </c>
      <c r="W624" s="0" t="n">
        <v>279996</v>
      </c>
      <c r="X624" s="0" t="n">
        <v>4.994E-006</v>
      </c>
      <c r="Y624" s="0" t="n">
        <f aca="false">(W624*X624)*EXP(L624*M624)</f>
        <v>1.39132597353543</v>
      </c>
      <c r="Z624" s="0" t="n">
        <v>176458.577817786</v>
      </c>
      <c r="AA624" s="0" t="n">
        <v>6507.82824848106</v>
      </c>
      <c r="AB624" s="0" t="n">
        <f aca="false">X624*0.1</f>
        <v>4.994E-007</v>
      </c>
      <c r="AC624" s="0" t="n">
        <f aca="false">(SQRT(((AA624/W624)^2)+((AB624/X624)^2)))*Y624</f>
        <v>0.142841261020816</v>
      </c>
      <c r="AD624" s="0" t="n">
        <v>5.223868284E-006</v>
      </c>
      <c r="AE624" s="0" t="n">
        <f aca="false">(W624*AD624)*EXP(L624*M624)</f>
        <v>1.45536716577035</v>
      </c>
      <c r="AF624" s="0" t="n">
        <v>176458.577817786</v>
      </c>
      <c r="AG624" s="0" t="n">
        <v>6507.82824848106</v>
      </c>
      <c r="AH624" s="0" t="n">
        <f aca="false">AD624*0.1</f>
        <v>5.223868284E-007</v>
      </c>
      <c r="AI624" s="0" t="n">
        <f aca="false">(SQRT(((AG624/W624)^2)+((AH624/AD624)^2)))*AE624</f>
        <v>0.149416085921747</v>
      </c>
      <c r="AJ624" s="0" t="n">
        <v>3.02832944E-007</v>
      </c>
      <c r="AK624" s="0" t="n">
        <f aca="false">(W624*AJ624)*EXP(L624*M624)</f>
        <v>0.0843691110591509</v>
      </c>
      <c r="AL624" s="0" t="n">
        <v>176458.577817786</v>
      </c>
      <c r="AM624" s="0" t="n">
        <v>6507.82824848106</v>
      </c>
      <c r="AN624" s="0" t="n">
        <f aca="false">AJ624*0.1</f>
        <v>3.02832944E-008</v>
      </c>
      <c r="AO624" s="0" t="n">
        <f aca="false">(SQRT(((AM624/W624)^2)+((AN624/AJ624)^2)))*AK624</f>
        <v>0.00866180208242012</v>
      </c>
    </row>
    <row r="625" customFormat="false" ht="15" hidden="false" customHeight="false" outlineLevel="0" collapsed="false">
      <c r="A625" s="42" t="s">
        <v>682</v>
      </c>
      <c r="B625" s="40" t="s">
        <v>1062</v>
      </c>
      <c r="C625" s="0" t="s">
        <v>2123</v>
      </c>
      <c r="D625" s="45" t="n">
        <v>39589</v>
      </c>
      <c r="E625" s="0" t="n">
        <v>3700</v>
      </c>
      <c r="F625" s="0" t="n">
        <v>3962.58</v>
      </c>
      <c r="G625" s="0" t="n">
        <f aca="false">(((F625*3.7852*35.81)/1000)/(H625^2))*1.2732</f>
        <v>17.6194250380407</v>
      </c>
      <c r="H625" s="0" t="n">
        <v>6.23</v>
      </c>
      <c r="I625" s="0" t="n">
        <v>139.918165204721</v>
      </c>
      <c r="J625" s="0" t="n">
        <v>130.009325504884</v>
      </c>
      <c r="K625" s="0" t="n">
        <v>0.00593973</v>
      </c>
      <c r="L625" s="0" t="n">
        <v>0.005</v>
      </c>
      <c r="M625" s="0" t="n">
        <v>4</v>
      </c>
      <c r="N625" s="0" t="n">
        <v>2.281060052739</v>
      </c>
      <c r="O625" s="0" t="n">
        <f aca="false">(N625/2204.59)*EXP(L625*M625)</f>
        <v>0.00105558880448783</v>
      </c>
      <c r="P625" s="0" t="n">
        <v>2.81690318237076</v>
      </c>
      <c r="Q625" s="0" t="n">
        <v>0.689957873411666</v>
      </c>
      <c r="R625" s="0" t="n">
        <f aca="false">40.5074751462878*(I625/Hoja4!$R$2)</f>
        <v>3.61762848942765</v>
      </c>
      <c r="S625" s="0" t="n">
        <v>1.14894745568521</v>
      </c>
      <c r="T625" s="0" t="n">
        <v>5.58086552427142E-005</v>
      </c>
      <c r="U625" s="0" t="n">
        <f aca="false">(SQRT(((P625/G625)^2)+((Q625/H625)^2)+((R625/I625)^2)+((S625/J625)^2)+((T625/K625)^2)))*O625</f>
        <v>0.000207551130190465</v>
      </c>
      <c r="V625" s="0" t="n">
        <f aca="false">O625&gt;U625</f>
        <v>1</v>
      </c>
      <c r="W625" s="0" t="n">
        <v>554436.923076923</v>
      </c>
      <c r="X625" s="0" t="n">
        <v>4.994E-006</v>
      </c>
      <c r="Y625" s="0" t="n">
        <f aca="false">(W625*X625)*EXP(L625*M625)</f>
        <v>2.82479263566564</v>
      </c>
      <c r="Z625" s="0" t="n">
        <v>175689.824710131</v>
      </c>
      <c r="AA625" s="0" t="n">
        <v>6507.82824848106</v>
      </c>
      <c r="AB625" s="0" t="n">
        <f aca="false">X625*0.1</f>
        <v>4.994E-007</v>
      </c>
      <c r="AC625" s="0" t="n">
        <f aca="false">(SQRT(((AA625/W625)^2)+((AB625/X625)^2)))*Y625</f>
        <v>0.284418524542927</v>
      </c>
      <c r="AD625" s="0" t="n">
        <v>5.223868284E-006</v>
      </c>
      <c r="AE625" s="0" t="n">
        <f aca="false">(W625*AD625)*EXP(L625*M625)</f>
        <v>2.95481470931728</v>
      </c>
      <c r="AF625" s="0" t="n">
        <v>175689.824710131</v>
      </c>
      <c r="AG625" s="0" t="n">
        <v>6507.82824848106</v>
      </c>
      <c r="AH625" s="0" t="n">
        <f aca="false">AD625*0.1</f>
        <v>5.223868284E-007</v>
      </c>
      <c r="AI625" s="0" t="n">
        <f aca="false">(SQRT(((AG625/W625)^2)+((AH625/AD625)^2)))*AE625</f>
        <v>0.297509993941104</v>
      </c>
      <c r="AJ625" s="0" t="n">
        <v>3.02832944E-007</v>
      </c>
      <c r="AK625" s="0" t="n">
        <f aca="false">(W625*AJ625)*EXP(L625*M625)</f>
        <v>0.171293606337234</v>
      </c>
      <c r="AL625" s="0" t="n">
        <v>175689.824710131</v>
      </c>
      <c r="AM625" s="0" t="n">
        <v>6507.82824848106</v>
      </c>
      <c r="AN625" s="0" t="n">
        <f aca="false">AJ625*0.1</f>
        <v>3.02832944E-008</v>
      </c>
      <c r="AO625" s="0" t="n">
        <f aca="false">(SQRT(((AM625/W625)^2)+((AN625/AJ625)^2)))*AK625</f>
        <v>0.0172469561704988</v>
      </c>
    </row>
    <row r="626" customFormat="false" ht="15" hidden="false" customHeight="false" outlineLevel="0" collapsed="false">
      <c r="A626" s="42" t="s">
        <v>682</v>
      </c>
      <c r="B626" s="40" t="s">
        <v>1067</v>
      </c>
      <c r="C626" s="0" t="s">
        <v>2123</v>
      </c>
      <c r="D626" s="45" t="n">
        <v>40842</v>
      </c>
      <c r="E626" s="0" t="n">
        <v>264</v>
      </c>
      <c r="F626" s="0" t="n">
        <v>264.17</v>
      </c>
      <c r="G626" s="0" t="n">
        <f aca="false">(((F626*3.7852*35.81)/1000)/(H626^2))*1.2732</f>
        <v>4.2376549466284</v>
      </c>
      <c r="H626" s="0" t="n">
        <v>3.28</v>
      </c>
      <c r="I626" s="0" t="n">
        <v>699.596122543467</v>
      </c>
      <c r="J626" s="0" t="n">
        <v>130.009325504884</v>
      </c>
      <c r="K626" s="0" t="n">
        <v>0.00593973</v>
      </c>
      <c r="L626" s="0" t="n">
        <v>0.005</v>
      </c>
      <c r="M626" s="0" t="n">
        <v>1</v>
      </c>
      <c r="N626" s="0" t="n">
        <v>0.292279460048845</v>
      </c>
      <c r="O626" s="0" t="n">
        <f aca="false">(N626/2204.59)*EXP(L626*M626)</f>
        <v>0.000133242243201282</v>
      </c>
      <c r="P626" s="0" t="n">
        <v>2.04565260522565</v>
      </c>
      <c r="Q626" s="0" t="n">
        <v>1.48038112546583</v>
      </c>
      <c r="R626" s="0" t="n">
        <f aca="false">306.737494238587*(I626/Hoja4!$C$2)</f>
        <v>73.2649479665902</v>
      </c>
      <c r="S626" s="0" t="n">
        <v>1.14894745568521</v>
      </c>
      <c r="T626" s="0" t="n">
        <v>5.58086552427142E-005</v>
      </c>
      <c r="U626" s="0" t="n">
        <f aca="false">(SQRT(((P626/G626)^2)+((Q626/H626)^2)+((R626/I626)^2)+((S626/J626)^2)+((T626/K626)^2)))*O626</f>
        <v>8.91696229783187E-005</v>
      </c>
      <c r="V626" s="0" t="n">
        <f aca="false">O626&gt;U626</f>
        <v>1</v>
      </c>
      <c r="W626" s="0" t="n">
        <v>184812.307692308</v>
      </c>
      <c r="X626" s="0" t="n">
        <v>4.994E-006</v>
      </c>
      <c r="Y626" s="0" t="n">
        <f aca="false">(W626*X626)*EXP(L626*M626)</f>
        <v>0.927578984099009</v>
      </c>
      <c r="Z626" s="0" t="n">
        <v>176458.577817786</v>
      </c>
      <c r="AA626" s="0" t="n">
        <v>6507.82824848106</v>
      </c>
      <c r="AB626" s="0" t="n">
        <f aca="false">X626*0.1</f>
        <v>4.994E-007</v>
      </c>
      <c r="AC626" s="0" t="n">
        <f aca="false">(SQRT(((AA626/W626)^2)+((AB626/X626)^2)))*Y626</f>
        <v>0.0983407311124814</v>
      </c>
      <c r="AD626" s="0" t="n">
        <v>5.223868284E-006</v>
      </c>
      <c r="AE626" s="0" t="n">
        <f aca="false">(W626*AD626)*EXP(L626*M626)</f>
        <v>0.970274416487736</v>
      </c>
      <c r="AF626" s="0" t="n">
        <v>176458.577817786</v>
      </c>
      <c r="AG626" s="0" t="n">
        <v>6507.82824848106</v>
      </c>
      <c r="AH626" s="0" t="n">
        <f aca="false">AD626*0.1</f>
        <v>5.223868284E-007</v>
      </c>
      <c r="AI626" s="0" t="n">
        <f aca="false">(SQRT(((AG626/W626)^2)+((AH626/AD626)^2)))*AE626</f>
        <v>0.102867245951915</v>
      </c>
      <c r="AJ626" s="0" t="n">
        <v>3.02832944E-007</v>
      </c>
      <c r="AK626" s="0" t="n">
        <f aca="false">(W626*AJ626)*EXP(L626*M626)</f>
        <v>0.0562477922601586</v>
      </c>
      <c r="AL626" s="0" t="n">
        <v>176458.577817786</v>
      </c>
      <c r="AM626" s="0" t="n">
        <v>6507.82824848106</v>
      </c>
      <c r="AN626" s="0" t="n">
        <f aca="false">AJ626*0.1</f>
        <v>3.02832944E-008</v>
      </c>
      <c r="AO626" s="0" t="n">
        <f aca="false">(SQRT(((AM626/W626)^2)+((AN626/AJ626)^2)))*AK626</f>
        <v>0.00596331860590812</v>
      </c>
    </row>
    <row r="627" customFormat="false" ht="15" hidden="false" customHeight="false" outlineLevel="0" collapsed="false">
      <c r="A627" s="42" t="s">
        <v>682</v>
      </c>
      <c r="B627" s="32"/>
      <c r="C627" s="0" t="s">
        <v>2123</v>
      </c>
      <c r="D627" s="47"/>
      <c r="E627" s="0" t="n">
        <v>264</v>
      </c>
      <c r="F627" s="0" t="n">
        <v>264.17</v>
      </c>
      <c r="G627" s="0" t="n">
        <f aca="false">(((F627*3.7852*35.81)/1000)/(H627^2))*1.2732</f>
        <v>4.2376549466284</v>
      </c>
      <c r="H627" s="0" t="n">
        <v>3.28</v>
      </c>
      <c r="I627" s="0" t="n">
        <v>699.596122543467</v>
      </c>
      <c r="J627" s="0" t="n">
        <v>130.009325504884</v>
      </c>
      <c r="K627" s="0" t="n">
        <v>0.00593973</v>
      </c>
      <c r="L627" s="0" t="n">
        <v>0.005</v>
      </c>
      <c r="M627" s="0" t="n">
        <v>1</v>
      </c>
      <c r="N627" s="0" t="n">
        <v>0.292279460048845</v>
      </c>
      <c r="O627" s="0" t="n">
        <f aca="false">(N627/2204.59)*EXP(L627*M627)</f>
        <v>0.000133242243201282</v>
      </c>
      <c r="P627" s="0" t="n">
        <v>2.04565260522565</v>
      </c>
      <c r="Q627" s="0" t="n">
        <v>1.48038112546583</v>
      </c>
      <c r="R627" s="0" t="n">
        <f aca="false">306.737494238587*(I627/Hoja4!$C$2)</f>
        <v>73.2649479665902</v>
      </c>
      <c r="S627" s="0" t="n">
        <v>1.14894745568521</v>
      </c>
      <c r="T627" s="0" t="n">
        <v>5.58086552427142E-005</v>
      </c>
      <c r="U627" s="0" t="n">
        <f aca="false">(SQRT(((P627/G627)^2)+((Q627/H627)^2)+((R627/I627)^2)+((S627/J627)^2)+((T627/K627)^2)))*O627</f>
        <v>8.91696229783187E-005</v>
      </c>
      <c r="V627" s="0" t="n">
        <f aca="false">O627&gt;U627</f>
        <v>1</v>
      </c>
      <c r="W627" s="0" t="n">
        <v>184812.307692308</v>
      </c>
      <c r="X627" s="0" t="n">
        <v>4.994E-006</v>
      </c>
      <c r="Y627" s="0" t="n">
        <f aca="false">(W627*X627)*EXP(L627*M627)</f>
        <v>0.927578984099009</v>
      </c>
      <c r="Z627" s="0" t="n">
        <v>228732.698823789</v>
      </c>
      <c r="AA627" s="0" t="n">
        <v>6507.82824848106</v>
      </c>
      <c r="AB627" s="0" t="n">
        <f aca="false">X627*0.1</f>
        <v>4.994E-007</v>
      </c>
      <c r="AC627" s="0" t="n">
        <f aca="false">(SQRT(((AA627/W627)^2)+((AB627/X627)^2)))*Y627</f>
        <v>0.0983407311124814</v>
      </c>
      <c r="AD627" s="0" t="n">
        <v>5.223868284E-006</v>
      </c>
      <c r="AE627" s="0" t="n">
        <f aca="false">(W627*AD627)*EXP(L627*M627)</f>
        <v>0.970274416487736</v>
      </c>
      <c r="AF627" s="0" t="n">
        <v>228732.698823789</v>
      </c>
      <c r="AG627" s="0" t="n">
        <v>6507.82824848106</v>
      </c>
      <c r="AH627" s="0" t="n">
        <f aca="false">AD627*0.1</f>
        <v>5.223868284E-007</v>
      </c>
      <c r="AI627" s="0" t="n">
        <f aca="false">(SQRT(((AG627/W627)^2)+((AH627/AD627)^2)))*AE627</f>
        <v>0.102867245951915</v>
      </c>
      <c r="AJ627" s="0" t="n">
        <v>3.02832944E-007</v>
      </c>
      <c r="AK627" s="0" t="n">
        <f aca="false">(W627*AJ627)*EXP(L627*M627)</f>
        <v>0.0562477922601586</v>
      </c>
      <c r="AL627" s="0" t="n">
        <v>228732.698823789</v>
      </c>
      <c r="AM627" s="0" t="n">
        <v>6507.82824848106</v>
      </c>
      <c r="AN627" s="0" t="n">
        <f aca="false">AJ627*0.1</f>
        <v>3.02832944E-008</v>
      </c>
      <c r="AO627" s="0" t="n">
        <f aca="false">(SQRT(((AM627/W627)^2)+((AN627/AJ627)^2)))*AK627</f>
        <v>0.00596331860590812</v>
      </c>
    </row>
    <row r="628" customFormat="false" ht="15" hidden="false" customHeight="false" outlineLevel="0" collapsed="false">
      <c r="A628" s="42" t="s">
        <v>682</v>
      </c>
      <c r="B628" s="32"/>
      <c r="C628" s="0" t="s">
        <v>2123</v>
      </c>
      <c r="D628" s="47"/>
      <c r="E628" s="0" t="n">
        <v>264</v>
      </c>
      <c r="F628" s="0" t="n">
        <v>264.17</v>
      </c>
      <c r="G628" s="0" t="n">
        <f aca="false">(((F628*3.7852*35.81)/1000)/(H628^2))*1.2732</f>
        <v>4.2376549466284</v>
      </c>
      <c r="H628" s="0" t="n">
        <v>3.28</v>
      </c>
      <c r="I628" s="0" t="n">
        <v>699.596122543467</v>
      </c>
      <c r="J628" s="0" t="n">
        <v>130.009325504884</v>
      </c>
      <c r="K628" s="0" t="n">
        <v>0.00593973</v>
      </c>
      <c r="L628" s="0" t="n">
        <v>0.005</v>
      </c>
      <c r="M628" s="0" t="n">
        <v>1</v>
      </c>
      <c r="N628" s="0" t="n">
        <v>0.292279460048845</v>
      </c>
      <c r="O628" s="0" t="n">
        <f aca="false">(N628/2204.59)*EXP(L628*M628)</f>
        <v>0.000133242243201282</v>
      </c>
      <c r="P628" s="0" t="n">
        <v>2.04565260522565</v>
      </c>
      <c r="Q628" s="0" t="n">
        <v>1.48038112546583</v>
      </c>
      <c r="R628" s="0" t="n">
        <f aca="false">306.737494238587*(I628/Hoja4!$C$2)</f>
        <v>73.2649479665902</v>
      </c>
      <c r="S628" s="0" t="n">
        <v>1.14894745568521</v>
      </c>
      <c r="T628" s="0" t="n">
        <v>5.58086552427142E-005</v>
      </c>
      <c r="U628" s="0" t="n">
        <f aca="false">(SQRT(((P628/G628)^2)+((Q628/H628)^2)+((R628/I628)^2)+((S628/J628)^2)+((T628/K628)^2)))*O628</f>
        <v>8.91696229783187E-005</v>
      </c>
      <c r="V628" s="0" t="n">
        <f aca="false">O628&gt;U628</f>
        <v>1</v>
      </c>
      <c r="W628" s="0" t="n">
        <v>184812.307692308</v>
      </c>
      <c r="X628" s="0" t="n">
        <v>4.994E-006</v>
      </c>
      <c r="Y628" s="0" t="n">
        <f aca="false">(W628*X628)*EXP(L628*M628)</f>
        <v>0.927578984099009</v>
      </c>
      <c r="Z628" s="0" t="n">
        <v>228732.698823789</v>
      </c>
      <c r="AA628" s="0" t="n">
        <v>6507.82824848106</v>
      </c>
      <c r="AB628" s="0" t="n">
        <f aca="false">X628*0.1</f>
        <v>4.994E-007</v>
      </c>
      <c r="AC628" s="0" t="n">
        <f aca="false">(SQRT(((AA628/W628)^2)+((AB628/X628)^2)))*Y628</f>
        <v>0.0983407311124814</v>
      </c>
      <c r="AD628" s="0" t="n">
        <v>5.223868284E-006</v>
      </c>
      <c r="AE628" s="0" t="n">
        <f aca="false">(W628*AD628)*EXP(L628*M628)</f>
        <v>0.970274416487736</v>
      </c>
      <c r="AF628" s="0" t="n">
        <v>228732.698823789</v>
      </c>
      <c r="AG628" s="0" t="n">
        <v>6507.82824848106</v>
      </c>
      <c r="AH628" s="0" t="n">
        <f aca="false">AD628*0.1</f>
        <v>5.223868284E-007</v>
      </c>
      <c r="AI628" s="0" t="n">
        <f aca="false">(SQRT(((AG628/W628)^2)+((AH628/AD628)^2)))*AE628</f>
        <v>0.102867245951915</v>
      </c>
      <c r="AJ628" s="0" t="n">
        <v>3.02832944E-007</v>
      </c>
      <c r="AK628" s="0" t="n">
        <f aca="false">(W628*AJ628)*EXP(L628*M628)</f>
        <v>0.0562477922601586</v>
      </c>
      <c r="AL628" s="0" t="n">
        <v>228732.698823789</v>
      </c>
      <c r="AM628" s="0" t="n">
        <v>6507.82824848106</v>
      </c>
      <c r="AN628" s="0" t="n">
        <f aca="false">AJ628*0.1</f>
        <v>3.02832944E-008</v>
      </c>
      <c r="AO628" s="0" t="n">
        <f aca="false">(SQRT(((AM628/W628)^2)+((AN628/AJ628)^2)))*AK628</f>
        <v>0.00596331860590812</v>
      </c>
    </row>
    <row r="629" customFormat="false" ht="15" hidden="false" customHeight="false" outlineLevel="0" collapsed="false">
      <c r="A629" s="42" t="s">
        <v>682</v>
      </c>
      <c r="B629" s="40" t="s">
        <v>1074</v>
      </c>
      <c r="C629" s="0" t="s">
        <v>2122</v>
      </c>
      <c r="D629" s="45" t="n">
        <v>40879</v>
      </c>
      <c r="E629" s="0" t="n">
        <v>11397</v>
      </c>
      <c r="F629" s="0" t="n">
        <v>11529</v>
      </c>
      <c r="G629" s="0" t="n">
        <f aca="false">(((F629*3.7852*35.81)/1000)/(H629^2))*1.2732</f>
        <v>31.0886202224855</v>
      </c>
      <c r="H629" s="0" t="n">
        <v>8</v>
      </c>
      <c r="I629" s="0" t="n">
        <v>12.3185725780487</v>
      </c>
      <c r="J629" s="0" t="n">
        <v>68.0016224983599</v>
      </c>
      <c r="K629" s="0" t="n">
        <v>3.82238500207701</v>
      </c>
      <c r="L629" s="0" t="n">
        <v>0.005</v>
      </c>
      <c r="M629" s="0" t="n">
        <v>1</v>
      </c>
      <c r="N629" s="0" t="n">
        <v>878.912742086385</v>
      </c>
      <c r="O629" s="0" t="n">
        <f aca="false">(N629/2204.59)*EXP(L629*M629)</f>
        <v>0.400672374699915</v>
      </c>
      <c r="P629" s="0" t="n">
        <v>0.780766980416145</v>
      </c>
      <c r="Q629" s="0" t="n">
        <v>0.0662372265305065</v>
      </c>
      <c r="R629" s="0" t="n">
        <f aca="false">15.1037169846062*(I629/Hoja4!$DX$2)</f>
        <v>0.361966840714134</v>
      </c>
      <c r="S629" s="0" t="n">
        <v>0.346725101597201</v>
      </c>
      <c r="T629" s="0" t="n">
        <v>0.0215793379964769</v>
      </c>
      <c r="U629" s="0" t="n">
        <f aca="false">(SQRT(((P629/G629)^2)+((Q629/H629)^2)+((R629/I629)^2)+((S629/J629)^2)+((T629/K629)^2)))*O629</f>
        <v>0.0161295212131737</v>
      </c>
      <c r="V629" s="0" t="n">
        <f aca="false">O629&gt;U629</f>
        <v>1</v>
      </c>
      <c r="W629" s="0" t="n">
        <v>142020.823252323</v>
      </c>
      <c r="X629" s="0" t="n">
        <v>4.994E-006</v>
      </c>
      <c r="Y629" s="0" t="n">
        <f aca="false">(W629*X629)*EXP(L629*M629)</f>
        <v>0.712807131723176</v>
      </c>
      <c r="Z629" s="0" t="n">
        <v>228732.698823789</v>
      </c>
      <c r="AA629" s="0" t="n">
        <v>3748.14709444969</v>
      </c>
      <c r="AB629" s="0" t="n">
        <f aca="false">X629*0.1</f>
        <v>4.994E-007</v>
      </c>
      <c r="AC629" s="0" t="n">
        <f aca="false">(SQRT(((AA629/W629)^2)+((AB629/X629)^2)))*Y629</f>
        <v>0.0737213275143617</v>
      </c>
      <c r="AD629" s="0" t="n">
        <v>5.223868284E-006</v>
      </c>
      <c r="AE629" s="0" t="n">
        <f aca="false">(W629*AD629)*EXP(L629*M629)</f>
        <v>0.745616853828136</v>
      </c>
      <c r="AF629" s="0" t="n">
        <v>228732.698823789</v>
      </c>
      <c r="AG629" s="0" t="n">
        <v>3748.14709444969</v>
      </c>
      <c r="AH629" s="0" t="n">
        <f aca="false">AD629*0.1</f>
        <v>5.223868284E-007</v>
      </c>
      <c r="AI629" s="0" t="n">
        <f aca="false">(SQRT(((AG629/W629)^2)+((AH629/AD629)^2)))*AE629</f>
        <v>0.0771146384975271</v>
      </c>
      <c r="AJ629" s="0" t="n">
        <v>3.02832944E-007</v>
      </c>
      <c r="AK629" s="0" t="n">
        <f aca="false">(W629*AJ629)*EXP(L629*M629)</f>
        <v>0.0432241654393122</v>
      </c>
      <c r="AL629" s="0" t="n">
        <v>228732.698823789</v>
      </c>
      <c r="AM629" s="0" t="n">
        <v>3748.14709444969</v>
      </c>
      <c r="AN629" s="0" t="n">
        <f aca="false">AJ629*0.1</f>
        <v>3.02832944E-008</v>
      </c>
      <c r="AO629" s="0" t="n">
        <f aca="false">(SQRT(((AM629/W629)^2)+((AN629/AJ629)^2)))*AK629</f>
        <v>0.0044704138259436</v>
      </c>
    </row>
    <row r="630" customFormat="false" ht="15" hidden="false" customHeight="false" outlineLevel="0" collapsed="false">
      <c r="A630" s="42" t="s">
        <v>682</v>
      </c>
      <c r="B630" s="32"/>
      <c r="C630" s="0" t="s">
        <v>2122</v>
      </c>
      <c r="D630" s="47"/>
      <c r="E630" s="0" t="n">
        <v>6248</v>
      </c>
      <c r="F630" s="0" t="n">
        <v>6380</v>
      </c>
      <c r="G630" s="0" t="n">
        <f aca="false">(((F630*3.7852*35.81)/1000)/(H630^2))*1.2732</f>
        <v>17.2040417225655</v>
      </c>
      <c r="H630" s="0" t="n">
        <v>8</v>
      </c>
      <c r="I630" s="0" t="n">
        <v>12.2034273398202</v>
      </c>
      <c r="J630" s="0" t="n">
        <v>68.0016224983599</v>
      </c>
      <c r="K630" s="0" t="n">
        <v>3.82238500207701</v>
      </c>
      <c r="L630" s="0" t="n">
        <v>0.005</v>
      </c>
      <c r="M630" s="0" t="n">
        <v>1</v>
      </c>
      <c r="N630" s="0" t="n">
        <v>481.833006472959</v>
      </c>
      <c r="O630" s="0" t="n">
        <f aca="false">(N630/2204.59)*EXP(L630*M630)</f>
        <v>0.21965454096619</v>
      </c>
      <c r="P630" s="0" t="n">
        <v>0.581693626796288</v>
      </c>
      <c r="Q630" s="0" t="n">
        <v>0.0152723966616018</v>
      </c>
      <c r="R630" s="0" t="n">
        <f aca="false">32.2690362110918*(I630/Hoja4!$BF$2)</f>
        <v>0.395821248186185</v>
      </c>
      <c r="S630" s="0" t="n">
        <v>0.346725101597201</v>
      </c>
      <c r="T630" s="0" t="n">
        <v>0.0215793379964769</v>
      </c>
      <c r="U630" s="0" t="n">
        <f aca="false">(SQRT(((P630/G630)^2)+((Q630/H630)^2)+((R630/I630)^2)+((S630/J630)^2)+((T630/K630)^2)))*O630</f>
        <v>0.0104348015796864</v>
      </c>
      <c r="V630" s="0" t="n">
        <f aca="false">O630&gt;U630</f>
        <v>1</v>
      </c>
      <c r="W630" s="0" t="n">
        <v>77857.8664280527</v>
      </c>
      <c r="X630" s="0" t="n">
        <v>4.994E-006</v>
      </c>
      <c r="Y630" s="0" t="n">
        <f aca="false">(W630*X630)*EXP(L630*M630)</f>
        <v>0.390771164254313</v>
      </c>
      <c r="Z630" s="0" t="n">
        <v>175689.824710131</v>
      </c>
      <c r="AA630" s="0" t="n">
        <v>3748.14709444969</v>
      </c>
      <c r="AB630" s="0" t="n">
        <f aca="false">X630*0.1</f>
        <v>4.994E-007</v>
      </c>
      <c r="AC630" s="0" t="n">
        <f aca="false">(SQRT(((AA630/W630)^2)+((AB630/X630)^2)))*Y630</f>
        <v>0.0433695179619543</v>
      </c>
      <c r="AD630" s="0" t="n">
        <v>5.223868284E-006</v>
      </c>
      <c r="AE630" s="0" t="n">
        <f aca="false">(W630*AD630)*EXP(L630*M630)</f>
        <v>0.408757927763288</v>
      </c>
      <c r="AF630" s="0" t="n">
        <v>175689.824710131</v>
      </c>
      <c r="AG630" s="0" t="n">
        <v>3748.14709444969</v>
      </c>
      <c r="AH630" s="0" t="n">
        <f aca="false">AD630*0.1</f>
        <v>5.223868284E-007</v>
      </c>
      <c r="AI630" s="0" t="n">
        <f aca="false">(SQRT(((AG630/W630)^2)+((AH630/AD630)^2)))*AE630</f>
        <v>0.0453657687973211</v>
      </c>
      <c r="AJ630" s="0" t="n">
        <v>3.02832944E-007</v>
      </c>
      <c r="AK630" s="0" t="n">
        <f aca="false">(W630*AJ630)*EXP(L630*M630)</f>
        <v>0.0236961117543935</v>
      </c>
      <c r="AL630" s="0" t="n">
        <v>175689.824710131</v>
      </c>
      <c r="AM630" s="0" t="n">
        <v>3748.14709444969</v>
      </c>
      <c r="AN630" s="0" t="n">
        <f aca="false">AJ630*0.1</f>
        <v>3.02832944E-008</v>
      </c>
      <c r="AO630" s="0" t="n">
        <f aca="false">(SQRT(((AM630/W630)^2)+((AN630/AJ630)^2)))*AK630</f>
        <v>0.00262989964042441</v>
      </c>
    </row>
    <row r="631" customFormat="false" ht="15" hidden="false" customHeight="false" outlineLevel="0" collapsed="false">
      <c r="A631" s="42" t="s">
        <v>682</v>
      </c>
      <c r="B631" s="32"/>
      <c r="C631" s="0" t="s">
        <v>2123</v>
      </c>
      <c r="D631" s="47"/>
      <c r="E631" s="0" t="n">
        <v>4793</v>
      </c>
      <c r="F631" s="0" t="n">
        <v>5049</v>
      </c>
      <c r="G631" s="0" t="n">
        <f aca="false">(((F631*3.7852*35.81)/1000)/(H631^2))*1.2732</f>
        <v>13.6149226735475</v>
      </c>
      <c r="H631" s="0" t="n">
        <v>8</v>
      </c>
      <c r="I631" s="0" t="n">
        <v>16.0575214636657</v>
      </c>
      <c r="J631" s="0" t="n">
        <v>130.009325504884</v>
      </c>
      <c r="K631" s="0" t="n">
        <v>0.00593973</v>
      </c>
      <c r="L631" s="0" t="n">
        <v>0.005</v>
      </c>
      <c r="M631" s="0" t="n">
        <v>1</v>
      </c>
      <c r="N631" s="0" t="n">
        <v>1.49054347733181</v>
      </c>
      <c r="O631" s="0" t="n">
        <f aca="false">(N631/2204.59)*EXP(L631*M631)</f>
        <v>0.000679498164104791</v>
      </c>
      <c r="P631" s="0" t="n">
        <v>2.86253203470796</v>
      </c>
      <c r="Q631" s="0" t="n">
        <v>0.903813762349225</v>
      </c>
      <c r="R631" s="0" t="n">
        <f aca="false">56.8126563291011*(I631/Hoja4!$W$2)</f>
        <v>0.822529338299263</v>
      </c>
      <c r="S631" s="0" t="n">
        <v>1.14894745568521</v>
      </c>
      <c r="T631" s="0" t="n">
        <v>5.58086552427142E-005</v>
      </c>
      <c r="U631" s="0" t="n">
        <f aca="false">(SQRT(((P631/G631)^2)+((Q631/H631)^2)+((R631/I631)^2)+((S631/J631)^2)+((T631/K631)^2)))*O631</f>
        <v>0.000166107639178337</v>
      </c>
      <c r="V631" s="0" t="n">
        <f aca="false">O631&gt;U631</f>
        <v>1</v>
      </c>
      <c r="W631" s="0" t="n">
        <v>81074.4258700482</v>
      </c>
      <c r="X631" s="0" t="n">
        <v>4.994E-006</v>
      </c>
      <c r="Y631" s="0" t="n">
        <f aca="false">(W631*X631)*EXP(L631*M631)</f>
        <v>0.406915180725704</v>
      </c>
      <c r="Z631" s="0" t="n">
        <v>176458.577817786</v>
      </c>
      <c r="AA631" s="0" t="n">
        <v>6507.82824848106</v>
      </c>
      <c r="AB631" s="0" t="n">
        <f aca="false">X631*0.1</f>
        <v>4.994E-007</v>
      </c>
      <c r="AC631" s="0" t="n">
        <f aca="false">(SQRT(((AA631/W631)^2)+((AB631/X631)^2)))*Y631</f>
        <v>0.052179223081282</v>
      </c>
      <c r="AD631" s="0" t="n">
        <v>5.223868284E-006</v>
      </c>
      <c r="AE631" s="0" t="n">
        <f aca="false">(W631*AD631)*EXP(L631*M631)</f>
        <v>0.425645035416726</v>
      </c>
      <c r="AF631" s="0" t="n">
        <v>176458.577817786</v>
      </c>
      <c r="AG631" s="0" t="n">
        <v>6507.82824848106</v>
      </c>
      <c r="AH631" s="0" t="n">
        <f aca="false">AD631*0.1</f>
        <v>5.223868284E-007</v>
      </c>
      <c r="AI631" s="0" t="n">
        <f aca="false">(SQRT(((AG631/W631)^2)+((AH631/AD631)^2)))*AE631</f>
        <v>0.0545809748774669</v>
      </c>
      <c r="AJ631" s="0" t="n">
        <v>3.02832944E-007</v>
      </c>
      <c r="AK631" s="0" t="n">
        <f aca="false">(W631*AJ631)*EXP(L631*M631)</f>
        <v>0.0246750745169117</v>
      </c>
      <c r="AL631" s="0" t="n">
        <v>176458.577817786</v>
      </c>
      <c r="AM631" s="0" t="n">
        <v>6507.82824848106</v>
      </c>
      <c r="AN631" s="0" t="n">
        <f aca="false">AJ631*0.1</f>
        <v>3.02832944E-008</v>
      </c>
      <c r="AO631" s="0" t="n">
        <f aca="false">(SQRT(((AM631/W631)^2)+((AN631/AJ631)^2)))*AK631</f>
        <v>0.00316411448565025</v>
      </c>
    </row>
    <row r="632" customFormat="false" ht="15" hidden="false" customHeight="false" outlineLevel="0" collapsed="false">
      <c r="A632" s="42" t="s">
        <v>682</v>
      </c>
      <c r="B632" s="32"/>
      <c r="C632" s="0" t="s">
        <v>2125</v>
      </c>
      <c r="D632" s="47"/>
      <c r="E632" s="0" t="n">
        <v>4916</v>
      </c>
      <c r="F632" s="0" t="n">
        <v>5049</v>
      </c>
      <c r="G632" s="0" t="n">
        <f aca="false">(((F632*3.7852*35.81)/1000)/(H632^2))*1.2732</f>
        <v>13.6149226735475</v>
      </c>
      <c r="H632" s="0" t="n">
        <v>8</v>
      </c>
      <c r="I632" s="0" t="n">
        <v>5.75299751427527</v>
      </c>
      <c r="J632" s="0" t="n">
        <v>68.0020357347871</v>
      </c>
      <c r="K632" s="0" t="n">
        <v>3.9836139795159</v>
      </c>
      <c r="L632" s="0" t="n">
        <v>0.005</v>
      </c>
      <c r="M632" s="0" t="n">
        <v>1</v>
      </c>
      <c r="N632" s="0" t="n">
        <v>187.342547052866</v>
      </c>
      <c r="O632" s="0" t="n">
        <f aca="false">(N632/2204.59)*EXP(L632*M632)</f>
        <v>0.0854043633863084</v>
      </c>
      <c r="P632" s="0" t="n">
        <v>2.86253203470796</v>
      </c>
      <c r="Q632" s="0" t="n">
        <v>0.903813762349225</v>
      </c>
      <c r="R632" s="0" t="n">
        <f aca="false">56.8126563291011*(I632/Hoja4!$W$2)</f>
        <v>0.294691135824513</v>
      </c>
      <c r="S632" s="0" t="n">
        <v>0.388353619553598</v>
      </c>
      <c r="T632" s="0" t="n">
        <v>0.0223763331258358</v>
      </c>
      <c r="U632" s="0" t="n">
        <f aca="false">(SQRT(((P632/G632)^2)+((Q632/H632)^2)+((R632/I632)^2)+((S632/J632)^2)+((T632/K632)^2)))*O632</f>
        <v>0.0208597758760697</v>
      </c>
      <c r="V632" s="0" t="n">
        <f aca="false">O632&gt;U632</f>
        <v>1</v>
      </c>
      <c r="W632" s="0" t="n">
        <v>29046.8844495759</v>
      </c>
      <c r="X632" s="0" t="n">
        <v>4.994E-006</v>
      </c>
      <c r="Y632" s="0" t="n">
        <f aca="false">(W632*X632)*EXP(L632*M632)</f>
        <v>0.145787257923517</v>
      </c>
      <c r="Z632" s="0" t="n">
        <v>175689.824710131</v>
      </c>
      <c r="AA632" s="0" t="n">
        <v>804.406580767259</v>
      </c>
      <c r="AB632" s="0" t="n">
        <f aca="false">X632*0.1</f>
        <v>4.994E-007</v>
      </c>
      <c r="AC632" s="0" t="n">
        <f aca="false">(SQRT(((AA632/W632)^2)+((AB632/X632)^2)))*Y632</f>
        <v>0.0151274380705183</v>
      </c>
      <c r="AD632" s="0" t="n">
        <v>5.223868284E-006</v>
      </c>
      <c r="AE632" s="0" t="n">
        <f aca="false">(W632*AD632)*EXP(L632*M632)</f>
        <v>0.152497683796153</v>
      </c>
      <c r="AF632" s="0" t="n">
        <v>175689.824710131</v>
      </c>
      <c r="AG632" s="0" t="n">
        <v>804.406580767259</v>
      </c>
      <c r="AH632" s="0" t="n">
        <f aca="false">AD632*0.1</f>
        <v>5.223868284E-007</v>
      </c>
      <c r="AI632" s="0" t="n">
        <f aca="false">(SQRT(((AG632/W632)^2)+((AH632/AD632)^2)))*AE632</f>
        <v>0.0158237372756818</v>
      </c>
      <c r="AJ632" s="0" t="n">
        <v>3.02832944E-007</v>
      </c>
      <c r="AK632" s="0" t="n">
        <f aca="false">(W632*AJ632)*EXP(L632*M632)</f>
        <v>0.00884044543745815</v>
      </c>
      <c r="AL632" s="0" t="n">
        <v>175689.824710131</v>
      </c>
      <c r="AM632" s="0" t="n">
        <v>804.406580767259</v>
      </c>
      <c r="AN632" s="0" t="n">
        <f aca="false">AJ632*0.1</f>
        <v>3.02832944E-008</v>
      </c>
      <c r="AO632" s="0" t="n">
        <f aca="false">(SQRT(((AM632/W632)^2)+((AN632/AJ632)^2)))*AK632</f>
        <v>0.000917318102938074</v>
      </c>
    </row>
    <row r="633" customFormat="false" ht="15" hidden="false" customHeight="false" outlineLevel="0" collapsed="false">
      <c r="A633" s="42" t="s">
        <v>682</v>
      </c>
      <c r="B633" s="40" t="s">
        <v>1079</v>
      </c>
      <c r="C633" s="0" t="s">
        <v>2123</v>
      </c>
      <c r="D633" s="45" t="n">
        <v>40064</v>
      </c>
      <c r="E633" s="0" t="n">
        <v>9800</v>
      </c>
      <c r="F633" s="0" t="n">
        <v>9685</v>
      </c>
      <c r="G633" s="0" t="n">
        <f aca="false">(((F633*3.7852*35.81)/1000)/(H633^2))*1.2732</f>
        <v>26.1161667841766</v>
      </c>
      <c r="H633" s="0" t="n">
        <v>8</v>
      </c>
      <c r="I633" s="0" t="n">
        <v>14.8683531233867</v>
      </c>
      <c r="J633" s="0" t="n">
        <v>130.009325504884</v>
      </c>
      <c r="K633" s="0" t="n">
        <v>0.00593973</v>
      </c>
      <c r="L633" s="0" t="n">
        <v>0.005</v>
      </c>
      <c r="M633" s="0" t="n">
        <v>3</v>
      </c>
      <c r="N633" s="0" t="n">
        <v>2.64742251428572</v>
      </c>
      <c r="O633" s="0" t="n">
        <f aca="false">(N633/2204.59)*EXP(L633*M633)</f>
        <v>0.0012190172239778</v>
      </c>
      <c r="P633" s="0" t="n">
        <v>1.328521888386</v>
      </c>
      <c r="Q633" s="0" t="n">
        <v>0.0993471152211429</v>
      </c>
      <c r="R633" s="0" t="n">
        <f aca="false">26.5039616037002*(I633/Hoja4!$CT$2)</f>
        <v>0.115911879527366</v>
      </c>
      <c r="S633" s="0" t="n">
        <v>1.14894745568521</v>
      </c>
      <c r="T633" s="0" t="n">
        <v>5.58086552427142E-005</v>
      </c>
      <c r="U633" s="0" t="n">
        <f aca="false">(SQRT(((P633/G633)^2)+((Q633/H633)^2)+((R633/I633)^2)+((S633/J633)^2)+((T633/K633)^2)))*O633</f>
        <v>6.64235907683792E-005</v>
      </c>
      <c r="V633" s="0" t="n">
        <f aca="false">O633&gt;U633</f>
        <v>1</v>
      </c>
      <c r="W633" s="0" t="n">
        <v>144000</v>
      </c>
      <c r="X633" s="0" t="n">
        <v>4.994E-006</v>
      </c>
      <c r="Y633" s="0" t="n">
        <f aca="false">(W633*X633)*EXP(L633*M633)</f>
        <v>0.73000434883549</v>
      </c>
      <c r="Z633" s="0" t="n">
        <v>228732.698823789</v>
      </c>
      <c r="AA633" s="0" t="n">
        <v>6507.82824848106</v>
      </c>
      <c r="AB633" s="0" t="n">
        <f aca="false">X633*0.1</f>
        <v>4.994E-007</v>
      </c>
      <c r="AC633" s="0" t="n">
        <f aca="false">(SQRT(((AA633/W633)^2)+((AB633/X633)^2)))*Y633</f>
        <v>0.080109221747822</v>
      </c>
      <c r="AD633" s="0" t="n">
        <v>5.223868284E-006</v>
      </c>
      <c r="AE633" s="0" t="n">
        <f aca="false">(W633*AD633)*EXP(L633*M633)</f>
        <v>0.763605639780494</v>
      </c>
      <c r="AF633" s="0" t="n">
        <v>228732.698823789</v>
      </c>
      <c r="AG633" s="0" t="n">
        <v>6507.82824848106</v>
      </c>
      <c r="AH633" s="0" t="n">
        <f aca="false">AD633*0.1</f>
        <v>5.223868284E-007</v>
      </c>
      <c r="AI633" s="0" t="n">
        <f aca="false">(SQRT(((AG633/W633)^2)+((AH633/AD633)^2)))*AE633</f>
        <v>0.0837965604213797</v>
      </c>
      <c r="AJ633" s="0" t="n">
        <v>3.02832944E-007</v>
      </c>
      <c r="AK633" s="0" t="n">
        <f aca="false">(W633*AJ633)*EXP(L633*M633)</f>
        <v>0.0442669936104634</v>
      </c>
      <c r="AL633" s="0" t="n">
        <v>228732.698823789</v>
      </c>
      <c r="AM633" s="0" t="n">
        <v>6507.82824848106</v>
      </c>
      <c r="AN633" s="0" t="n">
        <f aca="false">AJ633*0.1</f>
        <v>3.02832944E-008</v>
      </c>
      <c r="AO633" s="0" t="n">
        <f aca="false">(SQRT(((AM633/W633)^2)+((AN633/AJ633)^2)))*AK633</f>
        <v>0.00485777161863071</v>
      </c>
    </row>
    <row r="634" customFormat="false" ht="15" hidden="false" customHeight="false" outlineLevel="0" collapsed="false">
      <c r="A634" s="42" t="s">
        <v>682</v>
      </c>
      <c r="B634" s="32"/>
      <c r="C634" s="0" t="s">
        <v>2122</v>
      </c>
      <c r="D634" s="47"/>
      <c r="E634" s="0" t="n">
        <v>9800</v>
      </c>
      <c r="F634" s="0" t="n">
        <v>9685</v>
      </c>
      <c r="G634" s="0" t="n">
        <f aca="false">(((F634*3.7852*35.81)/1000)/(H634^2))*1.2732</f>
        <v>26.1161667841766</v>
      </c>
      <c r="H634" s="0" t="n">
        <v>8</v>
      </c>
      <c r="I634" s="0" t="n">
        <v>66.9075890552401</v>
      </c>
      <c r="J634" s="0" t="n">
        <v>68.0016224983599</v>
      </c>
      <c r="K634" s="0" t="n">
        <v>3.82238500207701</v>
      </c>
      <c r="L634" s="0" t="n">
        <v>0.005</v>
      </c>
      <c r="M634" s="0" t="n">
        <v>3</v>
      </c>
      <c r="N634" s="0" t="n">
        <v>2466.47583232478</v>
      </c>
      <c r="O634" s="0" t="n">
        <f aca="false">(N634/2204.59)*EXP(L634*M634)</f>
        <v>1.13569953639988</v>
      </c>
      <c r="P634" s="0" t="n">
        <v>1.328521888386</v>
      </c>
      <c r="Q634" s="0" t="n">
        <v>0.0993471152211429</v>
      </c>
      <c r="R634" s="0" t="n">
        <f aca="false">26.5039616037002*(I634/Hoja4!$CT$2)</f>
        <v>0.521603457873146</v>
      </c>
      <c r="S634" s="0" t="n">
        <v>0.346725101597201</v>
      </c>
      <c r="T634" s="0" t="n">
        <v>0.0215793379964769</v>
      </c>
      <c r="U634" s="0" t="n">
        <f aca="false">(SQRT(((P634/G634)^2)+((Q634/H634)^2)+((R634/I634)^2)+((S634/J634)^2)+((T634/K634)^2)))*O634</f>
        <v>0.0607422941023574</v>
      </c>
      <c r="V634" s="0" t="n">
        <f aca="false">O634&gt;U634</f>
        <v>1</v>
      </c>
      <c r="W634" s="0" t="n">
        <v>648000</v>
      </c>
      <c r="X634" s="0" t="n">
        <v>4.994E-006</v>
      </c>
      <c r="Y634" s="0" t="n">
        <f aca="false">(W634*X634)*EXP(L634*M634)</f>
        <v>3.2850195697597</v>
      </c>
      <c r="Z634" s="0" t="n">
        <v>228732.698823789</v>
      </c>
      <c r="AA634" s="0" t="n">
        <v>3748.14709444969</v>
      </c>
      <c r="AB634" s="0" t="n">
        <f aca="false">X634*0.1</f>
        <v>4.994E-007</v>
      </c>
      <c r="AC634" s="0" t="n">
        <f aca="false">(SQRT(((AA634/W634)^2)+((AB634/X634)^2)))*Y634</f>
        <v>0.329051027853447</v>
      </c>
      <c r="AD634" s="0" t="n">
        <v>5.223868284E-006</v>
      </c>
      <c r="AE634" s="0" t="n">
        <f aca="false">(W634*AD634)*EXP(L634*M634)</f>
        <v>3.43622537901222</v>
      </c>
      <c r="AF634" s="0" t="n">
        <v>228732.698823789</v>
      </c>
      <c r="AG634" s="0" t="n">
        <v>3748.14709444969</v>
      </c>
      <c r="AH634" s="0" t="n">
        <f aca="false">AD634*0.1</f>
        <v>5.223868284E-007</v>
      </c>
      <c r="AI634" s="0" t="n">
        <f aca="false">(SQRT(((AG634/W634)^2)+((AH634/AD634)^2)))*AE634</f>
        <v>0.344196881902527</v>
      </c>
      <c r="AJ634" s="0" t="n">
        <v>3.02832944E-007</v>
      </c>
      <c r="AK634" s="0" t="n">
        <f aca="false">(W634*AJ634)*EXP(L634*M634)</f>
        <v>0.199201471247085</v>
      </c>
      <c r="AL634" s="0" t="n">
        <v>228732.698823789</v>
      </c>
      <c r="AM634" s="0" t="n">
        <v>3748.14709444969</v>
      </c>
      <c r="AN634" s="0" t="n">
        <f aca="false">AJ634*0.1</f>
        <v>3.02832944E-008</v>
      </c>
      <c r="AO634" s="0" t="n">
        <f aca="false">(SQRT(((AM634/W634)^2)+((AN634/AJ634)^2)))*AK634</f>
        <v>0.019953442429132</v>
      </c>
    </row>
    <row r="635" customFormat="false" ht="15" hidden="false" customHeight="false" outlineLevel="0" collapsed="false">
      <c r="A635" s="42" t="s">
        <v>682</v>
      </c>
      <c r="B635" s="32"/>
      <c r="C635" s="0" t="s">
        <v>2125</v>
      </c>
      <c r="D635" s="47"/>
      <c r="E635" s="0" t="n">
        <v>5000</v>
      </c>
      <c r="F635" s="0" t="n">
        <v>5049</v>
      </c>
      <c r="G635" s="0" t="n">
        <f aca="false">(((F635*3.7852*35.81)/1000)/(H635^2))*1.2732</f>
        <v>13.6149226735475</v>
      </c>
      <c r="H635" s="0" t="n">
        <v>8</v>
      </c>
      <c r="I635" s="0" t="n">
        <v>3.5650623885918</v>
      </c>
      <c r="J635" s="0" t="n">
        <v>68.0020357347871</v>
      </c>
      <c r="K635" s="0" t="n">
        <v>3.9836139795159</v>
      </c>
      <c r="L635" s="0" t="n">
        <v>0.005</v>
      </c>
      <c r="M635" s="0" t="n">
        <v>3</v>
      </c>
      <c r="N635" s="0" t="n">
        <v>116.093893117321</v>
      </c>
      <c r="O635" s="0" t="n">
        <f aca="false">(N635/2204.59)*EXP(L635*M635)</f>
        <v>0.0534559385761039</v>
      </c>
      <c r="P635" s="0" t="n">
        <v>0.400684429145215</v>
      </c>
      <c r="Q635" s="0" t="n">
        <v>0.0788250461799058</v>
      </c>
      <c r="R635" s="0" t="n">
        <f aca="false">30.6123136425953*(I635/Hoja4!$AG$2)</f>
        <v>0.0941423836596934</v>
      </c>
      <c r="S635" s="0" t="n">
        <v>0.388353619553598</v>
      </c>
      <c r="T635" s="0" t="n">
        <v>0.0223763331258358</v>
      </c>
      <c r="U635" s="0" t="n">
        <f aca="false">(SQRT(((P635/G635)^2)+((Q635/H635)^2)+((R635/I635)^2)+((S635/J635)^2)+((T635/K635)^2)))*O635</f>
        <v>0.00221999229295586</v>
      </c>
      <c r="V635" s="0" t="n">
        <f aca="false">O635&gt;U635</f>
        <v>1</v>
      </c>
      <c r="W635" s="0" t="n">
        <v>18000</v>
      </c>
      <c r="X635" s="0" t="n">
        <v>4.994E-006</v>
      </c>
      <c r="Y635" s="0" t="n">
        <f aca="false">(W635*X635)*EXP(L635*M635)</f>
        <v>0.0912505436044362</v>
      </c>
      <c r="Z635" s="0" t="n">
        <v>176458.577817786</v>
      </c>
      <c r="AA635" s="0" t="n">
        <v>804.406580767259</v>
      </c>
      <c r="AB635" s="0" t="n">
        <f aca="false">X635*0.1</f>
        <v>4.994E-007</v>
      </c>
      <c r="AC635" s="0" t="n">
        <f aca="false">(SQRT(((AA635/W635)^2)+((AB635/X635)^2)))*Y635</f>
        <v>0.00999480057513915</v>
      </c>
      <c r="AD635" s="0" t="n">
        <v>5.223868284E-006</v>
      </c>
      <c r="AE635" s="0" t="n">
        <f aca="false">(W635*AD635)*EXP(L635*M635)</f>
        <v>0.0954507049725618</v>
      </c>
      <c r="AF635" s="0" t="n">
        <v>176458.577817786</v>
      </c>
      <c r="AG635" s="0" t="n">
        <v>804.406580767259</v>
      </c>
      <c r="AH635" s="0" t="n">
        <f aca="false">AD635*0.1</f>
        <v>5.223868284E-007</v>
      </c>
      <c r="AI635" s="0" t="n">
        <f aca="false">(SQRT(((AG635/W635)^2)+((AH635/AD635)^2)))*AE635</f>
        <v>0.0104548501660742</v>
      </c>
      <c r="AJ635" s="0" t="n">
        <v>3.02832944E-007</v>
      </c>
      <c r="AK635" s="0" t="n">
        <f aca="false">(W635*AJ635)*EXP(L635*M635)</f>
        <v>0.00553337420130793</v>
      </c>
      <c r="AL635" s="0" t="n">
        <v>176458.577817786</v>
      </c>
      <c r="AM635" s="0" t="n">
        <v>804.406580767259</v>
      </c>
      <c r="AN635" s="0" t="n">
        <f aca="false">AJ635*0.1</f>
        <v>3.02832944E-008</v>
      </c>
      <c r="AO635" s="0" t="n">
        <f aca="false">(SQRT(((AM635/W635)^2)+((AN635/AJ635)^2)))*AK635</f>
        <v>0.000606078270497053</v>
      </c>
    </row>
    <row r="636" customFormat="false" ht="15" hidden="false" customHeight="false" outlineLevel="0" collapsed="false">
      <c r="A636" s="42" t="s">
        <v>682</v>
      </c>
      <c r="B636" s="43" t="s">
        <v>1084</v>
      </c>
      <c r="C636" s="0" t="s">
        <v>2123</v>
      </c>
      <c r="D636" s="44" t="n">
        <v>39710</v>
      </c>
      <c r="E636" s="0" t="n">
        <v>5000</v>
      </c>
      <c r="F636" s="0" t="n">
        <v>5283.44</v>
      </c>
      <c r="G636" s="0" t="n">
        <f aca="false">(((F636*3.7852*35.81)/1000)/(H636^2))*1.2732</f>
        <v>13.5605984941299</v>
      </c>
      <c r="H636" s="0" t="n">
        <v>8.2</v>
      </c>
      <c r="I636" s="0" t="n">
        <v>104.938623903541</v>
      </c>
      <c r="J636" s="0" t="n">
        <v>130.009325504884</v>
      </c>
      <c r="K636" s="0" t="n">
        <v>0.00593973</v>
      </c>
      <c r="L636" s="0" t="n">
        <v>0.005</v>
      </c>
      <c r="M636" s="0" t="n">
        <v>4</v>
      </c>
      <c r="N636" s="0" t="n">
        <v>4.94908567352552</v>
      </c>
      <c r="O636" s="0" t="n">
        <f aca="false">(N636/2204.59)*EXP(L636*M636)</f>
        <v>0.00229025072055936</v>
      </c>
      <c r="P636" s="0" t="n">
        <v>0.400684429145215</v>
      </c>
      <c r="Q636" s="0" t="n">
        <v>0.0788250461799058</v>
      </c>
      <c r="R636" s="0" t="n">
        <f aca="false">30.6123136425953*(I636/Hoja4!$AB$2)</f>
        <v>0.573343566135705</v>
      </c>
      <c r="S636" s="0" t="n">
        <v>1.14894745568521</v>
      </c>
      <c r="T636" s="0" t="n">
        <v>5.58086552427142E-005</v>
      </c>
      <c r="U636" s="0" t="n">
        <f aca="false">(SQRT(((P636/G636)^2)+((Q636/H636)^2)+((R636/I636)^2)+((S636/J636)^2)+((T636/K636)^2)))*O636</f>
        <v>7.80604326890191E-005</v>
      </c>
      <c r="V636" s="0" t="n">
        <f aca="false">O636&gt;U636</f>
        <v>1</v>
      </c>
      <c r="W636" s="0" t="n">
        <v>554436.923076923</v>
      </c>
      <c r="X636" s="0" t="n">
        <v>4.994E-006</v>
      </c>
      <c r="Y636" s="0" t="n">
        <f aca="false">(W636*X636)*EXP(L636*M636)</f>
        <v>2.82479263566564</v>
      </c>
      <c r="Z636" s="0" t="n">
        <v>228732.698823789</v>
      </c>
      <c r="AA636" s="0" t="n">
        <v>6507.82824848106</v>
      </c>
      <c r="AB636" s="0" t="n">
        <f aca="false">X636*0.1</f>
        <v>4.994E-007</v>
      </c>
      <c r="AC636" s="0" t="n">
        <f aca="false">(SQRT(((AA636/W636)^2)+((AB636/X636)^2)))*Y636</f>
        <v>0.284418524542927</v>
      </c>
      <c r="AD636" s="0" t="n">
        <v>5.223868284E-006</v>
      </c>
      <c r="AE636" s="0" t="n">
        <f aca="false">(W636*AD636)*EXP(L636*M636)</f>
        <v>2.95481470931728</v>
      </c>
      <c r="AF636" s="0" t="n">
        <v>228732.698823789</v>
      </c>
      <c r="AG636" s="0" t="n">
        <v>6507.82824848106</v>
      </c>
      <c r="AH636" s="0" t="n">
        <f aca="false">AD636*0.1</f>
        <v>5.223868284E-007</v>
      </c>
      <c r="AI636" s="0" t="n">
        <f aca="false">(SQRT(((AG636/W636)^2)+((AH636/AD636)^2)))*AE636</f>
        <v>0.297509993941104</v>
      </c>
      <c r="AJ636" s="0" t="n">
        <v>3.02832944E-007</v>
      </c>
      <c r="AK636" s="0" t="n">
        <f aca="false">(W636*AJ636)*EXP(L636*M636)</f>
        <v>0.171293606337234</v>
      </c>
      <c r="AL636" s="0" t="n">
        <v>228732.698823789</v>
      </c>
      <c r="AM636" s="0" t="n">
        <v>6507.82824848106</v>
      </c>
      <c r="AN636" s="0" t="n">
        <f aca="false">AJ636*0.1</f>
        <v>3.02832944E-008</v>
      </c>
      <c r="AO636" s="0" t="n">
        <f aca="false">(SQRT(((AM636/W636)^2)+((AN636/AJ636)^2)))*AK636</f>
        <v>0.0172469561704988</v>
      </c>
    </row>
    <row r="637" customFormat="false" ht="15" hidden="false" customHeight="false" outlineLevel="0" collapsed="false">
      <c r="A637" s="42" t="s">
        <v>682</v>
      </c>
      <c r="B637" s="48" t="s">
        <v>1087</v>
      </c>
      <c r="C637" s="0" t="s">
        <v>2123</v>
      </c>
      <c r="D637" s="47" t="n">
        <v>40324</v>
      </c>
      <c r="E637" s="0" t="n">
        <v>359.27</v>
      </c>
      <c r="F637" s="0" t="n">
        <v>359.27</v>
      </c>
      <c r="G637" s="0" t="n">
        <f aca="false">(((F637*3.7852*35.81)/1000)/(H637^2))*1.2732</f>
        <v>6.18565983934182</v>
      </c>
      <c r="H637" s="0" t="n">
        <v>3.1660105035</v>
      </c>
      <c r="I637" s="0" t="n">
        <v>345.346452528739</v>
      </c>
      <c r="J637" s="0" t="n">
        <v>130.009325504884</v>
      </c>
      <c r="K637" s="0" t="n">
        <v>0.00593973</v>
      </c>
      <c r="L637" s="0" t="n">
        <v>0.005</v>
      </c>
      <c r="M637" s="0" t="n">
        <v>2</v>
      </c>
      <c r="N637" s="0" t="n">
        <v>0.620474056498088</v>
      </c>
      <c r="O637" s="0" t="n">
        <f aca="false">(N637/2204.59)*EXP(L637*M637)</f>
        <v>0.000284275046352059</v>
      </c>
      <c r="P637" s="0" t="n">
        <v>2.04565260522565</v>
      </c>
      <c r="Q637" s="0" t="n">
        <v>1.48038112546583</v>
      </c>
      <c r="R637" s="0" t="n">
        <f aca="false">306.737494238587*(I637/Hoja4!$C$2)</f>
        <v>36.1662808864303</v>
      </c>
      <c r="S637" s="0" t="n">
        <v>1.14894745568521</v>
      </c>
      <c r="T637" s="0" t="n">
        <v>5.58086552427142E-005</v>
      </c>
      <c r="U637" s="0" t="n">
        <f aca="false">(SQRT(((P637/G637)^2)+((Q637/H637)^2)+((R637/I637)^2)+((S637/J637)^2)+((T637/K637)^2)))*O637</f>
        <v>0.000165549238236154</v>
      </c>
      <c r="V637" s="0" t="n">
        <f aca="false">O637&gt;U637</f>
        <v>1</v>
      </c>
      <c r="W637" s="0" t="n">
        <v>124072.62</v>
      </c>
      <c r="X637" s="0" t="n">
        <v>4.994E-006</v>
      </c>
      <c r="Y637" s="0" t="n">
        <f aca="false">(W637*X637)*EXP(L637*M637)</f>
        <v>0.625845935384483</v>
      </c>
      <c r="Z637" s="0" t="n">
        <v>228732.698823789</v>
      </c>
      <c r="AA637" s="0" t="n">
        <v>6507.82824848106</v>
      </c>
      <c r="AB637" s="0" t="n">
        <f aca="false">X637*0.1</f>
        <v>4.994E-007</v>
      </c>
      <c r="AC637" s="0" t="n">
        <f aca="false">(SQRT(((AA637/W637)^2)+((AB637/X637)^2)))*Y637</f>
        <v>0.0706712477979064</v>
      </c>
      <c r="AD637" s="0" t="n">
        <v>5.223868284E-006</v>
      </c>
      <c r="AE637" s="0" t="n">
        <f aca="false">(W637*AD637)*EXP(L637*M637)</f>
        <v>0.654652930021088</v>
      </c>
      <c r="AF637" s="0" t="n">
        <v>228732.698823789</v>
      </c>
      <c r="AG637" s="0" t="n">
        <v>6507.82824848106</v>
      </c>
      <c r="AH637" s="0" t="n">
        <f aca="false">AD637*0.1</f>
        <v>5.223868284E-007</v>
      </c>
      <c r="AI637" s="0" t="n">
        <f aca="false">(SQRT(((AG637/W637)^2)+((AH637/AD637)^2)))*AE637</f>
        <v>0.0739241669928291</v>
      </c>
      <c r="AJ637" s="0" t="n">
        <v>3.02832944E-007</v>
      </c>
      <c r="AK637" s="0" t="n">
        <f aca="false">(W637*AJ637)*EXP(L637*M637)</f>
        <v>0.0379508944939761</v>
      </c>
      <c r="AL637" s="0" t="n">
        <v>228732.698823789</v>
      </c>
      <c r="AM637" s="0" t="n">
        <v>6507.82824848106</v>
      </c>
      <c r="AN637" s="0" t="n">
        <f aca="false">AJ637*0.1</f>
        <v>3.02832944E-008</v>
      </c>
      <c r="AO637" s="0" t="n">
        <f aca="false">(SQRT(((AM637/W637)^2)+((AN637/AJ637)^2)))*AK637</f>
        <v>0.00428545895610603</v>
      </c>
    </row>
    <row r="638" customFormat="false" ht="15" hidden="false" customHeight="false" outlineLevel="0" collapsed="false">
      <c r="A638" s="42" t="s">
        <v>682</v>
      </c>
      <c r="B638" s="40" t="s">
        <v>1092</v>
      </c>
      <c r="C638" s="0" t="s">
        <v>2122</v>
      </c>
      <c r="D638" s="41" t="n">
        <v>41517</v>
      </c>
      <c r="E638" s="0" t="n">
        <v>10000</v>
      </c>
      <c r="F638" s="0" t="n">
        <v>9685</v>
      </c>
      <c r="G638" s="0" t="n">
        <f aca="false">(((F638*3.7852*35.81)/1000)/(H638^2))*1.2732</f>
        <v>26.1161667841766</v>
      </c>
      <c r="H638" s="0" t="n">
        <v>8</v>
      </c>
      <c r="I638" s="0" t="n">
        <v>43.1182240578214</v>
      </c>
      <c r="J638" s="0" t="n">
        <v>68.0016224983599</v>
      </c>
      <c r="K638" s="0" t="n">
        <v>3.82238500207701</v>
      </c>
      <c r="L638" s="0" t="n">
        <v>0.005</v>
      </c>
      <c r="M638" s="0" t="n">
        <v>-1</v>
      </c>
      <c r="N638" s="0" t="n">
        <v>2228.83269712236</v>
      </c>
      <c r="O638" s="0" t="n">
        <f aca="false">(N638/2204.59)*EXP(L638*M638)</f>
        <v>1.00595409925176</v>
      </c>
      <c r="P638" s="0" t="n">
        <v>0.693948706618423</v>
      </c>
      <c r="Q638" s="0" t="n">
        <v>0.0696754411027923</v>
      </c>
      <c r="R638" s="0" t="n">
        <f aca="false">30.3818643031628*(I638/Hoja4!$CY$2)</f>
        <v>0.383623857183994</v>
      </c>
      <c r="S638" s="0" t="n">
        <v>0.346725101597201</v>
      </c>
      <c r="T638" s="0" t="n">
        <v>0.0215793379964769</v>
      </c>
      <c r="U638" s="0" t="n">
        <f aca="false">(SQRT(((P638/G638)^2)+((Q638/H638)^2)+((R638/I638)^2)+((S638/J638)^2)+((T638/K638)^2)))*O638</f>
        <v>0.0304943709086886</v>
      </c>
      <c r="V638" s="0" t="n">
        <f aca="false">O638&gt;U638</f>
        <v>1</v>
      </c>
      <c r="W638" s="0" t="n">
        <v>417600</v>
      </c>
      <c r="X638" s="0" t="n">
        <v>4.994E-006</v>
      </c>
      <c r="Y638" s="0" t="n">
        <f aca="false">(W638*X638)*EXP(L638*M638)</f>
        <v>2.07509295328646</v>
      </c>
      <c r="Z638" s="0" t="n">
        <v>175689.824710131</v>
      </c>
      <c r="AA638" s="0" t="n">
        <v>3748.14709444969</v>
      </c>
      <c r="AB638" s="0" t="n">
        <f aca="false">X638*0.1</f>
        <v>4.994E-007</v>
      </c>
      <c r="AC638" s="0" t="n">
        <f aca="false">(SQRT(((AA638/W638)^2)+((AB638/X638)^2)))*Y638</f>
        <v>0.208343452347361</v>
      </c>
      <c r="AD638" s="0" t="n">
        <v>5.223868284E-006</v>
      </c>
      <c r="AE638" s="0" t="n">
        <f aca="false">(W638*AD638)*EXP(L638*M638)</f>
        <v>2.17060718162295</v>
      </c>
      <c r="AF638" s="0" t="n">
        <v>175689.824710131</v>
      </c>
      <c r="AG638" s="0" t="n">
        <v>3748.14709444969</v>
      </c>
      <c r="AH638" s="0" t="n">
        <f aca="false">AD638*0.1</f>
        <v>5.223868284E-007</v>
      </c>
      <c r="AI638" s="0" t="n">
        <f aca="false">(SQRT(((AG638/W638)^2)+((AH638/AD638)^2)))*AE638</f>
        <v>0.217933270503894</v>
      </c>
      <c r="AJ638" s="0" t="n">
        <v>3.02832944E-007</v>
      </c>
      <c r="AK638" s="0" t="n">
        <f aca="false">(W638*AJ638)*EXP(L638*M638)</f>
        <v>0.125832300383939</v>
      </c>
      <c r="AL638" s="0" t="n">
        <v>175689.824710131</v>
      </c>
      <c r="AM638" s="0" t="n">
        <v>3748.14709444969</v>
      </c>
      <c r="AN638" s="0" t="n">
        <f aca="false">AJ638*0.1</f>
        <v>3.02832944E-008</v>
      </c>
      <c r="AO638" s="0" t="n">
        <f aca="false">(SQRT(((AM638/W638)^2)+((AN638/AJ638)^2)))*AK638</f>
        <v>0.0126338127828344</v>
      </c>
    </row>
    <row r="639" customFormat="false" ht="15" hidden="false" customHeight="false" outlineLevel="0" collapsed="false">
      <c r="A639" s="42" t="s">
        <v>682</v>
      </c>
      <c r="B639" s="32" t="s">
        <v>2149</v>
      </c>
      <c r="C639" s="0" t="s">
        <v>2122</v>
      </c>
      <c r="D639" s="47"/>
      <c r="E639" s="0" t="n">
        <v>10000</v>
      </c>
      <c r="F639" s="0" t="n">
        <v>9685</v>
      </c>
      <c r="G639" s="0" t="n">
        <f aca="false">(((F639*3.7852*35.81)/1000)/(H639^2))*1.2732</f>
        <v>26.1161667841766</v>
      </c>
      <c r="H639" s="0" t="n">
        <v>8</v>
      </c>
      <c r="I639" s="0" t="n">
        <v>43.1182240578214</v>
      </c>
      <c r="J639" s="0" t="n">
        <v>68.0016224983599</v>
      </c>
      <c r="K639" s="0" t="n">
        <v>3.82238500207701</v>
      </c>
      <c r="L639" s="0" t="n">
        <v>0.005</v>
      </c>
      <c r="M639" s="0" t="n">
        <v>-1</v>
      </c>
      <c r="N639" s="0" t="n">
        <v>2228.83269712236</v>
      </c>
      <c r="O639" s="0" t="n">
        <f aca="false">(N639/2204.59)*EXP(L639*M639)</f>
        <v>1.00595409925176</v>
      </c>
      <c r="P639" s="0" t="n">
        <v>0.693948706618423</v>
      </c>
      <c r="Q639" s="0" t="n">
        <v>0.0696754411027923</v>
      </c>
      <c r="R639" s="0" t="n">
        <f aca="false">30.3818643031628*(I639/Hoja4!$CY$2)</f>
        <v>0.383623857183994</v>
      </c>
      <c r="S639" s="0" t="n">
        <v>0.346725101597201</v>
      </c>
      <c r="T639" s="0" t="n">
        <v>0.0215793379964769</v>
      </c>
      <c r="U639" s="0" t="n">
        <f aca="false">(SQRT(((P639/G639)^2)+((Q639/H639)^2)+((R639/I639)^2)+((S639/J639)^2)+((T639/K639)^2)))*O639</f>
        <v>0.0304943709086886</v>
      </c>
      <c r="V639" s="0" t="n">
        <f aca="false">O639&gt;U639</f>
        <v>1</v>
      </c>
      <c r="W639" s="0" t="n">
        <v>417600</v>
      </c>
      <c r="X639" s="0" t="n">
        <v>4.994E-006</v>
      </c>
      <c r="Y639" s="0" t="n">
        <f aca="false">(W639*X639)*EXP(L639*M639)</f>
        <v>2.07509295328646</v>
      </c>
      <c r="Z639" s="0" t="n">
        <v>176458.577817786</v>
      </c>
      <c r="AA639" s="0" t="n">
        <v>3748.14709444969</v>
      </c>
      <c r="AB639" s="0" t="n">
        <f aca="false">X639*0.1</f>
        <v>4.994E-007</v>
      </c>
      <c r="AC639" s="0" t="n">
        <f aca="false">(SQRT(((AA639/W639)^2)+((AB639/X639)^2)))*Y639</f>
        <v>0.208343452347361</v>
      </c>
      <c r="AD639" s="0" t="n">
        <v>5.223868284E-006</v>
      </c>
      <c r="AE639" s="0" t="n">
        <f aca="false">(W639*AD639)*EXP(L639*M639)</f>
        <v>2.17060718162295</v>
      </c>
      <c r="AF639" s="0" t="n">
        <v>176458.577817786</v>
      </c>
      <c r="AG639" s="0" t="n">
        <v>3748.14709444969</v>
      </c>
      <c r="AH639" s="0" t="n">
        <f aca="false">AD639*0.1</f>
        <v>5.223868284E-007</v>
      </c>
      <c r="AI639" s="0" t="n">
        <f aca="false">(SQRT(((AG639/W639)^2)+((AH639/AD639)^2)))*AE639</f>
        <v>0.217933270503894</v>
      </c>
      <c r="AJ639" s="0" t="n">
        <v>3.02832944E-007</v>
      </c>
      <c r="AK639" s="0" t="n">
        <f aca="false">(W639*AJ639)*EXP(L639*M639)</f>
        <v>0.125832300383939</v>
      </c>
      <c r="AL639" s="0" t="n">
        <v>176458.577817786</v>
      </c>
      <c r="AM639" s="0" t="n">
        <v>3748.14709444969</v>
      </c>
      <c r="AN639" s="0" t="n">
        <f aca="false">AJ639*0.1</f>
        <v>3.02832944E-008</v>
      </c>
      <c r="AO639" s="0" t="n">
        <f aca="false">(SQRT(((AM639/W639)^2)+((AN639/AJ639)^2)))*AK639</f>
        <v>0.0126338127828344</v>
      </c>
    </row>
    <row r="640" customFormat="false" ht="15" hidden="false" customHeight="false" outlineLevel="0" collapsed="false">
      <c r="A640" s="42" t="s">
        <v>682</v>
      </c>
      <c r="B640" s="32"/>
      <c r="C640" s="0" t="s">
        <v>2125</v>
      </c>
      <c r="D640" s="47"/>
      <c r="E640" s="0" t="n">
        <v>5000</v>
      </c>
      <c r="F640" s="0" t="n">
        <v>5049</v>
      </c>
      <c r="G640" s="0" t="n">
        <f aca="false">(((F640*3.7852*35.81)/1000)/(H640^2))*1.2732</f>
        <v>13.6149226735475</v>
      </c>
      <c r="H640" s="0" t="n">
        <v>8</v>
      </c>
      <c r="I640" s="0" t="n">
        <v>82.7094474153298</v>
      </c>
      <c r="J640" s="0" t="n">
        <v>68.0020357347871</v>
      </c>
      <c r="K640" s="0" t="n">
        <v>3.9836139795159</v>
      </c>
      <c r="L640" s="0" t="n">
        <v>0.005</v>
      </c>
      <c r="M640" s="0" t="n">
        <v>-1</v>
      </c>
      <c r="N640" s="0" t="n">
        <v>1425.82650220826</v>
      </c>
      <c r="O640" s="0" t="n">
        <f aca="false">(N640/2204.59)*EXP(L640*M640)</f>
        <v>0.643527895373233</v>
      </c>
      <c r="P640" s="0" t="n">
        <v>0.400684429145215</v>
      </c>
      <c r="Q640" s="0" t="n">
        <v>0.0788250461799058</v>
      </c>
      <c r="R640" s="0" t="n">
        <f aca="false">30.6123136425953*(I640/Hoja4!$AG$2)</f>
        <v>2.18410330090489</v>
      </c>
      <c r="S640" s="0" t="n">
        <v>0.388353619553598</v>
      </c>
      <c r="T640" s="0" t="n">
        <v>0.0223763331258358</v>
      </c>
      <c r="U640" s="0" t="n">
        <f aca="false">(SQRT(((P640/G640)^2)+((Q640/H640)^2)+((R640/I640)^2)+((S640/J640)^2)+((T640/K640)^2)))*O640</f>
        <v>0.0267253181982162</v>
      </c>
      <c r="V640" s="0" t="n">
        <f aca="false">O640&gt;U640</f>
        <v>1</v>
      </c>
      <c r="W640" s="0" t="n">
        <v>417600</v>
      </c>
      <c r="X640" s="0" t="n">
        <v>4.994E-006</v>
      </c>
      <c r="Y640" s="0" t="n">
        <f aca="false">(W640*X640)*EXP(L640*M640)</f>
        <v>2.07509295328646</v>
      </c>
      <c r="Z640" s="0" t="n">
        <v>176458.577817786</v>
      </c>
      <c r="AA640" s="0" t="n">
        <v>804.406580767259</v>
      </c>
      <c r="AB640" s="0" t="n">
        <f aca="false">X640*0.1</f>
        <v>4.994E-007</v>
      </c>
      <c r="AC640" s="0" t="n">
        <f aca="false">(SQRT(((AA640/W640)^2)+((AB640/X640)^2)))*Y640</f>
        <v>0.207547789726378</v>
      </c>
      <c r="AD640" s="0" t="n">
        <v>5.223868284E-006</v>
      </c>
      <c r="AE640" s="0" t="n">
        <f aca="false">(W640*AD640)*EXP(L640*M640)</f>
        <v>2.17060718162295</v>
      </c>
      <c r="AF640" s="0" t="n">
        <v>176458.577817786</v>
      </c>
      <c r="AG640" s="0" t="n">
        <v>804.406580767259</v>
      </c>
      <c r="AH640" s="0" t="n">
        <f aca="false">AD640*0.1</f>
        <v>5.223868284E-007</v>
      </c>
      <c r="AI640" s="0" t="n">
        <f aca="false">(SQRT(((AG640/W640)^2)+((AH640/AD640)^2)))*AE640</f>
        <v>0.217100984414483</v>
      </c>
      <c r="AJ640" s="0" t="n">
        <v>3.02832944E-007</v>
      </c>
      <c r="AK640" s="0" t="n">
        <f aca="false">(W640*AJ640)*EXP(L640*M640)</f>
        <v>0.125832300383939</v>
      </c>
      <c r="AL640" s="0" t="n">
        <v>176458.577817786</v>
      </c>
      <c r="AM640" s="0" t="n">
        <v>804.406580767259</v>
      </c>
      <c r="AN640" s="0" t="n">
        <f aca="false">AJ640*0.1</f>
        <v>3.02832944E-008</v>
      </c>
      <c r="AO640" s="0" t="n">
        <f aca="false">(SQRT(((AM640/W640)^2)+((AN640/AJ640)^2)))*AK640</f>
        <v>0.0125855643138831</v>
      </c>
    </row>
    <row r="641" customFormat="false" ht="15" hidden="false" customHeight="false" outlineLevel="0" collapsed="false">
      <c r="A641" s="42" t="s">
        <v>682</v>
      </c>
      <c r="B641" s="32"/>
      <c r="C641" s="0" t="s">
        <v>2123</v>
      </c>
      <c r="D641" s="47"/>
      <c r="E641" s="0" t="n">
        <v>5000</v>
      </c>
      <c r="F641" s="0" t="n">
        <v>5049</v>
      </c>
      <c r="G641" s="0" t="n">
        <f aca="false">(((F641*3.7852*35.81)/1000)/(H641^2))*1.2732</f>
        <v>13.6149226735475</v>
      </c>
      <c r="H641" s="0" t="n">
        <v>8</v>
      </c>
      <c r="I641" s="0" t="n">
        <v>82.7094474153298</v>
      </c>
      <c r="J641" s="0" t="n">
        <v>130.009325504884</v>
      </c>
      <c r="K641" s="0" t="n">
        <v>0.00593973</v>
      </c>
      <c r="L641" s="0" t="n">
        <v>0.005</v>
      </c>
      <c r="M641" s="0" t="n">
        <v>-1</v>
      </c>
      <c r="N641" s="0" t="n">
        <v>4.06434511976952</v>
      </c>
      <c r="O641" s="0" t="n">
        <f aca="false">(N641/2204.59)*EXP(L641*M641)</f>
        <v>0.00183438830527062</v>
      </c>
      <c r="P641" s="0" t="n">
        <v>0.400684429145215</v>
      </c>
      <c r="Q641" s="0" t="n">
        <v>0.0788250461799058</v>
      </c>
      <c r="R641" s="0" t="n">
        <f aca="false">30.6123136425953*(I641/Hoja4!$AB$2)</f>
        <v>0.451892046705395</v>
      </c>
      <c r="S641" s="0" t="n">
        <v>1.14894745568521</v>
      </c>
      <c r="T641" s="0" t="n">
        <v>5.58086552427142E-005</v>
      </c>
      <c r="U641" s="0" t="n">
        <f aca="false">(SQRT(((P641/G641)^2)+((Q641/H641)^2)+((R641/I641)^2)+((S641/J641)^2)+((T641/K641)^2)))*O641</f>
        <v>6.24616569007916E-005</v>
      </c>
      <c r="V641" s="0" t="n">
        <f aca="false">O641&gt;U641</f>
        <v>1</v>
      </c>
      <c r="W641" s="0" t="n">
        <v>417600</v>
      </c>
      <c r="X641" s="0" t="n">
        <v>4.994E-006</v>
      </c>
      <c r="Y641" s="0" t="n">
        <f aca="false">(W641*X641)*EXP(L641*M641)</f>
        <v>2.07509295328646</v>
      </c>
      <c r="Z641" s="0" t="n">
        <v>176458.577817786</v>
      </c>
      <c r="AA641" s="0" t="n">
        <v>6507.82824848106</v>
      </c>
      <c r="AB641" s="0" t="n">
        <f aca="false">X641*0.1</f>
        <v>4.994E-007</v>
      </c>
      <c r="AC641" s="0" t="n">
        <f aca="false">(SQRT(((AA641/W641)^2)+((AB641/X641)^2)))*Y641</f>
        <v>0.210013937279088</v>
      </c>
      <c r="AD641" s="0" t="n">
        <v>5.223868284E-006</v>
      </c>
      <c r="AE641" s="0" t="n">
        <f aca="false">(W641*AD641)*EXP(L641*M641)</f>
        <v>2.17060718162295</v>
      </c>
      <c r="AF641" s="0" t="n">
        <v>176458.577817786</v>
      </c>
      <c r="AG641" s="0" t="n">
        <v>6507.82824848106</v>
      </c>
      <c r="AH641" s="0" t="n">
        <f aca="false">AD641*0.1</f>
        <v>5.223868284E-007</v>
      </c>
      <c r="AI641" s="0" t="n">
        <f aca="false">(SQRT(((AG641/W641)^2)+((AH641/AD641)^2)))*AE641</f>
        <v>0.219680646005245</v>
      </c>
      <c r="AJ641" s="0" t="n">
        <v>3.02832944E-007</v>
      </c>
      <c r="AK641" s="0" t="n">
        <f aca="false">(W641*AJ641)*EXP(L641*M641)</f>
        <v>0.125832300383939</v>
      </c>
      <c r="AL641" s="0" t="n">
        <v>176458.577817786</v>
      </c>
      <c r="AM641" s="0" t="n">
        <v>6507.82824848106</v>
      </c>
      <c r="AN641" s="0" t="n">
        <f aca="false">AJ641*0.1</f>
        <v>3.02832944E-008</v>
      </c>
      <c r="AO641" s="0" t="n">
        <f aca="false">(SQRT(((AM641/W641)^2)+((AN641/AJ641)^2)))*AK641</f>
        <v>0.0127351099133475</v>
      </c>
    </row>
    <row r="642" customFormat="false" ht="15" hidden="false" customHeight="false" outlineLevel="0" collapsed="false">
      <c r="A642" s="42" t="s">
        <v>682</v>
      </c>
      <c r="B642" s="40" t="s">
        <v>1097</v>
      </c>
      <c r="C642" s="0" t="s">
        <v>2122</v>
      </c>
      <c r="D642" s="41" t="n">
        <v>41020</v>
      </c>
      <c r="E642" s="0" t="n">
        <v>5070</v>
      </c>
      <c r="F642" s="0" t="n">
        <v>5070</v>
      </c>
      <c r="G642" s="0" t="n">
        <f aca="false">(((F642*3.7852*35.81)/1000)/(H642^2))*1.2732</f>
        <v>13.6715503970858</v>
      </c>
      <c r="H642" s="0" t="n">
        <v>8</v>
      </c>
      <c r="I642" s="0" t="n">
        <v>120.189349112426</v>
      </c>
      <c r="J642" s="0" t="n">
        <v>68.0016224983599</v>
      </c>
      <c r="K642" s="0" t="n">
        <v>3.82238500207701</v>
      </c>
      <c r="L642" s="0" t="n">
        <v>0.005</v>
      </c>
      <c r="M642" s="0" t="n">
        <v>0</v>
      </c>
      <c r="N642" s="0" t="n">
        <v>1565.90736595317</v>
      </c>
      <c r="O642" s="0" t="n">
        <f aca="false">(N642/2204.59)*EXP(L642*M642)</f>
        <v>0.71029414356101</v>
      </c>
      <c r="P642" s="0" t="n">
        <v>0.400684429145215</v>
      </c>
      <c r="Q642" s="0" t="n">
        <v>0.0788250461799058</v>
      </c>
      <c r="R642" s="0" t="n">
        <f aca="false">30.6123136425953*(I642/Hoja4!$AQ$2)</f>
        <v>3.02350187389722</v>
      </c>
      <c r="S642" s="0" t="n">
        <v>0.346725101597201</v>
      </c>
      <c r="T642" s="0" t="n">
        <v>0.0215793379964769</v>
      </c>
      <c r="U642" s="0" t="n">
        <f aca="false">(SQRT(((P642/G642)^2)+((Q642/H642)^2)+((R642/I642)^2)+((S642/J642)^2)+((T642/K642)^2)))*O642</f>
        <v>0.0288237563481633</v>
      </c>
      <c r="V642" s="0" t="n">
        <f aca="false">O642&gt;U642</f>
        <v>1</v>
      </c>
      <c r="W642" s="0" t="n">
        <v>609360</v>
      </c>
      <c r="X642" s="0" t="n">
        <v>4.994E-006</v>
      </c>
      <c r="Y642" s="0" t="n">
        <f aca="false">(W642*X642)*EXP(L642*M642)</f>
        <v>3.04314384</v>
      </c>
      <c r="Z642" s="0" t="n">
        <v>176458.577817786</v>
      </c>
      <c r="AA642" s="0" t="n">
        <v>3748.14709444969</v>
      </c>
      <c r="AB642" s="0" t="n">
        <f aca="false">X642*0.1</f>
        <v>4.994E-007</v>
      </c>
      <c r="AC642" s="0" t="n">
        <f aca="false">(SQRT(((AA642/W642)^2)+((AB642/X642)^2)))*Y642</f>
        <v>0.304889516160677</v>
      </c>
      <c r="AD642" s="0" t="n">
        <v>5.223868284E-006</v>
      </c>
      <c r="AE642" s="0" t="n">
        <f aca="false">(W642*AD642)*EXP(L642*M642)</f>
        <v>3.18321637753824</v>
      </c>
      <c r="AF642" s="0" t="n">
        <v>176458.577817786</v>
      </c>
      <c r="AG642" s="0" t="n">
        <v>3748.14709444969</v>
      </c>
      <c r="AH642" s="0" t="n">
        <f aca="false">AD642*0.1</f>
        <v>5.223868284E-007</v>
      </c>
      <c r="AI642" s="0" t="n">
        <f aca="false">(SQRT(((AG642/W642)^2)+((AH642/AD642)^2)))*AE642</f>
        <v>0.318923242610305</v>
      </c>
      <c r="AJ642" s="0" t="n">
        <v>3.02832944E-007</v>
      </c>
      <c r="AK642" s="0" t="n">
        <f aca="false">(W642*AJ642)*EXP(L642*M642)</f>
        <v>0.18453428275584</v>
      </c>
      <c r="AL642" s="0" t="n">
        <v>176458.577817786</v>
      </c>
      <c r="AM642" s="0" t="n">
        <v>3748.14709444969</v>
      </c>
      <c r="AN642" s="0" t="n">
        <f aca="false">AJ642*0.1</f>
        <v>3.02832944E-008</v>
      </c>
      <c r="AO642" s="0" t="n">
        <f aca="false">(SQRT(((AM642/W642)^2)+((AN642/AJ642)^2)))*AK642</f>
        <v>0.018488303919438</v>
      </c>
    </row>
    <row r="643" customFormat="false" ht="15" hidden="false" customHeight="false" outlineLevel="0" collapsed="false">
      <c r="A643" s="42" t="s">
        <v>682</v>
      </c>
      <c r="B643" s="32"/>
      <c r="C643" s="0" t="s">
        <v>2122</v>
      </c>
      <c r="D643" s="47"/>
      <c r="E643" s="0" t="n">
        <v>6380</v>
      </c>
      <c r="F643" s="0" t="n">
        <v>6380</v>
      </c>
      <c r="G643" s="0" t="n">
        <f aca="false">(((F643*3.7852*35.81)/1000)/(H643^2))*1.2732</f>
        <v>17.2040417225655</v>
      </c>
      <c r="H643" s="0" t="n">
        <v>8</v>
      </c>
      <c r="I643" s="0" t="n">
        <v>95.5109717868339</v>
      </c>
      <c r="J643" s="0" t="n">
        <v>68.0016224983599</v>
      </c>
      <c r="K643" s="0" t="n">
        <v>3.82238500207701</v>
      </c>
      <c r="L643" s="0" t="n">
        <v>0.005</v>
      </c>
      <c r="M643" s="0" t="n">
        <v>0</v>
      </c>
      <c r="N643" s="0" t="n">
        <v>1813.01909007486</v>
      </c>
      <c r="O643" s="0" t="n">
        <f aca="false">(N643/2204.59)*EXP(L643*M643)</f>
        <v>0.822383794753157</v>
      </c>
      <c r="P643" s="0" t="n">
        <v>0.581693626796288</v>
      </c>
      <c r="Q643" s="0" t="n">
        <v>0.0152723966616018</v>
      </c>
      <c r="R643" s="0" t="n">
        <f aca="false">32.2690362110918*(I643/Hoja4!$BF$2)</f>
        <v>3.0979224946733</v>
      </c>
      <c r="S643" s="0" t="n">
        <v>0.346725101597201</v>
      </c>
      <c r="T643" s="0" t="n">
        <v>0.0215793379964769</v>
      </c>
      <c r="U643" s="0" t="n">
        <f aca="false">(SQRT(((P643/G643)^2)+((Q643/H643)^2)+((R643/I643)^2)+((S643/J643)^2)+((T643/K643)^2)))*O643</f>
        <v>0.0390677637842216</v>
      </c>
      <c r="V643" s="0" t="n">
        <f aca="false">O643&gt;U643</f>
        <v>1</v>
      </c>
      <c r="W643" s="0" t="n">
        <v>609360</v>
      </c>
      <c r="X643" s="0" t="n">
        <v>4.994E-006</v>
      </c>
      <c r="Y643" s="0" t="n">
        <f aca="false">(W643*X643)*EXP(L643*M643)</f>
        <v>3.04314384</v>
      </c>
      <c r="Z643" s="0" t="n">
        <v>176458.577817786</v>
      </c>
      <c r="AA643" s="0" t="n">
        <v>3748.14709444969</v>
      </c>
      <c r="AB643" s="0" t="n">
        <f aca="false">X643*0.1</f>
        <v>4.994E-007</v>
      </c>
      <c r="AC643" s="0" t="n">
        <f aca="false">(SQRT(((AA643/W643)^2)+((AB643/X643)^2)))*Y643</f>
        <v>0.304889516160677</v>
      </c>
      <c r="AD643" s="0" t="n">
        <v>5.223868284E-006</v>
      </c>
      <c r="AE643" s="0" t="n">
        <f aca="false">(W643*AD643)*EXP(L643*M643)</f>
        <v>3.18321637753824</v>
      </c>
      <c r="AF643" s="0" t="n">
        <v>176458.577817786</v>
      </c>
      <c r="AG643" s="0" t="n">
        <v>3748.14709444969</v>
      </c>
      <c r="AH643" s="0" t="n">
        <f aca="false">AD643*0.1</f>
        <v>5.223868284E-007</v>
      </c>
      <c r="AI643" s="0" t="n">
        <f aca="false">(SQRT(((AG643/W643)^2)+((AH643/AD643)^2)))*AE643</f>
        <v>0.318923242610305</v>
      </c>
      <c r="AJ643" s="0" t="n">
        <v>3.02832944E-007</v>
      </c>
      <c r="AK643" s="0" t="n">
        <f aca="false">(W643*AJ643)*EXP(L643*M643)</f>
        <v>0.18453428275584</v>
      </c>
      <c r="AL643" s="0" t="n">
        <v>176458.577817786</v>
      </c>
      <c r="AM643" s="0" t="n">
        <v>3748.14709444969</v>
      </c>
      <c r="AN643" s="0" t="n">
        <f aca="false">AJ643*0.1</f>
        <v>3.02832944E-008</v>
      </c>
      <c r="AO643" s="0" t="n">
        <f aca="false">(SQRT(((AM643/W643)^2)+((AN643/AJ643)^2)))*AK643</f>
        <v>0.018488303919438</v>
      </c>
    </row>
    <row r="644" customFormat="false" ht="15" hidden="false" customHeight="false" outlineLevel="0" collapsed="false">
      <c r="A644" s="42" t="s">
        <v>682</v>
      </c>
      <c r="B644" s="40" t="s">
        <v>1101</v>
      </c>
      <c r="C644" s="0" t="s">
        <v>2122</v>
      </c>
      <c r="D644" s="41" t="n">
        <v>41451</v>
      </c>
      <c r="E644" s="0" t="n">
        <v>10000</v>
      </c>
      <c r="F644" s="0" t="n">
        <v>9685</v>
      </c>
      <c r="G644" s="0" t="n">
        <f aca="false">(((F644*3.7852*35.81)/1000)/(H644^2))*1.2732</f>
        <v>26.1161667841766</v>
      </c>
      <c r="H644" s="0" t="n">
        <v>8</v>
      </c>
      <c r="I644" s="0" t="n">
        <v>21.0635002581311</v>
      </c>
      <c r="J644" s="0" t="n">
        <v>68.0016224983599</v>
      </c>
      <c r="K644" s="0" t="n">
        <v>3.82238500207701</v>
      </c>
      <c r="L644" s="0" t="n">
        <v>0.005</v>
      </c>
      <c r="M644" s="0" t="n">
        <v>-1</v>
      </c>
      <c r="N644" s="0" t="n">
        <v>1262.47916068601</v>
      </c>
      <c r="O644" s="0" t="n">
        <f aca="false">(N644/2204.59)*EXP(L644*M644)</f>
        <v>0.569803237610295</v>
      </c>
      <c r="P644" s="0" t="n">
        <v>0.693948706618423</v>
      </c>
      <c r="Q644" s="0" t="n">
        <v>0.0696754411027923</v>
      </c>
      <c r="R644" s="0" t="n">
        <f aca="false">30.3818643031628*(I644/Hoja4!$CY$2)</f>
        <v>0.187402458969192</v>
      </c>
      <c r="S644" s="0" t="n">
        <v>0.346725101597201</v>
      </c>
      <c r="T644" s="0" t="n">
        <v>0.0215793379964769</v>
      </c>
      <c r="U644" s="0" t="n">
        <f aca="false">(SQRT(((P644/G644)^2)+((Q644/H644)^2)+((R644/I644)^2)+((S644/J644)^2)+((T644/K644)^2)))*O644</f>
        <v>0.0172729464352144</v>
      </c>
      <c r="V644" s="0" t="n">
        <f aca="false">O644&gt;U644</f>
        <v>1</v>
      </c>
      <c r="W644" s="0" t="n">
        <v>204000</v>
      </c>
      <c r="X644" s="0" t="n">
        <v>4.994E-006</v>
      </c>
      <c r="Y644" s="0" t="n">
        <f aca="false">(W644*X644)*EXP(L644*M644)</f>
        <v>1.013694833502</v>
      </c>
      <c r="Z644" s="0" t="n">
        <v>176458.577817786</v>
      </c>
      <c r="AA644" s="0" t="n">
        <v>3748.14709444969</v>
      </c>
      <c r="AB644" s="0" t="n">
        <f aca="false">X644*0.1</f>
        <v>4.994E-007</v>
      </c>
      <c r="AC644" s="0" t="n">
        <f aca="false">(SQRT(((AA644/W644)^2)+((AB644/X644)^2)))*Y644</f>
        <v>0.103066282764601</v>
      </c>
      <c r="AD644" s="0" t="n">
        <v>5.223868284E-006</v>
      </c>
      <c r="AE644" s="0" t="n">
        <f aca="false">(W644*AD644)*EXP(L644*M644)</f>
        <v>1.06035408297673</v>
      </c>
      <c r="AF644" s="0" t="n">
        <v>176458.577817786</v>
      </c>
      <c r="AG644" s="0" t="n">
        <v>3748.14709444969</v>
      </c>
      <c r="AH644" s="0" t="n">
        <f aca="false">AD644*0.1</f>
        <v>5.223868284E-007</v>
      </c>
      <c r="AI644" s="0" t="n">
        <f aca="false">(SQRT(((AG644/W644)^2)+((AH644/AD644)^2)))*AE644</f>
        <v>0.107810309508165</v>
      </c>
      <c r="AJ644" s="0" t="n">
        <v>3.02832944E-007</v>
      </c>
      <c r="AK644" s="0" t="n">
        <f aca="false">(W644*AJ644)*EXP(L644*M644)</f>
        <v>0.0614698019116944</v>
      </c>
      <c r="AL644" s="0" t="n">
        <v>176458.577817786</v>
      </c>
      <c r="AM644" s="0" t="n">
        <v>3748.14709444969</v>
      </c>
      <c r="AN644" s="0" t="n">
        <f aca="false">AJ644*0.1</f>
        <v>3.02832944E-008</v>
      </c>
      <c r="AO644" s="0" t="n">
        <f aca="false">(SQRT(((AM644/W644)^2)+((AN644/AJ644)^2)))*AK644</f>
        <v>0.0062498730149661</v>
      </c>
    </row>
    <row r="645" customFormat="false" ht="15" hidden="false" customHeight="false" outlineLevel="0" collapsed="false">
      <c r="A645" s="42" t="s">
        <v>682</v>
      </c>
      <c r="B645" s="32"/>
      <c r="C645" s="0" t="s">
        <v>2123</v>
      </c>
      <c r="D645" s="47"/>
      <c r="E645" s="0" t="n">
        <v>5000</v>
      </c>
      <c r="F645" s="0" t="n">
        <v>5049</v>
      </c>
      <c r="H645" s="0" t="n">
        <v>8</v>
      </c>
      <c r="I645" s="0" t="n">
        <v>10.6951871657754</v>
      </c>
      <c r="J645" s="0" t="n">
        <v>130.009325504884</v>
      </c>
      <c r="K645" s="0" t="n">
        <v>0.00593973</v>
      </c>
      <c r="L645" s="0" t="n">
        <v>0.005</v>
      </c>
      <c r="M645" s="0" t="n">
        <v>-1</v>
      </c>
      <c r="N645" s="0" t="n">
        <v>0.992783442857143</v>
      </c>
      <c r="O645" s="0" t="n">
        <f aca="false">(N645/2204.59)*EXP(L645*M645)</f>
        <v>0.000448079649630422</v>
      </c>
      <c r="P645" s="0" t="n">
        <v>0.400684429145215</v>
      </c>
      <c r="Q645" s="0" t="n">
        <v>0.0788250461799058</v>
      </c>
      <c r="R645" s="0" t="n">
        <f aca="false">30.6123136425953*(I645/Hoja4!$AB$2)</f>
        <v>0.0584343163843183</v>
      </c>
      <c r="S645" s="0" t="n">
        <v>1.14894745568521</v>
      </c>
      <c r="T645" s="0" t="n">
        <v>5.58086552427142E-005</v>
      </c>
      <c r="W645" s="0" t="n">
        <v>54000</v>
      </c>
      <c r="X645" s="0" t="n">
        <v>4.994E-006</v>
      </c>
      <c r="Y645" s="0" t="n">
        <f aca="false">(W645*X645)*EXP(L645*M645)</f>
        <v>0.268330985338766</v>
      </c>
      <c r="Z645" s="0" t="n">
        <v>176458.577817786</v>
      </c>
      <c r="AA645" s="0" t="n">
        <v>6507.82824848106</v>
      </c>
      <c r="AB645" s="0" t="n">
        <f aca="false">X645*0.1</f>
        <v>4.994E-007</v>
      </c>
      <c r="AD645" s="0" t="n">
        <v>5.223868284E-006</v>
      </c>
      <c r="AE645" s="0" t="n">
        <f aca="false">(W645*AD645)*EXP(L645*M645)</f>
        <v>0.280681963140899</v>
      </c>
      <c r="AF645" s="0" t="n">
        <v>176458.577817786</v>
      </c>
      <c r="AG645" s="0" t="n">
        <v>6507.82824848106</v>
      </c>
      <c r="AH645" s="0" t="n">
        <f aca="false">AD645*0.1</f>
        <v>5.223868284E-007</v>
      </c>
      <c r="AJ645" s="0" t="n">
        <v>3.02832944E-007</v>
      </c>
      <c r="AK645" s="0" t="n">
        <f aca="false">(W645*AJ645)*EXP(L645*M645)</f>
        <v>0.0162714181530956</v>
      </c>
      <c r="AL645" s="0" t="n">
        <v>176458.577817786</v>
      </c>
      <c r="AM645" s="0" t="n">
        <v>6507.82824848106</v>
      </c>
      <c r="AN645" s="0" t="n">
        <f aca="false">AJ645*0.1</f>
        <v>3.02832944E-008</v>
      </c>
    </row>
    <row r="646" customFormat="false" ht="15" hidden="false" customHeight="false" outlineLevel="0" collapsed="false">
      <c r="A646" s="42" t="s">
        <v>682</v>
      </c>
      <c r="B646" s="32"/>
      <c r="C646" s="0" t="s">
        <v>2125</v>
      </c>
      <c r="D646" s="47"/>
      <c r="E646" s="0" t="n">
        <v>5000</v>
      </c>
      <c r="F646" s="0" t="n">
        <v>5049</v>
      </c>
      <c r="G646" s="0" t="n">
        <f aca="false">(((F646*3.7852*35.81)/1000)/(H646^2))*1.2732</f>
        <v>13.6149226735475</v>
      </c>
      <c r="H646" s="0" t="n">
        <v>8</v>
      </c>
      <c r="I646" s="0" t="n">
        <v>4.27807486631016</v>
      </c>
      <c r="J646" s="0" t="n">
        <v>68.0020357347871</v>
      </c>
      <c r="K646" s="0" t="n">
        <v>3.9836139795159</v>
      </c>
      <c r="L646" s="0" t="n">
        <v>0.005</v>
      </c>
      <c r="M646" s="0" t="n">
        <v>-1</v>
      </c>
      <c r="N646" s="0" t="n">
        <v>139.312671740785</v>
      </c>
      <c r="O646" s="0" t="n">
        <f aca="false">(N646/2204.59)*EXP(L646*M646)</f>
        <v>0.0628769280871974</v>
      </c>
      <c r="P646" s="0" t="n">
        <v>0.400684429145215</v>
      </c>
      <c r="Q646" s="0" t="n">
        <v>0.0788250461799058</v>
      </c>
      <c r="R646" s="0" t="n">
        <f aca="false">30.6123136425953*(I646/Hoja4!$AG$2)</f>
        <v>0.112970860391632</v>
      </c>
      <c r="S646" s="0" t="n">
        <v>0.388353619553598</v>
      </c>
      <c r="T646" s="0" t="n">
        <v>0.0223763331258358</v>
      </c>
      <c r="U646" s="0" t="n">
        <f aca="false">(SQRT(((P646/G646)^2)+((Q646/H646)^2)+((R646/I646)^2)+((S646/J646)^2)+((T646/K646)^2)))*O646</f>
        <v>0.00261124020036786</v>
      </c>
      <c r="V646" s="0" t="n">
        <f aca="false">O646&gt;U646</f>
        <v>1</v>
      </c>
      <c r="W646" s="0" t="n">
        <v>21600</v>
      </c>
      <c r="X646" s="0" t="n">
        <v>4.994E-006</v>
      </c>
      <c r="Y646" s="0" t="n">
        <f aca="false">(W646*X646)*EXP(L646*M646)</f>
        <v>0.107332394135506</v>
      </c>
      <c r="Z646" s="0" t="n">
        <v>228732.698823789</v>
      </c>
      <c r="AA646" s="0" t="n">
        <v>804.406580767259</v>
      </c>
      <c r="AB646" s="0" t="n">
        <f aca="false">X646*0.1</f>
        <v>4.994E-007</v>
      </c>
      <c r="AC646" s="0" t="n">
        <f aca="false">(SQRT(((AA646/W646)^2)+((AB646/X646)^2)))*Y646</f>
        <v>0.0114533750843363</v>
      </c>
      <c r="AD646" s="0" t="n">
        <v>5.223868284E-006</v>
      </c>
      <c r="AE646" s="0" t="n">
        <f aca="false">(W646*AD646)*EXP(L646*M646)</f>
        <v>0.112272785256359</v>
      </c>
      <c r="AF646" s="0" t="n">
        <v>228732.698823789</v>
      </c>
      <c r="AG646" s="0" t="n">
        <v>804.406580767259</v>
      </c>
      <c r="AH646" s="0" t="n">
        <f aca="false">AD646*0.1</f>
        <v>5.223868284E-007</v>
      </c>
      <c r="AI646" s="0" t="n">
        <f aca="false">(SQRT(((AG646/W646)^2)+((AH646/AD646)^2)))*AE646</f>
        <v>0.0119805612430557</v>
      </c>
      <c r="AJ646" s="0" t="n">
        <v>3.02832944E-007</v>
      </c>
      <c r="AK646" s="0" t="n">
        <f aca="false">(W646*AJ646)*EXP(L646*M646)</f>
        <v>0.00650856726123823</v>
      </c>
      <c r="AL646" s="0" t="n">
        <v>228732.698823789</v>
      </c>
      <c r="AM646" s="0" t="n">
        <v>804.406580767259</v>
      </c>
      <c r="AN646" s="0" t="n">
        <f aca="false">AJ646*0.1</f>
        <v>3.02832944E-008</v>
      </c>
      <c r="AO646" s="0" t="n">
        <f aca="false">(SQRT(((AM646/W646)^2)+((AN646/AJ646)^2)))*AK646</f>
        <v>0.000694525289452504</v>
      </c>
    </row>
    <row r="647" customFormat="false" ht="15" hidden="false" customHeight="false" outlineLevel="0" collapsed="false">
      <c r="A647" s="42" t="s">
        <v>682</v>
      </c>
      <c r="B647" s="40" t="s">
        <v>1106</v>
      </c>
      <c r="C647" s="0" t="s">
        <v>2122</v>
      </c>
      <c r="D647" s="41" t="n">
        <v>41517</v>
      </c>
      <c r="E647" s="0" t="n">
        <v>12000</v>
      </c>
      <c r="F647" s="0" t="n">
        <v>11529</v>
      </c>
      <c r="G647" s="0" t="n">
        <f aca="false">(((F647*3.7852*35.81)/1000)/(H647^2))*1.2732</f>
        <v>31.0886202224855</v>
      </c>
      <c r="H647" s="0" t="n">
        <v>8</v>
      </c>
      <c r="I647" s="0" t="n">
        <v>19.047619047619</v>
      </c>
      <c r="J647" s="0" t="n">
        <v>68.0016224983599</v>
      </c>
      <c r="K647" s="0" t="n">
        <v>3.82238500207701</v>
      </c>
      <c r="L647" s="0" t="n">
        <v>0.005</v>
      </c>
      <c r="M647" s="0" t="n">
        <v>-1</v>
      </c>
      <c r="N647" s="0" t="n">
        <v>1359.02168473847</v>
      </c>
      <c r="O647" s="0" t="n">
        <f aca="false">(N647/2204.59)*EXP(L647*M647)</f>
        <v>0.61337642636873</v>
      </c>
      <c r="P647" s="0" t="n">
        <v>1.07195269681865</v>
      </c>
      <c r="Q647" s="0" t="n">
        <v>0.0717296563018546</v>
      </c>
      <c r="R647" s="0" t="n">
        <f aca="false">40.3876152128855*(I647/Hoja4!$EC$2)</f>
        <v>0.282947756593917</v>
      </c>
      <c r="S647" s="0" t="n">
        <v>0.346725101597201</v>
      </c>
      <c r="T647" s="0" t="n">
        <v>0.0215793379964769</v>
      </c>
      <c r="U647" s="0" t="n">
        <f aca="false">(SQRT(((P647/G647)^2)+((Q647/H647)^2)+((R647/I647)^2)+((S647/J647)^2)+((T647/K647)^2)))*O647</f>
        <v>0.0241317778479536</v>
      </c>
      <c r="V647" s="0" t="n">
        <f aca="false">O647&gt;U647</f>
        <v>1</v>
      </c>
      <c r="W647" s="0" t="n">
        <v>219600</v>
      </c>
      <c r="X647" s="0" t="n">
        <v>4.994E-006</v>
      </c>
      <c r="Y647" s="0" t="n">
        <f aca="false">(W647*X647)*EXP(L647*M647)</f>
        <v>1.09121267371098</v>
      </c>
      <c r="Z647" s="0" t="n">
        <v>228732.698823789</v>
      </c>
      <c r="AA647" s="0" t="n">
        <v>3748.14709444969</v>
      </c>
      <c r="AB647" s="0" t="n">
        <f aca="false">X647*0.1</f>
        <v>4.994E-007</v>
      </c>
      <c r="AC647" s="0" t="n">
        <f aca="false">(SQRT(((AA647/W647)^2)+((AB647/X647)^2)))*Y647</f>
        <v>0.110699311113037</v>
      </c>
      <c r="AD647" s="0" t="n">
        <v>5.223868284E-006</v>
      </c>
      <c r="AE647" s="0" t="n">
        <f aca="false">(W647*AD647)*EXP(L647*M647)</f>
        <v>1.14143998343965</v>
      </c>
      <c r="AF647" s="0" t="n">
        <v>228732.698823789</v>
      </c>
      <c r="AG647" s="0" t="n">
        <v>3748.14709444969</v>
      </c>
      <c r="AH647" s="0" t="n">
        <f aca="false">AD647*0.1</f>
        <v>5.223868284E-007</v>
      </c>
      <c r="AI647" s="0" t="n">
        <f aca="false">(SQRT(((AG647/W647)^2)+((AH647/AD647)^2)))*AE647</f>
        <v>0.115794677690036</v>
      </c>
      <c r="AJ647" s="0" t="n">
        <v>3.02832944E-007</v>
      </c>
      <c r="AK647" s="0" t="n">
        <f aca="false">(W647*AJ647)*EXP(L647*M647)</f>
        <v>0.0661704338225886</v>
      </c>
      <c r="AL647" s="0" t="n">
        <v>228732.698823789</v>
      </c>
      <c r="AM647" s="0" t="n">
        <v>3748.14709444969</v>
      </c>
      <c r="AN647" s="0" t="n">
        <f aca="false">AJ647*0.1</f>
        <v>3.02832944E-008</v>
      </c>
      <c r="AO647" s="0" t="n">
        <f aca="false">(SQRT(((AM647/W647)^2)+((AN647/AJ647)^2)))*AK647</f>
        <v>0.00671273493855283</v>
      </c>
    </row>
    <row r="648" customFormat="false" ht="15" hidden="false" customHeight="false" outlineLevel="0" collapsed="false">
      <c r="A648" s="42" t="s">
        <v>682</v>
      </c>
      <c r="B648" s="32"/>
      <c r="C648" s="0" t="s">
        <v>2123</v>
      </c>
      <c r="D648" s="47"/>
      <c r="E648" s="0" t="n">
        <v>9000</v>
      </c>
      <c r="F648" s="0" t="n">
        <v>8575</v>
      </c>
      <c r="G648" s="0" t="n">
        <f aca="false">(((F648*3.7852*35.81)/1000)/(H648^2))*1.2732</f>
        <v>23.1229871114419</v>
      </c>
      <c r="H648" s="0" t="n">
        <v>8</v>
      </c>
      <c r="I648" s="0" t="n">
        <v>2.67148688046647</v>
      </c>
      <c r="J648" s="0" t="n">
        <v>130.009325504884</v>
      </c>
      <c r="K648" s="0" t="n">
        <v>0.00593973</v>
      </c>
      <c r="L648" s="0" t="n">
        <v>0.005</v>
      </c>
      <c r="M648" s="0" t="n">
        <v>-1</v>
      </c>
      <c r="N648" s="0" t="n">
        <v>0.421160798314286</v>
      </c>
      <c r="O648" s="0" t="n">
        <f aca="false">(N648/2204.59)*EXP(L648*M648)</f>
        <v>0.000190085344698773</v>
      </c>
      <c r="P648" s="0" t="n">
        <v>1.328521888386</v>
      </c>
      <c r="Q648" s="0" t="n">
        <v>0.0993471152211429</v>
      </c>
      <c r="R648" s="0" t="n">
        <f aca="false">26.5039616037002*(I648/Hoja4!$CT$2)</f>
        <v>0.0208265880476368</v>
      </c>
      <c r="S648" s="0" t="n">
        <v>1.14894745568521</v>
      </c>
      <c r="T648" s="0" t="n">
        <v>5.58086552427142E-005</v>
      </c>
      <c r="U648" s="0" t="n">
        <f aca="false">(SQRT(((P648/G648)^2)+((Q648/H648)^2)+((R648/I648)^2)+((S648/J648)^2)+((T648/K648)^2)))*O648</f>
        <v>1.15349142271194E-005</v>
      </c>
      <c r="V648" s="0" t="n">
        <f aca="false">O648&gt;U648</f>
        <v>1</v>
      </c>
      <c r="W648" s="0" t="n">
        <v>22908</v>
      </c>
      <c r="X648" s="0" t="n">
        <v>4.994E-006</v>
      </c>
      <c r="Y648" s="0" t="n">
        <f aca="false">(W648*X648)*EXP(L648*M648)</f>
        <v>0.11383196689149</v>
      </c>
      <c r="Z648" s="0" t="n">
        <v>175689.824710131</v>
      </c>
      <c r="AA648" s="0" t="n">
        <v>6507.82824848106</v>
      </c>
      <c r="AB648" s="0" t="n">
        <f aca="false">X648*0.1</f>
        <v>4.994E-007</v>
      </c>
      <c r="AC648" s="0" t="n">
        <f aca="false">(SQRT(((AA648/W648)^2)+((AB648/X648)^2)))*Y648</f>
        <v>0.0342829895215925</v>
      </c>
      <c r="AD648" s="0" t="n">
        <v>5.223868284E-006</v>
      </c>
      <c r="AE648" s="0" t="n">
        <f aca="false">(W648*AD648)*EXP(L648*M648)</f>
        <v>0.119071526141328</v>
      </c>
      <c r="AF648" s="0" t="n">
        <v>175689.824710131</v>
      </c>
      <c r="AG648" s="0" t="n">
        <v>6507.82824848106</v>
      </c>
      <c r="AH648" s="0" t="n">
        <f aca="false">AD648*0.1</f>
        <v>5.223868284E-007</v>
      </c>
      <c r="AI648" s="0" t="n">
        <f aca="false">(SQRT(((AG648/W648)^2)+((AH648/AD648)^2)))*AE648</f>
        <v>0.0358609975255409</v>
      </c>
      <c r="AJ648" s="0" t="n">
        <v>3.02832944E-007</v>
      </c>
      <c r="AK648" s="0" t="n">
        <f aca="false">(W648*AJ648)*EXP(L648*M648)</f>
        <v>0.00690269716761321</v>
      </c>
      <c r="AL648" s="0" t="n">
        <v>175689.824710131</v>
      </c>
      <c r="AM648" s="0" t="n">
        <v>6507.82824848106</v>
      </c>
      <c r="AN648" s="0" t="n">
        <f aca="false">AJ648*0.1</f>
        <v>3.02832944E-008</v>
      </c>
      <c r="AO648" s="0" t="n">
        <f aca="false">(SQRT(((AM648/W648)^2)+((AN648/AJ648)^2)))*AK648</f>
        <v>0.00207889840727773</v>
      </c>
    </row>
    <row r="649" customFormat="false" ht="15" hidden="false" customHeight="false" outlineLevel="0" collapsed="false">
      <c r="A649" s="42" t="s">
        <v>682</v>
      </c>
      <c r="B649" s="32"/>
      <c r="C649" s="0" t="s">
        <v>2125</v>
      </c>
      <c r="D649" s="47"/>
      <c r="E649" s="0" t="n">
        <v>3000</v>
      </c>
      <c r="F649" s="0" t="n">
        <v>2772</v>
      </c>
      <c r="G649" s="0" t="n">
        <f aca="false">(((F649*3.7852*35.81)/1000)/(H649^2))*1.2732</f>
        <v>7.4748595070457</v>
      </c>
      <c r="H649" s="0" t="n">
        <v>8</v>
      </c>
      <c r="I649" s="0" t="n">
        <v>7.46320346320346</v>
      </c>
      <c r="J649" s="0" t="n">
        <v>68.0020357347871</v>
      </c>
      <c r="K649" s="0" t="n">
        <v>3.9836139795159</v>
      </c>
      <c r="L649" s="0" t="n">
        <v>0.005</v>
      </c>
      <c r="M649" s="0" t="n">
        <v>-1</v>
      </c>
      <c r="N649" s="0" t="n">
        <v>133.430581156174</v>
      </c>
      <c r="O649" s="0" t="n">
        <f aca="false">(N649/2204.59)*EXP(L649*M649)</f>
        <v>0.060222124456849</v>
      </c>
      <c r="P649" s="0" t="n">
        <v>2.81690318237076</v>
      </c>
      <c r="Q649" s="0" t="n">
        <v>0.689957873411666</v>
      </c>
      <c r="R649" s="0" t="n">
        <f aca="false">40.5074751462878*(I649/Hoja4!$R$2)</f>
        <v>0.192963489989854</v>
      </c>
      <c r="S649" s="0" t="n">
        <v>0.388353619553598</v>
      </c>
      <c r="T649" s="0" t="n">
        <v>0.0223763331258358</v>
      </c>
      <c r="U649" s="0" t="n">
        <f aca="false">(SQRT(((P649/G649)^2)+((Q649/H649)^2)+((R649/I649)^2)+((S649/J649)^2)+((T649/K649)^2)))*O649</f>
        <v>0.0233384610111944</v>
      </c>
      <c r="V649" s="0" t="n">
        <f aca="false">O649&gt;U649</f>
        <v>1</v>
      </c>
      <c r="W649" s="0" t="n">
        <v>20688</v>
      </c>
      <c r="X649" s="0" t="n">
        <v>4.994E-006</v>
      </c>
      <c r="Y649" s="0" t="n">
        <f aca="false">(W649*X649)*EXP(L649*M649)</f>
        <v>0.102800581938674</v>
      </c>
      <c r="Z649" s="0" t="n">
        <v>176458.577817786</v>
      </c>
      <c r="AA649" s="0" t="n">
        <v>804.406580767259</v>
      </c>
      <c r="AB649" s="0" t="n">
        <f aca="false">X649*0.1</f>
        <v>4.994E-007</v>
      </c>
      <c r="AC649" s="0" t="n">
        <f aca="false">(SQRT(((AA649/W649)^2)+((AB649/X649)^2)))*Y649</f>
        <v>0.0110298218019693</v>
      </c>
      <c r="AD649" s="0" t="n">
        <v>5.223868284E-006</v>
      </c>
      <c r="AE649" s="0" t="n">
        <f aca="false">(W649*AD649)*EXP(L649*M649)</f>
        <v>0.107532378767758</v>
      </c>
      <c r="AF649" s="0" t="n">
        <v>176458.577817786</v>
      </c>
      <c r="AG649" s="0" t="n">
        <v>804.406580767259</v>
      </c>
      <c r="AH649" s="0" t="n">
        <f aca="false">AD649*0.1</f>
        <v>5.223868284E-007</v>
      </c>
      <c r="AI649" s="0" t="n">
        <f aca="false">(SQRT(((AG649/W649)^2)+((AH649/AD649)^2)))*AE649</f>
        <v>0.011537512272623</v>
      </c>
      <c r="AJ649" s="0" t="n">
        <v>3.02832944E-007</v>
      </c>
      <c r="AK649" s="0" t="n">
        <f aca="false">(W649*AJ649)*EXP(L649*M649)</f>
        <v>0.00623376108798595</v>
      </c>
      <c r="AL649" s="0" t="n">
        <v>176458.577817786</v>
      </c>
      <c r="AM649" s="0" t="n">
        <v>804.406580767259</v>
      </c>
      <c r="AN649" s="0" t="n">
        <f aca="false">AJ649*0.1</f>
        <v>3.02832944E-008</v>
      </c>
      <c r="AO649" s="0" t="n">
        <f aca="false">(SQRT(((AM649/W649)^2)+((AN649/AJ649)^2)))*AK649</f>
        <v>0.000668841291166552</v>
      </c>
    </row>
    <row r="650" customFormat="false" ht="15" hidden="false" customHeight="false" outlineLevel="0" collapsed="false">
      <c r="A650" s="42" t="s">
        <v>682</v>
      </c>
      <c r="B650" s="40" t="s">
        <v>1110</v>
      </c>
      <c r="C650" s="0" t="s">
        <v>2123</v>
      </c>
      <c r="D650" s="41" t="n">
        <v>41191</v>
      </c>
      <c r="E650" s="0" t="n">
        <v>1700</v>
      </c>
      <c r="F650" s="0" t="n">
        <v>1400</v>
      </c>
      <c r="G650" s="0" t="n">
        <f aca="false">(((F650*3.7852*35.81)/1000)/(H650^2))*1.2732</f>
        <v>6.22503395597237</v>
      </c>
      <c r="H650" s="0" t="n">
        <v>6.23</v>
      </c>
      <c r="I650" s="0" t="n">
        <v>8.57142857142857</v>
      </c>
      <c r="J650" s="0" t="n">
        <v>130.009325504884</v>
      </c>
      <c r="K650" s="0" t="n">
        <v>0.00593973</v>
      </c>
      <c r="L650" s="0" t="n">
        <v>0.005</v>
      </c>
      <c r="M650" s="0" t="n">
        <v>0</v>
      </c>
      <c r="N650" s="0" t="n">
        <v>0.220618542857143</v>
      </c>
      <c r="O650" s="0" t="n">
        <f aca="false">(N650/2204.59)*EXP(L650*M650)</f>
        <v>0.000100072368493526</v>
      </c>
      <c r="P650" s="0" t="n">
        <v>3.84628009552178</v>
      </c>
      <c r="Q650" s="0" t="n">
        <v>0.929413195093969</v>
      </c>
      <c r="R650" s="0" t="n">
        <f aca="false">20.0517050054558*(I650/Hoja4!$H$2)</f>
        <v>1.12223887798697</v>
      </c>
      <c r="S650" s="0" t="n">
        <v>1.14894745568521</v>
      </c>
      <c r="T650" s="0" t="n">
        <v>5.58086552427142E-005</v>
      </c>
      <c r="U650" s="0" t="n">
        <f aca="false">(SQRT(((P650/G650)^2)+((Q650/H650)^2)+((R650/I650)^2)+((S650/J650)^2)+((T650/K650)^2)))*O650</f>
        <v>6.49570034701436E-005</v>
      </c>
      <c r="V650" s="0" t="n">
        <f aca="false">O650&gt;U650</f>
        <v>1</v>
      </c>
      <c r="W650" s="0" t="n">
        <v>12000</v>
      </c>
      <c r="X650" s="0" t="n">
        <v>4.994E-006</v>
      </c>
      <c r="Y650" s="0" t="n">
        <f aca="false">(W650*X650)*EXP(L650*M650)</f>
        <v>0.059928</v>
      </c>
      <c r="Z650" s="0" t="n">
        <v>175689.824710131</v>
      </c>
      <c r="AA650" s="0" t="n">
        <v>6507.82824848106</v>
      </c>
      <c r="AB650" s="0" t="n">
        <f aca="false">X650*0.1</f>
        <v>4.994E-007</v>
      </c>
      <c r="AC650" s="0" t="n">
        <f aca="false">(SQRT(((AA650/W650)^2)+((AB650/X650)^2)))*Y650</f>
        <v>0.0330479920659081</v>
      </c>
      <c r="AD650" s="0" t="n">
        <v>5.223868284E-006</v>
      </c>
      <c r="AE650" s="0" t="n">
        <f aca="false">(W650*AD650)*EXP(L650*M650)</f>
        <v>0.062686419408</v>
      </c>
      <c r="AF650" s="0" t="n">
        <v>175689.824710131</v>
      </c>
      <c r="AG650" s="0" t="n">
        <v>6507.82824848106</v>
      </c>
      <c r="AH650" s="0" t="n">
        <f aca="false">AD650*0.1</f>
        <v>5.223868284E-007</v>
      </c>
      <c r="AI650" s="0" t="n">
        <f aca="false">(SQRT(((AG650/W650)^2)+((AH650/AD650)^2)))*AE650</f>
        <v>0.0345691545060034</v>
      </c>
      <c r="AJ650" s="0" t="n">
        <v>3.02832944E-007</v>
      </c>
      <c r="AK650" s="0" t="n">
        <f aca="false">(W650*AJ650)*EXP(L650*M650)</f>
        <v>0.003633995328</v>
      </c>
      <c r="AL650" s="0" t="n">
        <v>175689.824710131</v>
      </c>
      <c r="AM650" s="0" t="n">
        <v>6507.82824848106</v>
      </c>
      <c r="AN650" s="0" t="n">
        <f aca="false">AJ650*0.1</f>
        <v>3.02832944E-008</v>
      </c>
      <c r="AO650" s="0" t="n">
        <f aca="false">(SQRT(((AM650/W650)^2)+((AN650/AJ650)^2)))*AK650</f>
        <v>0.00200400895686976</v>
      </c>
    </row>
    <row r="651" customFormat="false" ht="15" hidden="false" customHeight="false" outlineLevel="0" collapsed="false">
      <c r="A651" s="42" t="s">
        <v>682</v>
      </c>
      <c r="B651" s="32"/>
      <c r="C651" s="0" t="s">
        <v>2122</v>
      </c>
      <c r="D651" s="47"/>
      <c r="E651" s="0" t="n">
        <v>400</v>
      </c>
      <c r="F651" s="0" t="n">
        <v>359.27</v>
      </c>
      <c r="G651" s="0" t="n">
        <f aca="false">(((F651*3.7852*35.81)/1000)/(H651^2))*1.2732</f>
        <v>6.18565983934182</v>
      </c>
      <c r="H651" s="0" t="n">
        <v>3.1660105035</v>
      </c>
      <c r="I651" s="0" t="n">
        <v>10.0203189801542</v>
      </c>
      <c r="J651" s="0" t="n">
        <v>68.0016224983599</v>
      </c>
      <c r="K651" s="0" t="n">
        <v>3.82238500207701</v>
      </c>
      <c r="L651" s="0" t="n">
        <v>0.005</v>
      </c>
      <c r="M651" s="0" t="n">
        <v>0</v>
      </c>
      <c r="N651" s="0" t="n">
        <v>22.279044012106</v>
      </c>
      <c r="O651" s="0" t="n">
        <f aca="false">(N651/2204.59)*EXP(L651*M651)</f>
        <v>0.0101057539098454</v>
      </c>
      <c r="P651" s="0" t="n">
        <v>2.04565260522565</v>
      </c>
      <c r="Q651" s="0" t="n">
        <v>1.48038112546583</v>
      </c>
      <c r="R651" s="0" t="n">
        <f aca="false">306.737494238587*(I651/Hoja4!$C$2)</f>
        <v>1.04937423898318</v>
      </c>
      <c r="S651" s="0" t="n">
        <v>0.346725101597201</v>
      </c>
      <c r="T651" s="0" t="n">
        <v>0.0215793379964769</v>
      </c>
      <c r="U651" s="0" t="n">
        <f aca="false">(SQRT(((P651/G651)^2)+((Q651/H651)^2)+((R651/I651)^2)+((S651/J651)^2)+((T651/K651)^2)))*O651</f>
        <v>0.00588420338505762</v>
      </c>
      <c r="V651" s="0" t="n">
        <f aca="false">O651&gt;U651</f>
        <v>1</v>
      </c>
      <c r="W651" s="0" t="n">
        <v>3600</v>
      </c>
      <c r="X651" s="0" t="n">
        <v>4.994E-006</v>
      </c>
      <c r="Y651" s="0" t="n">
        <f aca="false">(W651*X651)*EXP(L651*M651)</f>
        <v>0.0179784</v>
      </c>
      <c r="Z651" s="0" t="n">
        <v>228732.698823789</v>
      </c>
      <c r="AA651" s="0" t="n">
        <v>3748.14709444969</v>
      </c>
      <c r="AB651" s="0" t="n">
        <f aca="false">X651*0.1</f>
        <v>4.994E-007</v>
      </c>
      <c r="AC651" s="0" t="n">
        <f aca="false">(SQRT(((AA651/W651)^2)+((AB651/X651)^2)))*Y651</f>
        <v>0.0188043873619358</v>
      </c>
      <c r="AD651" s="0" t="n">
        <v>5.223868284E-006</v>
      </c>
      <c r="AE651" s="0" t="n">
        <f aca="false">(W651*AD651)*EXP(L651*M651)</f>
        <v>0.0188059258224</v>
      </c>
      <c r="AF651" s="0" t="n">
        <v>228732.698823789</v>
      </c>
      <c r="AG651" s="0" t="n">
        <v>3748.14709444969</v>
      </c>
      <c r="AH651" s="0" t="n">
        <f aca="false">AD651*0.1</f>
        <v>5.223868284E-007</v>
      </c>
      <c r="AI651" s="0" t="n">
        <f aca="false">(SQRT(((AG651/W651)^2)+((AH651/AD651)^2)))*AE651</f>
        <v>0.0196699324669738</v>
      </c>
      <c r="AJ651" s="0" t="n">
        <v>3.02832944E-007</v>
      </c>
      <c r="AK651" s="0" t="n">
        <f aca="false">(W651*AJ651)*EXP(L651*M651)</f>
        <v>0.0010901985984</v>
      </c>
      <c r="AL651" s="0" t="n">
        <v>228732.698823789</v>
      </c>
      <c r="AM651" s="0" t="n">
        <v>3748.14709444969</v>
      </c>
      <c r="AN651" s="0" t="n">
        <f aca="false">AJ651*0.1</f>
        <v>3.02832944E-008</v>
      </c>
      <c r="AO651" s="0" t="n">
        <f aca="false">(SQRT(((AM651/W651)^2)+((AN651/AJ651)^2)))*AK651</f>
        <v>0.00114028594011442</v>
      </c>
    </row>
    <row r="652" customFormat="false" ht="15" hidden="false" customHeight="false" outlineLevel="0" collapsed="false">
      <c r="A652" s="42" t="s">
        <v>682</v>
      </c>
      <c r="B652" s="32"/>
      <c r="C652" s="0" t="s">
        <v>2122</v>
      </c>
      <c r="D652" s="47"/>
      <c r="E652" s="0" t="n">
        <v>400</v>
      </c>
      <c r="F652" s="0" t="n">
        <v>359.27</v>
      </c>
      <c r="G652" s="0" t="n">
        <f aca="false">(((F652*3.7852*35.81)/1000)/(H652^2))*1.2732</f>
        <v>6.18565983934182</v>
      </c>
      <c r="H652" s="0" t="n">
        <v>3.1660105035</v>
      </c>
      <c r="I652" s="0" t="n">
        <v>10.0203189801542</v>
      </c>
      <c r="J652" s="0" t="n">
        <v>68.0016224983599</v>
      </c>
      <c r="K652" s="0" t="n">
        <v>3.82238500207701</v>
      </c>
      <c r="L652" s="0" t="n">
        <v>0.005</v>
      </c>
      <c r="M652" s="0" t="n">
        <v>0</v>
      </c>
      <c r="N652" s="0" t="n">
        <v>22.279044012106</v>
      </c>
      <c r="O652" s="0" t="n">
        <f aca="false">(N652/2204.59)*EXP(L652*M652)</f>
        <v>0.0101057539098454</v>
      </c>
      <c r="P652" s="0" t="n">
        <v>2.04565260522565</v>
      </c>
      <c r="Q652" s="0" t="n">
        <v>1.48038112546583</v>
      </c>
      <c r="R652" s="0" t="n">
        <f aca="false">306.737494238587*(I652/Hoja4!$C$2)</f>
        <v>1.04937423898318</v>
      </c>
      <c r="S652" s="0" t="n">
        <v>0.346725101597201</v>
      </c>
      <c r="T652" s="0" t="n">
        <v>0.0215793379964769</v>
      </c>
      <c r="U652" s="0" t="n">
        <f aca="false">(SQRT(((P652/G652)^2)+((Q652/H652)^2)+((R652/I652)^2)+((S652/J652)^2)+((T652/K652)^2)))*O652</f>
        <v>0.00588420338505762</v>
      </c>
      <c r="V652" s="0" t="n">
        <f aca="false">O652&gt;U652</f>
        <v>1</v>
      </c>
      <c r="W652" s="0" t="n">
        <v>3600</v>
      </c>
      <c r="X652" s="0" t="n">
        <v>4.994E-006</v>
      </c>
      <c r="Y652" s="0" t="n">
        <f aca="false">(W652*X652)*EXP(L652*M652)</f>
        <v>0.0179784</v>
      </c>
      <c r="Z652" s="0" t="n">
        <v>228732.698823789</v>
      </c>
      <c r="AA652" s="0" t="n">
        <v>3748.14709444969</v>
      </c>
      <c r="AB652" s="0" t="n">
        <f aca="false">X652*0.1</f>
        <v>4.994E-007</v>
      </c>
      <c r="AC652" s="0" t="n">
        <f aca="false">(SQRT(((AA652/W652)^2)+((AB652/X652)^2)))*Y652</f>
        <v>0.0188043873619358</v>
      </c>
      <c r="AD652" s="0" t="n">
        <v>5.223868284E-006</v>
      </c>
      <c r="AE652" s="0" t="n">
        <f aca="false">(W652*AD652)*EXP(L652*M652)</f>
        <v>0.0188059258224</v>
      </c>
      <c r="AF652" s="0" t="n">
        <v>228732.698823789</v>
      </c>
      <c r="AG652" s="0" t="n">
        <v>3748.14709444969</v>
      </c>
      <c r="AH652" s="0" t="n">
        <f aca="false">AD652*0.1</f>
        <v>5.223868284E-007</v>
      </c>
      <c r="AI652" s="0" t="n">
        <f aca="false">(SQRT(((AG652/W652)^2)+((AH652/AD652)^2)))*AE652</f>
        <v>0.0196699324669738</v>
      </c>
      <c r="AJ652" s="0" t="n">
        <v>3.02832944E-007</v>
      </c>
      <c r="AK652" s="0" t="n">
        <f aca="false">(W652*AJ652)*EXP(L652*M652)</f>
        <v>0.0010901985984</v>
      </c>
      <c r="AL652" s="0" t="n">
        <v>228732.698823789</v>
      </c>
      <c r="AM652" s="0" t="n">
        <v>3748.14709444969</v>
      </c>
      <c r="AN652" s="0" t="n">
        <f aca="false">AJ652*0.1</f>
        <v>3.02832944E-008</v>
      </c>
      <c r="AO652" s="0" t="n">
        <f aca="false">(SQRT(((AM652/W652)^2)+((AN652/AJ652)^2)))*AK652</f>
        <v>0.00114028594011442</v>
      </c>
    </row>
    <row r="653" customFormat="false" ht="15" hidden="false" customHeight="false" outlineLevel="0" collapsed="false">
      <c r="A653" s="42" t="s">
        <v>682</v>
      </c>
      <c r="B653" s="40" t="s">
        <v>1115</v>
      </c>
      <c r="C653" s="0" t="s">
        <v>2122</v>
      </c>
      <c r="D653" s="41" t="n">
        <v>41477</v>
      </c>
      <c r="E653" s="0" t="n">
        <v>5000</v>
      </c>
      <c r="F653" s="0" t="n">
        <v>5049</v>
      </c>
      <c r="G653" s="0" t="n">
        <f aca="false">(((F653*3.7852*35.81)/1000)/(H653^2))*1.2732</f>
        <v>13.6149226735475</v>
      </c>
      <c r="H653" s="0" t="n">
        <v>8</v>
      </c>
      <c r="I653" s="0" t="n">
        <v>118.83541295306</v>
      </c>
      <c r="J653" s="0" t="n">
        <v>68.0016224983599</v>
      </c>
      <c r="K653" s="0" t="n">
        <v>3.82238500207701</v>
      </c>
      <c r="L653" s="0" t="n">
        <v>0.005</v>
      </c>
      <c r="M653" s="0" t="n">
        <v>-1</v>
      </c>
      <c r="N653" s="0" t="n">
        <v>1556.2531101087</v>
      </c>
      <c r="O653" s="0" t="n">
        <f aca="false">(N653/2204.59)*EXP(L653*M653)</f>
        <v>0.702394216312595</v>
      </c>
      <c r="P653" s="0" t="n">
        <v>0.400684429145215</v>
      </c>
      <c r="Q653" s="0" t="n">
        <v>0.0788250461799058</v>
      </c>
      <c r="R653" s="0" t="n">
        <f aca="false">30.6123136425953*(I653/Hoja4!$AB$2)</f>
        <v>0.649270182047982</v>
      </c>
      <c r="S653" s="0" t="n">
        <v>0.346725101597201</v>
      </c>
      <c r="T653" s="0" t="n">
        <v>0.0215793379964769</v>
      </c>
      <c r="U653" s="0" t="n">
        <f aca="false">(SQRT(((P653/G653)^2)+((Q653/H653)^2)+((R653/I653)^2)+((S653/J653)^2)+((T653/K653)^2)))*O653</f>
        <v>0.0227701170831828</v>
      </c>
      <c r="V653" s="0" t="n">
        <f aca="false">O653&gt;U653</f>
        <v>1</v>
      </c>
      <c r="W653" s="0" t="n">
        <v>600000</v>
      </c>
      <c r="X653" s="0" t="n">
        <v>4.994E-006</v>
      </c>
      <c r="Y653" s="0" t="n">
        <f aca="false">(W653*X653)*EXP(L653*M653)</f>
        <v>2.98145539265295</v>
      </c>
      <c r="Z653" s="0" t="n">
        <v>176458.577817786</v>
      </c>
      <c r="AA653" s="0" t="n">
        <v>3748.14709444969</v>
      </c>
      <c r="AB653" s="0" t="n">
        <f aca="false">X653*0.1</f>
        <v>4.994E-007</v>
      </c>
      <c r="AC653" s="0" t="n">
        <f aca="false">(SQRT(((AA653/W653)^2)+((AB653/X653)^2)))*Y653</f>
        <v>0.29872671302048</v>
      </c>
      <c r="AD653" s="0" t="n">
        <v>5.223868284E-006</v>
      </c>
      <c r="AE653" s="0" t="n">
        <f aca="false">(W653*AD653)*EXP(L653*M653)</f>
        <v>3.11868847934332</v>
      </c>
      <c r="AF653" s="0" t="n">
        <v>176458.577817786</v>
      </c>
      <c r="AG653" s="0" t="n">
        <v>3748.14709444969</v>
      </c>
      <c r="AH653" s="0" t="n">
        <f aca="false">AD653*0.1</f>
        <v>5.223868284E-007</v>
      </c>
      <c r="AI653" s="0" t="n">
        <f aca="false">(SQRT(((AG653/W653)^2)+((AH653/AD653)^2)))*AE653</f>
        <v>0.312476772473219</v>
      </c>
      <c r="AJ653" s="0" t="n">
        <v>3.02832944E-007</v>
      </c>
      <c r="AK653" s="0" t="n">
        <f aca="false">(W653*AJ653)*EXP(L653*M653)</f>
        <v>0.180793535034395</v>
      </c>
      <c r="AL653" s="0" t="n">
        <v>176458.577817786</v>
      </c>
      <c r="AM653" s="0" t="n">
        <v>3748.14709444969</v>
      </c>
      <c r="AN653" s="0" t="n">
        <f aca="false">AJ653*0.1</f>
        <v>3.02832944E-008</v>
      </c>
      <c r="AO653" s="0" t="n">
        <f aca="false">(SQRT(((AM653/W653)^2)+((AN653/AJ653)^2)))*AK653</f>
        <v>0.0181145955056938</v>
      </c>
    </row>
    <row r="654" customFormat="false" ht="15" hidden="false" customHeight="false" outlineLevel="0" collapsed="false">
      <c r="A654" s="42" t="s">
        <v>682</v>
      </c>
      <c r="B654" s="32"/>
      <c r="C654" s="0" t="s">
        <v>2125</v>
      </c>
      <c r="D654" s="47"/>
      <c r="E654" s="0" t="n">
        <v>5000</v>
      </c>
      <c r="F654" s="0" t="n">
        <v>5049</v>
      </c>
      <c r="G654" s="0" t="n">
        <f aca="false">(((F654*3.7852*35.81)/1000)/(H654^2))*1.2732</f>
        <v>13.6149226735475</v>
      </c>
      <c r="H654" s="0" t="n">
        <v>8</v>
      </c>
      <c r="I654" s="0" t="n">
        <v>7.1301247771836</v>
      </c>
      <c r="J654" s="0" t="n">
        <v>68.0020357347871</v>
      </c>
      <c r="K654" s="0" t="n">
        <v>3.9836139795159</v>
      </c>
      <c r="L654" s="0" t="n">
        <v>0.005</v>
      </c>
      <c r="M654" s="0" t="n">
        <v>-1</v>
      </c>
      <c r="N654" s="0" t="n">
        <v>232.187786234641</v>
      </c>
      <c r="O654" s="0" t="n">
        <f aca="false">(N654/2204.59)*EXP(L654*M654)</f>
        <v>0.104794880145329</v>
      </c>
      <c r="P654" s="0" t="n">
        <v>0.400684429145215</v>
      </c>
      <c r="Q654" s="0" t="n">
        <v>0.0788250461799058</v>
      </c>
      <c r="R654" s="0" t="n">
        <f aca="false">30.6123136425953*(I654/Hoja4!$AG$2)</f>
        <v>0.188284767319387</v>
      </c>
      <c r="S654" s="0" t="n">
        <v>0.388353619553598</v>
      </c>
      <c r="T654" s="0" t="n">
        <v>0.0223763331258358</v>
      </c>
      <c r="U654" s="0" t="n">
        <f aca="false">(SQRT(((P654/G654)^2)+((Q654/H654)^2)+((R654/I654)^2)+((S654/J654)^2)+((T654/K654)^2)))*O654</f>
        <v>0.0043520670006131</v>
      </c>
      <c r="V654" s="0" t="n">
        <f aca="false">O654&gt;U654</f>
        <v>1</v>
      </c>
      <c r="W654" s="0" t="n">
        <v>36000</v>
      </c>
      <c r="X654" s="0" t="n">
        <v>4.994E-006</v>
      </c>
      <c r="Y654" s="0" t="n">
        <f aca="false">(W654*X654)*EXP(L654*M654)</f>
        <v>0.178887323559177</v>
      </c>
      <c r="Z654" s="0" t="n">
        <v>228732.698823789</v>
      </c>
      <c r="AA654" s="0" t="n">
        <v>804.406580767259</v>
      </c>
      <c r="AB654" s="0" t="n">
        <f aca="false">X654*0.1</f>
        <v>4.994E-007</v>
      </c>
      <c r="AC654" s="0" t="n">
        <f aca="false">(SQRT(((AA654/W654)^2)+((AB654/X654)^2)))*Y654</f>
        <v>0.0183298695526061</v>
      </c>
      <c r="AD654" s="0" t="n">
        <v>5.223868284E-006</v>
      </c>
      <c r="AE654" s="0" t="n">
        <f aca="false">(W654*AD654)*EXP(L654*M654)</f>
        <v>0.187121308760599</v>
      </c>
      <c r="AF654" s="0" t="n">
        <v>228732.698823789</v>
      </c>
      <c r="AG654" s="0" t="n">
        <v>804.406580767259</v>
      </c>
      <c r="AH654" s="0" t="n">
        <f aca="false">AD654*0.1</f>
        <v>5.223868284E-007</v>
      </c>
      <c r="AI654" s="0" t="n">
        <f aca="false">(SQRT(((AG654/W654)^2)+((AH654/AD654)^2)))*AE654</f>
        <v>0.0191735731288979</v>
      </c>
      <c r="AJ654" s="0" t="n">
        <v>3.02832944E-007</v>
      </c>
      <c r="AK654" s="0" t="n">
        <f aca="false">(W654*AJ654)*EXP(L654*M654)</f>
        <v>0.0108476121020637</v>
      </c>
      <c r="AL654" s="0" t="n">
        <v>228732.698823789</v>
      </c>
      <c r="AM654" s="0" t="n">
        <v>804.406580767259</v>
      </c>
      <c r="AN654" s="0" t="n">
        <f aca="false">AJ654*0.1</f>
        <v>3.02832944E-008</v>
      </c>
      <c r="AO654" s="0" t="n">
        <f aca="false">(SQRT(((AM654/W654)^2)+((AN654/AJ654)^2)))*AK654</f>
        <v>0.00111151148573321</v>
      </c>
    </row>
    <row r="655" customFormat="false" ht="15" hidden="false" customHeight="false" outlineLevel="0" collapsed="false">
      <c r="A655" s="42" t="s">
        <v>682</v>
      </c>
      <c r="B655" s="40" t="s">
        <v>1120</v>
      </c>
      <c r="C655" s="0" t="s">
        <v>2123</v>
      </c>
      <c r="D655" s="41" t="n">
        <v>41242</v>
      </c>
      <c r="E655" s="0" t="n">
        <v>5000</v>
      </c>
      <c r="F655" s="0" t="n">
        <v>5049</v>
      </c>
      <c r="G655" s="0" t="n">
        <f aca="false">(((F655*3.7852*35.81)/1000)/(H655^2))*1.2732</f>
        <v>13.6149226735475</v>
      </c>
      <c r="H655" s="0" t="n">
        <v>8</v>
      </c>
      <c r="I655" s="0" t="n">
        <v>67.2372216924039</v>
      </c>
      <c r="J655" s="0" t="n">
        <v>130.009325504884</v>
      </c>
      <c r="K655" s="0" t="n">
        <v>0.00593973</v>
      </c>
      <c r="L655" s="0" t="n">
        <v>0.005</v>
      </c>
      <c r="M655" s="0" t="n">
        <v>0</v>
      </c>
      <c r="N655" s="0" t="n">
        <v>4.25091485710782</v>
      </c>
      <c r="O655" s="0" t="n">
        <f aca="false">(N655/2204.59)*EXP(L655*M655)</f>
        <v>0.00192821107648489</v>
      </c>
      <c r="P655" s="0" t="n">
        <v>0.400684429145215</v>
      </c>
      <c r="Q655" s="0" t="n">
        <v>0.0788250461799058</v>
      </c>
      <c r="R655" s="0" t="n">
        <f aca="false">30.6123136425953*(I655/Hoja4!$AB$2)</f>
        <v>0.367357861464001</v>
      </c>
      <c r="S655" s="0" t="n">
        <v>1.14894745568521</v>
      </c>
      <c r="T655" s="0" t="n">
        <v>5.58086552427142E-005</v>
      </c>
      <c r="U655" s="0" t="n">
        <f aca="false">(SQRT(((P655/G655)^2)+((Q655/H655)^2)+((R655/I655)^2)+((S655/J655)^2)+((T655/K655)^2)))*O655</f>
        <v>6.56563598588453E-005</v>
      </c>
      <c r="V655" s="0" t="n">
        <f aca="false">O655&gt;U655</f>
        <v>1</v>
      </c>
      <c r="W655" s="0" t="n">
        <v>339480.732324947</v>
      </c>
      <c r="X655" s="0" t="n">
        <v>4.994E-006</v>
      </c>
      <c r="Y655" s="0" t="n">
        <f aca="false">(W655*X655)*EXP(L655*M655)</f>
        <v>1.69536677723079</v>
      </c>
      <c r="Z655" s="0" t="n">
        <v>176458.577817786</v>
      </c>
      <c r="AA655" s="0" t="n">
        <v>6507.82824848106</v>
      </c>
      <c r="AB655" s="0" t="n">
        <f aca="false">X655*0.1</f>
        <v>4.994E-007</v>
      </c>
      <c r="AC655" s="0" t="n">
        <f aca="false">(SQRT(((AA655/W655)^2)+((AB655/X655)^2)))*Y655</f>
        <v>0.172623698318416</v>
      </c>
      <c r="AD655" s="0" t="n">
        <v>5.223868284E-006</v>
      </c>
      <c r="AE655" s="0" t="n">
        <f aca="false">(W655*AD655)*EXP(L655*M655)</f>
        <v>1.77340263062139</v>
      </c>
      <c r="AF655" s="0" t="n">
        <v>176458.577817786</v>
      </c>
      <c r="AG655" s="0" t="n">
        <v>6507.82824848106</v>
      </c>
      <c r="AH655" s="0" t="n">
        <f aca="false">AD655*0.1</f>
        <v>5.223868284E-007</v>
      </c>
      <c r="AI655" s="0" t="n">
        <f aca="false">(SQRT(((AG655/W655)^2)+((AH655/AD655)^2)))*AE655</f>
        <v>0.180569375793423</v>
      </c>
      <c r="AJ655" s="0" t="n">
        <v>3.02832944E-007</v>
      </c>
      <c r="AK655" s="0" t="n">
        <f aca="false">(W655*AJ655)*EXP(L655*M655)</f>
        <v>0.10280594960124</v>
      </c>
      <c r="AL655" s="0" t="n">
        <v>176458.577817786</v>
      </c>
      <c r="AM655" s="0" t="n">
        <v>6507.82824848106</v>
      </c>
      <c r="AN655" s="0" t="n">
        <f aca="false">AJ655*0.1</f>
        <v>3.02832944E-008</v>
      </c>
      <c r="AO655" s="0" t="n">
        <f aca="false">(SQRT(((AM655/W655)^2)+((AN655/AJ655)^2)))*AK655</f>
        <v>0.010467789901068</v>
      </c>
    </row>
    <row r="656" customFormat="false" ht="15" hidden="false" customHeight="false" outlineLevel="0" collapsed="false">
      <c r="A656" s="42" t="s">
        <v>682</v>
      </c>
      <c r="B656" s="32"/>
      <c r="C656" s="0" t="s">
        <v>2125</v>
      </c>
      <c r="D656" s="47"/>
      <c r="E656" s="0" t="n">
        <v>5000</v>
      </c>
      <c r="F656" s="0" t="n">
        <v>5049</v>
      </c>
      <c r="G656" s="0" t="n">
        <f aca="false">(((F656*3.7852*35.81)/1000)/(H656^2))*1.2732</f>
        <v>13.6149226735475</v>
      </c>
      <c r="H656" s="0" t="n">
        <v>8</v>
      </c>
      <c r="I656" s="0" t="n">
        <v>24.0893695915926</v>
      </c>
      <c r="J656" s="0" t="n">
        <v>68.0020357347871</v>
      </c>
      <c r="K656" s="0" t="n">
        <v>3.9836139795159</v>
      </c>
      <c r="L656" s="0" t="n">
        <v>0.005</v>
      </c>
      <c r="M656" s="0" t="n">
        <v>0</v>
      </c>
      <c r="N656" s="0" t="n">
        <v>1240.55138470118</v>
      </c>
      <c r="O656" s="0" t="n">
        <f aca="false">(N656/2204.59)*EXP(L656*M656)</f>
        <v>0.562712969169404</v>
      </c>
      <c r="P656" s="0" t="n">
        <v>0.400684429145215</v>
      </c>
      <c r="Q656" s="0" t="n">
        <v>0.0788250461799058</v>
      </c>
      <c r="R656" s="0" t="n">
        <f aca="false">30.6123136425953*(I656/Hoja4!$AG$2)</f>
        <v>0.636126504116429</v>
      </c>
      <c r="S656" s="0" t="n">
        <v>0.388353619553598</v>
      </c>
      <c r="T656" s="0" t="n">
        <v>0.0223763331258358</v>
      </c>
      <c r="U656" s="0" t="n">
        <f aca="false">(SQRT(((P656/G656)^2)+((Q656/H656)^2)+((R656/I656)^2)+((S656/J656)^2)+((T656/K656)^2)))*O656</f>
        <v>0.0233691239547483</v>
      </c>
      <c r="V656" s="0" t="n">
        <f aca="false">O656&gt;U656</f>
        <v>1</v>
      </c>
      <c r="W656" s="0" t="n">
        <v>121627.227067951</v>
      </c>
      <c r="X656" s="0" t="n">
        <v>4.994E-006</v>
      </c>
      <c r="Y656" s="0" t="n">
        <f aca="false">(W656*X656)*EXP(L656*M656)</f>
        <v>0.607406371977348</v>
      </c>
      <c r="Z656" s="0" t="n">
        <v>175689.824710131</v>
      </c>
      <c r="AA656" s="0" t="n">
        <v>804.406580767259</v>
      </c>
      <c r="AB656" s="0" t="n">
        <f aca="false">X656*0.1</f>
        <v>4.994E-007</v>
      </c>
      <c r="AC656" s="0" t="n">
        <f aca="false">(SQRT(((AA656/W656)^2)+((AB656/X656)^2)))*Y656</f>
        <v>0.0608733353362873</v>
      </c>
      <c r="AD656" s="0" t="n">
        <v>5.223868284E-006</v>
      </c>
      <c r="AE656" s="0" t="n">
        <f aca="false">(W656*AD656)*EXP(L656*M656)</f>
        <v>0.635364613951137</v>
      </c>
      <c r="AF656" s="0" t="n">
        <v>175689.824710131</v>
      </c>
      <c r="AG656" s="0" t="n">
        <v>804.406580767259</v>
      </c>
      <c r="AH656" s="0" t="n">
        <f aca="false">AD656*0.1</f>
        <v>5.223868284E-007</v>
      </c>
      <c r="AI656" s="0" t="n">
        <f aca="false">(SQRT(((AG656/W656)^2)+((AH656/AD656)^2)))*AE656</f>
        <v>0.0636752674818838</v>
      </c>
      <c r="AJ656" s="0" t="n">
        <v>3.02832944E-007</v>
      </c>
      <c r="AK656" s="0" t="n">
        <f aca="false">(W656*AJ656)*EXP(L656*M656)</f>
        <v>0.0368327312435441</v>
      </c>
      <c r="AL656" s="0" t="n">
        <v>175689.824710131</v>
      </c>
      <c r="AM656" s="0" t="n">
        <v>804.406580767259</v>
      </c>
      <c r="AN656" s="0" t="n">
        <f aca="false">AJ656*0.1</f>
        <v>3.02832944E-008</v>
      </c>
      <c r="AO656" s="0" t="n">
        <f aca="false">(SQRT(((AM656/W656)^2)+((AN656/AJ656)^2)))*AK656</f>
        <v>0.00369131985402225</v>
      </c>
    </row>
    <row r="657" customFormat="false" ht="15" hidden="false" customHeight="false" outlineLevel="0" collapsed="false">
      <c r="A657" s="42" t="s">
        <v>682</v>
      </c>
      <c r="B657" s="32"/>
      <c r="C657" s="0" t="s">
        <v>2122</v>
      </c>
      <c r="D657" s="47"/>
      <c r="E657" s="0" t="n">
        <v>10000</v>
      </c>
      <c r="F657" s="0" t="n">
        <v>9685</v>
      </c>
      <c r="G657" s="0" t="n">
        <f aca="false">(((F657*3.7852*35.81)/1000)/(H657^2))*1.2732</f>
        <v>26.1161667841766</v>
      </c>
      <c r="H657" s="0" t="n">
        <v>8</v>
      </c>
      <c r="I657" s="0" t="n">
        <v>95.0637109558184</v>
      </c>
      <c r="J657" s="0" t="n">
        <v>68.0016224983599</v>
      </c>
      <c r="K657" s="0" t="n">
        <v>3.82238500207701</v>
      </c>
      <c r="L657" s="0" t="n">
        <v>0.005</v>
      </c>
      <c r="M657" s="0" t="n">
        <v>0</v>
      </c>
      <c r="N657" s="0" t="n">
        <v>2489.1653998712</v>
      </c>
      <c r="O657" s="0" t="n">
        <f aca="false">(N657/2204.59)*EXP(L657*M657)</f>
        <v>1.1290831401173</v>
      </c>
      <c r="P657" s="0" t="n">
        <v>0.693948706618423</v>
      </c>
      <c r="Q657" s="0" t="n">
        <v>0.0696754411027923</v>
      </c>
      <c r="R657" s="0" t="n">
        <f aca="false">30.3818643031628*(I657/Hoja4!$CY$2)</f>
        <v>0.845784080211443</v>
      </c>
      <c r="S657" s="0" t="n">
        <v>0.346725101597201</v>
      </c>
      <c r="T657" s="0" t="n">
        <v>0.0215793379964769</v>
      </c>
      <c r="U657" s="0" t="n">
        <f aca="false">(SQRT(((P657/G657)^2)+((Q657/H657)^2)+((R657/I657)^2)+((S657/J657)^2)+((T657/K657)^2)))*O657</f>
        <v>0.0342268897627574</v>
      </c>
      <c r="V657" s="0" t="n">
        <f aca="false">O657&gt;U657</f>
        <v>1</v>
      </c>
      <c r="W657" s="0" t="n">
        <v>920692.040607101</v>
      </c>
      <c r="X657" s="0" t="n">
        <v>4.994E-006</v>
      </c>
      <c r="Y657" s="0" t="n">
        <f aca="false">(W657*X657)*EXP(L657*M657)</f>
        <v>4.59793605079186</v>
      </c>
      <c r="Z657" s="0" t="n">
        <v>228732.698823789</v>
      </c>
      <c r="AA657" s="0" t="n">
        <v>3748.14709444969</v>
      </c>
      <c r="AB657" s="0" t="n">
        <f aca="false">X657*0.1</f>
        <v>4.994E-007</v>
      </c>
      <c r="AC657" s="0" t="n">
        <f aca="false">(SQRT(((AA657/W657)^2)+((AB657/X657)^2)))*Y657</f>
        <v>0.460174458251549</v>
      </c>
      <c r="AD657" s="0" t="n">
        <v>5.223868284E-006</v>
      </c>
      <c r="AE657" s="0" t="n">
        <f aca="false">(W657*AD657)*EXP(L657*M657)</f>
        <v>4.80957395025868</v>
      </c>
      <c r="AF657" s="0" t="n">
        <v>228732.698823789</v>
      </c>
      <c r="AG657" s="0" t="n">
        <v>3748.14709444969</v>
      </c>
      <c r="AH657" s="0" t="n">
        <f aca="false">AD657*0.1</f>
        <v>5.223868284E-007</v>
      </c>
      <c r="AI657" s="0" t="n">
        <f aca="false">(SQRT(((AG657/W657)^2)+((AH657/AD657)^2)))*AE657</f>
        <v>0.481355778447567</v>
      </c>
      <c r="AJ657" s="0" t="n">
        <v>3.02832944E-007</v>
      </c>
      <c r="AK657" s="0" t="n">
        <f aca="false">(W657*AJ657)*EXP(L657*M657)</f>
        <v>0.278815881174416</v>
      </c>
      <c r="AL657" s="0" t="n">
        <v>228732.698823789</v>
      </c>
      <c r="AM657" s="0" t="n">
        <v>3748.14709444969</v>
      </c>
      <c r="AN657" s="0" t="n">
        <f aca="false">AJ657*0.1</f>
        <v>3.02832944E-008</v>
      </c>
      <c r="AO657" s="0" t="n">
        <f aca="false">(SQRT(((AM657/W657)^2)+((AN657/AJ657)^2)))*AK657</f>
        <v>0.0279046828085546</v>
      </c>
    </row>
    <row r="658" customFormat="false" ht="15" hidden="false" customHeight="false" outlineLevel="0" collapsed="false">
      <c r="A658" s="42" t="s">
        <v>682</v>
      </c>
      <c r="B658" s="40" t="s">
        <v>1124</v>
      </c>
      <c r="C658" s="0" t="s">
        <v>2122</v>
      </c>
      <c r="D658" s="41" t="n">
        <v>41512</v>
      </c>
      <c r="E658" s="0" t="n">
        <v>5000</v>
      </c>
      <c r="F658" s="0" t="n">
        <v>5049</v>
      </c>
      <c r="G658" s="0" t="n">
        <f aca="false">(((F658*3.7852*35.81)/1000)/(H658^2))*1.2732</f>
        <v>13.6149226735475</v>
      </c>
      <c r="H658" s="0" t="n">
        <v>8</v>
      </c>
      <c r="I658" s="0" t="n">
        <v>45.1574569221628</v>
      </c>
      <c r="J658" s="0" t="n">
        <v>68.0016224983599</v>
      </c>
      <c r="K658" s="0" t="n">
        <v>3.82238500207701</v>
      </c>
      <c r="L658" s="0" t="n">
        <v>0.005</v>
      </c>
      <c r="M658" s="0" t="n">
        <v>-1</v>
      </c>
      <c r="N658" s="0" t="n">
        <v>1172.55846198805</v>
      </c>
      <c r="O658" s="0" t="n">
        <f aca="false">(N658/2204.59)*EXP(L658*M658)</f>
        <v>0.529218721966935</v>
      </c>
      <c r="P658" s="0" t="n">
        <v>0.400684429145215</v>
      </c>
      <c r="Q658" s="0" t="n">
        <v>0.0788250461799058</v>
      </c>
      <c r="R658" s="0" t="n">
        <f aca="false">30.6123136425953*(I658/Hoja4!$AB$2)</f>
        <v>0.246722669178233</v>
      </c>
      <c r="S658" s="0" t="n">
        <v>0.346725101597201</v>
      </c>
      <c r="T658" s="0" t="n">
        <v>0.0215793379964769</v>
      </c>
      <c r="U658" s="0" t="n">
        <f aca="false">(SQRT(((P658/G658)^2)+((Q658/H658)^2)+((R658/I658)^2)+((S658/J658)^2)+((T658/K658)^2)))*O658</f>
        <v>0.0171561382225798</v>
      </c>
      <c r="V658" s="0" t="n">
        <f aca="false">O658&gt;U658</f>
        <v>1</v>
      </c>
      <c r="W658" s="0" t="n">
        <v>228000</v>
      </c>
      <c r="X658" s="0" t="n">
        <v>4.994E-006</v>
      </c>
      <c r="Y658" s="0" t="n">
        <f aca="false">(W658*X658)*EXP(L658*M658)</f>
        <v>1.13295304920812</v>
      </c>
      <c r="Z658" s="0" t="n">
        <v>228732.698823789</v>
      </c>
      <c r="AA658" s="0" t="n">
        <v>3748.14709444969</v>
      </c>
      <c r="AB658" s="0" t="n">
        <f aca="false">X658*0.1</f>
        <v>4.994E-007</v>
      </c>
      <c r="AC658" s="0" t="n">
        <f aca="false">(SQRT(((AA658/W658)^2)+((AB658/X658)^2)))*Y658</f>
        <v>0.114815994553573</v>
      </c>
      <c r="AD658" s="0" t="n">
        <v>5.223868284E-006</v>
      </c>
      <c r="AE658" s="0" t="n">
        <f aca="false">(W658*AD658)*EXP(L658*M658)</f>
        <v>1.18510162215046</v>
      </c>
      <c r="AF658" s="0" t="n">
        <v>228732.698823789</v>
      </c>
      <c r="AG658" s="0" t="n">
        <v>3748.14709444969</v>
      </c>
      <c r="AH658" s="0" t="n">
        <f aca="false">AD658*0.1</f>
        <v>5.223868284E-007</v>
      </c>
      <c r="AI658" s="0" t="n">
        <f aca="false">(SQRT(((AG658/W658)^2)+((AH658/AD658)^2)))*AE658</f>
        <v>0.120100847505872</v>
      </c>
      <c r="AJ658" s="0" t="n">
        <v>3.02832944E-007</v>
      </c>
      <c r="AK658" s="0" t="n">
        <f aca="false">(W658*AJ658)*EXP(L658*M658)</f>
        <v>0.0687015433130702</v>
      </c>
      <c r="AL658" s="0" t="n">
        <v>228732.698823789</v>
      </c>
      <c r="AM658" s="0" t="n">
        <v>3748.14709444969</v>
      </c>
      <c r="AN658" s="0" t="n">
        <f aca="false">AJ658*0.1</f>
        <v>3.02832944E-008</v>
      </c>
      <c r="AO658" s="0" t="n">
        <f aca="false">(SQRT(((AM658/W658)^2)+((AN658/AJ658)^2)))*AK658</f>
        <v>0.0069623679713549</v>
      </c>
    </row>
    <row r="659" customFormat="false" ht="15" hidden="false" customHeight="false" outlineLevel="0" collapsed="false">
      <c r="A659" s="42" t="s">
        <v>682</v>
      </c>
      <c r="B659" s="32"/>
      <c r="C659" s="0" t="s">
        <v>2124</v>
      </c>
      <c r="D659" s="47"/>
      <c r="E659" s="0" t="n">
        <v>5000</v>
      </c>
      <c r="F659" s="0" t="n">
        <v>5049</v>
      </c>
      <c r="G659" s="0" t="n">
        <f aca="false">(((F659*3.7852*35.81)/1000)/(H659^2))*1.2732</f>
        <v>13.6149226735475</v>
      </c>
      <c r="H659" s="0" t="n">
        <v>8</v>
      </c>
      <c r="I659" s="0" t="n">
        <v>7.1301247771836</v>
      </c>
      <c r="J659" s="0" t="n">
        <v>130.009325504884</v>
      </c>
      <c r="K659" s="0" t="n">
        <v>0.00593973</v>
      </c>
      <c r="L659" s="0" t="n">
        <v>0.005</v>
      </c>
      <c r="M659" s="0" t="n">
        <v>-1</v>
      </c>
      <c r="N659" s="0" t="n">
        <v>0.661855628571429</v>
      </c>
      <c r="O659" s="0" t="n">
        <f aca="false">(N659/2204.59)*EXP(L659*M659)</f>
        <v>0.000298719766420281</v>
      </c>
      <c r="P659" s="0" t="n">
        <v>0.400684429145215</v>
      </c>
      <c r="Q659" s="0" t="n">
        <v>0.0788250461799058</v>
      </c>
      <c r="R659" s="0" t="n">
        <f aca="false">30.6123136425953*(I659/Hoja4!$AB$2)</f>
        <v>0.0389562109228789</v>
      </c>
      <c r="S659" s="0" t="n">
        <v>1.14894745568521</v>
      </c>
      <c r="T659" s="0" t="n">
        <v>5.58086552427142E-005</v>
      </c>
      <c r="U659" s="0" t="n">
        <f aca="false">(SQRT(((P659/G659)^2)+((Q659/H659)^2)+((R659/I659)^2)+((S659/J659)^2)+((T659/K659)^2)))*O659</f>
        <v>1.01715277545207E-005</v>
      </c>
      <c r="V659" s="0" t="n">
        <f aca="false">O659&gt;U659</f>
        <v>1</v>
      </c>
      <c r="W659" s="0" t="n">
        <v>36000</v>
      </c>
      <c r="X659" s="0" t="n">
        <v>4.994E-006</v>
      </c>
      <c r="Y659" s="0" t="n">
        <f aca="false">(W659*X659)*EXP(L659*M659)</f>
        <v>0.178887323559177</v>
      </c>
      <c r="Z659" s="0" t="n">
        <v>228732.698823789</v>
      </c>
      <c r="AA659" s="0" t="n">
        <v>6507.82824848106</v>
      </c>
      <c r="AB659" s="0" t="n">
        <f aca="false">X659*0.1</f>
        <v>4.994E-007</v>
      </c>
      <c r="AC659" s="0" t="n">
        <f aca="false">(SQRT(((AA659/W659)^2)+((AB659/X659)^2)))*Y659</f>
        <v>0.0369560948826499</v>
      </c>
      <c r="AD659" s="0" t="n">
        <v>5.223868284E-006</v>
      </c>
      <c r="AE659" s="0" t="n">
        <f aca="false">(W659*AD659)*EXP(L659*M659)</f>
        <v>0.187121308760599</v>
      </c>
      <c r="AF659" s="0" t="n">
        <v>228732.698823789</v>
      </c>
      <c r="AG659" s="0" t="n">
        <v>6507.82824848106</v>
      </c>
      <c r="AH659" s="0" t="n">
        <f aca="false">AD659*0.1</f>
        <v>5.223868284E-007</v>
      </c>
      <c r="AI659" s="0" t="n">
        <f aca="false">(SQRT(((AG659/W659)^2)+((AH659/AD659)^2)))*AE659</f>
        <v>0.0386571429631497</v>
      </c>
      <c r="AJ659" s="0" t="n">
        <v>3.02832944E-007</v>
      </c>
      <c r="AK659" s="0" t="n">
        <f aca="false">(W659*AJ659)*EXP(L659*M659)</f>
        <v>0.0108476121020637</v>
      </c>
      <c r="AL659" s="0" t="n">
        <v>228732.698823789</v>
      </c>
      <c r="AM659" s="0" t="n">
        <v>6507.82824848106</v>
      </c>
      <c r="AN659" s="0" t="n">
        <f aca="false">AJ659*0.1</f>
        <v>3.02832944E-008</v>
      </c>
      <c r="AO659" s="0" t="n">
        <f aca="false">(SQRT(((AM659/W659)^2)+((AN659/AJ659)^2)))*AK659</f>
        <v>0.0022409937949652</v>
      </c>
    </row>
    <row r="660" customFormat="false" ht="15" hidden="false" customHeight="false" outlineLevel="0" collapsed="false">
      <c r="A660" s="42" t="s">
        <v>682</v>
      </c>
      <c r="B660" s="40" t="s">
        <v>1128</v>
      </c>
      <c r="C660" s="0" t="s">
        <v>2122</v>
      </c>
      <c r="D660" s="41" t="n">
        <v>40776</v>
      </c>
      <c r="E660" s="0" t="n">
        <v>10000</v>
      </c>
      <c r="F660" s="0" t="n">
        <v>9685</v>
      </c>
      <c r="G660" s="0" t="n">
        <f aca="false">(((F660*3.7852*35.81)/1000)/(H660^2))*1.2732</f>
        <v>26.1161667841766</v>
      </c>
      <c r="H660" s="0" t="n">
        <v>8</v>
      </c>
      <c r="I660" s="0" t="n">
        <v>74.3417656169334</v>
      </c>
      <c r="J660" s="0" t="n">
        <v>68.0016224983599</v>
      </c>
      <c r="K660" s="0" t="n">
        <v>3.82238500207701</v>
      </c>
      <c r="L660" s="0" t="n">
        <v>0.005</v>
      </c>
      <c r="M660" s="0" t="n">
        <v>1</v>
      </c>
      <c r="N660" s="0" t="n">
        <v>2540.73930161536</v>
      </c>
      <c r="O660" s="0" t="n">
        <f aca="false">(N660/2204.59)*EXP(L660*M660)</f>
        <v>1.15825382967491</v>
      </c>
      <c r="P660" s="0" t="n">
        <v>0.693948706618423</v>
      </c>
      <c r="Q660" s="0" t="n">
        <v>0.0696754411027923</v>
      </c>
      <c r="R660" s="0" t="n">
        <f aca="false">30.3818643031628*(I660/Hoja4!$CY$2)</f>
        <v>0.661420443420679</v>
      </c>
      <c r="S660" s="0" t="n">
        <v>0.346725101597201</v>
      </c>
      <c r="T660" s="0" t="n">
        <v>0.0215793379964769</v>
      </c>
      <c r="U660" s="0" t="n">
        <f aca="false">(SQRT(((P660/G660)^2)+((Q660/H660)^2)+((R660/I660)^2)+((S660/J660)^2)+((T660/K660)^2)))*O660</f>
        <v>0.0351111665182212</v>
      </c>
      <c r="V660" s="0" t="n">
        <f aca="false">O660&gt;U660</f>
        <v>1</v>
      </c>
      <c r="W660" s="0" t="n">
        <v>720000</v>
      </c>
      <c r="X660" s="0" t="n">
        <v>4.994E-006</v>
      </c>
      <c r="Y660" s="0" t="n">
        <f aca="false">(W660*X660)*EXP(L660*M660)</f>
        <v>3.61370342100373</v>
      </c>
      <c r="Z660" s="0" t="n">
        <v>228732.698823789</v>
      </c>
      <c r="AA660" s="0" t="n">
        <v>3748.14709444969</v>
      </c>
      <c r="AB660" s="0" t="n">
        <f aca="false">X660*0.1</f>
        <v>4.994E-007</v>
      </c>
      <c r="AC660" s="0" t="n">
        <f aca="false">(SQRT(((AA660/W660)^2)+((AB660/X660)^2)))*Y660</f>
        <v>0.361859666459066</v>
      </c>
      <c r="AD660" s="0" t="n">
        <v>5.223868284E-006</v>
      </c>
      <c r="AE660" s="0" t="n">
        <f aca="false">(W660*AD660)*EXP(L660*M660)</f>
        <v>3.78003818357303</v>
      </c>
      <c r="AF660" s="0" t="n">
        <v>228732.698823789</v>
      </c>
      <c r="AG660" s="0" t="n">
        <v>3748.14709444969</v>
      </c>
      <c r="AH660" s="0" t="n">
        <f aca="false">AD660*0.1</f>
        <v>5.223868284E-007</v>
      </c>
      <c r="AI660" s="0" t="n">
        <f aca="false">(SQRT(((AG660/W660)^2)+((AH660/AD660)^2)))*AE660</f>
        <v>0.378515665773795</v>
      </c>
      <c r="AJ660" s="0" t="n">
        <v>3.02832944E-007</v>
      </c>
      <c r="AK660" s="0" t="n">
        <f aca="false">(W660*AJ660)*EXP(L660*M660)</f>
        <v>0.219132648323074</v>
      </c>
      <c r="AL660" s="0" t="n">
        <v>228732.698823789</v>
      </c>
      <c r="AM660" s="0" t="n">
        <v>3748.14709444969</v>
      </c>
      <c r="AN660" s="0" t="n">
        <f aca="false">AJ660*0.1</f>
        <v>3.02832944E-008</v>
      </c>
      <c r="AO660" s="0" t="n">
        <f aca="false">(SQRT(((AM660/W660)^2)+((AN660/AJ660)^2)))*AK660</f>
        <v>0.0219429371463069</v>
      </c>
    </row>
    <row r="661" customFormat="false" ht="15" hidden="false" customHeight="false" outlineLevel="0" collapsed="false">
      <c r="A661" s="42" t="s">
        <v>682</v>
      </c>
      <c r="B661" s="32"/>
      <c r="C661" s="0" t="s">
        <v>2122</v>
      </c>
      <c r="D661" s="47"/>
      <c r="E661" s="0" t="n">
        <v>5000</v>
      </c>
      <c r="F661" s="0" t="n">
        <v>5049</v>
      </c>
      <c r="G661" s="0" t="n">
        <f aca="false">(((F661*3.7852*35.81)/1000)/(H661^2))*1.2732</f>
        <v>13.6149226735475</v>
      </c>
      <c r="H661" s="0" t="n">
        <v>8</v>
      </c>
      <c r="I661" s="0" t="n">
        <v>71.301247771836</v>
      </c>
      <c r="J661" s="0" t="n">
        <v>68.0016224983599</v>
      </c>
      <c r="K661" s="0" t="n">
        <v>3.82238500207701</v>
      </c>
      <c r="L661" s="0" t="n">
        <v>0.005</v>
      </c>
      <c r="M661" s="0" t="n">
        <v>1</v>
      </c>
      <c r="N661" s="0" t="n">
        <v>1270.36965080768</v>
      </c>
      <c r="O661" s="0" t="n">
        <f aca="false">(N661/2204.59)*EXP(L661*M661)</f>
        <v>0.579126914837454</v>
      </c>
      <c r="P661" s="0" t="n">
        <v>0.400684429145215</v>
      </c>
      <c r="Q661" s="0" t="n">
        <v>0.0788250461799058</v>
      </c>
      <c r="R661" s="0" t="n">
        <f aca="false">30.6123136425953*(I661/Hoja4!$AB$2)</f>
        <v>0.389562109228789</v>
      </c>
      <c r="S661" s="0" t="n">
        <v>0.346725101597201</v>
      </c>
      <c r="T661" s="0" t="n">
        <v>0.0215793379964769</v>
      </c>
      <c r="U661" s="0" t="n">
        <f aca="false">(SQRT(((P661/G661)^2)+((Q661/H661)^2)+((R661/I661)^2)+((S661/J661)^2)+((T661/K661)^2)))*O661</f>
        <v>0.0187740550115842</v>
      </c>
      <c r="V661" s="0" t="n">
        <f aca="false">O661&gt;U661</f>
        <v>1</v>
      </c>
      <c r="W661" s="0" t="n">
        <v>360000</v>
      </c>
      <c r="X661" s="0" t="n">
        <v>4.994E-006</v>
      </c>
      <c r="Y661" s="0" t="n">
        <f aca="false">(W661*X661)*EXP(L661*M661)</f>
        <v>1.80685171050187</v>
      </c>
      <c r="Z661" s="0" t="n">
        <v>175689.824710131</v>
      </c>
      <c r="AA661" s="0" t="n">
        <v>3748.14709444969</v>
      </c>
      <c r="AB661" s="0" t="n">
        <f aca="false">X661*0.1</f>
        <v>4.994E-007</v>
      </c>
      <c r="AC661" s="0" t="n">
        <f aca="false">(SQRT(((AA661/W661)^2)+((AB661/X661)^2)))*Y661</f>
        <v>0.181661842712114</v>
      </c>
      <c r="AD661" s="0" t="n">
        <v>5.223868284E-006</v>
      </c>
      <c r="AE661" s="0" t="n">
        <f aca="false">(W661*AD661)*EXP(L661*M661)</f>
        <v>1.89001909178651</v>
      </c>
      <c r="AF661" s="0" t="n">
        <v>175689.824710131</v>
      </c>
      <c r="AG661" s="0" t="n">
        <v>3748.14709444969</v>
      </c>
      <c r="AH661" s="0" t="n">
        <f aca="false">AD661*0.1</f>
        <v>5.223868284E-007</v>
      </c>
      <c r="AI661" s="0" t="n">
        <f aca="false">(SQRT(((AG661/W661)^2)+((AH661/AD661)^2)))*AE661</f>
        <v>0.190023535954507</v>
      </c>
      <c r="AJ661" s="0" t="n">
        <v>3.02832944E-007</v>
      </c>
      <c r="AK661" s="0" t="n">
        <f aca="false">(W661*AJ661)*EXP(L661*M661)</f>
        <v>0.109566324161537</v>
      </c>
      <c r="AL661" s="0" t="n">
        <v>175689.824710131</v>
      </c>
      <c r="AM661" s="0" t="n">
        <v>3748.14709444969</v>
      </c>
      <c r="AN661" s="0" t="n">
        <f aca="false">AJ661*0.1</f>
        <v>3.02832944E-008</v>
      </c>
      <c r="AO661" s="0" t="n">
        <f aca="false">(SQRT(((AM661/W661)^2)+((AN661/AJ661)^2)))*AK661</f>
        <v>0.011015857156783</v>
      </c>
    </row>
    <row r="662" customFormat="false" ht="15" hidden="false" customHeight="false" outlineLevel="0" collapsed="false">
      <c r="A662" s="42" t="s">
        <v>682</v>
      </c>
      <c r="B662" s="32"/>
      <c r="C662" s="0" t="s">
        <v>2125</v>
      </c>
      <c r="D662" s="47"/>
      <c r="E662" s="0" t="n">
        <v>5000</v>
      </c>
      <c r="F662" s="0" t="n">
        <v>5049</v>
      </c>
      <c r="G662" s="0" t="n">
        <f aca="false">(((F662*3.7852*35.81)/1000)/(H662^2))*1.2732</f>
        <v>13.6149226735475</v>
      </c>
      <c r="H662" s="0" t="n">
        <v>8</v>
      </c>
      <c r="I662" s="0" t="n">
        <v>2.13903743315508</v>
      </c>
      <c r="J662" s="0" t="n">
        <v>68.0020357347871</v>
      </c>
      <c r="K662" s="0" t="n">
        <v>3.9836139795159</v>
      </c>
      <c r="L662" s="0" t="n">
        <v>0.005</v>
      </c>
      <c r="M662" s="0" t="n">
        <v>1</v>
      </c>
      <c r="N662" s="0" t="n">
        <v>69.6563358703923</v>
      </c>
      <c r="O662" s="0" t="n">
        <f aca="false">(N662/2204.59)*EXP(L662*M662)</f>
        <v>0.0317544258601065</v>
      </c>
      <c r="P662" s="0" t="n">
        <v>0.400684429145215</v>
      </c>
      <c r="Q662" s="0" t="n">
        <v>0.0788250461799058</v>
      </c>
      <c r="R662" s="0" t="n">
        <f aca="false">30.6123136425953*(I662/Hoja4!$AG$2)</f>
        <v>0.0564854301958161</v>
      </c>
      <c r="S662" s="0" t="n">
        <v>0.388353619553598</v>
      </c>
      <c r="T662" s="0" t="n">
        <v>0.0223763331258358</v>
      </c>
      <c r="U662" s="0" t="n">
        <f aca="false">(SQRT(((P662/G662)^2)+((Q662/H662)^2)+((R662/I662)^2)+((S662/J662)^2)+((T662/K662)^2)))*O662</f>
        <v>0.00131874180033923</v>
      </c>
      <c r="V662" s="0" t="n">
        <f aca="false">O662&gt;U662</f>
        <v>1</v>
      </c>
      <c r="W662" s="0" t="n">
        <v>10800</v>
      </c>
      <c r="X662" s="0" t="n">
        <v>4.994E-006</v>
      </c>
      <c r="Y662" s="0" t="n">
        <f aca="false">(W662*X662)*EXP(L662*M662)</f>
        <v>0.054205551315056</v>
      </c>
      <c r="Z662" s="0" t="n">
        <v>176458.577817786</v>
      </c>
      <c r="AA662" s="0" t="n">
        <v>804.406580767259</v>
      </c>
      <c r="AB662" s="0" t="n">
        <f aca="false">X662*0.1</f>
        <v>4.994E-007</v>
      </c>
      <c r="AC662" s="0" t="n">
        <f aca="false">(SQRT(((AA662/W662)^2)+((AB662/X662)^2)))*Y662</f>
        <v>0.00675888709644401</v>
      </c>
      <c r="AD662" s="0" t="n">
        <v>5.223868284E-006</v>
      </c>
      <c r="AE662" s="0" t="n">
        <f aca="false">(W662*AD662)*EXP(L662*M662)</f>
        <v>0.0567005727535954</v>
      </c>
      <c r="AF662" s="0" t="n">
        <v>176458.577817786</v>
      </c>
      <c r="AG662" s="0" t="n">
        <v>804.406580767259</v>
      </c>
      <c r="AH662" s="0" t="n">
        <f aca="false">AD662*0.1</f>
        <v>5.223868284E-007</v>
      </c>
      <c r="AI662" s="0" t="n">
        <f aca="false">(SQRT(((AG662/W662)^2)+((AH662/AD662)^2)))*AE662</f>
        <v>0.00706999117706262</v>
      </c>
      <c r="AJ662" s="0" t="n">
        <v>3.02832944E-007</v>
      </c>
      <c r="AK662" s="0" t="n">
        <f aca="false">(W662*AJ662)*EXP(L662*M662)</f>
        <v>0.00328698972484611</v>
      </c>
      <c r="AL662" s="0" t="n">
        <v>176458.577817786</v>
      </c>
      <c r="AM662" s="0" t="n">
        <v>804.406580767259</v>
      </c>
      <c r="AN662" s="0" t="n">
        <f aca="false">AJ662*0.1</f>
        <v>3.02832944E-008</v>
      </c>
      <c r="AO662" s="0" t="n">
        <f aca="false">(SQRT(((AM662/W662)^2)+((AN662/AJ662)^2)))*AK662</f>
        <v>0.000409854560989137</v>
      </c>
    </row>
    <row r="663" customFormat="false" ht="15" hidden="false" customHeight="false" outlineLevel="0" collapsed="false">
      <c r="A663" s="42" t="s">
        <v>682</v>
      </c>
      <c r="B663" s="32"/>
      <c r="C663" s="0" t="s">
        <v>2123</v>
      </c>
      <c r="D663" s="47"/>
      <c r="E663" s="0" t="n">
        <v>10000</v>
      </c>
      <c r="F663" s="0" t="n">
        <v>9685</v>
      </c>
      <c r="G663" s="0" t="n">
        <f aca="false">(((F663*3.7852*35.81)/1000)/(H663^2))*1.2732</f>
        <v>26.1161667841766</v>
      </c>
      <c r="H663" s="0" t="n">
        <v>8</v>
      </c>
      <c r="I663" s="0" t="n">
        <v>5.57563242127001</v>
      </c>
      <c r="J663" s="0" t="n">
        <v>130.009325504884</v>
      </c>
      <c r="K663" s="0" t="n">
        <v>0.00593973</v>
      </c>
      <c r="L663" s="0" t="n">
        <v>0.005</v>
      </c>
      <c r="M663" s="0" t="n">
        <v>1</v>
      </c>
      <c r="N663" s="0" t="n">
        <v>0.992783442857143</v>
      </c>
      <c r="O663" s="0" t="n">
        <f aca="false">(N663/2204.59)*EXP(L663*M663)</f>
        <v>0.000452582924976224</v>
      </c>
      <c r="P663" s="0" t="n">
        <v>0.693948706618423</v>
      </c>
      <c r="Q663" s="0" t="n">
        <v>0.0696754411027923</v>
      </c>
      <c r="R663" s="0" t="n">
        <f aca="false">30.3818643031628*(I663/Hoja4!$DN$2)</f>
        <v>0.0294831750398843</v>
      </c>
      <c r="S663" s="0" t="n">
        <v>1.14894745568521</v>
      </c>
      <c r="T663" s="0" t="n">
        <v>5.58086552427142E-005</v>
      </c>
      <c r="U663" s="0" t="n">
        <f aca="false">(SQRT(((P663/G663)^2)+((Q663/H663)^2)+((R663/I663)^2)+((S663/J663)^2)+((T663/K663)^2)))*O663</f>
        <v>1.41409380254253E-005</v>
      </c>
      <c r="V663" s="0" t="n">
        <f aca="false">O663&gt;U663</f>
        <v>1</v>
      </c>
      <c r="W663" s="0" t="n">
        <v>54000</v>
      </c>
      <c r="X663" s="0" t="n">
        <v>4.994E-006</v>
      </c>
      <c r="Y663" s="0" t="n">
        <f aca="false">(W663*X663)*EXP(L663*M663)</f>
        <v>0.27102775657528</v>
      </c>
      <c r="Z663" s="0" t="n">
        <v>228732.698823789</v>
      </c>
      <c r="AA663" s="0" t="n">
        <v>6507.82824848106</v>
      </c>
      <c r="AB663" s="0" t="n">
        <f aca="false">X663*0.1</f>
        <v>4.994E-007</v>
      </c>
      <c r="AC663" s="0" t="n">
        <f aca="false">(SQRT(((AA663/W663)^2)+((AB663/X663)^2)))*Y663</f>
        <v>0.042443281289954</v>
      </c>
      <c r="AD663" s="0" t="n">
        <v>5.223868284E-006</v>
      </c>
      <c r="AE663" s="0" t="n">
        <f aca="false">(W663*AD663)*EXP(L663*M663)</f>
        <v>0.283502863767977</v>
      </c>
      <c r="AF663" s="0" t="n">
        <v>228732.698823789</v>
      </c>
      <c r="AG663" s="0" t="n">
        <v>6507.82824848106</v>
      </c>
      <c r="AH663" s="0" t="n">
        <f aca="false">AD663*0.1</f>
        <v>5.223868284E-007</v>
      </c>
      <c r="AI663" s="0" t="n">
        <f aca="false">(SQRT(((AG663/W663)^2)+((AH663/AD663)^2)))*AE663</f>
        <v>0.04439689847807</v>
      </c>
      <c r="AJ663" s="0" t="n">
        <v>3.02832944E-007</v>
      </c>
      <c r="AK663" s="0" t="n">
        <f aca="false">(W663*AJ663)*EXP(L663*M663)</f>
        <v>0.0164349486242305</v>
      </c>
      <c r="AL663" s="0" t="n">
        <v>228732.698823789</v>
      </c>
      <c r="AM663" s="0" t="n">
        <v>6507.82824848106</v>
      </c>
      <c r="AN663" s="0" t="n">
        <f aca="false">AJ663*0.1</f>
        <v>3.02832944E-008</v>
      </c>
      <c r="AO663" s="0" t="n">
        <f aca="false">(SQRT(((AM663/W663)^2)+((AN663/AJ663)^2)))*AK663</f>
        <v>0.00257373324510551</v>
      </c>
    </row>
    <row r="664" customFormat="false" ht="15" hidden="false" customHeight="false" outlineLevel="0" collapsed="false">
      <c r="A664" s="42" t="s">
        <v>682</v>
      </c>
      <c r="B664" s="40" t="s">
        <v>1132</v>
      </c>
      <c r="C664" s="0" t="s">
        <v>2123</v>
      </c>
      <c r="D664" s="41" t="n">
        <v>41208</v>
      </c>
      <c r="E664" s="0" t="n">
        <v>10000</v>
      </c>
      <c r="F664" s="0" t="n">
        <v>9685</v>
      </c>
      <c r="G664" s="0" t="n">
        <f aca="false">(((F664*3.7852*35.81)/1000)/(H664^2))*1.2732</f>
        <v>26.1161667841766</v>
      </c>
      <c r="H664" s="0" t="n">
        <v>8</v>
      </c>
      <c r="I664" s="0" t="n">
        <v>70.2108415074858</v>
      </c>
      <c r="J664" s="0" t="n">
        <v>130.009325504884</v>
      </c>
      <c r="K664" s="0" t="n">
        <v>0.00593973</v>
      </c>
      <c r="L664" s="0" t="n">
        <v>0.005</v>
      </c>
      <c r="M664" s="0" t="n">
        <v>0</v>
      </c>
      <c r="N664" s="0" t="n">
        <v>7.42532148971464</v>
      </c>
      <c r="O664" s="0" t="n">
        <f aca="false">(N664/2204.59)*EXP(L664*M664)</f>
        <v>0.00336811901066168</v>
      </c>
      <c r="P664" s="0" t="n">
        <v>0.693948706618423</v>
      </c>
      <c r="Q664" s="0" t="n">
        <v>0.0696754411027923</v>
      </c>
      <c r="R664" s="0" t="n">
        <f aca="false">30.3818643031628*(I664/Hoja4!$DN$2)</f>
        <v>0.371265243735574</v>
      </c>
      <c r="S664" s="0" t="n">
        <v>1.14894745568521</v>
      </c>
      <c r="T664" s="0" t="n">
        <v>5.58086552427142E-005</v>
      </c>
      <c r="U664" s="0" t="n">
        <f aca="false">(SQRT(((P664/G664)^2)+((Q664/H664)^2)+((R664/I664)^2)+((S664/J664)^2)+((T664/K664)^2)))*O664</f>
        <v>0.000105236763394301</v>
      </c>
      <c r="V664" s="0" t="n">
        <f aca="false">O664&gt;U664</f>
        <v>1</v>
      </c>
      <c r="W664" s="0" t="n">
        <v>679992</v>
      </c>
      <c r="X664" s="0" t="n">
        <v>4.994E-006</v>
      </c>
      <c r="Y664" s="0" t="n">
        <f aca="false">(W664*X664)*EXP(L664*M664)</f>
        <v>3.395880048</v>
      </c>
      <c r="Z664" s="0" t="n">
        <v>176458.577817786</v>
      </c>
      <c r="AA664" s="0" t="n">
        <v>6507.82824848106</v>
      </c>
      <c r="AB664" s="0" t="n">
        <f aca="false">X664*0.1</f>
        <v>4.994E-007</v>
      </c>
      <c r="AC664" s="0" t="n">
        <f aca="false">(SQRT(((AA664/W664)^2)+((AB664/X664)^2)))*Y664</f>
        <v>0.341139662208593</v>
      </c>
      <c r="AD664" s="0" t="n">
        <v>5.223868284E-006</v>
      </c>
      <c r="AE664" s="0" t="n">
        <f aca="false">(W664*AD664)*EXP(L664*M664)</f>
        <v>3.55218864217373</v>
      </c>
      <c r="AF664" s="0" t="n">
        <v>176458.577817786</v>
      </c>
      <c r="AG664" s="0" t="n">
        <v>6507.82824848106</v>
      </c>
      <c r="AH664" s="0" t="n">
        <f aca="false">AD664*0.1</f>
        <v>5.223868284E-007</v>
      </c>
      <c r="AI664" s="0" t="n">
        <f aca="false">(SQRT(((AG664/W664)^2)+((AH664/AD664)^2)))*AE664</f>
        <v>0.356841942696425</v>
      </c>
      <c r="AJ664" s="0" t="n">
        <v>3.02832944E-007</v>
      </c>
      <c r="AK664" s="0" t="n">
        <f aca="false">(W664*AJ664)*EXP(L664*M664)</f>
        <v>0.205923979256448</v>
      </c>
      <c r="AL664" s="0" t="n">
        <v>176458.577817786</v>
      </c>
      <c r="AM664" s="0" t="n">
        <v>6507.82824848106</v>
      </c>
      <c r="AN664" s="0" t="n">
        <f aca="false">AJ664*0.1</f>
        <v>3.02832944E-008</v>
      </c>
      <c r="AO664" s="0" t="n">
        <f aca="false">(SQRT(((AM664/W664)^2)+((AN664/AJ664)^2)))*AK664</f>
        <v>0.0206864894316768</v>
      </c>
    </row>
    <row r="665" customFormat="false" ht="15" hidden="false" customHeight="false" outlineLevel="0" collapsed="false">
      <c r="A665" s="42" t="s">
        <v>682</v>
      </c>
      <c r="B665" s="32"/>
      <c r="C665" s="0" t="s">
        <v>2123</v>
      </c>
      <c r="D665" s="47"/>
      <c r="E665" s="0" t="n">
        <v>10000</v>
      </c>
      <c r="F665" s="0" t="n">
        <v>9685</v>
      </c>
      <c r="G665" s="0" t="n">
        <f aca="false">(((F665*3.7852*35.81)/1000)/(H665^2))*1.2732</f>
        <v>26.1161667841766</v>
      </c>
      <c r="H665" s="0" t="n">
        <v>8</v>
      </c>
      <c r="I665" s="0" t="n">
        <v>70.2108415074858</v>
      </c>
      <c r="J665" s="0" t="n">
        <v>130.009325504884</v>
      </c>
      <c r="K665" s="0" t="n">
        <v>0.00593973</v>
      </c>
      <c r="L665" s="0" t="n">
        <v>0.005</v>
      </c>
      <c r="M665" s="0" t="n">
        <v>0</v>
      </c>
      <c r="N665" s="0" t="n">
        <v>7.42532148971464</v>
      </c>
      <c r="O665" s="0" t="n">
        <f aca="false">(N665/2204.59)*EXP(L665*M665)</f>
        <v>0.00336811901066168</v>
      </c>
      <c r="P665" s="0" t="n">
        <v>0.693948706618423</v>
      </c>
      <c r="Q665" s="0" t="n">
        <v>0.0696754411027923</v>
      </c>
      <c r="R665" s="0" t="n">
        <f aca="false">30.3818643031628*(I665/Hoja4!$DN$2)</f>
        <v>0.371265243735574</v>
      </c>
      <c r="S665" s="0" t="n">
        <v>1.14894745568521</v>
      </c>
      <c r="T665" s="0" t="n">
        <v>5.58086552427142E-005</v>
      </c>
      <c r="U665" s="0" t="n">
        <f aca="false">(SQRT(((P665/G665)^2)+((Q665/H665)^2)+((R665/I665)^2)+((S665/J665)^2)+((T665/K665)^2)))*O665</f>
        <v>0.000105236763394301</v>
      </c>
      <c r="V665" s="0" t="n">
        <f aca="false">O665&gt;U665</f>
        <v>1</v>
      </c>
      <c r="W665" s="0" t="n">
        <v>679992</v>
      </c>
      <c r="X665" s="0" t="n">
        <v>4.994E-006</v>
      </c>
      <c r="Y665" s="0" t="n">
        <f aca="false">(W665*X665)*EXP(L665*M665)</f>
        <v>3.395880048</v>
      </c>
      <c r="Z665" s="0" t="n">
        <v>175689.824710131</v>
      </c>
      <c r="AA665" s="0" t="n">
        <v>6507.82824848106</v>
      </c>
      <c r="AB665" s="0" t="n">
        <f aca="false">X665*0.1</f>
        <v>4.994E-007</v>
      </c>
      <c r="AC665" s="0" t="n">
        <f aca="false">(SQRT(((AA665/W665)^2)+((AB665/X665)^2)))*Y665</f>
        <v>0.341139662208593</v>
      </c>
      <c r="AD665" s="0" t="n">
        <v>5.223868284E-006</v>
      </c>
      <c r="AE665" s="0" t="n">
        <f aca="false">(W665*AD665)*EXP(L665*M665)</f>
        <v>3.55218864217373</v>
      </c>
      <c r="AF665" s="0" t="n">
        <v>175689.824710131</v>
      </c>
      <c r="AG665" s="0" t="n">
        <v>6507.82824848106</v>
      </c>
      <c r="AH665" s="0" t="n">
        <f aca="false">AD665*0.1</f>
        <v>5.223868284E-007</v>
      </c>
      <c r="AI665" s="0" t="n">
        <f aca="false">(SQRT(((AG665/W665)^2)+((AH665/AD665)^2)))*AE665</f>
        <v>0.356841942696425</v>
      </c>
      <c r="AJ665" s="0" t="n">
        <v>3.02832944E-007</v>
      </c>
      <c r="AK665" s="0" t="n">
        <f aca="false">(W665*AJ665)*EXP(L665*M665)</f>
        <v>0.205923979256448</v>
      </c>
      <c r="AL665" s="0" t="n">
        <v>175689.824710131</v>
      </c>
      <c r="AM665" s="0" t="n">
        <v>6507.82824848106</v>
      </c>
      <c r="AN665" s="0" t="n">
        <f aca="false">AJ665*0.1</f>
        <v>3.02832944E-008</v>
      </c>
      <c r="AO665" s="0" t="n">
        <f aca="false">(SQRT(((AM665/W665)^2)+((AN665/AJ665)^2)))*AK665</f>
        <v>0.0206864894316768</v>
      </c>
    </row>
    <row r="666" customFormat="false" ht="15" hidden="false" customHeight="false" outlineLevel="0" collapsed="false">
      <c r="A666" s="42" t="s">
        <v>682</v>
      </c>
      <c r="B666" s="32"/>
      <c r="C666" s="0" t="s">
        <v>2123</v>
      </c>
      <c r="D666" s="47"/>
      <c r="E666" s="0" t="n">
        <v>10000</v>
      </c>
      <c r="F666" s="0" t="n">
        <v>9685</v>
      </c>
      <c r="G666" s="0" t="n">
        <f aca="false">(((F666*3.7852*35.81)/1000)/(H666^2))*1.2732</f>
        <v>26.1161667841766</v>
      </c>
      <c r="H666" s="0" t="n">
        <v>8</v>
      </c>
      <c r="I666" s="0" t="n">
        <v>70.2108415074858</v>
      </c>
      <c r="J666" s="0" t="n">
        <v>130.009325504884</v>
      </c>
      <c r="K666" s="0" t="n">
        <v>0.00593973</v>
      </c>
      <c r="L666" s="0" t="n">
        <v>0.005</v>
      </c>
      <c r="M666" s="0" t="n">
        <v>0</v>
      </c>
      <c r="N666" s="0" t="n">
        <v>7.42532148971464</v>
      </c>
      <c r="O666" s="0" t="n">
        <f aca="false">(N666/2204.59)*EXP(L666*M666)</f>
        <v>0.00336811901066168</v>
      </c>
      <c r="P666" s="0" t="n">
        <v>0.693948706618423</v>
      </c>
      <c r="Q666" s="0" t="n">
        <v>0.0696754411027923</v>
      </c>
      <c r="R666" s="0" t="n">
        <f aca="false">30.3818643031628*(I666/Hoja4!$DN$2)</f>
        <v>0.371265243735574</v>
      </c>
      <c r="S666" s="0" t="n">
        <v>1.14894745568521</v>
      </c>
      <c r="T666" s="0" t="n">
        <v>5.58086552427142E-005</v>
      </c>
      <c r="U666" s="0" t="n">
        <f aca="false">(SQRT(((P666/G666)^2)+((Q666/H666)^2)+((R666/I666)^2)+((S666/J666)^2)+((T666/K666)^2)))*O666</f>
        <v>0.000105236763394301</v>
      </c>
      <c r="V666" s="0" t="n">
        <f aca="false">O666&gt;U666</f>
        <v>1</v>
      </c>
      <c r="W666" s="0" t="n">
        <v>679992</v>
      </c>
      <c r="X666" s="0" t="n">
        <v>4.994E-006</v>
      </c>
      <c r="Y666" s="0" t="n">
        <f aca="false">(W666*X666)*EXP(L666*M666)</f>
        <v>3.395880048</v>
      </c>
      <c r="Z666" s="0" t="n">
        <v>176458.577817786</v>
      </c>
      <c r="AA666" s="0" t="n">
        <v>6507.82824848106</v>
      </c>
      <c r="AB666" s="0" t="n">
        <f aca="false">X666*0.1</f>
        <v>4.994E-007</v>
      </c>
      <c r="AC666" s="0" t="n">
        <f aca="false">(SQRT(((AA666/W666)^2)+((AB666/X666)^2)))*Y666</f>
        <v>0.341139662208593</v>
      </c>
      <c r="AD666" s="0" t="n">
        <v>5.223868284E-006</v>
      </c>
      <c r="AE666" s="0" t="n">
        <f aca="false">(W666*AD666)*EXP(L666*M666)</f>
        <v>3.55218864217373</v>
      </c>
      <c r="AF666" s="0" t="n">
        <v>176458.577817786</v>
      </c>
      <c r="AG666" s="0" t="n">
        <v>6507.82824848106</v>
      </c>
      <c r="AH666" s="0" t="n">
        <f aca="false">AD666*0.1</f>
        <v>5.223868284E-007</v>
      </c>
      <c r="AI666" s="0" t="n">
        <f aca="false">(SQRT(((AG666/W666)^2)+((AH666/AD666)^2)))*AE666</f>
        <v>0.356841942696425</v>
      </c>
      <c r="AJ666" s="0" t="n">
        <v>3.02832944E-007</v>
      </c>
      <c r="AK666" s="0" t="n">
        <f aca="false">(W666*AJ666)*EXP(L666*M666)</f>
        <v>0.205923979256448</v>
      </c>
      <c r="AL666" s="0" t="n">
        <v>176458.577817786</v>
      </c>
      <c r="AM666" s="0" t="n">
        <v>6507.82824848106</v>
      </c>
      <c r="AN666" s="0" t="n">
        <f aca="false">AJ666*0.1</f>
        <v>3.02832944E-008</v>
      </c>
      <c r="AO666" s="0" t="n">
        <f aca="false">(SQRT(((AM666/W666)^2)+((AN666/AJ666)^2)))*AK666</f>
        <v>0.0206864894316768</v>
      </c>
    </row>
    <row r="667" customFormat="false" ht="15" hidden="false" customHeight="false" outlineLevel="0" collapsed="false">
      <c r="A667" s="42" t="s">
        <v>682</v>
      </c>
      <c r="B667" s="40" t="s">
        <v>1137</v>
      </c>
      <c r="C667" s="0" t="s">
        <v>2123</v>
      </c>
      <c r="D667" s="41" t="n">
        <v>41474</v>
      </c>
      <c r="E667" s="0" t="n">
        <v>1000</v>
      </c>
      <c r="F667" s="0" t="n">
        <v>1188.77</v>
      </c>
      <c r="G667" s="0" t="n">
        <f aca="false">(((F667*3.7852*35.81)/1000)/(H667^2))*1.2732</f>
        <v>11.8170779716856</v>
      </c>
      <c r="H667" s="0" t="n">
        <v>4.166666673</v>
      </c>
      <c r="I667" s="0" t="n">
        <v>10.0944673906643</v>
      </c>
      <c r="J667" s="0" t="n">
        <v>130.009325504884</v>
      </c>
      <c r="K667" s="0" t="n">
        <v>0.00593973</v>
      </c>
      <c r="L667" s="0" t="n">
        <v>0.005</v>
      </c>
      <c r="M667" s="0" t="n">
        <v>-1</v>
      </c>
      <c r="N667" s="0" t="n">
        <v>0.23669515376</v>
      </c>
      <c r="O667" s="0" t="n">
        <f aca="false">(N667/2204.59)*EXP(L667*M667)</f>
        <v>0.000106829220742011</v>
      </c>
      <c r="P667" s="0" t="n">
        <v>3.84628009552178</v>
      </c>
      <c r="Q667" s="0" t="n">
        <v>0.929413195093969</v>
      </c>
      <c r="R667" s="0" t="n">
        <f aca="false">20.0517050054558*(I667/Hoja4!$H$2)</f>
        <v>1.32164710514377</v>
      </c>
      <c r="S667" s="0" t="n">
        <v>1.14894745568521</v>
      </c>
      <c r="T667" s="0" t="n">
        <v>5.58086552427142E-005</v>
      </c>
      <c r="U667" s="0" t="n">
        <f aca="false">(SQRT(((P667/G667)^2)+((Q667/H667)^2)+((R667/I667)^2)+((S667/J667)^2)+((T667/K667)^2)))*O667</f>
        <v>4.44343146199416E-005</v>
      </c>
      <c r="V667" s="0" t="n">
        <f aca="false">O667&gt;U667</f>
        <v>1</v>
      </c>
      <c r="W667" s="0" t="n">
        <v>12000</v>
      </c>
      <c r="X667" s="0" t="n">
        <v>4.994E-006</v>
      </c>
      <c r="Y667" s="0" t="n">
        <f aca="false">(W667*X667)*EXP(L667*M667)</f>
        <v>0.0596291078530591</v>
      </c>
      <c r="Z667" s="0" t="n">
        <v>228732.698823789</v>
      </c>
      <c r="AA667" s="0" t="n">
        <v>6507.82824848106</v>
      </c>
      <c r="AB667" s="0" t="n">
        <f aca="false">X667*0.1</f>
        <v>4.994E-007</v>
      </c>
      <c r="AC667" s="0" t="n">
        <f aca="false">(SQRT(((AA667/W667)^2)+((AB667/X667)^2)))*Y667</f>
        <v>0.0328831645178393</v>
      </c>
      <c r="AD667" s="0" t="n">
        <v>5.223868284E-006</v>
      </c>
      <c r="AE667" s="0" t="n">
        <f aca="false">(W667*AD667)*EXP(L667*M667)</f>
        <v>0.0623737695868664</v>
      </c>
      <c r="AF667" s="0" t="n">
        <v>228732.698823789</v>
      </c>
      <c r="AG667" s="0" t="n">
        <v>6507.82824848106</v>
      </c>
      <c r="AH667" s="0" t="n">
        <f aca="false">AD667*0.1</f>
        <v>5.223868284E-007</v>
      </c>
      <c r="AI667" s="0" t="n">
        <f aca="false">(SQRT(((AG667/W667)^2)+((AH667/AD667)^2)))*AE667</f>
        <v>0.0343967401286133</v>
      </c>
      <c r="AJ667" s="0" t="n">
        <v>3.02832944E-007</v>
      </c>
      <c r="AK667" s="0" t="n">
        <f aca="false">(W667*AJ667)*EXP(L667*M667)</f>
        <v>0.0036158707006879</v>
      </c>
      <c r="AL667" s="0" t="n">
        <v>228732.698823789</v>
      </c>
      <c r="AM667" s="0" t="n">
        <v>6507.82824848106</v>
      </c>
      <c r="AN667" s="0" t="n">
        <f aca="false">AJ667*0.1</f>
        <v>3.02832944E-008</v>
      </c>
      <c r="AO667" s="0" t="n">
        <f aca="false">(SQRT(((AM667/W667)^2)+((AN667/AJ667)^2)))*AK667</f>
        <v>0.00199401392049932</v>
      </c>
    </row>
    <row r="668" customFormat="false" ht="15" hidden="false" customHeight="false" outlineLevel="0" collapsed="false">
      <c r="A668" s="42" t="s">
        <v>682</v>
      </c>
      <c r="B668" s="32"/>
      <c r="C668" s="0" t="s">
        <v>2123</v>
      </c>
      <c r="D668" s="47"/>
      <c r="E668" s="0" t="n">
        <v>2000</v>
      </c>
      <c r="F668" s="0" t="n">
        <v>1400</v>
      </c>
      <c r="G668" s="0" t="n">
        <f aca="false">(((F668*3.7852*35.81)/1000)/(H668^2))*1.2732</f>
        <v>6.22503395597237</v>
      </c>
      <c r="H668" s="0" t="n">
        <v>6.23</v>
      </c>
      <c r="I668" s="0" t="n">
        <v>8.57142857142857</v>
      </c>
      <c r="J668" s="0" t="n">
        <v>130.009325504884</v>
      </c>
      <c r="K668" s="0" t="n">
        <v>0.00593973</v>
      </c>
      <c r="L668" s="0" t="n">
        <v>0.005</v>
      </c>
      <c r="M668" s="0" t="n">
        <v>-1</v>
      </c>
      <c r="N668" s="0" t="n">
        <v>0.23669515376</v>
      </c>
      <c r="O668" s="0" t="n">
        <f aca="false">(N668/2204.59)*EXP(L668*M668)</f>
        <v>0.000106829220742011</v>
      </c>
      <c r="P668" s="0" t="n">
        <v>2.76641421144396</v>
      </c>
      <c r="Q668" s="0" t="n">
        <v>0.53313602271233</v>
      </c>
      <c r="R668" s="0" t="n">
        <f aca="false">194.735920132611*(I668/Hoja4!$M$2)</f>
        <v>0.65197157320229</v>
      </c>
      <c r="S668" s="0" t="n">
        <v>1.14894745568521</v>
      </c>
      <c r="T668" s="0" t="n">
        <v>5.58086552427142E-005</v>
      </c>
      <c r="U668" s="0" t="n">
        <f aca="false">(SQRT(((P668/G668)^2)+((Q668/H668)^2)+((R668/I668)^2)+((S668/J668)^2)+((T668/K668)^2)))*O668</f>
        <v>4.90447194887487E-005</v>
      </c>
      <c r="V668" s="0" t="n">
        <f aca="false">O668&gt;U668</f>
        <v>1</v>
      </c>
      <c r="W668" s="0" t="n">
        <v>12000</v>
      </c>
      <c r="X668" s="0" t="n">
        <v>4.994E-006</v>
      </c>
      <c r="Y668" s="0" t="n">
        <f aca="false">(W668*X668)*EXP(L668*M668)</f>
        <v>0.0596291078530591</v>
      </c>
      <c r="Z668" s="0" t="n">
        <v>175689.824710131</v>
      </c>
      <c r="AA668" s="0" t="n">
        <v>6507.82824848106</v>
      </c>
      <c r="AB668" s="0" t="n">
        <f aca="false">X668*0.1</f>
        <v>4.994E-007</v>
      </c>
      <c r="AC668" s="0" t="n">
        <f aca="false">(SQRT(((AA668/W668)^2)+((AB668/X668)^2)))*Y668</f>
        <v>0.0328831645178393</v>
      </c>
      <c r="AD668" s="0" t="n">
        <v>5.223868284E-006</v>
      </c>
      <c r="AE668" s="0" t="n">
        <f aca="false">(W668*AD668)*EXP(L668*M668)</f>
        <v>0.0623737695868664</v>
      </c>
      <c r="AF668" s="0" t="n">
        <v>175689.824710131</v>
      </c>
      <c r="AG668" s="0" t="n">
        <v>6507.82824848106</v>
      </c>
      <c r="AH668" s="0" t="n">
        <f aca="false">AD668*0.1</f>
        <v>5.223868284E-007</v>
      </c>
      <c r="AI668" s="0" t="n">
        <f aca="false">(SQRT(((AG668/W668)^2)+((AH668/AD668)^2)))*AE668</f>
        <v>0.0343967401286133</v>
      </c>
      <c r="AJ668" s="0" t="n">
        <v>3.02832944E-007</v>
      </c>
      <c r="AK668" s="0" t="n">
        <f aca="false">(W668*AJ668)*EXP(L668*M668)</f>
        <v>0.0036158707006879</v>
      </c>
      <c r="AL668" s="0" t="n">
        <v>175689.824710131</v>
      </c>
      <c r="AM668" s="0" t="n">
        <v>6507.82824848106</v>
      </c>
      <c r="AN668" s="0" t="n">
        <f aca="false">AJ668*0.1</f>
        <v>3.02832944E-008</v>
      </c>
      <c r="AO668" s="0" t="n">
        <f aca="false">(SQRT(((AM668/W668)^2)+((AN668/AJ668)^2)))*AK668</f>
        <v>0.00199401392049932</v>
      </c>
    </row>
    <row r="669" customFormat="false" ht="15" hidden="false" customHeight="false" outlineLevel="0" collapsed="false">
      <c r="A669" s="42" t="s">
        <v>682</v>
      </c>
      <c r="B669" s="32"/>
      <c r="C669" s="0" t="s">
        <v>2123</v>
      </c>
      <c r="D669" s="47"/>
      <c r="E669" s="0" t="n">
        <v>3000</v>
      </c>
      <c r="F669" s="0" t="n">
        <v>3000</v>
      </c>
      <c r="L669" s="0" t="n">
        <v>0.005</v>
      </c>
      <c r="M669" s="0" t="n">
        <v>-1</v>
      </c>
      <c r="N669" s="0" t="n">
        <v>0</v>
      </c>
      <c r="O669" s="0" t="n">
        <f aca="false">(N669/2204.59)*EXP(L669*M669)</f>
        <v>0</v>
      </c>
      <c r="P669" s="0" t="n">
        <v>2.81690318237076</v>
      </c>
      <c r="Q669" s="0" t="n">
        <v>0.689957873411666</v>
      </c>
      <c r="R669" s="0" t="n">
        <f aca="false">40.5074751462878*(I669/Hoja4!$R$2)</f>
        <v>0</v>
      </c>
      <c r="S669" s="0" t="n">
        <v>1.14894745568521</v>
      </c>
      <c r="T669" s="0" t="n">
        <v>5.58086552427142E-005</v>
      </c>
      <c r="W669" s="0" t="n">
        <v>0</v>
      </c>
      <c r="X669" s="0" t="n">
        <v>4.994E-006</v>
      </c>
      <c r="Y669" s="0" t="n">
        <f aca="false">(W669*X669)*EXP(L669*M669)</f>
        <v>0</v>
      </c>
      <c r="Z669" s="0" t="n">
        <v>228732.698823789</v>
      </c>
      <c r="AA669" s="0" t="n">
        <v>6507.82824848106</v>
      </c>
      <c r="AB669" s="0" t="n">
        <f aca="false">X669*0.1</f>
        <v>4.994E-007</v>
      </c>
      <c r="AD669" s="0" t="n">
        <v>5.223868284E-006</v>
      </c>
      <c r="AE669" s="0" t="n">
        <f aca="false">(W669*AD669)*EXP(L669*M669)</f>
        <v>0</v>
      </c>
      <c r="AF669" s="0" t="n">
        <v>228732.698823789</v>
      </c>
      <c r="AG669" s="0" t="n">
        <v>6507.82824848106</v>
      </c>
      <c r="AH669" s="0" t="n">
        <f aca="false">AD669*0.1</f>
        <v>5.223868284E-007</v>
      </c>
      <c r="AJ669" s="0" t="n">
        <v>3.02832944E-007</v>
      </c>
      <c r="AK669" s="0" t="n">
        <f aca="false">(W669*AJ669)*EXP(L669*M669)</f>
        <v>0</v>
      </c>
      <c r="AL669" s="0" t="n">
        <v>228732.698823789</v>
      </c>
      <c r="AM669" s="0" t="n">
        <v>6507.82824848106</v>
      </c>
      <c r="AN669" s="0" t="n">
        <f aca="false">AJ669*0.1</f>
        <v>3.02832944E-008</v>
      </c>
    </row>
    <row r="670" customFormat="false" ht="15" hidden="false" customHeight="false" outlineLevel="0" collapsed="false">
      <c r="A670" s="42" t="s">
        <v>682</v>
      </c>
      <c r="B670" s="40" t="s">
        <v>1143</v>
      </c>
      <c r="C670" s="0" t="s">
        <v>2122</v>
      </c>
      <c r="D670" s="45" t="n">
        <v>40354</v>
      </c>
      <c r="E670" s="0" t="n">
        <v>10000</v>
      </c>
      <c r="F670" s="0" t="n">
        <v>9685</v>
      </c>
      <c r="G670" s="0" t="n">
        <f aca="false">(((F670*3.7852*35.81)/1000)/(H670^2))*1.2732</f>
        <v>26.1161667841766</v>
      </c>
      <c r="H670" s="0" t="n">
        <v>8</v>
      </c>
      <c r="I670" s="0" t="n">
        <v>19.0718017797865</v>
      </c>
      <c r="J670" s="0" t="n">
        <v>68.0016224983599</v>
      </c>
      <c r="K670" s="0" t="n">
        <v>3.82238500207701</v>
      </c>
      <c r="L670" s="0" t="n">
        <v>0.005</v>
      </c>
      <c r="M670" s="0" t="n">
        <v>2</v>
      </c>
      <c r="N670" s="0" t="n">
        <v>1125.85366591657</v>
      </c>
      <c r="O670" s="0" t="n">
        <f aca="false">(N670/2204.59)*EXP(L670*M670)</f>
        <v>0.515818670760256</v>
      </c>
      <c r="P670" s="0" t="n">
        <v>0.693948706618423</v>
      </c>
      <c r="Q670" s="0" t="n">
        <v>0.0696754411027923</v>
      </c>
      <c r="R670" s="0" t="n">
        <f aca="false">30.3818643031628*(I670/Hoja4!$CY$2)</f>
        <v>0.169682270596279</v>
      </c>
      <c r="S670" s="0" t="n">
        <v>0.346725101597201</v>
      </c>
      <c r="T670" s="0" t="n">
        <v>0.0215793379964769</v>
      </c>
      <c r="U670" s="0" t="n">
        <f aca="false">(SQRT(((P670/G670)^2)+((Q670/H670)^2)+((R670/I670)^2)+((S670/J670)^2)+((T670/K670)^2)))*O670</f>
        <v>0.015636464804398</v>
      </c>
      <c r="V670" s="0" t="n">
        <f aca="false">O670&gt;U670</f>
        <v>1</v>
      </c>
      <c r="W670" s="0" t="n">
        <v>184710.400237232</v>
      </c>
      <c r="X670" s="0" t="n">
        <v>4.994E-006</v>
      </c>
      <c r="Y670" s="0" t="n">
        <f aca="false">(W670*X670)*EXP(L670*M670)</f>
        <v>0.931714452485269</v>
      </c>
      <c r="Z670" s="0" t="n">
        <v>228732.698823789</v>
      </c>
      <c r="AA670" s="0" t="n">
        <v>3748.14709444969</v>
      </c>
      <c r="AB670" s="0" t="n">
        <f aca="false">X670*0.1</f>
        <v>4.994E-007</v>
      </c>
      <c r="AC670" s="0" t="n">
        <f aca="false">(SQRT(((AA670/W670)^2)+((AB670/X670)^2)))*Y670</f>
        <v>0.0950703369314486</v>
      </c>
      <c r="AD670" s="0" t="n">
        <v>5.223868284E-006</v>
      </c>
      <c r="AE670" s="0" t="n">
        <f aca="false">(W670*AD670)*EXP(L670*M670)</f>
        <v>0.974600235899523</v>
      </c>
      <c r="AF670" s="0" t="n">
        <v>228732.698823789</v>
      </c>
      <c r="AG670" s="0" t="n">
        <v>3748.14709444969</v>
      </c>
      <c r="AH670" s="0" t="n">
        <f aca="false">AD670*0.1</f>
        <v>5.223868284E-007</v>
      </c>
      <c r="AI670" s="0" t="n">
        <f aca="false">(SQRT(((AG670/W670)^2)+((AH670/AD670)^2)))*AE670</f>
        <v>0.0994463191520601</v>
      </c>
      <c r="AJ670" s="0" t="n">
        <v>3.02832944E-007</v>
      </c>
      <c r="AK670" s="0" t="n">
        <f aca="false">(W670*AJ670)*EXP(L670*M670)</f>
        <v>0.0564985643999724</v>
      </c>
      <c r="AL670" s="0" t="n">
        <v>228732.698823789</v>
      </c>
      <c r="AM670" s="0" t="n">
        <v>3748.14709444969</v>
      </c>
      <c r="AN670" s="0" t="n">
        <f aca="false">AJ670*0.1</f>
        <v>3.02832944E-008</v>
      </c>
      <c r="AO670" s="0" t="n">
        <f aca="false">(SQRT(((AM670/W670)^2)+((AN670/AJ670)^2)))*AK670</f>
        <v>0.00576500400881508</v>
      </c>
    </row>
    <row r="671" customFormat="false" ht="15" hidden="false" customHeight="false" outlineLevel="0" collapsed="false">
      <c r="A671" s="42" t="s">
        <v>682</v>
      </c>
      <c r="B671" s="32"/>
      <c r="C671" s="0" t="s">
        <v>2122</v>
      </c>
      <c r="D671" s="47"/>
      <c r="E671" s="0" t="n">
        <v>10000</v>
      </c>
      <c r="F671" s="0" t="n">
        <v>9685</v>
      </c>
      <c r="G671" s="0" t="n">
        <f aca="false">(((F671*3.7852*35.81)/1000)/(H671^2))*1.2732</f>
        <v>26.1161667841766</v>
      </c>
      <c r="H671" s="0" t="n">
        <v>8</v>
      </c>
      <c r="I671" s="0" t="n">
        <v>19.0718017797865</v>
      </c>
      <c r="J671" s="0" t="n">
        <v>68.0016224983599</v>
      </c>
      <c r="K671" s="0" t="n">
        <v>3.82238500207701</v>
      </c>
      <c r="L671" s="0" t="n">
        <v>0.005</v>
      </c>
      <c r="M671" s="0" t="n">
        <v>2</v>
      </c>
      <c r="N671" s="0" t="n">
        <v>1125.85366591657</v>
      </c>
      <c r="O671" s="0" t="n">
        <f aca="false">(N671/2204.59)*EXP(L671*M671)</f>
        <v>0.515818670760256</v>
      </c>
      <c r="P671" s="0" t="n">
        <v>0.693948706618423</v>
      </c>
      <c r="Q671" s="0" t="n">
        <v>0.0696754411027923</v>
      </c>
      <c r="R671" s="0" t="n">
        <f aca="false">30.3818643031628*(I671/Hoja4!$CY$2)</f>
        <v>0.169682270596279</v>
      </c>
      <c r="S671" s="0" t="n">
        <v>0.346725101597201</v>
      </c>
      <c r="T671" s="0" t="n">
        <v>0.0215793379964769</v>
      </c>
      <c r="U671" s="0" t="n">
        <f aca="false">(SQRT(((P671/G671)^2)+((Q671/H671)^2)+((R671/I671)^2)+((S671/J671)^2)+((T671/K671)^2)))*O671</f>
        <v>0.015636464804398</v>
      </c>
      <c r="V671" s="0" t="n">
        <f aca="false">O671&gt;U671</f>
        <v>1</v>
      </c>
      <c r="W671" s="0" t="n">
        <v>184710.400237232</v>
      </c>
      <c r="X671" s="0" t="n">
        <v>4.994E-006</v>
      </c>
      <c r="Y671" s="0" t="n">
        <f aca="false">(W671*X671)*EXP(L671*M671)</f>
        <v>0.931714452485269</v>
      </c>
      <c r="Z671" s="0" t="n">
        <v>176458.577817786</v>
      </c>
      <c r="AA671" s="0" t="n">
        <v>3748.14709444969</v>
      </c>
      <c r="AB671" s="0" t="n">
        <f aca="false">X671*0.1</f>
        <v>4.994E-007</v>
      </c>
      <c r="AC671" s="0" t="n">
        <f aca="false">(SQRT(((AA671/W671)^2)+((AB671/X671)^2)))*Y671</f>
        <v>0.0950703369314486</v>
      </c>
      <c r="AD671" s="0" t="n">
        <v>5.223868284E-006</v>
      </c>
      <c r="AE671" s="0" t="n">
        <f aca="false">(W671*AD671)*EXP(L671*M671)</f>
        <v>0.974600235899523</v>
      </c>
      <c r="AF671" s="0" t="n">
        <v>176458.577817786</v>
      </c>
      <c r="AG671" s="0" t="n">
        <v>3748.14709444969</v>
      </c>
      <c r="AH671" s="0" t="n">
        <f aca="false">AD671*0.1</f>
        <v>5.223868284E-007</v>
      </c>
      <c r="AI671" s="0" t="n">
        <f aca="false">(SQRT(((AG671/W671)^2)+((AH671/AD671)^2)))*AE671</f>
        <v>0.0994463191520601</v>
      </c>
      <c r="AJ671" s="0" t="n">
        <v>3.02832944E-007</v>
      </c>
      <c r="AK671" s="0" t="n">
        <f aca="false">(W671*AJ671)*EXP(L671*M671)</f>
        <v>0.0564985643999724</v>
      </c>
      <c r="AL671" s="0" t="n">
        <v>176458.577817786</v>
      </c>
      <c r="AM671" s="0" t="n">
        <v>3748.14709444969</v>
      </c>
      <c r="AN671" s="0" t="n">
        <f aca="false">AJ671*0.1</f>
        <v>3.02832944E-008</v>
      </c>
      <c r="AO671" s="0" t="n">
        <f aca="false">(SQRT(((AM671/W671)^2)+((AN671/AJ671)^2)))*AK671</f>
        <v>0.00576500400881508</v>
      </c>
    </row>
    <row r="672" customFormat="false" ht="15" hidden="false" customHeight="false" outlineLevel="0" collapsed="false">
      <c r="A672" s="42" t="s">
        <v>682</v>
      </c>
      <c r="B672" s="32"/>
      <c r="C672" s="0" t="s">
        <v>2125</v>
      </c>
      <c r="D672" s="47"/>
      <c r="E672" s="0" t="n">
        <v>5000</v>
      </c>
      <c r="F672" s="0" t="n">
        <v>5049</v>
      </c>
      <c r="G672" s="0" t="n">
        <f aca="false">(((F672*3.7852*35.81)/1000)/(H672^2))*1.2732</f>
        <v>13.6149226735475</v>
      </c>
      <c r="H672" s="0" t="n">
        <v>8</v>
      </c>
      <c r="I672" s="0" t="n">
        <v>9.66567951601203</v>
      </c>
      <c r="J672" s="0" t="n">
        <v>68.0020357347871</v>
      </c>
      <c r="K672" s="0" t="n">
        <v>3.9836139795159</v>
      </c>
      <c r="L672" s="0" t="n">
        <v>0.005</v>
      </c>
      <c r="M672" s="0" t="n">
        <v>2</v>
      </c>
      <c r="N672" s="0" t="n">
        <v>559.27072070338</v>
      </c>
      <c r="O672" s="0" t="n">
        <f aca="false">(N672/2204.59)*EXP(L672*M672)</f>
        <v>0.25623425892875</v>
      </c>
      <c r="P672" s="0" t="n">
        <v>0.400684429145215</v>
      </c>
      <c r="Q672" s="0" t="n">
        <v>0.0788250461799058</v>
      </c>
      <c r="R672" s="0" t="n">
        <f aca="false">30.6123136425953*(I672/Hoja4!$AG$2)</f>
        <v>0.255241005666516</v>
      </c>
      <c r="S672" s="0" t="n">
        <v>0.388353619553598</v>
      </c>
      <c r="T672" s="0" t="n">
        <v>0.0223763331258358</v>
      </c>
      <c r="U672" s="0" t="n">
        <f aca="false">(SQRT(((P672/G672)^2)+((Q672/H672)^2)+((R672/I672)^2)+((S672/J672)^2)+((T672/K672)^2)))*O672</f>
        <v>0.0106412513775853</v>
      </c>
      <c r="V672" s="0" t="n">
        <f aca="false">O672&gt;U672</f>
        <v>1</v>
      </c>
      <c r="W672" s="0" t="n">
        <v>48802.0158763447</v>
      </c>
      <c r="X672" s="0" t="n">
        <v>4.994E-006</v>
      </c>
      <c r="Y672" s="0" t="n">
        <f aca="false">(W672*X672)*EXP(L672*M672)</f>
        <v>0.246166666543991</v>
      </c>
      <c r="Z672" s="0" t="n">
        <v>176458.577817786</v>
      </c>
      <c r="AA672" s="0" t="n">
        <v>804.406580767259</v>
      </c>
      <c r="AB672" s="0" t="n">
        <f aca="false">X672*0.1</f>
        <v>4.994E-007</v>
      </c>
      <c r="AC672" s="0" t="n">
        <f aca="false">(SQRT(((AA672/W672)^2)+((AB672/X672)^2)))*Y672</f>
        <v>0.0249488322997574</v>
      </c>
      <c r="AD672" s="0" t="n">
        <v>5.223868284E-006</v>
      </c>
      <c r="AE672" s="0" t="n">
        <f aca="false">(W672*AD672)*EXP(L672*M672)</f>
        <v>0.257497445321818</v>
      </c>
      <c r="AF672" s="0" t="n">
        <v>176458.577817786</v>
      </c>
      <c r="AG672" s="0" t="n">
        <v>804.406580767259</v>
      </c>
      <c r="AH672" s="0" t="n">
        <f aca="false">AD672*0.1</f>
        <v>5.223868284E-007</v>
      </c>
      <c r="AI672" s="0" t="n">
        <f aca="false">(SQRT(((AG672/W672)^2)+((AH672/AD672)^2)))*AE672</f>
        <v>0.0260971993939803</v>
      </c>
      <c r="AJ672" s="0" t="n">
        <v>3.02832944E-007</v>
      </c>
      <c r="AK672" s="0" t="n">
        <f aca="false">(W672*AJ672)*EXP(L672*M672)</f>
        <v>0.0149273881345982</v>
      </c>
      <c r="AL672" s="0" t="n">
        <v>176458.577817786</v>
      </c>
      <c r="AM672" s="0" t="n">
        <v>804.406580767259</v>
      </c>
      <c r="AN672" s="0" t="n">
        <f aca="false">AJ672*0.1</f>
        <v>3.02832944E-008</v>
      </c>
      <c r="AO672" s="0" t="n">
        <f aca="false">(SQRT(((AM672/W672)^2)+((AN672/AJ672)^2)))*AK672</f>
        <v>0.00151288112428871</v>
      </c>
    </row>
    <row r="673" customFormat="false" ht="15" hidden="false" customHeight="false" outlineLevel="0" collapsed="false">
      <c r="A673" s="42" t="s">
        <v>682</v>
      </c>
      <c r="B673" s="32"/>
      <c r="C673" s="0" t="s">
        <v>2123</v>
      </c>
      <c r="D673" s="47"/>
      <c r="E673" s="0" t="n">
        <v>5000</v>
      </c>
      <c r="F673" s="0" t="n">
        <v>5049</v>
      </c>
      <c r="G673" s="0" t="n">
        <f aca="false">(((F673*3.7852*35.81)/1000)/(H673^2))*1.2732</f>
        <v>13.6149226735475</v>
      </c>
      <c r="H673" s="0" t="n">
        <v>8</v>
      </c>
      <c r="I673" s="0" t="n">
        <v>26.9784327047166</v>
      </c>
      <c r="J673" s="0" t="n">
        <v>130.009325504884</v>
      </c>
      <c r="K673" s="0" t="n">
        <v>0.00593973</v>
      </c>
      <c r="L673" s="0" t="n">
        <v>0.005</v>
      </c>
      <c r="M673" s="0" t="n">
        <v>2</v>
      </c>
      <c r="N673" s="0" t="n">
        <v>2.281060052739</v>
      </c>
      <c r="O673" s="0" t="n">
        <f aca="false">(N673/2204.59)*EXP(L673*M673)</f>
        <v>0.00104508552039066</v>
      </c>
      <c r="P673" s="0" t="n">
        <v>0.400684429145215</v>
      </c>
      <c r="Q673" s="0" t="n">
        <v>0.0788250461799058</v>
      </c>
      <c r="R673" s="0" t="n">
        <f aca="false">30.6123136425953*(I673/Hoja4!$AB$2)</f>
        <v>0.147399596452612</v>
      </c>
      <c r="S673" s="0" t="n">
        <v>1.14894745568521</v>
      </c>
      <c r="T673" s="0" t="n">
        <v>5.58086552427142E-005</v>
      </c>
      <c r="U673" s="0" t="n">
        <f aca="false">(SQRT(((P673/G673)^2)+((Q673/H673)^2)+((R673/I673)^2)+((S673/J673)^2)+((T673/K673)^2)))*O673</f>
        <v>3.55855807732031E-005</v>
      </c>
      <c r="V673" s="0" t="n">
        <f aca="false">O673&gt;U673</f>
        <v>1</v>
      </c>
      <c r="W673" s="0" t="n">
        <v>136214.106726114</v>
      </c>
      <c r="X673" s="0" t="n">
        <v>4.994E-006</v>
      </c>
      <c r="Y673" s="0" t="n">
        <f aca="false">(W673*X673)*EXP(L673*M673)</f>
        <v>0.687089907802113</v>
      </c>
      <c r="Z673" s="0" t="n">
        <v>228732.698823789</v>
      </c>
      <c r="AA673" s="0" t="n">
        <v>6507.82824848106</v>
      </c>
      <c r="AB673" s="0" t="n">
        <f aca="false">X673*0.1</f>
        <v>4.994E-007</v>
      </c>
      <c r="AC673" s="0" t="n">
        <f aca="false">(SQRT(((AA673/W673)^2)+((AB673/X673)^2)))*Y673</f>
        <v>0.0761480093697496</v>
      </c>
      <c r="AD673" s="0" t="n">
        <v>5.223868284E-006</v>
      </c>
      <c r="AE673" s="0" t="n">
        <f aca="false">(W673*AD673)*EXP(L673*M673)</f>
        <v>0.718715894598307</v>
      </c>
      <c r="AF673" s="0" t="n">
        <v>228732.698823789</v>
      </c>
      <c r="AG673" s="0" t="n">
        <v>6507.82824848106</v>
      </c>
      <c r="AH673" s="0" t="n">
        <f aca="false">AD673*0.1</f>
        <v>5.223868284E-007</v>
      </c>
      <c r="AI673" s="0" t="n">
        <f aca="false">(SQRT(((AG673/W673)^2)+((AH673/AD673)^2)))*AE673</f>
        <v>0.0796530178286684</v>
      </c>
      <c r="AJ673" s="0" t="n">
        <v>3.02832944E-007</v>
      </c>
      <c r="AK673" s="0" t="n">
        <f aca="false">(W673*AJ673)*EXP(L673*M673)</f>
        <v>0.0416646895419308</v>
      </c>
      <c r="AL673" s="0" t="n">
        <v>228732.698823789</v>
      </c>
      <c r="AM673" s="0" t="n">
        <v>6507.82824848106</v>
      </c>
      <c r="AN673" s="0" t="n">
        <f aca="false">AJ673*0.1</f>
        <v>3.02832944E-008</v>
      </c>
      <c r="AO673" s="0" t="n">
        <f aca="false">(SQRT(((AM673/W673)^2)+((AN673/AJ673)^2)))*AK673</f>
        <v>0.0046175662509373</v>
      </c>
    </row>
    <row r="674" customFormat="false" ht="15" hidden="false" customHeight="false" outlineLevel="0" collapsed="false">
      <c r="A674" s="42" t="s">
        <v>682</v>
      </c>
      <c r="B674" s="40" t="s">
        <v>1147</v>
      </c>
      <c r="C674" s="0" t="s">
        <v>2125</v>
      </c>
      <c r="D674" s="41" t="n">
        <v>41412</v>
      </c>
      <c r="E674" s="0" t="n">
        <v>3000</v>
      </c>
      <c r="F674" s="0" t="n">
        <v>2772</v>
      </c>
      <c r="G674" s="0" t="n">
        <f aca="false">(((F674*3.7852*35.81)/1000)/(H674^2))*1.2732</f>
        <v>7.4748595070457</v>
      </c>
      <c r="H674" s="0" t="n">
        <v>8</v>
      </c>
      <c r="I674" s="0" t="n">
        <v>13.8528138528139</v>
      </c>
      <c r="J674" s="0" t="n">
        <v>68.0020357347871</v>
      </c>
      <c r="K674" s="0" t="n">
        <v>3.9836139795159</v>
      </c>
      <c r="L674" s="0" t="n">
        <v>0.005</v>
      </c>
      <c r="M674" s="0" t="n">
        <v>-1</v>
      </c>
      <c r="N674" s="0" t="n">
        <v>247.666971983617</v>
      </c>
      <c r="O674" s="0" t="n">
        <f aca="false">(N674/2204.59)*EXP(L674*M674)</f>
        <v>0.111781205488351</v>
      </c>
      <c r="P674" s="0" t="n">
        <v>2.81690318237076</v>
      </c>
      <c r="Q674" s="0" t="n">
        <v>0.689957873411666</v>
      </c>
      <c r="R674" s="0" t="n">
        <f aca="false">40.5074751462878*(I674/Hoja4!$R$2)</f>
        <v>0.358168890932444</v>
      </c>
      <c r="S674" s="0" t="n">
        <v>0.388353619553598</v>
      </c>
      <c r="T674" s="0" t="n">
        <v>0.0223763331258358</v>
      </c>
      <c r="U674" s="0" t="n">
        <f aca="false">(SQRT(((P674/G674)^2)+((Q674/H674)^2)+((R674/I674)^2)+((S674/J674)^2)+((T674/K674)^2)))*O674</f>
        <v>0.0433196492087135</v>
      </c>
      <c r="V674" s="0" t="n">
        <f aca="false">O674&gt;U674</f>
        <v>1</v>
      </c>
      <c r="W674" s="0" t="n">
        <v>38400</v>
      </c>
      <c r="X674" s="0" t="n">
        <v>4.994E-006</v>
      </c>
      <c r="Y674" s="0" t="n">
        <f aca="false">(W674*X674)*EXP(L674*M674)</f>
        <v>0.190813145129789</v>
      </c>
      <c r="Z674" s="0" t="n">
        <v>176458.577817786</v>
      </c>
      <c r="AA674" s="0" t="n">
        <v>804.406580767259</v>
      </c>
      <c r="AB674" s="0" t="n">
        <f aca="false">X674*0.1</f>
        <v>4.994E-007</v>
      </c>
      <c r="AC674" s="0" t="n">
        <f aca="false">(SQRT(((AA674/W674)^2)+((AB674/X674)^2)))*Y674</f>
        <v>0.019495485017232</v>
      </c>
      <c r="AD674" s="0" t="n">
        <v>5.223868284E-006</v>
      </c>
      <c r="AE674" s="0" t="n">
        <f aca="false">(W674*AD674)*EXP(L674*M674)</f>
        <v>0.199596062677972</v>
      </c>
      <c r="AF674" s="0" t="n">
        <v>176458.577817786</v>
      </c>
      <c r="AG674" s="0" t="n">
        <v>804.406580767259</v>
      </c>
      <c r="AH674" s="0" t="n">
        <f aca="false">AD674*0.1</f>
        <v>5.223868284E-007</v>
      </c>
      <c r="AI674" s="0" t="n">
        <f aca="false">(SQRT(((AG674/W674)^2)+((AH674/AD674)^2)))*AE674</f>
        <v>0.0203928405812406</v>
      </c>
      <c r="AJ674" s="0" t="n">
        <v>3.02832944E-007</v>
      </c>
      <c r="AK674" s="0" t="n">
        <f aca="false">(W674*AJ674)*EXP(L674*M674)</f>
        <v>0.0115707862422013</v>
      </c>
      <c r="AL674" s="0" t="n">
        <v>176458.577817786</v>
      </c>
      <c r="AM674" s="0" t="n">
        <v>804.406580767259</v>
      </c>
      <c r="AN674" s="0" t="n">
        <f aca="false">AJ674*0.1</f>
        <v>3.02832944E-008</v>
      </c>
      <c r="AO674" s="0" t="n">
        <f aca="false">(SQRT(((AM674/W674)^2)+((AN674/AJ674)^2)))*AK674</f>
        <v>0.00118219365688351</v>
      </c>
    </row>
    <row r="675" customFormat="false" ht="15" hidden="false" customHeight="false" outlineLevel="0" collapsed="false">
      <c r="A675" s="42" t="s">
        <v>682</v>
      </c>
      <c r="B675" s="32"/>
      <c r="C675" s="0" t="s">
        <v>2122</v>
      </c>
      <c r="D675" s="47"/>
      <c r="E675" s="0" t="n">
        <v>7000</v>
      </c>
      <c r="F675" s="0" t="n">
        <v>7293</v>
      </c>
      <c r="G675" s="0" t="n">
        <f aca="false">(((F675*3.7852*35.81)/1000)/(H675^2))*1.2732</f>
        <v>19.6659994173464</v>
      </c>
      <c r="H675" s="0" t="n">
        <v>8</v>
      </c>
      <c r="I675" s="0" t="n">
        <v>30.4885396955985</v>
      </c>
      <c r="J675" s="0" t="n">
        <v>68.0016224983599</v>
      </c>
      <c r="K675" s="0" t="n">
        <v>3.82238500207701</v>
      </c>
      <c r="L675" s="0" t="n">
        <v>0.005</v>
      </c>
      <c r="M675" s="0" t="n">
        <v>-1</v>
      </c>
      <c r="N675" s="0" t="n">
        <v>1376.05846969452</v>
      </c>
      <c r="O675" s="0" t="n">
        <f aca="false">(N675/2204.59)*EXP(L675*M675)</f>
        <v>0.621065753471093</v>
      </c>
      <c r="P675" s="0" t="n">
        <v>0.575296534612654</v>
      </c>
      <c r="Q675" s="0" t="n">
        <v>0.0436657928861363</v>
      </c>
      <c r="R675" s="0" t="n">
        <f aca="false">11.8457570192522*(I675/Hoja4!$BK$2)</f>
        <v>0.109414792645079</v>
      </c>
      <c r="S675" s="0" t="n">
        <v>0.346725101597201</v>
      </c>
      <c r="T675" s="0" t="n">
        <v>0.0215793379964769</v>
      </c>
      <c r="U675" s="0" t="n">
        <f aca="false">(SQRT(((P675/G675)^2)+((Q675/H675)^2)+((R675/I675)^2)+((S675/J675)^2)+((T675/K675)^2)))*O675</f>
        <v>0.0192058947347081</v>
      </c>
      <c r="V675" s="0" t="n">
        <f aca="false">O675&gt;U675</f>
        <v>1</v>
      </c>
      <c r="W675" s="0" t="n">
        <v>222352.92</v>
      </c>
      <c r="X675" s="0" t="n">
        <v>4.994E-006</v>
      </c>
      <c r="Y675" s="0" t="n">
        <f aca="false">(W675*X675)*EXP(L675*M675)</f>
        <v>1.10489218734355</v>
      </c>
      <c r="Z675" s="0" t="n">
        <v>175689.824710131</v>
      </c>
      <c r="AA675" s="0" t="n">
        <v>3748.14709444969</v>
      </c>
      <c r="AB675" s="0" t="n">
        <f aca="false">X675*0.1</f>
        <v>4.994E-007</v>
      </c>
      <c r="AC675" s="0" t="n">
        <f aca="false">(SQRT(((AA675/W675)^2)+((AB675/X675)^2)))*Y675</f>
        <v>0.112047998396912</v>
      </c>
      <c r="AD675" s="0" t="n">
        <v>5.223868284E-006</v>
      </c>
      <c r="AE675" s="0" t="n">
        <f aca="false">(W675*AD675)*EXP(L675*M675)</f>
        <v>1.15574914992058</v>
      </c>
      <c r="AF675" s="0" t="n">
        <v>175689.824710131</v>
      </c>
      <c r="AG675" s="0" t="n">
        <v>3748.14709444969</v>
      </c>
      <c r="AH675" s="0" t="n">
        <f aca="false">AD675*0.1</f>
        <v>5.223868284E-007</v>
      </c>
      <c r="AI675" s="0" t="n">
        <f aca="false">(SQRT(((AG675/W675)^2)+((AH675/AD675)^2)))*AE675</f>
        <v>0.117205443554528</v>
      </c>
      <c r="AJ675" s="0" t="n">
        <v>3.02832944E-007</v>
      </c>
      <c r="AK675" s="0" t="n">
        <f aca="false">(W675*AJ675)*EXP(L675*M675)</f>
        <v>0.0669999507200335</v>
      </c>
      <c r="AL675" s="0" t="n">
        <v>175689.824710131</v>
      </c>
      <c r="AM675" s="0" t="n">
        <v>3748.14709444969</v>
      </c>
      <c r="AN675" s="0" t="n">
        <f aca="false">AJ675*0.1</f>
        <v>3.02832944E-008</v>
      </c>
      <c r="AO675" s="0" t="n">
        <f aca="false">(SQRT(((AM675/W675)^2)+((AN675/AJ675)^2)))*AK675</f>
        <v>0.00679451846692914</v>
      </c>
    </row>
    <row r="676" customFormat="false" ht="15" hidden="false" customHeight="false" outlineLevel="0" collapsed="false">
      <c r="A676" s="42" t="s">
        <v>682</v>
      </c>
      <c r="B676" s="32"/>
      <c r="C676" s="0" t="s">
        <v>2122</v>
      </c>
      <c r="D676" s="47"/>
      <c r="E676" s="0" t="n">
        <v>10000</v>
      </c>
      <c r="F676" s="0" t="n">
        <v>9685</v>
      </c>
      <c r="G676" s="0" t="n">
        <f aca="false">(((F676*3.7852*35.81)/1000)/(H676^2))*1.2732</f>
        <v>26.1161667841766</v>
      </c>
      <c r="H676" s="0" t="n">
        <v>8</v>
      </c>
      <c r="I676" s="0" t="n">
        <v>32.7978275684047</v>
      </c>
      <c r="J676" s="0" t="n">
        <v>68.0016224983599</v>
      </c>
      <c r="K676" s="0" t="n">
        <v>3.82238500207701</v>
      </c>
      <c r="L676" s="0" t="n">
        <v>0.005</v>
      </c>
      <c r="M676" s="0" t="n">
        <v>-1</v>
      </c>
      <c r="N676" s="0" t="n">
        <v>1965.79738948658</v>
      </c>
      <c r="O676" s="0" t="n">
        <f aca="false">(N676/2204.59)*EXP(L676*M676)</f>
        <v>0.88723659914249</v>
      </c>
      <c r="P676" s="0" t="n">
        <v>0.693948706618423</v>
      </c>
      <c r="Q676" s="0" t="n">
        <v>0.0696754411027923</v>
      </c>
      <c r="R676" s="0" t="n">
        <f aca="false">30.3818643031628*(I676/Hoja4!$CY$2)</f>
        <v>0.291803046020043</v>
      </c>
      <c r="S676" s="0" t="n">
        <v>0.346725101597201</v>
      </c>
      <c r="T676" s="0" t="n">
        <v>0.0215793379964769</v>
      </c>
      <c r="U676" s="0" t="n">
        <f aca="false">(SQRT(((P676/G676)^2)+((Q676/H676)^2)+((R676/I676)^2)+((S676/J676)^2)+((T676/K676)^2)))*O676</f>
        <v>0.0268955829675917</v>
      </c>
      <c r="V676" s="0" t="n">
        <f aca="false">O676&gt;U676</f>
        <v>1</v>
      </c>
      <c r="W676" s="0" t="n">
        <v>317646.96</v>
      </c>
      <c r="X676" s="0" t="n">
        <v>4.994E-006</v>
      </c>
      <c r="Y676" s="0" t="n">
        <f aca="false">(W676*X676)*EXP(L676*M676)</f>
        <v>1.57841706975303</v>
      </c>
      <c r="Z676" s="0" t="n">
        <v>228732.698823789</v>
      </c>
      <c r="AA676" s="0" t="n">
        <v>3748.14709444969</v>
      </c>
      <c r="AB676" s="0" t="n">
        <f aca="false">X676*0.1</f>
        <v>4.994E-007</v>
      </c>
      <c r="AC676" s="0" t="n">
        <f aca="false">(SQRT(((AA676/W676)^2)+((AB676/X676)^2)))*Y676</f>
        <v>0.158936751411068</v>
      </c>
      <c r="AD676" s="0" t="n">
        <v>5.223868284E-006</v>
      </c>
      <c r="AE676" s="0" t="n">
        <f aca="false">(W676*AD676)*EXP(L676*M676)</f>
        <v>1.65106985775071</v>
      </c>
      <c r="AF676" s="0" t="n">
        <v>228732.698823789</v>
      </c>
      <c r="AG676" s="0" t="n">
        <v>3748.14709444969</v>
      </c>
      <c r="AH676" s="0" t="n">
        <f aca="false">AD676*0.1</f>
        <v>5.223868284E-007</v>
      </c>
      <c r="AI676" s="0" t="n">
        <f aca="false">(SQRT(((AG676/W676)^2)+((AH676/AD676)^2)))*AE676</f>
        <v>0.166252433892325</v>
      </c>
      <c r="AJ676" s="0" t="n">
        <v>3.02832944E-007</v>
      </c>
      <c r="AK676" s="0" t="n">
        <f aca="false">(W676*AJ676)*EXP(L676*M676)</f>
        <v>0.0957141946522152</v>
      </c>
      <c r="AL676" s="0" t="n">
        <v>228732.698823789</v>
      </c>
      <c r="AM676" s="0" t="n">
        <v>3748.14709444969</v>
      </c>
      <c r="AN676" s="0" t="n">
        <f aca="false">AJ676*0.1</f>
        <v>3.02832944E-008</v>
      </c>
      <c r="AO676" s="0" t="n">
        <f aca="false">(SQRT(((AM676/W676)^2)+((AN676/AJ676)^2)))*AK676</f>
        <v>0.00963782225462752</v>
      </c>
    </row>
    <row r="677" customFormat="false" ht="15" hidden="false" customHeight="false" outlineLevel="0" collapsed="false">
      <c r="A677" s="42" t="s">
        <v>682</v>
      </c>
      <c r="B677" s="32"/>
      <c r="C677" s="0" t="s">
        <v>2123</v>
      </c>
      <c r="D677" s="47"/>
      <c r="E677" s="0" t="n">
        <v>10000</v>
      </c>
      <c r="F677" s="0" t="n">
        <v>9685</v>
      </c>
      <c r="G677" s="0" t="n">
        <f aca="false">(((F677*3.7852*35.81)/1000)/(H677^2))*1.2732</f>
        <v>26.1161667841766</v>
      </c>
      <c r="H677" s="0" t="n">
        <v>8</v>
      </c>
      <c r="I677" s="0" t="n">
        <v>17.3464119772845</v>
      </c>
      <c r="J677" s="0" t="n">
        <v>130.009325504884</v>
      </c>
      <c r="K677" s="0" t="n">
        <v>0.00593973</v>
      </c>
      <c r="L677" s="0" t="n">
        <v>0.005</v>
      </c>
      <c r="M677" s="0" t="n">
        <v>-1</v>
      </c>
      <c r="N677" s="0" t="n">
        <v>3.0886596</v>
      </c>
      <c r="O677" s="0" t="n">
        <f aca="false">(N677/2204.59)*EXP(L677*M677)</f>
        <v>0.00139402557662798</v>
      </c>
      <c r="P677" s="0" t="n">
        <v>0.693948706618423</v>
      </c>
      <c r="Q677" s="0" t="n">
        <v>0.0696754411027923</v>
      </c>
      <c r="R677" s="0" t="n">
        <f aca="false">30.3818643031628*(I677/Hoja4!$DN$2)</f>
        <v>0.0917254334574179</v>
      </c>
      <c r="S677" s="0" t="n">
        <v>1.14894745568521</v>
      </c>
      <c r="T677" s="0" t="n">
        <v>5.58086552427142E-005</v>
      </c>
      <c r="U677" s="0" t="n">
        <f aca="false">(SQRT(((P677/G677)^2)+((Q677/H677)^2)+((R677/I677)^2)+((S677/J677)^2)+((T677/K677)^2)))*O677</f>
        <v>4.35562815057366E-005</v>
      </c>
      <c r="V677" s="0" t="n">
        <f aca="false">O677&gt;U677</f>
        <v>1</v>
      </c>
      <c r="W677" s="0" t="n">
        <v>168000</v>
      </c>
      <c r="X677" s="0" t="n">
        <v>4.994E-006</v>
      </c>
      <c r="Y677" s="0" t="n">
        <f aca="false">(W677*X677)*EXP(L677*M677)</f>
        <v>0.834807509942827</v>
      </c>
      <c r="Z677" s="0" t="n">
        <v>175689.824710131</v>
      </c>
      <c r="AA677" s="0" t="n">
        <v>6507.82824848106</v>
      </c>
      <c r="AB677" s="0" t="n">
        <f aca="false">X677*0.1</f>
        <v>4.994E-007</v>
      </c>
      <c r="AC677" s="0" t="n">
        <f aca="false">(SQRT(((AA677/W677)^2)+((AB677/X677)^2)))*Y677</f>
        <v>0.0895253148011399</v>
      </c>
      <c r="AD677" s="0" t="n">
        <v>5.223868284E-006</v>
      </c>
      <c r="AE677" s="0" t="n">
        <f aca="false">(W677*AD677)*EXP(L677*M677)</f>
        <v>0.873232774216129</v>
      </c>
      <c r="AF677" s="0" t="n">
        <v>175689.824710131</v>
      </c>
      <c r="AG677" s="0" t="n">
        <v>6507.82824848106</v>
      </c>
      <c r="AH677" s="0" t="n">
        <f aca="false">AD677*0.1</f>
        <v>5.223868284E-007</v>
      </c>
      <c r="AI677" s="0" t="n">
        <f aca="false">(SQRT(((AG677/W677)^2)+((AH677/AD677)^2)))*AE677</f>
        <v>0.093646065799918</v>
      </c>
      <c r="AJ677" s="0" t="n">
        <v>3.02832944E-007</v>
      </c>
      <c r="AK677" s="0" t="n">
        <f aca="false">(W677*AJ677)*EXP(L677*M677)</f>
        <v>0.0506221898096307</v>
      </c>
      <c r="AL677" s="0" t="n">
        <v>175689.824710131</v>
      </c>
      <c r="AM677" s="0" t="n">
        <v>6507.82824848106</v>
      </c>
      <c r="AN677" s="0" t="n">
        <f aca="false">AJ677*0.1</f>
        <v>3.02832944E-008</v>
      </c>
      <c r="AO677" s="0" t="n">
        <f aca="false">(SQRT(((AM677/W677)^2)+((AN677/AJ677)^2)))*AK677</f>
        <v>0.00542875743767641</v>
      </c>
    </row>
    <row r="678" customFormat="false" ht="15" hidden="false" customHeight="false" outlineLevel="0" collapsed="false">
      <c r="A678" s="42" t="s">
        <v>682</v>
      </c>
      <c r="B678" s="40" t="s">
        <v>1151</v>
      </c>
      <c r="C678" s="0" t="s">
        <v>2122</v>
      </c>
      <c r="D678" s="41" t="n">
        <v>40855</v>
      </c>
      <c r="E678" s="0" t="n">
        <v>12000</v>
      </c>
      <c r="F678" s="0" t="n">
        <v>11529</v>
      </c>
      <c r="G678" s="0" t="n">
        <f aca="false">(((F678*3.7852*35.81)/1000)/(H678^2))*1.2732</f>
        <v>31.0886202224855</v>
      </c>
      <c r="H678" s="0" t="n">
        <v>8</v>
      </c>
      <c r="I678" s="0" t="n">
        <v>46.2138953942233</v>
      </c>
      <c r="J678" s="0" t="n">
        <v>68.0016224983599</v>
      </c>
      <c r="K678" s="0" t="n">
        <v>3.82238500207701</v>
      </c>
      <c r="L678" s="0" t="n">
        <v>0.005</v>
      </c>
      <c r="M678" s="0" t="n">
        <v>1</v>
      </c>
      <c r="N678" s="0" t="n">
        <v>2690.00892402069</v>
      </c>
      <c r="O678" s="0" t="n">
        <f aca="false">(N678/2204.59)*EXP(L678*M678)</f>
        <v>1.22630178394364</v>
      </c>
      <c r="P678" s="0" t="n">
        <v>1.07195269681865</v>
      </c>
      <c r="Q678" s="0" t="n">
        <v>0.0717296563018546</v>
      </c>
      <c r="R678" s="0" t="n">
        <f aca="false">40.3876152128855*(I678/Hoja4!$EC$2)</f>
        <v>0.686496196326226</v>
      </c>
      <c r="S678" s="0" t="n">
        <v>0.346725101597201</v>
      </c>
      <c r="T678" s="0" t="n">
        <v>0.0215793379964769</v>
      </c>
      <c r="U678" s="0" t="n">
        <f aca="false">(SQRT(((P678/G678)^2)+((Q678/H678)^2)+((R678/I678)^2)+((S678/J678)^2)+((T678/K678)^2)))*O678</f>
        <v>0.048245809510272</v>
      </c>
      <c r="V678" s="0" t="n">
        <f aca="false">O678&gt;U678</f>
        <v>1</v>
      </c>
      <c r="W678" s="0" t="n">
        <v>532800</v>
      </c>
      <c r="X678" s="0" t="n">
        <v>4.994E-006</v>
      </c>
      <c r="Y678" s="0" t="n">
        <f aca="false">(W678*X678)*EXP(L678*M678)</f>
        <v>2.67414053154276</v>
      </c>
      <c r="Z678" s="0" t="n">
        <v>176458.577817786</v>
      </c>
      <c r="AA678" s="0" t="n">
        <v>3748.14709444969</v>
      </c>
      <c r="AB678" s="0" t="n">
        <f aca="false">X678*0.1</f>
        <v>4.994E-007</v>
      </c>
      <c r="AC678" s="0" t="n">
        <f aca="false">(SQRT(((AA678/W678)^2)+((AB678/X678)^2)))*Y678</f>
        <v>0.268074933338654</v>
      </c>
      <c r="AD678" s="0" t="n">
        <v>5.223868284E-006</v>
      </c>
      <c r="AE678" s="0" t="n">
        <f aca="false">(W678*AD678)*EXP(L678*M678)</f>
        <v>2.79722825584404</v>
      </c>
      <c r="AF678" s="0" t="n">
        <v>176458.577817786</v>
      </c>
      <c r="AG678" s="0" t="n">
        <v>3748.14709444969</v>
      </c>
      <c r="AH678" s="0" t="n">
        <f aca="false">AD678*0.1</f>
        <v>5.223868284E-007</v>
      </c>
      <c r="AI678" s="0" t="n">
        <f aca="false">(SQRT(((AG678/W678)^2)+((AH678/AD678)^2)))*AE678</f>
        <v>0.280414125351063</v>
      </c>
      <c r="AJ678" s="0" t="n">
        <v>3.02832944E-007</v>
      </c>
      <c r="AK678" s="0" t="n">
        <f aca="false">(W678*AJ678)*EXP(L678*M678)</f>
        <v>0.162158159759075</v>
      </c>
      <c r="AL678" s="0" t="n">
        <v>176458.577817786</v>
      </c>
      <c r="AM678" s="0" t="n">
        <v>3748.14709444969</v>
      </c>
      <c r="AN678" s="0" t="n">
        <f aca="false">AJ678*0.1</f>
        <v>3.02832944E-008</v>
      </c>
      <c r="AO678" s="0" t="n">
        <f aca="false">(SQRT(((AM678/W678)^2)+((AN678/AJ678)^2)))*AK678</f>
        <v>0.0162558913246993</v>
      </c>
    </row>
    <row r="679" customFormat="false" ht="15" hidden="false" customHeight="false" outlineLevel="0" collapsed="false">
      <c r="A679" s="42" t="s">
        <v>682</v>
      </c>
      <c r="B679" s="32"/>
      <c r="C679" s="0" t="s">
        <v>2123</v>
      </c>
      <c r="D679" s="47"/>
      <c r="E679" s="0" t="n">
        <v>6000</v>
      </c>
      <c r="F679" s="0" t="n">
        <v>6380</v>
      </c>
      <c r="G679" s="0" t="n">
        <f aca="false">(((F679*3.7852*35.81)/1000)/(H679^2))*1.2732</f>
        <v>17.2040417225655</v>
      </c>
      <c r="H679" s="0" t="n">
        <v>8</v>
      </c>
      <c r="I679" s="0" t="n">
        <v>38.9341692789969</v>
      </c>
      <c r="J679" s="0" t="n">
        <v>130.009325504884</v>
      </c>
      <c r="K679" s="0" t="n">
        <v>0.00593973</v>
      </c>
      <c r="L679" s="0" t="n">
        <v>0.005</v>
      </c>
      <c r="M679" s="0" t="n">
        <v>1</v>
      </c>
      <c r="N679" s="0" t="n">
        <v>4.27999975664428</v>
      </c>
      <c r="O679" s="0" t="n">
        <f aca="false">(N679/2204.59)*EXP(L679*M679)</f>
        <v>0.00195113528805932</v>
      </c>
      <c r="P679" s="0" t="n">
        <v>0.581693626796288</v>
      </c>
      <c r="Q679" s="0" t="n">
        <v>0.0152723966616018</v>
      </c>
      <c r="R679" s="0" t="n">
        <f aca="false">32.2690362110918*(I679/Hoja4!$AV$2)</f>
        <v>0.232158067599502</v>
      </c>
      <c r="S679" s="0" t="n">
        <v>1.14894745568521</v>
      </c>
      <c r="T679" s="0" t="n">
        <v>5.58086552427142E-005</v>
      </c>
      <c r="U679" s="0" t="n">
        <f aca="false">(SQRT(((P679/G679)^2)+((Q679/H679)^2)+((R679/I679)^2)+((S679/J679)^2)+((T679/K679)^2)))*O679</f>
        <v>7.16573051069891E-005</v>
      </c>
      <c r="V679" s="0" t="n">
        <f aca="false">O679&gt;U679</f>
        <v>1</v>
      </c>
      <c r="W679" s="0" t="n">
        <v>248400</v>
      </c>
      <c r="X679" s="0" t="n">
        <v>4.994E-006</v>
      </c>
      <c r="Y679" s="0" t="n">
        <f aca="false">(W679*X679)*EXP(L679*M679)</f>
        <v>1.24672768024629</v>
      </c>
      <c r="Z679" s="0" t="n">
        <v>176458.577817786</v>
      </c>
      <c r="AA679" s="0" t="n">
        <v>6507.82824848106</v>
      </c>
      <c r="AB679" s="0" t="n">
        <f aca="false">X679*0.1</f>
        <v>4.994E-007</v>
      </c>
      <c r="AC679" s="0" t="n">
        <f aca="false">(SQRT(((AA679/W679)^2)+((AB679/X679)^2)))*Y679</f>
        <v>0.128880451447218</v>
      </c>
      <c r="AD679" s="0" t="n">
        <v>5.223868284E-006</v>
      </c>
      <c r="AE679" s="0" t="n">
        <f aca="false">(W679*AD679)*EXP(L679*M679)</f>
        <v>1.30411317333269</v>
      </c>
      <c r="AG679" s="0" t="n">
        <v>6507.82824848106</v>
      </c>
      <c r="AH679" s="0" t="n">
        <f aca="false">AD679*0.1</f>
        <v>5.223868284E-007</v>
      </c>
      <c r="AI679" s="0" t="n">
        <f aca="false">(SQRT(((AG679/W679)^2)+((AH679/AD679)^2)))*AE679</f>
        <v>0.134812675759456</v>
      </c>
      <c r="AJ679" s="0" t="n">
        <v>3.02832944E-007</v>
      </c>
      <c r="AK679" s="0" t="n">
        <f aca="false">(W679*AJ679)*EXP(L679*M679)</f>
        <v>0.0756007636714605</v>
      </c>
      <c r="AM679" s="0" t="n">
        <v>6507.82824848106</v>
      </c>
      <c r="AN679" s="0" t="n">
        <f aca="false">AJ679*0.1</f>
        <v>3.02832944E-008</v>
      </c>
      <c r="AO679" s="0" t="n">
        <f aca="false">(SQRT(((AM679/W679)^2)+((AN679/AJ679)^2)))*AK679</f>
        <v>0.00781522758025834</v>
      </c>
    </row>
    <row r="680" customFormat="false" ht="15" hidden="false" customHeight="false" outlineLevel="0" collapsed="false">
      <c r="A680" s="42" t="s">
        <v>682</v>
      </c>
      <c r="B680" s="32"/>
      <c r="C680" s="0" t="s">
        <v>2125</v>
      </c>
      <c r="D680" s="47"/>
      <c r="E680" s="0" t="n">
        <v>6000</v>
      </c>
      <c r="F680" s="0" t="n">
        <v>6380</v>
      </c>
      <c r="G680" s="0" t="n">
        <f aca="false">(((F680*3.7852*35.81)/1000)/(H680^2))*1.2732</f>
        <v>17.2040417225655</v>
      </c>
      <c r="H680" s="0" t="n">
        <v>8</v>
      </c>
      <c r="I680" s="0" t="n">
        <v>8.2551724137931</v>
      </c>
      <c r="J680" s="0" t="n">
        <v>68.0020357347871</v>
      </c>
      <c r="K680" s="0" t="n">
        <v>3.9836139795159</v>
      </c>
      <c r="L680" s="0" t="n">
        <v>0.005</v>
      </c>
      <c r="M680" s="0" t="n">
        <v>1</v>
      </c>
      <c r="N680" s="0" t="n">
        <v>339.69073126128</v>
      </c>
      <c r="O680" s="0" t="n">
        <f aca="false">(N680/2204.59)*EXP(L680*M680)</f>
        <v>0.154855750111119</v>
      </c>
      <c r="P680" s="0" t="n">
        <v>0.581693626796288</v>
      </c>
      <c r="Q680" s="0" t="n">
        <v>0.0152723966616018</v>
      </c>
      <c r="R680" s="0" t="n">
        <f aca="false">32.2690362110918*(I680/Hoja4!$BA$2)</f>
        <v>1.0816101806097</v>
      </c>
      <c r="S680" s="0" t="n">
        <v>0.388353619553598</v>
      </c>
      <c r="T680" s="0" t="n">
        <v>0.0223763331258358</v>
      </c>
      <c r="U680" s="0" t="n">
        <f aca="false">(SQRT(((P680/G680)^2)+((Q680/H680)^2)+((R680/I680)^2)+((S680/J680)^2)+((T680/K680)^2)))*O680</f>
        <v>0.020992991995167</v>
      </c>
      <c r="V680" s="0" t="n">
        <f aca="false">O680&gt;U680</f>
        <v>1</v>
      </c>
      <c r="W680" s="0" t="n">
        <v>52668</v>
      </c>
      <c r="X680" s="0" t="n">
        <v>4.994E-006</v>
      </c>
      <c r="Y680" s="0" t="n">
        <f aca="false">(W680*X680)*EXP(L680*M680)</f>
        <v>0.264342405246423</v>
      </c>
      <c r="Z680" s="0" t="n">
        <v>176458.577817786</v>
      </c>
      <c r="AA680" s="0" t="n">
        <v>804.406580767259</v>
      </c>
      <c r="AB680" s="0" t="n">
        <f aca="false">X680*0.1</f>
        <v>4.994E-007</v>
      </c>
      <c r="AC680" s="0" t="n">
        <f aca="false">(SQRT(((AA680/W680)^2)+((AB680/X680)^2)))*Y680</f>
        <v>0.0267407780171675</v>
      </c>
      <c r="AD680" s="0" t="n">
        <v>5.223868284E-006</v>
      </c>
      <c r="AE680" s="0" t="n">
        <f aca="false">(W680*AD680)*EXP(L680*M680)</f>
        <v>0.276509793128367</v>
      </c>
      <c r="AG680" s="0" t="n">
        <v>804.406580767259</v>
      </c>
      <c r="AH680" s="0" t="n">
        <f aca="false">AD680*0.1</f>
        <v>5.223868284E-007</v>
      </c>
      <c r="AI680" s="0" t="n">
        <f aca="false">(SQRT(((AG680/W680)^2)+((AH680/AD680)^2)))*AE680</f>
        <v>0.0279716263863367</v>
      </c>
      <c r="AJ680" s="0" t="n">
        <v>3.02832944E-007</v>
      </c>
      <c r="AK680" s="0" t="n">
        <f aca="false">(W680*AJ680)*EXP(L680*M680)</f>
        <v>0.0160295532248329</v>
      </c>
      <c r="AM680" s="0" t="n">
        <v>804.406580767259</v>
      </c>
      <c r="AN680" s="0" t="n">
        <f aca="false">AJ680*0.1</f>
        <v>3.02832944E-008</v>
      </c>
      <c r="AO680" s="0" t="n">
        <f aca="false">(SQRT(((AM680/W680)^2)+((AN680/AJ680)^2)))*AK680</f>
        <v>0.00162154355862821</v>
      </c>
    </row>
    <row r="681" customFormat="false" ht="15" hidden="false" customHeight="false" outlineLevel="0" collapsed="false">
      <c r="A681" s="42" t="s">
        <v>682</v>
      </c>
      <c r="B681" s="40" t="s">
        <v>1156</v>
      </c>
      <c r="C681" s="0" t="s">
        <v>2122</v>
      </c>
      <c r="D681" s="41" t="n">
        <v>40831</v>
      </c>
      <c r="E681" s="0" t="n">
        <v>10000</v>
      </c>
      <c r="F681" s="0" t="n">
        <v>10566</v>
      </c>
      <c r="G681" s="0" t="n">
        <f aca="false">(((F681*3.7852*35.81)/1000)/(H681^2))*1.2732</f>
        <v>27.1189383600413</v>
      </c>
      <c r="H681" s="0" t="n">
        <v>8.2</v>
      </c>
      <c r="I681" s="0" t="n">
        <v>14.1964792731403</v>
      </c>
      <c r="J681" s="0" t="n">
        <v>68.0016224983599</v>
      </c>
      <c r="K681" s="0" t="n">
        <v>3.82238500207701</v>
      </c>
      <c r="L681" s="0" t="n">
        <v>0.005</v>
      </c>
      <c r="M681" s="0" t="n">
        <v>1</v>
      </c>
      <c r="N681" s="0" t="n">
        <v>928.293500504417</v>
      </c>
      <c r="O681" s="0" t="n">
        <f aca="false">(N681/2204.59)*EXP(L681*M681)</f>
        <v>0.423183717171602</v>
      </c>
      <c r="P681" s="0" t="n">
        <v>0.693948706618423</v>
      </c>
      <c r="Q681" s="0" t="n">
        <v>0.0696754411027923</v>
      </c>
      <c r="R681" s="0" t="n">
        <f aca="false">30.3818643031628*(I681/Hoja4!$DI$2)</f>
        <v>0.169817070588205</v>
      </c>
      <c r="S681" s="0" t="n">
        <v>0.346725101597201</v>
      </c>
      <c r="T681" s="0" t="n">
        <v>0.0215793379964769</v>
      </c>
      <c r="U681" s="0" t="n">
        <f aca="false">(SQRT(((P681/G681)^2)+((Q681/H681)^2)+((R681/I681)^2)+((S681/J681)^2)+((T681/K681)^2)))*O681</f>
        <v>0.0128911855587412</v>
      </c>
      <c r="V681" s="0" t="n">
        <f aca="false">O681&gt;U681</f>
        <v>1</v>
      </c>
      <c r="W681" s="0" t="n">
        <v>150000</v>
      </c>
      <c r="X681" s="0" t="n">
        <v>4.994E-006</v>
      </c>
      <c r="Y681" s="0" t="n">
        <f aca="false">(W681*X681)*EXP(L681*M681)</f>
        <v>0.752854879375777</v>
      </c>
      <c r="Z681" s="0" t="n">
        <v>176458.577817786</v>
      </c>
      <c r="AA681" s="0" t="n">
        <v>3748.14709444969</v>
      </c>
      <c r="AB681" s="0" t="n">
        <f aca="false">X681*0.1</f>
        <v>4.994E-007</v>
      </c>
      <c r="AC681" s="0" t="n">
        <f aca="false">(SQRT(((AA681/W681)^2)+((AB681/X681)^2)))*Y681</f>
        <v>0.0776002497040101</v>
      </c>
      <c r="AD681" s="0" t="n">
        <v>5.223868284E-006</v>
      </c>
      <c r="AE681" s="0" t="n">
        <f aca="false">(W681*AD681)*EXP(L681*M681)</f>
        <v>0.787507954911047</v>
      </c>
      <c r="AG681" s="0" t="n">
        <v>3748.14709444969</v>
      </c>
      <c r="AH681" s="0" t="n">
        <f aca="false">AD681*0.1</f>
        <v>5.223868284E-007</v>
      </c>
      <c r="AI681" s="0" t="n">
        <f aca="false">(SQRT(((AG681/W681)^2)+((AH681/AD681)^2)))*AE681</f>
        <v>0.0811721031756626</v>
      </c>
      <c r="AJ681" s="0" t="n">
        <v>3.02832944E-007</v>
      </c>
      <c r="AK681" s="0" t="n">
        <f aca="false">(W681*AJ681)*EXP(L681*M681)</f>
        <v>0.0456526350673071</v>
      </c>
      <c r="AM681" s="0" t="n">
        <v>3748.14709444969</v>
      </c>
      <c r="AN681" s="0" t="n">
        <f aca="false">AJ681*0.1</f>
        <v>3.02832944E-008</v>
      </c>
      <c r="AO681" s="0" t="n">
        <f aca="false">(SQRT(((AM681/W681)^2)+((AN681/AJ681)^2)))*AK681</f>
        <v>0.00470562916960363</v>
      </c>
    </row>
    <row r="682" customFormat="false" ht="15" hidden="false" customHeight="false" outlineLevel="0" collapsed="false">
      <c r="A682" s="42" t="s">
        <v>682</v>
      </c>
      <c r="B682" s="32" t="s">
        <v>2150</v>
      </c>
      <c r="C682" s="0" t="s">
        <v>2122</v>
      </c>
      <c r="D682" s="47"/>
      <c r="E682" s="0" t="n">
        <v>10000</v>
      </c>
      <c r="F682" s="0" t="n">
        <v>10566</v>
      </c>
      <c r="G682" s="0" t="n">
        <f aca="false">(((F682*3.7852*35.81)/1000)/(H682^2))*1.2732</f>
        <v>27.1189383600413</v>
      </c>
      <c r="H682" s="0" t="n">
        <v>8.2</v>
      </c>
      <c r="I682" s="0" t="n">
        <v>14.1964792731403</v>
      </c>
      <c r="J682" s="0" t="n">
        <v>68.0016224983599</v>
      </c>
      <c r="K682" s="0" t="n">
        <v>3.82238500207701</v>
      </c>
      <c r="L682" s="0" t="n">
        <v>0.005</v>
      </c>
      <c r="M682" s="0" t="n">
        <v>1</v>
      </c>
      <c r="N682" s="0" t="n">
        <v>928.293500504417</v>
      </c>
      <c r="O682" s="0" t="n">
        <f aca="false">(N682/2204.59)*EXP(L682*M682)</f>
        <v>0.423183717171602</v>
      </c>
      <c r="P682" s="0" t="n">
        <v>0.693948706618423</v>
      </c>
      <c r="Q682" s="0" t="n">
        <v>0.0696754411027923</v>
      </c>
      <c r="R682" s="0" t="n">
        <f aca="false">30.3818643031628*(I682/Hoja4!$DI$2)</f>
        <v>0.169817070588205</v>
      </c>
      <c r="S682" s="0" t="n">
        <v>0.346725101597201</v>
      </c>
      <c r="T682" s="0" t="n">
        <v>0.0215793379964769</v>
      </c>
      <c r="U682" s="0" t="n">
        <f aca="false">(SQRT(((P682/G682)^2)+((Q682/H682)^2)+((R682/I682)^2)+((S682/J682)^2)+((T682/K682)^2)))*O682</f>
        <v>0.0128911855587412</v>
      </c>
      <c r="V682" s="0" t="n">
        <f aca="false">O682&gt;U682</f>
        <v>1</v>
      </c>
      <c r="W682" s="0" t="n">
        <v>150000</v>
      </c>
      <c r="X682" s="0" t="n">
        <v>4.994E-006</v>
      </c>
      <c r="Y682" s="0" t="n">
        <f aca="false">(W682*X682)*EXP(L682*M682)</f>
        <v>0.752854879375777</v>
      </c>
      <c r="Z682" s="0" t="n">
        <v>228732.698823789</v>
      </c>
      <c r="AA682" s="0" t="n">
        <v>3748.14709444969</v>
      </c>
      <c r="AB682" s="0" t="n">
        <f aca="false">X682*0.1</f>
        <v>4.994E-007</v>
      </c>
      <c r="AC682" s="0" t="n">
        <f aca="false">(SQRT(((AA682/W682)^2)+((AB682/X682)^2)))*Y682</f>
        <v>0.0776002497040101</v>
      </c>
      <c r="AD682" s="0" t="n">
        <v>5.223868284E-006</v>
      </c>
      <c r="AE682" s="0" t="n">
        <f aca="false">(W682*AD682)*EXP(L682*M682)</f>
        <v>0.787507954911047</v>
      </c>
      <c r="AF682" s="0" t="n">
        <v>228732.698823789</v>
      </c>
      <c r="AG682" s="0" t="n">
        <v>3748.14709444969</v>
      </c>
      <c r="AH682" s="0" t="n">
        <f aca="false">AD682*0.1</f>
        <v>5.223868284E-007</v>
      </c>
      <c r="AI682" s="0" t="n">
        <f aca="false">(SQRT(((AG682/W682)^2)+((AH682/AD682)^2)))*AE682</f>
        <v>0.0811721031756626</v>
      </c>
      <c r="AJ682" s="0" t="n">
        <v>3.02832944E-007</v>
      </c>
      <c r="AK682" s="0" t="n">
        <f aca="false">(W682*AJ682)*EXP(L682*M682)</f>
        <v>0.0456526350673071</v>
      </c>
      <c r="AL682" s="0" t="n">
        <v>228732.698823789</v>
      </c>
      <c r="AM682" s="0" t="n">
        <v>3748.14709444969</v>
      </c>
      <c r="AN682" s="0" t="n">
        <f aca="false">AJ682*0.1</f>
        <v>3.02832944E-008</v>
      </c>
      <c r="AO682" s="0" t="n">
        <f aca="false">(SQRT(((AM682/W682)^2)+((AN682/AJ682)^2)))*AK682</f>
        <v>0.00470562916960363</v>
      </c>
    </row>
    <row r="683" customFormat="false" ht="15" hidden="false" customHeight="false" outlineLevel="0" collapsed="false">
      <c r="A683" s="42" t="s">
        <v>682</v>
      </c>
      <c r="B683" s="32"/>
      <c r="C683" s="0" t="s">
        <v>2122</v>
      </c>
      <c r="D683" s="47"/>
      <c r="E683" s="0" t="n">
        <v>10000</v>
      </c>
      <c r="F683" s="0" t="n">
        <v>10566</v>
      </c>
      <c r="G683" s="0" t="n">
        <f aca="false">(((F683*3.7852*35.81)/1000)/(H683^2))*1.2732</f>
        <v>27.1189383600413</v>
      </c>
      <c r="H683" s="0" t="n">
        <v>8.2</v>
      </c>
      <c r="I683" s="0" t="n">
        <v>14.1964792731403</v>
      </c>
      <c r="J683" s="0" t="n">
        <v>68.0016224983599</v>
      </c>
      <c r="K683" s="0" t="n">
        <v>3.82238500207701</v>
      </c>
      <c r="L683" s="0" t="n">
        <v>0.005</v>
      </c>
      <c r="M683" s="0" t="n">
        <v>1</v>
      </c>
      <c r="N683" s="0" t="n">
        <v>928.293500504417</v>
      </c>
      <c r="O683" s="0" t="n">
        <f aca="false">(N683/2204.59)*EXP(L683*M683)</f>
        <v>0.423183717171602</v>
      </c>
      <c r="P683" s="0" t="n">
        <v>0.693948706618423</v>
      </c>
      <c r="Q683" s="0" t="n">
        <v>0.0696754411027923</v>
      </c>
      <c r="R683" s="0" t="n">
        <f aca="false">30.3818643031628*(I683/Hoja4!$DI$2)</f>
        <v>0.169817070588205</v>
      </c>
      <c r="S683" s="0" t="n">
        <v>0.346725101597201</v>
      </c>
      <c r="T683" s="0" t="n">
        <v>0.0215793379964769</v>
      </c>
      <c r="U683" s="0" t="n">
        <f aca="false">(SQRT(((P683/G683)^2)+((Q683/H683)^2)+((R683/I683)^2)+((S683/J683)^2)+((T683/K683)^2)))*O683</f>
        <v>0.0128911855587412</v>
      </c>
      <c r="V683" s="0" t="n">
        <f aca="false">O683&gt;U683</f>
        <v>1</v>
      </c>
      <c r="W683" s="0" t="n">
        <v>150000</v>
      </c>
      <c r="X683" s="0" t="n">
        <v>4.994E-006</v>
      </c>
      <c r="Y683" s="0" t="n">
        <f aca="false">(W683*X683)*EXP(L683*M683)</f>
        <v>0.752854879375777</v>
      </c>
      <c r="Z683" s="0" t="n">
        <v>228732.698823789</v>
      </c>
      <c r="AA683" s="0" t="n">
        <v>3748.14709444969</v>
      </c>
      <c r="AB683" s="0" t="n">
        <f aca="false">X683*0.1</f>
        <v>4.994E-007</v>
      </c>
      <c r="AC683" s="0" t="n">
        <f aca="false">(SQRT(((AA683/W683)^2)+((AB683/X683)^2)))*Y683</f>
        <v>0.0776002497040101</v>
      </c>
      <c r="AD683" s="0" t="n">
        <v>5.223868284E-006</v>
      </c>
      <c r="AE683" s="0" t="n">
        <f aca="false">(W683*AD683)*EXP(L683*M683)</f>
        <v>0.787507954911047</v>
      </c>
      <c r="AF683" s="0" t="n">
        <v>228732.698823789</v>
      </c>
      <c r="AG683" s="0" t="n">
        <v>3748.14709444969</v>
      </c>
      <c r="AH683" s="0" t="n">
        <f aca="false">AD683*0.1</f>
        <v>5.223868284E-007</v>
      </c>
      <c r="AI683" s="0" t="n">
        <f aca="false">(SQRT(((AG683/W683)^2)+((AH683/AD683)^2)))*AE683</f>
        <v>0.0811721031756626</v>
      </c>
      <c r="AJ683" s="0" t="n">
        <v>3.02832944E-007</v>
      </c>
      <c r="AK683" s="0" t="n">
        <f aca="false">(W683*AJ683)*EXP(L683*M683)</f>
        <v>0.0456526350673071</v>
      </c>
      <c r="AL683" s="0" t="n">
        <v>228732.698823789</v>
      </c>
      <c r="AM683" s="0" t="n">
        <v>3748.14709444969</v>
      </c>
      <c r="AN683" s="0" t="n">
        <f aca="false">AJ683*0.1</f>
        <v>3.02832944E-008</v>
      </c>
      <c r="AO683" s="0" t="n">
        <f aca="false">(SQRT(((AM683/W683)^2)+((AN683/AJ683)^2)))*AK683</f>
        <v>0.00470562916960363</v>
      </c>
    </row>
    <row r="684" customFormat="false" ht="15" hidden="false" customHeight="false" outlineLevel="0" collapsed="false">
      <c r="A684" s="42" t="s">
        <v>682</v>
      </c>
      <c r="B684" s="32"/>
      <c r="C684" s="0" t="s">
        <v>2122</v>
      </c>
      <c r="D684" s="47"/>
      <c r="E684" s="0" t="n">
        <v>10000</v>
      </c>
      <c r="F684" s="0" t="n">
        <v>10566</v>
      </c>
      <c r="G684" s="0" t="n">
        <f aca="false">(((F684*3.7852*35.81)/1000)/(H684^2))*1.2732</f>
        <v>27.1189383600413</v>
      </c>
      <c r="H684" s="0" t="n">
        <v>8.2</v>
      </c>
      <c r="I684" s="0" t="n">
        <v>14.1964792731403</v>
      </c>
      <c r="J684" s="0" t="n">
        <v>68.0016224983599</v>
      </c>
      <c r="K684" s="0" t="n">
        <v>3.82238500207701</v>
      </c>
      <c r="L684" s="0" t="n">
        <v>0.005</v>
      </c>
      <c r="M684" s="0" t="n">
        <v>1</v>
      </c>
      <c r="N684" s="0" t="n">
        <v>928.293500504417</v>
      </c>
      <c r="O684" s="0" t="n">
        <f aca="false">(N684/2204.59)*EXP(L684*M684)</f>
        <v>0.423183717171602</v>
      </c>
      <c r="P684" s="0" t="n">
        <v>0.693948706618423</v>
      </c>
      <c r="Q684" s="0" t="n">
        <v>0.0696754411027923</v>
      </c>
      <c r="R684" s="0" t="n">
        <f aca="false">30.3818643031628*(I684/Hoja4!$DI$2)</f>
        <v>0.169817070588205</v>
      </c>
      <c r="S684" s="0" t="n">
        <v>0.346725101597201</v>
      </c>
      <c r="T684" s="0" t="n">
        <v>0.0215793379964769</v>
      </c>
      <c r="U684" s="0" t="n">
        <f aca="false">(SQRT(((P684/G684)^2)+((Q684/H684)^2)+((R684/I684)^2)+((S684/J684)^2)+((T684/K684)^2)))*O684</f>
        <v>0.0128911855587412</v>
      </c>
      <c r="V684" s="0" t="n">
        <f aca="false">O684&gt;U684</f>
        <v>1</v>
      </c>
      <c r="W684" s="0" t="n">
        <v>150000</v>
      </c>
      <c r="X684" s="0" t="n">
        <v>4.994E-006</v>
      </c>
      <c r="Y684" s="0" t="n">
        <f aca="false">(W684*X684)*EXP(L684*M684)</f>
        <v>0.752854879375777</v>
      </c>
      <c r="Z684" s="0" t="n">
        <v>175689.824710131</v>
      </c>
      <c r="AA684" s="0" t="n">
        <v>3748.14709444969</v>
      </c>
      <c r="AB684" s="0" t="n">
        <f aca="false">X684*0.1</f>
        <v>4.994E-007</v>
      </c>
      <c r="AC684" s="0" t="n">
        <f aca="false">(SQRT(((AA684/W684)^2)+((AB684/X684)^2)))*Y684</f>
        <v>0.0776002497040101</v>
      </c>
      <c r="AD684" s="0" t="n">
        <v>5.223868284E-006</v>
      </c>
      <c r="AE684" s="0" t="n">
        <f aca="false">(W684*AD684)*EXP(L684*M684)</f>
        <v>0.787507954911047</v>
      </c>
      <c r="AF684" s="0" t="n">
        <v>175689.824710131</v>
      </c>
      <c r="AG684" s="0" t="n">
        <v>3748.14709444969</v>
      </c>
      <c r="AH684" s="0" t="n">
        <f aca="false">AD684*0.1</f>
        <v>5.223868284E-007</v>
      </c>
      <c r="AI684" s="0" t="n">
        <f aca="false">(SQRT(((AG684/W684)^2)+((AH684/AD684)^2)))*AE684</f>
        <v>0.0811721031756626</v>
      </c>
      <c r="AJ684" s="0" t="n">
        <v>3.02832944E-007</v>
      </c>
      <c r="AK684" s="0" t="n">
        <f aca="false">(W684*AJ684)*EXP(L684*M684)</f>
        <v>0.0456526350673071</v>
      </c>
      <c r="AL684" s="0" t="n">
        <v>175689.824710131</v>
      </c>
      <c r="AM684" s="0" t="n">
        <v>3748.14709444969</v>
      </c>
      <c r="AN684" s="0" t="n">
        <f aca="false">AJ684*0.1</f>
        <v>3.02832944E-008</v>
      </c>
      <c r="AO684" s="0" t="n">
        <f aca="false">(SQRT(((AM684/W684)^2)+((AN684/AJ684)^2)))*AK684</f>
        <v>0.00470562916960363</v>
      </c>
    </row>
    <row r="685" customFormat="false" ht="15" hidden="false" customHeight="false" outlineLevel="0" collapsed="false">
      <c r="A685" s="42" t="s">
        <v>682</v>
      </c>
      <c r="B685" s="32"/>
      <c r="C685" s="0" t="s">
        <v>2151</v>
      </c>
      <c r="D685" s="47"/>
      <c r="E685" s="0" t="n">
        <v>10000</v>
      </c>
      <c r="F685" s="0" t="n">
        <v>10566</v>
      </c>
      <c r="G685" s="0" t="n">
        <f aca="false">(((F685*3.7852*35.81)/1000)/(H685^2))*1.2732</f>
        <v>27.1189383600413</v>
      </c>
      <c r="H685" s="0" t="n">
        <v>8.2</v>
      </c>
      <c r="I685" s="0" t="n">
        <v>2.27143668370244</v>
      </c>
      <c r="J685" s="0" t="n">
        <v>68.0020357347871</v>
      </c>
      <c r="K685" s="0" t="n">
        <v>3.9836139795159</v>
      </c>
      <c r="L685" s="0" t="n">
        <v>0.005</v>
      </c>
      <c r="M685" s="0" t="n">
        <v>1</v>
      </c>
      <c r="N685" s="0" t="n">
        <v>154.791857489761</v>
      </c>
      <c r="O685" s="0" t="n">
        <f aca="false">(N685/2204.59)*EXP(L685*M685)</f>
        <v>0.0705653908002366</v>
      </c>
      <c r="P685" s="0" t="n">
        <v>0.693948706618423</v>
      </c>
      <c r="Q685" s="0" t="n">
        <v>0.0696754411027923</v>
      </c>
      <c r="R685" s="0" t="n">
        <f aca="false">30.3818643031628*(I685/Hoja4!$DN$2)</f>
        <v>0.0120110438202738</v>
      </c>
      <c r="S685" s="0" t="n">
        <v>0.388353619553598</v>
      </c>
      <c r="T685" s="0" t="n">
        <v>0.0223763331258358</v>
      </c>
      <c r="U685" s="0" t="n">
        <f aca="false">(SQRT(((P685/G685)^2)+((Q685/H685)^2)+((R685/I685)^2)+((S685/J685)^2)+((T685/K685)^2)))*O685</f>
        <v>0.00201961044628864</v>
      </c>
      <c r="V685" s="0" t="n">
        <f aca="false">O685&gt;U685</f>
        <v>1</v>
      </c>
      <c r="W685" s="0" t="n">
        <v>24000</v>
      </c>
      <c r="X685" s="0" t="n">
        <v>4.994E-006</v>
      </c>
      <c r="Y685" s="0" t="n">
        <f aca="false">(W685*X685)*EXP(L685*M685)</f>
        <v>0.120456780700124</v>
      </c>
      <c r="Z685" s="0" t="n">
        <v>176458.577817786</v>
      </c>
      <c r="AA685" s="0" t="n">
        <v>804.406580767259</v>
      </c>
      <c r="AB685" s="0" t="n">
        <f aca="false">X685*0.1</f>
        <v>4.994E-007</v>
      </c>
      <c r="AC685" s="0" t="n">
        <f aca="false">(SQRT(((AA685/W685)^2)+((AB685/X685)^2)))*Y685</f>
        <v>0.0127042708179244</v>
      </c>
      <c r="AD685" s="0" t="n">
        <v>5.223868284E-006</v>
      </c>
      <c r="AE685" s="0" t="n">
        <f aca="false">(W685*AD685)*EXP(L685*M685)</f>
        <v>0.126001272785768</v>
      </c>
      <c r="AF685" s="0" t="n">
        <v>176458.577817786</v>
      </c>
      <c r="AG685" s="0" t="n">
        <v>804.406580767259</v>
      </c>
      <c r="AH685" s="0" t="n">
        <f aca="false">AD685*0.1</f>
        <v>5.223868284E-007</v>
      </c>
      <c r="AI685" s="0" t="n">
        <f aca="false">(SQRT(((AG685/W685)^2)+((AH685/AD685)^2)))*AE685</f>
        <v>0.0132890343206051</v>
      </c>
      <c r="AJ685" s="0" t="n">
        <v>3.02832944E-007</v>
      </c>
      <c r="AK685" s="0" t="n">
        <f aca="false">(W685*AJ685)*EXP(L685*M685)</f>
        <v>0.00730442161076913</v>
      </c>
      <c r="AL685" s="0" t="n">
        <v>176458.577817786</v>
      </c>
      <c r="AM685" s="0" t="n">
        <v>804.406580767259</v>
      </c>
      <c r="AN685" s="0" t="n">
        <f aca="false">AJ685*0.1</f>
        <v>3.02832944E-008</v>
      </c>
      <c r="AO685" s="0" t="n">
        <f aca="false">(SQRT(((AM685/W685)^2)+((AN685/AJ685)^2)))*AK685</f>
        <v>0.000770378801194497</v>
      </c>
    </row>
    <row r="686" customFormat="false" ht="15" hidden="false" customHeight="false" outlineLevel="0" collapsed="false">
      <c r="A686" s="42" t="s">
        <v>682</v>
      </c>
      <c r="B686" s="32"/>
      <c r="C686" s="0" t="s">
        <v>2123</v>
      </c>
      <c r="D686" s="47"/>
      <c r="E686" s="0" t="n">
        <v>10000</v>
      </c>
      <c r="F686" s="0" t="n">
        <v>10566</v>
      </c>
      <c r="H686" s="0" t="n">
        <v>8.2</v>
      </c>
      <c r="I686" s="0" t="n">
        <v>34.0715502555366</v>
      </c>
      <c r="J686" s="0" t="n">
        <v>130.009325504884</v>
      </c>
      <c r="K686" s="0" t="n">
        <v>0.00593973</v>
      </c>
      <c r="L686" s="0" t="n">
        <v>0.005</v>
      </c>
      <c r="M686" s="0" t="n">
        <v>1</v>
      </c>
      <c r="N686" s="0" t="n">
        <v>6.61855628571429</v>
      </c>
      <c r="O686" s="0" t="n">
        <f aca="false">(N686/2204.59)*EXP(L686*M686)</f>
        <v>0.00301721949984149</v>
      </c>
      <c r="P686" s="0" t="n">
        <v>0.693948706618423</v>
      </c>
      <c r="Q686" s="0" t="n">
        <v>0.0696754411027923</v>
      </c>
      <c r="R686" s="0" t="n">
        <f aca="false">30.3818643031628*(I686/Hoja4!$DN$2)</f>
        <v>0.180165657304107</v>
      </c>
      <c r="S686" s="0" t="n">
        <v>1.14894745568521</v>
      </c>
      <c r="T686" s="0" t="n">
        <v>5.58086552427142E-005</v>
      </c>
      <c r="W686" s="0" t="n">
        <v>360000</v>
      </c>
      <c r="X686" s="0" t="n">
        <v>4.994E-006</v>
      </c>
      <c r="Y686" s="0" t="n">
        <f aca="false">(W686*X686)*EXP(L686*M686)</f>
        <v>1.80685171050187</v>
      </c>
      <c r="AA686" s="0" t="n">
        <v>6507.82824848106</v>
      </c>
      <c r="AB686" s="0" t="n">
        <f aca="false">X686*0.1</f>
        <v>4.994E-007</v>
      </c>
      <c r="AD686" s="0" t="n">
        <v>5.223868284E-006</v>
      </c>
      <c r="AE686" s="0" t="n">
        <f aca="false">(W686*AD686)*EXP(L686*M686)</f>
        <v>1.89001909178651</v>
      </c>
      <c r="AG686" s="0" t="n">
        <v>6507.82824848106</v>
      </c>
      <c r="AH686" s="0" t="n">
        <f aca="false">AD686*0.1</f>
        <v>5.223868284E-007</v>
      </c>
      <c r="AJ686" s="0" t="n">
        <v>3.02832944E-007</v>
      </c>
      <c r="AK686" s="0" t="n">
        <f aca="false">(W686*AJ686)*EXP(L686*M686)</f>
        <v>0.109566324161537</v>
      </c>
      <c r="AM686" s="0" t="n">
        <v>6507.82824848106</v>
      </c>
      <c r="AN686" s="0" t="n">
        <f aca="false">AJ686*0.1</f>
        <v>3.02832944E-008</v>
      </c>
    </row>
    <row r="687" customFormat="false" ht="15" hidden="false" customHeight="false" outlineLevel="0" collapsed="false">
      <c r="A687" s="42" t="s">
        <v>682</v>
      </c>
      <c r="B687" s="40" t="s">
        <v>1161</v>
      </c>
      <c r="C687" s="0" t="s">
        <v>2122</v>
      </c>
      <c r="D687" s="41" t="n">
        <v>39710</v>
      </c>
      <c r="E687" s="0" t="n">
        <v>12000</v>
      </c>
      <c r="F687" s="0" t="n">
        <v>11529</v>
      </c>
      <c r="G687" s="0" t="n">
        <f aca="false">(((F687*3.7852*35.81)/1000)/(H687^2))*1.2732</f>
        <v>31.0886202224855</v>
      </c>
      <c r="H687" s="0" t="n">
        <v>8</v>
      </c>
      <c r="I687" s="0" t="n">
        <v>32.042744424882</v>
      </c>
      <c r="J687" s="0" t="n">
        <v>68.0016224983599</v>
      </c>
      <c r="K687" s="0" t="n">
        <v>3.82238500207701</v>
      </c>
      <c r="L687" s="0" t="n">
        <v>0.005</v>
      </c>
      <c r="M687" s="0" t="n">
        <v>4</v>
      </c>
      <c r="N687" s="0" t="n">
        <v>2251.70869330551</v>
      </c>
      <c r="O687" s="0" t="n">
        <f aca="false">(N687/2204.59)*EXP(L687*M687)</f>
        <v>1.04200609921127</v>
      </c>
      <c r="P687" s="0" t="n">
        <v>1.07195269681865</v>
      </c>
      <c r="Q687" s="0" t="n">
        <v>0.0717296563018546</v>
      </c>
      <c r="R687" s="0" t="n">
        <f aca="false">40.3876152128855*(I687/Hoja4!$EC$2)</f>
        <v>0.475987189131962</v>
      </c>
      <c r="S687" s="0" t="n">
        <v>0.346725101597201</v>
      </c>
      <c r="T687" s="0" t="n">
        <v>0.0215793379964769</v>
      </c>
      <c r="U687" s="0" t="n">
        <f aca="false">(SQRT(((P687/G687)^2)+((Q687/H687)^2)+((R687/I687)^2)+((S687/J687)^2)+((T687/K687)^2)))*O687</f>
        <v>0.0409951517883457</v>
      </c>
      <c r="V687" s="0" t="n">
        <f aca="false">O687&gt;U687</f>
        <v>1</v>
      </c>
      <c r="W687" s="0" t="n">
        <v>369420.800474464</v>
      </c>
      <c r="X687" s="0" t="n">
        <v>4.994E-006</v>
      </c>
      <c r="Y687" s="0" t="n">
        <f aca="false">(W687*X687)*EXP(L687*M687)</f>
        <v>1.88215667681496</v>
      </c>
      <c r="Z687" s="0" t="n">
        <v>228732.698823789</v>
      </c>
      <c r="AA687" s="0" t="n">
        <v>3748.14709444969</v>
      </c>
      <c r="AB687" s="0" t="n">
        <f aca="false">X687*0.1</f>
        <v>4.994E-007</v>
      </c>
      <c r="AC687" s="0" t="n">
        <f aca="false">(SQRT(((AA687/W687)^2)+((AB687/X687)^2)))*Y687</f>
        <v>0.18918194760491</v>
      </c>
      <c r="AD687" s="0" t="n">
        <v>5.223868284E-006</v>
      </c>
      <c r="AE687" s="0" t="n">
        <f aca="false">(W687*AD687)*EXP(L687*M687)</f>
        <v>1.96879026222117</v>
      </c>
      <c r="AF687" s="0" t="n">
        <v>228732.698823789</v>
      </c>
      <c r="AG687" s="0" t="n">
        <v>3748.14709444969</v>
      </c>
      <c r="AH687" s="0" t="n">
        <f aca="false">AD687*0.1</f>
        <v>5.223868284E-007</v>
      </c>
      <c r="AI687" s="0" t="n">
        <f aca="false">(SQRT(((AG687/W687)^2)+((AH687/AD687)^2)))*AE687</f>
        <v>0.197889782939255</v>
      </c>
      <c r="AJ687" s="0" t="n">
        <v>3.02832944E-007</v>
      </c>
      <c r="AK687" s="0" t="n">
        <f aca="false">(W687*AJ687)*EXP(L687*M687)</f>
        <v>0.114132768824415</v>
      </c>
      <c r="AL687" s="0" t="n">
        <v>228732.698823789</v>
      </c>
      <c r="AM687" s="0" t="n">
        <v>3748.14709444969</v>
      </c>
      <c r="AN687" s="0" t="n">
        <f aca="false">AJ687*0.1</f>
        <v>3.02832944E-008</v>
      </c>
      <c r="AO687" s="0" t="n">
        <f aca="false">(SQRT(((AM687/W687)^2)+((AN687/AJ687)^2)))*AK687</f>
        <v>0.0114718714747394</v>
      </c>
    </row>
    <row r="688" customFormat="false" ht="15" hidden="false" customHeight="false" outlineLevel="0" collapsed="false">
      <c r="A688" s="42" t="s">
        <v>682</v>
      </c>
      <c r="B688" s="32"/>
      <c r="C688" s="0" t="s">
        <v>2123</v>
      </c>
      <c r="D688" s="47"/>
      <c r="E688" s="0" t="n">
        <v>5600</v>
      </c>
      <c r="F688" s="0" t="n">
        <v>5600</v>
      </c>
      <c r="G688" s="0" t="n">
        <f aca="false">(((F688*3.7852*35.81)/1000)/(H688^2))*1.2732</f>
        <v>15.10072627686</v>
      </c>
      <c r="H688" s="0" t="n">
        <v>8</v>
      </c>
      <c r="I688" s="0" t="n">
        <v>24.3239476296632</v>
      </c>
      <c r="J688" s="0" t="n">
        <v>130.009325504884</v>
      </c>
      <c r="K688" s="0" t="n">
        <v>0.00593973</v>
      </c>
      <c r="L688" s="0" t="n">
        <v>0.005</v>
      </c>
      <c r="M688" s="0" t="n">
        <v>4</v>
      </c>
      <c r="N688" s="0" t="n">
        <v>2.281060052739</v>
      </c>
      <c r="O688" s="0" t="n">
        <f aca="false">(N688/2204.59)*EXP(L688*M688)</f>
        <v>0.00105558880448783</v>
      </c>
      <c r="P688" s="0" t="n">
        <v>0.400684429145215</v>
      </c>
      <c r="Q688" s="0" t="n">
        <v>0.0788250461799058</v>
      </c>
      <c r="R688" s="0" t="n">
        <f aca="false">30.6123136425953*(I688/Hoja4!$AQ$2)</f>
        <v>0.611896992387166</v>
      </c>
      <c r="S688" s="0" t="n">
        <v>1.14894745568521</v>
      </c>
      <c r="T688" s="0" t="n">
        <v>5.58086552427142E-005</v>
      </c>
      <c r="U688" s="0" t="n">
        <f aca="false">(SQRT(((P688/G688)^2)+((Q688/H688)^2)+((R688/I688)^2)+((S688/J688)^2)+((T688/K688)^2)))*O688</f>
        <v>4.22282651086255E-005</v>
      </c>
      <c r="V688" s="0" t="n">
        <f aca="false">O688&gt;U688</f>
        <v>1</v>
      </c>
      <c r="W688" s="0" t="n">
        <v>136214.106726114</v>
      </c>
      <c r="X688" s="0" t="n">
        <v>4.994E-006</v>
      </c>
      <c r="Y688" s="0" t="n">
        <f aca="false">(W688*X688)*EXP(L688*M688)</f>
        <v>0.69399527617737</v>
      </c>
      <c r="Z688" s="0" t="n">
        <v>228732.698823789</v>
      </c>
      <c r="AA688" s="0" t="n">
        <v>6507.82824848106</v>
      </c>
      <c r="AB688" s="0" t="n">
        <f aca="false">X688*0.1</f>
        <v>4.994E-007</v>
      </c>
      <c r="AC688" s="0" t="n">
        <f aca="false">(SQRT(((AA688/W688)^2)+((AB688/X688)^2)))*Y688</f>
        <v>0.0769133095870424</v>
      </c>
      <c r="AD688" s="0" t="n">
        <v>5.223868284E-006</v>
      </c>
      <c r="AE688" s="0" t="n">
        <f aca="false">(W688*AD688)*EXP(L688*M688)</f>
        <v>0.725939109425067</v>
      </c>
      <c r="AF688" s="0" t="n">
        <v>228732.698823789</v>
      </c>
      <c r="AG688" s="0" t="n">
        <v>6507.82824848106</v>
      </c>
      <c r="AH688" s="0" t="n">
        <f aca="false">AD688*0.1</f>
        <v>5.223868284E-007</v>
      </c>
      <c r="AI688" s="0" t="n">
        <f aca="false">(SQRT(((AG688/W688)^2)+((AH688/AD688)^2)))*AE688</f>
        <v>0.0804535439666047</v>
      </c>
      <c r="AJ688" s="0" t="n">
        <v>3.02832944E-007</v>
      </c>
      <c r="AK688" s="0" t="n">
        <f aca="false">(W688*AJ688)*EXP(L688*M688)</f>
        <v>0.0420834266333372</v>
      </c>
      <c r="AL688" s="0" t="n">
        <v>228732.698823789</v>
      </c>
      <c r="AM688" s="0" t="n">
        <v>6507.82824848106</v>
      </c>
      <c r="AN688" s="0" t="n">
        <f aca="false">AJ688*0.1</f>
        <v>3.02832944E-008</v>
      </c>
      <c r="AO688" s="0" t="n">
        <f aca="false">(SQRT(((AM688/W688)^2)+((AN688/AJ688)^2)))*AK688</f>
        <v>0.00466397356328143</v>
      </c>
    </row>
    <row r="689" customFormat="false" ht="15" hidden="false" customHeight="false" outlineLevel="0" collapsed="false">
      <c r="A689" s="42" t="s">
        <v>682</v>
      </c>
      <c r="B689" s="32"/>
      <c r="C689" s="0" t="s">
        <v>2125</v>
      </c>
      <c r="D689" s="47"/>
      <c r="E689" s="0" t="n">
        <v>5600</v>
      </c>
      <c r="F689" s="0" t="n">
        <v>5600</v>
      </c>
      <c r="G689" s="0" t="n">
        <f aca="false">(((F689*3.7852*35.81)/1000)/(H689^2))*1.2732</f>
        <v>15.10072627686</v>
      </c>
      <c r="H689" s="0" t="n">
        <v>8</v>
      </c>
      <c r="I689" s="0" t="n">
        <v>8.71464569220441</v>
      </c>
      <c r="J689" s="0" t="n">
        <v>68.0020357347871</v>
      </c>
      <c r="K689" s="0" t="n">
        <v>3.9836139795159</v>
      </c>
      <c r="L689" s="0" t="n">
        <v>0.005</v>
      </c>
      <c r="M689" s="0" t="n">
        <v>4</v>
      </c>
      <c r="N689" s="0" t="n">
        <v>559.27072070338</v>
      </c>
      <c r="O689" s="0" t="n">
        <f aca="false">(N689/2204.59)*EXP(L689*M689)</f>
        <v>0.258809456043672</v>
      </c>
      <c r="P689" s="0" t="n">
        <v>0.400684429145215</v>
      </c>
      <c r="Q689" s="0" t="n">
        <v>0.0788250461799058</v>
      </c>
      <c r="R689" s="0" t="n">
        <f aca="false">30.6123136425953*(I689/Hoja4!$AQ$2)</f>
        <v>0.219226976228015</v>
      </c>
      <c r="S689" s="0" t="n">
        <v>0.388353619553598</v>
      </c>
      <c r="T689" s="0" t="n">
        <v>0.0223763331258358</v>
      </c>
      <c r="U689" s="0" t="n">
        <f aca="false">(SQRT(((P689/G689)^2)+((Q689/H689)^2)+((R689/I689)^2)+((S689/J689)^2)+((T689/K689)^2)))*O689</f>
        <v>0.0100174368941114</v>
      </c>
      <c r="V689" s="0" t="n">
        <f aca="false">O689&gt;U689</f>
        <v>1</v>
      </c>
      <c r="W689" s="0" t="n">
        <v>48802.0158763447</v>
      </c>
      <c r="X689" s="0" t="n">
        <v>4.994E-006</v>
      </c>
      <c r="Y689" s="0" t="n">
        <f aca="false">(W689*X689)*EXP(L689*M689)</f>
        <v>0.248640682673311</v>
      </c>
      <c r="Z689" s="0" t="n">
        <v>175689.824710131</v>
      </c>
      <c r="AA689" s="0" t="n">
        <v>804.406580767259</v>
      </c>
      <c r="AB689" s="0" t="n">
        <f aca="false">X689*0.1</f>
        <v>4.994E-007</v>
      </c>
      <c r="AC689" s="0" t="n">
        <f aca="false">(SQRT(((AA689/W689)^2)+((AB689/X689)^2)))*Y689</f>
        <v>0.0251995722329248</v>
      </c>
      <c r="AD689" s="0" t="n">
        <v>5.223868284E-006</v>
      </c>
      <c r="AE689" s="0" t="n">
        <f aca="false">(W689*AD689)*EXP(L689*M689)</f>
        <v>0.260085337671049</v>
      </c>
      <c r="AF689" s="0" t="n">
        <v>175689.824710131</v>
      </c>
      <c r="AG689" s="0" t="n">
        <v>804.406580767259</v>
      </c>
      <c r="AH689" s="0" t="n">
        <f aca="false">AD689*0.1</f>
        <v>5.223868284E-007</v>
      </c>
      <c r="AI689" s="0" t="n">
        <f aca="false">(SQRT(((AG689/W689)^2)+((AH689/AD689)^2)))*AE689</f>
        <v>0.0263594806083186</v>
      </c>
      <c r="AJ689" s="0" t="n">
        <v>3.02832944E-007</v>
      </c>
      <c r="AK689" s="0" t="n">
        <f aca="false">(W689*AJ689)*EXP(L689*M689)</f>
        <v>0.0150774108794811</v>
      </c>
      <c r="AL689" s="0" t="n">
        <v>175689.824710131</v>
      </c>
      <c r="AM689" s="0" t="n">
        <v>804.406580767259</v>
      </c>
      <c r="AN689" s="0" t="n">
        <f aca="false">AJ689*0.1</f>
        <v>3.02832944E-008</v>
      </c>
      <c r="AO689" s="0" t="n">
        <f aca="false">(SQRT(((AM689/W689)^2)+((AN689/AJ689)^2)))*AK689</f>
        <v>0.0015280858323663</v>
      </c>
    </row>
    <row r="690" customFormat="false" ht="15" hidden="false" customHeight="false" outlineLevel="0" collapsed="false">
      <c r="A690" s="42" t="s">
        <v>682</v>
      </c>
      <c r="B690" s="40" t="s">
        <v>1165</v>
      </c>
      <c r="C690" s="0" t="s">
        <v>2124</v>
      </c>
      <c r="D690" s="41" t="n">
        <v>40557</v>
      </c>
      <c r="E690" s="0" t="n">
        <v>3000</v>
      </c>
      <c r="F690" s="0" t="n">
        <v>3323</v>
      </c>
      <c r="G690" s="0" t="n">
        <f aca="false">(((F690*3.7852*35.81)/1000)/(H690^2))*1.2732</f>
        <v>15.9300677517479</v>
      </c>
      <c r="H690" s="0" t="n">
        <v>6</v>
      </c>
      <c r="I690" s="0" t="n">
        <v>102.160918544974</v>
      </c>
      <c r="J690" s="0" t="n">
        <v>130.009325504884</v>
      </c>
      <c r="K690" s="0" t="n">
        <v>0.00593973</v>
      </c>
      <c r="L690" s="0" t="n">
        <v>0.005</v>
      </c>
      <c r="M690" s="0" t="n">
        <v>1</v>
      </c>
      <c r="N690" s="0" t="n">
        <v>2.25652321570932</v>
      </c>
      <c r="O690" s="0" t="n">
        <f aca="false">(N690/2204.59)*EXP(L690*M690)</f>
        <v>0.00102868745907302</v>
      </c>
      <c r="P690" s="0" t="n">
        <v>2.81690318237076</v>
      </c>
      <c r="Q690" s="0" t="n">
        <v>0.689957873411666</v>
      </c>
      <c r="R690" s="0" t="n">
        <f aca="false">40.5074751462878*(I690/Hoja4!$R$2)</f>
        <v>2.64140291500853</v>
      </c>
      <c r="S690" s="0" t="n">
        <v>1.14894745568521</v>
      </c>
      <c r="T690" s="0" t="n">
        <v>5.58086552427142E-005</v>
      </c>
      <c r="U690" s="0" t="n">
        <f aca="false">(SQRT(((P690/G690)^2)+((Q690/H690)^2)+((R690/I690)^2)+((S690/J690)^2)+((T690/K690)^2)))*O690</f>
        <v>0.000219008684753615</v>
      </c>
      <c r="V690" s="0" t="n">
        <f aca="false">O690&gt;U690</f>
        <v>1</v>
      </c>
      <c r="W690" s="0" t="n">
        <v>339480.732324947</v>
      </c>
      <c r="X690" s="0" t="n">
        <v>4.994E-006</v>
      </c>
      <c r="Y690" s="0" t="n">
        <f aca="false">(W690*X690)*EXP(L690*M690)</f>
        <v>1.70386483856599</v>
      </c>
      <c r="Z690" s="0" t="n">
        <v>228732.698823789</v>
      </c>
      <c r="AA690" s="0" t="n">
        <v>6507.82824848106</v>
      </c>
      <c r="AB690" s="0" t="n">
        <f aca="false">X690*0.1</f>
        <v>4.994E-007</v>
      </c>
      <c r="AC690" s="0" t="n">
        <f aca="false">(SQRT(((AA690/W690)^2)+((AB690/X690)^2)))*Y690</f>
        <v>0.173488978207064</v>
      </c>
      <c r="AD690" s="0" t="n">
        <v>5.223868284E-006</v>
      </c>
      <c r="AE690" s="0" t="n">
        <f aca="false">(W690*AD690)*EXP(L690*M690)</f>
        <v>1.78229184829949</v>
      </c>
      <c r="AF690" s="0" t="n">
        <v>228732.698823789</v>
      </c>
      <c r="AG690" s="0" t="n">
        <v>6507.82824848106</v>
      </c>
      <c r="AH690" s="0" t="n">
        <f aca="false">AD690*0.1</f>
        <v>5.223868284E-007</v>
      </c>
      <c r="AI690" s="0" t="n">
        <f aca="false">(SQRT(((AG690/W690)^2)+((AH690/AD690)^2)))*AE690</f>
        <v>0.181474483556157</v>
      </c>
      <c r="AJ690" s="0" t="n">
        <v>3.02832944E-007</v>
      </c>
      <c r="AK690" s="0" t="n">
        <f aca="false">(W690*AJ690)*EXP(L690*M690)</f>
        <v>0.103321266568087</v>
      </c>
      <c r="AL690" s="0" t="n">
        <v>228732.698823789</v>
      </c>
      <c r="AM690" s="0" t="n">
        <v>6507.82824848106</v>
      </c>
      <c r="AN690" s="0" t="n">
        <f aca="false">AJ690*0.1</f>
        <v>3.02832944E-008</v>
      </c>
      <c r="AO690" s="0" t="n">
        <f aca="false">(SQRT(((AM690/W690)^2)+((AN690/AJ690)^2)))*AK690</f>
        <v>0.0105202599162989</v>
      </c>
    </row>
    <row r="691" customFormat="false" ht="15" hidden="false" customHeight="false" outlineLevel="0" collapsed="false">
      <c r="A691" s="42" t="s">
        <v>682</v>
      </c>
      <c r="B691" s="32"/>
      <c r="C691" s="0" t="s">
        <v>2122</v>
      </c>
      <c r="D691" s="47"/>
      <c r="E691" s="0" t="n">
        <v>10000</v>
      </c>
      <c r="F691" s="0" t="n">
        <v>9685</v>
      </c>
      <c r="G691" s="0" t="n">
        <f aca="false">(((F691*3.7852*35.81)/1000)/(H691^2))*1.2732</f>
        <v>26.1161667841766</v>
      </c>
      <c r="H691" s="0" t="n">
        <v>8</v>
      </c>
      <c r="I691" s="0" t="n">
        <v>95.0637109558184</v>
      </c>
      <c r="J691" s="0" t="n">
        <v>68.0016224983599</v>
      </c>
      <c r="K691" s="0" t="n">
        <v>3.82238500207701</v>
      </c>
      <c r="L691" s="0" t="n">
        <v>0.005</v>
      </c>
      <c r="M691" s="0" t="n">
        <v>1</v>
      </c>
      <c r="N691" s="0" t="n">
        <v>2273.57645791551</v>
      </c>
      <c r="O691" s="0" t="n">
        <f aca="false">(N691/2204.59)*EXP(L691*M691)</f>
        <v>1.03646156760951</v>
      </c>
      <c r="P691" s="0" t="n">
        <v>0.693948706618423</v>
      </c>
      <c r="Q691" s="0" t="n">
        <v>0.0696754411027923</v>
      </c>
      <c r="R691" s="0" t="n">
        <f aca="false">30.3818643031628*(I691/Hoja4!$CY$2)</f>
        <v>0.845784080211443</v>
      </c>
      <c r="S691" s="0" t="n">
        <v>0.346725101597201</v>
      </c>
      <c r="T691" s="0" t="n">
        <v>0.0215793379964769</v>
      </c>
      <c r="U691" s="0" t="n">
        <f aca="false">(SQRT(((P691/G691)^2)+((Q691/H691)^2)+((R691/I691)^2)+((S691/J691)^2)+((T691/K691)^2)))*O691</f>
        <v>0.0314191706150355</v>
      </c>
      <c r="V691" s="0" t="n">
        <f aca="false">O691&gt;U691</f>
        <v>1</v>
      </c>
      <c r="W691" s="0" t="n">
        <v>920692.040607101</v>
      </c>
      <c r="X691" s="0" t="n">
        <v>4.994E-006</v>
      </c>
      <c r="Y691" s="0" t="n">
        <f aca="false">(W691*X691)*EXP(L691*M691)</f>
        <v>4.62098330115665</v>
      </c>
      <c r="Z691" s="0" t="n">
        <v>228732.698823789</v>
      </c>
      <c r="AA691" s="0" t="n">
        <v>3748.14709444969</v>
      </c>
      <c r="AB691" s="0" t="n">
        <f aca="false">X691*0.1</f>
        <v>4.994E-007</v>
      </c>
      <c r="AC691" s="0" t="n">
        <f aca="false">(SQRT(((AA691/W691)^2)+((AB691/X691)^2)))*Y691</f>
        <v>0.462481092322499</v>
      </c>
      <c r="AD691" s="0" t="n">
        <v>5.223868284E-006</v>
      </c>
      <c r="AE691" s="0" t="n">
        <f aca="false">(W691*AD691)*EXP(L691*M691)</f>
        <v>4.83368204000918</v>
      </c>
      <c r="AF691" s="0" t="n">
        <v>228732.698823789</v>
      </c>
      <c r="AG691" s="0" t="n">
        <v>3748.14709444969</v>
      </c>
      <c r="AH691" s="0" t="n">
        <f aca="false">AD691*0.1</f>
        <v>5.223868284E-007</v>
      </c>
      <c r="AI691" s="0" t="n">
        <f aca="false">(SQRT(((AG691/W691)^2)+((AH691/AD691)^2)))*AE691</f>
        <v>0.483768584327829</v>
      </c>
      <c r="AJ691" s="0" t="n">
        <v>3.02832944E-007</v>
      </c>
      <c r="AK691" s="0" t="n">
        <f aca="false">(W691*AJ691)*EXP(L691*M691)</f>
        <v>0.280213451594735</v>
      </c>
      <c r="AL691" s="0" t="n">
        <v>228732.698823789</v>
      </c>
      <c r="AM691" s="0" t="n">
        <v>3748.14709444969</v>
      </c>
      <c r="AN691" s="0" t="n">
        <f aca="false">AJ691*0.1</f>
        <v>3.02832944E-008</v>
      </c>
      <c r="AO691" s="0" t="n">
        <f aca="false">(SQRT(((AM691/W691)^2)+((AN691/AJ691)^2)))*AK691</f>
        <v>0.0280445556132075</v>
      </c>
    </row>
    <row r="692" customFormat="false" ht="15" hidden="false" customHeight="false" outlineLevel="0" collapsed="false">
      <c r="A692" s="42" t="s">
        <v>682</v>
      </c>
      <c r="B692" s="32"/>
      <c r="C692" s="0" t="s">
        <v>2125</v>
      </c>
      <c r="D692" s="47"/>
      <c r="E692" s="0" t="n">
        <v>5000</v>
      </c>
      <c r="F692" s="0" t="n">
        <v>5049</v>
      </c>
      <c r="G692" s="0" t="n">
        <f aca="false">(((F692*3.7852*35.81)/1000)/(H692^2))*1.2732</f>
        <v>13.6149226735475</v>
      </c>
      <c r="H692" s="0" t="n">
        <v>8</v>
      </c>
      <c r="I692" s="0" t="n">
        <v>24.0893695915926</v>
      </c>
      <c r="J692" s="0" t="n">
        <v>68.0020357347871</v>
      </c>
      <c r="K692" s="0" t="n">
        <v>3.9836139795159</v>
      </c>
      <c r="L692" s="0" t="n">
        <v>0.005</v>
      </c>
      <c r="M692" s="0" t="n">
        <v>1</v>
      </c>
      <c r="N692" s="0" t="n">
        <v>1184.70734733997</v>
      </c>
      <c r="O692" s="0" t="n">
        <f aca="false">(N692/2204.59)*EXP(L692*M692)</f>
        <v>0.5400758044039</v>
      </c>
      <c r="P692" s="0" t="n">
        <v>0.400684429145215</v>
      </c>
      <c r="Q692" s="0" t="n">
        <v>0.0788250461799058</v>
      </c>
      <c r="R692" s="0" t="n">
        <f aca="false">30.6123136425953*(I692/Hoja4!$AG$2)</f>
        <v>0.636126504116429</v>
      </c>
      <c r="S692" s="0" t="n">
        <v>0.388353619553598</v>
      </c>
      <c r="T692" s="0" t="n">
        <v>0.0223763331258358</v>
      </c>
      <c r="U692" s="0" t="n">
        <f aca="false">(SQRT(((P692/G692)^2)+((Q692/H692)^2)+((R692/I692)^2)+((S692/J692)^2)+((T692/K692)^2)))*O692</f>
        <v>0.0224290164072539</v>
      </c>
      <c r="V692" s="0" t="n">
        <f aca="false">O692&gt;U692</f>
        <v>1</v>
      </c>
      <c r="W692" s="0" t="n">
        <v>121627.227067951</v>
      </c>
      <c r="X692" s="0" t="n">
        <v>4.994E-006</v>
      </c>
      <c r="Y692" s="0" t="n">
        <f aca="false">(W692*X692)*EXP(L692*M692)</f>
        <v>0.610451009087018</v>
      </c>
      <c r="Z692" s="0" t="n">
        <v>176458.577817786</v>
      </c>
      <c r="AA692" s="0" t="n">
        <v>804.406580767259</v>
      </c>
      <c r="AB692" s="0" t="n">
        <f aca="false">X692*0.1</f>
        <v>4.994E-007</v>
      </c>
      <c r="AC692" s="0" t="n">
        <f aca="false">(SQRT(((AA692/W692)^2)+((AB692/X692)^2)))*Y692</f>
        <v>0.0611784641994417</v>
      </c>
      <c r="AD692" s="0" t="n">
        <v>5.223868284E-006</v>
      </c>
      <c r="AE692" s="0" t="n">
        <f aca="false">(W692*AD692)*EXP(L692*M692)</f>
        <v>0.638549392331892</v>
      </c>
      <c r="AF692" s="0" t="n">
        <v>176458.577817786</v>
      </c>
      <c r="AG692" s="0" t="n">
        <v>804.406580767259</v>
      </c>
      <c r="AH692" s="0" t="n">
        <f aca="false">AD692*0.1</f>
        <v>5.223868284E-007</v>
      </c>
      <c r="AI692" s="0" t="n">
        <f aca="false">(SQRT(((AG692/W692)^2)+((AH692/AD692)^2)))*AE692</f>
        <v>0.0639944410883647</v>
      </c>
      <c r="AJ692" s="0" t="n">
        <v>3.02832944E-007</v>
      </c>
      <c r="AK692" s="0" t="n">
        <f aca="false">(W692*AJ692)*EXP(L692*M692)</f>
        <v>0.0370173560772111</v>
      </c>
      <c r="AL692" s="0" t="n">
        <v>176458.577817786</v>
      </c>
      <c r="AM692" s="0" t="n">
        <v>804.406580767259</v>
      </c>
      <c r="AN692" s="0" t="n">
        <f aca="false">AJ692*0.1</f>
        <v>3.02832944E-008</v>
      </c>
      <c r="AO692" s="0" t="n">
        <f aca="false">(SQRT(((AM692/W692)^2)+((AN692/AJ692)^2)))*AK692</f>
        <v>0.00370982267178925</v>
      </c>
    </row>
    <row r="693" customFormat="false" ht="15" hidden="false" customHeight="false" outlineLevel="0" collapsed="false">
      <c r="A693" s="42" t="s">
        <v>682</v>
      </c>
      <c r="B693" s="40" t="s">
        <v>1168</v>
      </c>
      <c r="C693" s="0" t="s">
        <v>2122</v>
      </c>
      <c r="D693" s="41" t="n">
        <v>40968</v>
      </c>
      <c r="E693" s="0" t="n">
        <v>10000</v>
      </c>
      <c r="F693" s="0" t="n">
        <v>9685</v>
      </c>
      <c r="G693" s="0" t="n">
        <f aca="false">(((F693*3.7852*35.81)/1000)/(H693^2))*1.2732</f>
        <v>26.1161667841766</v>
      </c>
      <c r="H693" s="0" t="n">
        <v>8</v>
      </c>
      <c r="I693" s="0" t="n">
        <v>53.6908621579763</v>
      </c>
      <c r="J693" s="0" t="n">
        <v>68.0016224983599</v>
      </c>
      <c r="K693" s="0" t="n">
        <v>3.82238500207701</v>
      </c>
      <c r="L693" s="0" t="n">
        <v>0.005</v>
      </c>
      <c r="M693" s="0" t="n">
        <v>0</v>
      </c>
      <c r="N693" s="0" t="n">
        <v>2334.44774586578</v>
      </c>
      <c r="O693" s="0" t="n">
        <f aca="false">(N693/2204.59)*EXP(L693*M693)</f>
        <v>1.05890335430433</v>
      </c>
      <c r="P693" s="0" t="n">
        <v>0.693948706618423</v>
      </c>
      <c r="Q693" s="0" t="n">
        <v>0.0696754411027923</v>
      </c>
      <c r="R693" s="0" t="n">
        <f aca="false">30.3818643031628*(I693/Hoja4!$CY$2)</f>
        <v>0.477688867912471</v>
      </c>
      <c r="S693" s="0" t="n">
        <v>0.346725101597201</v>
      </c>
      <c r="T693" s="0" t="n">
        <v>0.0215793379964769</v>
      </c>
      <c r="U693" s="0" t="n">
        <f aca="false">(SQRT(((P693/G693)^2)+((Q693/H693)^2)+((R693/I693)^2)+((S693/J693)^2)+((T693/K693)^2)))*O693</f>
        <v>0.0320994682228831</v>
      </c>
      <c r="V693" s="0" t="n">
        <f aca="false">O693&gt;U693</f>
        <v>1</v>
      </c>
      <c r="W693" s="0" t="n">
        <v>519996</v>
      </c>
      <c r="X693" s="0" t="n">
        <v>4.994E-006</v>
      </c>
      <c r="Y693" s="0" t="n">
        <f aca="false">(W693*X693)*EXP(L693*M693)</f>
        <v>2.596860024</v>
      </c>
      <c r="Z693" s="0" t="n">
        <v>176458.577817786</v>
      </c>
      <c r="AA693" s="0" t="n">
        <v>3748.14709444969</v>
      </c>
      <c r="AB693" s="0" t="n">
        <f aca="false">X693*0.1</f>
        <v>4.994E-007</v>
      </c>
      <c r="AC693" s="0" t="n">
        <f aca="false">(SQRT(((AA693/W693)^2)+((AB693/X693)^2)))*Y693</f>
        <v>0.260359736898555</v>
      </c>
      <c r="AD693" s="0" t="n">
        <v>5.223868284E-006</v>
      </c>
      <c r="AE693" s="0" t="n">
        <f aca="false">(W693*AD693)*EXP(L693*M693)</f>
        <v>2.71639061220686</v>
      </c>
      <c r="AF693" s="0" t="n">
        <v>176458.577817786</v>
      </c>
      <c r="AG693" s="0" t="n">
        <v>3748.14709444969</v>
      </c>
      <c r="AH693" s="0" t="n">
        <f aca="false">AD693*0.1</f>
        <v>5.223868284E-007</v>
      </c>
      <c r="AI693" s="0" t="n">
        <f aca="false">(SQRT(((AG693/W693)^2)+((AH693/AD693)^2)))*AE693</f>
        <v>0.272343806971355</v>
      </c>
      <c r="AJ693" s="0" t="n">
        <v>3.02832944E-007</v>
      </c>
      <c r="AK693" s="0" t="n">
        <f aca="false">(W693*AJ693)*EXP(L693*M693)</f>
        <v>0.157471919548224</v>
      </c>
      <c r="AL693" s="0" t="n">
        <v>176458.577817786</v>
      </c>
      <c r="AM693" s="0" t="n">
        <v>3748.14709444969</v>
      </c>
      <c r="AN693" s="0" t="n">
        <f aca="false">AJ693*0.1</f>
        <v>3.02832944E-008</v>
      </c>
      <c r="AO693" s="0" t="n">
        <f aca="false">(SQRT(((AM693/W693)^2)+((AN693/AJ693)^2)))*AK693</f>
        <v>0.0157880467809481</v>
      </c>
    </row>
    <row r="694" customFormat="false" ht="15" hidden="false" customHeight="false" outlineLevel="0" collapsed="false">
      <c r="A694" s="42" t="s">
        <v>682</v>
      </c>
      <c r="B694" s="32"/>
      <c r="C694" s="0" t="s">
        <v>2122</v>
      </c>
      <c r="D694" s="47"/>
      <c r="E694" s="0" t="n">
        <v>5000</v>
      </c>
      <c r="F694" s="0" t="n">
        <v>5049</v>
      </c>
      <c r="G694" s="0" t="n">
        <f aca="false">(((F694*3.7852*35.81)/1000)/(H694^2))*1.2732</f>
        <v>13.6149226735475</v>
      </c>
      <c r="H694" s="0" t="n">
        <v>8</v>
      </c>
      <c r="I694" s="0" t="n">
        <v>51.496137849079</v>
      </c>
      <c r="J694" s="0" t="n">
        <v>68.0016224983599</v>
      </c>
      <c r="K694" s="0" t="n">
        <v>3.82238500207701</v>
      </c>
      <c r="L694" s="0" t="n">
        <v>0.005</v>
      </c>
      <c r="M694" s="0" t="n">
        <v>0</v>
      </c>
      <c r="N694" s="0" t="n">
        <v>1167.25080907562</v>
      </c>
      <c r="O694" s="0" t="n">
        <f aca="false">(N694/2204.59)*EXP(L694*M694)</f>
        <v>0.529463895361777</v>
      </c>
      <c r="P694" s="0" t="n">
        <v>0.400684429145215</v>
      </c>
      <c r="Q694" s="0" t="n">
        <v>0.0788250461799058</v>
      </c>
      <c r="R694" s="0" t="n">
        <f aca="false">30.6123136425953*(I694/Hoja4!$AB$2)</f>
        <v>0.281354740688672</v>
      </c>
      <c r="S694" s="0" t="n">
        <v>0.346725101597201</v>
      </c>
      <c r="T694" s="0" t="n">
        <v>0.0215793379964769</v>
      </c>
      <c r="U694" s="0" t="n">
        <f aca="false">(SQRT(((P694/G694)^2)+((Q694/H694)^2)+((R694/I694)^2)+((S694/J694)^2)+((T694/K694)^2)))*O694</f>
        <v>0.0171640862192696</v>
      </c>
      <c r="V694" s="0" t="n">
        <f aca="false">O694&gt;U694</f>
        <v>1</v>
      </c>
      <c r="W694" s="0" t="n">
        <v>260004</v>
      </c>
      <c r="X694" s="0" t="n">
        <v>4.994E-006</v>
      </c>
      <c r="Y694" s="0" t="n">
        <f aca="false">(W694*X694)*EXP(L694*M694)</f>
        <v>1.298459976</v>
      </c>
      <c r="Z694" s="0" t="n">
        <v>176458.577817786</v>
      </c>
      <c r="AA694" s="0" t="n">
        <v>3748.14709444969</v>
      </c>
      <c r="AB694" s="0" t="n">
        <f aca="false">X694*0.1</f>
        <v>4.994E-007</v>
      </c>
      <c r="AC694" s="0" t="n">
        <f aca="false">(SQRT(((AA694/W694)^2)+((AB694/X694)^2)))*Y694</f>
        <v>0.131188245845927</v>
      </c>
      <c r="AD694" s="0" t="n">
        <v>5.223868284E-006</v>
      </c>
      <c r="AE694" s="0" t="n">
        <f aca="false">(W694*AD694)*EXP(L694*M694)</f>
        <v>1.35822664931314</v>
      </c>
      <c r="AF694" s="0" t="n">
        <v>176458.577817786</v>
      </c>
      <c r="AG694" s="0" t="n">
        <v>3748.14709444969</v>
      </c>
      <c r="AH694" s="0" t="n">
        <f aca="false">AD694*0.1</f>
        <v>5.223868284E-007</v>
      </c>
      <c r="AI694" s="0" t="n">
        <f aca="false">(SQRT(((AG694/W694)^2)+((AH694/AD694)^2)))*AE694</f>
        <v>0.137226695376078</v>
      </c>
      <c r="AJ694" s="0" t="n">
        <v>3.02832944E-007</v>
      </c>
      <c r="AK694" s="0" t="n">
        <f aca="false">(W694*AJ694)*EXP(L694*M694)</f>
        <v>0.078737776771776</v>
      </c>
      <c r="AL694" s="0" t="n">
        <v>176458.577817786</v>
      </c>
      <c r="AM694" s="0" t="n">
        <v>3748.14709444969</v>
      </c>
      <c r="AN694" s="0" t="n">
        <f aca="false">AJ694*0.1</f>
        <v>3.02832944E-008</v>
      </c>
      <c r="AO694" s="0" t="n">
        <f aca="false">(SQRT(((AM694/W694)^2)+((AN694/AJ694)^2)))*AK694</f>
        <v>0.00795517074643928</v>
      </c>
    </row>
    <row r="695" customFormat="false" ht="15" hidden="false" customHeight="false" outlineLevel="0" collapsed="false">
      <c r="A695" s="42" t="s">
        <v>682</v>
      </c>
      <c r="B695" s="32"/>
      <c r="C695" s="0" t="s">
        <v>2123</v>
      </c>
      <c r="D695" s="47"/>
      <c r="E695" s="0" t="n">
        <v>10000</v>
      </c>
      <c r="F695" s="0" t="n">
        <v>9685</v>
      </c>
      <c r="G695" s="0" t="n">
        <f aca="false">(((F695*3.7852*35.81)/1000)/(H695^2))*1.2732</f>
        <v>26.1161667841766</v>
      </c>
      <c r="H695" s="0" t="n">
        <v>8</v>
      </c>
      <c r="I695" s="0" t="n">
        <v>58.8538977800723</v>
      </c>
      <c r="J695" s="0" t="n">
        <v>130.009325504884</v>
      </c>
      <c r="K695" s="0" t="n">
        <v>0.00593973</v>
      </c>
      <c r="L695" s="0" t="n">
        <v>0.005</v>
      </c>
      <c r="M695" s="0" t="n">
        <v>0</v>
      </c>
      <c r="N695" s="0" t="n">
        <v>7.60196253706329</v>
      </c>
      <c r="O695" s="0" t="n">
        <f aca="false">(N695/2204.59)*EXP(L695*M695)</f>
        <v>0.00344824322756762</v>
      </c>
      <c r="P695" s="0" t="n">
        <v>0.693948706618423</v>
      </c>
      <c r="Q695" s="0" t="n">
        <v>0.0696754411027923</v>
      </c>
      <c r="R695" s="0" t="n">
        <f aca="false">30.3818643031628*(I695/Hoja4!$DN$2)</f>
        <v>0.311211292087668</v>
      </c>
      <c r="S695" s="0" t="n">
        <v>1.14894745568521</v>
      </c>
      <c r="T695" s="0" t="n">
        <v>5.58086552427142E-005</v>
      </c>
      <c r="U695" s="0" t="n">
        <f aca="false">(SQRT(((P695/G695)^2)+((Q695/H695)^2)+((R695/I695)^2)+((S695/J695)^2)+((T695/K695)^2)))*O695</f>
        <v>0.000107740241813559</v>
      </c>
      <c r="V695" s="0" t="n">
        <f aca="false">O695&gt;U695</f>
        <v>1</v>
      </c>
      <c r="W695" s="0" t="n">
        <v>570000</v>
      </c>
      <c r="X695" s="0" t="n">
        <v>4.994E-006</v>
      </c>
      <c r="Y695" s="0" t="n">
        <f aca="false">(W695*X695)*EXP(L695*M695)</f>
        <v>2.84658</v>
      </c>
      <c r="Z695" s="0" t="n">
        <v>228732.698823789</v>
      </c>
      <c r="AA695" s="0" t="n">
        <v>6507.82824848106</v>
      </c>
      <c r="AB695" s="0" t="n">
        <f aca="false">X695*0.1</f>
        <v>4.994E-007</v>
      </c>
      <c r="AC695" s="0" t="n">
        <f aca="false">(SQRT(((AA695/W695)^2)+((AB695/X695)^2)))*Y695</f>
        <v>0.286507300241631</v>
      </c>
      <c r="AD695" s="0" t="n">
        <v>5.223868284E-006</v>
      </c>
      <c r="AE695" s="0" t="n">
        <f aca="false">(W695*AD695)*EXP(L695*M695)</f>
        <v>2.97760492188</v>
      </c>
      <c r="AF695" s="0" t="n">
        <v>228732.698823789</v>
      </c>
      <c r="AG695" s="0" t="n">
        <v>6507.82824848106</v>
      </c>
      <c r="AH695" s="0" t="n">
        <f aca="false">AD695*0.1</f>
        <v>5.223868284E-007</v>
      </c>
      <c r="AI695" s="0" t="n">
        <f aca="false">(SQRT(((AG695/W695)^2)+((AH695/AD695)^2)))*AE695</f>
        <v>0.299694913669748</v>
      </c>
      <c r="AJ695" s="0" t="n">
        <v>3.02832944E-007</v>
      </c>
      <c r="AK695" s="0" t="n">
        <f aca="false">(W695*AJ695)*EXP(L695*M695)</f>
        <v>0.17261477808</v>
      </c>
      <c r="AL695" s="0" t="n">
        <v>228732.698823789</v>
      </c>
      <c r="AM695" s="0" t="n">
        <v>6507.82824848106</v>
      </c>
      <c r="AN695" s="0" t="n">
        <f aca="false">AJ695*0.1</f>
        <v>3.02832944E-008</v>
      </c>
      <c r="AO695" s="0" t="n">
        <f aca="false">(SQRT(((AM695/W695)^2)+((AN695/AJ695)^2)))*AK695</f>
        <v>0.0173736181837535</v>
      </c>
    </row>
    <row r="696" customFormat="false" ht="15" hidden="false" customHeight="false" outlineLevel="0" collapsed="false">
      <c r="A696" s="42" t="s">
        <v>682</v>
      </c>
      <c r="B696" s="32"/>
      <c r="C696" s="0" t="s">
        <v>2123</v>
      </c>
      <c r="D696" s="47"/>
      <c r="E696" s="0" t="n">
        <v>10000</v>
      </c>
      <c r="F696" s="0" t="n">
        <v>9685</v>
      </c>
      <c r="G696" s="0" t="n">
        <f aca="false">(((F696*3.7852*35.81)/1000)/(H696^2))*1.2732</f>
        <v>26.1161667841766</v>
      </c>
      <c r="H696" s="0" t="n">
        <v>8</v>
      </c>
      <c r="I696" s="0" t="n">
        <v>58.8538977800723</v>
      </c>
      <c r="J696" s="0" t="n">
        <v>130.009325504884</v>
      </c>
      <c r="K696" s="0" t="n">
        <v>0.00593973</v>
      </c>
      <c r="L696" s="0" t="n">
        <v>0.005</v>
      </c>
      <c r="M696" s="0" t="n">
        <v>0</v>
      </c>
      <c r="N696" s="0" t="n">
        <v>7.60196253706329</v>
      </c>
      <c r="O696" s="0" t="n">
        <f aca="false">(N696/2204.59)*EXP(L696*M696)</f>
        <v>0.00344824322756762</v>
      </c>
      <c r="P696" s="0" t="n">
        <v>0.693948706618423</v>
      </c>
      <c r="Q696" s="0" t="n">
        <v>0.0696754411027923</v>
      </c>
      <c r="R696" s="0" t="n">
        <f aca="false">30.3818643031628*(I696/Hoja4!$DN$2)</f>
        <v>0.311211292087668</v>
      </c>
      <c r="S696" s="0" t="n">
        <v>1.14894745568521</v>
      </c>
      <c r="T696" s="0" t="n">
        <v>5.58086552427142E-005</v>
      </c>
      <c r="U696" s="0" t="n">
        <f aca="false">(SQRT(((P696/G696)^2)+((Q696/H696)^2)+((R696/I696)^2)+((S696/J696)^2)+((T696/K696)^2)))*O696</f>
        <v>0.000107740241813559</v>
      </c>
      <c r="V696" s="0" t="n">
        <f aca="false">O696&gt;U696</f>
        <v>1</v>
      </c>
      <c r="W696" s="0" t="n">
        <v>570000</v>
      </c>
      <c r="X696" s="0" t="n">
        <v>4.994E-006</v>
      </c>
      <c r="Y696" s="0" t="n">
        <f aca="false">(W696*X696)*EXP(L696*M696)</f>
        <v>2.84658</v>
      </c>
      <c r="Z696" s="0" t="n">
        <v>69533.9091045545</v>
      </c>
      <c r="AA696" s="0" t="n">
        <v>6507.82824848106</v>
      </c>
      <c r="AB696" s="0" t="n">
        <f aca="false">X696*0.1</f>
        <v>4.994E-007</v>
      </c>
      <c r="AC696" s="0" t="n">
        <f aca="false">(SQRT(((AA696/W696)^2)+((AB696/X696)^2)))*Y696</f>
        <v>0.286507300241631</v>
      </c>
      <c r="AD696" s="0" t="n">
        <v>5.223868284E-006</v>
      </c>
      <c r="AE696" s="0" t="n">
        <f aca="false">(W696*AD696)*EXP(L696*M696)</f>
        <v>2.97760492188</v>
      </c>
      <c r="AF696" s="0" t="n">
        <v>69533.9091045545</v>
      </c>
      <c r="AG696" s="0" t="n">
        <v>6507.82824848106</v>
      </c>
      <c r="AH696" s="0" t="n">
        <f aca="false">AD696*0.1</f>
        <v>5.223868284E-007</v>
      </c>
      <c r="AI696" s="0" t="n">
        <f aca="false">(SQRT(((AG696/W696)^2)+((AH696/AD696)^2)))*AE696</f>
        <v>0.299694913669748</v>
      </c>
      <c r="AJ696" s="0" t="n">
        <v>3.02832944E-007</v>
      </c>
      <c r="AK696" s="0" t="n">
        <f aca="false">(W696*AJ696)*EXP(L696*M696)</f>
        <v>0.17261477808</v>
      </c>
      <c r="AL696" s="0" t="n">
        <v>69533.9091045545</v>
      </c>
      <c r="AM696" s="0" t="n">
        <v>6507.82824848106</v>
      </c>
      <c r="AN696" s="0" t="n">
        <f aca="false">AJ696*0.1</f>
        <v>3.02832944E-008</v>
      </c>
      <c r="AO696" s="0" t="n">
        <f aca="false">(SQRT(((AM696/W696)^2)+((AN696/AJ696)^2)))*AK696</f>
        <v>0.0173736181837535</v>
      </c>
    </row>
    <row r="697" customFormat="false" ht="15" hidden="false" customHeight="false" outlineLevel="0" collapsed="false">
      <c r="A697" s="42" t="s">
        <v>682</v>
      </c>
      <c r="B697" s="40" t="s">
        <v>1172</v>
      </c>
      <c r="C697" s="0" t="s">
        <v>2122</v>
      </c>
      <c r="D697" s="41" t="n">
        <v>41020</v>
      </c>
      <c r="E697" s="0" t="n">
        <v>12000</v>
      </c>
      <c r="F697" s="0" t="n">
        <v>11529</v>
      </c>
      <c r="G697" s="0" t="n">
        <f aca="false">(((F697*3.7852*35.81)/1000)/(H697^2))*1.2732</f>
        <v>31.0886202224855</v>
      </c>
      <c r="H697" s="0" t="n">
        <v>8</v>
      </c>
      <c r="I697" s="0" t="n">
        <v>19.047619047619</v>
      </c>
      <c r="J697" s="0" t="n">
        <v>68.0016224983599</v>
      </c>
      <c r="K697" s="0" t="n">
        <v>3.82238500207701</v>
      </c>
      <c r="L697" s="0" t="n">
        <v>0.005</v>
      </c>
      <c r="M697" s="0" t="n">
        <v>0</v>
      </c>
      <c r="N697" s="0" t="n">
        <v>1359.02168473847</v>
      </c>
      <c r="O697" s="0" t="n">
        <f aca="false">(N697/2204.59)*EXP(L697*M697)</f>
        <v>0.616450988500568</v>
      </c>
      <c r="P697" s="0" t="n">
        <v>1.07195269681865</v>
      </c>
      <c r="Q697" s="0" t="n">
        <v>0.0717296563018546</v>
      </c>
      <c r="R697" s="0" t="n">
        <f aca="false">40.3876152128855*(I697/Hoja4!$EC$2)</f>
        <v>0.282947756593917</v>
      </c>
      <c r="S697" s="0" t="n">
        <v>0.346725101597201</v>
      </c>
      <c r="T697" s="0" t="n">
        <v>0.0215793379964769</v>
      </c>
      <c r="U697" s="0" t="n">
        <f aca="false">(SQRT(((P697/G697)^2)+((Q697/H697)^2)+((R697/I697)^2)+((S697/J697)^2)+((T697/K697)^2)))*O697</f>
        <v>0.0242527388877909</v>
      </c>
      <c r="V697" s="0" t="n">
        <f aca="false">O697&gt;U697</f>
        <v>1</v>
      </c>
      <c r="W697" s="0" t="n">
        <v>219600</v>
      </c>
      <c r="X697" s="0" t="n">
        <v>4.994E-006</v>
      </c>
      <c r="Y697" s="0" t="n">
        <f aca="false">(W697*X697)*EXP(L697*M697)</f>
        <v>1.0966824</v>
      </c>
      <c r="Z697" s="0" t="n">
        <v>63267.0248022963</v>
      </c>
      <c r="AA697" s="0" t="n">
        <v>3748.14709444969</v>
      </c>
      <c r="AB697" s="0" t="n">
        <f aca="false">X697*0.1</f>
        <v>4.994E-007</v>
      </c>
      <c r="AC697" s="0" t="n">
        <f aca="false">(SQRT(((AA697/W697)^2)+((AB697/X697)^2)))*Y697</f>
        <v>0.111254193719112</v>
      </c>
      <c r="AD697" s="0" t="n">
        <v>5.223868284E-006</v>
      </c>
      <c r="AE697" s="0" t="n">
        <f aca="false">(W697*AD697)*EXP(L697*M697)</f>
        <v>1.1471614751664</v>
      </c>
      <c r="AF697" s="0" t="n">
        <v>63267.0248022963</v>
      </c>
      <c r="AG697" s="0" t="n">
        <v>3748.14709444969</v>
      </c>
      <c r="AH697" s="0" t="n">
        <f aca="false">AD697*0.1</f>
        <v>5.223868284E-007</v>
      </c>
      <c r="AI697" s="0" t="n">
        <f aca="false">(SQRT(((AG697/W697)^2)+((AH697/AD697)^2)))*AE697</f>
        <v>0.116375100927365</v>
      </c>
      <c r="AJ697" s="0" t="n">
        <v>3.02832944E-007</v>
      </c>
      <c r="AK697" s="0" t="n">
        <f aca="false">(W697*AJ697)*EXP(L697*M697)</f>
        <v>0.0665021145024</v>
      </c>
      <c r="AL697" s="0" t="n">
        <v>63267.0248022963</v>
      </c>
      <c r="AM697" s="0" t="n">
        <v>3748.14709444969</v>
      </c>
      <c r="AN697" s="0" t="n">
        <f aca="false">AJ697*0.1</f>
        <v>3.02832944E-008</v>
      </c>
      <c r="AO697" s="0" t="n">
        <f aca="false">(SQRT(((AM697/W697)^2)+((AN697/AJ697)^2)))*AK697</f>
        <v>0.00674638266245595</v>
      </c>
    </row>
    <row r="698" customFormat="false" ht="15" hidden="false" customHeight="false" outlineLevel="0" collapsed="false">
      <c r="A698" s="42" t="s">
        <v>682</v>
      </c>
      <c r="B698" s="32"/>
      <c r="C698" s="0" t="s">
        <v>2124</v>
      </c>
      <c r="D698" s="47"/>
      <c r="E698" s="0" t="n">
        <v>9000</v>
      </c>
      <c r="F698" s="0" t="n">
        <v>8575</v>
      </c>
      <c r="G698" s="0" t="n">
        <f aca="false">(((F698*3.7852*35.81)/1000)/(H698^2))*1.2732</f>
        <v>23.1229871114419</v>
      </c>
      <c r="H698" s="0" t="n">
        <v>8</v>
      </c>
      <c r="I698" s="0" t="n">
        <v>2.67148688046647</v>
      </c>
      <c r="J698" s="0" t="n">
        <v>130.009325504884</v>
      </c>
      <c r="K698" s="0" t="n">
        <v>0.00593973</v>
      </c>
      <c r="L698" s="0" t="n">
        <v>0.005</v>
      </c>
      <c r="M698" s="0" t="n">
        <v>0</v>
      </c>
      <c r="N698" s="0" t="n">
        <v>0.421160798314286</v>
      </c>
      <c r="O698" s="0" t="n">
        <f aca="false">(N698/2204.59)*EXP(L698*M698)</f>
        <v>0.000191038151454142</v>
      </c>
      <c r="P698" s="0" t="n">
        <v>1.328521888386</v>
      </c>
      <c r="Q698" s="0" t="n">
        <v>0.0993471152211429</v>
      </c>
      <c r="R698" s="0" t="n">
        <f aca="false">26.5039616037002*(I698/Hoja4!$CT$2)</f>
        <v>0.0208265880476368</v>
      </c>
      <c r="S698" s="0" t="n">
        <v>1.14894745568521</v>
      </c>
      <c r="T698" s="0" t="n">
        <v>5.58086552427142E-005</v>
      </c>
      <c r="U698" s="0" t="n">
        <f aca="false">(SQRT(((P698/G698)^2)+((Q698/H698)^2)+((R698/I698)^2)+((S698/J698)^2)+((T698/K698)^2)))*O698</f>
        <v>1.15927332252942E-005</v>
      </c>
      <c r="V698" s="0" t="n">
        <f aca="false">O698&gt;U698</f>
        <v>1</v>
      </c>
      <c r="W698" s="0" t="n">
        <v>22908</v>
      </c>
      <c r="X698" s="0" t="n">
        <v>4.994E-006</v>
      </c>
      <c r="Y698" s="0" t="n">
        <f aca="false">(W698*X698)*EXP(L698*M698)</f>
        <v>0.114402552</v>
      </c>
      <c r="Z698" s="0" t="n">
        <v>69533.9091045545</v>
      </c>
      <c r="AA698" s="0" t="n">
        <v>6507.82824848106</v>
      </c>
      <c r="AB698" s="0" t="n">
        <f aca="false">X698*0.1</f>
        <v>4.994E-007</v>
      </c>
      <c r="AC698" s="0" t="n">
        <f aca="false">(SQRT(((AA698/W698)^2)+((AB698/X698)^2)))*Y698</f>
        <v>0.0344548337216921</v>
      </c>
      <c r="AD698" s="0" t="n">
        <v>5.223868284E-006</v>
      </c>
      <c r="AE698" s="0" t="n">
        <f aca="false">(W698*AD698)*EXP(L698*M698)</f>
        <v>0.119668374649872</v>
      </c>
      <c r="AF698" s="0" t="n">
        <v>69533.9091045545</v>
      </c>
      <c r="AG698" s="0" t="n">
        <v>6507.82824848106</v>
      </c>
      <c r="AH698" s="0" t="n">
        <f aca="false">AD698*0.1</f>
        <v>5.223868284E-007</v>
      </c>
      <c r="AI698" s="0" t="n">
        <f aca="false">(SQRT(((AG698/W698)^2)+((AH698/AD698)^2)))*AE698</f>
        <v>0.0360407515236766</v>
      </c>
      <c r="AJ698" s="0" t="n">
        <v>3.02832944E-007</v>
      </c>
      <c r="AK698" s="0" t="n">
        <f aca="false">(W698*AJ698)*EXP(L698*M698)</f>
        <v>0.006937297081152</v>
      </c>
      <c r="AL698" s="0" t="n">
        <v>69533.9091045545</v>
      </c>
      <c r="AM698" s="0" t="n">
        <v>6507.82824848106</v>
      </c>
      <c r="AN698" s="0" t="n">
        <f aca="false">AJ698*0.1</f>
        <v>3.02832944E-008</v>
      </c>
      <c r="AO698" s="0" t="n">
        <f aca="false">(SQRT(((AM698/W698)^2)+((AN698/AJ698)^2)))*AK698</f>
        <v>0.00208931892890879</v>
      </c>
    </row>
    <row r="699" customFormat="false" ht="15" hidden="false" customHeight="false" outlineLevel="0" collapsed="false">
      <c r="A699" s="42" t="s">
        <v>682</v>
      </c>
      <c r="B699" s="32"/>
      <c r="C699" s="0" t="s">
        <v>2125</v>
      </c>
      <c r="D699" s="47"/>
      <c r="E699" s="0" t="n">
        <v>3000</v>
      </c>
      <c r="F699" s="0" t="n">
        <v>2772</v>
      </c>
      <c r="G699" s="0" t="n">
        <f aca="false">(((F699*3.7852*35.81)/1000)/(H699^2))*1.2732</f>
        <v>7.4748595070457</v>
      </c>
      <c r="H699" s="0" t="n">
        <v>8</v>
      </c>
      <c r="I699" s="0" t="n">
        <v>7.46320346320346</v>
      </c>
      <c r="J699" s="0" t="n">
        <v>68.0020357347871</v>
      </c>
      <c r="K699" s="0" t="n">
        <v>3.9836139795159</v>
      </c>
      <c r="L699" s="0" t="n">
        <v>0.005</v>
      </c>
      <c r="M699" s="0" t="n">
        <v>0</v>
      </c>
      <c r="N699" s="0" t="n">
        <v>133.430581156174</v>
      </c>
      <c r="O699" s="0" t="n">
        <f aca="false">(N699/2204.59)*EXP(L699*M699)</f>
        <v>0.0605239891118865</v>
      </c>
      <c r="P699" s="0" t="n">
        <v>2.81690318237076</v>
      </c>
      <c r="Q699" s="0" t="n">
        <v>0.689957873411666</v>
      </c>
      <c r="R699" s="0" t="n">
        <f aca="false">40.5074751462878*(I699/Hoja4!$R$2)</f>
        <v>0.192963489989854</v>
      </c>
      <c r="S699" s="0" t="n">
        <v>0.388353619553598</v>
      </c>
      <c r="T699" s="0" t="n">
        <v>0.0223763331258358</v>
      </c>
      <c r="U699" s="0" t="n">
        <f aca="false">(SQRT(((P699/G699)^2)+((Q699/H699)^2)+((R699/I699)^2)+((S699/J699)^2)+((T699/K699)^2)))*O699</f>
        <v>0.0234554455338394</v>
      </c>
      <c r="V699" s="0" t="n">
        <f aca="false">O699&gt;U699</f>
        <v>1</v>
      </c>
      <c r="W699" s="0" t="n">
        <v>20688</v>
      </c>
      <c r="X699" s="0" t="n">
        <v>4.994E-006</v>
      </c>
      <c r="Y699" s="0" t="n">
        <f aca="false">(W699*X699)*EXP(L699*M699)</f>
        <v>0.103315872</v>
      </c>
      <c r="Z699" s="0" t="n">
        <v>69533.9091045545</v>
      </c>
      <c r="AA699" s="0" t="n">
        <v>804.406580767259</v>
      </c>
      <c r="AB699" s="0" t="n">
        <f aca="false">X699*0.1</f>
        <v>4.994E-007</v>
      </c>
      <c r="AC699" s="0" t="n">
        <f aca="false">(SQRT(((AA699/W699)^2)+((AB699/X699)^2)))*Y699</f>
        <v>0.0110851090138272</v>
      </c>
      <c r="AD699" s="0" t="n">
        <v>5.223868284E-006</v>
      </c>
      <c r="AE699" s="0" t="n">
        <f aca="false">(W699*AD699)*EXP(L699*M699)</f>
        <v>0.108071387059392</v>
      </c>
      <c r="AF699" s="0" t="n">
        <v>69533.9091045545</v>
      </c>
      <c r="AG699" s="0" t="n">
        <v>804.406580767259</v>
      </c>
      <c r="AH699" s="0" t="n">
        <f aca="false">AD699*0.1</f>
        <v>5.223868284E-007</v>
      </c>
      <c r="AI699" s="0" t="n">
        <f aca="false">(SQRT(((AG699/W699)^2)+((AH699/AD699)^2)))*AE699</f>
        <v>0.0115953442935551</v>
      </c>
      <c r="AJ699" s="0" t="n">
        <v>3.02832944E-007</v>
      </c>
      <c r="AK699" s="0" t="n">
        <f aca="false">(W699*AJ699)*EXP(L699*M699)</f>
        <v>0.006265007945472</v>
      </c>
      <c r="AL699" s="0" t="n">
        <v>69533.9091045545</v>
      </c>
      <c r="AM699" s="0" t="n">
        <v>804.406580767259</v>
      </c>
      <c r="AN699" s="0" t="n">
        <f aca="false">AJ699*0.1</f>
        <v>3.02832944E-008</v>
      </c>
      <c r="AO699" s="0" t="n">
        <f aca="false">(SQRT(((AM699/W699)^2)+((AN699/AJ699)^2)))*AK699</f>
        <v>0.000672193872090153</v>
      </c>
    </row>
    <row r="700" customFormat="false" ht="15" hidden="false" customHeight="false" outlineLevel="0" collapsed="false">
      <c r="A700" s="42" t="s">
        <v>682</v>
      </c>
      <c r="B700" s="40" t="s">
        <v>1175</v>
      </c>
      <c r="C700" s="0" t="s">
        <v>2122</v>
      </c>
      <c r="D700" s="41" t="n">
        <v>40811</v>
      </c>
      <c r="E700" s="0" t="n">
        <v>11574</v>
      </c>
      <c r="F700" s="0" t="n">
        <v>11529</v>
      </c>
      <c r="G700" s="0" t="n">
        <f aca="false">(((F700*3.7852*35.81)/1000)/(H700^2))*1.2732</f>
        <v>31.0886202224855</v>
      </c>
      <c r="H700" s="0" t="n">
        <v>8</v>
      </c>
      <c r="I700" s="0" t="n">
        <v>45.5966692688004</v>
      </c>
      <c r="J700" s="0" t="n">
        <v>68.0016224983599</v>
      </c>
      <c r="K700" s="0" t="n">
        <v>3.82238500207701</v>
      </c>
      <c r="L700" s="0" t="n">
        <v>0.005</v>
      </c>
      <c r="M700" s="0" t="n">
        <v>1</v>
      </c>
      <c r="N700" s="0" t="n">
        <v>2682.66921110276</v>
      </c>
      <c r="O700" s="0" t="n">
        <f aca="false">(N700/2204.59)*EXP(L700*M700)</f>
        <v>1.22295580878181</v>
      </c>
      <c r="P700" s="0" t="n">
        <v>0.780766980416145</v>
      </c>
      <c r="Q700" s="0" t="n">
        <v>0.0662372265305065</v>
      </c>
      <c r="R700" s="0" t="n">
        <f aca="false">15.1037169846062*(I700/Hoja4!$DX$2)</f>
        <v>1.33980477183902</v>
      </c>
      <c r="S700" s="0" t="n">
        <v>0.346725101597201</v>
      </c>
      <c r="T700" s="0" t="n">
        <v>0.0215793379964769</v>
      </c>
      <c r="U700" s="0" t="n">
        <f aca="false">(SQRT(((P700/G700)^2)+((Q700/H700)^2)+((R700/I700)^2)+((S700/J700)^2)+((T700/K700)^2)))*O700</f>
        <v>0.0492314741571436</v>
      </c>
      <c r="V700" s="0" t="n">
        <f aca="false">O700&gt;U700</f>
        <v>1</v>
      </c>
      <c r="W700" s="0" t="n">
        <v>525684</v>
      </c>
      <c r="X700" s="0" t="n">
        <v>4.994E-006</v>
      </c>
      <c r="Y700" s="0" t="n">
        <f aca="false">(W700*X700)*EXP(L700*M700)</f>
        <v>2.63842509606517</v>
      </c>
      <c r="Z700" s="0" t="n">
        <v>10477.0753117316</v>
      </c>
      <c r="AA700" s="0" t="n">
        <v>3748.14709444969</v>
      </c>
      <c r="AB700" s="0" t="n">
        <f aca="false">X700*0.1</f>
        <v>4.994E-007</v>
      </c>
      <c r="AC700" s="0" t="n">
        <f aca="false">(SQRT(((AA700/W700)^2)+((AB700/X700)^2)))*Y700</f>
        <v>0.26451231339125</v>
      </c>
      <c r="AD700" s="0" t="n">
        <v>5.223868284E-006</v>
      </c>
      <c r="AE700" s="0" t="n">
        <f aca="false">(W700*AD700)*EXP(L700*M700)</f>
        <v>2.75986887846306</v>
      </c>
      <c r="AF700" s="0" t="n">
        <v>10477.0753117316</v>
      </c>
      <c r="AG700" s="0" t="n">
        <v>3748.14709444969</v>
      </c>
      <c r="AH700" s="0" t="n">
        <f aca="false">AD700*0.1</f>
        <v>5.223868284E-007</v>
      </c>
      <c r="AI700" s="0" t="n">
        <f aca="false">(SQRT(((AG700/W700)^2)+((AH700/AD700)^2)))*AE700</f>
        <v>0.276687521956752</v>
      </c>
      <c r="AJ700" s="0" t="n">
        <v>3.02832944E-007</v>
      </c>
      <c r="AK700" s="0" t="n">
        <f aca="false">(W700*AJ700)*EXP(L700*M700)</f>
        <v>0.159992398751482</v>
      </c>
      <c r="AL700" s="0" t="n">
        <v>10477.0753117316</v>
      </c>
      <c r="AM700" s="0" t="n">
        <v>3748.14709444969</v>
      </c>
      <c r="AN700" s="0" t="n">
        <f aca="false">AJ700*0.1</f>
        <v>3.02832944E-008</v>
      </c>
      <c r="AO700" s="0" t="n">
        <f aca="false">(SQRT(((AM700/W700)^2)+((AN700/AJ700)^2)))*AK700</f>
        <v>0.0160398563453189</v>
      </c>
    </row>
    <row r="701" customFormat="false" ht="15" hidden="false" customHeight="false" outlineLevel="0" collapsed="false">
      <c r="A701" s="42" t="s">
        <v>682</v>
      </c>
      <c r="B701" s="32"/>
      <c r="C701" s="0" t="s">
        <v>2151</v>
      </c>
      <c r="D701" s="47"/>
      <c r="E701" s="0" t="n">
        <v>5050</v>
      </c>
      <c r="F701" s="0" t="n">
        <v>5049</v>
      </c>
      <c r="G701" s="0" t="n">
        <f aca="false">(((F701*3.7852*35.81)/1000)/(H701^2))*1.2732</f>
        <v>13.6149226735475</v>
      </c>
      <c r="H701" s="0" t="n">
        <v>8</v>
      </c>
      <c r="I701" s="0" t="n">
        <v>46.6143790849673</v>
      </c>
      <c r="J701" s="0" t="n">
        <v>68.0020357347871</v>
      </c>
      <c r="K701" s="0" t="n">
        <v>3.9836139795159</v>
      </c>
      <c r="L701" s="0" t="n">
        <v>0.005</v>
      </c>
      <c r="M701" s="0" t="n">
        <v>1</v>
      </c>
      <c r="N701" s="0" t="n">
        <v>1251.72942026705</v>
      </c>
      <c r="O701" s="0" t="n">
        <f aca="false">(N701/2204.59)*EXP(L701*M701)</f>
        <v>0.57062934155397</v>
      </c>
      <c r="P701" s="0" t="n">
        <v>0.400684429145215</v>
      </c>
      <c r="Q701" s="0" t="n">
        <v>0.0788250461799058</v>
      </c>
      <c r="R701" s="0" t="n">
        <f aca="false">30.6123136425953*(I701/Hoja4!$AQ$2)</f>
        <v>1.1726385370647</v>
      </c>
      <c r="S701" s="0" t="n">
        <v>0.388353619553598</v>
      </c>
      <c r="T701" s="0" t="n">
        <v>0.0223763331258358</v>
      </c>
      <c r="U701" s="0" t="n">
        <f aca="false">(SQRT(((P701/G701)^2)+((Q701/H701)^2)+((R701/I701)^2)+((S701/J701)^2)+((T701/K701)^2)))*O701</f>
        <v>0.0232505766281862</v>
      </c>
      <c r="V701" s="0" t="n">
        <f aca="false">O701&gt;U701</f>
        <v>1</v>
      </c>
      <c r="W701" s="0" t="n">
        <v>235356</v>
      </c>
      <c r="X701" s="0" t="n">
        <v>4.994E-006</v>
      </c>
      <c r="Y701" s="0" t="n">
        <f aca="false">(W701*X701)*EXP(L701*M701)</f>
        <v>1.18125941993577</v>
      </c>
      <c r="Z701" s="0" t="n">
        <v>63267.0248022963</v>
      </c>
      <c r="AA701" s="0" t="n">
        <v>804.406580767259</v>
      </c>
      <c r="AB701" s="0" t="n">
        <f aca="false">X701*0.1</f>
        <v>4.994E-007</v>
      </c>
      <c r="AC701" s="0" t="n">
        <f aca="false">(SQRT(((AA701/W701)^2)+((AB701/X701)^2)))*Y701</f>
        <v>0.118194916594237</v>
      </c>
      <c r="AD701" s="0" t="n">
        <v>5.223868284E-006</v>
      </c>
      <c r="AE701" s="0" t="n">
        <f aca="false">(W701*AD701)*EXP(L701*M701)</f>
        <v>1.23563148157363</v>
      </c>
      <c r="AF701" s="0" t="n">
        <v>63267.0248022963</v>
      </c>
      <c r="AG701" s="0" t="n">
        <v>804.406580767259</v>
      </c>
      <c r="AH701" s="0" t="n">
        <f aca="false">AD701*0.1</f>
        <v>5.223868284E-007</v>
      </c>
      <c r="AI701" s="0" t="n">
        <f aca="false">(SQRT(((AG701/W701)^2)+((AH701/AD701)^2)))*AE701</f>
        <v>0.123635297582431</v>
      </c>
      <c r="AJ701" s="0" t="n">
        <v>3.02832944E-007</v>
      </c>
      <c r="AK701" s="0" t="n">
        <f aca="false">(W701*AJ701)*EXP(L701*M701)</f>
        <v>0.0716308105260075</v>
      </c>
      <c r="AL701" s="0" t="n">
        <v>63267.0248022963</v>
      </c>
      <c r="AM701" s="0" t="n">
        <v>804.406580767259</v>
      </c>
      <c r="AN701" s="0" t="n">
        <f aca="false">AJ701*0.1</f>
        <v>3.02832944E-008</v>
      </c>
      <c r="AO701" s="0" t="n">
        <f aca="false">(SQRT(((AM701/W701)^2)+((AN701/AJ701)^2)))*AK701</f>
        <v>0.00716726362796702</v>
      </c>
    </row>
    <row r="702" customFormat="false" ht="15" hidden="false" customHeight="false" outlineLevel="0" collapsed="false">
      <c r="A702" s="42" t="s">
        <v>682</v>
      </c>
      <c r="B702" s="32"/>
      <c r="C702" s="0" t="s">
        <v>2123</v>
      </c>
      <c r="D702" s="47"/>
      <c r="E702" s="0" t="n">
        <v>5182</v>
      </c>
      <c r="F702" s="0" t="n">
        <v>5182</v>
      </c>
      <c r="G702" s="0" t="n">
        <f aca="false">(((F702*3.7852*35.81)/1000)/(H702^2))*1.2732</f>
        <v>13.973564922623</v>
      </c>
      <c r="H702" s="0" t="n">
        <v>8</v>
      </c>
      <c r="I702" s="0" t="n">
        <v>44.2624469316866</v>
      </c>
      <c r="J702" s="0" t="n">
        <v>130.009325504884</v>
      </c>
      <c r="K702" s="0" t="n">
        <v>0.00593973</v>
      </c>
      <c r="L702" s="0" t="n">
        <v>0.005</v>
      </c>
      <c r="M702" s="0" t="n">
        <v>1</v>
      </c>
      <c r="N702" s="0" t="n">
        <v>3.47729798541554</v>
      </c>
      <c r="O702" s="0" t="n">
        <f aca="false">(N702/2204.59)*EXP(L702*M702)</f>
        <v>0.0015852054187408</v>
      </c>
      <c r="P702" s="0" t="n">
        <v>0.400684429145215</v>
      </c>
      <c r="Q702" s="0" t="n">
        <v>0.0788250461799058</v>
      </c>
      <c r="R702" s="0" t="n">
        <f aca="false">30.6123136425953*(I702/Hoja4!$AQ$2)</f>
        <v>1.1134729676924</v>
      </c>
      <c r="S702" s="0" t="n">
        <v>1.14894745568521</v>
      </c>
      <c r="T702" s="0" t="n">
        <v>5.58086552427142E-005</v>
      </c>
      <c r="U702" s="0" t="n">
        <f aca="false">(SQRT(((P702/G702)^2)+((Q702/H702)^2)+((R702/I702)^2)+((S702/J702)^2)+((T702/K702)^2)))*O702</f>
        <v>6.57147957690373E-005</v>
      </c>
      <c r="V702" s="0" t="n">
        <f aca="false">O702&gt;U702</f>
        <v>1</v>
      </c>
      <c r="W702" s="0" t="n">
        <v>229368</v>
      </c>
      <c r="X702" s="0" t="n">
        <v>4.994E-006</v>
      </c>
      <c r="Y702" s="0" t="n">
        <f aca="false">(W702*X702)*EXP(L702*M702)</f>
        <v>1.15120545315109</v>
      </c>
      <c r="Z702" s="0" t="n">
        <v>130019.522746523</v>
      </c>
      <c r="AA702" s="0" t="n">
        <v>6507.82824848106</v>
      </c>
      <c r="AB702" s="0" t="n">
        <f aca="false">X702*0.1</f>
        <v>4.994E-007</v>
      </c>
      <c r="AC702" s="0" t="n">
        <f aca="false">(SQRT(((AA702/W702)^2)+((AB702/X702)^2)))*Y702</f>
        <v>0.119664579688243</v>
      </c>
      <c r="AD702" s="0" t="n">
        <v>5.223868284E-006</v>
      </c>
      <c r="AE702" s="0" t="n">
        <f aca="false">(W702*AD702)*EXP(L702*M702)</f>
        <v>1.20419416401358</v>
      </c>
      <c r="AF702" s="0" t="n">
        <v>130019.522746523</v>
      </c>
      <c r="AG702" s="0" t="n">
        <v>6507.82824848106</v>
      </c>
      <c r="AH702" s="0" t="n">
        <f aca="false">AD702*0.1</f>
        <v>5.223868284E-007</v>
      </c>
      <c r="AI702" s="0" t="n">
        <f aca="false">(SQRT(((AG702/W702)^2)+((AH702/AD702)^2)))*AE702</f>
        <v>0.125172607639488</v>
      </c>
      <c r="AJ702" s="0" t="n">
        <v>3.02832944E-007</v>
      </c>
      <c r="AK702" s="0" t="n">
        <f aca="false">(W702*AJ702)*EXP(L702*M702)</f>
        <v>0.0698083573341206</v>
      </c>
      <c r="AL702" s="0" t="n">
        <v>130019.522746523</v>
      </c>
      <c r="AM702" s="0" t="n">
        <v>6507.82824848106</v>
      </c>
      <c r="AN702" s="0" t="n">
        <f aca="false">AJ702*0.1</f>
        <v>3.02832944E-008</v>
      </c>
      <c r="AO702" s="0" t="n">
        <f aca="false">(SQRT(((AM702/W702)^2)+((AN702/AJ702)^2)))*AK702</f>
        <v>0.00725638305156453</v>
      </c>
    </row>
    <row r="703" customFormat="false" ht="15" hidden="false" customHeight="false" outlineLevel="0" collapsed="false">
      <c r="A703" s="42" t="s">
        <v>682</v>
      </c>
      <c r="B703" s="40" t="s">
        <v>1179</v>
      </c>
      <c r="C703" s="0" t="s">
        <v>2129</v>
      </c>
      <c r="D703" s="41" t="n">
        <v>41020</v>
      </c>
      <c r="E703" s="0" t="n">
        <v>10000</v>
      </c>
      <c r="F703" s="0" t="n">
        <v>9685</v>
      </c>
      <c r="G703" s="0" t="n">
        <f aca="false">(((F703*3.7852*35.81)/1000)/(H703^2))*1.2732</f>
        <v>26.1161667841766</v>
      </c>
      <c r="H703" s="0" t="n">
        <v>8</v>
      </c>
      <c r="I703" s="0" t="n">
        <v>41.3005678884874</v>
      </c>
      <c r="J703" s="0" t="n">
        <v>130.009325504884</v>
      </c>
      <c r="K703" s="0" t="n">
        <v>0.00593973</v>
      </c>
      <c r="L703" s="0" t="n">
        <v>0.005</v>
      </c>
      <c r="M703" s="0" t="n">
        <v>2</v>
      </c>
      <c r="N703" s="0" t="n">
        <v>6.56737276934863</v>
      </c>
      <c r="O703" s="0" t="n">
        <f aca="false">(N703/2204.59)*EXP(L703*M703)</f>
        <v>0.00300889324680988</v>
      </c>
      <c r="P703" s="0" t="n">
        <v>0.693948706618423</v>
      </c>
      <c r="Q703" s="0" t="n">
        <v>0.0696754411027923</v>
      </c>
      <c r="R703" s="0" t="n">
        <f aca="false">30.3818643031628*(I703/Hoja4!$DN$2)</f>
        <v>0.218391705245436</v>
      </c>
      <c r="S703" s="0" t="n">
        <v>1.14894745568521</v>
      </c>
      <c r="T703" s="0" t="n">
        <v>5.58086552427142E-005</v>
      </c>
      <c r="U703" s="0" t="n">
        <f aca="false">(SQRT(((P703/G703)^2)+((Q703/H703)^2)+((R703/I703)^2)+((S703/J703)^2)+((T703/K703)^2)))*O703</f>
        <v>9.40127666780503E-005</v>
      </c>
      <c r="V703" s="0" t="n">
        <f aca="false">O703&gt;U703</f>
        <v>1</v>
      </c>
      <c r="W703" s="0" t="n">
        <v>399996</v>
      </c>
      <c r="X703" s="0" t="n">
        <v>4.994E-006</v>
      </c>
      <c r="Y703" s="0" t="n">
        <f aca="false">(W703*X703)*EXP(L703*M703)</f>
        <v>2.0176560370052</v>
      </c>
      <c r="Z703" s="0" t="n">
        <v>253982.810488858</v>
      </c>
      <c r="AA703" s="0" t="n">
        <v>6507.82824848106</v>
      </c>
      <c r="AB703" s="0" t="n">
        <f aca="false">X703*0.1</f>
        <v>4.994E-007</v>
      </c>
      <c r="AC703" s="0" t="n">
        <f aca="false">(SQRT(((AA703/W703)^2)+((AB703/X703)^2)))*Y703</f>
        <v>0.204418572428181</v>
      </c>
      <c r="AD703" s="0" t="n">
        <v>5.223868284E-006</v>
      </c>
      <c r="AE703" s="0" t="n">
        <f aca="false">(W703*AD703)*EXP(L703*M703)</f>
        <v>2.11052650775582</v>
      </c>
      <c r="AF703" s="0" t="n">
        <v>253982.810488858</v>
      </c>
      <c r="AG703" s="0" t="n">
        <v>6507.82824848106</v>
      </c>
      <c r="AH703" s="0" t="n">
        <f aca="false">AD703*0.1</f>
        <v>5.223868284E-007</v>
      </c>
      <c r="AI703" s="0" t="n">
        <f aca="false">(SQRT(((AG703/W703)^2)+((AH703/AD703)^2)))*AE703</f>
        <v>0.213827732712882</v>
      </c>
      <c r="AJ703" s="0" t="n">
        <v>3.02832944E-007</v>
      </c>
      <c r="AK703" s="0" t="n">
        <f aca="false">(W703*AJ703)*EXP(L703*M703)</f>
        <v>0.122349362768453</v>
      </c>
      <c r="AL703" s="0" t="n">
        <v>253982.810488858</v>
      </c>
      <c r="AM703" s="0" t="n">
        <v>6507.82824848106</v>
      </c>
      <c r="AN703" s="0" t="n">
        <f aca="false">AJ703*0.1</f>
        <v>3.02832944E-008</v>
      </c>
      <c r="AO703" s="0" t="n">
        <f aca="false">(SQRT(((AM703/W703)^2)+((AN703/AJ703)^2)))*AK703</f>
        <v>0.0123958105920511</v>
      </c>
    </row>
    <row r="704" customFormat="false" ht="15" hidden="false" customHeight="false" outlineLevel="0" collapsed="false">
      <c r="A704" s="42" t="s">
        <v>682</v>
      </c>
      <c r="B704" s="32"/>
      <c r="C704" s="0" t="s">
        <v>2129</v>
      </c>
      <c r="D704" s="47"/>
      <c r="E704" s="0" t="n">
        <v>10000</v>
      </c>
      <c r="F704" s="0" t="n">
        <v>9685</v>
      </c>
      <c r="G704" s="0" t="n">
        <f aca="false">(((F704*3.7852*35.81)/1000)/(H704^2))*1.2732</f>
        <v>26.1161667841766</v>
      </c>
      <c r="H704" s="0" t="n">
        <v>8</v>
      </c>
      <c r="I704" s="0" t="n">
        <v>41.3005678884874</v>
      </c>
      <c r="J704" s="0" t="n">
        <v>130.009325504884</v>
      </c>
      <c r="K704" s="0" t="n">
        <v>0.00593973</v>
      </c>
      <c r="L704" s="0" t="n">
        <v>0.005</v>
      </c>
      <c r="M704" s="0" t="n">
        <v>2</v>
      </c>
      <c r="N704" s="0" t="n">
        <v>6.56737276934863</v>
      </c>
      <c r="O704" s="0" t="n">
        <f aca="false">(N704/2204.59)*EXP(L704*M704)</f>
        <v>0.00300889324680988</v>
      </c>
      <c r="P704" s="0" t="n">
        <v>0.693948706618423</v>
      </c>
      <c r="Q704" s="0" t="n">
        <v>0.0696754411027923</v>
      </c>
      <c r="R704" s="0" t="n">
        <f aca="false">30.3818643031628*(I704/Hoja4!$DN$2)</f>
        <v>0.218391705245436</v>
      </c>
      <c r="S704" s="0" t="n">
        <v>1.14894745568521</v>
      </c>
      <c r="T704" s="0" t="n">
        <v>5.58086552427142E-005</v>
      </c>
      <c r="U704" s="0" t="n">
        <f aca="false">(SQRT(((P704/G704)^2)+((Q704/H704)^2)+((R704/I704)^2)+((S704/J704)^2)+((T704/K704)^2)))*O704</f>
        <v>9.40127666780503E-005</v>
      </c>
      <c r="V704" s="0" t="n">
        <f aca="false">O704&gt;U704</f>
        <v>1</v>
      </c>
      <c r="W704" s="0" t="n">
        <v>399996</v>
      </c>
      <c r="X704" s="0" t="n">
        <v>4.994E-006</v>
      </c>
      <c r="Y704" s="0" t="n">
        <f aca="false">(W704*X704)*EXP(L704*M704)</f>
        <v>2.0176560370052</v>
      </c>
      <c r="Z704" s="0" t="n">
        <v>253982.810488858</v>
      </c>
      <c r="AA704" s="0" t="n">
        <v>6507.82824848106</v>
      </c>
      <c r="AB704" s="0" t="n">
        <f aca="false">X704*0.1</f>
        <v>4.994E-007</v>
      </c>
      <c r="AC704" s="0" t="n">
        <f aca="false">(SQRT(((AA704/W704)^2)+((AB704/X704)^2)))*Y704</f>
        <v>0.204418572428181</v>
      </c>
      <c r="AD704" s="0" t="n">
        <v>5.223868284E-006</v>
      </c>
      <c r="AE704" s="0" t="n">
        <f aca="false">(W704*AD704)*EXP(L704*M704)</f>
        <v>2.11052650775582</v>
      </c>
      <c r="AF704" s="0" t="n">
        <v>253982.810488858</v>
      </c>
      <c r="AG704" s="0" t="n">
        <v>6507.82824848106</v>
      </c>
      <c r="AH704" s="0" t="n">
        <f aca="false">AD704*0.1</f>
        <v>5.223868284E-007</v>
      </c>
      <c r="AI704" s="0" t="n">
        <f aca="false">(SQRT(((AG704/W704)^2)+((AH704/AD704)^2)))*AE704</f>
        <v>0.213827732712882</v>
      </c>
      <c r="AJ704" s="0" t="n">
        <v>3.02832944E-007</v>
      </c>
      <c r="AK704" s="0" t="n">
        <f aca="false">(W704*AJ704)*EXP(L704*M704)</f>
        <v>0.122349362768453</v>
      </c>
      <c r="AL704" s="0" t="n">
        <v>253982.810488858</v>
      </c>
      <c r="AM704" s="0" t="n">
        <v>6507.82824848106</v>
      </c>
      <c r="AN704" s="0" t="n">
        <f aca="false">AJ704*0.1</f>
        <v>3.02832944E-008</v>
      </c>
      <c r="AO704" s="0" t="n">
        <f aca="false">(SQRT(((AM704/W704)^2)+((AN704/AJ704)^2)))*AK704</f>
        <v>0.0123958105920511</v>
      </c>
    </row>
    <row r="705" customFormat="false" ht="15" hidden="false" customHeight="false" outlineLevel="0" collapsed="false">
      <c r="A705" s="42" t="s">
        <v>682</v>
      </c>
      <c r="B705" s="32"/>
      <c r="C705" s="0" t="s">
        <v>2129</v>
      </c>
      <c r="D705" s="47"/>
      <c r="E705" s="0" t="n">
        <v>10000</v>
      </c>
      <c r="F705" s="0" t="n">
        <v>9685</v>
      </c>
      <c r="G705" s="0" t="n">
        <f aca="false">(((F705*3.7852*35.81)/1000)/(H705^2))*1.2732</f>
        <v>26.1161667841766</v>
      </c>
      <c r="H705" s="0" t="n">
        <v>8</v>
      </c>
      <c r="I705" s="0" t="n">
        <v>41.3005678884874</v>
      </c>
      <c r="J705" s="0" t="n">
        <v>130.009325504884</v>
      </c>
      <c r="K705" s="0" t="n">
        <v>0.00593973</v>
      </c>
      <c r="L705" s="0" t="n">
        <v>0.005</v>
      </c>
      <c r="M705" s="0" t="n">
        <v>2</v>
      </c>
      <c r="N705" s="0" t="n">
        <v>6.56737276934863</v>
      </c>
      <c r="O705" s="0" t="n">
        <f aca="false">(N705/2204.59)*EXP(L705*M705)</f>
        <v>0.00300889324680988</v>
      </c>
      <c r="P705" s="0" t="n">
        <v>0.693948706618423</v>
      </c>
      <c r="Q705" s="0" t="n">
        <v>0.0696754411027923</v>
      </c>
      <c r="R705" s="0" t="n">
        <f aca="false">30.3818643031628*(I705/Hoja4!$DN$2)</f>
        <v>0.218391705245436</v>
      </c>
      <c r="S705" s="0" t="n">
        <v>1.14894745568521</v>
      </c>
      <c r="T705" s="0" t="n">
        <v>5.58086552427142E-005</v>
      </c>
      <c r="U705" s="0" t="n">
        <f aca="false">(SQRT(((P705/G705)^2)+((Q705/H705)^2)+((R705/I705)^2)+((S705/J705)^2)+((T705/K705)^2)))*O705</f>
        <v>9.40127666780503E-005</v>
      </c>
      <c r="V705" s="0" t="n">
        <f aca="false">O705&gt;U705</f>
        <v>1</v>
      </c>
      <c r="W705" s="0" t="n">
        <v>399996</v>
      </c>
      <c r="X705" s="0" t="n">
        <v>4.994E-006</v>
      </c>
      <c r="Y705" s="0" t="n">
        <f aca="false">(W705*X705)*EXP(L705*M705)</f>
        <v>2.0176560370052</v>
      </c>
      <c r="Z705" s="0" t="n">
        <v>69533.9091045545</v>
      </c>
      <c r="AA705" s="0" t="n">
        <v>6507.82824848106</v>
      </c>
      <c r="AB705" s="0" t="n">
        <f aca="false">X705*0.1</f>
        <v>4.994E-007</v>
      </c>
      <c r="AC705" s="0" t="n">
        <f aca="false">(SQRT(((AA705/W705)^2)+((AB705/X705)^2)))*Y705</f>
        <v>0.204418572428181</v>
      </c>
      <c r="AD705" s="0" t="n">
        <v>5.223868284E-006</v>
      </c>
      <c r="AE705" s="0" t="n">
        <f aca="false">(W705*AD705)*EXP(L705*M705)</f>
        <v>2.11052650775582</v>
      </c>
      <c r="AF705" s="0" t="n">
        <v>69533.9091045545</v>
      </c>
      <c r="AG705" s="0" t="n">
        <v>6507.82824848106</v>
      </c>
      <c r="AH705" s="0" t="n">
        <f aca="false">AD705*0.1</f>
        <v>5.223868284E-007</v>
      </c>
      <c r="AI705" s="0" t="n">
        <f aca="false">(SQRT(((AG705/W705)^2)+((AH705/AD705)^2)))*AE705</f>
        <v>0.213827732712882</v>
      </c>
      <c r="AJ705" s="0" t="n">
        <v>3.02832944E-007</v>
      </c>
      <c r="AK705" s="0" t="n">
        <f aca="false">(W705*AJ705)*EXP(L705*M705)</f>
        <v>0.122349362768453</v>
      </c>
      <c r="AL705" s="0" t="n">
        <v>69533.9091045545</v>
      </c>
      <c r="AM705" s="0" t="n">
        <v>6507.82824848106</v>
      </c>
      <c r="AN705" s="0" t="n">
        <f aca="false">AJ705*0.1</f>
        <v>3.02832944E-008</v>
      </c>
      <c r="AO705" s="0" t="n">
        <f aca="false">(SQRT(((AM705/W705)^2)+((AN705/AJ705)^2)))*AK705</f>
        <v>0.0123958105920511</v>
      </c>
    </row>
    <row r="706" customFormat="false" ht="15" hidden="false" customHeight="false" outlineLevel="0" collapsed="false">
      <c r="A706" s="42" t="s">
        <v>682</v>
      </c>
      <c r="B706" s="32"/>
      <c r="C706" s="0" t="s">
        <v>2122</v>
      </c>
      <c r="D706" s="47"/>
      <c r="E706" s="0" t="n">
        <v>10000</v>
      </c>
      <c r="F706" s="0" t="n">
        <v>9685</v>
      </c>
      <c r="G706" s="0" t="n">
        <f aca="false">(((F706*3.7852*35.81)/1000)/(H706^2))*1.2732</f>
        <v>26.1161667841766</v>
      </c>
      <c r="H706" s="0" t="n">
        <v>8</v>
      </c>
      <c r="I706" s="0" t="n">
        <v>24.7805885389778</v>
      </c>
      <c r="J706" s="0" t="n">
        <v>68.0016224983599</v>
      </c>
      <c r="K706" s="0" t="n">
        <v>3.82238500207701</v>
      </c>
      <c r="L706" s="0" t="n">
        <v>0.005</v>
      </c>
      <c r="M706" s="0" t="n">
        <v>2</v>
      </c>
      <c r="N706" s="0" t="n">
        <v>1485.26960080707</v>
      </c>
      <c r="O706" s="0" t="n">
        <f aca="false">(N706/2204.59)*EXP(L706*M706)</f>
        <v>0.680487895010054</v>
      </c>
      <c r="P706" s="0" t="n">
        <v>0.693948706618423</v>
      </c>
      <c r="Q706" s="0" t="n">
        <v>0.0696754411027923</v>
      </c>
      <c r="R706" s="0" t="n">
        <f aca="false">30.3818643031628*(I706/Hoja4!$CY$2)</f>
        <v>0.220473481140226</v>
      </c>
      <c r="S706" s="0" t="n">
        <v>0.346725101597201</v>
      </c>
      <c r="T706" s="0" t="n">
        <v>0.0215793379964769</v>
      </c>
      <c r="U706" s="0" t="n">
        <f aca="false">(SQRT(((P706/G706)^2)+((Q706/H706)^2)+((R706/I706)^2)+((S706/J706)^2)+((T706/K706)^2)))*O706</f>
        <v>0.0206282277538749</v>
      </c>
      <c r="V706" s="0" t="n">
        <f aca="false">O706&gt;U706</f>
        <v>1</v>
      </c>
      <c r="W706" s="0" t="n">
        <v>240000</v>
      </c>
      <c r="X706" s="0" t="n">
        <v>4.994E-006</v>
      </c>
      <c r="Y706" s="0" t="n">
        <f aca="false">(W706*X706)*EXP(L706*M706)</f>
        <v>1.2106057282604</v>
      </c>
      <c r="Z706" s="0" t="n">
        <v>69533.9091045545</v>
      </c>
      <c r="AA706" s="0" t="n">
        <v>3748.14709444969</v>
      </c>
      <c r="AB706" s="0" t="n">
        <f aca="false">X706*0.1</f>
        <v>4.994E-007</v>
      </c>
      <c r="AC706" s="0" t="n">
        <f aca="false">(SQRT(((AA706/W706)^2)+((AB706/X706)^2)))*Y706</f>
        <v>0.122528009236782</v>
      </c>
      <c r="AD706" s="0" t="n">
        <v>5.223868284E-006</v>
      </c>
      <c r="AE706" s="0" t="n">
        <f aca="false">(W706*AD706)*EXP(L706*M706)</f>
        <v>1.26632856793917</v>
      </c>
      <c r="AF706" s="0" t="n">
        <v>69533.9091045545</v>
      </c>
      <c r="AG706" s="0" t="n">
        <v>3748.14709444969</v>
      </c>
      <c r="AH706" s="0" t="n">
        <f aca="false">AD706*0.1</f>
        <v>5.223868284E-007</v>
      </c>
      <c r="AI706" s="0" t="n">
        <f aca="false">(SQRT(((AG706/W706)^2)+((AH706/AD706)^2)))*AE706</f>
        <v>0.128167837675948</v>
      </c>
      <c r="AJ706" s="0" t="n">
        <v>3.02832944E-007</v>
      </c>
      <c r="AK706" s="0" t="n">
        <f aca="false">(W706*AJ706)*EXP(L706*M706)</f>
        <v>0.0734103517645897</v>
      </c>
      <c r="AL706" s="0" t="n">
        <v>69533.9091045545</v>
      </c>
      <c r="AM706" s="0" t="n">
        <v>3748.14709444969</v>
      </c>
      <c r="AN706" s="0" t="n">
        <f aca="false">AJ706*0.1</f>
        <v>3.02832944E-008</v>
      </c>
      <c r="AO706" s="0" t="n">
        <f aca="false">(SQRT(((AM706/W706)^2)+((AN706/AJ706)^2)))*AK706</f>
        <v>0.00743001957541726</v>
      </c>
    </row>
    <row r="707" customFormat="false" ht="15" hidden="false" customHeight="false" outlineLevel="0" collapsed="false">
      <c r="A707" s="42" t="s">
        <v>682</v>
      </c>
      <c r="B707" s="40" t="s">
        <v>1183</v>
      </c>
      <c r="C707" s="0" t="s">
        <v>2122</v>
      </c>
      <c r="D707" s="41" t="n">
        <v>41474</v>
      </c>
      <c r="E707" s="0" t="n">
        <v>10000</v>
      </c>
      <c r="F707" s="0" t="n">
        <v>9685</v>
      </c>
      <c r="G707" s="0" t="n">
        <f aca="false">(((F707*3.7852*35.81)/1000)/(H707^2))*1.2732</f>
        <v>26.1161667841766</v>
      </c>
      <c r="H707" s="0" t="n">
        <v>8</v>
      </c>
      <c r="I707" s="0" t="n">
        <v>50.8002065049045</v>
      </c>
      <c r="J707" s="0" t="n">
        <v>68.0016224983599</v>
      </c>
      <c r="K707" s="0" t="n">
        <v>3.82238500207701</v>
      </c>
      <c r="L707" s="0" t="n">
        <v>0.005</v>
      </c>
      <c r="M707" s="0" t="n">
        <v>-1</v>
      </c>
      <c r="N707" s="0" t="n">
        <v>2305.57160656193</v>
      </c>
      <c r="O707" s="0" t="n">
        <f aca="false">(N707/2204.59)*EXP(L707*M707)</f>
        <v>1.04058918901085</v>
      </c>
      <c r="P707" s="0" t="n">
        <v>0.693948706618423</v>
      </c>
      <c r="Q707" s="0" t="n">
        <v>0.0696754411027923</v>
      </c>
      <c r="R707" s="0" t="n">
        <f aca="false">30.3818643031628*(I707/Hoja4!$CY$2)</f>
        <v>0.451970636337464</v>
      </c>
      <c r="S707" s="0" t="n">
        <v>0.346725101597201</v>
      </c>
      <c r="T707" s="0" t="n">
        <v>0.0215793379964769</v>
      </c>
      <c r="U707" s="0" t="n">
        <f aca="false">(SQRT(((P707/G707)^2)+((Q707/H707)^2)+((R707/I707)^2)+((S707/J707)^2)+((T707/K707)^2)))*O707</f>
        <v>0.0315442948310179</v>
      </c>
      <c r="V707" s="0" t="n">
        <f aca="false">O707&gt;U707</f>
        <v>1</v>
      </c>
      <c r="W707" s="0" t="n">
        <v>492000</v>
      </c>
      <c r="X707" s="0" t="n">
        <v>4.994E-006</v>
      </c>
      <c r="Y707" s="0" t="n">
        <f aca="false">(W707*X707)*EXP(L707*M707)</f>
        <v>2.44479342197542</v>
      </c>
      <c r="Z707" s="0" t="n">
        <v>63267.0248022963</v>
      </c>
      <c r="AA707" s="0" t="n">
        <v>3748.14709444969</v>
      </c>
      <c r="AB707" s="0" t="n">
        <f aca="false">X707*0.1</f>
        <v>4.994E-007</v>
      </c>
      <c r="AC707" s="0" t="n">
        <f aca="false">(SQRT(((AA707/W707)^2)+((AB707/X707)^2)))*Y707</f>
        <v>0.245187755097128</v>
      </c>
      <c r="AD707" s="0" t="n">
        <v>5.223868284E-006</v>
      </c>
      <c r="AE707" s="0" t="n">
        <f aca="false">(W707*AD707)*EXP(L707*M707)</f>
        <v>2.55732455306152</v>
      </c>
      <c r="AF707" s="0" t="n">
        <v>63267.0248022963</v>
      </c>
      <c r="AG707" s="0" t="n">
        <v>3748.14709444969</v>
      </c>
      <c r="AH707" s="0" t="n">
        <f aca="false">AD707*0.1</f>
        <v>5.223868284E-007</v>
      </c>
      <c r="AI707" s="0" t="n">
        <f aca="false">(SQRT(((AG707/W707)^2)+((AH707/AD707)^2)))*AE707</f>
        <v>0.256473475666209</v>
      </c>
      <c r="AJ707" s="0" t="n">
        <v>3.02832944E-007</v>
      </c>
      <c r="AK707" s="0" t="n">
        <f aca="false">(W707*AJ707)*EXP(L707*M707)</f>
        <v>0.148250698728204</v>
      </c>
      <c r="AL707" s="0" t="n">
        <v>63267.0248022963</v>
      </c>
      <c r="AM707" s="0" t="n">
        <v>3748.14709444969</v>
      </c>
      <c r="AN707" s="0" t="n">
        <f aca="false">AJ707*0.1</f>
        <v>3.02832944E-008</v>
      </c>
      <c r="AO707" s="0" t="n">
        <f aca="false">(SQRT(((AM707/W707)^2)+((AN707/AJ707)^2)))*AK707</f>
        <v>0.0148680275748527</v>
      </c>
    </row>
    <row r="708" customFormat="false" ht="15" hidden="false" customHeight="false" outlineLevel="0" collapsed="false">
      <c r="A708" s="42" t="s">
        <v>682</v>
      </c>
      <c r="B708" s="32"/>
      <c r="C708" s="0" t="s">
        <v>2125</v>
      </c>
      <c r="D708" s="47"/>
      <c r="E708" s="0" t="n">
        <v>4500</v>
      </c>
      <c r="F708" s="0" t="n">
        <v>5049</v>
      </c>
      <c r="G708" s="0" t="n">
        <f aca="false">(((F708*3.7852*35.81)/1000)/(H708^2))*1.2732</f>
        <v>13.6149226735475</v>
      </c>
      <c r="H708" s="0" t="n">
        <v>8</v>
      </c>
      <c r="I708" s="0" t="n">
        <v>9.5068330362448</v>
      </c>
      <c r="J708" s="0" t="n">
        <v>68.0020357347871</v>
      </c>
      <c r="K708" s="0" t="n">
        <v>3.9836139795159</v>
      </c>
      <c r="L708" s="0" t="n">
        <v>0.005</v>
      </c>
      <c r="M708" s="0" t="n">
        <v>-1</v>
      </c>
      <c r="N708" s="0" t="n">
        <v>309.583714979521</v>
      </c>
      <c r="O708" s="0" t="n">
        <f aca="false">(N708/2204.59)*EXP(L708*M708)</f>
        <v>0.139726506860439</v>
      </c>
      <c r="P708" s="0" t="n">
        <v>2.86253203470796</v>
      </c>
      <c r="Q708" s="0" t="n">
        <v>0.903813762349225</v>
      </c>
      <c r="R708" s="0" t="n">
        <f aca="false">56.8126563291011*(I708/Hoja4!$W$2)</f>
        <v>0.486977339829063</v>
      </c>
      <c r="S708" s="0" t="n">
        <v>0.388353619553598</v>
      </c>
      <c r="T708" s="0" t="n">
        <v>0.0223763331258358</v>
      </c>
      <c r="U708" s="0" t="n">
        <f aca="false">(SQRT(((P708/G708)^2)+((Q708/H708)^2)+((R708/I708)^2)+((S708/J708)^2)+((T708/K708)^2)))*O708</f>
        <v>0.034127806841332</v>
      </c>
      <c r="V708" s="0" t="n">
        <f aca="false">O708&gt;U708</f>
        <v>1</v>
      </c>
      <c r="W708" s="0" t="n">
        <v>48000</v>
      </c>
      <c r="X708" s="0" t="n">
        <v>4.994E-006</v>
      </c>
      <c r="Y708" s="0" t="n">
        <f aca="false">(W708*X708)*EXP(L708*M708)</f>
        <v>0.238516431412236</v>
      </c>
      <c r="Z708" s="0" t="n">
        <v>10477.0753117316</v>
      </c>
      <c r="AA708" s="0" t="n">
        <v>804.406580767259</v>
      </c>
      <c r="AB708" s="0" t="n">
        <f aca="false">X708*0.1</f>
        <v>4.994E-007</v>
      </c>
      <c r="AC708" s="0" t="n">
        <f aca="false">(SQRT(((AA708/W708)^2)+((AB708/X708)^2)))*Y708</f>
        <v>0.0241842563055013</v>
      </c>
      <c r="AD708" s="0" t="n">
        <v>5.223868284E-006</v>
      </c>
      <c r="AE708" s="0" t="n">
        <f aca="false">(W708*AD708)*EXP(L708*M708)</f>
        <v>0.249495078347465</v>
      </c>
      <c r="AF708" s="0" t="n">
        <v>10477.0753117316</v>
      </c>
      <c r="AG708" s="0" t="n">
        <v>804.406580767259</v>
      </c>
      <c r="AH708" s="0" t="n">
        <f aca="false">AD708*0.1</f>
        <v>5.223868284E-007</v>
      </c>
      <c r="AI708" s="0" t="n">
        <f aca="false">(SQRT(((AG708/W708)^2)+((AH708/AD708)^2)))*AE708</f>
        <v>0.0252974308142641</v>
      </c>
      <c r="AJ708" s="0" t="n">
        <v>3.02832944E-007</v>
      </c>
      <c r="AK708" s="0" t="n">
        <f aca="false">(W708*AJ708)*EXP(L708*M708)</f>
        <v>0.0144634828027516</v>
      </c>
      <c r="AL708" s="0" t="n">
        <v>10477.0753117316</v>
      </c>
      <c r="AM708" s="0" t="n">
        <v>804.406580767259</v>
      </c>
      <c r="AN708" s="0" t="n">
        <f aca="false">AJ708*0.1</f>
        <v>3.02832944E-008</v>
      </c>
      <c r="AO708" s="0" t="n">
        <f aca="false">(SQRT(((AM708/W708)^2)+((AN708/AJ708)^2)))*AK708</f>
        <v>0.00146651772836314</v>
      </c>
    </row>
    <row r="709" customFormat="false" ht="15" hidden="false" customHeight="false" outlineLevel="0" collapsed="false">
      <c r="A709" s="42" t="s">
        <v>682</v>
      </c>
      <c r="B709" s="32"/>
      <c r="C709" s="0" t="s">
        <v>2124</v>
      </c>
      <c r="D709" s="47"/>
      <c r="E709" s="0" t="n">
        <v>5000</v>
      </c>
      <c r="F709" s="0" t="n">
        <v>5049</v>
      </c>
      <c r="G709" s="0" t="n">
        <f aca="false">(((F709*3.7852*35.81)/1000)/(H709^2))*1.2732</f>
        <v>13.6149226735475</v>
      </c>
      <c r="H709" s="0" t="n">
        <v>8</v>
      </c>
      <c r="I709" s="0" t="n">
        <v>16.1616161616162</v>
      </c>
      <c r="J709" s="0" t="n">
        <v>130.009325504884</v>
      </c>
      <c r="K709" s="0" t="n">
        <v>0.00593973</v>
      </c>
      <c r="L709" s="0" t="n">
        <v>0.005</v>
      </c>
      <c r="M709" s="0" t="n">
        <v>-1</v>
      </c>
      <c r="N709" s="0" t="n">
        <v>1.50020609142857</v>
      </c>
      <c r="O709" s="0" t="n">
        <f aca="false">(N709/2204.59)*EXP(L709*M709)</f>
        <v>0.000677098137219305</v>
      </c>
      <c r="P709" s="0" t="n">
        <v>0.400684429145215</v>
      </c>
      <c r="Q709" s="0" t="n">
        <v>0.0788250461799058</v>
      </c>
      <c r="R709" s="0" t="n">
        <f aca="false">30.6123136425953*(I709/Hoja4!$AB$2)</f>
        <v>0.0883007447585255</v>
      </c>
      <c r="S709" s="0" t="n">
        <v>1.14894745568521</v>
      </c>
      <c r="T709" s="0" t="n">
        <v>5.58086552427142E-005</v>
      </c>
      <c r="U709" s="0" t="n">
        <f aca="false">(SQRT(((P709/G709)^2)+((Q709/H709)^2)+((R709/I709)^2)+((S709/J709)^2)+((T709/K709)^2)))*O709</f>
        <v>2.30554629102469E-005</v>
      </c>
      <c r="V709" s="0" t="n">
        <f aca="false">O709&gt;U709</f>
        <v>1</v>
      </c>
      <c r="W709" s="0" t="n">
        <v>81600</v>
      </c>
      <c r="X709" s="0" t="n">
        <v>4.994E-006</v>
      </c>
      <c r="Y709" s="0" t="n">
        <f aca="false">(W709*X709)*EXP(L709*M709)</f>
        <v>0.405477933400802</v>
      </c>
      <c r="Z709" s="0" t="n">
        <v>69533.9091045545</v>
      </c>
      <c r="AA709" s="0" t="n">
        <v>6507.82824848106</v>
      </c>
      <c r="AB709" s="0" t="n">
        <f aca="false">X709*0.1</f>
        <v>4.994E-007</v>
      </c>
      <c r="AC709" s="0" t="n">
        <f aca="false">(SQRT(((AA709/W709)^2)+((AB709/X709)^2)))*Y709</f>
        <v>0.0518639542305021</v>
      </c>
      <c r="AD709" s="0" t="n">
        <v>5.223868284E-006</v>
      </c>
      <c r="AE709" s="0" t="n">
        <f aca="false">(W709*AD709)*EXP(L709*M709)</f>
        <v>0.424141633190691</v>
      </c>
      <c r="AF709" s="0" t="n">
        <v>69533.9091045545</v>
      </c>
      <c r="AG709" s="0" t="n">
        <v>6507.82824848106</v>
      </c>
      <c r="AH709" s="0" t="n">
        <f aca="false">AD709*0.1</f>
        <v>5.223868284E-007</v>
      </c>
      <c r="AI709" s="0" t="n">
        <f aca="false">(SQRT(((AG709/W709)^2)+((AH709/AD709)^2)))*AE709</f>
        <v>0.0542511945509707</v>
      </c>
      <c r="AJ709" s="0" t="n">
        <v>3.02832944E-007</v>
      </c>
      <c r="AK709" s="0" t="n">
        <f aca="false">(W709*AJ709)*EXP(L709*M709)</f>
        <v>0.0245879207646777</v>
      </c>
      <c r="AL709" s="0" t="n">
        <v>69533.9091045545</v>
      </c>
      <c r="AM709" s="0" t="n">
        <v>6507.82824848106</v>
      </c>
      <c r="AN709" s="0" t="n">
        <f aca="false">AJ709*0.1</f>
        <v>3.02832944E-008</v>
      </c>
      <c r="AO709" s="0" t="n">
        <f aca="false">(SQRT(((AM709/W709)^2)+((AN709/AJ709)^2)))*AK709</f>
        <v>0.00314499678556352</v>
      </c>
    </row>
    <row r="710" customFormat="false" ht="15" hidden="false" customHeight="false" outlineLevel="0" collapsed="false">
      <c r="A710" s="42" t="s">
        <v>682</v>
      </c>
      <c r="B710" s="32"/>
      <c r="C710" s="0" t="s">
        <v>2126</v>
      </c>
      <c r="D710" s="47"/>
      <c r="E710" s="0" t="n">
        <v>5000</v>
      </c>
      <c r="F710" s="0" t="n">
        <v>5049</v>
      </c>
      <c r="H710" s="0" t="n">
        <v>8</v>
      </c>
      <c r="I710" s="0" t="n">
        <v>0</v>
      </c>
      <c r="L710" s="0" t="n">
        <v>0.005</v>
      </c>
      <c r="M710" s="0" t="n">
        <v>-1</v>
      </c>
      <c r="N710" s="0" t="n">
        <v>0</v>
      </c>
      <c r="O710" s="0" t="n">
        <f aca="false">(N710/2204.59)*EXP(L710*M710)</f>
        <v>0</v>
      </c>
      <c r="P710" s="0" t="n">
        <v>0.345499626972528</v>
      </c>
      <c r="Q710" s="0" t="n">
        <v>0.100276692679444</v>
      </c>
      <c r="R710" s="0" t="n">
        <v>1</v>
      </c>
      <c r="S710" s="0" t="n">
        <v>0.388353619553598</v>
      </c>
      <c r="T710" s="0" t="n">
        <v>0.0223763331258358</v>
      </c>
      <c r="W710" s="0" t="n">
        <v>0</v>
      </c>
      <c r="X710" s="0" t="n">
        <v>4.994E-006</v>
      </c>
      <c r="Y710" s="0" t="n">
        <f aca="false">(W710*X710)*EXP(L710*M710)</f>
        <v>0</v>
      </c>
      <c r="Z710" s="0" t="n">
        <v>10477.0753117316</v>
      </c>
      <c r="AA710" s="0" t="n">
        <f aca="false">Z710*(W710/1438786.36250071)</f>
        <v>0</v>
      </c>
      <c r="AB710" s="0" t="n">
        <f aca="false">X710*0.1</f>
        <v>4.994E-007</v>
      </c>
      <c r="AD710" s="0" t="n">
        <v>5.223868284E-006</v>
      </c>
      <c r="AE710" s="0" t="n">
        <f aca="false">(W710*AD710)*EXP(L710*M710)</f>
        <v>0</v>
      </c>
      <c r="AF710" s="0" t="n">
        <v>10477.0753117316</v>
      </c>
      <c r="AG710" s="0" t="n">
        <f aca="false">AF710*(AC710/1438786.36250071)</f>
        <v>0</v>
      </c>
      <c r="AH710" s="0" t="n">
        <f aca="false">AD710*0.1</f>
        <v>5.223868284E-007</v>
      </c>
      <c r="AJ710" s="0" t="n">
        <v>3.02832944E-007</v>
      </c>
      <c r="AK710" s="0" t="n">
        <f aca="false">(W710*AJ710)*EXP(L710*M710)</f>
        <v>0</v>
      </c>
      <c r="AL710" s="0" t="n">
        <v>10477.0753117316</v>
      </c>
      <c r="AM710" s="0" t="n">
        <f aca="false">AL710*(AI710/1438786.36250071)</f>
        <v>0</v>
      </c>
      <c r="AN710" s="0" t="n">
        <f aca="false">AJ710*0.1</f>
        <v>3.02832944E-008</v>
      </c>
    </row>
    <row r="711" customFormat="false" ht="15" hidden="false" customHeight="false" outlineLevel="0" collapsed="false">
      <c r="A711" s="42" t="s">
        <v>682</v>
      </c>
      <c r="B711" s="40" t="s">
        <v>1186</v>
      </c>
      <c r="C711" s="0" t="s">
        <v>2122</v>
      </c>
      <c r="D711" s="41" t="n">
        <v>40612</v>
      </c>
      <c r="E711" s="0" t="n">
        <v>2034</v>
      </c>
      <c r="F711" s="0" t="n">
        <v>2641.72</v>
      </c>
      <c r="G711" s="0" t="n">
        <f aca="false">(((F711*3.7852*35.81)/1000)/(H711^2))*1.2732</f>
        <v>11.7327357299214</v>
      </c>
      <c r="H711" s="0" t="n">
        <v>6.23359581</v>
      </c>
      <c r="I711" s="0" t="n">
        <v>490.200507956865</v>
      </c>
      <c r="J711" s="0" t="n">
        <v>68.0016224983599</v>
      </c>
      <c r="K711" s="0" t="n">
        <v>3.82238500207701</v>
      </c>
      <c r="L711" s="0" t="n">
        <v>0.005</v>
      </c>
      <c r="M711" s="0" t="n">
        <v>1</v>
      </c>
      <c r="N711" s="0" t="n">
        <v>1748.80346136771</v>
      </c>
      <c r="O711" s="0" t="n">
        <f aca="false">(N711/2204.59)*EXP(L711*M711)</f>
        <v>0.797231854991998</v>
      </c>
      <c r="P711" s="0" t="n">
        <v>2.76641421144396</v>
      </c>
      <c r="Q711" s="0" t="n">
        <v>0.53313602271233</v>
      </c>
      <c r="R711" s="0" t="n">
        <f aca="false">194.735920132611*(I711/Hoja4!$M$2)</f>
        <v>37.2862929083399</v>
      </c>
      <c r="S711" s="0" t="n">
        <v>0.346725101597201</v>
      </c>
      <c r="T711" s="0" t="n">
        <v>0.0215793379964769</v>
      </c>
      <c r="U711" s="0" t="n">
        <f aca="false">(SQRT(((P711/G711)^2)+((Q711/H711)^2)+((R711/I711)^2)+((S711/J711)^2)+((T711/K711)^2)))*O711</f>
        <v>0.209040902354912</v>
      </c>
      <c r="V711" s="0" t="n">
        <f aca="false">O711&gt;U711</f>
        <v>1</v>
      </c>
      <c r="W711" s="0" t="n">
        <v>1294972.48587981</v>
      </c>
      <c r="X711" s="0" t="n">
        <v>4.994E-006</v>
      </c>
      <c r="Y711" s="0" t="n">
        <f aca="false">(W711*X711)*EXP(L711*M711)</f>
        <v>6.4995090310133</v>
      </c>
      <c r="Z711" s="0" t="n">
        <v>63267.0248022963</v>
      </c>
      <c r="AA711" s="0" t="n">
        <v>3748.14709444969</v>
      </c>
      <c r="AB711" s="0" t="n">
        <f aca="false">X711*0.1</f>
        <v>4.994E-007</v>
      </c>
      <c r="AC711" s="0" t="n">
        <f aca="false">(SQRT(((AA711/W711)^2)+((AB711/X711)^2)))*Y711</f>
        <v>0.650223092870716</v>
      </c>
      <c r="AD711" s="0" t="n">
        <v>5.223868284E-006</v>
      </c>
      <c r="AE711" s="0" t="n">
        <f aca="false">(W711*AD711)*EXP(L711*M711)</f>
        <v>6.79867422680856</v>
      </c>
      <c r="AF711" s="0" t="n">
        <v>63267.0248022963</v>
      </c>
      <c r="AG711" s="0" t="n">
        <v>3748.14709444969</v>
      </c>
      <c r="AH711" s="0" t="n">
        <f aca="false">AD711*0.1</f>
        <v>5.223868284E-007</v>
      </c>
      <c r="AI711" s="0" t="n">
        <f aca="false">(SQRT(((AG711/W711)^2)+((AH711/AD711)^2)))*AE711</f>
        <v>0.680152141043596</v>
      </c>
      <c r="AJ711" s="0" t="n">
        <v>3.02832944E-007</v>
      </c>
      <c r="AK711" s="0" t="n">
        <f aca="false">(W711*AJ711)*EXP(L711*M711)</f>
        <v>0.394126042133829</v>
      </c>
      <c r="AL711" s="0" t="n">
        <v>63267.0248022963</v>
      </c>
      <c r="AM711" s="0" t="n">
        <v>3748.14709444969</v>
      </c>
      <c r="AN711" s="0" t="n">
        <f aca="false">AJ711*0.1</f>
        <v>3.02832944E-008</v>
      </c>
      <c r="AO711" s="0" t="n">
        <f aca="false">(SQRT(((AM711/W711)^2)+((AN711/AJ711)^2)))*AK711</f>
        <v>0.0394291096257157</v>
      </c>
    </row>
    <row r="712" customFormat="false" ht="15" hidden="false" customHeight="false" outlineLevel="0" collapsed="false">
      <c r="A712" s="42" t="s">
        <v>682</v>
      </c>
      <c r="B712" s="32"/>
      <c r="C712" s="0" t="s">
        <v>2122</v>
      </c>
      <c r="D712" s="47"/>
      <c r="E712" s="0" t="n">
        <v>2034</v>
      </c>
      <c r="F712" s="0" t="n">
        <v>2641.72</v>
      </c>
      <c r="G712" s="0" t="n">
        <f aca="false">(((F712*3.7852*35.81)/1000)/(H712^2))*1.2732</f>
        <v>11.7327357299214</v>
      </c>
      <c r="H712" s="0" t="n">
        <v>6.23359581</v>
      </c>
      <c r="I712" s="0" t="n">
        <v>490.200507956865</v>
      </c>
      <c r="J712" s="0" t="n">
        <v>68.0016224983599</v>
      </c>
      <c r="K712" s="0" t="n">
        <v>3.82238500207701</v>
      </c>
      <c r="L712" s="0" t="n">
        <v>0.005</v>
      </c>
      <c r="M712" s="0" t="n">
        <v>1</v>
      </c>
      <c r="N712" s="0" t="n">
        <v>1748.80346136771</v>
      </c>
      <c r="O712" s="0" t="n">
        <f aca="false">(N712/2204.59)*EXP(L712*M712)</f>
        <v>0.797231854991998</v>
      </c>
      <c r="P712" s="0" t="n">
        <v>2.76641421144396</v>
      </c>
      <c r="Q712" s="0" t="n">
        <v>0.53313602271233</v>
      </c>
      <c r="R712" s="0" t="n">
        <f aca="false">194.735920132611*(I712/Hoja4!$M$2)</f>
        <v>37.2862929083399</v>
      </c>
      <c r="S712" s="0" t="n">
        <v>0.346725101597201</v>
      </c>
      <c r="T712" s="0" t="n">
        <v>0.0215793379964769</v>
      </c>
      <c r="U712" s="0" t="n">
        <f aca="false">(SQRT(((P712/G712)^2)+((Q712/H712)^2)+((R712/I712)^2)+((S712/J712)^2)+((T712/K712)^2)))*O712</f>
        <v>0.209040902354912</v>
      </c>
      <c r="V712" s="0" t="n">
        <f aca="false">O712&gt;U712</f>
        <v>1</v>
      </c>
      <c r="W712" s="0" t="n">
        <v>1294972.48587981</v>
      </c>
      <c r="X712" s="0" t="n">
        <v>4.994E-006</v>
      </c>
      <c r="Y712" s="0" t="n">
        <f aca="false">(W712*X712)*EXP(L712*M712)</f>
        <v>6.4995090310133</v>
      </c>
      <c r="Z712" s="0" t="n">
        <v>604507.921108907</v>
      </c>
      <c r="AA712" s="0" t="n">
        <v>3748.14709444969</v>
      </c>
      <c r="AB712" s="0" t="n">
        <f aca="false">X712*0.1</f>
        <v>4.994E-007</v>
      </c>
      <c r="AC712" s="0" t="n">
        <f aca="false">(SQRT(((AA712/W712)^2)+((AB712/X712)^2)))*Y712</f>
        <v>0.650223092870716</v>
      </c>
      <c r="AD712" s="0" t="n">
        <v>5.223868284E-006</v>
      </c>
      <c r="AE712" s="0" t="n">
        <f aca="false">(W712*AD712)*EXP(L712*M712)</f>
        <v>6.79867422680856</v>
      </c>
      <c r="AF712" s="0" t="n">
        <v>604507.921108907</v>
      </c>
      <c r="AG712" s="0" t="n">
        <v>3748.14709444969</v>
      </c>
      <c r="AH712" s="0" t="n">
        <f aca="false">AD712*0.1</f>
        <v>5.223868284E-007</v>
      </c>
      <c r="AI712" s="0" t="n">
        <f aca="false">(SQRT(((AG712/W712)^2)+((AH712/AD712)^2)))*AE712</f>
        <v>0.680152141043596</v>
      </c>
      <c r="AJ712" s="0" t="n">
        <v>3.02832944E-007</v>
      </c>
      <c r="AK712" s="0" t="n">
        <f aca="false">(W712*AJ712)*EXP(L712*M712)</f>
        <v>0.394126042133829</v>
      </c>
      <c r="AL712" s="0" t="n">
        <v>604507.921108907</v>
      </c>
      <c r="AM712" s="0" t="n">
        <v>3748.14709444969</v>
      </c>
      <c r="AN712" s="0" t="n">
        <f aca="false">AJ712*0.1</f>
        <v>3.02832944E-008</v>
      </c>
      <c r="AO712" s="0" t="n">
        <f aca="false">(SQRT(((AM712/W712)^2)+((AN712/AJ712)^2)))*AK712</f>
        <v>0.0394291096257157</v>
      </c>
    </row>
    <row r="713" customFormat="false" ht="15" hidden="false" customHeight="false" outlineLevel="0" collapsed="false">
      <c r="A713" s="42" t="s">
        <v>682</v>
      </c>
      <c r="B713" s="32"/>
      <c r="C713" s="0" t="s">
        <v>2125</v>
      </c>
      <c r="D713" s="47"/>
      <c r="E713" s="0" t="n">
        <v>2034</v>
      </c>
      <c r="F713" s="0" t="n">
        <v>2641.72</v>
      </c>
      <c r="G713" s="0" t="n">
        <f aca="false">(((F713*3.7852*35.81)/1000)/(H713^2))*1.2732</f>
        <v>11.7327357299214</v>
      </c>
      <c r="H713" s="0" t="n">
        <v>6.23359581</v>
      </c>
      <c r="I713" s="0" t="n">
        <v>405.059971624692</v>
      </c>
      <c r="J713" s="0" t="n">
        <v>68.0020357347871</v>
      </c>
      <c r="K713" s="0" t="n">
        <v>3.9836139795159</v>
      </c>
      <c r="L713" s="0" t="n">
        <v>0.005</v>
      </c>
      <c r="M713" s="0" t="n">
        <v>1</v>
      </c>
      <c r="N713" s="0" t="n">
        <v>1822.56834733935</v>
      </c>
      <c r="O713" s="0" t="n">
        <f aca="false">(N713/2204.59)*EXP(L713*M713)</f>
        <v>0.830859256913108</v>
      </c>
      <c r="P713" s="0" t="n">
        <v>2.76641421144396</v>
      </c>
      <c r="Q713" s="0" t="n">
        <v>0.53313602271233</v>
      </c>
      <c r="R713" s="0" t="n">
        <f aca="false">194.735920132611*(I713/Hoja4!$M$2)</f>
        <v>30.8102184764997</v>
      </c>
      <c r="S713" s="0" t="n">
        <v>0.388353619553598</v>
      </c>
      <c r="T713" s="0" t="n">
        <v>0.0223763331258358</v>
      </c>
      <c r="U713" s="0" t="n">
        <f aca="false">(SQRT(((P713/G713)^2)+((Q713/H713)^2)+((R713/I713)^2)+((S713/J713)^2)+((T713/K713)^2)))*O713</f>
        <v>0.217868266378652</v>
      </c>
      <c r="V713" s="0" t="n">
        <f aca="false">O713&gt;U713</f>
        <v>1</v>
      </c>
      <c r="W713" s="0" t="n">
        <v>1070055.02824038</v>
      </c>
      <c r="X713" s="0" t="n">
        <v>4.994E-006</v>
      </c>
      <c r="Y713" s="0" t="n">
        <f aca="false">(W713*X713)*EXP(L713*M713)</f>
        <v>5.37064099474237</v>
      </c>
      <c r="Z713" s="0" t="n">
        <v>485879.928087658</v>
      </c>
      <c r="AA713" s="0" t="n">
        <v>804.406580767259</v>
      </c>
      <c r="AB713" s="0" t="n">
        <f aca="false">X713*0.1</f>
        <v>4.994E-007</v>
      </c>
      <c r="AC713" s="0" t="n">
        <f aca="false">(SQRT(((AA713/W713)^2)+((AB713/X713)^2)))*Y713</f>
        <v>0.537079274484617</v>
      </c>
      <c r="AD713" s="0" t="n">
        <v>5.223868284E-006</v>
      </c>
      <c r="AE713" s="0" t="n">
        <f aca="false">(W713*AD713)*EXP(L713*M713)</f>
        <v>5.61784564621244</v>
      </c>
      <c r="AF713" s="0" t="n">
        <v>485879.928087658</v>
      </c>
      <c r="AG713" s="0" t="n">
        <v>804.406580767259</v>
      </c>
      <c r="AH713" s="0" t="n">
        <f aca="false">AD713*0.1</f>
        <v>5.223868284E-007</v>
      </c>
      <c r="AI713" s="0" t="n">
        <f aca="false">(SQRT(((AG713/W713)^2)+((AH713/AD713)^2)))*AE713</f>
        <v>0.561800438120529</v>
      </c>
      <c r="AJ713" s="0" t="n">
        <v>3.02832944E-007</v>
      </c>
      <c r="AK713" s="0" t="n">
        <f aca="false">(W713*AJ713)*EXP(L713*M713)</f>
        <v>0.325672211374634</v>
      </c>
      <c r="AL713" s="0" t="n">
        <v>485879.928087658</v>
      </c>
      <c r="AM713" s="0" t="n">
        <v>804.406580767259</v>
      </c>
      <c r="AN713" s="0" t="n">
        <f aca="false">AJ713*0.1</f>
        <v>3.02832944E-008</v>
      </c>
      <c r="AO713" s="0" t="n">
        <f aca="false">(SQRT(((AM713/W713)^2)+((AN713/AJ713)^2)))*AK713</f>
        <v>0.0325681413403205</v>
      </c>
    </row>
    <row r="714" customFormat="false" ht="15" hidden="false" customHeight="false" outlineLevel="0" collapsed="false">
      <c r="A714" s="42" t="s">
        <v>682</v>
      </c>
      <c r="B714" s="40" t="s">
        <v>1190</v>
      </c>
      <c r="C714" s="0" t="s">
        <v>2122</v>
      </c>
      <c r="D714" s="41" t="n">
        <v>40729</v>
      </c>
      <c r="E714" s="0" t="n">
        <v>10000</v>
      </c>
      <c r="F714" s="0" t="n">
        <v>10566</v>
      </c>
      <c r="G714" s="0" t="n">
        <f aca="false">(((F714*3.7852*35.81)/1000)/(H714^2))*1.2732</f>
        <v>27.1189383600413</v>
      </c>
      <c r="H714" s="0" t="n">
        <v>8.2</v>
      </c>
      <c r="I714" s="0" t="n">
        <v>7.37361977270988</v>
      </c>
      <c r="J714" s="0" t="n">
        <v>68.0016224983599</v>
      </c>
      <c r="K714" s="0" t="n">
        <v>3.82238500207701</v>
      </c>
      <c r="L714" s="0" t="n">
        <v>0.005</v>
      </c>
      <c r="M714" s="0" t="n">
        <v>1</v>
      </c>
      <c r="N714" s="0" t="n">
        <v>600.048918726055</v>
      </c>
      <c r="O714" s="0" t="n">
        <f aca="false">(N714/2204.59)*EXP(L714*M714)</f>
        <v>0.273545954779723</v>
      </c>
      <c r="P714" s="0" t="n">
        <v>0.693948706618423</v>
      </c>
      <c r="Q714" s="0" t="n">
        <v>0.0696754411027923</v>
      </c>
      <c r="R714" s="0" t="n">
        <f aca="false">30.3818643031628*(I714/Hoja4!$DI$2)</f>
        <v>0.0882026089244503</v>
      </c>
      <c r="S714" s="0" t="n">
        <v>0.346725101597201</v>
      </c>
      <c r="T714" s="0" t="n">
        <v>0.0215793379964769</v>
      </c>
      <c r="U714" s="0" t="n">
        <f aca="false">(SQRT(((P714/G714)^2)+((Q714/H714)^2)+((R714/I714)^2)+((S714/J714)^2)+((T714/K714)^2)))*O714</f>
        <v>0.00833286234517032</v>
      </c>
      <c r="V714" s="0" t="n">
        <f aca="false">O714&gt;U714</f>
        <v>1</v>
      </c>
      <c r="W714" s="0" t="n">
        <v>77909.6665184526</v>
      </c>
      <c r="X714" s="0" t="n">
        <v>4.994E-006</v>
      </c>
      <c r="Y714" s="0" t="n">
        <f aca="false">(W714*X714)*EXP(L714*M714)</f>
        <v>0.391031150593045</v>
      </c>
      <c r="Z714" s="0" t="n">
        <v>485879.928087658</v>
      </c>
      <c r="AA714" s="0" t="n">
        <v>3748.14709444969</v>
      </c>
      <c r="AB714" s="0" t="n">
        <f aca="false">X714*0.1</f>
        <v>4.994E-007</v>
      </c>
      <c r="AC714" s="0" t="n">
        <f aca="false">(SQRT(((AA714/W714)^2)+((AB714/X714)^2)))*Y714</f>
        <v>0.0433929449042902</v>
      </c>
      <c r="AD714" s="0" t="n">
        <v>5.223868284E-006</v>
      </c>
      <c r="AE714" s="0" t="n">
        <f aca="false">(W714*AD714)*EXP(L714*M714)</f>
        <v>0.409029880984989</v>
      </c>
      <c r="AF714" s="0" t="n">
        <v>485879.928087658</v>
      </c>
      <c r="AG714" s="0" t="n">
        <v>3748.14709444969</v>
      </c>
      <c r="AH714" s="0" t="n">
        <f aca="false">AD714*0.1</f>
        <v>5.223868284E-007</v>
      </c>
      <c r="AI714" s="0" t="n">
        <f aca="false">(SQRT(((AG714/W714)^2)+((AH714/AD714)^2)))*AE714</f>
        <v>0.0453902740558432</v>
      </c>
      <c r="AJ714" s="0" t="n">
        <v>3.02832944E-007</v>
      </c>
      <c r="AK714" s="0" t="n">
        <f aca="false">(W714*AJ714)*EXP(L714*M714)</f>
        <v>0.0237118771585501</v>
      </c>
      <c r="AL714" s="0" t="n">
        <v>485879.928087658</v>
      </c>
      <c r="AM714" s="0" t="n">
        <v>3748.14709444969</v>
      </c>
      <c r="AN714" s="0" t="n">
        <f aca="false">AJ714*0.1</f>
        <v>3.02832944E-008</v>
      </c>
      <c r="AO714" s="0" t="n">
        <f aca="false">(SQRT(((AM714/W714)^2)+((AN714/AJ714)^2)))*AK714</f>
        <v>0.00263132023512135</v>
      </c>
    </row>
    <row r="715" customFormat="false" ht="15" hidden="false" customHeight="false" outlineLevel="0" collapsed="false">
      <c r="A715" s="42" t="s">
        <v>682</v>
      </c>
      <c r="B715" s="32"/>
      <c r="C715" s="0" t="s">
        <v>2122</v>
      </c>
      <c r="D715" s="47"/>
      <c r="E715" s="0" t="n">
        <v>10000</v>
      </c>
      <c r="F715" s="0" t="n">
        <v>10566</v>
      </c>
      <c r="G715" s="0" t="n">
        <f aca="false">(((F715*3.7852*35.81)/1000)/(H715^2))*1.2732</f>
        <v>27.1189383600413</v>
      </c>
      <c r="H715" s="0" t="n">
        <v>8.2</v>
      </c>
      <c r="I715" s="0" t="n">
        <v>7.37361977270988</v>
      </c>
      <c r="J715" s="0" t="n">
        <v>68.0016224983599</v>
      </c>
      <c r="K715" s="0" t="n">
        <v>3.82238500207701</v>
      </c>
      <c r="L715" s="0" t="n">
        <v>0.005</v>
      </c>
      <c r="M715" s="0" t="n">
        <v>1</v>
      </c>
      <c r="N715" s="0" t="n">
        <v>600.048918726055</v>
      </c>
      <c r="O715" s="0" t="n">
        <f aca="false">(N715/2204.59)*EXP(L715*M715)</f>
        <v>0.273545954779723</v>
      </c>
      <c r="P715" s="0" t="n">
        <v>0.693948706618423</v>
      </c>
      <c r="Q715" s="0" t="n">
        <v>0.0696754411027923</v>
      </c>
      <c r="R715" s="0" t="n">
        <f aca="false">30.3818643031628*(I715/Hoja4!$DI$2)</f>
        <v>0.0882026089244503</v>
      </c>
      <c r="S715" s="0" t="n">
        <v>0.346725101597201</v>
      </c>
      <c r="T715" s="0" t="n">
        <v>0.0215793379964769</v>
      </c>
      <c r="U715" s="0" t="n">
        <f aca="false">(SQRT(((P715/G715)^2)+((Q715/H715)^2)+((R715/I715)^2)+((S715/J715)^2)+((T715/K715)^2)))*O715</f>
        <v>0.00833286234517032</v>
      </c>
      <c r="V715" s="0" t="n">
        <f aca="false">O715&gt;U715</f>
        <v>1</v>
      </c>
      <c r="W715" s="0" t="n">
        <v>77909.6665184526</v>
      </c>
      <c r="X715" s="0" t="n">
        <v>4.994E-006</v>
      </c>
      <c r="Y715" s="0" t="n">
        <f aca="false">(W715*X715)*EXP(L715*M715)</f>
        <v>0.391031150593045</v>
      </c>
      <c r="Z715" s="0" t="n">
        <v>604507.921108907</v>
      </c>
      <c r="AA715" s="0" t="n">
        <v>3748.14709444969</v>
      </c>
      <c r="AB715" s="0" t="n">
        <f aca="false">X715*0.1</f>
        <v>4.994E-007</v>
      </c>
      <c r="AC715" s="0" t="n">
        <f aca="false">(SQRT(((AA715/W715)^2)+((AB715/X715)^2)))*Y715</f>
        <v>0.0433929449042902</v>
      </c>
      <c r="AD715" s="0" t="n">
        <v>5.223868284E-006</v>
      </c>
      <c r="AE715" s="0" t="n">
        <f aca="false">(W715*AD715)*EXP(L715*M715)</f>
        <v>0.409029880984989</v>
      </c>
      <c r="AF715" s="0" t="n">
        <v>604507.921108907</v>
      </c>
      <c r="AG715" s="0" t="n">
        <v>3748.14709444969</v>
      </c>
      <c r="AH715" s="0" t="n">
        <f aca="false">AD715*0.1</f>
        <v>5.223868284E-007</v>
      </c>
      <c r="AI715" s="0" t="n">
        <f aca="false">(SQRT(((AG715/W715)^2)+((AH715/AD715)^2)))*AE715</f>
        <v>0.0453902740558432</v>
      </c>
      <c r="AJ715" s="0" t="n">
        <v>3.02832944E-007</v>
      </c>
      <c r="AK715" s="0" t="n">
        <f aca="false">(W715*AJ715)*EXP(L715*M715)</f>
        <v>0.0237118771585501</v>
      </c>
      <c r="AL715" s="0" t="n">
        <v>604507.921108907</v>
      </c>
      <c r="AM715" s="0" t="n">
        <v>3748.14709444969</v>
      </c>
      <c r="AN715" s="0" t="n">
        <f aca="false">AJ715*0.1</f>
        <v>3.02832944E-008</v>
      </c>
      <c r="AO715" s="0" t="n">
        <f aca="false">(SQRT(((AM715/W715)^2)+((AN715/AJ715)^2)))*AK715</f>
        <v>0.00263132023512135</v>
      </c>
    </row>
    <row r="716" customFormat="false" ht="15" hidden="false" customHeight="false" outlineLevel="0" collapsed="false">
      <c r="A716" s="42" t="s">
        <v>682</v>
      </c>
      <c r="B716" s="32"/>
      <c r="C716" s="0" t="s">
        <v>2124</v>
      </c>
      <c r="D716" s="47"/>
      <c r="E716" s="0" t="n">
        <v>5000</v>
      </c>
      <c r="F716" s="0" t="n">
        <v>5283.44</v>
      </c>
      <c r="G716" s="0" t="n">
        <f aca="false">(((F716*3.7852*35.81)/1000)/(H716^2))*1.2732</f>
        <v>13.5605984941299</v>
      </c>
      <c r="H716" s="0" t="n">
        <v>8.2</v>
      </c>
      <c r="I716" s="0" t="n">
        <v>12.7815085401835</v>
      </c>
      <c r="J716" s="0" t="n">
        <v>130.009325504884</v>
      </c>
      <c r="K716" s="0" t="n">
        <v>0.00593973</v>
      </c>
      <c r="L716" s="0" t="n">
        <v>0.005</v>
      </c>
      <c r="M716" s="0" t="n">
        <v>1</v>
      </c>
      <c r="N716" s="0" t="n">
        <v>0.891373126352634</v>
      </c>
      <c r="O716" s="0" t="n">
        <f aca="false">(N716/2204.59)*EXP(L716*M716)</f>
        <v>0.00040635272442585</v>
      </c>
      <c r="P716" s="0" t="n">
        <v>0.400684429145215</v>
      </c>
      <c r="Q716" s="0" t="n">
        <v>0.0788250461799058</v>
      </c>
      <c r="R716" s="0" t="n">
        <f aca="false">30.6123136425953*(I716/Hoja4!$AB$2)</f>
        <v>0.0698331597502065</v>
      </c>
      <c r="S716" s="0" t="n">
        <v>1.14894745568521</v>
      </c>
      <c r="T716" s="0" t="n">
        <v>5.58086552427142E-005</v>
      </c>
      <c r="U716" s="0" t="n">
        <f aca="false">(SQRT(((P716/G716)^2)+((Q716/H716)^2)+((R716/I716)^2)+((S716/J716)^2)+((T716/K716)^2)))*O716</f>
        <v>1.38500423592472E-005</v>
      </c>
      <c r="V716" s="0" t="n">
        <f aca="false">O716&gt;U716</f>
        <v>1</v>
      </c>
      <c r="W716" s="0" t="n">
        <v>67530.3334815474</v>
      </c>
      <c r="X716" s="0" t="n">
        <v>4.994E-006</v>
      </c>
      <c r="Y716" s="0" t="n">
        <f aca="false">(W716*X716)*EXP(L716*M716)</f>
        <v>0.338936940449709</v>
      </c>
      <c r="Z716" s="0" t="n">
        <v>604507.921108907</v>
      </c>
      <c r="AA716" s="0" t="n">
        <v>6507.82824848106</v>
      </c>
      <c r="AB716" s="0" t="n">
        <f aca="false">X716*0.1</f>
        <v>4.994E-007</v>
      </c>
      <c r="AC716" s="0" t="n">
        <f aca="false">(SQRT(((AA716/W716)^2)+((AB716/X716)^2)))*Y716</f>
        <v>0.047070735859236</v>
      </c>
      <c r="AD716" s="0" t="n">
        <v>5.223868284E-006</v>
      </c>
      <c r="AE716" s="0" t="n">
        <f aca="false">(W716*AD716)*EXP(L716*M716)</f>
        <v>0.354537832096762</v>
      </c>
      <c r="AF716" s="0" t="n">
        <v>604507.921108907</v>
      </c>
      <c r="AG716" s="0" t="n">
        <v>6507.82824848106</v>
      </c>
      <c r="AH716" s="0" t="n">
        <f aca="false">AD716*0.1</f>
        <v>5.223868284E-007</v>
      </c>
      <c r="AI716" s="0" t="n">
        <f aca="false">(SQRT(((AG716/W716)^2)+((AH716/AD716)^2)))*AE716</f>
        <v>0.0492373496515027</v>
      </c>
      <c r="AJ716" s="0" t="n">
        <v>3.02832944E-007</v>
      </c>
      <c r="AK716" s="0" t="n">
        <f aca="false">(W716*AJ716)*EXP(L716*M716)</f>
        <v>0.0205529178027109</v>
      </c>
      <c r="AL716" s="0" t="n">
        <v>604507.921108907</v>
      </c>
      <c r="AM716" s="0" t="n">
        <v>6507.82824848106</v>
      </c>
      <c r="AN716" s="0" t="n">
        <f aca="false">AJ716*0.1</f>
        <v>3.02832944E-008</v>
      </c>
      <c r="AO716" s="0" t="n">
        <f aca="false">(SQRT(((AM716/W716)^2)+((AN716/AJ716)^2)))*AK716</f>
        <v>0.00285433911023204</v>
      </c>
    </row>
    <row r="717" customFormat="false" ht="15" hidden="false" customHeight="false" outlineLevel="0" collapsed="false">
      <c r="A717" s="42" t="s">
        <v>682</v>
      </c>
      <c r="B717" s="32"/>
      <c r="C717" s="0" t="s">
        <v>2124</v>
      </c>
      <c r="D717" s="47"/>
      <c r="E717" s="0" t="n">
        <v>5000</v>
      </c>
      <c r="F717" s="0" t="n">
        <v>5283.44</v>
      </c>
      <c r="G717" s="0" t="n">
        <f aca="false">(((F717*3.7852*35.81)/1000)/(H717^2))*1.2732</f>
        <v>13.5605984941299</v>
      </c>
      <c r="H717" s="0" t="n">
        <v>8.2</v>
      </c>
      <c r="I717" s="0" t="n">
        <v>12.7815085401835</v>
      </c>
      <c r="J717" s="0" t="n">
        <v>130.009325504884</v>
      </c>
      <c r="K717" s="0" t="n">
        <v>0.00593973</v>
      </c>
      <c r="L717" s="0" t="n">
        <v>0.005</v>
      </c>
      <c r="M717" s="0" t="n">
        <v>1</v>
      </c>
      <c r="N717" s="0" t="n">
        <v>0.891373126352634</v>
      </c>
      <c r="O717" s="0" t="n">
        <f aca="false">(N717/2204.59)*EXP(L717*M717)</f>
        <v>0.00040635272442585</v>
      </c>
      <c r="P717" s="0" t="n">
        <v>0.400684429145215</v>
      </c>
      <c r="Q717" s="0" t="n">
        <v>0.0788250461799058</v>
      </c>
      <c r="R717" s="0" t="n">
        <f aca="false">30.6123136425953*(I717/Hoja4!$AB$2)</f>
        <v>0.0698331597502065</v>
      </c>
      <c r="S717" s="0" t="n">
        <v>1.14894745568521</v>
      </c>
      <c r="T717" s="0" t="n">
        <v>5.58086552427142E-005</v>
      </c>
      <c r="U717" s="0" t="n">
        <f aca="false">(SQRT(((P717/G717)^2)+((Q717/H717)^2)+((R717/I717)^2)+((S717/J717)^2)+((T717/K717)^2)))*O717</f>
        <v>1.38500423592472E-005</v>
      </c>
      <c r="V717" s="0" t="n">
        <f aca="false">O717&gt;U717</f>
        <v>1</v>
      </c>
      <c r="W717" s="0" t="n">
        <v>67530.3334815474</v>
      </c>
      <c r="X717" s="0" t="n">
        <v>4.994E-006</v>
      </c>
      <c r="Y717" s="0" t="n">
        <f aca="false">(W717*X717)*EXP(L717*M717)</f>
        <v>0.338936940449709</v>
      </c>
      <c r="Z717" s="0" t="n">
        <v>485879.928087658</v>
      </c>
      <c r="AA717" s="0" t="n">
        <v>6507.82824848106</v>
      </c>
      <c r="AB717" s="0" t="n">
        <f aca="false">X717*0.1</f>
        <v>4.994E-007</v>
      </c>
      <c r="AC717" s="0" t="n">
        <f aca="false">(SQRT(((AA717/W717)^2)+((AB717/X717)^2)))*Y717</f>
        <v>0.047070735859236</v>
      </c>
      <c r="AD717" s="0" t="n">
        <v>5.223868284E-006</v>
      </c>
      <c r="AE717" s="0" t="n">
        <f aca="false">(W717*AD717)*EXP(L717*M717)</f>
        <v>0.354537832096762</v>
      </c>
      <c r="AF717" s="0" t="n">
        <v>485879.928087658</v>
      </c>
      <c r="AG717" s="0" t="n">
        <v>6507.82824848106</v>
      </c>
      <c r="AH717" s="0" t="n">
        <f aca="false">AD717*0.1</f>
        <v>5.223868284E-007</v>
      </c>
      <c r="AI717" s="0" t="n">
        <f aca="false">(SQRT(((AG717/W717)^2)+((AH717/AD717)^2)))*AE717</f>
        <v>0.0492373496515027</v>
      </c>
      <c r="AJ717" s="0" t="n">
        <v>3.02832944E-007</v>
      </c>
      <c r="AK717" s="0" t="n">
        <f aca="false">(W717*AJ717)*EXP(L717*M717)</f>
        <v>0.0205529178027109</v>
      </c>
      <c r="AL717" s="0" t="n">
        <v>485879.928087658</v>
      </c>
      <c r="AM717" s="0" t="n">
        <v>6507.82824848106</v>
      </c>
      <c r="AN717" s="0" t="n">
        <f aca="false">AJ717*0.1</f>
        <v>3.02832944E-008</v>
      </c>
      <c r="AO717" s="0" t="n">
        <f aca="false">(SQRT(((AM717/W717)^2)+((AN717/AJ717)^2)))*AK717</f>
        <v>0.00285433911023204</v>
      </c>
    </row>
    <row r="718" customFormat="false" ht="15" hidden="false" customHeight="false" outlineLevel="0" collapsed="false">
      <c r="A718" s="42" t="s">
        <v>682</v>
      </c>
      <c r="B718" s="40" t="s">
        <v>1194</v>
      </c>
      <c r="C718" s="0" t="s">
        <v>2123</v>
      </c>
      <c r="D718" s="41" t="n">
        <v>39885</v>
      </c>
      <c r="E718" s="0" t="n">
        <v>6300</v>
      </c>
      <c r="F718" s="0" t="n">
        <v>6604.3</v>
      </c>
      <c r="H718" s="0" t="n">
        <v>8.2</v>
      </c>
      <c r="I718" s="0" t="n">
        <v>45.4249504110958</v>
      </c>
      <c r="J718" s="0" t="n">
        <v>130.009325504884</v>
      </c>
      <c r="K718" s="0" t="n">
        <v>0.00593973</v>
      </c>
      <c r="L718" s="0" t="n">
        <v>0.005</v>
      </c>
      <c r="M718" s="0" t="n">
        <v>3</v>
      </c>
      <c r="N718" s="0" t="n">
        <v>4.56182156801533</v>
      </c>
      <c r="O718" s="0" t="n">
        <f aca="false">(N718/2204.59)*EXP(L718*M718)</f>
        <v>0.00210051060384839</v>
      </c>
      <c r="P718" s="0" t="n">
        <v>0.581693626796288</v>
      </c>
      <c r="Q718" s="0" t="n">
        <v>0.0152723966616018</v>
      </c>
      <c r="R718" s="0" t="n">
        <f aca="false">32.2690362110918*(I718/Hoja4!$BF$2)</f>
        <v>1.47336974030612</v>
      </c>
      <c r="S718" s="0" t="n">
        <v>1.14894745568521</v>
      </c>
      <c r="T718" s="0" t="n">
        <v>5.58086552427142E-005</v>
      </c>
      <c r="W718" s="0" t="n">
        <v>300000</v>
      </c>
      <c r="X718" s="0" t="n">
        <v>4.994E-006</v>
      </c>
      <c r="Y718" s="0" t="n">
        <f aca="false">(W718*X718)*EXP(L718*M718)</f>
        <v>1.52084239340727</v>
      </c>
      <c r="AA718" s="0" t="n">
        <v>6507.82824848106</v>
      </c>
      <c r="AB718" s="0" t="n">
        <f aca="false">X718*0.1</f>
        <v>4.994E-007</v>
      </c>
      <c r="AC718" s="0" t="n">
        <f aca="false">(SQRT(((AA718/W718)^2)+((AB718/X718)^2)))*Y718</f>
        <v>0.155621463081742</v>
      </c>
      <c r="AD718" s="0" t="n">
        <v>5.223868284E-006</v>
      </c>
      <c r="AE718" s="0" t="n">
        <f aca="false">(W718*AD718)*EXP(L718*M718)</f>
        <v>1.59084508287603</v>
      </c>
      <c r="AG718" s="0" t="n">
        <v>6507.82824848106</v>
      </c>
      <c r="AH718" s="0" t="n">
        <f aca="false">AD718*0.1</f>
        <v>5.223868284E-007</v>
      </c>
      <c r="AI718" s="0" t="n">
        <f aca="false">(SQRT(((AG718/W718)^2)+((AH718/AD718)^2)))*AE718</f>
        <v>0.162784546516297</v>
      </c>
      <c r="AJ718" s="0" t="n">
        <v>3.02832944E-007</v>
      </c>
      <c r="AK718" s="0" t="n">
        <f aca="false">(W718*AJ718)*EXP(L718*M718)</f>
        <v>0.0922229033551321</v>
      </c>
      <c r="AM718" s="0" t="n">
        <v>6507.82824848106</v>
      </c>
      <c r="AN718" s="0" t="n">
        <f aca="false">AJ718*0.1</f>
        <v>3.02832944E-008</v>
      </c>
      <c r="AO718" s="0" t="n">
        <f aca="false">(SQRT(((AM718/W718)^2)+((AN718/AJ718)^2)))*AK718</f>
        <v>0.0094367853052926</v>
      </c>
    </row>
    <row r="719" customFormat="false" ht="15" hidden="false" customHeight="false" outlineLevel="0" collapsed="false">
      <c r="A719" s="42" t="s">
        <v>682</v>
      </c>
      <c r="B719" s="32"/>
      <c r="C719" s="0" t="s">
        <v>2122</v>
      </c>
      <c r="D719" s="47"/>
      <c r="E719" s="0" t="n">
        <v>6300</v>
      </c>
      <c r="F719" s="0" t="n">
        <v>6604.3</v>
      </c>
      <c r="G719" s="0" t="n">
        <f aca="false">(((F719*3.7852*35.81)/1000)/(H719^2))*1.2732</f>
        <v>16.9507481176624</v>
      </c>
      <c r="H719" s="0" t="n">
        <v>8.2</v>
      </c>
      <c r="I719" s="0" t="n">
        <v>3.63399603288766</v>
      </c>
      <c r="J719" s="0" t="n">
        <v>68.0016224983599</v>
      </c>
      <c r="K719" s="0" t="n">
        <v>3.82238500207701</v>
      </c>
      <c r="L719" s="0" t="n">
        <v>0.005</v>
      </c>
      <c r="M719" s="0" t="n">
        <v>3</v>
      </c>
      <c r="N719" s="0" t="n">
        <v>148.526960080707</v>
      </c>
      <c r="O719" s="0" t="n">
        <f aca="false">(N719/2204.59)*EXP(L719*M719)</f>
        <v>0.0683898854778362</v>
      </c>
      <c r="P719" s="0" t="n">
        <v>0.581693626796288</v>
      </c>
      <c r="Q719" s="0" t="n">
        <v>0.0152723966616018</v>
      </c>
      <c r="R719" s="0" t="n">
        <f aca="false">32.2690362110918*(I719/Hoja4!$BF$2)</f>
        <v>0.11786957922449</v>
      </c>
      <c r="S719" s="0" t="n">
        <v>0.346725101597201</v>
      </c>
      <c r="T719" s="0" t="n">
        <v>0.0215793379964769</v>
      </c>
      <c r="U719" s="0" t="n">
        <f aca="false">(SQRT(((P719/G719)^2)+((Q719/H719)^2)+((R719/I719)^2)+((S719/J719)^2)+((T719/K719)^2)))*O719</f>
        <v>0.00327345406161355</v>
      </c>
      <c r="V719" s="0" t="n">
        <f aca="false">O719&gt;U719</f>
        <v>1</v>
      </c>
      <c r="W719" s="0" t="n">
        <v>24000</v>
      </c>
      <c r="X719" s="0" t="n">
        <v>4.994E-006</v>
      </c>
      <c r="Y719" s="0" t="n">
        <f aca="false">(W719*X719)*EXP(L719*M719)</f>
        <v>0.121667391472582</v>
      </c>
      <c r="Z719" s="0" t="n">
        <v>485879.928087658</v>
      </c>
      <c r="AA719" s="0" t="n">
        <v>3748.14709444969</v>
      </c>
      <c r="AB719" s="0" t="n">
        <f aca="false">X719*0.1</f>
        <v>4.994E-007</v>
      </c>
      <c r="AC719" s="0" t="n">
        <f aca="false">(SQRT(((AA719/W719)^2)+((AB719/X719)^2)))*Y719</f>
        <v>0.022562640267598</v>
      </c>
      <c r="AD719" s="0" t="n">
        <v>5.223868284E-006</v>
      </c>
      <c r="AE719" s="0" t="n">
        <f aca="false">(W719*AD719)*EXP(L719*M719)</f>
        <v>0.127267606630082</v>
      </c>
      <c r="AF719" s="0" t="n">
        <v>485879.928087658</v>
      </c>
      <c r="AG719" s="0" t="n">
        <v>3748.14709444969</v>
      </c>
      <c r="AH719" s="0" t="n">
        <f aca="false">AD719*0.1</f>
        <v>5.223868284E-007</v>
      </c>
      <c r="AI719" s="0" t="n">
        <f aca="false">(SQRT(((AG719/W719)^2)+((AH719/AD719)^2)))*AE719</f>
        <v>0.0236011735877466</v>
      </c>
      <c r="AJ719" s="0" t="n">
        <v>3.02832944E-007</v>
      </c>
      <c r="AK719" s="0" t="n">
        <f aca="false">(W719*AJ719)*EXP(L719*M719)</f>
        <v>0.00737783226841057</v>
      </c>
      <c r="AL719" s="0" t="n">
        <v>485879.928087658</v>
      </c>
      <c r="AM719" s="0" t="n">
        <v>3748.14709444969</v>
      </c>
      <c r="AN719" s="0" t="n">
        <f aca="false">AJ719*0.1</f>
        <v>3.02832944E-008</v>
      </c>
      <c r="AO719" s="0" t="n">
        <f aca="false">(SQRT(((AM719/W719)^2)+((AN719/AJ719)^2)))*AK719</f>
        <v>0.00136818397610125</v>
      </c>
    </row>
    <row r="720" customFormat="false" ht="15" hidden="false" customHeight="false" outlineLevel="0" collapsed="false">
      <c r="A720" s="42" t="s">
        <v>687</v>
      </c>
      <c r="B720" s="40" t="s">
        <v>1198</v>
      </c>
      <c r="C720" s="0" t="s">
        <v>2122</v>
      </c>
      <c r="D720" s="41" t="n">
        <v>39847</v>
      </c>
      <c r="E720" s="0" t="n">
        <v>10000</v>
      </c>
      <c r="F720" s="0" t="n">
        <v>9685</v>
      </c>
      <c r="G720" s="0" t="n">
        <f aca="false">(((F720*3.7852*35.81)/1000)/(H720^2))*1.2732</f>
        <v>26.0819272240921</v>
      </c>
      <c r="H720" s="0" t="n">
        <v>8.005249356</v>
      </c>
      <c r="I720" s="0" t="n">
        <v>49.0162953027462</v>
      </c>
      <c r="J720" s="0" t="n">
        <v>68.0016224983599</v>
      </c>
      <c r="K720" s="0" t="n">
        <v>3.82238500207701</v>
      </c>
      <c r="L720" s="0" t="n">
        <v>0.005</v>
      </c>
      <c r="M720" s="0" t="n">
        <v>3</v>
      </c>
      <c r="N720" s="0" t="n">
        <v>2287.75130849277</v>
      </c>
      <c r="O720" s="0" t="n">
        <f aca="false">(N720/2204.59)*EXP(L720*M720)</f>
        <v>1.05340505120803</v>
      </c>
      <c r="P720" s="0" t="n">
        <v>0.693948706618423</v>
      </c>
      <c r="Q720" s="0" t="n">
        <v>0.0696754411027923</v>
      </c>
      <c r="R720" s="0" t="n">
        <f aca="false">30.3818643031628*(I720/Hoja4!$DD$2)</f>
        <v>0.473779993776954</v>
      </c>
      <c r="S720" s="0" t="n">
        <v>0.346725101597201</v>
      </c>
      <c r="T720" s="0" t="n">
        <v>0.0215793379964769</v>
      </c>
      <c r="U720" s="0" t="n">
        <f aca="false">(SQRT(((P720/G720)^2)+((Q720/H720)^2)+((R720/I720)^2)+((S720/J720)^2)+((T720/K720)^2)))*O720</f>
        <v>0.0322100325992453</v>
      </c>
      <c r="V720" s="0" t="n">
        <f aca="false">O720&gt;U720</f>
        <v>1</v>
      </c>
      <c r="W720" s="0" t="n">
        <v>474722.820007097</v>
      </c>
      <c r="X720" s="0" t="n">
        <v>4.994E-006</v>
      </c>
      <c r="Y720" s="0" t="n">
        <f aca="false">(W720*X720)*EXP(L720*M720)</f>
        <v>2.40659529928214</v>
      </c>
      <c r="Z720" s="0" t="n">
        <v>485879.928087658</v>
      </c>
      <c r="AA720" s="0" t="n">
        <v>3748.14709444969</v>
      </c>
      <c r="AB720" s="0" t="n">
        <f aca="false">X720*0.1</f>
        <v>4.994E-007</v>
      </c>
      <c r="AC720" s="0" t="n">
        <f aca="false">(SQRT(((AA720/W720)^2)+((AB720/X720)^2)))*Y720</f>
        <v>0.241408476528138</v>
      </c>
      <c r="AD720" s="0" t="n">
        <v>5.223868284E-006</v>
      </c>
      <c r="AE720" s="0" t="n">
        <f aca="false">(W720*AD720)*EXP(L720*M720)</f>
        <v>2.51736821312444</v>
      </c>
      <c r="AF720" s="0" t="n">
        <v>485879.928087658</v>
      </c>
      <c r="AG720" s="0" t="n">
        <v>3748.14709444969</v>
      </c>
      <c r="AH720" s="0" t="n">
        <f aca="false">AD720*0.1</f>
        <v>5.223868284E-007</v>
      </c>
      <c r="AI720" s="0" t="n">
        <f aca="false">(SQRT(((AG720/W720)^2)+((AH720/AD720)^2)))*AE720</f>
        <v>0.252520241094133</v>
      </c>
      <c r="AJ720" s="0" t="n">
        <v>3.02832944E-007</v>
      </c>
      <c r="AK720" s="0" t="n">
        <f aca="false">(W720*AJ720)*EXP(L720*M720)</f>
        <v>0.145934389166634</v>
      </c>
      <c r="AL720" s="0" t="n">
        <v>485879.928087658</v>
      </c>
      <c r="AM720" s="0" t="n">
        <v>3748.14709444969</v>
      </c>
      <c r="AN720" s="0" t="n">
        <f aca="false">AJ720*0.1</f>
        <v>3.02832944E-008</v>
      </c>
      <c r="AO720" s="0" t="n">
        <f aca="false">(SQRT(((AM720/W720)^2)+((AN720/AJ720)^2)))*AK720</f>
        <v>0.0146388545561816</v>
      </c>
    </row>
    <row r="721" customFormat="false" ht="15" hidden="false" customHeight="false" outlineLevel="0" collapsed="false">
      <c r="A721" s="42" t="s">
        <v>687</v>
      </c>
      <c r="B721" s="32"/>
      <c r="C721" s="0" t="s">
        <v>2123</v>
      </c>
      <c r="D721" s="47"/>
      <c r="E721" s="0" t="n">
        <v>5000</v>
      </c>
      <c r="F721" s="0" t="n">
        <v>5283.44</v>
      </c>
      <c r="G721" s="0" t="n">
        <f aca="false">(((F721*3.7852*35.81)/1000)/(H721^2))*1.2732</f>
        <v>13.5536563152052</v>
      </c>
      <c r="H721" s="0" t="n">
        <v>8.20209975</v>
      </c>
      <c r="I721" s="0" t="n">
        <v>70.0242985617142</v>
      </c>
      <c r="J721" s="0" t="n">
        <v>130.009325504884</v>
      </c>
      <c r="K721" s="0" t="n">
        <v>0.00593973</v>
      </c>
      <c r="L721" s="0" t="n">
        <v>0.005</v>
      </c>
      <c r="M721" s="0" t="n">
        <v>3</v>
      </c>
      <c r="N721" s="0" t="n">
        <v>4.0477018084467</v>
      </c>
      <c r="O721" s="0" t="n">
        <f aca="false">(N721/2204.59)*EXP(L721*M721)</f>
        <v>0.00186378192200043</v>
      </c>
      <c r="P721" s="0" t="n">
        <v>0.400684429145215</v>
      </c>
      <c r="Q721" s="0" t="n">
        <v>0.0788250461799058</v>
      </c>
      <c r="R721" s="0" t="n">
        <f aca="false">30.6123136425953*(I721/Hoja4!$AB$2)</f>
        <v>0.382585358565674</v>
      </c>
      <c r="S721" s="0" t="n">
        <v>1.14894745568521</v>
      </c>
      <c r="T721" s="0" t="n">
        <v>5.58086552427142E-005</v>
      </c>
      <c r="U721" s="0" t="n">
        <f aca="false">(SQRT(((P721/G721)^2)+((Q721/H721)^2)+((R721/I721)^2)+((S721/J721)^2)+((T721/K721)^2)))*O721</f>
        <v>6.35479199348229E-005</v>
      </c>
      <c r="V721" s="0" t="n">
        <f aca="false">O721&gt;U721</f>
        <v>1</v>
      </c>
      <c r="W721" s="0" t="n">
        <v>369969.179992903</v>
      </c>
      <c r="X721" s="0" t="n">
        <v>4.994E-006</v>
      </c>
      <c r="Y721" s="0" t="n">
        <f aca="false">(W721*X721)*EXP(L721*M721)</f>
        <v>1.87554937729111</v>
      </c>
      <c r="Z721" s="0" t="n">
        <v>604507.921108907</v>
      </c>
      <c r="AA721" s="0" t="n">
        <v>6507.82824848106</v>
      </c>
      <c r="AB721" s="0" t="n">
        <f aca="false">X721*0.1</f>
        <v>4.994E-007</v>
      </c>
      <c r="AC721" s="0" t="n">
        <f aca="false">(SQRT(((AA721/W721)^2)+((AB721/X721)^2)))*Y721</f>
        <v>0.190434446942839</v>
      </c>
      <c r="AD721" s="0" t="n">
        <v>5.223868284E-006</v>
      </c>
      <c r="AE721" s="0" t="n">
        <f aca="false">(W721*AD721)*EXP(L721*M721)</f>
        <v>1.96187883602462</v>
      </c>
      <c r="AF721" s="0" t="n">
        <v>604507.921108907</v>
      </c>
      <c r="AG721" s="0" t="n">
        <v>6507.82824848106</v>
      </c>
      <c r="AH721" s="0" t="n">
        <f aca="false">AD721*0.1</f>
        <v>5.223868284E-007</v>
      </c>
      <c r="AI721" s="0" t="n">
        <f aca="false">(SQRT(((AG721/W721)^2)+((AH721/AD721)^2)))*AE721</f>
        <v>0.199199933433276</v>
      </c>
      <c r="AJ721" s="0" t="n">
        <v>3.02832944E-007</v>
      </c>
      <c r="AK721" s="0" t="n">
        <f aca="false">(W721*AJ721)*EXP(L721*M721)</f>
        <v>0.11373210643621</v>
      </c>
      <c r="AL721" s="0" t="n">
        <v>604507.921108907</v>
      </c>
      <c r="AM721" s="0" t="n">
        <v>6507.82824848106</v>
      </c>
      <c r="AN721" s="0" t="n">
        <f aca="false">AJ721*0.1</f>
        <v>3.02832944E-008</v>
      </c>
      <c r="AO721" s="0" t="n">
        <f aca="false">(SQRT(((AM721/W721)^2)+((AN721/AJ721)^2)))*AK721</f>
        <v>0.011547822228016</v>
      </c>
    </row>
    <row r="722" customFormat="false" ht="15" hidden="false" customHeight="false" outlineLevel="0" collapsed="false">
      <c r="A722" s="42" t="s">
        <v>687</v>
      </c>
      <c r="B722" s="40" t="s">
        <v>1201</v>
      </c>
      <c r="C722" s="0" t="s">
        <v>2122</v>
      </c>
      <c r="D722" s="41" t="n">
        <v>41443</v>
      </c>
      <c r="E722" s="0" t="n">
        <v>10000</v>
      </c>
      <c r="F722" s="0" t="n">
        <v>9685</v>
      </c>
      <c r="G722" s="0" t="n">
        <f aca="false">(((F722*3.7852*35.81)/1000)/(H722^2))*1.2732</f>
        <v>26.0819272240921</v>
      </c>
      <c r="H722" s="0" t="n">
        <v>8.005249356</v>
      </c>
      <c r="I722" s="0" t="n">
        <v>59.6089251419721</v>
      </c>
      <c r="J722" s="0" t="n">
        <v>68.0016224983599</v>
      </c>
      <c r="K722" s="0" t="n">
        <v>3.82238500207701</v>
      </c>
      <c r="L722" s="0" t="n">
        <v>0.005</v>
      </c>
      <c r="M722" s="0" t="n">
        <v>-1</v>
      </c>
      <c r="N722" s="0" t="n">
        <v>2393.56605445164</v>
      </c>
      <c r="O722" s="0" t="n">
        <f aca="false">(N722/2204.59)*EXP(L722*M722)</f>
        <v>1.08030431688041</v>
      </c>
      <c r="P722" s="0" t="n">
        <v>0.693948706618423</v>
      </c>
      <c r="Q722" s="0" t="n">
        <v>0.0696754411027923</v>
      </c>
      <c r="R722" s="0" t="n">
        <f aca="false">30.3818643031628*(I722/Hoja4!$DD$2)</f>
        <v>0.576165865012492</v>
      </c>
      <c r="S722" s="0" t="n">
        <v>0.346725101597201</v>
      </c>
      <c r="T722" s="0" t="n">
        <v>0.0215793379964769</v>
      </c>
      <c r="U722" s="0" t="n">
        <f aca="false">(SQRT(((P722/G722)^2)+((Q722/H722)^2)+((R722/I722)^2)+((S722/J722)^2)+((T722/K722)^2)))*O722</f>
        <v>0.0330325331399531</v>
      </c>
      <c r="V722" s="0" t="n">
        <f aca="false">O722&gt;U722</f>
        <v>1</v>
      </c>
      <c r="W722" s="0" t="n">
        <v>577312.44</v>
      </c>
      <c r="X722" s="0" t="n">
        <v>4.994E-006</v>
      </c>
      <c r="Y722" s="0" t="n">
        <f aca="false">(W722*X722)*EXP(L722*M722)</f>
        <v>2.86871881247272</v>
      </c>
      <c r="Z722" s="0" t="n">
        <v>604507.921108907</v>
      </c>
      <c r="AA722" s="0" t="n">
        <v>3748.14709444969</v>
      </c>
      <c r="AB722" s="0" t="n">
        <f aca="false">X722*0.1</f>
        <v>4.994E-007</v>
      </c>
      <c r="AC722" s="0" t="n">
        <f aca="false">(SQRT(((AA722/W722)^2)+((AB722/X722)^2)))*Y722</f>
        <v>0.287475847226468</v>
      </c>
      <c r="AD722" s="0" t="n">
        <v>5.223868284E-006</v>
      </c>
      <c r="AE722" s="0" t="n">
        <f aca="false">(W722*AD722)*EXP(L722*M722)</f>
        <v>3.0007627593493</v>
      </c>
      <c r="AF722" s="0" t="n">
        <v>604507.921108907</v>
      </c>
      <c r="AG722" s="0" t="n">
        <v>3748.14709444969</v>
      </c>
      <c r="AH722" s="0" t="n">
        <f aca="false">AD722*0.1</f>
        <v>5.223868284E-007</v>
      </c>
      <c r="AI722" s="0" t="n">
        <f aca="false">(SQRT(((AG722/W722)^2)+((AH722/AD722)^2)))*AE722</f>
        <v>0.300708041798633</v>
      </c>
      <c r="AJ722" s="0" t="n">
        <v>3.02832944E-007</v>
      </c>
      <c r="AK722" s="0" t="n">
        <f aca="false">(W722*AJ722)*EXP(L722*M722)</f>
        <v>0.173957261411554</v>
      </c>
      <c r="AL722" s="0" t="n">
        <v>604507.921108907</v>
      </c>
      <c r="AM722" s="0" t="n">
        <v>3748.14709444969</v>
      </c>
      <c r="AN722" s="0" t="n">
        <f aca="false">AJ722*0.1</f>
        <v>3.02832944E-008</v>
      </c>
      <c r="AO722" s="0" t="n">
        <f aca="false">(SQRT(((AM722/W722)^2)+((AN722/AJ722)^2)))*AK722</f>
        <v>0.0174323502491961</v>
      </c>
    </row>
    <row r="723" customFormat="false" ht="15" hidden="false" customHeight="false" outlineLevel="0" collapsed="false">
      <c r="A723" s="42" t="s">
        <v>687</v>
      </c>
      <c r="B723" s="32"/>
      <c r="C723" s="0" t="s">
        <v>2122</v>
      </c>
      <c r="D723" s="47"/>
      <c r="E723" s="0" t="n">
        <v>5000</v>
      </c>
      <c r="F723" s="0" t="n">
        <v>5283.44</v>
      </c>
      <c r="G723" s="0" t="n">
        <f aca="false">(((F723*3.7852*35.81)/1000)/(H723^2))*1.2732</f>
        <v>13.5536563152052</v>
      </c>
      <c r="H723" s="0" t="n">
        <v>8.20209975</v>
      </c>
      <c r="I723" s="0" t="n">
        <v>109.268287327953</v>
      </c>
      <c r="J723" s="0" t="n">
        <v>68.0016224983599</v>
      </c>
      <c r="K723" s="0" t="n">
        <v>3.82238500207701</v>
      </c>
      <c r="L723" s="0" t="n">
        <v>0.005</v>
      </c>
      <c r="M723" s="0" t="n">
        <v>-1</v>
      </c>
      <c r="N723" s="0" t="n">
        <v>1576.37814480339</v>
      </c>
      <c r="O723" s="0" t="n">
        <f aca="false">(N723/2204.59)*EXP(L723*M723)</f>
        <v>0.711477384006088</v>
      </c>
      <c r="P723" s="0" t="n">
        <v>0.400684429145215</v>
      </c>
      <c r="Q723" s="0" t="n">
        <v>0.0788250461799058</v>
      </c>
      <c r="R723" s="0" t="n">
        <f aca="false">30.6123136425953*(I723/Hoja4!$AB$2)</f>
        <v>0.596999152378208</v>
      </c>
      <c r="S723" s="0" t="n">
        <v>0.346725101597201</v>
      </c>
      <c r="T723" s="0" t="n">
        <v>0.0215793379964769</v>
      </c>
      <c r="U723" s="0" t="n">
        <f aca="false">(SQRT(((P723/G723)^2)+((Q723/H723)^2)+((R723/I723)^2)+((S723/J723)^2)+((T723/K723)^2)))*O723</f>
        <v>0.0230988132119542</v>
      </c>
      <c r="V723" s="0" t="n">
        <f aca="false">O723&gt;U723</f>
        <v>1</v>
      </c>
      <c r="W723" s="0" t="n">
        <v>577312.44</v>
      </c>
      <c r="X723" s="0" t="n">
        <v>4.994E-006</v>
      </c>
      <c r="Y723" s="0" t="n">
        <f aca="false">(W723*X723)*EXP(L723*M723)</f>
        <v>2.86871881247272</v>
      </c>
      <c r="Z723" s="0" t="n">
        <v>485879.928087658</v>
      </c>
      <c r="AA723" s="0" t="n">
        <v>3748.14709444969</v>
      </c>
      <c r="AB723" s="0" t="n">
        <f aca="false">X723*0.1</f>
        <v>4.994E-007</v>
      </c>
      <c r="AC723" s="0" t="n">
        <f aca="false">(SQRT(((AA723/W723)^2)+((AB723/X723)^2)))*Y723</f>
        <v>0.287475847226468</v>
      </c>
      <c r="AD723" s="0" t="n">
        <v>5.223868284E-006</v>
      </c>
      <c r="AE723" s="0" t="n">
        <f aca="false">(W723*AD723)*EXP(L723*M723)</f>
        <v>3.0007627593493</v>
      </c>
      <c r="AF723" s="0" t="n">
        <v>485879.928087658</v>
      </c>
      <c r="AG723" s="0" t="n">
        <v>3748.14709444969</v>
      </c>
      <c r="AH723" s="0" t="n">
        <f aca="false">AD723*0.1</f>
        <v>5.223868284E-007</v>
      </c>
      <c r="AI723" s="0" t="n">
        <f aca="false">(SQRT(((AG723/W723)^2)+((AH723/AD723)^2)))*AE723</f>
        <v>0.300708041798633</v>
      </c>
      <c r="AJ723" s="0" t="n">
        <v>3.02832944E-007</v>
      </c>
      <c r="AK723" s="0" t="n">
        <f aca="false">(W723*AJ723)*EXP(L723*M723)</f>
        <v>0.173957261411554</v>
      </c>
      <c r="AL723" s="0" t="n">
        <v>485879.928087658</v>
      </c>
      <c r="AM723" s="0" t="n">
        <v>3748.14709444969</v>
      </c>
      <c r="AN723" s="0" t="n">
        <f aca="false">AJ723*0.1</f>
        <v>3.02832944E-008</v>
      </c>
      <c r="AO723" s="0" t="n">
        <f aca="false">(SQRT(((AM723/W723)^2)+((AN723/AJ723)^2)))*AK723</f>
        <v>0.0174323502491961</v>
      </c>
    </row>
    <row r="724" customFormat="false" ht="15" hidden="false" customHeight="false" outlineLevel="0" collapsed="false">
      <c r="A724" s="42" t="s">
        <v>687</v>
      </c>
      <c r="B724" s="32"/>
      <c r="C724" s="0" t="s">
        <v>2125</v>
      </c>
      <c r="D724" s="47"/>
      <c r="E724" s="0" t="n">
        <v>5000</v>
      </c>
      <c r="F724" s="0" t="n">
        <v>5283.44</v>
      </c>
      <c r="G724" s="0" t="n">
        <f aca="false">(((F724*3.7852*35.81)/1000)/(H724^2))*1.2732</f>
        <v>13.5536563152052</v>
      </c>
      <c r="H724" s="0" t="n">
        <v>8.20209975</v>
      </c>
      <c r="I724" s="0" t="n">
        <v>20.5878367124449</v>
      </c>
      <c r="J724" s="0" t="n">
        <v>68.0020357347871</v>
      </c>
      <c r="K724" s="0" t="n">
        <v>3.9836139795159</v>
      </c>
      <c r="L724" s="0" t="n">
        <v>0.005</v>
      </c>
      <c r="M724" s="0" t="n">
        <v>-1</v>
      </c>
      <c r="N724" s="0" t="n">
        <v>701.55926582701</v>
      </c>
      <c r="O724" s="0" t="n">
        <f aca="false">(N724/2204.59)*EXP(L724*M724)</f>
        <v>0.316639476905516</v>
      </c>
      <c r="P724" s="0" t="n">
        <v>0.400684429145215</v>
      </c>
      <c r="Q724" s="0" t="n">
        <v>0.0788250461799058</v>
      </c>
      <c r="R724" s="0" t="n">
        <f aca="false">30.6123136425953*(I724/Hoja4!$AG$2)</f>
        <v>0.543661740312964</v>
      </c>
      <c r="S724" s="0" t="n">
        <v>0.388353619553598</v>
      </c>
      <c r="T724" s="0" t="n">
        <v>0.0223763331258358</v>
      </c>
      <c r="U724" s="0" t="n">
        <f aca="false">(SQRT(((P724/G724)^2)+((Q724/H724)^2)+((R724/I724)^2)+((S724/J724)^2)+((T724/K724)^2)))*O724</f>
        <v>0.01316174122657</v>
      </c>
      <c r="V724" s="0" t="n">
        <f aca="false">O724&gt;U724</f>
        <v>1</v>
      </c>
      <c r="W724" s="0" t="n">
        <v>108774.6</v>
      </c>
      <c r="X724" s="0" t="n">
        <v>4.994E-006</v>
      </c>
      <c r="Y724" s="0" t="n">
        <f aca="false">(W724*X724)*EXP(L724*M724)</f>
        <v>0.540511029589447</v>
      </c>
      <c r="Z724" s="0" t="n">
        <v>485879.928087658</v>
      </c>
      <c r="AA724" s="0" t="n">
        <v>804.406580767259</v>
      </c>
      <c r="AB724" s="0" t="n">
        <f aca="false">X724*0.1</f>
        <v>4.994E-007</v>
      </c>
      <c r="AC724" s="0" t="n">
        <f aca="false">(SQRT(((AA724/W724)^2)+((AB724/X724)^2)))*Y724</f>
        <v>0.0541987002020559</v>
      </c>
      <c r="AD724" s="0" t="n">
        <v>5.223868284E-006</v>
      </c>
      <c r="AE724" s="0" t="n">
        <f aca="false">(W724*AD724)*EXP(L724*M724)</f>
        <v>0.565390153108629</v>
      </c>
      <c r="AF724" s="0" t="n">
        <v>485879.928087658</v>
      </c>
      <c r="AG724" s="0" t="n">
        <v>804.406580767259</v>
      </c>
      <c r="AH724" s="0" t="n">
        <f aca="false">AD724*0.1</f>
        <v>5.223868284E-007</v>
      </c>
      <c r="AI724" s="0" t="n">
        <f aca="false">(SQRT(((AG724/W724)^2)+((AH724/AD724)^2)))*AE724</f>
        <v>0.0566934062914586</v>
      </c>
      <c r="AJ724" s="0" t="n">
        <v>3.02832944E-007</v>
      </c>
      <c r="AK724" s="0" t="n">
        <f aca="false">(W724*AJ724)*EXP(L724*M724)</f>
        <v>0.0327762407599205</v>
      </c>
      <c r="AL724" s="0" t="n">
        <v>485879.928087658</v>
      </c>
      <c r="AM724" s="0" t="n">
        <v>804.406580767259</v>
      </c>
      <c r="AN724" s="0" t="n">
        <f aca="false">AJ724*0.1</f>
        <v>3.02832944E-008</v>
      </c>
      <c r="AO724" s="0" t="n">
        <f aca="false">(SQRT(((AM724/W724)^2)+((AN724/AJ724)^2)))*AK724</f>
        <v>0.00328657427776572</v>
      </c>
    </row>
    <row r="725" customFormat="false" ht="15" hidden="false" customHeight="false" outlineLevel="0" collapsed="false">
      <c r="A725" s="42" t="s">
        <v>687</v>
      </c>
      <c r="B725" s="32"/>
      <c r="C725" s="0" t="s">
        <v>2123</v>
      </c>
      <c r="D725" s="47"/>
      <c r="E725" s="0" t="n">
        <v>5000</v>
      </c>
      <c r="F725" s="0" t="n">
        <v>5283.44</v>
      </c>
      <c r="G725" s="0" t="n">
        <f aca="false">(((F725*3.7852*35.81)/1000)/(H725^2))*1.2732</f>
        <v>13.5536563152052</v>
      </c>
      <c r="H725" s="0" t="n">
        <v>8.20209975</v>
      </c>
      <c r="I725" s="0" t="n">
        <v>26.0678118801387</v>
      </c>
      <c r="J725" s="0" t="n">
        <v>130.009325504884</v>
      </c>
      <c r="K725" s="0" t="n">
        <v>0.00593973</v>
      </c>
      <c r="L725" s="0" t="n">
        <v>0.005</v>
      </c>
      <c r="M725" s="0" t="n">
        <v>-1</v>
      </c>
      <c r="N725" s="0" t="n">
        <v>2.53210740811972</v>
      </c>
      <c r="O725" s="0" t="n">
        <f aca="false">(N725/2204.59)*EXP(L725*M725)</f>
        <v>0.00114283312077772</v>
      </c>
      <c r="P725" s="0" t="n">
        <v>0.400684429145215</v>
      </c>
      <c r="Q725" s="0" t="n">
        <v>0.0788250461799058</v>
      </c>
      <c r="R725" s="0" t="n">
        <f aca="false">30.6123136425953*(I725/Hoja4!$AB$2)</f>
        <v>0.142424320700561</v>
      </c>
      <c r="S725" s="0" t="n">
        <v>1.14894745568521</v>
      </c>
      <c r="T725" s="0" t="n">
        <v>5.58086552427142E-005</v>
      </c>
      <c r="U725" s="0" t="n">
        <f aca="false">(SQRT(((P725/G725)^2)+((Q725/H725)^2)+((R725/I725)^2)+((S725/J725)^2)+((T725/K725)^2)))*O725</f>
        <v>3.89662904231292E-005</v>
      </c>
      <c r="V725" s="0" t="n">
        <f aca="false">O725&gt;U725</f>
        <v>1</v>
      </c>
      <c r="W725" s="0" t="n">
        <v>137727.72</v>
      </c>
      <c r="X725" s="0" t="n">
        <v>4.994E-006</v>
      </c>
      <c r="Y725" s="0" t="n">
        <f aca="false">(W725*X725)*EXP(L725*M725)</f>
        <v>0.684381755852993</v>
      </c>
      <c r="Z725" s="0" t="n">
        <v>485879.928087658</v>
      </c>
      <c r="AA725" s="0" t="n">
        <v>6507.82824848106</v>
      </c>
      <c r="AB725" s="0" t="n">
        <f aca="false">X725*0.1</f>
        <v>4.994E-007</v>
      </c>
      <c r="AC725" s="0" t="n">
        <f aca="false">(SQRT(((AA725/W725)^2)+((AB725/X725)^2)))*Y725</f>
        <v>0.075693659451225</v>
      </c>
      <c r="AD725" s="0" t="n">
        <v>5.223868284E-006</v>
      </c>
      <c r="AE725" s="0" t="n">
        <f aca="false">(W725*AD725)*EXP(L725*M725)</f>
        <v>0.715883089417037</v>
      </c>
      <c r="AF725" s="0" t="n">
        <v>485879.928087658</v>
      </c>
      <c r="AG725" s="0" t="n">
        <v>6507.82824848106</v>
      </c>
      <c r="AH725" s="0" t="n">
        <f aca="false">AD725*0.1</f>
        <v>5.223868284E-007</v>
      </c>
      <c r="AI725" s="0" t="n">
        <f aca="false">(SQRT(((AG725/W725)^2)+((AH725/AD725)^2)))*AE725</f>
        <v>0.0791777546870547</v>
      </c>
      <c r="AJ725" s="0" t="n">
        <v>3.02832944E-007</v>
      </c>
      <c r="AK725" s="0" t="n">
        <f aca="false">(W725*AJ725)*EXP(L725*M725)</f>
        <v>0.0415004689517123</v>
      </c>
      <c r="AL725" s="0" t="n">
        <v>485879.928087658</v>
      </c>
      <c r="AM725" s="0" t="n">
        <v>6507.82824848106</v>
      </c>
      <c r="AN725" s="0" t="n">
        <f aca="false">AJ725*0.1</f>
        <v>3.02832944E-008</v>
      </c>
      <c r="AO725" s="0" t="n">
        <f aca="false">(SQRT(((AM725/W725)^2)+((AN725/AJ725)^2)))*AK725</f>
        <v>0.00459001476446694</v>
      </c>
    </row>
    <row r="726" customFormat="false" ht="15" hidden="false" customHeight="false" outlineLevel="0" collapsed="false">
      <c r="A726" s="42" t="s">
        <v>1205</v>
      </c>
      <c r="B726" s="40" t="s">
        <v>1207</v>
      </c>
      <c r="C726" s="0" t="s">
        <v>2124</v>
      </c>
      <c r="D726" s="41" t="n">
        <v>41258</v>
      </c>
      <c r="E726" s="0" t="n">
        <v>12000</v>
      </c>
      <c r="F726" s="0" t="n">
        <v>11529</v>
      </c>
      <c r="G726" s="0" t="n">
        <f aca="false">(((F726*3.7852*35.81)/1000)/(H726^2))*1.2732</f>
        <v>31.0478615350086</v>
      </c>
      <c r="H726" s="0" t="n">
        <v>8.005249356</v>
      </c>
      <c r="I726" s="0" t="n">
        <v>10.9412770337006</v>
      </c>
      <c r="J726" s="0" t="n">
        <v>130.009325504884</v>
      </c>
      <c r="K726" s="0" t="n">
        <v>0.00593973</v>
      </c>
      <c r="L726" s="0" t="n">
        <v>0.005</v>
      </c>
      <c r="M726" s="0" t="n">
        <v>0</v>
      </c>
      <c r="N726" s="0" t="n">
        <v>2.31910503808156</v>
      </c>
      <c r="O726" s="0" t="n">
        <f aca="false">(N726/2204.59)*EXP(L726*M726)</f>
        <v>0.00105194391613931</v>
      </c>
      <c r="P726" s="0" t="n">
        <v>1.07195269681865</v>
      </c>
      <c r="Q726" s="0" t="n">
        <v>0.0717296563018546</v>
      </c>
      <c r="R726" s="0" t="n">
        <f aca="false">40.3876152128855*(I726/Hoja4!$EC$2)</f>
        <v>0.162530014025301</v>
      </c>
      <c r="S726" s="0" t="n">
        <v>1.14894745568521</v>
      </c>
      <c r="T726" s="0" t="n">
        <v>5.58086552427142E-005</v>
      </c>
      <c r="U726" s="0" t="n">
        <f aca="false">(SQRT(((P726/G726)^2)+((Q726/H726)^2)+((R726/I726)^2)+((S726/J726)^2)+((T726/K726)^2)))*O726</f>
        <v>4.28512511499573E-005</v>
      </c>
      <c r="V726" s="0" t="n">
        <f aca="false">O726&gt;U726</f>
        <v>1</v>
      </c>
      <c r="W726" s="0" t="n">
        <v>126141.982921534</v>
      </c>
      <c r="X726" s="0" t="n">
        <v>4.994E-006</v>
      </c>
      <c r="Y726" s="0" t="n">
        <f aca="false">(W726*X726)*EXP(L726*M726)</f>
        <v>0.62995306271014</v>
      </c>
      <c r="Z726" s="0" t="n">
        <v>485879.928087658</v>
      </c>
      <c r="AA726" s="0" t="n">
        <v>6507.82824848106</v>
      </c>
      <c r="AB726" s="0" t="n">
        <f aca="false">X726*0.1</f>
        <v>4.994E-007</v>
      </c>
      <c r="AC726" s="0" t="n">
        <f aca="false">(SQRT(((AA726/W726)^2)+((AB726/X726)^2)))*Y726</f>
        <v>0.0708848696121195</v>
      </c>
      <c r="AD726" s="0" t="n">
        <v>5.223868284E-006</v>
      </c>
      <c r="AE726" s="0" t="n">
        <f aca="false">(W726*AD726)*EXP(L726*M726)</f>
        <v>0.65894910386467</v>
      </c>
      <c r="AF726" s="0" t="n">
        <v>485879.928087658</v>
      </c>
      <c r="AG726" s="0" t="n">
        <v>6507.82824848106</v>
      </c>
      <c r="AH726" s="0" t="n">
        <f aca="false">AD726*0.1</f>
        <v>5.223868284E-007</v>
      </c>
      <c r="AI726" s="0" t="n">
        <f aca="false">(SQRT(((AG726/W726)^2)+((AH726/AD726)^2)))*AE726</f>
        <v>0.0741476215823441</v>
      </c>
      <c r="AJ726" s="0" t="n">
        <v>3.02832944E-007</v>
      </c>
      <c r="AK726" s="0" t="n">
        <f aca="false">(W726*AJ726)*EXP(L726*M726)</f>
        <v>0.0381999480501258</v>
      </c>
      <c r="AL726" s="0" t="n">
        <v>485879.928087658</v>
      </c>
      <c r="AM726" s="0" t="n">
        <v>6507.82824848106</v>
      </c>
      <c r="AN726" s="0" t="n">
        <f aca="false">AJ726*0.1</f>
        <v>3.02832944E-008</v>
      </c>
      <c r="AO726" s="0" t="n">
        <f aca="false">(SQRT(((AM726/W726)^2)+((AN726/AJ726)^2)))*AK726</f>
        <v>0.00429841284535328</v>
      </c>
    </row>
    <row r="727" customFormat="false" ht="15" hidden="false" customHeight="false" outlineLevel="0" collapsed="false">
      <c r="A727" s="42" t="s">
        <v>1205</v>
      </c>
      <c r="B727" s="32"/>
      <c r="C727" s="0" t="s">
        <v>2122</v>
      </c>
      <c r="D727" s="47"/>
      <c r="E727" s="0" t="n">
        <v>8000</v>
      </c>
      <c r="F727" s="0" t="n">
        <v>7925.16</v>
      </c>
      <c r="G727" s="0" t="n">
        <f aca="false">(((F727*3.7852*35.81)/1000)/(H727^2))*1.2732</f>
        <v>20.3304844728077</v>
      </c>
      <c r="H727" s="0" t="n">
        <v>8.20209975</v>
      </c>
      <c r="I727" s="0" t="n">
        <v>13.6155414804215</v>
      </c>
      <c r="J727" s="0" t="n">
        <v>68.0016224983599</v>
      </c>
      <c r="K727" s="0" t="n">
        <v>3.82238500207701</v>
      </c>
      <c r="L727" s="0" t="n">
        <v>0.005</v>
      </c>
      <c r="M727" s="0" t="n">
        <v>0</v>
      </c>
      <c r="N727" s="0" t="n">
        <v>667.785534488431</v>
      </c>
      <c r="O727" s="0" t="n">
        <f aca="false">(N727/2204.59)*EXP(L727*M727)</f>
        <v>0.302906905360376</v>
      </c>
      <c r="P727" s="0" t="n">
        <v>0.107322321005691</v>
      </c>
      <c r="Q727" s="0" t="n">
        <v>0.0548813846852914</v>
      </c>
      <c r="R727" s="0" t="n">
        <f aca="false">18.998926608387*(I727/Hoja4!$CJ$2)</f>
        <v>0.0497332399245803</v>
      </c>
      <c r="S727" s="0" t="n">
        <v>0.346725101597201</v>
      </c>
      <c r="T727" s="0" t="n">
        <v>0.0215793379964769</v>
      </c>
      <c r="U727" s="0" t="n">
        <f aca="false">(SQRT(((P727/G727)^2)+((Q727/H727)^2)+((R727/I727)^2)+((S727/J727)^2)+((T727/K727)^2)))*O727</f>
        <v>0.00363298218138563</v>
      </c>
      <c r="V727" s="0" t="n">
        <f aca="false">O727&gt;U727</f>
        <v>1</v>
      </c>
      <c r="W727" s="0" t="n">
        <v>107905.344718977</v>
      </c>
      <c r="X727" s="0" t="n">
        <v>4.994E-006</v>
      </c>
      <c r="Y727" s="0" t="n">
        <f aca="false">(W727*X727)*EXP(L727*M727)</f>
        <v>0.538879291526574</v>
      </c>
      <c r="Z727" s="0" t="n">
        <v>485879.928087658</v>
      </c>
      <c r="AA727" s="0" t="n">
        <v>3748.14709444969</v>
      </c>
      <c r="AB727" s="0" t="n">
        <f aca="false">X727*0.1</f>
        <v>4.994E-007</v>
      </c>
      <c r="AC727" s="0" t="n">
        <f aca="false">(SQRT(((AA727/W727)^2)+((AB727/X727)^2)))*Y727</f>
        <v>0.057046311570109</v>
      </c>
      <c r="AD727" s="0" t="n">
        <v>5.223868284E-006</v>
      </c>
      <c r="AE727" s="0" t="n">
        <f aca="false">(W727*AD727)*EXP(L727*M727)</f>
        <v>0.563683307951553</v>
      </c>
      <c r="AF727" s="0" t="n">
        <v>485879.928087658</v>
      </c>
      <c r="AG727" s="0" t="n">
        <v>3748.14709444969</v>
      </c>
      <c r="AH727" s="0" t="n">
        <f aca="false">AD727*0.1</f>
        <v>5.223868284E-007</v>
      </c>
      <c r="AI727" s="0" t="n">
        <f aca="false">(SQRT(((AG727/W727)^2)+((AH727/AD727)^2)))*AE727</f>
        <v>0.0596720900541199</v>
      </c>
      <c r="AJ727" s="0" t="n">
        <v>3.02832944E-007</v>
      </c>
      <c r="AK727" s="0" t="n">
        <f aca="false">(W727*AJ727)*EXP(L727*M727)</f>
        <v>0.0326772932145828</v>
      </c>
      <c r="AL727" s="0" t="n">
        <v>485879.928087658</v>
      </c>
      <c r="AM727" s="0" t="n">
        <v>3748.14709444969</v>
      </c>
      <c r="AN727" s="0" t="n">
        <f aca="false">AJ727*0.1</f>
        <v>3.02832944E-008</v>
      </c>
      <c r="AO727" s="0" t="n">
        <f aca="false">(SQRT(((AM727/W727)^2)+((AN727/AJ727)^2)))*AK727</f>
        <v>0.00345925159734028</v>
      </c>
    </row>
    <row r="728" customFormat="false" ht="15" hidden="false" customHeight="false" outlineLevel="0" collapsed="false">
      <c r="A728" s="42" t="s">
        <v>1205</v>
      </c>
      <c r="B728" s="32"/>
      <c r="C728" s="0" t="s">
        <v>2122</v>
      </c>
      <c r="D728" s="47"/>
      <c r="E728" s="0" t="n">
        <v>4000</v>
      </c>
      <c r="F728" s="0" t="n">
        <v>3962.58</v>
      </c>
      <c r="G728" s="0" t="n">
        <f aca="false">(((F728*3.7852*35.81)/1000)/(H728^2))*1.2732</f>
        <v>17.5991035948821</v>
      </c>
      <c r="H728" s="0" t="n">
        <v>6.23359581</v>
      </c>
      <c r="I728" s="0" t="n">
        <v>13.6155414804215</v>
      </c>
      <c r="J728" s="0" t="n">
        <v>68.0016224983599</v>
      </c>
      <c r="K728" s="0" t="n">
        <v>3.82238500207701</v>
      </c>
      <c r="L728" s="0" t="n">
        <v>0.005</v>
      </c>
      <c r="M728" s="0" t="n">
        <v>0</v>
      </c>
      <c r="N728" s="0" t="n">
        <v>333.892755436322</v>
      </c>
      <c r="O728" s="0" t="n">
        <f aca="false">(N728/2204.59)*EXP(L728*M728)</f>
        <v>0.151453447324138</v>
      </c>
      <c r="P728" s="0" t="n">
        <v>2.86253203470796</v>
      </c>
      <c r="Q728" s="0" t="n">
        <v>0.903813762349225</v>
      </c>
      <c r="R728" s="0" t="n">
        <f aca="false">56.8126563291011*(I728/Hoja4!$W$2)</f>
        <v>0.697441529181096</v>
      </c>
      <c r="S728" s="0" t="n">
        <v>0.346725101597201</v>
      </c>
      <c r="T728" s="0" t="n">
        <v>0.0215793379964769</v>
      </c>
      <c r="U728" s="0" t="n">
        <f aca="false">(SQRT(((P728/G728)^2)+((Q728/H728)^2)+((R728/I728)^2)+((S728/J728)^2)+((T728/K728)^2)))*O728</f>
        <v>0.03392009547694</v>
      </c>
      <c r="V728" s="0" t="n">
        <f aca="false">O728&gt;U728</f>
        <v>1</v>
      </c>
      <c r="W728" s="0" t="n">
        <v>53952.6723594887</v>
      </c>
      <c r="X728" s="0" t="n">
        <v>4.994E-006</v>
      </c>
      <c r="Y728" s="0" t="n">
        <f aca="false">(W728*X728)*EXP(L728*M728)</f>
        <v>0.269439645763287</v>
      </c>
      <c r="Z728" s="0" t="n">
        <v>485879.928087658</v>
      </c>
      <c r="AA728" s="0" t="n">
        <v>3748.14709444969</v>
      </c>
      <c r="AB728" s="0" t="n">
        <f aca="false">X728*0.1</f>
        <v>4.994E-007</v>
      </c>
      <c r="AC728" s="0" t="n">
        <f aca="false">(SQRT(((AA728/W728)^2)+((AB728/X728)^2)))*Y728</f>
        <v>0.0328077732021329</v>
      </c>
      <c r="AD728" s="0" t="n">
        <v>5.223868284E-006</v>
      </c>
      <c r="AE728" s="0" t="n">
        <f aca="false">(W728*AD728)*EXP(L728*M728)</f>
        <v>0.281841653975777</v>
      </c>
      <c r="AF728" s="0" t="n">
        <v>485879.928087658</v>
      </c>
      <c r="AG728" s="0" t="n">
        <v>3748.14709444969</v>
      </c>
      <c r="AH728" s="0" t="n">
        <f aca="false">AD728*0.1</f>
        <v>5.223868284E-007</v>
      </c>
      <c r="AI728" s="0" t="n">
        <f aca="false">(SQRT(((AG728/W728)^2)+((AH728/AD728)^2)))*AE728</f>
        <v>0.0343178786342185</v>
      </c>
      <c r="AJ728" s="0" t="n">
        <v>3.02832944E-007</v>
      </c>
      <c r="AK728" s="0" t="n">
        <f aca="false">(W728*AJ728)*EXP(L728*M728)</f>
        <v>0.0163386466072914</v>
      </c>
      <c r="AL728" s="0" t="n">
        <v>485879.928087658</v>
      </c>
      <c r="AM728" s="0" t="n">
        <v>3748.14709444969</v>
      </c>
      <c r="AN728" s="0" t="n">
        <f aca="false">AJ728*0.1</f>
        <v>3.02832944E-008</v>
      </c>
      <c r="AO728" s="0" t="n">
        <f aca="false">(SQRT(((AM728/W728)^2)+((AN728/AJ728)^2)))*AK728</f>
        <v>0.00198944223966484</v>
      </c>
    </row>
    <row r="729" customFormat="false" ht="15" hidden="false" customHeight="false" outlineLevel="0" collapsed="false">
      <c r="A729" s="42" t="s">
        <v>687</v>
      </c>
      <c r="B729" s="40" t="s">
        <v>1210</v>
      </c>
      <c r="C729" s="0" t="s">
        <v>2122</v>
      </c>
      <c r="D729" s="41" t="n">
        <v>38824</v>
      </c>
      <c r="E729" s="0" t="n">
        <v>10300</v>
      </c>
      <c r="F729" s="0" t="n">
        <v>10566.88</v>
      </c>
      <c r="G729" s="0" t="n">
        <f aca="false">(((F729*3.7852*35.81)/1000)/(H729^2))*1.2732</f>
        <v>27.1073126304103</v>
      </c>
      <c r="H729" s="0" t="n">
        <v>8.20209975</v>
      </c>
      <c r="I729" s="0" t="n">
        <v>32.9370695821276</v>
      </c>
      <c r="J729" s="0" t="n">
        <v>68.0016224983599</v>
      </c>
      <c r="K729" s="0" t="n">
        <v>3.82238500207701</v>
      </c>
      <c r="L729" s="0" t="n">
        <v>0.005</v>
      </c>
      <c r="M729" s="0" t="n">
        <v>6</v>
      </c>
      <c r="N729" s="0" t="n">
        <v>2153.90122580731</v>
      </c>
      <c r="O729" s="0" t="n">
        <f aca="false">(N729/2204.59)*EXP(L729*M729)</f>
        <v>1.00676193025514</v>
      </c>
      <c r="P729" s="0" t="n">
        <v>0.693948706618423</v>
      </c>
      <c r="Q729" s="0" t="n">
        <v>0.0696754411027923</v>
      </c>
      <c r="R729" s="0" t="n">
        <f aca="false">30.3818643031628*(I729/Hoja4!$DS$2)</f>
        <v>0.0794570868186286</v>
      </c>
      <c r="S729" s="0" t="n">
        <v>0.346725101597201</v>
      </c>
      <c r="T729" s="0" t="n">
        <v>0.0215793379964769</v>
      </c>
      <c r="U729" s="0" t="n">
        <f aca="false">(SQRT(((P729/G729)^2)+((Q729/H729)^2)+((R729/I729)^2)+((S729/J729)^2)+((T729/K729)^2)))*O729</f>
        <v>0.0283187293206018</v>
      </c>
      <c r="V729" s="0" t="n">
        <f aca="false">O729&gt;U729</f>
        <v>1</v>
      </c>
      <c r="W729" s="0" t="n">
        <v>348042.061825993</v>
      </c>
      <c r="X729" s="0" t="n">
        <v>4.994E-006</v>
      </c>
      <c r="Y729" s="0" t="n">
        <f aca="false">(W729*X729)*EXP(L729*M729)</f>
        <v>1.79105575395193</v>
      </c>
      <c r="Z729" s="0" t="n">
        <v>485879.928087658</v>
      </c>
      <c r="AA729" s="0" t="n">
        <v>3748.14709444969</v>
      </c>
      <c r="AB729" s="0" t="n">
        <f aca="false">X729*0.1</f>
        <v>4.994E-007</v>
      </c>
      <c r="AC729" s="0" t="n">
        <f aca="false">(SQRT(((AA729/W729)^2)+((AB729/X729)^2)))*Y729</f>
        <v>0.180141182782373</v>
      </c>
      <c r="AD729" s="0" t="n">
        <v>5.223868284E-006</v>
      </c>
      <c r="AE729" s="0" t="n">
        <f aca="false">(W729*AD729)*EXP(L729*M729)</f>
        <v>1.87349606486688</v>
      </c>
      <c r="AF729" s="0" t="n">
        <v>485879.928087658</v>
      </c>
      <c r="AG729" s="0" t="n">
        <v>3748.14709444969</v>
      </c>
      <c r="AH729" s="0" t="n">
        <f aca="false">AD729*0.1</f>
        <v>5.223868284E-007</v>
      </c>
      <c r="AI729" s="0" t="n">
        <f aca="false">(SQRT(((AG729/W729)^2)+((AH729/AD729)^2)))*AE729</f>
        <v>0.188432881733898</v>
      </c>
      <c r="AJ729" s="0" t="n">
        <v>3.02832944E-007</v>
      </c>
      <c r="AK729" s="0" t="n">
        <f aca="false">(W729*AJ729)*EXP(L729*M729)</f>
        <v>0.108608467528515</v>
      </c>
      <c r="AL729" s="0" t="n">
        <v>485879.928087658</v>
      </c>
      <c r="AM729" s="0" t="n">
        <v>3748.14709444969</v>
      </c>
      <c r="AN729" s="0" t="n">
        <f aca="false">AJ729*0.1</f>
        <v>3.02832944E-008</v>
      </c>
      <c r="AO729" s="0" t="n">
        <f aca="false">(SQRT(((AM729/W729)^2)+((AN729/AJ729)^2)))*AK729</f>
        <v>0.0109236453179071</v>
      </c>
    </row>
    <row r="730" customFormat="false" ht="15" hidden="false" customHeight="false" outlineLevel="0" collapsed="false">
      <c r="A730" s="42" t="s">
        <v>687</v>
      </c>
      <c r="B730" s="32"/>
      <c r="C730" s="0" t="s">
        <v>2122</v>
      </c>
      <c r="D730" s="47"/>
      <c r="E730" s="0" t="n">
        <v>10300</v>
      </c>
      <c r="F730" s="0" t="n">
        <v>10566.88</v>
      </c>
      <c r="G730" s="0" t="n">
        <f aca="false">(((F730*3.7852*35.81)/1000)/(H730^2))*1.2732</f>
        <v>27.1073126304103</v>
      </c>
      <c r="H730" s="0" t="n">
        <v>8.20209975</v>
      </c>
      <c r="I730" s="0" t="n">
        <v>32.9370695821276</v>
      </c>
      <c r="J730" s="0" t="n">
        <v>68.0016224983599</v>
      </c>
      <c r="K730" s="0" t="n">
        <v>3.82238500207701</v>
      </c>
      <c r="L730" s="0" t="n">
        <v>0.005</v>
      </c>
      <c r="M730" s="0" t="n">
        <v>6</v>
      </c>
      <c r="N730" s="0" t="n">
        <v>2153.90122580731</v>
      </c>
      <c r="O730" s="0" t="n">
        <f aca="false">(N730/2204.59)*EXP(L730*M730)</f>
        <v>1.00676193025514</v>
      </c>
      <c r="P730" s="0" t="n">
        <v>0.693948706618423</v>
      </c>
      <c r="Q730" s="0" t="n">
        <v>0.0696754411027923</v>
      </c>
      <c r="R730" s="0" t="n">
        <f aca="false">30.3818643031628*(I730/Hoja4!$DS$2)</f>
        <v>0.0794570868186286</v>
      </c>
      <c r="S730" s="0" t="n">
        <v>0.346725101597201</v>
      </c>
      <c r="T730" s="0" t="n">
        <v>0.0215793379964769</v>
      </c>
      <c r="U730" s="0" t="n">
        <f aca="false">(SQRT(((P730/G730)^2)+((Q730/H730)^2)+((R730/I730)^2)+((S730/J730)^2)+((T730/K730)^2)))*O730</f>
        <v>0.0283187293206018</v>
      </c>
      <c r="V730" s="0" t="n">
        <f aca="false">O730&gt;U730</f>
        <v>1</v>
      </c>
      <c r="W730" s="0" t="n">
        <v>348042.061825993</v>
      </c>
      <c r="X730" s="0" t="n">
        <v>4.994E-006</v>
      </c>
      <c r="Y730" s="0" t="n">
        <f aca="false">(W730*X730)*EXP(L730*M730)</f>
        <v>1.79105575395193</v>
      </c>
      <c r="Z730" s="0" t="n">
        <v>485879.928087658</v>
      </c>
      <c r="AA730" s="0" t="n">
        <v>3748.14709444969</v>
      </c>
      <c r="AB730" s="0" t="n">
        <f aca="false">X730*0.1</f>
        <v>4.994E-007</v>
      </c>
      <c r="AC730" s="0" t="n">
        <f aca="false">(SQRT(((AA730/W730)^2)+((AB730/X730)^2)))*Y730</f>
        <v>0.180141182782373</v>
      </c>
      <c r="AD730" s="0" t="n">
        <v>5.223868284E-006</v>
      </c>
      <c r="AE730" s="0" t="n">
        <f aca="false">(W730*AD730)*EXP(L730*M730)</f>
        <v>1.87349606486688</v>
      </c>
      <c r="AF730" s="0" t="n">
        <v>485879.928087658</v>
      </c>
      <c r="AG730" s="0" t="n">
        <v>3748.14709444969</v>
      </c>
      <c r="AH730" s="0" t="n">
        <f aca="false">AD730*0.1</f>
        <v>5.223868284E-007</v>
      </c>
      <c r="AI730" s="0" t="n">
        <f aca="false">(SQRT(((AG730/W730)^2)+((AH730/AD730)^2)))*AE730</f>
        <v>0.188432881733898</v>
      </c>
      <c r="AJ730" s="0" t="n">
        <v>3.02832944E-007</v>
      </c>
      <c r="AK730" s="0" t="n">
        <f aca="false">(W730*AJ730)*EXP(L730*M730)</f>
        <v>0.108608467528515</v>
      </c>
      <c r="AL730" s="0" t="n">
        <v>485879.928087658</v>
      </c>
      <c r="AM730" s="0" t="n">
        <v>3748.14709444969</v>
      </c>
      <c r="AN730" s="0" t="n">
        <f aca="false">AJ730*0.1</f>
        <v>3.02832944E-008</v>
      </c>
      <c r="AO730" s="0" t="n">
        <f aca="false">(SQRT(((AM730/W730)^2)+((AN730/AJ730)^2)))*AK730</f>
        <v>0.0109236453179071</v>
      </c>
    </row>
    <row r="731" customFormat="false" ht="15" hidden="false" customHeight="false" outlineLevel="0" collapsed="false">
      <c r="A731" s="42" t="s">
        <v>687</v>
      </c>
      <c r="B731" s="32"/>
      <c r="C731" s="0" t="s">
        <v>2123</v>
      </c>
      <c r="D731" s="47"/>
      <c r="E731" s="0" t="n">
        <v>10300</v>
      </c>
      <c r="F731" s="0" t="n">
        <v>10566.88</v>
      </c>
      <c r="G731" s="0" t="n">
        <f aca="false">(((F731*3.7852*35.81)/1000)/(H731^2))*1.2732</f>
        <v>27.1073126304103</v>
      </c>
      <c r="H731" s="0" t="n">
        <v>8.20209975</v>
      </c>
      <c r="I731" s="0" t="n">
        <v>7.85769919842328</v>
      </c>
      <c r="J731" s="0" t="n">
        <v>130.009325504884</v>
      </c>
      <c r="K731" s="0" t="n">
        <v>0.00593973</v>
      </c>
      <c r="L731" s="0" t="n">
        <v>0.005</v>
      </c>
      <c r="M731" s="0" t="n">
        <v>6</v>
      </c>
      <c r="N731" s="0" t="n">
        <v>1.52652155395253</v>
      </c>
      <c r="O731" s="0" t="n">
        <f aca="false">(N731/2204.59)*EXP(L731*M731)</f>
        <v>0.000713516371047745</v>
      </c>
      <c r="P731" s="0" t="n">
        <v>0.693948706618423</v>
      </c>
      <c r="Q731" s="0" t="n">
        <v>0.0696754411027923</v>
      </c>
      <c r="R731" s="0" t="n">
        <f aca="false">30.3818643031628*(I731/Hoja4!$DS$2)</f>
        <v>0.0189558420140258</v>
      </c>
      <c r="S731" s="0" t="n">
        <v>1.14894745568521</v>
      </c>
      <c r="T731" s="0" t="n">
        <v>5.58086552427142E-005</v>
      </c>
      <c r="U731" s="0" t="n">
        <f aca="false">(SQRT(((P731/G731)^2)+((Q731/H731)^2)+((R731/I731)^2)+((S731/J731)^2)+((T731/K731)^2)))*O731</f>
        <v>2.14022343386853E-005</v>
      </c>
      <c r="V731" s="0" t="n">
        <f aca="false">O731&gt;U731</f>
        <v>1</v>
      </c>
      <c r="W731" s="0" t="n">
        <v>83031.364505835</v>
      </c>
      <c r="X731" s="0" t="n">
        <v>4.994E-006</v>
      </c>
      <c r="Y731" s="0" t="n">
        <f aca="false">(W731*X731)*EXP(L731*M731)</f>
        <v>0.427286869800832</v>
      </c>
      <c r="Z731" s="0" t="n">
        <v>485879.928087658</v>
      </c>
      <c r="AA731" s="0" t="n">
        <v>6507.82824848106</v>
      </c>
      <c r="AB731" s="0" t="n">
        <f aca="false">X731*0.1</f>
        <v>4.994E-007</v>
      </c>
      <c r="AC731" s="0" t="n">
        <f aca="false">(SQRT(((AA731/W731)^2)+((AB731/X731)^2)))*Y731</f>
        <v>0.0542891522313398</v>
      </c>
      <c r="AD731" s="0" t="n">
        <v>5.223868284E-006</v>
      </c>
      <c r="AE731" s="0" t="n">
        <f aca="false">(W731*AD731)*EXP(L731*M731)</f>
        <v>0.446954410757349</v>
      </c>
      <c r="AF731" s="0" t="n">
        <v>485879.928087658</v>
      </c>
      <c r="AG731" s="0" t="n">
        <v>6507.82824848106</v>
      </c>
      <c r="AH731" s="0" t="n">
        <f aca="false">AD731*0.1</f>
        <v>5.223868284E-007</v>
      </c>
      <c r="AI731" s="0" t="n">
        <f aca="false">(SQRT(((AG731/W731)^2)+((AH731/AD731)^2)))*AE731</f>
        <v>0.0567880217273816</v>
      </c>
      <c r="AJ731" s="0" t="n">
        <v>3.02832944E-007</v>
      </c>
      <c r="AK731" s="0" t="n">
        <f aca="false">(W731*AJ731)*EXP(L731*M731)</f>
        <v>0.0259104006236144</v>
      </c>
      <c r="AL731" s="0" t="n">
        <v>485879.928087658</v>
      </c>
      <c r="AM731" s="0" t="n">
        <v>6507.82824848106</v>
      </c>
      <c r="AN731" s="0" t="n">
        <f aca="false">AJ731*0.1</f>
        <v>3.02832944E-008</v>
      </c>
      <c r="AO731" s="0" t="n">
        <f aca="false">(SQRT(((AM731/W731)^2)+((AN731/AJ731)^2)))*AK731</f>
        <v>0.00329205923057284</v>
      </c>
    </row>
    <row r="732" customFormat="false" ht="15" hidden="false" customHeight="false" outlineLevel="0" collapsed="false">
      <c r="A732" s="42" t="s">
        <v>687</v>
      </c>
      <c r="B732" s="32"/>
      <c r="C732" s="0" t="s">
        <v>2125</v>
      </c>
      <c r="D732" s="47"/>
      <c r="E732" s="0" t="n">
        <v>10300</v>
      </c>
      <c r="F732" s="0" t="n">
        <v>10566.88</v>
      </c>
      <c r="G732" s="0" t="n">
        <f aca="false">(((F732*3.7852*35.81)/1000)/(H732^2))*1.2732</f>
        <v>27.1073126304103</v>
      </c>
      <c r="H732" s="0" t="n">
        <v>8.20209975</v>
      </c>
      <c r="I732" s="0" t="n">
        <v>6.2058537470076</v>
      </c>
      <c r="J732" s="0" t="n">
        <v>68.0020357347871</v>
      </c>
      <c r="K732" s="0" t="n">
        <v>3.9836139795159</v>
      </c>
      <c r="L732" s="0" t="n">
        <v>0.005</v>
      </c>
      <c r="M732" s="0" t="n">
        <v>6</v>
      </c>
      <c r="N732" s="0" t="n">
        <v>422.946253142204</v>
      </c>
      <c r="O732" s="0" t="n">
        <f aca="false">(N732/2204.59)*EXP(L732*M732)</f>
        <v>0.197690674533149</v>
      </c>
      <c r="P732" s="0" t="n">
        <v>0.693948706618423</v>
      </c>
      <c r="Q732" s="0" t="n">
        <v>0.0696754411027923</v>
      </c>
      <c r="R732" s="0" t="n">
        <f aca="false">30.3818643031628*(I732/Hoja4!$DS$2)</f>
        <v>0.0149709450845397</v>
      </c>
      <c r="S732" s="0" t="n">
        <v>0.388353619553598</v>
      </c>
      <c r="T732" s="0" t="n">
        <v>0.0223763331258358</v>
      </c>
      <c r="U732" s="0" t="n">
        <f aca="false">(SQRT(((P732/G732)^2)+((Q732/H732)^2)+((R732/I732)^2)+((S732/J732)^2)+((T732/K732)^2)))*O732</f>
        <v>0.00558283104755324</v>
      </c>
      <c r="V732" s="0" t="n">
        <f aca="false">O732&gt;U732</f>
        <v>1</v>
      </c>
      <c r="W732" s="0" t="n">
        <v>65576.5118421796</v>
      </c>
      <c r="X732" s="0" t="n">
        <v>4.994E-006</v>
      </c>
      <c r="Y732" s="0" t="n">
        <f aca="false">(W732*X732)*EXP(L732*M732)</f>
        <v>0.337462628059461</v>
      </c>
      <c r="Z732" s="0" t="n">
        <v>485879.928087658</v>
      </c>
      <c r="AA732" s="0" t="n">
        <v>804.406580767259</v>
      </c>
      <c r="AB732" s="0" t="n">
        <f aca="false">X732*0.1</f>
        <v>4.994E-007</v>
      </c>
      <c r="AC732" s="0" t="n">
        <f aca="false">(SQRT(((AA732/W732)^2)+((AB732/X732)^2)))*Y732</f>
        <v>0.0339992075805317</v>
      </c>
      <c r="AD732" s="0" t="n">
        <v>5.223868284E-006</v>
      </c>
      <c r="AE732" s="0" t="n">
        <f aca="false">(W732*AD732)*EXP(L732*M732)</f>
        <v>0.352995658741511</v>
      </c>
      <c r="AF732" s="0" t="n">
        <v>485879.928087658</v>
      </c>
      <c r="AG732" s="0" t="n">
        <v>804.406580767259</v>
      </c>
      <c r="AH732" s="0" t="n">
        <f aca="false">AD732*0.1</f>
        <v>5.223868284E-007</v>
      </c>
      <c r="AI732" s="0" t="n">
        <f aca="false">(SQRT(((AG732/W732)^2)+((AH732/AD732)^2)))*AE732</f>
        <v>0.0355641534163139</v>
      </c>
      <c r="AJ732" s="0" t="n">
        <v>3.02832944E-007</v>
      </c>
      <c r="AK732" s="0" t="n">
        <f aca="false">(W732*AJ732)*EXP(L732*M732)</f>
        <v>0.0204635164487832</v>
      </c>
      <c r="AL732" s="0" t="n">
        <v>485879.928087658</v>
      </c>
      <c r="AM732" s="0" t="n">
        <v>804.406580767259</v>
      </c>
      <c r="AN732" s="0" t="n">
        <f aca="false">AJ732*0.1</f>
        <v>3.02832944E-008</v>
      </c>
      <c r="AO732" s="0" t="n">
        <f aca="false">(SQRT(((AM732/W732)^2)+((AN732/AJ732)^2)))*AK732</f>
        <v>0.00206169005311965</v>
      </c>
    </row>
    <row r="733" customFormat="false" ht="15" hidden="false" customHeight="false" outlineLevel="0" collapsed="false">
      <c r="A733" s="42" t="s">
        <v>687</v>
      </c>
      <c r="B733" s="40" t="s">
        <v>1214</v>
      </c>
      <c r="C733" s="0" t="s">
        <v>2122</v>
      </c>
      <c r="D733" s="41" t="n">
        <v>37362</v>
      </c>
      <c r="E733" s="0" t="n">
        <v>12000</v>
      </c>
      <c r="F733" s="0" t="n">
        <v>11529</v>
      </c>
      <c r="G733" s="0" t="n">
        <f aca="false">(((F733*3.7852*35.81)/1000)/(H733^2))*1.2732</f>
        <v>31.0478615350086</v>
      </c>
      <c r="H733" s="0" t="n">
        <v>8.005249356</v>
      </c>
      <c r="I733" s="0" t="n">
        <v>60.376799692253</v>
      </c>
      <c r="J733" s="0" t="n">
        <v>68.0016224983599</v>
      </c>
      <c r="K733" s="0" t="n">
        <v>3.82238500207701</v>
      </c>
      <c r="L733" s="0" t="n">
        <v>0.005</v>
      </c>
      <c r="M733" s="0" t="n">
        <v>10</v>
      </c>
      <c r="N733" s="0" t="n">
        <v>2858.42621776074</v>
      </c>
      <c r="O733" s="0" t="n">
        <f aca="false">(N733/2204.59)*EXP(L733*M733)</f>
        <v>1.36305656101829</v>
      </c>
      <c r="P733" s="0" t="n">
        <v>1.07195269681865</v>
      </c>
      <c r="Q733" s="0" t="n">
        <v>0.0717296563018546</v>
      </c>
      <c r="R733" s="0" t="n">
        <f aca="false">40.3876152128855*(I733/Hoja4!$EC$2)</f>
        <v>0.896882701220274</v>
      </c>
      <c r="S733" s="0" t="n">
        <v>0.346725101597201</v>
      </c>
      <c r="T733" s="0" t="n">
        <v>0.0215793379964769</v>
      </c>
      <c r="U733" s="0" t="n">
        <f aca="false">(SQRT(((P733/G733)^2)+((Q733/H733)^2)+((R733/I733)^2)+((S733/J733)^2)+((T733/K733)^2)))*O733</f>
        <v>0.0536783460579831</v>
      </c>
      <c r="V733" s="0" t="n">
        <f aca="false">O733&gt;U733</f>
        <v>1</v>
      </c>
      <c r="W733" s="0" t="n">
        <v>696084.123651985</v>
      </c>
      <c r="X733" s="0" t="n">
        <v>4.994E-006</v>
      </c>
      <c r="Y733" s="0" t="n">
        <f aca="false">(W733*X733)*EXP(L733*M733)</f>
        <v>3.65447496048878</v>
      </c>
      <c r="Z733" s="0" t="n">
        <v>604507.921108907</v>
      </c>
      <c r="AA733" s="0" t="n">
        <v>3748.14709444969</v>
      </c>
      <c r="AB733" s="0" t="n">
        <f aca="false">X733*0.1</f>
        <v>4.994E-007</v>
      </c>
      <c r="AC733" s="0" t="n">
        <f aca="false">(SQRT(((AA733/W733)^2)+((AB733/X733)^2)))*Y733</f>
        <v>0.365976903845229</v>
      </c>
      <c r="AD733" s="0" t="n">
        <v>5.223868284E-006</v>
      </c>
      <c r="AE733" s="0" t="n">
        <f aca="false">(W733*AD733)*EXP(L733*M733)</f>
        <v>3.82268639182409</v>
      </c>
      <c r="AF733" s="0" t="n">
        <v>604507.921108907</v>
      </c>
      <c r="AG733" s="0" t="n">
        <v>3748.14709444969</v>
      </c>
      <c r="AH733" s="0" t="n">
        <f aca="false">AD733*0.1</f>
        <v>5.223868284E-007</v>
      </c>
      <c r="AI733" s="0" t="n">
        <f aca="false">(SQRT(((AG733/W733)^2)+((AH733/AD733)^2)))*AE733</f>
        <v>0.382822415032762</v>
      </c>
      <c r="AJ733" s="0" t="n">
        <v>3.02832944E-007</v>
      </c>
      <c r="AK733" s="0" t="n">
        <f aca="false">(W733*AJ733)*EXP(L733*M733)</f>
        <v>0.221605008221686</v>
      </c>
      <c r="AL733" s="0" t="n">
        <v>604507.921108907</v>
      </c>
      <c r="AM733" s="0" t="n">
        <v>3748.14709444969</v>
      </c>
      <c r="AN733" s="0" t="n">
        <f aca="false">AJ733*0.1</f>
        <v>3.02832944E-008</v>
      </c>
      <c r="AO733" s="0" t="n">
        <f aca="false">(SQRT(((AM733/W733)^2)+((AN733/AJ733)^2)))*AK733</f>
        <v>0.0221926037700152</v>
      </c>
    </row>
    <row r="734" customFormat="false" ht="15" hidden="false" customHeight="false" outlineLevel="0" collapsed="false">
      <c r="A734" s="42" t="s">
        <v>687</v>
      </c>
      <c r="B734" s="32"/>
      <c r="C734" s="0" t="s">
        <v>2151</v>
      </c>
      <c r="D734" s="47"/>
      <c r="E734" s="0" t="n">
        <v>5000</v>
      </c>
      <c r="F734" s="0" t="n">
        <v>5283.44</v>
      </c>
      <c r="G734" s="0" t="n">
        <f aca="false">(((F734*3.7852*35.81)/1000)/(H734^2))*1.2732</f>
        <v>13.5536563152052</v>
      </c>
      <c r="H734" s="0" t="n">
        <v>8.20209975</v>
      </c>
      <c r="I734" s="0" t="n">
        <v>12.4117074940152</v>
      </c>
      <c r="J734" s="0" t="n">
        <v>68.0020357347871</v>
      </c>
      <c r="K734" s="0" t="n">
        <v>3.9836139795159</v>
      </c>
      <c r="L734" s="0" t="n">
        <v>0.005</v>
      </c>
      <c r="M734" s="0" t="n">
        <v>10</v>
      </c>
      <c r="N734" s="0" t="n">
        <v>422.946252987412</v>
      </c>
      <c r="O734" s="0" t="n">
        <f aca="false">(N734/2204.59)*EXP(L734*M734)</f>
        <v>0.201684290995699</v>
      </c>
      <c r="P734" s="0" t="n">
        <v>0.400684429145215</v>
      </c>
      <c r="Q734" s="0" t="n">
        <v>0.0788250461799058</v>
      </c>
      <c r="R734" s="0" t="n">
        <f aca="false">30.6123136425953*(I734/Hoja4!$AG$2)</f>
        <v>0.327755197920959</v>
      </c>
      <c r="S734" s="0" t="n">
        <v>0.388353619553598</v>
      </c>
      <c r="T734" s="0" t="n">
        <v>0.0223763331258358</v>
      </c>
      <c r="U734" s="0" t="n">
        <f aca="false">(SQRT(((P734/G734)^2)+((Q734/H734)^2)+((R734/I734)^2)+((S734/J734)^2)+((T734/K734)^2)))*O734</f>
        <v>0.00838340333773899</v>
      </c>
      <c r="V734" s="0" t="n">
        <f aca="false">O734&gt;U734</f>
        <v>1</v>
      </c>
      <c r="W734" s="0" t="n">
        <v>65576.5118421796</v>
      </c>
      <c r="X734" s="0" t="n">
        <v>4.994E-006</v>
      </c>
      <c r="Y734" s="0" t="n">
        <f aca="false">(W734*X734)*EXP(L734*M734)</f>
        <v>0.344279825355212</v>
      </c>
      <c r="Z734" s="0" t="n">
        <v>485879.928087658</v>
      </c>
      <c r="AA734" s="0" t="n">
        <v>804.406580767259</v>
      </c>
      <c r="AB734" s="0" t="n">
        <f aca="false">X734*0.1</f>
        <v>4.994E-007</v>
      </c>
      <c r="AC734" s="0" t="n">
        <f aca="false">(SQRT(((AA734/W734)^2)+((AB734/X734)^2)))*Y734</f>
        <v>0.0346860371335062</v>
      </c>
      <c r="AD734" s="0" t="n">
        <v>5.223868284E-006</v>
      </c>
      <c r="AE734" s="0" t="n">
        <f aca="false">(W734*AD734)*EXP(L734*M734)</f>
        <v>0.360126644071717</v>
      </c>
      <c r="AF734" s="0" t="n">
        <v>485879.928087658</v>
      </c>
      <c r="AG734" s="0" t="n">
        <v>804.406580767259</v>
      </c>
      <c r="AH734" s="0" t="n">
        <f aca="false">AD734*0.1</f>
        <v>5.223868284E-007</v>
      </c>
      <c r="AI734" s="0" t="n">
        <f aca="false">(SQRT(((AG734/W734)^2)+((AH734/AD734)^2)))*AE734</f>
        <v>0.0362825969722406</v>
      </c>
      <c r="AJ734" s="0" t="n">
        <v>3.02832944E-007</v>
      </c>
      <c r="AK734" s="0" t="n">
        <f aca="false">(W734*AJ734)*EXP(L734*M734)</f>
        <v>0.0208769069027082</v>
      </c>
      <c r="AL734" s="0" t="n">
        <v>485879.928087658</v>
      </c>
      <c r="AM734" s="0" t="n">
        <v>804.406580767259</v>
      </c>
      <c r="AN734" s="0" t="n">
        <f aca="false">AJ734*0.1</f>
        <v>3.02832944E-008</v>
      </c>
      <c r="AO734" s="0" t="n">
        <f aca="false">(SQRT(((AM734/W734)^2)+((AN734/AJ734)^2)))*AK734</f>
        <v>0.0021033389549125</v>
      </c>
    </row>
    <row r="735" customFormat="false" ht="15" hidden="false" customHeight="false" outlineLevel="0" collapsed="false">
      <c r="A735" s="42" t="s">
        <v>687</v>
      </c>
      <c r="B735" s="32"/>
      <c r="C735" s="0" t="s">
        <v>2124</v>
      </c>
      <c r="D735" s="47"/>
      <c r="E735" s="0" t="n">
        <v>5000</v>
      </c>
      <c r="F735" s="0" t="n">
        <v>5283.44</v>
      </c>
      <c r="G735" s="0" t="n">
        <f aca="false">(((F735*3.7852*35.81)/1000)/(H735^2))*1.2732</f>
        <v>13.5536563152052</v>
      </c>
      <c r="H735" s="0" t="n">
        <v>8.20209975</v>
      </c>
      <c r="I735" s="0" t="n">
        <v>15.7153983968466</v>
      </c>
      <c r="J735" s="0" t="n">
        <v>130.009325504884</v>
      </c>
      <c r="K735" s="0" t="n">
        <v>0.00593973</v>
      </c>
      <c r="L735" s="0" t="n">
        <v>0.005</v>
      </c>
      <c r="M735" s="0" t="n">
        <v>10</v>
      </c>
      <c r="N735" s="0" t="n">
        <v>1.52652155439376</v>
      </c>
      <c r="O735" s="0" t="n">
        <f aca="false">(N735/2204.59)*EXP(L735*M735)</f>
        <v>0.000727930358084344</v>
      </c>
      <c r="P735" s="0" t="n">
        <v>0.400684429145215</v>
      </c>
      <c r="Q735" s="0" t="n">
        <v>0.0788250461799058</v>
      </c>
      <c r="R735" s="0" t="n">
        <f aca="false">30.6123136425953*(I735/Hoja4!$AB$2)</f>
        <v>0.085862785549519</v>
      </c>
      <c r="S735" s="0" t="n">
        <v>1.14894745568521</v>
      </c>
      <c r="T735" s="0" t="n">
        <v>5.58086552427142E-005</v>
      </c>
      <c r="U735" s="0" t="n">
        <f aca="false">(SQRT(((P735/G735)^2)+((Q735/H735)^2)+((R735/I735)^2)+((S735/J735)^2)+((T735/K735)^2)))*O735</f>
        <v>2.48196742159732E-005</v>
      </c>
      <c r="V735" s="0" t="n">
        <f aca="false">O735&gt;U735</f>
        <v>1</v>
      </c>
      <c r="W735" s="0" t="n">
        <v>83031.364505835</v>
      </c>
      <c r="X735" s="0" t="n">
        <v>4.994E-006</v>
      </c>
      <c r="Y735" s="0" t="n">
        <f aca="false">(W735*X735)*EXP(L735*M735)</f>
        <v>0.435918637146646</v>
      </c>
      <c r="Z735" s="0" t="n">
        <v>604507.921108907</v>
      </c>
      <c r="AA735" s="0" t="n">
        <v>6507.82824848106</v>
      </c>
      <c r="AB735" s="0" t="n">
        <f aca="false">X735*0.1</f>
        <v>4.994E-007</v>
      </c>
      <c r="AC735" s="0" t="n">
        <f aca="false">(SQRT(((AA735/W735)^2)+((AB735/X735)^2)))*Y735</f>
        <v>0.0553858658553293</v>
      </c>
      <c r="AD735" s="0" t="n">
        <v>5.223868284E-006</v>
      </c>
      <c r="AE735" s="0" t="n">
        <f aca="false">(W735*AD735)*EXP(L735*M735)</f>
        <v>0.455983488785517</v>
      </c>
      <c r="AF735" s="0" t="n">
        <v>604507.921108907</v>
      </c>
      <c r="AG735" s="0" t="n">
        <v>6507.82824848106</v>
      </c>
      <c r="AH735" s="0" t="n">
        <f aca="false">AD735*0.1</f>
        <v>5.223868284E-007</v>
      </c>
      <c r="AI735" s="0" t="n">
        <f aca="false">(SQRT(((AG735/W735)^2)+((AH735/AD735)^2)))*AE735</f>
        <v>0.0579352158637432</v>
      </c>
      <c r="AJ735" s="0" t="n">
        <v>3.02832944E-007</v>
      </c>
      <c r="AK735" s="0" t="n">
        <f aca="false">(W735*AJ735)*EXP(L735*M735)</f>
        <v>0.0264338254368415</v>
      </c>
      <c r="AL735" s="0" t="n">
        <v>604507.921108907</v>
      </c>
      <c r="AM735" s="0" t="n">
        <v>6507.82824848106</v>
      </c>
      <c r="AN735" s="0" t="n">
        <f aca="false">AJ735*0.1</f>
        <v>3.02832944E-008</v>
      </c>
      <c r="AO735" s="0" t="n">
        <f aca="false">(SQRT(((AM735/W735)^2)+((AN735/AJ735)^2)))*AK735</f>
        <v>0.00335856323847787</v>
      </c>
    </row>
    <row r="736" customFormat="false" ht="15" hidden="false" customHeight="false" outlineLevel="0" collapsed="false">
      <c r="A736" s="42" t="s">
        <v>1216</v>
      </c>
      <c r="B736" s="40" t="s">
        <v>1218</v>
      </c>
      <c r="C736" s="0" t="s">
        <v>2122</v>
      </c>
      <c r="D736" s="41" t="n">
        <v>41477</v>
      </c>
      <c r="E736" s="0" t="n">
        <v>10000</v>
      </c>
      <c r="F736" s="0" t="n">
        <v>9685</v>
      </c>
      <c r="G736" s="0" t="n">
        <f aca="false">(((F736*3.7852*35.81)/1000)/(H736^2))*1.2732</f>
        <v>26.1161667841766</v>
      </c>
      <c r="H736" s="0" t="n">
        <v>8</v>
      </c>
      <c r="I736" s="0" t="n">
        <v>41.3005678884874</v>
      </c>
      <c r="J736" s="0" t="n">
        <v>68.0016224983599</v>
      </c>
      <c r="K736" s="0" t="n">
        <v>3.82238500207701</v>
      </c>
      <c r="L736" s="0" t="n">
        <v>0.005</v>
      </c>
      <c r="M736" s="0" t="n">
        <v>-1</v>
      </c>
      <c r="N736" s="0" t="n">
        <v>2210.67526898631</v>
      </c>
      <c r="O736" s="0" t="n">
        <f aca="false">(N736/2204.59)*EXP(L736*M736)</f>
        <v>0.997758984701925</v>
      </c>
      <c r="P736" s="0" t="n">
        <v>0.693948706618423</v>
      </c>
      <c r="Q736" s="0" t="n">
        <v>0.0696754411027923</v>
      </c>
      <c r="R736" s="0" t="n">
        <f aca="false">30.3818643031628*(I736/Hoja4!$CY$2)</f>
        <v>0.367452127342358</v>
      </c>
      <c r="S736" s="0" t="n">
        <v>0.346725101597201</v>
      </c>
      <c r="T736" s="0" t="n">
        <v>0.0215793379964769</v>
      </c>
      <c r="U736" s="0" t="n">
        <f aca="false">(SQRT(((P736/G736)^2)+((Q736/H736)^2)+((R736/I736)^2)+((S736/J736)^2)+((T736/K736)^2)))*O736</f>
        <v>0.0302459451973091</v>
      </c>
      <c r="V736" s="0" t="n">
        <f aca="false">O736&gt;U736</f>
        <v>1</v>
      </c>
      <c r="W736" s="0" t="n">
        <v>399996</v>
      </c>
      <c r="X736" s="0" t="n">
        <v>4.994E-006</v>
      </c>
      <c r="Y736" s="0" t="n">
        <f aca="false">(W736*X736)*EXP(L736*M736)</f>
        <v>1.98761705206602</v>
      </c>
      <c r="Z736" s="0" t="n">
        <v>485879.928087658</v>
      </c>
      <c r="AA736" s="0" t="n">
        <v>3748.14709444969</v>
      </c>
      <c r="AB736" s="0" t="n">
        <f aca="false">X736*0.1</f>
        <v>4.994E-007</v>
      </c>
      <c r="AC736" s="0" t="n">
        <f aca="false">(SQRT(((AA736/W736)^2)+((AB736/X736)^2)))*Y736</f>
        <v>0.199632417069128</v>
      </c>
      <c r="AD736" s="0" t="n">
        <v>5.223868284E-006</v>
      </c>
      <c r="AE736" s="0" t="n">
        <f aca="false">(W736*AD736)*EXP(L736*M736)</f>
        <v>2.07910486163902</v>
      </c>
      <c r="AF736" s="0" t="n">
        <v>485879.928087658</v>
      </c>
      <c r="AG736" s="0" t="n">
        <v>3748.14709444969</v>
      </c>
      <c r="AH736" s="0" t="n">
        <f aca="false">AD736*0.1</f>
        <v>5.223868284E-007</v>
      </c>
      <c r="AI736" s="0" t="n">
        <f aca="false">(SQRT(((AG736/W736)^2)+((AH736/AD736)^2)))*AE736</f>
        <v>0.20882127592825</v>
      </c>
      <c r="AJ736" s="0" t="n">
        <v>3.02832944E-007</v>
      </c>
      <c r="AK736" s="0" t="n">
        <f aca="false">(W736*AJ736)*EXP(L736*M736)</f>
        <v>0.12052781806603</v>
      </c>
      <c r="AL736" s="0" t="n">
        <v>485879.928087658</v>
      </c>
      <c r="AM736" s="0" t="n">
        <v>3748.14709444969</v>
      </c>
      <c r="AN736" s="0" t="n">
        <f aca="false">AJ736*0.1</f>
        <v>3.02832944E-008</v>
      </c>
      <c r="AO736" s="0" t="n">
        <f aca="false">(SQRT(((AM736/W736)^2)+((AN736/AJ736)^2)))*AK736</f>
        <v>0.0121055812132319</v>
      </c>
    </row>
    <row r="737" customFormat="false" ht="15" hidden="false" customHeight="false" outlineLevel="0" collapsed="false">
      <c r="A737" s="42" t="s">
        <v>1216</v>
      </c>
      <c r="B737" s="32"/>
      <c r="C737" s="0" t="s">
        <v>2123</v>
      </c>
      <c r="D737" s="47"/>
      <c r="E737" s="0" t="n">
        <v>10000</v>
      </c>
      <c r="F737" s="0" t="n">
        <v>9685</v>
      </c>
      <c r="G737" s="0" t="n">
        <f aca="false">(((F737*3.7852*35.81)/1000)/(H737^2))*1.2732</f>
        <v>26.1161667841766</v>
      </c>
      <c r="H737" s="0" t="n">
        <v>8</v>
      </c>
      <c r="I737" s="0" t="n">
        <v>24.7805885389778</v>
      </c>
      <c r="J737" s="0" t="n">
        <v>130.009325504884</v>
      </c>
      <c r="K737" s="0" t="n">
        <v>0.00593973</v>
      </c>
      <c r="L737" s="0" t="n">
        <v>0.005</v>
      </c>
      <c r="M737" s="0" t="n">
        <v>-1</v>
      </c>
      <c r="N737" s="0" t="n">
        <v>4.41237085714286</v>
      </c>
      <c r="O737" s="0" t="n">
        <f aca="false">(N737/2204.59)*EXP(L737*M737)</f>
        <v>0.00199146510946854</v>
      </c>
      <c r="P737" s="0" t="n">
        <v>0.693948706618423</v>
      </c>
      <c r="Q737" s="0" t="n">
        <v>0.0696754411027923</v>
      </c>
      <c r="R737" s="0" t="n">
        <f aca="false">30.3818643031628*(I737/Hoja4!$DN$2)</f>
        <v>0.131036333510597</v>
      </c>
      <c r="S737" s="0" t="n">
        <v>1.14894745568521</v>
      </c>
      <c r="T737" s="0" t="n">
        <v>5.58086552427142E-005</v>
      </c>
      <c r="U737" s="0" t="n">
        <f aca="false">(SQRT(((P737/G737)^2)+((Q737/H737)^2)+((R737/I737)^2)+((S737/J737)^2)+((T737/K737)^2)))*O737</f>
        <v>6.22232592939094E-005</v>
      </c>
      <c r="V737" s="0" t="n">
        <f aca="false">O737&gt;U737</f>
        <v>1</v>
      </c>
      <c r="W737" s="0" t="n">
        <v>240000</v>
      </c>
      <c r="X737" s="0" t="n">
        <v>4.994E-006</v>
      </c>
      <c r="Y737" s="0" t="n">
        <f aca="false">(W737*X737)*EXP(L737*M737)</f>
        <v>1.19258215706118</v>
      </c>
      <c r="Z737" s="0" t="n">
        <v>86703.9692565335</v>
      </c>
      <c r="AA737" s="0" t="n">
        <v>6507.82824848106</v>
      </c>
      <c r="AB737" s="0" t="n">
        <f aca="false">X737*0.1</f>
        <v>4.994E-007</v>
      </c>
      <c r="AC737" s="0" t="n">
        <f aca="false">(SQRT(((AA737/W737)^2)+((AB737/X737)^2)))*Y737</f>
        <v>0.123564834063259</v>
      </c>
      <c r="AD737" s="0" t="n">
        <v>5.223868284E-006</v>
      </c>
      <c r="AE737" s="0" t="n">
        <f aca="false">(W737*AD737)*EXP(L737*M737)</f>
        <v>1.24747539173733</v>
      </c>
      <c r="AF737" s="0" t="n">
        <v>86703.9692565335</v>
      </c>
      <c r="AG737" s="0" t="n">
        <v>6507.82824848106</v>
      </c>
      <c r="AH737" s="0" t="n">
        <f aca="false">AD737*0.1</f>
        <v>5.223868284E-007</v>
      </c>
      <c r="AI737" s="0" t="n">
        <f aca="false">(SQRT(((AG737/W737)^2)+((AH737/AD737)^2)))*AE737</f>
        <v>0.129252386399836</v>
      </c>
      <c r="AJ737" s="0" t="n">
        <v>3.02832944E-007</v>
      </c>
      <c r="AK737" s="0" t="n">
        <f aca="false">(W737*AJ737)*EXP(L737*M737)</f>
        <v>0.0723174140137581</v>
      </c>
      <c r="AL737" s="0" t="n">
        <v>86703.9692565335</v>
      </c>
      <c r="AM737" s="0" t="n">
        <v>6507.82824848106</v>
      </c>
      <c r="AN737" s="0" t="n">
        <f aca="false">AJ737*0.1</f>
        <v>3.02832944E-008</v>
      </c>
      <c r="AO737" s="0" t="n">
        <f aca="false">(SQRT(((AM737/W737)^2)+((AN737/AJ737)^2)))*AK737</f>
        <v>0.0074928919652079</v>
      </c>
    </row>
    <row r="738" customFormat="false" ht="15" hidden="false" customHeight="false" outlineLevel="0" collapsed="false">
      <c r="A738" s="42" t="s">
        <v>1216</v>
      </c>
      <c r="B738" s="32"/>
      <c r="C738" s="0" t="s">
        <v>2123</v>
      </c>
      <c r="D738" s="47"/>
      <c r="E738" s="0" t="n">
        <v>5000</v>
      </c>
      <c r="F738" s="0" t="n">
        <v>5048</v>
      </c>
      <c r="G738" s="0" t="n">
        <f aca="false">(((F738*3.7852*35.81)/1000)/(H738^2))*1.2732</f>
        <v>13.6122261152838</v>
      </c>
      <c r="H738" s="0" t="n">
        <v>8</v>
      </c>
      <c r="I738" s="0" t="n">
        <v>23.7717908082409</v>
      </c>
      <c r="J738" s="0" t="n">
        <v>130.009325504884</v>
      </c>
      <c r="K738" s="0" t="n">
        <v>0.00593973</v>
      </c>
      <c r="L738" s="0" t="n">
        <v>0.005</v>
      </c>
      <c r="M738" s="0" t="n">
        <v>-1</v>
      </c>
      <c r="N738" s="0" t="n">
        <v>2.20618542857143</v>
      </c>
      <c r="O738" s="0" t="n">
        <f aca="false">(N738/2204.59)*EXP(L738*M738)</f>
        <v>0.000995732554734272</v>
      </c>
      <c r="P738" s="0" t="n">
        <v>0.400684429145215</v>
      </c>
      <c r="Q738" s="0" t="n">
        <v>0.0788250461799058</v>
      </c>
      <c r="R738" s="0" t="n">
        <f aca="false">30.6123136425953*(I738/Hoja4!$AB$2)</f>
        <v>0.129879760267839</v>
      </c>
      <c r="S738" s="0" t="n">
        <v>1.14894745568521</v>
      </c>
      <c r="T738" s="0" t="n">
        <v>5.58086552427142E-005</v>
      </c>
      <c r="U738" s="0" t="n">
        <f aca="false">(SQRT(((P738/G738)^2)+((Q738/H738)^2)+((R738/I738)^2)+((S738/J738)^2)+((T738/K738)^2)))*O738</f>
        <v>3.39101100058908E-005</v>
      </c>
      <c r="V738" s="0" t="n">
        <f aca="false">O738&gt;U738</f>
        <v>1</v>
      </c>
      <c r="W738" s="0" t="n">
        <v>120000</v>
      </c>
      <c r="X738" s="0" t="n">
        <v>4.994E-006</v>
      </c>
      <c r="Y738" s="0" t="n">
        <f aca="false">(W738*X738)*EXP(L738*M738)</f>
        <v>0.596291078530591</v>
      </c>
      <c r="Z738" s="0" t="n">
        <v>130019.522746523</v>
      </c>
      <c r="AA738" s="0" t="n">
        <v>6507.82824848106</v>
      </c>
      <c r="AB738" s="0" t="n">
        <f aca="false">X738*0.1</f>
        <v>4.994E-007</v>
      </c>
      <c r="AC738" s="0" t="n">
        <f aca="false">(SQRT(((AA738/W738)^2)+((AB738/X738)^2)))*Y738</f>
        <v>0.067833448290836</v>
      </c>
      <c r="AD738" s="0" t="n">
        <v>5.223868284E-006</v>
      </c>
      <c r="AE738" s="0" t="n">
        <f aca="false">(W738*AD738)*EXP(L738*M738)</f>
        <v>0.623737695868664</v>
      </c>
      <c r="AF738" s="0" t="n">
        <v>130019.522746523</v>
      </c>
      <c r="AG738" s="0" t="n">
        <v>6507.82824848106</v>
      </c>
      <c r="AH738" s="0" t="n">
        <f aca="false">AD738*0.1</f>
        <v>5.223868284E-007</v>
      </c>
      <c r="AI738" s="0" t="n">
        <f aca="false">(SQRT(((AG738/W738)^2)+((AH738/AD738)^2)))*AE738</f>
        <v>0.0709557467202347</v>
      </c>
      <c r="AJ738" s="0" t="n">
        <v>3.02832944E-007</v>
      </c>
      <c r="AK738" s="0" t="n">
        <f aca="false">(W738*AJ738)*EXP(L738*M738)</f>
        <v>0.036158707006879</v>
      </c>
      <c r="AL738" s="0" t="n">
        <v>130019.522746523</v>
      </c>
      <c r="AM738" s="0" t="n">
        <v>6507.82824848106</v>
      </c>
      <c r="AN738" s="0" t="n">
        <f aca="false">AJ738*0.1</f>
        <v>3.02832944E-008</v>
      </c>
      <c r="AO738" s="0" t="n">
        <f aca="false">(SQRT(((AM738/W738)^2)+((AN738/AJ738)^2)))*AK738</f>
        <v>0.00411337662146288</v>
      </c>
    </row>
    <row r="739" customFormat="false" ht="15" hidden="false" customHeight="false" outlineLevel="0" collapsed="false">
      <c r="A739" s="42" t="s">
        <v>1216</v>
      </c>
      <c r="B739" s="32"/>
      <c r="C739" s="0" t="s">
        <v>2122</v>
      </c>
      <c r="D739" s="47"/>
      <c r="E739" s="0" t="n">
        <v>5000</v>
      </c>
      <c r="F739" s="0" t="n">
        <v>4600</v>
      </c>
      <c r="G739" s="0" t="n">
        <f aca="false">(((F739*3.7852*35.81)/1000)/(H739^2))*1.2732</f>
        <v>12.404168013135</v>
      </c>
      <c r="H739" s="0" t="n">
        <v>8</v>
      </c>
      <c r="I739" s="0" t="n">
        <v>43.4791304347826</v>
      </c>
      <c r="J739" s="0" t="n">
        <v>68.0016224983599</v>
      </c>
      <c r="K739" s="0" t="n">
        <v>3.82238500207701</v>
      </c>
      <c r="L739" s="0" t="n">
        <v>0.005</v>
      </c>
      <c r="M739" s="0" t="n">
        <v>-1</v>
      </c>
      <c r="N739" s="0" t="n">
        <v>1060.32159930962</v>
      </c>
      <c r="O739" s="0" t="n">
        <f aca="false">(N739/2204.59)*EXP(L739*M739)</f>
        <v>0.478562101465858</v>
      </c>
      <c r="P739" s="0" t="n">
        <v>0.400684429145215</v>
      </c>
      <c r="Q739" s="0" t="n">
        <v>0.0788250461799058</v>
      </c>
      <c r="R739" s="0" t="n">
        <f aca="false">30.6123136425953*(I739/Hoja4!$AB$2)</f>
        <v>0.237552950178496</v>
      </c>
      <c r="S739" s="0" t="n">
        <v>0.346725101597201</v>
      </c>
      <c r="T739" s="0" t="n">
        <v>0.0215793379964769</v>
      </c>
      <c r="U739" s="0" t="n">
        <f aca="false">(SQRT(((P739/G739)^2)+((Q739/H739)^2)+((R739/I739)^2)+((S739/J739)^2)+((T739/K739)^2)))*O739</f>
        <v>0.0167718764392535</v>
      </c>
      <c r="V739" s="0" t="n">
        <f aca="false">O739&gt;U739</f>
        <v>1</v>
      </c>
      <c r="W739" s="0" t="n">
        <v>200004</v>
      </c>
      <c r="X739" s="0" t="n">
        <v>4.994E-006</v>
      </c>
      <c r="Y739" s="0" t="n">
        <f aca="false">(W739*X739)*EXP(L739*M739)</f>
        <v>0.993838340586935</v>
      </c>
      <c r="Z739" s="0" t="n">
        <v>253982.810488858</v>
      </c>
      <c r="AA739" s="0" t="n">
        <v>3748.14709444969</v>
      </c>
      <c r="AB739" s="0" t="n">
        <f aca="false">X739*0.1</f>
        <v>4.994E-007</v>
      </c>
      <c r="AC739" s="0" t="n">
        <f aca="false">(SQRT(((AA739/W739)^2)+((AB739/X739)^2)))*Y739</f>
        <v>0.101113960264803</v>
      </c>
      <c r="AD739" s="0" t="n">
        <v>5.223868284E-006</v>
      </c>
      <c r="AE739" s="0" t="n">
        <f aca="false">(W739*AD739)*EXP(L739*M739)</f>
        <v>1.0395836177043</v>
      </c>
      <c r="AF739" s="0" t="n">
        <v>253982.810488858</v>
      </c>
      <c r="AG739" s="0" t="n">
        <v>3748.14709444969</v>
      </c>
      <c r="AH739" s="0" t="n">
        <f aca="false">AD739*0.1</f>
        <v>5.223868284E-007</v>
      </c>
      <c r="AI739" s="0" t="n">
        <f aca="false">(SQRT(((AG739/W739)^2)+((AH739/AD739)^2)))*AE739</f>
        <v>0.10576812376791</v>
      </c>
      <c r="AJ739" s="0" t="n">
        <v>3.02832944E-007</v>
      </c>
      <c r="AK739" s="0" t="n">
        <f aca="false">(W739*AJ739)*EXP(L739*M739)</f>
        <v>0.0602657169683653</v>
      </c>
      <c r="AL739" s="0" t="n">
        <v>253982.810488858</v>
      </c>
      <c r="AM739" s="0" t="n">
        <v>3748.14709444969</v>
      </c>
      <c r="AN739" s="0" t="n">
        <f aca="false">AJ739*0.1</f>
        <v>3.02832944E-008</v>
      </c>
      <c r="AO739" s="0" t="n">
        <f aca="false">(SQRT(((AM739/W739)^2)+((AN739/AJ739)^2)))*AK739</f>
        <v>0.00613148543582085</v>
      </c>
    </row>
    <row r="740" customFormat="false" ht="15" hidden="false" customHeight="false" outlineLevel="0" collapsed="false">
      <c r="A740" s="42" t="s">
        <v>1216</v>
      </c>
      <c r="B740" s="40" t="s">
        <v>1222</v>
      </c>
      <c r="C740" s="0" t="s">
        <v>2122</v>
      </c>
      <c r="D740" s="41" t="n">
        <v>40452</v>
      </c>
      <c r="E740" s="0" t="n">
        <v>10440</v>
      </c>
      <c r="F740" s="0" t="n">
        <v>10566</v>
      </c>
      <c r="G740" s="0" t="n">
        <f aca="false">(((F740*3.7852*35.81)/1000)/(H740^2))*1.2732</f>
        <v>27.1189383600413</v>
      </c>
      <c r="H740" s="0" t="n">
        <v>8.2</v>
      </c>
      <c r="I740" s="0" t="n">
        <v>204.42930153322</v>
      </c>
      <c r="J740" s="0" t="n">
        <v>68.0016224983599</v>
      </c>
      <c r="K740" s="0" t="n">
        <v>3.82238500207701</v>
      </c>
      <c r="L740" s="0" t="n">
        <v>0.005</v>
      </c>
      <c r="M740" s="0" t="n">
        <v>2</v>
      </c>
      <c r="N740" s="0" t="n">
        <v>4189.57422199739</v>
      </c>
      <c r="O740" s="0" t="n">
        <f aca="false">(N740/2204.59)*EXP(L740*M740)</f>
        <v>1.91948622779745</v>
      </c>
      <c r="P740" s="0" t="n">
        <v>0.693948706618423</v>
      </c>
      <c r="Q740" s="0" t="n">
        <v>0.0696754411027923</v>
      </c>
      <c r="R740" s="0" t="n">
        <f aca="false">30.3818643031628*(I740/Hoja4!$DS$2)</f>
        <v>0.493163386004766</v>
      </c>
      <c r="S740" s="0" t="n">
        <v>0.346725101597201</v>
      </c>
      <c r="T740" s="0" t="n">
        <v>0.0215793379964769</v>
      </c>
      <c r="U740" s="0" t="n">
        <f aca="false">(SQRT(((P740/G740)^2)+((Q740/H740)^2)+((R740/I740)^2)+((S740/J740)^2)+((T740/K740)^2)))*O740</f>
        <v>0.0539744088889277</v>
      </c>
      <c r="V740" s="0" t="n">
        <f aca="false">O740&gt;U740</f>
        <v>1</v>
      </c>
      <c r="W740" s="0" t="n">
        <v>2160000</v>
      </c>
      <c r="X740" s="0" t="n">
        <v>4.994E-006</v>
      </c>
      <c r="Y740" s="0" t="n">
        <f aca="false">(W740*X740)*EXP(L740*M740)</f>
        <v>10.8954515543436</v>
      </c>
      <c r="Z740" s="0" t="n">
        <v>253982.810488858</v>
      </c>
      <c r="AA740" s="0" t="n">
        <v>3748.14709444969</v>
      </c>
      <c r="AB740" s="0" t="n">
        <f aca="false">X740*0.1</f>
        <v>4.994E-007</v>
      </c>
      <c r="AC740" s="0" t="n">
        <f aca="false">(SQRT(((AA740/W740)^2)+((AB740/X740)^2)))*Y740</f>
        <v>1.08970917977461</v>
      </c>
      <c r="AD740" s="0" t="n">
        <v>5.223868284E-006</v>
      </c>
      <c r="AE740" s="0" t="n">
        <f aca="false">(W740*AD740)*EXP(L740*M740)</f>
        <v>11.3969571114526</v>
      </c>
      <c r="AF740" s="0" t="n">
        <v>253982.810488858</v>
      </c>
      <c r="AG740" s="0" t="n">
        <v>3748.14709444969</v>
      </c>
      <c r="AH740" s="0" t="n">
        <f aca="false">AD740*0.1</f>
        <v>5.223868284E-007</v>
      </c>
      <c r="AI740" s="0" t="n">
        <f aca="false">(SQRT(((AG740/W740)^2)+((AH740/AD740)^2)))*AE740</f>
        <v>1.13986728534406</v>
      </c>
      <c r="AJ740" s="0" t="n">
        <v>3.02832944E-007</v>
      </c>
      <c r="AK740" s="0" t="n">
        <f aca="false">(W740*AJ740)*EXP(L740*M740)</f>
        <v>0.660693165881307</v>
      </c>
      <c r="AL740" s="0" t="n">
        <v>253982.810488858</v>
      </c>
      <c r="AM740" s="0" t="n">
        <v>3748.14709444969</v>
      </c>
      <c r="AN740" s="0" t="n">
        <f aca="false">AJ740*0.1</f>
        <v>3.02832944E-008</v>
      </c>
      <c r="AO740" s="0" t="n">
        <f aca="false">(SQRT(((AM740/W740)^2)+((AN740/AJ740)^2)))*AK740</f>
        <v>0.066079262918496</v>
      </c>
    </row>
    <row r="741" customFormat="false" ht="15" hidden="false" customHeight="false" outlineLevel="0" collapsed="false">
      <c r="A741" s="42" t="s">
        <v>1216</v>
      </c>
      <c r="B741" s="32"/>
      <c r="C741" s="0" t="s">
        <v>2123</v>
      </c>
      <c r="D741" s="47"/>
      <c r="E741" s="0" t="n">
        <v>10403</v>
      </c>
      <c r="F741" s="0" t="n">
        <v>10566</v>
      </c>
      <c r="G741" s="0" t="n">
        <f aca="false">(((F741*3.7852*35.81)/1000)/(H741^2))*1.2732</f>
        <v>27.1189383600413</v>
      </c>
      <c r="H741" s="0" t="n">
        <v>8.2</v>
      </c>
      <c r="I741" s="0" t="n">
        <v>204.42930153322</v>
      </c>
      <c r="J741" s="0" t="n">
        <v>130.009325504884</v>
      </c>
      <c r="K741" s="0" t="n">
        <v>0.00593973</v>
      </c>
      <c r="L741" s="0" t="n">
        <v>0.005</v>
      </c>
      <c r="M741" s="0" t="n">
        <v>2</v>
      </c>
      <c r="N741" s="0" t="n">
        <v>12.4461950819793</v>
      </c>
      <c r="O741" s="0" t="n">
        <f aca="false">(N741/2204.59)*EXP(L741*M741)</f>
        <v>0.00570232171157237</v>
      </c>
      <c r="P741" s="0" t="n">
        <v>0.693948706618423</v>
      </c>
      <c r="Q741" s="0" t="n">
        <v>0.0696754411027923</v>
      </c>
      <c r="R741" s="0" t="n">
        <f aca="false">30.3818643031628*(I741/Hoja4!$DS$2)</f>
        <v>0.493163386004766</v>
      </c>
      <c r="S741" s="0" t="n">
        <v>1.14894745568521</v>
      </c>
      <c r="T741" s="0" t="n">
        <v>5.58086552427142E-005</v>
      </c>
      <c r="U741" s="0" t="n">
        <f aca="false">(SQRT(((P741/G741)^2)+((Q741/H741)^2)+((R741/I741)^2)+((S741/J741)^2)+((T741/K741)^2)))*O741</f>
        <v>0.000170993730585434</v>
      </c>
      <c r="V741" s="0" t="n">
        <f aca="false">O741&gt;U741</f>
        <v>1</v>
      </c>
      <c r="W741" s="0" t="n">
        <v>2160000</v>
      </c>
      <c r="X741" s="0" t="n">
        <v>4.994E-006</v>
      </c>
      <c r="Y741" s="0" t="n">
        <f aca="false">(W741*X741)*EXP(L741*M741)</f>
        <v>10.8954515543436</v>
      </c>
      <c r="Z741" s="0" t="n">
        <v>86703.9692565335</v>
      </c>
      <c r="AA741" s="0" t="n">
        <v>6507.82824848106</v>
      </c>
      <c r="AB741" s="0" t="n">
        <f aca="false">X741*0.1</f>
        <v>4.994E-007</v>
      </c>
      <c r="AC741" s="0" t="n">
        <f aca="false">(SQRT(((AA741/W741)^2)+((AB741/X741)^2)))*Y741</f>
        <v>1.09003955875345</v>
      </c>
      <c r="AD741" s="0" t="n">
        <v>5.223868284E-006</v>
      </c>
      <c r="AE741" s="0" t="n">
        <f aca="false">(W741*AD741)*EXP(L741*M741)</f>
        <v>11.3969571114526</v>
      </c>
      <c r="AF741" s="0" t="n">
        <v>86703.9692565335</v>
      </c>
      <c r="AG741" s="0" t="n">
        <v>6507.82824848106</v>
      </c>
      <c r="AH741" s="0" t="n">
        <f aca="false">AD741*0.1</f>
        <v>5.223868284E-007</v>
      </c>
      <c r="AI741" s="0" t="n">
        <f aca="false">(SQRT(((AG741/W741)^2)+((AH741/AD741)^2)))*AE741</f>
        <v>1.14021287130107</v>
      </c>
      <c r="AJ741" s="0" t="n">
        <v>3.02832944E-007</v>
      </c>
      <c r="AK741" s="0" t="n">
        <f aca="false">(W741*AJ741)*EXP(L741*M741)</f>
        <v>0.660693165881307</v>
      </c>
      <c r="AL741" s="0" t="n">
        <v>86703.9692565335</v>
      </c>
      <c r="AM741" s="0" t="n">
        <v>6507.82824848106</v>
      </c>
      <c r="AN741" s="0" t="n">
        <f aca="false">AJ741*0.1</f>
        <v>3.02832944E-008</v>
      </c>
      <c r="AO741" s="0" t="n">
        <f aca="false">(SQRT(((AM741/W741)^2)+((AN741/AJ741)^2)))*AK741</f>
        <v>0.0660992968870183</v>
      </c>
    </row>
    <row r="742" customFormat="false" ht="15" hidden="false" customHeight="false" outlineLevel="0" collapsed="false">
      <c r="A742" s="42" t="s">
        <v>1216</v>
      </c>
      <c r="B742" s="32"/>
      <c r="C742" s="0" t="s">
        <v>2140</v>
      </c>
      <c r="D742" s="47"/>
      <c r="E742" s="0" t="n">
        <v>5529</v>
      </c>
      <c r="F742" s="0" t="n">
        <v>5529</v>
      </c>
      <c r="G742" s="0" t="n">
        <f aca="false">(((F742*3.7852*35.81)/1000)/(H742^2))*1.2732</f>
        <v>14.1908584320148</v>
      </c>
      <c r="H742" s="0" t="n">
        <v>8.2</v>
      </c>
      <c r="I742" s="0" t="n">
        <v>5.42593597395551</v>
      </c>
      <c r="J742" s="0" t="n">
        <v>130.009325504884</v>
      </c>
      <c r="K742" s="0" t="n">
        <v>0.00593973</v>
      </c>
      <c r="L742" s="0" t="n">
        <v>0.005</v>
      </c>
      <c r="M742" s="0" t="n">
        <v>2</v>
      </c>
      <c r="N742" s="0" t="n">
        <v>0</v>
      </c>
      <c r="O742" s="0" t="n">
        <f aca="false">(N742/2204.59)*EXP(L742*M742)</f>
        <v>0</v>
      </c>
      <c r="P742" s="0" t="n">
        <v>0.345499626972528</v>
      </c>
      <c r="Q742" s="0" t="n">
        <v>0.100276692679444</v>
      </c>
      <c r="R742" s="0" t="n">
        <f aca="false">30.6123136425953*(I742/Hoja4!$AQ$2)</f>
        <v>0.136495685400169</v>
      </c>
      <c r="S742" s="0" t="n">
        <v>1.14894745568521</v>
      </c>
      <c r="T742" s="0" t="n">
        <v>5.58086552427142E-005</v>
      </c>
      <c r="W742" s="0" t="n">
        <v>30000</v>
      </c>
      <c r="X742" s="0" t="n">
        <v>4.994E-006</v>
      </c>
      <c r="Y742" s="0" t="n">
        <f aca="false">(W742*X742)*EXP(L742*M742)</f>
        <v>0.15132571603255</v>
      </c>
      <c r="Z742" s="0" t="n">
        <v>130019.522746523</v>
      </c>
      <c r="AA742" s="0" t="n">
        <f aca="false">Z742*(W742/11245760.0021582)</f>
        <v>346.849450961708</v>
      </c>
      <c r="AB742" s="0" t="n">
        <f aca="false">X742*0.1</f>
        <v>4.994E-007</v>
      </c>
      <c r="AC742" s="0" t="n">
        <f aca="false">(SQRT(((AA742/W742)^2)+((AB742/X742)^2)))*Y742</f>
        <v>0.015233375693504</v>
      </c>
      <c r="AD742" s="0" t="n">
        <v>5.223868284E-006</v>
      </c>
      <c r="AE742" s="0" t="n">
        <f aca="false">(W742*AD742)*EXP(L742*M742)</f>
        <v>0.158291070992397</v>
      </c>
      <c r="AF742" s="0" t="n">
        <v>130019.522746523</v>
      </c>
      <c r="AG742" s="0" t="n">
        <f aca="false">AF742*(AC742/11245760.0021582)</f>
        <v>0.000176122933186176</v>
      </c>
      <c r="AH742" s="0" t="n">
        <f aca="false">AD742*0.1</f>
        <v>5.223868284E-007</v>
      </c>
      <c r="AI742" s="0" t="n">
        <f aca="false">(SQRT(((AG742/W742)^2)+((AH742/AD742)^2)))*AE742</f>
        <v>0.0158291070992397</v>
      </c>
      <c r="AJ742" s="0" t="n">
        <v>3.02832944E-007</v>
      </c>
      <c r="AK742" s="0" t="n">
        <f aca="false">(W742*AJ742)*EXP(L742*M742)</f>
        <v>0.00917629397057371</v>
      </c>
      <c r="AL742" s="0" t="n">
        <v>130019.522746523</v>
      </c>
      <c r="AM742" s="0" t="n">
        <f aca="false">AL742*(AI742/11245760.0021582)</f>
        <v>0.000183010570219512</v>
      </c>
      <c r="AN742" s="0" t="n">
        <f aca="false">AJ742*0.1</f>
        <v>3.02832944E-008</v>
      </c>
      <c r="AO742" s="0" t="n">
        <f aca="false">(SQRT(((AM742/W742)^2)+((AN742/AJ742)^2)))*AK742</f>
        <v>0.000917629397057373</v>
      </c>
    </row>
    <row r="743" customFormat="false" ht="15" hidden="false" customHeight="false" outlineLevel="0" collapsed="false">
      <c r="A743" s="42" t="s">
        <v>1216</v>
      </c>
      <c r="B743" s="40" t="s">
        <v>1227</v>
      </c>
      <c r="C743" s="0" t="s">
        <v>2128</v>
      </c>
      <c r="D743" s="41" t="n">
        <v>39799</v>
      </c>
      <c r="E743" s="0" t="n">
        <v>10000</v>
      </c>
      <c r="F743" s="0" t="n">
        <v>9685</v>
      </c>
      <c r="G743" s="0" t="n">
        <f aca="false">(((F743*3.7852*35.81)/1000)/(H743^2))*1.2732</f>
        <v>26.1161667841766</v>
      </c>
      <c r="H743" s="0" t="n">
        <v>8</v>
      </c>
      <c r="I743" s="0" t="n">
        <v>144.811564274652</v>
      </c>
      <c r="J743" s="0" t="n">
        <v>130.009325504884</v>
      </c>
      <c r="K743" s="0" t="n">
        <v>0.00593973</v>
      </c>
      <c r="L743" s="0" t="n">
        <v>0.005</v>
      </c>
      <c r="M743" s="0" t="n">
        <v>4</v>
      </c>
      <c r="N743" s="0" t="n">
        <v>7.27213871193346</v>
      </c>
      <c r="O743" s="0" t="n">
        <f aca="false">(N743/2204.59)*EXP(L743*M743)</f>
        <v>0.00336527229950919</v>
      </c>
      <c r="P743" s="0" t="n">
        <v>0.693948706618423</v>
      </c>
      <c r="Q743" s="0" t="n">
        <v>0.0696754411027923</v>
      </c>
      <c r="R743" s="0" t="n">
        <f aca="false">30.3818643031628*(I743/Hoja4!$DN$2)</f>
        <v>0.765743573952551</v>
      </c>
      <c r="S743" s="0" t="n">
        <v>1.14894745568521</v>
      </c>
      <c r="T743" s="0" t="n">
        <v>5.58086552427142E-005</v>
      </c>
      <c r="U743" s="0" t="n">
        <f aca="false">(SQRT(((P743/G743)^2)+((Q743/H743)^2)+((R743/I743)^2)+((S743/J743)^2)+((T743/K743)^2)))*O743</f>
        <v>0.000105147818001618</v>
      </c>
      <c r="V743" s="0" t="n">
        <f aca="false">O743&gt;U743</f>
        <v>1</v>
      </c>
      <c r="W743" s="0" t="n">
        <v>1402500</v>
      </c>
      <c r="X743" s="0" t="n">
        <v>4.994E-006</v>
      </c>
      <c r="Y743" s="0" t="n">
        <f aca="false">(W743*X743)*EXP(L743*M743)</f>
        <v>7.1455769026613</v>
      </c>
      <c r="Z743" s="0" t="n">
        <v>253982.810488858</v>
      </c>
      <c r="AA743" s="0" t="n">
        <v>6507.82824848106</v>
      </c>
      <c r="AB743" s="0" t="n">
        <f aca="false">X743*0.1</f>
        <v>4.994E-007</v>
      </c>
      <c r="AC743" s="0" t="n">
        <f aca="false">(SQRT(((AA743/W743)^2)+((AB743/X743)^2)))*Y743</f>
        <v>0.715326537657127</v>
      </c>
      <c r="AD743" s="0" t="n">
        <v>5.223868284E-006</v>
      </c>
      <c r="AE743" s="0" t="n">
        <f aca="false">(W743*AD743)*EXP(L743*M743)</f>
        <v>7.47447988640275</v>
      </c>
      <c r="AF743" s="0" t="n">
        <v>253982.810488858</v>
      </c>
      <c r="AG743" s="0" t="n">
        <v>6507.82824848106</v>
      </c>
      <c r="AH743" s="0" t="n">
        <f aca="false">AD743*0.1</f>
        <v>5.223868284E-007</v>
      </c>
      <c r="AI743" s="0" t="n">
        <f aca="false">(SQRT(((AG743/W743)^2)+((AH743/AD743)^2)))*AE743</f>
        <v>0.748252225224389</v>
      </c>
      <c r="AJ743" s="0" t="n">
        <v>3.02832944E-007</v>
      </c>
      <c r="AK743" s="0" t="n">
        <f aca="false">(W743*AJ743)*EXP(L743*M743)</f>
        <v>0.433303181820449</v>
      </c>
      <c r="AL743" s="0" t="n">
        <v>253982.810488858</v>
      </c>
      <c r="AM743" s="0" t="n">
        <v>6507.82824848106</v>
      </c>
      <c r="AN743" s="0" t="n">
        <f aca="false">AJ743*0.1</f>
        <v>3.02832944E-008</v>
      </c>
      <c r="AO743" s="0" t="n">
        <f aca="false">(SQRT(((AM743/W743)^2)+((AN743/AJ743)^2)))*AK743</f>
        <v>0.0433769405927182</v>
      </c>
    </row>
    <row r="744" customFormat="false" ht="15" hidden="false" customHeight="false" outlineLevel="0" collapsed="false">
      <c r="A744" s="42" t="s">
        <v>1216</v>
      </c>
      <c r="B744" s="32"/>
      <c r="C744" s="0" t="s">
        <v>2128</v>
      </c>
      <c r="D744" s="47"/>
      <c r="E744" s="0" t="n">
        <v>10000</v>
      </c>
      <c r="F744" s="0" t="n">
        <v>9685</v>
      </c>
      <c r="G744" s="0" t="n">
        <f aca="false">(((F744*3.7852*35.81)/1000)/(H744^2))*1.2732</f>
        <v>26.1161667841766</v>
      </c>
      <c r="H744" s="0" t="n">
        <v>8</v>
      </c>
      <c r="I744" s="0" t="n">
        <v>144.811564274652</v>
      </c>
      <c r="J744" s="0" t="n">
        <v>130.009325504884</v>
      </c>
      <c r="K744" s="0" t="n">
        <v>0.00593973</v>
      </c>
      <c r="L744" s="0" t="n">
        <v>0.005</v>
      </c>
      <c r="M744" s="0" t="n">
        <v>4</v>
      </c>
      <c r="N744" s="0" t="n">
        <v>7.27213871193346</v>
      </c>
      <c r="O744" s="0" t="n">
        <f aca="false">(N744/2204.59)*EXP(L744*M744)</f>
        <v>0.00336527229950919</v>
      </c>
      <c r="P744" s="0" t="n">
        <v>0.693948706618423</v>
      </c>
      <c r="Q744" s="0" t="n">
        <v>0.0696754411027923</v>
      </c>
      <c r="R744" s="0" t="n">
        <f aca="false">30.3818643031628*(I744/Hoja4!$DN$2)</f>
        <v>0.765743573952551</v>
      </c>
      <c r="S744" s="0" t="n">
        <v>1.14894745568521</v>
      </c>
      <c r="T744" s="0" t="n">
        <v>5.58086552427142E-005</v>
      </c>
      <c r="U744" s="0" t="n">
        <f aca="false">(SQRT(((P744/G744)^2)+((Q744/H744)^2)+((R744/I744)^2)+((S744/J744)^2)+((T744/K744)^2)))*O744</f>
        <v>0.000105147818001618</v>
      </c>
      <c r="V744" s="0" t="n">
        <f aca="false">O744&gt;U744</f>
        <v>1</v>
      </c>
      <c r="W744" s="0" t="n">
        <v>1402500</v>
      </c>
      <c r="X744" s="0" t="n">
        <v>4.994E-006</v>
      </c>
      <c r="Y744" s="0" t="n">
        <f aca="false">(W744*X744)*EXP(L744*M744)</f>
        <v>7.1455769026613</v>
      </c>
      <c r="Z744" s="0" t="n">
        <v>130019.522746523</v>
      </c>
      <c r="AA744" s="0" t="n">
        <v>6507.82824848106</v>
      </c>
      <c r="AB744" s="0" t="n">
        <f aca="false">X744*0.1</f>
        <v>4.994E-007</v>
      </c>
      <c r="AC744" s="0" t="n">
        <f aca="false">(SQRT(((AA744/W744)^2)+((AB744/X744)^2)))*Y744</f>
        <v>0.715326537657127</v>
      </c>
      <c r="AD744" s="0" t="n">
        <v>5.223868284E-006</v>
      </c>
      <c r="AE744" s="0" t="n">
        <f aca="false">(W744*AD744)*EXP(L744*M744)</f>
        <v>7.47447988640275</v>
      </c>
      <c r="AF744" s="0" t="n">
        <v>130019.522746523</v>
      </c>
      <c r="AG744" s="0" t="n">
        <v>6507.82824848106</v>
      </c>
      <c r="AH744" s="0" t="n">
        <f aca="false">AD744*0.1</f>
        <v>5.223868284E-007</v>
      </c>
      <c r="AI744" s="0" t="n">
        <f aca="false">(SQRT(((AG744/W744)^2)+((AH744/AD744)^2)))*AE744</f>
        <v>0.748252225224389</v>
      </c>
      <c r="AJ744" s="0" t="n">
        <v>3.02832944E-007</v>
      </c>
      <c r="AK744" s="0" t="n">
        <f aca="false">(W744*AJ744)*EXP(L744*M744)</f>
        <v>0.433303181820449</v>
      </c>
      <c r="AL744" s="0" t="n">
        <v>130019.522746523</v>
      </c>
      <c r="AM744" s="0" t="n">
        <v>6507.82824848106</v>
      </c>
      <c r="AN744" s="0" t="n">
        <f aca="false">AJ744*0.1</f>
        <v>3.02832944E-008</v>
      </c>
      <c r="AO744" s="0" t="n">
        <f aca="false">(SQRT(((AM744/W744)^2)+((AN744/AJ744)^2)))*AK744</f>
        <v>0.0433769405927182</v>
      </c>
    </row>
    <row r="745" customFormat="false" ht="15" hidden="false" customHeight="false" outlineLevel="0" collapsed="false">
      <c r="A745" s="42" t="s">
        <v>1216</v>
      </c>
      <c r="B745" s="40" t="s">
        <v>1232</v>
      </c>
      <c r="C745" s="0" t="s">
        <v>2122</v>
      </c>
      <c r="D745" s="41" t="n">
        <v>40973</v>
      </c>
      <c r="E745" s="0" t="n">
        <v>5000</v>
      </c>
      <c r="F745" s="0" t="n">
        <v>5049</v>
      </c>
      <c r="G745" s="0" t="n">
        <f aca="false">(((F745*3.7852*35.81)/1000)/(H745^2))*1.2732</f>
        <v>13.6149226735475</v>
      </c>
      <c r="H745" s="0" t="n">
        <v>8</v>
      </c>
      <c r="I745" s="0" t="n">
        <v>53.475935828877</v>
      </c>
      <c r="J745" s="0" t="n">
        <v>68.0016224983599</v>
      </c>
      <c r="K745" s="0" t="n">
        <v>3.82238500207701</v>
      </c>
      <c r="L745" s="0" t="n">
        <v>0.005</v>
      </c>
      <c r="M745" s="0" t="n">
        <v>0</v>
      </c>
      <c r="N745" s="0" t="n">
        <v>1215.87882396104</v>
      </c>
      <c r="O745" s="0" t="n">
        <f aca="false">(N745/2204.59)*EXP(L745*M745)</f>
        <v>0.551521518269173</v>
      </c>
      <c r="P745" s="0" t="n">
        <v>0.400684429145215</v>
      </c>
      <c r="Q745" s="0" t="n">
        <v>0.0788250461799058</v>
      </c>
      <c r="R745" s="0" t="n">
        <f aca="false">30.6123136425953*(I745/Hoja4!$AB$2)</f>
        <v>0.292171581921592</v>
      </c>
      <c r="S745" s="0" t="n">
        <v>0.346725101597201</v>
      </c>
      <c r="T745" s="0" t="n">
        <v>0.0215793379964769</v>
      </c>
      <c r="U745" s="0" t="n">
        <f aca="false">(SQRT(((P745/G745)^2)+((Q745/H745)^2)+((R745/I745)^2)+((S745/J745)^2)+((T745/K745)^2)))*O745</f>
        <v>0.0178791471416315</v>
      </c>
      <c r="V745" s="0" t="n">
        <f aca="false">O745&gt;U745</f>
        <v>1</v>
      </c>
      <c r="W745" s="0" t="n">
        <v>270000</v>
      </c>
      <c r="X745" s="0" t="n">
        <v>4.994E-006</v>
      </c>
      <c r="Y745" s="0" t="n">
        <f aca="false">(W745*X745)*EXP(L745*M745)</f>
        <v>1.34838</v>
      </c>
      <c r="Z745" s="0" t="n">
        <v>86703.9692565335</v>
      </c>
      <c r="AA745" s="0" t="n">
        <v>3748.14709444969</v>
      </c>
      <c r="AB745" s="0" t="n">
        <f aca="false">X745*0.1</f>
        <v>4.994E-007</v>
      </c>
      <c r="AC745" s="0" t="n">
        <f aca="false">(SQRT(((AA745/W745)^2)+((AB745/X745)^2)))*Y745</f>
        <v>0.136131036135747</v>
      </c>
      <c r="AD745" s="0" t="n">
        <v>5.223868284E-006</v>
      </c>
      <c r="AE745" s="0" t="n">
        <f aca="false">(W745*AD745)*EXP(L745*M745)</f>
        <v>1.41044443668</v>
      </c>
      <c r="AF745" s="0" t="n">
        <v>86703.9692565335</v>
      </c>
      <c r="AG745" s="0" t="n">
        <v>3748.14709444969</v>
      </c>
      <c r="AH745" s="0" t="n">
        <f aca="false">AD745*0.1</f>
        <v>5.223868284E-007</v>
      </c>
      <c r="AI745" s="0" t="n">
        <f aca="false">(SQRT(((AG745/W745)^2)+((AH745/AD745)^2)))*AE745</f>
        <v>0.142396996823706</v>
      </c>
      <c r="AJ745" s="0" t="n">
        <v>3.02832944E-007</v>
      </c>
      <c r="AK745" s="0" t="n">
        <f aca="false">(W745*AJ745)*EXP(L745*M745)</f>
        <v>0.08176489488</v>
      </c>
      <c r="AL745" s="0" t="n">
        <v>86703.9692565335</v>
      </c>
      <c r="AM745" s="0" t="n">
        <v>3748.14709444969</v>
      </c>
      <c r="AN745" s="0" t="n">
        <f aca="false">AJ745*0.1</f>
        <v>3.02832944E-008</v>
      </c>
      <c r="AO745" s="0" t="n">
        <f aca="false">(SQRT(((AM745/W745)^2)+((AN745/AJ745)^2)))*AK745</f>
        <v>0.00825489836659166</v>
      </c>
    </row>
    <row r="746" customFormat="false" ht="15" hidden="false" customHeight="false" outlineLevel="0" collapsed="false">
      <c r="A746" s="42" t="s">
        <v>1216</v>
      </c>
      <c r="B746" s="32"/>
      <c r="C746" s="0" t="s">
        <v>2122</v>
      </c>
      <c r="D746" s="47"/>
      <c r="E746" s="0" t="n">
        <v>5000</v>
      </c>
      <c r="F746" s="0" t="n">
        <v>5049</v>
      </c>
      <c r="G746" s="0" t="n">
        <f aca="false">(((F746*3.7852*35.81)/1000)/(H746^2))*1.2732</f>
        <v>13.6149226735475</v>
      </c>
      <c r="H746" s="0" t="n">
        <v>8</v>
      </c>
      <c r="I746" s="0" t="n">
        <v>5.941770647653</v>
      </c>
      <c r="J746" s="0" t="n">
        <v>68.0016224983599</v>
      </c>
      <c r="K746" s="0" t="n">
        <v>3.82238500207701</v>
      </c>
      <c r="L746" s="0" t="n">
        <v>0.005</v>
      </c>
      <c r="M746" s="0" t="n">
        <v>0</v>
      </c>
      <c r="N746" s="0" t="n">
        <v>185.658700100884</v>
      </c>
      <c r="O746" s="0" t="n">
        <f aca="false">(N746/2204.59)*EXP(L746*M746)</f>
        <v>0.0842146159153781</v>
      </c>
      <c r="P746" s="0" t="n">
        <v>0.400684429145215</v>
      </c>
      <c r="Q746" s="0" t="n">
        <v>0.0788250461799058</v>
      </c>
      <c r="R746" s="0" t="n">
        <f aca="false">30.6123136425953*(I746/Hoja4!$AB$2)</f>
        <v>0.0324635091023991</v>
      </c>
      <c r="S746" s="0" t="n">
        <v>0.346725101597201</v>
      </c>
      <c r="T746" s="0" t="n">
        <v>0.0215793379964769</v>
      </c>
      <c r="U746" s="0" t="n">
        <f aca="false">(SQRT(((P746/G746)^2)+((Q746/H746)^2)+((R746/I746)^2)+((S746/J746)^2)+((T746/K746)^2)))*O746</f>
        <v>0.00273005759440227</v>
      </c>
      <c r="V746" s="0" t="n">
        <f aca="false">O746&gt;U746</f>
        <v>1</v>
      </c>
      <c r="W746" s="0" t="n">
        <v>30000</v>
      </c>
      <c r="X746" s="0" t="n">
        <v>4.994E-006</v>
      </c>
      <c r="Y746" s="0" t="n">
        <f aca="false">(W746*X746)*EXP(L746*M746)</f>
        <v>0.14982</v>
      </c>
      <c r="Z746" s="0" t="n">
        <v>253982.810488858</v>
      </c>
      <c r="AA746" s="0" t="n">
        <v>3748.14709444969</v>
      </c>
      <c r="AB746" s="0" t="n">
        <f aca="false">X746*0.1</f>
        <v>4.994E-007</v>
      </c>
      <c r="AC746" s="0" t="n">
        <f aca="false">(SQRT(((AA746/W746)^2)+((AB746/X746)^2)))*Y746</f>
        <v>0.0239756768286556</v>
      </c>
      <c r="AD746" s="0" t="n">
        <v>5.223868284E-006</v>
      </c>
      <c r="AE746" s="0" t="n">
        <f aca="false">(W746*AD746)*EXP(L746*M746)</f>
        <v>0.15671604852</v>
      </c>
      <c r="AF746" s="0" t="n">
        <v>253982.810488858</v>
      </c>
      <c r="AG746" s="0" t="n">
        <v>3748.14709444969</v>
      </c>
      <c r="AH746" s="0" t="n">
        <f aca="false">AD746*0.1</f>
        <v>5.223868284E-007</v>
      </c>
      <c r="AI746" s="0" t="n">
        <f aca="false">(SQRT(((AG746/W746)^2)+((AH746/AD746)^2)))*AE746</f>
        <v>0.0250792506553159</v>
      </c>
      <c r="AJ746" s="0" t="n">
        <v>3.02832944E-007</v>
      </c>
      <c r="AK746" s="0" t="n">
        <f aca="false">(W746*AJ746)*EXP(L746*M746)</f>
        <v>0.00908498832</v>
      </c>
      <c r="AL746" s="0" t="n">
        <v>253982.810488858</v>
      </c>
      <c r="AM746" s="0" t="n">
        <v>3748.14709444969</v>
      </c>
      <c r="AN746" s="0" t="n">
        <f aca="false">AJ746*0.1</f>
        <v>3.02832944E-008</v>
      </c>
      <c r="AO746" s="0" t="n">
        <f aca="false">(SQRT(((AM746/W746)^2)+((AN746/AJ746)^2)))*AK746</f>
        <v>0.00145386960320672</v>
      </c>
    </row>
    <row r="747" customFormat="false" ht="15" hidden="false" customHeight="false" outlineLevel="0" collapsed="false">
      <c r="A747" s="42" t="s">
        <v>1216</v>
      </c>
      <c r="B747" s="32"/>
      <c r="C747" s="0" t="s">
        <v>2123</v>
      </c>
      <c r="D747" s="47"/>
      <c r="E747" s="0" t="n">
        <v>10000</v>
      </c>
      <c r="F747" s="0" t="n">
        <v>9685</v>
      </c>
      <c r="G747" s="0" t="n">
        <f aca="false">(((F747*3.7852*35.81)/1000)/(H747^2))*1.2732</f>
        <v>26.1161667841766</v>
      </c>
      <c r="H747" s="0" t="n">
        <v>8</v>
      </c>
      <c r="I747" s="0" t="n">
        <v>48.3221476510067</v>
      </c>
      <c r="J747" s="0" t="n">
        <v>130.009325504884</v>
      </c>
      <c r="K747" s="0" t="n">
        <v>0.00593973</v>
      </c>
      <c r="L747" s="0" t="n">
        <v>0.005</v>
      </c>
      <c r="M747" s="0" t="n">
        <v>0</v>
      </c>
      <c r="N747" s="0" t="n">
        <v>6.77574695892087</v>
      </c>
      <c r="O747" s="0" t="n">
        <f aca="false">(N747/2204.59)*EXP(L747*M747)</f>
        <v>0.00307347259985796</v>
      </c>
      <c r="P747" s="0" t="n">
        <v>0.693948706618423</v>
      </c>
      <c r="Q747" s="0" t="n">
        <v>0.0696754411027923</v>
      </c>
      <c r="R747" s="0" t="n">
        <f aca="false">30.3818643031628*(I747/Hoja4!$DN$2)</f>
        <v>0.255520850345664</v>
      </c>
      <c r="S747" s="0" t="n">
        <v>1.14894745568521</v>
      </c>
      <c r="T747" s="0" t="n">
        <v>5.58086552427142E-005</v>
      </c>
      <c r="U747" s="0" t="n">
        <f aca="false">(SQRT(((P747/G747)^2)+((Q747/H747)^2)+((R747/I747)^2)+((S747/J747)^2)+((T747/K747)^2)))*O747</f>
        <v>9.60305463572615E-005</v>
      </c>
      <c r="V747" s="0" t="n">
        <f aca="false">O747&gt;U747</f>
        <v>1</v>
      </c>
      <c r="W747" s="0" t="n">
        <v>468000</v>
      </c>
      <c r="X747" s="0" t="n">
        <v>4.994E-006</v>
      </c>
      <c r="Y747" s="0" t="n">
        <f aca="false">(W747*X747)*EXP(L747*M747)</f>
        <v>2.337192</v>
      </c>
      <c r="Z747" s="0" t="n">
        <v>253982.810488858</v>
      </c>
      <c r="AA747" s="0" t="n">
        <v>6507.82824848106</v>
      </c>
      <c r="AB747" s="0" t="n">
        <f aca="false">X747*0.1</f>
        <v>4.994E-007</v>
      </c>
      <c r="AC747" s="0" t="n">
        <f aca="false">(SQRT(((AA747/W747)^2)+((AB747/X747)^2)))*Y747</f>
        <v>0.235968049905889</v>
      </c>
      <c r="AD747" s="0" t="n">
        <v>5.223868284E-006</v>
      </c>
      <c r="AE747" s="0" t="n">
        <f aca="false">(W747*AD747)*EXP(L747*M747)</f>
        <v>2.444770356912</v>
      </c>
      <c r="AF747" s="0" t="n">
        <v>253982.810488858</v>
      </c>
      <c r="AG747" s="0" t="n">
        <v>6507.82824848106</v>
      </c>
      <c r="AH747" s="0" t="n">
        <f aca="false">AD747*0.1</f>
        <v>5.223868284E-007</v>
      </c>
      <c r="AI747" s="0" t="n">
        <f aca="false">(SQRT(((AG747/W747)^2)+((AH747/AD747)^2)))*AE747</f>
        <v>0.246829397665339</v>
      </c>
      <c r="AJ747" s="0" t="n">
        <v>3.02832944E-007</v>
      </c>
      <c r="AK747" s="0" t="n">
        <f aca="false">(W747*AJ747)*EXP(L747*M747)</f>
        <v>0.141725817792</v>
      </c>
      <c r="AL747" s="0" t="n">
        <v>253982.810488858</v>
      </c>
      <c r="AM747" s="0" t="n">
        <v>6507.82824848106</v>
      </c>
      <c r="AN747" s="0" t="n">
        <f aca="false">AJ747*0.1</f>
        <v>3.02832944E-008</v>
      </c>
      <c r="AO747" s="0" t="n">
        <f aca="false">(SQRT(((AM747/W747)^2)+((AN747/AJ747)^2)))*AK747</f>
        <v>0.014308950589295</v>
      </c>
    </row>
    <row r="748" customFormat="false" ht="15" hidden="false" customHeight="false" outlineLevel="0" collapsed="false">
      <c r="A748" s="42" t="s">
        <v>1216</v>
      </c>
      <c r="B748" s="40" t="s">
        <v>1237</v>
      </c>
      <c r="C748" s="0" t="s">
        <v>2123</v>
      </c>
      <c r="D748" s="41" t="n">
        <v>40658</v>
      </c>
      <c r="E748" s="0" t="n">
        <v>10000</v>
      </c>
      <c r="F748" s="0" t="n">
        <v>10566</v>
      </c>
      <c r="G748" s="0" t="n">
        <f aca="false">(((F748*3.7852*35.81)/1000)/(H748^2))*1.2732</f>
        <v>27.1189383600413</v>
      </c>
      <c r="H748" s="0" t="n">
        <v>8.2</v>
      </c>
      <c r="I748" s="0" t="n">
        <v>52.8306757524134</v>
      </c>
      <c r="J748" s="0" t="n">
        <v>130.009325504884</v>
      </c>
      <c r="K748" s="0" t="n">
        <v>0.00593973</v>
      </c>
      <c r="L748" s="0" t="n">
        <v>0.005</v>
      </c>
      <c r="M748" s="0" t="n">
        <v>1</v>
      </c>
      <c r="N748" s="0" t="n">
        <v>7.57779539451867</v>
      </c>
      <c r="O748" s="0" t="n">
        <f aca="false">(N748/2204.59)*EXP(L748*M748)</f>
        <v>0.00345451047677889</v>
      </c>
      <c r="P748" s="0" t="n">
        <v>0.693948706618423</v>
      </c>
      <c r="Q748" s="0" t="n">
        <v>0.0696754411027923</v>
      </c>
      <c r="R748" s="0" t="n">
        <f aca="false">30.3818643031628*(I748/Hoja4!$DN$2)</f>
        <v>0.279361324957822</v>
      </c>
      <c r="S748" s="0" t="n">
        <v>1.14894745568521</v>
      </c>
      <c r="T748" s="0" t="n">
        <v>5.58086552427142E-005</v>
      </c>
      <c r="U748" s="0" t="n">
        <f aca="false">(SQRT(((P748/G748)^2)+((Q748/H748)^2)+((R748/I748)^2)+((S748/J748)^2)+((T748/K748)^2)))*O748</f>
        <v>0.000104856952059379</v>
      </c>
      <c r="V748" s="0" t="n">
        <f aca="false">O748&gt;U748</f>
        <v>1</v>
      </c>
      <c r="W748" s="0" t="n">
        <v>558208.92</v>
      </c>
      <c r="X748" s="0" t="n">
        <v>4.994E-006</v>
      </c>
      <c r="Y748" s="0" t="n">
        <f aca="false">(W748*X748)*EXP(L748*M748)</f>
        <v>2.80166872755389</v>
      </c>
      <c r="Z748" s="0" t="n">
        <v>86703.9692565335</v>
      </c>
      <c r="AA748" s="0" t="n">
        <v>6507.82824848106</v>
      </c>
      <c r="AB748" s="0" t="n">
        <f aca="false">X748*0.1</f>
        <v>4.994E-007</v>
      </c>
      <c r="AC748" s="0" t="n">
        <f aca="false">(SQRT(((AA748/W748)^2)+((AB748/X748)^2)))*Y748</f>
        <v>0.282064439920827</v>
      </c>
      <c r="AD748" s="0" t="n">
        <v>5.223868284E-006</v>
      </c>
      <c r="AE748" s="0" t="n">
        <f aca="false">(W748*AD748)*EXP(L748*M748)</f>
        <v>2.9306264333487</v>
      </c>
      <c r="AF748" s="0" t="n">
        <v>86703.9692565335</v>
      </c>
      <c r="AG748" s="0" t="n">
        <v>6507.82824848106</v>
      </c>
      <c r="AH748" s="0" t="n">
        <f aca="false">AD748*0.1</f>
        <v>5.223868284E-007</v>
      </c>
      <c r="AI748" s="0" t="n">
        <f aca="false">(SQRT(((AG748/W748)^2)+((AH748/AD748)^2)))*AE748</f>
        <v>0.295047553413423</v>
      </c>
      <c r="AJ748" s="0" t="n">
        <v>3.02832944E-007</v>
      </c>
      <c r="AK748" s="0" t="n">
        <f aca="false">(W748*AJ748)*EXP(L748*M748)</f>
        <v>0.169891387440504</v>
      </c>
      <c r="AL748" s="0" t="n">
        <v>86703.9692565335</v>
      </c>
      <c r="AM748" s="0" t="n">
        <v>6507.82824848106</v>
      </c>
      <c r="AN748" s="0" t="n">
        <f aca="false">AJ748*0.1</f>
        <v>3.02832944E-008</v>
      </c>
      <c r="AO748" s="0" t="n">
        <f aca="false">(SQRT(((AM748/W748)^2)+((AN748/AJ748)^2)))*AK748</f>
        <v>0.017104205994981</v>
      </c>
    </row>
    <row r="749" customFormat="false" ht="15" hidden="false" customHeight="false" outlineLevel="0" collapsed="false">
      <c r="A749" s="42" t="s">
        <v>1216</v>
      </c>
      <c r="B749" s="32"/>
      <c r="C749" s="0" t="s">
        <v>2123</v>
      </c>
      <c r="D749" s="47"/>
      <c r="E749" s="0" t="n">
        <v>10000</v>
      </c>
      <c r="F749" s="0" t="n">
        <v>10566</v>
      </c>
      <c r="G749" s="0" t="n">
        <f aca="false">(((F749*3.7852*35.81)/1000)/(H749^2))*1.2732</f>
        <v>27.1189383600413</v>
      </c>
      <c r="H749" s="0" t="n">
        <v>8.2</v>
      </c>
      <c r="I749" s="0" t="n">
        <v>52.8306757524134</v>
      </c>
      <c r="J749" s="0" t="n">
        <v>130.009325504884</v>
      </c>
      <c r="K749" s="0" t="n">
        <v>0.00593973</v>
      </c>
      <c r="L749" s="0" t="n">
        <v>0.005</v>
      </c>
      <c r="M749" s="0" t="n">
        <v>1</v>
      </c>
      <c r="N749" s="0" t="n">
        <v>7.57779539451867</v>
      </c>
      <c r="O749" s="0" t="n">
        <f aca="false">(N749/2204.59)*EXP(L749*M749)</f>
        <v>0.00345451047677889</v>
      </c>
      <c r="P749" s="0" t="n">
        <v>0.693948706618423</v>
      </c>
      <c r="Q749" s="0" t="n">
        <v>0.0696754411027923</v>
      </c>
      <c r="R749" s="0" t="n">
        <f aca="false">30.3818643031628*(I749/Hoja4!$DN$2)</f>
        <v>0.279361324957822</v>
      </c>
      <c r="S749" s="0" t="n">
        <v>1.14894745568521</v>
      </c>
      <c r="T749" s="0" t="n">
        <v>5.58086552427142E-005</v>
      </c>
      <c r="U749" s="0" t="n">
        <f aca="false">(SQRT(((P749/G749)^2)+((Q749/H749)^2)+((R749/I749)^2)+((S749/J749)^2)+((T749/K749)^2)))*O749</f>
        <v>0.000104856952059379</v>
      </c>
      <c r="V749" s="0" t="n">
        <f aca="false">O749&gt;U749</f>
        <v>1</v>
      </c>
      <c r="W749" s="0" t="n">
        <v>558208.92</v>
      </c>
      <c r="X749" s="0" t="n">
        <v>4.994E-006</v>
      </c>
      <c r="Y749" s="0" t="n">
        <f aca="false">(W749*X749)*EXP(L749*M749)</f>
        <v>2.80166872755389</v>
      </c>
      <c r="Z749" s="0" t="n">
        <v>130019.522746523</v>
      </c>
      <c r="AA749" s="0" t="n">
        <v>6507.82824848106</v>
      </c>
      <c r="AB749" s="0" t="n">
        <f aca="false">X749*0.1</f>
        <v>4.994E-007</v>
      </c>
      <c r="AC749" s="0" t="n">
        <f aca="false">(SQRT(((AA749/W749)^2)+((AB749/X749)^2)))*Y749</f>
        <v>0.282064439920827</v>
      </c>
      <c r="AD749" s="0" t="n">
        <v>5.223868284E-006</v>
      </c>
      <c r="AE749" s="0" t="n">
        <f aca="false">(W749*AD749)*EXP(L749*M749)</f>
        <v>2.9306264333487</v>
      </c>
      <c r="AF749" s="0" t="n">
        <v>130019.522746523</v>
      </c>
      <c r="AG749" s="0" t="n">
        <v>6507.82824848106</v>
      </c>
      <c r="AH749" s="0" t="n">
        <f aca="false">AD749*0.1</f>
        <v>5.223868284E-007</v>
      </c>
      <c r="AI749" s="0" t="n">
        <f aca="false">(SQRT(((AG749/W749)^2)+((AH749/AD749)^2)))*AE749</f>
        <v>0.295047553413423</v>
      </c>
      <c r="AJ749" s="0" t="n">
        <v>3.02832944E-007</v>
      </c>
      <c r="AK749" s="0" t="n">
        <f aca="false">(W749*AJ749)*EXP(L749*M749)</f>
        <v>0.169891387440504</v>
      </c>
      <c r="AL749" s="0" t="n">
        <v>130019.522746523</v>
      </c>
      <c r="AM749" s="0" t="n">
        <v>6507.82824848106</v>
      </c>
      <c r="AN749" s="0" t="n">
        <f aca="false">AJ749*0.1</f>
        <v>3.02832944E-008</v>
      </c>
      <c r="AO749" s="0" t="n">
        <f aca="false">(SQRT(((AM749/W749)^2)+((AN749/AJ749)^2)))*AK749</f>
        <v>0.017104205994981</v>
      </c>
    </row>
    <row r="750" customFormat="false" ht="15" hidden="false" customHeight="false" outlineLevel="0" collapsed="false">
      <c r="A750" s="42" t="s">
        <v>1216</v>
      </c>
      <c r="B750" s="32"/>
      <c r="C750" s="0" t="s">
        <v>2123</v>
      </c>
      <c r="D750" s="47"/>
      <c r="E750" s="0" t="n">
        <v>6000</v>
      </c>
      <c r="F750" s="0" t="n">
        <v>6604.3</v>
      </c>
      <c r="G750" s="0" t="n">
        <f aca="false">(((F750*3.7852*35.81)/1000)/(H750^2))*1.2732</f>
        <v>16.9507481176624</v>
      </c>
      <c r="H750" s="0" t="n">
        <v>8.2</v>
      </c>
      <c r="I750" s="0" t="n">
        <v>50.7132141180746</v>
      </c>
      <c r="J750" s="0" t="n">
        <v>130.009325504884</v>
      </c>
      <c r="K750" s="0" t="n">
        <v>0.00593973</v>
      </c>
      <c r="L750" s="0" t="n">
        <v>0.005</v>
      </c>
      <c r="M750" s="0" t="n">
        <v>1</v>
      </c>
      <c r="N750" s="0" t="n">
        <v>7.57779539451867</v>
      </c>
      <c r="O750" s="0" t="n">
        <f aca="false">(N750/2204.59)*EXP(L750*M750)</f>
        <v>0.00345451047677889</v>
      </c>
      <c r="P750" s="0" t="n">
        <v>0.581693626796288</v>
      </c>
      <c r="Q750" s="0" t="n">
        <v>0.0152723966616018</v>
      </c>
      <c r="R750" s="0" t="n">
        <f aca="false">32.2690362110918*(I750/Hoja4!$AV$2)</f>
        <v>0.302394580632884</v>
      </c>
      <c r="S750" s="0" t="n">
        <v>1.14894745568521</v>
      </c>
      <c r="T750" s="0" t="n">
        <v>5.58086552427142E-005</v>
      </c>
      <c r="U750" s="0" t="n">
        <f aca="false">(SQRT(((P750/G750)^2)+((Q750/H750)^2)+((R750/I750)^2)+((S750/J750)^2)+((T750/K750)^2)))*O750</f>
        <v>0.000128470698314215</v>
      </c>
      <c r="V750" s="0" t="n">
        <f aca="false">O750&gt;U750</f>
        <v>1</v>
      </c>
      <c r="W750" s="0" t="n">
        <v>334925.28</v>
      </c>
      <c r="X750" s="0" t="n">
        <v>4.994E-006</v>
      </c>
      <c r="Y750" s="0" t="n">
        <f aca="false">(W750*X750)*EXP(L750*M750)</f>
        <v>1.68100087516199</v>
      </c>
      <c r="Z750" s="0" t="n">
        <v>253982.810488858</v>
      </c>
      <c r="AA750" s="0" t="n">
        <v>6507.82824848106</v>
      </c>
      <c r="AB750" s="0" t="n">
        <f aca="false">X750*0.1</f>
        <v>4.994E-007</v>
      </c>
      <c r="AC750" s="0" t="n">
        <f aca="false">(SQRT(((AA750/W750)^2)+((AB750/X750)^2)))*Y750</f>
        <v>0.171244010409911</v>
      </c>
      <c r="AD750" s="0" t="n">
        <v>5.223868284E-006</v>
      </c>
      <c r="AE750" s="0" t="n">
        <f aca="false">(W750*AD750)*EXP(L750*M750)</f>
        <v>1.7583754820054</v>
      </c>
      <c r="AF750" s="0" t="n">
        <v>253982.810488858</v>
      </c>
      <c r="AG750" s="0" t="n">
        <v>6507.82824848106</v>
      </c>
      <c r="AH750" s="0" t="n">
        <f aca="false">AD750*0.1</f>
        <v>5.223868284E-007</v>
      </c>
      <c r="AI750" s="0" t="n">
        <f aca="false">(SQRT(((AG750/W750)^2)+((AH750/AD750)^2)))*AE750</f>
        <v>0.179126182379916</v>
      </c>
      <c r="AJ750" s="0" t="n">
        <v>3.02832944E-007</v>
      </c>
      <c r="AK750" s="0" t="n">
        <f aca="false">(W750*AJ750)*EXP(L750*M750)</f>
        <v>0.101934810551038</v>
      </c>
      <c r="AL750" s="0" t="n">
        <v>253982.810488858</v>
      </c>
      <c r="AM750" s="0" t="n">
        <v>6507.82824848106</v>
      </c>
      <c r="AN750" s="0" t="n">
        <f aca="false">AJ750*0.1</f>
        <v>3.02832944E-008</v>
      </c>
      <c r="AO750" s="0" t="n">
        <f aca="false">(SQRT(((AM750/W750)^2)+((AN750/AJ750)^2)))*AK750</f>
        <v>0.0103841265147777</v>
      </c>
    </row>
    <row r="751" customFormat="false" ht="15" hidden="false" customHeight="false" outlineLevel="0" collapsed="false">
      <c r="A751" s="42" t="s">
        <v>1216</v>
      </c>
      <c r="B751" s="32"/>
      <c r="C751" s="0" t="s">
        <v>2123</v>
      </c>
      <c r="D751" s="47"/>
      <c r="E751" s="0" t="n">
        <v>10000</v>
      </c>
      <c r="F751" s="0" t="n">
        <v>10566</v>
      </c>
      <c r="G751" s="0" t="n">
        <f aca="false">(((F751*3.7852*35.81)/1000)/(H751^2))*1.2732</f>
        <v>27.1189383600413</v>
      </c>
      <c r="H751" s="0" t="n">
        <v>8.2</v>
      </c>
      <c r="I751" s="0" t="n">
        <v>52.8306757524134</v>
      </c>
      <c r="J751" s="0" t="n">
        <v>130.009325504884</v>
      </c>
      <c r="K751" s="0" t="n">
        <v>0.00593973</v>
      </c>
      <c r="L751" s="0" t="n">
        <v>0.005</v>
      </c>
      <c r="M751" s="0" t="n">
        <v>1</v>
      </c>
      <c r="N751" s="0" t="n">
        <v>7.57779539451867</v>
      </c>
      <c r="O751" s="0" t="n">
        <f aca="false">(N751/2204.59)*EXP(L751*M751)</f>
        <v>0.00345451047677889</v>
      </c>
      <c r="P751" s="0" t="n">
        <v>0.693948706618423</v>
      </c>
      <c r="Q751" s="0" t="n">
        <v>0.0696754411027923</v>
      </c>
      <c r="R751" s="0" t="n">
        <f aca="false">30.3818643031628*(I751/Hoja4!$DN$2)</f>
        <v>0.279361324957822</v>
      </c>
      <c r="S751" s="0" t="n">
        <v>1.14894745568521</v>
      </c>
      <c r="T751" s="0" t="n">
        <v>5.58086552427142E-005</v>
      </c>
      <c r="U751" s="0" t="n">
        <f aca="false">(SQRT(((P751/G751)^2)+((Q751/H751)^2)+((R751/I751)^2)+((S751/J751)^2)+((T751/K751)^2)))*O751</f>
        <v>0.000104856952059379</v>
      </c>
      <c r="V751" s="0" t="n">
        <f aca="false">O751&gt;U751</f>
        <v>1</v>
      </c>
      <c r="W751" s="0" t="n">
        <v>558208.92</v>
      </c>
      <c r="X751" s="0" t="n">
        <v>4.994E-006</v>
      </c>
      <c r="Y751" s="0" t="n">
        <f aca="false">(W751*X751)*EXP(L751*M751)</f>
        <v>2.80166872755389</v>
      </c>
      <c r="Z751" s="0" t="n">
        <v>130019.522746523</v>
      </c>
      <c r="AA751" s="0" t="n">
        <v>6507.82824848106</v>
      </c>
      <c r="AB751" s="0" t="n">
        <f aca="false">X751*0.1</f>
        <v>4.994E-007</v>
      </c>
      <c r="AC751" s="0" t="n">
        <f aca="false">(SQRT(((AA751/W751)^2)+((AB751/X751)^2)))*Y751</f>
        <v>0.282064439920827</v>
      </c>
      <c r="AD751" s="0" t="n">
        <v>5.223868284E-006</v>
      </c>
      <c r="AE751" s="0" t="n">
        <f aca="false">(W751*AD751)*EXP(L751*M751)</f>
        <v>2.9306264333487</v>
      </c>
      <c r="AF751" s="0" t="n">
        <v>130019.522746523</v>
      </c>
      <c r="AG751" s="0" t="n">
        <v>6507.82824848106</v>
      </c>
      <c r="AH751" s="0" t="n">
        <f aca="false">AD751*0.1</f>
        <v>5.223868284E-007</v>
      </c>
      <c r="AI751" s="0" t="n">
        <f aca="false">(SQRT(((AG751/W751)^2)+((AH751/AD751)^2)))*AE751</f>
        <v>0.295047553413423</v>
      </c>
      <c r="AJ751" s="0" t="n">
        <v>3.02832944E-007</v>
      </c>
      <c r="AK751" s="0" t="n">
        <f aca="false">(W751*AJ751)*EXP(L751*M751)</f>
        <v>0.169891387440504</v>
      </c>
      <c r="AL751" s="0" t="n">
        <v>130019.522746523</v>
      </c>
      <c r="AM751" s="0" t="n">
        <v>6507.82824848106</v>
      </c>
      <c r="AN751" s="0" t="n">
        <f aca="false">AJ751*0.1</f>
        <v>3.02832944E-008</v>
      </c>
      <c r="AO751" s="0" t="n">
        <f aca="false">(SQRT(((AM751/W751)^2)+((AN751/AJ751)^2)))*AK751</f>
        <v>0.017104205994981</v>
      </c>
    </row>
    <row r="752" customFormat="false" ht="15" hidden="false" customHeight="false" outlineLevel="0" collapsed="false">
      <c r="A752" s="42" t="s">
        <v>1216</v>
      </c>
      <c r="B752" s="32"/>
      <c r="C752" s="0" t="s">
        <v>2123</v>
      </c>
      <c r="D752" s="47"/>
      <c r="E752" s="0" t="n">
        <v>10000</v>
      </c>
      <c r="F752" s="0" t="n">
        <v>10566</v>
      </c>
      <c r="G752" s="0" t="n">
        <f aca="false">(((F752*3.7852*35.81)/1000)/(H752^2))*1.2732</f>
        <v>27.1189383600413</v>
      </c>
      <c r="H752" s="0" t="n">
        <v>8.2</v>
      </c>
      <c r="I752" s="0" t="n">
        <v>52.8306757524134</v>
      </c>
      <c r="J752" s="0" t="n">
        <v>130.009325504884</v>
      </c>
      <c r="K752" s="0" t="n">
        <v>0.00593973</v>
      </c>
      <c r="L752" s="0" t="n">
        <v>0.005</v>
      </c>
      <c r="M752" s="0" t="n">
        <v>1</v>
      </c>
      <c r="N752" s="0" t="n">
        <v>4.5466772367112</v>
      </c>
      <c r="O752" s="0" t="n">
        <f aca="false">(N752/2204.59)*EXP(L752*M752)</f>
        <v>0.00207270628606733</v>
      </c>
      <c r="P752" s="0" t="n">
        <v>0.693948706618423</v>
      </c>
      <c r="Q752" s="0" t="n">
        <v>0.0696754411027923</v>
      </c>
      <c r="R752" s="0" t="n">
        <f aca="false">30.3818643031628*(I752/Hoja4!$DN$2)</f>
        <v>0.279361324957822</v>
      </c>
      <c r="S752" s="0" t="n">
        <v>1.14894745568521</v>
      </c>
      <c r="T752" s="0" t="n">
        <v>5.58086552427142E-005</v>
      </c>
      <c r="U752" s="0" t="n">
        <f aca="false">(SQRT(((P752/G752)^2)+((Q752/H752)^2)+((R752/I752)^2)+((S752/J752)^2)+((T752/K752)^2)))*O752</f>
        <v>6.29141712356272E-005</v>
      </c>
      <c r="V752" s="0" t="n">
        <f aca="false">O752&gt;U752</f>
        <v>1</v>
      </c>
      <c r="W752" s="0" t="n">
        <v>558208.92</v>
      </c>
      <c r="X752" s="0" t="n">
        <v>4.994E-006</v>
      </c>
      <c r="Y752" s="0" t="n">
        <f aca="false">(W752*X752)*EXP(L752*M752)</f>
        <v>2.80166872755389</v>
      </c>
      <c r="Z752" s="0" t="n">
        <v>130019.522746523</v>
      </c>
      <c r="AA752" s="0" t="n">
        <v>6507.82824848106</v>
      </c>
      <c r="AB752" s="0" t="n">
        <f aca="false">X752*0.1</f>
        <v>4.994E-007</v>
      </c>
      <c r="AC752" s="0" t="n">
        <f aca="false">(SQRT(((AA752/W752)^2)+((AB752/X752)^2)))*Y752</f>
        <v>0.282064439920827</v>
      </c>
      <c r="AD752" s="0" t="n">
        <v>5.223868284E-006</v>
      </c>
      <c r="AE752" s="0" t="n">
        <f aca="false">(W752*AD752)*EXP(L752*M752)</f>
        <v>2.9306264333487</v>
      </c>
      <c r="AF752" s="0" t="n">
        <v>130019.522746523</v>
      </c>
      <c r="AG752" s="0" t="n">
        <v>6507.82824848106</v>
      </c>
      <c r="AH752" s="0" t="n">
        <f aca="false">AD752*0.1</f>
        <v>5.223868284E-007</v>
      </c>
      <c r="AI752" s="0" t="n">
        <f aca="false">(SQRT(((AG752/W752)^2)+((AH752/AD752)^2)))*AE752</f>
        <v>0.295047553413423</v>
      </c>
      <c r="AJ752" s="0" t="n">
        <v>3.02832944E-007</v>
      </c>
      <c r="AK752" s="0" t="n">
        <f aca="false">(W752*AJ752)*EXP(L752*M752)</f>
        <v>0.169891387440504</v>
      </c>
      <c r="AL752" s="0" t="n">
        <v>130019.522746523</v>
      </c>
      <c r="AM752" s="0" t="n">
        <v>6507.82824848106</v>
      </c>
      <c r="AN752" s="0" t="n">
        <f aca="false">AJ752*0.1</f>
        <v>3.02832944E-008</v>
      </c>
      <c r="AO752" s="0" t="n">
        <f aca="false">(SQRT(((AM752/W752)^2)+((AN752/AJ752)^2)))*AK752</f>
        <v>0.017104205994981</v>
      </c>
    </row>
    <row r="753" customFormat="false" ht="15" hidden="false" customHeight="false" outlineLevel="0" collapsed="false">
      <c r="A753" s="42" t="s">
        <v>1216</v>
      </c>
      <c r="B753" s="32"/>
      <c r="C753" s="0" t="s">
        <v>2123</v>
      </c>
      <c r="D753" s="47"/>
      <c r="E753" s="0" t="n">
        <v>600</v>
      </c>
      <c r="F753" s="0" t="n">
        <v>581.17</v>
      </c>
      <c r="G753" s="0" t="n">
        <f aca="false">(((F753*3.7852*35.81)/1000)/(H753^2))*1.2732</f>
        <v>5.77717405789555</v>
      </c>
      <c r="H753" s="0" t="n">
        <v>4.166666673</v>
      </c>
      <c r="I753" s="0" t="n">
        <v>57.6294027565084</v>
      </c>
      <c r="J753" s="0" t="n">
        <v>130.009325504884</v>
      </c>
      <c r="K753" s="0" t="n">
        <v>0.00593973</v>
      </c>
      <c r="L753" s="0" t="n">
        <v>0.005</v>
      </c>
      <c r="M753" s="0" t="n">
        <v>1</v>
      </c>
      <c r="N753" s="0" t="n">
        <v>0.45466772367112</v>
      </c>
      <c r="O753" s="0" t="n">
        <f aca="false">(N753/2204.59)*EXP(L753*M753)</f>
        <v>0.000207270628606733</v>
      </c>
      <c r="P753" s="0" t="n">
        <v>2.04565260522565</v>
      </c>
      <c r="Q753" s="0" t="n">
        <v>1.48038112546583</v>
      </c>
      <c r="R753" s="0" t="n">
        <f aca="false">306.737494238587*(I753/Hoja4!$C$2)</f>
        <v>6.03521811834932</v>
      </c>
      <c r="S753" s="0" t="n">
        <v>1.14894745568521</v>
      </c>
      <c r="T753" s="0" t="n">
        <v>5.58086552427142E-005</v>
      </c>
      <c r="U753" s="0" t="n">
        <f aca="false">(SQRT(((P753/G753)^2)+((Q753/H753)^2)+((R753/I753)^2)+((S753/J753)^2)+((T753/K753)^2)))*O753</f>
        <v>0.000106244543749254</v>
      </c>
      <c r="V753" s="0" t="n">
        <f aca="false">O753&gt;U753</f>
        <v>1</v>
      </c>
      <c r="W753" s="0" t="n">
        <v>33492.48</v>
      </c>
      <c r="X753" s="0" t="n">
        <v>4.994E-006</v>
      </c>
      <c r="Y753" s="0" t="n">
        <f aca="false">(W753*X753)*EXP(L753*M753)</f>
        <v>0.168099846602638</v>
      </c>
      <c r="Z753" s="0" t="n">
        <v>253982.810488858</v>
      </c>
      <c r="AA753" s="0" t="n">
        <v>6507.82824848106</v>
      </c>
      <c r="AB753" s="0" t="n">
        <f aca="false">X753*0.1</f>
        <v>4.994E-007</v>
      </c>
      <c r="AC753" s="0" t="n">
        <f aca="false">(SQRT(((AA753/W753)^2)+((AB753/X753)^2)))*Y753</f>
        <v>0.0367348235683006</v>
      </c>
      <c r="AD753" s="0" t="n">
        <v>5.223868284E-006</v>
      </c>
      <c r="AE753" s="0" t="n">
        <f aca="false">(W753*AD753)*EXP(L753*M753)</f>
        <v>0.175837296197994</v>
      </c>
      <c r="AF753" s="0" t="n">
        <v>253982.810488858</v>
      </c>
      <c r="AG753" s="0" t="n">
        <v>6507.82824848106</v>
      </c>
      <c r="AH753" s="0" t="n">
        <f aca="false">AD753*0.1</f>
        <v>5.223868284E-007</v>
      </c>
      <c r="AI753" s="0" t="n">
        <f aca="false">(SQRT(((AG753/W753)^2)+((AH753/AD753)^2)))*AE753</f>
        <v>0.0384256867754868</v>
      </c>
      <c r="AJ753" s="0" t="n">
        <v>3.02832944E-007</v>
      </c>
      <c r="AK753" s="0" t="n">
        <f aca="false">(W753*AJ753)*EXP(L753*M753)</f>
        <v>0.0101934664462605</v>
      </c>
      <c r="AL753" s="0" t="n">
        <v>253982.810488858</v>
      </c>
      <c r="AM753" s="0" t="n">
        <v>6507.82824848106</v>
      </c>
      <c r="AN753" s="0" t="n">
        <f aca="false">AJ753*0.1</f>
        <v>3.02832944E-008</v>
      </c>
      <c r="AO753" s="0" t="n">
        <f aca="false">(SQRT(((AM753/W753)^2)+((AN753/AJ753)^2)))*AK753</f>
        <v>0.00222757604495576</v>
      </c>
    </row>
    <row r="754" customFormat="false" ht="15" hidden="false" customHeight="false" outlineLevel="0" collapsed="false">
      <c r="A754" s="42" t="s">
        <v>1216</v>
      </c>
      <c r="B754" s="32"/>
      <c r="C754" s="0" t="s">
        <v>2123</v>
      </c>
      <c r="D754" s="47"/>
      <c r="E754" s="0" t="n">
        <v>2000</v>
      </c>
      <c r="F754" s="0" t="n">
        <v>1400</v>
      </c>
      <c r="G754" s="0" t="n">
        <f aca="false">(((F754*3.7852*35.81)/1000)/(H754^2))*1.2732</f>
        <v>6.22503395597237</v>
      </c>
      <c r="H754" s="0" t="n">
        <v>6.23</v>
      </c>
      <c r="I754" s="0" t="n">
        <v>79.7441142857143</v>
      </c>
      <c r="J754" s="0" t="n">
        <v>130.009325504884</v>
      </c>
      <c r="K754" s="0" t="n">
        <v>0.00593973</v>
      </c>
      <c r="L754" s="0" t="n">
        <v>0.005</v>
      </c>
      <c r="M754" s="0" t="n">
        <v>1</v>
      </c>
      <c r="N754" s="0" t="n">
        <v>1.0935316103712</v>
      </c>
      <c r="O754" s="0" t="n">
        <f aca="false">(N754/2204.59)*EXP(L754*M754)</f>
        <v>0.000498511269840923</v>
      </c>
      <c r="P754" s="0" t="n">
        <v>2.76641421144396</v>
      </c>
      <c r="Q754" s="0" t="n">
        <v>0.53313602271233</v>
      </c>
      <c r="R754" s="0" t="n">
        <f aca="false">194.735920132611*(I754/Hoja4!$M$2)</f>
        <v>6.06560449185605</v>
      </c>
      <c r="S754" s="0" t="n">
        <v>1.14894745568521</v>
      </c>
      <c r="T754" s="0" t="n">
        <v>5.58086552427142E-005</v>
      </c>
      <c r="U754" s="0" t="n">
        <f aca="false">(SQRT(((P754/G754)^2)+((Q754/H754)^2)+((R754/I754)^2)+((S754/J754)^2)+((T754/K754)^2)))*O754</f>
        <v>0.000228863837267635</v>
      </c>
      <c r="V754" s="0" t="n">
        <f aca="false">O754&gt;U754</f>
        <v>1</v>
      </c>
      <c r="W754" s="0" t="n">
        <v>111641.76</v>
      </c>
      <c r="X754" s="0" t="n">
        <v>4.994E-006</v>
      </c>
      <c r="Y754" s="0" t="n">
        <f aca="false">(W754*X754)*EXP(L754*M754)</f>
        <v>0.560333625053996</v>
      </c>
      <c r="Z754" s="0" t="n">
        <v>130019.522746523</v>
      </c>
      <c r="AA754" s="0" t="n">
        <v>6507.82824848106</v>
      </c>
      <c r="AB754" s="0" t="n">
        <f aca="false">X754*0.1</f>
        <v>4.994E-007</v>
      </c>
      <c r="AC754" s="0" t="n">
        <f aca="false">(SQRT(((AA754/W754)^2)+((AB754/X754)^2)))*Y754</f>
        <v>0.0648583795047132</v>
      </c>
      <c r="AD754" s="0" t="n">
        <v>5.223868284E-006</v>
      </c>
      <c r="AE754" s="0" t="n">
        <f aca="false">(W754*AD754)*EXP(L754*M754)</f>
        <v>0.586125160668466</v>
      </c>
      <c r="AF754" s="0" t="n">
        <v>130019.522746523</v>
      </c>
      <c r="AG754" s="0" t="n">
        <v>6507.82824848106</v>
      </c>
      <c r="AH754" s="0" t="n">
        <f aca="false">AD754*0.1</f>
        <v>5.223868284E-007</v>
      </c>
      <c r="AI754" s="0" t="n">
        <f aca="false">(SQRT(((AG754/W754)^2)+((AH754/AD754)^2)))*AE754</f>
        <v>0.0678437388158404</v>
      </c>
      <c r="AJ754" s="0" t="n">
        <v>3.02832944E-007</v>
      </c>
      <c r="AK754" s="0" t="n">
        <f aca="false">(W754*AJ754)*EXP(L754*M754)</f>
        <v>0.0339782701836792</v>
      </c>
      <c r="AL754" s="0" t="n">
        <v>130019.522746523</v>
      </c>
      <c r="AM754" s="0" t="n">
        <v>6507.82824848106</v>
      </c>
      <c r="AN754" s="0" t="n">
        <f aca="false">AJ754*0.1</f>
        <v>3.02832944E-008</v>
      </c>
      <c r="AO754" s="0" t="n">
        <f aca="false">(SQRT(((AM754/W754)^2)+((AN754/AJ754)^2)))*AK754</f>
        <v>0.00393297036613567</v>
      </c>
    </row>
    <row r="755" customFormat="false" ht="15" hidden="false" customHeight="false" outlineLevel="0" collapsed="false">
      <c r="A755" s="42" t="s">
        <v>1216</v>
      </c>
      <c r="B755" s="32"/>
      <c r="C755" s="0" t="s">
        <v>2123</v>
      </c>
      <c r="D755" s="47"/>
      <c r="E755" s="0" t="n">
        <v>1100</v>
      </c>
      <c r="F755" s="0" t="n">
        <v>1188.77</v>
      </c>
      <c r="G755" s="0" t="n">
        <f aca="false">(((F755*3.7852*35.81)/1000)/(H755^2))*1.2732</f>
        <v>11.8549836063919</v>
      </c>
      <c r="H755" s="0" t="n">
        <v>4.16</v>
      </c>
      <c r="I755" s="0" t="n">
        <v>51.6524811359641</v>
      </c>
      <c r="J755" s="0" t="n">
        <v>130.009325504884</v>
      </c>
      <c r="K755" s="0" t="n">
        <v>0.00593973</v>
      </c>
      <c r="L755" s="0" t="n">
        <v>0.005</v>
      </c>
      <c r="M755" s="0" t="n">
        <v>1</v>
      </c>
      <c r="N755" s="0" t="n">
        <v>0.849244468527049</v>
      </c>
      <c r="O755" s="0" t="n">
        <f aca="false">(N755/2204.59)*EXP(L755*M755)</f>
        <v>0.000387147417043655</v>
      </c>
      <c r="P755" s="0" t="n">
        <v>3.84628009552178</v>
      </c>
      <c r="Q755" s="0" t="n">
        <v>0.929413195093969</v>
      </c>
      <c r="R755" s="0" t="n">
        <f aca="false">20.0517050054558*(I755/Hoja4!$H$2)</f>
        <v>6.76274928878121</v>
      </c>
      <c r="S755" s="0" t="n">
        <v>1.14894745568521</v>
      </c>
      <c r="T755" s="0" t="n">
        <v>5.58086552427142E-005</v>
      </c>
      <c r="U755" s="0" t="n">
        <f aca="false">(SQRT(((P755/G755)^2)+((Q755/H755)^2)+((R755/I755)^2)+((S755/J755)^2)+((T755/K755)^2)))*O755</f>
        <v>0.000160788567017369</v>
      </c>
      <c r="V755" s="0" t="n">
        <f aca="false">O755&gt;U755</f>
        <v>1</v>
      </c>
      <c r="W755" s="0" t="n">
        <v>61402.92</v>
      </c>
      <c r="X755" s="0" t="n">
        <v>4.994E-006</v>
      </c>
      <c r="Y755" s="0" t="n">
        <f aca="false">(W755*X755)*EXP(L755*M755)</f>
        <v>0.308183252866137</v>
      </c>
      <c r="Z755" s="0" t="n">
        <v>86703.9692565335</v>
      </c>
      <c r="AA755" s="0" t="n">
        <v>6507.82824848106</v>
      </c>
      <c r="AB755" s="0" t="n">
        <f aca="false">X755*0.1</f>
        <v>4.994E-007</v>
      </c>
      <c r="AC755" s="0" t="n">
        <f aca="false">(SQRT(((AA755/W755)^2)+((AB755/X755)^2)))*Y755</f>
        <v>0.0449070245260962</v>
      </c>
      <c r="AD755" s="0" t="n">
        <v>5.223868284E-006</v>
      </c>
      <c r="AE755" s="0" t="n">
        <f aca="false">(W755*AD755)*EXP(L755*M755)</f>
        <v>0.322368586365111</v>
      </c>
      <c r="AF755" s="0" t="n">
        <v>86703.9692565335</v>
      </c>
      <c r="AG755" s="0" t="n">
        <v>6507.82824848106</v>
      </c>
      <c r="AH755" s="0" t="n">
        <f aca="false">AD755*0.1</f>
        <v>5.223868284E-007</v>
      </c>
      <c r="AI755" s="0" t="n">
        <f aca="false">(SQRT(((AG755/W755)^2)+((AH755/AD755)^2)))*AE755</f>
        <v>0.0469740450842379</v>
      </c>
      <c r="AJ755" s="0" t="n">
        <v>3.02832944E-007</v>
      </c>
      <c r="AK755" s="0" t="n">
        <f aca="false">(W755*AJ755)*EXP(L755*M755)</f>
        <v>0.0186880339921803</v>
      </c>
      <c r="AL755" s="0" t="n">
        <v>86703.9692565335</v>
      </c>
      <c r="AM755" s="0" t="n">
        <v>6507.82824848106</v>
      </c>
      <c r="AN755" s="0" t="n">
        <f aca="false">AJ755*0.1</f>
        <v>3.02832944E-008</v>
      </c>
      <c r="AO755" s="0" t="n">
        <f aca="false">(SQRT(((AM755/W755)^2)+((AN755/AJ755)^2)))*AK755</f>
        <v>0.00272313304836161</v>
      </c>
    </row>
    <row r="756" customFormat="false" ht="15" hidden="false" customHeight="false" outlineLevel="0" collapsed="false">
      <c r="A756" s="42" t="s">
        <v>1216</v>
      </c>
      <c r="B756" s="32"/>
      <c r="C756" s="0" t="s">
        <v>2123</v>
      </c>
      <c r="D756" s="47"/>
      <c r="E756" s="0" t="n">
        <v>550</v>
      </c>
      <c r="F756" s="0" t="n">
        <v>581.17</v>
      </c>
      <c r="G756" s="0" t="n">
        <f aca="false">(((F756*3.7852*35.81)/1000)/(H756^2))*1.2732</f>
        <v>5.77717405789555</v>
      </c>
      <c r="H756" s="0" t="n">
        <v>4.166666673</v>
      </c>
      <c r="I756" s="0" t="n">
        <v>52.8268837001222</v>
      </c>
      <c r="J756" s="0" t="n">
        <v>130.009325504884</v>
      </c>
      <c r="K756" s="0" t="n">
        <v>0.00593973</v>
      </c>
      <c r="L756" s="0" t="n">
        <v>0.005</v>
      </c>
      <c r="M756" s="0" t="n">
        <v>1</v>
      </c>
      <c r="N756" s="0" t="n">
        <v>0.424622234263525</v>
      </c>
      <c r="O756" s="0" t="n">
        <f aca="false">(N756/2204.59)*EXP(L756*M756)</f>
        <v>0.000193573708521828</v>
      </c>
      <c r="P756" s="0" t="n">
        <v>2.04565260522565</v>
      </c>
      <c r="Q756" s="0" t="n">
        <v>1.48038112546583</v>
      </c>
      <c r="R756" s="0" t="n">
        <f aca="false">306.737494238587*(I756/Hoja4!$C$2)</f>
        <v>5.53227606730495</v>
      </c>
      <c r="S756" s="0" t="n">
        <v>1.14894745568521</v>
      </c>
      <c r="T756" s="0" t="n">
        <v>5.58086552427142E-005</v>
      </c>
      <c r="U756" s="0" t="n">
        <f aca="false">(SQRT(((P756/G756)^2)+((Q756/H756)^2)+((R756/I756)^2)+((S756/J756)^2)+((T756/K756)^2)))*O756</f>
        <v>9.92236598209678E-005</v>
      </c>
      <c r="V756" s="0" t="n">
        <f aca="false">O756&gt;U756</f>
        <v>1</v>
      </c>
      <c r="W756" s="0" t="n">
        <v>30701.4</v>
      </c>
      <c r="X756" s="0" t="n">
        <v>4.994E-006</v>
      </c>
      <c r="Y756" s="0" t="n">
        <f aca="false">(W756*X756)*EXP(L756*M756)</f>
        <v>0.154091325291117</v>
      </c>
      <c r="Z756" s="0" t="n">
        <v>253982.810488858</v>
      </c>
      <c r="AA756" s="0" t="n">
        <v>6507.82824848106</v>
      </c>
      <c r="AB756" s="0" t="n">
        <f aca="false">X756*0.1</f>
        <v>4.994E-007</v>
      </c>
      <c r="AC756" s="0" t="n">
        <f aca="false">(SQRT(((AA756/W756)^2)+((AB756/X756)^2)))*Y756</f>
        <v>0.0361152743810094</v>
      </c>
      <c r="AD756" s="0" t="n">
        <v>5.223868284E-006</v>
      </c>
      <c r="AE756" s="0" t="n">
        <f aca="false">(W756*AD756)*EXP(L756*M756)</f>
        <v>0.161183978179373</v>
      </c>
      <c r="AF756" s="0" t="n">
        <v>253982.810488858</v>
      </c>
      <c r="AG756" s="0" t="n">
        <v>6507.82824848106</v>
      </c>
      <c r="AH756" s="0" t="n">
        <f aca="false">AD756*0.1</f>
        <v>5.223868284E-007</v>
      </c>
      <c r="AI756" s="0" t="n">
        <f aca="false">(SQRT(((AG756/W756)^2)+((AH756/AD756)^2)))*AE756</f>
        <v>0.0377776204258937</v>
      </c>
      <c r="AJ756" s="0" t="n">
        <v>3.02832944E-007</v>
      </c>
      <c r="AK756" s="0" t="n">
        <f aca="false">(W756*AJ756)*EXP(L756*M756)</f>
        <v>0.00934399873503614</v>
      </c>
      <c r="AL756" s="0" t="n">
        <v>253982.810488858</v>
      </c>
      <c r="AM756" s="0" t="n">
        <v>6507.82824848106</v>
      </c>
      <c r="AN756" s="0" t="n">
        <f aca="false">AJ756*0.1</f>
        <v>3.02832944E-008</v>
      </c>
      <c r="AO756" s="0" t="n">
        <f aca="false">(SQRT(((AM756/W756)^2)+((AN756/AJ756)^2)))*AK756</f>
        <v>0.00219000698121123</v>
      </c>
    </row>
    <row r="757" customFormat="false" ht="15" hidden="false" customHeight="false" outlineLevel="0" collapsed="false">
      <c r="A757" s="42" t="s">
        <v>1216</v>
      </c>
      <c r="B757" s="32"/>
      <c r="C757" s="0" t="s">
        <v>2122</v>
      </c>
      <c r="D757" s="47"/>
      <c r="E757" s="0" t="n">
        <v>5000</v>
      </c>
      <c r="F757" s="0" t="n">
        <v>5049</v>
      </c>
      <c r="G757" s="0" t="n">
        <f aca="false">(((F757*3.7852*35.81)/1000)/(H757^2))*1.2732</f>
        <v>13.6149226735475</v>
      </c>
      <c r="H757" s="0" t="n">
        <v>8</v>
      </c>
      <c r="I757" s="0" t="n">
        <v>71.301247771836</v>
      </c>
      <c r="J757" s="0" t="n">
        <v>68.0016224983599</v>
      </c>
      <c r="K757" s="0" t="n">
        <v>3.82238500207701</v>
      </c>
      <c r="L757" s="0" t="n">
        <v>0.005</v>
      </c>
      <c r="M757" s="0" t="n">
        <v>1</v>
      </c>
      <c r="N757" s="0" t="n">
        <v>1308.70817401148</v>
      </c>
      <c r="O757" s="0" t="n">
        <f aca="false">(N757/2204.59)*EXP(L757*M757)</f>
        <v>0.596604403101066</v>
      </c>
      <c r="P757" s="0" t="n">
        <v>0.400684429145215</v>
      </c>
      <c r="Q757" s="0" t="n">
        <v>0.0788250461799058</v>
      </c>
      <c r="R757" s="0" t="n">
        <f aca="false">30.6123136425953*(I757/Hoja4!$AB$2)</f>
        <v>0.389562109228789</v>
      </c>
      <c r="S757" s="0" t="n">
        <v>0.346725101597201</v>
      </c>
      <c r="T757" s="0" t="n">
        <v>0.0215793379964769</v>
      </c>
      <c r="U757" s="0" t="n">
        <f aca="false">(SQRT(((P757/G757)^2)+((Q757/H757)^2)+((R757/I757)^2)+((S757/J757)^2)+((T757/K757)^2)))*O757</f>
        <v>0.019340637772148</v>
      </c>
      <c r="V757" s="0" t="n">
        <f aca="false">O757&gt;U757</f>
        <v>1</v>
      </c>
      <c r="W757" s="0" t="n">
        <v>360000</v>
      </c>
      <c r="X757" s="0" t="n">
        <v>4.994E-006</v>
      </c>
      <c r="Y757" s="0" t="n">
        <f aca="false">(W757*X757)*EXP(L757*M757)</f>
        <v>1.80685171050187</v>
      </c>
      <c r="Z757" s="0" t="n">
        <v>130019.522746523</v>
      </c>
      <c r="AA757" s="0" t="n">
        <v>3748.14709444969</v>
      </c>
      <c r="AB757" s="0" t="n">
        <f aca="false">X757*0.1</f>
        <v>4.994E-007</v>
      </c>
      <c r="AC757" s="0" t="n">
        <f aca="false">(SQRT(((AA757/W757)^2)+((AB757/X757)^2)))*Y757</f>
        <v>0.181661842712114</v>
      </c>
      <c r="AD757" s="0" t="n">
        <v>5.223868284E-006</v>
      </c>
      <c r="AE757" s="0" t="n">
        <f aca="false">(W757*AD757)*EXP(L757*M757)</f>
        <v>1.89001909178651</v>
      </c>
      <c r="AF757" s="0" t="n">
        <v>130019.522746523</v>
      </c>
      <c r="AG757" s="0" t="n">
        <v>3748.14709444969</v>
      </c>
      <c r="AH757" s="0" t="n">
        <f aca="false">AD757*0.1</f>
        <v>5.223868284E-007</v>
      </c>
      <c r="AI757" s="0" t="n">
        <f aca="false">(SQRT(((AG757/W757)^2)+((AH757/AD757)^2)))*AE757</f>
        <v>0.190023535954507</v>
      </c>
      <c r="AJ757" s="0" t="n">
        <v>3.02832944E-007</v>
      </c>
      <c r="AK757" s="0" t="n">
        <f aca="false">(W757*AJ757)*EXP(L757*M757)</f>
        <v>0.109566324161537</v>
      </c>
      <c r="AL757" s="0" t="n">
        <v>130019.522746523</v>
      </c>
      <c r="AM757" s="0" t="n">
        <v>3748.14709444969</v>
      </c>
      <c r="AN757" s="0" t="n">
        <f aca="false">AJ757*0.1</f>
        <v>3.02832944E-008</v>
      </c>
      <c r="AO757" s="0" t="n">
        <f aca="false">(SQRT(((AM757/W757)^2)+((AN757/AJ757)^2)))*AK757</f>
        <v>0.011015857156783</v>
      </c>
    </row>
    <row r="758" customFormat="false" ht="15" hidden="false" customHeight="false" outlineLevel="0" collapsed="false">
      <c r="A758" s="42" t="s">
        <v>1216</v>
      </c>
      <c r="B758" s="32"/>
      <c r="C758" s="0" t="s">
        <v>2123</v>
      </c>
      <c r="D758" s="47"/>
      <c r="E758" s="0" t="n">
        <v>5000</v>
      </c>
      <c r="F758" s="0" t="n">
        <v>5049</v>
      </c>
      <c r="G758" s="0" t="n">
        <f aca="false">(((F758*3.7852*35.81)/1000)/(H758^2))*1.2732</f>
        <v>13.6149226735475</v>
      </c>
      <c r="H758" s="0" t="n">
        <v>8</v>
      </c>
      <c r="I758" s="0" t="n">
        <v>23.767082590612</v>
      </c>
      <c r="J758" s="0" t="n">
        <v>130.009325504884</v>
      </c>
      <c r="K758" s="0" t="n">
        <v>0.00593973</v>
      </c>
      <c r="L758" s="0" t="n">
        <v>0.005</v>
      </c>
      <c r="M758" s="0" t="n">
        <v>1</v>
      </c>
      <c r="N758" s="0" t="n">
        <v>2.20618542857143</v>
      </c>
      <c r="O758" s="0" t="n">
        <f aca="false">(N758/2204.59)*EXP(L758*M758)</f>
        <v>0.0010057398332805</v>
      </c>
      <c r="P758" s="0" t="n">
        <v>0.400684429145215</v>
      </c>
      <c r="Q758" s="0" t="n">
        <v>0.0788250461799058</v>
      </c>
      <c r="R758" s="0" t="n">
        <f aca="false">30.6123136425953*(I758/Hoja4!$AB$2)</f>
        <v>0.129854036409596</v>
      </c>
      <c r="S758" s="0" t="n">
        <v>1.14894745568521</v>
      </c>
      <c r="T758" s="0" t="n">
        <v>5.58086552427142E-005</v>
      </c>
      <c r="U758" s="0" t="n">
        <f aca="false">(SQRT(((P758/G758)^2)+((Q758/H758)^2)+((R758/I758)^2)+((S758/J758)^2)+((T758/K758)^2)))*O758</f>
        <v>3.42458443598495E-005</v>
      </c>
      <c r="V758" s="0" t="n">
        <f aca="false">O758&gt;U758</f>
        <v>1</v>
      </c>
      <c r="W758" s="0" t="n">
        <v>120000</v>
      </c>
      <c r="X758" s="0" t="n">
        <v>4.994E-006</v>
      </c>
      <c r="Y758" s="0" t="n">
        <f aca="false">(W758*X758)*EXP(L758*M758)</f>
        <v>0.602283903500622</v>
      </c>
      <c r="Z758" s="0" t="n">
        <v>130019.522746523</v>
      </c>
      <c r="AA758" s="0" t="n">
        <v>6507.82824848106</v>
      </c>
      <c r="AB758" s="0" t="n">
        <f aca="false">X758*0.1</f>
        <v>4.994E-007</v>
      </c>
      <c r="AC758" s="0" t="n">
        <f aca="false">(SQRT(((AA758/W758)^2)+((AB758/X758)^2)))*Y758</f>
        <v>0.0685151857800542</v>
      </c>
      <c r="AD758" s="0" t="n">
        <v>5.223868284E-006</v>
      </c>
      <c r="AE758" s="0" t="n">
        <f aca="false">(W758*AD758)*EXP(L758*M758)</f>
        <v>0.630006363928838</v>
      </c>
      <c r="AF758" s="0" t="n">
        <v>130019.522746523</v>
      </c>
      <c r="AG758" s="0" t="n">
        <v>6507.82824848106</v>
      </c>
      <c r="AH758" s="0" t="n">
        <f aca="false">AD758*0.1</f>
        <v>5.223868284E-007</v>
      </c>
      <c r="AI758" s="0" t="n">
        <f aca="false">(SQRT(((AG758/W758)^2)+((AH758/AD758)^2)))*AE758</f>
        <v>0.071668863830355</v>
      </c>
      <c r="AJ758" s="0" t="n">
        <v>3.02832944E-007</v>
      </c>
      <c r="AK758" s="0" t="n">
        <f aca="false">(W758*AJ758)*EXP(L758*M758)</f>
        <v>0.0365221080538457</v>
      </c>
      <c r="AL758" s="0" t="n">
        <v>130019.522746523</v>
      </c>
      <c r="AM758" s="0" t="n">
        <v>6507.82824848106</v>
      </c>
      <c r="AN758" s="0" t="n">
        <f aca="false">AJ758*0.1</f>
        <v>3.02832944E-008</v>
      </c>
      <c r="AO758" s="0" t="n">
        <f aca="false">(SQRT(((AM758/W758)^2)+((AN758/AJ758)^2)))*AK758</f>
        <v>0.00415471674378869</v>
      </c>
    </row>
    <row r="759" customFormat="false" ht="15" hidden="false" customHeight="false" outlineLevel="0" collapsed="false">
      <c r="A759" s="42" t="s">
        <v>1216</v>
      </c>
      <c r="B759" s="40" t="s">
        <v>1243</v>
      </c>
      <c r="C759" s="0" t="s">
        <v>2122</v>
      </c>
      <c r="D759" s="41" t="n">
        <v>39604</v>
      </c>
      <c r="E759" s="0" t="n">
        <v>10000</v>
      </c>
      <c r="F759" s="0" t="n">
        <v>9685</v>
      </c>
      <c r="G759" s="0" t="n">
        <f aca="false">(((F759*3.7852*35.81)/1000)/(H759^2))*1.2732</f>
        <v>26.1161667841766</v>
      </c>
      <c r="H759" s="0" t="n">
        <v>8</v>
      </c>
      <c r="I759" s="0" t="n">
        <v>156.622436538187</v>
      </c>
      <c r="J759" s="0" t="n">
        <v>68.0016224983599</v>
      </c>
      <c r="K759" s="0" t="n">
        <v>3.82238500207701</v>
      </c>
      <c r="L759" s="0" t="n">
        <v>0.005</v>
      </c>
      <c r="M759" s="0" t="n">
        <v>4</v>
      </c>
      <c r="N759" s="0" t="n">
        <v>3221.48787916802</v>
      </c>
      <c r="O759" s="0" t="n">
        <f aca="false">(N759/2204.59)*EXP(L759*M759)</f>
        <v>1.4907834342019</v>
      </c>
      <c r="P759" s="0" t="n">
        <v>0.693948706618423</v>
      </c>
      <c r="Q759" s="0" t="n">
        <v>0.0696754411027923</v>
      </c>
      <c r="R759" s="0" t="n">
        <f aca="false">30.3818643031628*(I759/Hoja4!$CY$2)</f>
        <v>1.39347351471995</v>
      </c>
      <c r="S759" s="0" t="n">
        <v>0.346725101597201</v>
      </c>
      <c r="T759" s="0" t="n">
        <v>0.0215793379964769</v>
      </c>
      <c r="U759" s="0" t="n">
        <f aca="false">(SQRT(((P759/G759)^2)+((Q759/H759)^2)+((R759/I759)^2)+((S759/J759)^2)+((T759/K759)^2)))*O759</f>
        <v>0.045191428735064</v>
      </c>
      <c r="V759" s="0" t="n">
        <f aca="false">O759&gt;U759</f>
        <v>1</v>
      </c>
      <c r="W759" s="0" t="n">
        <v>1516888.29787234</v>
      </c>
      <c r="X759" s="0" t="n">
        <v>4.994E-006</v>
      </c>
      <c r="Y759" s="0" t="n">
        <f aca="false">(W759*X759)*EXP(L759*M759)</f>
        <v>7.72837218195637</v>
      </c>
      <c r="Z759" s="0" t="n">
        <v>253982.810488858</v>
      </c>
      <c r="AA759" s="0" t="n">
        <v>3748.14709444969</v>
      </c>
      <c r="AB759" s="0" t="n">
        <f aca="false">X759*0.1</f>
        <v>4.994E-007</v>
      </c>
      <c r="AC759" s="0" t="n">
        <f aca="false">(SQRT(((AA759/W759)^2)+((AB759/X759)^2)))*Y759</f>
        <v>0.773073112691915</v>
      </c>
      <c r="AD759" s="0" t="n">
        <v>5.223868284E-006</v>
      </c>
      <c r="AE759" s="0" t="n">
        <f aca="false">(W759*AD759)*EXP(L759*M759)</f>
        <v>8.08410058635758</v>
      </c>
      <c r="AF759" s="0" t="n">
        <v>253982.810488858</v>
      </c>
      <c r="AG759" s="0" t="n">
        <v>3748.14709444969</v>
      </c>
      <c r="AH759" s="0" t="n">
        <f aca="false">AD759*0.1</f>
        <v>5.223868284E-007</v>
      </c>
      <c r="AI759" s="0" t="n">
        <f aca="false">(SQRT(((AG759/W759)^2)+((AH759/AD759)^2)))*AE759</f>
        <v>0.808656811094204</v>
      </c>
      <c r="AJ759" s="0" t="n">
        <v>3.02832944E-007</v>
      </c>
      <c r="AK759" s="0" t="n">
        <f aca="false">(W759*AJ759)*EXP(L759*M759)</f>
        <v>0.468643512252613</v>
      </c>
      <c r="AL759" s="0" t="n">
        <v>253982.810488858</v>
      </c>
      <c r="AM759" s="0" t="n">
        <v>3748.14709444969</v>
      </c>
      <c r="AN759" s="0" t="n">
        <f aca="false">AJ759*0.1</f>
        <v>3.02832944E-008</v>
      </c>
      <c r="AO759" s="0" t="n">
        <f aca="false">(SQRT(((AM759/W759)^2)+((AN759/AJ759)^2)))*AK759</f>
        <v>0.046878655715606</v>
      </c>
    </row>
    <row r="760" customFormat="false" ht="15" hidden="false" customHeight="false" outlineLevel="0" collapsed="false">
      <c r="A760" s="42" t="s">
        <v>1216</v>
      </c>
      <c r="B760" s="32"/>
      <c r="C760" s="0" t="s">
        <v>2123</v>
      </c>
      <c r="D760" s="47"/>
      <c r="E760" s="0" t="n">
        <v>10000</v>
      </c>
      <c r="F760" s="0" t="n">
        <v>9685</v>
      </c>
      <c r="G760" s="0" t="n">
        <f aca="false">(((F760*3.7852*35.81)/1000)/(H760^2))*1.2732</f>
        <v>26.1161667841766</v>
      </c>
      <c r="H760" s="0" t="n">
        <v>8</v>
      </c>
      <c r="I760" s="0" t="n">
        <v>133.000692011116</v>
      </c>
      <c r="J760" s="0" t="n">
        <v>130.009325504884</v>
      </c>
      <c r="K760" s="0" t="n">
        <v>0.00593973</v>
      </c>
      <c r="L760" s="0" t="n">
        <v>0.005</v>
      </c>
      <c r="M760" s="0" t="n">
        <v>4</v>
      </c>
      <c r="N760" s="0" t="n">
        <v>8.73805301850155</v>
      </c>
      <c r="O760" s="0" t="n">
        <f aca="false">(N760/2204.59)*EXP(L760*M760)</f>
        <v>0.00404364230931834</v>
      </c>
      <c r="P760" s="0" t="n">
        <v>0.693948706618423</v>
      </c>
      <c r="Q760" s="0" t="n">
        <v>0.0696754411027923</v>
      </c>
      <c r="R760" s="0" t="n">
        <f aca="false">30.3818643031628*(I760/Hoja4!$DN$2)</f>
        <v>0.703289310828762</v>
      </c>
      <c r="S760" s="0" t="n">
        <v>1.14894745568521</v>
      </c>
      <c r="T760" s="0" t="n">
        <v>5.58086552427142E-005</v>
      </c>
      <c r="U760" s="0" t="n">
        <f aca="false">(SQRT(((P760/G760)^2)+((Q760/H760)^2)+((R760/I760)^2)+((S760/J760)^2)+((T760/K760)^2)))*O760</f>
        <v>0.000126343465777155</v>
      </c>
      <c r="V760" s="0" t="n">
        <f aca="false">O760&gt;U760</f>
        <v>1</v>
      </c>
      <c r="W760" s="0" t="n">
        <v>1288111.70212766</v>
      </c>
      <c r="X760" s="0" t="n">
        <v>4.994E-006</v>
      </c>
      <c r="Y760" s="0" t="n">
        <f aca="false">(W760*X760)*EXP(L760*M760)</f>
        <v>6.56278162336623</v>
      </c>
      <c r="Z760" s="0" t="n">
        <v>253982.810488858</v>
      </c>
      <c r="AA760" s="0" t="n">
        <v>6507.82824848106</v>
      </c>
      <c r="AB760" s="0" t="n">
        <f aca="false">X760*0.1</f>
        <v>4.994E-007</v>
      </c>
      <c r="AC760" s="0" t="n">
        <f aca="false">(SQRT(((AA760/W760)^2)+((AB760/X760)^2)))*Y760</f>
        <v>0.657115202318438</v>
      </c>
      <c r="AD760" s="0" t="n">
        <v>5.223868284E-006</v>
      </c>
      <c r="AE760" s="0" t="n">
        <f aca="false">(W760*AD760)*EXP(L760*M760)</f>
        <v>6.86485918644791</v>
      </c>
      <c r="AF760" s="0" t="n">
        <v>253982.810488858</v>
      </c>
      <c r="AG760" s="0" t="n">
        <v>6507.82824848106</v>
      </c>
      <c r="AH760" s="0" t="n">
        <f aca="false">AD760*0.1</f>
        <v>5.223868284E-007</v>
      </c>
      <c r="AI760" s="0" t="n">
        <f aca="false">(SQRT(((AG760/W760)^2)+((AH760/AD760)^2)))*AE760</f>
        <v>0.687361486649086</v>
      </c>
      <c r="AJ760" s="0" t="n">
        <v>3.02832944E-007</v>
      </c>
      <c r="AK760" s="0" t="n">
        <f aca="false">(W760*AJ760)*EXP(L760*M760)</f>
        <v>0.397962851388285</v>
      </c>
      <c r="AL760" s="0" t="n">
        <v>253982.810488858</v>
      </c>
      <c r="AM760" s="0" t="n">
        <v>6507.82824848106</v>
      </c>
      <c r="AN760" s="0" t="n">
        <f aca="false">AJ760*0.1</f>
        <v>3.02832944E-008</v>
      </c>
      <c r="AO760" s="0" t="n">
        <f aca="false">(SQRT(((AM760/W760)^2)+((AN760/AJ760)^2)))*AK760</f>
        <v>0.0398470427042948</v>
      </c>
    </row>
    <row r="761" customFormat="false" ht="15" hidden="false" customHeight="false" outlineLevel="0" collapsed="false">
      <c r="A761" s="42" t="s">
        <v>1205</v>
      </c>
      <c r="B761" s="40" t="s">
        <v>1246</v>
      </c>
      <c r="C761" s="0" t="s">
        <v>2151</v>
      </c>
      <c r="D761" s="41"/>
      <c r="E761" s="0" t="n">
        <v>5000</v>
      </c>
      <c r="F761" s="0" t="n">
        <v>5049</v>
      </c>
      <c r="G761" s="0" t="n">
        <f aca="false">(((F761*3.7852*35.81)/1000)/(H761^2))*1.2732</f>
        <v>13.6149226735475</v>
      </c>
      <c r="H761" s="0" t="n">
        <v>8</v>
      </c>
      <c r="I761" s="0" t="n">
        <v>17.2853149695836</v>
      </c>
      <c r="J761" s="0" t="n">
        <v>68.0020357347871</v>
      </c>
      <c r="K761" s="0" t="n">
        <v>3.9836139795159</v>
      </c>
      <c r="L761" s="0" t="n">
        <v>0.005</v>
      </c>
      <c r="M761" s="0" t="n">
        <v>0</v>
      </c>
      <c r="N761" s="0" t="n">
        <v>1218.51047323955</v>
      </c>
      <c r="O761" s="0" t="n">
        <f aca="false">(N761/2204.59)*EXP(L761*M761)</f>
        <v>0.55271523196583</v>
      </c>
      <c r="P761" s="0" t="n">
        <v>0.400684429145215</v>
      </c>
      <c r="Q761" s="0" t="n">
        <v>0.0788250461799058</v>
      </c>
      <c r="R761" s="0" t="n">
        <f aca="false">30.6123136425953*(I761/Hoja4!$AG$2)</f>
        <v>0.456452251369423</v>
      </c>
      <c r="S761" s="0" t="n">
        <v>0.388353619553598</v>
      </c>
      <c r="T761" s="0" t="n">
        <v>0.0223763331258358</v>
      </c>
      <c r="U761" s="0" t="n">
        <f aca="false">(SQRT(((P761/G761)^2)+((Q761/H761)^2)+((R761/I761)^2)+((S761/J761)^2)+((T761/K761)^2)))*O761</f>
        <v>0.0229539240699435</v>
      </c>
      <c r="V761" s="0" t="n">
        <f aca="false">O761&gt;U761</f>
        <v>1</v>
      </c>
      <c r="W761" s="0" t="n">
        <v>87273.5552814275</v>
      </c>
      <c r="X761" s="0" t="n">
        <v>4.994E-006</v>
      </c>
      <c r="Y761" s="0" t="n">
        <f aca="false">(W761*X761)*EXP(L761*M761)</f>
        <v>0.435844135075449</v>
      </c>
      <c r="Z761" s="0" t="n">
        <v>253982.810488858</v>
      </c>
      <c r="AA761" s="0" t="n">
        <v>804.406580767259</v>
      </c>
      <c r="AB761" s="0" t="n">
        <f aca="false">X761*0.1</f>
        <v>4.994E-007</v>
      </c>
      <c r="AC761" s="0" t="n">
        <f aca="false">(SQRT(((AA761/W761)^2)+((AB761/X761)^2)))*Y761</f>
        <v>0.043769156361231</v>
      </c>
      <c r="AD761" s="0" t="n">
        <v>5.223868284E-006</v>
      </c>
      <c r="AE761" s="0" t="n">
        <f aca="false">(W761*AD761)*EXP(L761*M761)</f>
        <v>0.45590555746657</v>
      </c>
      <c r="AF761" s="0" t="n">
        <v>253982.810488858</v>
      </c>
      <c r="AG761" s="0" t="n">
        <v>804.406580767259</v>
      </c>
      <c r="AH761" s="0" t="n">
        <f aca="false">AD761*0.1</f>
        <v>5.223868284E-007</v>
      </c>
      <c r="AI761" s="0" t="n">
        <f aca="false">(SQRT(((AG761/W761)^2)+((AH761/AD761)^2)))*AE761</f>
        <v>0.0457838021091053</v>
      </c>
      <c r="AJ761" s="0" t="n">
        <v>3.02832944E-007</v>
      </c>
      <c r="AK761" s="0" t="n">
        <f aca="false">(W761*AJ761)*EXP(L761*M761)</f>
        <v>0.0264293076792214</v>
      </c>
      <c r="AL761" s="0" t="n">
        <v>253982.810488858</v>
      </c>
      <c r="AM761" s="0" t="n">
        <v>804.406580767259</v>
      </c>
      <c r="AN761" s="0" t="n">
        <f aca="false">AJ761*0.1</f>
        <v>3.02832944E-008</v>
      </c>
      <c r="AO761" s="0" t="n">
        <f aca="false">(SQRT(((AM761/W761)^2)+((AN761/AJ761)^2)))*AK761</f>
        <v>0.0026541334556003</v>
      </c>
    </row>
    <row r="762" customFormat="false" ht="15" hidden="false" customHeight="false" outlineLevel="0" collapsed="false">
      <c r="A762" s="42" t="s">
        <v>1205</v>
      </c>
      <c r="B762" s="32"/>
      <c r="C762" s="0" t="s">
        <v>2124</v>
      </c>
      <c r="D762" s="47"/>
      <c r="E762" s="0" t="n">
        <v>10000</v>
      </c>
      <c r="F762" s="0" t="n">
        <v>9685</v>
      </c>
      <c r="G762" s="0" t="n">
        <f aca="false">(((F762*3.7852*35.81)/1000)/(H762^2))*1.2732</f>
        <v>26.1161667841766</v>
      </c>
      <c r="H762" s="0" t="n">
        <v>8</v>
      </c>
      <c r="I762" s="0" t="n">
        <v>24.8201276997467</v>
      </c>
      <c r="J762" s="0" t="n">
        <v>130.009325504884</v>
      </c>
      <c r="K762" s="0" t="n">
        <v>0.00593973</v>
      </c>
      <c r="L762" s="0" t="n">
        <v>0.005</v>
      </c>
      <c r="M762" s="0" t="n">
        <v>0</v>
      </c>
      <c r="N762" s="0" t="n">
        <v>5.81778451458361</v>
      </c>
      <c r="O762" s="0" t="n">
        <f aca="false">(N762/2204.59)*EXP(L762*M762)</f>
        <v>0.00263894171459709</v>
      </c>
      <c r="P762" s="0" t="n">
        <v>0.693948706618423</v>
      </c>
      <c r="Q762" s="0" t="n">
        <v>0.0696754411027923</v>
      </c>
      <c r="R762" s="0" t="n">
        <f aca="false">30.3818643031628*(I762/Hoja4!$DN$2)</f>
        <v>0.131245411137994</v>
      </c>
      <c r="S762" s="0" t="n">
        <v>1.14894745568521</v>
      </c>
      <c r="T762" s="0" t="n">
        <v>5.58086552427142E-005</v>
      </c>
      <c r="U762" s="0" t="n">
        <f aca="false">(SQRT(((P762/G762)^2)+((Q762/H762)^2)+((R762/I762)^2)+((S762/J762)^2)+((T762/K762)^2)))*O762</f>
        <v>8.24536436958764E-005</v>
      </c>
      <c r="V762" s="0" t="n">
        <f aca="false">O762&gt;U762</f>
        <v>1</v>
      </c>
      <c r="W762" s="0" t="n">
        <v>240382.936772047</v>
      </c>
      <c r="X762" s="0" t="n">
        <v>4.994E-006</v>
      </c>
      <c r="Y762" s="0" t="n">
        <f aca="false">(W762*X762)*EXP(L762*M762)</f>
        <v>1.2004723862396</v>
      </c>
      <c r="Z762" s="0" t="n">
        <v>86703.9692565335</v>
      </c>
      <c r="AA762" s="0" t="n">
        <v>6507.82824848106</v>
      </c>
      <c r="AB762" s="0" t="n">
        <f aca="false">X762*0.1</f>
        <v>4.994E-007</v>
      </c>
      <c r="AC762" s="0" t="n">
        <f aca="false">(SQRT(((AA762/W762)^2)+((AB762/X762)^2)))*Y762</f>
        <v>0.124368788805658</v>
      </c>
      <c r="AD762" s="0" t="n">
        <v>5.223868284E-006</v>
      </c>
      <c r="AE762" s="0" t="n">
        <f aca="false">(W762*AD762)*EXP(L762*M762)</f>
        <v>1.25572879941827</v>
      </c>
      <c r="AF762" s="0" t="n">
        <v>86703.9692565335</v>
      </c>
      <c r="AG762" s="0" t="n">
        <v>6507.82824848106</v>
      </c>
      <c r="AH762" s="0" t="n">
        <f aca="false">AD762*0.1</f>
        <v>5.223868284E-007</v>
      </c>
      <c r="AI762" s="0" t="n">
        <f aca="false">(SQRT(((AG762/W762)^2)+((AH762/AD762)^2)))*AE762</f>
        <v>0.130093346287819</v>
      </c>
      <c r="AJ762" s="0" t="n">
        <v>3.02832944E-007</v>
      </c>
      <c r="AK762" s="0" t="n">
        <f aca="false">(W762*AJ762)*EXP(L762*M762)</f>
        <v>0.0727958724300447</v>
      </c>
      <c r="AL762" s="0" t="n">
        <v>86703.9692565335</v>
      </c>
      <c r="AM762" s="0" t="n">
        <v>6507.82824848106</v>
      </c>
      <c r="AN762" s="0" t="n">
        <f aca="false">AJ762*0.1</f>
        <v>3.02832944E-008</v>
      </c>
      <c r="AO762" s="0" t="n">
        <f aca="false">(SQRT(((AM762/W762)^2)+((AN762/AJ762)^2)))*AK762</f>
        <v>0.007541643263062</v>
      </c>
    </row>
    <row r="763" customFormat="false" ht="15" hidden="false" customHeight="false" outlineLevel="0" collapsed="false">
      <c r="A763" s="42" t="s">
        <v>1205</v>
      </c>
      <c r="B763" s="32"/>
      <c r="C763" s="0" t="s">
        <v>2122</v>
      </c>
      <c r="D763" s="47"/>
      <c r="E763" s="0" t="n">
        <v>10000</v>
      </c>
      <c r="F763" s="0" t="n">
        <v>9685</v>
      </c>
      <c r="G763" s="0" t="n">
        <f aca="false">(((F763*3.7852*35.81)/1000)/(H763^2))*1.2732</f>
        <v>26.1161667841766</v>
      </c>
      <c r="H763" s="0" t="n">
        <v>8</v>
      </c>
      <c r="I763" s="0" t="n">
        <v>58.6622104229764</v>
      </c>
      <c r="J763" s="0" t="n">
        <v>68.0016224983599</v>
      </c>
      <c r="K763" s="0" t="n">
        <v>3.82238500207701</v>
      </c>
      <c r="L763" s="0" t="n">
        <v>0.005</v>
      </c>
      <c r="M763" s="0" t="n">
        <v>0</v>
      </c>
      <c r="N763" s="0" t="n">
        <v>2239.64048833954</v>
      </c>
      <c r="O763" s="0" t="n">
        <f aca="false">(N763/2204.59)*EXP(L763*M763)</f>
        <v>1.0158988693315</v>
      </c>
      <c r="P763" s="0" t="n">
        <v>0.693948706618423</v>
      </c>
      <c r="Q763" s="0" t="n">
        <v>0.0696754411027923</v>
      </c>
      <c r="R763" s="0" t="n">
        <f aca="false">30.3818643031628*(I763/Hoja4!$CY$2)</f>
        <v>0.52191907076746</v>
      </c>
      <c r="S763" s="0" t="n">
        <v>0.346725101597201</v>
      </c>
      <c r="T763" s="0" t="n">
        <v>0.0215793379964769</v>
      </c>
      <c r="U763" s="0" t="n">
        <f aca="false">(SQRT(((P763/G763)^2)+((Q763/H763)^2)+((R763/I763)^2)+((S763/J763)^2)+((T763/K763)^2)))*O763</f>
        <v>0.0307958354662057</v>
      </c>
      <c r="V763" s="0" t="n">
        <f aca="false">O763&gt;U763</f>
        <v>1</v>
      </c>
      <c r="W763" s="0" t="n">
        <v>568143.507946526</v>
      </c>
      <c r="X763" s="0" t="n">
        <v>4.994E-006</v>
      </c>
      <c r="Y763" s="0" t="n">
        <f aca="false">(W763*X763)*EXP(L763*M763)</f>
        <v>2.83730867868495</v>
      </c>
      <c r="Z763" s="0" t="n">
        <v>253982.810488858</v>
      </c>
      <c r="AA763" s="0" t="n">
        <v>3748.14709444969</v>
      </c>
      <c r="AB763" s="0" t="n">
        <f aca="false">X763*0.1</f>
        <v>4.994E-007</v>
      </c>
      <c r="AC763" s="0" t="n">
        <f aca="false">(SQRT(((AA763/W763)^2)+((AB763/X763)^2)))*Y763</f>
        <v>0.284347636066843</v>
      </c>
      <c r="AD763" s="0" t="n">
        <v>5.223868284E-006</v>
      </c>
      <c r="AE763" s="0" t="n">
        <f aca="false">(W763*AD763)*EXP(L763*M763)</f>
        <v>2.96790685192236</v>
      </c>
      <c r="AF763" s="0" t="n">
        <v>253982.810488858</v>
      </c>
      <c r="AG763" s="0" t="n">
        <v>3748.14709444969</v>
      </c>
      <c r="AH763" s="0" t="n">
        <f aca="false">AD763*0.1</f>
        <v>5.223868284E-007</v>
      </c>
      <c r="AI763" s="0" t="n">
        <f aca="false">(SQRT(((AG763/W763)^2)+((AH763/AD763)^2)))*AE763</f>
        <v>0.297435842547047</v>
      </c>
      <c r="AJ763" s="0" t="n">
        <v>3.02832944E-007</v>
      </c>
      <c r="AK763" s="0" t="n">
        <f aca="false">(W763*AJ763)*EXP(L763*M763)</f>
        <v>0.172052571125934</v>
      </c>
      <c r="AL763" s="0" t="n">
        <v>253982.810488858</v>
      </c>
      <c r="AM763" s="0" t="n">
        <v>3748.14709444969</v>
      </c>
      <c r="AN763" s="0" t="n">
        <f aca="false">AJ763*0.1</f>
        <v>3.02832944E-008</v>
      </c>
      <c r="AO763" s="0" t="n">
        <f aca="false">(SQRT(((AM763/W763)^2)+((AN763/AJ763)^2)))*AK763</f>
        <v>0.0172426575389593</v>
      </c>
    </row>
    <row r="764" customFormat="false" ht="15" hidden="false" customHeight="false" outlineLevel="0" collapsed="false">
      <c r="A764" s="42" t="s">
        <v>1205</v>
      </c>
      <c r="B764" s="40" t="s">
        <v>1249</v>
      </c>
      <c r="C764" s="0" t="s">
        <v>2122</v>
      </c>
      <c r="D764" s="41" t="n">
        <v>41016</v>
      </c>
      <c r="E764" s="0" t="n">
        <v>10000</v>
      </c>
      <c r="F764" s="0" t="n">
        <v>9685</v>
      </c>
      <c r="G764" s="0" t="n">
        <f aca="false">(((F764*3.7852*35.81)/1000)/(H764^2))*1.2732</f>
        <v>26.1161667841766</v>
      </c>
      <c r="H764" s="0" t="n">
        <v>8</v>
      </c>
      <c r="I764" s="0" t="n">
        <v>9.16881775942179</v>
      </c>
      <c r="J764" s="0" t="n">
        <v>68.0016224983599</v>
      </c>
      <c r="K764" s="0" t="n">
        <v>3.82238500207701</v>
      </c>
      <c r="L764" s="0" t="n">
        <v>0.005</v>
      </c>
      <c r="M764" s="0" t="n">
        <v>0</v>
      </c>
      <c r="N764" s="0" t="n">
        <v>549.549752298615</v>
      </c>
      <c r="O764" s="0" t="n">
        <f aca="false">(N764/2204.59)*EXP(L764*M764)</f>
        <v>0.249275263109519</v>
      </c>
      <c r="P764" s="0" t="n">
        <v>0.693948706618423</v>
      </c>
      <c r="Q764" s="0" t="n">
        <v>0.0696754411027923</v>
      </c>
      <c r="R764" s="0" t="n">
        <f aca="false">30.3818643031628*(I764/Hoja4!$CY$2)</f>
        <v>0.0815751880218837</v>
      </c>
      <c r="S764" s="0" t="n">
        <v>0.346725101597201</v>
      </c>
      <c r="T764" s="0" t="n">
        <v>0.0215793379964769</v>
      </c>
      <c r="U764" s="0" t="n">
        <f aca="false">(SQRT(((P764/G764)^2)+((Q764/H764)^2)+((R764/I764)^2)+((S764/J764)^2)+((T764/K764)^2)))*O764</f>
        <v>0.00755650017955762</v>
      </c>
      <c r="V764" s="0" t="n">
        <f aca="false">O764&gt;U764</f>
        <v>1</v>
      </c>
      <c r="W764" s="0" t="n">
        <v>88800</v>
      </c>
      <c r="X764" s="0" t="n">
        <v>4.994E-006</v>
      </c>
      <c r="Y764" s="0" t="n">
        <f aca="false">(W764*X764)*EXP(L764*M764)</f>
        <v>0.4434672</v>
      </c>
      <c r="Z764" s="0" t="n">
        <v>253982.810488858</v>
      </c>
      <c r="AA764" s="0" t="n">
        <v>3748.14709444969</v>
      </c>
      <c r="AB764" s="0" t="n">
        <f aca="false">X764*0.1</f>
        <v>4.994E-007</v>
      </c>
      <c r="AC764" s="0" t="n">
        <f aca="false">(SQRT(((AA764/W764)^2)+((AB764/X764)^2)))*Y764</f>
        <v>0.0481352711652332</v>
      </c>
      <c r="AD764" s="0" t="n">
        <v>5.223868284E-006</v>
      </c>
      <c r="AE764" s="0" t="n">
        <f aca="false">(W764*AD764)*EXP(L764*M764)</f>
        <v>0.4638795036192</v>
      </c>
      <c r="AF764" s="0" t="n">
        <v>253982.810488858</v>
      </c>
      <c r="AG764" s="0" t="n">
        <v>3748.14709444969</v>
      </c>
      <c r="AH764" s="0" t="n">
        <f aca="false">AD764*0.1</f>
        <v>5.223868284E-007</v>
      </c>
      <c r="AI764" s="0" t="n">
        <f aca="false">(SQRT(((AG764/W764)^2)+((AH764/AD764)^2)))*AE764</f>
        <v>0.0503508843375654</v>
      </c>
      <c r="AJ764" s="0" t="n">
        <v>3.02832944E-007</v>
      </c>
      <c r="AK764" s="0" t="n">
        <f aca="false">(W764*AJ764)*EXP(L764*M764)</f>
        <v>0.0268915654272</v>
      </c>
      <c r="AL764" s="0" t="n">
        <v>253982.810488858</v>
      </c>
      <c r="AM764" s="0" t="n">
        <v>3748.14709444969</v>
      </c>
      <c r="AN764" s="0" t="n">
        <f aca="false">AJ764*0.1</f>
        <v>3.02832944E-008</v>
      </c>
      <c r="AO764" s="0" t="n">
        <f aca="false">(SQRT(((AM764/W764)^2)+((AN764/AJ764)^2)))*AK764</f>
        <v>0.00291889184565596</v>
      </c>
    </row>
    <row r="765" customFormat="false" ht="15" hidden="false" customHeight="false" outlineLevel="0" collapsed="false">
      <c r="A765" s="42" t="s">
        <v>1205</v>
      </c>
      <c r="B765" s="32"/>
      <c r="C765" s="0" t="s">
        <v>2125</v>
      </c>
      <c r="D765" s="47"/>
      <c r="E765" s="0" t="n">
        <v>5000</v>
      </c>
      <c r="F765" s="0" t="n">
        <v>5049</v>
      </c>
      <c r="G765" s="0" t="n">
        <f aca="false">(((F765*3.7852*35.81)/1000)/(H765^2))*1.2732</f>
        <v>13.6149226735475</v>
      </c>
      <c r="H765" s="0" t="n">
        <v>8</v>
      </c>
      <c r="I765" s="0" t="n">
        <v>11.4081996434938</v>
      </c>
      <c r="J765" s="0" t="n">
        <v>68.0020357347871</v>
      </c>
      <c r="K765" s="0" t="n">
        <v>3.9836139795159</v>
      </c>
      <c r="L765" s="0" t="n">
        <v>0.005</v>
      </c>
      <c r="M765" s="0" t="n">
        <v>0</v>
      </c>
      <c r="N765" s="0" t="n">
        <v>371.500457975426</v>
      </c>
      <c r="O765" s="0" t="n">
        <f aca="false">(N765/2204.59)*EXP(L765*M765)</f>
        <v>0.168512266668825</v>
      </c>
      <c r="P765" s="0" t="n">
        <v>0.400684429145215</v>
      </c>
      <c r="Q765" s="0" t="n">
        <v>0.0788250461799058</v>
      </c>
      <c r="R765" s="0" t="n">
        <f aca="false">30.6123136425953*(I765/Hoja4!$AG$2)</f>
        <v>0.301255627711019</v>
      </c>
      <c r="S765" s="0" t="n">
        <v>0.388353619553598</v>
      </c>
      <c r="T765" s="0" t="n">
        <v>0.0223763331258358</v>
      </c>
      <c r="U765" s="0" t="n">
        <f aca="false">(SQRT(((P765/G765)^2)+((Q765/H765)^2)+((R765/I765)^2)+((S765/J765)^2)+((T765/K765)^2)))*O765</f>
        <v>0.0069982109235763</v>
      </c>
      <c r="V765" s="0" t="n">
        <f aca="false">O765&gt;U765</f>
        <v>1</v>
      </c>
      <c r="W765" s="0" t="n">
        <v>57600</v>
      </c>
      <c r="X765" s="0" t="n">
        <v>4.994E-006</v>
      </c>
      <c r="Y765" s="0" t="n">
        <f aca="false">(W765*X765)*EXP(L765*M765)</f>
        <v>0.2876544</v>
      </c>
      <c r="Z765" s="0" t="n">
        <v>130019.522746523</v>
      </c>
      <c r="AA765" s="0" t="n">
        <v>804.406580767259</v>
      </c>
      <c r="AB765" s="0" t="n">
        <f aca="false">X765*0.1</f>
        <v>4.994E-007</v>
      </c>
      <c r="AC765" s="0" t="n">
        <f aca="false">(SQRT(((AA765/W765)^2)+((AB765/X765)^2)))*Y765</f>
        <v>0.02904459478407</v>
      </c>
      <c r="AD765" s="0" t="n">
        <v>5.223868284E-006</v>
      </c>
      <c r="AE765" s="0" t="n">
        <f aca="false">(W765*AD765)*EXP(L765*M765)</f>
        <v>0.3008948131584</v>
      </c>
      <c r="AF765" s="0" t="n">
        <v>130019.522746523</v>
      </c>
      <c r="AG765" s="0" t="n">
        <v>804.406580767259</v>
      </c>
      <c r="AH765" s="0" t="n">
        <f aca="false">AD765*0.1</f>
        <v>5.223868284E-007</v>
      </c>
      <c r="AI765" s="0" t="n">
        <f aca="false">(SQRT(((AG765/W765)^2)+((AH765/AD765)^2)))*AE765</f>
        <v>0.0303814852851693</v>
      </c>
      <c r="AJ765" s="0" t="n">
        <v>3.02832944E-007</v>
      </c>
      <c r="AK765" s="0" t="n">
        <f aca="false">(W765*AJ765)*EXP(L765*M765)</f>
        <v>0.0174431775744</v>
      </c>
      <c r="AL765" s="0" t="n">
        <v>130019.522746523</v>
      </c>
      <c r="AM765" s="0" t="n">
        <v>804.406580767259</v>
      </c>
      <c r="AN765" s="0" t="n">
        <f aca="false">AJ765*0.1</f>
        <v>3.02832944E-008</v>
      </c>
      <c r="AO765" s="0" t="n">
        <f aca="false">(SQRT(((AM765/W765)^2)+((AN765/AJ765)^2)))*AK765</f>
        <v>0.00176124552377793</v>
      </c>
    </row>
    <row r="766" customFormat="false" ht="15" hidden="false" customHeight="false" outlineLevel="0" collapsed="false">
      <c r="A766" s="42" t="s">
        <v>1205</v>
      </c>
      <c r="B766" s="32"/>
      <c r="C766" s="0" t="s">
        <v>2123</v>
      </c>
      <c r="D766" s="47"/>
      <c r="E766" s="0" t="n">
        <v>5000</v>
      </c>
      <c r="F766" s="0" t="n">
        <v>5049</v>
      </c>
      <c r="G766" s="0" t="n">
        <f aca="false">(((F766*3.7852*35.81)/1000)/(H766^2))*1.2732</f>
        <v>13.6149226735475</v>
      </c>
      <c r="H766" s="0" t="n">
        <v>8</v>
      </c>
      <c r="I766" s="0" t="n">
        <v>21.3903743315508</v>
      </c>
      <c r="J766" s="0" t="n">
        <v>130.009325504884</v>
      </c>
      <c r="K766" s="0" t="n">
        <v>0.00593973</v>
      </c>
      <c r="L766" s="0" t="n">
        <v>0.005</v>
      </c>
      <c r="M766" s="0" t="n">
        <v>0</v>
      </c>
      <c r="N766" s="0" t="n">
        <v>1.98556688571429</v>
      </c>
      <c r="O766" s="0" t="n">
        <f aca="false">(N766/2204.59)*EXP(L766*M766)</f>
        <v>0.000900651316441736</v>
      </c>
      <c r="P766" s="0" t="n">
        <v>0.400684429145215</v>
      </c>
      <c r="Q766" s="0" t="n">
        <v>0.0788250461799058</v>
      </c>
      <c r="R766" s="0" t="n">
        <f aca="false">30.6123136425953*(I766/Hoja4!$AB$2)</f>
        <v>0.116868632768637</v>
      </c>
      <c r="S766" s="0" t="n">
        <v>1.14894745568521</v>
      </c>
      <c r="T766" s="0" t="n">
        <v>5.58086552427142E-005</v>
      </c>
      <c r="U766" s="0" t="n">
        <f aca="false">(SQRT(((P766/G766)^2)+((Q766/H766)^2)+((R766/I766)^2)+((S766/J766)^2)+((T766/K766)^2)))*O766</f>
        <v>3.06675382486866E-005</v>
      </c>
      <c r="V766" s="0" t="n">
        <f aca="false">O766&gt;U766</f>
        <v>1</v>
      </c>
      <c r="W766" s="0" t="n">
        <v>108000</v>
      </c>
      <c r="X766" s="0" t="n">
        <v>4.994E-006</v>
      </c>
      <c r="Y766" s="0" t="n">
        <f aca="false">(W766*X766)*EXP(L766*M766)</f>
        <v>0.539352</v>
      </c>
      <c r="Z766" s="0" t="n">
        <v>86703.9692565335</v>
      </c>
      <c r="AA766" s="0" t="n">
        <v>6507.82824848106</v>
      </c>
      <c r="AB766" s="0" t="n">
        <f aca="false">X766*0.1</f>
        <v>4.994E-007</v>
      </c>
      <c r="AC766" s="0" t="n">
        <f aca="false">(SQRT(((AA766/W766)^2)+((AB766/X766)^2)))*Y766</f>
        <v>0.0629703257637145</v>
      </c>
      <c r="AD766" s="0" t="n">
        <v>5.223868284E-006</v>
      </c>
      <c r="AE766" s="0" t="n">
        <f aca="false">(W766*AD766)*EXP(L766*M766)</f>
        <v>0.564177774672</v>
      </c>
      <c r="AF766" s="0" t="n">
        <v>86703.9692565335</v>
      </c>
      <c r="AG766" s="0" t="n">
        <v>6507.82824848106</v>
      </c>
      <c r="AH766" s="0" t="n">
        <f aca="false">AD766*0.1</f>
        <v>5.223868284E-007</v>
      </c>
      <c r="AI766" s="0" t="n">
        <f aca="false">(SQRT(((AG766/W766)^2)+((AH766/AD766)^2)))*AE766</f>
        <v>0.0658687800541082</v>
      </c>
      <c r="AJ766" s="0" t="n">
        <v>3.02832944E-007</v>
      </c>
      <c r="AK766" s="0" t="n">
        <f aca="false">(W766*AJ766)*EXP(L766*M766)</f>
        <v>0.032705957952</v>
      </c>
      <c r="AL766" s="0" t="n">
        <v>86703.9692565335</v>
      </c>
      <c r="AM766" s="0" t="n">
        <v>6507.82824848106</v>
      </c>
      <c r="AN766" s="0" t="n">
        <f aca="false">AJ766*0.1</f>
        <v>3.02832944E-008</v>
      </c>
      <c r="AO766" s="0" t="n">
        <f aca="false">(SQRT(((AM766/W766)^2)+((AN766/AJ766)^2)))*AK766</f>
        <v>0.0038184800031367</v>
      </c>
    </row>
    <row r="767" customFormat="false" ht="15" hidden="false" customHeight="false" outlineLevel="0" collapsed="false">
      <c r="A767" s="42" t="s">
        <v>1205</v>
      </c>
      <c r="B767" s="40" t="s">
        <v>1255</v>
      </c>
      <c r="C767" s="0" t="s">
        <v>2122</v>
      </c>
      <c r="D767" s="41" t="n">
        <v>41247</v>
      </c>
      <c r="E767" s="0" t="n">
        <v>12000</v>
      </c>
      <c r="F767" s="0" t="n">
        <v>11529</v>
      </c>
      <c r="G767" s="0" t="n">
        <f aca="false">(((F767*3.7852*35.81)/1000)/(H767^2))*1.2732</f>
        <v>31.0886202224855</v>
      </c>
      <c r="H767" s="0" t="n">
        <v>8</v>
      </c>
      <c r="I767" s="0" t="n">
        <v>15.8433800046752</v>
      </c>
      <c r="J767" s="0" t="n">
        <v>68.0016224983599</v>
      </c>
      <c r="K767" s="0" t="n">
        <v>3.82238500207701</v>
      </c>
      <c r="L767" s="0" t="n">
        <v>0.005</v>
      </c>
      <c r="M767" s="0" t="n">
        <v>0</v>
      </c>
      <c r="N767" s="0" t="n">
        <v>2581.99515361747</v>
      </c>
      <c r="O767" s="0" t="n">
        <f aca="false">(N767/2204.59)*EXP(L767*M767)</f>
        <v>1.17119063119105</v>
      </c>
      <c r="P767" s="0" t="n">
        <v>1.07195269681865</v>
      </c>
      <c r="Q767" s="0" t="n">
        <v>0.0717296563018546</v>
      </c>
      <c r="R767" s="0" t="n">
        <f aca="false">40.3876152128855*(I767/Hoja4!$EC$2)</f>
        <v>0.235349563532357</v>
      </c>
      <c r="S767" s="0" t="n">
        <v>0.346725101597201</v>
      </c>
      <c r="T767" s="0" t="n">
        <v>0.0215793379964769</v>
      </c>
      <c r="U767" s="0" t="n">
        <f aca="false">(SQRT(((P767/G767)^2)+((Q767/H767)^2)+((R767/I767)^2)+((S767/J767)^2)+((T767/K767)^2)))*O767</f>
        <v>0.0460775975640718</v>
      </c>
      <c r="V767" s="0" t="n">
        <f aca="false">O767&gt;U767</f>
        <v>1</v>
      </c>
      <c r="W767" s="0" t="n">
        <v>182658.3280739</v>
      </c>
      <c r="X767" s="0" t="n">
        <v>4.994E-006</v>
      </c>
      <c r="Y767" s="0" t="n">
        <f aca="false">(W767*X767)*EXP(L767*M767)</f>
        <v>0.912195690401056</v>
      </c>
      <c r="Z767" s="0" t="n">
        <v>253982.810488858</v>
      </c>
      <c r="AA767" s="0" t="n">
        <v>3748.14709444969</v>
      </c>
      <c r="AB767" s="0" t="n">
        <f aca="false">X767*0.1</f>
        <v>4.994E-007</v>
      </c>
      <c r="AC767" s="0" t="n">
        <f aca="false">(SQRT(((AA767/W767)^2)+((AB767/X767)^2)))*Y767</f>
        <v>0.0931202584363613</v>
      </c>
      <c r="AD767" s="0" t="n">
        <v>5.223868284E-006</v>
      </c>
      <c r="AE767" s="0" t="n">
        <f aca="false">(W767*AD767)*EXP(L767*M767)</f>
        <v>0.954183046833712</v>
      </c>
      <c r="AF767" s="0" t="n">
        <v>253982.810488858</v>
      </c>
      <c r="AG767" s="0" t="n">
        <v>3748.14709444969</v>
      </c>
      <c r="AH767" s="0" t="n">
        <f aca="false">AD767*0.1</f>
        <v>5.223868284E-007</v>
      </c>
      <c r="AI767" s="0" t="n">
        <f aca="false">(SQRT(((AG767/W767)^2)+((AH767/AD767)^2)))*AE767</f>
        <v>0.097406480705565</v>
      </c>
      <c r="AJ767" s="0" t="n">
        <v>3.02832944E-007</v>
      </c>
      <c r="AK767" s="0" t="n">
        <f aca="false">(W767*AJ767)*EXP(L767*M767)</f>
        <v>0.0553149592367369</v>
      </c>
      <c r="AL767" s="0" t="n">
        <v>253982.810488858</v>
      </c>
      <c r="AM767" s="0" t="n">
        <v>3748.14709444969</v>
      </c>
      <c r="AN767" s="0" t="n">
        <f aca="false">AJ767*0.1</f>
        <v>3.02832944E-008</v>
      </c>
      <c r="AO767" s="0" t="n">
        <f aca="false">(SQRT(((AM767/W767)^2)+((AN767/AJ767)^2)))*AK767</f>
        <v>0.00564675250467043</v>
      </c>
    </row>
    <row r="768" customFormat="false" ht="15" hidden="false" customHeight="false" outlineLevel="0" collapsed="false">
      <c r="A768" s="42" t="s">
        <v>1205</v>
      </c>
      <c r="B768" s="32"/>
      <c r="C768" s="0" t="s">
        <v>2123</v>
      </c>
      <c r="D768" s="47"/>
      <c r="E768" s="0" t="n">
        <v>5000</v>
      </c>
      <c r="F768" s="0" t="n">
        <v>5049</v>
      </c>
      <c r="G768" s="0" t="n">
        <f aca="false">(((F768*3.7852*35.81)/1000)/(H768^2))*1.2732</f>
        <v>13.6149226735475</v>
      </c>
      <c r="H768" s="0" t="n">
        <v>8</v>
      </c>
      <c r="I768" s="0" t="n">
        <v>15.306633922666</v>
      </c>
      <c r="J768" s="0" t="n">
        <v>130.009325504884</v>
      </c>
      <c r="K768" s="0" t="n">
        <v>0.00593973</v>
      </c>
      <c r="L768" s="0" t="n">
        <v>0.005</v>
      </c>
      <c r="M768" s="0" t="n">
        <v>0</v>
      </c>
      <c r="N768" s="0" t="n">
        <v>3.75438831083291</v>
      </c>
      <c r="O768" s="0" t="n">
        <f aca="false">(N768/2204.59)*EXP(L768*M768)</f>
        <v>0.00170298709094794</v>
      </c>
      <c r="P768" s="0" t="n">
        <v>0.400684429145215</v>
      </c>
      <c r="Q768" s="0" t="n">
        <v>0.0788250461799058</v>
      </c>
      <c r="R768" s="0" t="n">
        <f aca="false">30.6123136425953*(I768/Hoja4!$AB$2)</f>
        <v>0.0836294564603966</v>
      </c>
      <c r="S768" s="0" t="n">
        <v>1.14894745568521</v>
      </c>
      <c r="T768" s="0" t="n">
        <v>5.58086552427142E-005</v>
      </c>
      <c r="U768" s="0" t="n">
        <f aca="false">(SQRT(((P768/G768)^2)+((Q768/H768)^2)+((R768/I768)^2)+((S768/J768)^2)+((T768/K768)^2)))*O768</f>
        <v>5.79873928958431E-005</v>
      </c>
      <c r="V768" s="0" t="n">
        <f aca="false">O768&gt;U768</f>
        <v>1</v>
      </c>
      <c r="W768" s="0" t="n">
        <v>77283.1946755408</v>
      </c>
      <c r="X768" s="0" t="n">
        <v>4.994E-006</v>
      </c>
      <c r="Y768" s="0" t="n">
        <f aca="false">(W768*X768)*EXP(L768*M768)</f>
        <v>0.38595227420965</v>
      </c>
      <c r="Z768" s="0" t="n">
        <v>253982.810488858</v>
      </c>
      <c r="AA768" s="0" t="n">
        <v>6507.82824848106</v>
      </c>
      <c r="AB768" s="0" t="n">
        <f aca="false">X768*0.1</f>
        <v>4.994E-007</v>
      </c>
      <c r="AC768" s="0" t="n">
        <f aca="false">(SQRT(((AA768/W768)^2)+((AB768/X768)^2)))*Y768</f>
        <v>0.0504563941183309</v>
      </c>
      <c r="AD768" s="0" t="n">
        <v>5.223868284E-006</v>
      </c>
      <c r="AE768" s="0" t="n">
        <f aca="false">(W768*AD768)*EXP(L768*M768)</f>
        <v>0.403717229551755</v>
      </c>
      <c r="AF768" s="0" t="n">
        <v>253982.810488858</v>
      </c>
      <c r="AG768" s="0" t="n">
        <v>6507.82824848106</v>
      </c>
      <c r="AH768" s="0" t="n">
        <f aca="false">AD768*0.1</f>
        <v>5.223868284E-007</v>
      </c>
      <c r="AI768" s="0" t="n">
        <f aca="false">(SQRT(((AG768/W768)^2)+((AH768/AD768)^2)))*AE768</f>
        <v>0.0527788460071592</v>
      </c>
      <c r="AJ768" s="0" t="n">
        <v>3.02832944E-007</v>
      </c>
      <c r="AK768" s="0" t="n">
        <f aca="false">(W768*AJ768)*EXP(L768*M768)</f>
        <v>0.0234038973653191</v>
      </c>
      <c r="AL768" s="0" t="n">
        <v>253982.810488858</v>
      </c>
      <c r="AM768" s="0" t="n">
        <v>6507.82824848106</v>
      </c>
      <c r="AN768" s="0" t="n">
        <f aca="false">AJ768*0.1</f>
        <v>3.02832944E-008</v>
      </c>
      <c r="AO768" s="0" t="n">
        <f aca="false">(SQRT(((AM768/W768)^2)+((AN768/AJ768)^2)))*AK768</f>
        <v>0.00305964324679183</v>
      </c>
    </row>
    <row r="769" customFormat="false" ht="15" hidden="false" customHeight="false" outlineLevel="0" collapsed="false">
      <c r="A769" s="42" t="s">
        <v>1205</v>
      </c>
      <c r="B769" s="32"/>
      <c r="C769" s="0" t="s">
        <v>2125</v>
      </c>
      <c r="D769" s="47"/>
      <c r="E769" s="0" t="n">
        <v>7000</v>
      </c>
      <c r="F769" s="0" t="n">
        <v>5049</v>
      </c>
      <c r="G769" s="0" t="n">
        <f aca="false">(((F769*3.7852*35.81)/1000)/(H769^2))*1.2732</f>
        <v>13.6149226735475</v>
      </c>
      <c r="H769" s="0" t="n">
        <v>8</v>
      </c>
      <c r="I769" s="0" t="n">
        <v>5.55723455150711</v>
      </c>
      <c r="J769" s="0" t="n">
        <v>68.0020357347871</v>
      </c>
      <c r="K769" s="0" t="n">
        <v>3.9836139795159</v>
      </c>
      <c r="L769" s="0" t="n">
        <v>0.005</v>
      </c>
      <c r="M769" s="0" t="n">
        <v>0</v>
      </c>
      <c r="N769" s="0" t="n">
        <v>1180.01519336476</v>
      </c>
      <c r="O769" s="0" t="n">
        <f aca="false">(N769/2204.59)*EXP(L769*M769)</f>
        <v>0.535253808356545</v>
      </c>
      <c r="P769" s="0" t="n">
        <v>0.575296534612654</v>
      </c>
      <c r="Q769" s="0" t="n">
        <v>0.0436657928861363</v>
      </c>
      <c r="R769" s="0" t="n">
        <f aca="false">11.8457570192522*(I769/Hoja4!$BP$2)</f>
        <v>0.27431527137364</v>
      </c>
      <c r="S769" s="0" t="n">
        <v>0.388353619553598</v>
      </c>
      <c r="T769" s="0" t="n">
        <v>0.0223763331258358</v>
      </c>
      <c r="U769" s="0" t="n">
        <f aca="false">(SQRT(((P769/G769)^2)+((Q769/H769)^2)+((R769/I769)^2)+((S769/J769)^2)+((T769/K769)^2)))*O769</f>
        <v>0.0351642657913628</v>
      </c>
      <c r="V769" s="0" t="n">
        <f aca="false">O769&gt;U769</f>
        <v>1</v>
      </c>
      <c r="W769" s="0" t="n">
        <v>28058.4772505594</v>
      </c>
      <c r="X769" s="0" t="n">
        <v>4.994E-006</v>
      </c>
      <c r="Y769" s="0" t="n">
        <f aca="false">(W769*X769)*EXP(L769*M769)</f>
        <v>0.140124035389294</v>
      </c>
      <c r="Z769" s="0" t="n">
        <v>253982.810488858</v>
      </c>
      <c r="AA769" s="0" t="n">
        <v>804.406580767259</v>
      </c>
      <c r="AB769" s="0" t="n">
        <f aca="false">X769*0.1</f>
        <v>4.994E-007</v>
      </c>
      <c r="AC769" s="0" t="n">
        <f aca="false">(SQRT(((AA769/W769)^2)+((AB769/X769)^2)))*Y769</f>
        <v>0.0145768789771689</v>
      </c>
      <c r="AD769" s="0" t="n">
        <v>5.223868284E-006</v>
      </c>
      <c r="AE769" s="0" t="n">
        <f aca="false">(W769*AD769)*EXP(L769*M769)</f>
        <v>0.146573789406533</v>
      </c>
      <c r="AF769" s="0" t="n">
        <v>253982.810488858</v>
      </c>
      <c r="AG769" s="0" t="n">
        <v>804.406580767259</v>
      </c>
      <c r="AH769" s="0" t="n">
        <f aca="false">AD769*0.1</f>
        <v>5.223868284E-007</v>
      </c>
      <c r="AI769" s="0" t="n">
        <f aca="false">(SQRT(((AG769/W769)^2)+((AH769/AD769)^2)))*AE769</f>
        <v>0.0152478365575769</v>
      </c>
      <c r="AJ769" s="0" t="n">
        <v>3.02832944E-007</v>
      </c>
      <c r="AK769" s="0" t="n">
        <f aca="false">(W769*AJ769)*EXP(L769*M769)</f>
        <v>0.00849703126994393</v>
      </c>
      <c r="AL769" s="0" t="n">
        <v>253982.810488858</v>
      </c>
      <c r="AM769" s="0" t="n">
        <v>804.406580767259</v>
      </c>
      <c r="AN769" s="0" t="n">
        <f aca="false">AJ769*0.1</f>
        <v>3.02832944E-008</v>
      </c>
      <c r="AO769" s="0" t="n">
        <f aca="false">(SQRT(((AM769/W769)^2)+((AN769/AJ769)^2)))*AK769</f>
        <v>0.00088393255406243</v>
      </c>
    </row>
    <row r="770" customFormat="false" ht="15" hidden="false" customHeight="false" outlineLevel="0" collapsed="false">
      <c r="A770" s="42" t="s">
        <v>1205</v>
      </c>
      <c r="B770" s="40" t="s">
        <v>1259</v>
      </c>
      <c r="C770" s="0" t="s">
        <v>2122</v>
      </c>
      <c r="D770" s="41" t="n">
        <v>40886</v>
      </c>
      <c r="E770" s="0" t="n">
        <v>10000</v>
      </c>
      <c r="F770" s="0" t="n">
        <v>9685</v>
      </c>
      <c r="G770" s="0" t="n">
        <f aca="false">(((F770*3.7852*35.81)/1000)/(H770^2))*1.2732</f>
        <v>26.1161667841766</v>
      </c>
      <c r="H770" s="0" t="n">
        <v>8</v>
      </c>
      <c r="I770" s="0" t="n">
        <v>53.6908621579763</v>
      </c>
      <c r="J770" s="0" t="n">
        <v>68.0016224983599</v>
      </c>
      <c r="K770" s="0" t="n">
        <v>3.82238500207701</v>
      </c>
      <c r="L770" s="0" t="n">
        <v>0.005</v>
      </c>
      <c r="M770" s="0" t="n">
        <v>1</v>
      </c>
      <c r="N770" s="0" t="n">
        <v>2334.44774586578</v>
      </c>
      <c r="O770" s="0" t="n">
        <f aca="false">(N770/2204.59)*EXP(L770*M770)</f>
        <v>1.06421112945587</v>
      </c>
      <c r="P770" s="0" t="n">
        <v>0.693948706618423</v>
      </c>
      <c r="Q770" s="0" t="n">
        <v>0.0696754411027923</v>
      </c>
      <c r="R770" s="0" t="n">
        <f aca="false">30.3818643031628*(I770/Hoja4!$CY$2)</f>
        <v>0.477688867912471</v>
      </c>
      <c r="S770" s="0" t="n">
        <v>0.346725101597201</v>
      </c>
      <c r="T770" s="0" t="n">
        <v>0.0215793379964769</v>
      </c>
      <c r="U770" s="0" t="n">
        <f aca="false">(SQRT(((P770/G770)^2)+((Q770/H770)^2)+((R770/I770)^2)+((S770/J770)^2)+((T770/K770)^2)))*O770</f>
        <v>0.0322603674769259</v>
      </c>
      <c r="V770" s="0" t="n">
        <f aca="false">O770&gt;U770</f>
        <v>1</v>
      </c>
      <c r="W770" s="0" t="n">
        <v>519996</v>
      </c>
      <c r="X770" s="0" t="n">
        <v>4.994E-006</v>
      </c>
      <c r="Y770" s="0" t="n">
        <f aca="false">(W770*X770)*EXP(L770*M770)</f>
        <v>2.60987683903924</v>
      </c>
      <c r="Z770" s="0" t="n">
        <v>130019.522746523</v>
      </c>
      <c r="AA770" s="0" t="n">
        <v>3748.14709444969</v>
      </c>
      <c r="AB770" s="0" t="n">
        <f aca="false">X770*0.1</f>
        <v>4.994E-007</v>
      </c>
      <c r="AC770" s="0" t="n">
        <f aca="false">(SQRT(((AA770/W770)^2)+((AB770/X770)^2)))*Y770</f>
        <v>0.261664795510707</v>
      </c>
      <c r="AD770" s="0" t="n">
        <v>5.223868284E-006</v>
      </c>
      <c r="AE770" s="0" t="n">
        <f aca="false">(W770*AD770)*EXP(L770*M770)</f>
        <v>2.73000657681283</v>
      </c>
      <c r="AF770" s="0" t="n">
        <v>130019.522746523</v>
      </c>
      <c r="AG770" s="0" t="n">
        <v>3748.14709444969</v>
      </c>
      <c r="AH770" s="0" t="n">
        <f aca="false">AD770*0.1</f>
        <v>5.223868284E-007</v>
      </c>
      <c r="AI770" s="0" t="n">
        <f aca="false">(SQRT(((AG770/W770)^2)+((AH770/AD770)^2)))*AE770</f>
        <v>0.273708935984728</v>
      </c>
      <c r="AJ770" s="0" t="n">
        <v>3.02832944E-007</v>
      </c>
      <c r="AK770" s="0" t="n">
        <f aca="false">(W770*AJ770)*EXP(L770*M770)</f>
        <v>0.158261250829729</v>
      </c>
      <c r="AL770" s="0" t="n">
        <v>130019.522746523</v>
      </c>
      <c r="AM770" s="0" t="n">
        <v>3748.14709444969</v>
      </c>
      <c r="AN770" s="0" t="n">
        <f aca="false">AJ770*0.1</f>
        <v>3.02832944E-008</v>
      </c>
      <c r="AO770" s="0" t="n">
        <f aca="false">(SQRT(((AM770/W770)^2)+((AN770/AJ770)^2)))*AK770</f>
        <v>0.0158671846947668</v>
      </c>
    </row>
    <row r="771" customFormat="false" ht="15" hidden="false" customHeight="false" outlineLevel="0" collapsed="false">
      <c r="A771" s="42" t="s">
        <v>1205</v>
      </c>
      <c r="B771" s="32"/>
      <c r="C771" s="0" t="s">
        <v>2122</v>
      </c>
      <c r="D771" s="47"/>
      <c r="E771" s="0" t="n">
        <v>5000</v>
      </c>
      <c r="F771" s="0" t="n">
        <v>5049</v>
      </c>
      <c r="G771" s="0" t="n">
        <f aca="false">(((F771*3.7852*35.81)/1000)/(H771^2))*1.2732</f>
        <v>13.6149226735475</v>
      </c>
      <c r="H771" s="0" t="n">
        <v>8</v>
      </c>
      <c r="I771" s="0" t="n">
        <v>51.496137849079</v>
      </c>
      <c r="J771" s="0" t="n">
        <v>68.0016224983599</v>
      </c>
      <c r="K771" s="0" t="n">
        <v>3.82238500207701</v>
      </c>
      <c r="L771" s="0" t="n">
        <v>0.005</v>
      </c>
      <c r="M771" s="0" t="n">
        <v>1</v>
      </c>
      <c r="N771" s="0" t="n">
        <v>1205.56857773452</v>
      </c>
      <c r="O771" s="0" t="n">
        <f aca="false">(N771/2204.59)*EXP(L771*M771)</f>
        <v>0.549585871013589</v>
      </c>
      <c r="P771" s="0" t="n">
        <v>0.400684429145215</v>
      </c>
      <c r="Q771" s="0" t="n">
        <v>0.0788250461799058</v>
      </c>
      <c r="R771" s="0" t="n">
        <f aca="false">30.6123136425953*(I771/Hoja4!$AB$2)</f>
        <v>0.281354740688672</v>
      </c>
      <c r="S771" s="0" t="n">
        <v>0.346725101597201</v>
      </c>
      <c r="T771" s="0" t="n">
        <v>0.0215793379964769</v>
      </c>
      <c r="U771" s="0" t="n">
        <f aca="false">(SQRT(((P771/G771)^2)+((Q771/H771)^2)+((R771/I771)^2)+((S771/J771)^2)+((T771/K771)^2)))*O771</f>
        <v>0.0178163976006789</v>
      </c>
      <c r="V771" s="0" t="n">
        <f aca="false">O771&gt;U771</f>
        <v>1</v>
      </c>
      <c r="W771" s="0" t="n">
        <v>260004</v>
      </c>
      <c r="X771" s="0" t="n">
        <v>4.994E-006</v>
      </c>
      <c r="Y771" s="0" t="n">
        <f aca="false">(W771*X771)*EXP(L771*M771)</f>
        <v>1.3049685337148</v>
      </c>
      <c r="Z771" s="0" t="n">
        <v>253982.810488858</v>
      </c>
      <c r="AA771" s="0" t="n">
        <v>3748.14709444969</v>
      </c>
      <c r="AB771" s="0" t="n">
        <f aca="false">X771*0.1</f>
        <v>4.994E-007</v>
      </c>
      <c r="AC771" s="0" t="n">
        <f aca="false">(SQRT(((AA771/W771)^2)+((AB771/X771)^2)))*Y771</f>
        <v>0.131845829664738</v>
      </c>
      <c r="AD771" s="0" t="n">
        <v>5.223868284E-006</v>
      </c>
      <c r="AE771" s="0" t="n">
        <f aca="false">(W771*AD771)*EXP(L771*M771)</f>
        <v>1.36503478872461</v>
      </c>
      <c r="AF771" s="0" t="n">
        <v>253982.810488858</v>
      </c>
      <c r="AG771" s="0" t="n">
        <v>3748.14709444969</v>
      </c>
      <c r="AH771" s="0" t="n">
        <f aca="false">AD771*0.1</f>
        <v>5.223868284E-007</v>
      </c>
      <c r="AI771" s="0" t="n">
        <f aca="false">(SQRT(((AG771/W771)^2)+((AH771/AD771)^2)))*AE771</f>
        <v>0.137914547049117</v>
      </c>
      <c r="AJ771" s="0" t="n">
        <v>3.02832944E-007</v>
      </c>
      <c r="AK771" s="0" t="n">
        <f aca="false">(W771*AJ771)*EXP(L771*M771)</f>
        <v>0.0791324515202674</v>
      </c>
      <c r="AL771" s="0" t="n">
        <v>253982.810488858</v>
      </c>
      <c r="AM771" s="0" t="n">
        <v>3748.14709444969</v>
      </c>
      <c r="AN771" s="0" t="n">
        <f aca="false">AJ771*0.1</f>
        <v>3.02832944E-008</v>
      </c>
      <c r="AO771" s="0" t="n">
        <f aca="false">(SQRT(((AM771/W771)^2)+((AN771/AJ771)^2)))*AK771</f>
        <v>0.00799504620574591</v>
      </c>
    </row>
    <row r="772" customFormat="false" ht="15" hidden="false" customHeight="false" outlineLevel="0" collapsed="false">
      <c r="A772" s="42" t="s">
        <v>1205</v>
      </c>
      <c r="B772" s="32"/>
      <c r="C772" s="0" t="s">
        <v>2125</v>
      </c>
      <c r="D772" s="47"/>
      <c r="E772" s="0" t="n">
        <v>5000</v>
      </c>
      <c r="F772" s="0" t="n">
        <v>5049</v>
      </c>
      <c r="G772" s="0" t="n">
        <f aca="false">(((F772*3.7852*35.81)/1000)/(H772^2))*1.2732</f>
        <v>13.6149226735475</v>
      </c>
      <c r="H772" s="0" t="n">
        <v>8</v>
      </c>
      <c r="I772" s="0" t="n">
        <v>11.883541295306</v>
      </c>
      <c r="J772" s="0" t="n">
        <v>68.0020357347871</v>
      </c>
      <c r="K772" s="0" t="n">
        <v>3.9836139795159</v>
      </c>
      <c r="L772" s="0" t="n">
        <v>0.005</v>
      </c>
      <c r="M772" s="0" t="n">
        <v>1</v>
      </c>
      <c r="N772" s="0" t="n">
        <v>386.979643724402</v>
      </c>
      <c r="O772" s="0" t="n">
        <f aca="false">(N772/2204.59)*EXP(L772*M772)</f>
        <v>0.176413477000591</v>
      </c>
      <c r="P772" s="0" t="n">
        <v>0.400684429145215</v>
      </c>
      <c r="Q772" s="0" t="n">
        <v>0.0788250461799058</v>
      </c>
      <c r="R772" s="0" t="n">
        <f aca="false">30.6123136425953*(I772/Hoja4!$AG$2)</f>
        <v>0.313807945532312</v>
      </c>
      <c r="S772" s="0" t="n">
        <v>0.388353619553598</v>
      </c>
      <c r="T772" s="0" t="n">
        <v>0.0223763331258358</v>
      </c>
      <c r="U772" s="0" t="n">
        <f aca="false">(SQRT(((P772/G772)^2)+((Q772/H772)^2)+((R772/I772)^2)+((S772/J772)^2)+((T772/K772)^2)))*O772</f>
        <v>0.00732634333521793</v>
      </c>
      <c r="V772" s="0" t="n">
        <f aca="false">O772&gt;U772</f>
        <v>1</v>
      </c>
      <c r="W772" s="0" t="n">
        <v>60000</v>
      </c>
      <c r="X772" s="0" t="n">
        <v>4.994E-006</v>
      </c>
      <c r="Y772" s="0" t="n">
        <f aca="false">(W772*X772)*EXP(L772*M772)</f>
        <v>0.301141951750311</v>
      </c>
      <c r="Z772" s="0" t="n">
        <v>86703.9692565335</v>
      </c>
      <c r="AA772" s="0" t="n">
        <v>804.406580767259</v>
      </c>
      <c r="AB772" s="0" t="n">
        <f aca="false">X772*0.1</f>
        <v>4.994E-007</v>
      </c>
      <c r="AC772" s="0" t="n">
        <f aca="false">(SQRT(((AA772/W772)^2)+((AB772/X772)^2)))*Y772</f>
        <v>0.0303836286162244</v>
      </c>
      <c r="AD772" s="0" t="n">
        <v>5.223868284E-006</v>
      </c>
      <c r="AE772" s="0" t="n">
        <f aca="false">(W772*AD772)*EXP(L772*M772)</f>
        <v>0.315003181964419</v>
      </c>
      <c r="AF772" s="0" t="n">
        <v>86703.9692565335</v>
      </c>
      <c r="AG772" s="0" t="n">
        <v>804.406580767259</v>
      </c>
      <c r="AH772" s="0" t="n">
        <f aca="false">AD772*0.1</f>
        <v>5.223868284E-007</v>
      </c>
      <c r="AI772" s="0" t="n">
        <f aca="false">(SQRT(((AG772/W772)^2)+((AH772/AD772)^2)))*AE772</f>
        <v>0.0317821533602582</v>
      </c>
      <c r="AJ772" s="0" t="n">
        <v>3.02832944E-007</v>
      </c>
      <c r="AK772" s="0" t="n">
        <f aca="false">(W772*AJ772)*EXP(L772*M772)</f>
        <v>0.0182610540269228</v>
      </c>
      <c r="AL772" s="0" t="n">
        <v>86703.9692565335</v>
      </c>
      <c r="AM772" s="0" t="n">
        <v>804.406580767259</v>
      </c>
      <c r="AN772" s="0" t="n">
        <f aca="false">AJ772*0.1</f>
        <v>3.02832944E-008</v>
      </c>
      <c r="AO772" s="0" t="n">
        <f aca="false">(SQRT(((AM772/W772)^2)+((AN772/AJ772)^2)))*AK772</f>
        <v>0.00184244367305845</v>
      </c>
    </row>
    <row r="773" customFormat="false" ht="15" hidden="false" customHeight="false" outlineLevel="0" collapsed="false">
      <c r="A773" s="42" t="s">
        <v>1205</v>
      </c>
      <c r="B773" s="32"/>
      <c r="C773" s="0" t="s">
        <v>2123</v>
      </c>
      <c r="D773" s="47"/>
      <c r="E773" s="0" t="n">
        <v>10000</v>
      </c>
      <c r="F773" s="0" t="n">
        <v>9685</v>
      </c>
      <c r="G773" s="0" t="n">
        <f aca="false">(((F773*3.7852*35.81)/1000)/(H773^2))*1.2732</f>
        <v>26.1161667841766</v>
      </c>
      <c r="H773" s="0" t="n">
        <v>8</v>
      </c>
      <c r="I773" s="0" t="n">
        <v>37.1708828084667</v>
      </c>
      <c r="J773" s="0" t="n">
        <v>130.009325504884</v>
      </c>
      <c r="K773" s="0" t="n">
        <v>0.00593973</v>
      </c>
      <c r="L773" s="0" t="n">
        <v>0.005</v>
      </c>
      <c r="M773" s="0" t="n">
        <v>1</v>
      </c>
      <c r="N773" s="0" t="n">
        <v>6.44481915568956</v>
      </c>
      <c r="O773" s="0" t="n">
        <f aca="false">(N773/2204.59)*EXP(L773*M773)</f>
        <v>0.00293801747542288</v>
      </c>
      <c r="P773" s="0" t="n">
        <v>0.693948706618423</v>
      </c>
      <c r="Q773" s="0" t="n">
        <v>0.0696754411027923</v>
      </c>
      <c r="R773" s="0" t="n">
        <f aca="false">30.3818643031628*(I773/Hoja4!$DN$2)</f>
        <v>0.196554500265895</v>
      </c>
      <c r="S773" s="0" t="n">
        <v>1.14894745568521</v>
      </c>
      <c r="T773" s="0" t="n">
        <v>5.58086552427142E-005</v>
      </c>
      <c r="U773" s="0" t="n">
        <f aca="false">(SQRT(((P773/G773)^2)+((Q773/H773)^2)+((R773/I773)^2)+((S773/J773)^2)+((T773/K773)^2)))*O773</f>
        <v>9.17982556229978E-005</v>
      </c>
      <c r="V773" s="0" t="n">
        <f aca="false">O773&gt;U773</f>
        <v>1</v>
      </c>
      <c r="W773" s="0" t="n">
        <v>360000</v>
      </c>
      <c r="X773" s="0" t="n">
        <v>4.994E-006</v>
      </c>
      <c r="Y773" s="0" t="n">
        <f aca="false">(W773*X773)*EXP(L773*M773)</f>
        <v>1.80685171050187</v>
      </c>
      <c r="Z773" s="0" t="n">
        <v>130019.522746523</v>
      </c>
      <c r="AA773" s="0" t="n">
        <v>6507.82824848106</v>
      </c>
      <c r="AB773" s="0" t="n">
        <f aca="false">X773*0.1</f>
        <v>4.994E-007</v>
      </c>
      <c r="AC773" s="0" t="n">
        <f aca="false">(SQRT(((AA773/W773)^2)+((AB773/X773)^2)))*Y773</f>
        <v>0.183613732372475</v>
      </c>
      <c r="AD773" s="0" t="n">
        <v>5.223868284E-006</v>
      </c>
      <c r="AE773" s="0" t="n">
        <f aca="false">(W773*AD773)*EXP(L773*M773)</f>
        <v>1.89001909178651</v>
      </c>
      <c r="AF773" s="0" t="n">
        <v>130019.522746523</v>
      </c>
      <c r="AG773" s="0" t="n">
        <v>6507.82824848106</v>
      </c>
      <c r="AH773" s="0" t="n">
        <f aca="false">AD773*0.1</f>
        <v>5.223868284E-007</v>
      </c>
      <c r="AI773" s="0" t="n">
        <f aca="false">(SQRT(((AG773/W773)^2)+((AH773/AD773)^2)))*AE773</f>
        <v>0.192065268932206</v>
      </c>
      <c r="AJ773" s="0" t="n">
        <v>3.02832944E-007</v>
      </c>
      <c r="AK773" s="0" t="n">
        <f aca="false">(W773*AJ773)*EXP(L773*M773)</f>
        <v>0.109566324161537</v>
      </c>
      <c r="AL773" s="0" t="n">
        <v>130019.522746523</v>
      </c>
      <c r="AM773" s="0" t="n">
        <v>6507.82824848106</v>
      </c>
      <c r="AN773" s="0" t="n">
        <f aca="false">AJ773*0.1</f>
        <v>3.02832944E-008</v>
      </c>
      <c r="AO773" s="0" t="n">
        <f aca="false">(SQRT(((AM773/W773)^2)+((AN773/AJ773)^2)))*AK773</f>
        <v>0.0111342184888236</v>
      </c>
    </row>
    <row r="774" customFormat="false" ht="15" hidden="false" customHeight="false" outlineLevel="0" collapsed="false">
      <c r="A774" s="42" t="s">
        <v>1205</v>
      </c>
      <c r="B774" s="40" t="s">
        <v>1263</v>
      </c>
      <c r="C774" s="0" t="s">
        <v>2122</v>
      </c>
      <c r="D774" s="41" t="n">
        <v>41071</v>
      </c>
      <c r="E774" s="0" t="n">
        <v>9661</v>
      </c>
      <c r="F774" s="0" t="n">
        <v>9685</v>
      </c>
      <c r="G774" s="0" t="n">
        <f aca="false">(((F774*3.7852*35.81)/1000)/(H774^2))*1.2732</f>
        <v>26.1161667841766</v>
      </c>
      <c r="H774" s="0" t="n">
        <v>8</v>
      </c>
      <c r="I774" s="0" t="n">
        <v>39.7722250903459</v>
      </c>
      <c r="J774" s="0" t="n">
        <v>68.0016224983599</v>
      </c>
      <c r="K774" s="0" t="n">
        <v>3.82238500207701</v>
      </c>
      <c r="L774" s="0" t="n">
        <v>0.005</v>
      </c>
      <c r="M774" s="0" t="n">
        <v>0</v>
      </c>
      <c r="N774" s="0" t="n">
        <v>260.407368186079</v>
      </c>
      <c r="O774" s="0" t="n">
        <f aca="false">(N774/2204.59)*EXP(L774*M774)</f>
        <v>0.118120543133226</v>
      </c>
      <c r="P774" s="0" t="n">
        <v>1.328521888386</v>
      </c>
      <c r="Q774" s="0" t="n">
        <v>0.0993471152211429</v>
      </c>
      <c r="R774" s="0" t="n">
        <f aca="false">26.5039616037002*(I774/Hoja4!$CT$2)</f>
        <v>0.310059448074056</v>
      </c>
      <c r="S774" s="0" t="n">
        <v>0.346725101597201</v>
      </c>
      <c r="T774" s="0" t="n">
        <v>0.0215793379964769</v>
      </c>
      <c r="U774" s="0" t="n">
        <f aca="false">(SQRT(((P774/G774)^2)+((Q774/H774)^2)+((R774/I774)^2)+((S774/J774)^2)+((T774/K774)^2)))*O774</f>
        <v>0.00631761530278755</v>
      </c>
      <c r="V774" s="0" t="n">
        <f aca="false">O774&gt;U774</f>
        <v>1</v>
      </c>
      <c r="W774" s="0" t="n">
        <v>385194</v>
      </c>
      <c r="X774" s="0" t="n">
        <v>4.994E-006</v>
      </c>
      <c r="Y774" s="0" t="n">
        <f aca="false">(W774*X774)*EXP(L774*M774)</f>
        <v>1.923658836</v>
      </c>
      <c r="Z774" s="0" t="n">
        <v>253982.810488858</v>
      </c>
      <c r="AA774" s="0" t="n">
        <v>3748.14709444969</v>
      </c>
      <c r="AB774" s="0" t="n">
        <f aca="false">X774*0.1</f>
        <v>4.994E-007</v>
      </c>
      <c r="AC774" s="0" t="n">
        <f aca="false">(SQRT(((AA774/W774)^2)+((AB774/X774)^2)))*Y774</f>
        <v>0.193274431647336</v>
      </c>
      <c r="AD774" s="0" t="n">
        <v>5.223868284E-006</v>
      </c>
      <c r="AE774" s="0" t="n">
        <f aca="false">(W774*AD774)*EXP(L774*M774)</f>
        <v>2.0122027197871</v>
      </c>
      <c r="AF774" s="0" t="n">
        <v>253982.810488858</v>
      </c>
      <c r="AG774" s="0" t="n">
        <v>3748.14709444969</v>
      </c>
      <c r="AH774" s="0" t="n">
        <f aca="false">AD774*0.1</f>
        <v>5.223868284E-007</v>
      </c>
      <c r="AI774" s="0" t="n">
        <f aca="false">(SQRT(((AG774/W774)^2)+((AH774/AD774)^2)))*AE774</f>
        <v>0.202170639485512</v>
      </c>
      <c r="AJ774" s="0" t="n">
        <v>3.02832944E-007</v>
      </c>
      <c r="AK774" s="0" t="n">
        <f aca="false">(W774*AJ774)*EXP(L774*M774)</f>
        <v>0.116649433031136</v>
      </c>
      <c r="AL774" s="0" t="n">
        <v>253982.810488858</v>
      </c>
      <c r="AM774" s="0" t="n">
        <v>3748.14709444969</v>
      </c>
      <c r="AN774" s="0" t="n">
        <f aca="false">AJ774*0.1</f>
        <v>3.02832944E-008</v>
      </c>
      <c r="AO774" s="0" t="n">
        <f aca="false">(SQRT(((AM774/W774)^2)+((AN774/AJ774)^2)))*AK774</f>
        <v>0.0117200370716239</v>
      </c>
    </row>
    <row r="775" customFormat="false" ht="15" hidden="false" customHeight="false" outlineLevel="0" collapsed="false">
      <c r="A775" s="42" t="s">
        <v>1205</v>
      </c>
      <c r="B775" s="32"/>
      <c r="C775" s="0" t="s">
        <v>2123</v>
      </c>
      <c r="D775" s="47"/>
      <c r="E775" s="0" t="n">
        <v>6971</v>
      </c>
      <c r="F775" s="0" t="n">
        <v>7293</v>
      </c>
      <c r="G775" s="0" t="n">
        <f aca="false">(((F775*3.7852*35.81)/1000)/(H775^2))*1.2732</f>
        <v>19.6659994173464</v>
      </c>
      <c r="H775" s="0" t="n">
        <v>8</v>
      </c>
      <c r="I775" s="0" t="n">
        <v>50.145043192102</v>
      </c>
      <c r="J775" s="0" t="n">
        <v>130.009325504884</v>
      </c>
      <c r="K775" s="0" t="n">
        <v>0.00593973</v>
      </c>
      <c r="L775" s="0" t="n">
        <v>0.005</v>
      </c>
      <c r="M775" s="0" t="n">
        <v>0</v>
      </c>
      <c r="N775" s="0" t="n">
        <v>2.57796297225257</v>
      </c>
      <c r="O775" s="0" t="n">
        <f aca="false">(N775/2204.59)*EXP(L775*M775)</f>
        <v>0.00116936163742581</v>
      </c>
      <c r="P775" s="0" t="n">
        <v>0.581693626796288</v>
      </c>
      <c r="Q775" s="0" t="n">
        <v>0.0152723966616018</v>
      </c>
      <c r="R775" s="0" t="n">
        <f aca="false">32.2690362110918*(I775/Hoja4!$BF$2)</f>
        <v>1.62646714188905</v>
      </c>
      <c r="S775" s="0" t="n">
        <v>1.14894745568521</v>
      </c>
      <c r="T775" s="0" t="n">
        <v>5.58086552427142E-005</v>
      </c>
      <c r="U775" s="0" t="n">
        <f aca="false">(SQRT(((P775/G775)^2)+((Q775/H775)^2)+((R775/I775)^2)+((S775/J775)^2)+((T775/K775)^2)))*O775</f>
        <v>5.35481824150622E-005</v>
      </c>
      <c r="V775" s="0" t="n">
        <f aca="false">O775&gt;U775</f>
        <v>1</v>
      </c>
      <c r="W775" s="0" t="n">
        <v>365707.8</v>
      </c>
      <c r="X775" s="0" t="n">
        <v>4.994E-006</v>
      </c>
      <c r="Y775" s="0" t="n">
        <f aca="false">(W775*X775)*EXP(L775*M775)</f>
        <v>1.8263447532</v>
      </c>
      <c r="Z775" s="0" t="n">
        <v>86703.9692565335</v>
      </c>
      <c r="AA775" s="0" t="n">
        <v>6507.82824848106</v>
      </c>
      <c r="AB775" s="0" t="n">
        <f aca="false">X775*0.1</f>
        <v>4.994E-007</v>
      </c>
      <c r="AC775" s="0" t="n">
        <f aca="false">(SQRT(((AA775/W775)^2)+((AB775/X775)^2)))*Y775</f>
        <v>0.185503659541153</v>
      </c>
      <c r="AD775" s="0" t="n">
        <v>5.223868284E-006</v>
      </c>
      <c r="AE775" s="0" t="n">
        <f aca="false">(W775*AD775)*EXP(L775*M775)</f>
        <v>1.91040937763142</v>
      </c>
      <c r="AF775" s="0" t="n">
        <v>86703.9692565335</v>
      </c>
      <c r="AG775" s="0" t="n">
        <v>6507.82824848106</v>
      </c>
      <c r="AH775" s="0" t="n">
        <f aca="false">AD775*0.1</f>
        <v>5.223868284E-007</v>
      </c>
      <c r="AI775" s="0" t="n">
        <f aca="false">(SQRT(((AG775/W775)^2)+((AH775/AD775)^2)))*AE775</f>
        <v>0.194042187353417</v>
      </c>
      <c r="AJ775" s="0" t="n">
        <v>3.02832944E-007</v>
      </c>
      <c r="AK775" s="0" t="n">
        <f aca="false">(W775*AJ775)*EXP(L775*M775)</f>
        <v>0.110748369717763</v>
      </c>
      <c r="AL775" s="0" t="n">
        <v>86703.9692565335</v>
      </c>
      <c r="AM775" s="0" t="n">
        <v>6507.82824848106</v>
      </c>
      <c r="AN775" s="0" t="n">
        <f aca="false">AJ775*0.1</f>
        <v>3.02832944E-008</v>
      </c>
      <c r="AO775" s="0" t="n">
        <f aca="false">(SQRT(((AM775/W775)^2)+((AN775/AJ775)^2)))*AK775</f>
        <v>0.0112488224552705</v>
      </c>
    </row>
    <row r="776" customFormat="false" ht="15" hidden="false" customHeight="false" outlineLevel="0" collapsed="false">
      <c r="A776" s="42" t="s">
        <v>1205</v>
      </c>
      <c r="B776" s="32"/>
      <c r="C776" s="0" t="s">
        <v>2123</v>
      </c>
      <c r="D776" s="47"/>
      <c r="E776" s="0" t="n">
        <v>2762</v>
      </c>
      <c r="F776" s="0" t="n">
        <v>2772</v>
      </c>
      <c r="G776" s="0" t="n">
        <f aca="false">(((F776*3.7852*35.81)/1000)/(H776^2))*1.2732</f>
        <v>7.4748595070457</v>
      </c>
      <c r="H776" s="0" t="n">
        <v>8</v>
      </c>
      <c r="I776" s="0" t="n">
        <v>52.2720346320346</v>
      </c>
      <c r="J776" s="0" t="n">
        <v>130.009325504884</v>
      </c>
      <c r="K776" s="0" t="n">
        <v>0.00593973</v>
      </c>
      <c r="L776" s="0" t="n">
        <v>0.005</v>
      </c>
      <c r="M776" s="0" t="n">
        <v>0</v>
      </c>
      <c r="N776" s="0" t="n">
        <v>1.95854700417911</v>
      </c>
      <c r="O776" s="0" t="n">
        <f aca="false">(N776/2204.59)*EXP(L776*M776)</f>
        <v>0.000888395122983916</v>
      </c>
      <c r="P776" s="0" t="n">
        <v>2.76641421144396</v>
      </c>
      <c r="Q776" s="0" t="n">
        <v>0.53313602271233</v>
      </c>
      <c r="R776" s="0" t="n">
        <f aca="false">194.735920132611*(I776/Hoja4!$M$2)</f>
        <v>3.97598607624543</v>
      </c>
      <c r="S776" s="0" t="n">
        <v>1.14894745568521</v>
      </c>
      <c r="T776" s="0" t="n">
        <v>5.58086552427142E-005</v>
      </c>
      <c r="U776" s="0" t="n">
        <f aca="false">(SQRT(((P776/G776)^2)+((Q776/H776)^2)+((R776/I776)^2)+((S776/J776)^2)+((T776/K776)^2)))*O776</f>
        <v>0.000341037383922484</v>
      </c>
      <c r="V776" s="0" t="n">
        <f aca="false">O776&gt;U776</f>
        <v>1</v>
      </c>
      <c r="W776" s="0" t="n">
        <v>144898.08</v>
      </c>
      <c r="X776" s="0" t="n">
        <v>4.994E-006</v>
      </c>
      <c r="Y776" s="0" t="n">
        <f aca="false">(W776*X776)*EXP(L776*M776)</f>
        <v>0.72362101152</v>
      </c>
      <c r="Z776" s="0" t="n">
        <v>130019.522746523</v>
      </c>
      <c r="AA776" s="0" t="n">
        <v>6507.82824848106</v>
      </c>
      <c r="AB776" s="0" t="n">
        <f aca="false">X776*0.1</f>
        <v>4.994E-007</v>
      </c>
      <c r="AC776" s="0" t="n">
        <f aca="false">(SQRT(((AA776/W776)^2)+((AB776/X776)^2)))*Y776</f>
        <v>0.0793254676058112</v>
      </c>
      <c r="AD776" s="0" t="n">
        <v>5.223868284E-006</v>
      </c>
      <c r="AE776" s="0" t="n">
        <f aca="false">(W776*AD776)*EXP(L776*M776)</f>
        <v>0.756928484524495</v>
      </c>
      <c r="AF776" s="0" t="n">
        <v>130019.522746523</v>
      </c>
      <c r="AG776" s="0" t="n">
        <v>6507.82824848106</v>
      </c>
      <c r="AH776" s="0" t="n">
        <f aca="false">AD776*0.1</f>
        <v>5.223868284E-007</v>
      </c>
      <c r="AI776" s="0" t="n">
        <f aca="false">(SQRT(((AG776/W776)^2)+((AH776/AD776)^2)))*AE776</f>
        <v>0.0829767309450274</v>
      </c>
      <c r="AJ776" s="0" t="n">
        <v>3.02832944E-007</v>
      </c>
      <c r="AK776" s="0" t="n">
        <f aca="false">(W776*AJ776)*EXP(L776*M776)</f>
        <v>0.0438799121463475</v>
      </c>
      <c r="AL776" s="0" t="n">
        <v>130019.522746523</v>
      </c>
      <c r="AM776" s="0" t="n">
        <v>6507.82824848106</v>
      </c>
      <c r="AN776" s="0" t="n">
        <f aca="false">AJ776*0.1</f>
        <v>3.02832944E-008</v>
      </c>
      <c r="AO776" s="0" t="n">
        <f aca="false">(SQRT(((AM776/W776)^2)+((AN776/AJ776)^2)))*AK776</f>
        <v>0.0048102452721755</v>
      </c>
    </row>
    <row r="777" customFormat="false" ht="15" hidden="false" customHeight="false" outlineLevel="0" collapsed="false">
      <c r="A777" s="42" t="s">
        <v>1205</v>
      </c>
      <c r="B777" s="40" t="s">
        <v>1267</v>
      </c>
      <c r="C777" s="0" t="s">
        <v>2122</v>
      </c>
      <c r="D777" s="41" t="n">
        <v>40981</v>
      </c>
      <c r="E777" s="0" t="n">
        <v>10000</v>
      </c>
      <c r="F777" s="0" t="n">
        <v>9685</v>
      </c>
      <c r="G777" s="0" t="n">
        <f aca="false">(((F777*3.7852*35.81)/1000)/(H777^2))*1.2732</f>
        <v>26.1161667841766</v>
      </c>
      <c r="H777" s="0" t="n">
        <v>8</v>
      </c>
      <c r="I777" s="0" t="n">
        <v>80.5369127516778</v>
      </c>
      <c r="J777" s="0" t="n">
        <v>68.0016224983599</v>
      </c>
      <c r="K777" s="0" t="n">
        <v>3.82238500207701</v>
      </c>
      <c r="L777" s="0" t="n">
        <v>0.005</v>
      </c>
      <c r="M777" s="0" t="n">
        <v>0</v>
      </c>
      <c r="N777" s="0" t="n">
        <v>2602.6255387034</v>
      </c>
      <c r="O777" s="0" t="n">
        <f aca="false">(N777/2204.59)*EXP(L777*M777)</f>
        <v>1.18054855492559</v>
      </c>
      <c r="P777" s="0" t="n">
        <v>0.693948706618423</v>
      </c>
      <c r="Q777" s="0" t="n">
        <v>0.0696754411027923</v>
      </c>
      <c r="R777" s="0" t="n">
        <f aca="false">30.3818643031628*(I777/Hoja4!$CY$2)</f>
        <v>0.716538813705735</v>
      </c>
      <c r="S777" s="0" t="n">
        <v>0.346725101597201</v>
      </c>
      <c r="T777" s="0" t="n">
        <v>0.0215793379964769</v>
      </c>
      <c r="U777" s="0" t="n">
        <f aca="false">(SQRT(((P777/G777)^2)+((Q777/H777)^2)+((R777/I777)^2)+((S777/J777)^2)+((T777/K777)^2)))*O777</f>
        <v>0.0357870061232362</v>
      </c>
      <c r="V777" s="0" t="n">
        <f aca="false">O777&gt;U777</f>
        <v>1</v>
      </c>
      <c r="W777" s="0" t="n">
        <v>780000</v>
      </c>
      <c r="X777" s="0" t="n">
        <v>4.994E-006</v>
      </c>
      <c r="Y777" s="0" t="n">
        <f aca="false">(W777*X777)*EXP(L777*M777)</f>
        <v>3.89532</v>
      </c>
      <c r="Z777" s="0" t="n">
        <v>253982.810488858</v>
      </c>
      <c r="AA777" s="0" t="n">
        <v>3748.14709444969</v>
      </c>
      <c r="AB777" s="0" t="n">
        <f aca="false">X777*0.1</f>
        <v>4.994E-007</v>
      </c>
      <c r="AC777" s="0" t="n">
        <f aca="false">(SQRT(((AA777/W777)^2)+((AB777/X777)^2)))*Y777</f>
        <v>0.389981476200335</v>
      </c>
      <c r="AD777" s="0" t="n">
        <v>5.223868284E-006</v>
      </c>
      <c r="AE777" s="0" t="n">
        <f aca="false">(W777*AD777)*EXP(L777*M777)</f>
        <v>4.07461726152</v>
      </c>
      <c r="AF777" s="0" t="n">
        <v>253982.810488858</v>
      </c>
      <c r="AG777" s="0" t="n">
        <v>3748.14709444969</v>
      </c>
      <c r="AH777" s="0" t="n">
        <f aca="false">AD777*0.1</f>
        <v>5.223868284E-007</v>
      </c>
      <c r="AI777" s="0" t="n">
        <f aca="false">(SQRT(((AG777/W777)^2)+((AH777/AD777)^2)))*AE777</f>
        <v>0.407931891243578</v>
      </c>
      <c r="AJ777" s="0" t="n">
        <v>3.02832944E-007</v>
      </c>
      <c r="AK777" s="0" t="n">
        <f aca="false">(W777*AJ777)*EXP(L777*M777)</f>
        <v>0.23620969632</v>
      </c>
      <c r="AL777" s="0" t="n">
        <v>253982.810488858</v>
      </c>
      <c r="AM777" s="0" t="n">
        <v>3748.14709444969</v>
      </c>
      <c r="AN777" s="0" t="n">
        <f aca="false">AJ777*0.1</f>
        <v>3.02832944E-008</v>
      </c>
      <c r="AO777" s="0" t="n">
        <f aca="false">(SQRT(((AM777/W777)^2)+((AN777/AJ777)^2)))*AK777</f>
        <v>0.0236482255793379</v>
      </c>
    </row>
    <row r="778" customFormat="false" ht="15" hidden="false" customHeight="false" outlineLevel="0" collapsed="false">
      <c r="A778" s="42" t="s">
        <v>1205</v>
      </c>
      <c r="B778" s="32"/>
      <c r="C778" s="0" t="s">
        <v>2123</v>
      </c>
      <c r="D778" s="47"/>
      <c r="E778" s="0" t="n">
        <v>5000</v>
      </c>
      <c r="F778" s="0" t="n">
        <v>5049</v>
      </c>
      <c r="G778" s="0" t="n">
        <f aca="false">(((F778*3.7852*35.81)/1000)/(H778^2))*1.2732</f>
        <v>13.6149226735475</v>
      </c>
      <c r="H778" s="0" t="n">
        <v>8</v>
      </c>
      <c r="I778" s="0" t="n">
        <v>14.2602495543672</v>
      </c>
      <c r="J778" s="0" t="n">
        <v>130.009325504884</v>
      </c>
      <c r="K778" s="0" t="n">
        <v>0.00593973</v>
      </c>
      <c r="L778" s="0" t="n">
        <v>0.005</v>
      </c>
      <c r="M778" s="0" t="n">
        <v>0</v>
      </c>
      <c r="N778" s="0" t="n">
        <v>1.32371125714286</v>
      </c>
      <c r="O778" s="0" t="n">
        <f aca="false">(N778/2204.59)*EXP(L778*M778)</f>
        <v>0.000600434210961157</v>
      </c>
      <c r="P778" s="0" t="n">
        <v>0.400684429145215</v>
      </c>
      <c r="Q778" s="0" t="n">
        <v>0.0788250461799058</v>
      </c>
      <c r="R778" s="0" t="n">
        <f aca="false">30.6123136425953*(I778/Hoja4!$AB$2)</f>
        <v>0.0779124218457578</v>
      </c>
      <c r="S778" s="0" t="n">
        <v>1.14894745568521</v>
      </c>
      <c r="T778" s="0" t="n">
        <v>5.58086552427142E-005</v>
      </c>
      <c r="U778" s="0" t="n">
        <f aca="false">(SQRT(((P778/G778)^2)+((Q778/H778)^2)+((R778/I778)^2)+((S778/J778)^2)+((T778/K778)^2)))*O778</f>
        <v>2.04450254991244E-005</v>
      </c>
      <c r="V778" s="0" t="n">
        <f aca="false">O778&gt;U778</f>
        <v>1</v>
      </c>
      <c r="W778" s="0" t="n">
        <v>72000</v>
      </c>
      <c r="X778" s="0" t="n">
        <v>4.994E-006</v>
      </c>
      <c r="Y778" s="0" t="n">
        <f aca="false">(W778*X778)*EXP(L778*M778)</f>
        <v>0.359568</v>
      </c>
      <c r="Z778" s="0" t="n">
        <v>86703.9692565335</v>
      </c>
      <c r="AA778" s="0" t="n">
        <v>6507.82824848106</v>
      </c>
      <c r="AB778" s="0" t="n">
        <f aca="false">X778*0.1</f>
        <v>4.994E-007</v>
      </c>
      <c r="AC778" s="0" t="n">
        <f aca="false">(SQRT(((AA778/W778)^2)+((AB778/X778)^2)))*Y778</f>
        <v>0.0484680058800475</v>
      </c>
      <c r="AD778" s="0" t="n">
        <v>5.223868284E-006</v>
      </c>
      <c r="AE778" s="0" t="n">
        <f aca="false">(W778*AD778)*EXP(L778*M778)</f>
        <v>0.376118516448</v>
      </c>
      <c r="AF778" s="0" t="n">
        <v>86703.9692565335</v>
      </c>
      <c r="AG778" s="0" t="n">
        <v>6507.82824848106</v>
      </c>
      <c r="AH778" s="0" t="n">
        <f aca="false">AD778*0.1</f>
        <v>5.223868284E-007</v>
      </c>
      <c r="AI778" s="0" t="n">
        <f aca="false">(SQRT(((AG778/W778)^2)+((AH778/AD778)^2)))*AE778</f>
        <v>0.0506989344624561</v>
      </c>
      <c r="AJ778" s="0" t="n">
        <v>3.02832944E-007</v>
      </c>
      <c r="AK778" s="0" t="n">
        <f aca="false">(W778*AJ778)*EXP(L778*M778)</f>
        <v>0.021803971968</v>
      </c>
      <c r="AL778" s="0" t="n">
        <v>86703.9692565335</v>
      </c>
      <c r="AM778" s="0" t="n">
        <v>6507.82824848106</v>
      </c>
      <c r="AN778" s="0" t="n">
        <f aca="false">AJ778*0.1</f>
        <v>3.02832944E-008</v>
      </c>
      <c r="AO778" s="0" t="n">
        <f aca="false">(SQRT(((AM778/W778)^2)+((AN778/AJ778)^2)))*AK778</f>
        <v>0.00293906866449021</v>
      </c>
    </row>
    <row r="779" customFormat="false" ht="15" hidden="false" customHeight="false" outlineLevel="0" collapsed="false">
      <c r="A779" s="42" t="s">
        <v>1205</v>
      </c>
      <c r="B779" s="32"/>
      <c r="C779" s="0" t="s">
        <v>2125</v>
      </c>
      <c r="D779" s="47"/>
      <c r="E779" s="0" t="n">
        <v>5000</v>
      </c>
      <c r="F779" s="0" t="n">
        <v>5049</v>
      </c>
      <c r="G779" s="0" t="n">
        <f aca="false">(((F779*3.7852*35.81)/1000)/(H779^2))*1.2732</f>
        <v>13.6149226735475</v>
      </c>
      <c r="H779" s="0" t="n">
        <v>8</v>
      </c>
      <c r="I779" s="0" t="n">
        <v>7.1301247771836</v>
      </c>
      <c r="J779" s="0" t="n">
        <v>68.0020357347871</v>
      </c>
      <c r="K779" s="0" t="n">
        <v>3.9836139795159</v>
      </c>
      <c r="L779" s="0" t="n">
        <v>0.005</v>
      </c>
      <c r="M779" s="0" t="n">
        <v>0</v>
      </c>
      <c r="N779" s="0" t="n">
        <v>232.187786234641</v>
      </c>
      <c r="O779" s="0" t="n">
        <f aca="false">(N779/2204.59)*EXP(L779*M779)</f>
        <v>0.105320166668016</v>
      </c>
      <c r="P779" s="0" t="n">
        <v>0.400684429145215</v>
      </c>
      <c r="Q779" s="0" t="n">
        <v>0.0788250461799058</v>
      </c>
      <c r="R779" s="0" t="n">
        <f aca="false">30.6123136425953*(I779/Hoja4!$AG$2)</f>
        <v>0.188284767319387</v>
      </c>
      <c r="S779" s="0" t="n">
        <v>0.388353619553598</v>
      </c>
      <c r="T779" s="0" t="n">
        <v>0.0223763331258358</v>
      </c>
      <c r="U779" s="0" t="n">
        <f aca="false">(SQRT(((P779/G779)^2)+((Q779/H779)^2)+((R779/I779)^2)+((S779/J779)^2)+((T779/K779)^2)))*O779</f>
        <v>0.00437388182723519</v>
      </c>
      <c r="V779" s="0" t="n">
        <f aca="false">O779&gt;U779</f>
        <v>1</v>
      </c>
      <c r="W779" s="0" t="n">
        <v>36000</v>
      </c>
      <c r="X779" s="0" t="n">
        <v>4.994E-006</v>
      </c>
      <c r="Y779" s="0" t="n">
        <f aca="false">(W779*X779)*EXP(L779*M779)</f>
        <v>0.179784</v>
      </c>
      <c r="Z779" s="0" t="n">
        <v>130019.522746523</v>
      </c>
      <c r="AA779" s="0" t="n">
        <v>804.406580767259</v>
      </c>
      <c r="AB779" s="0" t="n">
        <f aca="false">X779*0.1</f>
        <v>4.994E-007</v>
      </c>
      <c r="AC779" s="0" t="n">
        <f aca="false">(SQRT(((AA779/W779)^2)+((AB779/X779)^2)))*Y779</f>
        <v>0.0184217484060886</v>
      </c>
      <c r="AD779" s="0" t="n">
        <v>5.223868284E-006</v>
      </c>
      <c r="AE779" s="0" t="n">
        <f aca="false">(W779*AD779)*EXP(L779*M779)</f>
        <v>0.188059258224</v>
      </c>
      <c r="AF779" s="0" t="n">
        <v>130019.522746523</v>
      </c>
      <c r="AG779" s="0" t="n">
        <v>804.406580767259</v>
      </c>
      <c r="AH779" s="0" t="n">
        <f aca="false">AD779*0.1</f>
        <v>5.223868284E-007</v>
      </c>
      <c r="AI779" s="0" t="n">
        <f aca="false">(SQRT(((AG779/W779)^2)+((AH779/AD779)^2)))*AE779</f>
        <v>0.0192696810641558</v>
      </c>
      <c r="AJ779" s="0" t="n">
        <v>3.02832944E-007</v>
      </c>
      <c r="AK779" s="0" t="n">
        <f aca="false">(W779*AJ779)*EXP(L779*M779)</f>
        <v>0.010901985984</v>
      </c>
      <c r="AL779" s="0" t="n">
        <v>130019.522746523</v>
      </c>
      <c r="AM779" s="0" t="n">
        <v>804.406580767259</v>
      </c>
      <c r="AN779" s="0" t="n">
        <f aca="false">AJ779*0.1</f>
        <v>3.02832944E-008</v>
      </c>
      <c r="AO779" s="0" t="n">
        <f aca="false">(SQRT(((AM779/W779)^2)+((AN779/AJ779)^2)))*AK779</f>
        <v>0.00111708296024091</v>
      </c>
    </row>
    <row r="780" customFormat="false" ht="15" hidden="false" customHeight="false" outlineLevel="0" collapsed="false">
      <c r="A780" s="42" t="s">
        <v>1205</v>
      </c>
      <c r="B780" s="40" t="s">
        <v>1271</v>
      </c>
      <c r="C780" s="0" t="s">
        <v>2122</v>
      </c>
      <c r="D780" s="41" t="n">
        <v>41017</v>
      </c>
      <c r="E780" s="0" t="n">
        <v>12000</v>
      </c>
      <c r="F780" s="0" t="n">
        <v>11529</v>
      </c>
      <c r="G780" s="0" t="n">
        <f aca="false">(((F780*3.7852*35.81)/1000)/(H780^2))*1.2732</f>
        <v>31.0886202224855</v>
      </c>
      <c r="H780" s="0" t="n">
        <v>8</v>
      </c>
      <c r="I780" s="0" t="n">
        <v>44.7567004944054</v>
      </c>
      <c r="J780" s="0" t="n">
        <v>68.0016224983599</v>
      </c>
      <c r="K780" s="0" t="n">
        <v>3.82238500207701</v>
      </c>
      <c r="L780" s="0" t="n">
        <v>0.005</v>
      </c>
      <c r="M780" s="0" t="n">
        <v>0</v>
      </c>
      <c r="N780" s="0" t="n">
        <v>2672.68078406356</v>
      </c>
      <c r="O780" s="0" t="n">
        <f aca="false">(N780/2204.59)*EXP(L780*M780)</f>
        <v>1.21232554990432</v>
      </c>
      <c r="P780" s="0" t="n">
        <v>1.07195269681865</v>
      </c>
      <c r="Q780" s="0" t="n">
        <v>0.0717296563018546</v>
      </c>
      <c r="R780" s="0" t="n">
        <f aca="false">40.3876152128855*(I780/Hoja4!$EC$2)</f>
        <v>0.664849919865489</v>
      </c>
      <c r="S780" s="0" t="n">
        <v>0.346725101597201</v>
      </c>
      <c r="T780" s="0" t="n">
        <v>0.0215793379964769</v>
      </c>
      <c r="U780" s="0" t="n">
        <f aca="false">(SQRT(((P780/G780)^2)+((Q780/H780)^2)+((R780/I780)^2)+((S780/J780)^2)+((T780/K780)^2)))*O780</f>
        <v>0.0476959491627124</v>
      </c>
      <c r="V780" s="0" t="n">
        <f aca="false">O780&gt;U780</f>
        <v>1</v>
      </c>
      <c r="W780" s="0" t="n">
        <v>516000</v>
      </c>
      <c r="X780" s="0" t="n">
        <v>4.994E-006</v>
      </c>
      <c r="Y780" s="0" t="n">
        <f aca="false">(W780*X780)*EXP(L780*M780)</f>
        <v>2.576904</v>
      </c>
      <c r="Z780" s="0" t="n">
        <v>86703.9692565335</v>
      </c>
      <c r="AA780" s="0" t="n">
        <v>3748.14709444969</v>
      </c>
      <c r="AB780" s="0" t="n">
        <f aca="false">X780*0.1</f>
        <v>4.994E-007</v>
      </c>
      <c r="AC780" s="0" t="n">
        <f aca="false">(SQRT(((AA780/W780)^2)+((AB780/X780)^2)))*Y780</f>
        <v>0.258369338365744</v>
      </c>
      <c r="AD780" s="0" t="n">
        <v>5.223868284E-006</v>
      </c>
      <c r="AE780" s="0" t="n">
        <f aca="false">(W780*AD780)*EXP(L780*M780)</f>
        <v>2.695516034544</v>
      </c>
      <c r="AF780" s="0" t="n">
        <v>86703.9692565335</v>
      </c>
      <c r="AG780" s="0" t="n">
        <v>3748.14709444969</v>
      </c>
      <c r="AH780" s="0" t="n">
        <f aca="false">AD780*0.1</f>
        <v>5.223868284E-007</v>
      </c>
      <c r="AI780" s="0" t="n">
        <f aca="false">(SQRT(((AG780/W780)^2)+((AH780/AD780)^2)))*AE780</f>
        <v>0.270261792600495</v>
      </c>
      <c r="AJ780" s="0" t="n">
        <v>3.02832944E-007</v>
      </c>
      <c r="AK780" s="0" t="n">
        <f aca="false">(W780*AJ780)*EXP(L780*M780)</f>
        <v>0.156261799104</v>
      </c>
      <c r="AL780" s="0" t="n">
        <v>86703.9692565335</v>
      </c>
      <c r="AM780" s="0" t="n">
        <v>3748.14709444969</v>
      </c>
      <c r="AN780" s="0" t="n">
        <f aca="false">AJ780*0.1</f>
        <v>3.02832944E-008</v>
      </c>
      <c r="AO780" s="0" t="n">
        <f aca="false">(SQRT(((AM780/W780)^2)+((AN780/AJ780)^2)))*AK780</f>
        <v>0.0156673502956809</v>
      </c>
    </row>
    <row r="781" customFormat="false" ht="15" hidden="false" customHeight="false" outlineLevel="0" collapsed="false">
      <c r="A781" s="42" t="s">
        <v>1205</v>
      </c>
      <c r="B781" s="32"/>
      <c r="C781" s="0" t="s">
        <v>2123</v>
      </c>
      <c r="D781" s="47"/>
      <c r="E781" s="0" t="n">
        <v>10000</v>
      </c>
      <c r="F781" s="0" t="n">
        <v>9685</v>
      </c>
      <c r="G781" s="0" t="n">
        <f aca="false">(((F781*3.7852*35.81)/1000)/(H781^2))*1.2732</f>
        <v>26.1161667841766</v>
      </c>
      <c r="H781" s="0" t="n">
        <v>8</v>
      </c>
      <c r="I781" s="0" t="n">
        <v>35.3123386680434</v>
      </c>
      <c r="J781" s="0" t="n">
        <v>130.009325504884</v>
      </c>
      <c r="K781" s="0" t="n">
        <v>0.00593973</v>
      </c>
      <c r="L781" s="0" t="n">
        <v>0.005</v>
      </c>
      <c r="M781" s="0" t="n">
        <v>0</v>
      </c>
      <c r="N781" s="0" t="n">
        <v>6.28762847142857</v>
      </c>
      <c r="O781" s="0" t="n">
        <f aca="false">(N781/2204.59)*EXP(L781*M781)</f>
        <v>0.0028520625020655</v>
      </c>
      <c r="P781" s="0" t="n">
        <v>0.693948706618423</v>
      </c>
      <c r="Q781" s="0" t="n">
        <v>0.0696754411027923</v>
      </c>
      <c r="R781" s="0" t="n">
        <f aca="false">30.3818643031628*(I781/Hoja4!$DN$2)</f>
        <v>0.186726775252601</v>
      </c>
      <c r="S781" s="0" t="n">
        <v>1.14894745568521</v>
      </c>
      <c r="T781" s="0" t="n">
        <v>5.58086552427142E-005</v>
      </c>
      <c r="U781" s="0" t="n">
        <f aca="false">(SQRT(((P781/G781)^2)+((Q781/H781)^2)+((R781/I781)^2)+((S781/J781)^2)+((T781/K781)^2)))*O781</f>
        <v>8.91125954176605E-005</v>
      </c>
      <c r="V781" s="0" t="n">
        <f aca="false">O781&gt;U781</f>
        <v>1</v>
      </c>
      <c r="W781" s="0" t="n">
        <v>342000</v>
      </c>
      <c r="X781" s="0" t="n">
        <v>4.994E-006</v>
      </c>
      <c r="Y781" s="0" t="n">
        <f aca="false">(W781*X781)*EXP(L781*M781)</f>
        <v>1.707948</v>
      </c>
      <c r="Z781" s="0" t="n">
        <v>253982.810488858</v>
      </c>
      <c r="AA781" s="0" t="n">
        <v>6507.82824848106</v>
      </c>
      <c r="AB781" s="0" t="n">
        <f aca="false">X781*0.1</f>
        <v>4.994E-007</v>
      </c>
      <c r="AC781" s="0" t="n">
        <f aca="false">(SQRT(((AA781/W781)^2)+((AB781/X781)^2)))*Y781</f>
        <v>0.173859483016568</v>
      </c>
      <c r="AD781" s="0" t="n">
        <v>5.223868284E-006</v>
      </c>
      <c r="AE781" s="0" t="n">
        <f aca="false">(W781*AD781)*EXP(L781*M781)</f>
        <v>1.786562953128</v>
      </c>
      <c r="AF781" s="0" t="n">
        <v>253982.810488858</v>
      </c>
      <c r="AG781" s="0" t="n">
        <v>6507.82824848106</v>
      </c>
      <c r="AH781" s="0" t="n">
        <f aca="false">AD781*0.1</f>
        <v>5.223868284E-007</v>
      </c>
      <c r="AI781" s="0" t="n">
        <f aca="false">(SQRT(((AG781/W781)^2)+((AH781/AD781)^2)))*AE781</f>
        <v>0.181862042291327</v>
      </c>
      <c r="AJ781" s="0" t="n">
        <v>3.02832944E-007</v>
      </c>
      <c r="AK781" s="0" t="n">
        <f aca="false">(W781*AJ781)*EXP(L781*M781)</f>
        <v>0.103568866848</v>
      </c>
      <c r="AL781" s="0" t="n">
        <v>253982.810488858</v>
      </c>
      <c r="AM781" s="0" t="n">
        <v>6507.82824848106</v>
      </c>
      <c r="AN781" s="0" t="n">
        <f aca="false">AJ781*0.1</f>
        <v>3.02832944E-008</v>
      </c>
      <c r="AO781" s="0" t="n">
        <f aca="false">(SQRT(((AM781/W781)^2)+((AN781/AJ781)^2)))*AK781</f>
        <v>0.0105427270893523</v>
      </c>
    </row>
    <row r="782" customFormat="false" ht="15" hidden="false" customHeight="false" outlineLevel="0" collapsed="false">
      <c r="A782" s="42" t="s">
        <v>1205</v>
      </c>
      <c r="B782" s="32"/>
      <c r="C782" s="0" t="s">
        <v>2123</v>
      </c>
      <c r="D782" s="47"/>
      <c r="E782" s="0" t="n">
        <v>10000</v>
      </c>
      <c r="F782" s="0" t="n">
        <v>9685</v>
      </c>
      <c r="G782" s="0" t="n">
        <f aca="false">(((F782*3.7852*35.81)/1000)/(H782^2))*1.2732</f>
        <v>26.1161667841766</v>
      </c>
      <c r="H782" s="0" t="n">
        <v>8</v>
      </c>
      <c r="I782" s="0" t="n">
        <v>35.3123386680434</v>
      </c>
      <c r="J782" s="0" t="n">
        <v>130.009325504884</v>
      </c>
      <c r="K782" s="0" t="n">
        <v>0.00593973</v>
      </c>
      <c r="L782" s="0" t="n">
        <v>0.005</v>
      </c>
      <c r="M782" s="0" t="n">
        <v>0</v>
      </c>
      <c r="N782" s="0" t="n">
        <v>6.28762847142857</v>
      </c>
      <c r="O782" s="0" t="n">
        <f aca="false">(N782/2204.59)*EXP(L782*M782)</f>
        <v>0.0028520625020655</v>
      </c>
      <c r="P782" s="0" t="n">
        <v>0.693948706618423</v>
      </c>
      <c r="Q782" s="0" t="n">
        <v>0.0696754411027923</v>
      </c>
      <c r="R782" s="0" t="n">
        <f aca="false">30.3818643031628*(I782/Hoja4!$DN$2)</f>
        <v>0.186726775252601</v>
      </c>
      <c r="S782" s="0" t="n">
        <v>1.14894745568521</v>
      </c>
      <c r="T782" s="0" t="n">
        <v>5.58086552427142E-005</v>
      </c>
      <c r="U782" s="0" t="n">
        <f aca="false">(SQRT(((P782/G782)^2)+((Q782/H782)^2)+((R782/I782)^2)+((S782/J782)^2)+((T782/K782)^2)))*O782</f>
        <v>8.91125954176605E-005</v>
      </c>
      <c r="V782" s="0" t="n">
        <f aca="false">O782&gt;U782</f>
        <v>1</v>
      </c>
      <c r="W782" s="0" t="n">
        <v>342000</v>
      </c>
      <c r="X782" s="0" t="n">
        <v>4.994E-006</v>
      </c>
      <c r="Y782" s="0" t="n">
        <f aca="false">(W782*X782)*EXP(L782*M782)</f>
        <v>1.707948</v>
      </c>
      <c r="Z782" s="0" t="n">
        <v>40302.3332409251</v>
      </c>
      <c r="AA782" s="0" t="n">
        <v>6507.82824848106</v>
      </c>
      <c r="AB782" s="0" t="n">
        <f aca="false">X782*0.1</f>
        <v>4.994E-007</v>
      </c>
      <c r="AC782" s="0" t="n">
        <f aca="false">(SQRT(((AA782/W782)^2)+((AB782/X782)^2)))*Y782</f>
        <v>0.173859483016568</v>
      </c>
      <c r="AD782" s="0" t="n">
        <v>5.223868284E-006</v>
      </c>
      <c r="AE782" s="0" t="n">
        <f aca="false">(W782*AD782)*EXP(L782*M782)</f>
        <v>1.786562953128</v>
      </c>
      <c r="AF782" s="0" t="n">
        <v>40302.3332409251</v>
      </c>
      <c r="AG782" s="0" t="n">
        <v>6507.82824848106</v>
      </c>
      <c r="AH782" s="0" t="n">
        <f aca="false">AD782*0.1</f>
        <v>5.223868284E-007</v>
      </c>
      <c r="AI782" s="0" t="n">
        <f aca="false">(SQRT(((AG782/W782)^2)+((AH782/AD782)^2)))*AE782</f>
        <v>0.181862042291327</v>
      </c>
      <c r="AJ782" s="0" t="n">
        <v>3.02832944E-007</v>
      </c>
      <c r="AK782" s="0" t="n">
        <f aca="false">(W782*AJ782)*EXP(L782*M782)</f>
        <v>0.103568866848</v>
      </c>
      <c r="AL782" s="0" t="n">
        <v>40302.3332409251</v>
      </c>
      <c r="AM782" s="0" t="n">
        <v>6507.82824848106</v>
      </c>
      <c r="AN782" s="0" t="n">
        <f aca="false">AJ782*0.1</f>
        <v>3.02832944E-008</v>
      </c>
      <c r="AO782" s="0" t="n">
        <f aca="false">(SQRT(((AM782/W782)^2)+((AN782/AJ782)^2)))*AK782</f>
        <v>0.0105427270893523</v>
      </c>
    </row>
    <row r="783" customFormat="false" ht="15" hidden="false" customHeight="false" outlineLevel="0" collapsed="false">
      <c r="A783" s="42" t="s">
        <v>1205</v>
      </c>
      <c r="B783" s="40" t="s">
        <v>1276</v>
      </c>
      <c r="C783" s="0" t="s">
        <v>2122</v>
      </c>
      <c r="D783" s="41" t="n">
        <v>40819</v>
      </c>
      <c r="E783" s="0" t="n">
        <v>10000</v>
      </c>
      <c r="F783" s="0" t="n">
        <v>9685</v>
      </c>
      <c r="G783" s="0" t="n">
        <f aca="false">(((F783*3.7852*35.81)/1000)/(H783^2))*1.2732</f>
        <v>26.1161667841766</v>
      </c>
      <c r="H783" s="0" t="n">
        <v>8</v>
      </c>
      <c r="I783" s="0" t="n">
        <v>61.9514713474445</v>
      </c>
      <c r="J783" s="0" t="n">
        <v>68.0016224983599</v>
      </c>
      <c r="K783" s="0" t="n">
        <v>3.82238500207701</v>
      </c>
      <c r="L783" s="0" t="n">
        <v>0.005</v>
      </c>
      <c r="M783" s="0" t="n">
        <v>1</v>
      </c>
      <c r="N783" s="0" t="n">
        <v>2416.96685423104</v>
      </c>
      <c r="O783" s="0" t="n">
        <f aca="false">(N783/2204.59)*EXP(L783*M783)</f>
        <v>1.10182934287298</v>
      </c>
      <c r="P783" s="0" t="n">
        <v>0.693948706618423</v>
      </c>
      <c r="Q783" s="0" t="n">
        <v>0.0696754411027923</v>
      </c>
      <c r="R783" s="0" t="n">
        <f aca="false">30.3818643031628*(I783/Hoja4!$CY$2)</f>
        <v>0.551183702850566</v>
      </c>
      <c r="S783" s="0" t="n">
        <v>0.346725101597201</v>
      </c>
      <c r="T783" s="0" t="n">
        <v>0.0215793379964769</v>
      </c>
      <c r="U783" s="0" t="n">
        <f aca="false">(SQRT(((P783/G783)^2)+((Q783/H783)^2)+((R783/I783)^2)+((S783/J783)^2)+((T783/K783)^2)))*O783</f>
        <v>0.0334007214490575</v>
      </c>
      <c r="V783" s="0" t="n">
        <f aca="false">O783&gt;U783</f>
        <v>1</v>
      </c>
      <c r="W783" s="0" t="n">
        <v>600000</v>
      </c>
      <c r="X783" s="0" t="n">
        <v>4.994E-006</v>
      </c>
      <c r="Y783" s="0" t="n">
        <f aca="false">(W783*X783)*EXP(L783*M783)</f>
        <v>3.01141951750311</v>
      </c>
      <c r="Z783" s="0" t="n">
        <v>101171.731382547</v>
      </c>
      <c r="AA783" s="0" t="n">
        <v>3748.14709444969</v>
      </c>
      <c r="AB783" s="0" t="n">
        <f aca="false">X783*0.1</f>
        <v>4.994E-007</v>
      </c>
      <c r="AC783" s="0" t="n">
        <f aca="false">(SQRT(((AA783/W783)^2)+((AB783/X783)^2)))*Y783</f>
        <v>0.30172896639884</v>
      </c>
      <c r="AD783" s="0" t="n">
        <v>5.223868284E-006</v>
      </c>
      <c r="AE783" s="0" t="n">
        <f aca="false">(W783*AD783)*EXP(L783*M783)</f>
        <v>3.15003181964419</v>
      </c>
      <c r="AF783" s="0" t="n">
        <v>101171.731382547</v>
      </c>
      <c r="AG783" s="0" t="n">
        <v>3748.14709444969</v>
      </c>
      <c r="AH783" s="0" t="n">
        <f aca="false">AD783*0.1</f>
        <v>5.223868284E-007</v>
      </c>
      <c r="AI783" s="0" t="n">
        <f aca="false">(SQRT(((AG783/W783)^2)+((AH783/AD783)^2)))*AE783</f>
        <v>0.315617216246496</v>
      </c>
      <c r="AJ783" s="0" t="n">
        <v>3.02832944E-007</v>
      </c>
      <c r="AK783" s="0" t="n">
        <f aca="false">(W783*AJ783)*EXP(L783*M783)</f>
        <v>0.182610540269228</v>
      </c>
      <c r="AL783" s="0" t="n">
        <v>101171.731382547</v>
      </c>
      <c r="AM783" s="0" t="n">
        <v>3748.14709444969</v>
      </c>
      <c r="AN783" s="0" t="n">
        <f aca="false">AJ783*0.1</f>
        <v>3.02832944E-008</v>
      </c>
      <c r="AO783" s="0" t="n">
        <f aca="false">(SQRT(((AM783/W783)^2)+((AN783/AJ783)^2)))*AK783</f>
        <v>0.0182966502171882</v>
      </c>
    </row>
    <row r="784" customFormat="false" ht="15" hidden="false" customHeight="false" outlineLevel="0" collapsed="false">
      <c r="A784" s="42" t="s">
        <v>1205</v>
      </c>
      <c r="B784" s="32"/>
      <c r="C784" s="0" t="s">
        <v>2122</v>
      </c>
      <c r="D784" s="47"/>
      <c r="E784" s="0" t="n">
        <v>5000</v>
      </c>
      <c r="F784" s="0" t="n">
        <v>5049</v>
      </c>
      <c r="G784" s="0" t="n">
        <f aca="false">(((F784*3.7852*35.81)/1000)/(H784^2))*1.2732</f>
        <v>13.6149226735475</v>
      </c>
      <c r="H784" s="0" t="n">
        <v>8</v>
      </c>
      <c r="I784" s="0" t="n">
        <v>59.41770647653</v>
      </c>
      <c r="J784" s="0" t="n">
        <v>68.0016224983599</v>
      </c>
      <c r="K784" s="0" t="n">
        <v>3.82238500207701</v>
      </c>
      <c r="L784" s="0" t="n">
        <v>0.005</v>
      </c>
      <c r="M784" s="0" t="n">
        <v>1</v>
      </c>
      <c r="N784" s="0" t="n">
        <v>1208.48342711552</v>
      </c>
      <c r="O784" s="0" t="n">
        <f aca="false">(N784/2204.59)*EXP(L784*M784)</f>
        <v>0.550914671436492</v>
      </c>
      <c r="P784" s="0" t="n">
        <v>0.400684429145215</v>
      </c>
      <c r="Q784" s="0" t="n">
        <v>0.0788250461799058</v>
      </c>
      <c r="R784" s="0" t="n">
        <f aca="false">30.6123136425953*(I784/Hoja4!$AB$2)</f>
        <v>0.324635091023991</v>
      </c>
      <c r="S784" s="0" t="n">
        <v>0.346725101597201</v>
      </c>
      <c r="T784" s="0" t="n">
        <v>0.0215793379964769</v>
      </c>
      <c r="U784" s="0" t="n">
        <f aca="false">(SQRT(((P784/G784)^2)+((Q784/H784)^2)+((R784/I784)^2)+((S784/J784)^2)+((T784/K784)^2)))*O784</f>
        <v>0.0178594744662153</v>
      </c>
      <c r="V784" s="0" t="n">
        <f aca="false">O784&gt;U784</f>
        <v>1</v>
      </c>
      <c r="W784" s="0" t="n">
        <v>300000</v>
      </c>
      <c r="X784" s="0" t="n">
        <v>4.994E-006</v>
      </c>
      <c r="Y784" s="0" t="n">
        <f aca="false">(W784*X784)*EXP(L784*M784)</f>
        <v>1.50570975875155</v>
      </c>
      <c r="Z784" s="0" t="n">
        <v>40302.3332409251</v>
      </c>
      <c r="AA784" s="0" t="n">
        <v>3748.14709444969</v>
      </c>
      <c r="AB784" s="0" t="n">
        <f aca="false">X784*0.1</f>
        <v>4.994E-007</v>
      </c>
      <c r="AC784" s="0" t="n">
        <f aca="false">(SQRT(((AA784/W784)^2)+((AB784/X784)^2)))*Y784</f>
        <v>0.151741598898002</v>
      </c>
      <c r="AD784" s="0" t="n">
        <v>5.223868284E-006</v>
      </c>
      <c r="AE784" s="0" t="n">
        <f aca="false">(W784*AD784)*EXP(L784*M784)</f>
        <v>1.57501590982209</v>
      </c>
      <c r="AF784" s="0" t="n">
        <v>40302.3332409251</v>
      </c>
      <c r="AG784" s="0" t="n">
        <v>3748.14709444969</v>
      </c>
      <c r="AH784" s="0" t="n">
        <f aca="false">AD784*0.1</f>
        <v>5.223868284E-007</v>
      </c>
      <c r="AI784" s="0" t="n">
        <f aca="false">(SQRT(((AG784/W784)^2)+((AH784/AD784)^2)))*AE784</f>
        <v>0.158726096485127</v>
      </c>
      <c r="AJ784" s="0" t="n">
        <v>3.02832944E-007</v>
      </c>
      <c r="AK784" s="0" t="n">
        <f aca="false">(W784*AJ784)*EXP(L784*M784)</f>
        <v>0.0913052701346141</v>
      </c>
      <c r="AL784" s="0" t="n">
        <v>40302.3332409251</v>
      </c>
      <c r="AM784" s="0" t="n">
        <v>3748.14709444969</v>
      </c>
      <c r="AN784" s="0" t="n">
        <f aca="false">AJ784*0.1</f>
        <v>3.02832944E-008</v>
      </c>
      <c r="AO784" s="0" t="n">
        <f aca="false">(SQRT(((AM784/W784)^2)+((AN784/AJ784)^2)))*AK784</f>
        <v>0.0092015128397175</v>
      </c>
    </row>
    <row r="785" customFormat="false" ht="15" hidden="false" customHeight="false" outlineLevel="0" collapsed="false">
      <c r="A785" s="42" t="s">
        <v>1205</v>
      </c>
      <c r="B785" s="32"/>
      <c r="C785" s="0" t="s">
        <v>2122</v>
      </c>
      <c r="D785" s="47"/>
      <c r="E785" s="0" t="n">
        <v>5000</v>
      </c>
      <c r="F785" s="0" t="n">
        <v>5049</v>
      </c>
      <c r="G785" s="0" t="n">
        <f aca="false">(((F785*3.7852*35.81)/1000)/(H785^2))*1.2732</f>
        <v>13.6149226735475</v>
      </c>
      <c r="H785" s="0" t="n">
        <v>8</v>
      </c>
      <c r="I785" s="0" t="n">
        <v>59.41770647653</v>
      </c>
      <c r="J785" s="0" t="n">
        <v>68.0016224983599</v>
      </c>
      <c r="K785" s="0" t="n">
        <v>3.82238500207701</v>
      </c>
      <c r="L785" s="0" t="n">
        <v>0.005</v>
      </c>
      <c r="M785" s="0" t="n">
        <v>1</v>
      </c>
      <c r="N785" s="0" t="n">
        <v>1208.48342711552</v>
      </c>
      <c r="O785" s="0" t="n">
        <f aca="false">(N785/2204.59)*EXP(L785*M785)</f>
        <v>0.550914671436492</v>
      </c>
      <c r="P785" s="0" t="n">
        <v>0.400684429145215</v>
      </c>
      <c r="Q785" s="0" t="n">
        <v>0.0788250461799058</v>
      </c>
      <c r="R785" s="0" t="n">
        <f aca="false">30.6123136425953*(I785/Hoja4!$AB$2)</f>
        <v>0.324635091023991</v>
      </c>
      <c r="S785" s="0" t="n">
        <v>0.346725101597201</v>
      </c>
      <c r="T785" s="0" t="n">
        <v>0.0215793379964769</v>
      </c>
      <c r="U785" s="0" t="n">
        <f aca="false">(SQRT(((P785/G785)^2)+((Q785/H785)^2)+((R785/I785)^2)+((S785/J785)^2)+((T785/K785)^2)))*O785</f>
        <v>0.0178594744662153</v>
      </c>
      <c r="V785" s="0" t="n">
        <f aca="false">O785&gt;U785</f>
        <v>1</v>
      </c>
      <c r="W785" s="0" t="n">
        <v>300000</v>
      </c>
      <c r="X785" s="0" t="n">
        <v>4.994E-006</v>
      </c>
      <c r="Y785" s="0" t="n">
        <f aca="false">(W785*X785)*EXP(L785*M785)</f>
        <v>1.50570975875155</v>
      </c>
      <c r="Z785" s="0" t="n">
        <v>101171.731382547</v>
      </c>
      <c r="AA785" s="0" t="n">
        <v>3748.14709444969</v>
      </c>
      <c r="AB785" s="0" t="n">
        <f aca="false">X785*0.1</f>
        <v>4.994E-007</v>
      </c>
      <c r="AC785" s="0" t="n">
        <f aca="false">(SQRT(((AA785/W785)^2)+((AB785/X785)^2)))*Y785</f>
        <v>0.151741598898002</v>
      </c>
      <c r="AD785" s="0" t="n">
        <v>5.223868284E-006</v>
      </c>
      <c r="AE785" s="0" t="n">
        <f aca="false">(W785*AD785)*EXP(L785*M785)</f>
        <v>1.57501590982209</v>
      </c>
      <c r="AF785" s="0" t="n">
        <v>101171.731382547</v>
      </c>
      <c r="AG785" s="0" t="n">
        <v>3748.14709444969</v>
      </c>
      <c r="AH785" s="0" t="n">
        <f aca="false">AD785*0.1</f>
        <v>5.223868284E-007</v>
      </c>
      <c r="AI785" s="0" t="n">
        <f aca="false">(SQRT(((AG785/W785)^2)+((AH785/AD785)^2)))*AE785</f>
        <v>0.158726096485127</v>
      </c>
      <c r="AJ785" s="0" t="n">
        <v>3.02832944E-007</v>
      </c>
      <c r="AK785" s="0" t="n">
        <f aca="false">(W785*AJ785)*EXP(L785*M785)</f>
        <v>0.0913052701346141</v>
      </c>
      <c r="AL785" s="0" t="n">
        <v>101171.731382547</v>
      </c>
      <c r="AM785" s="0" t="n">
        <v>3748.14709444969</v>
      </c>
      <c r="AN785" s="0" t="n">
        <f aca="false">AJ785*0.1</f>
        <v>3.02832944E-008</v>
      </c>
      <c r="AO785" s="0" t="n">
        <f aca="false">(SQRT(((AM785/W785)^2)+((AN785/AJ785)^2)))*AK785</f>
        <v>0.0092015128397175</v>
      </c>
    </row>
    <row r="786" customFormat="false" ht="15" hidden="false" customHeight="false" outlineLevel="0" collapsed="false">
      <c r="A786" s="42" t="s">
        <v>1205</v>
      </c>
      <c r="B786" s="40" t="s">
        <v>1280</v>
      </c>
      <c r="C786" s="0" t="s">
        <v>2125</v>
      </c>
      <c r="D786" s="41" t="n">
        <v>40899</v>
      </c>
      <c r="E786" s="0" t="n">
        <v>10000</v>
      </c>
      <c r="F786" s="0" t="n">
        <v>9685</v>
      </c>
      <c r="G786" s="0" t="n">
        <f aca="false">(((F786*3.7852*35.81)/1000)/(H786^2))*1.2732</f>
        <v>26.1161667841766</v>
      </c>
      <c r="H786" s="0" t="n">
        <v>8</v>
      </c>
      <c r="I786" s="0" t="n">
        <v>10.864149684006</v>
      </c>
      <c r="J786" s="0" t="n">
        <v>68.0020357347871</v>
      </c>
      <c r="K786" s="0" t="n">
        <v>3.9836139795159</v>
      </c>
      <c r="L786" s="0" t="n">
        <v>0.005</v>
      </c>
      <c r="M786" s="0" t="n">
        <v>1</v>
      </c>
      <c r="N786" s="0" t="n">
        <v>1990.15891174585</v>
      </c>
      <c r="O786" s="0" t="n">
        <f aca="false">(N786/2204.59)*EXP(L786*M786)</f>
        <v>0.907259229518642</v>
      </c>
      <c r="P786" s="0" t="n">
        <v>0.693948706618423</v>
      </c>
      <c r="Q786" s="0" t="n">
        <v>0.0696754411027923</v>
      </c>
      <c r="R786" s="0" t="n">
        <f aca="false">30.3818643031628*(I786/Hoja4!$DN$2)</f>
        <v>0.0574481247313094</v>
      </c>
      <c r="S786" s="0" t="n">
        <v>0.388353619553598</v>
      </c>
      <c r="T786" s="0" t="n">
        <v>0.0223763331258358</v>
      </c>
      <c r="U786" s="0" t="n">
        <f aca="false">(SQRT(((P786/G786)^2)+((Q786/H786)^2)+((R786/I786)^2)+((S786/J786)^2)+((T786/K786)^2)))*O786</f>
        <v>0.0268222501366492</v>
      </c>
      <c r="V786" s="0" t="n">
        <f aca="false">O786&gt;U786</f>
        <v>1</v>
      </c>
      <c r="W786" s="0" t="n">
        <v>105219.289689598</v>
      </c>
      <c r="X786" s="0" t="n">
        <v>4.994E-006</v>
      </c>
      <c r="Y786" s="0" t="n">
        <f aca="false">(W786*X786)*EXP(L786*M786)</f>
        <v>0.528099037648447</v>
      </c>
      <c r="Z786" s="0" t="n">
        <v>84852.8137423857</v>
      </c>
      <c r="AA786" s="0" t="n">
        <v>804.406580767259</v>
      </c>
      <c r="AB786" s="0" t="n">
        <f aca="false">X786*0.1</f>
        <v>4.994E-007</v>
      </c>
      <c r="AC786" s="0" t="n">
        <f aca="false">(SQRT(((AA786/W786)^2)+((AB786/X786)^2)))*Y786</f>
        <v>0.0529640073304593</v>
      </c>
      <c r="AD786" s="0" t="n">
        <v>5.223868284E-006</v>
      </c>
      <c r="AE786" s="0" t="n">
        <f aca="false">(W786*AD786)*EXP(L786*M786)</f>
        <v>0.552406850937655</v>
      </c>
      <c r="AF786" s="0" t="n">
        <v>84852.8137423857</v>
      </c>
      <c r="AG786" s="0" t="n">
        <v>804.406580767259</v>
      </c>
      <c r="AH786" s="0" t="n">
        <f aca="false">AD786*0.1</f>
        <v>5.223868284E-007</v>
      </c>
      <c r="AI786" s="0" t="n">
        <f aca="false">(SQRT(((AG786/W786)^2)+((AH786/AD786)^2)))*AE786</f>
        <v>0.0554018818756768</v>
      </c>
      <c r="AJ786" s="0" t="n">
        <v>3.02832944E-007</v>
      </c>
      <c r="AK786" s="0" t="n">
        <f aca="false">(W786*AJ786)*EXP(L786*M786)</f>
        <v>0.0320235855616032</v>
      </c>
      <c r="AL786" s="0" t="n">
        <v>84852.8137423857</v>
      </c>
      <c r="AM786" s="0" t="n">
        <v>804.406580767259</v>
      </c>
      <c r="AN786" s="0" t="n">
        <f aca="false">AJ786*0.1</f>
        <v>3.02832944E-008</v>
      </c>
      <c r="AO786" s="0" t="n">
        <f aca="false">(SQRT(((AM786/W786)^2)+((AN786/AJ786)^2)))*AK786</f>
        <v>0.00321170329714068</v>
      </c>
    </row>
    <row r="787" customFormat="false" ht="15" hidden="false" customHeight="false" outlineLevel="0" collapsed="false">
      <c r="A787" s="42" t="s">
        <v>1205</v>
      </c>
      <c r="B787" s="32"/>
      <c r="C787" s="0" t="s">
        <v>2122</v>
      </c>
      <c r="D787" s="47"/>
      <c r="E787" s="0" t="n">
        <v>10000</v>
      </c>
      <c r="F787" s="0" t="n">
        <v>9685</v>
      </c>
      <c r="G787" s="0" t="n">
        <f aca="false">(((F787*3.7852*35.81)/1000)/(H787^2))*1.2732</f>
        <v>26.1161667841766</v>
      </c>
      <c r="H787" s="0" t="n">
        <v>8</v>
      </c>
      <c r="I787" s="0" t="n">
        <v>35.3623505563823</v>
      </c>
      <c r="J787" s="0" t="n">
        <v>68.0016224983599</v>
      </c>
      <c r="K787" s="0" t="n">
        <v>3.82238500207701</v>
      </c>
      <c r="L787" s="0" t="n">
        <v>0.005</v>
      </c>
      <c r="M787" s="0" t="n">
        <v>1</v>
      </c>
      <c r="N787" s="0" t="n">
        <v>1909.61112575765</v>
      </c>
      <c r="O787" s="0" t="n">
        <f aca="false">(N787/2204.59)*EXP(L787*M787)</f>
        <v>0.870539688268046</v>
      </c>
      <c r="P787" s="0" t="n">
        <v>0.693948706618423</v>
      </c>
      <c r="Q787" s="0" t="n">
        <v>0.0696754411027923</v>
      </c>
      <c r="R787" s="0" t="n">
        <f aca="false">30.3818643031628*(I787/Hoja4!$CY$2)</f>
        <v>0.31461966757583</v>
      </c>
      <c r="S787" s="0" t="n">
        <v>0.346725101597201</v>
      </c>
      <c r="T787" s="0" t="n">
        <v>0.0215793379964769</v>
      </c>
      <c r="U787" s="0" t="n">
        <f aca="false">(SQRT(((P787/G787)^2)+((Q787/H787)^2)+((R787/I787)^2)+((S787/J787)^2)+((T787/K787)^2)))*O787</f>
        <v>0.0263894348306008</v>
      </c>
      <c r="V787" s="0" t="n">
        <f aca="false">O787&gt;U787</f>
        <v>1</v>
      </c>
      <c r="W787" s="0" t="n">
        <v>342484.365138562</v>
      </c>
      <c r="X787" s="0" t="n">
        <v>4.994E-006</v>
      </c>
      <c r="Y787" s="0" t="n">
        <f aca="false">(W787*X787)*EXP(L787*M787)</f>
        <v>1.71894016936321</v>
      </c>
      <c r="Z787" s="0" t="n">
        <v>101171.731382547</v>
      </c>
      <c r="AA787" s="0" t="n">
        <v>3748.14709444969</v>
      </c>
      <c r="AB787" s="0" t="n">
        <f aca="false">X787*0.1</f>
        <v>4.994E-007</v>
      </c>
      <c r="AC787" s="0" t="n">
        <f aca="false">(SQRT(((AA787/W787)^2)+((AB787/X787)^2)))*Y787</f>
        <v>0.172920349058837</v>
      </c>
      <c r="AD787" s="0" t="n">
        <v>5.223868284E-006</v>
      </c>
      <c r="AE787" s="0" t="n">
        <f aca="false">(W787*AD787)*EXP(L787*M787)</f>
        <v>1.79806107986185</v>
      </c>
      <c r="AF787" s="0" t="n">
        <v>101171.731382547</v>
      </c>
      <c r="AG787" s="0" t="n">
        <v>3748.14709444969</v>
      </c>
      <c r="AH787" s="0" t="n">
        <f aca="false">AD787*0.1</f>
        <v>5.223868284E-007</v>
      </c>
      <c r="AI787" s="0" t="n">
        <f aca="false">(SQRT(((AG787/W787)^2)+((AH787/AD787)^2)))*AE787</f>
        <v>0.180879681038579</v>
      </c>
      <c r="AJ787" s="0" t="n">
        <v>3.02832944E-007</v>
      </c>
      <c r="AK787" s="0" t="n">
        <f aca="false">(W787*AJ787)*EXP(L787*M787)</f>
        <v>0.104235424919527</v>
      </c>
      <c r="AL787" s="0" t="n">
        <v>101171.731382547</v>
      </c>
      <c r="AM787" s="0" t="n">
        <v>3748.14709444969</v>
      </c>
      <c r="AN787" s="0" t="n">
        <f aca="false">AJ787*0.1</f>
        <v>3.02832944E-008</v>
      </c>
      <c r="AO787" s="0" t="n">
        <f aca="false">(SQRT(((AM787/W787)^2)+((AN787/AJ787)^2)))*AK787</f>
        <v>0.0104857786109321</v>
      </c>
    </row>
    <row r="788" customFormat="false" ht="15" hidden="false" customHeight="false" outlineLevel="0" collapsed="false">
      <c r="A788" s="42" t="s">
        <v>1205</v>
      </c>
      <c r="B788" s="32"/>
      <c r="C788" s="0" t="s">
        <v>2122</v>
      </c>
      <c r="D788" s="47"/>
      <c r="E788" s="0" t="n">
        <v>10000</v>
      </c>
      <c r="F788" s="0" t="n">
        <v>9685</v>
      </c>
      <c r="G788" s="0" t="n">
        <f aca="false">(((F788*3.7852*35.81)/1000)/(H788^2))*1.2732</f>
        <v>26.1161667841766</v>
      </c>
      <c r="H788" s="0" t="n">
        <v>8</v>
      </c>
      <c r="I788" s="0" t="n">
        <v>35.3623505563823</v>
      </c>
      <c r="J788" s="0" t="n">
        <v>68.0016224983599</v>
      </c>
      <c r="K788" s="0" t="n">
        <v>3.82238500207701</v>
      </c>
      <c r="L788" s="0" t="n">
        <v>0.005</v>
      </c>
      <c r="M788" s="0" t="n">
        <v>1</v>
      </c>
      <c r="N788" s="0" t="n">
        <v>1909.61112575765</v>
      </c>
      <c r="O788" s="0" t="n">
        <f aca="false">(N788/2204.59)*EXP(L788*M788)</f>
        <v>0.870539688268046</v>
      </c>
      <c r="P788" s="0" t="n">
        <v>0.693948706618423</v>
      </c>
      <c r="Q788" s="0" t="n">
        <v>0.0696754411027923</v>
      </c>
      <c r="R788" s="0" t="n">
        <f aca="false">30.3818643031628*(I788/Hoja4!$CY$2)</f>
        <v>0.31461966757583</v>
      </c>
      <c r="S788" s="0" t="n">
        <v>0.346725101597201</v>
      </c>
      <c r="T788" s="0" t="n">
        <v>0.0215793379964769</v>
      </c>
      <c r="U788" s="0" t="n">
        <f aca="false">(SQRT(((P788/G788)^2)+((Q788/H788)^2)+((R788/I788)^2)+((S788/J788)^2)+((T788/K788)^2)))*O788</f>
        <v>0.0263894348306008</v>
      </c>
      <c r="V788" s="0" t="n">
        <f aca="false">O788&gt;U788</f>
        <v>1</v>
      </c>
      <c r="W788" s="0" t="n">
        <v>342484.365138562</v>
      </c>
      <c r="X788" s="0" t="n">
        <v>4.994E-006</v>
      </c>
      <c r="Y788" s="0" t="n">
        <f aca="false">(W788*X788)*EXP(L788*M788)</f>
        <v>1.71894016936321</v>
      </c>
      <c r="Z788" s="0" t="n">
        <v>40302.3332409251</v>
      </c>
      <c r="AA788" s="0" t="n">
        <v>3748.14709444969</v>
      </c>
      <c r="AB788" s="0" t="n">
        <f aca="false">X788*0.1</f>
        <v>4.994E-007</v>
      </c>
      <c r="AC788" s="0" t="n">
        <f aca="false">(SQRT(((AA788/W788)^2)+((AB788/X788)^2)))*Y788</f>
        <v>0.172920349058837</v>
      </c>
      <c r="AD788" s="0" t="n">
        <v>5.223868284E-006</v>
      </c>
      <c r="AE788" s="0" t="n">
        <f aca="false">(W788*AD788)*EXP(L788*M788)</f>
        <v>1.79806107986185</v>
      </c>
      <c r="AF788" s="0" t="n">
        <v>40302.3332409251</v>
      </c>
      <c r="AG788" s="0" t="n">
        <v>3748.14709444969</v>
      </c>
      <c r="AH788" s="0" t="n">
        <f aca="false">AD788*0.1</f>
        <v>5.223868284E-007</v>
      </c>
      <c r="AI788" s="0" t="n">
        <f aca="false">(SQRT(((AG788/W788)^2)+((AH788/AD788)^2)))*AE788</f>
        <v>0.180879681038579</v>
      </c>
      <c r="AJ788" s="0" t="n">
        <v>3.02832944E-007</v>
      </c>
      <c r="AK788" s="0" t="n">
        <f aca="false">(W788*AJ788)*EXP(L788*M788)</f>
        <v>0.104235424919527</v>
      </c>
      <c r="AL788" s="0" t="n">
        <v>40302.3332409251</v>
      </c>
      <c r="AM788" s="0" t="n">
        <v>3748.14709444969</v>
      </c>
      <c r="AN788" s="0" t="n">
        <f aca="false">AJ788*0.1</f>
        <v>3.02832944E-008</v>
      </c>
      <c r="AO788" s="0" t="n">
        <f aca="false">(SQRT(((AM788/W788)^2)+((AN788/AJ788)^2)))*AK788</f>
        <v>0.0104857786109321</v>
      </c>
    </row>
    <row r="789" customFormat="false" ht="15" hidden="false" customHeight="false" outlineLevel="0" collapsed="false">
      <c r="A789" s="42" t="s">
        <v>1205</v>
      </c>
      <c r="B789" s="32"/>
      <c r="C789" s="0" t="s">
        <v>2123</v>
      </c>
      <c r="D789" s="47"/>
      <c r="E789" s="0" t="n">
        <v>5000</v>
      </c>
      <c r="F789" s="0" t="n">
        <v>5049</v>
      </c>
      <c r="G789" s="0" t="n">
        <f aca="false">(((F789*3.7852*35.81)/1000)/(H789^2))*1.2732</f>
        <v>13.6149226735475</v>
      </c>
      <c r="H789" s="0" t="n">
        <v>8</v>
      </c>
      <c r="I789" s="0" t="n">
        <v>57.3998772099976</v>
      </c>
      <c r="J789" s="0" t="n">
        <v>130.009325504884</v>
      </c>
      <c r="K789" s="0" t="n">
        <v>0.00593973</v>
      </c>
      <c r="L789" s="0" t="n">
        <v>0.005</v>
      </c>
      <c r="M789" s="0" t="n">
        <v>1</v>
      </c>
      <c r="N789" s="0" t="n">
        <v>2.83649260551429</v>
      </c>
      <c r="O789" s="0" t="n">
        <f aca="false">(N789/2204.59)*EXP(L789*M789)</f>
        <v>0.00129307970364873</v>
      </c>
      <c r="P789" s="0" t="n">
        <v>0.400684429145215</v>
      </c>
      <c r="Q789" s="0" t="n">
        <v>0.0788250461799058</v>
      </c>
      <c r="R789" s="0" t="n">
        <f aca="false">30.6123136425953*(I789/Hoja4!$AB$2)</f>
        <v>0.313610461726487</v>
      </c>
      <c r="S789" s="0" t="n">
        <v>1.14894745568521</v>
      </c>
      <c r="T789" s="0" t="n">
        <v>5.58086552427142E-005</v>
      </c>
      <c r="U789" s="0" t="n">
        <f aca="false">(SQRT(((P789/G789)^2)+((Q789/H789)^2)+((R789/I789)^2)+((S789/J789)^2)+((T789/K789)^2)))*O789</f>
        <v>4.40298820934585E-005</v>
      </c>
      <c r="V789" s="0" t="n">
        <f aca="false">O789&gt;U789</f>
        <v>1</v>
      </c>
      <c r="W789" s="0" t="n">
        <v>289811.980033278</v>
      </c>
      <c r="X789" s="0" t="n">
        <v>4.994E-006</v>
      </c>
      <c r="Y789" s="0" t="n">
        <f aca="false">(W789*X789)*EXP(L789*M789)</f>
        <v>1.45457575513072</v>
      </c>
      <c r="Z789" s="0" t="n">
        <v>101171.731382547</v>
      </c>
      <c r="AA789" s="0" t="n">
        <v>6507.82824848106</v>
      </c>
      <c r="AB789" s="0" t="n">
        <f aca="false">X789*0.1</f>
        <v>4.994E-007</v>
      </c>
      <c r="AC789" s="0" t="n">
        <f aca="false">(SQRT(((AA789/W789)^2)+((AB789/X789)^2)))*Y789</f>
        <v>0.149079770433339</v>
      </c>
      <c r="AD789" s="0" t="n">
        <v>5.223868284E-006</v>
      </c>
      <c r="AE789" s="0" t="n">
        <f aca="false">(W789*AD789)*EXP(L789*M789)</f>
        <v>1.52152826469819</v>
      </c>
      <c r="AF789" s="0" t="n">
        <v>101171.731382547</v>
      </c>
      <c r="AG789" s="0" t="n">
        <v>6507.82824848106</v>
      </c>
      <c r="AH789" s="0" t="n">
        <f aca="false">AD789*0.1</f>
        <v>5.223868284E-007</v>
      </c>
      <c r="AI789" s="0" t="n">
        <f aca="false">(SQRT(((AG789/W789)^2)+((AH789/AD789)^2)))*AE789</f>
        <v>0.155941747006952</v>
      </c>
      <c r="AJ789" s="0" t="n">
        <v>3.02832944E-007</v>
      </c>
      <c r="AK789" s="0" t="n">
        <f aca="false">(W789*AJ789)*EXP(L789*M789)</f>
        <v>0.0882045370839528</v>
      </c>
      <c r="AL789" s="0" t="n">
        <v>101171.731382547</v>
      </c>
      <c r="AM789" s="0" t="n">
        <v>6507.82824848106</v>
      </c>
      <c r="AN789" s="0" t="n">
        <f aca="false">AJ789*0.1</f>
        <v>3.02832944E-008</v>
      </c>
      <c r="AO789" s="0" t="n">
        <f aca="false">(SQRT(((AM789/W789)^2)+((AN789/AJ789)^2)))*AK789</f>
        <v>0.00904010127576535</v>
      </c>
    </row>
    <row r="790" customFormat="false" ht="15" hidden="false" customHeight="false" outlineLevel="0" collapsed="false">
      <c r="A790" s="42" t="s">
        <v>1205</v>
      </c>
      <c r="B790" s="40" t="s">
        <v>1284</v>
      </c>
      <c r="C790" s="0" t="s">
        <v>2125</v>
      </c>
      <c r="D790" s="41" t="n">
        <v>40831</v>
      </c>
      <c r="E790" s="0" t="n">
        <v>10000</v>
      </c>
      <c r="F790" s="0" t="n">
        <v>9685</v>
      </c>
      <c r="G790" s="0" t="n">
        <f aca="false">(((F790*3.7852*35.81)/1000)/(H790^2))*1.2732</f>
        <v>26.1161667841766</v>
      </c>
      <c r="H790" s="0" t="n">
        <v>8</v>
      </c>
      <c r="I790" s="0" t="n">
        <v>12.19199020094</v>
      </c>
      <c r="J790" s="0" t="n">
        <v>68.0020357347871</v>
      </c>
      <c r="K790" s="0" t="n">
        <v>3.9836139795159</v>
      </c>
      <c r="L790" s="0" t="n">
        <v>0.005</v>
      </c>
      <c r="M790" s="0" t="n">
        <v>1</v>
      </c>
      <c r="N790" s="0" t="n">
        <v>1737.07422475009</v>
      </c>
      <c r="O790" s="0" t="n">
        <f aca="false">(N790/2204.59)*EXP(L790*M790)</f>
        <v>0.791884815560255</v>
      </c>
      <c r="P790" s="0" t="n">
        <v>0.693948706618423</v>
      </c>
      <c r="Q790" s="0" t="n">
        <v>0.0696754411027923</v>
      </c>
      <c r="R790" s="0" t="n">
        <f aca="false">30.3818643031628*(I790/Hoja4!$DN$2)</f>
        <v>0.0644695621984695</v>
      </c>
      <c r="S790" s="0" t="n">
        <v>0.388353619553598</v>
      </c>
      <c r="T790" s="0" t="n">
        <v>0.0223763331258358</v>
      </c>
      <c r="U790" s="0" t="n">
        <f aca="false">(SQRT(((P790/G790)^2)+((Q790/H790)^2)+((R790/I790)^2)+((S790/J790)^2)+((T790/K790)^2)))*O790</f>
        <v>0.0234113160950048</v>
      </c>
      <c r="V790" s="0" t="n">
        <f aca="false">O790&gt;U790</f>
        <v>1</v>
      </c>
      <c r="W790" s="0" t="n">
        <v>118079.425096104</v>
      </c>
      <c r="X790" s="0" t="n">
        <v>4.994E-006</v>
      </c>
      <c r="Y790" s="0" t="n">
        <f aca="false">(W790*X790)*EXP(L790*M790)</f>
        <v>0.592644475583258</v>
      </c>
      <c r="Z790" s="0" t="n">
        <v>84852.8137423857</v>
      </c>
      <c r="AA790" s="0" t="n">
        <v>804.406580767259</v>
      </c>
      <c r="AB790" s="0" t="n">
        <f aca="false">X790*0.1</f>
        <v>4.994E-007</v>
      </c>
      <c r="AC790" s="0" t="n">
        <f aca="false">(SQRT(((AA790/W790)^2)+((AB790/X790)^2)))*Y790</f>
        <v>0.059401808737128</v>
      </c>
      <c r="AD790" s="0" t="n">
        <v>5.223868284E-006</v>
      </c>
      <c r="AE790" s="0" t="n">
        <f aca="false">(W790*AD790)*EXP(L790*M790)</f>
        <v>0.619923243830035</v>
      </c>
      <c r="AF790" s="0" t="n">
        <v>84852.8137423857</v>
      </c>
      <c r="AG790" s="0" t="n">
        <v>804.406580767259</v>
      </c>
      <c r="AH790" s="0" t="n">
        <f aca="false">AD790*0.1</f>
        <v>5.223868284E-007</v>
      </c>
      <c r="AI790" s="0" t="n">
        <f aca="false">(SQRT(((AG790/W790)^2)+((AH790/AD790)^2)))*AE790</f>
        <v>0.0621360081445969</v>
      </c>
      <c r="AJ790" s="0" t="n">
        <v>3.02832944E-007</v>
      </c>
      <c r="AK790" s="0" t="n">
        <f aca="false">(W790*AJ790)*EXP(L790*M790)</f>
        <v>0.0359375793524658</v>
      </c>
      <c r="AL790" s="0" t="n">
        <v>84852.8137423857</v>
      </c>
      <c r="AM790" s="0" t="n">
        <v>804.406580767259</v>
      </c>
      <c r="AN790" s="0" t="n">
        <f aca="false">AJ790*0.1</f>
        <v>3.02832944E-008</v>
      </c>
      <c r="AO790" s="0" t="n">
        <f aca="false">(SQRT(((AM790/W790)^2)+((AN790/AJ790)^2)))*AK790</f>
        <v>0.00360208742867228</v>
      </c>
    </row>
    <row r="791" customFormat="false" ht="15" hidden="false" customHeight="false" outlineLevel="0" collapsed="false">
      <c r="A791" s="42" t="s">
        <v>1205</v>
      </c>
      <c r="B791" s="32"/>
      <c r="C791" s="0" t="s">
        <v>2122</v>
      </c>
      <c r="D791" s="47"/>
      <c r="E791" s="0" t="n">
        <v>10000</v>
      </c>
      <c r="F791" s="0" t="n">
        <v>9685</v>
      </c>
      <c r="G791" s="0" t="n">
        <f aca="false">(((F791*3.7852*35.81)/1000)/(H791^2))*1.2732</f>
        <v>26.1161667841766</v>
      </c>
      <c r="H791" s="0" t="n">
        <v>8</v>
      </c>
      <c r="I791" s="0" t="n">
        <v>26.456277082923</v>
      </c>
      <c r="J791" s="0" t="n">
        <v>68.0016224983599</v>
      </c>
      <c r="K791" s="0" t="n">
        <v>3.82238500207701</v>
      </c>
      <c r="L791" s="0" t="n">
        <v>0.005</v>
      </c>
      <c r="M791" s="0" t="n">
        <v>1</v>
      </c>
      <c r="N791" s="0" t="n">
        <v>1666.76954602569</v>
      </c>
      <c r="O791" s="0" t="n">
        <f aca="false">(N791/2204.59)*EXP(L791*M791)</f>
        <v>0.759834827855955</v>
      </c>
      <c r="P791" s="0" t="n">
        <v>0.693948706618423</v>
      </c>
      <c r="Q791" s="0" t="n">
        <v>0.0696754411027923</v>
      </c>
      <c r="R791" s="0" t="n">
        <f aca="false">30.3818643031628*(I791/Hoja4!$CY$2)</f>
        <v>0.235382121667843</v>
      </c>
      <c r="S791" s="0" t="n">
        <v>0.346725101597201</v>
      </c>
      <c r="T791" s="0" t="n">
        <v>0.0215793379964769</v>
      </c>
      <c r="U791" s="0" t="n">
        <f aca="false">(SQRT(((P791/G791)^2)+((Q791/H791)^2)+((R791/I791)^2)+((S791/J791)^2)+((T791/K791)^2)))*O791</f>
        <v>0.0230335410802677</v>
      </c>
      <c r="V791" s="0" t="n">
        <f aca="false">O791&gt;U791</f>
        <v>1</v>
      </c>
      <c r="W791" s="0" t="n">
        <v>256229.043548109</v>
      </c>
      <c r="X791" s="0" t="n">
        <v>4.994E-006</v>
      </c>
      <c r="Y791" s="0" t="n">
        <f aca="false">(W791*X791)*EXP(L791*M791)</f>
        <v>1.28602190448655</v>
      </c>
      <c r="Z791" s="0" t="n">
        <v>101171.731382547</v>
      </c>
      <c r="AA791" s="0" t="n">
        <v>3748.14709444969</v>
      </c>
      <c r="AB791" s="0" t="n">
        <f aca="false">X791*0.1</f>
        <v>4.994E-007</v>
      </c>
      <c r="AC791" s="0" t="n">
        <f aca="false">(SQRT(((AA791/W791)^2)+((AB791/X791)^2)))*Y791</f>
        <v>0.129970833067722</v>
      </c>
      <c r="AD791" s="0" t="n">
        <v>5.223868284E-006</v>
      </c>
      <c r="AE791" s="0" t="n">
        <f aca="false">(W791*AD791)*EXP(L791*M791)</f>
        <v>1.3452160671559</v>
      </c>
      <c r="AF791" s="0" t="n">
        <v>101171.731382547</v>
      </c>
      <c r="AG791" s="0" t="n">
        <v>3748.14709444969</v>
      </c>
      <c r="AH791" s="0" t="n">
        <f aca="false">AD791*0.1</f>
        <v>5.223868284E-007</v>
      </c>
      <c r="AI791" s="0" t="n">
        <f aca="false">(SQRT(((AG791/W791)^2)+((AH791/AD791)^2)))*AE791</f>
        <v>0.135953246437231</v>
      </c>
      <c r="AJ791" s="0" t="n">
        <v>3.02832944E-007</v>
      </c>
      <c r="AK791" s="0" t="n">
        <f aca="false">(W791*AJ791)*EXP(L791*M791)</f>
        <v>0.0779835401249798</v>
      </c>
      <c r="AL791" s="0" t="n">
        <v>101171.731382547</v>
      </c>
      <c r="AM791" s="0" t="n">
        <v>3748.14709444969</v>
      </c>
      <c r="AN791" s="0" t="n">
        <f aca="false">AJ791*0.1</f>
        <v>3.02832944E-008</v>
      </c>
      <c r="AO791" s="0" t="n">
        <f aca="false">(SQRT(((AM791/W791)^2)+((AN791/AJ791)^2)))*AK791</f>
        <v>0.00788134761954964</v>
      </c>
    </row>
    <row r="792" customFormat="false" ht="15" hidden="false" customHeight="false" outlineLevel="0" collapsed="false">
      <c r="A792" s="42" t="s">
        <v>1205</v>
      </c>
      <c r="B792" s="32"/>
      <c r="C792" s="0" t="s">
        <v>2122</v>
      </c>
      <c r="D792" s="47"/>
      <c r="E792" s="0" t="n">
        <v>10000</v>
      </c>
      <c r="F792" s="0" t="n">
        <v>9685</v>
      </c>
      <c r="G792" s="0" t="n">
        <f aca="false">(((F792*3.7852*35.81)/1000)/(H792^2))*1.2732</f>
        <v>26.1161667841766</v>
      </c>
      <c r="H792" s="0" t="n">
        <v>8</v>
      </c>
      <c r="I792" s="0" t="n">
        <v>26.456277082923</v>
      </c>
      <c r="J792" s="0" t="n">
        <v>68.0016224983599</v>
      </c>
      <c r="K792" s="0" t="n">
        <v>3.82238500207701</v>
      </c>
      <c r="L792" s="0" t="n">
        <v>0.005</v>
      </c>
      <c r="M792" s="0" t="n">
        <v>1</v>
      </c>
      <c r="N792" s="0" t="n">
        <v>1666.76954602569</v>
      </c>
      <c r="O792" s="0" t="n">
        <f aca="false">(N792/2204.59)*EXP(L792*M792)</f>
        <v>0.759834827855955</v>
      </c>
      <c r="P792" s="0" t="n">
        <v>0.693948706618423</v>
      </c>
      <c r="Q792" s="0" t="n">
        <v>0.0696754411027923</v>
      </c>
      <c r="R792" s="0" t="n">
        <f aca="false">30.3818643031628*(I792/Hoja4!$CY$2)</f>
        <v>0.235382121667843</v>
      </c>
      <c r="S792" s="0" t="n">
        <v>0.346725101597201</v>
      </c>
      <c r="T792" s="0" t="n">
        <v>0.0215793379964769</v>
      </c>
      <c r="U792" s="0" t="n">
        <f aca="false">(SQRT(((P792/G792)^2)+((Q792/H792)^2)+((R792/I792)^2)+((S792/J792)^2)+((T792/K792)^2)))*O792</f>
        <v>0.0230335410802677</v>
      </c>
      <c r="V792" s="0" t="n">
        <f aca="false">O792&gt;U792</f>
        <v>1</v>
      </c>
      <c r="W792" s="0" t="n">
        <v>256229.043548109</v>
      </c>
      <c r="X792" s="0" t="n">
        <v>4.994E-006</v>
      </c>
      <c r="Y792" s="0" t="n">
        <f aca="false">(W792*X792)*EXP(L792*M792)</f>
        <v>1.28602190448655</v>
      </c>
      <c r="Z792" s="0" t="n">
        <v>40302.3332409251</v>
      </c>
      <c r="AA792" s="0" t="n">
        <v>3748.14709444969</v>
      </c>
      <c r="AB792" s="0" t="n">
        <f aca="false">X792*0.1</f>
        <v>4.994E-007</v>
      </c>
      <c r="AC792" s="0" t="n">
        <f aca="false">(SQRT(((AA792/W792)^2)+((AB792/X792)^2)))*Y792</f>
        <v>0.129970833067722</v>
      </c>
      <c r="AD792" s="0" t="n">
        <v>5.223868284E-006</v>
      </c>
      <c r="AE792" s="0" t="n">
        <f aca="false">(W792*AD792)*EXP(L792*M792)</f>
        <v>1.3452160671559</v>
      </c>
      <c r="AF792" s="0" t="n">
        <v>40302.3332409251</v>
      </c>
      <c r="AG792" s="0" t="n">
        <v>3748.14709444969</v>
      </c>
      <c r="AH792" s="0" t="n">
        <f aca="false">AD792*0.1</f>
        <v>5.223868284E-007</v>
      </c>
      <c r="AI792" s="0" t="n">
        <f aca="false">(SQRT(((AG792/W792)^2)+((AH792/AD792)^2)))*AE792</f>
        <v>0.135953246437231</v>
      </c>
      <c r="AJ792" s="0" t="n">
        <v>3.02832944E-007</v>
      </c>
      <c r="AK792" s="0" t="n">
        <f aca="false">(W792*AJ792)*EXP(L792*M792)</f>
        <v>0.0779835401249798</v>
      </c>
      <c r="AL792" s="0" t="n">
        <v>40302.3332409251</v>
      </c>
      <c r="AM792" s="0" t="n">
        <v>3748.14709444969</v>
      </c>
      <c r="AN792" s="0" t="n">
        <f aca="false">AJ792*0.1</f>
        <v>3.02832944E-008</v>
      </c>
      <c r="AO792" s="0" t="n">
        <f aca="false">(SQRT(((AM792/W792)^2)+((AN792/AJ792)^2)))*AK792</f>
        <v>0.00788134761954964</v>
      </c>
    </row>
    <row r="793" customFormat="false" ht="15" hidden="false" customHeight="false" outlineLevel="0" collapsed="false">
      <c r="A793" s="42" t="s">
        <v>1205</v>
      </c>
      <c r="B793" s="32"/>
      <c r="C793" s="0" t="s">
        <v>2122</v>
      </c>
      <c r="D793" s="47"/>
      <c r="E793" s="0" t="n">
        <v>10000</v>
      </c>
      <c r="F793" s="0" t="n">
        <v>9685</v>
      </c>
      <c r="G793" s="0" t="n">
        <f aca="false">(((F793*3.7852*35.81)/1000)/(H793^2))*1.2732</f>
        <v>26.1161667841766</v>
      </c>
      <c r="H793" s="0" t="n">
        <v>8</v>
      </c>
      <c r="I793" s="0" t="n">
        <v>26.456277082923</v>
      </c>
      <c r="J793" s="0" t="n">
        <v>68.0016224983599</v>
      </c>
      <c r="K793" s="0" t="n">
        <v>3.82238500207701</v>
      </c>
      <c r="L793" s="0" t="n">
        <v>0.005</v>
      </c>
      <c r="M793" s="0" t="n">
        <v>1</v>
      </c>
      <c r="N793" s="0" t="n">
        <v>1666.76954602569</v>
      </c>
      <c r="O793" s="0" t="n">
        <f aca="false">(N793/2204.59)*EXP(L793*M793)</f>
        <v>0.759834827855955</v>
      </c>
      <c r="P793" s="0" t="n">
        <v>0.693948706618423</v>
      </c>
      <c r="Q793" s="0" t="n">
        <v>0.0696754411027923</v>
      </c>
      <c r="R793" s="0" t="n">
        <f aca="false">30.3818643031628*(I793/Hoja4!$CY$2)</f>
        <v>0.235382121667843</v>
      </c>
      <c r="S793" s="0" t="n">
        <v>0.346725101597201</v>
      </c>
      <c r="T793" s="0" t="n">
        <v>0.0215793379964769</v>
      </c>
      <c r="U793" s="0" t="n">
        <f aca="false">(SQRT(((P793/G793)^2)+((Q793/H793)^2)+((R793/I793)^2)+((S793/J793)^2)+((T793/K793)^2)))*O793</f>
        <v>0.0230335410802677</v>
      </c>
      <c r="V793" s="0" t="n">
        <f aca="false">O793&gt;U793</f>
        <v>1</v>
      </c>
      <c r="W793" s="0" t="n">
        <v>256229.043548109</v>
      </c>
      <c r="X793" s="0" t="n">
        <v>4.994E-006</v>
      </c>
      <c r="Y793" s="0" t="n">
        <f aca="false">(W793*X793)*EXP(L793*M793)</f>
        <v>1.28602190448655</v>
      </c>
      <c r="Z793" s="0" t="n">
        <v>101171.731382547</v>
      </c>
      <c r="AA793" s="0" t="n">
        <v>3748.14709444969</v>
      </c>
      <c r="AB793" s="0" t="n">
        <f aca="false">X793*0.1</f>
        <v>4.994E-007</v>
      </c>
      <c r="AC793" s="0" t="n">
        <f aca="false">(SQRT(((AA793/W793)^2)+((AB793/X793)^2)))*Y793</f>
        <v>0.129970833067722</v>
      </c>
      <c r="AD793" s="0" t="n">
        <v>5.223868284E-006</v>
      </c>
      <c r="AE793" s="0" t="n">
        <f aca="false">(W793*AD793)*EXP(L793*M793)</f>
        <v>1.3452160671559</v>
      </c>
      <c r="AF793" s="0" t="n">
        <v>101171.731382547</v>
      </c>
      <c r="AG793" s="0" t="n">
        <v>3748.14709444969</v>
      </c>
      <c r="AH793" s="0" t="n">
        <f aca="false">AD793*0.1</f>
        <v>5.223868284E-007</v>
      </c>
      <c r="AI793" s="0" t="n">
        <f aca="false">(SQRT(((AG793/W793)^2)+((AH793/AD793)^2)))*AE793</f>
        <v>0.135953246437231</v>
      </c>
      <c r="AJ793" s="0" t="n">
        <v>3.02832944E-007</v>
      </c>
      <c r="AK793" s="0" t="n">
        <f aca="false">(W793*AJ793)*EXP(L793*M793)</f>
        <v>0.0779835401249798</v>
      </c>
      <c r="AL793" s="0" t="n">
        <v>101171.731382547</v>
      </c>
      <c r="AM793" s="0" t="n">
        <v>3748.14709444969</v>
      </c>
      <c r="AN793" s="0" t="n">
        <f aca="false">AJ793*0.1</f>
        <v>3.02832944E-008</v>
      </c>
      <c r="AO793" s="0" t="n">
        <f aca="false">(SQRT(((AM793/W793)^2)+((AN793/AJ793)^2)))*AK793</f>
        <v>0.00788134761954964</v>
      </c>
    </row>
    <row r="794" customFormat="false" ht="15" hidden="false" customHeight="false" outlineLevel="0" collapsed="false">
      <c r="A794" s="42" t="s">
        <v>1205</v>
      </c>
      <c r="B794" s="32"/>
      <c r="C794" s="0" t="s">
        <v>2123</v>
      </c>
      <c r="D794" s="47"/>
      <c r="E794" s="0" t="n">
        <v>5000</v>
      </c>
      <c r="F794" s="0" t="n">
        <v>5049</v>
      </c>
      <c r="G794" s="0" t="n">
        <f aca="false">(((F794*3.7852*35.81)/1000)/(H794^2))*1.2732</f>
        <v>13.6149226735475</v>
      </c>
      <c r="H794" s="0" t="n">
        <v>8</v>
      </c>
      <c r="I794" s="0" t="n">
        <v>23.3866954042591</v>
      </c>
      <c r="J794" s="0" t="n">
        <v>130.009325504884</v>
      </c>
      <c r="K794" s="0" t="n">
        <v>0.00593973</v>
      </c>
      <c r="L794" s="0" t="n">
        <v>0.005</v>
      </c>
      <c r="M794" s="0" t="n">
        <v>1</v>
      </c>
      <c r="N794" s="0" t="n">
        <v>2.47578128794286</v>
      </c>
      <c r="O794" s="0" t="n">
        <f aca="false">(N794/2204.59)*EXP(L794*M794)</f>
        <v>0.00112864124090737</v>
      </c>
      <c r="P794" s="0" t="n">
        <v>0.400684429145215</v>
      </c>
      <c r="Q794" s="0" t="n">
        <v>0.0788250461799058</v>
      </c>
      <c r="R794" s="0" t="n">
        <f aca="false">30.6123136425953*(I794/Hoja4!$AB$2)</f>
        <v>0.127775749713781</v>
      </c>
      <c r="S794" s="0" t="n">
        <v>1.14894745568521</v>
      </c>
      <c r="T794" s="0" t="n">
        <v>5.58086552427142E-005</v>
      </c>
      <c r="U794" s="0" t="n">
        <f aca="false">(SQRT(((P794/G794)^2)+((Q794/H794)^2)+((R794/I794)^2)+((S794/J794)^2)+((T794/K794)^2)))*O794</f>
        <v>3.84306865406231E-005</v>
      </c>
      <c r="V794" s="0" t="n">
        <f aca="false">O794&gt;U794</f>
        <v>1</v>
      </c>
      <c r="W794" s="0" t="n">
        <v>118079.425096104</v>
      </c>
      <c r="X794" s="0" t="n">
        <v>4.994E-006</v>
      </c>
      <c r="Y794" s="0" t="n">
        <f aca="false">(W794*X794)*EXP(L794*M794)</f>
        <v>0.592644475583258</v>
      </c>
      <c r="Z794" s="0" t="n">
        <v>255305.673278391</v>
      </c>
      <c r="AA794" s="0" t="n">
        <v>6507.82824848106</v>
      </c>
      <c r="AB794" s="0" t="n">
        <f aca="false">X794*0.1</f>
        <v>4.994E-007</v>
      </c>
      <c r="AC794" s="0" t="n">
        <f aca="false">(SQRT(((AA794/W794)^2)+((AB794/X794)^2)))*Y794</f>
        <v>0.0676693905891683</v>
      </c>
      <c r="AD794" s="0" t="n">
        <v>5.223868284E-006</v>
      </c>
      <c r="AE794" s="0" t="n">
        <f aca="false">(W794*AD794)*EXP(L794*M794)</f>
        <v>0.619923243830035</v>
      </c>
      <c r="AF794" s="0" t="n">
        <v>255305.673278391</v>
      </c>
      <c r="AG794" s="0" t="n">
        <v>6507.82824848106</v>
      </c>
      <c r="AH794" s="0" t="n">
        <f aca="false">AD794*0.1</f>
        <v>5.223868284E-007</v>
      </c>
      <c r="AI794" s="0" t="n">
        <f aca="false">(SQRT(((AG794/W794)^2)+((AH794/AD794)^2)))*AE794</f>
        <v>0.0707841376244222</v>
      </c>
      <c r="AJ794" s="0" t="n">
        <v>3.02832944E-007</v>
      </c>
      <c r="AK794" s="0" t="n">
        <f aca="false">(W794*AJ794)*EXP(L794*M794)</f>
        <v>0.0359375793524658</v>
      </c>
      <c r="AL794" s="0" t="n">
        <v>255305.673278391</v>
      </c>
      <c r="AM794" s="0" t="n">
        <v>6507.82824848106</v>
      </c>
      <c r="AN794" s="0" t="n">
        <f aca="false">AJ794*0.1</f>
        <v>3.02832944E-008</v>
      </c>
      <c r="AO794" s="0" t="n">
        <f aca="false">(SQRT(((AM794/W794)^2)+((AN794/AJ794)^2)))*AK794</f>
        <v>0.00410342826808244</v>
      </c>
    </row>
    <row r="795" customFormat="false" ht="15" hidden="false" customHeight="false" outlineLevel="0" collapsed="false">
      <c r="A795" s="42" t="s">
        <v>1205</v>
      </c>
      <c r="B795" s="40" t="s">
        <v>1288</v>
      </c>
      <c r="C795" s="0" t="s">
        <v>2122</v>
      </c>
      <c r="D795" s="41" t="n">
        <v>40811</v>
      </c>
      <c r="E795" s="0" t="n">
        <v>6380</v>
      </c>
      <c r="F795" s="0" t="n">
        <v>6380</v>
      </c>
      <c r="G795" s="0" t="n">
        <f aca="false">(((F795*3.7852*35.81)/1000)/(H795^2))*1.2732</f>
        <v>17.2040417225655</v>
      </c>
      <c r="H795" s="0" t="n">
        <v>8</v>
      </c>
      <c r="I795" s="0" t="n">
        <v>62.0689655172414</v>
      </c>
      <c r="J795" s="0" t="n">
        <v>68.0016224983599</v>
      </c>
      <c r="K795" s="0" t="n">
        <v>3.82238500207701</v>
      </c>
      <c r="L795" s="0" t="n">
        <v>0.005</v>
      </c>
      <c r="M795" s="0" t="n">
        <v>1</v>
      </c>
      <c r="N795" s="0" t="n">
        <v>1592.95163765278</v>
      </c>
      <c r="O795" s="0" t="n">
        <f aca="false">(N795/2204.59)*EXP(L795*M795)</f>
        <v>0.726183254466606</v>
      </c>
      <c r="P795" s="0" t="n">
        <v>0.581693626796288</v>
      </c>
      <c r="Q795" s="0" t="n">
        <v>0.0152723966616018</v>
      </c>
      <c r="R795" s="0" t="n">
        <f aca="false">32.2690362110918*(I795/Hoja4!$BF$2)</f>
        <v>2.01322257432491</v>
      </c>
      <c r="S795" s="0" t="n">
        <v>0.346725101597201</v>
      </c>
      <c r="T795" s="0" t="n">
        <v>0.0215793379964769</v>
      </c>
      <c r="U795" s="0" t="n">
        <f aca="false">(SQRT(((P795/G795)^2)+((Q795/H795)^2)+((R795/I795)^2)+((S795/J795)^2)+((T795/K795)^2)))*O795</f>
        <v>0.0344977077984302</v>
      </c>
      <c r="V795" s="0" t="n">
        <f aca="false">O795&gt;U795</f>
        <v>1</v>
      </c>
      <c r="W795" s="0" t="n">
        <v>396000</v>
      </c>
      <c r="X795" s="0" t="n">
        <v>4.994E-006</v>
      </c>
      <c r="Y795" s="0" t="n">
        <f aca="false">(W795*X795)*EXP(L795*M795)</f>
        <v>1.98753688155205</v>
      </c>
      <c r="Z795" s="0" t="n">
        <v>293988.586042256</v>
      </c>
      <c r="AA795" s="0" t="n">
        <v>3748.14709444969</v>
      </c>
      <c r="AB795" s="0" t="n">
        <f aca="false">X795*0.1</f>
        <v>4.994E-007</v>
      </c>
      <c r="AC795" s="0" t="n">
        <f aca="false">(SQRT(((AA795/W795)^2)+((AB795/X795)^2)))*Y795</f>
        <v>0.19964198610368</v>
      </c>
      <c r="AD795" s="0" t="n">
        <v>5.223868284E-006</v>
      </c>
      <c r="AE795" s="0" t="n">
        <f aca="false">(W795*AD795)*EXP(L795*M795)</f>
        <v>2.07902100096516</v>
      </c>
      <c r="AF795" s="0" t="n">
        <v>293988.586042256</v>
      </c>
      <c r="AG795" s="0" t="n">
        <v>3748.14709444969</v>
      </c>
      <c r="AH795" s="0" t="n">
        <f aca="false">AD795*0.1</f>
        <v>5.223868284E-007</v>
      </c>
      <c r="AI795" s="0" t="n">
        <f aca="false">(SQRT(((AG795/W795)^2)+((AH795/AD795)^2)))*AE795</f>
        <v>0.208831285414855</v>
      </c>
      <c r="AJ795" s="0" t="n">
        <v>3.02832944E-007</v>
      </c>
      <c r="AK795" s="0" t="n">
        <f aca="false">(W795*AJ795)*EXP(L795*M795)</f>
        <v>0.120522956577691</v>
      </c>
      <c r="AL795" s="0" t="n">
        <v>293988.586042256</v>
      </c>
      <c r="AM795" s="0" t="n">
        <v>3748.14709444969</v>
      </c>
      <c r="AN795" s="0" t="n">
        <f aca="false">AJ795*0.1</f>
        <v>3.02832944E-008</v>
      </c>
      <c r="AO795" s="0" t="n">
        <f aca="false">(SQRT(((AM795/W795)^2)+((AN795/AJ795)^2)))*AK795</f>
        <v>0.0121061614733249</v>
      </c>
    </row>
    <row r="796" customFormat="false" ht="15" hidden="false" customHeight="false" outlineLevel="0" collapsed="false">
      <c r="A796" s="42" t="s">
        <v>1205</v>
      </c>
      <c r="B796" s="32"/>
      <c r="C796" s="0" t="s">
        <v>2125</v>
      </c>
      <c r="D796" s="47"/>
      <c r="E796" s="0" t="n">
        <v>6380</v>
      </c>
      <c r="F796" s="0" t="n">
        <v>6380</v>
      </c>
      <c r="G796" s="0" t="n">
        <f aca="false">(((F796*3.7852*35.81)/1000)/(H796^2))*1.2732</f>
        <v>17.2040417225655</v>
      </c>
      <c r="H796" s="0" t="n">
        <v>8</v>
      </c>
      <c r="I796" s="0" t="n">
        <v>62.0689655172414</v>
      </c>
      <c r="J796" s="0" t="n">
        <v>68.0020357347871</v>
      </c>
      <c r="K796" s="0" t="n">
        <v>3.9836139795159</v>
      </c>
      <c r="L796" s="0" t="n">
        <v>0.005</v>
      </c>
      <c r="M796" s="0" t="n">
        <v>1</v>
      </c>
      <c r="N796" s="0" t="n">
        <v>1660.14266197629</v>
      </c>
      <c r="O796" s="0" t="n">
        <f aca="false">(N796/2204.59)*EXP(L796*M796)</f>
        <v>0.756813811955523</v>
      </c>
      <c r="P796" s="0" t="n">
        <v>0.581693626796288</v>
      </c>
      <c r="Q796" s="0" t="n">
        <v>0.0152723966616018</v>
      </c>
      <c r="R796" s="0" t="n">
        <f aca="false">32.2690362110918*(I796/Hoja4!$BF$2)</f>
        <v>2.01322257432491</v>
      </c>
      <c r="S796" s="0" t="n">
        <v>0.388353619553598</v>
      </c>
      <c r="T796" s="0" t="n">
        <v>0.0223763331258358</v>
      </c>
      <c r="U796" s="0" t="n">
        <f aca="false">(SQRT(((P796/G796)^2)+((Q796/H796)^2)+((R796/I796)^2)+((S796/J796)^2)+((T796/K796)^2)))*O796</f>
        <v>0.0360029511503339</v>
      </c>
      <c r="V796" s="0" t="n">
        <f aca="false">O796&gt;U796</f>
        <v>1</v>
      </c>
      <c r="W796" s="0" t="n">
        <v>396000</v>
      </c>
      <c r="X796" s="0" t="n">
        <v>4.994E-006</v>
      </c>
      <c r="Y796" s="0" t="n">
        <f aca="false">(W796*X796)*EXP(L796*M796)</f>
        <v>1.98753688155205</v>
      </c>
      <c r="Z796" s="0" t="n">
        <v>255305.673278391</v>
      </c>
      <c r="AA796" s="0" t="n">
        <v>804.406580767259</v>
      </c>
      <c r="AB796" s="0" t="n">
        <f aca="false">X796*0.1</f>
        <v>4.994E-007</v>
      </c>
      <c r="AC796" s="0" t="n">
        <f aca="false">(SQRT(((AA796/W796)^2)+((AB796/X796)^2)))*Y796</f>
        <v>0.19879468979866</v>
      </c>
      <c r="AD796" s="0" t="n">
        <v>5.223868284E-006</v>
      </c>
      <c r="AE796" s="0" t="n">
        <f aca="false">(W796*AD796)*EXP(L796*M796)</f>
        <v>2.07902100096516</v>
      </c>
      <c r="AF796" s="0" t="n">
        <v>255305.673278391</v>
      </c>
      <c r="AG796" s="0" t="n">
        <v>804.406580767259</v>
      </c>
      <c r="AH796" s="0" t="n">
        <f aca="false">AD796*0.1</f>
        <v>5.223868284E-007</v>
      </c>
      <c r="AI796" s="0" t="n">
        <f aca="false">(SQRT(((AG796/W796)^2)+((AH796/AD796)^2)))*AE796</f>
        <v>0.207944989000168</v>
      </c>
      <c r="AJ796" s="0" t="n">
        <v>3.02832944E-007</v>
      </c>
      <c r="AK796" s="0" t="n">
        <f aca="false">(W796*AJ796)*EXP(L796*M796)</f>
        <v>0.120522956577691</v>
      </c>
      <c r="AL796" s="0" t="n">
        <v>255305.673278391</v>
      </c>
      <c r="AM796" s="0" t="n">
        <v>804.406580767259</v>
      </c>
      <c r="AN796" s="0" t="n">
        <f aca="false">AJ796*0.1</f>
        <v>3.02832944E-008</v>
      </c>
      <c r="AO796" s="0" t="n">
        <f aca="false">(SQRT(((AM796/W796)^2)+((AN796/AJ796)^2)))*AK796</f>
        <v>0.0120547819710242</v>
      </c>
    </row>
    <row r="797" customFormat="false" ht="15" hidden="false" customHeight="false" outlineLevel="0" collapsed="false">
      <c r="A797" s="42" t="s">
        <v>1205</v>
      </c>
      <c r="B797" s="40" t="s">
        <v>1293</v>
      </c>
      <c r="C797" s="0" t="s">
        <v>2123</v>
      </c>
      <c r="D797" s="41" t="n">
        <v>39748</v>
      </c>
      <c r="E797" s="0" t="n">
        <v>4000</v>
      </c>
      <c r="F797" s="0" t="n">
        <v>3962.58</v>
      </c>
      <c r="G797" s="0" t="n">
        <f aca="false">(((F797*3.7852*35.81)/1000)/(H797^2))*1.2732</f>
        <v>17.6194250380407</v>
      </c>
      <c r="H797" s="0" t="n">
        <v>6.23</v>
      </c>
      <c r="I797" s="0" t="n">
        <v>14.687400632921</v>
      </c>
      <c r="J797" s="0" t="n">
        <v>130.009325504884</v>
      </c>
      <c r="K797" s="0" t="n">
        <v>0.00593973</v>
      </c>
      <c r="L797" s="0" t="n">
        <v>0.005</v>
      </c>
      <c r="M797" s="0" t="n">
        <v>4</v>
      </c>
      <c r="N797" s="0" t="n">
        <v>1.06999993285714</v>
      </c>
      <c r="O797" s="0" t="n">
        <f aca="false">(N797/2204.59)*EXP(L797*M797)</f>
        <v>0.000495155727518222</v>
      </c>
      <c r="P797" s="0" t="n">
        <v>2.86253203470796</v>
      </c>
      <c r="Q797" s="0" t="n">
        <v>0.903813762349225</v>
      </c>
      <c r="R797" s="0" t="n">
        <f aca="false">56.8126563291011*(I797/Hoja4!$W$2)</f>
        <v>0.752346366235202</v>
      </c>
      <c r="S797" s="0" t="n">
        <v>1.14894745568521</v>
      </c>
      <c r="T797" s="0" t="n">
        <v>5.58086552427142E-005</v>
      </c>
      <c r="U797" s="0" t="n">
        <f aca="false">(SQRT(((P797/G797)^2)+((Q797/H797)^2)+((R797/I797)^2)+((S797/J797)^2)+((T797/K797)^2)))*O797</f>
        <v>0.000110976315027881</v>
      </c>
      <c r="V797" s="0" t="n">
        <f aca="false">O797&gt;U797</f>
        <v>1</v>
      </c>
      <c r="W797" s="0" t="n">
        <v>58200</v>
      </c>
      <c r="X797" s="0" t="n">
        <v>4.994E-006</v>
      </c>
      <c r="Y797" s="0" t="n">
        <f aca="false">(W797*X797)*EXP(L797*M797)</f>
        <v>0.296522335639849</v>
      </c>
      <c r="Z797" s="0" t="n">
        <v>293988.586042256</v>
      </c>
      <c r="AA797" s="0" t="n">
        <v>6507.82824848106</v>
      </c>
      <c r="AB797" s="0" t="n">
        <f aca="false">X797*0.1</f>
        <v>4.994E-007</v>
      </c>
      <c r="AC797" s="0" t="n">
        <f aca="false">(SQRT(((AA797/W797)^2)+((AB797/X797)^2)))*Y797</f>
        <v>0.0444816559201689</v>
      </c>
      <c r="AD797" s="0" t="n">
        <v>5.223868284E-006</v>
      </c>
      <c r="AE797" s="0" t="n">
        <f aca="false">(W797*AD797)*EXP(L797*M797)</f>
        <v>0.310170930045376</v>
      </c>
      <c r="AF797" s="0" t="n">
        <v>293988.586042256</v>
      </c>
      <c r="AG797" s="0" t="n">
        <v>6507.82824848106</v>
      </c>
      <c r="AH797" s="0" t="n">
        <f aca="false">AD797*0.1</f>
        <v>5.223868284E-007</v>
      </c>
      <c r="AI797" s="0" t="n">
        <f aca="false">(SQRT(((AG797/W797)^2)+((AH797/AD797)^2)))*AE797</f>
        <v>0.0465290972329137</v>
      </c>
      <c r="AJ797" s="0" t="n">
        <v>3.02832944E-007</v>
      </c>
      <c r="AK797" s="0" t="n">
        <f aca="false">(W797*AJ797)*EXP(L797*M797)</f>
        <v>0.0179809234808914</v>
      </c>
      <c r="AL797" s="0" t="n">
        <v>293988.586042256</v>
      </c>
      <c r="AM797" s="0" t="n">
        <v>6507.82824848106</v>
      </c>
      <c r="AN797" s="0" t="n">
        <f aca="false">AJ797*0.1</f>
        <v>3.02832944E-008</v>
      </c>
      <c r="AO797" s="0" t="n">
        <f aca="false">(SQRT(((AM797/W797)^2)+((AN797/AJ797)^2)))*AK797</f>
        <v>0.00269733897002398</v>
      </c>
    </row>
    <row r="798" customFormat="false" ht="15" hidden="false" customHeight="false" outlineLevel="0" collapsed="false">
      <c r="A798" s="42" t="s">
        <v>1205</v>
      </c>
      <c r="B798" s="40" t="s">
        <v>1298</v>
      </c>
      <c r="C798" s="0" t="s">
        <v>2122</v>
      </c>
      <c r="D798" s="41" t="n">
        <v>40995</v>
      </c>
      <c r="E798" s="0" t="n">
        <v>7000</v>
      </c>
      <c r="F798" s="0" t="n">
        <v>7293</v>
      </c>
      <c r="G798" s="0" t="n">
        <f aca="false">(((F798*3.7852*35.81)/1000)/(H798^2))*1.2732</f>
        <v>19.6659994173464</v>
      </c>
      <c r="H798" s="0" t="n">
        <v>8</v>
      </c>
      <c r="I798" s="0" t="n">
        <v>59.2348827642945</v>
      </c>
      <c r="J798" s="0" t="n">
        <v>68.0016224983599</v>
      </c>
      <c r="K798" s="0" t="n">
        <v>3.82238500207701</v>
      </c>
      <c r="L798" s="0" t="n">
        <v>0.005</v>
      </c>
      <c r="M798" s="0" t="n">
        <v>0</v>
      </c>
      <c r="N798" s="0" t="n">
        <v>1799.58977469004</v>
      </c>
      <c r="O798" s="0" t="n">
        <f aca="false">(N798/2204.59)*EXP(L798*M798)</f>
        <v>0.816292269623847</v>
      </c>
      <c r="P798" s="0" t="n">
        <v>0.575296534612654</v>
      </c>
      <c r="Q798" s="0" t="n">
        <v>0.0436657928861363</v>
      </c>
      <c r="R798" s="0" t="n">
        <f aca="false">11.8457570192522*(I798/Hoja4!$BK$2)</f>
        <v>0.212577331670186</v>
      </c>
      <c r="S798" s="0" t="n">
        <v>0.346725101597201</v>
      </c>
      <c r="T798" s="0" t="n">
        <v>0.0215793379964769</v>
      </c>
      <c r="U798" s="0" t="n">
        <f aca="false">(SQRT(((P798/G798)^2)+((Q798/H798)^2)+((R798/I798)^2)+((S798/J798)^2)+((T798/K798)^2)))*O798</f>
        <v>0.02524309755534</v>
      </c>
      <c r="V798" s="0" t="n">
        <f aca="false">O798&gt;U798</f>
        <v>1</v>
      </c>
      <c r="W798" s="0" t="n">
        <v>432000</v>
      </c>
      <c r="X798" s="0" t="n">
        <v>4.994E-006</v>
      </c>
      <c r="Y798" s="0" t="n">
        <f aca="false">(W798*X798)*EXP(L798*M798)</f>
        <v>2.157408</v>
      </c>
      <c r="Z798" s="0" t="n">
        <v>255305.673278391</v>
      </c>
      <c r="AA798" s="0" t="n">
        <v>3748.14709444969</v>
      </c>
      <c r="AB798" s="0" t="n">
        <f aca="false">X798*0.1</f>
        <v>4.994E-007</v>
      </c>
      <c r="AC798" s="0" t="n">
        <f aca="false">(SQRT(((AA798/W798)^2)+((AB798/X798)^2)))*Y798</f>
        <v>0.216551300019261</v>
      </c>
      <c r="AD798" s="0" t="n">
        <v>5.223868284E-006</v>
      </c>
      <c r="AE798" s="0" t="n">
        <f aca="false">(W798*AD798)*EXP(L798*M798)</f>
        <v>2.256711098688</v>
      </c>
      <c r="AF798" s="0" t="n">
        <v>255305.673278391</v>
      </c>
      <c r="AG798" s="0" t="n">
        <v>3748.14709444969</v>
      </c>
      <c r="AH798" s="0" t="n">
        <f aca="false">AD798*0.1</f>
        <v>5.223868284E-007</v>
      </c>
      <c r="AI798" s="0" t="n">
        <f aca="false">(SQRT(((AG798/W798)^2)+((AH798/AD798)^2)))*AE798</f>
        <v>0.226518916305484</v>
      </c>
      <c r="AJ798" s="0" t="n">
        <v>3.02832944E-007</v>
      </c>
      <c r="AK798" s="0" t="n">
        <f aca="false">(W798*AJ798)*EXP(L798*M798)</f>
        <v>0.130823831808</v>
      </c>
      <c r="AL798" s="0" t="n">
        <v>255305.673278391</v>
      </c>
      <c r="AM798" s="0" t="n">
        <v>3748.14709444969</v>
      </c>
      <c r="AN798" s="0" t="n">
        <f aca="false">AJ798*0.1</f>
        <v>3.02832944E-008</v>
      </c>
      <c r="AO798" s="0" t="n">
        <f aca="false">(SQRT(((AM798/W798)^2)+((AN798/AJ798)^2)))*AK798</f>
        <v>0.0131315313800281</v>
      </c>
    </row>
    <row r="799" customFormat="false" ht="15" hidden="false" customHeight="false" outlineLevel="0" collapsed="false">
      <c r="A799" s="42" t="s">
        <v>1205</v>
      </c>
      <c r="B799" s="32"/>
      <c r="C799" s="0" t="s">
        <v>2125</v>
      </c>
      <c r="D799" s="47"/>
      <c r="E799" s="0" t="n">
        <v>3000</v>
      </c>
      <c r="F799" s="0" t="n">
        <v>2772</v>
      </c>
      <c r="G799" s="0" t="n">
        <f aca="false">(((F799*3.7852*35.81)/1000)/(H799^2))*1.2732</f>
        <v>7.4748595070457</v>
      </c>
      <c r="H799" s="0" t="n">
        <v>8</v>
      </c>
      <c r="I799" s="0" t="n">
        <v>8.4978354978355</v>
      </c>
      <c r="J799" s="0" t="n">
        <v>68.0020357347871</v>
      </c>
      <c r="K799" s="0" t="n">
        <v>3.9836139795159</v>
      </c>
      <c r="L799" s="0" t="n">
        <v>0.005</v>
      </c>
      <c r="M799" s="0" t="n">
        <v>0</v>
      </c>
      <c r="N799" s="0" t="n">
        <v>151.9282081262</v>
      </c>
      <c r="O799" s="0" t="n">
        <f aca="false">(N799/2204.59)*EXP(L799*M799)</f>
        <v>0.068914495723105</v>
      </c>
      <c r="P799" s="0" t="n">
        <v>2.81690318237076</v>
      </c>
      <c r="Q799" s="0" t="n">
        <v>0.689957873411666</v>
      </c>
      <c r="R799" s="0" t="n">
        <f aca="false">40.5074751462878*(I799/Hoja4!$R$2)</f>
        <v>0.219714229031371</v>
      </c>
      <c r="S799" s="0" t="n">
        <v>0.388353619553598</v>
      </c>
      <c r="T799" s="0" t="n">
        <v>0.0223763331258358</v>
      </c>
      <c r="U799" s="0" t="n">
        <f aca="false">(SQRT(((P799/G799)^2)+((Q799/H799)^2)+((R799/I799)^2)+((S799/J799)^2)+((T799/K799)^2)))*O799</f>
        <v>0.0267070995260595</v>
      </c>
      <c r="V799" s="0" t="n">
        <f aca="false">O799&gt;U799</f>
        <v>1</v>
      </c>
      <c r="W799" s="0" t="n">
        <v>23556</v>
      </c>
      <c r="X799" s="0" t="n">
        <v>4.994E-006</v>
      </c>
      <c r="Y799" s="0" t="n">
        <f aca="false">(W799*X799)*EXP(L799*M799)</f>
        <v>0.117638664</v>
      </c>
      <c r="Z799" s="0" t="n">
        <v>293988.586042256</v>
      </c>
      <c r="AA799" s="0" t="n">
        <v>804.406580767259</v>
      </c>
      <c r="AB799" s="0" t="n">
        <f aca="false">X799*0.1</f>
        <v>4.994E-007</v>
      </c>
      <c r="AC799" s="0" t="n">
        <f aca="false">(SQRT(((AA799/W799)^2)+((AB799/X799)^2)))*Y799</f>
        <v>0.0124308688535548</v>
      </c>
      <c r="AD799" s="0" t="n">
        <v>5.223868284E-006</v>
      </c>
      <c r="AE799" s="0" t="n">
        <f aca="false">(W799*AD799)*EXP(L799*M799)</f>
        <v>0.123053441297904</v>
      </c>
      <c r="AF799" s="0" t="n">
        <v>293988.586042256</v>
      </c>
      <c r="AG799" s="0" t="n">
        <v>804.406580767259</v>
      </c>
      <c r="AH799" s="0" t="n">
        <f aca="false">AD799*0.1</f>
        <v>5.223868284E-007</v>
      </c>
      <c r="AI799" s="0" t="n">
        <f aca="false">(SQRT(((AG799/W799)^2)+((AH799/AD799)^2)))*AE799</f>
        <v>0.0130030479668899</v>
      </c>
      <c r="AJ799" s="0" t="n">
        <v>3.02832944E-007</v>
      </c>
      <c r="AK799" s="0" t="n">
        <f aca="false">(W799*AJ799)*EXP(L799*M799)</f>
        <v>0.007133532828864</v>
      </c>
      <c r="AL799" s="0" t="n">
        <v>293988.586042256</v>
      </c>
      <c r="AM799" s="0" t="n">
        <v>804.406580767259</v>
      </c>
      <c r="AN799" s="0" t="n">
        <f aca="false">AJ799*0.1</f>
        <v>3.02832944E-008</v>
      </c>
      <c r="AO799" s="0" t="n">
        <f aca="false">(SQRT(((AM799/W799)^2)+((AN799/AJ799)^2)))*AK799</f>
        <v>0.000753799882138545</v>
      </c>
    </row>
    <row r="800" customFormat="false" ht="15" hidden="false" customHeight="false" outlineLevel="0" collapsed="false">
      <c r="A800" s="42" t="s">
        <v>1205</v>
      </c>
      <c r="B800" s="32"/>
      <c r="C800" s="0" t="s">
        <v>2123</v>
      </c>
      <c r="D800" s="47"/>
      <c r="E800" s="0" t="n">
        <v>10000</v>
      </c>
      <c r="F800" s="0" t="n">
        <v>9685</v>
      </c>
      <c r="G800" s="0" t="n">
        <f aca="false">(((F800*3.7852*35.81)/1000)/(H800^2))*1.2732</f>
        <v>26.1161667841766</v>
      </c>
      <c r="H800" s="0" t="n">
        <v>8</v>
      </c>
      <c r="I800" s="0" t="n">
        <v>55.7563242127001</v>
      </c>
      <c r="J800" s="0" t="n">
        <v>130.009325504884</v>
      </c>
      <c r="K800" s="0" t="n">
        <v>0.00593973</v>
      </c>
      <c r="L800" s="0" t="n">
        <v>0.005</v>
      </c>
      <c r="M800" s="0" t="n">
        <v>0</v>
      </c>
      <c r="N800" s="0" t="n">
        <v>6.99636556073484</v>
      </c>
      <c r="O800" s="0" t="n">
        <f aca="false">(N800/2204.59)*EXP(L800*M800)</f>
        <v>0.00317354499509425</v>
      </c>
      <c r="P800" s="0" t="n">
        <v>0.693948706618423</v>
      </c>
      <c r="Q800" s="0" t="n">
        <v>0.0696754411027923</v>
      </c>
      <c r="R800" s="0" t="n">
        <f aca="false">30.3818643031628*(I800/Hoja4!$DN$2)</f>
        <v>0.294831750398843</v>
      </c>
      <c r="S800" s="0" t="n">
        <v>1.14894745568521</v>
      </c>
      <c r="T800" s="0" t="n">
        <v>5.58086552427142E-005</v>
      </c>
      <c r="U800" s="0" t="n">
        <f aca="false">(SQRT(((P800/G800)^2)+((Q800/H800)^2)+((R800/I800)^2)+((S800/J800)^2)+((T800/K800)^2)))*O800</f>
        <v>9.91573049267913E-005</v>
      </c>
      <c r="V800" s="0" t="n">
        <f aca="false">O800&gt;U800</f>
        <v>1</v>
      </c>
      <c r="W800" s="0" t="n">
        <v>540000</v>
      </c>
      <c r="X800" s="0" t="n">
        <v>4.994E-006</v>
      </c>
      <c r="Y800" s="0" t="n">
        <f aca="false">(W800*X800)*EXP(L800*M800)</f>
        <v>2.69676</v>
      </c>
      <c r="Z800" s="0" t="n">
        <v>255305.673278391</v>
      </c>
      <c r="AA800" s="0" t="n">
        <v>6507.82824848106</v>
      </c>
      <c r="AB800" s="0" t="n">
        <f aca="false">X800*0.1</f>
        <v>4.994E-007</v>
      </c>
      <c r="AC800" s="0" t="n">
        <f aca="false">(SQRT(((AA800/W800)^2)+((AB800/X800)^2)))*Y800</f>
        <v>0.271627320245494</v>
      </c>
      <c r="AD800" s="0" t="n">
        <v>5.223868284E-006</v>
      </c>
      <c r="AE800" s="0" t="n">
        <f aca="false">(W800*AD800)*EXP(L800*M800)</f>
        <v>2.82088887336</v>
      </c>
      <c r="AF800" s="0" t="n">
        <v>255305.673278391</v>
      </c>
      <c r="AG800" s="0" t="n">
        <v>6507.82824848106</v>
      </c>
      <c r="AH800" s="0" t="n">
        <f aca="false">AD800*0.1</f>
        <v>5.223868284E-007</v>
      </c>
      <c r="AI800" s="0" t="n">
        <f aca="false">(SQRT(((AG800/W800)^2)+((AH800/AD800)^2)))*AE800</f>
        <v>0.284130024689297</v>
      </c>
      <c r="AJ800" s="0" t="n">
        <v>3.02832944E-007</v>
      </c>
      <c r="AK800" s="0" t="n">
        <f aca="false">(W800*AJ800)*EXP(L800*M800)</f>
        <v>0.16352978976</v>
      </c>
      <c r="AL800" s="0" t="n">
        <v>255305.673278391</v>
      </c>
      <c r="AM800" s="0" t="n">
        <v>6507.82824848106</v>
      </c>
      <c r="AN800" s="0" t="n">
        <f aca="false">AJ800*0.1</f>
        <v>3.02832944E-008</v>
      </c>
      <c r="AO800" s="0" t="n">
        <f aca="false">(SQRT(((AM800/W800)^2)+((AN800/AJ800)^2)))*AK800</f>
        <v>0.0164713057790897</v>
      </c>
    </row>
    <row r="801" customFormat="false" ht="15" hidden="false" customHeight="false" outlineLevel="0" collapsed="false">
      <c r="A801" s="42" t="s">
        <v>1205</v>
      </c>
      <c r="B801" s="40" t="s">
        <v>1302</v>
      </c>
      <c r="C801" s="0" t="s">
        <v>2122</v>
      </c>
      <c r="D801" s="41" t="n">
        <v>40808</v>
      </c>
      <c r="E801" s="0" t="n">
        <v>12000</v>
      </c>
      <c r="F801" s="0" t="n">
        <v>11529</v>
      </c>
      <c r="G801" s="0" t="n">
        <f aca="false">(((F801*3.7852*35.81)/1000)/(H801^2))*1.2732</f>
        <v>31.0886202224855</v>
      </c>
      <c r="H801" s="0" t="n">
        <v>8</v>
      </c>
      <c r="I801" s="0" t="n">
        <v>156.128024980484</v>
      </c>
      <c r="J801" s="0" t="n">
        <v>68.0016224983599</v>
      </c>
      <c r="K801" s="0" t="n">
        <v>3.82238500207701</v>
      </c>
      <c r="L801" s="0" t="n">
        <v>0.005</v>
      </c>
      <c r="M801" s="0" t="n">
        <v>1</v>
      </c>
      <c r="N801" s="0" t="n">
        <v>3997.04615420436</v>
      </c>
      <c r="O801" s="0" t="n">
        <f aca="false">(N801/2204.59)*EXP(L801*M801)</f>
        <v>1.82214444927551</v>
      </c>
      <c r="P801" s="0" t="n">
        <v>1.07195269681865</v>
      </c>
      <c r="Q801" s="0" t="n">
        <v>0.0717296563018546</v>
      </c>
      <c r="R801" s="0" t="n">
        <f aca="false">40.3876152128855*(I801/Hoja4!$EC$2)</f>
        <v>2.31924390650752</v>
      </c>
      <c r="S801" s="0" t="n">
        <v>0.346725101597201</v>
      </c>
      <c r="T801" s="0" t="n">
        <v>0.0215793379964769</v>
      </c>
      <c r="U801" s="0" t="n">
        <f aca="false">(SQRT(((P801/G801)^2)+((Q801/H801)^2)+((R801/I801)^2)+((S801/J801)^2)+((T801/K801)^2)))*O801</f>
        <v>0.0716877649131643</v>
      </c>
      <c r="V801" s="0" t="n">
        <f aca="false">O801&gt;U801</f>
        <v>1</v>
      </c>
      <c r="W801" s="0" t="n">
        <v>1800000</v>
      </c>
      <c r="X801" s="0" t="n">
        <v>4.994E-006</v>
      </c>
      <c r="Y801" s="0" t="n">
        <f aca="false">(W801*X801)*EXP(L801*M801)</f>
        <v>9.03425855250933</v>
      </c>
      <c r="Z801" s="0" t="n">
        <v>293988.586042256</v>
      </c>
      <c r="AA801" s="0" t="n">
        <v>3748.14709444969</v>
      </c>
      <c r="AB801" s="0" t="n">
        <f aca="false">X801*0.1</f>
        <v>4.994E-007</v>
      </c>
      <c r="AC801" s="0" t="n">
        <f aca="false">(SQRT(((AA801/W801)^2)+((AB801/X801)^2)))*Y801</f>
        <v>0.90362169628446</v>
      </c>
      <c r="AD801" s="0" t="n">
        <v>5.223868284E-006</v>
      </c>
      <c r="AE801" s="0" t="n">
        <f aca="false">(W801*AD801)*EXP(L801*M801)</f>
        <v>9.45009545893256</v>
      </c>
      <c r="AF801" s="0" t="n">
        <v>293988.586042256</v>
      </c>
      <c r="AG801" s="0" t="n">
        <v>3748.14709444969</v>
      </c>
      <c r="AH801" s="0" t="n">
        <f aca="false">AD801*0.1</f>
        <v>5.223868284E-007</v>
      </c>
      <c r="AI801" s="0" t="n">
        <f aca="false">(SQRT(((AG801/W801)^2)+((AH801/AD801)^2)))*AE801</f>
        <v>0.945214401272461</v>
      </c>
      <c r="AJ801" s="0" t="n">
        <v>3.02832944E-007</v>
      </c>
      <c r="AK801" s="0" t="n">
        <f aca="false">(W801*AJ801)*EXP(L801*M801)</f>
        <v>0.547831620807685</v>
      </c>
      <c r="AL801" s="0" t="n">
        <v>293988.586042256</v>
      </c>
      <c r="AM801" s="0" t="n">
        <v>3748.14709444969</v>
      </c>
      <c r="AN801" s="0" t="n">
        <f aca="false">AJ801*0.1</f>
        <v>3.02832944E-008</v>
      </c>
      <c r="AO801" s="0" t="n">
        <f aca="false">(SQRT(((AM801/W801)^2)+((AN801/AJ801)^2)))*AK801</f>
        <v>0.0547950377549253</v>
      </c>
    </row>
    <row r="802" customFormat="false" ht="15" hidden="false" customHeight="false" outlineLevel="0" collapsed="false">
      <c r="A802" s="42" t="s">
        <v>1205</v>
      </c>
      <c r="B802" s="32"/>
      <c r="C802" s="0" t="s">
        <v>2125</v>
      </c>
      <c r="D802" s="47"/>
      <c r="E802" s="0" t="n">
        <v>3000</v>
      </c>
      <c r="F802" s="0" t="n">
        <v>3323</v>
      </c>
      <c r="G802" s="0" t="n">
        <f aca="false">(((F802*3.7852*35.81)/1000)/(H802^2))*1.2732</f>
        <v>15.9300677517479</v>
      </c>
      <c r="H802" s="0" t="n">
        <v>6</v>
      </c>
      <c r="I802" s="0" t="n">
        <v>18.0559735179055</v>
      </c>
      <c r="J802" s="0" t="n">
        <v>68.0020357347871</v>
      </c>
      <c r="K802" s="0" t="n">
        <v>3.9836139795159</v>
      </c>
      <c r="L802" s="0" t="n">
        <v>0.005</v>
      </c>
      <c r="M802" s="0" t="n">
        <v>1</v>
      </c>
      <c r="N802" s="0" t="n">
        <v>386.979643724402</v>
      </c>
      <c r="O802" s="0" t="n">
        <f aca="false">(N802/2204.59)*EXP(L802*M802)</f>
        <v>0.176413477000591</v>
      </c>
      <c r="P802" s="0" t="n">
        <v>2.81690318237076</v>
      </c>
      <c r="Q802" s="0" t="n">
        <v>0.689957873411666</v>
      </c>
      <c r="R802" s="0" t="n">
        <f aca="false">40.5074751462878*(I802/Hoja4!$R$2)</f>
        <v>0.466842915693996</v>
      </c>
      <c r="S802" s="0" t="n">
        <v>0.388353619553598</v>
      </c>
      <c r="T802" s="0" t="n">
        <v>0.0223763331258358</v>
      </c>
      <c r="U802" s="0" t="n">
        <f aca="false">(SQRT(((P802/G802)^2)+((Q802/H802)^2)+((R802/I802)^2)+((S802/J802)^2)+((T802/K802)^2)))*O802</f>
        <v>0.0375162495635152</v>
      </c>
      <c r="V802" s="0" t="n">
        <f aca="false">O802&gt;U802</f>
        <v>1</v>
      </c>
      <c r="W802" s="0" t="n">
        <v>60000</v>
      </c>
      <c r="X802" s="0" t="n">
        <v>4.994E-006</v>
      </c>
      <c r="Y802" s="0" t="n">
        <f aca="false">(W802*X802)*EXP(L802*M802)</f>
        <v>0.301141951750311</v>
      </c>
      <c r="Z802" s="0" t="n">
        <v>255305.673278391</v>
      </c>
      <c r="AA802" s="0" t="n">
        <v>804.406580767259</v>
      </c>
      <c r="AB802" s="0" t="n">
        <f aca="false">X802*0.1</f>
        <v>4.994E-007</v>
      </c>
      <c r="AC802" s="0" t="n">
        <f aca="false">(SQRT(((AA802/W802)^2)+((AB802/X802)^2)))*Y802</f>
        <v>0.0303836286162244</v>
      </c>
      <c r="AD802" s="0" t="n">
        <v>5.223868284E-006</v>
      </c>
      <c r="AE802" s="0" t="n">
        <f aca="false">(W802*AD802)*EXP(L802*M802)</f>
        <v>0.315003181964419</v>
      </c>
      <c r="AF802" s="0" t="n">
        <v>255305.673278391</v>
      </c>
      <c r="AG802" s="0" t="n">
        <v>804.406580767259</v>
      </c>
      <c r="AH802" s="0" t="n">
        <f aca="false">AD802*0.1</f>
        <v>5.223868284E-007</v>
      </c>
      <c r="AI802" s="0" t="n">
        <f aca="false">(SQRT(((AG802/W802)^2)+((AH802/AD802)^2)))*AE802</f>
        <v>0.0317821533602582</v>
      </c>
      <c r="AJ802" s="0" t="n">
        <v>3.02832944E-007</v>
      </c>
      <c r="AK802" s="0" t="n">
        <f aca="false">(W802*AJ802)*EXP(L802*M802)</f>
        <v>0.0182610540269228</v>
      </c>
      <c r="AL802" s="0" t="n">
        <v>255305.673278391</v>
      </c>
      <c r="AM802" s="0" t="n">
        <v>804.406580767259</v>
      </c>
      <c r="AN802" s="0" t="n">
        <f aca="false">AJ802*0.1</f>
        <v>3.02832944E-008</v>
      </c>
      <c r="AO802" s="0" t="n">
        <f aca="false">(SQRT(((AM802/W802)^2)+((AN802/AJ802)^2)))*AK802</f>
        <v>0.00184244367305845</v>
      </c>
    </row>
    <row r="803" customFormat="false" ht="15" hidden="false" customHeight="false" outlineLevel="0" collapsed="false">
      <c r="A803" s="42" t="s">
        <v>1205</v>
      </c>
      <c r="B803" s="32"/>
      <c r="C803" s="0" t="s">
        <v>2123</v>
      </c>
      <c r="D803" s="47"/>
      <c r="E803" s="0" t="n">
        <v>12000</v>
      </c>
      <c r="F803" s="0" t="n">
        <v>11529</v>
      </c>
      <c r="G803" s="0" t="n">
        <f aca="false">(((F803*3.7852*35.81)/1000)/(H803^2))*1.2732</f>
        <v>31.0886202224855</v>
      </c>
      <c r="H803" s="0" t="n">
        <v>8</v>
      </c>
      <c r="I803" s="0" t="n">
        <v>75.9823054905022</v>
      </c>
      <c r="J803" s="0" t="n">
        <v>130.009325504884</v>
      </c>
      <c r="K803" s="0" t="n">
        <v>0.00593973</v>
      </c>
      <c r="L803" s="0" t="n">
        <v>0.005</v>
      </c>
      <c r="M803" s="0" t="n">
        <v>1</v>
      </c>
      <c r="N803" s="0" t="n">
        <v>9.04297026397754</v>
      </c>
      <c r="O803" s="0" t="n">
        <f aca="false">(N803/2204.59)*EXP(L803*M803)</f>
        <v>0.00412244378367708</v>
      </c>
      <c r="P803" s="0" t="n">
        <v>1.07195269681865</v>
      </c>
      <c r="Q803" s="0" t="n">
        <v>0.0717296563018546</v>
      </c>
      <c r="R803" s="0" t="n">
        <f aca="false">40.3876152128855*(I803/Hoja4!$EC$2)</f>
        <v>1.12869870116699</v>
      </c>
      <c r="S803" s="0" t="n">
        <v>1.14894745568521</v>
      </c>
      <c r="T803" s="0" t="n">
        <v>5.58086552427142E-005</v>
      </c>
      <c r="U803" s="0" t="n">
        <f aca="false">(SQRT(((P803/G803)^2)+((Q803/H803)^2)+((R803/I803)^2)+((S803/J803)^2)+((T803/K803)^2)))*O803</f>
        <v>0.000167776194487144</v>
      </c>
      <c r="V803" s="0" t="n">
        <f aca="false">O803&gt;U803</f>
        <v>1</v>
      </c>
      <c r="W803" s="0" t="n">
        <v>876000</v>
      </c>
      <c r="X803" s="0" t="n">
        <v>4.994E-006</v>
      </c>
      <c r="Y803" s="0" t="n">
        <f aca="false">(W803*X803)*EXP(L803*M803)</f>
        <v>4.39667249555454</v>
      </c>
      <c r="Z803" s="0" t="n">
        <v>293988.586042256</v>
      </c>
      <c r="AA803" s="0" t="n">
        <v>6507.82824848106</v>
      </c>
      <c r="AB803" s="0" t="n">
        <f aca="false">X803*0.1</f>
        <v>4.994E-007</v>
      </c>
      <c r="AC803" s="0" t="n">
        <f aca="false">(SQRT(((AA803/W803)^2)+((AB803/X803)^2)))*Y803</f>
        <v>0.440878851851587</v>
      </c>
      <c r="AD803" s="0" t="n">
        <v>5.223868284E-006</v>
      </c>
      <c r="AE803" s="0" t="n">
        <f aca="false">(W803*AD803)*EXP(L803*M803)</f>
        <v>4.59904645668051</v>
      </c>
      <c r="AF803" s="0" t="n">
        <v>293988.586042256</v>
      </c>
      <c r="AG803" s="0" t="n">
        <v>6507.82824848106</v>
      </c>
      <c r="AH803" s="0" t="n">
        <f aca="false">AD803*0.1</f>
        <v>5.223868284E-007</v>
      </c>
      <c r="AI803" s="0" t="n">
        <f aca="false">(SQRT(((AG803/W803)^2)+((AH803/AD803)^2)))*AE803</f>
        <v>0.461172016674778</v>
      </c>
      <c r="AJ803" s="0" t="n">
        <v>3.02832944E-007</v>
      </c>
      <c r="AK803" s="0" t="n">
        <f aca="false">(W803*AJ803)*EXP(L803*M803)</f>
        <v>0.266611388793073</v>
      </c>
      <c r="AL803" s="0" t="n">
        <v>293988.586042256</v>
      </c>
      <c r="AM803" s="0" t="n">
        <v>6507.82824848106</v>
      </c>
      <c r="AN803" s="0" t="n">
        <f aca="false">AJ803*0.1</f>
        <v>3.02832944E-008</v>
      </c>
      <c r="AO803" s="0" t="n">
        <f aca="false">(SQRT(((AM803/W803)^2)+((AN803/AJ803)^2)))*AK803</f>
        <v>0.026734609662306</v>
      </c>
    </row>
    <row r="804" customFormat="false" ht="15" hidden="false" customHeight="false" outlineLevel="0" collapsed="false">
      <c r="A804" s="42" t="s">
        <v>1205</v>
      </c>
      <c r="B804" s="40" t="s">
        <v>1306</v>
      </c>
      <c r="C804" s="0" t="s">
        <v>2125</v>
      </c>
      <c r="D804" s="41" t="n">
        <v>41020</v>
      </c>
      <c r="E804" s="0" t="n">
        <v>10000</v>
      </c>
      <c r="F804" s="0" t="n">
        <v>9685</v>
      </c>
      <c r="G804" s="0" t="n">
        <f aca="false">(((F804*3.7852*35.81)/1000)/(H804^2))*1.2732</f>
        <v>26.1161667841766</v>
      </c>
      <c r="H804" s="0" t="n">
        <v>8</v>
      </c>
      <c r="I804" s="0" t="n">
        <v>49.5611770779556</v>
      </c>
      <c r="J804" s="0" t="n">
        <v>68.0020357347871</v>
      </c>
      <c r="K804" s="0" t="n">
        <v>3.9836139795159</v>
      </c>
      <c r="L804" s="0" t="n">
        <v>0.005</v>
      </c>
      <c r="M804" s="0" t="n">
        <v>0</v>
      </c>
      <c r="N804" s="0" t="n">
        <v>2389.92178598218</v>
      </c>
      <c r="O804" s="0" t="n">
        <f aca="false">(N804/2204.59)*EXP(L804*M804)</f>
        <v>1.08406632797127</v>
      </c>
      <c r="P804" s="0" t="n">
        <v>0.693948706618423</v>
      </c>
      <c r="Q804" s="0" t="n">
        <v>0.0696754411027923</v>
      </c>
      <c r="R804" s="0" t="n">
        <f aca="false">30.3818643031628*(I804/Hoja4!$DN$2)</f>
        <v>0.262072667021194</v>
      </c>
      <c r="S804" s="0" t="n">
        <v>0.388353619553598</v>
      </c>
      <c r="T804" s="0" t="n">
        <v>0.0223763331258358</v>
      </c>
      <c r="U804" s="0" t="n">
        <f aca="false">(SQRT(((P804/G804)^2)+((Q804/H804)^2)+((R804/I804)^2)+((S804/J804)^2)+((T804/K804)^2)))*O804</f>
        <v>0.0320493826543836</v>
      </c>
      <c r="V804" s="0" t="n">
        <f aca="false">O804&gt;U804</f>
        <v>1</v>
      </c>
      <c r="W804" s="0" t="n">
        <v>480000</v>
      </c>
      <c r="X804" s="0" t="n">
        <v>4.994E-006</v>
      </c>
      <c r="Y804" s="0" t="n">
        <f aca="false">(W804*X804)*EXP(L804*M804)</f>
        <v>2.39712</v>
      </c>
      <c r="Z804" s="0" t="n">
        <v>128492.951615293</v>
      </c>
      <c r="AA804" s="0" t="n">
        <v>804.406580767259</v>
      </c>
      <c r="AB804" s="0" t="n">
        <f aca="false">X804*0.1</f>
        <v>4.994E-007</v>
      </c>
      <c r="AC804" s="0" t="n">
        <f aca="false">(SQRT(((AA804/W804)^2)+((AB804/X804)^2)))*Y804</f>
        <v>0.239745658754809</v>
      </c>
      <c r="AD804" s="0" t="n">
        <v>5.223868284E-006</v>
      </c>
      <c r="AE804" s="0" t="n">
        <f aca="false">(W804*AD804)*EXP(L804*M804)</f>
        <v>2.50745677632</v>
      </c>
      <c r="AF804" s="0" t="n">
        <v>128492.951615293</v>
      </c>
      <c r="AG804" s="0" t="n">
        <v>804.406580767259</v>
      </c>
      <c r="AH804" s="0" t="n">
        <f aca="false">AD804*0.1</f>
        <v>5.223868284E-007</v>
      </c>
      <c r="AI804" s="0" t="n">
        <f aca="false">(SQRT(((AG804/W804)^2)+((AH804/AD804)^2)))*AE804</f>
        <v>0.250780885661981</v>
      </c>
      <c r="AJ804" s="0" t="n">
        <v>3.02832944E-007</v>
      </c>
      <c r="AK804" s="0" t="n">
        <f aca="false">(W804*AJ804)*EXP(L804*M804)</f>
        <v>0.14535981312</v>
      </c>
      <c r="AL804" s="0" t="n">
        <v>128492.951615293</v>
      </c>
      <c r="AM804" s="0" t="n">
        <v>804.406580767259</v>
      </c>
      <c r="AN804" s="0" t="n">
        <f aca="false">AJ804*0.1</f>
        <v>3.02832944E-008</v>
      </c>
      <c r="AO804" s="0" t="n">
        <f aca="false">(SQRT(((AM804/W804)^2)+((AN804/AJ804)^2)))*AK804</f>
        <v>0.0145380223572163</v>
      </c>
    </row>
    <row r="805" customFormat="false" ht="15" hidden="false" customHeight="false" outlineLevel="0" collapsed="false">
      <c r="A805" s="42" t="s">
        <v>1205</v>
      </c>
      <c r="B805" s="32"/>
      <c r="C805" s="0" t="s">
        <v>2122</v>
      </c>
      <c r="D805" s="47"/>
      <c r="E805" s="0" t="n">
        <v>10000</v>
      </c>
      <c r="F805" s="0" t="n">
        <v>9685</v>
      </c>
      <c r="G805" s="0" t="n">
        <f aca="false">(((F805*3.7852*35.81)/1000)/(H805^2))*1.2732</f>
        <v>26.1161667841766</v>
      </c>
      <c r="H805" s="0" t="n">
        <v>8</v>
      </c>
      <c r="I805" s="0" t="n">
        <v>49.5611770779556</v>
      </c>
      <c r="J805" s="0" t="n">
        <v>68.0016224983599</v>
      </c>
      <c r="K805" s="0" t="n">
        <v>3.82238500207701</v>
      </c>
      <c r="L805" s="0" t="n">
        <v>0.005</v>
      </c>
      <c r="M805" s="0" t="n">
        <v>0</v>
      </c>
      <c r="N805" s="0" t="n">
        <v>2293.19438024101</v>
      </c>
      <c r="O805" s="0" t="n">
        <f aca="false">(N805/2204.59)*EXP(L805*M805)</f>
        <v>1.04019086553101</v>
      </c>
      <c r="P805" s="0" t="n">
        <v>0.693948706618423</v>
      </c>
      <c r="Q805" s="0" t="n">
        <v>0.0696754411027923</v>
      </c>
      <c r="R805" s="0" t="n">
        <f aca="false">30.3818643031628*(I805/Hoja4!$CY$2)</f>
        <v>0.440946962280453</v>
      </c>
      <c r="S805" s="0" t="n">
        <v>0.346725101597201</v>
      </c>
      <c r="T805" s="0" t="n">
        <v>0.0215793379964769</v>
      </c>
      <c r="U805" s="0" t="n">
        <f aca="false">(SQRT(((P805/G805)^2)+((Q805/H805)^2)+((R805/I805)^2)+((S805/J805)^2)+((T805/K805)^2)))*O805</f>
        <v>0.0315322201012216</v>
      </c>
      <c r="V805" s="0" t="n">
        <f aca="false">O805&gt;U805</f>
        <v>1</v>
      </c>
      <c r="W805" s="0" t="n">
        <v>480000</v>
      </c>
      <c r="X805" s="0" t="n">
        <v>4.994E-006</v>
      </c>
      <c r="Y805" s="0" t="n">
        <f aca="false">(W805*X805)*EXP(L805*M805)</f>
        <v>2.39712</v>
      </c>
      <c r="Z805" s="0" t="n">
        <v>128492.951615293</v>
      </c>
      <c r="AA805" s="0" t="n">
        <v>3748.14709444969</v>
      </c>
      <c r="AB805" s="0" t="n">
        <f aca="false">X805*0.1</f>
        <v>4.994E-007</v>
      </c>
      <c r="AC805" s="0" t="n">
        <f aca="false">(SQRT(((AA805/W805)^2)+((AB805/X805)^2)))*Y805</f>
        <v>0.240441709566772</v>
      </c>
      <c r="AD805" s="0" t="n">
        <v>5.223868284E-006</v>
      </c>
      <c r="AE805" s="0" t="n">
        <f aca="false">(W805*AD805)*EXP(L805*M805)</f>
        <v>2.50745677632</v>
      </c>
      <c r="AF805" s="0" t="n">
        <v>128492.951615293</v>
      </c>
      <c r="AG805" s="0" t="n">
        <v>3748.14709444969</v>
      </c>
      <c r="AH805" s="0" t="n">
        <f aca="false">AD805*0.1</f>
        <v>5.223868284E-007</v>
      </c>
      <c r="AI805" s="0" t="n">
        <f aca="false">(SQRT(((AG805/W805)^2)+((AH805/AD805)^2)))*AE805</f>
        <v>0.251508974921226</v>
      </c>
      <c r="AJ805" s="0" t="n">
        <v>3.02832944E-007</v>
      </c>
      <c r="AK805" s="0" t="n">
        <f aca="false">(W805*AJ805)*EXP(L805*M805)</f>
        <v>0.14535981312</v>
      </c>
      <c r="AL805" s="0" t="n">
        <v>128492.951615293</v>
      </c>
      <c r="AM805" s="0" t="n">
        <v>3748.14709444969</v>
      </c>
      <c r="AN805" s="0" t="n">
        <f aca="false">AJ805*0.1</f>
        <v>3.02832944E-008</v>
      </c>
      <c r="AO805" s="0" t="n">
        <f aca="false">(SQRT(((AM805/W805)^2)+((AN805/AJ805)^2)))*AK805</f>
        <v>0.014580230430216</v>
      </c>
    </row>
    <row r="806" customFormat="false" ht="15" hidden="false" customHeight="false" outlineLevel="0" collapsed="false">
      <c r="A806" s="42" t="s">
        <v>692</v>
      </c>
      <c r="B806" s="40" t="s">
        <v>1310</v>
      </c>
      <c r="C806" s="0" t="s">
        <v>2123</v>
      </c>
      <c r="D806" s="41" t="n">
        <v>40686</v>
      </c>
      <c r="E806" s="0" t="n">
        <v>10000</v>
      </c>
      <c r="F806" s="0" t="n">
        <v>10566</v>
      </c>
      <c r="G806" s="0" t="n">
        <f aca="false">(((F806*3.7852*35.81)/1000)/(H806^2))*1.2732</f>
        <v>27.1189383600413</v>
      </c>
      <c r="H806" s="0" t="n">
        <v>8.2</v>
      </c>
      <c r="I806" s="0" t="n">
        <v>24.9858035207269</v>
      </c>
      <c r="J806" s="0" t="n">
        <v>130.009325504884</v>
      </c>
      <c r="K806" s="0" t="n">
        <v>0.00593973</v>
      </c>
      <c r="L806" s="0" t="n">
        <v>0.005</v>
      </c>
      <c r="M806" s="0" t="n">
        <v>1</v>
      </c>
      <c r="N806" s="0" t="n">
        <v>4.85360794285714</v>
      </c>
      <c r="O806" s="0" t="n">
        <f aca="false">(N806/2204.59)*EXP(L806*M806)</f>
        <v>0.00221262763321709</v>
      </c>
      <c r="P806" s="0" t="n">
        <v>0.693948706618423</v>
      </c>
      <c r="Q806" s="0" t="n">
        <v>0.0696754411027923</v>
      </c>
      <c r="R806" s="0" t="n">
        <f aca="false">30.3818643031628*(I806/Hoja4!$DN$2)</f>
        <v>0.132121482023012</v>
      </c>
      <c r="S806" s="0" t="n">
        <v>1.14894745568521</v>
      </c>
      <c r="T806" s="0" t="n">
        <v>5.58086552427142E-005</v>
      </c>
      <c r="U806" s="0" t="n">
        <f aca="false">(SQRT(((P806/G806)^2)+((Q806/H806)^2)+((R806/I806)^2)+((S806/J806)^2)+((T806/K806)^2)))*O806</f>
        <v>6.7161292814441E-005</v>
      </c>
      <c r="V806" s="0" t="n">
        <f aca="false">O806&gt;U806</f>
        <v>1</v>
      </c>
      <c r="W806" s="0" t="n">
        <v>264000</v>
      </c>
      <c r="X806" s="0" t="n">
        <v>4.994E-006</v>
      </c>
      <c r="Y806" s="0" t="n">
        <f aca="false">(W806*X806)*EXP(L806*M806)</f>
        <v>1.32502458770137</v>
      </c>
      <c r="Z806" s="0" t="n">
        <v>422967.168377838</v>
      </c>
      <c r="AA806" s="0" t="n">
        <v>6507.82824848106</v>
      </c>
      <c r="AB806" s="0" t="n">
        <f aca="false">X806*0.1</f>
        <v>4.994E-007</v>
      </c>
      <c r="AC806" s="0" t="n">
        <f aca="false">(SQRT(((AA806/W806)^2)+((AB806/X806)^2)))*Y806</f>
        <v>0.136468946132253</v>
      </c>
      <c r="AD806" s="0" t="n">
        <v>5.223868284E-006</v>
      </c>
      <c r="AE806" s="0" t="n">
        <f aca="false">(W806*AD806)*EXP(L806*M806)</f>
        <v>1.38601400064344</v>
      </c>
      <c r="AF806" s="0" t="n">
        <v>422967.168377838</v>
      </c>
      <c r="AG806" s="0" t="n">
        <v>6507.82824848106</v>
      </c>
      <c r="AH806" s="0" t="n">
        <f aca="false">AD806*0.1</f>
        <v>5.223868284E-007</v>
      </c>
      <c r="AI806" s="0" t="n">
        <f aca="false">(SQRT(((AG806/W806)^2)+((AH806/AD806)^2)))*AE806</f>
        <v>0.142750460442767</v>
      </c>
      <c r="AJ806" s="0" t="n">
        <v>3.02832944E-007</v>
      </c>
      <c r="AK806" s="0" t="n">
        <f aca="false">(W806*AJ806)*EXP(L806*M806)</f>
        <v>0.0803486377184604</v>
      </c>
      <c r="AL806" s="0" t="n">
        <v>422967.168377838</v>
      </c>
      <c r="AM806" s="0" t="n">
        <v>6507.82824848106</v>
      </c>
      <c r="AN806" s="0" t="n">
        <f aca="false">AJ806*0.1</f>
        <v>3.02832944E-008</v>
      </c>
      <c r="AO806" s="0" t="n">
        <f aca="false">(SQRT(((AM806/W806)^2)+((AN806/AJ806)^2)))*AK806</f>
        <v>0.00827538901117491</v>
      </c>
    </row>
    <row r="807" customFormat="false" ht="15" hidden="false" customHeight="false" outlineLevel="0" collapsed="false">
      <c r="A807" s="42" t="s">
        <v>692</v>
      </c>
      <c r="B807" s="49" t="s">
        <v>2152</v>
      </c>
      <c r="C807" s="0" t="s">
        <v>2122</v>
      </c>
      <c r="D807" s="47"/>
      <c r="E807" s="0" t="n">
        <v>10000</v>
      </c>
      <c r="F807" s="0" t="n">
        <v>10566</v>
      </c>
      <c r="G807" s="0" t="n">
        <f aca="false">(((F807*3.7852*35.81)/1000)/(H807^2))*1.2732</f>
        <v>27.1189383600413</v>
      </c>
      <c r="H807" s="0" t="n">
        <v>8.2</v>
      </c>
      <c r="I807" s="0" t="n">
        <v>13.6286201022147</v>
      </c>
      <c r="J807" s="0" t="n">
        <v>68.0016224983599</v>
      </c>
      <c r="K807" s="0" t="n">
        <v>3.82238500207701</v>
      </c>
      <c r="L807" s="0" t="n">
        <v>0.005</v>
      </c>
      <c r="M807" s="0" t="n">
        <v>1</v>
      </c>
      <c r="N807" s="0" t="n">
        <v>866.407267162211</v>
      </c>
      <c r="O807" s="0" t="n">
        <f aca="false">(N807/2204.59)*EXP(L807*M807)</f>
        <v>0.394971469371447</v>
      </c>
      <c r="P807" s="0" t="n">
        <v>0.693948706618423</v>
      </c>
      <c r="Q807" s="0" t="n">
        <v>0.0696754411027923</v>
      </c>
      <c r="R807" s="0" t="n">
        <f aca="false">30.3818643031628*(I807/Hoja4!$DI$2)</f>
        <v>0.163024387764676</v>
      </c>
      <c r="S807" s="0" t="n">
        <v>0.346725101597201</v>
      </c>
      <c r="T807" s="0" t="n">
        <v>0.0215793379964769</v>
      </c>
      <c r="U807" s="0" t="n">
        <f aca="false">(SQRT(((P807/G807)^2)+((Q807/H807)^2)+((R807/I807)^2)+((S807/J807)^2)+((T807/K807)^2)))*O807</f>
        <v>0.0120317731885022</v>
      </c>
      <c r="V807" s="0" t="n">
        <f aca="false">O807&gt;U807</f>
        <v>1</v>
      </c>
      <c r="W807" s="0" t="n">
        <v>144000</v>
      </c>
      <c r="X807" s="0" t="n">
        <v>4.994E-006</v>
      </c>
      <c r="Y807" s="0" t="n">
        <f aca="false">(W807*X807)*EXP(L807*M807)</f>
        <v>0.722740684200746</v>
      </c>
      <c r="Z807" s="0" t="n">
        <v>422967.168377838</v>
      </c>
      <c r="AA807" s="0" t="n">
        <v>3748.14709444969</v>
      </c>
      <c r="AB807" s="0" t="n">
        <f aca="false">X807*0.1</f>
        <v>4.994E-007</v>
      </c>
      <c r="AC807" s="0" t="n">
        <f aca="false">(SQRT(((AA807/W807)^2)+((AB807/X807)^2)))*Y807</f>
        <v>0.0746822269761366</v>
      </c>
      <c r="AD807" s="0" t="n">
        <v>5.223868284E-006</v>
      </c>
      <c r="AE807" s="0" t="n">
        <f aca="false">(W807*AD807)*EXP(L807*M807)</f>
        <v>0.756007636714605</v>
      </c>
      <c r="AF807" s="0" t="n">
        <v>422967.168377838</v>
      </c>
      <c r="AG807" s="0" t="n">
        <v>3748.14709444969</v>
      </c>
      <c r="AH807" s="0" t="n">
        <f aca="false">AD807*0.1</f>
        <v>5.223868284E-007</v>
      </c>
      <c r="AI807" s="0" t="n">
        <f aca="false">(SQRT(((AG807/W807)^2)+((AH807/AD807)^2)))*AE807</f>
        <v>0.0781197670963415</v>
      </c>
      <c r="AJ807" s="0" t="n">
        <v>3.02832944E-007</v>
      </c>
      <c r="AK807" s="0" t="n">
        <f aca="false">(W807*AJ807)*EXP(L807*M807)</f>
        <v>0.0438265296646148</v>
      </c>
      <c r="AL807" s="0" t="n">
        <v>422967.168377838</v>
      </c>
      <c r="AM807" s="0" t="n">
        <v>3748.14709444969</v>
      </c>
      <c r="AN807" s="0" t="n">
        <f aca="false">AJ807*0.1</f>
        <v>3.02832944E-008</v>
      </c>
      <c r="AO807" s="0" t="n">
        <f aca="false">(SQRT(((AM807/W807)^2)+((AN807/AJ807)^2)))*AK807</f>
        <v>0.00452868215051255</v>
      </c>
    </row>
    <row r="808" customFormat="false" ht="15" hidden="false" customHeight="false" outlineLevel="0" collapsed="false">
      <c r="A808" s="42" t="s">
        <v>692</v>
      </c>
      <c r="B808" s="40" t="s">
        <v>1316</v>
      </c>
      <c r="C808" s="0" t="s">
        <v>2123</v>
      </c>
      <c r="D808" s="41" t="n">
        <v>40819</v>
      </c>
      <c r="E808" s="0" t="n">
        <v>10000</v>
      </c>
      <c r="F808" s="0" t="n">
        <v>9685</v>
      </c>
      <c r="G808" s="0" t="n">
        <f aca="false">(((F808*3.7852*35.81)/1000)/(H808^2))*1.2732</f>
        <v>26.1161667841766</v>
      </c>
      <c r="H808" s="0" t="n">
        <v>8</v>
      </c>
      <c r="I808" s="0" t="n">
        <v>30.9757356737223</v>
      </c>
      <c r="J808" s="0" t="n">
        <v>130.009325504884</v>
      </c>
      <c r="K808" s="0" t="n">
        <v>0.00593973</v>
      </c>
      <c r="L808" s="0" t="n">
        <v>0.005</v>
      </c>
      <c r="M808" s="0" t="n">
        <v>1</v>
      </c>
      <c r="N808" s="0" t="n">
        <v>5.51546357142857</v>
      </c>
      <c r="O808" s="0" t="n">
        <f aca="false">(N808/2204.59)*EXP(L808*M808)</f>
        <v>0.00251434958320124</v>
      </c>
      <c r="P808" s="0" t="n">
        <v>0.693948706618423</v>
      </c>
      <c r="Q808" s="0" t="n">
        <v>0.0696754411027923</v>
      </c>
      <c r="R808" s="0" t="n">
        <f aca="false">30.3818643031628*(I808/Hoja4!$DN$2)</f>
        <v>0.163795416888246</v>
      </c>
      <c r="S808" s="0" t="n">
        <v>1.14894745568521</v>
      </c>
      <c r="T808" s="0" t="n">
        <v>5.58086552427142E-005</v>
      </c>
      <c r="U808" s="0" t="n">
        <f aca="false">(SQRT(((P808/G808)^2)+((Q808/H808)^2)+((R808/I808)^2)+((S808/J808)^2)+((T808/K808)^2)))*O808</f>
        <v>7.85607668079183E-005</v>
      </c>
      <c r="V808" s="0" t="n">
        <f aca="false">O808&gt;U808</f>
        <v>1</v>
      </c>
      <c r="W808" s="0" t="n">
        <v>300000</v>
      </c>
      <c r="X808" s="0" t="n">
        <v>4.994E-006</v>
      </c>
      <c r="Y808" s="0" t="n">
        <f aca="false">(W808*X808)*EXP(L808*M808)</f>
        <v>1.50570975875155</v>
      </c>
      <c r="Z808" s="0" t="n">
        <v>128492.951615293</v>
      </c>
      <c r="AA808" s="0" t="n">
        <v>6507.82824848106</v>
      </c>
      <c r="AB808" s="0" t="n">
        <f aca="false">X808*0.1</f>
        <v>4.994E-007</v>
      </c>
      <c r="AC808" s="0" t="n">
        <f aca="false">(SQRT(((AA808/W808)^2)+((AB808/X808)^2)))*Y808</f>
        <v>0.154073003651881</v>
      </c>
      <c r="AD808" s="0" t="n">
        <v>5.223868284E-006</v>
      </c>
      <c r="AE808" s="0" t="n">
        <f aca="false">(W808*AD808)*EXP(L808*M808)</f>
        <v>1.57501590982209</v>
      </c>
      <c r="AF808" s="0" t="n">
        <v>128492.951615293</v>
      </c>
      <c r="AG808" s="0" t="n">
        <v>6507.82824848106</v>
      </c>
      <c r="AH808" s="0" t="n">
        <f aca="false">AD808*0.1</f>
        <v>5.223868284E-007</v>
      </c>
      <c r="AI808" s="0" t="n">
        <f aca="false">(SQRT(((AG808/W808)^2)+((AH808/AD808)^2)))*AE808</f>
        <v>0.161164813215394</v>
      </c>
      <c r="AJ808" s="0" t="n">
        <v>3.02832944E-007</v>
      </c>
      <c r="AK808" s="0" t="n">
        <f aca="false">(W808*AJ808)*EXP(L808*M808)</f>
        <v>0.0913052701346141</v>
      </c>
      <c r="AL808" s="0" t="n">
        <v>128492.951615293</v>
      </c>
      <c r="AM808" s="0" t="n">
        <v>6507.82824848106</v>
      </c>
      <c r="AN808" s="0" t="n">
        <f aca="false">AJ808*0.1</f>
        <v>3.02832944E-008</v>
      </c>
      <c r="AO808" s="0" t="n">
        <f aca="false">(SQRT(((AM808/W808)^2)+((AN808/AJ808)^2)))*AK808</f>
        <v>0.00934288772263153</v>
      </c>
    </row>
    <row r="809" customFormat="false" ht="15" hidden="false" customHeight="false" outlineLevel="0" collapsed="false">
      <c r="A809" s="42" t="s">
        <v>692</v>
      </c>
      <c r="B809" s="32"/>
      <c r="C809" s="0" t="s">
        <v>2122</v>
      </c>
      <c r="D809" s="47"/>
      <c r="E809" s="0" t="n">
        <v>10000</v>
      </c>
      <c r="F809" s="0" t="n">
        <v>9685</v>
      </c>
      <c r="G809" s="0" t="n">
        <f aca="false">(((F809*3.7852*35.81)/1000)/(H809^2))*1.2732</f>
        <v>26.1161667841766</v>
      </c>
      <c r="H809" s="0" t="n">
        <v>8</v>
      </c>
      <c r="I809" s="0" t="n">
        <v>24.7805885389778</v>
      </c>
      <c r="J809" s="0" t="n">
        <v>68.0016224983599</v>
      </c>
      <c r="K809" s="0" t="n">
        <v>3.82238500207701</v>
      </c>
      <c r="L809" s="0" t="n">
        <v>0.005</v>
      </c>
      <c r="M809" s="0" t="n">
        <v>1</v>
      </c>
      <c r="N809" s="0" t="n">
        <v>1485.26960080707</v>
      </c>
      <c r="O809" s="0" t="n">
        <f aca="false">(N809/2204.59)*EXP(L809*M809)</f>
        <v>0.677093947474563</v>
      </c>
      <c r="P809" s="0" t="n">
        <v>0.693948706618423</v>
      </c>
      <c r="Q809" s="0" t="n">
        <v>0.0696754411027923</v>
      </c>
      <c r="R809" s="0" t="n">
        <f aca="false">30.3818643031628*(I809/Hoja4!$CY$2)</f>
        <v>0.220473481140226</v>
      </c>
      <c r="S809" s="0" t="n">
        <v>0.346725101597201</v>
      </c>
      <c r="T809" s="0" t="n">
        <v>0.0215793379964769</v>
      </c>
      <c r="U809" s="0" t="n">
        <f aca="false">(SQRT(((P809/G809)^2)+((Q809/H809)^2)+((R809/I809)^2)+((S809/J809)^2)+((T809/K809)^2)))*O809</f>
        <v>0.0205253440387344</v>
      </c>
      <c r="V809" s="0" t="n">
        <f aca="false">O809&gt;U809</f>
        <v>1</v>
      </c>
      <c r="W809" s="0" t="n">
        <v>240000</v>
      </c>
      <c r="X809" s="0" t="n">
        <v>4.994E-006</v>
      </c>
      <c r="Y809" s="0" t="n">
        <f aca="false">(W809*X809)*EXP(L809*M809)</f>
        <v>1.20456780700124</v>
      </c>
      <c r="Z809" s="0" t="n">
        <v>128492.951615293</v>
      </c>
      <c r="AA809" s="0" t="n">
        <v>3748.14709444969</v>
      </c>
      <c r="AB809" s="0" t="n">
        <f aca="false">X809*0.1</f>
        <v>4.994E-007</v>
      </c>
      <c r="AC809" s="0" t="n">
        <f aca="false">(SQRT(((AA809/W809)^2)+((AB809/X809)^2)))*Y809</f>
        <v>0.121916898241234</v>
      </c>
      <c r="AD809" s="0" t="n">
        <v>5.223868284E-006</v>
      </c>
      <c r="AE809" s="0" t="n">
        <f aca="false">(W809*AD809)*EXP(L809*M809)</f>
        <v>1.26001272785768</v>
      </c>
      <c r="AF809" s="0" t="n">
        <v>128492.951615293</v>
      </c>
      <c r="AG809" s="0" t="n">
        <v>3748.14709444969</v>
      </c>
      <c r="AH809" s="0" t="n">
        <f aca="false">AD809*0.1</f>
        <v>5.223868284E-007</v>
      </c>
      <c r="AI809" s="0" t="n">
        <f aca="false">(SQRT(((AG809/W809)^2)+((AH809/AD809)^2)))*AE809</f>
        <v>0.12752859791871</v>
      </c>
      <c r="AJ809" s="0" t="n">
        <v>3.02832944E-007</v>
      </c>
      <c r="AK809" s="0" t="n">
        <f aca="false">(W809*AJ809)*EXP(L809*M809)</f>
        <v>0.0730442161076913</v>
      </c>
      <c r="AL809" s="0" t="n">
        <v>128492.951615293</v>
      </c>
      <c r="AM809" s="0" t="n">
        <v>3748.14709444969</v>
      </c>
      <c r="AN809" s="0" t="n">
        <f aca="false">AJ809*0.1</f>
        <v>3.02832944E-008</v>
      </c>
      <c r="AO809" s="0" t="n">
        <f aca="false">(SQRT(((AM809/W809)^2)+((AN809/AJ809)^2)))*AK809</f>
        <v>0.00739296219818609</v>
      </c>
    </row>
    <row r="810" customFormat="false" ht="15" hidden="false" customHeight="false" outlineLevel="0" collapsed="false">
      <c r="A810" s="42" t="s">
        <v>692</v>
      </c>
      <c r="B810" s="32"/>
      <c r="C810" s="0" t="s">
        <v>2125</v>
      </c>
      <c r="D810" s="47"/>
      <c r="E810" s="0" t="n">
        <v>10000</v>
      </c>
      <c r="F810" s="0" t="n">
        <v>9685</v>
      </c>
      <c r="G810" s="0" t="n">
        <f aca="false">(((F810*3.7852*35.81)/1000)/(H810^2))*1.2732</f>
        <v>26.1161667841766</v>
      </c>
      <c r="H810" s="0" t="n">
        <v>8</v>
      </c>
      <c r="I810" s="0" t="n">
        <v>18.5854414042333</v>
      </c>
      <c r="J810" s="0" t="n">
        <v>68.0020357347871</v>
      </c>
      <c r="K810" s="0" t="n">
        <v>3.9836139795159</v>
      </c>
      <c r="L810" s="0" t="n">
        <v>0.005</v>
      </c>
      <c r="M810" s="0" t="n">
        <v>1</v>
      </c>
      <c r="N810" s="0" t="n">
        <v>3.30927814285715</v>
      </c>
      <c r="O810" s="0" t="n">
        <f aca="false">(N810/2204.59)*EXP(L810*M810)</f>
        <v>0.00150860974992075</v>
      </c>
      <c r="P810" s="0" t="n">
        <v>0.693948706618423</v>
      </c>
      <c r="Q810" s="0" t="n">
        <v>0.0696754411027923</v>
      </c>
      <c r="R810" s="0" t="n">
        <f aca="false">30.3818643031628*(I810/Hoja4!$DN$2)</f>
        <v>0.0982772501329477</v>
      </c>
      <c r="S810" s="0" t="n">
        <v>0.388353619553598</v>
      </c>
      <c r="T810" s="0" t="n">
        <v>0.0223763331258358</v>
      </c>
      <c r="U810" s="0" t="n">
        <f aca="false">(SQRT(((P810/G810)^2)+((Q810/H810)^2)+((R810/I810)^2)+((S810/J810)^2)+((T810/K810)^2)))*O810</f>
        <v>4.4600602291399E-005</v>
      </c>
      <c r="V810" s="0" t="n">
        <f aca="false">O810&gt;U810</f>
        <v>1</v>
      </c>
      <c r="W810" s="0" t="n">
        <v>180000</v>
      </c>
      <c r="X810" s="0" t="n">
        <v>4.994E-006</v>
      </c>
      <c r="Y810" s="0" t="n">
        <f aca="false">(W810*X810)*EXP(L810*M810)</f>
        <v>0.903425855250933</v>
      </c>
      <c r="Z810" s="0" t="n">
        <v>422967.168377838</v>
      </c>
      <c r="AA810" s="0" t="n">
        <v>804.406580767259</v>
      </c>
      <c r="AB810" s="0" t="n">
        <f aca="false">X810*0.1</f>
        <v>4.994E-007</v>
      </c>
      <c r="AC810" s="0" t="n">
        <f aca="false">(SQRT(((AA810/W810)^2)+((AB810/X810)^2)))*Y810</f>
        <v>0.0904327534481151</v>
      </c>
      <c r="AD810" s="0" t="n">
        <v>5.223868284E-006</v>
      </c>
      <c r="AE810" s="0" t="n">
        <f aca="false">(W810*AD810)*EXP(L810*M810)</f>
        <v>0.945009545893256</v>
      </c>
      <c r="AF810" s="0" t="n">
        <v>422967.168377838</v>
      </c>
      <c r="AG810" s="0" t="n">
        <v>804.406580767259</v>
      </c>
      <c r="AH810" s="0" t="n">
        <f aca="false">AD810*0.1</f>
        <v>5.223868284E-007</v>
      </c>
      <c r="AI810" s="0" t="n">
        <f aca="false">(SQRT(((AG810/W810)^2)+((AH810/AD810)^2)))*AE810</f>
        <v>0.0945952728418903</v>
      </c>
      <c r="AJ810" s="0" t="n">
        <v>3.02832944E-007</v>
      </c>
      <c r="AK810" s="0" t="n">
        <f aca="false">(W810*AJ810)*EXP(L810*M810)</f>
        <v>0.0547831620807685</v>
      </c>
      <c r="AL810" s="0" t="n">
        <v>422967.168377838</v>
      </c>
      <c r="AM810" s="0" t="n">
        <v>804.406580767259</v>
      </c>
      <c r="AN810" s="0" t="n">
        <f aca="false">AJ810*0.1</f>
        <v>3.02832944E-008</v>
      </c>
      <c r="AO810" s="0" t="n">
        <f aca="false">(SQRT(((AM810/W810)^2)+((AN810/AJ810)^2)))*AK810</f>
        <v>0.00548378393286321</v>
      </c>
    </row>
    <row r="811" customFormat="false" ht="15" hidden="false" customHeight="false" outlineLevel="0" collapsed="false">
      <c r="A811" s="42" t="s">
        <v>692</v>
      </c>
      <c r="B811" s="32"/>
      <c r="C811" s="0" t="s">
        <v>2122</v>
      </c>
      <c r="D811" s="47"/>
      <c r="E811" s="0" t="n">
        <v>10000</v>
      </c>
      <c r="F811" s="0" t="n">
        <v>9685</v>
      </c>
      <c r="G811" s="0" t="n">
        <f aca="false">(((F811*3.7852*35.81)/1000)/(H811^2))*1.2732</f>
        <v>26.1161667841766</v>
      </c>
      <c r="H811" s="0" t="n">
        <v>8</v>
      </c>
      <c r="I811" s="0" t="n">
        <v>24.7805885389778</v>
      </c>
      <c r="J811" s="0" t="n">
        <v>68.0016224983599</v>
      </c>
      <c r="K811" s="0" t="n">
        <v>3.82238500207701</v>
      </c>
      <c r="L811" s="0" t="n">
        <v>0.005</v>
      </c>
      <c r="M811" s="0" t="n">
        <v>1</v>
      </c>
      <c r="N811" s="0" t="n">
        <v>1160.93893117321</v>
      </c>
      <c r="O811" s="0" t="n">
        <f aca="false">(N811/2204.59)*EXP(L811*M811)</f>
        <v>0.529240431001774</v>
      </c>
      <c r="P811" s="0" t="n">
        <v>0.693948706618423</v>
      </c>
      <c r="Q811" s="0" t="n">
        <v>0.0696754411027923</v>
      </c>
      <c r="R811" s="0" t="n">
        <f aca="false">30.3818643031628*(I811/Hoja4!$CY$2)</f>
        <v>0.220473481140226</v>
      </c>
      <c r="S811" s="0" t="n">
        <v>0.346725101597201</v>
      </c>
      <c r="T811" s="0" t="n">
        <v>0.0215793379964769</v>
      </c>
      <c r="U811" s="0" t="n">
        <f aca="false">(SQRT(((P811/G811)^2)+((Q811/H811)^2)+((R811/I811)^2)+((S811/J811)^2)+((T811/K811)^2)))*O811</f>
        <v>0.0160433304211859</v>
      </c>
      <c r="V811" s="0" t="n">
        <f aca="false">O811&gt;U811</f>
        <v>1</v>
      </c>
      <c r="W811" s="0" t="n">
        <v>240000</v>
      </c>
      <c r="X811" s="0" t="n">
        <v>4.994E-006</v>
      </c>
      <c r="Y811" s="0" t="n">
        <f aca="false">(W811*X811)*EXP(L811*M811)</f>
        <v>1.20456780700124</v>
      </c>
      <c r="Z811" s="0" t="n">
        <v>422967.168377838</v>
      </c>
      <c r="AA811" s="0" t="n">
        <v>3748.14709444969</v>
      </c>
      <c r="AB811" s="0" t="n">
        <f aca="false">X811*0.1</f>
        <v>4.994E-007</v>
      </c>
      <c r="AC811" s="0" t="n">
        <f aca="false">(SQRT(((AA811/W811)^2)+((AB811/X811)^2)))*Y811</f>
        <v>0.121916898241234</v>
      </c>
      <c r="AD811" s="0" t="n">
        <v>5.223868284E-006</v>
      </c>
      <c r="AE811" s="0" t="n">
        <f aca="false">(W811*AD811)*EXP(L811*M811)</f>
        <v>1.26001272785768</v>
      </c>
      <c r="AF811" s="0" t="n">
        <v>422967.168377838</v>
      </c>
      <c r="AG811" s="0" t="n">
        <v>3748.14709444969</v>
      </c>
      <c r="AH811" s="0" t="n">
        <f aca="false">AD811*0.1</f>
        <v>5.223868284E-007</v>
      </c>
      <c r="AI811" s="0" t="n">
        <f aca="false">(SQRT(((AG811/W811)^2)+((AH811/AD811)^2)))*AE811</f>
        <v>0.12752859791871</v>
      </c>
      <c r="AJ811" s="0" t="n">
        <v>3.02832944E-007</v>
      </c>
      <c r="AK811" s="0" t="n">
        <f aca="false">(W811*AJ811)*EXP(L811*M811)</f>
        <v>0.0730442161076913</v>
      </c>
      <c r="AL811" s="0" t="n">
        <v>422967.168377838</v>
      </c>
      <c r="AM811" s="0" t="n">
        <v>3748.14709444969</v>
      </c>
      <c r="AN811" s="0" t="n">
        <f aca="false">AJ811*0.1</f>
        <v>3.02832944E-008</v>
      </c>
      <c r="AO811" s="0" t="n">
        <f aca="false">(SQRT(((AM811/W811)^2)+((AN811/AJ811)^2)))*AK811</f>
        <v>0.00739296219818609</v>
      </c>
    </row>
    <row r="812" customFormat="false" ht="15" hidden="false" customHeight="false" outlineLevel="0" collapsed="false">
      <c r="A812" s="42" t="s">
        <v>692</v>
      </c>
      <c r="B812" s="40" t="s">
        <v>1320</v>
      </c>
      <c r="C812" s="0" t="s">
        <v>2124</v>
      </c>
      <c r="D812" s="41" t="n">
        <v>39700</v>
      </c>
      <c r="E812" s="0" t="n">
        <v>10000</v>
      </c>
      <c r="F812" s="0" t="n">
        <v>10566</v>
      </c>
      <c r="G812" s="0" t="n">
        <f aca="false">(((F812*3.7852*35.81)/1000)/(H812^2))*1.2732</f>
        <v>27.1189383600413</v>
      </c>
      <c r="H812" s="0" t="n">
        <v>8.2</v>
      </c>
      <c r="I812" s="0" t="n">
        <v>17.7929206890025</v>
      </c>
      <c r="J812" s="0" t="n">
        <v>130.009325504884</v>
      </c>
      <c r="K812" s="0" t="n">
        <v>0.00593973</v>
      </c>
      <c r="L812" s="0" t="n">
        <v>0.005</v>
      </c>
      <c r="M812" s="0" t="n">
        <v>0</v>
      </c>
      <c r="N812" s="0" t="n">
        <v>3.46003414706932</v>
      </c>
      <c r="O812" s="0" t="n">
        <f aca="false">(N812/2204.59)*EXP(L812*M812)</f>
        <v>0.00156946831250678</v>
      </c>
      <c r="P812" s="0" t="n">
        <v>0.693948706618423</v>
      </c>
      <c r="Q812" s="0" t="n">
        <v>0.0696754411027923</v>
      </c>
      <c r="R812" s="0" t="n">
        <f aca="false">30.3818643031628*(I812/Hoja4!$DN$2)</f>
        <v>0.0940865099254783</v>
      </c>
      <c r="S812" s="0" t="n">
        <v>1.14894745568521</v>
      </c>
      <c r="T812" s="0" t="n">
        <v>5.58086552427142E-005</v>
      </c>
      <c r="U812" s="0" t="n">
        <f aca="false">(SQRT(((P812/G812)^2)+((Q812/H812)^2)+((R812/I812)^2)+((S812/J812)^2)+((T812/K812)^2)))*O812</f>
        <v>4.76390691849017E-005</v>
      </c>
      <c r="V812" s="0" t="n">
        <f aca="false">O812&gt;U812</f>
        <v>1</v>
      </c>
      <c r="W812" s="0" t="n">
        <v>188000</v>
      </c>
      <c r="X812" s="0" t="n">
        <v>4.994E-006</v>
      </c>
      <c r="Y812" s="0" t="n">
        <f aca="false">(W812*X812)*EXP(L812*M812)</f>
        <v>0.938872</v>
      </c>
      <c r="Z812" s="0" t="n">
        <v>128492.951615293</v>
      </c>
      <c r="AA812" s="0" t="n">
        <v>6507.82824848106</v>
      </c>
      <c r="AB812" s="0" t="n">
        <f aca="false">X812*0.1</f>
        <v>4.994E-007</v>
      </c>
      <c r="AC812" s="0" t="n">
        <f aca="false">(SQRT(((AA812/W812)^2)+((AB812/X812)^2)))*Y812</f>
        <v>0.0993532206402406</v>
      </c>
      <c r="AD812" s="0" t="n">
        <v>5.223868284E-006</v>
      </c>
      <c r="AE812" s="0" t="n">
        <f aca="false">(W812*AD812)*EXP(L812*M812)</f>
        <v>0.982087237392</v>
      </c>
      <c r="AF812" s="0" t="n">
        <v>128492.951615293</v>
      </c>
      <c r="AG812" s="0" t="n">
        <v>6507.82824848106</v>
      </c>
      <c r="AH812" s="0" t="n">
        <f aca="false">AD812*0.1</f>
        <v>5.223868284E-007</v>
      </c>
      <c r="AI812" s="0" t="n">
        <f aca="false">(SQRT(((AG812/W812)^2)+((AH812/AD812)^2)))*AE812</f>
        <v>0.103926339250262</v>
      </c>
      <c r="AJ812" s="0" t="n">
        <v>3.02832944E-007</v>
      </c>
      <c r="AK812" s="0" t="n">
        <f aca="false">(W812*AJ812)*EXP(L812*M812)</f>
        <v>0.056932593472</v>
      </c>
      <c r="AL812" s="0" t="n">
        <v>128492.951615293</v>
      </c>
      <c r="AM812" s="0" t="n">
        <v>6507.82824848106</v>
      </c>
      <c r="AN812" s="0" t="n">
        <f aca="false">AJ812*0.1</f>
        <v>3.02832944E-008</v>
      </c>
      <c r="AO812" s="0" t="n">
        <f aca="false">(SQRT(((AM812/W812)^2)+((AN812/AJ812)^2)))*AK812</f>
        <v>0.00602471531885575</v>
      </c>
    </row>
    <row r="813" customFormat="false" ht="15" hidden="false" customHeight="false" outlineLevel="0" collapsed="false">
      <c r="A813" s="42" t="s">
        <v>692</v>
      </c>
      <c r="B813" s="32"/>
      <c r="C813" s="0" t="s">
        <v>2122</v>
      </c>
      <c r="D813" s="47"/>
      <c r="E813" s="0" t="n">
        <v>7000</v>
      </c>
      <c r="F813" s="0" t="n">
        <v>7925.16</v>
      </c>
      <c r="G813" s="0" t="n">
        <f aca="false">(((F813*3.7852*35.81)/1000)/(H813^2))*1.2732</f>
        <v>20.3408977411948</v>
      </c>
      <c r="H813" s="0" t="n">
        <v>8.2</v>
      </c>
      <c r="I813" s="0" t="n">
        <v>53.5004971508462</v>
      </c>
      <c r="J813" s="0" t="n">
        <v>68.0016224983599</v>
      </c>
      <c r="K813" s="0" t="n">
        <v>3.82238500207701</v>
      </c>
      <c r="L813" s="0" t="n">
        <v>0.005</v>
      </c>
      <c r="M813" s="0" t="n">
        <v>0</v>
      </c>
      <c r="N813" s="0" t="n">
        <v>1908.67458863595</v>
      </c>
      <c r="O813" s="0" t="n">
        <f aca="false">(N813/2204.59)*EXP(L813*M813)</f>
        <v>0.865773041080634</v>
      </c>
      <c r="P813" s="0" t="n">
        <v>0.575296534612654</v>
      </c>
      <c r="Q813" s="0" t="n">
        <v>0.0436657928861363</v>
      </c>
      <c r="R813" s="0" t="n">
        <f aca="false">11.8457570192522*(I813/Hoja4!$BK$2)</f>
        <v>0.191998234766671</v>
      </c>
      <c r="S813" s="0" t="n">
        <v>0.346725101597201</v>
      </c>
      <c r="T813" s="0" t="n">
        <v>0.0215793379964769</v>
      </c>
      <c r="U813" s="0" t="n">
        <f aca="false">(SQRT(((P813/G813)^2)+((Q813/H813)^2)+((R813/I813)^2)+((S813/J813)^2)+((T813/K813)^2)))*O813</f>
        <v>0.0259590307266791</v>
      </c>
      <c r="V813" s="0" t="n">
        <f aca="false">O813&gt;U813</f>
        <v>1</v>
      </c>
      <c r="W813" s="0" t="n">
        <v>424000</v>
      </c>
      <c r="X813" s="0" t="n">
        <v>4.994E-006</v>
      </c>
      <c r="Y813" s="0" t="n">
        <f aca="false">(W813*X813)*EXP(L813*M813)</f>
        <v>2.117456</v>
      </c>
      <c r="Z813" s="0" t="n">
        <v>128492.951615293</v>
      </c>
      <c r="AA813" s="0" t="n">
        <v>3748.14709444969</v>
      </c>
      <c r="AB813" s="0" t="n">
        <f aca="false">X813*0.1</f>
        <v>4.994E-007</v>
      </c>
      <c r="AC813" s="0" t="n">
        <f aca="false">(SQRT(((AA813/W813)^2)+((AB813/X813)^2)))*Y813</f>
        <v>0.212571333614747</v>
      </c>
      <c r="AD813" s="0" t="n">
        <v>5.223868284E-006</v>
      </c>
      <c r="AE813" s="0" t="n">
        <f aca="false">(W813*AD813)*EXP(L813*M813)</f>
        <v>2.214920152416</v>
      </c>
      <c r="AF813" s="0" t="n">
        <v>128492.951615293</v>
      </c>
      <c r="AG813" s="0" t="n">
        <v>3748.14709444969</v>
      </c>
      <c r="AH813" s="0" t="n">
        <f aca="false">AD813*0.1</f>
        <v>5.223868284E-007</v>
      </c>
      <c r="AI813" s="0" t="n">
        <f aca="false">(SQRT(((AG813/W813)^2)+((AH813/AD813)^2)))*AE813</f>
        <v>0.222355756459283</v>
      </c>
      <c r="AJ813" s="0" t="n">
        <v>3.02832944E-007</v>
      </c>
      <c r="AK813" s="0" t="n">
        <f aca="false">(W813*AJ813)*EXP(L813*M813)</f>
        <v>0.128401168256</v>
      </c>
      <c r="AL813" s="0" t="n">
        <v>128492.951615293</v>
      </c>
      <c r="AM813" s="0" t="n">
        <v>3748.14709444969</v>
      </c>
      <c r="AN813" s="0" t="n">
        <f aca="false">AJ813*0.1</f>
        <v>3.02832944E-008</v>
      </c>
      <c r="AO813" s="0" t="n">
        <f aca="false">(SQRT(((AM813/W813)^2)+((AN813/AJ813)^2)))*AK813</f>
        <v>0.0128901887802483</v>
      </c>
    </row>
    <row r="814" customFormat="false" ht="15" hidden="false" customHeight="false" outlineLevel="0" collapsed="false">
      <c r="A814" s="42" t="s">
        <v>692</v>
      </c>
      <c r="B814" s="32"/>
      <c r="C814" s="0" t="s">
        <v>2125</v>
      </c>
      <c r="D814" s="47"/>
      <c r="E814" s="0" t="n">
        <v>3000</v>
      </c>
      <c r="F814" s="0" t="n">
        <v>3070</v>
      </c>
      <c r="G814" s="0" t="n">
        <f aca="false">(((F814*3.7852*35.81)/1000)/(H814^2))*1.2732</f>
        <v>13.6506101748823</v>
      </c>
      <c r="H814" s="0" t="n">
        <v>6.23</v>
      </c>
      <c r="I814" s="0" t="n">
        <v>19.5439739413681</v>
      </c>
      <c r="J814" s="0" t="n">
        <v>68.0020357347871</v>
      </c>
      <c r="K814" s="0" t="n">
        <v>3.9836139795159</v>
      </c>
      <c r="L814" s="0" t="n">
        <v>0.005</v>
      </c>
      <c r="M814" s="0" t="n">
        <v>0</v>
      </c>
      <c r="N814" s="0" t="n">
        <v>386.979643724402</v>
      </c>
      <c r="O814" s="0" t="n">
        <f aca="false">(N814/2204.59)*EXP(L814*M814)</f>
        <v>0.17553361111336</v>
      </c>
      <c r="P814" s="0" t="n">
        <v>2.81690318237076</v>
      </c>
      <c r="Q814" s="0" t="n">
        <v>0.689957873411666</v>
      </c>
      <c r="R814" s="0" t="n">
        <f aca="false">40.5074751462878*(I814/Hoja4!$R$2)</f>
        <v>0.505315638062264</v>
      </c>
      <c r="S814" s="0" t="n">
        <v>0.388353619553598</v>
      </c>
      <c r="T814" s="0" t="n">
        <v>0.0223763331258358</v>
      </c>
      <c r="U814" s="0" t="n">
        <f aca="false">(SQRT(((P814/G814)^2)+((Q814/H814)^2)+((R814/I814)^2)+((S814/J814)^2)+((T814/K814)^2)))*O814</f>
        <v>0.0413831592008745</v>
      </c>
      <c r="V814" s="0" t="n">
        <f aca="false">O814&gt;U814</f>
        <v>1</v>
      </c>
      <c r="W814" s="0" t="n">
        <v>60000</v>
      </c>
      <c r="X814" s="0" t="n">
        <v>4.994E-006</v>
      </c>
      <c r="Y814" s="0" t="n">
        <f aca="false">(W814*X814)*EXP(L814*M814)</f>
        <v>0.29964</v>
      </c>
      <c r="Z814" s="0" t="n">
        <v>422967.168377838</v>
      </c>
      <c r="AA814" s="0" t="n">
        <v>804.406580767259</v>
      </c>
      <c r="AB814" s="0" t="n">
        <f aca="false">X814*0.1</f>
        <v>4.994E-007</v>
      </c>
      <c r="AC814" s="0" t="n">
        <f aca="false">(SQRT(((AA814/W814)^2)+((AB814/X814)^2)))*Y814</f>
        <v>0.0302320896362992</v>
      </c>
      <c r="AD814" s="0" t="n">
        <v>5.223868284E-006</v>
      </c>
      <c r="AE814" s="0" t="n">
        <f aca="false">(W814*AD814)*EXP(L814*M814)</f>
        <v>0.31343209704</v>
      </c>
      <c r="AF814" s="0" t="n">
        <v>422967.168377838</v>
      </c>
      <c r="AG814" s="0" t="n">
        <v>804.406580767259</v>
      </c>
      <c r="AH814" s="0" t="n">
        <f aca="false">AD814*0.1</f>
        <v>5.223868284E-007</v>
      </c>
      <c r="AI814" s="0" t="n">
        <f aca="false">(SQRT(((AG814/W814)^2)+((AH814/AD814)^2)))*AE814</f>
        <v>0.0316236392090726</v>
      </c>
      <c r="AJ814" s="0" t="n">
        <v>3.02832944E-007</v>
      </c>
      <c r="AK814" s="0" t="n">
        <f aca="false">(W814*AJ814)*EXP(L814*M814)</f>
        <v>0.01816997664</v>
      </c>
      <c r="AL814" s="0" t="n">
        <v>422967.168377838</v>
      </c>
      <c r="AM814" s="0" t="n">
        <v>804.406580767259</v>
      </c>
      <c r="AN814" s="0" t="n">
        <f aca="false">AJ814*0.1</f>
        <v>3.02832944E-008</v>
      </c>
      <c r="AO814" s="0" t="n">
        <f aca="false">(SQRT(((AM814/W814)^2)+((AN814/AJ814)^2)))*AK814</f>
        <v>0.00183325444690276</v>
      </c>
    </row>
    <row r="815" customFormat="false" ht="15" hidden="false" customHeight="false" outlineLevel="0" collapsed="false">
      <c r="A815" s="42" t="s">
        <v>692</v>
      </c>
      <c r="B815" s="40" t="s">
        <v>1325</v>
      </c>
      <c r="C815" s="0" t="s">
        <v>2122</v>
      </c>
      <c r="D815" s="41" t="n">
        <v>39700</v>
      </c>
      <c r="E815" s="0" t="n">
        <v>10200</v>
      </c>
      <c r="F815" s="0" t="n">
        <v>9685</v>
      </c>
      <c r="G815" s="0" t="n">
        <f aca="false">(((F815*3.7852*35.81)/1000)/(H815^2))*1.2732</f>
        <v>26.1161667841766</v>
      </c>
      <c r="H815" s="0" t="n">
        <v>8</v>
      </c>
      <c r="I815" s="0" t="n">
        <v>48.0711024729975</v>
      </c>
      <c r="J815" s="0" t="n">
        <v>68.0016224983599</v>
      </c>
      <c r="K815" s="0" t="n">
        <v>3.82238500207701</v>
      </c>
      <c r="L815" s="0" t="n">
        <v>0.005</v>
      </c>
      <c r="M815" s="0" t="n">
        <v>0</v>
      </c>
      <c r="N815" s="0" t="n">
        <v>2278.30931533158</v>
      </c>
      <c r="O815" s="0" t="n">
        <f aca="false">(N815/2204.59)*EXP(L815*M815)</f>
        <v>1.03343901375384</v>
      </c>
      <c r="P815" s="0" t="n">
        <v>0.693948706618423</v>
      </c>
      <c r="Q815" s="0" t="n">
        <v>0.0696754411027923</v>
      </c>
      <c r="R815" s="0" t="n">
        <f aca="false">30.3818643031628*(I815/Hoja4!$DS$2)</f>
        <v>0.1159662899925</v>
      </c>
      <c r="S815" s="0" t="n">
        <v>0.346725101597201</v>
      </c>
      <c r="T815" s="0" t="n">
        <v>0.0215793379964769</v>
      </c>
      <c r="U815" s="0" t="n">
        <f aca="false">(SQRT(((P815/G815)^2)+((Q815/H815)^2)+((R815/I815)^2)+((S815/J815)^2)+((T815/K815)^2)))*O815</f>
        <v>0.0300514730119643</v>
      </c>
      <c r="V815" s="0" t="n">
        <f aca="false">O815&gt;U815</f>
        <v>1</v>
      </c>
      <c r="W815" s="0" t="n">
        <v>465568.62745098</v>
      </c>
      <c r="X815" s="0" t="n">
        <v>4.994E-006</v>
      </c>
      <c r="Y815" s="0" t="n">
        <f aca="false">(W815*X815)*EXP(L815*M815)</f>
        <v>2.3250497254902</v>
      </c>
      <c r="Z815" s="0" t="n">
        <v>422967.168377838</v>
      </c>
      <c r="AA815" s="0" t="n">
        <v>3748.14709444969</v>
      </c>
      <c r="AB815" s="0" t="n">
        <f aca="false">X815*0.1</f>
        <v>4.994E-007</v>
      </c>
      <c r="AC815" s="0" t="n">
        <f aca="false">(SQRT(((AA815/W815)^2)+((AB815/X815)^2)))*Y815</f>
        <v>0.233257229288639</v>
      </c>
      <c r="AD815" s="0" t="n">
        <v>5.223868284E-006</v>
      </c>
      <c r="AE815" s="0" t="n">
        <f aca="false">(W815*AD815)*EXP(L815*M815)</f>
        <v>2.43206918696659</v>
      </c>
      <c r="AF815" s="0" t="n">
        <v>422967.168377838</v>
      </c>
      <c r="AG815" s="0" t="n">
        <v>3748.14709444969</v>
      </c>
      <c r="AH815" s="0" t="n">
        <f aca="false">AD815*0.1</f>
        <v>5.223868284E-007</v>
      </c>
      <c r="AI815" s="0" t="n">
        <f aca="false">(SQRT(((AG815/W815)^2)+((AH815/AD815)^2)))*AE815</f>
        <v>0.243993800980103</v>
      </c>
      <c r="AJ815" s="0" t="n">
        <v>3.02832944E-007</v>
      </c>
      <c r="AK815" s="0" t="n">
        <f aca="false">(W815*AJ815)*EXP(L815*M815)</f>
        <v>0.14098951808502</v>
      </c>
      <c r="AL815" s="0" t="n">
        <v>422967.168377838</v>
      </c>
      <c r="AM815" s="0" t="n">
        <v>3748.14709444969</v>
      </c>
      <c r="AN815" s="0" t="n">
        <f aca="false">AJ815*0.1</f>
        <v>3.02832944E-008</v>
      </c>
      <c r="AO815" s="0" t="n">
        <f aca="false">(SQRT(((AM815/W815)^2)+((AN815/AJ815)^2)))*AK815</f>
        <v>0.0141445681727596</v>
      </c>
    </row>
    <row r="816" customFormat="false" ht="15" hidden="false" customHeight="false" outlineLevel="0" collapsed="false">
      <c r="A816" s="42" t="s">
        <v>692</v>
      </c>
      <c r="B816" s="32"/>
      <c r="C816" s="0" t="s">
        <v>2124</v>
      </c>
      <c r="D816" s="47"/>
      <c r="E816" s="0" t="n">
        <v>10200</v>
      </c>
      <c r="F816" s="0" t="n">
        <v>9685</v>
      </c>
      <c r="G816" s="0" t="n">
        <f aca="false">(((F816*3.7852*35.81)/1000)/(H816^2))*1.2732</f>
        <v>26.1161667841766</v>
      </c>
      <c r="H816" s="0" t="n">
        <v>8</v>
      </c>
      <c r="I816" s="0" t="n">
        <v>21.3145454361404</v>
      </c>
      <c r="J816" s="0" t="n">
        <v>130.009325504884</v>
      </c>
      <c r="K816" s="0" t="n">
        <v>0.00593973</v>
      </c>
      <c r="L816" s="0" t="n">
        <v>0.005</v>
      </c>
      <c r="M816" s="0" t="n">
        <v>0</v>
      </c>
      <c r="N816" s="0" t="n">
        <v>3.79521567085718</v>
      </c>
      <c r="O816" s="0" t="n">
        <f aca="false">(N816/2204.59)*EXP(L816*M816)</f>
        <v>0.00172150634397198</v>
      </c>
      <c r="P816" s="0" t="n">
        <v>0.693948706618423</v>
      </c>
      <c r="Q816" s="0" t="n">
        <v>0.0696754411027923</v>
      </c>
      <c r="R816" s="0" t="n">
        <f aca="false">30.3818643031628*(I816/Hoja4!$DS$2)</f>
        <v>0.0514190153740328</v>
      </c>
      <c r="S816" s="0" t="n">
        <v>1.14894745568521</v>
      </c>
      <c r="T816" s="0" t="n">
        <v>5.58086552427142E-005</v>
      </c>
      <c r="U816" s="0" t="n">
        <f aca="false">(SQRT(((P816/G816)^2)+((Q816/H816)^2)+((R816/I816)^2)+((S816/J816)^2)+((T816/K816)^2)))*O816</f>
        <v>5.31749326863897E-005</v>
      </c>
      <c r="V816" s="0" t="n">
        <f aca="false">O816&gt;U816</f>
        <v>1</v>
      </c>
      <c r="W816" s="0" t="n">
        <v>206431.37254902</v>
      </c>
      <c r="X816" s="0" t="n">
        <v>4.994E-006</v>
      </c>
      <c r="Y816" s="0" t="n">
        <f aca="false">(W816*X816)*EXP(L816*M816)</f>
        <v>1.0309182745098</v>
      </c>
      <c r="Z816" s="0" t="n">
        <v>128492.951615293</v>
      </c>
      <c r="AA816" s="0" t="n">
        <v>6507.82824848106</v>
      </c>
      <c r="AB816" s="0" t="n">
        <f aca="false">X816*0.1</f>
        <v>4.994E-007</v>
      </c>
      <c r="AC816" s="0" t="n">
        <f aca="false">(SQRT(((AA816/W816)^2)+((AB816/X816)^2)))*Y816</f>
        <v>0.108093390246264</v>
      </c>
      <c r="AD816" s="0" t="n">
        <v>5.223868284E-006</v>
      </c>
      <c r="AE816" s="0" t="n">
        <f aca="false">(W816*AD816)*EXP(L816*M816)</f>
        <v>1.07837029988141</v>
      </c>
      <c r="AF816" s="0" t="n">
        <v>128492.951615293</v>
      </c>
      <c r="AG816" s="0" t="n">
        <v>6507.82824848106</v>
      </c>
      <c r="AH816" s="0" t="n">
        <f aca="false">AD816*0.1</f>
        <v>5.223868284E-007</v>
      </c>
      <c r="AI816" s="0" t="n">
        <f aca="false">(SQRT(((AG816/W816)^2)+((AH816/AD816)^2)))*AE816</f>
        <v>0.113068809174508</v>
      </c>
      <c r="AJ816" s="0" t="n">
        <v>3.02832944E-007</v>
      </c>
      <c r="AK816" s="0" t="n">
        <f aca="false">(W816*AJ816)*EXP(L816*M816)</f>
        <v>0.0625142202829804</v>
      </c>
      <c r="AL816" s="0" t="n">
        <v>128492.951615293</v>
      </c>
      <c r="AM816" s="0" t="n">
        <v>6507.82824848106</v>
      </c>
      <c r="AN816" s="0" t="n">
        <f aca="false">AJ816*0.1</f>
        <v>3.02832944E-008</v>
      </c>
      <c r="AO816" s="0" t="n">
        <f aca="false">(SQRT(((AM816/W816)^2)+((AN816/AJ816)^2)))*AK816</f>
        <v>0.00655471357533378</v>
      </c>
    </row>
    <row r="817" customFormat="false" ht="15" hidden="false" customHeight="false" outlineLevel="0" collapsed="false">
      <c r="A817" s="42" t="s">
        <v>692</v>
      </c>
      <c r="B817" s="43" t="s">
        <v>1328</v>
      </c>
      <c r="C817" s="0" t="s">
        <v>2139</v>
      </c>
      <c r="D817" s="44" t="n">
        <v>36941</v>
      </c>
      <c r="E817" s="0" t="n">
        <v>5000</v>
      </c>
      <c r="F817" s="0" t="n">
        <v>5283</v>
      </c>
      <c r="G817" s="0" t="n">
        <f aca="false">(((F817*3.7852*35.81)/1000)/(H817^2))*1.2732</f>
        <v>13.5594691800206</v>
      </c>
      <c r="H817" s="0" t="n">
        <v>8.2</v>
      </c>
      <c r="I817" s="0" t="n">
        <v>122.657580919932</v>
      </c>
      <c r="J817" s="0" t="n">
        <v>68.0016224983599</v>
      </c>
      <c r="K817" s="0" t="n">
        <v>3.82238500207701</v>
      </c>
      <c r="L817" s="0" t="n">
        <v>0.005</v>
      </c>
      <c r="M817" s="0" t="n">
        <v>0</v>
      </c>
      <c r="N817" s="0" t="n">
        <v>1649.20623235588</v>
      </c>
      <c r="O817" s="0" t="n">
        <f aca="false">(N817/2204.59)*EXP(L817*M817)</f>
        <v>0.748078432885879</v>
      </c>
      <c r="P817" s="0" t="n">
        <v>0.400684429145215</v>
      </c>
      <c r="Q817" s="0" t="n">
        <v>0.0788250461799058</v>
      </c>
      <c r="R817" s="0" t="n">
        <f aca="false">30.6123136425953*(I817/Hoja4!$AB$2)</f>
        <v>0.670153011753375</v>
      </c>
      <c r="S817" s="0" t="n">
        <v>0.346725101597201</v>
      </c>
      <c r="T817" s="0" t="n">
        <v>0.0215793379964769</v>
      </c>
      <c r="U817" s="0" t="n">
        <f aca="false">(SQRT(((P817/G817)^2)+((Q817/H817)^2)+((R817/I817)^2)+((S817/J817)^2)+((T817/K817)^2)))*O817</f>
        <v>0.0242790148600259</v>
      </c>
      <c r="V817" s="0" t="n">
        <f aca="false">O817&gt;U817</f>
        <v>1</v>
      </c>
      <c r="W817" s="0" t="n">
        <v>648000</v>
      </c>
      <c r="X817" s="0" t="n">
        <v>4.994E-006</v>
      </c>
      <c r="Y817" s="0" t="n">
        <f aca="false">(W817*X817)*EXP(L817*M817)</f>
        <v>3.236112</v>
      </c>
      <c r="Z817" s="0" t="n">
        <v>128492.951615293</v>
      </c>
      <c r="AA817" s="0" t="n">
        <v>3748.14709444969</v>
      </c>
      <c r="AB817" s="0" t="n">
        <f aca="false">X817*0.1</f>
        <v>4.994E-007</v>
      </c>
      <c r="AC817" s="0" t="n">
        <f aca="false">(SQRT(((AA817/W817)^2)+((AB817/X817)^2)))*Y817</f>
        <v>0.32415209627709</v>
      </c>
      <c r="AD817" s="0" t="n">
        <v>5.223868284E-006</v>
      </c>
      <c r="AE817" s="0" t="n">
        <f aca="false">(W817*AD817)*EXP(L817*M817)</f>
        <v>3.385066648032</v>
      </c>
      <c r="AF817" s="0" t="n">
        <v>128492.951615293</v>
      </c>
      <c r="AG817" s="0" t="n">
        <v>3748.14709444969</v>
      </c>
      <c r="AH817" s="0" t="n">
        <f aca="false">AD817*0.1</f>
        <v>5.223868284E-007</v>
      </c>
      <c r="AI817" s="0" t="n">
        <f aca="false">(SQRT(((AG817/W817)^2)+((AH817/AD817)^2)))*AE817</f>
        <v>0.339072457936325</v>
      </c>
      <c r="AJ817" s="0" t="n">
        <v>3.02832944E-007</v>
      </c>
      <c r="AK817" s="0" t="n">
        <f aca="false">(W817*AJ817)*EXP(L817*M817)</f>
        <v>0.196235747712</v>
      </c>
      <c r="AL817" s="0" t="n">
        <v>128492.951615293</v>
      </c>
      <c r="AM817" s="0" t="n">
        <v>3748.14709444969</v>
      </c>
      <c r="AN817" s="0" t="n">
        <f aca="false">AJ817*0.1</f>
        <v>3.02832944E-008</v>
      </c>
      <c r="AO817" s="0" t="n">
        <f aca="false">(SQRT(((AM817/W817)^2)+((AN817/AJ817)^2)))*AK817</f>
        <v>0.0196563743731203</v>
      </c>
    </row>
    <row r="818" customFormat="false" ht="15" hidden="false" customHeight="false" outlineLevel="0" collapsed="false">
      <c r="A818" s="42" t="s">
        <v>261</v>
      </c>
      <c r="B818" s="40" t="s">
        <v>1331</v>
      </c>
      <c r="C818" s="0" t="s">
        <v>2122</v>
      </c>
      <c r="D818" s="41"/>
      <c r="E818" s="0" t="n">
        <v>9000</v>
      </c>
      <c r="F818" s="0" t="n">
        <v>9246.02</v>
      </c>
      <c r="G818" s="0" t="n">
        <f aca="false">(((F818*3.7852*35.81)/1000)/(H818^2))*1.2732</f>
        <v>23.718898551609</v>
      </c>
      <c r="H818" s="0" t="n">
        <v>8.20209975</v>
      </c>
      <c r="I818" s="0" t="n">
        <v>52.2068542777815</v>
      </c>
      <c r="J818" s="0" t="n">
        <v>68.0016224983599</v>
      </c>
      <c r="K818" s="0" t="n">
        <v>3.82238500207701</v>
      </c>
      <c r="L818" s="0" t="n">
        <v>0.005</v>
      </c>
      <c r="M818" s="0" t="n">
        <v>0</v>
      </c>
      <c r="N818" s="0" t="n">
        <v>2296.17072594647</v>
      </c>
      <c r="O818" s="0" t="n">
        <f aca="false">(N818/2204.59)*EXP(L818*M818)</f>
        <v>1.04154093321047</v>
      </c>
      <c r="P818" s="0" t="n">
        <v>1.328521888386</v>
      </c>
      <c r="Q818" s="0" t="n">
        <v>0.0993471152211429</v>
      </c>
      <c r="R818" s="0" t="n">
        <f aca="false">26.5039616037002*(I818/Hoja4!$CT$2)</f>
        <v>0.406998310662302</v>
      </c>
      <c r="S818" s="0" t="n">
        <v>0.346725101597201</v>
      </c>
      <c r="T818" s="0" t="n">
        <v>0.0215793379964769</v>
      </c>
      <c r="U818" s="0" t="n">
        <f aca="false">(SQRT(((P818/G818)^2)+((Q818/H818)^2)+((R818/I818)^2)+((S818/J818)^2)+((T818/K818)^2)))*O818</f>
        <v>0.0607549676841176</v>
      </c>
      <c r="V818" s="0" t="n">
        <f aca="false">O818&gt;U818</f>
        <v>1</v>
      </c>
      <c r="W818" s="0" t="n">
        <v>482705.618789453</v>
      </c>
      <c r="X818" s="0" t="n">
        <v>4.994E-006</v>
      </c>
      <c r="Y818" s="0" t="n">
        <f aca="false">(W818*X818)*EXP(L818*M818)</f>
        <v>2.41063186023453</v>
      </c>
      <c r="Z818" s="0" t="n">
        <v>422967.168377838</v>
      </c>
      <c r="AA818" s="0" t="n">
        <v>3748.14709444969</v>
      </c>
      <c r="AB818" s="0" t="n">
        <f aca="false">X818*0.1</f>
        <v>4.994E-007</v>
      </c>
      <c r="AC818" s="0" t="n">
        <f aca="false">(SQRT(((AA818/W818)^2)+((AB818/X818)^2)))*Y818</f>
        <v>0.241788817795964</v>
      </c>
      <c r="AD818" s="0" t="n">
        <v>5.223868284E-006</v>
      </c>
      <c r="AE818" s="0" t="n">
        <f aca="false">(W818*AD818)*EXP(L818*M818)</f>
        <v>2.52159057250282</v>
      </c>
      <c r="AF818" s="0" t="n">
        <v>422967.168377838</v>
      </c>
      <c r="AG818" s="0" t="n">
        <v>3748.14709444969</v>
      </c>
      <c r="AH818" s="0" t="n">
        <f aca="false">AD818*0.1</f>
        <v>5.223868284E-007</v>
      </c>
      <c r="AI818" s="0" t="n">
        <f aca="false">(SQRT(((AG818/W818)^2)+((AH818/AD818)^2)))*AE818</f>
        <v>0.252918089048897</v>
      </c>
      <c r="AJ818" s="0" t="n">
        <v>3.02832944E-007</v>
      </c>
      <c r="AK818" s="0" t="n">
        <f aca="false">(W818*AJ818)*EXP(L818*M818)</f>
        <v>0.146179163623352</v>
      </c>
      <c r="AL818" s="0" t="n">
        <v>422967.168377838</v>
      </c>
      <c r="AM818" s="0" t="n">
        <v>3748.14709444969</v>
      </c>
      <c r="AN818" s="0" t="n">
        <f aca="false">AJ818*0.1</f>
        <v>3.02832944E-008</v>
      </c>
      <c r="AO818" s="0" t="n">
        <f aca="false">(SQRT(((AM818/W818)^2)+((AN818/AJ818)^2)))*AK818</f>
        <v>0.0146619182057332</v>
      </c>
    </row>
    <row r="819" customFormat="false" ht="15" hidden="false" customHeight="false" outlineLevel="0" collapsed="false">
      <c r="A819" s="42" t="s">
        <v>261</v>
      </c>
      <c r="B819" s="32"/>
      <c r="C819" s="0" t="s">
        <v>2153</v>
      </c>
      <c r="D819" s="47"/>
      <c r="E819" s="0" t="n">
        <v>9000</v>
      </c>
      <c r="F819" s="0" t="n">
        <v>9246.02</v>
      </c>
      <c r="G819" s="0" t="n">
        <f aca="false">(((F819*3.7852*35.81)/1000)/(H819^2))*1.2732</f>
        <v>23.718898551609</v>
      </c>
      <c r="H819" s="0" t="n">
        <v>8.20209975</v>
      </c>
      <c r="I819" s="0" t="n">
        <v>77.9641440911869</v>
      </c>
      <c r="J819" s="0" t="n">
        <v>130.009325504884</v>
      </c>
      <c r="K819" s="0" t="n">
        <v>0.00593973</v>
      </c>
      <c r="L819" s="0" t="n">
        <v>0.005</v>
      </c>
      <c r="M819" s="0" t="n">
        <v>0</v>
      </c>
      <c r="N819" s="0" t="n">
        <v>7.55109260597332</v>
      </c>
      <c r="O819" s="0" t="n">
        <f aca="false">(N819/2204.59)*EXP(L819*M819)</f>
        <v>0.0034251686735281</v>
      </c>
      <c r="P819" s="0" t="n">
        <v>1.328521888386</v>
      </c>
      <c r="Q819" s="0" t="n">
        <v>0.0993471152211429</v>
      </c>
      <c r="R819" s="0" t="n">
        <f aca="false">26.5039616037002*(I819/Hoja4!$CT$2)</f>
        <v>0.607799021341337</v>
      </c>
      <c r="S819" s="0" t="n">
        <v>1.14894745568521</v>
      </c>
      <c r="T819" s="0" t="n">
        <v>5.58086552427142E-005</v>
      </c>
      <c r="U819" s="0" t="n">
        <f aca="false">(SQRT(((P819/G819)^2)+((Q819/H819)^2)+((R819/I819)^2)+((S819/J819)^2)+((T819/K819)^2)))*O819</f>
        <v>0.000202957132368365</v>
      </c>
      <c r="V819" s="0" t="n">
        <f aca="false">O819&gt;U819</f>
        <v>1</v>
      </c>
      <c r="W819" s="0" t="n">
        <v>720858.035549996</v>
      </c>
      <c r="X819" s="0" t="n">
        <v>4.994E-006</v>
      </c>
      <c r="Y819" s="0" t="n">
        <f aca="false">(W819*X819)*EXP(L819*M819)</f>
        <v>3.59996502953668</v>
      </c>
      <c r="Z819" s="0" t="n">
        <v>422967.168377838</v>
      </c>
      <c r="AA819" s="0" t="n">
        <v>6507.82824848106</v>
      </c>
      <c r="AB819" s="0" t="n">
        <f aca="false">X819*0.1</f>
        <v>4.994E-007</v>
      </c>
      <c r="AC819" s="0" t="n">
        <f aca="false">(SQRT(((AA819/W819)^2)+((AB819/X819)^2)))*Y819</f>
        <v>0.361460562532925</v>
      </c>
      <c r="AD819" s="0" t="n">
        <v>5.223868284E-006</v>
      </c>
      <c r="AE819" s="0" t="n">
        <f aca="false">(W819*AD819)*EXP(L819*M819)</f>
        <v>3.76566742917617</v>
      </c>
      <c r="AF819" s="0" t="n">
        <v>422967.168377838</v>
      </c>
      <c r="AG819" s="0" t="n">
        <v>6507.82824848106</v>
      </c>
      <c r="AH819" s="0" t="n">
        <f aca="false">AD819*0.1</f>
        <v>5.223868284E-007</v>
      </c>
      <c r="AI819" s="0" t="n">
        <f aca="false">(SQRT(((AG819/W819)^2)+((AH819/AD819)^2)))*AE819</f>
        <v>0.378098191536353</v>
      </c>
      <c r="AJ819" s="0" t="n">
        <v>3.02832944E-007</v>
      </c>
      <c r="AK819" s="0" t="n">
        <f aca="false">(W819*AJ819)*EXP(L819*M819)</f>
        <v>0.218299561111662</v>
      </c>
      <c r="AL819" s="0" t="n">
        <v>422967.168377838</v>
      </c>
      <c r="AM819" s="0" t="n">
        <v>6507.82824848106</v>
      </c>
      <c r="AN819" s="0" t="n">
        <f aca="false">AJ819*0.1</f>
        <v>3.02832944E-008</v>
      </c>
      <c r="AO819" s="0" t="n">
        <f aca="false">(SQRT(((AM819/W819)^2)+((AN819/AJ819)^2)))*AK819</f>
        <v>0.0219187357412378</v>
      </c>
    </row>
    <row r="820" customFormat="false" ht="15" hidden="false" customHeight="false" outlineLevel="0" collapsed="false">
      <c r="A820" s="42" t="s">
        <v>261</v>
      </c>
      <c r="B820" s="40" t="s">
        <v>1335</v>
      </c>
      <c r="C820" s="0" t="s">
        <v>2122</v>
      </c>
      <c r="D820" s="41"/>
      <c r="E820" s="0" t="n">
        <v>9000</v>
      </c>
      <c r="F820" s="0" t="n">
        <v>9246.02</v>
      </c>
      <c r="G820" s="0" t="n">
        <f aca="false">(((F820*3.7852*35.81)/1000)/(H820^2))*1.2732</f>
        <v>23.718898551609</v>
      </c>
      <c r="H820" s="0" t="n">
        <v>8.20209975</v>
      </c>
      <c r="I820" s="0" t="n">
        <v>52.2068542777815</v>
      </c>
      <c r="J820" s="0" t="n">
        <v>68.0016224983599</v>
      </c>
      <c r="K820" s="0" t="n">
        <v>3.82238500207701</v>
      </c>
      <c r="L820" s="0" t="n">
        <v>0.005</v>
      </c>
      <c r="M820" s="0" t="n">
        <v>0</v>
      </c>
      <c r="N820" s="0" t="n">
        <v>2296.17072594647</v>
      </c>
      <c r="O820" s="0" t="n">
        <f aca="false">(N820/2204.59)*EXP(L820*M820)</f>
        <v>1.04154093321047</v>
      </c>
      <c r="P820" s="0" t="n">
        <v>1.328521888386</v>
      </c>
      <c r="Q820" s="0" t="n">
        <v>0.0993471152211429</v>
      </c>
      <c r="R820" s="0" t="n">
        <f aca="false">26.5039616037002*(I820/Hoja4!$CT$2)</f>
        <v>0.406998310662302</v>
      </c>
      <c r="S820" s="0" t="n">
        <v>0.346725101597201</v>
      </c>
      <c r="T820" s="0" t="n">
        <v>0.0215793379964769</v>
      </c>
      <c r="U820" s="0" t="n">
        <f aca="false">(SQRT(((P820/G820)^2)+((Q820/H820)^2)+((R820/I820)^2)+((S820/J820)^2)+((T820/K820)^2)))*O820</f>
        <v>0.0607549676841176</v>
      </c>
      <c r="V820" s="0" t="n">
        <f aca="false">O820&gt;U820</f>
        <v>1</v>
      </c>
      <c r="W820" s="0" t="n">
        <v>482705.618789453</v>
      </c>
      <c r="X820" s="0" t="n">
        <v>4.994E-006</v>
      </c>
      <c r="Y820" s="0" t="n">
        <f aca="false">(W820*X820)*EXP(L820*M820)</f>
        <v>2.41063186023453</v>
      </c>
      <c r="Z820" s="0" t="n">
        <v>128492.951615293</v>
      </c>
      <c r="AA820" s="0" t="n">
        <v>3748.14709444969</v>
      </c>
      <c r="AB820" s="0" t="n">
        <f aca="false">X820*0.1</f>
        <v>4.994E-007</v>
      </c>
      <c r="AC820" s="0" t="n">
        <f aca="false">(SQRT(((AA820/W820)^2)+((AB820/X820)^2)))*Y820</f>
        <v>0.241788817795964</v>
      </c>
      <c r="AD820" s="0" t="n">
        <v>5.223868284E-006</v>
      </c>
      <c r="AE820" s="0" t="n">
        <f aca="false">(W820*AD820)*EXP(L820*M820)</f>
        <v>2.52159057250282</v>
      </c>
      <c r="AF820" s="0" t="n">
        <v>128492.951615293</v>
      </c>
      <c r="AG820" s="0" t="n">
        <v>3748.14709444969</v>
      </c>
      <c r="AH820" s="0" t="n">
        <f aca="false">AD820*0.1</f>
        <v>5.223868284E-007</v>
      </c>
      <c r="AI820" s="0" t="n">
        <f aca="false">(SQRT(((AG820/W820)^2)+((AH820/AD820)^2)))*AE820</f>
        <v>0.252918089048897</v>
      </c>
      <c r="AJ820" s="0" t="n">
        <v>3.02832944E-007</v>
      </c>
      <c r="AK820" s="0" t="n">
        <f aca="false">(W820*AJ820)*EXP(L820*M820)</f>
        <v>0.146179163623352</v>
      </c>
      <c r="AL820" s="0" t="n">
        <v>128492.951615293</v>
      </c>
      <c r="AM820" s="0" t="n">
        <v>3748.14709444969</v>
      </c>
      <c r="AN820" s="0" t="n">
        <f aca="false">AJ820*0.1</f>
        <v>3.02832944E-008</v>
      </c>
      <c r="AO820" s="0" t="n">
        <f aca="false">(SQRT(((AM820/W820)^2)+((AN820/AJ820)^2)))*AK820</f>
        <v>0.0146619182057332</v>
      </c>
    </row>
    <row r="821" customFormat="false" ht="15" hidden="false" customHeight="false" outlineLevel="0" collapsed="false">
      <c r="A821" s="42" t="s">
        <v>261</v>
      </c>
      <c r="B821" s="32"/>
      <c r="C821" s="0" t="s">
        <v>2153</v>
      </c>
      <c r="D821" s="47"/>
      <c r="E821" s="0" t="n">
        <v>9000</v>
      </c>
      <c r="F821" s="0" t="n">
        <v>9246.02</v>
      </c>
      <c r="G821" s="0" t="n">
        <f aca="false">(((F821*3.7852*35.81)/1000)/(H821^2))*1.2732</f>
        <v>23.718898551609</v>
      </c>
      <c r="H821" s="0" t="n">
        <v>8.20209975</v>
      </c>
      <c r="I821" s="0" t="n">
        <v>77.9641440911869</v>
      </c>
      <c r="J821" s="0" t="n">
        <v>130.009325504884</v>
      </c>
      <c r="K821" s="0" t="n">
        <v>0.00593973</v>
      </c>
      <c r="L821" s="0" t="n">
        <v>0.005</v>
      </c>
      <c r="M821" s="0" t="n">
        <v>0</v>
      </c>
      <c r="N821" s="0" t="n">
        <v>7.55109260597332</v>
      </c>
      <c r="O821" s="0" t="n">
        <f aca="false">(N821/2204.59)*EXP(L821*M821)</f>
        <v>0.0034251686735281</v>
      </c>
      <c r="P821" s="0" t="n">
        <v>1.328521888386</v>
      </c>
      <c r="Q821" s="0" t="n">
        <v>0.0993471152211429</v>
      </c>
      <c r="R821" s="0" t="n">
        <f aca="false">26.5039616037002*(I821/Hoja4!$CT$2)</f>
        <v>0.607799021341337</v>
      </c>
      <c r="S821" s="0" t="n">
        <v>1.14894745568521</v>
      </c>
      <c r="T821" s="0" t="n">
        <v>5.58086552427142E-005</v>
      </c>
      <c r="U821" s="0" t="n">
        <f aca="false">(SQRT(((P821/G821)^2)+((Q821/H821)^2)+((R821/I821)^2)+((S821/J821)^2)+((T821/K821)^2)))*O821</f>
        <v>0.000202957132368365</v>
      </c>
      <c r="V821" s="0" t="n">
        <f aca="false">O821&gt;U821</f>
        <v>1</v>
      </c>
      <c r="W821" s="0" t="n">
        <v>720858.035549996</v>
      </c>
      <c r="X821" s="0" t="n">
        <v>4.994E-006</v>
      </c>
      <c r="Y821" s="0" t="n">
        <f aca="false">(W821*X821)*EXP(L821*M821)</f>
        <v>3.59996502953668</v>
      </c>
      <c r="Z821" s="0" t="n">
        <v>128492.951615293</v>
      </c>
      <c r="AA821" s="0" t="n">
        <v>6507.82824848106</v>
      </c>
      <c r="AB821" s="0" t="n">
        <f aca="false">X821*0.1</f>
        <v>4.994E-007</v>
      </c>
      <c r="AC821" s="0" t="n">
        <f aca="false">(SQRT(((AA821/W821)^2)+((AB821/X821)^2)))*Y821</f>
        <v>0.361460562532925</v>
      </c>
      <c r="AD821" s="0" t="n">
        <v>5.223868284E-006</v>
      </c>
      <c r="AE821" s="0" t="n">
        <f aca="false">(W821*AD821)*EXP(L821*M821)</f>
        <v>3.76566742917617</v>
      </c>
      <c r="AF821" s="0" t="n">
        <v>128492.951615293</v>
      </c>
      <c r="AG821" s="0" t="n">
        <v>6507.82824848106</v>
      </c>
      <c r="AH821" s="0" t="n">
        <f aca="false">AD821*0.1</f>
        <v>5.223868284E-007</v>
      </c>
      <c r="AI821" s="0" t="n">
        <f aca="false">(SQRT(((AG821/W821)^2)+((AH821/AD821)^2)))*AE821</f>
        <v>0.378098191536353</v>
      </c>
      <c r="AJ821" s="0" t="n">
        <v>3.02832944E-007</v>
      </c>
      <c r="AK821" s="0" t="n">
        <f aca="false">(W821*AJ821)*EXP(L821*M821)</f>
        <v>0.218299561111662</v>
      </c>
      <c r="AL821" s="0" t="n">
        <v>128492.951615293</v>
      </c>
      <c r="AM821" s="0" t="n">
        <v>6507.82824848106</v>
      </c>
      <c r="AN821" s="0" t="n">
        <f aca="false">AJ821*0.1</f>
        <v>3.02832944E-008</v>
      </c>
      <c r="AO821" s="0" t="n">
        <f aca="false">(SQRT(((AM821/W821)^2)+((AN821/AJ821)^2)))*AK821</f>
        <v>0.0219187357412378</v>
      </c>
    </row>
    <row r="822" customFormat="false" ht="15" hidden="false" customHeight="false" outlineLevel="0" collapsed="false">
      <c r="A822" s="42" t="s">
        <v>261</v>
      </c>
      <c r="B822" s="40" t="s">
        <v>1339</v>
      </c>
      <c r="C822" s="0" t="s">
        <v>2122</v>
      </c>
      <c r="D822" s="41"/>
      <c r="E822" s="0" t="n">
        <v>9000</v>
      </c>
      <c r="F822" s="0" t="n">
        <v>9246.02</v>
      </c>
      <c r="G822" s="0" t="n">
        <f aca="false">(((F822*3.7852*35.81)/1000)/(H822^2))*1.2732</f>
        <v>23.718898551609</v>
      </c>
      <c r="H822" s="0" t="n">
        <v>8.20209975</v>
      </c>
      <c r="I822" s="0" t="n">
        <v>52.2068542777815</v>
      </c>
      <c r="J822" s="0" t="n">
        <v>68.0016224983599</v>
      </c>
      <c r="K822" s="0" t="n">
        <v>3.82238500207701</v>
      </c>
      <c r="L822" s="0" t="n">
        <v>0.005</v>
      </c>
      <c r="M822" s="0" t="n">
        <v>0</v>
      </c>
      <c r="N822" s="0" t="n">
        <v>2296.17072594647</v>
      </c>
      <c r="O822" s="0" t="n">
        <f aca="false">(N822/2204.59)*EXP(L822*M822)</f>
        <v>1.04154093321047</v>
      </c>
      <c r="P822" s="0" t="n">
        <v>1.328521888386</v>
      </c>
      <c r="Q822" s="0" t="n">
        <v>0.0993471152211429</v>
      </c>
      <c r="R822" s="0" t="n">
        <f aca="false">26.5039616037002*(I822/Hoja4!$CT$2)</f>
        <v>0.406998310662302</v>
      </c>
      <c r="S822" s="0" t="n">
        <v>0.346725101597201</v>
      </c>
      <c r="T822" s="0" t="n">
        <v>0.0215793379964769</v>
      </c>
      <c r="U822" s="0" t="n">
        <f aca="false">(SQRT(((P822/G822)^2)+((Q822/H822)^2)+((R822/I822)^2)+((S822/J822)^2)+((T822/K822)^2)))*O822</f>
        <v>0.0607549676841176</v>
      </c>
      <c r="V822" s="0" t="n">
        <f aca="false">O822&gt;U822</f>
        <v>1</v>
      </c>
      <c r="W822" s="0" t="n">
        <v>482705.618789453</v>
      </c>
      <c r="X822" s="0" t="n">
        <v>4.994E-006</v>
      </c>
      <c r="Y822" s="0" t="n">
        <f aca="false">(W822*X822)*EXP(L822*M822)</f>
        <v>2.41063186023453</v>
      </c>
      <c r="Z822" s="0" t="n">
        <v>422967.168377838</v>
      </c>
      <c r="AA822" s="0" t="n">
        <v>3748.14709444969</v>
      </c>
      <c r="AB822" s="0" t="n">
        <f aca="false">X822*0.1</f>
        <v>4.994E-007</v>
      </c>
      <c r="AC822" s="0" t="n">
        <f aca="false">(SQRT(((AA822/W822)^2)+((AB822/X822)^2)))*Y822</f>
        <v>0.241788817795964</v>
      </c>
      <c r="AD822" s="0" t="n">
        <v>5.223868284E-006</v>
      </c>
      <c r="AE822" s="0" t="n">
        <f aca="false">(W822*AD822)*EXP(L822*M822)</f>
        <v>2.52159057250282</v>
      </c>
      <c r="AF822" s="0" t="n">
        <v>422967.168377838</v>
      </c>
      <c r="AG822" s="0" t="n">
        <v>3748.14709444969</v>
      </c>
      <c r="AH822" s="0" t="n">
        <f aca="false">AD822*0.1</f>
        <v>5.223868284E-007</v>
      </c>
      <c r="AI822" s="0" t="n">
        <f aca="false">(SQRT(((AG822/W822)^2)+((AH822/AD822)^2)))*AE822</f>
        <v>0.252918089048897</v>
      </c>
      <c r="AJ822" s="0" t="n">
        <v>3.02832944E-007</v>
      </c>
      <c r="AK822" s="0" t="n">
        <f aca="false">(W822*AJ822)*EXP(L822*M822)</f>
        <v>0.146179163623352</v>
      </c>
      <c r="AL822" s="0" t="n">
        <v>422967.168377838</v>
      </c>
      <c r="AM822" s="0" t="n">
        <v>3748.14709444969</v>
      </c>
      <c r="AN822" s="0" t="n">
        <f aca="false">AJ822*0.1</f>
        <v>3.02832944E-008</v>
      </c>
      <c r="AO822" s="0" t="n">
        <f aca="false">(SQRT(((AM822/W822)^2)+((AN822/AJ822)^2)))*AK822</f>
        <v>0.0146619182057332</v>
      </c>
    </row>
    <row r="823" customFormat="false" ht="15" hidden="false" customHeight="false" outlineLevel="0" collapsed="false">
      <c r="A823" s="42" t="s">
        <v>261</v>
      </c>
      <c r="B823" s="32"/>
      <c r="C823" s="0" t="s">
        <v>2153</v>
      </c>
      <c r="D823" s="47"/>
      <c r="E823" s="0" t="n">
        <v>9000</v>
      </c>
      <c r="F823" s="0" t="n">
        <v>9246.02</v>
      </c>
      <c r="G823" s="0" t="n">
        <f aca="false">(((F823*3.7852*35.81)/1000)/(H823^2))*1.2732</f>
        <v>23.718898551609</v>
      </c>
      <c r="H823" s="0" t="n">
        <v>8.20209975</v>
      </c>
      <c r="I823" s="0" t="n">
        <v>77.9641440911869</v>
      </c>
      <c r="J823" s="0" t="n">
        <v>130.009325504884</v>
      </c>
      <c r="K823" s="0" t="n">
        <v>0.00593973</v>
      </c>
      <c r="L823" s="0" t="n">
        <v>0.005</v>
      </c>
      <c r="M823" s="0" t="n">
        <v>0</v>
      </c>
      <c r="N823" s="0" t="n">
        <v>7.55109260597332</v>
      </c>
      <c r="O823" s="0" t="n">
        <f aca="false">(N823/2204.59)*EXP(L823*M823)</f>
        <v>0.0034251686735281</v>
      </c>
      <c r="P823" s="0" t="n">
        <v>1.328521888386</v>
      </c>
      <c r="Q823" s="0" t="n">
        <v>0.0993471152211429</v>
      </c>
      <c r="R823" s="0" t="n">
        <f aca="false">26.5039616037002*(I823/Hoja4!$CT$2)</f>
        <v>0.607799021341337</v>
      </c>
      <c r="S823" s="0" t="n">
        <v>1.14894745568521</v>
      </c>
      <c r="T823" s="0" t="n">
        <v>5.58086552427142E-005</v>
      </c>
      <c r="U823" s="0" t="n">
        <f aca="false">(SQRT(((P823/G823)^2)+((Q823/H823)^2)+((R823/I823)^2)+((S823/J823)^2)+((T823/K823)^2)))*O823</f>
        <v>0.000202957132368365</v>
      </c>
      <c r="V823" s="0" t="n">
        <f aca="false">O823&gt;U823</f>
        <v>1</v>
      </c>
      <c r="W823" s="0" t="n">
        <v>720858.035549996</v>
      </c>
      <c r="X823" s="0" t="n">
        <v>4.994E-006</v>
      </c>
      <c r="Y823" s="0" t="n">
        <f aca="false">(W823*X823)*EXP(L823*M823)</f>
        <v>3.59996502953668</v>
      </c>
      <c r="Z823" s="0" t="n">
        <v>422967.168377838</v>
      </c>
      <c r="AA823" s="0" t="n">
        <v>6507.82824848106</v>
      </c>
      <c r="AB823" s="0" t="n">
        <f aca="false">X823*0.1</f>
        <v>4.994E-007</v>
      </c>
      <c r="AC823" s="0" t="n">
        <f aca="false">(SQRT(((AA823/W823)^2)+((AB823/X823)^2)))*Y823</f>
        <v>0.361460562532925</v>
      </c>
      <c r="AD823" s="0" t="n">
        <v>5.223868284E-006</v>
      </c>
      <c r="AE823" s="0" t="n">
        <f aca="false">(W823*AD823)*EXP(L823*M823)</f>
        <v>3.76566742917617</v>
      </c>
      <c r="AF823" s="0" t="n">
        <v>422967.168377838</v>
      </c>
      <c r="AG823" s="0" t="n">
        <v>6507.82824848106</v>
      </c>
      <c r="AH823" s="0" t="n">
        <f aca="false">AD823*0.1</f>
        <v>5.223868284E-007</v>
      </c>
      <c r="AI823" s="0" t="n">
        <f aca="false">(SQRT(((AG823/W823)^2)+((AH823/AD823)^2)))*AE823</f>
        <v>0.378098191536353</v>
      </c>
      <c r="AJ823" s="0" t="n">
        <v>3.02832944E-007</v>
      </c>
      <c r="AK823" s="0" t="n">
        <f aca="false">(W823*AJ823)*EXP(L823*M823)</f>
        <v>0.218299561111662</v>
      </c>
      <c r="AL823" s="0" t="n">
        <v>422967.168377838</v>
      </c>
      <c r="AM823" s="0" t="n">
        <v>6507.82824848106</v>
      </c>
      <c r="AN823" s="0" t="n">
        <f aca="false">AJ823*0.1</f>
        <v>3.02832944E-008</v>
      </c>
      <c r="AO823" s="0" t="n">
        <f aca="false">(SQRT(((AM823/W823)^2)+((AN823/AJ823)^2)))*AK823</f>
        <v>0.0219187357412378</v>
      </c>
    </row>
    <row r="824" customFormat="false" ht="15" hidden="false" customHeight="false" outlineLevel="0" collapsed="false">
      <c r="A824" s="42" t="s">
        <v>261</v>
      </c>
      <c r="B824" s="40" t="s">
        <v>1342</v>
      </c>
      <c r="C824" s="0" t="s">
        <v>2122</v>
      </c>
      <c r="D824" s="41"/>
      <c r="E824" s="0" t="n">
        <v>9000</v>
      </c>
      <c r="F824" s="0" t="n">
        <v>9246.02</v>
      </c>
      <c r="G824" s="0" t="n">
        <f aca="false">(((F824*3.7852*35.81)/1000)/(H824^2))*1.2732</f>
        <v>23.718898551609</v>
      </c>
      <c r="H824" s="0" t="n">
        <v>8.20209975</v>
      </c>
      <c r="I824" s="0" t="n">
        <v>52.2068542777815</v>
      </c>
      <c r="J824" s="0" t="n">
        <v>68.0016224983599</v>
      </c>
      <c r="K824" s="0" t="n">
        <v>3.82238500207701</v>
      </c>
      <c r="L824" s="0" t="n">
        <v>0.005</v>
      </c>
      <c r="M824" s="0" t="n">
        <v>0</v>
      </c>
      <c r="N824" s="0" t="n">
        <v>2296.17072594647</v>
      </c>
      <c r="O824" s="0" t="n">
        <f aca="false">(N824/2204.59)*EXP(L824*M824)</f>
        <v>1.04154093321047</v>
      </c>
      <c r="P824" s="0" t="n">
        <v>1.328521888386</v>
      </c>
      <c r="Q824" s="0" t="n">
        <v>0.0993471152211429</v>
      </c>
      <c r="R824" s="0" t="n">
        <f aca="false">26.5039616037002*(I824/Hoja4!$CT$2)</f>
        <v>0.406998310662302</v>
      </c>
      <c r="S824" s="0" t="n">
        <v>0.346725101597201</v>
      </c>
      <c r="T824" s="0" t="n">
        <v>0.0215793379964769</v>
      </c>
      <c r="U824" s="0" t="n">
        <f aca="false">(SQRT(((P824/G824)^2)+((Q824/H824)^2)+((R824/I824)^2)+((S824/J824)^2)+((T824/K824)^2)))*O824</f>
        <v>0.0607549676841176</v>
      </c>
      <c r="V824" s="0" t="n">
        <f aca="false">O824&gt;U824</f>
        <v>1</v>
      </c>
      <c r="W824" s="0" t="n">
        <v>482705.618789453</v>
      </c>
      <c r="X824" s="0" t="n">
        <v>4.994E-006</v>
      </c>
      <c r="Y824" s="0" t="n">
        <f aca="false">(W824*X824)*EXP(L824*M824)</f>
        <v>2.41063186023453</v>
      </c>
      <c r="Z824" s="0" t="n">
        <v>128492.951615293</v>
      </c>
      <c r="AA824" s="0" t="n">
        <v>3748.14709444969</v>
      </c>
      <c r="AB824" s="0" t="n">
        <f aca="false">X824*0.1</f>
        <v>4.994E-007</v>
      </c>
      <c r="AC824" s="0" t="n">
        <f aca="false">(SQRT(((AA824/W824)^2)+((AB824/X824)^2)))*Y824</f>
        <v>0.241788817795964</v>
      </c>
      <c r="AD824" s="0" t="n">
        <v>5.223868284E-006</v>
      </c>
      <c r="AE824" s="0" t="n">
        <f aca="false">(W824*AD824)*EXP(L824*M824)</f>
        <v>2.52159057250282</v>
      </c>
      <c r="AF824" s="0" t="n">
        <v>128492.951615293</v>
      </c>
      <c r="AG824" s="0" t="n">
        <v>3748.14709444969</v>
      </c>
      <c r="AH824" s="0" t="n">
        <f aca="false">AD824*0.1</f>
        <v>5.223868284E-007</v>
      </c>
      <c r="AI824" s="0" t="n">
        <f aca="false">(SQRT(((AG824/W824)^2)+((AH824/AD824)^2)))*AE824</f>
        <v>0.252918089048897</v>
      </c>
      <c r="AJ824" s="0" t="n">
        <v>3.02832944E-007</v>
      </c>
      <c r="AK824" s="0" t="n">
        <f aca="false">(W824*AJ824)*EXP(L824*M824)</f>
        <v>0.146179163623352</v>
      </c>
      <c r="AL824" s="0" t="n">
        <v>128492.951615293</v>
      </c>
      <c r="AM824" s="0" t="n">
        <v>3748.14709444969</v>
      </c>
      <c r="AN824" s="0" t="n">
        <f aca="false">AJ824*0.1</f>
        <v>3.02832944E-008</v>
      </c>
      <c r="AO824" s="0" t="n">
        <f aca="false">(SQRT(((AM824/W824)^2)+((AN824/AJ824)^2)))*AK824</f>
        <v>0.0146619182057332</v>
      </c>
    </row>
    <row r="825" customFormat="false" ht="15" hidden="false" customHeight="false" outlineLevel="0" collapsed="false">
      <c r="A825" s="42" t="s">
        <v>261</v>
      </c>
      <c r="B825" s="32"/>
      <c r="C825" s="0" t="s">
        <v>2153</v>
      </c>
      <c r="D825" s="47"/>
      <c r="E825" s="0" t="n">
        <v>9000</v>
      </c>
      <c r="F825" s="0" t="n">
        <v>9246.02</v>
      </c>
      <c r="G825" s="0" t="n">
        <f aca="false">(((F825*3.7852*35.81)/1000)/(H825^2))*1.2732</f>
        <v>23.718898551609</v>
      </c>
      <c r="H825" s="0" t="n">
        <v>8.20209975</v>
      </c>
      <c r="I825" s="0" t="n">
        <v>77.9641440911869</v>
      </c>
      <c r="J825" s="0" t="n">
        <v>130.009325504884</v>
      </c>
      <c r="K825" s="0" t="n">
        <v>0.00593973</v>
      </c>
      <c r="L825" s="0" t="n">
        <v>0.005</v>
      </c>
      <c r="M825" s="0" t="n">
        <v>0</v>
      </c>
      <c r="N825" s="0" t="n">
        <v>7.55109260597332</v>
      </c>
      <c r="O825" s="0" t="n">
        <f aca="false">(N825/2204.59)*EXP(L825*M825)</f>
        <v>0.0034251686735281</v>
      </c>
      <c r="P825" s="0" t="n">
        <v>1.328521888386</v>
      </c>
      <c r="Q825" s="0" t="n">
        <v>0.0993471152211429</v>
      </c>
      <c r="R825" s="0" t="n">
        <f aca="false">26.5039616037002*(I825/Hoja4!$CT$2)</f>
        <v>0.607799021341337</v>
      </c>
      <c r="S825" s="0" t="n">
        <v>1.14894745568521</v>
      </c>
      <c r="T825" s="0" t="n">
        <v>5.58086552427142E-005</v>
      </c>
      <c r="U825" s="0" t="n">
        <f aca="false">(SQRT(((P825/G825)^2)+((Q825/H825)^2)+((R825/I825)^2)+((S825/J825)^2)+((T825/K825)^2)))*O825</f>
        <v>0.000202957132368365</v>
      </c>
      <c r="V825" s="0" t="n">
        <f aca="false">O825&gt;U825</f>
        <v>1</v>
      </c>
      <c r="W825" s="0" t="n">
        <v>720858.035549996</v>
      </c>
      <c r="X825" s="0" t="n">
        <v>4.994E-006</v>
      </c>
      <c r="Y825" s="0" t="n">
        <f aca="false">(W825*X825)*EXP(L825*M825)</f>
        <v>3.59996502953668</v>
      </c>
      <c r="Z825" s="0" t="n">
        <v>128492.951615293</v>
      </c>
      <c r="AA825" s="0" t="n">
        <v>6507.82824848106</v>
      </c>
      <c r="AB825" s="0" t="n">
        <f aca="false">X825*0.1</f>
        <v>4.994E-007</v>
      </c>
      <c r="AC825" s="0" t="n">
        <f aca="false">(SQRT(((AA825/W825)^2)+((AB825/X825)^2)))*Y825</f>
        <v>0.361460562532925</v>
      </c>
      <c r="AD825" s="0" t="n">
        <v>5.223868284E-006</v>
      </c>
      <c r="AE825" s="0" t="n">
        <f aca="false">(W825*AD825)*EXP(L825*M825)</f>
        <v>3.76566742917617</v>
      </c>
      <c r="AF825" s="0" t="n">
        <v>128492.951615293</v>
      </c>
      <c r="AG825" s="0" t="n">
        <v>6507.82824848106</v>
      </c>
      <c r="AH825" s="0" t="n">
        <f aca="false">AD825*0.1</f>
        <v>5.223868284E-007</v>
      </c>
      <c r="AI825" s="0" t="n">
        <f aca="false">(SQRT(((AG825/W825)^2)+((AH825/AD825)^2)))*AE825</f>
        <v>0.378098191536353</v>
      </c>
      <c r="AJ825" s="0" t="n">
        <v>3.02832944E-007</v>
      </c>
      <c r="AK825" s="0" t="n">
        <f aca="false">(W825*AJ825)*EXP(L825*M825)</f>
        <v>0.218299561111662</v>
      </c>
      <c r="AL825" s="0" t="n">
        <v>128492.951615293</v>
      </c>
      <c r="AM825" s="0" t="n">
        <v>6507.82824848106</v>
      </c>
      <c r="AN825" s="0" t="n">
        <f aca="false">AJ825*0.1</f>
        <v>3.02832944E-008</v>
      </c>
      <c r="AO825" s="0" t="n">
        <f aca="false">(SQRT(((AM825/W825)^2)+((AN825/AJ825)^2)))*AK825</f>
        <v>0.0219187357412378</v>
      </c>
    </row>
    <row r="826" customFormat="false" ht="15" hidden="false" customHeight="false" outlineLevel="0" collapsed="false">
      <c r="A826" s="42" t="s">
        <v>261</v>
      </c>
      <c r="B826" s="40" t="s">
        <v>1345</v>
      </c>
      <c r="C826" s="0" t="s">
        <v>2122</v>
      </c>
      <c r="D826" s="41"/>
      <c r="E826" s="0" t="n">
        <v>9000</v>
      </c>
      <c r="F826" s="0" t="n">
        <v>9246.02</v>
      </c>
      <c r="G826" s="0" t="n">
        <f aca="false">(((F826*3.7852*35.81)/1000)/(H826^2))*1.2732</f>
        <v>23.718898551609</v>
      </c>
      <c r="H826" s="0" t="n">
        <v>8.20209975</v>
      </c>
      <c r="I826" s="0" t="n">
        <v>52.2068542777815</v>
      </c>
      <c r="J826" s="0" t="n">
        <v>68.0016224983599</v>
      </c>
      <c r="K826" s="0" t="n">
        <v>3.82238500207701</v>
      </c>
      <c r="L826" s="0" t="n">
        <v>0.005</v>
      </c>
      <c r="M826" s="0" t="n">
        <v>0</v>
      </c>
      <c r="N826" s="0" t="n">
        <v>2296.17072594647</v>
      </c>
      <c r="O826" s="0" t="n">
        <f aca="false">(N826/2204.59)*EXP(L826*M826)</f>
        <v>1.04154093321047</v>
      </c>
      <c r="P826" s="0" t="n">
        <v>1.328521888386</v>
      </c>
      <c r="Q826" s="0" t="n">
        <v>0.0993471152211429</v>
      </c>
      <c r="R826" s="0" t="n">
        <f aca="false">26.5039616037002*(I826/Hoja4!$CT$2)</f>
        <v>0.406998310662302</v>
      </c>
      <c r="S826" s="0" t="n">
        <v>0.346725101597201</v>
      </c>
      <c r="T826" s="0" t="n">
        <v>0.0215793379964769</v>
      </c>
      <c r="U826" s="0" t="n">
        <f aca="false">(SQRT(((P826/G826)^2)+((Q826/H826)^2)+((R826/I826)^2)+((S826/J826)^2)+((T826/K826)^2)))*O826</f>
        <v>0.0607549676841176</v>
      </c>
      <c r="V826" s="0" t="n">
        <f aca="false">O826&gt;U826</f>
        <v>1</v>
      </c>
      <c r="W826" s="0" t="n">
        <v>482705.618789453</v>
      </c>
      <c r="X826" s="0" t="n">
        <v>4.994E-006</v>
      </c>
      <c r="Y826" s="0" t="n">
        <f aca="false">(W826*X826)*EXP(L826*M826)</f>
        <v>2.41063186023453</v>
      </c>
      <c r="Z826" s="0" t="n">
        <v>422967.168377838</v>
      </c>
      <c r="AA826" s="0" t="n">
        <v>3748.14709444969</v>
      </c>
      <c r="AB826" s="0" t="n">
        <f aca="false">X826*0.1</f>
        <v>4.994E-007</v>
      </c>
      <c r="AC826" s="0" t="n">
        <f aca="false">(SQRT(((AA826/W826)^2)+((AB826/X826)^2)))*Y826</f>
        <v>0.241788817795964</v>
      </c>
      <c r="AD826" s="0" t="n">
        <v>5.223868284E-006</v>
      </c>
      <c r="AE826" s="0" t="n">
        <f aca="false">(W826*AD826)*EXP(L826*M826)</f>
        <v>2.52159057250282</v>
      </c>
      <c r="AF826" s="0" t="n">
        <v>422967.168377838</v>
      </c>
      <c r="AG826" s="0" t="n">
        <v>3748.14709444969</v>
      </c>
      <c r="AH826" s="0" t="n">
        <f aca="false">AD826*0.1</f>
        <v>5.223868284E-007</v>
      </c>
      <c r="AI826" s="0" t="n">
        <f aca="false">(SQRT(((AG826/W826)^2)+((AH826/AD826)^2)))*AE826</f>
        <v>0.252918089048897</v>
      </c>
      <c r="AJ826" s="0" t="n">
        <v>3.02832944E-007</v>
      </c>
      <c r="AK826" s="0" t="n">
        <f aca="false">(W826*AJ826)*EXP(L826*M826)</f>
        <v>0.146179163623352</v>
      </c>
      <c r="AL826" s="0" t="n">
        <v>422967.168377838</v>
      </c>
      <c r="AM826" s="0" t="n">
        <v>3748.14709444969</v>
      </c>
      <c r="AN826" s="0" t="n">
        <f aca="false">AJ826*0.1</f>
        <v>3.02832944E-008</v>
      </c>
      <c r="AO826" s="0" t="n">
        <f aca="false">(SQRT(((AM826/W826)^2)+((AN826/AJ826)^2)))*AK826</f>
        <v>0.0146619182057332</v>
      </c>
    </row>
    <row r="827" customFormat="false" ht="15" hidden="false" customHeight="false" outlineLevel="0" collapsed="false">
      <c r="A827" s="42" t="s">
        <v>261</v>
      </c>
      <c r="B827" s="32"/>
      <c r="C827" s="0" t="s">
        <v>2153</v>
      </c>
      <c r="D827" s="47"/>
      <c r="E827" s="0" t="n">
        <v>9000</v>
      </c>
      <c r="F827" s="0" t="n">
        <v>9246.02</v>
      </c>
      <c r="G827" s="0" t="n">
        <f aca="false">(((F827*3.7852*35.81)/1000)/(H827^2))*1.2732</f>
        <v>23.718898551609</v>
      </c>
      <c r="H827" s="0" t="n">
        <v>8.20209975</v>
      </c>
      <c r="I827" s="0" t="n">
        <v>77.9641440911869</v>
      </c>
      <c r="J827" s="0" t="n">
        <v>130.009325504884</v>
      </c>
      <c r="K827" s="0" t="n">
        <v>0.00593973</v>
      </c>
      <c r="L827" s="0" t="n">
        <v>0.005</v>
      </c>
      <c r="M827" s="0" t="n">
        <v>0</v>
      </c>
      <c r="N827" s="0" t="n">
        <v>7.55109260597332</v>
      </c>
      <c r="O827" s="0" t="n">
        <f aca="false">(N827/2204.59)*EXP(L827*M827)</f>
        <v>0.0034251686735281</v>
      </c>
      <c r="P827" s="0" t="n">
        <v>1.328521888386</v>
      </c>
      <c r="Q827" s="0" t="n">
        <v>0.0993471152211429</v>
      </c>
      <c r="R827" s="0" t="n">
        <f aca="false">26.5039616037002*(I827/Hoja4!$CT$2)</f>
        <v>0.607799021341337</v>
      </c>
      <c r="S827" s="0" t="n">
        <v>1.14894745568521</v>
      </c>
      <c r="T827" s="0" t="n">
        <v>5.58086552427142E-005</v>
      </c>
      <c r="U827" s="0" t="n">
        <f aca="false">(SQRT(((P827/G827)^2)+((Q827/H827)^2)+((R827/I827)^2)+((S827/J827)^2)+((T827/K827)^2)))*O827</f>
        <v>0.000202957132368365</v>
      </c>
      <c r="V827" s="0" t="n">
        <f aca="false">O827&gt;U827</f>
        <v>1</v>
      </c>
      <c r="W827" s="0" t="n">
        <v>720858.035549996</v>
      </c>
      <c r="X827" s="0" t="n">
        <v>4.994E-006</v>
      </c>
      <c r="Y827" s="0" t="n">
        <f aca="false">(W827*X827)*EXP(L827*M827)</f>
        <v>3.59996502953668</v>
      </c>
      <c r="Z827" s="0" t="n">
        <v>422967.168377838</v>
      </c>
      <c r="AA827" s="0" t="n">
        <v>6507.82824848106</v>
      </c>
      <c r="AB827" s="0" t="n">
        <f aca="false">X827*0.1</f>
        <v>4.994E-007</v>
      </c>
      <c r="AC827" s="0" t="n">
        <f aca="false">(SQRT(((AA827/W827)^2)+((AB827/X827)^2)))*Y827</f>
        <v>0.361460562532925</v>
      </c>
      <c r="AD827" s="0" t="n">
        <v>5.223868284E-006</v>
      </c>
      <c r="AE827" s="0" t="n">
        <f aca="false">(W827*AD827)*EXP(L827*M827)</f>
        <v>3.76566742917617</v>
      </c>
      <c r="AF827" s="0" t="n">
        <v>422967.168377838</v>
      </c>
      <c r="AG827" s="0" t="n">
        <v>6507.82824848106</v>
      </c>
      <c r="AH827" s="0" t="n">
        <f aca="false">AD827*0.1</f>
        <v>5.223868284E-007</v>
      </c>
      <c r="AI827" s="0" t="n">
        <f aca="false">(SQRT(((AG827/W827)^2)+((AH827/AD827)^2)))*AE827</f>
        <v>0.378098191536353</v>
      </c>
      <c r="AJ827" s="0" t="n">
        <v>3.02832944E-007</v>
      </c>
      <c r="AK827" s="0" t="n">
        <f aca="false">(W827*AJ827)*EXP(L827*M827)</f>
        <v>0.218299561111662</v>
      </c>
      <c r="AL827" s="0" t="n">
        <v>422967.168377838</v>
      </c>
      <c r="AM827" s="0" t="n">
        <v>6507.82824848106</v>
      </c>
      <c r="AN827" s="0" t="n">
        <f aca="false">AJ827*0.1</f>
        <v>3.02832944E-008</v>
      </c>
      <c r="AO827" s="0" t="n">
        <f aca="false">(SQRT(((AM827/W827)^2)+((AN827/AJ827)^2)))*AK827</f>
        <v>0.0219187357412378</v>
      </c>
    </row>
    <row r="828" customFormat="false" ht="15" hidden="false" customHeight="false" outlineLevel="0" collapsed="false">
      <c r="A828" s="42" t="s">
        <v>441</v>
      </c>
      <c r="B828" s="40" t="s">
        <v>1348</v>
      </c>
      <c r="C828" s="0" t="s">
        <v>2122</v>
      </c>
      <c r="D828" s="41"/>
      <c r="E828" s="0" t="n">
        <v>6000</v>
      </c>
      <c r="F828" s="0" t="n">
        <v>6380</v>
      </c>
      <c r="G828" s="0" t="n">
        <f aca="false">(((F828*3.7852*35.81)/1000)/(H828^2))*1.2732</f>
        <v>17.2040417225655</v>
      </c>
      <c r="H828" s="0" t="n">
        <v>8</v>
      </c>
      <c r="I828" s="0" t="n">
        <v>27.4675982269334</v>
      </c>
      <c r="J828" s="0" t="n">
        <v>68.0016224983599</v>
      </c>
      <c r="K828" s="0" t="n">
        <v>3.82238500207701</v>
      </c>
      <c r="L828" s="0" t="n">
        <v>0.005</v>
      </c>
      <c r="M828" s="0" t="n">
        <v>0</v>
      </c>
      <c r="N828" s="0" t="n">
        <v>1084.51465223193</v>
      </c>
      <c r="O828" s="0" t="n">
        <f aca="false">(N828/2204.59)*EXP(L828*M828)</f>
        <v>0.491934850576264</v>
      </c>
      <c r="P828" s="0" t="n">
        <v>0.581693626796288</v>
      </c>
      <c r="Q828" s="0" t="n">
        <v>0.0152723966616018</v>
      </c>
      <c r="R828" s="0" t="n">
        <f aca="false">32.2690362110918*(I828/Hoja4!$AV$2)</f>
        <v>0.163784784523562</v>
      </c>
      <c r="S828" s="0" t="n">
        <v>0.346725101597201</v>
      </c>
      <c r="T828" s="0" t="n">
        <v>0.0215793379964769</v>
      </c>
      <c r="U828" s="0" t="n">
        <f aca="false">(SQRT(((P828/G828)^2)+((Q828/H828)^2)+((R828/I828)^2)+((S828/J828)^2)+((T828/K828)^2)))*O828</f>
        <v>0.0173247940426472</v>
      </c>
      <c r="V828" s="0" t="n">
        <f aca="false">O828&gt;U828</f>
        <v>1</v>
      </c>
      <c r="W828" s="0" t="n">
        <v>175243.276687835</v>
      </c>
      <c r="X828" s="0" t="n">
        <v>4.994E-006</v>
      </c>
      <c r="Y828" s="0" t="n">
        <f aca="false">(W828*X828)*EXP(L828*M828)</f>
        <v>0.875164923779049</v>
      </c>
      <c r="Z828" s="0" t="n">
        <v>128492.951615293</v>
      </c>
      <c r="AA828" s="0" t="n">
        <v>3748.14709444969</v>
      </c>
      <c r="AB828" s="0" t="n">
        <f aca="false">X828*0.1</f>
        <v>4.994E-007</v>
      </c>
      <c r="AC828" s="0" t="n">
        <f aca="false">(SQRT(((AA828/W828)^2)+((AB828/X828)^2)))*Y828</f>
        <v>0.0894958613206444</v>
      </c>
      <c r="AD828" s="0" t="n">
        <v>5.223868284E-006</v>
      </c>
      <c r="AE828" s="0" t="n">
        <f aca="false">(W828*AD828)*EXP(L828*M828)</f>
        <v>0.915447795073819</v>
      </c>
      <c r="AF828" s="0" t="n">
        <v>128492.951615293</v>
      </c>
      <c r="AG828" s="0" t="n">
        <v>3748.14709444969</v>
      </c>
      <c r="AH828" s="0" t="n">
        <f aca="false">AD828*0.1</f>
        <v>5.223868284E-007</v>
      </c>
      <c r="AI828" s="0" t="n">
        <f aca="false">(SQRT(((AG828/W828)^2)+((AH828/AD828)^2)))*AE828</f>
        <v>0.0936152566083654</v>
      </c>
      <c r="AJ828" s="0" t="n">
        <v>3.02832944E-007</v>
      </c>
      <c r="AK828" s="0" t="n">
        <f aca="false">(W828*AJ828)*EXP(L828*M828)</f>
        <v>0.0530694373955837</v>
      </c>
      <c r="AL828" s="0" t="n">
        <v>128492.951615293</v>
      </c>
      <c r="AM828" s="0" t="n">
        <v>3748.14709444969</v>
      </c>
      <c r="AN828" s="0" t="n">
        <f aca="false">AJ828*0.1</f>
        <v>3.02832944E-008</v>
      </c>
      <c r="AO828" s="0" t="n">
        <f aca="false">(SQRT(((AM828/W828)^2)+((AN828/AJ828)^2)))*AK828</f>
        <v>0.0054269713975864</v>
      </c>
    </row>
    <row r="829" customFormat="false" ht="15" hidden="false" customHeight="false" outlineLevel="0" collapsed="false">
      <c r="A829" s="42" t="s">
        <v>441</v>
      </c>
      <c r="B829" s="32"/>
      <c r="C829" s="0" t="s">
        <v>2122</v>
      </c>
      <c r="D829" s="47"/>
      <c r="E829" s="0" t="n">
        <v>6000</v>
      </c>
      <c r="F829" s="0" t="n">
        <v>6380</v>
      </c>
      <c r="G829" s="0" t="n">
        <f aca="false">(((F829*3.7852*35.81)/1000)/(H829^2))*1.2732</f>
        <v>17.2040417225655</v>
      </c>
      <c r="H829" s="0" t="n">
        <v>8</v>
      </c>
      <c r="I829" s="0" t="n">
        <v>27.4675982269334</v>
      </c>
      <c r="J829" s="0" t="n">
        <v>68.0016224983599</v>
      </c>
      <c r="K829" s="0" t="n">
        <v>3.82238500207701</v>
      </c>
      <c r="L829" s="0" t="n">
        <v>0.005</v>
      </c>
      <c r="M829" s="0" t="n">
        <v>0</v>
      </c>
      <c r="N829" s="0" t="n">
        <v>1084.51465223193</v>
      </c>
      <c r="O829" s="0" t="n">
        <f aca="false">(N829/2204.59)*EXP(L829*M829)</f>
        <v>0.491934850576264</v>
      </c>
      <c r="P829" s="0" t="n">
        <v>0.581693626796288</v>
      </c>
      <c r="Q829" s="0" t="n">
        <v>0.0152723966616018</v>
      </c>
      <c r="R829" s="0" t="n">
        <f aca="false">32.2690362110918*(I829/Hoja4!$AV$2)</f>
        <v>0.163784784523562</v>
      </c>
      <c r="S829" s="0" t="n">
        <v>0.346725101597201</v>
      </c>
      <c r="T829" s="0" t="n">
        <v>0.0215793379964769</v>
      </c>
      <c r="U829" s="0" t="n">
        <f aca="false">(SQRT(((P829/G829)^2)+((Q829/H829)^2)+((R829/I829)^2)+((S829/J829)^2)+((T829/K829)^2)))*O829</f>
        <v>0.0173247940426472</v>
      </c>
      <c r="V829" s="0" t="n">
        <f aca="false">O829&gt;U829</f>
        <v>1</v>
      </c>
      <c r="W829" s="0" t="n">
        <v>175243.276687835</v>
      </c>
      <c r="X829" s="0" t="n">
        <v>4.994E-006</v>
      </c>
      <c r="Y829" s="0" t="n">
        <f aca="false">(W829*X829)*EXP(L829*M829)</f>
        <v>0.875164923779049</v>
      </c>
      <c r="Z829" s="0" t="n">
        <v>128492.951615293</v>
      </c>
      <c r="AA829" s="0" t="n">
        <v>3748.14709444969</v>
      </c>
      <c r="AB829" s="0" t="n">
        <f aca="false">X829*0.1</f>
        <v>4.994E-007</v>
      </c>
      <c r="AC829" s="0" t="n">
        <f aca="false">(SQRT(((AA829/W829)^2)+((AB829/X829)^2)))*Y829</f>
        <v>0.0894958613206444</v>
      </c>
      <c r="AD829" s="0" t="n">
        <v>5.223868284E-006</v>
      </c>
      <c r="AE829" s="0" t="n">
        <f aca="false">(W829*AD829)*EXP(L829*M829)</f>
        <v>0.915447795073819</v>
      </c>
      <c r="AF829" s="0" t="n">
        <v>128492.951615293</v>
      </c>
      <c r="AG829" s="0" t="n">
        <v>3748.14709444969</v>
      </c>
      <c r="AH829" s="0" t="n">
        <f aca="false">AD829*0.1</f>
        <v>5.223868284E-007</v>
      </c>
      <c r="AI829" s="0" t="n">
        <f aca="false">(SQRT(((AG829/W829)^2)+((AH829/AD829)^2)))*AE829</f>
        <v>0.0936152566083654</v>
      </c>
      <c r="AJ829" s="0" t="n">
        <v>3.02832944E-007</v>
      </c>
      <c r="AK829" s="0" t="n">
        <f aca="false">(W829*AJ829)*EXP(L829*M829)</f>
        <v>0.0530694373955837</v>
      </c>
      <c r="AL829" s="0" t="n">
        <v>128492.951615293</v>
      </c>
      <c r="AM829" s="0" t="n">
        <v>3748.14709444969</v>
      </c>
      <c r="AN829" s="0" t="n">
        <f aca="false">AJ829*0.1</f>
        <v>3.02832944E-008</v>
      </c>
      <c r="AO829" s="0" t="n">
        <f aca="false">(SQRT(((AM829/W829)^2)+((AN829/AJ829)^2)))*AK829</f>
        <v>0.0054269713975864</v>
      </c>
    </row>
    <row r="830" customFormat="false" ht="15" hidden="false" customHeight="false" outlineLevel="0" collapsed="false">
      <c r="A830" s="42" t="s">
        <v>441</v>
      </c>
      <c r="B830" s="32"/>
      <c r="C830" s="0" t="s">
        <v>2153</v>
      </c>
      <c r="D830" s="47"/>
      <c r="E830" s="0" t="n">
        <v>6000</v>
      </c>
      <c r="F830" s="0" t="n">
        <v>6380</v>
      </c>
      <c r="G830" s="0" t="n">
        <f aca="false">(((F830*3.7852*35.81)/1000)/(H830^2))*1.2732</f>
        <v>17.2040417225655</v>
      </c>
      <c r="H830" s="0" t="n">
        <v>8</v>
      </c>
      <c r="I830" s="0" t="n">
        <v>77.5111954297142</v>
      </c>
      <c r="J830" s="0" t="n">
        <v>130.009325504884</v>
      </c>
      <c r="K830" s="0" t="n">
        <v>0.00593973</v>
      </c>
      <c r="L830" s="0" t="n">
        <v>0.005</v>
      </c>
      <c r="M830" s="0" t="n">
        <v>0</v>
      </c>
      <c r="N830" s="0" t="n">
        <v>5.22774462220522</v>
      </c>
      <c r="O830" s="0" t="n">
        <f aca="false">(N830/2204.59)*EXP(L830*M830)</f>
        <v>0.00237130016112076</v>
      </c>
      <c r="P830" s="0" t="n">
        <v>0.581693626796288</v>
      </c>
      <c r="Q830" s="0" t="n">
        <v>0.0152723966616018</v>
      </c>
      <c r="R830" s="0" t="n">
        <f aca="false">32.2690362110918*(I830/Hoja4!$AV$2)</f>
        <v>0.462186549283772</v>
      </c>
      <c r="S830" s="0" t="n">
        <v>1.14894745568521</v>
      </c>
      <c r="T830" s="0" t="n">
        <v>5.58086552427142E-005</v>
      </c>
      <c r="U830" s="0" t="n">
        <f aca="false">(SQRT(((P830/G830)^2)+((Q830/H830)^2)+((R830/I830)^2)+((S830/J830)^2)+((T830/K830)^2)))*O830</f>
        <v>8.70882609655907E-005</v>
      </c>
      <c r="V830" s="0" t="n">
        <f aca="false">O830&gt;U830</f>
        <v>1</v>
      </c>
      <c r="W830" s="0" t="n">
        <v>494521.426841577</v>
      </c>
      <c r="X830" s="0" t="n">
        <v>4.994E-006</v>
      </c>
      <c r="Y830" s="0" t="n">
        <f aca="false">(W830*X830)*EXP(L830*M830)</f>
        <v>2.46964000564683</v>
      </c>
      <c r="Z830" s="0" t="n">
        <v>422967.168377838</v>
      </c>
      <c r="AA830" s="0" t="n">
        <v>6507.82824848106</v>
      </c>
      <c r="AB830" s="0" t="n">
        <f aca="false">X830*0.1</f>
        <v>4.994E-007</v>
      </c>
      <c r="AC830" s="0" t="n">
        <f aca="false">(SQRT(((AA830/W830)^2)+((AB830/X830)^2)))*Y830</f>
        <v>0.249093303207174</v>
      </c>
      <c r="AD830" s="0" t="n">
        <v>5.223868284E-006</v>
      </c>
      <c r="AE830" s="0" t="n">
        <f aca="false">(W830*AD830)*EXP(L830*M830)</f>
        <v>2.58331479743614</v>
      </c>
      <c r="AF830" s="0" t="n">
        <v>422967.168377838</v>
      </c>
      <c r="AG830" s="0" t="n">
        <v>6507.82824848106</v>
      </c>
      <c r="AH830" s="0" t="n">
        <f aca="false">AD830*0.1</f>
        <v>5.223868284E-007</v>
      </c>
      <c r="AI830" s="0" t="n">
        <f aca="false">(SQRT(((AG830/W830)^2)+((AH830/AD830)^2)))*AE830</f>
        <v>0.260558791826342</v>
      </c>
      <c r="AJ830" s="0" t="n">
        <v>3.02832944E-007</v>
      </c>
      <c r="AK830" s="0" t="n">
        <f aca="false">(W830*AJ830)*EXP(L830*M830)</f>
        <v>0.149757379561515</v>
      </c>
      <c r="AL830" s="0" t="n">
        <v>422967.168377838</v>
      </c>
      <c r="AM830" s="0" t="n">
        <v>6507.82824848106</v>
      </c>
      <c r="AN830" s="0" t="n">
        <f aca="false">AJ830*0.1</f>
        <v>3.02832944E-008</v>
      </c>
      <c r="AO830" s="0" t="n">
        <f aca="false">(SQRT(((AM830/W830)^2)+((AN830/AJ830)^2)))*AK830</f>
        <v>0.0151048574971793</v>
      </c>
    </row>
    <row r="831" customFormat="false" ht="15" hidden="false" customHeight="false" outlineLevel="0" collapsed="false">
      <c r="A831" s="42" t="s">
        <v>441</v>
      </c>
      <c r="B831" s="32"/>
      <c r="C831" s="0" t="s">
        <v>2153</v>
      </c>
      <c r="D831" s="47"/>
      <c r="E831" s="0" t="n">
        <v>6000</v>
      </c>
      <c r="F831" s="0" t="n">
        <v>6380</v>
      </c>
      <c r="G831" s="0" t="n">
        <f aca="false">(((F831*3.7852*35.81)/1000)/(H831^2))*1.2732</f>
        <v>17.2040417225655</v>
      </c>
      <c r="H831" s="0" t="n">
        <v>8</v>
      </c>
      <c r="I831" s="0" t="n">
        <v>77.5111954297142</v>
      </c>
      <c r="J831" s="0" t="n">
        <v>130.009325504884</v>
      </c>
      <c r="K831" s="0" t="n">
        <v>0.00593973</v>
      </c>
      <c r="L831" s="0" t="n">
        <v>0.005</v>
      </c>
      <c r="M831" s="0" t="n">
        <v>0</v>
      </c>
      <c r="N831" s="0" t="n">
        <v>5.22774462220522</v>
      </c>
      <c r="O831" s="0" t="n">
        <f aca="false">(N831/2204.59)*EXP(L831*M831)</f>
        <v>0.00237130016112076</v>
      </c>
      <c r="P831" s="0" t="n">
        <v>0.581693626796288</v>
      </c>
      <c r="Q831" s="0" t="n">
        <v>0.0152723966616018</v>
      </c>
      <c r="R831" s="0" t="n">
        <f aca="false">32.2690362110918*(I831/Hoja4!$AV$2)</f>
        <v>0.462186549283772</v>
      </c>
      <c r="S831" s="0" t="n">
        <v>1.14894745568521</v>
      </c>
      <c r="T831" s="0" t="n">
        <v>5.58086552427142E-005</v>
      </c>
      <c r="U831" s="0" t="n">
        <f aca="false">(SQRT(((P831/G831)^2)+((Q831/H831)^2)+((R831/I831)^2)+((S831/J831)^2)+((T831/K831)^2)))*O831</f>
        <v>8.70882609655907E-005</v>
      </c>
      <c r="V831" s="0" t="n">
        <f aca="false">O831&gt;U831</f>
        <v>1</v>
      </c>
      <c r="W831" s="0" t="n">
        <v>494521.426841577</v>
      </c>
      <c r="X831" s="0" t="n">
        <v>4.994E-006</v>
      </c>
      <c r="Y831" s="0" t="n">
        <f aca="false">(W831*X831)*EXP(L831*M831)</f>
        <v>2.46964000564683</v>
      </c>
      <c r="Z831" s="0" t="n">
        <v>422967.168377838</v>
      </c>
      <c r="AA831" s="0" t="n">
        <v>6507.82824848106</v>
      </c>
      <c r="AB831" s="0" t="n">
        <f aca="false">X831*0.1</f>
        <v>4.994E-007</v>
      </c>
      <c r="AC831" s="0" t="n">
        <f aca="false">(SQRT(((AA831/W831)^2)+((AB831/X831)^2)))*Y831</f>
        <v>0.249093303207174</v>
      </c>
      <c r="AD831" s="0" t="n">
        <v>5.223868284E-006</v>
      </c>
      <c r="AE831" s="0" t="n">
        <f aca="false">(W831*AD831)*EXP(L831*M831)</f>
        <v>2.58331479743614</v>
      </c>
      <c r="AF831" s="0" t="n">
        <v>422967.168377838</v>
      </c>
      <c r="AG831" s="0" t="n">
        <v>6507.82824848106</v>
      </c>
      <c r="AH831" s="0" t="n">
        <f aca="false">AD831*0.1</f>
        <v>5.223868284E-007</v>
      </c>
      <c r="AI831" s="0" t="n">
        <f aca="false">(SQRT(((AG831/W831)^2)+((AH831/AD831)^2)))*AE831</f>
        <v>0.260558791826342</v>
      </c>
      <c r="AJ831" s="0" t="n">
        <v>3.02832944E-007</v>
      </c>
      <c r="AK831" s="0" t="n">
        <f aca="false">(W831*AJ831)*EXP(L831*M831)</f>
        <v>0.149757379561515</v>
      </c>
      <c r="AL831" s="0" t="n">
        <v>422967.168377838</v>
      </c>
      <c r="AM831" s="0" t="n">
        <v>6507.82824848106</v>
      </c>
      <c r="AN831" s="0" t="n">
        <f aca="false">AJ831*0.1</f>
        <v>3.02832944E-008</v>
      </c>
      <c r="AO831" s="0" t="n">
        <f aca="false">(SQRT(((AM831/W831)^2)+((AN831/AJ831)^2)))*AK831</f>
        <v>0.0151048574971793</v>
      </c>
    </row>
    <row r="832" customFormat="false" ht="15" hidden="false" customHeight="false" outlineLevel="0" collapsed="false">
      <c r="A832" s="42" t="s">
        <v>441</v>
      </c>
      <c r="B832" s="50" t="s">
        <v>1352</v>
      </c>
      <c r="C832" s="0" t="s">
        <v>2122</v>
      </c>
      <c r="D832" s="41"/>
      <c r="E832" s="0" t="n">
        <v>6000</v>
      </c>
      <c r="F832" s="0" t="n">
        <v>6380</v>
      </c>
      <c r="G832" s="0" t="n">
        <f aca="false">(((F832*3.7852*35.81)/1000)/(H832^2))*1.2732</f>
        <v>17.2040417225655</v>
      </c>
      <c r="H832" s="0" t="n">
        <v>8</v>
      </c>
      <c r="I832" s="0" t="n">
        <v>27.4675982269334</v>
      </c>
      <c r="J832" s="0" t="n">
        <v>68.0016224983599</v>
      </c>
      <c r="K832" s="0" t="n">
        <v>3.82238500207701</v>
      </c>
      <c r="L832" s="0" t="n">
        <v>0.005</v>
      </c>
      <c r="M832" s="0" t="n">
        <v>0</v>
      </c>
      <c r="N832" s="0" t="n">
        <v>1084.51465223193</v>
      </c>
      <c r="O832" s="0" t="n">
        <f aca="false">(N832/2204.59)*EXP(L832*M832)</f>
        <v>0.491934850576264</v>
      </c>
      <c r="P832" s="0" t="n">
        <v>0.581693626796288</v>
      </c>
      <c r="Q832" s="0" t="n">
        <v>0.0152723966616018</v>
      </c>
      <c r="R832" s="0" t="n">
        <f aca="false">32.2690362110918*(I832/Hoja4!$AV$2)</f>
        <v>0.163784784523562</v>
      </c>
      <c r="S832" s="0" t="n">
        <v>0.346725101597201</v>
      </c>
      <c r="T832" s="0" t="n">
        <v>0.0215793379964769</v>
      </c>
      <c r="U832" s="0" t="n">
        <f aca="false">(SQRT(((P832/G832)^2)+((Q832/H832)^2)+((R832/I832)^2)+((S832/J832)^2)+((T832/K832)^2)))*O832</f>
        <v>0.0173247940426472</v>
      </c>
      <c r="V832" s="0" t="n">
        <f aca="false">O832&gt;U832</f>
        <v>1</v>
      </c>
      <c r="W832" s="0" t="n">
        <v>175243.276687835</v>
      </c>
      <c r="X832" s="0" t="n">
        <v>4.994E-006</v>
      </c>
      <c r="Y832" s="0" t="n">
        <f aca="false">(W832*X832)*EXP(L832*M832)</f>
        <v>0.875164923779049</v>
      </c>
      <c r="Z832" s="0" t="n">
        <v>128492.951615293</v>
      </c>
      <c r="AA832" s="0" t="n">
        <v>3748.14709444969</v>
      </c>
      <c r="AB832" s="0" t="n">
        <f aca="false">X832*0.1</f>
        <v>4.994E-007</v>
      </c>
      <c r="AC832" s="0" t="n">
        <f aca="false">(SQRT(((AA832/W832)^2)+((AB832/X832)^2)))*Y832</f>
        <v>0.0894958613206444</v>
      </c>
      <c r="AD832" s="0" t="n">
        <v>5.223868284E-006</v>
      </c>
      <c r="AE832" s="0" t="n">
        <f aca="false">(W832*AD832)*EXP(L832*M832)</f>
        <v>0.915447795073819</v>
      </c>
      <c r="AF832" s="0" t="n">
        <v>128492.951615293</v>
      </c>
      <c r="AG832" s="0" t="n">
        <v>3748.14709444969</v>
      </c>
      <c r="AH832" s="0" t="n">
        <f aca="false">AD832*0.1</f>
        <v>5.223868284E-007</v>
      </c>
      <c r="AI832" s="0" t="n">
        <f aca="false">(SQRT(((AG832/W832)^2)+((AH832/AD832)^2)))*AE832</f>
        <v>0.0936152566083654</v>
      </c>
      <c r="AJ832" s="0" t="n">
        <v>3.02832944E-007</v>
      </c>
      <c r="AK832" s="0" t="n">
        <f aca="false">(W832*AJ832)*EXP(L832*M832)</f>
        <v>0.0530694373955837</v>
      </c>
      <c r="AL832" s="0" t="n">
        <v>128492.951615293</v>
      </c>
      <c r="AM832" s="0" t="n">
        <v>3748.14709444969</v>
      </c>
      <c r="AN832" s="0" t="n">
        <f aca="false">AJ832*0.1</f>
        <v>3.02832944E-008</v>
      </c>
      <c r="AO832" s="0" t="n">
        <f aca="false">(SQRT(((AM832/W832)^2)+((AN832/AJ832)^2)))*AK832</f>
        <v>0.0054269713975864</v>
      </c>
    </row>
    <row r="833" customFormat="false" ht="15" hidden="false" customHeight="false" outlineLevel="0" collapsed="false">
      <c r="A833" s="42" t="s">
        <v>441</v>
      </c>
      <c r="B833" s="32"/>
      <c r="C833" s="0" t="s">
        <v>2122</v>
      </c>
      <c r="D833" s="47"/>
      <c r="E833" s="0" t="n">
        <v>6000</v>
      </c>
      <c r="F833" s="0" t="n">
        <v>6380</v>
      </c>
      <c r="G833" s="0" t="n">
        <f aca="false">(((F833*3.7852*35.81)/1000)/(H833^2))*1.2732</f>
        <v>17.2040417225655</v>
      </c>
      <c r="H833" s="0" t="n">
        <v>8</v>
      </c>
      <c r="I833" s="0" t="n">
        <v>27.4675982269334</v>
      </c>
      <c r="J833" s="0" t="n">
        <v>68.0016224983599</v>
      </c>
      <c r="K833" s="0" t="n">
        <v>3.82238500207701</v>
      </c>
      <c r="L833" s="0" t="n">
        <v>0.005</v>
      </c>
      <c r="M833" s="0" t="n">
        <v>0</v>
      </c>
      <c r="N833" s="0" t="n">
        <v>1084.51465223193</v>
      </c>
      <c r="O833" s="0" t="n">
        <f aca="false">(N833/2204.59)*EXP(L833*M833)</f>
        <v>0.491934850576264</v>
      </c>
      <c r="P833" s="0" t="n">
        <v>0.581693626796288</v>
      </c>
      <c r="Q833" s="0" t="n">
        <v>0.0152723966616018</v>
      </c>
      <c r="R833" s="0" t="n">
        <f aca="false">32.2690362110918*(I833/Hoja4!$AV$2)</f>
        <v>0.163784784523562</v>
      </c>
      <c r="S833" s="0" t="n">
        <v>0.346725101597201</v>
      </c>
      <c r="T833" s="0" t="n">
        <v>0.0215793379964769</v>
      </c>
      <c r="U833" s="0" t="n">
        <f aca="false">(SQRT(((P833/G833)^2)+((Q833/H833)^2)+((R833/I833)^2)+((S833/J833)^2)+((T833/K833)^2)))*O833</f>
        <v>0.0173247940426472</v>
      </c>
      <c r="V833" s="0" t="n">
        <f aca="false">O833&gt;U833</f>
        <v>1</v>
      </c>
      <c r="W833" s="0" t="n">
        <v>175243.276687835</v>
      </c>
      <c r="X833" s="0" t="n">
        <v>4.994E-006</v>
      </c>
      <c r="Y833" s="0" t="n">
        <f aca="false">(W833*X833)*EXP(L833*M833)</f>
        <v>0.875164923779049</v>
      </c>
      <c r="Z833" s="0" t="n">
        <v>128492.951615293</v>
      </c>
      <c r="AA833" s="0" t="n">
        <v>3748.14709444969</v>
      </c>
      <c r="AB833" s="0" t="n">
        <f aca="false">X833*0.1</f>
        <v>4.994E-007</v>
      </c>
      <c r="AC833" s="0" t="n">
        <f aca="false">(SQRT(((AA833/W833)^2)+((AB833/X833)^2)))*Y833</f>
        <v>0.0894958613206444</v>
      </c>
      <c r="AD833" s="0" t="n">
        <v>5.223868284E-006</v>
      </c>
      <c r="AE833" s="0" t="n">
        <f aca="false">(W833*AD833)*EXP(L833*M833)</f>
        <v>0.915447795073819</v>
      </c>
      <c r="AF833" s="0" t="n">
        <v>128492.951615293</v>
      </c>
      <c r="AG833" s="0" t="n">
        <v>3748.14709444969</v>
      </c>
      <c r="AH833" s="0" t="n">
        <f aca="false">AD833*0.1</f>
        <v>5.223868284E-007</v>
      </c>
      <c r="AI833" s="0" t="n">
        <f aca="false">(SQRT(((AG833/W833)^2)+((AH833/AD833)^2)))*AE833</f>
        <v>0.0936152566083654</v>
      </c>
      <c r="AJ833" s="0" t="n">
        <v>3.02832944E-007</v>
      </c>
      <c r="AK833" s="0" t="n">
        <f aca="false">(W833*AJ833)*EXP(L833*M833)</f>
        <v>0.0530694373955837</v>
      </c>
      <c r="AL833" s="0" t="n">
        <v>128492.951615293</v>
      </c>
      <c r="AM833" s="0" t="n">
        <v>3748.14709444969</v>
      </c>
      <c r="AN833" s="0" t="n">
        <f aca="false">AJ833*0.1</f>
        <v>3.02832944E-008</v>
      </c>
      <c r="AO833" s="0" t="n">
        <f aca="false">(SQRT(((AM833/W833)^2)+((AN833/AJ833)^2)))*AK833</f>
        <v>0.0054269713975864</v>
      </c>
    </row>
    <row r="834" customFormat="false" ht="15" hidden="false" customHeight="false" outlineLevel="0" collapsed="false">
      <c r="A834" s="42" t="s">
        <v>441</v>
      </c>
      <c r="B834" s="32"/>
      <c r="C834" s="0" t="s">
        <v>2153</v>
      </c>
      <c r="D834" s="47"/>
      <c r="E834" s="0" t="n">
        <v>6000</v>
      </c>
      <c r="F834" s="0" t="n">
        <v>6380</v>
      </c>
      <c r="G834" s="0" t="n">
        <f aca="false">(((F834*3.7852*35.81)/1000)/(H834^2))*1.2732</f>
        <v>17.2040417225655</v>
      </c>
      <c r="H834" s="0" t="n">
        <v>8</v>
      </c>
      <c r="I834" s="0" t="n">
        <v>77.5111954297142</v>
      </c>
      <c r="J834" s="0" t="n">
        <v>130.009325504884</v>
      </c>
      <c r="K834" s="0" t="n">
        <v>0.00593973</v>
      </c>
      <c r="L834" s="0" t="n">
        <v>0.005</v>
      </c>
      <c r="M834" s="0" t="n">
        <v>0</v>
      </c>
      <c r="N834" s="0" t="n">
        <v>5.22774462220522</v>
      </c>
      <c r="O834" s="0" t="n">
        <f aca="false">(N834/2204.59)*EXP(L834*M834)</f>
        <v>0.00237130016112076</v>
      </c>
      <c r="P834" s="0" t="n">
        <v>0.581693626796288</v>
      </c>
      <c r="Q834" s="0" t="n">
        <v>0.0152723966616018</v>
      </c>
      <c r="R834" s="0" t="n">
        <f aca="false">32.2690362110918*(I834/Hoja4!$AV$2)</f>
        <v>0.462186549283772</v>
      </c>
      <c r="S834" s="0" t="n">
        <v>1.14894745568521</v>
      </c>
      <c r="T834" s="0" t="n">
        <v>5.58086552427142E-005</v>
      </c>
      <c r="U834" s="0" t="n">
        <f aca="false">(SQRT(((P834/G834)^2)+((Q834/H834)^2)+((R834/I834)^2)+((S834/J834)^2)+((T834/K834)^2)))*O834</f>
        <v>8.70882609655907E-005</v>
      </c>
      <c r="V834" s="0" t="n">
        <f aca="false">O834&gt;U834</f>
        <v>1</v>
      </c>
      <c r="W834" s="0" t="n">
        <v>494521.426841577</v>
      </c>
      <c r="X834" s="0" t="n">
        <v>4.994E-006</v>
      </c>
      <c r="Y834" s="0" t="n">
        <f aca="false">(W834*X834)*EXP(L834*M834)</f>
        <v>2.46964000564683</v>
      </c>
      <c r="Z834" s="0" t="n">
        <v>422967.168377838</v>
      </c>
      <c r="AA834" s="0" t="n">
        <v>6507.82824848106</v>
      </c>
      <c r="AB834" s="0" t="n">
        <f aca="false">X834*0.1</f>
        <v>4.994E-007</v>
      </c>
      <c r="AC834" s="0" t="n">
        <f aca="false">(SQRT(((AA834/W834)^2)+((AB834/X834)^2)))*Y834</f>
        <v>0.249093303207174</v>
      </c>
      <c r="AD834" s="0" t="n">
        <v>5.223868284E-006</v>
      </c>
      <c r="AE834" s="0" t="n">
        <f aca="false">(W834*AD834)*EXP(L834*M834)</f>
        <v>2.58331479743614</v>
      </c>
      <c r="AF834" s="0" t="n">
        <v>422967.168377838</v>
      </c>
      <c r="AG834" s="0" t="n">
        <v>6507.82824848106</v>
      </c>
      <c r="AH834" s="0" t="n">
        <f aca="false">AD834*0.1</f>
        <v>5.223868284E-007</v>
      </c>
      <c r="AI834" s="0" t="n">
        <f aca="false">(SQRT(((AG834/W834)^2)+((AH834/AD834)^2)))*AE834</f>
        <v>0.260558791826342</v>
      </c>
      <c r="AJ834" s="0" t="n">
        <v>3.02832944E-007</v>
      </c>
      <c r="AK834" s="0" t="n">
        <f aca="false">(W834*AJ834)*EXP(L834*M834)</f>
        <v>0.149757379561515</v>
      </c>
      <c r="AL834" s="0" t="n">
        <v>422967.168377838</v>
      </c>
      <c r="AM834" s="0" t="n">
        <v>6507.82824848106</v>
      </c>
      <c r="AN834" s="0" t="n">
        <f aca="false">AJ834*0.1</f>
        <v>3.02832944E-008</v>
      </c>
      <c r="AO834" s="0" t="n">
        <f aca="false">(SQRT(((AM834/W834)^2)+((AN834/AJ834)^2)))*AK834</f>
        <v>0.0151048574971793</v>
      </c>
    </row>
    <row r="835" customFormat="false" ht="15" hidden="false" customHeight="false" outlineLevel="0" collapsed="false">
      <c r="A835" s="42" t="s">
        <v>441</v>
      </c>
      <c r="B835" s="32"/>
      <c r="C835" s="0" t="s">
        <v>2153</v>
      </c>
      <c r="D835" s="47"/>
      <c r="E835" s="0" t="n">
        <v>6000</v>
      </c>
      <c r="F835" s="0" t="n">
        <v>6380</v>
      </c>
      <c r="G835" s="0" t="n">
        <f aca="false">(((F835*3.7852*35.81)/1000)/(H835^2))*1.2732</f>
        <v>17.2040417225655</v>
      </c>
      <c r="H835" s="0" t="n">
        <v>8</v>
      </c>
      <c r="I835" s="0" t="n">
        <v>77.5111954297142</v>
      </c>
      <c r="J835" s="0" t="n">
        <v>130.009325504884</v>
      </c>
      <c r="K835" s="0" t="n">
        <v>0.00593973</v>
      </c>
      <c r="L835" s="0" t="n">
        <v>0.005</v>
      </c>
      <c r="M835" s="0" t="n">
        <v>0</v>
      </c>
      <c r="N835" s="0" t="n">
        <v>5.22774462220522</v>
      </c>
      <c r="O835" s="0" t="n">
        <f aca="false">(N835/2204.59)*EXP(L835*M835)</f>
        <v>0.00237130016112076</v>
      </c>
      <c r="P835" s="0" t="n">
        <v>0.581693626796288</v>
      </c>
      <c r="Q835" s="0" t="n">
        <v>0.0152723966616018</v>
      </c>
      <c r="R835" s="0" t="n">
        <f aca="false">32.2690362110918*(I835/Hoja4!$AV$2)</f>
        <v>0.462186549283772</v>
      </c>
      <c r="S835" s="0" t="n">
        <v>1.14894745568521</v>
      </c>
      <c r="T835" s="0" t="n">
        <v>5.58086552427142E-005</v>
      </c>
      <c r="U835" s="0" t="n">
        <f aca="false">(SQRT(((P835/G835)^2)+((Q835/H835)^2)+((R835/I835)^2)+((S835/J835)^2)+((T835/K835)^2)))*O835</f>
        <v>8.70882609655907E-005</v>
      </c>
      <c r="V835" s="0" t="n">
        <f aca="false">O835&gt;U835</f>
        <v>1</v>
      </c>
      <c r="W835" s="0" t="n">
        <v>494521.426841577</v>
      </c>
      <c r="X835" s="0" t="n">
        <v>4.994E-006</v>
      </c>
      <c r="Y835" s="0" t="n">
        <f aca="false">(W835*X835)*EXP(L835*M835)</f>
        <v>2.46964000564683</v>
      </c>
      <c r="Z835" s="0" t="n">
        <v>422967.168377838</v>
      </c>
      <c r="AA835" s="0" t="n">
        <v>6507.82824848106</v>
      </c>
      <c r="AB835" s="0" t="n">
        <f aca="false">X835*0.1</f>
        <v>4.994E-007</v>
      </c>
      <c r="AC835" s="0" t="n">
        <f aca="false">(SQRT(((AA835/W835)^2)+((AB835/X835)^2)))*Y835</f>
        <v>0.249093303207174</v>
      </c>
      <c r="AD835" s="0" t="n">
        <v>5.223868284E-006</v>
      </c>
      <c r="AE835" s="0" t="n">
        <f aca="false">(W835*AD835)*EXP(L835*M835)</f>
        <v>2.58331479743614</v>
      </c>
      <c r="AF835" s="0" t="n">
        <v>422967.168377838</v>
      </c>
      <c r="AG835" s="0" t="n">
        <v>6507.82824848106</v>
      </c>
      <c r="AH835" s="0" t="n">
        <f aca="false">AD835*0.1</f>
        <v>5.223868284E-007</v>
      </c>
      <c r="AI835" s="0" t="n">
        <f aca="false">(SQRT(((AG835/W835)^2)+((AH835/AD835)^2)))*AE835</f>
        <v>0.260558791826342</v>
      </c>
      <c r="AJ835" s="0" t="n">
        <v>3.02832944E-007</v>
      </c>
      <c r="AK835" s="0" t="n">
        <f aca="false">(W835*AJ835)*EXP(L835*M835)</f>
        <v>0.149757379561515</v>
      </c>
      <c r="AL835" s="0" t="n">
        <v>422967.168377838</v>
      </c>
      <c r="AM835" s="0" t="n">
        <v>6507.82824848106</v>
      </c>
      <c r="AN835" s="0" t="n">
        <f aca="false">AJ835*0.1</f>
        <v>3.02832944E-008</v>
      </c>
      <c r="AO835" s="0" t="n">
        <f aca="false">(SQRT(((AM835/W835)^2)+((AN835/AJ835)^2)))*AK835</f>
        <v>0.0151048574971793</v>
      </c>
    </row>
    <row r="836" customFormat="false" ht="15" hidden="false" customHeight="false" outlineLevel="0" collapsed="false">
      <c r="A836" s="42" t="s">
        <v>441</v>
      </c>
      <c r="B836" s="40" t="s">
        <v>1355</v>
      </c>
      <c r="C836" s="0" t="s">
        <v>2122</v>
      </c>
      <c r="D836" s="41"/>
      <c r="E836" s="0" t="n">
        <v>6000</v>
      </c>
      <c r="F836" s="0" t="n">
        <v>6380</v>
      </c>
      <c r="G836" s="0" t="n">
        <f aca="false">(((F836*3.7852*35.81)/1000)/(H836^2))*1.2732</f>
        <v>17.2040417225655</v>
      </c>
      <c r="H836" s="0" t="n">
        <v>8</v>
      </c>
      <c r="I836" s="0" t="n">
        <v>27.4675982269334</v>
      </c>
      <c r="J836" s="0" t="n">
        <v>68.0016224983599</v>
      </c>
      <c r="K836" s="0" t="n">
        <v>3.82238500207701</v>
      </c>
      <c r="L836" s="0" t="n">
        <v>0.005</v>
      </c>
      <c r="M836" s="0" t="n">
        <v>0</v>
      </c>
      <c r="N836" s="0" t="n">
        <v>1084.51465223193</v>
      </c>
      <c r="O836" s="0" t="n">
        <f aca="false">(N836/2204.59)*EXP(L836*M836)</f>
        <v>0.491934850576264</v>
      </c>
      <c r="P836" s="0" t="n">
        <v>0.581693626796288</v>
      </c>
      <c r="Q836" s="0" t="n">
        <v>0.0152723966616018</v>
      </c>
      <c r="R836" s="0" t="n">
        <f aca="false">32.2690362110918*(I836/Hoja4!$AV$2)</f>
        <v>0.163784784523562</v>
      </c>
      <c r="S836" s="0" t="n">
        <v>0.346725101597201</v>
      </c>
      <c r="T836" s="0" t="n">
        <v>0.0215793379964769</v>
      </c>
      <c r="U836" s="0" t="n">
        <f aca="false">(SQRT(((P836/G836)^2)+((Q836/H836)^2)+((R836/I836)^2)+((S836/J836)^2)+((T836/K836)^2)))*O836</f>
        <v>0.0173247940426472</v>
      </c>
      <c r="V836" s="0" t="n">
        <f aca="false">O836&gt;U836</f>
        <v>1</v>
      </c>
      <c r="W836" s="0" t="n">
        <v>175243.276687835</v>
      </c>
      <c r="X836" s="0" t="n">
        <v>4.994E-006</v>
      </c>
      <c r="Y836" s="0" t="n">
        <f aca="false">(W836*X836)*EXP(L836*M836)</f>
        <v>0.875164923779049</v>
      </c>
      <c r="Z836" s="0" t="n">
        <v>128492.951615293</v>
      </c>
      <c r="AA836" s="0" t="n">
        <v>3748.14709444969</v>
      </c>
      <c r="AB836" s="0" t="n">
        <f aca="false">X836*0.1</f>
        <v>4.994E-007</v>
      </c>
      <c r="AC836" s="0" t="n">
        <f aca="false">(SQRT(((AA836/W836)^2)+((AB836/X836)^2)))*Y836</f>
        <v>0.0894958613206444</v>
      </c>
      <c r="AD836" s="0" t="n">
        <v>5.223868284E-006</v>
      </c>
      <c r="AE836" s="0" t="n">
        <f aca="false">(W836*AD836)*EXP(L836*M836)</f>
        <v>0.915447795073819</v>
      </c>
      <c r="AF836" s="0" t="n">
        <v>128492.951615293</v>
      </c>
      <c r="AG836" s="0" t="n">
        <v>3748.14709444969</v>
      </c>
      <c r="AH836" s="0" t="n">
        <f aca="false">AD836*0.1</f>
        <v>5.223868284E-007</v>
      </c>
      <c r="AI836" s="0" t="n">
        <f aca="false">(SQRT(((AG836/W836)^2)+((AH836/AD836)^2)))*AE836</f>
        <v>0.0936152566083654</v>
      </c>
      <c r="AJ836" s="0" t="n">
        <v>3.02832944E-007</v>
      </c>
      <c r="AK836" s="0" t="n">
        <f aca="false">(W836*AJ836)*EXP(L836*M836)</f>
        <v>0.0530694373955837</v>
      </c>
      <c r="AL836" s="0" t="n">
        <v>128492.951615293</v>
      </c>
      <c r="AM836" s="0" t="n">
        <v>3748.14709444969</v>
      </c>
      <c r="AN836" s="0" t="n">
        <f aca="false">AJ836*0.1</f>
        <v>3.02832944E-008</v>
      </c>
      <c r="AO836" s="0" t="n">
        <f aca="false">(SQRT(((AM836/W836)^2)+((AN836/AJ836)^2)))*AK836</f>
        <v>0.0054269713975864</v>
      </c>
    </row>
    <row r="837" customFormat="false" ht="15" hidden="false" customHeight="false" outlineLevel="0" collapsed="false">
      <c r="A837" s="42" t="s">
        <v>441</v>
      </c>
      <c r="B837" s="32"/>
      <c r="C837" s="0" t="s">
        <v>2122</v>
      </c>
      <c r="D837" s="47"/>
      <c r="E837" s="0" t="n">
        <v>6000</v>
      </c>
      <c r="F837" s="0" t="n">
        <v>6380</v>
      </c>
      <c r="G837" s="0" t="n">
        <f aca="false">(((F837*3.7852*35.81)/1000)/(H837^2))*1.2732</f>
        <v>17.2040417225655</v>
      </c>
      <c r="H837" s="0" t="n">
        <v>8</v>
      </c>
      <c r="I837" s="0" t="n">
        <v>27.4675982269334</v>
      </c>
      <c r="J837" s="0" t="n">
        <v>68.0016224983599</v>
      </c>
      <c r="K837" s="0" t="n">
        <v>3.82238500207701</v>
      </c>
      <c r="L837" s="0" t="n">
        <v>0.005</v>
      </c>
      <c r="M837" s="0" t="n">
        <v>0</v>
      </c>
      <c r="N837" s="0" t="n">
        <v>1084.51465223193</v>
      </c>
      <c r="O837" s="0" t="n">
        <f aca="false">(N837/2204.59)*EXP(L837*M837)</f>
        <v>0.491934850576264</v>
      </c>
      <c r="P837" s="0" t="n">
        <v>0.581693626796288</v>
      </c>
      <c r="Q837" s="0" t="n">
        <v>0.0152723966616018</v>
      </c>
      <c r="R837" s="0" t="n">
        <f aca="false">32.2690362110918*(I837/Hoja4!$AV$2)</f>
        <v>0.163784784523562</v>
      </c>
      <c r="S837" s="0" t="n">
        <v>0.346725101597201</v>
      </c>
      <c r="T837" s="0" t="n">
        <v>0.0215793379964769</v>
      </c>
      <c r="U837" s="0" t="n">
        <f aca="false">(SQRT(((P837/G837)^2)+((Q837/H837)^2)+((R837/I837)^2)+((S837/J837)^2)+((T837/K837)^2)))*O837</f>
        <v>0.0173247940426472</v>
      </c>
      <c r="V837" s="0" t="n">
        <f aca="false">O837&gt;U837</f>
        <v>1</v>
      </c>
      <c r="W837" s="0" t="n">
        <v>175243.276687835</v>
      </c>
      <c r="X837" s="0" t="n">
        <v>4.994E-006</v>
      </c>
      <c r="Y837" s="0" t="n">
        <f aca="false">(W837*X837)*EXP(L837*M837)</f>
        <v>0.875164923779049</v>
      </c>
      <c r="Z837" s="0" t="n">
        <v>128492.951615293</v>
      </c>
      <c r="AA837" s="0" t="n">
        <v>3748.14709444969</v>
      </c>
      <c r="AB837" s="0" t="n">
        <f aca="false">X837*0.1</f>
        <v>4.994E-007</v>
      </c>
      <c r="AC837" s="0" t="n">
        <f aca="false">(SQRT(((AA837/W837)^2)+((AB837/X837)^2)))*Y837</f>
        <v>0.0894958613206444</v>
      </c>
      <c r="AD837" s="0" t="n">
        <v>5.223868284E-006</v>
      </c>
      <c r="AE837" s="0" t="n">
        <f aca="false">(W837*AD837)*EXP(L837*M837)</f>
        <v>0.915447795073819</v>
      </c>
      <c r="AF837" s="0" t="n">
        <v>128492.951615293</v>
      </c>
      <c r="AG837" s="0" t="n">
        <v>3748.14709444969</v>
      </c>
      <c r="AH837" s="0" t="n">
        <f aca="false">AD837*0.1</f>
        <v>5.223868284E-007</v>
      </c>
      <c r="AI837" s="0" t="n">
        <f aca="false">(SQRT(((AG837/W837)^2)+((AH837/AD837)^2)))*AE837</f>
        <v>0.0936152566083654</v>
      </c>
      <c r="AJ837" s="0" t="n">
        <v>3.02832944E-007</v>
      </c>
      <c r="AK837" s="0" t="n">
        <f aca="false">(W837*AJ837)*EXP(L837*M837)</f>
        <v>0.0530694373955837</v>
      </c>
      <c r="AL837" s="0" t="n">
        <v>128492.951615293</v>
      </c>
      <c r="AM837" s="0" t="n">
        <v>3748.14709444969</v>
      </c>
      <c r="AN837" s="0" t="n">
        <f aca="false">AJ837*0.1</f>
        <v>3.02832944E-008</v>
      </c>
      <c r="AO837" s="0" t="n">
        <f aca="false">(SQRT(((AM837/W837)^2)+((AN837/AJ837)^2)))*AK837</f>
        <v>0.0054269713975864</v>
      </c>
    </row>
    <row r="838" customFormat="false" ht="15" hidden="false" customHeight="false" outlineLevel="0" collapsed="false">
      <c r="A838" s="42" t="s">
        <v>441</v>
      </c>
      <c r="B838" s="32"/>
      <c r="C838" s="0" t="s">
        <v>2153</v>
      </c>
      <c r="D838" s="47"/>
      <c r="E838" s="0" t="n">
        <v>6000</v>
      </c>
      <c r="F838" s="0" t="n">
        <v>6380</v>
      </c>
      <c r="G838" s="0" t="n">
        <f aca="false">(((F838*3.7852*35.81)/1000)/(H838^2))*1.2732</f>
        <v>17.2040417225655</v>
      </c>
      <c r="H838" s="0" t="n">
        <v>8</v>
      </c>
      <c r="I838" s="0" t="n">
        <v>77.5111954297142</v>
      </c>
      <c r="J838" s="0" t="n">
        <v>130.009325504884</v>
      </c>
      <c r="K838" s="0" t="n">
        <v>0.00593973</v>
      </c>
      <c r="L838" s="0" t="n">
        <v>0.005</v>
      </c>
      <c r="M838" s="0" t="n">
        <v>0</v>
      </c>
      <c r="N838" s="0" t="n">
        <v>5.22774462220522</v>
      </c>
      <c r="O838" s="0" t="n">
        <f aca="false">(N838/2204.59)*EXP(L838*M838)</f>
        <v>0.00237130016112076</v>
      </c>
      <c r="P838" s="0" t="n">
        <v>0.581693626796288</v>
      </c>
      <c r="Q838" s="0" t="n">
        <v>0.0152723966616018</v>
      </c>
      <c r="R838" s="0" t="n">
        <f aca="false">32.2690362110918*(I838/Hoja4!$AV$2)</f>
        <v>0.462186549283772</v>
      </c>
      <c r="S838" s="0" t="n">
        <v>1.14894745568521</v>
      </c>
      <c r="T838" s="0" t="n">
        <v>5.58086552427142E-005</v>
      </c>
      <c r="U838" s="0" t="n">
        <f aca="false">(SQRT(((P838/G838)^2)+((Q838/H838)^2)+((R838/I838)^2)+((S838/J838)^2)+((T838/K838)^2)))*O838</f>
        <v>8.70882609655907E-005</v>
      </c>
      <c r="V838" s="0" t="n">
        <f aca="false">O838&gt;U838</f>
        <v>1</v>
      </c>
      <c r="W838" s="0" t="n">
        <v>494521.426841577</v>
      </c>
      <c r="X838" s="0" t="n">
        <v>4.994E-006</v>
      </c>
      <c r="Y838" s="0" t="n">
        <f aca="false">(W838*X838)*EXP(L838*M838)</f>
        <v>2.46964000564683</v>
      </c>
      <c r="Z838" s="0" t="n">
        <v>422967.168377838</v>
      </c>
      <c r="AA838" s="0" t="n">
        <v>6507.82824848106</v>
      </c>
      <c r="AB838" s="0" t="n">
        <f aca="false">X838*0.1</f>
        <v>4.994E-007</v>
      </c>
      <c r="AC838" s="0" t="n">
        <f aca="false">(SQRT(((AA838/W838)^2)+((AB838/X838)^2)))*Y838</f>
        <v>0.249093303207174</v>
      </c>
      <c r="AD838" s="0" t="n">
        <v>5.223868284E-006</v>
      </c>
      <c r="AE838" s="0" t="n">
        <f aca="false">(W838*AD838)*EXP(L838*M838)</f>
        <v>2.58331479743614</v>
      </c>
      <c r="AF838" s="0" t="n">
        <v>422967.168377838</v>
      </c>
      <c r="AG838" s="0" t="n">
        <v>6507.82824848106</v>
      </c>
      <c r="AH838" s="0" t="n">
        <f aca="false">AD838*0.1</f>
        <v>5.223868284E-007</v>
      </c>
      <c r="AI838" s="0" t="n">
        <f aca="false">(SQRT(((AG838/W838)^2)+((AH838/AD838)^2)))*AE838</f>
        <v>0.260558791826342</v>
      </c>
      <c r="AJ838" s="0" t="n">
        <v>3.02832944E-007</v>
      </c>
      <c r="AK838" s="0" t="n">
        <f aca="false">(W838*AJ838)*EXP(L838*M838)</f>
        <v>0.149757379561515</v>
      </c>
      <c r="AL838" s="0" t="n">
        <v>422967.168377838</v>
      </c>
      <c r="AM838" s="0" t="n">
        <v>6507.82824848106</v>
      </c>
      <c r="AN838" s="0" t="n">
        <f aca="false">AJ838*0.1</f>
        <v>3.02832944E-008</v>
      </c>
      <c r="AO838" s="0" t="n">
        <f aca="false">(SQRT(((AM838/W838)^2)+((AN838/AJ838)^2)))*AK838</f>
        <v>0.0151048574971793</v>
      </c>
    </row>
    <row r="839" customFormat="false" ht="15" hidden="false" customHeight="false" outlineLevel="0" collapsed="false">
      <c r="A839" s="42" t="s">
        <v>441</v>
      </c>
      <c r="B839" s="32"/>
      <c r="C839" s="0" t="s">
        <v>2153</v>
      </c>
      <c r="D839" s="47"/>
      <c r="E839" s="0" t="n">
        <v>6000</v>
      </c>
      <c r="F839" s="0" t="n">
        <v>6380</v>
      </c>
      <c r="G839" s="0" t="n">
        <f aca="false">(((F839*3.7852*35.81)/1000)/(H839^2))*1.2732</f>
        <v>17.2040417225655</v>
      </c>
      <c r="H839" s="0" t="n">
        <v>8</v>
      </c>
      <c r="I839" s="0" t="n">
        <v>77.5111954297142</v>
      </c>
      <c r="J839" s="0" t="n">
        <v>130.009325504884</v>
      </c>
      <c r="K839" s="0" t="n">
        <v>0.00593973</v>
      </c>
      <c r="L839" s="0" t="n">
        <v>0.005</v>
      </c>
      <c r="M839" s="0" t="n">
        <v>0</v>
      </c>
      <c r="N839" s="0" t="n">
        <v>5.22774462220522</v>
      </c>
      <c r="O839" s="0" t="n">
        <f aca="false">(N839/2204.59)*EXP(L839*M839)</f>
        <v>0.00237130016112076</v>
      </c>
      <c r="P839" s="0" t="n">
        <v>0.581693626796288</v>
      </c>
      <c r="Q839" s="0" t="n">
        <v>0.0152723966616018</v>
      </c>
      <c r="R839" s="0" t="n">
        <f aca="false">32.2690362110918*(I839/Hoja4!$AV$2)</f>
        <v>0.462186549283772</v>
      </c>
      <c r="S839" s="0" t="n">
        <v>1.14894745568521</v>
      </c>
      <c r="T839" s="0" t="n">
        <v>5.58086552427142E-005</v>
      </c>
      <c r="U839" s="0" t="n">
        <f aca="false">(SQRT(((P839/G839)^2)+((Q839/H839)^2)+((R839/I839)^2)+((S839/J839)^2)+((T839/K839)^2)))*O839</f>
        <v>8.70882609655907E-005</v>
      </c>
      <c r="V839" s="0" t="n">
        <f aca="false">O839&gt;U839</f>
        <v>1</v>
      </c>
      <c r="W839" s="0" t="n">
        <v>494521.426841577</v>
      </c>
      <c r="X839" s="0" t="n">
        <v>4.994E-006</v>
      </c>
      <c r="Y839" s="0" t="n">
        <f aca="false">(W839*X839)*EXP(L839*M839)</f>
        <v>2.46964000564683</v>
      </c>
      <c r="Z839" s="0" t="n">
        <v>422967.168377838</v>
      </c>
      <c r="AA839" s="0" t="n">
        <v>6507.82824848106</v>
      </c>
      <c r="AB839" s="0" t="n">
        <f aca="false">X839*0.1</f>
        <v>4.994E-007</v>
      </c>
      <c r="AC839" s="0" t="n">
        <f aca="false">(SQRT(((AA839/W839)^2)+((AB839/X839)^2)))*Y839</f>
        <v>0.249093303207174</v>
      </c>
      <c r="AD839" s="0" t="n">
        <v>5.223868284E-006</v>
      </c>
      <c r="AE839" s="0" t="n">
        <f aca="false">(W839*AD839)*EXP(L839*M839)</f>
        <v>2.58331479743614</v>
      </c>
      <c r="AF839" s="0" t="n">
        <v>422967.168377838</v>
      </c>
      <c r="AG839" s="0" t="n">
        <v>6507.82824848106</v>
      </c>
      <c r="AH839" s="0" t="n">
        <f aca="false">AD839*0.1</f>
        <v>5.223868284E-007</v>
      </c>
      <c r="AI839" s="0" t="n">
        <f aca="false">(SQRT(((AG839/W839)^2)+((AH839/AD839)^2)))*AE839</f>
        <v>0.260558791826342</v>
      </c>
      <c r="AJ839" s="0" t="n">
        <v>3.02832944E-007</v>
      </c>
      <c r="AK839" s="0" t="n">
        <f aca="false">(W839*AJ839)*EXP(L839*M839)</f>
        <v>0.149757379561515</v>
      </c>
      <c r="AL839" s="0" t="n">
        <v>422967.168377838</v>
      </c>
      <c r="AM839" s="0" t="n">
        <v>6507.82824848106</v>
      </c>
      <c r="AN839" s="0" t="n">
        <f aca="false">AJ839*0.1</f>
        <v>3.02832944E-008</v>
      </c>
      <c r="AO839" s="0" t="n">
        <f aca="false">(SQRT(((AM839/W839)^2)+((AN839/AJ839)^2)))*AK839</f>
        <v>0.0151048574971793</v>
      </c>
    </row>
    <row r="840" customFormat="false" ht="15" hidden="false" customHeight="false" outlineLevel="0" collapsed="false">
      <c r="A840" s="42" t="s">
        <v>441</v>
      </c>
      <c r="B840" s="40" t="s">
        <v>1359</v>
      </c>
      <c r="C840" s="0" t="s">
        <v>2122</v>
      </c>
      <c r="D840" s="41"/>
      <c r="E840" s="0" t="n">
        <v>6000</v>
      </c>
      <c r="F840" s="0" t="n">
        <v>6380</v>
      </c>
      <c r="G840" s="0" t="n">
        <f aca="false">(((F840*3.7852*35.81)/1000)/(H840^2))*1.2732</f>
        <v>17.2040417225655</v>
      </c>
      <c r="H840" s="0" t="n">
        <v>8</v>
      </c>
      <c r="I840" s="0" t="n">
        <v>27.4675982269334</v>
      </c>
      <c r="J840" s="0" t="n">
        <v>68.0016224983599</v>
      </c>
      <c r="K840" s="0" t="n">
        <v>3.82238500207701</v>
      </c>
      <c r="L840" s="0" t="n">
        <v>0.005</v>
      </c>
      <c r="M840" s="0" t="n">
        <v>0</v>
      </c>
      <c r="N840" s="0" t="n">
        <v>1084.51465223193</v>
      </c>
      <c r="O840" s="0" t="n">
        <f aca="false">(N840/2204.59)*EXP(L840*M840)</f>
        <v>0.491934850576264</v>
      </c>
      <c r="P840" s="0" t="n">
        <v>0.581693626796288</v>
      </c>
      <c r="Q840" s="0" t="n">
        <v>0.0152723966616018</v>
      </c>
      <c r="R840" s="0" t="n">
        <f aca="false">32.2690362110918*(I840/Hoja4!$AV$2)</f>
        <v>0.163784784523562</v>
      </c>
      <c r="S840" s="0" t="n">
        <v>0.346725101597201</v>
      </c>
      <c r="T840" s="0" t="n">
        <v>0.0215793379964769</v>
      </c>
      <c r="U840" s="0" t="n">
        <f aca="false">(SQRT(((P840/G840)^2)+((Q840/H840)^2)+((R840/I840)^2)+((S840/J840)^2)+((T840/K840)^2)))*O840</f>
        <v>0.0173247940426472</v>
      </c>
      <c r="V840" s="0" t="n">
        <f aca="false">O840&gt;U840</f>
        <v>1</v>
      </c>
      <c r="W840" s="0" t="n">
        <v>175243.276687835</v>
      </c>
      <c r="X840" s="0" t="n">
        <v>4.994E-006</v>
      </c>
      <c r="Y840" s="0" t="n">
        <f aca="false">(W840*X840)*EXP(L840*M840)</f>
        <v>0.875164923779049</v>
      </c>
      <c r="Z840" s="0" t="n">
        <v>128492.951615293</v>
      </c>
      <c r="AA840" s="0" t="n">
        <v>3748.14709444969</v>
      </c>
      <c r="AB840" s="0" t="n">
        <f aca="false">X840*0.1</f>
        <v>4.994E-007</v>
      </c>
      <c r="AC840" s="0" t="n">
        <f aca="false">(SQRT(((AA840/W840)^2)+((AB840/X840)^2)))*Y840</f>
        <v>0.0894958613206444</v>
      </c>
      <c r="AD840" s="0" t="n">
        <v>5.223868284E-006</v>
      </c>
      <c r="AE840" s="0" t="n">
        <f aca="false">(W840*AD840)*EXP(L840*M840)</f>
        <v>0.915447795073819</v>
      </c>
      <c r="AF840" s="0" t="n">
        <v>128492.951615293</v>
      </c>
      <c r="AG840" s="0" t="n">
        <v>3748.14709444969</v>
      </c>
      <c r="AH840" s="0" t="n">
        <f aca="false">AD840*0.1</f>
        <v>5.223868284E-007</v>
      </c>
      <c r="AI840" s="0" t="n">
        <f aca="false">(SQRT(((AG840/W840)^2)+((AH840/AD840)^2)))*AE840</f>
        <v>0.0936152566083654</v>
      </c>
      <c r="AJ840" s="0" t="n">
        <v>3.02832944E-007</v>
      </c>
      <c r="AK840" s="0" t="n">
        <f aca="false">(W840*AJ840)*EXP(L840*M840)</f>
        <v>0.0530694373955837</v>
      </c>
      <c r="AL840" s="0" t="n">
        <v>128492.951615293</v>
      </c>
      <c r="AM840" s="0" t="n">
        <v>3748.14709444969</v>
      </c>
      <c r="AN840" s="0" t="n">
        <f aca="false">AJ840*0.1</f>
        <v>3.02832944E-008</v>
      </c>
      <c r="AO840" s="0" t="n">
        <f aca="false">(SQRT(((AM840/W840)^2)+((AN840/AJ840)^2)))*AK840</f>
        <v>0.0054269713975864</v>
      </c>
    </row>
    <row r="841" customFormat="false" ht="15" hidden="false" customHeight="false" outlineLevel="0" collapsed="false">
      <c r="A841" s="42" t="s">
        <v>441</v>
      </c>
      <c r="B841" s="32"/>
      <c r="C841" s="0" t="s">
        <v>2122</v>
      </c>
      <c r="D841" s="47"/>
      <c r="E841" s="0" t="n">
        <v>6000</v>
      </c>
      <c r="F841" s="0" t="n">
        <v>6380</v>
      </c>
      <c r="G841" s="0" t="n">
        <f aca="false">(((F841*3.7852*35.81)/1000)/(H841^2))*1.2732</f>
        <v>17.2040417225655</v>
      </c>
      <c r="H841" s="0" t="n">
        <v>8</v>
      </c>
      <c r="I841" s="0" t="n">
        <v>27.4675982269334</v>
      </c>
      <c r="J841" s="0" t="n">
        <v>68.0016224983599</v>
      </c>
      <c r="K841" s="0" t="n">
        <v>3.82238500207701</v>
      </c>
      <c r="L841" s="0" t="n">
        <v>0.005</v>
      </c>
      <c r="M841" s="0" t="n">
        <v>0</v>
      </c>
      <c r="N841" s="0" t="n">
        <v>1084.51465223193</v>
      </c>
      <c r="O841" s="0" t="n">
        <f aca="false">(N841/2204.59)*EXP(L841*M841)</f>
        <v>0.491934850576264</v>
      </c>
      <c r="P841" s="0" t="n">
        <v>0.581693626796288</v>
      </c>
      <c r="Q841" s="0" t="n">
        <v>0.0152723966616018</v>
      </c>
      <c r="R841" s="0" t="n">
        <f aca="false">32.2690362110918*(I841/Hoja4!$AV$2)</f>
        <v>0.163784784523562</v>
      </c>
      <c r="S841" s="0" t="n">
        <v>0.346725101597201</v>
      </c>
      <c r="T841" s="0" t="n">
        <v>0.0215793379964769</v>
      </c>
      <c r="U841" s="0" t="n">
        <f aca="false">(SQRT(((P841/G841)^2)+((Q841/H841)^2)+((R841/I841)^2)+((S841/J841)^2)+((T841/K841)^2)))*O841</f>
        <v>0.0173247940426472</v>
      </c>
      <c r="V841" s="0" t="n">
        <f aca="false">O841&gt;U841</f>
        <v>1</v>
      </c>
      <c r="W841" s="0" t="n">
        <v>175243.276687835</v>
      </c>
      <c r="X841" s="0" t="n">
        <v>4.994E-006</v>
      </c>
      <c r="Y841" s="0" t="n">
        <f aca="false">(W841*X841)*EXP(L841*M841)</f>
        <v>0.875164923779049</v>
      </c>
      <c r="Z841" s="0" t="n">
        <v>128492.951615293</v>
      </c>
      <c r="AA841" s="0" t="n">
        <v>3748.14709444969</v>
      </c>
      <c r="AB841" s="0" t="n">
        <f aca="false">X841*0.1</f>
        <v>4.994E-007</v>
      </c>
      <c r="AC841" s="0" t="n">
        <f aca="false">(SQRT(((AA841/W841)^2)+((AB841/X841)^2)))*Y841</f>
        <v>0.0894958613206444</v>
      </c>
      <c r="AD841" s="0" t="n">
        <v>5.223868284E-006</v>
      </c>
      <c r="AE841" s="0" t="n">
        <f aca="false">(W841*AD841)*EXP(L841*M841)</f>
        <v>0.915447795073819</v>
      </c>
      <c r="AF841" s="0" t="n">
        <v>128492.951615293</v>
      </c>
      <c r="AG841" s="0" t="n">
        <v>3748.14709444969</v>
      </c>
      <c r="AH841" s="0" t="n">
        <f aca="false">AD841*0.1</f>
        <v>5.223868284E-007</v>
      </c>
      <c r="AI841" s="0" t="n">
        <f aca="false">(SQRT(((AG841/W841)^2)+((AH841/AD841)^2)))*AE841</f>
        <v>0.0936152566083654</v>
      </c>
      <c r="AJ841" s="0" t="n">
        <v>3.02832944E-007</v>
      </c>
      <c r="AK841" s="0" t="n">
        <f aca="false">(W841*AJ841)*EXP(L841*M841)</f>
        <v>0.0530694373955837</v>
      </c>
      <c r="AL841" s="0" t="n">
        <v>128492.951615293</v>
      </c>
      <c r="AM841" s="0" t="n">
        <v>3748.14709444969</v>
      </c>
      <c r="AN841" s="0" t="n">
        <f aca="false">AJ841*0.1</f>
        <v>3.02832944E-008</v>
      </c>
      <c r="AO841" s="0" t="n">
        <f aca="false">(SQRT(((AM841/W841)^2)+((AN841/AJ841)^2)))*AK841</f>
        <v>0.0054269713975864</v>
      </c>
    </row>
    <row r="842" customFormat="false" ht="15" hidden="false" customHeight="false" outlineLevel="0" collapsed="false">
      <c r="A842" s="42" t="s">
        <v>441</v>
      </c>
      <c r="B842" s="32"/>
      <c r="C842" s="0" t="s">
        <v>2153</v>
      </c>
      <c r="D842" s="47"/>
      <c r="E842" s="0" t="n">
        <v>6000</v>
      </c>
      <c r="F842" s="0" t="n">
        <v>6380</v>
      </c>
      <c r="G842" s="0" t="n">
        <f aca="false">(((F842*3.7852*35.81)/1000)/(H842^2))*1.2732</f>
        <v>17.2040417225655</v>
      </c>
      <c r="H842" s="0" t="n">
        <v>8</v>
      </c>
      <c r="I842" s="0" t="n">
        <v>77.5111954297142</v>
      </c>
      <c r="J842" s="0" t="n">
        <v>130.009325504884</v>
      </c>
      <c r="K842" s="0" t="n">
        <v>0.00593973</v>
      </c>
      <c r="L842" s="0" t="n">
        <v>0.005</v>
      </c>
      <c r="M842" s="0" t="n">
        <v>0</v>
      </c>
      <c r="N842" s="0" t="n">
        <v>5.22774462220522</v>
      </c>
      <c r="O842" s="0" t="n">
        <f aca="false">(N842/2204.59)*EXP(L842*M842)</f>
        <v>0.00237130016112076</v>
      </c>
      <c r="P842" s="0" t="n">
        <v>0.581693626796288</v>
      </c>
      <c r="Q842" s="0" t="n">
        <v>0.0152723966616018</v>
      </c>
      <c r="R842" s="0" t="n">
        <f aca="false">32.2690362110918*(I842/Hoja4!$AV$2)</f>
        <v>0.462186549283772</v>
      </c>
      <c r="S842" s="0" t="n">
        <v>1.14894745568521</v>
      </c>
      <c r="T842" s="0" t="n">
        <v>5.58086552427142E-005</v>
      </c>
      <c r="U842" s="0" t="n">
        <f aca="false">(SQRT(((P842/G842)^2)+((Q842/H842)^2)+((R842/I842)^2)+((S842/J842)^2)+((T842/K842)^2)))*O842</f>
        <v>8.70882609655907E-005</v>
      </c>
      <c r="V842" s="0" t="n">
        <f aca="false">O842&gt;U842</f>
        <v>1</v>
      </c>
      <c r="W842" s="0" t="n">
        <v>494521.426841577</v>
      </c>
      <c r="X842" s="0" t="n">
        <v>4.994E-006</v>
      </c>
      <c r="Y842" s="0" t="n">
        <f aca="false">(W842*X842)*EXP(L842*M842)</f>
        <v>2.46964000564683</v>
      </c>
      <c r="Z842" s="0" t="n">
        <v>422967.168377838</v>
      </c>
      <c r="AA842" s="0" t="n">
        <v>6507.82824848106</v>
      </c>
      <c r="AB842" s="0" t="n">
        <f aca="false">X842*0.1</f>
        <v>4.994E-007</v>
      </c>
      <c r="AC842" s="0" t="n">
        <f aca="false">(SQRT(((AA842/W842)^2)+((AB842/X842)^2)))*Y842</f>
        <v>0.249093303207174</v>
      </c>
      <c r="AD842" s="0" t="n">
        <v>5.223868284E-006</v>
      </c>
      <c r="AE842" s="0" t="n">
        <f aca="false">(W842*AD842)*EXP(L842*M842)</f>
        <v>2.58331479743614</v>
      </c>
      <c r="AF842" s="0" t="n">
        <v>422967.168377838</v>
      </c>
      <c r="AG842" s="0" t="n">
        <v>6507.82824848106</v>
      </c>
      <c r="AH842" s="0" t="n">
        <f aca="false">AD842*0.1</f>
        <v>5.223868284E-007</v>
      </c>
      <c r="AI842" s="0" t="n">
        <f aca="false">(SQRT(((AG842/W842)^2)+((AH842/AD842)^2)))*AE842</f>
        <v>0.260558791826342</v>
      </c>
      <c r="AJ842" s="0" t="n">
        <v>3.02832944E-007</v>
      </c>
      <c r="AK842" s="0" t="n">
        <f aca="false">(W842*AJ842)*EXP(L842*M842)</f>
        <v>0.149757379561515</v>
      </c>
      <c r="AL842" s="0" t="n">
        <v>422967.168377838</v>
      </c>
      <c r="AM842" s="0" t="n">
        <v>6507.82824848106</v>
      </c>
      <c r="AN842" s="0" t="n">
        <f aca="false">AJ842*0.1</f>
        <v>3.02832944E-008</v>
      </c>
      <c r="AO842" s="0" t="n">
        <f aca="false">(SQRT(((AM842/W842)^2)+((AN842/AJ842)^2)))*AK842</f>
        <v>0.0151048574971793</v>
      </c>
    </row>
    <row r="843" customFormat="false" ht="15" hidden="false" customHeight="false" outlineLevel="0" collapsed="false">
      <c r="A843" s="42" t="s">
        <v>441</v>
      </c>
      <c r="B843" s="32"/>
      <c r="C843" s="0" t="s">
        <v>2153</v>
      </c>
      <c r="D843" s="47"/>
      <c r="E843" s="0" t="n">
        <v>6000</v>
      </c>
      <c r="F843" s="0" t="n">
        <v>6380</v>
      </c>
      <c r="G843" s="0" t="n">
        <f aca="false">(((F843*3.7852*35.81)/1000)/(H843^2))*1.2732</f>
        <v>17.2040417225655</v>
      </c>
      <c r="H843" s="0" t="n">
        <v>8</v>
      </c>
      <c r="I843" s="0" t="n">
        <v>77.5111954297142</v>
      </c>
      <c r="J843" s="0" t="n">
        <v>130.009325504884</v>
      </c>
      <c r="K843" s="0" t="n">
        <v>0.00593973</v>
      </c>
      <c r="L843" s="0" t="n">
        <v>0.005</v>
      </c>
      <c r="M843" s="0" t="n">
        <v>0</v>
      </c>
      <c r="N843" s="0" t="n">
        <v>5.22774462220522</v>
      </c>
      <c r="O843" s="0" t="n">
        <f aca="false">(N843/2204.59)*EXP(L843*M843)</f>
        <v>0.00237130016112076</v>
      </c>
      <c r="P843" s="0" t="n">
        <v>0.581693626796288</v>
      </c>
      <c r="Q843" s="0" t="n">
        <v>0.0152723966616018</v>
      </c>
      <c r="R843" s="0" t="n">
        <f aca="false">32.2690362110918*(I843/Hoja4!$AV$2)</f>
        <v>0.462186549283772</v>
      </c>
      <c r="S843" s="0" t="n">
        <v>1.14894745568521</v>
      </c>
      <c r="T843" s="0" t="n">
        <v>5.58086552427142E-005</v>
      </c>
      <c r="U843" s="0" t="n">
        <f aca="false">(SQRT(((P843/G843)^2)+((Q843/H843)^2)+((R843/I843)^2)+((S843/J843)^2)+((T843/K843)^2)))*O843</f>
        <v>8.70882609655907E-005</v>
      </c>
      <c r="V843" s="0" t="n">
        <f aca="false">O843&gt;U843</f>
        <v>1</v>
      </c>
      <c r="W843" s="0" t="n">
        <v>494521.426841577</v>
      </c>
      <c r="X843" s="0" t="n">
        <v>4.994E-006</v>
      </c>
      <c r="Y843" s="0" t="n">
        <f aca="false">(W843*X843)*EXP(L843*M843)</f>
        <v>2.46964000564683</v>
      </c>
      <c r="Z843" s="0" t="n">
        <v>422967.168377838</v>
      </c>
      <c r="AA843" s="0" t="n">
        <v>6507.82824848106</v>
      </c>
      <c r="AB843" s="0" t="n">
        <f aca="false">X843*0.1</f>
        <v>4.994E-007</v>
      </c>
      <c r="AC843" s="0" t="n">
        <f aca="false">(SQRT(((AA843/W843)^2)+((AB843/X843)^2)))*Y843</f>
        <v>0.249093303207174</v>
      </c>
      <c r="AD843" s="0" t="n">
        <v>5.223868284E-006</v>
      </c>
      <c r="AE843" s="0" t="n">
        <f aca="false">(W843*AD843)*EXP(L843*M843)</f>
        <v>2.58331479743614</v>
      </c>
      <c r="AF843" s="0" t="n">
        <v>422967.168377838</v>
      </c>
      <c r="AG843" s="0" t="n">
        <v>6507.82824848106</v>
      </c>
      <c r="AH843" s="0" t="n">
        <f aca="false">AD843*0.1</f>
        <v>5.223868284E-007</v>
      </c>
      <c r="AI843" s="0" t="n">
        <f aca="false">(SQRT(((AG843/W843)^2)+((AH843/AD843)^2)))*AE843</f>
        <v>0.260558791826342</v>
      </c>
      <c r="AJ843" s="0" t="n">
        <v>3.02832944E-007</v>
      </c>
      <c r="AK843" s="0" t="n">
        <f aca="false">(W843*AJ843)*EXP(L843*M843)</f>
        <v>0.149757379561515</v>
      </c>
      <c r="AL843" s="0" t="n">
        <v>422967.168377838</v>
      </c>
      <c r="AM843" s="0" t="n">
        <v>6507.82824848106</v>
      </c>
      <c r="AN843" s="0" t="n">
        <f aca="false">AJ843*0.1</f>
        <v>3.02832944E-008</v>
      </c>
      <c r="AO843" s="0" t="n">
        <f aca="false">(SQRT(((AM843/W843)^2)+((AN843/AJ843)^2)))*AK843</f>
        <v>0.0151048574971793</v>
      </c>
    </row>
    <row r="844" customFormat="false" ht="15" hidden="false" customHeight="false" outlineLevel="0" collapsed="false">
      <c r="A844" s="42" t="s">
        <v>441</v>
      </c>
      <c r="B844" s="40" t="s">
        <v>1362</v>
      </c>
      <c r="C844" s="0" t="s">
        <v>2122</v>
      </c>
      <c r="D844" s="41"/>
      <c r="E844" s="0" t="n">
        <v>6000</v>
      </c>
      <c r="F844" s="0" t="n">
        <v>6380</v>
      </c>
      <c r="G844" s="0" t="n">
        <f aca="false">(((F844*3.7852*35.81)/1000)/(H844^2))*1.2732</f>
        <v>17.2040417225655</v>
      </c>
      <c r="H844" s="0" t="n">
        <v>8</v>
      </c>
      <c r="I844" s="0" t="n">
        <v>27.4675982269334</v>
      </c>
      <c r="J844" s="0" t="n">
        <v>68.0016224983599</v>
      </c>
      <c r="K844" s="0" t="n">
        <v>3.82238500207701</v>
      </c>
      <c r="L844" s="0" t="n">
        <v>0.005</v>
      </c>
      <c r="M844" s="0" t="n">
        <v>0</v>
      </c>
      <c r="N844" s="0" t="n">
        <v>1084.51465223193</v>
      </c>
      <c r="O844" s="0" t="n">
        <f aca="false">(N844/2204.59)*EXP(L844*M844)</f>
        <v>0.491934850576264</v>
      </c>
      <c r="P844" s="0" t="n">
        <v>0.581693626796288</v>
      </c>
      <c r="Q844" s="0" t="n">
        <v>0.0152723966616018</v>
      </c>
      <c r="R844" s="0" t="n">
        <f aca="false">32.2690362110918*(I844/Hoja4!$AV$2)</f>
        <v>0.163784784523562</v>
      </c>
      <c r="S844" s="0" t="n">
        <v>0.346725101597201</v>
      </c>
      <c r="T844" s="0" t="n">
        <v>0.0215793379964769</v>
      </c>
      <c r="U844" s="0" t="n">
        <f aca="false">(SQRT(((P844/G844)^2)+((Q844/H844)^2)+((R844/I844)^2)+((S844/J844)^2)+((T844/K844)^2)))*O844</f>
        <v>0.0173247940426472</v>
      </c>
      <c r="V844" s="0" t="n">
        <f aca="false">O844&gt;U844</f>
        <v>1</v>
      </c>
      <c r="W844" s="0" t="n">
        <v>175243.276687835</v>
      </c>
      <c r="X844" s="0" t="n">
        <v>4.994E-006</v>
      </c>
      <c r="Y844" s="0" t="n">
        <f aca="false">(W844*X844)*EXP(L844*M844)</f>
        <v>0.875164923779049</v>
      </c>
      <c r="Z844" s="0" t="n">
        <v>128492.951615293</v>
      </c>
      <c r="AA844" s="0" t="n">
        <v>3748.14709444969</v>
      </c>
      <c r="AB844" s="0" t="n">
        <f aca="false">X844*0.1</f>
        <v>4.994E-007</v>
      </c>
      <c r="AC844" s="0" t="n">
        <f aca="false">(SQRT(((AA844/W844)^2)+((AB844/X844)^2)))*Y844</f>
        <v>0.0894958613206444</v>
      </c>
      <c r="AD844" s="0" t="n">
        <v>5.223868284E-006</v>
      </c>
      <c r="AE844" s="0" t="n">
        <f aca="false">(W844*AD844)*EXP(L844*M844)</f>
        <v>0.915447795073819</v>
      </c>
      <c r="AF844" s="0" t="n">
        <v>128492.951615293</v>
      </c>
      <c r="AG844" s="0" t="n">
        <v>3748.14709444969</v>
      </c>
      <c r="AH844" s="0" t="n">
        <f aca="false">AD844*0.1</f>
        <v>5.223868284E-007</v>
      </c>
      <c r="AI844" s="0" t="n">
        <f aca="false">(SQRT(((AG844/W844)^2)+((AH844/AD844)^2)))*AE844</f>
        <v>0.0936152566083654</v>
      </c>
      <c r="AJ844" s="0" t="n">
        <v>3.02832944E-007</v>
      </c>
      <c r="AK844" s="0" t="n">
        <f aca="false">(W844*AJ844)*EXP(L844*M844)</f>
        <v>0.0530694373955837</v>
      </c>
      <c r="AL844" s="0" t="n">
        <v>128492.951615293</v>
      </c>
      <c r="AM844" s="0" t="n">
        <v>3748.14709444969</v>
      </c>
      <c r="AN844" s="0" t="n">
        <f aca="false">AJ844*0.1</f>
        <v>3.02832944E-008</v>
      </c>
      <c r="AO844" s="0" t="n">
        <f aca="false">(SQRT(((AM844/W844)^2)+((AN844/AJ844)^2)))*AK844</f>
        <v>0.0054269713975864</v>
      </c>
    </row>
    <row r="845" customFormat="false" ht="15" hidden="false" customHeight="false" outlineLevel="0" collapsed="false">
      <c r="A845" s="42" t="s">
        <v>441</v>
      </c>
      <c r="B845" s="32"/>
      <c r="C845" s="0" t="s">
        <v>2122</v>
      </c>
      <c r="D845" s="47"/>
      <c r="E845" s="0" t="n">
        <v>6000</v>
      </c>
      <c r="F845" s="0" t="n">
        <v>6380</v>
      </c>
      <c r="G845" s="0" t="n">
        <f aca="false">(((F845*3.7852*35.81)/1000)/(H845^2))*1.2732</f>
        <v>17.2040417225655</v>
      </c>
      <c r="H845" s="0" t="n">
        <v>8</v>
      </c>
      <c r="I845" s="0" t="n">
        <v>27.4675982269334</v>
      </c>
      <c r="J845" s="0" t="n">
        <v>68.0016224983599</v>
      </c>
      <c r="K845" s="0" t="n">
        <v>3.82238500207701</v>
      </c>
      <c r="L845" s="0" t="n">
        <v>0.005</v>
      </c>
      <c r="M845" s="0" t="n">
        <v>0</v>
      </c>
      <c r="N845" s="0" t="n">
        <v>1084.51465223193</v>
      </c>
      <c r="O845" s="0" t="n">
        <f aca="false">(N845/2204.59)*EXP(L845*M845)</f>
        <v>0.491934850576264</v>
      </c>
      <c r="P845" s="0" t="n">
        <v>0.581693626796288</v>
      </c>
      <c r="Q845" s="0" t="n">
        <v>0.0152723966616018</v>
      </c>
      <c r="R845" s="0" t="n">
        <f aca="false">32.2690362110918*(I845/Hoja4!$AV$2)</f>
        <v>0.163784784523562</v>
      </c>
      <c r="S845" s="0" t="n">
        <v>0.346725101597201</v>
      </c>
      <c r="T845" s="0" t="n">
        <v>0.0215793379964769</v>
      </c>
      <c r="U845" s="0" t="n">
        <f aca="false">(SQRT(((P845/G845)^2)+((Q845/H845)^2)+((R845/I845)^2)+((S845/J845)^2)+((T845/K845)^2)))*O845</f>
        <v>0.0173247940426472</v>
      </c>
      <c r="V845" s="0" t="n">
        <f aca="false">O845&gt;U845</f>
        <v>1</v>
      </c>
      <c r="W845" s="0" t="n">
        <v>175243.276687835</v>
      </c>
      <c r="X845" s="0" t="n">
        <v>4.994E-006</v>
      </c>
      <c r="Y845" s="0" t="n">
        <f aca="false">(W845*X845)*EXP(L845*M845)</f>
        <v>0.875164923779049</v>
      </c>
      <c r="Z845" s="0" t="n">
        <v>128492.951615293</v>
      </c>
      <c r="AA845" s="0" t="n">
        <v>3748.14709444969</v>
      </c>
      <c r="AB845" s="0" t="n">
        <f aca="false">X845*0.1</f>
        <v>4.994E-007</v>
      </c>
      <c r="AC845" s="0" t="n">
        <f aca="false">(SQRT(((AA845/W845)^2)+((AB845/X845)^2)))*Y845</f>
        <v>0.0894958613206444</v>
      </c>
      <c r="AD845" s="0" t="n">
        <v>5.223868284E-006</v>
      </c>
      <c r="AE845" s="0" t="n">
        <f aca="false">(W845*AD845)*EXP(L845*M845)</f>
        <v>0.915447795073819</v>
      </c>
      <c r="AF845" s="0" t="n">
        <v>128492.951615293</v>
      </c>
      <c r="AG845" s="0" t="n">
        <v>3748.14709444969</v>
      </c>
      <c r="AH845" s="0" t="n">
        <f aca="false">AD845*0.1</f>
        <v>5.223868284E-007</v>
      </c>
      <c r="AI845" s="0" t="n">
        <f aca="false">(SQRT(((AG845/W845)^2)+((AH845/AD845)^2)))*AE845</f>
        <v>0.0936152566083654</v>
      </c>
      <c r="AJ845" s="0" t="n">
        <v>3.02832944E-007</v>
      </c>
      <c r="AK845" s="0" t="n">
        <f aca="false">(W845*AJ845)*EXP(L845*M845)</f>
        <v>0.0530694373955837</v>
      </c>
      <c r="AL845" s="0" t="n">
        <v>128492.951615293</v>
      </c>
      <c r="AM845" s="0" t="n">
        <v>3748.14709444969</v>
      </c>
      <c r="AN845" s="0" t="n">
        <f aca="false">AJ845*0.1</f>
        <v>3.02832944E-008</v>
      </c>
      <c r="AO845" s="0" t="n">
        <f aca="false">(SQRT(((AM845/W845)^2)+((AN845/AJ845)^2)))*AK845</f>
        <v>0.0054269713975864</v>
      </c>
    </row>
    <row r="846" customFormat="false" ht="15" hidden="false" customHeight="false" outlineLevel="0" collapsed="false">
      <c r="A846" s="42" t="s">
        <v>441</v>
      </c>
      <c r="B846" s="32"/>
      <c r="C846" s="0" t="s">
        <v>2153</v>
      </c>
      <c r="D846" s="47"/>
      <c r="E846" s="0" t="n">
        <v>6000</v>
      </c>
      <c r="F846" s="0" t="n">
        <v>6380</v>
      </c>
      <c r="G846" s="0" t="n">
        <f aca="false">(((F846*3.7852*35.81)/1000)/(H846^2))*1.2732</f>
        <v>17.2040417225655</v>
      </c>
      <c r="H846" s="0" t="n">
        <v>8</v>
      </c>
      <c r="I846" s="0" t="n">
        <v>77.5111954297142</v>
      </c>
      <c r="J846" s="0" t="n">
        <v>130.009325504884</v>
      </c>
      <c r="K846" s="0" t="n">
        <v>0.00593973</v>
      </c>
      <c r="L846" s="0" t="n">
        <v>0.005</v>
      </c>
      <c r="M846" s="0" t="n">
        <v>0</v>
      </c>
      <c r="N846" s="0" t="n">
        <v>5.22774462220522</v>
      </c>
      <c r="O846" s="0" t="n">
        <f aca="false">(N846/2204.59)*EXP(L846*M846)</f>
        <v>0.00237130016112076</v>
      </c>
      <c r="P846" s="0" t="n">
        <v>0.581693626796288</v>
      </c>
      <c r="Q846" s="0" t="n">
        <v>0.0152723966616018</v>
      </c>
      <c r="R846" s="0" t="n">
        <f aca="false">32.2690362110918*(I846/Hoja4!$AV$2)</f>
        <v>0.462186549283772</v>
      </c>
      <c r="S846" s="0" t="n">
        <v>1.14894745568521</v>
      </c>
      <c r="T846" s="0" t="n">
        <v>5.58086552427142E-005</v>
      </c>
      <c r="U846" s="0" t="n">
        <f aca="false">(SQRT(((P846/G846)^2)+((Q846/H846)^2)+((R846/I846)^2)+((S846/J846)^2)+((T846/K846)^2)))*O846</f>
        <v>8.70882609655907E-005</v>
      </c>
      <c r="V846" s="0" t="n">
        <f aca="false">O846&gt;U846</f>
        <v>1</v>
      </c>
      <c r="W846" s="0" t="n">
        <v>494521.426841577</v>
      </c>
      <c r="X846" s="0" t="n">
        <v>4.994E-006</v>
      </c>
      <c r="Y846" s="0" t="n">
        <f aca="false">(W846*X846)*EXP(L846*M846)</f>
        <v>2.46964000564683</v>
      </c>
      <c r="Z846" s="0" t="n">
        <v>422967.168377838</v>
      </c>
      <c r="AA846" s="0" t="n">
        <v>6507.82824848106</v>
      </c>
      <c r="AB846" s="0" t="n">
        <f aca="false">X846*0.1</f>
        <v>4.994E-007</v>
      </c>
      <c r="AC846" s="0" t="n">
        <f aca="false">(SQRT(((AA846/W846)^2)+((AB846/X846)^2)))*Y846</f>
        <v>0.249093303207174</v>
      </c>
      <c r="AD846" s="0" t="n">
        <v>5.223868284E-006</v>
      </c>
      <c r="AE846" s="0" t="n">
        <f aca="false">(W846*AD846)*EXP(L846*M846)</f>
        <v>2.58331479743614</v>
      </c>
      <c r="AF846" s="0" t="n">
        <v>422967.168377838</v>
      </c>
      <c r="AG846" s="0" t="n">
        <v>6507.82824848106</v>
      </c>
      <c r="AH846" s="0" t="n">
        <f aca="false">AD846*0.1</f>
        <v>5.223868284E-007</v>
      </c>
      <c r="AI846" s="0" t="n">
        <f aca="false">(SQRT(((AG846/W846)^2)+((AH846/AD846)^2)))*AE846</f>
        <v>0.260558791826342</v>
      </c>
      <c r="AJ846" s="0" t="n">
        <v>3.02832944E-007</v>
      </c>
      <c r="AK846" s="0" t="n">
        <f aca="false">(W846*AJ846)*EXP(L846*M846)</f>
        <v>0.149757379561515</v>
      </c>
      <c r="AL846" s="0" t="n">
        <v>422967.168377838</v>
      </c>
      <c r="AM846" s="0" t="n">
        <v>6507.82824848106</v>
      </c>
      <c r="AN846" s="0" t="n">
        <f aca="false">AJ846*0.1</f>
        <v>3.02832944E-008</v>
      </c>
      <c r="AO846" s="0" t="n">
        <f aca="false">(SQRT(((AM846/W846)^2)+((AN846/AJ846)^2)))*AK846</f>
        <v>0.0151048574971793</v>
      </c>
    </row>
    <row r="847" customFormat="false" ht="15" hidden="false" customHeight="false" outlineLevel="0" collapsed="false">
      <c r="A847" s="42" t="s">
        <v>441</v>
      </c>
      <c r="B847" s="32"/>
      <c r="C847" s="0" t="s">
        <v>2153</v>
      </c>
      <c r="D847" s="47"/>
      <c r="E847" s="0" t="n">
        <v>6000</v>
      </c>
      <c r="F847" s="0" t="n">
        <v>6380</v>
      </c>
      <c r="G847" s="0" t="n">
        <f aca="false">(((F847*3.7852*35.81)/1000)/(H847^2))*1.2732</f>
        <v>17.2040417225655</v>
      </c>
      <c r="H847" s="0" t="n">
        <v>8</v>
      </c>
      <c r="I847" s="0" t="n">
        <v>77.5111954297142</v>
      </c>
      <c r="J847" s="0" t="n">
        <v>130.009325504884</v>
      </c>
      <c r="K847" s="0" t="n">
        <v>0.00593973</v>
      </c>
      <c r="L847" s="0" t="n">
        <v>0.005</v>
      </c>
      <c r="M847" s="0" t="n">
        <v>0</v>
      </c>
      <c r="N847" s="0" t="n">
        <v>5.22774462220522</v>
      </c>
      <c r="O847" s="0" t="n">
        <f aca="false">(N847/2204.59)*EXP(L847*M847)</f>
        <v>0.00237130016112076</v>
      </c>
      <c r="P847" s="0" t="n">
        <v>0.581693626796288</v>
      </c>
      <c r="Q847" s="0" t="n">
        <v>0.0152723966616018</v>
      </c>
      <c r="R847" s="0" t="n">
        <f aca="false">32.2690362110918*(I847/Hoja4!$AV$2)</f>
        <v>0.462186549283772</v>
      </c>
      <c r="S847" s="0" t="n">
        <v>1.14894745568521</v>
      </c>
      <c r="T847" s="0" t="n">
        <v>5.58086552427142E-005</v>
      </c>
      <c r="U847" s="0" t="n">
        <f aca="false">(SQRT(((P847/G847)^2)+((Q847/H847)^2)+((R847/I847)^2)+((S847/J847)^2)+((T847/K847)^2)))*O847</f>
        <v>8.70882609655907E-005</v>
      </c>
      <c r="V847" s="0" t="n">
        <f aca="false">O847&gt;U847</f>
        <v>1</v>
      </c>
      <c r="W847" s="0" t="n">
        <v>494521.426841577</v>
      </c>
      <c r="X847" s="0" t="n">
        <v>4.994E-006</v>
      </c>
      <c r="Y847" s="0" t="n">
        <f aca="false">(W847*X847)*EXP(L847*M847)</f>
        <v>2.46964000564683</v>
      </c>
      <c r="Z847" s="0" t="n">
        <v>422967.168377838</v>
      </c>
      <c r="AA847" s="0" t="n">
        <v>6507.82824848106</v>
      </c>
      <c r="AB847" s="0" t="n">
        <f aca="false">X847*0.1</f>
        <v>4.994E-007</v>
      </c>
      <c r="AC847" s="0" t="n">
        <f aca="false">(SQRT(((AA847/W847)^2)+((AB847/X847)^2)))*Y847</f>
        <v>0.249093303207174</v>
      </c>
      <c r="AD847" s="0" t="n">
        <v>5.223868284E-006</v>
      </c>
      <c r="AE847" s="0" t="n">
        <f aca="false">(W847*AD847)*EXP(L847*M847)</f>
        <v>2.58331479743614</v>
      </c>
      <c r="AF847" s="0" t="n">
        <v>422967.168377838</v>
      </c>
      <c r="AG847" s="0" t="n">
        <v>6507.82824848106</v>
      </c>
      <c r="AH847" s="0" t="n">
        <f aca="false">AD847*0.1</f>
        <v>5.223868284E-007</v>
      </c>
      <c r="AI847" s="0" t="n">
        <f aca="false">(SQRT(((AG847/W847)^2)+((AH847/AD847)^2)))*AE847</f>
        <v>0.260558791826342</v>
      </c>
      <c r="AJ847" s="0" t="n">
        <v>3.02832944E-007</v>
      </c>
      <c r="AK847" s="0" t="n">
        <f aca="false">(W847*AJ847)*EXP(L847*M847)</f>
        <v>0.149757379561515</v>
      </c>
      <c r="AL847" s="0" t="n">
        <v>422967.168377838</v>
      </c>
      <c r="AM847" s="0" t="n">
        <v>6507.82824848106</v>
      </c>
      <c r="AN847" s="0" t="n">
        <f aca="false">AJ847*0.1</f>
        <v>3.02832944E-008</v>
      </c>
      <c r="AO847" s="0" t="n">
        <f aca="false">(SQRT(((AM847/W847)^2)+((AN847/AJ847)^2)))*AK847</f>
        <v>0.0151048574971793</v>
      </c>
    </row>
    <row r="848" customFormat="false" ht="15" hidden="false" customHeight="false" outlineLevel="0" collapsed="false">
      <c r="A848" s="42" t="s">
        <v>441</v>
      </c>
      <c r="B848" s="40" t="s">
        <v>1365</v>
      </c>
      <c r="C848" s="0" t="s">
        <v>2122</v>
      </c>
      <c r="D848" s="41"/>
      <c r="E848" s="0" t="n">
        <v>6000</v>
      </c>
      <c r="F848" s="0" t="n">
        <v>6380</v>
      </c>
      <c r="G848" s="0" t="n">
        <f aca="false">(((F848*3.7852*35.81)/1000)/(H848^2))*1.2732</f>
        <v>17.2040417225655</v>
      </c>
      <c r="H848" s="0" t="n">
        <v>8</v>
      </c>
      <c r="I848" s="0" t="n">
        <v>27.4675982269334</v>
      </c>
      <c r="J848" s="0" t="n">
        <v>68.0016224983599</v>
      </c>
      <c r="K848" s="0" t="n">
        <v>3.82238500207701</v>
      </c>
      <c r="L848" s="0" t="n">
        <v>0.005</v>
      </c>
      <c r="M848" s="0" t="n">
        <v>0</v>
      </c>
      <c r="N848" s="0" t="n">
        <v>1084.51465223193</v>
      </c>
      <c r="O848" s="0" t="n">
        <f aca="false">(N848/2204.59)*EXP(L848*M848)</f>
        <v>0.491934850576264</v>
      </c>
      <c r="P848" s="0" t="n">
        <v>0.581693626796288</v>
      </c>
      <c r="Q848" s="0" t="n">
        <v>0.0152723966616018</v>
      </c>
      <c r="R848" s="0" t="n">
        <f aca="false">32.2690362110918*(I848/Hoja4!$AV$2)</f>
        <v>0.163784784523562</v>
      </c>
      <c r="S848" s="0" t="n">
        <v>0.346725101597201</v>
      </c>
      <c r="T848" s="0" t="n">
        <v>0.0215793379964769</v>
      </c>
      <c r="U848" s="0" t="n">
        <f aca="false">(SQRT(((P848/G848)^2)+((Q848/H848)^2)+((R848/I848)^2)+((S848/J848)^2)+((T848/K848)^2)))*O848</f>
        <v>0.0173247940426472</v>
      </c>
      <c r="V848" s="0" t="n">
        <f aca="false">O848&gt;U848</f>
        <v>1</v>
      </c>
      <c r="W848" s="0" t="n">
        <v>175243.276687835</v>
      </c>
      <c r="X848" s="0" t="n">
        <v>4.994E-006</v>
      </c>
      <c r="Y848" s="0" t="n">
        <f aca="false">(W848*X848)*EXP(L848*M848)</f>
        <v>0.875164923779049</v>
      </c>
      <c r="Z848" s="0" t="n">
        <v>128492.951615293</v>
      </c>
      <c r="AA848" s="0" t="n">
        <v>3748.14709444969</v>
      </c>
      <c r="AB848" s="0" t="n">
        <f aca="false">X848*0.1</f>
        <v>4.994E-007</v>
      </c>
      <c r="AC848" s="0" t="n">
        <f aca="false">(SQRT(((AA848/W848)^2)+((AB848/X848)^2)))*Y848</f>
        <v>0.0894958613206444</v>
      </c>
      <c r="AD848" s="0" t="n">
        <v>5.223868284E-006</v>
      </c>
      <c r="AE848" s="0" t="n">
        <f aca="false">(W848*AD848)*EXP(L848*M848)</f>
        <v>0.915447795073819</v>
      </c>
      <c r="AF848" s="0" t="n">
        <v>128492.951615293</v>
      </c>
      <c r="AG848" s="0" t="n">
        <v>3748.14709444969</v>
      </c>
      <c r="AH848" s="0" t="n">
        <f aca="false">AD848*0.1</f>
        <v>5.223868284E-007</v>
      </c>
      <c r="AI848" s="0" t="n">
        <f aca="false">(SQRT(((AG848/W848)^2)+((AH848/AD848)^2)))*AE848</f>
        <v>0.0936152566083654</v>
      </c>
      <c r="AJ848" s="0" t="n">
        <v>3.02832944E-007</v>
      </c>
      <c r="AK848" s="0" t="n">
        <f aca="false">(W848*AJ848)*EXP(L848*M848)</f>
        <v>0.0530694373955837</v>
      </c>
      <c r="AL848" s="0" t="n">
        <v>128492.951615293</v>
      </c>
      <c r="AM848" s="0" t="n">
        <v>3748.14709444969</v>
      </c>
      <c r="AN848" s="0" t="n">
        <f aca="false">AJ848*0.1</f>
        <v>3.02832944E-008</v>
      </c>
      <c r="AO848" s="0" t="n">
        <f aca="false">(SQRT(((AM848/W848)^2)+((AN848/AJ848)^2)))*AK848</f>
        <v>0.0054269713975864</v>
      </c>
    </row>
    <row r="849" customFormat="false" ht="15" hidden="false" customHeight="false" outlineLevel="0" collapsed="false">
      <c r="A849" s="42" t="s">
        <v>441</v>
      </c>
      <c r="B849" s="32"/>
      <c r="C849" s="0" t="s">
        <v>2122</v>
      </c>
      <c r="D849" s="47"/>
      <c r="E849" s="0" t="n">
        <v>6000</v>
      </c>
      <c r="F849" s="0" t="n">
        <v>6380</v>
      </c>
      <c r="G849" s="0" t="n">
        <f aca="false">(((F849*3.7852*35.81)/1000)/(H849^2))*1.2732</f>
        <v>17.2040417225655</v>
      </c>
      <c r="H849" s="0" t="n">
        <v>8</v>
      </c>
      <c r="I849" s="0" t="n">
        <v>27.4675982269334</v>
      </c>
      <c r="J849" s="0" t="n">
        <v>68.0016224983599</v>
      </c>
      <c r="K849" s="0" t="n">
        <v>3.82238500207701</v>
      </c>
      <c r="L849" s="0" t="n">
        <v>0.005</v>
      </c>
      <c r="M849" s="0" t="n">
        <v>0</v>
      </c>
      <c r="N849" s="0" t="n">
        <v>1084.51465223193</v>
      </c>
      <c r="O849" s="0" t="n">
        <f aca="false">(N849/2204.59)*EXP(L849*M849)</f>
        <v>0.491934850576264</v>
      </c>
      <c r="P849" s="0" t="n">
        <v>0.581693626796288</v>
      </c>
      <c r="Q849" s="0" t="n">
        <v>0.0152723966616018</v>
      </c>
      <c r="R849" s="0" t="n">
        <f aca="false">32.2690362110918*(I849/Hoja4!$AV$2)</f>
        <v>0.163784784523562</v>
      </c>
      <c r="S849" s="0" t="n">
        <v>0.346725101597201</v>
      </c>
      <c r="T849" s="0" t="n">
        <v>0.0215793379964769</v>
      </c>
      <c r="U849" s="0" t="n">
        <f aca="false">(SQRT(((P849/G849)^2)+((Q849/H849)^2)+((R849/I849)^2)+((S849/J849)^2)+((T849/K849)^2)))*O849</f>
        <v>0.0173247940426472</v>
      </c>
      <c r="V849" s="0" t="n">
        <f aca="false">O849&gt;U849</f>
        <v>1</v>
      </c>
      <c r="W849" s="0" t="n">
        <v>175243.276687835</v>
      </c>
      <c r="X849" s="0" t="n">
        <v>4.994E-006</v>
      </c>
      <c r="Y849" s="0" t="n">
        <f aca="false">(W849*X849)*EXP(L849*M849)</f>
        <v>0.875164923779049</v>
      </c>
      <c r="Z849" s="0" t="n">
        <v>128492.951615293</v>
      </c>
      <c r="AA849" s="0" t="n">
        <v>3748.14709444969</v>
      </c>
      <c r="AB849" s="0" t="n">
        <f aca="false">X849*0.1</f>
        <v>4.994E-007</v>
      </c>
      <c r="AC849" s="0" t="n">
        <f aca="false">(SQRT(((AA849/W849)^2)+((AB849/X849)^2)))*Y849</f>
        <v>0.0894958613206444</v>
      </c>
      <c r="AD849" s="0" t="n">
        <v>5.223868284E-006</v>
      </c>
      <c r="AE849" s="0" t="n">
        <f aca="false">(W849*AD849)*EXP(L849*M849)</f>
        <v>0.915447795073819</v>
      </c>
      <c r="AF849" s="0" t="n">
        <v>128492.951615293</v>
      </c>
      <c r="AG849" s="0" t="n">
        <v>3748.14709444969</v>
      </c>
      <c r="AH849" s="0" t="n">
        <f aca="false">AD849*0.1</f>
        <v>5.223868284E-007</v>
      </c>
      <c r="AI849" s="0" t="n">
        <f aca="false">(SQRT(((AG849/W849)^2)+((AH849/AD849)^2)))*AE849</f>
        <v>0.0936152566083654</v>
      </c>
      <c r="AJ849" s="0" t="n">
        <v>3.02832944E-007</v>
      </c>
      <c r="AK849" s="0" t="n">
        <f aca="false">(W849*AJ849)*EXP(L849*M849)</f>
        <v>0.0530694373955837</v>
      </c>
      <c r="AL849" s="0" t="n">
        <v>128492.951615293</v>
      </c>
      <c r="AM849" s="0" t="n">
        <v>3748.14709444969</v>
      </c>
      <c r="AN849" s="0" t="n">
        <f aca="false">AJ849*0.1</f>
        <v>3.02832944E-008</v>
      </c>
      <c r="AO849" s="0" t="n">
        <f aca="false">(SQRT(((AM849/W849)^2)+((AN849/AJ849)^2)))*AK849</f>
        <v>0.0054269713975864</v>
      </c>
    </row>
    <row r="850" customFormat="false" ht="15" hidden="false" customHeight="false" outlineLevel="0" collapsed="false">
      <c r="A850" s="42" t="s">
        <v>441</v>
      </c>
      <c r="B850" s="32"/>
      <c r="C850" s="0" t="s">
        <v>2153</v>
      </c>
      <c r="D850" s="47"/>
      <c r="E850" s="0" t="n">
        <v>6000</v>
      </c>
      <c r="F850" s="0" t="n">
        <v>6380</v>
      </c>
      <c r="G850" s="0" t="n">
        <f aca="false">(((F850*3.7852*35.81)/1000)/(H850^2))*1.2732</f>
        <v>17.2040417225655</v>
      </c>
      <c r="H850" s="0" t="n">
        <v>8</v>
      </c>
      <c r="I850" s="0" t="n">
        <v>77.5111954297142</v>
      </c>
      <c r="J850" s="0" t="n">
        <v>130.009325504884</v>
      </c>
      <c r="K850" s="0" t="n">
        <v>0.00593973</v>
      </c>
      <c r="L850" s="0" t="n">
        <v>0.005</v>
      </c>
      <c r="M850" s="0" t="n">
        <v>0</v>
      </c>
      <c r="N850" s="0" t="n">
        <v>5.22774462220522</v>
      </c>
      <c r="O850" s="0" t="n">
        <f aca="false">(N850/2204.59)*EXP(L850*M850)</f>
        <v>0.00237130016112076</v>
      </c>
      <c r="P850" s="0" t="n">
        <v>0.581693626796288</v>
      </c>
      <c r="Q850" s="0" t="n">
        <v>0.0152723966616018</v>
      </c>
      <c r="R850" s="0" t="n">
        <f aca="false">32.2690362110918*(I850/Hoja4!$AV$2)</f>
        <v>0.462186549283772</v>
      </c>
      <c r="S850" s="0" t="n">
        <v>1.14894745568521</v>
      </c>
      <c r="T850" s="0" t="n">
        <v>5.58086552427142E-005</v>
      </c>
      <c r="U850" s="0" t="n">
        <f aca="false">(SQRT(((P850/G850)^2)+((Q850/H850)^2)+((R850/I850)^2)+((S850/J850)^2)+((T850/K850)^2)))*O850</f>
        <v>8.70882609655907E-005</v>
      </c>
      <c r="V850" s="0" t="n">
        <f aca="false">O850&gt;U850</f>
        <v>1</v>
      </c>
      <c r="W850" s="0" t="n">
        <v>494521.426841577</v>
      </c>
      <c r="X850" s="0" t="n">
        <v>4.994E-006</v>
      </c>
      <c r="Y850" s="0" t="n">
        <f aca="false">(W850*X850)*EXP(L850*M850)</f>
        <v>2.46964000564683</v>
      </c>
      <c r="Z850" s="0" t="n">
        <v>422967.168377838</v>
      </c>
      <c r="AA850" s="0" t="n">
        <v>6507.82824848106</v>
      </c>
      <c r="AB850" s="0" t="n">
        <f aca="false">X850*0.1</f>
        <v>4.994E-007</v>
      </c>
      <c r="AC850" s="0" t="n">
        <f aca="false">(SQRT(((AA850/W850)^2)+((AB850/X850)^2)))*Y850</f>
        <v>0.249093303207174</v>
      </c>
      <c r="AD850" s="0" t="n">
        <v>5.223868284E-006</v>
      </c>
      <c r="AE850" s="0" t="n">
        <f aca="false">(W850*AD850)*EXP(L850*M850)</f>
        <v>2.58331479743614</v>
      </c>
      <c r="AF850" s="0" t="n">
        <v>422967.168377838</v>
      </c>
      <c r="AG850" s="0" t="n">
        <v>6507.82824848106</v>
      </c>
      <c r="AH850" s="0" t="n">
        <f aca="false">AD850*0.1</f>
        <v>5.223868284E-007</v>
      </c>
      <c r="AI850" s="0" t="n">
        <f aca="false">(SQRT(((AG850/W850)^2)+((AH850/AD850)^2)))*AE850</f>
        <v>0.260558791826342</v>
      </c>
      <c r="AJ850" s="0" t="n">
        <v>3.02832944E-007</v>
      </c>
      <c r="AK850" s="0" t="n">
        <f aca="false">(W850*AJ850)*EXP(L850*M850)</f>
        <v>0.149757379561515</v>
      </c>
      <c r="AL850" s="0" t="n">
        <v>422967.168377838</v>
      </c>
      <c r="AM850" s="0" t="n">
        <v>6507.82824848106</v>
      </c>
      <c r="AN850" s="0" t="n">
        <f aca="false">AJ850*0.1</f>
        <v>3.02832944E-008</v>
      </c>
      <c r="AO850" s="0" t="n">
        <f aca="false">(SQRT(((AM850/W850)^2)+((AN850/AJ850)^2)))*AK850</f>
        <v>0.0151048574971793</v>
      </c>
    </row>
    <row r="851" customFormat="false" ht="15" hidden="false" customHeight="false" outlineLevel="0" collapsed="false">
      <c r="A851" s="42" t="s">
        <v>441</v>
      </c>
      <c r="B851" s="32"/>
      <c r="C851" s="0" t="s">
        <v>2153</v>
      </c>
      <c r="D851" s="47"/>
      <c r="E851" s="0" t="n">
        <v>6000</v>
      </c>
      <c r="F851" s="0" t="n">
        <v>6380</v>
      </c>
      <c r="G851" s="0" t="n">
        <f aca="false">(((F851*3.7852*35.81)/1000)/(H851^2))*1.2732</f>
        <v>17.2040417225655</v>
      </c>
      <c r="H851" s="0" t="n">
        <v>8</v>
      </c>
      <c r="I851" s="0" t="n">
        <v>77.5111954297142</v>
      </c>
      <c r="J851" s="0" t="n">
        <v>130.009325504884</v>
      </c>
      <c r="K851" s="0" t="n">
        <v>0.00593973</v>
      </c>
      <c r="L851" s="0" t="n">
        <v>0.005</v>
      </c>
      <c r="M851" s="0" t="n">
        <v>0</v>
      </c>
      <c r="N851" s="0" t="n">
        <v>5.22774462220522</v>
      </c>
      <c r="O851" s="0" t="n">
        <f aca="false">(N851/2204.59)*EXP(L851*M851)</f>
        <v>0.00237130016112076</v>
      </c>
      <c r="P851" s="0" t="n">
        <v>0.581693626796288</v>
      </c>
      <c r="Q851" s="0" t="n">
        <v>0.0152723966616018</v>
      </c>
      <c r="R851" s="0" t="n">
        <f aca="false">32.2690362110918*(I851/Hoja4!$AV$2)</f>
        <v>0.462186549283772</v>
      </c>
      <c r="S851" s="0" t="n">
        <v>1.14894745568521</v>
      </c>
      <c r="T851" s="0" t="n">
        <v>5.58086552427142E-005</v>
      </c>
      <c r="U851" s="0" t="n">
        <f aca="false">(SQRT(((P851/G851)^2)+((Q851/H851)^2)+((R851/I851)^2)+((S851/J851)^2)+((T851/K851)^2)))*O851</f>
        <v>8.70882609655907E-005</v>
      </c>
      <c r="V851" s="0" t="n">
        <f aca="false">O851&gt;U851</f>
        <v>1</v>
      </c>
      <c r="W851" s="0" t="n">
        <v>494521.426841577</v>
      </c>
      <c r="X851" s="0" t="n">
        <v>4.994E-006</v>
      </c>
      <c r="Y851" s="0" t="n">
        <f aca="false">(W851*X851)*EXP(L851*M851)</f>
        <v>2.46964000564683</v>
      </c>
      <c r="Z851" s="0" t="n">
        <v>422967.168377838</v>
      </c>
      <c r="AA851" s="0" t="n">
        <v>6507.82824848106</v>
      </c>
      <c r="AB851" s="0" t="n">
        <f aca="false">X851*0.1</f>
        <v>4.994E-007</v>
      </c>
      <c r="AC851" s="0" t="n">
        <f aca="false">(SQRT(((AA851/W851)^2)+((AB851/X851)^2)))*Y851</f>
        <v>0.249093303207174</v>
      </c>
      <c r="AD851" s="0" t="n">
        <v>5.223868284E-006</v>
      </c>
      <c r="AE851" s="0" t="n">
        <f aca="false">(W851*AD851)*EXP(L851*M851)</f>
        <v>2.58331479743614</v>
      </c>
      <c r="AF851" s="0" t="n">
        <v>422967.168377838</v>
      </c>
      <c r="AG851" s="0" t="n">
        <v>6507.82824848106</v>
      </c>
      <c r="AH851" s="0" t="n">
        <f aca="false">AD851*0.1</f>
        <v>5.223868284E-007</v>
      </c>
      <c r="AI851" s="0" t="n">
        <f aca="false">(SQRT(((AG851/W851)^2)+((AH851/AD851)^2)))*AE851</f>
        <v>0.260558791826342</v>
      </c>
      <c r="AJ851" s="0" t="n">
        <v>3.02832944E-007</v>
      </c>
      <c r="AK851" s="0" t="n">
        <f aca="false">(W851*AJ851)*EXP(L851*M851)</f>
        <v>0.149757379561515</v>
      </c>
      <c r="AL851" s="0" t="n">
        <v>422967.168377838</v>
      </c>
      <c r="AM851" s="0" t="n">
        <v>6507.82824848106</v>
      </c>
      <c r="AN851" s="0" t="n">
        <f aca="false">AJ851*0.1</f>
        <v>3.02832944E-008</v>
      </c>
      <c r="AO851" s="0" t="n">
        <f aca="false">(SQRT(((AM851/W851)^2)+((AN851/AJ851)^2)))*AK851</f>
        <v>0.0151048574971793</v>
      </c>
    </row>
    <row r="852" customFormat="false" ht="15" hidden="false" customHeight="false" outlineLevel="0" collapsed="false">
      <c r="A852" s="42" t="s">
        <v>441</v>
      </c>
      <c r="B852" s="40" t="s">
        <v>1368</v>
      </c>
      <c r="C852" s="0" t="s">
        <v>2122</v>
      </c>
      <c r="D852" s="41"/>
      <c r="E852" s="0" t="n">
        <v>6000</v>
      </c>
      <c r="F852" s="0" t="n">
        <v>6380</v>
      </c>
      <c r="G852" s="0" t="n">
        <f aca="false">(((F852*3.7852*35.81)/1000)/(H852^2))*1.2732</f>
        <v>17.2040417225655</v>
      </c>
      <c r="H852" s="0" t="n">
        <v>8</v>
      </c>
      <c r="I852" s="0" t="n">
        <v>27.4675982269334</v>
      </c>
      <c r="J852" s="0" t="n">
        <v>68.0016224983599</v>
      </c>
      <c r="K852" s="0" t="n">
        <v>3.82238500207701</v>
      </c>
      <c r="L852" s="0" t="n">
        <v>0.005</v>
      </c>
      <c r="M852" s="0" t="n">
        <v>0</v>
      </c>
      <c r="N852" s="0" t="n">
        <v>1084.51465223193</v>
      </c>
      <c r="O852" s="0" t="n">
        <f aca="false">(N852/2204.59)*EXP(L852*M852)</f>
        <v>0.491934850576264</v>
      </c>
      <c r="P852" s="0" t="n">
        <v>0.581693626796288</v>
      </c>
      <c r="Q852" s="0" t="n">
        <v>0.0152723966616018</v>
      </c>
      <c r="R852" s="0" t="n">
        <f aca="false">32.2690362110918*(I852/Hoja4!$AV$2)</f>
        <v>0.163784784523562</v>
      </c>
      <c r="S852" s="0" t="n">
        <v>0.346725101597201</v>
      </c>
      <c r="T852" s="0" t="n">
        <v>0.0215793379964769</v>
      </c>
      <c r="U852" s="0" t="n">
        <f aca="false">(SQRT(((P852/G852)^2)+((Q852/H852)^2)+((R852/I852)^2)+((S852/J852)^2)+((T852/K852)^2)))*O852</f>
        <v>0.0173247940426472</v>
      </c>
      <c r="V852" s="0" t="n">
        <f aca="false">O852&gt;U852</f>
        <v>1</v>
      </c>
      <c r="W852" s="0" t="n">
        <v>175243.276687835</v>
      </c>
      <c r="X852" s="0" t="n">
        <v>4.994E-006</v>
      </c>
      <c r="Y852" s="0" t="n">
        <f aca="false">(W852*X852)*EXP(L852*M852)</f>
        <v>0.875164923779049</v>
      </c>
      <c r="Z852" s="0" t="n">
        <v>128492.951615293</v>
      </c>
      <c r="AA852" s="0" t="n">
        <v>3748.14709444969</v>
      </c>
      <c r="AB852" s="0" t="n">
        <f aca="false">X852*0.1</f>
        <v>4.994E-007</v>
      </c>
      <c r="AC852" s="0" t="n">
        <f aca="false">(SQRT(((AA852/W852)^2)+((AB852/X852)^2)))*Y852</f>
        <v>0.0894958613206444</v>
      </c>
      <c r="AD852" s="0" t="n">
        <v>5.223868284E-006</v>
      </c>
      <c r="AE852" s="0" t="n">
        <f aca="false">(W852*AD852)*EXP(L852*M852)</f>
        <v>0.915447795073819</v>
      </c>
      <c r="AF852" s="0" t="n">
        <v>128492.951615293</v>
      </c>
      <c r="AG852" s="0" t="n">
        <v>3748.14709444969</v>
      </c>
      <c r="AH852" s="0" t="n">
        <f aca="false">AD852*0.1</f>
        <v>5.223868284E-007</v>
      </c>
      <c r="AI852" s="0" t="n">
        <f aca="false">(SQRT(((AG852/W852)^2)+((AH852/AD852)^2)))*AE852</f>
        <v>0.0936152566083654</v>
      </c>
      <c r="AJ852" s="0" t="n">
        <v>3.02832944E-007</v>
      </c>
      <c r="AK852" s="0" t="n">
        <f aca="false">(W852*AJ852)*EXP(L852*M852)</f>
        <v>0.0530694373955837</v>
      </c>
      <c r="AL852" s="0" t="n">
        <v>128492.951615293</v>
      </c>
      <c r="AM852" s="0" t="n">
        <v>3748.14709444969</v>
      </c>
      <c r="AN852" s="0" t="n">
        <f aca="false">AJ852*0.1</f>
        <v>3.02832944E-008</v>
      </c>
      <c r="AO852" s="0" t="n">
        <f aca="false">(SQRT(((AM852/W852)^2)+((AN852/AJ852)^2)))*AK852</f>
        <v>0.0054269713975864</v>
      </c>
    </row>
    <row r="853" customFormat="false" ht="15" hidden="false" customHeight="false" outlineLevel="0" collapsed="false">
      <c r="A853" s="42" t="s">
        <v>441</v>
      </c>
      <c r="B853" s="32"/>
      <c r="C853" s="0" t="s">
        <v>2122</v>
      </c>
      <c r="D853" s="47"/>
      <c r="E853" s="0" t="n">
        <v>6000</v>
      </c>
      <c r="F853" s="0" t="n">
        <v>6380</v>
      </c>
      <c r="G853" s="0" t="n">
        <f aca="false">(((F853*3.7852*35.81)/1000)/(H853^2))*1.2732</f>
        <v>17.2040417225655</v>
      </c>
      <c r="H853" s="0" t="n">
        <v>8</v>
      </c>
      <c r="I853" s="0" t="n">
        <v>27.4675982269334</v>
      </c>
      <c r="J853" s="0" t="n">
        <v>68.0016224983599</v>
      </c>
      <c r="K853" s="0" t="n">
        <v>3.82238500207701</v>
      </c>
      <c r="L853" s="0" t="n">
        <v>0.005</v>
      </c>
      <c r="M853" s="0" t="n">
        <v>0</v>
      </c>
      <c r="N853" s="0" t="n">
        <v>1084.51465223193</v>
      </c>
      <c r="O853" s="0" t="n">
        <f aca="false">(N853/2204.59)*EXP(L853*M853)</f>
        <v>0.491934850576264</v>
      </c>
      <c r="P853" s="0" t="n">
        <v>0.581693626796288</v>
      </c>
      <c r="Q853" s="0" t="n">
        <v>0.0152723966616018</v>
      </c>
      <c r="R853" s="0" t="n">
        <f aca="false">32.2690362110918*(I853/Hoja4!$AV$2)</f>
        <v>0.163784784523562</v>
      </c>
      <c r="S853" s="0" t="n">
        <v>0.346725101597201</v>
      </c>
      <c r="T853" s="0" t="n">
        <v>0.0215793379964769</v>
      </c>
      <c r="U853" s="0" t="n">
        <f aca="false">(SQRT(((P853/G853)^2)+((Q853/H853)^2)+((R853/I853)^2)+((S853/J853)^2)+((T853/K853)^2)))*O853</f>
        <v>0.0173247940426472</v>
      </c>
      <c r="V853" s="0" t="n">
        <f aca="false">O853&gt;U853</f>
        <v>1</v>
      </c>
      <c r="W853" s="0" t="n">
        <v>175243.276687835</v>
      </c>
      <c r="X853" s="0" t="n">
        <v>4.994E-006</v>
      </c>
      <c r="Y853" s="0" t="n">
        <f aca="false">(W853*X853)*EXP(L853*M853)</f>
        <v>0.875164923779049</v>
      </c>
      <c r="Z853" s="0" t="n">
        <v>128492.951615293</v>
      </c>
      <c r="AA853" s="0" t="n">
        <v>3748.14709444969</v>
      </c>
      <c r="AB853" s="0" t="n">
        <f aca="false">X853*0.1</f>
        <v>4.994E-007</v>
      </c>
      <c r="AC853" s="0" t="n">
        <f aca="false">(SQRT(((AA853/W853)^2)+((AB853/X853)^2)))*Y853</f>
        <v>0.0894958613206444</v>
      </c>
      <c r="AD853" s="0" t="n">
        <v>5.223868284E-006</v>
      </c>
      <c r="AE853" s="0" t="n">
        <f aca="false">(W853*AD853)*EXP(L853*M853)</f>
        <v>0.915447795073819</v>
      </c>
      <c r="AF853" s="0" t="n">
        <v>128492.951615293</v>
      </c>
      <c r="AG853" s="0" t="n">
        <v>3748.14709444969</v>
      </c>
      <c r="AH853" s="0" t="n">
        <f aca="false">AD853*0.1</f>
        <v>5.223868284E-007</v>
      </c>
      <c r="AI853" s="0" t="n">
        <f aca="false">(SQRT(((AG853/W853)^2)+((AH853/AD853)^2)))*AE853</f>
        <v>0.0936152566083654</v>
      </c>
      <c r="AJ853" s="0" t="n">
        <v>3.02832944E-007</v>
      </c>
      <c r="AK853" s="0" t="n">
        <f aca="false">(W853*AJ853)*EXP(L853*M853)</f>
        <v>0.0530694373955837</v>
      </c>
      <c r="AL853" s="0" t="n">
        <v>128492.951615293</v>
      </c>
      <c r="AM853" s="0" t="n">
        <v>3748.14709444969</v>
      </c>
      <c r="AN853" s="0" t="n">
        <f aca="false">AJ853*0.1</f>
        <v>3.02832944E-008</v>
      </c>
      <c r="AO853" s="0" t="n">
        <f aca="false">(SQRT(((AM853/W853)^2)+((AN853/AJ853)^2)))*AK853</f>
        <v>0.0054269713975864</v>
      </c>
    </row>
    <row r="854" customFormat="false" ht="15" hidden="false" customHeight="false" outlineLevel="0" collapsed="false">
      <c r="A854" s="42" t="s">
        <v>441</v>
      </c>
      <c r="B854" s="32"/>
      <c r="C854" s="0" t="s">
        <v>2153</v>
      </c>
      <c r="D854" s="47"/>
      <c r="E854" s="0" t="n">
        <v>6000</v>
      </c>
      <c r="F854" s="0" t="n">
        <v>6380</v>
      </c>
      <c r="G854" s="0" t="n">
        <f aca="false">(((F854*3.7852*35.81)/1000)/(H854^2))*1.2732</f>
        <v>17.2040417225655</v>
      </c>
      <c r="H854" s="0" t="n">
        <v>8</v>
      </c>
      <c r="I854" s="0" t="n">
        <v>77.5111954297142</v>
      </c>
      <c r="J854" s="0" t="n">
        <v>130.009325504884</v>
      </c>
      <c r="K854" s="0" t="n">
        <v>0.00593973</v>
      </c>
      <c r="L854" s="0" t="n">
        <v>0.005</v>
      </c>
      <c r="M854" s="0" t="n">
        <v>0</v>
      </c>
      <c r="N854" s="0" t="n">
        <v>5.22774462220522</v>
      </c>
      <c r="O854" s="0" t="n">
        <f aca="false">(N854/2204.59)*EXP(L854*M854)</f>
        <v>0.00237130016112076</v>
      </c>
      <c r="P854" s="0" t="n">
        <v>0.581693626796288</v>
      </c>
      <c r="Q854" s="0" t="n">
        <v>0.0152723966616018</v>
      </c>
      <c r="R854" s="0" t="n">
        <f aca="false">32.2690362110918*(I854/Hoja4!$AV$2)</f>
        <v>0.462186549283772</v>
      </c>
      <c r="S854" s="0" t="n">
        <v>1.14894745568521</v>
      </c>
      <c r="T854" s="0" t="n">
        <v>5.58086552427142E-005</v>
      </c>
      <c r="U854" s="0" t="n">
        <f aca="false">(SQRT(((P854/G854)^2)+((Q854/H854)^2)+((R854/I854)^2)+((S854/J854)^2)+((T854/K854)^2)))*O854</f>
        <v>8.70882609655907E-005</v>
      </c>
      <c r="V854" s="0" t="n">
        <f aca="false">O854&gt;U854</f>
        <v>1</v>
      </c>
      <c r="W854" s="0" t="n">
        <v>494521.426841577</v>
      </c>
      <c r="X854" s="0" t="n">
        <v>4.994E-006</v>
      </c>
      <c r="Y854" s="0" t="n">
        <f aca="false">(W854*X854)*EXP(L854*M854)</f>
        <v>2.46964000564683</v>
      </c>
      <c r="Z854" s="0" t="n">
        <v>422967.168377838</v>
      </c>
      <c r="AA854" s="0" t="n">
        <v>6507.82824848106</v>
      </c>
      <c r="AB854" s="0" t="n">
        <f aca="false">X854*0.1</f>
        <v>4.994E-007</v>
      </c>
      <c r="AC854" s="0" t="n">
        <f aca="false">(SQRT(((AA854/W854)^2)+((AB854/X854)^2)))*Y854</f>
        <v>0.249093303207174</v>
      </c>
      <c r="AD854" s="0" t="n">
        <v>5.223868284E-006</v>
      </c>
      <c r="AE854" s="0" t="n">
        <f aca="false">(W854*AD854)*EXP(L854*M854)</f>
        <v>2.58331479743614</v>
      </c>
      <c r="AF854" s="0" t="n">
        <v>422967.168377838</v>
      </c>
      <c r="AG854" s="0" t="n">
        <v>6507.82824848106</v>
      </c>
      <c r="AH854" s="0" t="n">
        <f aca="false">AD854*0.1</f>
        <v>5.223868284E-007</v>
      </c>
      <c r="AI854" s="0" t="n">
        <f aca="false">(SQRT(((AG854/W854)^2)+((AH854/AD854)^2)))*AE854</f>
        <v>0.260558791826342</v>
      </c>
      <c r="AJ854" s="0" t="n">
        <v>3.02832944E-007</v>
      </c>
      <c r="AK854" s="0" t="n">
        <f aca="false">(W854*AJ854)*EXP(L854*M854)</f>
        <v>0.149757379561515</v>
      </c>
      <c r="AL854" s="0" t="n">
        <v>422967.168377838</v>
      </c>
      <c r="AM854" s="0" t="n">
        <v>6507.82824848106</v>
      </c>
      <c r="AN854" s="0" t="n">
        <f aca="false">AJ854*0.1</f>
        <v>3.02832944E-008</v>
      </c>
      <c r="AO854" s="0" t="n">
        <f aca="false">(SQRT(((AM854/W854)^2)+((AN854/AJ854)^2)))*AK854</f>
        <v>0.0151048574971793</v>
      </c>
    </row>
    <row r="855" customFormat="false" ht="15" hidden="false" customHeight="false" outlineLevel="0" collapsed="false">
      <c r="A855" s="42" t="s">
        <v>441</v>
      </c>
      <c r="B855" s="32"/>
      <c r="C855" s="0" t="s">
        <v>2153</v>
      </c>
      <c r="D855" s="47"/>
      <c r="E855" s="0" t="n">
        <v>6000</v>
      </c>
      <c r="F855" s="0" t="n">
        <v>6380</v>
      </c>
      <c r="G855" s="0" t="n">
        <f aca="false">(((F855*3.7852*35.81)/1000)/(H855^2))*1.2732</f>
        <v>17.2040417225655</v>
      </c>
      <c r="H855" s="0" t="n">
        <v>8</v>
      </c>
      <c r="I855" s="0" t="n">
        <v>77.5111954297142</v>
      </c>
      <c r="J855" s="0" t="n">
        <v>130.009325504884</v>
      </c>
      <c r="K855" s="0" t="n">
        <v>0.00593973</v>
      </c>
      <c r="L855" s="0" t="n">
        <v>0.005</v>
      </c>
      <c r="M855" s="0" t="n">
        <v>0</v>
      </c>
      <c r="N855" s="0" t="n">
        <v>5.22774462220522</v>
      </c>
      <c r="O855" s="0" t="n">
        <f aca="false">(N855/2204.59)*EXP(L855*M855)</f>
        <v>0.00237130016112076</v>
      </c>
      <c r="P855" s="0" t="n">
        <v>0.581693626796288</v>
      </c>
      <c r="Q855" s="0" t="n">
        <v>0.0152723966616018</v>
      </c>
      <c r="R855" s="0" t="n">
        <f aca="false">32.2690362110918*(I855/Hoja4!$AV$2)</f>
        <v>0.462186549283772</v>
      </c>
      <c r="S855" s="0" t="n">
        <v>1.14894745568521</v>
      </c>
      <c r="T855" s="0" t="n">
        <v>5.58086552427142E-005</v>
      </c>
      <c r="U855" s="0" t="n">
        <f aca="false">(SQRT(((P855/G855)^2)+((Q855/H855)^2)+((R855/I855)^2)+((S855/J855)^2)+((T855/K855)^2)))*O855</f>
        <v>8.70882609655907E-005</v>
      </c>
      <c r="V855" s="0" t="n">
        <f aca="false">O855&gt;U855</f>
        <v>1</v>
      </c>
      <c r="W855" s="0" t="n">
        <v>494521.426841577</v>
      </c>
      <c r="X855" s="0" t="n">
        <v>4.994E-006</v>
      </c>
      <c r="Y855" s="0" t="n">
        <f aca="false">(W855*X855)*EXP(L855*M855)</f>
        <v>2.46964000564683</v>
      </c>
      <c r="Z855" s="0" t="n">
        <v>422967.168377838</v>
      </c>
      <c r="AA855" s="0" t="n">
        <v>6507.82824848106</v>
      </c>
      <c r="AB855" s="0" t="n">
        <f aca="false">X855*0.1</f>
        <v>4.994E-007</v>
      </c>
      <c r="AC855" s="0" t="n">
        <f aca="false">(SQRT(((AA855/W855)^2)+((AB855/X855)^2)))*Y855</f>
        <v>0.249093303207174</v>
      </c>
      <c r="AD855" s="0" t="n">
        <v>5.223868284E-006</v>
      </c>
      <c r="AE855" s="0" t="n">
        <f aca="false">(W855*AD855)*EXP(L855*M855)</f>
        <v>2.58331479743614</v>
      </c>
      <c r="AF855" s="0" t="n">
        <v>422967.168377838</v>
      </c>
      <c r="AG855" s="0" t="n">
        <v>6507.82824848106</v>
      </c>
      <c r="AH855" s="0" t="n">
        <f aca="false">AD855*0.1</f>
        <v>5.223868284E-007</v>
      </c>
      <c r="AI855" s="0" t="n">
        <f aca="false">(SQRT(((AG855/W855)^2)+((AH855/AD855)^2)))*AE855</f>
        <v>0.260558791826342</v>
      </c>
      <c r="AJ855" s="0" t="n">
        <v>3.02832944E-007</v>
      </c>
      <c r="AK855" s="0" t="n">
        <f aca="false">(W855*AJ855)*EXP(L855*M855)</f>
        <v>0.149757379561515</v>
      </c>
      <c r="AL855" s="0" t="n">
        <v>422967.168377838</v>
      </c>
      <c r="AM855" s="0" t="n">
        <v>6507.82824848106</v>
      </c>
      <c r="AN855" s="0" t="n">
        <f aca="false">AJ855*0.1</f>
        <v>3.02832944E-008</v>
      </c>
      <c r="AO855" s="0" t="n">
        <f aca="false">(SQRT(((AM855/W855)^2)+((AN855/AJ855)^2)))*AK855</f>
        <v>0.0151048574971793</v>
      </c>
    </row>
    <row r="856" customFormat="false" ht="15" hidden="false" customHeight="false" outlineLevel="0" collapsed="false">
      <c r="A856" s="42" t="s">
        <v>441</v>
      </c>
      <c r="B856" s="40" t="s">
        <v>1371</v>
      </c>
      <c r="C856" s="0" t="s">
        <v>2122</v>
      </c>
      <c r="D856" s="41"/>
      <c r="E856" s="0" t="n">
        <v>6000</v>
      </c>
      <c r="F856" s="0" t="n">
        <v>6380</v>
      </c>
      <c r="G856" s="0" t="n">
        <f aca="false">(((F856*3.7852*35.81)/1000)/(H856^2))*1.2732</f>
        <v>17.2040417225655</v>
      </c>
      <c r="H856" s="0" t="n">
        <v>8</v>
      </c>
      <c r="I856" s="0" t="n">
        <v>27.4675982269334</v>
      </c>
      <c r="J856" s="0" t="n">
        <v>68.0016224983599</v>
      </c>
      <c r="K856" s="0" t="n">
        <v>3.82238500207701</v>
      </c>
      <c r="L856" s="0" t="n">
        <v>0.005</v>
      </c>
      <c r="M856" s="0" t="n">
        <v>0</v>
      </c>
      <c r="N856" s="0" t="n">
        <v>1084.51465223193</v>
      </c>
      <c r="O856" s="0" t="n">
        <f aca="false">(N856/2204.59)*EXP(L856*M856)</f>
        <v>0.491934850576264</v>
      </c>
      <c r="P856" s="0" t="n">
        <v>0.581693626796288</v>
      </c>
      <c r="Q856" s="0" t="n">
        <v>0.0152723966616018</v>
      </c>
      <c r="R856" s="0" t="n">
        <f aca="false">32.2690362110918*(I856/Hoja4!$AV$2)</f>
        <v>0.163784784523562</v>
      </c>
      <c r="S856" s="0" t="n">
        <v>0.346725101597201</v>
      </c>
      <c r="T856" s="0" t="n">
        <v>0.0215793379964769</v>
      </c>
      <c r="U856" s="0" t="n">
        <f aca="false">(SQRT(((P856/G856)^2)+((Q856/H856)^2)+((R856/I856)^2)+((S856/J856)^2)+((T856/K856)^2)))*O856</f>
        <v>0.0173247940426472</v>
      </c>
      <c r="V856" s="0" t="n">
        <f aca="false">O856&gt;U856</f>
        <v>1</v>
      </c>
      <c r="W856" s="0" t="n">
        <v>175243.276687835</v>
      </c>
      <c r="X856" s="0" t="n">
        <v>4.994E-006</v>
      </c>
      <c r="Y856" s="0" t="n">
        <f aca="false">(W856*X856)*EXP(L856*M856)</f>
        <v>0.875164923779049</v>
      </c>
      <c r="Z856" s="0" t="n">
        <v>128492.951615293</v>
      </c>
      <c r="AA856" s="0" t="n">
        <v>3748.14709444969</v>
      </c>
      <c r="AB856" s="0" t="n">
        <f aca="false">X856*0.1</f>
        <v>4.994E-007</v>
      </c>
      <c r="AC856" s="0" t="n">
        <f aca="false">(SQRT(((AA856/W856)^2)+((AB856/X856)^2)))*Y856</f>
        <v>0.0894958613206444</v>
      </c>
      <c r="AD856" s="0" t="n">
        <v>5.223868284E-006</v>
      </c>
      <c r="AE856" s="0" t="n">
        <f aca="false">(W856*AD856)*EXP(L856*M856)</f>
        <v>0.915447795073819</v>
      </c>
      <c r="AF856" s="0" t="n">
        <v>128492.951615293</v>
      </c>
      <c r="AG856" s="0" t="n">
        <v>3748.14709444969</v>
      </c>
      <c r="AH856" s="0" t="n">
        <f aca="false">AD856*0.1</f>
        <v>5.223868284E-007</v>
      </c>
      <c r="AI856" s="0" t="n">
        <f aca="false">(SQRT(((AG856/W856)^2)+((AH856/AD856)^2)))*AE856</f>
        <v>0.0936152566083654</v>
      </c>
      <c r="AJ856" s="0" t="n">
        <v>3.02832944E-007</v>
      </c>
      <c r="AK856" s="0" t="n">
        <f aca="false">(W856*AJ856)*EXP(L856*M856)</f>
        <v>0.0530694373955837</v>
      </c>
      <c r="AL856" s="0" t="n">
        <v>128492.951615293</v>
      </c>
      <c r="AM856" s="0" t="n">
        <v>3748.14709444969</v>
      </c>
      <c r="AN856" s="0" t="n">
        <f aca="false">AJ856*0.1</f>
        <v>3.02832944E-008</v>
      </c>
      <c r="AO856" s="0" t="n">
        <f aca="false">(SQRT(((AM856/W856)^2)+((AN856/AJ856)^2)))*AK856</f>
        <v>0.0054269713975864</v>
      </c>
    </row>
    <row r="857" customFormat="false" ht="15" hidden="false" customHeight="false" outlineLevel="0" collapsed="false">
      <c r="A857" s="42" t="s">
        <v>441</v>
      </c>
      <c r="C857" s="0" t="s">
        <v>2122</v>
      </c>
      <c r="D857" s="1"/>
      <c r="E857" s="0" t="n">
        <v>6000</v>
      </c>
      <c r="F857" s="0" t="n">
        <v>6380</v>
      </c>
      <c r="G857" s="0" t="n">
        <f aca="false">(((F857*3.7852*35.81)/1000)/(H857^2))*1.2732</f>
        <v>17.2040417225655</v>
      </c>
      <c r="H857" s="0" t="n">
        <v>8</v>
      </c>
      <c r="I857" s="0" t="n">
        <v>27.4675982269334</v>
      </c>
      <c r="J857" s="0" t="n">
        <v>68.0016224983599</v>
      </c>
      <c r="K857" s="0" t="n">
        <v>3.82238500207701</v>
      </c>
      <c r="L857" s="0" t="n">
        <v>0.005</v>
      </c>
      <c r="M857" s="0" t="n">
        <v>0</v>
      </c>
      <c r="N857" s="0" t="n">
        <v>1084.51465223193</v>
      </c>
      <c r="O857" s="0" t="n">
        <f aca="false">(N857/2204.59)*EXP(L857*M857)</f>
        <v>0.491934850576264</v>
      </c>
      <c r="P857" s="0" t="n">
        <v>0.581693626796288</v>
      </c>
      <c r="Q857" s="0" t="n">
        <v>0.0152723966616018</v>
      </c>
      <c r="R857" s="0" t="n">
        <f aca="false">32.2690362110918*(I857/Hoja4!$AV$2)</f>
        <v>0.163784784523562</v>
      </c>
      <c r="S857" s="0" t="n">
        <v>0.346725101597201</v>
      </c>
      <c r="T857" s="0" t="n">
        <v>0.0215793379964769</v>
      </c>
      <c r="U857" s="0" t="n">
        <f aca="false">(SQRT(((P857/G857)^2)+((Q857/H857)^2)+((R857/I857)^2)+((S857/J857)^2)+((T857/K857)^2)))*O857</f>
        <v>0.0173247940426472</v>
      </c>
      <c r="V857" s="0" t="n">
        <f aca="false">O857&gt;U857</f>
        <v>1</v>
      </c>
      <c r="W857" s="0" t="n">
        <v>175243.276687835</v>
      </c>
      <c r="X857" s="0" t="n">
        <v>4.994E-006</v>
      </c>
      <c r="Y857" s="0" t="n">
        <f aca="false">(W857*X857)*EXP(L857*M857)</f>
        <v>0.875164923779049</v>
      </c>
      <c r="Z857" s="0" t="n">
        <v>128492.951615293</v>
      </c>
      <c r="AA857" s="0" t="n">
        <v>3748.14709444969</v>
      </c>
      <c r="AB857" s="0" t="n">
        <f aca="false">X857*0.1</f>
        <v>4.994E-007</v>
      </c>
      <c r="AC857" s="0" t="n">
        <f aca="false">(SQRT(((AA857/W857)^2)+((AB857/X857)^2)))*Y857</f>
        <v>0.0894958613206444</v>
      </c>
      <c r="AD857" s="0" t="n">
        <v>5.223868284E-006</v>
      </c>
      <c r="AE857" s="0" t="n">
        <f aca="false">(W857*AD857)*EXP(L857*M857)</f>
        <v>0.915447795073819</v>
      </c>
      <c r="AF857" s="0" t="n">
        <v>128492.951615293</v>
      </c>
      <c r="AG857" s="0" t="n">
        <v>3748.14709444969</v>
      </c>
      <c r="AH857" s="0" t="n">
        <f aca="false">AD857*0.1</f>
        <v>5.223868284E-007</v>
      </c>
      <c r="AI857" s="0" t="n">
        <f aca="false">(SQRT(((AG857/W857)^2)+((AH857/AD857)^2)))*AE857</f>
        <v>0.0936152566083654</v>
      </c>
      <c r="AJ857" s="0" t="n">
        <v>3.02832944E-007</v>
      </c>
      <c r="AK857" s="0" t="n">
        <f aca="false">(W857*AJ857)*EXP(L857*M857)</f>
        <v>0.0530694373955837</v>
      </c>
      <c r="AL857" s="0" t="n">
        <v>128492.951615293</v>
      </c>
      <c r="AM857" s="0" t="n">
        <v>3748.14709444969</v>
      </c>
      <c r="AN857" s="0" t="n">
        <f aca="false">AJ857*0.1</f>
        <v>3.02832944E-008</v>
      </c>
      <c r="AO857" s="0" t="n">
        <f aca="false">(SQRT(((AM857/W857)^2)+((AN857/AJ857)^2)))*AK857</f>
        <v>0.0054269713975864</v>
      </c>
    </row>
    <row r="858" customFormat="false" ht="15" hidden="false" customHeight="false" outlineLevel="0" collapsed="false">
      <c r="A858" s="42" t="s">
        <v>441</v>
      </c>
      <c r="C858" s="0" t="s">
        <v>2153</v>
      </c>
      <c r="D858" s="1"/>
      <c r="E858" s="0" t="n">
        <v>6000</v>
      </c>
      <c r="F858" s="0" t="n">
        <v>6380</v>
      </c>
      <c r="G858" s="0" t="n">
        <f aca="false">(((F858*3.7852*35.81)/1000)/(H858^2))*1.2732</f>
        <v>17.2040417225655</v>
      </c>
      <c r="H858" s="0" t="n">
        <v>8</v>
      </c>
      <c r="I858" s="0" t="n">
        <v>77.5111954297142</v>
      </c>
      <c r="J858" s="0" t="n">
        <v>130.009325504884</v>
      </c>
      <c r="K858" s="0" t="n">
        <v>0.00593973</v>
      </c>
      <c r="L858" s="0" t="n">
        <v>0.005</v>
      </c>
      <c r="M858" s="0" t="n">
        <v>0</v>
      </c>
      <c r="N858" s="0" t="n">
        <v>5.22774462220522</v>
      </c>
      <c r="O858" s="0" t="n">
        <f aca="false">(N858/2204.59)*EXP(L858*M858)</f>
        <v>0.00237130016112076</v>
      </c>
      <c r="P858" s="0" t="n">
        <v>0.581693626796288</v>
      </c>
      <c r="Q858" s="0" t="n">
        <v>0.0152723966616018</v>
      </c>
      <c r="R858" s="0" t="n">
        <f aca="false">32.2690362110918*(I858/Hoja4!$AV$2)</f>
        <v>0.462186549283772</v>
      </c>
      <c r="S858" s="0" t="n">
        <v>1.14894745568521</v>
      </c>
      <c r="T858" s="0" t="n">
        <v>5.58086552427142E-005</v>
      </c>
      <c r="U858" s="0" t="n">
        <f aca="false">(SQRT(((P858/G858)^2)+((Q858/H858)^2)+((R858/I858)^2)+((S858/J858)^2)+((T858/K858)^2)))*O858</f>
        <v>8.70882609655907E-005</v>
      </c>
      <c r="V858" s="0" t="n">
        <f aca="false">O858&gt;U858</f>
        <v>1</v>
      </c>
      <c r="W858" s="0" t="n">
        <v>494521.426841577</v>
      </c>
      <c r="X858" s="0" t="n">
        <v>4.994E-006</v>
      </c>
      <c r="Y858" s="0" t="n">
        <f aca="false">(W858*X858)*EXP(L858*M858)</f>
        <v>2.46964000564683</v>
      </c>
      <c r="Z858" s="0" t="n">
        <v>422967.168377838</v>
      </c>
      <c r="AA858" s="0" t="n">
        <v>6507.82824848106</v>
      </c>
      <c r="AB858" s="0" t="n">
        <f aca="false">X858*0.1</f>
        <v>4.994E-007</v>
      </c>
      <c r="AC858" s="0" t="n">
        <f aca="false">(SQRT(((AA858/W858)^2)+((AB858/X858)^2)))*Y858</f>
        <v>0.249093303207174</v>
      </c>
      <c r="AD858" s="0" t="n">
        <v>5.223868284E-006</v>
      </c>
      <c r="AE858" s="0" t="n">
        <f aca="false">(W858*AD858)*EXP(L858*M858)</f>
        <v>2.58331479743614</v>
      </c>
      <c r="AF858" s="0" t="n">
        <v>422967.168377838</v>
      </c>
      <c r="AG858" s="0" t="n">
        <v>6507.82824848106</v>
      </c>
      <c r="AH858" s="0" t="n">
        <f aca="false">AD858*0.1</f>
        <v>5.223868284E-007</v>
      </c>
      <c r="AI858" s="0" t="n">
        <f aca="false">(SQRT(((AG858/W858)^2)+((AH858/AD858)^2)))*AE858</f>
        <v>0.260558791826342</v>
      </c>
      <c r="AJ858" s="0" t="n">
        <v>3.02832944E-007</v>
      </c>
      <c r="AK858" s="0" t="n">
        <f aca="false">(W858*AJ858)*EXP(L858*M858)</f>
        <v>0.149757379561515</v>
      </c>
      <c r="AL858" s="0" t="n">
        <v>422967.168377838</v>
      </c>
      <c r="AM858" s="0" t="n">
        <v>6507.82824848106</v>
      </c>
      <c r="AN858" s="0" t="n">
        <f aca="false">AJ858*0.1</f>
        <v>3.02832944E-008</v>
      </c>
      <c r="AO858" s="0" t="n">
        <f aca="false">(SQRT(((AM858/W858)^2)+((AN858/AJ858)^2)))*AK858</f>
        <v>0.0151048574971793</v>
      </c>
    </row>
    <row r="859" customFormat="false" ht="15" hidden="false" customHeight="false" outlineLevel="0" collapsed="false">
      <c r="A859" s="42" t="s">
        <v>441</v>
      </c>
      <c r="B859" s="32"/>
      <c r="C859" s="0" t="s">
        <v>2153</v>
      </c>
      <c r="D859" s="47"/>
      <c r="E859" s="0" t="n">
        <v>6000</v>
      </c>
      <c r="F859" s="0" t="n">
        <v>6380</v>
      </c>
      <c r="G859" s="0" t="n">
        <f aca="false">(((F859*3.7852*35.81)/1000)/(H859^2))*1.2732</f>
        <v>17.2040417225655</v>
      </c>
      <c r="H859" s="0" t="n">
        <v>8</v>
      </c>
      <c r="I859" s="0" t="n">
        <v>77.5111954297142</v>
      </c>
      <c r="J859" s="0" t="n">
        <v>130.009325504884</v>
      </c>
      <c r="K859" s="0" t="n">
        <v>0.00593973</v>
      </c>
      <c r="L859" s="0" t="n">
        <v>0.005</v>
      </c>
      <c r="M859" s="0" t="n">
        <v>0</v>
      </c>
      <c r="N859" s="0" t="n">
        <v>5.22774462220522</v>
      </c>
      <c r="O859" s="0" t="n">
        <f aca="false">(N859/2204.59)*EXP(L859*M859)</f>
        <v>0.00237130016112076</v>
      </c>
      <c r="P859" s="0" t="n">
        <v>0.581693626796288</v>
      </c>
      <c r="Q859" s="0" t="n">
        <v>0.0152723966616018</v>
      </c>
      <c r="R859" s="0" t="n">
        <f aca="false">32.2690362110918*(I859/Hoja4!$AV$2)</f>
        <v>0.462186549283772</v>
      </c>
      <c r="S859" s="0" t="n">
        <v>1.14894745568521</v>
      </c>
      <c r="T859" s="0" t="n">
        <v>5.58086552427142E-005</v>
      </c>
      <c r="U859" s="0" t="n">
        <f aca="false">(SQRT(((P859/G859)^2)+((Q859/H859)^2)+((R859/I859)^2)+((S859/J859)^2)+((T859/K859)^2)))*O859</f>
        <v>8.70882609655907E-005</v>
      </c>
      <c r="V859" s="0" t="n">
        <f aca="false">O859&gt;U859</f>
        <v>1</v>
      </c>
      <c r="W859" s="0" t="n">
        <v>494521.426841577</v>
      </c>
      <c r="X859" s="0" t="n">
        <v>4.994E-006</v>
      </c>
      <c r="Y859" s="0" t="n">
        <f aca="false">(W859*X859)*EXP(L859*M859)</f>
        <v>2.46964000564683</v>
      </c>
      <c r="Z859" s="0" t="n">
        <v>422967.168377838</v>
      </c>
      <c r="AA859" s="0" t="n">
        <v>6507.82824848106</v>
      </c>
      <c r="AB859" s="0" t="n">
        <f aca="false">X859*0.1</f>
        <v>4.994E-007</v>
      </c>
      <c r="AC859" s="0" t="n">
        <f aca="false">(SQRT(((AA859/W859)^2)+((AB859/X859)^2)))*Y859</f>
        <v>0.249093303207174</v>
      </c>
      <c r="AD859" s="0" t="n">
        <v>5.223868284E-006</v>
      </c>
      <c r="AE859" s="0" t="n">
        <f aca="false">(W859*AD859)*EXP(L859*M859)</f>
        <v>2.58331479743614</v>
      </c>
      <c r="AF859" s="0" t="n">
        <v>422967.168377838</v>
      </c>
      <c r="AG859" s="0" t="n">
        <v>6507.82824848106</v>
      </c>
      <c r="AH859" s="0" t="n">
        <f aca="false">AD859*0.1</f>
        <v>5.223868284E-007</v>
      </c>
      <c r="AI859" s="0" t="n">
        <f aca="false">(SQRT(((AG859/W859)^2)+((AH859/AD859)^2)))*AE859</f>
        <v>0.260558791826342</v>
      </c>
      <c r="AJ859" s="0" t="n">
        <v>3.02832944E-007</v>
      </c>
      <c r="AK859" s="0" t="n">
        <f aca="false">(W859*AJ859)*EXP(L859*M859)</f>
        <v>0.149757379561515</v>
      </c>
      <c r="AL859" s="0" t="n">
        <v>422967.168377838</v>
      </c>
      <c r="AM859" s="0" t="n">
        <v>6507.82824848106</v>
      </c>
      <c r="AN859" s="0" t="n">
        <f aca="false">AJ859*0.1</f>
        <v>3.02832944E-008</v>
      </c>
      <c r="AO859" s="0" t="n">
        <f aca="false">(SQRT(((AM859/W859)^2)+((AN859/AJ859)^2)))*AK859</f>
        <v>0.0151048574971793</v>
      </c>
    </row>
    <row r="860" customFormat="false" ht="15" hidden="false" customHeight="false" outlineLevel="0" collapsed="false">
      <c r="A860" s="42" t="s">
        <v>441</v>
      </c>
      <c r="B860" s="50" t="s">
        <v>1375</v>
      </c>
      <c r="C860" s="0" t="s">
        <v>2122</v>
      </c>
      <c r="D860" s="41"/>
      <c r="E860" s="0" t="n">
        <v>6000</v>
      </c>
      <c r="F860" s="0" t="n">
        <v>6380</v>
      </c>
      <c r="G860" s="0" t="n">
        <f aca="false">(((F860*3.7852*35.81)/1000)/(H860^2))*1.2732</f>
        <v>17.2040417225655</v>
      </c>
      <c r="H860" s="0" t="n">
        <v>8</v>
      </c>
      <c r="I860" s="0" t="n">
        <v>27.4675982269334</v>
      </c>
      <c r="J860" s="0" t="n">
        <v>68.0016224983599</v>
      </c>
      <c r="K860" s="0" t="n">
        <v>3.82238500207701</v>
      </c>
      <c r="L860" s="0" t="n">
        <v>0.005</v>
      </c>
      <c r="M860" s="0" t="n">
        <v>0</v>
      </c>
      <c r="N860" s="0" t="n">
        <v>1084.51465223193</v>
      </c>
      <c r="O860" s="0" t="n">
        <f aca="false">(N860/2204.59)*EXP(L860*M860)</f>
        <v>0.491934850576264</v>
      </c>
      <c r="P860" s="0" t="n">
        <v>0.581693626796288</v>
      </c>
      <c r="Q860" s="0" t="n">
        <v>0.0152723966616018</v>
      </c>
      <c r="R860" s="0" t="n">
        <f aca="false">32.2690362110918*(I860/Hoja4!$AV$2)</f>
        <v>0.163784784523562</v>
      </c>
      <c r="S860" s="0" t="n">
        <v>0.346725101597201</v>
      </c>
      <c r="T860" s="0" t="n">
        <v>0.0215793379964769</v>
      </c>
      <c r="U860" s="0" t="n">
        <f aca="false">(SQRT(((P860/G860)^2)+((Q860/H860)^2)+((R860/I860)^2)+((S860/J860)^2)+((T860/K860)^2)))*O860</f>
        <v>0.0173247940426472</v>
      </c>
      <c r="V860" s="0" t="n">
        <f aca="false">O860&gt;U860</f>
        <v>1</v>
      </c>
      <c r="W860" s="0" t="n">
        <v>175243.276687835</v>
      </c>
      <c r="X860" s="0" t="n">
        <v>4.994E-006</v>
      </c>
      <c r="Y860" s="0" t="n">
        <f aca="false">(W860*X860)*EXP(L860*M860)</f>
        <v>0.875164923779049</v>
      </c>
      <c r="Z860" s="0" t="n">
        <v>128492.951615293</v>
      </c>
      <c r="AA860" s="0" t="n">
        <v>3748.14709444969</v>
      </c>
      <c r="AB860" s="0" t="n">
        <f aca="false">X860*0.1</f>
        <v>4.994E-007</v>
      </c>
      <c r="AC860" s="0" t="n">
        <f aca="false">(SQRT(((AA860/W860)^2)+((AB860/X860)^2)))*Y860</f>
        <v>0.0894958613206444</v>
      </c>
      <c r="AD860" s="0" t="n">
        <v>5.223868284E-006</v>
      </c>
      <c r="AE860" s="0" t="n">
        <f aca="false">(W860*AD860)*EXP(L860*M860)</f>
        <v>0.915447795073819</v>
      </c>
      <c r="AF860" s="0" t="n">
        <v>128492.951615293</v>
      </c>
      <c r="AG860" s="0" t="n">
        <v>3748.14709444969</v>
      </c>
      <c r="AH860" s="0" t="n">
        <f aca="false">AD860*0.1</f>
        <v>5.223868284E-007</v>
      </c>
      <c r="AI860" s="0" t="n">
        <f aca="false">(SQRT(((AG860/W860)^2)+((AH860/AD860)^2)))*AE860</f>
        <v>0.0936152566083654</v>
      </c>
      <c r="AJ860" s="0" t="n">
        <v>3.02832944E-007</v>
      </c>
      <c r="AK860" s="0" t="n">
        <f aca="false">(W860*AJ860)*EXP(L860*M860)</f>
        <v>0.0530694373955837</v>
      </c>
      <c r="AL860" s="0" t="n">
        <v>128492.951615293</v>
      </c>
      <c r="AM860" s="0" t="n">
        <v>3748.14709444969</v>
      </c>
      <c r="AN860" s="0" t="n">
        <f aca="false">AJ860*0.1</f>
        <v>3.02832944E-008</v>
      </c>
      <c r="AO860" s="0" t="n">
        <f aca="false">(SQRT(((AM860/W860)^2)+((AN860/AJ860)^2)))*AK860</f>
        <v>0.0054269713975864</v>
      </c>
    </row>
    <row r="861" customFormat="false" ht="15" hidden="false" customHeight="false" outlineLevel="0" collapsed="false">
      <c r="A861" s="42" t="s">
        <v>441</v>
      </c>
      <c r="B861" s="32"/>
      <c r="C861" s="0" t="s">
        <v>2122</v>
      </c>
      <c r="D861" s="47"/>
      <c r="E861" s="0" t="n">
        <v>6000</v>
      </c>
      <c r="F861" s="0" t="n">
        <v>6380</v>
      </c>
      <c r="G861" s="0" t="n">
        <f aca="false">(((F861*3.7852*35.81)/1000)/(H861^2))*1.2732</f>
        <v>17.2040417225655</v>
      </c>
      <c r="H861" s="0" t="n">
        <v>8</v>
      </c>
      <c r="I861" s="0" t="n">
        <v>27.4675982269334</v>
      </c>
      <c r="J861" s="0" t="n">
        <v>68.0016224983599</v>
      </c>
      <c r="K861" s="0" t="n">
        <v>3.82238500207701</v>
      </c>
      <c r="L861" s="0" t="n">
        <v>0.005</v>
      </c>
      <c r="M861" s="0" t="n">
        <v>0</v>
      </c>
      <c r="N861" s="0" t="n">
        <v>1084.51465223193</v>
      </c>
      <c r="O861" s="0" t="n">
        <f aca="false">(N861/2204.59)*EXP(L861*M861)</f>
        <v>0.491934850576264</v>
      </c>
      <c r="P861" s="0" t="n">
        <v>0.581693626796288</v>
      </c>
      <c r="Q861" s="0" t="n">
        <v>0.0152723966616018</v>
      </c>
      <c r="R861" s="0" t="n">
        <f aca="false">32.2690362110918*(I861/Hoja4!$AV$2)</f>
        <v>0.163784784523562</v>
      </c>
      <c r="S861" s="0" t="n">
        <v>0.346725101597201</v>
      </c>
      <c r="T861" s="0" t="n">
        <v>0.0215793379964769</v>
      </c>
      <c r="U861" s="0" t="n">
        <f aca="false">(SQRT(((P861/G861)^2)+((Q861/H861)^2)+((R861/I861)^2)+((S861/J861)^2)+((T861/K861)^2)))*O861</f>
        <v>0.0173247940426472</v>
      </c>
      <c r="V861" s="0" t="n">
        <f aca="false">O861&gt;U861</f>
        <v>1</v>
      </c>
      <c r="W861" s="0" t="n">
        <v>175243.276687835</v>
      </c>
      <c r="X861" s="0" t="n">
        <v>4.994E-006</v>
      </c>
      <c r="Y861" s="0" t="n">
        <f aca="false">(W861*X861)*EXP(L861*M861)</f>
        <v>0.875164923779049</v>
      </c>
      <c r="Z861" s="0" t="n">
        <v>128492.951615293</v>
      </c>
      <c r="AA861" s="0" t="n">
        <v>3748.14709444969</v>
      </c>
      <c r="AB861" s="0" t="n">
        <f aca="false">X861*0.1</f>
        <v>4.994E-007</v>
      </c>
      <c r="AC861" s="0" t="n">
        <f aca="false">(SQRT(((AA861/W861)^2)+((AB861/X861)^2)))*Y861</f>
        <v>0.0894958613206444</v>
      </c>
      <c r="AD861" s="0" t="n">
        <v>5.223868284E-006</v>
      </c>
      <c r="AE861" s="0" t="n">
        <f aca="false">(W861*AD861)*EXP(L861*M861)</f>
        <v>0.915447795073819</v>
      </c>
      <c r="AF861" s="0" t="n">
        <v>128492.951615293</v>
      </c>
      <c r="AG861" s="0" t="n">
        <v>3748.14709444969</v>
      </c>
      <c r="AH861" s="0" t="n">
        <f aca="false">AD861*0.1</f>
        <v>5.223868284E-007</v>
      </c>
      <c r="AI861" s="0" t="n">
        <f aca="false">(SQRT(((AG861/W861)^2)+((AH861/AD861)^2)))*AE861</f>
        <v>0.0936152566083654</v>
      </c>
      <c r="AJ861" s="0" t="n">
        <v>3.02832944E-007</v>
      </c>
      <c r="AK861" s="0" t="n">
        <f aca="false">(W861*AJ861)*EXP(L861*M861)</f>
        <v>0.0530694373955837</v>
      </c>
      <c r="AL861" s="0" t="n">
        <v>128492.951615293</v>
      </c>
      <c r="AM861" s="0" t="n">
        <v>3748.14709444969</v>
      </c>
      <c r="AN861" s="0" t="n">
        <f aca="false">AJ861*0.1</f>
        <v>3.02832944E-008</v>
      </c>
      <c r="AO861" s="0" t="n">
        <f aca="false">(SQRT(((AM861/W861)^2)+((AN861/AJ861)^2)))*AK861</f>
        <v>0.0054269713975864</v>
      </c>
    </row>
    <row r="862" customFormat="false" ht="15" hidden="false" customHeight="false" outlineLevel="0" collapsed="false">
      <c r="A862" s="42" t="s">
        <v>441</v>
      </c>
      <c r="B862" s="32"/>
      <c r="C862" s="0" t="s">
        <v>2153</v>
      </c>
      <c r="D862" s="47"/>
      <c r="E862" s="0" t="n">
        <v>6000</v>
      </c>
      <c r="F862" s="0" t="n">
        <v>6380</v>
      </c>
      <c r="G862" s="0" t="n">
        <f aca="false">(((F862*3.7852*35.81)/1000)/(H862^2))*1.2732</f>
        <v>17.2040417225655</v>
      </c>
      <c r="H862" s="0" t="n">
        <v>8</v>
      </c>
      <c r="I862" s="0" t="n">
        <v>77.5111954297142</v>
      </c>
      <c r="J862" s="0" t="n">
        <v>130.009325504884</v>
      </c>
      <c r="K862" s="0" t="n">
        <v>0.00593973</v>
      </c>
      <c r="L862" s="0" t="n">
        <v>0.005</v>
      </c>
      <c r="M862" s="0" t="n">
        <v>0</v>
      </c>
      <c r="N862" s="0" t="n">
        <v>5.22774462220522</v>
      </c>
      <c r="O862" s="0" t="n">
        <f aca="false">(N862/2204.59)*EXP(L862*M862)</f>
        <v>0.00237130016112076</v>
      </c>
      <c r="P862" s="0" t="n">
        <v>0.581693626796288</v>
      </c>
      <c r="Q862" s="0" t="n">
        <v>0.0152723966616018</v>
      </c>
      <c r="R862" s="0" t="n">
        <f aca="false">32.2690362110918*(I862/Hoja4!$AV$2)</f>
        <v>0.462186549283772</v>
      </c>
      <c r="S862" s="0" t="n">
        <v>1.14894745568521</v>
      </c>
      <c r="T862" s="0" t="n">
        <v>5.58086552427142E-005</v>
      </c>
      <c r="U862" s="0" t="n">
        <f aca="false">(SQRT(((P862/G862)^2)+((Q862/H862)^2)+((R862/I862)^2)+((S862/J862)^2)+((T862/K862)^2)))*O862</f>
        <v>8.70882609655907E-005</v>
      </c>
      <c r="V862" s="0" t="n">
        <f aca="false">O862&gt;U862</f>
        <v>1</v>
      </c>
      <c r="W862" s="0" t="n">
        <v>494521.426841577</v>
      </c>
      <c r="X862" s="0" t="n">
        <v>4.994E-006</v>
      </c>
      <c r="Y862" s="0" t="n">
        <f aca="false">(W862*X862)*EXP(L862*M862)</f>
        <v>2.46964000564683</v>
      </c>
      <c r="Z862" s="0" t="n">
        <v>422967.168377838</v>
      </c>
      <c r="AA862" s="0" t="n">
        <v>6507.82824848106</v>
      </c>
      <c r="AB862" s="0" t="n">
        <f aca="false">X862*0.1</f>
        <v>4.994E-007</v>
      </c>
      <c r="AC862" s="0" t="n">
        <f aca="false">(SQRT(((AA862/W862)^2)+((AB862/X862)^2)))*Y862</f>
        <v>0.249093303207174</v>
      </c>
      <c r="AD862" s="0" t="n">
        <v>5.223868284E-006</v>
      </c>
      <c r="AE862" s="0" t="n">
        <f aca="false">(W862*AD862)*EXP(L862*M862)</f>
        <v>2.58331479743614</v>
      </c>
      <c r="AF862" s="0" t="n">
        <v>422967.168377838</v>
      </c>
      <c r="AG862" s="0" t="n">
        <v>6507.82824848106</v>
      </c>
      <c r="AH862" s="0" t="n">
        <f aca="false">AD862*0.1</f>
        <v>5.223868284E-007</v>
      </c>
      <c r="AI862" s="0" t="n">
        <f aca="false">(SQRT(((AG862/W862)^2)+((AH862/AD862)^2)))*AE862</f>
        <v>0.260558791826342</v>
      </c>
      <c r="AJ862" s="0" t="n">
        <v>3.02832944E-007</v>
      </c>
      <c r="AK862" s="0" t="n">
        <f aca="false">(W862*AJ862)*EXP(L862*M862)</f>
        <v>0.149757379561515</v>
      </c>
      <c r="AL862" s="0" t="n">
        <v>422967.168377838</v>
      </c>
      <c r="AM862" s="0" t="n">
        <v>6507.82824848106</v>
      </c>
      <c r="AN862" s="0" t="n">
        <f aca="false">AJ862*0.1</f>
        <v>3.02832944E-008</v>
      </c>
      <c r="AO862" s="0" t="n">
        <f aca="false">(SQRT(((AM862/W862)^2)+((AN862/AJ862)^2)))*AK862</f>
        <v>0.0151048574971793</v>
      </c>
    </row>
    <row r="863" customFormat="false" ht="15" hidden="false" customHeight="false" outlineLevel="0" collapsed="false">
      <c r="A863" s="42" t="s">
        <v>441</v>
      </c>
      <c r="B863" s="32"/>
      <c r="C863" s="0" t="s">
        <v>2153</v>
      </c>
      <c r="D863" s="47"/>
      <c r="E863" s="0" t="n">
        <v>6000</v>
      </c>
      <c r="F863" s="0" t="n">
        <v>6380</v>
      </c>
      <c r="G863" s="0" t="n">
        <f aca="false">(((F863*3.7852*35.81)/1000)/(H863^2))*1.2732</f>
        <v>17.2040417225655</v>
      </c>
      <c r="H863" s="0" t="n">
        <v>8</v>
      </c>
      <c r="I863" s="0" t="n">
        <v>77.5111954297142</v>
      </c>
      <c r="J863" s="0" t="n">
        <v>130.009325504884</v>
      </c>
      <c r="K863" s="0" t="n">
        <v>0.00593973</v>
      </c>
      <c r="L863" s="0" t="n">
        <v>0.005</v>
      </c>
      <c r="M863" s="0" t="n">
        <v>0</v>
      </c>
      <c r="N863" s="0" t="n">
        <v>5.22774462220522</v>
      </c>
      <c r="O863" s="0" t="n">
        <f aca="false">(N863/2204.59)*EXP(L863*M863)</f>
        <v>0.00237130016112076</v>
      </c>
      <c r="P863" s="0" t="n">
        <v>0.581693626796288</v>
      </c>
      <c r="Q863" s="0" t="n">
        <v>0.0152723966616018</v>
      </c>
      <c r="R863" s="0" t="n">
        <f aca="false">32.2690362110918*(I863/Hoja4!$AV$2)</f>
        <v>0.462186549283772</v>
      </c>
      <c r="S863" s="0" t="n">
        <v>1.14894745568521</v>
      </c>
      <c r="T863" s="0" t="n">
        <v>5.58086552427142E-005</v>
      </c>
      <c r="U863" s="0" t="n">
        <f aca="false">(SQRT(((P863/G863)^2)+((Q863/H863)^2)+((R863/I863)^2)+((S863/J863)^2)+((T863/K863)^2)))*O863</f>
        <v>8.70882609655907E-005</v>
      </c>
      <c r="V863" s="0" t="n">
        <f aca="false">O863&gt;U863</f>
        <v>1</v>
      </c>
      <c r="W863" s="0" t="n">
        <v>494521.426841577</v>
      </c>
      <c r="X863" s="0" t="n">
        <v>4.994E-006</v>
      </c>
      <c r="Y863" s="0" t="n">
        <f aca="false">(W863*X863)*EXP(L863*M863)</f>
        <v>2.46964000564683</v>
      </c>
      <c r="Z863" s="0" t="n">
        <v>422967.168377838</v>
      </c>
      <c r="AA863" s="0" t="n">
        <v>6507.82824848106</v>
      </c>
      <c r="AB863" s="0" t="n">
        <f aca="false">X863*0.1</f>
        <v>4.994E-007</v>
      </c>
      <c r="AC863" s="0" t="n">
        <f aca="false">(SQRT(((AA863/W863)^2)+((AB863/X863)^2)))*Y863</f>
        <v>0.249093303207174</v>
      </c>
      <c r="AD863" s="0" t="n">
        <v>5.223868284E-006</v>
      </c>
      <c r="AE863" s="0" t="n">
        <f aca="false">(W863*AD863)*EXP(L863*M863)</f>
        <v>2.58331479743614</v>
      </c>
      <c r="AF863" s="0" t="n">
        <v>422967.168377838</v>
      </c>
      <c r="AG863" s="0" t="n">
        <v>6507.82824848106</v>
      </c>
      <c r="AH863" s="0" t="n">
        <f aca="false">AD863*0.1</f>
        <v>5.223868284E-007</v>
      </c>
      <c r="AI863" s="0" t="n">
        <f aca="false">(SQRT(((AG863/W863)^2)+((AH863/AD863)^2)))*AE863</f>
        <v>0.260558791826342</v>
      </c>
      <c r="AJ863" s="0" t="n">
        <v>3.02832944E-007</v>
      </c>
      <c r="AK863" s="0" t="n">
        <f aca="false">(W863*AJ863)*EXP(L863*M863)</f>
        <v>0.149757379561515</v>
      </c>
      <c r="AL863" s="0" t="n">
        <v>422967.168377838</v>
      </c>
      <c r="AM863" s="0" t="n">
        <v>6507.82824848106</v>
      </c>
      <c r="AN863" s="0" t="n">
        <f aca="false">AJ863*0.1</f>
        <v>3.02832944E-008</v>
      </c>
      <c r="AO863" s="0" t="n">
        <f aca="false">(SQRT(((AM863/W863)^2)+((AN863/AJ863)^2)))*AK863</f>
        <v>0.0151048574971793</v>
      </c>
    </row>
    <row r="864" customFormat="false" ht="15" hidden="false" customHeight="false" outlineLevel="0" collapsed="false">
      <c r="A864" s="42" t="s">
        <v>441</v>
      </c>
      <c r="B864" s="50" t="s">
        <v>1378</v>
      </c>
      <c r="C864" s="0" t="s">
        <v>2122</v>
      </c>
      <c r="D864" s="41"/>
      <c r="E864" s="0" t="n">
        <v>6000</v>
      </c>
      <c r="F864" s="0" t="n">
        <v>6380</v>
      </c>
      <c r="G864" s="0" t="n">
        <f aca="false">(((F864*3.7852*35.81)/1000)/(H864^2))*1.2732</f>
        <v>17.2040417225655</v>
      </c>
      <c r="H864" s="0" t="n">
        <v>8</v>
      </c>
      <c r="I864" s="0" t="n">
        <v>27.4675982269334</v>
      </c>
      <c r="J864" s="0" t="n">
        <v>68.0016224983599</v>
      </c>
      <c r="K864" s="0" t="n">
        <v>3.82238500207701</v>
      </c>
      <c r="L864" s="0" t="n">
        <v>0.005</v>
      </c>
      <c r="M864" s="0" t="n">
        <v>0</v>
      </c>
      <c r="N864" s="0" t="n">
        <v>1084.51465223193</v>
      </c>
      <c r="O864" s="0" t="n">
        <f aca="false">(N864/2204.59)*EXP(L864*M864)</f>
        <v>0.491934850576264</v>
      </c>
      <c r="P864" s="0" t="n">
        <v>0.581693626796288</v>
      </c>
      <c r="Q864" s="0" t="n">
        <v>0.0152723966616018</v>
      </c>
      <c r="R864" s="0" t="n">
        <f aca="false">32.2690362110918*(I864/Hoja4!$AV$2)</f>
        <v>0.163784784523562</v>
      </c>
      <c r="S864" s="0" t="n">
        <v>0.346725101597201</v>
      </c>
      <c r="T864" s="0" t="n">
        <v>0.0215793379964769</v>
      </c>
      <c r="U864" s="0" t="n">
        <f aca="false">(SQRT(((P864/G864)^2)+((Q864/H864)^2)+((R864/I864)^2)+((S864/J864)^2)+((T864/K864)^2)))*O864</f>
        <v>0.0173247940426472</v>
      </c>
      <c r="V864" s="0" t="n">
        <f aca="false">O864&gt;U864</f>
        <v>1</v>
      </c>
      <c r="W864" s="0" t="n">
        <v>175243.276687835</v>
      </c>
      <c r="X864" s="0" t="n">
        <v>4.994E-006</v>
      </c>
      <c r="Y864" s="0" t="n">
        <f aca="false">(W864*X864)*EXP(L864*M864)</f>
        <v>0.875164923779049</v>
      </c>
      <c r="Z864" s="0" t="n">
        <v>128492.951615293</v>
      </c>
      <c r="AA864" s="0" t="n">
        <v>3748.14709444969</v>
      </c>
      <c r="AB864" s="0" t="n">
        <f aca="false">X864*0.1</f>
        <v>4.994E-007</v>
      </c>
      <c r="AC864" s="0" t="n">
        <f aca="false">(SQRT(((AA864/W864)^2)+((AB864/X864)^2)))*Y864</f>
        <v>0.0894958613206444</v>
      </c>
      <c r="AD864" s="0" t="n">
        <v>5.223868284E-006</v>
      </c>
      <c r="AE864" s="0" t="n">
        <f aca="false">(W864*AD864)*EXP(L864*M864)</f>
        <v>0.915447795073819</v>
      </c>
      <c r="AF864" s="0" t="n">
        <v>128492.951615293</v>
      </c>
      <c r="AG864" s="0" t="n">
        <v>3748.14709444969</v>
      </c>
      <c r="AH864" s="0" t="n">
        <f aca="false">AD864*0.1</f>
        <v>5.223868284E-007</v>
      </c>
      <c r="AI864" s="0" t="n">
        <f aca="false">(SQRT(((AG864/W864)^2)+((AH864/AD864)^2)))*AE864</f>
        <v>0.0936152566083654</v>
      </c>
      <c r="AJ864" s="0" t="n">
        <v>3.02832944E-007</v>
      </c>
      <c r="AK864" s="0" t="n">
        <f aca="false">(W864*AJ864)*EXP(L864*M864)</f>
        <v>0.0530694373955837</v>
      </c>
      <c r="AL864" s="0" t="n">
        <v>128492.951615293</v>
      </c>
      <c r="AM864" s="0" t="n">
        <v>3748.14709444969</v>
      </c>
      <c r="AN864" s="0" t="n">
        <f aca="false">AJ864*0.1</f>
        <v>3.02832944E-008</v>
      </c>
      <c r="AO864" s="0" t="n">
        <f aca="false">(SQRT(((AM864/W864)^2)+((AN864/AJ864)^2)))*AK864</f>
        <v>0.0054269713975864</v>
      </c>
    </row>
    <row r="865" customFormat="false" ht="15" hidden="false" customHeight="false" outlineLevel="0" collapsed="false">
      <c r="A865" s="42" t="s">
        <v>441</v>
      </c>
      <c r="B865" s="32"/>
      <c r="C865" s="0" t="s">
        <v>2122</v>
      </c>
      <c r="D865" s="47"/>
      <c r="E865" s="0" t="n">
        <v>6000</v>
      </c>
      <c r="F865" s="0" t="n">
        <v>6380</v>
      </c>
      <c r="G865" s="0" t="n">
        <f aca="false">(((F865*3.7852*35.81)/1000)/(H865^2))*1.2732</f>
        <v>17.2040417225655</v>
      </c>
      <c r="H865" s="0" t="n">
        <v>8</v>
      </c>
      <c r="I865" s="0" t="n">
        <v>27.4675982269334</v>
      </c>
      <c r="J865" s="0" t="n">
        <v>68.0016224983599</v>
      </c>
      <c r="K865" s="0" t="n">
        <v>3.82238500207701</v>
      </c>
      <c r="L865" s="0" t="n">
        <v>0.005</v>
      </c>
      <c r="M865" s="0" t="n">
        <v>0</v>
      </c>
      <c r="N865" s="0" t="n">
        <v>1084.51465223193</v>
      </c>
      <c r="O865" s="0" t="n">
        <f aca="false">(N865/2204.59)*EXP(L865*M865)</f>
        <v>0.491934850576264</v>
      </c>
      <c r="P865" s="0" t="n">
        <v>0.581693626796288</v>
      </c>
      <c r="Q865" s="0" t="n">
        <v>0.0152723966616018</v>
      </c>
      <c r="R865" s="0" t="n">
        <f aca="false">32.2690362110918*(I865/Hoja4!$AV$2)</f>
        <v>0.163784784523562</v>
      </c>
      <c r="S865" s="0" t="n">
        <v>0.346725101597201</v>
      </c>
      <c r="T865" s="0" t="n">
        <v>0.0215793379964769</v>
      </c>
      <c r="U865" s="0" t="n">
        <f aca="false">(SQRT(((P865/G865)^2)+((Q865/H865)^2)+((R865/I865)^2)+((S865/J865)^2)+((T865/K865)^2)))*O865</f>
        <v>0.0173247940426472</v>
      </c>
      <c r="V865" s="0" t="n">
        <f aca="false">O865&gt;U865</f>
        <v>1</v>
      </c>
      <c r="W865" s="0" t="n">
        <v>175243.276687835</v>
      </c>
      <c r="X865" s="0" t="n">
        <v>4.994E-006</v>
      </c>
      <c r="Y865" s="0" t="n">
        <f aca="false">(W865*X865)*EXP(L865*M865)</f>
        <v>0.875164923779049</v>
      </c>
      <c r="Z865" s="0" t="n">
        <v>128492.951615293</v>
      </c>
      <c r="AA865" s="0" t="n">
        <v>3748.14709444969</v>
      </c>
      <c r="AB865" s="0" t="n">
        <f aca="false">X865*0.1</f>
        <v>4.994E-007</v>
      </c>
      <c r="AC865" s="0" t="n">
        <f aca="false">(SQRT(((AA865/W865)^2)+((AB865/X865)^2)))*Y865</f>
        <v>0.0894958613206444</v>
      </c>
      <c r="AD865" s="0" t="n">
        <v>5.223868284E-006</v>
      </c>
      <c r="AE865" s="0" t="n">
        <f aca="false">(W865*AD865)*EXP(L865*M865)</f>
        <v>0.915447795073819</v>
      </c>
      <c r="AF865" s="0" t="n">
        <v>128492.951615293</v>
      </c>
      <c r="AG865" s="0" t="n">
        <v>3748.14709444969</v>
      </c>
      <c r="AH865" s="0" t="n">
        <f aca="false">AD865*0.1</f>
        <v>5.223868284E-007</v>
      </c>
      <c r="AI865" s="0" t="n">
        <f aca="false">(SQRT(((AG865/W865)^2)+((AH865/AD865)^2)))*AE865</f>
        <v>0.0936152566083654</v>
      </c>
      <c r="AJ865" s="0" t="n">
        <v>3.02832944E-007</v>
      </c>
      <c r="AK865" s="0" t="n">
        <f aca="false">(W865*AJ865)*EXP(L865*M865)</f>
        <v>0.0530694373955837</v>
      </c>
      <c r="AL865" s="0" t="n">
        <v>128492.951615293</v>
      </c>
      <c r="AM865" s="0" t="n">
        <v>3748.14709444969</v>
      </c>
      <c r="AN865" s="0" t="n">
        <f aca="false">AJ865*0.1</f>
        <v>3.02832944E-008</v>
      </c>
      <c r="AO865" s="0" t="n">
        <f aca="false">(SQRT(((AM865/W865)^2)+((AN865/AJ865)^2)))*AK865</f>
        <v>0.0054269713975864</v>
      </c>
    </row>
    <row r="866" customFormat="false" ht="15" hidden="false" customHeight="false" outlineLevel="0" collapsed="false">
      <c r="A866" s="42" t="s">
        <v>441</v>
      </c>
      <c r="B866" s="32"/>
      <c r="C866" s="0" t="s">
        <v>2153</v>
      </c>
      <c r="D866" s="47"/>
      <c r="E866" s="0" t="n">
        <v>6000</v>
      </c>
      <c r="F866" s="0" t="n">
        <v>6380</v>
      </c>
      <c r="G866" s="0" t="n">
        <f aca="false">(((F866*3.7852*35.81)/1000)/(H866^2))*1.2732</f>
        <v>17.2040417225655</v>
      </c>
      <c r="H866" s="0" t="n">
        <v>8</v>
      </c>
      <c r="I866" s="0" t="n">
        <v>77.5111954297142</v>
      </c>
      <c r="J866" s="0" t="n">
        <v>130.009325504884</v>
      </c>
      <c r="K866" s="0" t="n">
        <v>0.00593973</v>
      </c>
      <c r="L866" s="0" t="n">
        <v>0.005</v>
      </c>
      <c r="M866" s="0" t="n">
        <v>0</v>
      </c>
      <c r="N866" s="0" t="n">
        <v>5.22774462220522</v>
      </c>
      <c r="O866" s="0" t="n">
        <f aca="false">(N866/2204.59)*EXP(L866*M866)</f>
        <v>0.00237130016112076</v>
      </c>
      <c r="P866" s="0" t="n">
        <v>0.581693626796288</v>
      </c>
      <c r="Q866" s="0" t="n">
        <v>0.0152723966616018</v>
      </c>
      <c r="R866" s="0" t="n">
        <f aca="false">32.2690362110918*(I866/Hoja4!$AV$2)</f>
        <v>0.462186549283772</v>
      </c>
      <c r="S866" s="0" t="n">
        <v>1.14894745568521</v>
      </c>
      <c r="T866" s="0" t="n">
        <v>5.58086552427142E-005</v>
      </c>
      <c r="U866" s="0" t="n">
        <f aca="false">(SQRT(((P866/G866)^2)+((Q866/H866)^2)+((R866/I866)^2)+((S866/J866)^2)+((T866/K866)^2)))*O866</f>
        <v>8.70882609655907E-005</v>
      </c>
      <c r="V866" s="0" t="n">
        <f aca="false">O866&gt;U866</f>
        <v>1</v>
      </c>
      <c r="W866" s="0" t="n">
        <v>494521.426841577</v>
      </c>
      <c r="X866" s="0" t="n">
        <v>4.994E-006</v>
      </c>
      <c r="Y866" s="0" t="n">
        <f aca="false">(W866*X866)*EXP(L866*M866)</f>
        <v>2.46964000564683</v>
      </c>
      <c r="Z866" s="0" t="n">
        <v>422967.168377838</v>
      </c>
      <c r="AA866" s="0" t="n">
        <v>6507.82824848106</v>
      </c>
      <c r="AB866" s="0" t="n">
        <f aca="false">X866*0.1</f>
        <v>4.994E-007</v>
      </c>
      <c r="AC866" s="0" t="n">
        <f aca="false">(SQRT(((AA866/W866)^2)+((AB866/X866)^2)))*Y866</f>
        <v>0.249093303207174</v>
      </c>
      <c r="AD866" s="0" t="n">
        <v>5.223868284E-006</v>
      </c>
      <c r="AE866" s="0" t="n">
        <f aca="false">(W866*AD866)*EXP(L866*M866)</f>
        <v>2.58331479743614</v>
      </c>
      <c r="AF866" s="0" t="n">
        <v>422967.168377838</v>
      </c>
      <c r="AG866" s="0" t="n">
        <v>6507.82824848106</v>
      </c>
      <c r="AH866" s="0" t="n">
        <f aca="false">AD866*0.1</f>
        <v>5.223868284E-007</v>
      </c>
      <c r="AI866" s="0" t="n">
        <f aca="false">(SQRT(((AG866/W866)^2)+((AH866/AD866)^2)))*AE866</f>
        <v>0.260558791826342</v>
      </c>
      <c r="AJ866" s="0" t="n">
        <v>3.02832944E-007</v>
      </c>
      <c r="AK866" s="0" t="n">
        <f aca="false">(W866*AJ866)*EXP(L866*M866)</f>
        <v>0.149757379561515</v>
      </c>
      <c r="AL866" s="0" t="n">
        <v>422967.168377838</v>
      </c>
      <c r="AM866" s="0" t="n">
        <v>6507.82824848106</v>
      </c>
      <c r="AN866" s="0" t="n">
        <f aca="false">AJ866*0.1</f>
        <v>3.02832944E-008</v>
      </c>
      <c r="AO866" s="0" t="n">
        <f aca="false">(SQRT(((AM866/W866)^2)+((AN866/AJ866)^2)))*AK866</f>
        <v>0.0151048574971793</v>
      </c>
    </row>
    <row r="867" customFormat="false" ht="15" hidden="false" customHeight="false" outlineLevel="0" collapsed="false">
      <c r="A867" s="42" t="s">
        <v>441</v>
      </c>
      <c r="B867" s="32"/>
      <c r="C867" s="0" t="s">
        <v>2153</v>
      </c>
      <c r="D867" s="47"/>
      <c r="E867" s="0" t="n">
        <v>6000</v>
      </c>
      <c r="F867" s="0" t="n">
        <v>6380</v>
      </c>
      <c r="G867" s="0" t="n">
        <f aca="false">(((F867*3.7852*35.81)/1000)/(H867^2))*1.2732</f>
        <v>17.2040417225655</v>
      </c>
      <c r="H867" s="0" t="n">
        <v>8</v>
      </c>
      <c r="I867" s="0" t="n">
        <v>77.5111954297142</v>
      </c>
      <c r="J867" s="0" t="n">
        <v>130.009325504884</v>
      </c>
      <c r="K867" s="0" t="n">
        <v>0.00593973</v>
      </c>
      <c r="L867" s="0" t="n">
        <v>0.005</v>
      </c>
      <c r="M867" s="0" t="n">
        <v>0</v>
      </c>
      <c r="N867" s="0" t="n">
        <v>5.22774462220522</v>
      </c>
      <c r="O867" s="0" t="n">
        <f aca="false">(N867/2204.59)*EXP(L867*M867)</f>
        <v>0.00237130016112076</v>
      </c>
      <c r="P867" s="0" t="n">
        <v>0.581693626796288</v>
      </c>
      <c r="Q867" s="0" t="n">
        <v>0.0152723966616018</v>
      </c>
      <c r="R867" s="0" t="n">
        <f aca="false">32.2690362110918*(I867/Hoja4!$AV$2)</f>
        <v>0.462186549283772</v>
      </c>
      <c r="S867" s="0" t="n">
        <v>1.14894745568521</v>
      </c>
      <c r="T867" s="0" t="n">
        <v>5.58086552427142E-005</v>
      </c>
      <c r="U867" s="0" t="n">
        <f aca="false">(SQRT(((P867/G867)^2)+((Q867/H867)^2)+((R867/I867)^2)+((S867/J867)^2)+((T867/K867)^2)))*O867</f>
        <v>8.70882609655907E-005</v>
      </c>
      <c r="V867" s="0" t="n">
        <f aca="false">O867&gt;U867</f>
        <v>1</v>
      </c>
      <c r="W867" s="0" t="n">
        <v>494521.426841577</v>
      </c>
      <c r="X867" s="0" t="n">
        <v>4.994E-006</v>
      </c>
      <c r="Y867" s="0" t="n">
        <f aca="false">(W867*X867)*EXP(L867*M867)</f>
        <v>2.46964000564683</v>
      </c>
      <c r="Z867" s="0" t="n">
        <v>422967.168377838</v>
      </c>
      <c r="AA867" s="0" t="n">
        <v>6507.82824848106</v>
      </c>
      <c r="AB867" s="0" t="n">
        <f aca="false">X867*0.1</f>
        <v>4.994E-007</v>
      </c>
      <c r="AC867" s="0" t="n">
        <f aca="false">(SQRT(((AA867/W867)^2)+((AB867/X867)^2)))*Y867</f>
        <v>0.249093303207174</v>
      </c>
      <c r="AD867" s="0" t="n">
        <v>5.223868284E-006</v>
      </c>
      <c r="AE867" s="0" t="n">
        <f aca="false">(W867*AD867)*EXP(L867*M867)</f>
        <v>2.58331479743614</v>
      </c>
      <c r="AF867" s="0" t="n">
        <v>422967.168377838</v>
      </c>
      <c r="AG867" s="0" t="n">
        <v>6507.82824848106</v>
      </c>
      <c r="AH867" s="0" t="n">
        <f aca="false">AD867*0.1</f>
        <v>5.223868284E-007</v>
      </c>
      <c r="AI867" s="0" t="n">
        <f aca="false">(SQRT(((AG867/W867)^2)+((AH867/AD867)^2)))*AE867</f>
        <v>0.260558791826342</v>
      </c>
      <c r="AJ867" s="0" t="n">
        <v>3.02832944E-007</v>
      </c>
      <c r="AK867" s="0" t="n">
        <f aca="false">(W867*AJ867)*EXP(L867*M867)</f>
        <v>0.149757379561515</v>
      </c>
      <c r="AL867" s="0" t="n">
        <v>422967.168377838</v>
      </c>
      <c r="AM867" s="0" t="n">
        <v>6507.82824848106</v>
      </c>
      <c r="AN867" s="0" t="n">
        <f aca="false">AJ867*0.1</f>
        <v>3.02832944E-008</v>
      </c>
      <c r="AO867" s="0" t="n">
        <f aca="false">(SQRT(((AM867/W867)^2)+((AN867/AJ867)^2)))*AK867</f>
        <v>0.0151048574971793</v>
      </c>
    </row>
    <row r="868" customFormat="false" ht="15" hidden="false" customHeight="false" outlineLevel="0" collapsed="false">
      <c r="A868" s="42" t="s">
        <v>441</v>
      </c>
      <c r="B868" s="40" t="s">
        <v>1381</v>
      </c>
      <c r="C868" s="0" t="s">
        <v>2122</v>
      </c>
      <c r="D868" s="41"/>
      <c r="E868" s="0" t="n">
        <v>6000</v>
      </c>
      <c r="F868" s="0" t="n">
        <v>6380</v>
      </c>
      <c r="G868" s="0" t="n">
        <f aca="false">(((F868*3.7852*35.81)/1000)/(H868^2))*1.2732</f>
        <v>17.2040417225655</v>
      </c>
      <c r="H868" s="0" t="n">
        <v>8</v>
      </c>
      <c r="I868" s="0" t="n">
        <v>27.4675982269334</v>
      </c>
      <c r="J868" s="0" t="n">
        <v>68.0016224983599</v>
      </c>
      <c r="K868" s="0" t="n">
        <v>3.82238500207701</v>
      </c>
      <c r="L868" s="0" t="n">
        <v>0.005</v>
      </c>
      <c r="M868" s="0" t="n">
        <v>0</v>
      </c>
      <c r="N868" s="0" t="n">
        <v>1084.51465223193</v>
      </c>
      <c r="O868" s="0" t="n">
        <f aca="false">(N868/2204.59)*EXP(L868*M868)</f>
        <v>0.491934850576264</v>
      </c>
      <c r="P868" s="0" t="n">
        <v>0.581693626796288</v>
      </c>
      <c r="Q868" s="0" t="n">
        <v>0.0152723966616018</v>
      </c>
      <c r="R868" s="0" t="n">
        <f aca="false">32.2690362110918*(I868/Hoja4!$AV$2)</f>
        <v>0.163784784523562</v>
      </c>
      <c r="S868" s="0" t="n">
        <v>0.346725101597201</v>
      </c>
      <c r="T868" s="0" t="n">
        <v>0.0215793379964769</v>
      </c>
      <c r="U868" s="0" t="n">
        <f aca="false">(SQRT(((P868/G868)^2)+((Q868/H868)^2)+((R868/I868)^2)+((S868/J868)^2)+((T868/K868)^2)))*O868</f>
        <v>0.0173247940426472</v>
      </c>
      <c r="V868" s="0" t="n">
        <f aca="false">O868&gt;U868</f>
        <v>1</v>
      </c>
      <c r="W868" s="0" t="n">
        <v>175243.276687835</v>
      </c>
      <c r="X868" s="0" t="n">
        <v>4.994E-006</v>
      </c>
      <c r="Y868" s="0" t="n">
        <f aca="false">(W868*X868)*EXP(L868*M868)</f>
        <v>0.875164923779049</v>
      </c>
      <c r="Z868" s="0" t="n">
        <v>128492.951615293</v>
      </c>
      <c r="AA868" s="0" t="n">
        <v>3748.14709444969</v>
      </c>
      <c r="AB868" s="0" t="n">
        <f aca="false">X868*0.1</f>
        <v>4.994E-007</v>
      </c>
      <c r="AC868" s="0" t="n">
        <f aca="false">(SQRT(((AA868/W868)^2)+((AB868/X868)^2)))*Y868</f>
        <v>0.0894958613206444</v>
      </c>
      <c r="AD868" s="0" t="n">
        <v>5.223868284E-006</v>
      </c>
      <c r="AE868" s="0" t="n">
        <f aca="false">(W868*AD868)*EXP(L868*M868)</f>
        <v>0.915447795073819</v>
      </c>
      <c r="AF868" s="0" t="n">
        <v>128492.951615293</v>
      </c>
      <c r="AG868" s="0" t="n">
        <v>3748.14709444969</v>
      </c>
      <c r="AH868" s="0" t="n">
        <f aca="false">AD868*0.1</f>
        <v>5.223868284E-007</v>
      </c>
      <c r="AI868" s="0" t="n">
        <f aca="false">(SQRT(((AG868/W868)^2)+((AH868/AD868)^2)))*AE868</f>
        <v>0.0936152566083654</v>
      </c>
      <c r="AJ868" s="0" t="n">
        <v>3.02832944E-007</v>
      </c>
      <c r="AK868" s="0" t="n">
        <f aca="false">(W868*AJ868)*EXP(L868*M868)</f>
        <v>0.0530694373955837</v>
      </c>
      <c r="AL868" s="0" t="n">
        <v>128492.951615293</v>
      </c>
      <c r="AM868" s="0" t="n">
        <v>3748.14709444969</v>
      </c>
      <c r="AN868" s="0" t="n">
        <f aca="false">AJ868*0.1</f>
        <v>3.02832944E-008</v>
      </c>
      <c r="AO868" s="0" t="n">
        <f aca="false">(SQRT(((AM868/W868)^2)+((AN868/AJ868)^2)))*AK868</f>
        <v>0.0054269713975864</v>
      </c>
    </row>
    <row r="869" customFormat="false" ht="15" hidden="false" customHeight="false" outlineLevel="0" collapsed="false">
      <c r="A869" s="42" t="s">
        <v>441</v>
      </c>
      <c r="B869" s="32"/>
      <c r="C869" s="0" t="s">
        <v>2122</v>
      </c>
      <c r="D869" s="47"/>
      <c r="E869" s="0" t="n">
        <v>6000</v>
      </c>
      <c r="F869" s="0" t="n">
        <v>6380</v>
      </c>
      <c r="G869" s="0" t="n">
        <f aca="false">(((F869*3.7852*35.81)/1000)/(H869^2))*1.2732</f>
        <v>17.2040417225655</v>
      </c>
      <c r="H869" s="0" t="n">
        <v>8</v>
      </c>
      <c r="I869" s="0" t="n">
        <v>27.4675982269334</v>
      </c>
      <c r="J869" s="0" t="n">
        <v>68.0016224983599</v>
      </c>
      <c r="K869" s="0" t="n">
        <v>3.82238500207701</v>
      </c>
      <c r="L869" s="0" t="n">
        <v>0.005</v>
      </c>
      <c r="M869" s="0" t="n">
        <v>0</v>
      </c>
      <c r="N869" s="0" t="n">
        <v>1084.51465223193</v>
      </c>
      <c r="O869" s="0" t="n">
        <f aca="false">(N869/2204.59)*EXP(L869*M869)</f>
        <v>0.491934850576264</v>
      </c>
      <c r="P869" s="0" t="n">
        <v>0.581693626796288</v>
      </c>
      <c r="Q869" s="0" t="n">
        <v>0.0152723966616018</v>
      </c>
      <c r="R869" s="0" t="n">
        <f aca="false">32.2690362110918*(I869/Hoja4!$AV$2)</f>
        <v>0.163784784523562</v>
      </c>
      <c r="S869" s="0" t="n">
        <v>0.346725101597201</v>
      </c>
      <c r="T869" s="0" t="n">
        <v>0.0215793379964769</v>
      </c>
      <c r="U869" s="0" t="n">
        <f aca="false">(SQRT(((P869/G869)^2)+((Q869/H869)^2)+((R869/I869)^2)+((S869/J869)^2)+((T869/K869)^2)))*O869</f>
        <v>0.0173247940426472</v>
      </c>
      <c r="V869" s="0" t="n">
        <f aca="false">O869&gt;U869</f>
        <v>1</v>
      </c>
      <c r="W869" s="0" t="n">
        <v>175243.276687835</v>
      </c>
      <c r="X869" s="0" t="n">
        <v>4.994E-006</v>
      </c>
      <c r="Y869" s="0" t="n">
        <f aca="false">(W869*X869)*EXP(L869*M869)</f>
        <v>0.875164923779049</v>
      </c>
      <c r="Z869" s="0" t="n">
        <v>128492.951615293</v>
      </c>
      <c r="AA869" s="0" t="n">
        <v>3748.14709444969</v>
      </c>
      <c r="AB869" s="0" t="n">
        <f aca="false">X869*0.1</f>
        <v>4.994E-007</v>
      </c>
      <c r="AC869" s="0" t="n">
        <f aca="false">(SQRT(((AA869/W869)^2)+((AB869/X869)^2)))*Y869</f>
        <v>0.0894958613206444</v>
      </c>
      <c r="AD869" s="0" t="n">
        <v>5.223868284E-006</v>
      </c>
      <c r="AE869" s="0" t="n">
        <f aca="false">(W869*AD869)*EXP(L869*M869)</f>
        <v>0.915447795073819</v>
      </c>
      <c r="AF869" s="0" t="n">
        <v>128492.951615293</v>
      </c>
      <c r="AG869" s="0" t="n">
        <v>3748.14709444969</v>
      </c>
      <c r="AH869" s="0" t="n">
        <f aca="false">AD869*0.1</f>
        <v>5.223868284E-007</v>
      </c>
      <c r="AI869" s="0" t="n">
        <f aca="false">(SQRT(((AG869/W869)^2)+((AH869/AD869)^2)))*AE869</f>
        <v>0.0936152566083654</v>
      </c>
      <c r="AJ869" s="0" t="n">
        <v>3.02832944E-007</v>
      </c>
      <c r="AK869" s="0" t="n">
        <f aca="false">(W869*AJ869)*EXP(L869*M869)</f>
        <v>0.0530694373955837</v>
      </c>
      <c r="AL869" s="0" t="n">
        <v>128492.951615293</v>
      </c>
      <c r="AM869" s="0" t="n">
        <v>3748.14709444969</v>
      </c>
      <c r="AN869" s="0" t="n">
        <f aca="false">AJ869*0.1</f>
        <v>3.02832944E-008</v>
      </c>
      <c r="AO869" s="0" t="n">
        <f aca="false">(SQRT(((AM869/W869)^2)+((AN869/AJ869)^2)))*AK869</f>
        <v>0.0054269713975864</v>
      </c>
    </row>
    <row r="870" customFormat="false" ht="15" hidden="false" customHeight="false" outlineLevel="0" collapsed="false">
      <c r="A870" s="42" t="s">
        <v>441</v>
      </c>
      <c r="B870" s="32"/>
      <c r="C870" s="0" t="s">
        <v>2153</v>
      </c>
      <c r="D870" s="47"/>
      <c r="E870" s="0" t="n">
        <v>6000</v>
      </c>
      <c r="F870" s="0" t="n">
        <v>6380</v>
      </c>
      <c r="G870" s="0" t="n">
        <f aca="false">(((F870*3.7852*35.81)/1000)/(H870^2))*1.2732</f>
        <v>17.2040417225655</v>
      </c>
      <c r="H870" s="0" t="n">
        <v>8</v>
      </c>
      <c r="I870" s="0" t="n">
        <v>77.5111954297142</v>
      </c>
      <c r="J870" s="0" t="n">
        <v>130.009325504884</v>
      </c>
      <c r="K870" s="0" t="n">
        <v>0.00593973</v>
      </c>
      <c r="L870" s="0" t="n">
        <v>0.005</v>
      </c>
      <c r="M870" s="0" t="n">
        <v>0</v>
      </c>
      <c r="N870" s="0" t="n">
        <v>5.22774462220522</v>
      </c>
      <c r="O870" s="0" t="n">
        <f aca="false">(N870/2204.59)*EXP(L870*M870)</f>
        <v>0.00237130016112076</v>
      </c>
      <c r="P870" s="0" t="n">
        <v>0.581693626796288</v>
      </c>
      <c r="Q870" s="0" t="n">
        <v>0.0152723966616018</v>
      </c>
      <c r="R870" s="0" t="n">
        <f aca="false">32.2690362110918*(I870/Hoja4!$AV$2)</f>
        <v>0.462186549283772</v>
      </c>
      <c r="S870" s="0" t="n">
        <v>1.14894745568521</v>
      </c>
      <c r="T870" s="0" t="n">
        <v>5.58086552427142E-005</v>
      </c>
      <c r="U870" s="0" t="n">
        <f aca="false">(SQRT(((P870/G870)^2)+((Q870/H870)^2)+((R870/I870)^2)+((S870/J870)^2)+((T870/K870)^2)))*O870</f>
        <v>8.70882609655907E-005</v>
      </c>
      <c r="V870" s="0" t="n">
        <f aca="false">O870&gt;U870</f>
        <v>1</v>
      </c>
      <c r="W870" s="0" t="n">
        <v>494521.426841577</v>
      </c>
      <c r="X870" s="0" t="n">
        <v>4.994E-006</v>
      </c>
      <c r="Y870" s="0" t="n">
        <f aca="false">(W870*X870)*EXP(L870*M870)</f>
        <v>2.46964000564683</v>
      </c>
      <c r="Z870" s="0" t="n">
        <v>422967.168377838</v>
      </c>
      <c r="AA870" s="0" t="n">
        <v>6507.82824848106</v>
      </c>
      <c r="AB870" s="0" t="n">
        <f aca="false">X870*0.1</f>
        <v>4.994E-007</v>
      </c>
      <c r="AC870" s="0" t="n">
        <f aca="false">(SQRT(((AA870/W870)^2)+((AB870/X870)^2)))*Y870</f>
        <v>0.249093303207174</v>
      </c>
      <c r="AD870" s="0" t="n">
        <v>5.223868284E-006</v>
      </c>
      <c r="AE870" s="0" t="n">
        <f aca="false">(W870*AD870)*EXP(L870*M870)</f>
        <v>2.58331479743614</v>
      </c>
      <c r="AF870" s="0" t="n">
        <v>422967.168377838</v>
      </c>
      <c r="AG870" s="0" t="n">
        <v>6507.82824848106</v>
      </c>
      <c r="AH870" s="0" t="n">
        <f aca="false">AD870*0.1</f>
        <v>5.223868284E-007</v>
      </c>
      <c r="AI870" s="0" t="n">
        <f aca="false">(SQRT(((AG870/W870)^2)+((AH870/AD870)^2)))*AE870</f>
        <v>0.260558791826342</v>
      </c>
      <c r="AJ870" s="0" t="n">
        <v>3.02832944E-007</v>
      </c>
      <c r="AK870" s="0" t="n">
        <f aca="false">(W870*AJ870)*EXP(L870*M870)</f>
        <v>0.149757379561515</v>
      </c>
      <c r="AL870" s="0" t="n">
        <v>422967.168377838</v>
      </c>
      <c r="AM870" s="0" t="n">
        <v>6507.82824848106</v>
      </c>
      <c r="AN870" s="0" t="n">
        <f aca="false">AJ870*0.1</f>
        <v>3.02832944E-008</v>
      </c>
      <c r="AO870" s="0" t="n">
        <f aca="false">(SQRT(((AM870/W870)^2)+((AN870/AJ870)^2)))*AK870</f>
        <v>0.0151048574971793</v>
      </c>
    </row>
    <row r="871" customFormat="false" ht="15" hidden="false" customHeight="false" outlineLevel="0" collapsed="false">
      <c r="A871" s="42" t="s">
        <v>441</v>
      </c>
      <c r="B871" s="32"/>
      <c r="C871" s="0" t="s">
        <v>2153</v>
      </c>
      <c r="D871" s="47"/>
      <c r="E871" s="0" t="n">
        <v>6000</v>
      </c>
      <c r="F871" s="0" t="n">
        <v>6380</v>
      </c>
      <c r="G871" s="0" t="n">
        <f aca="false">(((F871*3.7852*35.81)/1000)/(H871^2))*1.2732</f>
        <v>17.2040417225655</v>
      </c>
      <c r="H871" s="0" t="n">
        <v>8</v>
      </c>
      <c r="I871" s="0" t="n">
        <v>77.5111954297142</v>
      </c>
      <c r="J871" s="0" t="n">
        <v>130.009325504884</v>
      </c>
      <c r="K871" s="0" t="n">
        <v>0.00593973</v>
      </c>
      <c r="L871" s="0" t="n">
        <v>0.005</v>
      </c>
      <c r="M871" s="0" t="n">
        <v>0</v>
      </c>
      <c r="N871" s="0" t="n">
        <v>5.22774462220522</v>
      </c>
      <c r="O871" s="0" t="n">
        <f aca="false">(N871/2204.59)*EXP(L871*M871)</f>
        <v>0.00237130016112076</v>
      </c>
      <c r="P871" s="0" t="n">
        <v>0.581693626796288</v>
      </c>
      <c r="Q871" s="0" t="n">
        <v>0.0152723966616018</v>
      </c>
      <c r="R871" s="0" t="n">
        <f aca="false">32.2690362110918*(I871/Hoja4!$AV$2)</f>
        <v>0.462186549283772</v>
      </c>
      <c r="S871" s="0" t="n">
        <v>1.14894745568521</v>
      </c>
      <c r="T871" s="0" t="n">
        <v>5.58086552427142E-005</v>
      </c>
      <c r="U871" s="0" t="n">
        <f aca="false">(SQRT(((P871/G871)^2)+((Q871/H871)^2)+((R871/I871)^2)+((S871/J871)^2)+((T871/K871)^2)))*O871</f>
        <v>8.70882609655907E-005</v>
      </c>
      <c r="V871" s="0" t="n">
        <f aca="false">O871&gt;U871</f>
        <v>1</v>
      </c>
      <c r="W871" s="0" t="n">
        <v>494521.426841577</v>
      </c>
      <c r="X871" s="0" t="n">
        <v>4.994E-006</v>
      </c>
      <c r="Y871" s="0" t="n">
        <f aca="false">(W871*X871)*EXP(L871*M871)</f>
        <v>2.46964000564683</v>
      </c>
      <c r="Z871" s="0" t="n">
        <v>422967.168377838</v>
      </c>
      <c r="AA871" s="0" t="n">
        <v>6507.82824848106</v>
      </c>
      <c r="AB871" s="0" t="n">
        <f aca="false">X871*0.1</f>
        <v>4.994E-007</v>
      </c>
      <c r="AC871" s="0" t="n">
        <f aca="false">(SQRT(((AA871/W871)^2)+((AB871/X871)^2)))*Y871</f>
        <v>0.249093303207174</v>
      </c>
      <c r="AD871" s="0" t="n">
        <v>5.223868284E-006</v>
      </c>
      <c r="AE871" s="0" t="n">
        <f aca="false">(W871*AD871)*EXP(L871*M871)</f>
        <v>2.58331479743614</v>
      </c>
      <c r="AF871" s="0" t="n">
        <v>422967.168377838</v>
      </c>
      <c r="AG871" s="0" t="n">
        <v>6507.82824848106</v>
      </c>
      <c r="AH871" s="0" t="n">
        <f aca="false">AD871*0.1</f>
        <v>5.223868284E-007</v>
      </c>
      <c r="AI871" s="0" t="n">
        <f aca="false">(SQRT(((AG871/W871)^2)+((AH871/AD871)^2)))*AE871</f>
        <v>0.260558791826342</v>
      </c>
      <c r="AJ871" s="0" t="n">
        <v>3.02832944E-007</v>
      </c>
      <c r="AK871" s="0" t="n">
        <f aca="false">(W871*AJ871)*EXP(L871*M871)</f>
        <v>0.149757379561515</v>
      </c>
      <c r="AL871" s="0" t="n">
        <v>422967.168377838</v>
      </c>
      <c r="AM871" s="0" t="n">
        <v>6507.82824848106</v>
      </c>
      <c r="AN871" s="0" t="n">
        <f aca="false">AJ871*0.1</f>
        <v>3.02832944E-008</v>
      </c>
      <c r="AO871" s="0" t="n">
        <f aca="false">(SQRT(((AM871/W871)^2)+((AN871/AJ871)^2)))*AK871</f>
        <v>0.0151048574971793</v>
      </c>
    </row>
    <row r="872" customFormat="false" ht="15" hidden="false" customHeight="false" outlineLevel="0" collapsed="false">
      <c r="A872" s="42" t="s">
        <v>441</v>
      </c>
      <c r="B872" s="40" t="s">
        <v>1385</v>
      </c>
      <c r="C872" s="0" t="s">
        <v>2122</v>
      </c>
      <c r="D872" s="41"/>
      <c r="E872" s="0" t="n">
        <v>6000</v>
      </c>
      <c r="F872" s="0" t="n">
        <v>6380</v>
      </c>
      <c r="G872" s="0" t="n">
        <f aca="false">(((F872*3.7852*35.81)/1000)/(H872^2))*1.2732</f>
        <v>17.2040417225655</v>
      </c>
      <c r="H872" s="0" t="n">
        <v>8</v>
      </c>
      <c r="I872" s="0" t="n">
        <v>27.4675982269334</v>
      </c>
      <c r="J872" s="0" t="n">
        <v>68.0016224983599</v>
      </c>
      <c r="K872" s="0" t="n">
        <v>3.82238500207701</v>
      </c>
      <c r="L872" s="0" t="n">
        <v>0.005</v>
      </c>
      <c r="M872" s="0" t="n">
        <v>0</v>
      </c>
      <c r="N872" s="0" t="n">
        <v>1084.51465223193</v>
      </c>
      <c r="O872" s="0" t="n">
        <f aca="false">(N872/2204.59)*EXP(L872*M872)</f>
        <v>0.491934850576264</v>
      </c>
      <c r="P872" s="0" t="n">
        <v>0.581693626796288</v>
      </c>
      <c r="Q872" s="0" t="n">
        <v>0.0152723966616018</v>
      </c>
      <c r="R872" s="0" t="n">
        <f aca="false">32.2690362110918*(I872/Hoja4!$AV$2)</f>
        <v>0.163784784523562</v>
      </c>
      <c r="S872" s="0" t="n">
        <v>0.346725101597201</v>
      </c>
      <c r="T872" s="0" t="n">
        <v>0.0215793379964769</v>
      </c>
      <c r="U872" s="0" t="n">
        <f aca="false">(SQRT(((P872/G872)^2)+((Q872/H872)^2)+((R872/I872)^2)+((S872/J872)^2)+((T872/K872)^2)))*O872</f>
        <v>0.0173247940426472</v>
      </c>
      <c r="V872" s="0" t="n">
        <f aca="false">O872&gt;U872</f>
        <v>1</v>
      </c>
      <c r="W872" s="0" t="n">
        <v>175243.276687835</v>
      </c>
      <c r="X872" s="0" t="n">
        <v>4.994E-006</v>
      </c>
      <c r="Y872" s="0" t="n">
        <f aca="false">(W872*X872)*EXP(L872*M872)</f>
        <v>0.875164923779049</v>
      </c>
      <c r="Z872" s="0" t="n">
        <v>128492.951615293</v>
      </c>
      <c r="AA872" s="0" t="n">
        <v>3748.14709444969</v>
      </c>
      <c r="AB872" s="0" t="n">
        <f aca="false">X872*0.1</f>
        <v>4.994E-007</v>
      </c>
      <c r="AC872" s="0" t="n">
        <f aca="false">(SQRT(((AA872/W872)^2)+((AB872/X872)^2)))*Y872</f>
        <v>0.0894958613206444</v>
      </c>
      <c r="AD872" s="0" t="n">
        <v>5.223868284E-006</v>
      </c>
      <c r="AE872" s="0" t="n">
        <f aca="false">(W872*AD872)*EXP(L872*M872)</f>
        <v>0.915447795073819</v>
      </c>
      <c r="AF872" s="0" t="n">
        <v>128492.951615293</v>
      </c>
      <c r="AG872" s="0" t="n">
        <v>3748.14709444969</v>
      </c>
      <c r="AH872" s="0" t="n">
        <f aca="false">AD872*0.1</f>
        <v>5.223868284E-007</v>
      </c>
      <c r="AI872" s="0" t="n">
        <f aca="false">(SQRT(((AG872/W872)^2)+((AH872/AD872)^2)))*AE872</f>
        <v>0.0936152566083654</v>
      </c>
      <c r="AJ872" s="0" t="n">
        <v>3.02832944E-007</v>
      </c>
      <c r="AK872" s="0" t="n">
        <f aca="false">(W872*AJ872)*EXP(L872*M872)</f>
        <v>0.0530694373955837</v>
      </c>
      <c r="AL872" s="0" t="n">
        <v>128492.951615293</v>
      </c>
      <c r="AM872" s="0" t="n">
        <v>3748.14709444969</v>
      </c>
      <c r="AN872" s="0" t="n">
        <f aca="false">AJ872*0.1</f>
        <v>3.02832944E-008</v>
      </c>
      <c r="AO872" s="0" t="n">
        <f aca="false">(SQRT(((AM872/W872)^2)+((AN872/AJ872)^2)))*AK872</f>
        <v>0.0054269713975864</v>
      </c>
    </row>
    <row r="873" customFormat="false" ht="15" hidden="false" customHeight="false" outlineLevel="0" collapsed="false">
      <c r="A873" s="42" t="s">
        <v>441</v>
      </c>
      <c r="B873" s="32"/>
      <c r="C873" s="0" t="s">
        <v>2122</v>
      </c>
      <c r="D873" s="47"/>
      <c r="E873" s="0" t="n">
        <v>6000</v>
      </c>
      <c r="F873" s="0" t="n">
        <v>6380</v>
      </c>
      <c r="G873" s="0" t="n">
        <f aca="false">(((F873*3.7852*35.81)/1000)/(H873^2))*1.2732</f>
        <v>17.2040417225655</v>
      </c>
      <c r="H873" s="0" t="n">
        <v>8</v>
      </c>
      <c r="I873" s="0" t="n">
        <v>27.4675982269334</v>
      </c>
      <c r="J873" s="0" t="n">
        <v>68.0016224983599</v>
      </c>
      <c r="K873" s="0" t="n">
        <v>3.82238500207701</v>
      </c>
      <c r="L873" s="0" t="n">
        <v>0.005</v>
      </c>
      <c r="M873" s="0" t="n">
        <v>0</v>
      </c>
      <c r="N873" s="0" t="n">
        <v>1084.51465223193</v>
      </c>
      <c r="O873" s="0" t="n">
        <f aca="false">(N873/2204.59)*EXP(L873*M873)</f>
        <v>0.491934850576264</v>
      </c>
      <c r="P873" s="0" t="n">
        <v>0.581693626796288</v>
      </c>
      <c r="Q873" s="0" t="n">
        <v>0.0152723966616018</v>
      </c>
      <c r="R873" s="0" t="n">
        <f aca="false">32.2690362110918*(I873/Hoja4!$AV$2)</f>
        <v>0.163784784523562</v>
      </c>
      <c r="S873" s="0" t="n">
        <v>0.346725101597201</v>
      </c>
      <c r="T873" s="0" t="n">
        <v>0.0215793379964769</v>
      </c>
      <c r="U873" s="0" t="n">
        <f aca="false">(SQRT(((P873/G873)^2)+((Q873/H873)^2)+((R873/I873)^2)+((S873/J873)^2)+((T873/K873)^2)))*O873</f>
        <v>0.0173247940426472</v>
      </c>
      <c r="V873" s="0" t="n">
        <f aca="false">O873&gt;U873</f>
        <v>1</v>
      </c>
      <c r="W873" s="0" t="n">
        <v>175243.276687835</v>
      </c>
      <c r="X873" s="0" t="n">
        <v>4.994E-006</v>
      </c>
      <c r="Y873" s="0" t="n">
        <f aca="false">(W873*X873)*EXP(L873*M873)</f>
        <v>0.875164923779049</v>
      </c>
      <c r="Z873" s="0" t="n">
        <v>128492.951615293</v>
      </c>
      <c r="AA873" s="0" t="n">
        <v>3748.14709444969</v>
      </c>
      <c r="AB873" s="0" t="n">
        <f aca="false">X873*0.1</f>
        <v>4.994E-007</v>
      </c>
      <c r="AC873" s="0" t="n">
        <f aca="false">(SQRT(((AA873/W873)^2)+((AB873/X873)^2)))*Y873</f>
        <v>0.0894958613206444</v>
      </c>
      <c r="AD873" s="0" t="n">
        <v>5.223868284E-006</v>
      </c>
      <c r="AE873" s="0" t="n">
        <f aca="false">(W873*AD873)*EXP(L873*M873)</f>
        <v>0.915447795073819</v>
      </c>
      <c r="AF873" s="0" t="n">
        <v>128492.951615293</v>
      </c>
      <c r="AG873" s="0" t="n">
        <v>3748.14709444969</v>
      </c>
      <c r="AH873" s="0" t="n">
        <f aca="false">AD873*0.1</f>
        <v>5.223868284E-007</v>
      </c>
      <c r="AI873" s="0" t="n">
        <f aca="false">(SQRT(((AG873/W873)^2)+((AH873/AD873)^2)))*AE873</f>
        <v>0.0936152566083654</v>
      </c>
      <c r="AJ873" s="0" t="n">
        <v>3.02832944E-007</v>
      </c>
      <c r="AK873" s="0" t="n">
        <f aca="false">(W873*AJ873)*EXP(L873*M873)</f>
        <v>0.0530694373955837</v>
      </c>
      <c r="AL873" s="0" t="n">
        <v>128492.951615293</v>
      </c>
      <c r="AM873" s="0" t="n">
        <v>3748.14709444969</v>
      </c>
      <c r="AN873" s="0" t="n">
        <f aca="false">AJ873*0.1</f>
        <v>3.02832944E-008</v>
      </c>
      <c r="AO873" s="0" t="n">
        <f aca="false">(SQRT(((AM873/W873)^2)+((AN873/AJ873)^2)))*AK873</f>
        <v>0.0054269713975864</v>
      </c>
    </row>
    <row r="874" customFormat="false" ht="15" hidden="false" customHeight="false" outlineLevel="0" collapsed="false">
      <c r="A874" s="42" t="s">
        <v>441</v>
      </c>
      <c r="B874" s="32"/>
      <c r="C874" s="0" t="s">
        <v>2153</v>
      </c>
      <c r="D874" s="47"/>
      <c r="E874" s="0" t="n">
        <v>6000</v>
      </c>
      <c r="F874" s="0" t="n">
        <v>6380</v>
      </c>
      <c r="G874" s="0" t="n">
        <f aca="false">(((F874*3.7852*35.81)/1000)/(H874^2))*1.2732</f>
        <v>17.2040417225655</v>
      </c>
      <c r="H874" s="0" t="n">
        <v>8</v>
      </c>
      <c r="I874" s="0" t="n">
        <v>77.5111954297142</v>
      </c>
      <c r="J874" s="0" t="n">
        <v>130.009325504884</v>
      </c>
      <c r="K874" s="0" t="n">
        <v>0.00593973</v>
      </c>
      <c r="L874" s="0" t="n">
        <v>0.005</v>
      </c>
      <c r="M874" s="0" t="n">
        <v>0</v>
      </c>
      <c r="N874" s="0" t="n">
        <v>5.22774462220522</v>
      </c>
      <c r="O874" s="0" t="n">
        <f aca="false">(N874/2204.59)*EXP(L874*M874)</f>
        <v>0.00237130016112076</v>
      </c>
      <c r="P874" s="0" t="n">
        <v>0.581693626796288</v>
      </c>
      <c r="Q874" s="0" t="n">
        <v>0.0152723966616018</v>
      </c>
      <c r="R874" s="0" t="n">
        <f aca="false">32.2690362110918*(I874/Hoja4!$AV$2)</f>
        <v>0.462186549283772</v>
      </c>
      <c r="S874" s="0" t="n">
        <v>1.14894745568521</v>
      </c>
      <c r="T874" s="0" t="n">
        <v>5.58086552427142E-005</v>
      </c>
      <c r="U874" s="0" t="n">
        <f aca="false">(SQRT(((P874/G874)^2)+((Q874/H874)^2)+((R874/I874)^2)+((S874/J874)^2)+((T874/K874)^2)))*O874</f>
        <v>8.70882609655907E-005</v>
      </c>
      <c r="V874" s="0" t="n">
        <f aca="false">O874&gt;U874</f>
        <v>1</v>
      </c>
      <c r="W874" s="0" t="n">
        <v>494521.426841577</v>
      </c>
      <c r="X874" s="0" t="n">
        <v>4.994E-006</v>
      </c>
      <c r="Y874" s="0" t="n">
        <f aca="false">(W874*X874)*EXP(L874*M874)</f>
        <v>2.46964000564683</v>
      </c>
      <c r="Z874" s="0" t="n">
        <v>422967.168377838</v>
      </c>
      <c r="AA874" s="0" t="n">
        <v>6507.82824848106</v>
      </c>
      <c r="AB874" s="0" t="n">
        <f aca="false">X874*0.1</f>
        <v>4.994E-007</v>
      </c>
      <c r="AC874" s="0" t="n">
        <f aca="false">(SQRT(((AA874/W874)^2)+((AB874/X874)^2)))*Y874</f>
        <v>0.249093303207174</v>
      </c>
      <c r="AD874" s="0" t="n">
        <v>5.223868284E-006</v>
      </c>
      <c r="AE874" s="0" t="n">
        <f aca="false">(W874*AD874)*EXP(L874*M874)</f>
        <v>2.58331479743614</v>
      </c>
      <c r="AF874" s="0" t="n">
        <v>422967.168377838</v>
      </c>
      <c r="AG874" s="0" t="n">
        <v>6507.82824848106</v>
      </c>
      <c r="AH874" s="0" t="n">
        <f aca="false">AD874*0.1</f>
        <v>5.223868284E-007</v>
      </c>
      <c r="AI874" s="0" t="n">
        <f aca="false">(SQRT(((AG874/W874)^2)+((AH874/AD874)^2)))*AE874</f>
        <v>0.260558791826342</v>
      </c>
      <c r="AJ874" s="0" t="n">
        <v>3.02832944E-007</v>
      </c>
      <c r="AK874" s="0" t="n">
        <f aca="false">(W874*AJ874)*EXP(L874*M874)</f>
        <v>0.149757379561515</v>
      </c>
      <c r="AL874" s="0" t="n">
        <v>422967.168377838</v>
      </c>
      <c r="AM874" s="0" t="n">
        <v>6507.82824848106</v>
      </c>
      <c r="AN874" s="0" t="n">
        <f aca="false">AJ874*0.1</f>
        <v>3.02832944E-008</v>
      </c>
      <c r="AO874" s="0" t="n">
        <f aca="false">(SQRT(((AM874/W874)^2)+((AN874/AJ874)^2)))*AK874</f>
        <v>0.0151048574971793</v>
      </c>
    </row>
    <row r="875" customFormat="false" ht="15" hidden="false" customHeight="false" outlineLevel="0" collapsed="false">
      <c r="A875" s="42" t="s">
        <v>441</v>
      </c>
      <c r="B875" s="32"/>
      <c r="C875" s="0" t="s">
        <v>2153</v>
      </c>
      <c r="D875" s="47"/>
      <c r="E875" s="0" t="n">
        <v>6000</v>
      </c>
      <c r="F875" s="0" t="n">
        <v>6380</v>
      </c>
      <c r="G875" s="0" t="n">
        <f aca="false">(((F875*3.7852*35.81)/1000)/(H875^2))*1.2732</f>
        <v>17.2040417225655</v>
      </c>
      <c r="H875" s="0" t="n">
        <v>8</v>
      </c>
      <c r="I875" s="0" t="n">
        <v>77.5111954297142</v>
      </c>
      <c r="J875" s="0" t="n">
        <v>130.009325504884</v>
      </c>
      <c r="K875" s="0" t="n">
        <v>0.00593973</v>
      </c>
      <c r="L875" s="0" t="n">
        <v>0.005</v>
      </c>
      <c r="M875" s="0" t="n">
        <v>0</v>
      </c>
      <c r="N875" s="0" t="n">
        <v>5.22774462220522</v>
      </c>
      <c r="O875" s="0" t="n">
        <f aca="false">(N875/2204.59)*EXP(L875*M875)</f>
        <v>0.00237130016112076</v>
      </c>
      <c r="P875" s="0" t="n">
        <v>0.581693626796288</v>
      </c>
      <c r="Q875" s="0" t="n">
        <v>0.0152723966616018</v>
      </c>
      <c r="R875" s="0" t="n">
        <f aca="false">32.2690362110918*(I875/Hoja4!$AV$2)</f>
        <v>0.462186549283772</v>
      </c>
      <c r="S875" s="0" t="n">
        <v>1.14894745568521</v>
      </c>
      <c r="T875" s="0" t="n">
        <v>5.58086552427142E-005</v>
      </c>
      <c r="U875" s="0" t="n">
        <f aca="false">(SQRT(((P875/G875)^2)+((Q875/H875)^2)+((R875/I875)^2)+((S875/J875)^2)+((T875/K875)^2)))*O875</f>
        <v>8.70882609655907E-005</v>
      </c>
      <c r="V875" s="0" t="n">
        <f aca="false">O875&gt;U875</f>
        <v>1</v>
      </c>
      <c r="W875" s="0" t="n">
        <v>494521.426841577</v>
      </c>
      <c r="X875" s="0" t="n">
        <v>4.994E-006</v>
      </c>
      <c r="Y875" s="0" t="n">
        <f aca="false">(W875*X875)*EXP(L875*M875)</f>
        <v>2.46964000564683</v>
      </c>
      <c r="Z875" s="0" t="n">
        <v>422967.168377838</v>
      </c>
      <c r="AA875" s="0" t="n">
        <v>6507.82824848106</v>
      </c>
      <c r="AB875" s="0" t="n">
        <f aca="false">X875*0.1</f>
        <v>4.994E-007</v>
      </c>
      <c r="AC875" s="0" t="n">
        <f aca="false">(SQRT(((AA875/W875)^2)+((AB875/X875)^2)))*Y875</f>
        <v>0.249093303207174</v>
      </c>
      <c r="AD875" s="0" t="n">
        <v>5.223868284E-006</v>
      </c>
      <c r="AE875" s="0" t="n">
        <f aca="false">(W875*AD875)*EXP(L875*M875)</f>
        <v>2.58331479743614</v>
      </c>
      <c r="AF875" s="0" t="n">
        <v>422967.168377838</v>
      </c>
      <c r="AG875" s="0" t="n">
        <v>6507.82824848106</v>
      </c>
      <c r="AH875" s="0" t="n">
        <f aca="false">AD875*0.1</f>
        <v>5.223868284E-007</v>
      </c>
      <c r="AI875" s="0" t="n">
        <f aca="false">(SQRT(((AG875/W875)^2)+((AH875/AD875)^2)))*AE875</f>
        <v>0.260558791826342</v>
      </c>
      <c r="AJ875" s="0" t="n">
        <v>3.02832944E-007</v>
      </c>
      <c r="AK875" s="0" t="n">
        <f aca="false">(W875*AJ875)*EXP(L875*M875)</f>
        <v>0.149757379561515</v>
      </c>
      <c r="AL875" s="0" t="n">
        <v>422967.168377838</v>
      </c>
      <c r="AM875" s="0" t="n">
        <v>6507.82824848106</v>
      </c>
      <c r="AN875" s="0" t="n">
        <f aca="false">AJ875*0.1</f>
        <v>3.02832944E-008</v>
      </c>
      <c r="AO875" s="0" t="n">
        <f aca="false">(SQRT(((AM875/W875)^2)+((AN875/AJ875)^2)))*AK875</f>
        <v>0.0151048574971793</v>
      </c>
    </row>
    <row r="876" customFormat="false" ht="15" hidden="false" customHeight="false" outlineLevel="0" collapsed="false">
      <c r="A876" s="42" t="s">
        <v>441</v>
      </c>
      <c r="B876" s="40" t="s">
        <v>1389</v>
      </c>
      <c r="C876" s="0" t="s">
        <v>2122</v>
      </c>
      <c r="D876" s="41"/>
      <c r="E876" s="0" t="n">
        <v>6000</v>
      </c>
      <c r="F876" s="0" t="n">
        <v>6380</v>
      </c>
      <c r="G876" s="0" t="n">
        <f aca="false">(((F876*3.7852*35.81)/1000)/(H876^2))*1.2732</f>
        <v>17.2040417225655</v>
      </c>
      <c r="H876" s="0" t="n">
        <v>8</v>
      </c>
      <c r="I876" s="0" t="n">
        <v>27.4675982269334</v>
      </c>
      <c r="J876" s="0" t="n">
        <v>68.0016224983599</v>
      </c>
      <c r="K876" s="0" t="n">
        <v>3.82238500207701</v>
      </c>
      <c r="L876" s="0" t="n">
        <v>0.005</v>
      </c>
      <c r="M876" s="0" t="n">
        <v>0</v>
      </c>
      <c r="N876" s="0" t="n">
        <v>1084.51465223193</v>
      </c>
      <c r="O876" s="0" t="n">
        <f aca="false">(N876/2204.59)*EXP(L876*M876)</f>
        <v>0.491934850576264</v>
      </c>
      <c r="P876" s="0" t="n">
        <v>0.581693626796288</v>
      </c>
      <c r="Q876" s="0" t="n">
        <v>0.0152723966616018</v>
      </c>
      <c r="R876" s="0" t="n">
        <f aca="false">32.2690362110918*(I876/Hoja4!$AV$2)</f>
        <v>0.163784784523562</v>
      </c>
      <c r="S876" s="0" t="n">
        <v>0.346725101597201</v>
      </c>
      <c r="T876" s="0" t="n">
        <v>0.0215793379964769</v>
      </c>
      <c r="U876" s="0" t="n">
        <f aca="false">(SQRT(((P876/G876)^2)+((Q876/H876)^2)+((R876/I876)^2)+((S876/J876)^2)+((T876/K876)^2)))*O876</f>
        <v>0.0173247940426472</v>
      </c>
      <c r="V876" s="0" t="n">
        <f aca="false">O876&gt;U876</f>
        <v>1</v>
      </c>
      <c r="W876" s="0" t="n">
        <v>175243.276687835</v>
      </c>
      <c r="X876" s="0" t="n">
        <v>4.994E-006</v>
      </c>
      <c r="Y876" s="0" t="n">
        <f aca="false">(W876*X876)*EXP(L876*M876)</f>
        <v>0.875164923779049</v>
      </c>
      <c r="Z876" s="0" t="n">
        <v>128492.951615293</v>
      </c>
      <c r="AA876" s="0" t="n">
        <v>3748.14709444969</v>
      </c>
      <c r="AB876" s="0" t="n">
        <f aca="false">X876*0.1</f>
        <v>4.994E-007</v>
      </c>
      <c r="AC876" s="0" t="n">
        <f aca="false">(SQRT(((AA876/W876)^2)+((AB876/X876)^2)))*Y876</f>
        <v>0.0894958613206444</v>
      </c>
      <c r="AD876" s="0" t="n">
        <v>5.223868284E-006</v>
      </c>
      <c r="AE876" s="0" t="n">
        <f aca="false">(W876*AD876)*EXP(L876*M876)</f>
        <v>0.915447795073819</v>
      </c>
      <c r="AF876" s="0" t="n">
        <v>128492.951615293</v>
      </c>
      <c r="AG876" s="0" t="n">
        <v>3748.14709444969</v>
      </c>
      <c r="AH876" s="0" t="n">
        <f aca="false">AD876*0.1</f>
        <v>5.223868284E-007</v>
      </c>
      <c r="AI876" s="0" t="n">
        <f aca="false">(SQRT(((AG876/W876)^2)+((AH876/AD876)^2)))*AE876</f>
        <v>0.0936152566083654</v>
      </c>
      <c r="AJ876" s="0" t="n">
        <v>3.02832944E-007</v>
      </c>
      <c r="AK876" s="0" t="n">
        <f aca="false">(W876*AJ876)*EXP(L876*M876)</f>
        <v>0.0530694373955837</v>
      </c>
      <c r="AL876" s="0" t="n">
        <v>128492.951615293</v>
      </c>
      <c r="AM876" s="0" t="n">
        <v>3748.14709444969</v>
      </c>
      <c r="AN876" s="0" t="n">
        <f aca="false">AJ876*0.1</f>
        <v>3.02832944E-008</v>
      </c>
      <c r="AO876" s="0" t="n">
        <f aca="false">(SQRT(((AM876/W876)^2)+((AN876/AJ876)^2)))*AK876</f>
        <v>0.0054269713975864</v>
      </c>
    </row>
    <row r="877" customFormat="false" ht="15" hidden="false" customHeight="false" outlineLevel="0" collapsed="false">
      <c r="A877" s="42" t="s">
        <v>441</v>
      </c>
      <c r="B877" s="32"/>
      <c r="C877" s="0" t="s">
        <v>2122</v>
      </c>
      <c r="D877" s="47"/>
      <c r="E877" s="0" t="n">
        <v>6000</v>
      </c>
      <c r="F877" s="0" t="n">
        <v>6380</v>
      </c>
      <c r="G877" s="0" t="n">
        <f aca="false">(((F877*3.7852*35.81)/1000)/(H877^2))*1.2732</f>
        <v>17.2040417225655</v>
      </c>
      <c r="H877" s="0" t="n">
        <v>8</v>
      </c>
      <c r="I877" s="0" t="n">
        <v>27.4675982269334</v>
      </c>
      <c r="J877" s="0" t="n">
        <v>68.0016224983599</v>
      </c>
      <c r="K877" s="0" t="n">
        <v>3.82238500207701</v>
      </c>
      <c r="L877" s="0" t="n">
        <v>0.005</v>
      </c>
      <c r="M877" s="0" t="n">
        <v>0</v>
      </c>
      <c r="N877" s="0" t="n">
        <v>1084.51465223193</v>
      </c>
      <c r="O877" s="0" t="n">
        <f aca="false">(N877/2204.59)*EXP(L877*M877)</f>
        <v>0.491934850576264</v>
      </c>
      <c r="P877" s="0" t="n">
        <v>0.581693626796288</v>
      </c>
      <c r="Q877" s="0" t="n">
        <v>0.0152723966616018</v>
      </c>
      <c r="R877" s="0" t="n">
        <f aca="false">32.2690362110918*(I877/Hoja4!$AV$2)</f>
        <v>0.163784784523562</v>
      </c>
      <c r="S877" s="0" t="n">
        <v>0.346725101597201</v>
      </c>
      <c r="T877" s="0" t="n">
        <v>0.0215793379964769</v>
      </c>
      <c r="U877" s="0" t="n">
        <f aca="false">(SQRT(((P877/G877)^2)+((Q877/H877)^2)+((R877/I877)^2)+((S877/J877)^2)+((T877/K877)^2)))*O877</f>
        <v>0.0173247940426472</v>
      </c>
      <c r="V877" s="0" t="n">
        <f aca="false">O877&gt;U877</f>
        <v>1</v>
      </c>
      <c r="W877" s="0" t="n">
        <v>175243.276687835</v>
      </c>
      <c r="X877" s="0" t="n">
        <v>4.994E-006</v>
      </c>
      <c r="Y877" s="0" t="n">
        <f aca="false">(W877*X877)*EXP(L877*M877)</f>
        <v>0.875164923779049</v>
      </c>
      <c r="Z877" s="0" t="n">
        <v>128492.951615293</v>
      </c>
      <c r="AA877" s="0" t="n">
        <v>3748.14709444969</v>
      </c>
      <c r="AB877" s="0" t="n">
        <f aca="false">X877*0.1</f>
        <v>4.994E-007</v>
      </c>
      <c r="AC877" s="0" t="n">
        <f aca="false">(SQRT(((AA877/W877)^2)+((AB877/X877)^2)))*Y877</f>
        <v>0.0894958613206444</v>
      </c>
      <c r="AD877" s="0" t="n">
        <v>5.223868284E-006</v>
      </c>
      <c r="AE877" s="0" t="n">
        <f aca="false">(W877*AD877)*EXP(L877*M877)</f>
        <v>0.915447795073819</v>
      </c>
      <c r="AF877" s="0" t="n">
        <v>128492.951615293</v>
      </c>
      <c r="AG877" s="0" t="n">
        <v>3748.14709444969</v>
      </c>
      <c r="AH877" s="0" t="n">
        <f aca="false">AD877*0.1</f>
        <v>5.223868284E-007</v>
      </c>
      <c r="AI877" s="0" t="n">
        <f aca="false">(SQRT(((AG877/W877)^2)+((AH877/AD877)^2)))*AE877</f>
        <v>0.0936152566083654</v>
      </c>
      <c r="AJ877" s="0" t="n">
        <v>3.02832944E-007</v>
      </c>
      <c r="AK877" s="0" t="n">
        <f aca="false">(W877*AJ877)*EXP(L877*M877)</f>
        <v>0.0530694373955837</v>
      </c>
      <c r="AL877" s="0" t="n">
        <v>128492.951615293</v>
      </c>
      <c r="AM877" s="0" t="n">
        <v>3748.14709444969</v>
      </c>
      <c r="AN877" s="0" t="n">
        <f aca="false">AJ877*0.1</f>
        <v>3.02832944E-008</v>
      </c>
      <c r="AO877" s="0" t="n">
        <f aca="false">(SQRT(((AM877/W877)^2)+((AN877/AJ877)^2)))*AK877</f>
        <v>0.0054269713975864</v>
      </c>
    </row>
    <row r="878" customFormat="false" ht="15" hidden="false" customHeight="false" outlineLevel="0" collapsed="false">
      <c r="A878" s="42" t="s">
        <v>441</v>
      </c>
      <c r="B878" s="32"/>
      <c r="C878" s="0" t="s">
        <v>2153</v>
      </c>
      <c r="D878" s="47"/>
      <c r="E878" s="0" t="n">
        <v>6000</v>
      </c>
      <c r="F878" s="0" t="n">
        <v>6380</v>
      </c>
      <c r="G878" s="0" t="n">
        <f aca="false">(((F878*3.7852*35.81)/1000)/(H878^2))*1.2732</f>
        <v>17.2040417225655</v>
      </c>
      <c r="H878" s="0" t="n">
        <v>8</v>
      </c>
      <c r="I878" s="0" t="n">
        <v>77.5111954297142</v>
      </c>
      <c r="J878" s="0" t="n">
        <v>130.009325504884</v>
      </c>
      <c r="K878" s="0" t="n">
        <v>0.00593973</v>
      </c>
      <c r="L878" s="0" t="n">
        <v>0.005</v>
      </c>
      <c r="M878" s="0" t="n">
        <v>0</v>
      </c>
      <c r="N878" s="0" t="n">
        <v>5.22774462220522</v>
      </c>
      <c r="O878" s="0" t="n">
        <f aca="false">(N878/2204.59)*EXP(L878*M878)</f>
        <v>0.00237130016112076</v>
      </c>
      <c r="P878" s="0" t="n">
        <v>0.581693626796288</v>
      </c>
      <c r="Q878" s="0" t="n">
        <v>0.0152723966616018</v>
      </c>
      <c r="R878" s="0" t="n">
        <f aca="false">32.2690362110918*(I878/Hoja4!$AV$2)</f>
        <v>0.462186549283772</v>
      </c>
      <c r="S878" s="0" t="n">
        <v>1.14894745568521</v>
      </c>
      <c r="T878" s="0" t="n">
        <v>5.58086552427142E-005</v>
      </c>
      <c r="U878" s="0" t="n">
        <f aca="false">(SQRT(((P878/G878)^2)+((Q878/H878)^2)+((R878/I878)^2)+((S878/J878)^2)+((T878/K878)^2)))*O878</f>
        <v>8.70882609655907E-005</v>
      </c>
      <c r="V878" s="0" t="n">
        <f aca="false">O878&gt;U878</f>
        <v>1</v>
      </c>
      <c r="W878" s="0" t="n">
        <v>494521.426841577</v>
      </c>
      <c r="X878" s="0" t="n">
        <v>4.994E-006</v>
      </c>
      <c r="Y878" s="0" t="n">
        <f aca="false">(W878*X878)*EXP(L878*M878)</f>
        <v>2.46964000564683</v>
      </c>
      <c r="Z878" s="0" t="n">
        <v>422967.168377838</v>
      </c>
      <c r="AA878" s="0" t="n">
        <v>6507.82824848106</v>
      </c>
      <c r="AB878" s="0" t="n">
        <f aca="false">X878*0.1</f>
        <v>4.994E-007</v>
      </c>
      <c r="AC878" s="0" t="n">
        <f aca="false">(SQRT(((AA878/W878)^2)+((AB878/X878)^2)))*Y878</f>
        <v>0.249093303207174</v>
      </c>
      <c r="AD878" s="0" t="n">
        <v>5.223868284E-006</v>
      </c>
      <c r="AE878" s="0" t="n">
        <f aca="false">(W878*AD878)*EXP(L878*M878)</f>
        <v>2.58331479743614</v>
      </c>
      <c r="AF878" s="0" t="n">
        <v>422967.168377838</v>
      </c>
      <c r="AG878" s="0" t="n">
        <v>6507.82824848106</v>
      </c>
      <c r="AH878" s="0" t="n">
        <f aca="false">AD878*0.1</f>
        <v>5.223868284E-007</v>
      </c>
      <c r="AI878" s="0" t="n">
        <f aca="false">(SQRT(((AG878/W878)^2)+((AH878/AD878)^2)))*AE878</f>
        <v>0.260558791826342</v>
      </c>
      <c r="AJ878" s="0" t="n">
        <v>3.02832944E-007</v>
      </c>
      <c r="AK878" s="0" t="n">
        <f aca="false">(W878*AJ878)*EXP(L878*M878)</f>
        <v>0.149757379561515</v>
      </c>
      <c r="AL878" s="0" t="n">
        <v>422967.168377838</v>
      </c>
      <c r="AM878" s="0" t="n">
        <v>6507.82824848106</v>
      </c>
      <c r="AN878" s="0" t="n">
        <f aca="false">AJ878*0.1</f>
        <v>3.02832944E-008</v>
      </c>
      <c r="AO878" s="0" t="n">
        <f aca="false">(SQRT(((AM878/W878)^2)+((AN878/AJ878)^2)))*AK878</f>
        <v>0.0151048574971793</v>
      </c>
    </row>
    <row r="879" customFormat="false" ht="15" hidden="false" customHeight="false" outlineLevel="0" collapsed="false">
      <c r="A879" s="42" t="s">
        <v>441</v>
      </c>
      <c r="B879" s="32"/>
      <c r="C879" s="0" t="s">
        <v>2153</v>
      </c>
      <c r="D879" s="47"/>
      <c r="E879" s="0" t="n">
        <v>6000</v>
      </c>
      <c r="F879" s="0" t="n">
        <v>6380</v>
      </c>
      <c r="G879" s="0" t="n">
        <f aca="false">(((F879*3.7852*35.81)/1000)/(H879^2))*1.2732</f>
        <v>17.2040417225655</v>
      </c>
      <c r="H879" s="0" t="n">
        <v>8</v>
      </c>
      <c r="I879" s="0" t="n">
        <v>77.5111954297142</v>
      </c>
      <c r="J879" s="0" t="n">
        <v>130.009325504884</v>
      </c>
      <c r="K879" s="0" t="n">
        <v>0.00593973</v>
      </c>
      <c r="L879" s="0" t="n">
        <v>0.005</v>
      </c>
      <c r="M879" s="0" t="n">
        <v>0</v>
      </c>
      <c r="N879" s="0" t="n">
        <v>5.22774462220522</v>
      </c>
      <c r="O879" s="0" t="n">
        <f aca="false">(N879/2204.59)*EXP(L879*M879)</f>
        <v>0.00237130016112076</v>
      </c>
      <c r="P879" s="0" t="n">
        <v>0.581693626796288</v>
      </c>
      <c r="Q879" s="0" t="n">
        <v>0.0152723966616018</v>
      </c>
      <c r="R879" s="0" t="n">
        <f aca="false">32.2690362110918*(I879/Hoja4!$AV$2)</f>
        <v>0.462186549283772</v>
      </c>
      <c r="S879" s="0" t="n">
        <v>1.14894745568521</v>
      </c>
      <c r="T879" s="0" t="n">
        <v>5.58086552427142E-005</v>
      </c>
      <c r="U879" s="0" t="n">
        <f aca="false">(SQRT(((P879/G879)^2)+((Q879/H879)^2)+((R879/I879)^2)+((S879/J879)^2)+((T879/K879)^2)))*O879</f>
        <v>8.70882609655907E-005</v>
      </c>
      <c r="V879" s="0" t="n">
        <f aca="false">O879&gt;U879</f>
        <v>1</v>
      </c>
      <c r="W879" s="0" t="n">
        <v>494521.426841577</v>
      </c>
      <c r="X879" s="0" t="n">
        <v>4.994E-006</v>
      </c>
      <c r="Y879" s="0" t="n">
        <f aca="false">(W879*X879)*EXP(L879*M879)</f>
        <v>2.46964000564683</v>
      </c>
      <c r="Z879" s="0" t="n">
        <v>422967.168377838</v>
      </c>
      <c r="AA879" s="0" t="n">
        <v>6507.82824848106</v>
      </c>
      <c r="AB879" s="0" t="n">
        <f aca="false">X879*0.1</f>
        <v>4.994E-007</v>
      </c>
      <c r="AC879" s="0" t="n">
        <f aca="false">(SQRT(((AA879/W879)^2)+((AB879/X879)^2)))*Y879</f>
        <v>0.249093303207174</v>
      </c>
      <c r="AD879" s="0" t="n">
        <v>5.223868284E-006</v>
      </c>
      <c r="AE879" s="0" t="n">
        <f aca="false">(W879*AD879)*EXP(L879*M879)</f>
        <v>2.58331479743614</v>
      </c>
      <c r="AF879" s="0" t="n">
        <v>422967.168377838</v>
      </c>
      <c r="AG879" s="0" t="n">
        <v>6507.82824848106</v>
      </c>
      <c r="AH879" s="0" t="n">
        <f aca="false">AD879*0.1</f>
        <v>5.223868284E-007</v>
      </c>
      <c r="AI879" s="0" t="n">
        <f aca="false">(SQRT(((AG879/W879)^2)+((AH879/AD879)^2)))*AE879</f>
        <v>0.260558791826342</v>
      </c>
      <c r="AJ879" s="0" t="n">
        <v>3.02832944E-007</v>
      </c>
      <c r="AK879" s="0" t="n">
        <f aca="false">(W879*AJ879)*EXP(L879*M879)</f>
        <v>0.149757379561515</v>
      </c>
      <c r="AL879" s="0" t="n">
        <v>422967.168377838</v>
      </c>
      <c r="AM879" s="0" t="n">
        <v>6507.82824848106</v>
      </c>
      <c r="AN879" s="0" t="n">
        <f aca="false">AJ879*0.1</f>
        <v>3.02832944E-008</v>
      </c>
      <c r="AO879" s="0" t="n">
        <f aca="false">(SQRT(((AM879/W879)^2)+((AN879/AJ879)^2)))*AK879</f>
        <v>0.0151048574971793</v>
      </c>
    </row>
    <row r="880" customFormat="false" ht="15" hidden="false" customHeight="false" outlineLevel="0" collapsed="false">
      <c r="A880" s="42" t="s">
        <v>441</v>
      </c>
      <c r="B880" s="40" t="s">
        <v>1392</v>
      </c>
      <c r="C880" s="0" t="s">
        <v>2122</v>
      </c>
      <c r="D880" s="41"/>
      <c r="E880" s="0" t="n">
        <v>6000</v>
      </c>
      <c r="F880" s="0" t="n">
        <v>6380</v>
      </c>
      <c r="G880" s="0" t="n">
        <f aca="false">(((F880*3.7852*35.81)/1000)/(H880^2))*1.2732</f>
        <v>17.2040417225655</v>
      </c>
      <c r="H880" s="0" t="n">
        <v>8</v>
      </c>
      <c r="I880" s="0" t="n">
        <v>27.4675982269334</v>
      </c>
      <c r="J880" s="0" t="n">
        <v>68.0016224983599</v>
      </c>
      <c r="K880" s="0" t="n">
        <v>3.82238500207701</v>
      </c>
      <c r="L880" s="0" t="n">
        <v>0.005</v>
      </c>
      <c r="M880" s="0" t="n">
        <v>0</v>
      </c>
      <c r="N880" s="0" t="n">
        <v>1084.51465223193</v>
      </c>
      <c r="O880" s="0" t="n">
        <f aca="false">(N880/2204.59)*EXP(L880*M880)</f>
        <v>0.491934850576264</v>
      </c>
      <c r="P880" s="0" t="n">
        <v>0.581693626796288</v>
      </c>
      <c r="Q880" s="0" t="n">
        <v>0.0152723966616018</v>
      </c>
      <c r="R880" s="0" t="n">
        <f aca="false">32.2690362110918*(I880/Hoja4!$AV$2)</f>
        <v>0.163784784523562</v>
      </c>
      <c r="S880" s="0" t="n">
        <v>0.346725101597201</v>
      </c>
      <c r="T880" s="0" t="n">
        <v>0.0215793379964769</v>
      </c>
      <c r="U880" s="0" t="n">
        <f aca="false">(SQRT(((P880/G880)^2)+((Q880/H880)^2)+((R880/I880)^2)+((S880/J880)^2)+((T880/K880)^2)))*O880</f>
        <v>0.0173247940426472</v>
      </c>
      <c r="V880" s="0" t="n">
        <f aca="false">O880&gt;U880</f>
        <v>1</v>
      </c>
      <c r="W880" s="0" t="n">
        <v>175243.276687835</v>
      </c>
      <c r="X880" s="0" t="n">
        <v>4.994E-006</v>
      </c>
      <c r="Y880" s="0" t="n">
        <f aca="false">(W880*X880)*EXP(L880*M880)</f>
        <v>0.875164923779049</v>
      </c>
      <c r="Z880" s="0" t="n">
        <v>128492.951615293</v>
      </c>
      <c r="AA880" s="0" t="n">
        <v>3748.14709444969</v>
      </c>
      <c r="AB880" s="0" t="n">
        <f aca="false">X880*0.1</f>
        <v>4.994E-007</v>
      </c>
      <c r="AC880" s="0" t="n">
        <f aca="false">(SQRT(((AA880/W880)^2)+((AB880/X880)^2)))*Y880</f>
        <v>0.0894958613206444</v>
      </c>
      <c r="AD880" s="0" t="n">
        <v>5.223868284E-006</v>
      </c>
      <c r="AE880" s="0" t="n">
        <f aca="false">(W880*AD880)*EXP(L880*M880)</f>
        <v>0.915447795073819</v>
      </c>
      <c r="AF880" s="0" t="n">
        <v>128492.951615293</v>
      </c>
      <c r="AG880" s="0" t="n">
        <v>3748.14709444969</v>
      </c>
      <c r="AH880" s="0" t="n">
        <f aca="false">AD880*0.1</f>
        <v>5.223868284E-007</v>
      </c>
      <c r="AI880" s="0" t="n">
        <f aca="false">(SQRT(((AG880/W880)^2)+((AH880/AD880)^2)))*AE880</f>
        <v>0.0936152566083654</v>
      </c>
      <c r="AJ880" s="0" t="n">
        <v>3.02832944E-007</v>
      </c>
      <c r="AK880" s="0" t="n">
        <f aca="false">(W880*AJ880)*EXP(L880*M880)</f>
        <v>0.0530694373955837</v>
      </c>
      <c r="AL880" s="0" t="n">
        <v>128492.951615293</v>
      </c>
      <c r="AM880" s="0" t="n">
        <v>3748.14709444969</v>
      </c>
      <c r="AN880" s="0" t="n">
        <f aca="false">AJ880*0.1</f>
        <v>3.02832944E-008</v>
      </c>
      <c r="AO880" s="0" t="n">
        <f aca="false">(SQRT(((AM880/W880)^2)+((AN880/AJ880)^2)))*AK880</f>
        <v>0.0054269713975864</v>
      </c>
    </row>
    <row r="881" customFormat="false" ht="15" hidden="false" customHeight="false" outlineLevel="0" collapsed="false">
      <c r="A881" s="42" t="s">
        <v>441</v>
      </c>
      <c r="B881" s="32"/>
      <c r="C881" s="0" t="s">
        <v>2122</v>
      </c>
      <c r="D881" s="47"/>
      <c r="E881" s="0" t="n">
        <v>6000</v>
      </c>
      <c r="F881" s="0" t="n">
        <v>6380</v>
      </c>
      <c r="G881" s="0" t="n">
        <f aca="false">(((F881*3.7852*35.81)/1000)/(H881^2))*1.2732</f>
        <v>17.2040417225655</v>
      </c>
      <c r="H881" s="0" t="n">
        <v>8</v>
      </c>
      <c r="I881" s="0" t="n">
        <v>27.4675982269334</v>
      </c>
      <c r="J881" s="0" t="n">
        <v>68.0016224983599</v>
      </c>
      <c r="K881" s="0" t="n">
        <v>3.82238500207701</v>
      </c>
      <c r="L881" s="0" t="n">
        <v>0.005</v>
      </c>
      <c r="M881" s="0" t="n">
        <v>0</v>
      </c>
      <c r="N881" s="0" t="n">
        <v>1084.51465223193</v>
      </c>
      <c r="O881" s="0" t="n">
        <f aca="false">(N881/2204.59)*EXP(L881*M881)</f>
        <v>0.491934850576264</v>
      </c>
      <c r="P881" s="0" t="n">
        <v>0.581693626796288</v>
      </c>
      <c r="Q881" s="0" t="n">
        <v>0.0152723966616018</v>
      </c>
      <c r="R881" s="0" t="n">
        <f aca="false">32.2690362110918*(I881/Hoja4!$AV$2)</f>
        <v>0.163784784523562</v>
      </c>
      <c r="S881" s="0" t="n">
        <v>0.346725101597201</v>
      </c>
      <c r="T881" s="0" t="n">
        <v>0.0215793379964769</v>
      </c>
      <c r="U881" s="0" t="n">
        <f aca="false">(SQRT(((P881/G881)^2)+((Q881/H881)^2)+((R881/I881)^2)+((S881/J881)^2)+((T881/K881)^2)))*O881</f>
        <v>0.0173247940426472</v>
      </c>
      <c r="V881" s="0" t="n">
        <f aca="false">O881&gt;U881</f>
        <v>1</v>
      </c>
      <c r="W881" s="0" t="n">
        <v>175243.276687835</v>
      </c>
      <c r="X881" s="0" t="n">
        <v>4.994E-006</v>
      </c>
      <c r="Y881" s="0" t="n">
        <f aca="false">(W881*X881)*EXP(L881*M881)</f>
        <v>0.875164923779049</v>
      </c>
      <c r="Z881" s="0" t="n">
        <v>128492.951615293</v>
      </c>
      <c r="AA881" s="0" t="n">
        <v>3748.14709444969</v>
      </c>
      <c r="AB881" s="0" t="n">
        <f aca="false">X881*0.1</f>
        <v>4.994E-007</v>
      </c>
      <c r="AC881" s="0" t="n">
        <f aca="false">(SQRT(((AA881/W881)^2)+((AB881/X881)^2)))*Y881</f>
        <v>0.0894958613206444</v>
      </c>
      <c r="AD881" s="0" t="n">
        <v>5.223868284E-006</v>
      </c>
      <c r="AE881" s="0" t="n">
        <f aca="false">(W881*AD881)*EXP(L881*M881)</f>
        <v>0.915447795073819</v>
      </c>
      <c r="AF881" s="0" t="n">
        <v>128492.951615293</v>
      </c>
      <c r="AG881" s="0" t="n">
        <v>3748.14709444969</v>
      </c>
      <c r="AH881" s="0" t="n">
        <f aca="false">AD881*0.1</f>
        <v>5.223868284E-007</v>
      </c>
      <c r="AI881" s="0" t="n">
        <f aca="false">(SQRT(((AG881/W881)^2)+((AH881/AD881)^2)))*AE881</f>
        <v>0.0936152566083654</v>
      </c>
      <c r="AJ881" s="0" t="n">
        <v>3.02832944E-007</v>
      </c>
      <c r="AK881" s="0" t="n">
        <f aca="false">(W881*AJ881)*EXP(L881*M881)</f>
        <v>0.0530694373955837</v>
      </c>
      <c r="AL881" s="0" t="n">
        <v>128492.951615293</v>
      </c>
      <c r="AM881" s="0" t="n">
        <v>3748.14709444969</v>
      </c>
      <c r="AN881" s="0" t="n">
        <f aca="false">AJ881*0.1</f>
        <v>3.02832944E-008</v>
      </c>
      <c r="AO881" s="0" t="n">
        <f aca="false">(SQRT(((AM881/W881)^2)+((AN881/AJ881)^2)))*AK881</f>
        <v>0.0054269713975864</v>
      </c>
    </row>
    <row r="882" customFormat="false" ht="15" hidden="false" customHeight="false" outlineLevel="0" collapsed="false">
      <c r="A882" s="42" t="s">
        <v>441</v>
      </c>
      <c r="B882" s="32"/>
      <c r="C882" s="0" t="s">
        <v>2153</v>
      </c>
      <c r="D882" s="47"/>
      <c r="E882" s="0" t="n">
        <v>6000</v>
      </c>
      <c r="F882" s="0" t="n">
        <v>6380</v>
      </c>
      <c r="G882" s="0" t="n">
        <f aca="false">(((F882*3.7852*35.81)/1000)/(H882^2))*1.2732</f>
        <v>17.2040417225655</v>
      </c>
      <c r="H882" s="0" t="n">
        <v>8</v>
      </c>
      <c r="I882" s="0" t="n">
        <v>77.5111954297142</v>
      </c>
      <c r="J882" s="0" t="n">
        <v>130.009325504884</v>
      </c>
      <c r="K882" s="0" t="n">
        <v>0.00593973</v>
      </c>
      <c r="L882" s="0" t="n">
        <v>0.005</v>
      </c>
      <c r="M882" s="0" t="n">
        <v>0</v>
      </c>
      <c r="N882" s="0" t="n">
        <v>5.22774462220522</v>
      </c>
      <c r="O882" s="0" t="n">
        <f aca="false">(N882/2204.59)*EXP(L882*M882)</f>
        <v>0.00237130016112076</v>
      </c>
      <c r="P882" s="0" t="n">
        <v>0.581693626796288</v>
      </c>
      <c r="Q882" s="0" t="n">
        <v>0.0152723966616018</v>
      </c>
      <c r="R882" s="0" t="n">
        <f aca="false">32.2690362110918*(I882/Hoja4!$AV$2)</f>
        <v>0.462186549283772</v>
      </c>
      <c r="S882" s="0" t="n">
        <v>1.14894745568521</v>
      </c>
      <c r="T882" s="0" t="n">
        <v>5.58086552427142E-005</v>
      </c>
      <c r="U882" s="0" t="n">
        <f aca="false">(SQRT(((P882/G882)^2)+((Q882/H882)^2)+((R882/I882)^2)+((S882/J882)^2)+((T882/K882)^2)))*O882</f>
        <v>8.70882609655907E-005</v>
      </c>
      <c r="V882" s="0" t="n">
        <f aca="false">O882&gt;U882</f>
        <v>1</v>
      </c>
      <c r="W882" s="0" t="n">
        <v>494521.426841577</v>
      </c>
      <c r="X882" s="0" t="n">
        <v>4.994E-006</v>
      </c>
      <c r="Y882" s="0" t="n">
        <f aca="false">(W882*X882)*EXP(L882*M882)</f>
        <v>2.46964000564683</v>
      </c>
      <c r="Z882" s="0" t="n">
        <v>422967.168377838</v>
      </c>
      <c r="AA882" s="0" t="n">
        <v>6507.82824848106</v>
      </c>
      <c r="AB882" s="0" t="n">
        <f aca="false">X882*0.1</f>
        <v>4.994E-007</v>
      </c>
      <c r="AC882" s="0" t="n">
        <f aca="false">(SQRT(((AA882/W882)^2)+((AB882/X882)^2)))*Y882</f>
        <v>0.249093303207174</v>
      </c>
      <c r="AD882" s="0" t="n">
        <v>5.223868284E-006</v>
      </c>
      <c r="AE882" s="0" t="n">
        <f aca="false">(W882*AD882)*EXP(L882*M882)</f>
        <v>2.58331479743614</v>
      </c>
      <c r="AF882" s="0" t="n">
        <v>422967.168377838</v>
      </c>
      <c r="AG882" s="0" t="n">
        <v>6507.82824848106</v>
      </c>
      <c r="AH882" s="0" t="n">
        <f aca="false">AD882*0.1</f>
        <v>5.223868284E-007</v>
      </c>
      <c r="AI882" s="0" t="n">
        <f aca="false">(SQRT(((AG882/W882)^2)+((AH882/AD882)^2)))*AE882</f>
        <v>0.260558791826342</v>
      </c>
      <c r="AJ882" s="0" t="n">
        <v>3.02832944E-007</v>
      </c>
      <c r="AK882" s="0" t="n">
        <f aca="false">(W882*AJ882)*EXP(L882*M882)</f>
        <v>0.149757379561515</v>
      </c>
      <c r="AL882" s="0" t="n">
        <v>422967.168377838</v>
      </c>
      <c r="AM882" s="0" t="n">
        <v>6507.82824848106</v>
      </c>
      <c r="AN882" s="0" t="n">
        <f aca="false">AJ882*0.1</f>
        <v>3.02832944E-008</v>
      </c>
      <c r="AO882" s="0" t="n">
        <f aca="false">(SQRT(((AM882/W882)^2)+((AN882/AJ882)^2)))*AK882</f>
        <v>0.0151048574971793</v>
      </c>
    </row>
    <row r="883" customFormat="false" ht="15" hidden="false" customHeight="false" outlineLevel="0" collapsed="false">
      <c r="A883" s="42" t="s">
        <v>441</v>
      </c>
      <c r="B883" s="32"/>
      <c r="C883" s="0" t="s">
        <v>2153</v>
      </c>
      <c r="D883" s="47"/>
      <c r="E883" s="0" t="n">
        <v>6000</v>
      </c>
      <c r="F883" s="0" t="n">
        <v>6380</v>
      </c>
      <c r="G883" s="0" t="n">
        <f aca="false">(((F883*3.7852*35.81)/1000)/(H883^2))*1.2732</f>
        <v>17.2040417225655</v>
      </c>
      <c r="H883" s="0" t="n">
        <v>8</v>
      </c>
      <c r="I883" s="0" t="n">
        <v>77.5111954297142</v>
      </c>
      <c r="J883" s="0" t="n">
        <v>130.009325504884</v>
      </c>
      <c r="K883" s="0" t="n">
        <v>0.00593973</v>
      </c>
      <c r="L883" s="0" t="n">
        <v>0.005</v>
      </c>
      <c r="M883" s="0" t="n">
        <v>0</v>
      </c>
      <c r="N883" s="0" t="n">
        <v>5.22774462220522</v>
      </c>
      <c r="O883" s="0" t="n">
        <f aca="false">(N883/2204.59)*EXP(L883*M883)</f>
        <v>0.00237130016112076</v>
      </c>
      <c r="P883" s="0" t="n">
        <v>0.581693626796288</v>
      </c>
      <c r="Q883" s="0" t="n">
        <v>0.0152723966616018</v>
      </c>
      <c r="R883" s="0" t="n">
        <f aca="false">32.2690362110918*(I883/Hoja4!$AV$2)</f>
        <v>0.462186549283772</v>
      </c>
      <c r="S883" s="0" t="n">
        <v>1.14894745568521</v>
      </c>
      <c r="T883" s="0" t="n">
        <v>5.58086552427142E-005</v>
      </c>
      <c r="U883" s="0" t="n">
        <f aca="false">(SQRT(((P883/G883)^2)+((Q883/H883)^2)+((R883/I883)^2)+((S883/J883)^2)+((T883/K883)^2)))*O883</f>
        <v>8.70882609655907E-005</v>
      </c>
      <c r="V883" s="0" t="n">
        <f aca="false">O883&gt;U883</f>
        <v>1</v>
      </c>
      <c r="W883" s="0" t="n">
        <v>494521.426841577</v>
      </c>
      <c r="X883" s="0" t="n">
        <v>4.994E-006</v>
      </c>
      <c r="Y883" s="0" t="n">
        <f aca="false">(W883*X883)*EXP(L883*M883)</f>
        <v>2.46964000564683</v>
      </c>
      <c r="Z883" s="0" t="n">
        <v>422967.168377838</v>
      </c>
      <c r="AA883" s="0" t="n">
        <v>6507.82824848106</v>
      </c>
      <c r="AB883" s="0" t="n">
        <f aca="false">X883*0.1</f>
        <v>4.994E-007</v>
      </c>
      <c r="AC883" s="0" t="n">
        <f aca="false">(SQRT(((AA883/W883)^2)+((AB883/X883)^2)))*Y883</f>
        <v>0.249093303207174</v>
      </c>
      <c r="AD883" s="0" t="n">
        <v>5.223868284E-006</v>
      </c>
      <c r="AE883" s="0" t="n">
        <f aca="false">(W883*AD883)*EXP(L883*M883)</f>
        <v>2.58331479743614</v>
      </c>
      <c r="AF883" s="0" t="n">
        <v>422967.168377838</v>
      </c>
      <c r="AG883" s="0" t="n">
        <v>6507.82824848106</v>
      </c>
      <c r="AH883" s="0" t="n">
        <f aca="false">AD883*0.1</f>
        <v>5.223868284E-007</v>
      </c>
      <c r="AI883" s="0" t="n">
        <f aca="false">(SQRT(((AG883/W883)^2)+((AH883/AD883)^2)))*AE883</f>
        <v>0.260558791826342</v>
      </c>
      <c r="AJ883" s="0" t="n">
        <v>3.02832944E-007</v>
      </c>
      <c r="AK883" s="0" t="n">
        <f aca="false">(W883*AJ883)*EXP(L883*M883)</f>
        <v>0.149757379561515</v>
      </c>
      <c r="AL883" s="0" t="n">
        <v>422967.168377838</v>
      </c>
      <c r="AM883" s="0" t="n">
        <v>6507.82824848106</v>
      </c>
      <c r="AN883" s="0" t="n">
        <f aca="false">AJ883*0.1</f>
        <v>3.02832944E-008</v>
      </c>
      <c r="AO883" s="0" t="n">
        <f aca="false">(SQRT(((AM883/W883)^2)+((AN883/AJ883)^2)))*AK883</f>
        <v>0.0151048574971793</v>
      </c>
    </row>
    <row r="884" customFormat="false" ht="15" hidden="false" customHeight="false" outlineLevel="0" collapsed="false">
      <c r="A884" s="42" t="s">
        <v>441</v>
      </c>
      <c r="B884" s="40" t="s">
        <v>1395</v>
      </c>
      <c r="C884" s="0" t="s">
        <v>2122</v>
      </c>
      <c r="D884" s="41"/>
      <c r="E884" s="0" t="n">
        <v>6000</v>
      </c>
      <c r="F884" s="0" t="n">
        <v>6380</v>
      </c>
      <c r="G884" s="0" t="n">
        <f aca="false">(((F884*3.7852*35.81)/1000)/(H884^2))*1.2732</f>
        <v>17.2040417225655</v>
      </c>
      <c r="H884" s="0" t="n">
        <v>8</v>
      </c>
      <c r="I884" s="0" t="n">
        <v>27.4675982269334</v>
      </c>
      <c r="J884" s="0" t="n">
        <v>68.0016224983599</v>
      </c>
      <c r="K884" s="0" t="n">
        <v>3.82238500207701</v>
      </c>
      <c r="L884" s="0" t="n">
        <v>0.005</v>
      </c>
      <c r="M884" s="0" t="n">
        <v>0</v>
      </c>
      <c r="N884" s="0" t="n">
        <v>1084.51465223193</v>
      </c>
      <c r="O884" s="0" t="n">
        <f aca="false">(N884/2204.59)*EXP(L884*M884)</f>
        <v>0.491934850576264</v>
      </c>
      <c r="P884" s="0" t="n">
        <v>0.581693626796288</v>
      </c>
      <c r="Q884" s="0" t="n">
        <v>0.0152723966616018</v>
      </c>
      <c r="R884" s="0" t="n">
        <f aca="false">32.2690362110918*(I884/Hoja4!$AV$2)</f>
        <v>0.163784784523562</v>
      </c>
      <c r="S884" s="0" t="n">
        <v>0.346725101597201</v>
      </c>
      <c r="T884" s="0" t="n">
        <v>0.0215793379964769</v>
      </c>
      <c r="U884" s="0" t="n">
        <f aca="false">(SQRT(((P884/G884)^2)+((Q884/H884)^2)+((R884/I884)^2)+((S884/J884)^2)+((T884/K884)^2)))*O884</f>
        <v>0.0173247940426472</v>
      </c>
      <c r="V884" s="0" t="n">
        <f aca="false">O884&gt;U884</f>
        <v>1</v>
      </c>
      <c r="W884" s="0" t="n">
        <v>175243.276687835</v>
      </c>
      <c r="X884" s="0" t="n">
        <v>4.994E-006</v>
      </c>
      <c r="Y884" s="0" t="n">
        <f aca="false">(W884*X884)*EXP(L884*M884)</f>
        <v>0.875164923779049</v>
      </c>
      <c r="Z884" s="0" t="n">
        <v>363455.588561429</v>
      </c>
      <c r="AA884" s="0" t="n">
        <v>3748.14709444969</v>
      </c>
      <c r="AB884" s="0" t="n">
        <f aca="false">X884*0.1</f>
        <v>4.994E-007</v>
      </c>
      <c r="AC884" s="0" t="n">
        <f aca="false">(SQRT(((AA884/W884)^2)+((AB884/X884)^2)))*Y884</f>
        <v>0.0894958613206444</v>
      </c>
      <c r="AD884" s="0" t="n">
        <v>5.223868284E-006</v>
      </c>
      <c r="AE884" s="0" t="n">
        <f aca="false">(W884*AD884)*EXP(L884*M884)</f>
        <v>0.915447795073819</v>
      </c>
      <c r="AF884" s="0" t="n">
        <v>363455.588561429</v>
      </c>
      <c r="AG884" s="0" t="n">
        <v>3748.14709444969</v>
      </c>
      <c r="AH884" s="0" t="n">
        <f aca="false">AD884*0.1</f>
        <v>5.223868284E-007</v>
      </c>
      <c r="AI884" s="0" t="n">
        <f aca="false">(SQRT(((AG884/W884)^2)+((AH884/AD884)^2)))*AE884</f>
        <v>0.0936152566083654</v>
      </c>
      <c r="AJ884" s="0" t="n">
        <v>3.02832944E-007</v>
      </c>
      <c r="AK884" s="0" t="n">
        <f aca="false">(W884*AJ884)*EXP(L884*M884)</f>
        <v>0.0530694373955837</v>
      </c>
      <c r="AL884" s="0" t="n">
        <v>363455.588561429</v>
      </c>
      <c r="AM884" s="0" t="n">
        <v>3748.14709444969</v>
      </c>
      <c r="AN884" s="0" t="n">
        <f aca="false">AJ884*0.1</f>
        <v>3.02832944E-008</v>
      </c>
      <c r="AO884" s="0" t="n">
        <f aca="false">(SQRT(((AM884/W884)^2)+((AN884/AJ884)^2)))*AK884</f>
        <v>0.0054269713975864</v>
      </c>
    </row>
    <row r="885" customFormat="false" ht="15" hidden="false" customHeight="false" outlineLevel="0" collapsed="false">
      <c r="A885" s="42" t="s">
        <v>441</v>
      </c>
      <c r="B885" s="32"/>
      <c r="C885" s="0" t="s">
        <v>2122</v>
      </c>
      <c r="D885" s="47"/>
      <c r="E885" s="0" t="n">
        <v>6000</v>
      </c>
      <c r="F885" s="0" t="n">
        <v>6380</v>
      </c>
      <c r="G885" s="0" t="n">
        <f aca="false">(((F885*3.7852*35.81)/1000)/(H885^2))*1.2732</f>
        <v>17.2040417225655</v>
      </c>
      <c r="H885" s="0" t="n">
        <v>8</v>
      </c>
      <c r="I885" s="0" t="n">
        <v>27.4675982269334</v>
      </c>
      <c r="J885" s="0" t="n">
        <v>68.0016224983599</v>
      </c>
      <c r="K885" s="0" t="n">
        <v>3.82238500207701</v>
      </c>
      <c r="L885" s="0" t="n">
        <v>0.005</v>
      </c>
      <c r="M885" s="0" t="n">
        <v>0</v>
      </c>
      <c r="N885" s="0" t="n">
        <v>1084.51465223193</v>
      </c>
      <c r="O885" s="0" t="n">
        <f aca="false">(N885/2204.59)*EXP(L885*M885)</f>
        <v>0.491934850576264</v>
      </c>
      <c r="P885" s="0" t="n">
        <v>0.581693626796288</v>
      </c>
      <c r="Q885" s="0" t="n">
        <v>0.0152723966616018</v>
      </c>
      <c r="R885" s="0" t="n">
        <f aca="false">32.2690362110918*(I885/Hoja4!$AV$2)</f>
        <v>0.163784784523562</v>
      </c>
      <c r="S885" s="0" t="n">
        <v>0.346725101597201</v>
      </c>
      <c r="T885" s="0" t="n">
        <v>0.0215793379964769</v>
      </c>
      <c r="U885" s="0" t="n">
        <f aca="false">(SQRT(((P885/G885)^2)+((Q885/H885)^2)+((R885/I885)^2)+((S885/J885)^2)+((T885/K885)^2)))*O885</f>
        <v>0.0173247940426472</v>
      </c>
      <c r="V885" s="0" t="n">
        <f aca="false">O885&gt;U885</f>
        <v>1</v>
      </c>
      <c r="W885" s="0" t="n">
        <v>175243.276687835</v>
      </c>
      <c r="X885" s="0" t="n">
        <v>4.994E-006</v>
      </c>
      <c r="Y885" s="0" t="n">
        <f aca="false">(W885*X885)*EXP(L885*M885)</f>
        <v>0.875164923779049</v>
      </c>
      <c r="Z885" s="0" t="n">
        <v>363455.588561429</v>
      </c>
      <c r="AA885" s="0" t="n">
        <v>3748.14709444969</v>
      </c>
      <c r="AB885" s="0" t="n">
        <f aca="false">X885*0.1</f>
        <v>4.994E-007</v>
      </c>
      <c r="AC885" s="0" t="n">
        <f aca="false">(SQRT(((AA885/W885)^2)+((AB885/X885)^2)))*Y885</f>
        <v>0.0894958613206444</v>
      </c>
      <c r="AD885" s="0" t="n">
        <v>5.223868284E-006</v>
      </c>
      <c r="AE885" s="0" t="n">
        <f aca="false">(W885*AD885)*EXP(L885*M885)</f>
        <v>0.915447795073819</v>
      </c>
      <c r="AF885" s="0" t="n">
        <v>363455.588561429</v>
      </c>
      <c r="AG885" s="0" t="n">
        <v>3748.14709444969</v>
      </c>
      <c r="AH885" s="0" t="n">
        <f aca="false">AD885*0.1</f>
        <v>5.223868284E-007</v>
      </c>
      <c r="AI885" s="0" t="n">
        <f aca="false">(SQRT(((AG885/W885)^2)+((AH885/AD885)^2)))*AE885</f>
        <v>0.0936152566083654</v>
      </c>
      <c r="AJ885" s="0" t="n">
        <v>3.02832944E-007</v>
      </c>
      <c r="AK885" s="0" t="n">
        <f aca="false">(W885*AJ885)*EXP(L885*M885)</f>
        <v>0.0530694373955837</v>
      </c>
      <c r="AL885" s="0" t="n">
        <v>363455.588561429</v>
      </c>
      <c r="AM885" s="0" t="n">
        <v>3748.14709444969</v>
      </c>
      <c r="AN885" s="0" t="n">
        <f aca="false">AJ885*0.1</f>
        <v>3.02832944E-008</v>
      </c>
      <c r="AO885" s="0" t="n">
        <f aca="false">(SQRT(((AM885/W885)^2)+((AN885/AJ885)^2)))*AK885</f>
        <v>0.0054269713975864</v>
      </c>
    </row>
    <row r="886" customFormat="false" ht="15" hidden="false" customHeight="false" outlineLevel="0" collapsed="false">
      <c r="A886" s="42" t="s">
        <v>441</v>
      </c>
      <c r="B886" s="32"/>
      <c r="C886" s="0" t="s">
        <v>2153</v>
      </c>
      <c r="D886" s="47"/>
      <c r="E886" s="0" t="n">
        <v>6000</v>
      </c>
      <c r="F886" s="0" t="n">
        <v>6380</v>
      </c>
      <c r="G886" s="0" t="n">
        <f aca="false">(((F886*3.7852*35.81)/1000)/(H886^2))*1.2732</f>
        <v>17.2040417225655</v>
      </c>
      <c r="H886" s="0" t="n">
        <v>8</v>
      </c>
      <c r="I886" s="0" t="n">
        <v>77.5111954297142</v>
      </c>
      <c r="J886" s="0" t="n">
        <v>130.009325504884</v>
      </c>
      <c r="K886" s="0" t="n">
        <v>0.00593973</v>
      </c>
      <c r="L886" s="0" t="n">
        <v>0.005</v>
      </c>
      <c r="M886" s="0" t="n">
        <v>0</v>
      </c>
      <c r="N886" s="0" t="n">
        <v>5.22774462220522</v>
      </c>
      <c r="O886" s="0" t="n">
        <f aca="false">(N886/2204.59)*EXP(L886*M886)</f>
        <v>0.00237130016112076</v>
      </c>
      <c r="P886" s="0" t="n">
        <v>0.581693626796288</v>
      </c>
      <c r="Q886" s="0" t="n">
        <v>0.0152723966616018</v>
      </c>
      <c r="R886" s="0" t="n">
        <f aca="false">32.2690362110918*(I886/Hoja4!$AV$2)</f>
        <v>0.462186549283772</v>
      </c>
      <c r="S886" s="0" t="n">
        <v>1.14894745568521</v>
      </c>
      <c r="T886" s="0" t="n">
        <v>5.58086552427142E-005</v>
      </c>
      <c r="U886" s="0" t="n">
        <f aca="false">(SQRT(((P886/G886)^2)+((Q886/H886)^2)+((R886/I886)^2)+((S886/J886)^2)+((T886/K886)^2)))*O886</f>
        <v>8.70882609655907E-005</v>
      </c>
      <c r="V886" s="0" t="n">
        <f aca="false">O886&gt;U886</f>
        <v>1</v>
      </c>
      <c r="W886" s="0" t="n">
        <v>494521.426841577</v>
      </c>
      <c r="X886" s="0" t="n">
        <v>4.994E-006</v>
      </c>
      <c r="Y886" s="0" t="n">
        <f aca="false">(W886*X886)*EXP(L886*M886)</f>
        <v>2.46964000564683</v>
      </c>
      <c r="Z886" s="0" t="n">
        <v>357238.890533241</v>
      </c>
      <c r="AA886" s="0" t="n">
        <v>6507.82824848106</v>
      </c>
      <c r="AB886" s="0" t="n">
        <f aca="false">X886*0.1</f>
        <v>4.994E-007</v>
      </c>
      <c r="AC886" s="0" t="n">
        <f aca="false">(SQRT(((AA886/W886)^2)+((AB886/X886)^2)))*Y886</f>
        <v>0.249093303207174</v>
      </c>
      <c r="AD886" s="0" t="n">
        <v>5.223868284E-006</v>
      </c>
      <c r="AE886" s="0" t="n">
        <f aca="false">(W886*AD886)*EXP(L886*M886)</f>
        <v>2.58331479743614</v>
      </c>
      <c r="AF886" s="0" t="n">
        <v>357238.890533241</v>
      </c>
      <c r="AG886" s="0" t="n">
        <v>6507.82824848106</v>
      </c>
      <c r="AH886" s="0" t="n">
        <f aca="false">AD886*0.1</f>
        <v>5.223868284E-007</v>
      </c>
      <c r="AI886" s="0" t="n">
        <f aca="false">(SQRT(((AG886/W886)^2)+((AH886/AD886)^2)))*AE886</f>
        <v>0.260558791826342</v>
      </c>
      <c r="AJ886" s="0" t="n">
        <v>3.02832944E-007</v>
      </c>
      <c r="AK886" s="0" t="n">
        <f aca="false">(W886*AJ886)*EXP(L886*M886)</f>
        <v>0.149757379561515</v>
      </c>
      <c r="AL886" s="0" t="n">
        <v>357238.890533241</v>
      </c>
      <c r="AM886" s="0" t="n">
        <v>6507.82824848106</v>
      </c>
      <c r="AN886" s="0" t="n">
        <f aca="false">AJ886*0.1</f>
        <v>3.02832944E-008</v>
      </c>
      <c r="AO886" s="0" t="n">
        <f aca="false">(SQRT(((AM886/W886)^2)+((AN886/AJ886)^2)))*AK886</f>
        <v>0.0151048574971793</v>
      </c>
    </row>
    <row r="887" customFormat="false" ht="15" hidden="false" customHeight="false" outlineLevel="0" collapsed="false">
      <c r="A887" s="42" t="s">
        <v>441</v>
      </c>
      <c r="B887" s="32"/>
      <c r="C887" s="0" t="s">
        <v>2153</v>
      </c>
      <c r="D887" s="47"/>
      <c r="E887" s="0" t="n">
        <v>6000</v>
      </c>
      <c r="F887" s="0" t="n">
        <v>6380</v>
      </c>
      <c r="G887" s="0" t="n">
        <f aca="false">(((F887*3.7852*35.81)/1000)/(H887^2))*1.2732</f>
        <v>17.2040417225655</v>
      </c>
      <c r="H887" s="0" t="n">
        <v>8</v>
      </c>
      <c r="I887" s="0" t="n">
        <v>77.5111954297142</v>
      </c>
      <c r="J887" s="0" t="n">
        <v>130.009325504884</v>
      </c>
      <c r="K887" s="0" t="n">
        <v>0.00593973</v>
      </c>
      <c r="L887" s="0" t="n">
        <v>0.005</v>
      </c>
      <c r="M887" s="0" t="n">
        <v>0</v>
      </c>
      <c r="N887" s="0" t="n">
        <v>5.22774462220522</v>
      </c>
      <c r="O887" s="0" t="n">
        <f aca="false">(N887/2204.59)*EXP(L887*M887)</f>
        <v>0.00237130016112076</v>
      </c>
      <c r="P887" s="0" t="n">
        <v>0.581693626796288</v>
      </c>
      <c r="Q887" s="0" t="n">
        <v>0.0152723966616018</v>
      </c>
      <c r="R887" s="0" t="n">
        <f aca="false">32.2690362110918*(I887/Hoja4!$AV$2)</f>
        <v>0.462186549283772</v>
      </c>
      <c r="S887" s="0" t="n">
        <v>1.14894745568521</v>
      </c>
      <c r="T887" s="0" t="n">
        <v>5.58086552427142E-005</v>
      </c>
      <c r="U887" s="0" t="n">
        <f aca="false">(SQRT(((P887/G887)^2)+((Q887/H887)^2)+((R887/I887)^2)+((S887/J887)^2)+((T887/K887)^2)))*O887</f>
        <v>8.70882609655907E-005</v>
      </c>
      <c r="V887" s="0" t="n">
        <f aca="false">O887&gt;U887</f>
        <v>1</v>
      </c>
      <c r="W887" s="0" t="n">
        <v>494521.426841577</v>
      </c>
      <c r="X887" s="0" t="n">
        <v>4.994E-006</v>
      </c>
      <c r="Y887" s="0" t="n">
        <f aca="false">(W887*X887)*EXP(L887*M887)</f>
        <v>2.46964000564683</v>
      </c>
      <c r="Z887" s="0" t="n">
        <v>363455.588561429</v>
      </c>
      <c r="AA887" s="0" t="n">
        <v>6507.82824848106</v>
      </c>
      <c r="AB887" s="0" t="n">
        <f aca="false">X887*0.1</f>
        <v>4.994E-007</v>
      </c>
      <c r="AC887" s="0" t="n">
        <f aca="false">(SQRT(((AA887/W887)^2)+((AB887/X887)^2)))*Y887</f>
        <v>0.249093303207174</v>
      </c>
      <c r="AD887" s="0" t="n">
        <v>5.223868284E-006</v>
      </c>
      <c r="AE887" s="0" t="n">
        <f aca="false">(W887*AD887)*EXP(L887*M887)</f>
        <v>2.58331479743614</v>
      </c>
      <c r="AF887" s="0" t="n">
        <v>363455.588561429</v>
      </c>
      <c r="AG887" s="0" t="n">
        <v>6507.82824848106</v>
      </c>
      <c r="AH887" s="0" t="n">
        <f aca="false">AD887*0.1</f>
        <v>5.223868284E-007</v>
      </c>
      <c r="AI887" s="0" t="n">
        <f aca="false">(SQRT(((AG887/W887)^2)+((AH887/AD887)^2)))*AE887</f>
        <v>0.260558791826342</v>
      </c>
      <c r="AJ887" s="0" t="n">
        <v>3.02832944E-007</v>
      </c>
      <c r="AK887" s="0" t="n">
        <f aca="false">(W887*AJ887)*EXP(L887*M887)</f>
        <v>0.149757379561515</v>
      </c>
      <c r="AL887" s="0" t="n">
        <v>363455.588561429</v>
      </c>
      <c r="AM887" s="0" t="n">
        <v>6507.82824848106</v>
      </c>
      <c r="AN887" s="0" t="n">
        <f aca="false">AJ887*0.1</f>
        <v>3.02832944E-008</v>
      </c>
      <c r="AO887" s="0" t="n">
        <f aca="false">(SQRT(((AM887/W887)^2)+((AN887/AJ887)^2)))*AK887</f>
        <v>0.0151048574971793</v>
      </c>
    </row>
    <row r="888" customFormat="false" ht="15" hidden="false" customHeight="false" outlineLevel="0" collapsed="false">
      <c r="A888" s="42" t="s">
        <v>441</v>
      </c>
      <c r="B888" s="40" t="s">
        <v>1399</v>
      </c>
      <c r="C888" s="0" t="s">
        <v>2122</v>
      </c>
      <c r="D888" s="41"/>
      <c r="E888" s="0" t="n">
        <v>6000</v>
      </c>
      <c r="F888" s="0" t="n">
        <v>6380</v>
      </c>
      <c r="G888" s="0" t="n">
        <f aca="false">(((F888*3.7852*35.81)/1000)/(H888^2))*1.2732</f>
        <v>17.2040417225655</v>
      </c>
      <c r="H888" s="0" t="n">
        <v>8</v>
      </c>
      <c r="I888" s="0" t="n">
        <v>27.4675982269334</v>
      </c>
      <c r="J888" s="0" t="n">
        <v>68.0016224983599</v>
      </c>
      <c r="K888" s="0" t="n">
        <v>3.82238500207701</v>
      </c>
      <c r="L888" s="0" t="n">
        <v>0.005</v>
      </c>
      <c r="M888" s="0" t="n">
        <v>0</v>
      </c>
      <c r="N888" s="0" t="n">
        <v>1084.51465223193</v>
      </c>
      <c r="O888" s="0" t="n">
        <f aca="false">(N888/2204.59)*EXP(L888*M888)</f>
        <v>0.491934850576264</v>
      </c>
      <c r="P888" s="0" t="n">
        <v>0.581693626796288</v>
      </c>
      <c r="Q888" s="0" t="n">
        <v>0.0152723966616018</v>
      </c>
      <c r="R888" s="0" t="n">
        <f aca="false">32.2690362110918*(I888/Hoja4!$AV$2)</f>
        <v>0.163784784523562</v>
      </c>
      <c r="S888" s="0" t="n">
        <v>0.346725101597201</v>
      </c>
      <c r="T888" s="0" t="n">
        <v>0.0215793379964769</v>
      </c>
      <c r="U888" s="0" t="n">
        <f aca="false">(SQRT(((P888/G888)^2)+((Q888/H888)^2)+((R888/I888)^2)+((S888/J888)^2)+((T888/K888)^2)))*O888</f>
        <v>0.0173247940426472</v>
      </c>
      <c r="V888" s="0" t="n">
        <f aca="false">O888&gt;U888</f>
        <v>1</v>
      </c>
      <c r="W888" s="0" t="n">
        <v>175243.276687835</v>
      </c>
      <c r="X888" s="0" t="n">
        <v>4.994E-006</v>
      </c>
      <c r="Y888" s="0" t="n">
        <f aca="false">(W888*X888)*EXP(L888*M888)</f>
        <v>0.875164923779049</v>
      </c>
      <c r="Z888" s="0" t="n">
        <v>363455.588561429</v>
      </c>
      <c r="AA888" s="0" t="n">
        <v>3748.14709444969</v>
      </c>
      <c r="AB888" s="0" t="n">
        <f aca="false">X888*0.1</f>
        <v>4.994E-007</v>
      </c>
      <c r="AC888" s="0" t="n">
        <f aca="false">(SQRT(((AA888/W888)^2)+((AB888/X888)^2)))*Y888</f>
        <v>0.0894958613206444</v>
      </c>
      <c r="AD888" s="0" t="n">
        <v>5.223868284E-006</v>
      </c>
      <c r="AE888" s="0" t="n">
        <f aca="false">(W888*AD888)*EXP(L888*M888)</f>
        <v>0.915447795073819</v>
      </c>
      <c r="AF888" s="0" t="n">
        <v>363455.588561429</v>
      </c>
      <c r="AG888" s="0" t="n">
        <v>3748.14709444969</v>
      </c>
      <c r="AH888" s="0" t="n">
        <f aca="false">AD888*0.1</f>
        <v>5.223868284E-007</v>
      </c>
      <c r="AI888" s="0" t="n">
        <f aca="false">(SQRT(((AG888/W888)^2)+((AH888/AD888)^2)))*AE888</f>
        <v>0.0936152566083654</v>
      </c>
      <c r="AJ888" s="0" t="n">
        <v>3.02832944E-007</v>
      </c>
      <c r="AK888" s="0" t="n">
        <f aca="false">(W888*AJ888)*EXP(L888*M888)</f>
        <v>0.0530694373955837</v>
      </c>
      <c r="AL888" s="0" t="n">
        <v>363455.588561429</v>
      </c>
      <c r="AM888" s="0" t="n">
        <v>3748.14709444969</v>
      </c>
      <c r="AN888" s="0" t="n">
        <f aca="false">AJ888*0.1</f>
        <v>3.02832944E-008</v>
      </c>
      <c r="AO888" s="0" t="n">
        <f aca="false">(SQRT(((AM888/W888)^2)+((AN888/AJ888)^2)))*AK888</f>
        <v>0.0054269713975864</v>
      </c>
    </row>
    <row r="889" customFormat="false" ht="15" hidden="false" customHeight="false" outlineLevel="0" collapsed="false">
      <c r="A889" s="42" t="s">
        <v>441</v>
      </c>
      <c r="B889" s="32"/>
      <c r="C889" s="0" t="s">
        <v>2122</v>
      </c>
      <c r="D889" s="47"/>
      <c r="E889" s="0" t="n">
        <v>6000</v>
      </c>
      <c r="F889" s="0" t="n">
        <v>6380</v>
      </c>
      <c r="G889" s="0" t="n">
        <f aca="false">(((F889*3.7852*35.81)/1000)/(H889^2))*1.2732</f>
        <v>17.2040417225655</v>
      </c>
      <c r="H889" s="0" t="n">
        <v>8</v>
      </c>
      <c r="I889" s="0" t="n">
        <v>27.4675982269334</v>
      </c>
      <c r="J889" s="0" t="n">
        <v>68.0016224983599</v>
      </c>
      <c r="K889" s="0" t="n">
        <v>3.82238500207701</v>
      </c>
      <c r="L889" s="0" t="n">
        <v>0.005</v>
      </c>
      <c r="M889" s="0" t="n">
        <v>0</v>
      </c>
      <c r="N889" s="0" t="n">
        <v>1084.51465223193</v>
      </c>
      <c r="O889" s="0" t="n">
        <f aca="false">(N889/2204.59)*EXP(L889*M889)</f>
        <v>0.491934850576264</v>
      </c>
      <c r="P889" s="0" t="n">
        <v>0.581693626796288</v>
      </c>
      <c r="Q889" s="0" t="n">
        <v>0.0152723966616018</v>
      </c>
      <c r="R889" s="0" t="n">
        <f aca="false">32.2690362110918*(I889/Hoja4!$AV$2)</f>
        <v>0.163784784523562</v>
      </c>
      <c r="S889" s="0" t="n">
        <v>0.346725101597201</v>
      </c>
      <c r="T889" s="0" t="n">
        <v>0.0215793379964769</v>
      </c>
      <c r="U889" s="0" t="n">
        <f aca="false">(SQRT(((P889/G889)^2)+((Q889/H889)^2)+((R889/I889)^2)+((S889/J889)^2)+((T889/K889)^2)))*O889</f>
        <v>0.0173247940426472</v>
      </c>
      <c r="V889" s="0" t="n">
        <f aca="false">O889&gt;U889</f>
        <v>1</v>
      </c>
      <c r="W889" s="0" t="n">
        <v>175243.276687835</v>
      </c>
      <c r="X889" s="0" t="n">
        <v>4.994E-006</v>
      </c>
      <c r="Y889" s="0" t="n">
        <f aca="false">(W889*X889)*EXP(L889*M889)</f>
        <v>0.875164923779049</v>
      </c>
      <c r="Z889" s="0" t="n">
        <v>357238.890533241</v>
      </c>
      <c r="AA889" s="0" t="n">
        <v>3748.14709444969</v>
      </c>
      <c r="AB889" s="0" t="n">
        <f aca="false">X889*0.1</f>
        <v>4.994E-007</v>
      </c>
      <c r="AC889" s="0" t="n">
        <f aca="false">(SQRT(((AA889/W889)^2)+((AB889/X889)^2)))*Y889</f>
        <v>0.0894958613206444</v>
      </c>
      <c r="AD889" s="0" t="n">
        <v>5.223868284E-006</v>
      </c>
      <c r="AE889" s="0" t="n">
        <f aca="false">(W889*AD889)*EXP(L889*M889)</f>
        <v>0.915447795073819</v>
      </c>
      <c r="AF889" s="0" t="n">
        <v>357238.890533241</v>
      </c>
      <c r="AG889" s="0" t="n">
        <v>3748.14709444969</v>
      </c>
      <c r="AH889" s="0" t="n">
        <f aca="false">AD889*0.1</f>
        <v>5.223868284E-007</v>
      </c>
      <c r="AI889" s="0" t="n">
        <f aca="false">(SQRT(((AG889/W889)^2)+((AH889/AD889)^2)))*AE889</f>
        <v>0.0936152566083654</v>
      </c>
      <c r="AJ889" s="0" t="n">
        <v>3.02832944E-007</v>
      </c>
      <c r="AK889" s="0" t="n">
        <f aca="false">(W889*AJ889)*EXP(L889*M889)</f>
        <v>0.0530694373955837</v>
      </c>
      <c r="AL889" s="0" t="n">
        <v>357238.890533241</v>
      </c>
      <c r="AM889" s="0" t="n">
        <v>3748.14709444969</v>
      </c>
      <c r="AN889" s="0" t="n">
        <f aca="false">AJ889*0.1</f>
        <v>3.02832944E-008</v>
      </c>
      <c r="AO889" s="0" t="n">
        <f aca="false">(SQRT(((AM889/W889)^2)+((AN889/AJ889)^2)))*AK889</f>
        <v>0.0054269713975864</v>
      </c>
    </row>
    <row r="890" customFormat="false" ht="15" hidden="false" customHeight="false" outlineLevel="0" collapsed="false">
      <c r="A890" s="42" t="s">
        <v>441</v>
      </c>
      <c r="B890" s="32"/>
      <c r="C890" s="0" t="s">
        <v>2153</v>
      </c>
      <c r="D890" s="47"/>
      <c r="E890" s="0" t="n">
        <v>6000</v>
      </c>
      <c r="F890" s="0" t="n">
        <v>6380</v>
      </c>
      <c r="G890" s="0" t="n">
        <f aca="false">(((F890*3.7852*35.81)/1000)/(H890^2))*1.2732</f>
        <v>17.2040417225655</v>
      </c>
      <c r="H890" s="0" t="n">
        <v>8</v>
      </c>
      <c r="I890" s="0" t="n">
        <v>77.5111954297142</v>
      </c>
      <c r="J890" s="0" t="n">
        <v>130.009325504884</v>
      </c>
      <c r="K890" s="0" t="n">
        <v>0.00593973</v>
      </c>
      <c r="L890" s="0" t="n">
        <v>0.005</v>
      </c>
      <c r="M890" s="0" t="n">
        <v>0</v>
      </c>
      <c r="N890" s="0" t="n">
        <v>5.22774462220522</v>
      </c>
      <c r="O890" s="0" t="n">
        <f aca="false">(N890/2204.59)*EXP(L890*M890)</f>
        <v>0.00237130016112076</v>
      </c>
      <c r="P890" s="0" t="n">
        <v>0.581693626796288</v>
      </c>
      <c r="Q890" s="0" t="n">
        <v>0.0152723966616018</v>
      </c>
      <c r="R890" s="0" t="n">
        <f aca="false">32.2690362110918*(I890/Hoja4!$AV$2)</f>
        <v>0.462186549283772</v>
      </c>
      <c r="S890" s="0" t="n">
        <v>1.14894745568521</v>
      </c>
      <c r="T890" s="0" t="n">
        <v>5.58086552427142E-005</v>
      </c>
      <c r="U890" s="0" t="n">
        <f aca="false">(SQRT(((P890/G890)^2)+((Q890/H890)^2)+((R890/I890)^2)+((S890/J890)^2)+((T890/K890)^2)))*O890</f>
        <v>8.70882609655907E-005</v>
      </c>
      <c r="V890" s="0" t="n">
        <f aca="false">O890&gt;U890</f>
        <v>1</v>
      </c>
      <c r="W890" s="0" t="n">
        <v>494521.426841577</v>
      </c>
      <c r="X890" s="0" t="n">
        <v>4.994E-006</v>
      </c>
      <c r="Y890" s="0" t="n">
        <f aca="false">(W890*X890)*EXP(L890*M890)</f>
        <v>2.46964000564683</v>
      </c>
      <c r="Z890" s="0" t="n">
        <v>363455.588561429</v>
      </c>
      <c r="AA890" s="0" t="n">
        <v>6507.82824848106</v>
      </c>
      <c r="AB890" s="0" t="n">
        <f aca="false">X890*0.1</f>
        <v>4.994E-007</v>
      </c>
      <c r="AC890" s="0" t="n">
        <f aca="false">(SQRT(((AA890/W890)^2)+((AB890/X890)^2)))*Y890</f>
        <v>0.249093303207174</v>
      </c>
      <c r="AD890" s="0" t="n">
        <v>5.223868284E-006</v>
      </c>
      <c r="AE890" s="0" t="n">
        <f aca="false">(W890*AD890)*EXP(L890*M890)</f>
        <v>2.58331479743614</v>
      </c>
      <c r="AF890" s="0" t="n">
        <v>363455.588561429</v>
      </c>
      <c r="AG890" s="0" t="n">
        <v>6507.82824848106</v>
      </c>
      <c r="AH890" s="0" t="n">
        <f aca="false">AD890*0.1</f>
        <v>5.223868284E-007</v>
      </c>
      <c r="AI890" s="0" t="n">
        <f aca="false">(SQRT(((AG890/W890)^2)+((AH890/AD890)^2)))*AE890</f>
        <v>0.260558791826342</v>
      </c>
      <c r="AJ890" s="0" t="n">
        <v>3.02832944E-007</v>
      </c>
      <c r="AK890" s="0" t="n">
        <f aca="false">(W890*AJ890)*EXP(L890*M890)</f>
        <v>0.149757379561515</v>
      </c>
      <c r="AL890" s="0" t="n">
        <v>363455.588561429</v>
      </c>
      <c r="AM890" s="0" t="n">
        <v>6507.82824848106</v>
      </c>
      <c r="AN890" s="0" t="n">
        <f aca="false">AJ890*0.1</f>
        <v>3.02832944E-008</v>
      </c>
      <c r="AO890" s="0" t="n">
        <f aca="false">(SQRT(((AM890/W890)^2)+((AN890/AJ890)^2)))*AK890</f>
        <v>0.0151048574971793</v>
      </c>
    </row>
    <row r="891" customFormat="false" ht="15" hidden="false" customHeight="false" outlineLevel="0" collapsed="false">
      <c r="A891" s="42" t="s">
        <v>441</v>
      </c>
      <c r="B891" s="32"/>
      <c r="C891" s="0" t="s">
        <v>2153</v>
      </c>
      <c r="D891" s="47"/>
      <c r="E891" s="0" t="n">
        <v>6000</v>
      </c>
      <c r="F891" s="0" t="n">
        <v>6380</v>
      </c>
      <c r="G891" s="0" t="n">
        <f aca="false">(((F891*3.7852*35.81)/1000)/(H891^2))*1.2732</f>
        <v>17.2040417225655</v>
      </c>
      <c r="H891" s="0" t="n">
        <v>8</v>
      </c>
      <c r="I891" s="0" t="n">
        <v>77.5111954297142</v>
      </c>
      <c r="J891" s="0" t="n">
        <v>130.009325504884</v>
      </c>
      <c r="K891" s="0" t="n">
        <v>0.00593973</v>
      </c>
      <c r="L891" s="0" t="n">
        <v>0.005</v>
      </c>
      <c r="M891" s="0" t="n">
        <v>0</v>
      </c>
      <c r="N891" s="0" t="n">
        <v>5.22774462220522</v>
      </c>
      <c r="O891" s="0" t="n">
        <f aca="false">(N891/2204.59)*EXP(L891*M891)</f>
        <v>0.00237130016112076</v>
      </c>
      <c r="P891" s="0" t="n">
        <v>0.581693626796288</v>
      </c>
      <c r="Q891" s="0" t="n">
        <v>0.0152723966616018</v>
      </c>
      <c r="R891" s="0" t="n">
        <f aca="false">32.2690362110918*(I891/Hoja4!$AV$2)</f>
        <v>0.462186549283772</v>
      </c>
      <c r="S891" s="0" t="n">
        <v>1.14894745568521</v>
      </c>
      <c r="T891" s="0" t="n">
        <v>5.58086552427142E-005</v>
      </c>
      <c r="U891" s="0" t="n">
        <f aca="false">(SQRT(((P891/G891)^2)+((Q891/H891)^2)+((R891/I891)^2)+((S891/J891)^2)+((T891/K891)^2)))*O891</f>
        <v>8.70882609655907E-005</v>
      </c>
      <c r="V891" s="0" t="n">
        <f aca="false">O891&gt;U891</f>
        <v>1</v>
      </c>
      <c r="W891" s="0" t="n">
        <v>494521.426841577</v>
      </c>
      <c r="X891" s="0" t="n">
        <v>4.994E-006</v>
      </c>
      <c r="Y891" s="0" t="n">
        <f aca="false">(W891*X891)*EXP(L891*M891)</f>
        <v>2.46964000564683</v>
      </c>
      <c r="Z891" s="0" t="n">
        <v>363455.588561429</v>
      </c>
      <c r="AA891" s="0" t="n">
        <v>6507.82824848106</v>
      </c>
      <c r="AB891" s="0" t="n">
        <f aca="false">X891*0.1</f>
        <v>4.994E-007</v>
      </c>
      <c r="AC891" s="0" t="n">
        <f aca="false">(SQRT(((AA891/W891)^2)+((AB891/X891)^2)))*Y891</f>
        <v>0.249093303207174</v>
      </c>
      <c r="AD891" s="0" t="n">
        <v>5.223868284E-006</v>
      </c>
      <c r="AE891" s="0" t="n">
        <f aca="false">(W891*AD891)*EXP(L891*M891)</f>
        <v>2.58331479743614</v>
      </c>
      <c r="AF891" s="0" t="n">
        <v>363455.588561429</v>
      </c>
      <c r="AG891" s="0" t="n">
        <v>6507.82824848106</v>
      </c>
      <c r="AH891" s="0" t="n">
        <f aca="false">AD891*0.1</f>
        <v>5.223868284E-007</v>
      </c>
      <c r="AI891" s="0" t="n">
        <f aca="false">(SQRT(((AG891/W891)^2)+((AH891/AD891)^2)))*AE891</f>
        <v>0.260558791826342</v>
      </c>
      <c r="AJ891" s="0" t="n">
        <v>3.02832944E-007</v>
      </c>
      <c r="AK891" s="0" t="n">
        <f aca="false">(W891*AJ891)*EXP(L891*M891)</f>
        <v>0.149757379561515</v>
      </c>
      <c r="AL891" s="0" t="n">
        <v>363455.588561429</v>
      </c>
      <c r="AM891" s="0" t="n">
        <v>6507.82824848106</v>
      </c>
      <c r="AN891" s="0" t="n">
        <f aca="false">AJ891*0.1</f>
        <v>3.02832944E-008</v>
      </c>
      <c r="AO891" s="0" t="n">
        <f aca="false">(SQRT(((AM891/W891)^2)+((AN891/AJ891)^2)))*AK891</f>
        <v>0.0151048574971793</v>
      </c>
    </row>
    <row r="892" customFormat="false" ht="15" hidden="false" customHeight="false" outlineLevel="0" collapsed="false">
      <c r="A892" s="42" t="s">
        <v>441</v>
      </c>
      <c r="B892" s="40" t="s">
        <v>1402</v>
      </c>
      <c r="C892" s="0" t="s">
        <v>2122</v>
      </c>
      <c r="D892" s="41"/>
      <c r="E892" s="0" t="n">
        <v>6000</v>
      </c>
      <c r="F892" s="0" t="n">
        <v>6380</v>
      </c>
      <c r="G892" s="0" t="n">
        <f aca="false">(((F892*3.7852*35.81)/1000)/(H892^2))*1.2732</f>
        <v>17.2040417225655</v>
      </c>
      <c r="H892" s="0" t="n">
        <v>8</v>
      </c>
      <c r="I892" s="0" t="n">
        <v>27.4675982269334</v>
      </c>
      <c r="J892" s="0" t="n">
        <v>68.0016224983599</v>
      </c>
      <c r="K892" s="0" t="n">
        <v>3.82238500207701</v>
      </c>
      <c r="L892" s="0" t="n">
        <v>0.005</v>
      </c>
      <c r="M892" s="0" t="n">
        <v>0</v>
      </c>
      <c r="N892" s="0" t="n">
        <v>1084.51465223193</v>
      </c>
      <c r="O892" s="0" t="n">
        <f aca="false">(N892/2204.59)*EXP(L892*M892)</f>
        <v>0.491934850576264</v>
      </c>
      <c r="P892" s="0" t="n">
        <v>0.581693626796288</v>
      </c>
      <c r="Q892" s="0" t="n">
        <v>0.0152723966616018</v>
      </c>
      <c r="R892" s="0" t="n">
        <f aca="false">32.2690362110918*(I892/Hoja4!$AV$2)</f>
        <v>0.163784784523562</v>
      </c>
      <c r="S892" s="0" t="n">
        <v>0.346725101597201</v>
      </c>
      <c r="T892" s="0" t="n">
        <v>0.0215793379964769</v>
      </c>
      <c r="U892" s="0" t="n">
        <f aca="false">(SQRT(((P892/G892)^2)+((Q892/H892)^2)+((R892/I892)^2)+((S892/J892)^2)+((T892/K892)^2)))*O892</f>
        <v>0.0173247940426472</v>
      </c>
      <c r="V892" s="0" t="n">
        <f aca="false">O892&gt;U892</f>
        <v>1</v>
      </c>
      <c r="W892" s="0" t="n">
        <v>175243.276687835</v>
      </c>
      <c r="X892" s="0" t="n">
        <v>4.994E-006</v>
      </c>
      <c r="Y892" s="0" t="n">
        <f aca="false">(W892*X892)*EXP(L892*M892)</f>
        <v>0.875164923779049</v>
      </c>
      <c r="Z892" s="0" t="n">
        <v>357238.890533241</v>
      </c>
      <c r="AA892" s="0" t="n">
        <v>3748.14709444969</v>
      </c>
      <c r="AB892" s="0" t="n">
        <f aca="false">X892*0.1</f>
        <v>4.994E-007</v>
      </c>
      <c r="AC892" s="0" t="n">
        <f aca="false">(SQRT(((AA892/W892)^2)+((AB892/X892)^2)))*Y892</f>
        <v>0.0894958613206444</v>
      </c>
      <c r="AD892" s="0" t="n">
        <v>5.223868284E-006</v>
      </c>
      <c r="AE892" s="0" t="n">
        <f aca="false">(W892*AD892)*EXP(L892*M892)</f>
        <v>0.915447795073819</v>
      </c>
      <c r="AF892" s="0" t="n">
        <v>357238.890533241</v>
      </c>
      <c r="AG892" s="0" t="n">
        <v>3748.14709444969</v>
      </c>
      <c r="AH892" s="0" t="n">
        <f aca="false">AD892*0.1</f>
        <v>5.223868284E-007</v>
      </c>
      <c r="AI892" s="0" t="n">
        <f aca="false">(SQRT(((AG892/W892)^2)+((AH892/AD892)^2)))*AE892</f>
        <v>0.0936152566083654</v>
      </c>
      <c r="AJ892" s="0" t="n">
        <v>3.02832944E-007</v>
      </c>
      <c r="AK892" s="0" t="n">
        <f aca="false">(W892*AJ892)*EXP(L892*M892)</f>
        <v>0.0530694373955837</v>
      </c>
      <c r="AL892" s="0" t="n">
        <v>357238.890533241</v>
      </c>
      <c r="AM892" s="0" t="n">
        <v>3748.14709444969</v>
      </c>
      <c r="AN892" s="0" t="n">
        <f aca="false">AJ892*0.1</f>
        <v>3.02832944E-008</v>
      </c>
      <c r="AO892" s="0" t="n">
        <f aca="false">(SQRT(((AM892/W892)^2)+((AN892/AJ892)^2)))*AK892</f>
        <v>0.0054269713975864</v>
      </c>
    </row>
    <row r="893" customFormat="false" ht="15" hidden="false" customHeight="false" outlineLevel="0" collapsed="false">
      <c r="A893" s="42" t="s">
        <v>441</v>
      </c>
      <c r="B893" s="32"/>
      <c r="C893" s="0" t="s">
        <v>2122</v>
      </c>
      <c r="D893" s="47"/>
      <c r="E893" s="0" t="n">
        <v>6000</v>
      </c>
      <c r="F893" s="0" t="n">
        <v>6380</v>
      </c>
      <c r="G893" s="0" t="n">
        <f aca="false">(((F893*3.7852*35.81)/1000)/(H893^2))*1.2732</f>
        <v>17.2040417225655</v>
      </c>
      <c r="H893" s="0" t="n">
        <v>8</v>
      </c>
      <c r="I893" s="0" t="n">
        <v>27.4675982269334</v>
      </c>
      <c r="J893" s="0" t="n">
        <v>68.0016224983599</v>
      </c>
      <c r="K893" s="0" t="n">
        <v>3.82238500207701</v>
      </c>
      <c r="L893" s="0" t="n">
        <v>0.005</v>
      </c>
      <c r="M893" s="0" t="n">
        <v>0</v>
      </c>
      <c r="N893" s="0" t="n">
        <v>1084.51465223193</v>
      </c>
      <c r="O893" s="0" t="n">
        <f aca="false">(N893/2204.59)*EXP(L893*M893)</f>
        <v>0.491934850576264</v>
      </c>
      <c r="P893" s="0" t="n">
        <v>0.581693626796288</v>
      </c>
      <c r="Q893" s="0" t="n">
        <v>0.0152723966616018</v>
      </c>
      <c r="R893" s="0" t="n">
        <f aca="false">32.2690362110918*(I893/Hoja4!$AV$2)</f>
        <v>0.163784784523562</v>
      </c>
      <c r="S893" s="0" t="n">
        <v>0.346725101597201</v>
      </c>
      <c r="T893" s="0" t="n">
        <v>0.0215793379964769</v>
      </c>
      <c r="U893" s="0" t="n">
        <f aca="false">(SQRT(((P893/G893)^2)+((Q893/H893)^2)+((R893/I893)^2)+((S893/J893)^2)+((T893/K893)^2)))*O893</f>
        <v>0.0173247940426472</v>
      </c>
      <c r="V893" s="0" t="n">
        <f aca="false">O893&gt;U893</f>
        <v>1</v>
      </c>
      <c r="W893" s="0" t="n">
        <v>175243.276687835</v>
      </c>
      <c r="X893" s="0" t="n">
        <v>4.994E-006</v>
      </c>
      <c r="Y893" s="0" t="n">
        <f aca="false">(W893*X893)*EXP(L893*M893)</f>
        <v>0.875164923779049</v>
      </c>
      <c r="Z893" s="0" t="n">
        <v>363455.588561429</v>
      </c>
      <c r="AA893" s="0" t="n">
        <v>3748.14709444969</v>
      </c>
      <c r="AB893" s="0" t="n">
        <f aca="false">X893*0.1</f>
        <v>4.994E-007</v>
      </c>
      <c r="AC893" s="0" t="n">
        <f aca="false">(SQRT(((AA893/W893)^2)+((AB893/X893)^2)))*Y893</f>
        <v>0.0894958613206444</v>
      </c>
      <c r="AD893" s="0" t="n">
        <v>5.223868284E-006</v>
      </c>
      <c r="AE893" s="0" t="n">
        <f aca="false">(W893*AD893)*EXP(L893*M893)</f>
        <v>0.915447795073819</v>
      </c>
      <c r="AF893" s="0" t="n">
        <v>363455.588561429</v>
      </c>
      <c r="AG893" s="0" t="n">
        <v>3748.14709444969</v>
      </c>
      <c r="AH893" s="0" t="n">
        <f aca="false">AD893*0.1</f>
        <v>5.223868284E-007</v>
      </c>
      <c r="AI893" s="0" t="n">
        <f aca="false">(SQRT(((AG893/W893)^2)+((AH893/AD893)^2)))*AE893</f>
        <v>0.0936152566083654</v>
      </c>
      <c r="AJ893" s="0" t="n">
        <v>3.02832944E-007</v>
      </c>
      <c r="AK893" s="0" t="n">
        <f aca="false">(W893*AJ893)*EXP(L893*M893)</f>
        <v>0.0530694373955837</v>
      </c>
      <c r="AL893" s="0" t="n">
        <v>363455.588561429</v>
      </c>
      <c r="AM893" s="0" t="n">
        <v>3748.14709444969</v>
      </c>
      <c r="AN893" s="0" t="n">
        <f aca="false">AJ893*0.1</f>
        <v>3.02832944E-008</v>
      </c>
      <c r="AO893" s="0" t="n">
        <f aca="false">(SQRT(((AM893/W893)^2)+((AN893/AJ893)^2)))*AK893</f>
        <v>0.0054269713975864</v>
      </c>
    </row>
    <row r="894" customFormat="false" ht="15" hidden="false" customHeight="false" outlineLevel="0" collapsed="false">
      <c r="A894" s="42" t="s">
        <v>441</v>
      </c>
      <c r="B894" s="32"/>
      <c r="C894" s="0" t="s">
        <v>2153</v>
      </c>
      <c r="D894" s="47"/>
      <c r="E894" s="0" t="n">
        <v>6000</v>
      </c>
      <c r="F894" s="0" t="n">
        <v>6380</v>
      </c>
      <c r="G894" s="0" t="n">
        <f aca="false">(((F894*3.7852*35.81)/1000)/(H894^2))*1.2732</f>
        <v>17.2040417225655</v>
      </c>
      <c r="H894" s="0" t="n">
        <v>8</v>
      </c>
      <c r="I894" s="0" t="n">
        <v>77.5111954297142</v>
      </c>
      <c r="J894" s="0" t="n">
        <v>130.009325504884</v>
      </c>
      <c r="K894" s="0" t="n">
        <v>0.00593973</v>
      </c>
      <c r="L894" s="0" t="n">
        <v>0.005</v>
      </c>
      <c r="M894" s="0" t="n">
        <v>0</v>
      </c>
      <c r="N894" s="0" t="n">
        <v>5.22774462220522</v>
      </c>
      <c r="O894" s="0" t="n">
        <f aca="false">(N894/2204.59)*EXP(L894*M894)</f>
        <v>0.00237130016112076</v>
      </c>
      <c r="P894" s="0" t="n">
        <v>0.581693626796288</v>
      </c>
      <c r="Q894" s="0" t="n">
        <v>0.0152723966616018</v>
      </c>
      <c r="R894" s="0" t="n">
        <f aca="false">32.2690362110918*(I894/Hoja4!$AV$2)</f>
        <v>0.462186549283772</v>
      </c>
      <c r="S894" s="0" t="n">
        <v>1.14894745568521</v>
      </c>
      <c r="T894" s="0" t="n">
        <v>5.58086552427142E-005</v>
      </c>
      <c r="U894" s="0" t="n">
        <f aca="false">(SQRT(((P894/G894)^2)+((Q894/H894)^2)+((R894/I894)^2)+((S894/J894)^2)+((T894/K894)^2)))*O894</f>
        <v>8.70882609655907E-005</v>
      </c>
      <c r="V894" s="0" t="n">
        <f aca="false">O894&gt;U894</f>
        <v>1</v>
      </c>
      <c r="W894" s="0" t="n">
        <v>494521.426841577</v>
      </c>
      <c r="X894" s="0" t="n">
        <v>4.994E-006</v>
      </c>
      <c r="Y894" s="0" t="n">
        <f aca="false">(W894*X894)*EXP(L894*M894)</f>
        <v>2.46964000564683</v>
      </c>
      <c r="Z894" s="0" t="n">
        <v>363455.588561429</v>
      </c>
      <c r="AA894" s="0" t="n">
        <v>6507.82824848106</v>
      </c>
      <c r="AB894" s="0" t="n">
        <f aca="false">X894*0.1</f>
        <v>4.994E-007</v>
      </c>
      <c r="AC894" s="0" t="n">
        <f aca="false">(SQRT(((AA894/W894)^2)+((AB894/X894)^2)))*Y894</f>
        <v>0.249093303207174</v>
      </c>
      <c r="AD894" s="0" t="n">
        <v>5.223868284E-006</v>
      </c>
      <c r="AE894" s="0" t="n">
        <f aca="false">(W894*AD894)*EXP(L894*M894)</f>
        <v>2.58331479743614</v>
      </c>
      <c r="AF894" s="0" t="n">
        <v>363455.588561429</v>
      </c>
      <c r="AG894" s="0" t="n">
        <v>6507.82824848106</v>
      </c>
      <c r="AH894" s="0" t="n">
        <f aca="false">AD894*0.1</f>
        <v>5.223868284E-007</v>
      </c>
      <c r="AI894" s="0" t="n">
        <f aca="false">(SQRT(((AG894/W894)^2)+((AH894/AD894)^2)))*AE894</f>
        <v>0.260558791826342</v>
      </c>
      <c r="AJ894" s="0" t="n">
        <v>3.02832944E-007</v>
      </c>
      <c r="AK894" s="0" t="n">
        <f aca="false">(W894*AJ894)*EXP(L894*M894)</f>
        <v>0.149757379561515</v>
      </c>
      <c r="AL894" s="0" t="n">
        <v>363455.588561429</v>
      </c>
      <c r="AM894" s="0" t="n">
        <v>6507.82824848106</v>
      </c>
      <c r="AN894" s="0" t="n">
        <f aca="false">AJ894*0.1</f>
        <v>3.02832944E-008</v>
      </c>
      <c r="AO894" s="0" t="n">
        <f aca="false">(SQRT(((AM894/W894)^2)+((AN894/AJ894)^2)))*AK894</f>
        <v>0.0151048574971793</v>
      </c>
    </row>
    <row r="895" customFormat="false" ht="15" hidden="false" customHeight="false" outlineLevel="0" collapsed="false">
      <c r="A895" s="42" t="s">
        <v>441</v>
      </c>
      <c r="B895" s="32"/>
      <c r="C895" s="0" t="s">
        <v>2153</v>
      </c>
      <c r="D895" s="47"/>
      <c r="E895" s="0" t="n">
        <v>6000</v>
      </c>
      <c r="F895" s="0" t="n">
        <v>6380</v>
      </c>
      <c r="G895" s="0" t="n">
        <f aca="false">(((F895*3.7852*35.81)/1000)/(H895^2))*1.2732</f>
        <v>17.2040417225655</v>
      </c>
      <c r="H895" s="0" t="n">
        <v>8</v>
      </c>
      <c r="I895" s="0" t="n">
        <v>77.5111954297142</v>
      </c>
      <c r="J895" s="0" t="n">
        <v>130.009325504884</v>
      </c>
      <c r="K895" s="0" t="n">
        <v>0.00593973</v>
      </c>
      <c r="L895" s="0" t="n">
        <v>0.005</v>
      </c>
      <c r="M895" s="0" t="n">
        <v>0</v>
      </c>
      <c r="N895" s="0" t="n">
        <v>5.22774462220522</v>
      </c>
      <c r="O895" s="0" t="n">
        <f aca="false">(N895/2204.59)*EXP(L895*M895)</f>
        <v>0.00237130016112076</v>
      </c>
      <c r="P895" s="0" t="n">
        <v>0.581693626796288</v>
      </c>
      <c r="Q895" s="0" t="n">
        <v>0.0152723966616018</v>
      </c>
      <c r="R895" s="0" t="n">
        <f aca="false">32.2690362110918*(I895/Hoja4!$AV$2)</f>
        <v>0.462186549283772</v>
      </c>
      <c r="S895" s="0" t="n">
        <v>1.14894745568521</v>
      </c>
      <c r="T895" s="0" t="n">
        <v>5.58086552427142E-005</v>
      </c>
      <c r="U895" s="0" t="n">
        <f aca="false">(SQRT(((P895/G895)^2)+((Q895/H895)^2)+((R895/I895)^2)+((S895/J895)^2)+((T895/K895)^2)))*O895</f>
        <v>8.70882609655907E-005</v>
      </c>
      <c r="V895" s="0" t="n">
        <f aca="false">O895&gt;U895</f>
        <v>1</v>
      </c>
      <c r="W895" s="0" t="n">
        <v>494521.426841577</v>
      </c>
      <c r="X895" s="0" t="n">
        <v>4.994E-006</v>
      </c>
      <c r="Y895" s="0" t="n">
        <f aca="false">(W895*X895)*EXP(L895*M895)</f>
        <v>2.46964000564683</v>
      </c>
      <c r="Z895" s="0" t="n">
        <v>357238.890533241</v>
      </c>
      <c r="AA895" s="0" t="n">
        <v>6507.82824848106</v>
      </c>
      <c r="AB895" s="0" t="n">
        <f aca="false">X895*0.1</f>
        <v>4.994E-007</v>
      </c>
      <c r="AC895" s="0" t="n">
        <f aca="false">(SQRT(((AA895/W895)^2)+((AB895/X895)^2)))*Y895</f>
        <v>0.249093303207174</v>
      </c>
      <c r="AD895" s="0" t="n">
        <v>5.223868284E-006</v>
      </c>
      <c r="AE895" s="0" t="n">
        <f aca="false">(W895*AD895)*EXP(L895*M895)</f>
        <v>2.58331479743614</v>
      </c>
      <c r="AF895" s="0" t="n">
        <v>357238.890533241</v>
      </c>
      <c r="AG895" s="0" t="n">
        <v>6507.82824848106</v>
      </c>
      <c r="AH895" s="0" t="n">
        <f aca="false">AD895*0.1</f>
        <v>5.223868284E-007</v>
      </c>
      <c r="AI895" s="0" t="n">
        <f aca="false">(SQRT(((AG895/W895)^2)+((AH895/AD895)^2)))*AE895</f>
        <v>0.260558791826342</v>
      </c>
      <c r="AJ895" s="0" t="n">
        <v>3.02832944E-007</v>
      </c>
      <c r="AK895" s="0" t="n">
        <f aca="false">(W895*AJ895)*EXP(L895*M895)</f>
        <v>0.149757379561515</v>
      </c>
      <c r="AL895" s="0" t="n">
        <v>357238.890533241</v>
      </c>
      <c r="AM895" s="0" t="n">
        <v>6507.82824848106</v>
      </c>
      <c r="AN895" s="0" t="n">
        <f aca="false">AJ895*0.1</f>
        <v>3.02832944E-008</v>
      </c>
      <c r="AO895" s="0" t="n">
        <f aca="false">(SQRT(((AM895/W895)^2)+((AN895/AJ895)^2)))*AK895</f>
        <v>0.0151048574971793</v>
      </c>
    </row>
    <row r="896" customFormat="false" ht="15" hidden="false" customHeight="false" outlineLevel="0" collapsed="false">
      <c r="A896" s="42" t="s">
        <v>441</v>
      </c>
      <c r="B896" s="40" t="s">
        <v>1399</v>
      </c>
      <c r="C896" s="0" t="s">
        <v>2122</v>
      </c>
      <c r="D896" s="41"/>
      <c r="E896" s="0" t="n">
        <v>6000</v>
      </c>
      <c r="F896" s="0" t="n">
        <v>6380</v>
      </c>
      <c r="G896" s="0" t="n">
        <f aca="false">(((F896*3.7852*35.81)/1000)/(H896^2))*1.2732</f>
        <v>17.2040417225655</v>
      </c>
      <c r="H896" s="0" t="n">
        <v>8</v>
      </c>
      <c r="I896" s="0" t="n">
        <v>27.4675982269334</v>
      </c>
      <c r="J896" s="0" t="n">
        <v>68.0016224983599</v>
      </c>
      <c r="K896" s="0" t="n">
        <v>3.82238500207701</v>
      </c>
      <c r="L896" s="0" t="n">
        <v>0.005</v>
      </c>
      <c r="M896" s="0" t="n">
        <v>0</v>
      </c>
      <c r="N896" s="0" t="n">
        <v>1084.51465223193</v>
      </c>
      <c r="O896" s="0" t="n">
        <f aca="false">(N896/2204.59)*EXP(L896*M896)</f>
        <v>0.491934850576264</v>
      </c>
      <c r="P896" s="0" t="n">
        <v>0.581693626796288</v>
      </c>
      <c r="Q896" s="0" t="n">
        <v>0.0152723966616018</v>
      </c>
      <c r="R896" s="0" t="n">
        <f aca="false">32.2690362110918*(I896/Hoja4!$AV$2)</f>
        <v>0.163784784523562</v>
      </c>
      <c r="S896" s="0" t="n">
        <v>0.346725101597201</v>
      </c>
      <c r="T896" s="0" t="n">
        <v>0.0215793379964769</v>
      </c>
      <c r="U896" s="0" t="n">
        <f aca="false">(SQRT(((P896/G896)^2)+((Q896/H896)^2)+((R896/I896)^2)+((S896/J896)^2)+((T896/K896)^2)))*O896</f>
        <v>0.0173247940426472</v>
      </c>
      <c r="V896" s="0" t="n">
        <f aca="false">O896&gt;U896</f>
        <v>1</v>
      </c>
      <c r="W896" s="0" t="n">
        <v>175243.276687835</v>
      </c>
      <c r="X896" s="0" t="n">
        <v>4.994E-006</v>
      </c>
      <c r="Y896" s="0" t="n">
        <f aca="false">(W896*X896)*EXP(L896*M896)</f>
        <v>0.875164923779049</v>
      </c>
      <c r="Z896" s="0" t="n">
        <v>363455.588561429</v>
      </c>
      <c r="AA896" s="0" t="n">
        <v>3748.14709444969</v>
      </c>
      <c r="AB896" s="0" t="n">
        <f aca="false">X896*0.1</f>
        <v>4.994E-007</v>
      </c>
      <c r="AC896" s="0" t="n">
        <f aca="false">(SQRT(((AA896/W896)^2)+((AB896/X896)^2)))*Y896</f>
        <v>0.0894958613206444</v>
      </c>
      <c r="AD896" s="0" t="n">
        <v>5.223868284E-006</v>
      </c>
      <c r="AE896" s="0" t="n">
        <f aca="false">(W896*AD896)*EXP(L896*M896)</f>
        <v>0.915447795073819</v>
      </c>
      <c r="AF896" s="0" t="n">
        <v>363455.588561429</v>
      </c>
      <c r="AG896" s="0" t="n">
        <v>3748.14709444969</v>
      </c>
      <c r="AH896" s="0" t="n">
        <f aca="false">AD896*0.1</f>
        <v>5.223868284E-007</v>
      </c>
      <c r="AI896" s="0" t="n">
        <f aca="false">(SQRT(((AG896/W896)^2)+((AH896/AD896)^2)))*AE896</f>
        <v>0.0936152566083654</v>
      </c>
      <c r="AJ896" s="0" t="n">
        <v>3.02832944E-007</v>
      </c>
      <c r="AK896" s="0" t="n">
        <f aca="false">(W896*AJ896)*EXP(L896*M896)</f>
        <v>0.0530694373955837</v>
      </c>
      <c r="AL896" s="0" t="n">
        <v>363455.588561429</v>
      </c>
      <c r="AM896" s="0" t="n">
        <v>3748.14709444969</v>
      </c>
      <c r="AN896" s="0" t="n">
        <f aca="false">AJ896*0.1</f>
        <v>3.02832944E-008</v>
      </c>
      <c r="AO896" s="0" t="n">
        <f aca="false">(SQRT(((AM896/W896)^2)+((AN896/AJ896)^2)))*AK896</f>
        <v>0.0054269713975864</v>
      </c>
    </row>
    <row r="897" customFormat="false" ht="15" hidden="false" customHeight="false" outlineLevel="0" collapsed="false">
      <c r="A897" s="42" t="s">
        <v>441</v>
      </c>
      <c r="B897" s="32"/>
      <c r="C897" s="0" t="s">
        <v>2122</v>
      </c>
      <c r="D897" s="47"/>
      <c r="E897" s="0" t="n">
        <v>6000</v>
      </c>
      <c r="F897" s="0" t="n">
        <v>6380</v>
      </c>
      <c r="G897" s="0" t="n">
        <f aca="false">(((F897*3.7852*35.81)/1000)/(H897^2))*1.2732</f>
        <v>17.2040417225655</v>
      </c>
      <c r="H897" s="0" t="n">
        <v>8</v>
      </c>
      <c r="I897" s="0" t="n">
        <v>27.4675982269334</v>
      </c>
      <c r="J897" s="0" t="n">
        <v>68.0016224983599</v>
      </c>
      <c r="K897" s="0" t="n">
        <v>3.82238500207701</v>
      </c>
      <c r="L897" s="0" t="n">
        <v>0.005</v>
      </c>
      <c r="M897" s="0" t="n">
        <v>0</v>
      </c>
      <c r="N897" s="0" t="n">
        <v>1084.51465223193</v>
      </c>
      <c r="O897" s="0" t="n">
        <f aca="false">(N897/2204.59)*EXP(L897*M897)</f>
        <v>0.491934850576264</v>
      </c>
      <c r="P897" s="0" t="n">
        <v>0.581693626796288</v>
      </c>
      <c r="Q897" s="0" t="n">
        <v>0.0152723966616018</v>
      </c>
      <c r="R897" s="0" t="n">
        <f aca="false">32.2690362110918*(I897/Hoja4!$AV$2)</f>
        <v>0.163784784523562</v>
      </c>
      <c r="S897" s="0" t="n">
        <v>0.346725101597201</v>
      </c>
      <c r="T897" s="0" t="n">
        <v>0.0215793379964769</v>
      </c>
      <c r="U897" s="0" t="n">
        <f aca="false">(SQRT(((P897/G897)^2)+((Q897/H897)^2)+((R897/I897)^2)+((S897/J897)^2)+((T897/K897)^2)))*O897</f>
        <v>0.0173247940426472</v>
      </c>
      <c r="V897" s="0" t="n">
        <f aca="false">O897&gt;U897</f>
        <v>1</v>
      </c>
      <c r="W897" s="0" t="n">
        <v>175243.276687835</v>
      </c>
      <c r="X897" s="0" t="n">
        <v>4.994E-006</v>
      </c>
      <c r="Y897" s="0" t="n">
        <f aca="false">(W897*X897)*EXP(L897*M897)</f>
        <v>0.875164923779049</v>
      </c>
      <c r="Z897" s="0" t="n">
        <v>363455.588561429</v>
      </c>
      <c r="AA897" s="0" t="n">
        <v>3748.14709444969</v>
      </c>
      <c r="AB897" s="0" t="n">
        <f aca="false">X897*0.1</f>
        <v>4.994E-007</v>
      </c>
      <c r="AC897" s="0" t="n">
        <f aca="false">(SQRT(((AA897/W897)^2)+((AB897/X897)^2)))*Y897</f>
        <v>0.0894958613206444</v>
      </c>
      <c r="AD897" s="0" t="n">
        <v>5.223868284E-006</v>
      </c>
      <c r="AE897" s="0" t="n">
        <f aca="false">(W897*AD897)*EXP(L897*M897)</f>
        <v>0.915447795073819</v>
      </c>
      <c r="AF897" s="0" t="n">
        <v>363455.588561429</v>
      </c>
      <c r="AG897" s="0" t="n">
        <v>3748.14709444969</v>
      </c>
      <c r="AH897" s="0" t="n">
        <f aca="false">AD897*0.1</f>
        <v>5.223868284E-007</v>
      </c>
      <c r="AI897" s="0" t="n">
        <f aca="false">(SQRT(((AG897/W897)^2)+((AH897/AD897)^2)))*AE897</f>
        <v>0.0936152566083654</v>
      </c>
      <c r="AJ897" s="0" t="n">
        <v>3.02832944E-007</v>
      </c>
      <c r="AK897" s="0" t="n">
        <f aca="false">(W897*AJ897)*EXP(L897*M897)</f>
        <v>0.0530694373955837</v>
      </c>
      <c r="AL897" s="0" t="n">
        <v>363455.588561429</v>
      </c>
      <c r="AM897" s="0" t="n">
        <v>3748.14709444969</v>
      </c>
      <c r="AN897" s="0" t="n">
        <f aca="false">AJ897*0.1</f>
        <v>3.02832944E-008</v>
      </c>
      <c r="AO897" s="0" t="n">
        <f aca="false">(SQRT(((AM897/W897)^2)+((AN897/AJ897)^2)))*AK897</f>
        <v>0.0054269713975864</v>
      </c>
    </row>
    <row r="898" customFormat="false" ht="15" hidden="false" customHeight="false" outlineLevel="0" collapsed="false">
      <c r="A898" s="42" t="s">
        <v>441</v>
      </c>
      <c r="B898" s="32"/>
      <c r="C898" s="0" t="s">
        <v>2153</v>
      </c>
      <c r="D898" s="47"/>
      <c r="E898" s="0" t="n">
        <v>6000</v>
      </c>
      <c r="F898" s="0" t="n">
        <v>6380</v>
      </c>
      <c r="G898" s="0" t="n">
        <f aca="false">(((F898*3.7852*35.81)/1000)/(H898^2))*1.2732</f>
        <v>17.2040417225655</v>
      </c>
      <c r="H898" s="0" t="n">
        <v>8</v>
      </c>
      <c r="I898" s="0" t="n">
        <v>77.5111954297142</v>
      </c>
      <c r="J898" s="0" t="n">
        <v>130.009325504884</v>
      </c>
      <c r="K898" s="0" t="n">
        <v>0.00593973</v>
      </c>
      <c r="L898" s="0" t="n">
        <v>0.005</v>
      </c>
      <c r="M898" s="0" t="n">
        <v>0</v>
      </c>
      <c r="N898" s="0" t="n">
        <v>5.22774462220522</v>
      </c>
      <c r="O898" s="0" t="n">
        <f aca="false">(N898/2204.59)*EXP(L898*M898)</f>
        <v>0.00237130016112076</v>
      </c>
      <c r="P898" s="0" t="n">
        <v>0.581693626796288</v>
      </c>
      <c r="Q898" s="0" t="n">
        <v>0.0152723966616018</v>
      </c>
      <c r="R898" s="0" t="n">
        <f aca="false">32.2690362110918*(I898/Hoja4!$AV$2)</f>
        <v>0.462186549283772</v>
      </c>
      <c r="S898" s="0" t="n">
        <v>1.14894745568521</v>
      </c>
      <c r="T898" s="0" t="n">
        <v>5.58086552427142E-005</v>
      </c>
      <c r="U898" s="0" t="n">
        <f aca="false">(SQRT(((P898/G898)^2)+((Q898/H898)^2)+((R898/I898)^2)+((S898/J898)^2)+((T898/K898)^2)))*O898</f>
        <v>8.70882609655907E-005</v>
      </c>
      <c r="V898" s="0" t="n">
        <f aca="false">O898&gt;U898</f>
        <v>1</v>
      </c>
      <c r="W898" s="0" t="n">
        <v>494521.426841577</v>
      </c>
      <c r="X898" s="0" t="n">
        <v>4.994E-006</v>
      </c>
      <c r="Y898" s="0" t="n">
        <f aca="false">(W898*X898)*EXP(L898*M898)</f>
        <v>2.46964000564683</v>
      </c>
      <c r="Z898" s="0" t="n">
        <v>357238.890533241</v>
      </c>
      <c r="AA898" s="0" t="n">
        <v>6507.82824848106</v>
      </c>
      <c r="AB898" s="0" t="n">
        <f aca="false">X898*0.1</f>
        <v>4.994E-007</v>
      </c>
      <c r="AC898" s="0" t="n">
        <f aca="false">(SQRT(((AA898/W898)^2)+((AB898/X898)^2)))*Y898</f>
        <v>0.249093303207174</v>
      </c>
      <c r="AD898" s="0" t="n">
        <v>5.223868284E-006</v>
      </c>
      <c r="AE898" s="0" t="n">
        <f aca="false">(W898*AD898)*EXP(L898*M898)</f>
        <v>2.58331479743614</v>
      </c>
      <c r="AF898" s="0" t="n">
        <v>357238.890533241</v>
      </c>
      <c r="AG898" s="0" t="n">
        <v>6507.82824848106</v>
      </c>
      <c r="AH898" s="0" t="n">
        <f aca="false">AD898*0.1</f>
        <v>5.223868284E-007</v>
      </c>
      <c r="AI898" s="0" t="n">
        <f aca="false">(SQRT(((AG898/W898)^2)+((AH898/AD898)^2)))*AE898</f>
        <v>0.260558791826342</v>
      </c>
      <c r="AJ898" s="0" t="n">
        <v>3.02832944E-007</v>
      </c>
      <c r="AK898" s="0" t="n">
        <f aca="false">(W898*AJ898)*EXP(L898*M898)</f>
        <v>0.149757379561515</v>
      </c>
      <c r="AL898" s="0" t="n">
        <v>357238.890533241</v>
      </c>
      <c r="AM898" s="0" t="n">
        <v>6507.82824848106</v>
      </c>
      <c r="AN898" s="0" t="n">
        <f aca="false">AJ898*0.1</f>
        <v>3.02832944E-008</v>
      </c>
      <c r="AO898" s="0" t="n">
        <f aca="false">(SQRT(((AM898/W898)^2)+((AN898/AJ898)^2)))*AK898</f>
        <v>0.0151048574971793</v>
      </c>
    </row>
    <row r="899" customFormat="false" ht="15" hidden="false" customHeight="false" outlineLevel="0" collapsed="false">
      <c r="A899" s="42" t="s">
        <v>441</v>
      </c>
      <c r="B899" s="32"/>
      <c r="C899" s="0" t="s">
        <v>2153</v>
      </c>
      <c r="D899" s="47"/>
      <c r="E899" s="0" t="n">
        <v>6000</v>
      </c>
      <c r="F899" s="0" t="n">
        <v>6380</v>
      </c>
      <c r="G899" s="0" t="n">
        <f aca="false">(((F899*3.7852*35.81)/1000)/(H899^2))*1.2732</f>
        <v>17.2040417225655</v>
      </c>
      <c r="H899" s="0" t="n">
        <v>8</v>
      </c>
      <c r="I899" s="0" t="n">
        <v>77.5111954297142</v>
      </c>
      <c r="J899" s="0" t="n">
        <v>130.009325504884</v>
      </c>
      <c r="K899" s="0" t="n">
        <v>0.00593973</v>
      </c>
      <c r="L899" s="0" t="n">
        <v>0.005</v>
      </c>
      <c r="M899" s="0" t="n">
        <v>0</v>
      </c>
      <c r="N899" s="0" t="n">
        <v>5.22774462220522</v>
      </c>
      <c r="O899" s="0" t="n">
        <f aca="false">(N899/2204.59)*EXP(L899*M899)</f>
        <v>0.00237130016112076</v>
      </c>
      <c r="P899" s="0" t="n">
        <v>0.581693626796288</v>
      </c>
      <c r="Q899" s="0" t="n">
        <v>0.0152723966616018</v>
      </c>
      <c r="R899" s="0" t="n">
        <f aca="false">32.2690362110918*(I899/Hoja4!$AV$2)</f>
        <v>0.462186549283772</v>
      </c>
      <c r="S899" s="0" t="n">
        <v>1.14894745568521</v>
      </c>
      <c r="T899" s="0" t="n">
        <v>5.58086552427142E-005</v>
      </c>
      <c r="U899" s="0" t="n">
        <f aca="false">(SQRT(((P899/G899)^2)+((Q899/H899)^2)+((R899/I899)^2)+((S899/J899)^2)+((T899/K899)^2)))*O899</f>
        <v>8.70882609655907E-005</v>
      </c>
      <c r="V899" s="0" t="n">
        <f aca="false">O899&gt;U899</f>
        <v>1</v>
      </c>
      <c r="W899" s="0" t="n">
        <v>494521.426841577</v>
      </c>
      <c r="X899" s="0" t="n">
        <v>4.994E-006</v>
      </c>
      <c r="Y899" s="0" t="n">
        <f aca="false">(W899*X899)*EXP(L899*M899)</f>
        <v>2.46964000564683</v>
      </c>
      <c r="Z899" s="0" t="n">
        <v>363455.588561429</v>
      </c>
      <c r="AA899" s="0" t="n">
        <v>6507.82824848106</v>
      </c>
      <c r="AB899" s="0" t="n">
        <f aca="false">X899*0.1</f>
        <v>4.994E-007</v>
      </c>
      <c r="AC899" s="0" t="n">
        <f aca="false">(SQRT(((AA899/W899)^2)+((AB899/X899)^2)))*Y899</f>
        <v>0.249093303207174</v>
      </c>
      <c r="AD899" s="0" t="n">
        <v>5.223868284E-006</v>
      </c>
      <c r="AE899" s="0" t="n">
        <f aca="false">(W899*AD899)*EXP(L899*M899)</f>
        <v>2.58331479743614</v>
      </c>
      <c r="AF899" s="0" t="n">
        <v>363455.588561429</v>
      </c>
      <c r="AG899" s="0" t="n">
        <v>6507.82824848106</v>
      </c>
      <c r="AH899" s="0" t="n">
        <f aca="false">AD899*0.1</f>
        <v>5.223868284E-007</v>
      </c>
      <c r="AI899" s="0" t="n">
        <f aca="false">(SQRT(((AG899/W899)^2)+((AH899/AD899)^2)))*AE899</f>
        <v>0.260558791826342</v>
      </c>
      <c r="AJ899" s="0" t="n">
        <v>3.02832944E-007</v>
      </c>
      <c r="AK899" s="0" t="n">
        <f aca="false">(W899*AJ899)*EXP(L899*M899)</f>
        <v>0.149757379561515</v>
      </c>
      <c r="AL899" s="0" t="n">
        <v>363455.588561429</v>
      </c>
      <c r="AM899" s="0" t="n">
        <v>6507.82824848106</v>
      </c>
      <c r="AN899" s="0" t="n">
        <f aca="false">AJ899*0.1</f>
        <v>3.02832944E-008</v>
      </c>
      <c r="AO899" s="0" t="n">
        <f aca="false">(SQRT(((AM899/W899)^2)+((AN899/AJ899)^2)))*AK899</f>
        <v>0.0151048574971793</v>
      </c>
    </row>
    <row r="900" customFormat="false" ht="15" hidden="false" customHeight="false" outlineLevel="0" collapsed="false">
      <c r="A900" s="42" t="s">
        <v>441</v>
      </c>
      <c r="B900" s="40" t="s">
        <v>1407</v>
      </c>
      <c r="C900" s="0" t="s">
        <v>2122</v>
      </c>
      <c r="D900" s="41"/>
      <c r="E900" s="0" t="n">
        <v>6000</v>
      </c>
      <c r="F900" s="0" t="n">
        <v>6380</v>
      </c>
      <c r="G900" s="0" t="n">
        <f aca="false">(((F900*3.7852*35.81)/1000)/(H900^2))*1.2732</f>
        <v>17.2040417225655</v>
      </c>
      <c r="H900" s="0" t="n">
        <v>8</v>
      </c>
      <c r="I900" s="0" t="n">
        <v>27.4675982269334</v>
      </c>
      <c r="J900" s="0" t="n">
        <v>68.0016224983599</v>
      </c>
      <c r="K900" s="0" t="n">
        <v>3.82238500207701</v>
      </c>
      <c r="L900" s="0" t="n">
        <v>0.005</v>
      </c>
      <c r="M900" s="0" t="n">
        <v>0</v>
      </c>
      <c r="N900" s="0" t="n">
        <v>1084.51465223193</v>
      </c>
      <c r="O900" s="0" t="n">
        <f aca="false">(N900/2204.59)*EXP(L900*M900)</f>
        <v>0.491934850576264</v>
      </c>
      <c r="P900" s="0" t="n">
        <v>0.581693626796288</v>
      </c>
      <c r="Q900" s="0" t="n">
        <v>0.0152723966616018</v>
      </c>
      <c r="R900" s="0" t="n">
        <f aca="false">32.2690362110918*(I900/Hoja4!$AV$2)</f>
        <v>0.163784784523562</v>
      </c>
      <c r="S900" s="0" t="n">
        <v>0.346725101597201</v>
      </c>
      <c r="T900" s="0" t="n">
        <v>0.0215793379964769</v>
      </c>
      <c r="U900" s="0" t="n">
        <f aca="false">(SQRT(((P900/G900)^2)+((Q900/H900)^2)+((R900/I900)^2)+((S900/J900)^2)+((T900/K900)^2)))*O900</f>
        <v>0.0173247940426472</v>
      </c>
      <c r="V900" s="0" t="n">
        <f aca="false">O900&gt;U900</f>
        <v>1</v>
      </c>
      <c r="W900" s="0" t="n">
        <v>175243.276687835</v>
      </c>
      <c r="X900" s="0" t="n">
        <v>4.994E-006</v>
      </c>
      <c r="Y900" s="0" t="n">
        <f aca="false">(W900*X900)*EXP(L900*M900)</f>
        <v>0.875164923779049</v>
      </c>
      <c r="Z900" s="0" t="n">
        <v>363455.588561429</v>
      </c>
      <c r="AA900" s="0" t="n">
        <v>3748.14709444969</v>
      </c>
      <c r="AB900" s="0" t="n">
        <f aca="false">X900*0.1</f>
        <v>4.994E-007</v>
      </c>
      <c r="AC900" s="0" t="n">
        <f aca="false">(SQRT(((AA900/W900)^2)+((AB900/X900)^2)))*Y900</f>
        <v>0.0894958613206444</v>
      </c>
      <c r="AD900" s="0" t="n">
        <v>5.223868284E-006</v>
      </c>
      <c r="AE900" s="0" t="n">
        <f aca="false">(W900*AD900)*EXP(L900*M900)</f>
        <v>0.915447795073819</v>
      </c>
      <c r="AF900" s="0" t="n">
        <v>363455.588561429</v>
      </c>
      <c r="AG900" s="0" t="n">
        <v>3748.14709444969</v>
      </c>
      <c r="AH900" s="0" t="n">
        <f aca="false">AD900*0.1</f>
        <v>5.223868284E-007</v>
      </c>
      <c r="AI900" s="0" t="n">
        <f aca="false">(SQRT(((AG900/W900)^2)+((AH900/AD900)^2)))*AE900</f>
        <v>0.0936152566083654</v>
      </c>
      <c r="AJ900" s="0" t="n">
        <v>3.02832944E-007</v>
      </c>
      <c r="AK900" s="0" t="n">
        <f aca="false">(W900*AJ900)*EXP(L900*M900)</f>
        <v>0.0530694373955837</v>
      </c>
      <c r="AL900" s="0" t="n">
        <v>363455.588561429</v>
      </c>
      <c r="AM900" s="0" t="n">
        <v>3748.14709444969</v>
      </c>
      <c r="AN900" s="0" t="n">
        <f aca="false">AJ900*0.1</f>
        <v>3.02832944E-008</v>
      </c>
      <c r="AO900" s="0" t="n">
        <f aca="false">(SQRT(((AM900/W900)^2)+((AN900/AJ900)^2)))*AK900</f>
        <v>0.0054269713975864</v>
      </c>
    </row>
    <row r="901" customFormat="false" ht="15" hidden="false" customHeight="false" outlineLevel="0" collapsed="false">
      <c r="A901" s="42" t="s">
        <v>441</v>
      </c>
      <c r="B901" s="32"/>
      <c r="C901" s="0" t="s">
        <v>2122</v>
      </c>
      <c r="D901" s="47"/>
      <c r="E901" s="0" t="n">
        <v>6000</v>
      </c>
      <c r="F901" s="0" t="n">
        <v>6380</v>
      </c>
      <c r="G901" s="0" t="n">
        <f aca="false">(((F901*3.7852*35.81)/1000)/(H901^2))*1.2732</f>
        <v>17.2040417225655</v>
      </c>
      <c r="H901" s="0" t="n">
        <v>8</v>
      </c>
      <c r="I901" s="0" t="n">
        <v>27.4675982269334</v>
      </c>
      <c r="J901" s="0" t="n">
        <v>68.0016224983599</v>
      </c>
      <c r="K901" s="0" t="n">
        <v>3.82238500207701</v>
      </c>
      <c r="L901" s="0" t="n">
        <v>0.005</v>
      </c>
      <c r="M901" s="0" t="n">
        <v>0</v>
      </c>
      <c r="N901" s="0" t="n">
        <v>1084.51465223193</v>
      </c>
      <c r="O901" s="0" t="n">
        <f aca="false">(N901/2204.59)*EXP(L901*M901)</f>
        <v>0.491934850576264</v>
      </c>
      <c r="P901" s="0" t="n">
        <v>0.581693626796288</v>
      </c>
      <c r="Q901" s="0" t="n">
        <v>0.0152723966616018</v>
      </c>
      <c r="R901" s="0" t="n">
        <f aca="false">32.2690362110918*(I901/Hoja4!$AV$2)</f>
        <v>0.163784784523562</v>
      </c>
      <c r="S901" s="0" t="n">
        <v>0.346725101597201</v>
      </c>
      <c r="T901" s="0" t="n">
        <v>0.0215793379964769</v>
      </c>
      <c r="U901" s="0" t="n">
        <f aca="false">(SQRT(((P901/G901)^2)+((Q901/H901)^2)+((R901/I901)^2)+((S901/J901)^2)+((T901/K901)^2)))*O901</f>
        <v>0.0173247940426472</v>
      </c>
      <c r="V901" s="0" t="n">
        <f aca="false">O901&gt;U901</f>
        <v>1</v>
      </c>
      <c r="W901" s="0" t="n">
        <v>175243.276687835</v>
      </c>
      <c r="X901" s="0" t="n">
        <v>4.994E-006</v>
      </c>
      <c r="Y901" s="0" t="n">
        <f aca="false">(W901*X901)*EXP(L901*M901)</f>
        <v>0.875164923779049</v>
      </c>
      <c r="Z901" s="0" t="n">
        <v>357238.890533241</v>
      </c>
      <c r="AA901" s="0" t="n">
        <v>3748.14709444969</v>
      </c>
      <c r="AB901" s="0" t="n">
        <f aca="false">X901*0.1</f>
        <v>4.994E-007</v>
      </c>
      <c r="AC901" s="0" t="n">
        <f aca="false">(SQRT(((AA901/W901)^2)+((AB901/X901)^2)))*Y901</f>
        <v>0.0894958613206444</v>
      </c>
      <c r="AD901" s="0" t="n">
        <v>5.223868284E-006</v>
      </c>
      <c r="AE901" s="0" t="n">
        <f aca="false">(W901*AD901)*EXP(L901*M901)</f>
        <v>0.915447795073819</v>
      </c>
      <c r="AF901" s="0" t="n">
        <v>357238.890533241</v>
      </c>
      <c r="AG901" s="0" t="n">
        <v>3748.14709444969</v>
      </c>
      <c r="AH901" s="0" t="n">
        <f aca="false">AD901*0.1</f>
        <v>5.223868284E-007</v>
      </c>
      <c r="AI901" s="0" t="n">
        <f aca="false">(SQRT(((AG901/W901)^2)+((AH901/AD901)^2)))*AE901</f>
        <v>0.0936152566083654</v>
      </c>
      <c r="AJ901" s="0" t="n">
        <v>3.02832944E-007</v>
      </c>
      <c r="AK901" s="0" t="n">
        <f aca="false">(W901*AJ901)*EXP(L901*M901)</f>
        <v>0.0530694373955837</v>
      </c>
      <c r="AL901" s="0" t="n">
        <v>357238.890533241</v>
      </c>
      <c r="AM901" s="0" t="n">
        <v>3748.14709444969</v>
      </c>
      <c r="AN901" s="0" t="n">
        <f aca="false">AJ901*0.1</f>
        <v>3.02832944E-008</v>
      </c>
      <c r="AO901" s="0" t="n">
        <f aca="false">(SQRT(((AM901/W901)^2)+((AN901/AJ901)^2)))*AK901</f>
        <v>0.0054269713975864</v>
      </c>
    </row>
    <row r="902" customFormat="false" ht="15" hidden="false" customHeight="false" outlineLevel="0" collapsed="false">
      <c r="A902" s="42" t="s">
        <v>441</v>
      </c>
      <c r="B902" s="32"/>
      <c r="C902" s="0" t="s">
        <v>2153</v>
      </c>
      <c r="D902" s="47"/>
      <c r="E902" s="0" t="n">
        <v>6000</v>
      </c>
      <c r="F902" s="0" t="n">
        <v>6380</v>
      </c>
      <c r="G902" s="0" t="n">
        <f aca="false">(((F902*3.7852*35.81)/1000)/(H902^2))*1.2732</f>
        <v>17.2040417225655</v>
      </c>
      <c r="H902" s="0" t="n">
        <v>8</v>
      </c>
      <c r="I902" s="0" t="n">
        <v>77.5111954297142</v>
      </c>
      <c r="J902" s="0" t="n">
        <v>130.009325504884</v>
      </c>
      <c r="K902" s="0" t="n">
        <v>0.00593973</v>
      </c>
      <c r="L902" s="0" t="n">
        <v>0.005</v>
      </c>
      <c r="M902" s="0" t="n">
        <v>0</v>
      </c>
      <c r="N902" s="0" t="n">
        <v>5.22774462220522</v>
      </c>
      <c r="O902" s="0" t="n">
        <f aca="false">(N902/2204.59)*EXP(L902*M902)</f>
        <v>0.00237130016112076</v>
      </c>
      <c r="P902" s="0" t="n">
        <v>0.581693626796288</v>
      </c>
      <c r="Q902" s="0" t="n">
        <v>0.0152723966616018</v>
      </c>
      <c r="R902" s="0" t="n">
        <f aca="false">32.2690362110918*(I902/Hoja4!$AV$2)</f>
        <v>0.462186549283772</v>
      </c>
      <c r="S902" s="0" t="n">
        <v>1.14894745568521</v>
      </c>
      <c r="T902" s="0" t="n">
        <v>5.58086552427142E-005</v>
      </c>
      <c r="U902" s="0" t="n">
        <f aca="false">(SQRT(((P902/G902)^2)+((Q902/H902)^2)+((R902/I902)^2)+((S902/J902)^2)+((T902/K902)^2)))*O902</f>
        <v>8.70882609655907E-005</v>
      </c>
      <c r="V902" s="0" t="n">
        <f aca="false">O902&gt;U902</f>
        <v>1</v>
      </c>
      <c r="W902" s="0" t="n">
        <v>494521.426841577</v>
      </c>
      <c r="X902" s="0" t="n">
        <v>4.994E-006</v>
      </c>
      <c r="Y902" s="0" t="n">
        <f aca="false">(W902*X902)*EXP(L902*M902)</f>
        <v>2.46964000564683</v>
      </c>
      <c r="Z902" s="0" t="n">
        <v>363455.588561429</v>
      </c>
      <c r="AA902" s="0" t="n">
        <v>6507.82824848106</v>
      </c>
      <c r="AB902" s="0" t="n">
        <f aca="false">X902*0.1</f>
        <v>4.994E-007</v>
      </c>
      <c r="AC902" s="0" t="n">
        <f aca="false">(SQRT(((AA902/W902)^2)+((AB902/X902)^2)))*Y902</f>
        <v>0.249093303207174</v>
      </c>
      <c r="AD902" s="0" t="n">
        <v>5.223868284E-006</v>
      </c>
      <c r="AE902" s="0" t="n">
        <f aca="false">(W902*AD902)*EXP(L902*M902)</f>
        <v>2.58331479743614</v>
      </c>
      <c r="AF902" s="0" t="n">
        <v>363455.588561429</v>
      </c>
      <c r="AG902" s="0" t="n">
        <v>6507.82824848106</v>
      </c>
      <c r="AH902" s="0" t="n">
        <f aca="false">AD902*0.1</f>
        <v>5.223868284E-007</v>
      </c>
      <c r="AI902" s="0" t="n">
        <f aca="false">(SQRT(((AG902/W902)^2)+((AH902/AD902)^2)))*AE902</f>
        <v>0.260558791826342</v>
      </c>
      <c r="AJ902" s="0" t="n">
        <v>3.02832944E-007</v>
      </c>
      <c r="AK902" s="0" t="n">
        <f aca="false">(W902*AJ902)*EXP(L902*M902)</f>
        <v>0.149757379561515</v>
      </c>
      <c r="AL902" s="0" t="n">
        <v>363455.588561429</v>
      </c>
      <c r="AM902" s="0" t="n">
        <v>6507.82824848106</v>
      </c>
      <c r="AN902" s="0" t="n">
        <f aca="false">AJ902*0.1</f>
        <v>3.02832944E-008</v>
      </c>
      <c r="AO902" s="0" t="n">
        <f aca="false">(SQRT(((AM902/W902)^2)+((AN902/AJ902)^2)))*AK902</f>
        <v>0.0151048574971793</v>
      </c>
    </row>
    <row r="903" customFormat="false" ht="15" hidden="false" customHeight="false" outlineLevel="0" collapsed="false">
      <c r="A903" s="42" t="s">
        <v>441</v>
      </c>
      <c r="B903" s="32"/>
      <c r="C903" s="0" t="s">
        <v>2153</v>
      </c>
      <c r="D903" s="47"/>
      <c r="E903" s="0" t="n">
        <v>6000</v>
      </c>
      <c r="F903" s="0" t="n">
        <v>6380</v>
      </c>
      <c r="G903" s="0" t="n">
        <f aca="false">(((F903*3.7852*35.81)/1000)/(H903^2))*1.2732</f>
        <v>17.2040417225655</v>
      </c>
      <c r="H903" s="0" t="n">
        <v>8</v>
      </c>
      <c r="I903" s="0" t="n">
        <v>77.5111954297142</v>
      </c>
      <c r="J903" s="0" t="n">
        <v>130.009325504884</v>
      </c>
      <c r="K903" s="0" t="n">
        <v>0.00593973</v>
      </c>
      <c r="L903" s="0" t="n">
        <v>0.005</v>
      </c>
      <c r="M903" s="0" t="n">
        <v>0</v>
      </c>
      <c r="N903" s="0" t="n">
        <v>5.22774462220522</v>
      </c>
      <c r="O903" s="0" t="n">
        <f aca="false">(N903/2204.59)*EXP(L903*M903)</f>
        <v>0.00237130016112076</v>
      </c>
      <c r="P903" s="0" t="n">
        <v>0.581693626796288</v>
      </c>
      <c r="Q903" s="0" t="n">
        <v>0.0152723966616018</v>
      </c>
      <c r="R903" s="0" t="n">
        <f aca="false">32.2690362110918*(I903/Hoja4!$AV$2)</f>
        <v>0.462186549283772</v>
      </c>
      <c r="S903" s="0" t="n">
        <v>1.14894745568521</v>
      </c>
      <c r="T903" s="0" t="n">
        <v>5.58086552427142E-005</v>
      </c>
      <c r="U903" s="0" t="n">
        <f aca="false">(SQRT(((P903/G903)^2)+((Q903/H903)^2)+((R903/I903)^2)+((S903/J903)^2)+((T903/K903)^2)))*O903</f>
        <v>8.70882609655907E-005</v>
      </c>
      <c r="V903" s="0" t="n">
        <f aca="false">O903&gt;U903</f>
        <v>1</v>
      </c>
      <c r="W903" s="0" t="n">
        <v>494521.426841577</v>
      </c>
      <c r="X903" s="0" t="n">
        <v>4.994E-006</v>
      </c>
      <c r="Y903" s="0" t="n">
        <f aca="false">(W903*X903)*EXP(L903*M903)</f>
        <v>2.46964000564683</v>
      </c>
      <c r="Z903" s="0" t="n">
        <v>363455.588561429</v>
      </c>
      <c r="AA903" s="0" t="n">
        <v>6507.82824848106</v>
      </c>
      <c r="AB903" s="0" t="n">
        <f aca="false">X903*0.1</f>
        <v>4.994E-007</v>
      </c>
      <c r="AC903" s="0" t="n">
        <f aca="false">(SQRT(((AA903/W903)^2)+((AB903/X903)^2)))*Y903</f>
        <v>0.249093303207174</v>
      </c>
      <c r="AD903" s="0" t="n">
        <v>5.223868284E-006</v>
      </c>
      <c r="AE903" s="0" t="n">
        <f aca="false">(W903*AD903)*EXP(L903*M903)</f>
        <v>2.58331479743614</v>
      </c>
      <c r="AF903" s="0" t="n">
        <v>363455.588561429</v>
      </c>
      <c r="AG903" s="0" t="n">
        <v>6507.82824848106</v>
      </c>
      <c r="AH903" s="0" t="n">
        <f aca="false">AD903*0.1</f>
        <v>5.223868284E-007</v>
      </c>
      <c r="AI903" s="0" t="n">
        <f aca="false">(SQRT(((AG903/W903)^2)+((AH903/AD903)^2)))*AE903</f>
        <v>0.260558791826342</v>
      </c>
      <c r="AJ903" s="0" t="n">
        <v>3.02832944E-007</v>
      </c>
      <c r="AK903" s="0" t="n">
        <f aca="false">(W903*AJ903)*EXP(L903*M903)</f>
        <v>0.149757379561515</v>
      </c>
      <c r="AL903" s="0" t="n">
        <v>363455.588561429</v>
      </c>
      <c r="AM903" s="0" t="n">
        <v>6507.82824848106</v>
      </c>
      <c r="AN903" s="0" t="n">
        <f aca="false">AJ903*0.1</f>
        <v>3.02832944E-008</v>
      </c>
      <c r="AO903" s="0" t="n">
        <f aca="false">(SQRT(((AM903/W903)^2)+((AN903/AJ903)^2)))*AK903</f>
        <v>0.0151048574971793</v>
      </c>
    </row>
    <row r="904" customFormat="false" ht="15" hidden="false" customHeight="false" outlineLevel="0" collapsed="false">
      <c r="A904" s="42" t="s">
        <v>441</v>
      </c>
      <c r="B904" s="40" t="s">
        <v>1410</v>
      </c>
      <c r="C904" s="0" t="s">
        <v>2122</v>
      </c>
      <c r="D904" s="41"/>
      <c r="E904" s="0" t="n">
        <v>6000</v>
      </c>
      <c r="F904" s="0" t="n">
        <v>6380</v>
      </c>
      <c r="G904" s="0" t="n">
        <f aca="false">(((F904*3.7852*35.81)/1000)/(H904^2))*1.2732</f>
        <v>17.2040417225655</v>
      </c>
      <c r="H904" s="0" t="n">
        <v>8</v>
      </c>
      <c r="I904" s="0" t="n">
        <v>27.4675982269334</v>
      </c>
      <c r="J904" s="0" t="n">
        <v>68.0016224983599</v>
      </c>
      <c r="K904" s="0" t="n">
        <v>3.82238500207701</v>
      </c>
      <c r="L904" s="0" t="n">
        <v>0.005</v>
      </c>
      <c r="M904" s="0" t="n">
        <v>0</v>
      </c>
      <c r="N904" s="0" t="n">
        <v>1084.51465223193</v>
      </c>
      <c r="O904" s="0" t="n">
        <f aca="false">(N904/2204.59)*EXP(L904*M904)</f>
        <v>0.491934850576264</v>
      </c>
      <c r="P904" s="0" t="n">
        <v>0.581693626796288</v>
      </c>
      <c r="Q904" s="0" t="n">
        <v>0.0152723966616018</v>
      </c>
      <c r="R904" s="0" t="n">
        <f aca="false">32.2690362110918*(I904/Hoja4!$AV$2)</f>
        <v>0.163784784523562</v>
      </c>
      <c r="S904" s="0" t="n">
        <v>0.346725101597201</v>
      </c>
      <c r="T904" s="0" t="n">
        <v>0.0215793379964769</v>
      </c>
      <c r="U904" s="0" t="n">
        <f aca="false">(SQRT(((P904/G904)^2)+((Q904/H904)^2)+((R904/I904)^2)+((S904/J904)^2)+((T904/K904)^2)))*O904</f>
        <v>0.0173247940426472</v>
      </c>
      <c r="V904" s="0" t="n">
        <f aca="false">O904&gt;U904</f>
        <v>1</v>
      </c>
      <c r="W904" s="0" t="n">
        <v>175243.276687835</v>
      </c>
      <c r="X904" s="0" t="n">
        <v>4.994E-006</v>
      </c>
      <c r="Y904" s="0" t="n">
        <f aca="false">(W904*X904)*EXP(L904*M904)</f>
        <v>0.875164923779049</v>
      </c>
      <c r="Z904" s="0" t="n">
        <v>357238.890533241</v>
      </c>
      <c r="AA904" s="0" t="n">
        <v>3748.14709444969</v>
      </c>
      <c r="AB904" s="0" t="n">
        <f aca="false">X904*0.1</f>
        <v>4.994E-007</v>
      </c>
      <c r="AC904" s="0" t="n">
        <f aca="false">(SQRT(((AA904/W904)^2)+((AB904/X904)^2)))*Y904</f>
        <v>0.0894958613206444</v>
      </c>
      <c r="AD904" s="0" t="n">
        <v>5.223868284E-006</v>
      </c>
      <c r="AE904" s="0" t="n">
        <f aca="false">(W904*AD904)*EXP(L904*M904)</f>
        <v>0.915447795073819</v>
      </c>
      <c r="AF904" s="0" t="n">
        <v>357238.890533241</v>
      </c>
      <c r="AG904" s="0" t="n">
        <v>3748.14709444969</v>
      </c>
      <c r="AH904" s="0" t="n">
        <f aca="false">AD904*0.1</f>
        <v>5.223868284E-007</v>
      </c>
      <c r="AI904" s="0" t="n">
        <f aca="false">(SQRT(((AG904/W904)^2)+((AH904/AD904)^2)))*AE904</f>
        <v>0.0936152566083654</v>
      </c>
      <c r="AJ904" s="0" t="n">
        <v>3.02832944E-007</v>
      </c>
      <c r="AK904" s="0" t="n">
        <f aca="false">(W904*AJ904)*EXP(L904*M904)</f>
        <v>0.0530694373955837</v>
      </c>
      <c r="AL904" s="0" t="n">
        <v>357238.890533241</v>
      </c>
      <c r="AM904" s="0" t="n">
        <v>3748.14709444969</v>
      </c>
      <c r="AN904" s="0" t="n">
        <f aca="false">AJ904*0.1</f>
        <v>3.02832944E-008</v>
      </c>
      <c r="AO904" s="0" t="n">
        <f aca="false">(SQRT(((AM904/W904)^2)+((AN904/AJ904)^2)))*AK904</f>
        <v>0.0054269713975864</v>
      </c>
    </row>
    <row r="905" customFormat="false" ht="15" hidden="false" customHeight="false" outlineLevel="0" collapsed="false">
      <c r="A905" s="42" t="s">
        <v>441</v>
      </c>
      <c r="B905" s="32"/>
      <c r="C905" s="0" t="s">
        <v>2122</v>
      </c>
      <c r="D905" s="47"/>
      <c r="E905" s="0" t="n">
        <v>6000</v>
      </c>
      <c r="F905" s="0" t="n">
        <v>6380</v>
      </c>
      <c r="G905" s="0" t="n">
        <f aca="false">(((F905*3.7852*35.81)/1000)/(H905^2))*1.2732</f>
        <v>17.2040417225655</v>
      </c>
      <c r="H905" s="0" t="n">
        <v>8</v>
      </c>
      <c r="I905" s="0" t="n">
        <v>27.4675982269334</v>
      </c>
      <c r="J905" s="0" t="n">
        <v>68.0016224983599</v>
      </c>
      <c r="K905" s="0" t="n">
        <v>3.82238500207701</v>
      </c>
      <c r="L905" s="0" t="n">
        <v>0.005</v>
      </c>
      <c r="M905" s="0" t="n">
        <v>0</v>
      </c>
      <c r="N905" s="0" t="n">
        <v>1084.51465223193</v>
      </c>
      <c r="O905" s="0" t="n">
        <f aca="false">(N905/2204.59)*EXP(L905*M905)</f>
        <v>0.491934850576264</v>
      </c>
      <c r="P905" s="0" t="n">
        <v>0.581693626796288</v>
      </c>
      <c r="Q905" s="0" t="n">
        <v>0.0152723966616018</v>
      </c>
      <c r="R905" s="0" t="n">
        <f aca="false">32.2690362110918*(I905/Hoja4!$AV$2)</f>
        <v>0.163784784523562</v>
      </c>
      <c r="S905" s="0" t="n">
        <v>0.346725101597201</v>
      </c>
      <c r="T905" s="0" t="n">
        <v>0.0215793379964769</v>
      </c>
      <c r="U905" s="0" t="n">
        <f aca="false">(SQRT(((P905/G905)^2)+((Q905/H905)^2)+((R905/I905)^2)+((S905/J905)^2)+((T905/K905)^2)))*O905</f>
        <v>0.0173247940426472</v>
      </c>
      <c r="V905" s="0" t="n">
        <f aca="false">O905&gt;U905</f>
        <v>1</v>
      </c>
      <c r="W905" s="0" t="n">
        <v>175243.276687835</v>
      </c>
      <c r="X905" s="0" t="n">
        <v>4.994E-006</v>
      </c>
      <c r="Y905" s="0" t="n">
        <f aca="false">(W905*X905)*EXP(L905*M905)</f>
        <v>0.875164923779049</v>
      </c>
      <c r="Z905" s="0" t="n">
        <v>363455.588561429</v>
      </c>
      <c r="AA905" s="0" t="n">
        <v>3748.14709444969</v>
      </c>
      <c r="AB905" s="0" t="n">
        <f aca="false">X905*0.1</f>
        <v>4.994E-007</v>
      </c>
      <c r="AC905" s="0" t="n">
        <f aca="false">(SQRT(((AA905/W905)^2)+((AB905/X905)^2)))*Y905</f>
        <v>0.0894958613206444</v>
      </c>
      <c r="AD905" s="0" t="n">
        <v>5.223868284E-006</v>
      </c>
      <c r="AE905" s="0" t="n">
        <f aca="false">(W905*AD905)*EXP(L905*M905)</f>
        <v>0.915447795073819</v>
      </c>
      <c r="AF905" s="0" t="n">
        <v>363455.588561429</v>
      </c>
      <c r="AG905" s="0" t="n">
        <v>3748.14709444969</v>
      </c>
      <c r="AH905" s="0" t="n">
        <f aca="false">AD905*0.1</f>
        <v>5.223868284E-007</v>
      </c>
      <c r="AI905" s="0" t="n">
        <f aca="false">(SQRT(((AG905/W905)^2)+((AH905/AD905)^2)))*AE905</f>
        <v>0.0936152566083654</v>
      </c>
      <c r="AJ905" s="0" t="n">
        <v>3.02832944E-007</v>
      </c>
      <c r="AK905" s="0" t="n">
        <f aca="false">(W905*AJ905)*EXP(L905*M905)</f>
        <v>0.0530694373955837</v>
      </c>
      <c r="AL905" s="0" t="n">
        <v>363455.588561429</v>
      </c>
      <c r="AM905" s="0" t="n">
        <v>3748.14709444969</v>
      </c>
      <c r="AN905" s="0" t="n">
        <f aca="false">AJ905*0.1</f>
        <v>3.02832944E-008</v>
      </c>
      <c r="AO905" s="0" t="n">
        <f aca="false">(SQRT(((AM905/W905)^2)+((AN905/AJ905)^2)))*AK905</f>
        <v>0.0054269713975864</v>
      </c>
    </row>
    <row r="906" customFormat="false" ht="15" hidden="false" customHeight="false" outlineLevel="0" collapsed="false">
      <c r="A906" s="42" t="s">
        <v>441</v>
      </c>
      <c r="B906" s="32"/>
      <c r="C906" s="0" t="s">
        <v>2153</v>
      </c>
      <c r="D906" s="47"/>
      <c r="E906" s="0" t="n">
        <v>6000</v>
      </c>
      <c r="F906" s="0" t="n">
        <v>6380</v>
      </c>
      <c r="G906" s="0" t="n">
        <f aca="false">(((F906*3.7852*35.81)/1000)/(H906^2))*1.2732</f>
        <v>17.2040417225655</v>
      </c>
      <c r="H906" s="0" t="n">
        <v>8</v>
      </c>
      <c r="I906" s="0" t="n">
        <v>77.5111954297142</v>
      </c>
      <c r="J906" s="0" t="n">
        <v>130.009325504884</v>
      </c>
      <c r="K906" s="0" t="n">
        <v>0.00593973</v>
      </c>
      <c r="L906" s="0" t="n">
        <v>0.005</v>
      </c>
      <c r="M906" s="0" t="n">
        <v>0</v>
      </c>
      <c r="N906" s="0" t="n">
        <v>5.22774462220522</v>
      </c>
      <c r="O906" s="0" t="n">
        <f aca="false">(N906/2204.59)*EXP(L906*M906)</f>
        <v>0.00237130016112076</v>
      </c>
      <c r="P906" s="0" t="n">
        <v>0.581693626796288</v>
      </c>
      <c r="Q906" s="0" t="n">
        <v>0.0152723966616018</v>
      </c>
      <c r="R906" s="0" t="n">
        <f aca="false">32.2690362110918*(I906/Hoja4!$AV$2)</f>
        <v>0.462186549283772</v>
      </c>
      <c r="S906" s="0" t="n">
        <v>1.14894745568521</v>
      </c>
      <c r="T906" s="0" t="n">
        <v>5.58086552427142E-005</v>
      </c>
      <c r="U906" s="0" t="n">
        <f aca="false">(SQRT(((P906/G906)^2)+((Q906/H906)^2)+((R906/I906)^2)+((S906/J906)^2)+((T906/K906)^2)))*O906</f>
        <v>8.70882609655907E-005</v>
      </c>
      <c r="V906" s="0" t="n">
        <f aca="false">O906&gt;U906</f>
        <v>1</v>
      </c>
      <c r="W906" s="0" t="n">
        <v>494521.426841577</v>
      </c>
      <c r="X906" s="0" t="n">
        <v>4.994E-006</v>
      </c>
      <c r="Y906" s="0" t="n">
        <f aca="false">(W906*X906)*EXP(L906*M906)</f>
        <v>2.46964000564683</v>
      </c>
      <c r="Z906" s="0" t="n">
        <v>363455.588561429</v>
      </c>
      <c r="AA906" s="0" t="n">
        <v>6507.82824848106</v>
      </c>
      <c r="AB906" s="0" t="n">
        <f aca="false">X906*0.1</f>
        <v>4.994E-007</v>
      </c>
      <c r="AC906" s="0" t="n">
        <f aca="false">(SQRT(((AA906/W906)^2)+((AB906/X906)^2)))*Y906</f>
        <v>0.249093303207174</v>
      </c>
      <c r="AD906" s="0" t="n">
        <v>5.223868284E-006</v>
      </c>
      <c r="AE906" s="0" t="n">
        <f aca="false">(W906*AD906)*EXP(L906*M906)</f>
        <v>2.58331479743614</v>
      </c>
      <c r="AF906" s="0" t="n">
        <v>363455.588561429</v>
      </c>
      <c r="AG906" s="0" t="n">
        <v>6507.82824848106</v>
      </c>
      <c r="AH906" s="0" t="n">
        <f aca="false">AD906*0.1</f>
        <v>5.223868284E-007</v>
      </c>
      <c r="AI906" s="0" t="n">
        <f aca="false">(SQRT(((AG906/W906)^2)+((AH906/AD906)^2)))*AE906</f>
        <v>0.260558791826342</v>
      </c>
      <c r="AJ906" s="0" t="n">
        <v>3.02832944E-007</v>
      </c>
      <c r="AK906" s="0" t="n">
        <f aca="false">(W906*AJ906)*EXP(L906*M906)</f>
        <v>0.149757379561515</v>
      </c>
      <c r="AL906" s="0" t="n">
        <v>363455.588561429</v>
      </c>
      <c r="AM906" s="0" t="n">
        <v>6507.82824848106</v>
      </c>
      <c r="AN906" s="0" t="n">
        <f aca="false">AJ906*0.1</f>
        <v>3.02832944E-008</v>
      </c>
      <c r="AO906" s="0" t="n">
        <f aca="false">(SQRT(((AM906/W906)^2)+((AN906/AJ906)^2)))*AK906</f>
        <v>0.0151048574971793</v>
      </c>
    </row>
    <row r="907" customFormat="false" ht="15" hidden="false" customHeight="false" outlineLevel="0" collapsed="false">
      <c r="A907" s="42" t="s">
        <v>441</v>
      </c>
      <c r="B907" s="32"/>
      <c r="C907" s="0" t="s">
        <v>2153</v>
      </c>
      <c r="D907" s="47"/>
      <c r="E907" s="0" t="n">
        <v>6000</v>
      </c>
      <c r="F907" s="0" t="n">
        <v>6380</v>
      </c>
      <c r="G907" s="0" t="n">
        <f aca="false">(((F907*3.7852*35.81)/1000)/(H907^2))*1.2732</f>
        <v>17.2040417225655</v>
      </c>
      <c r="H907" s="0" t="n">
        <v>8</v>
      </c>
      <c r="I907" s="0" t="n">
        <v>77.5111954297142</v>
      </c>
      <c r="J907" s="0" t="n">
        <v>130.009325504884</v>
      </c>
      <c r="K907" s="0" t="n">
        <v>0.00593973</v>
      </c>
      <c r="L907" s="0" t="n">
        <v>0.005</v>
      </c>
      <c r="M907" s="0" t="n">
        <v>0</v>
      </c>
      <c r="N907" s="0" t="n">
        <v>5.22774462220522</v>
      </c>
      <c r="O907" s="0" t="n">
        <f aca="false">(N907/2204.59)*EXP(L907*M907)</f>
        <v>0.00237130016112076</v>
      </c>
      <c r="P907" s="0" t="n">
        <v>0.581693626796288</v>
      </c>
      <c r="Q907" s="0" t="n">
        <v>0.0152723966616018</v>
      </c>
      <c r="R907" s="0" t="n">
        <f aca="false">32.2690362110918*(I907/Hoja4!$AV$2)</f>
        <v>0.462186549283772</v>
      </c>
      <c r="S907" s="0" t="n">
        <v>1.14894745568521</v>
      </c>
      <c r="T907" s="0" t="n">
        <v>5.58086552427142E-005</v>
      </c>
      <c r="U907" s="0" t="n">
        <f aca="false">(SQRT(((P907/G907)^2)+((Q907/H907)^2)+((R907/I907)^2)+((S907/J907)^2)+((T907/K907)^2)))*O907</f>
        <v>8.70882609655907E-005</v>
      </c>
      <c r="V907" s="0" t="n">
        <f aca="false">O907&gt;U907</f>
        <v>1</v>
      </c>
      <c r="W907" s="0" t="n">
        <v>494521.426841577</v>
      </c>
      <c r="X907" s="0" t="n">
        <v>4.994E-006</v>
      </c>
      <c r="Y907" s="0" t="n">
        <f aca="false">(W907*X907)*EXP(L907*M907)</f>
        <v>2.46964000564683</v>
      </c>
      <c r="Z907" s="0" t="n">
        <v>357238.890533241</v>
      </c>
      <c r="AA907" s="0" t="n">
        <v>6507.82824848106</v>
      </c>
      <c r="AB907" s="0" t="n">
        <f aca="false">X907*0.1</f>
        <v>4.994E-007</v>
      </c>
      <c r="AC907" s="0" t="n">
        <f aca="false">(SQRT(((AA907/W907)^2)+((AB907/X907)^2)))*Y907</f>
        <v>0.249093303207174</v>
      </c>
      <c r="AD907" s="0" t="n">
        <v>5.223868284E-006</v>
      </c>
      <c r="AE907" s="0" t="n">
        <f aca="false">(W907*AD907)*EXP(L907*M907)</f>
        <v>2.58331479743614</v>
      </c>
      <c r="AF907" s="0" t="n">
        <v>357238.890533241</v>
      </c>
      <c r="AG907" s="0" t="n">
        <v>6507.82824848106</v>
      </c>
      <c r="AH907" s="0" t="n">
        <f aca="false">AD907*0.1</f>
        <v>5.223868284E-007</v>
      </c>
      <c r="AI907" s="0" t="n">
        <f aca="false">(SQRT(((AG907/W907)^2)+((AH907/AD907)^2)))*AE907</f>
        <v>0.260558791826342</v>
      </c>
      <c r="AJ907" s="0" t="n">
        <v>3.02832944E-007</v>
      </c>
      <c r="AK907" s="0" t="n">
        <f aca="false">(W907*AJ907)*EXP(L907*M907)</f>
        <v>0.149757379561515</v>
      </c>
      <c r="AL907" s="0" t="n">
        <v>357238.890533241</v>
      </c>
      <c r="AM907" s="0" t="n">
        <v>6507.82824848106</v>
      </c>
      <c r="AN907" s="0" t="n">
        <f aca="false">AJ907*0.1</f>
        <v>3.02832944E-008</v>
      </c>
      <c r="AO907" s="0" t="n">
        <f aca="false">(SQRT(((AM907/W907)^2)+((AN907/AJ907)^2)))*AK907</f>
        <v>0.0151048574971793</v>
      </c>
    </row>
    <row r="908" customFormat="false" ht="15" hidden="false" customHeight="false" outlineLevel="0" collapsed="false">
      <c r="A908" s="42" t="s">
        <v>544</v>
      </c>
      <c r="B908" s="50" t="s">
        <v>1413</v>
      </c>
      <c r="C908" s="0" t="s">
        <v>2122</v>
      </c>
      <c r="D908" s="41"/>
      <c r="E908" s="0" t="n">
        <v>8000</v>
      </c>
      <c r="F908" s="0" t="n">
        <v>7796</v>
      </c>
      <c r="G908" s="0" t="n">
        <f aca="false">(((F908*3.7852*35.81)/1000)/(H908^2))*1.2732</f>
        <v>21.0223682240001</v>
      </c>
      <c r="H908" s="0" t="n">
        <v>8</v>
      </c>
      <c r="I908" s="0" t="n">
        <v>59.3521037594919</v>
      </c>
      <c r="J908" s="0" t="n">
        <v>68.0016224983599</v>
      </c>
      <c r="K908" s="0" t="n">
        <v>3.82238500207701</v>
      </c>
      <c r="L908" s="0" t="n">
        <v>0.005</v>
      </c>
      <c r="M908" s="0" t="n">
        <v>0</v>
      </c>
      <c r="N908" s="0" t="n">
        <v>2275.54547250083</v>
      </c>
      <c r="O908" s="0" t="n">
        <f aca="false">(N908/2204.59)*EXP(L908*M908)</f>
        <v>1.03218533718325</v>
      </c>
      <c r="P908" s="0" t="n">
        <v>0.107322321005691</v>
      </c>
      <c r="Q908" s="0" t="n">
        <v>0.0548813846852914</v>
      </c>
      <c r="R908" s="0" t="n">
        <f aca="false">18.998926608387*(I908/Hoja4!$CJ$2)</f>
        <v>0.216794346412436</v>
      </c>
      <c r="S908" s="0" t="n">
        <v>0.346725101597201</v>
      </c>
      <c r="T908" s="0" t="n">
        <v>0.0215793379964769</v>
      </c>
      <c r="U908" s="0" t="n">
        <f aca="false">(SQRT(((P908/G908)^2)+((Q908/H908)^2)+((R908/I908)^2)+((S908/J908)^2)+((T908/K908)^2)))*O908</f>
        <v>0.0124006657090334</v>
      </c>
      <c r="V908" s="0" t="n">
        <f aca="false">O908&gt;U908</f>
        <v>1</v>
      </c>
      <c r="W908" s="0" t="n">
        <v>462709.000908999</v>
      </c>
      <c r="X908" s="0" t="n">
        <v>4.994E-006</v>
      </c>
      <c r="Y908" s="0" t="n">
        <f aca="false">(W908*X908)*EXP(L908*M908)</f>
        <v>2.31076875053954</v>
      </c>
      <c r="Z908" s="0" t="n">
        <v>363455.588561429</v>
      </c>
      <c r="AA908" s="0" t="n">
        <v>3748.14709444969</v>
      </c>
      <c r="AB908" s="0" t="n">
        <f aca="false">X908*0.1</f>
        <v>4.994E-007</v>
      </c>
      <c r="AC908" s="0" t="n">
        <f aca="false">(SQRT(((AA908/W908)^2)+((AB908/X908)^2)))*Y908</f>
        <v>0.231833765746262</v>
      </c>
      <c r="AD908" s="0" t="n">
        <v>5.223868284E-006</v>
      </c>
      <c r="AE908" s="0" t="n">
        <f aca="false">(W908*AD908)*EXP(L908*M908)</f>
        <v>2.41713087456984</v>
      </c>
      <c r="AF908" s="0" t="n">
        <v>363455.588561429</v>
      </c>
      <c r="AG908" s="0" t="n">
        <v>3748.14709444969</v>
      </c>
      <c r="AH908" s="0" t="n">
        <f aca="false">AD908*0.1</f>
        <v>5.223868284E-007</v>
      </c>
      <c r="AI908" s="0" t="n">
        <f aca="false">(SQRT(((AG908/W908)^2)+((AH908/AD908)^2)))*AE908</f>
        <v>0.242504816988823</v>
      </c>
      <c r="AJ908" s="0" t="n">
        <v>3.02832944E-007</v>
      </c>
      <c r="AK908" s="0" t="n">
        <f aca="false">(W908*AJ908)*EXP(L908*M908)</f>
        <v>0.140123528960571</v>
      </c>
      <c r="AL908" s="0" t="n">
        <v>363455.588561429</v>
      </c>
      <c r="AM908" s="0" t="n">
        <v>3748.14709444969</v>
      </c>
      <c r="AN908" s="0" t="n">
        <f aca="false">AJ908*0.1</f>
        <v>3.02832944E-008</v>
      </c>
      <c r="AO908" s="0" t="n">
        <f aca="false">(SQRT(((AM908/W908)^2)+((AN908/AJ908)^2)))*AK908</f>
        <v>0.0140582502602216</v>
      </c>
    </row>
    <row r="909" customFormat="false" ht="15" hidden="false" customHeight="false" outlineLevel="0" collapsed="false">
      <c r="A909" s="42" t="s">
        <v>544</v>
      </c>
      <c r="B909" s="32"/>
      <c r="C909" s="0" t="s">
        <v>2122</v>
      </c>
      <c r="D909" s="47"/>
      <c r="E909" s="0" t="n">
        <v>8000</v>
      </c>
      <c r="F909" s="0" t="n">
        <v>7796</v>
      </c>
      <c r="G909" s="0" t="n">
        <f aca="false">(((F909*3.7852*35.81)/1000)/(H909^2))*1.2732</f>
        <v>21.0223682240001</v>
      </c>
      <c r="H909" s="0" t="n">
        <v>8</v>
      </c>
      <c r="I909" s="0" t="n">
        <v>59.3521037594919</v>
      </c>
      <c r="J909" s="0" t="n">
        <v>68.0016224983599</v>
      </c>
      <c r="K909" s="0" t="n">
        <v>3.82238500207701</v>
      </c>
      <c r="L909" s="0" t="n">
        <v>0.005</v>
      </c>
      <c r="M909" s="0" t="n">
        <v>0</v>
      </c>
      <c r="N909" s="0" t="n">
        <v>2275.54547250083</v>
      </c>
      <c r="O909" s="0" t="n">
        <f aca="false">(N909/2204.59)*EXP(L909*M909)</f>
        <v>1.03218533718325</v>
      </c>
      <c r="P909" s="0" t="n">
        <v>0.107322321005691</v>
      </c>
      <c r="Q909" s="0" t="n">
        <v>0.0548813846852914</v>
      </c>
      <c r="R909" s="0" t="n">
        <f aca="false">18.998926608387*(I909/Hoja4!$CJ$2)</f>
        <v>0.216794346412436</v>
      </c>
      <c r="S909" s="0" t="n">
        <v>0.346725101597201</v>
      </c>
      <c r="T909" s="0" t="n">
        <v>0.0215793379964769</v>
      </c>
      <c r="U909" s="0" t="n">
        <f aca="false">(SQRT(((P909/G909)^2)+((Q909/H909)^2)+((R909/I909)^2)+((S909/J909)^2)+((T909/K909)^2)))*O909</f>
        <v>0.0124006657090334</v>
      </c>
      <c r="V909" s="0" t="n">
        <f aca="false">O909&gt;U909</f>
        <v>1</v>
      </c>
      <c r="W909" s="0" t="n">
        <v>462709.000908999</v>
      </c>
      <c r="X909" s="0" t="n">
        <v>4.994E-006</v>
      </c>
      <c r="Y909" s="0" t="n">
        <f aca="false">(W909*X909)*EXP(L909*M909)</f>
        <v>2.31076875053954</v>
      </c>
      <c r="Z909" s="0" t="n">
        <v>363455.588561429</v>
      </c>
      <c r="AA909" s="0" t="n">
        <v>3748.14709444969</v>
      </c>
      <c r="AB909" s="0" t="n">
        <f aca="false">X909*0.1</f>
        <v>4.994E-007</v>
      </c>
      <c r="AC909" s="0" t="n">
        <f aca="false">(SQRT(((AA909/W909)^2)+((AB909/X909)^2)))*Y909</f>
        <v>0.231833765746262</v>
      </c>
      <c r="AD909" s="0" t="n">
        <v>5.223868284E-006</v>
      </c>
      <c r="AE909" s="0" t="n">
        <f aca="false">(W909*AD909)*EXP(L909*M909)</f>
        <v>2.41713087456984</v>
      </c>
      <c r="AF909" s="0" t="n">
        <v>363455.588561429</v>
      </c>
      <c r="AG909" s="0" t="n">
        <v>3748.14709444969</v>
      </c>
      <c r="AH909" s="0" t="n">
        <f aca="false">AD909*0.1</f>
        <v>5.223868284E-007</v>
      </c>
      <c r="AI909" s="0" t="n">
        <f aca="false">(SQRT(((AG909/W909)^2)+((AH909/AD909)^2)))*AE909</f>
        <v>0.242504816988823</v>
      </c>
      <c r="AJ909" s="0" t="n">
        <v>3.02832944E-007</v>
      </c>
      <c r="AK909" s="0" t="n">
        <f aca="false">(W909*AJ909)*EXP(L909*M909)</f>
        <v>0.140123528960571</v>
      </c>
      <c r="AL909" s="0" t="n">
        <v>363455.588561429</v>
      </c>
      <c r="AM909" s="0" t="n">
        <v>3748.14709444969</v>
      </c>
      <c r="AN909" s="0" t="n">
        <f aca="false">AJ909*0.1</f>
        <v>3.02832944E-008</v>
      </c>
      <c r="AO909" s="0" t="n">
        <f aca="false">(SQRT(((AM909/W909)^2)+((AN909/AJ909)^2)))*AK909</f>
        <v>0.0140582502602216</v>
      </c>
    </row>
    <row r="910" customFormat="false" ht="15" hidden="false" customHeight="false" outlineLevel="0" collapsed="false">
      <c r="A910" s="42" t="s">
        <v>544</v>
      </c>
      <c r="B910" s="32"/>
      <c r="C910" s="0" t="s">
        <v>2153</v>
      </c>
      <c r="D910" s="47"/>
      <c r="E910" s="0" t="n">
        <v>8000</v>
      </c>
      <c r="F910" s="0" t="n">
        <v>7796</v>
      </c>
      <c r="G910" s="0" t="n">
        <f aca="false">(((F910*3.7852*35.81)/1000)/(H910^2))*1.2732</f>
        <v>21.0223682240001</v>
      </c>
      <c r="H910" s="0" t="n">
        <v>8</v>
      </c>
      <c r="I910" s="0" t="n">
        <v>84.009975042527</v>
      </c>
      <c r="J910" s="0" t="n">
        <v>130.009325504884</v>
      </c>
      <c r="K910" s="0" t="n">
        <v>0.00593973</v>
      </c>
      <c r="L910" s="0" t="n">
        <v>0.005</v>
      </c>
      <c r="M910" s="0" t="n">
        <v>0</v>
      </c>
      <c r="N910" s="0" t="n">
        <v>6.30669286670199</v>
      </c>
      <c r="O910" s="0" t="n">
        <f aca="false">(N910/2204.59)*EXP(L910*M910)</f>
        <v>0.00286071009425879</v>
      </c>
      <c r="P910" s="0" t="n">
        <v>0.107322321005691</v>
      </c>
      <c r="Q910" s="0" t="n">
        <v>0.0548813846852914</v>
      </c>
      <c r="R910" s="0" t="n">
        <f aca="false">18.998926608387*(I910/Hoja4!$CJ$2)</f>
        <v>0.306861702919115</v>
      </c>
      <c r="S910" s="0" t="n">
        <v>1.14894745568521</v>
      </c>
      <c r="T910" s="0" t="n">
        <v>5.58086552427142E-005</v>
      </c>
      <c r="U910" s="0" t="n">
        <f aca="false">(SQRT(((P910/G910)^2)+((Q910/H910)^2)+((R910/I910)^2)+((S910/J910)^2)+((T910/K910)^2)))*O910</f>
        <v>4.54887230249143E-005</v>
      </c>
      <c r="V910" s="0" t="n">
        <f aca="false">O910&gt;U910</f>
        <v>1</v>
      </c>
      <c r="W910" s="0" t="n">
        <v>654941.76543154</v>
      </c>
      <c r="X910" s="0" t="n">
        <v>4.994E-006</v>
      </c>
      <c r="Y910" s="0" t="n">
        <f aca="false">(W910*X910)*EXP(L910*M910)</f>
        <v>3.27077917656511</v>
      </c>
      <c r="Z910" s="0" t="n">
        <v>357238.890533241</v>
      </c>
      <c r="AA910" s="0" t="n">
        <v>6507.82824848106</v>
      </c>
      <c r="AB910" s="0" t="n">
        <f aca="false">X910*0.1</f>
        <v>4.994E-007</v>
      </c>
      <c r="AC910" s="0" t="n">
        <f aca="false">(SQRT(((AA910/W910)^2)+((AB910/X910)^2)))*Y910</f>
        <v>0.328688637385395</v>
      </c>
      <c r="AD910" s="0" t="n">
        <v>5.223868284E-006</v>
      </c>
      <c r="AE910" s="0" t="n">
        <f aca="false">(W910*AD910)*EXP(L910*M910)</f>
        <v>3.42132951630479</v>
      </c>
      <c r="AF910" s="0" t="n">
        <v>357238.890533241</v>
      </c>
      <c r="AG910" s="0" t="n">
        <v>6507.82824848106</v>
      </c>
      <c r="AH910" s="0" t="n">
        <f aca="false">AD910*0.1</f>
        <v>5.223868284E-007</v>
      </c>
      <c r="AI910" s="0" t="n">
        <f aca="false">(SQRT(((AG910/W910)^2)+((AH910/AD910)^2)))*AE910</f>
        <v>0.343817811002952</v>
      </c>
      <c r="AJ910" s="0" t="n">
        <v>3.02832944E-007</v>
      </c>
      <c r="AK910" s="0" t="n">
        <f aca="false">(W910*AJ910)*EXP(L910*M910)</f>
        <v>0.198337942974191</v>
      </c>
      <c r="AL910" s="0" t="n">
        <v>357238.890533241</v>
      </c>
      <c r="AM910" s="0" t="n">
        <v>6507.82824848106</v>
      </c>
      <c r="AN910" s="0" t="n">
        <f aca="false">AJ910*0.1</f>
        <v>3.02832944E-008</v>
      </c>
      <c r="AO910" s="0" t="n">
        <f aca="false">(SQRT(((AM910/W910)^2)+((AN910/AJ910)^2)))*AK910</f>
        <v>0.019931467304519</v>
      </c>
    </row>
    <row r="911" customFormat="false" ht="15" hidden="false" customHeight="false" outlineLevel="0" collapsed="false">
      <c r="A911" s="42" t="s">
        <v>544</v>
      </c>
      <c r="B911" s="40" t="s">
        <v>1416</v>
      </c>
      <c r="C911" s="0" t="s">
        <v>2122</v>
      </c>
      <c r="D911" s="41"/>
      <c r="E911" s="0" t="n">
        <v>8000</v>
      </c>
      <c r="F911" s="0" t="n">
        <v>7796</v>
      </c>
      <c r="G911" s="0" t="n">
        <f aca="false">(((F911*3.7852*35.81)/1000)/(H911^2))*1.2732</f>
        <v>21.0223682240001</v>
      </c>
      <c r="H911" s="0" t="n">
        <v>8</v>
      </c>
      <c r="I911" s="0" t="n">
        <v>59.3521037594919</v>
      </c>
      <c r="J911" s="0" t="n">
        <v>68.0016224983599</v>
      </c>
      <c r="K911" s="0" t="n">
        <v>3.82238500207701</v>
      </c>
      <c r="L911" s="0" t="n">
        <v>0.005</v>
      </c>
      <c r="M911" s="0" t="n">
        <v>0</v>
      </c>
      <c r="N911" s="0" t="n">
        <v>2275.54547250083</v>
      </c>
      <c r="O911" s="0" t="n">
        <f aca="false">(N911/2204.59)*EXP(L911*M911)</f>
        <v>1.03218533718325</v>
      </c>
      <c r="P911" s="0" t="n">
        <v>0.107322321005691</v>
      </c>
      <c r="Q911" s="0" t="n">
        <v>0.0548813846852914</v>
      </c>
      <c r="R911" s="0" t="n">
        <f aca="false">18.998926608387*(I911/Hoja4!$CJ$2)</f>
        <v>0.216794346412436</v>
      </c>
      <c r="S911" s="0" t="n">
        <v>0.346725101597201</v>
      </c>
      <c r="T911" s="0" t="n">
        <v>0.0215793379964769</v>
      </c>
      <c r="U911" s="0" t="n">
        <f aca="false">(SQRT(((P911/G911)^2)+((Q911/H911)^2)+((R911/I911)^2)+((S911/J911)^2)+((T911/K911)^2)))*O911</f>
        <v>0.0124006657090334</v>
      </c>
      <c r="V911" s="0" t="n">
        <f aca="false">O911&gt;U911</f>
        <v>1</v>
      </c>
      <c r="W911" s="0" t="n">
        <v>462709.000908999</v>
      </c>
      <c r="X911" s="0" t="n">
        <v>4.994E-006</v>
      </c>
      <c r="Y911" s="0" t="n">
        <f aca="false">(W911*X911)*EXP(L911*M911)</f>
        <v>2.31076875053954</v>
      </c>
      <c r="Z911" s="0" t="n">
        <v>363455.588561429</v>
      </c>
      <c r="AA911" s="0" t="n">
        <v>3748.14709444969</v>
      </c>
      <c r="AB911" s="0" t="n">
        <f aca="false">X911*0.1</f>
        <v>4.994E-007</v>
      </c>
      <c r="AC911" s="0" t="n">
        <f aca="false">(SQRT(((AA911/W911)^2)+((AB911/X911)^2)))*Y911</f>
        <v>0.231833765746262</v>
      </c>
      <c r="AD911" s="0" t="n">
        <v>5.223868284E-006</v>
      </c>
      <c r="AE911" s="0" t="n">
        <f aca="false">(W911*AD911)*EXP(L911*M911)</f>
        <v>2.41713087456984</v>
      </c>
      <c r="AF911" s="0" t="n">
        <v>363455.588561429</v>
      </c>
      <c r="AG911" s="0" t="n">
        <v>3748.14709444969</v>
      </c>
      <c r="AH911" s="0" t="n">
        <f aca="false">AD911*0.1</f>
        <v>5.223868284E-007</v>
      </c>
      <c r="AI911" s="0" t="n">
        <f aca="false">(SQRT(((AG911/W911)^2)+((AH911/AD911)^2)))*AE911</f>
        <v>0.242504816988823</v>
      </c>
      <c r="AJ911" s="0" t="n">
        <v>3.02832944E-007</v>
      </c>
      <c r="AK911" s="0" t="n">
        <f aca="false">(W911*AJ911)*EXP(L911*M911)</f>
        <v>0.140123528960571</v>
      </c>
      <c r="AL911" s="0" t="n">
        <v>363455.588561429</v>
      </c>
      <c r="AM911" s="0" t="n">
        <v>3748.14709444969</v>
      </c>
      <c r="AN911" s="0" t="n">
        <f aca="false">AJ911*0.1</f>
        <v>3.02832944E-008</v>
      </c>
      <c r="AO911" s="0" t="n">
        <f aca="false">(SQRT(((AM911/W911)^2)+((AN911/AJ911)^2)))*AK911</f>
        <v>0.0140582502602216</v>
      </c>
    </row>
    <row r="912" customFormat="false" ht="15" hidden="false" customHeight="false" outlineLevel="0" collapsed="false">
      <c r="A912" s="42" t="s">
        <v>544</v>
      </c>
      <c r="B912" s="32"/>
      <c r="C912" s="0" t="s">
        <v>2122</v>
      </c>
      <c r="D912" s="47"/>
      <c r="E912" s="0" t="n">
        <v>8000</v>
      </c>
      <c r="F912" s="0" t="n">
        <v>7796</v>
      </c>
      <c r="G912" s="0" t="n">
        <f aca="false">(((F912*3.7852*35.81)/1000)/(H912^2))*1.2732</f>
        <v>21.0223682240001</v>
      </c>
      <c r="H912" s="0" t="n">
        <v>8</v>
      </c>
      <c r="I912" s="0" t="n">
        <v>59.3521037594919</v>
      </c>
      <c r="J912" s="0" t="n">
        <v>68.0016224983599</v>
      </c>
      <c r="K912" s="0" t="n">
        <v>3.82238500207701</v>
      </c>
      <c r="L912" s="0" t="n">
        <v>0.005</v>
      </c>
      <c r="M912" s="0" t="n">
        <v>0</v>
      </c>
      <c r="N912" s="0" t="n">
        <v>2275.54547250083</v>
      </c>
      <c r="O912" s="0" t="n">
        <f aca="false">(N912/2204.59)*EXP(L912*M912)</f>
        <v>1.03218533718325</v>
      </c>
      <c r="P912" s="0" t="n">
        <v>0.107322321005691</v>
      </c>
      <c r="Q912" s="0" t="n">
        <v>0.0548813846852914</v>
      </c>
      <c r="R912" s="0" t="n">
        <f aca="false">18.998926608387*(I912/Hoja4!$CJ$2)</f>
        <v>0.216794346412436</v>
      </c>
      <c r="S912" s="0" t="n">
        <v>0.346725101597201</v>
      </c>
      <c r="T912" s="0" t="n">
        <v>0.0215793379964769</v>
      </c>
      <c r="U912" s="0" t="n">
        <f aca="false">(SQRT(((P912/G912)^2)+((Q912/H912)^2)+((R912/I912)^2)+((S912/J912)^2)+((T912/K912)^2)))*O912</f>
        <v>0.0124006657090334</v>
      </c>
      <c r="V912" s="0" t="n">
        <f aca="false">O912&gt;U912</f>
        <v>1</v>
      </c>
      <c r="W912" s="0" t="n">
        <v>462709.000908999</v>
      </c>
      <c r="X912" s="0" t="n">
        <v>4.994E-006</v>
      </c>
      <c r="Y912" s="0" t="n">
        <f aca="false">(W912*X912)*EXP(L912*M912)</f>
        <v>2.31076875053954</v>
      </c>
      <c r="Z912" s="0" t="n">
        <v>363455.588561429</v>
      </c>
      <c r="AA912" s="0" t="n">
        <v>3748.14709444969</v>
      </c>
      <c r="AB912" s="0" t="n">
        <f aca="false">X912*0.1</f>
        <v>4.994E-007</v>
      </c>
      <c r="AC912" s="0" t="n">
        <f aca="false">(SQRT(((AA912/W912)^2)+((AB912/X912)^2)))*Y912</f>
        <v>0.231833765746262</v>
      </c>
      <c r="AD912" s="0" t="n">
        <v>5.223868284E-006</v>
      </c>
      <c r="AE912" s="0" t="n">
        <f aca="false">(W912*AD912)*EXP(L912*M912)</f>
        <v>2.41713087456984</v>
      </c>
      <c r="AF912" s="0" t="n">
        <v>363455.588561429</v>
      </c>
      <c r="AG912" s="0" t="n">
        <v>3748.14709444969</v>
      </c>
      <c r="AH912" s="0" t="n">
        <f aca="false">AD912*0.1</f>
        <v>5.223868284E-007</v>
      </c>
      <c r="AI912" s="0" t="n">
        <f aca="false">(SQRT(((AG912/W912)^2)+((AH912/AD912)^2)))*AE912</f>
        <v>0.242504816988823</v>
      </c>
      <c r="AJ912" s="0" t="n">
        <v>3.02832944E-007</v>
      </c>
      <c r="AK912" s="0" t="n">
        <f aca="false">(W912*AJ912)*EXP(L912*M912)</f>
        <v>0.140123528960571</v>
      </c>
      <c r="AL912" s="0" t="n">
        <v>363455.588561429</v>
      </c>
      <c r="AM912" s="0" t="n">
        <v>3748.14709444969</v>
      </c>
      <c r="AN912" s="0" t="n">
        <f aca="false">AJ912*0.1</f>
        <v>3.02832944E-008</v>
      </c>
      <c r="AO912" s="0" t="n">
        <f aca="false">(SQRT(((AM912/W912)^2)+((AN912/AJ912)^2)))*AK912</f>
        <v>0.0140582502602216</v>
      </c>
    </row>
    <row r="913" customFormat="false" ht="15" hidden="false" customHeight="false" outlineLevel="0" collapsed="false">
      <c r="A913" s="42" t="s">
        <v>544</v>
      </c>
      <c r="B913" s="32"/>
      <c r="C913" s="0" t="s">
        <v>2153</v>
      </c>
      <c r="D913" s="47"/>
      <c r="E913" s="0" t="n">
        <v>8000</v>
      </c>
      <c r="F913" s="0" t="n">
        <v>7796</v>
      </c>
      <c r="G913" s="0" t="n">
        <f aca="false">(((F913*3.7852*35.81)/1000)/(H913^2))*1.2732</f>
        <v>21.0223682240001</v>
      </c>
      <c r="H913" s="0" t="n">
        <v>8</v>
      </c>
      <c r="I913" s="0" t="n">
        <v>84.009975042527</v>
      </c>
      <c r="J913" s="0" t="n">
        <v>130.009325504884</v>
      </c>
      <c r="K913" s="0" t="n">
        <v>0.00593973</v>
      </c>
      <c r="L913" s="0" t="n">
        <v>0.005</v>
      </c>
      <c r="M913" s="0" t="n">
        <v>0</v>
      </c>
      <c r="N913" s="0" t="n">
        <v>6.30669286670199</v>
      </c>
      <c r="O913" s="0" t="n">
        <f aca="false">(N913/2204.59)*EXP(L913*M913)</f>
        <v>0.00286071009425879</v>
      </c>
      <c r="P913" s="0" t="n">
        <v>0.107322321005691</v>
      </c>
      <c r="Q913" s="0" t="n">
        <v>0.0548813846852914</v>
      </c>
      <c r="R913" s="0" t="n">
        <f aca="false">18.998926608387*(I913/Hoja4!$CJ$2)</f>
        <v>0.306861702919115</v>
      </c>
      <c r="S913" s="0" t="n">
        <v>1.14894745568521</v>
      </c>
      <c r="T913" s="0" t="n">
        <v>5.58086552427142E-005</v>
      </c>
      <c r="U913" s="0" t="n">
        <f aca="false">(SQRT(((P913/G913)^2)+((Q913/H913)^2)+((R913/I913)^2)+((S913/J913)^2)+((T913/K913)^2)))*O913</f>
        <v>4.54887230249143E-005</v>
      </c>
      <c r="V913" s="0" t="n">
        <f aca="false">O913&gt;U913</f>
        <v>1</v>
      </c>
      <c r="W913" s="0" t="n">
        <v>654941.76543154</v>
      </c>
      <c r="X913" s="0" t="n">
        <v>4.994E-006</v>
      </c>
      <c r="Y913" s="0" t="n">
        <f aca="false">(W913*X913)*EXP(L913*M913)</f>
        <v>3.27077917656511</v>
      </c>
      <c r="Z913" s="0" t="n">
        <v>357238.890533241</v>
      </c>
      <c r="AA913" s="0" t="n">
        <v>6507.82824848106</v>
      </c>
      <c r="AB913" s="0" t="n">
        <f aca="false">X913*0.1</f>
        <v>4.994E-007</v>
      </c>
      <c r="AC913" s="0" t="n">
        <f aca="false">(SQRT(((AA913/W913)^2)+((AB913/X913)^2)))*Y913</f>
        <v>0.328688637385395</v>
      </c>
      <c r="AD913" s="0" t="n">
        <v>5.223868284E-006</v>
      </c>
      <c r="AE913" s="0" t="n">
        <f aca="false">(W913*AD913)*EXP(L913*M913)</f>
        <v>3.42132951630479</v>
      </c>
      <c r="AF913" s="0" t="n">
        <v>357238.890533241</v>
      </c>
      <c r="AG913" s="0" t="n">
        <v>6507.82824848106</v>
      </c>
      <c r="AH913" s="0" t="n">
        <f aca="false">AD913*0.1</f>
        <v>5.223868284E-007</v>
      </c>
      <c r="AI913" s="0" t="n">
        <f aca="false">(SQRT(((AG913/W913)^2)+((AH913/AD913)^2)))*AE913</f>
        <v>0.343817811002952</v>
      </c>
      <c r="AJ913" s="0" t="n">
        <v>3.02832944E-007</v>
      </c>
      <c r="AK913" s="0" t="n">
        <f aca="false">(W913*AJ913)*EXP(L913*M913)</f>
        <v>0.198337942974191</v>
      </c>
      <c r="AL913" s="0" t="n">
        <v>357238.890533241</v>
      </c>
      <c r="AM913" s="0" t="n">
        <v>6507.82824848106</v>
      </c>
      <c r="AN913" s="0" t="n">
        <f aca="false">AJ913*0.1</f>
        <v>3.02832944E-008</v>
      </c>
      <c r="AO913" s="0" t="n">
        <f aca="false">(SQRT(((AM913/W913)^2)+((AN913/AJ913)^2)))*AK913</f>
        <v>0.019931467304519</v>
      </c>
    </row>
    <row r="914" customFormat="false" ht="15" hidden="false" customHeight="false" outlineLevel="0" collapsed="false">
      <c r="A914" s="42" t="s">
        <v>544</v>
      </c>
      <c r="B914" s="40" t="s">
        <v>1420</v>
      </c>
      <c r="C914" s="0" t="s">
        <v>2122</v>
      </c>
      <c r="D914" s="41"/>
      <c r="E914" s="0" t="n">
        <v>8000</v>
      </c>
      <c r="F914" s="0" t="n">
        <v>7796</v>
      </c>
      <c r="G914" s="0" t="n">
        <f aca="false">(((F914*3.7852*35.81)/1000)/(H914^2))*1.2732</f>
        <v>21.0223682240001</v>
      </c>
      <c r="H914" s="0" t="n">
        <v>8</v>
      </c>
      <c r="I914" s="0" t="n">
        <v>59.3521037594919</v>
      </c>
      <c r="J914" s="0" t="n">
        <v>68.0016224983599</v>
      </c>
      <c r="K914" s="0" t="n">
        <v>3.82238500207701</v>
      </c>
      <c r="L914" s="0" t="n">
        <v>0.005</v>
      </c>
      <c r="M914" s="0" t="n">
        <v>0</v>
      </c>
      <c r="N914" s="0" t="n">
        <v>2275.54547250083</v>
      </c>
      <c r="O914" s="0" t="n">
        <f aca="false">(N914/2204.59)*EXP(L914*M914)</f>
        <v>1.03218533718325</v>
      </c>
      <c r="P914" s="0" t="n">
        <v>0.107322321005691</v>
      </c>
      <c r="Q914" s="0" t="n">
        <v>0.0548813846852914</v>
      </c>
      <c r="R914" s="0" t="n">
        <f aca="false">18.998926608387*(I914/Hoja4!$CJ$2)</f>
        <v>0.216794346412436</v>
      </c>
      <c r="S914" s="0" t="n">
        <v>0.346725101597201</v>
      </c>
      <c r="T914" s="0" t="n">
        <v>0.0215793379964769</v>
      </c>
      <c r="U914" s="0" t="n">
        <f aca="false">(SQRT(((P914/G914)^2)+((Q914/H914)^2)+((R914/I914)^2)+((S914/J914)^2)+((T914/K914)^2)))*O914</f>
        <v>0.0124006657090334</v>
      </c>
      <c r="V914" s="0" t="n">
        <f aca="false">O914&gt;U914</f>
        <v>1</v>
      </c>
      <c r="W914" s="0" t="n">
        <v>462709.000908999</v>
      </c>
      <c r="X914" s="0" t="n">
        <v>4.994E-006</v>
      </c>
      <c r="Y914" s="0" t="n">
        <f aca="false">(W914*X914)*EXP(L914*M914)</f>
        <v>2.31076875053954</v>
      </c>
      <c r="Z914" s="0" t="n">
        <v>363455.588561429</v>
      </c>
      <c r="AA914" s="0" t="n">
        <v>3748.14709444969</v>
      </c>
      <c r="AB914" s="0" t="n">
        <f aca="false">X914*0.1</f>
        <v>4.994E-007</v>
      </c>
      <c r="AC914" s="0" t="n">
        <f aca="false">(SQRT(((AA914/W914)^2)+((AB914/X914)^2)))*Y914</f>
        <v>0.231833765746262</v>
      </c>
      <c r="AD914" s="0" t="n">
        <v>5.223868284E-006</v>
      </c>
      <c r="AE914" s="0" t="n">
        <f aca="false">(W914*AD914)*EXP(L914*M914)</f>
        <v>2.41713087456984</v>
      </c>
      <c r="AF914" s="0" t="n">
        <v>363455.588561429</v>
      </c>
      <c r="AG914" s="0" t="n">
        <v>3748.14709444969</v>
      </c>
      <c r="AH914" s="0" t="n">
        <f aca="false">AD914*0.1</f>
        <v>5.223868284E-007</v>
      </c>
      <c r="AI914" s="0" t="n">
        <f aca="false">(SQRT(((AG914/W914)^2)+((AH914/AD914)^2)))*AE914</f>
        <v>0.242504816988823</v>
      </c>
      <c r="AJ914" s="0" t="n">
        <v>3.02832944E-007</v>
      </c>
      <c r="AK914" s="0" t="n">
        <f aca="false">(W914*AJ914)*EXP(L914*M914)</f>
        <v>0.140123528960571</v>
      </c>
      <c r="AL914" s="0" t="n">
        <v>363455.588561429</v>
      </c>
      <c r="AM914" s="0" t="n">
        <v>3748.14709444969</v>
      </c>
      <c r="AN914" s="0" t="n">
        <f aca="false">AJ914*0.1</f>
        <v>3.02832944E-008</v>
      </c>
      <c r="AO914" s="0" t="n">
        <f aca="false">(SQRT(((AM914/W914)^2)+((AN914/AJ914)^2)))*AK914</f>
        <v>0.0140582502602216</v>
      </c>
    </row>
    <row r="915" customFormat="false" ht="15" hidden="false" customHeight="false" outlineLevel="0" collapsed="false">
      <c r="A915" s="42" t="s">
        <v>544</v>
      </c>
      <c r="B915" s="32"/>
      <c r="C915" s="0" t="s">
        <v>2122</v>
      </c>
      <c r="D915" s="47"/>
      <c r="E915" s="0" t="n">
        <v>8000</v>
      </c>
      <c r="F915" s="0" t="n">
        <v>7796</v>
      </c>
      <c r="G915" s="0" t="n">
        <f aca="false">(((F915*3.7852*35.81)/1000)/(H915^2))*1.2732</f>
        <v>21.0223682240001</v>
      </c>
      <c r="H915" s="0" t="n">
        <v>8</v>
      </c>
      <c r="I915" s="0" t="n">
        <v>59.3521037594919</v>
      </c>
      <c r="J915" s="0" t="n">
        <v>68.0016224983599</v>
      </c>
      <c r="K915" s="0" t="n">
        <v>3.82238500207701</v>
      </c>
      <c r="L915" s="0" t="n">
        <v>0.005</v>
      </c>
      <c r="M915" s="0" t="n">
        <v>0</v>
      </c>
      <c r="N915" s="0" t="n">
        <v>2275.54547250083</v>
      </c>
      <c r="O915" s="0" t="n">
        <f aca="false">(N915/2204.59)*EXP(L915*M915)</f>
        <v>1.03218533718325</v>
      </c>
      <c r="P915" s="0" t="n">
        <v>0.107322321005691</v>
      </c>
      <c r="Q915" s="0" t="n">
        <v>0.0548813846852914</v>
      </c>
      <c r="R915" s="0" t="n">
        <f aca="false">18.998926608387*(I915/Hoja4!$CJ$2)</f>
        <v>0.216794346412436</v>
      </c>
      <c r="S915" s="0" t="n">
        <v>0.346725101597201</v>
      </c>
      <c r="T915" s="0" t="n">
        <v>0.0215793379964769</v>
      </c>
      <c r="U915" s="0" t="n">
        <f aca="false">(SQRT(((P915/G915)^2)+((Q915/H915)^2)+((R915/I915)^2)+((S915/J915)^2)+((T915/K915)^2)))*O915</f>
        <v>0.0124006657090334</v>
      </c>
      <c r="V915" s="0" t="n">
        <f aca="false">O915&gt;U915</f>
        <v>1</v>
      </c>
      <c r="W915" s="0" t="n">
        <v>462709.000908999</v>
      </c>
      <c r="X915" s="0" t="n">
        <v>4.994E-006</v>
      </c>
      <c r="Y915" s="0" t="n">
        <f aca="false">(W915*X915)*EXP(L915*M915)</f>
        <v>2.31076875053954</v>
      </c>
      <c r="Z915" s="0" t="n">
        <v>363455.588561429</v>
      </c>
      <c r="AA915" s="0" t="n">
        <v>3748.14709444969</v>
      </c>
      <c r="AB915" s="0" t="n">
        <f aca="false">X915*0.1</f>
        <v>4.994E-007</v>
      </c>
      <c r="AC915" s="0" t="n">
        <f aca="false">(SQRT(((AA915/W915)^2)+((AB915/X915)^2)))*Y915</f>
        <v>0.231833765746262</v>
      </c>
      <c r="AD915" s="0" t="n">
        <v>5.223868284E-006</v>
      </c>
      <c r="AE915" s="0" t="n">
        <f aca="false">(W915*AD915)*EXP(L915*M915)</f>
        <v>2.41713087456984</v>
      </c>
      <c r="AF915" s="0" t="n">
        <v>363455.588561429</v>
      </c>
      <c r="AG915" s="0" t="n">
        <v>3748.14709444969</v>
      </c>
      <c r="AH915" s="0" t="n">
        <f aca="false">AD915*0.1</f>
        <v>5.223868284E-007</v>
      </c>
      <c r="AI915" s="0" t="n">
        <f aca="false">(SQRT(((AG915/W915)^2)+((AH915/AD915)^2)))*AE915</f>
        <v>0.242504816988823</v>
      </c>
      <c r="AJ915" s="0" t="n">
        <v>3.02832944E-007</v>
      </c>
      <c r="AK915" s="0" t="n">
        <f aca="false">(W915*AJ915)*EXP(L915*M915)</f>
        <v>0.140123528960571</v>
      </c>
      <c r="AL915" s="0" t="n">
        <v>363455.588561429</v>
      </c>
      <c r="AM915" s="0" t="n">
        <v>3748.14709444969</v>
      </c>
      <c r="AN915" s="0" t="n">
        <f aca="false">AJ915*0.1</f>
        <v>3.02832944E-008</v>
      </c>
      <c r="AO915" s="0" t="n">
        <f aca="false">(SQRT(((AM915/W915)^2)+((AN915/AJ915)^2)))*AK915</f>
        <v>0.0140582502602216</v>
      </c>
    </row>
    <row r="916" customFormat="false" ht="15" hidden="false" customHeight="false" outlineLevel="0" collapsed="false">
      <c r="A916" s="42" t="s">
        <v>544</v>
      </c>
      <c r="B916" s="32"/>
      <c r="C916" s="0" t="s">
        <v>2153</v>
      </c>
      <c r="D916" s="47"/>
      <c r="E916" s="0" t="n">
        <v>8000</v>
      </c>
      <c r="F916" s="0" t="n">
        <v>7796</v>
      </c>
      <c r="G916" s="0" t="n">
        <f aca="false">(((F916*3.7852*35.81)/1000)/(H916^2))*1.2732</f>
        <v>21.0223682240001</v>
      </c>
      <c r="H916" s="0" t="n">
        <v>8</v>
      </c>
      <c r="I916" s="0" t="n">
        <v>84.009975042527</v>
      </c>
      <c r="J916" s="0" t="n">
        <v>130.009325504884</v>
      </c>
      <c r="K916" s="0" t="n">
        <v>0.00593973</v>
      </c>
      <c r="L916" s="0" t="n">
        <v>0.005</v>
      </c>
      <c r="M916" s="0" t="n">
        <v>0</v>
      </c>
      <c r="N916" s="0" t="n">
        <v>6.30669286670199</v>
      </c>
      <c r="O916" s="0" t="n">
        <f aca="false">(N916/2204.59)*EXP(L916*M916)</f>
        <v>0.00286071009425879</v>
      </c>
      <c r="P916" s="0" t="n">
        <v>0.107322321005691</v>
      </c>
      <c r="Q916" s="0" t="n">
        <v>0.0548813846852914</v>
      </c>
      <c r="R916" s="0" t="n">
        <f aca="false">18.998926608387*(I916/Hoja4!$CJ$2)</f>
        <v>0.306861702919115</v>
      </c>
      <c r="S916" s="0" t="n">
        <v>1.14894745568521</v>
      </c>
      <c r="T916" s="0" t="n">
        <v>5.58086552427142E-005</v>
      </c>
      <c r="U916" s="0" t="n">
        <f aca="false">(SQRT(((P916/G916)^2)+((Q916/H916)^2)+((R916/I916)^2)+((S916/J916)^2)+((T916/K916)^2)))*O916</f>
        <v>4.54887230249143E-005</v>
      </c>
      <c r="V916" s="0" t="n">
        <f aca="false">O916&gt;U916</f>
        <v>1</v>
      </c>
      <c r="W916" s="0" t="n">
        <v>654941.76543154</v>
      </c>
      <c r="X916" s="0" t="n">
        <v>4.994E-006</v>
      </c>
      <c r="Y916" s="0" t="n">
        <f aca="false">(W916*X916)*EXP(L916*M916)</f>
        <v>3.27077917656511</v>
      </c>
      <c r="Z916" s="0" t="n">
        <v>357238.890533241</v>
      </c>
      <c r="AA916" s="0" t="n">
        <v>6507.82824848106</v>
      </c>
      <c r="AB916" s="0" t="n">
        <f aca="false">X916*0.1</f>
        <v>4.994E-007</v>
      </c>
      <c r="AC916" s="0" t="n">
        <f aca="false">(SQRT(((AA916/W916)^2)+((AB916/X916)^2)))*Y916</f>
        <v>0.328688637385395</v>
      </c>
      <c r="AD916" s="0" t="n">
        <v>5.223868284E-006</v>
      </c>
      <c r="AE916" s="0" t="n">
        <f aca="false">(W916*AD916)*EXP(L916*M916)</f>
        <v>3.42132951630479</v>
      </c>
      <c r="AF916" s="0" t="n">
        <v>357238.890533241</v>
      </c>
      <c r="AG916" s="0" t="n">
        <v>6507.82824848106</v>
      </c>
      <c r="AH916" s="0" t="n">
        <f aca="false">AD916*0.1</f>
        <v>5.223868284E-007</v>
      </c>
      <c r="AI916" s="0" t="n">
        <f aca="false">(SQRT(((AG916/W916)^2)+((AH916/AD916)^2)))*AE916</f>
        <v>0.343817811002952</v>
      </c>
      <c r="AJ916" s="0" t="n">
        <v>3.02832944E-007</v>
      </c>
      <c r="AK916" s="0" t="n">
        <f aca="false">(W916*AJ916)*EXP(L916*M916)</f>
        <v>0.198337942974191</v>
      </c>
      <c r="AL916" s="0" t="n">
        <v>357238.890533241</v>
      </c>
      <c r="AM916" s="0" t="n">
        <v>6507.82824848106</v>
      </c>
      <c r="AN916" s="0" t="n">
        <f aca="false">AJ916*0.1</f>
        <v>3.02832944E-008</v>
      </c>
      <c r="AO916" s="0" t="n">
        <f aca="false">(SQRT(((AM916/W916)^2)+((AN916/AJ916)^2)))*AK916</f>
        <v>0.019931467304519</v>
      </c>
    </row>
    <row r="917" customFormat="false" ht="15" hidden="false" customHeight="false" outlineLevel="0" collapsed="false">
      <c r="A917" s="42" t="s">
        <v>544</v>
      </c>
      <c r="B917" s="40" t="s">
        <v>1368</v>
      </c>
      <c r="C917" s="0" t="s">
        <v>2122</v>
      </c>
      <c r="D917" s="41"/>
      <c r="E917" s="0" t="n">
        <v>8000</v>
      </c>
      <c r="F917" s="0" t="n">
        <v>7796</v>
      </c>
      <c r="G917" s="0" t="n">
        <f aca="false">(((F917*3.7852*35.81)/1000)/(H917^2))*1.2732</f>
        <v>21.0223682240001</v>
      </c>
      <c r="H917" s="0" t="n">
        <v>8</v>
      </c>
      <c r="I917" s="0" t="n">
        <v>59.3521037594919</v>
      </c>
      <c r="J917" s="0" t="n">
        <v>68.0016224983599</v>
      </c>
      <c r="K917" s="0" t="n">
        <v>3.82238500207701</v>
      </c>
      <c r="L917" s="0" t="n">
        <v>0.005</v>
      </c>
      <c r="M917" s="0" t="n">
        <v>0</v>
      </c>
      <c r="N917" s="0" t="n">
        <v>2275.54547250083</v>
      </c>
      <c r="O917" s="0" t="n">
        <f aca="false">(N917/2204.59)*EXP(L917*M917)</f>
        <v>1.03218533718325</v>
      </c>
      <c r="P917" s="0" t="n">
        <v>0.107322321005691</v>
      </c>
      <c r="Q917" s="0" t="n">
        <v>0.0548813846852914</v>
      </c>
      <c r="R917" s="0" t="n">
        <f aca="false">18.998926608387*(I917/Hoja4!$CJ$2)</f>
        <v>0.216794346412436</v>
      </c>
      <c r="S917" s="0" t="n">
        <v>0.346725101597201</v>
      </c>
      <c r="T917" s="0" t="n">
        <v>0.0215793379964769</v>
      </c>
      <c r="U917" s="0" t="n">
        <f aca="false">(SQRT(((P917/G917)^2)+((Q917/H917)^2)+((R917/I917)^2)+((S917/J917)^2)+((T917/K917)^2)))*O917</f>
        <v>0.0124006657090334</v>
      </c>
      <c r="V917" s="0" t="n">
        <f aca="false">O917&gt;U917</f>
        <v>1</v>
      </c>
      <c r="W917" s="0" t="n">
        <v>462709.000908999</v>
      </c>
      <c r="X917" s="0" t="n">
        <v>4.994E-006</v>
      </c>
      <c r="Y917" s="0" t="n">
        <f aca="false">(W917*X917)*EXP(L917*M917)</f>
        <v>2.31076875053954</v>
      </c>
      <c r="Z917" s="0" t="n">
        <v>363455.588561429</v>
      </c>
      <c r="AA917" s="0" t="n">
        <v>3748.14709444969</v>
      </c>
      <c r="AB917" s="0" t="n">
        <f aca="false">X917*0.1</f>
        <v>4.994E-007</v>
      </c>
      <c r="AC917" s="0" t="n">
        <f aca="false">(SQRT(((AA917/W917)^2)+((AB917/X917)^2)))*Y917</f>
        <v>0.231833765746262</v>
      </c>
      <c r="AD917" s="0" t="n">
        <v>5.223868284E-006</v>
      </c>
      <c r="AE917" s="0" t="n">
        <f aca="false">(W917*AD917)*EXP(L917*M917)</f>
        <v>2.41713087456984</v>
      </c>
      <c r="AF917" s="0" t="n">
        <v>363455.588561429</v>
      </c>
      <c r="AG917" s="0" t="n">
        <v>3748.14709444969</v>
      </c>
      <c r="AH917" s="0" t="n">
        <f aca="false">AD917*0.1</f>
        <v>5.223868284E-007</v>
      </c>
      <c r="AI917" s="0" t="n">
        <f aca="false">(SQRT(((AG917/W917)^2)+((AH917/AD917)^2)))*AE917</f>
        <v>0.242504816988823</v>
      </c>
      <c r="AJ917" s="0" t="n">
        <v>3.02832944E-007</v>
      </c>
      <c r="AK917" s="0" t="n">
        <f aca="false">(W917*AJ917)*EXP(L917*M917)</f>
        <v>0.140123528960571</v>
      </c>
      <c r="AL917" s="0" t="n">
        <v>363455.588561429</v>
      </c>
      <c r="AM917" s="0" t="n">
        <v>3748.14709444969</v>
      </c>
      <c r="AN917" s="0" t="n">
        <f aca="false">AJ917*0.1</f>
        <v>3.02832944E-008</v>
      </c>
      <c r="AO917" s="0" t="n">
        <f aca="false">(SQRT(((AM917/W917)^2)+((AN917/AJ917)^2)))*AK917</f>
        <v>0.0140582502602216</v>
      </c>
    </row>
    <row r="918" customFormat="false" ht="15" hidden="false" customHeight="false" outlineLevel="0" collapsed="false">
      <c r="A918" s="42" t="s">
        <v>544</v>
      </c>
      <c r="B918" s="32"/>
      <c r="C918" s="0" t="s">
        <v>2122</v>
      </c>
      <c r="D918" s="47"/>
      <c r="E918" s="0" t="n">
        <v>8000</v>
      </c>
      <c r="F918" s="0" t="n">
        <v>7796</v>
      </c>
      <c r="G918" s="0" t="n">
        <f aca="false">(((F918*3.7852*35.81)/1000)/(H918^2))*1.2732</f>
        <v>21.0223682240001</v>
      </c>
      <c r="H918" s="0" t="n">
        <v>8</v>
      </c>
      <c r="I918" s="0" t="n">
        <v>59.3521037594919</v>
      </c>
      <c r="J918" s="0" t="n">
        <v>68.0016224983599</v>
      </c>
      <c r="K918" s="0" t="n">
        <v>3.82238500207701</v>
      </c>
      <c r="L918" s="0" t="n">
        <v>0.005</v>
      </c>
      <c r="M918" s="0" t="n">
        <v>0</v>
      </c>
      <c r="N918" s="0" t="n">
        <v>2275.54547250083</v>
      </c>
      <c r="O918" s="0" t="n">
        <f aca="false">(N918/2204.59)*EXP(L918*M918)</f>
        <v>1.03218533718325</v>
      </c>
      <c r="P918" s="0" t="n">
        <v>0.107322321005691</v>
      </c>
      <c r="Q918" s="0" t="n">
        <v>0.0548813846852914</v>
      </c>
      <c r="R918" s="0" t="n">
        <f aca="false">18.998926608387*(I918/Hoja4!$CJ$2)</f>
        <v>0.216794346412436</v>
      </c>
      <c r="S918" s="0" t="n">
        <v>0.346725101597201</v>
      </c>
      <c r="T918" s="0" t="n">
        <v>0.0215793379964769</v>
      </c>
      <c r="U918" s="0" t="n">
        <f aca="false">(SQRT(((P918/G918)^2)+((Q918/H918)^2)+((R918/I918)^2)+((S918/J918)^2)+((T918/K918)^2)))*O918</f>
        <v>0.0124006657090334</v>
      </c>
      <c r="V918" s="0" t="n">
        <f aca="false">O918&gt;U918</f>
        <v>1</v>
      </c>
      <c r="W918" s="0" t="n">
        <v>462709.000908999</v>
      </c>
      <c r="X918" s="0" t="n">
        <v>4.994E-006</v>
      </c>
      <c r="Y918" s="0" t="n">
        <f aca="false">(W918*X918)*EXP(L918*M918)</f>
        <v>2.31076875053954</v>
      </c>
      <c r="Z918" s="0" t="n">
        <v>363455.588561429</v>
      </c>
      <c r="AA918" s="0" t="n">
        <v>3748.14709444969</v>
      </c>
      <c r="AB918" s="0" t="n">
        <f aca="false">X918*0.1</f>
        <v>4.994E-007</v>
      </c>
      <c r="AC918" s="0" t="n">
        <f aca="false">(SQRT(((AA918/W918)^2)+((AB918/X918)^2)))*Y918</f>
        <v>0.231833765746262</v>
      </c>
      <c r="AD918" s="0" t="n">
        <v>5.223868284E-006</v>
      </c>
      <c r="AE918" s="0" t="n">
        <f aca="false">(W918*AD918)*EXP(L918*M918)</f>
        <v>2.41713087456984</v>
      </c>
      <c r="AF918" s="0" t="n">
        <v>363455.588561429</v>
      </c>
      <c r="AG918" s="0" t="n">
        <v>3748.14709444969</v>
      </c>
      <c r="AH918" s="0" t="n">
        <f aca="false">AD918*0.1</f>
        <v>5.223868284E-007</v>
      </c>
      <c r="AI918" s="0" t="n">
        <f aca="false">(SQRT(((AG918/W918)^2)+((AH918/AD918)^2)))*AE918</f>
        <v>0.242504816988823</v>
      </c>
      <c r="AJ918" s="0" t="n">
        <v>3.02832944E-007</v>
      </c>
      <c r="AK918" s="0" t="n">
        <f aca="false">(W918*AJ918)*EXP(L918*M918)</f>
        <v>0.140123528960571</v>
      </c>
      <c r="AL918" s="0" t="n">
        <v>363455.588561429</v>
      </c>
      <c r="AM918" s="0" t="n">
        <v>3748.14709444969</v>
      </c>
      <c r="AN918" s="0" t="n">
        <f aca="false">AJ918*0.1</f>
        <v>3.02832944E-008</v>
      </c>
      <c r="AO918" s="0" t="n">
        <f aca="false">(SQRT(((AM918/W918)^2)+((AN918/AJ918)^2)))*AK918</f>
        <v>0.0140582502602216</v>
      </c>
    </row>
    <row r="919" customFormat="false" ht="15" hidden="false" customHeight="false" outlineLevel="0" collapsed="false">
      <c r="A919" s="42" t="s">
        <v>544</v>
      </c>
      <c r="B919" s="32"/>
      <c r="C919" s="0" t="s">
        <v>2153</v>
      </c>
      <c r="D919" s="47"/>
      <c r="E919" s="0" t="n">
        <v>8000</v>
      </c>
      <c r="F919" s="0" t="n">
        <v>7796</v>
      </c>
      <c r="G919" s="0" t="n">
        <f aca="false">(((F919*3.7852*35.81)/1000)/(H919^2))*1.2732</f>
        <v>21.0223682240001</v>
      </c>
      <c r="H919" s="0" t="n">
        <v>8</v>
      </c>
      <c r="I919" s="0" t="n">
        <v>84.009975042527</v>
      </c>
      <c r="J919" s="0" t="n">
        <v>130.009325504884</v>
      </c>
      <c r="K919" s="0" t="n">
        <v>0.00593973</v>
      </c>
      <c r="L919" s="0" t="n">
        <v>0.005</v>
      </c>
      <c r="M919" s="0" t="n">
        <v>0</v>
      </c>
      <c r="N919" s="0" t="n">
        <v>6.30669286670199</v>
      </c>
      <c r="O919" s="0" t="n">
        <f aca="false">(N919/2204.59)*EXP(L919*M919)</f>
        <v>0.00286071009425879</v>
      </c>
      <c r="P919" s="0" t="n">
        <v>0.107322321005691</v>
      </c>
      <c r="Q919" s="0" t="n">
        <v>0.0548813846852914</v>
      </c>
      <c r="R919" s="0" t="n">
        <f aca="false">18.998926608387*(I919/Hoja4!$CJ$2)</f>
        <v>0.306861702919115</v>
      </c>
      <c r="S919" s="0" t="n">
        <v>1.14894745568521</v>
      </c>
      <c r="T919" s="0" t="n">
        <v>5.58086552427142E-005</v>
      </c>
      <c r="U919" s="0" t="n">
        <f aca="false">(SQRT(((P919/G919)^2)+((Q919/H919)^2)+((R919/I919)^2)+((S919/J919)^2)+((T919/K919)^2)))*O919</f>
        <v>4.54887230249143E-005</v>
      </c>
      <c r="V919" s="0" t="n">
        <f aca="false">O919&gt;U919</f>
        <v>1</v>
      </c>
      <c r="W919" s="0" t="n">
        <v>654941.76543154</v>
      </c>
      <c r="X919" s="0" t="n">
        <v>4.994E-006</v>
      </c>
      <c r="Y919" s="0" t="n">
        <f aca="false">(W919*X919)*EXP(L919*M919)</f>
        <v>3.27077917656511</v>
      </c>
      <c r="Z919" s="0" t="n">
        <v>357238.890533241</v>
      </c>
      <c r="AA919" s="0" t="n">
        <v>6507.82824848106</v>
      </c>
      <c r="AB919" s="0" t="n">
        <f aca="false">X919*0.1</f>
        <v>4.994E-007</v>
      </c>
      <c r="AC919" s="0" t="n">
        <f aca="false">(SQRT(((AA919/W919)^2)+((AB919/X919)^2)))*Y919</f>
        <v>0.328688637385395</v>
      </c>
      <c r="AD919" s="0" t="n">
        <v>5.223868284E-006</v>
      </c>
      <c r="AE919" s="0" t="n">
        <f aca="false">(W919*AD919)*EXP(L919*M919)</f>
        <v>3.42132951630479</v>
      </c>
      <c r="AF919" s="0" t="n">
        <v>357238.890533241</v>
      </c>
      <c r="AG919" s="0" t="n">
        <v>6507.82824848106</v>
      </c>
      <c r="AH919" s="0" t="n">
        <f aca="false">AD919*0.1</f>
        <v>5.223868284E-007</v>
      </c>
      <c r="AI919" s="0" t="n">
        <f aca="false">(SQRT(((AG919/W919)^2)+((AH919/AD919)^2)))*AE919</f>
        <v>0.343817811002952</v>
      </c>
      <c r="AJ919" s="0" t="n">
        <v>3.02832944E-007</v>
      </c>
      <c r="AK919" s="0" t="n">
        <f aca="false">(W919*AJ919)*EXP(L919*M919)</f>
        <v>0.198337942974191</v>
      </c>
      <c r="AL919" s="0" t="n">
        <v>357238.890533241</v>
      </c>
      <c r="AM919" s="0" t="n">
        <v>6507.82824848106</v>
      </c>
      <c r="AN919" s="0" t="n">
        <f aca="false">AJ919*0.1</f>
        <v>3.02832944E-008</v>
      </c>
      <c r="AO919" s="0" t="n">
        <f aca="false">(SQRT(((AM919/W919)^2)+((AN919/AJ919)^2)))*AK919</f>
        <v>0.019931467304519</v>
      </c>
    </row>
    <row r="920" customFormat="false" ht="15" hidden="false" customHeight="false" outlineLevel="0" collapsed="false">
      <c r="A920" s="42" t="s">
        <v>544</v>
      </c>
      <c r="B920" s="50" t="s">
        <v>1425</v>
      </c>
      <c r="C920" s="0" t="s">
        <v>2122</v>
      </c>
      <c r="D920" s="41"/>
      <c r="E920" s="0" t="n">
        <v>8000</v>
      </c>
      <c r="F920" s="0" t="n">
        <v>7796</v>
      </c>
      <c r="G920" s="0" t="n">
        <f aca="false">(((F920*3.7852*35.81)/1000)/(H920^2))*1.2732</f>
        <v>21.0223682240001</v>
      </c>
      <c r="H920" s="0" t="n">
        <v>8</v>
      </c>
      <c r="I920" s="0" t="n">
        <v>59.3521037594919</v>
      </c>
      <c r="J920" s="0" t="n">
        <v>68.0016224983599</v>
      </c>
      <c r="K920" s="0" t="n">
        <v>3.82238500207701</v>
      </c>
      <c r="L920" s="0" t="n">
        <v>0.005</v>
      </c>
      <c r="M920" s="0" t="n">
        <v>0</v>
      </c>
      <c r="N920" s="0" t="n">
        <v>2275.54547250083</v>
      </c>
      <c r="O920" s="0" t="n">
        <f aca="false">(N920/2204.59)*EXP(L920*M920)</f>
        <v>1.03218533718325</v>
      </c>
      <c r="P920" s="0" t="n">
        <v>0.107322321005691</v>
      </c>
      <c r="Q920" s="0" t="n">
        <v>0.0548813846852914</v>
      </c>
      <c r="R920" s="0" t="n">
        <f aca="false">18.998926608387*(I920/Hoja4!$CJ$2)</f>
        <v>0.216794346412436</v>
      </c>
      <c r="S920" s="0" t="n">
        <v>0.346725101597201</v>
      </c>
      <c r="T920" s="0" t="n">
        <v>0.0215793379964769</v>
      </c>
      <c r="U920" s="0" t="n">
        <f aca="false">(SQRT(((P920/G920)^2)+((Q920/H920)^2)+((R920/I920)^2)+((S920/J920)^2)+((T920/K920)^2)))*O920</f>
        <v>0.0124006657090334</v>
      </c>
      <c r="V920" s="0" t="n">
        <f aca="false">O920&gt;U920</f>
        <v>1</v>
      </c>
      <c r="W920" s="0" t="n">
        <v>462709.000908999</v>
      </c>
      <c r="X920" s="0" t="n">
        <v>4.994E-006</v>
      </c>
      <c r="Y920" s="0" t="n">
        <f aca="false">(W920*X920)*EXP(L920*M920)</f>
        <v>2.31076875053954</v>
      </c>
      <c r="Z920" s="0" t="n">
        <v>363455.588561429</v>
      </c>
      <c r="AA920" s="0" t="n">
        <v>3748.14709444969</v>
      </c>
      <c r="AB920" s="0" t="n">
        <f aca="false">X920*0.1</f>
        <v>4.994E-007</v>
      </c>
      <c r="AC920" s="0" t="n">
        <f aca="false">(SQRT(((AA920/W920)^2)+((AB920/X920)^2)))*Y920</f>
        <v>0.231833765746262</v>
      </c>
      <c r="AD920" s="0" t="n">
        <v>5.223868284E-006</v>
      </c>
      <c r="AE920" s="0" t="n">
        <f aca="false">(W920*AD920)*EXP(L920*M920)</f>
        <v>2.41713087456984</v>
      </c>
      <c r="AF920" s="0" t="n">
        <v>363455.588561429</v>
      </c>
      <c r="AG920" s="0" t="n">
        <v>3748.14709444969</v>
      </c>
      <c r="AH920" s="0" t="n">
        <f aca="false">AD920*0.1</f>
        <v>5.223868284E-007</v>
      </c>
      <c r="AI920" s="0" t="n">
        <f aca="false">(SQRT(((AG920/W920)^2)+((AH920/AD920)^2)))*AE920</f>
        <v>0.242504816988823</v>
      </c>
      <c r="AJ920" s="0" t="n">
        <v>3.02832944E-007</v>
      </c>
      <c r="AK920" s="0" t="n">
        <f aca="false">(W920*AJ920)*EXP(L920*M920)</f>
        <v>0.140123528960571</v>
      </c>
      <c r="AL920" s="0" t="n">
        <v>363455.588561429</v>
      </c>
      <c r="AM920" s="0" t="n">
        <v>3748.14709444969</v>
      </c>
      <c r="AN920" s="0" t="n">
        <f aca="false">AJ920*0.1</f>
        <v>3.02832944E-008</v>
      </c>
      <c r="AO920" s="0" t="n">
        <f aca="false">(SQRT(((AM920/W920)^2)+((AN920/AJ920)^2)))*AK920</f>
        <v>0.0140582502602216</v>
      </c>
    </row>
    <row r="921" customFormat="false" ht="15" hidden="false" customHeight="false" outlineLevel="0" collapsed="false">
      <c r="A921" s="42" t="s">
        <v>544</v>
      </c>
      <c r="B921" s="32"/>
      <c r="C921" s="0" t="s">
        <v>2122</v>
      </c>
      <c r="D921" s="47"/>
      <c r="E921" s="0" t="n">
        <v>8000</v>
      </c>
      <c r="F921" s="0" t="n">
        <v>7796</v>
      </c>
      <c r="G921" s="0" t="n">
        <f aca="false">(((F921*3.7852*35.81)/1000)/(H921^2))*1.2732</f>
        <v>21.0223682240001</v>
      </c>
      <c r="H921" s="0" t="n">
        <v>8</v>
      </c>
      <c r="I921" s="0" t="n">
        <v>59.3521037594919</v>
      </c>
      <c r="J921" s="0" t="n">
        <v>68.0016224983599</v>
      </c>
      <c r="K921" s="0" t="n">
        <v>3.82238500207701</v>
      </c>
      <c r="L921" s="0" t="n">
        <v>0.005</v>
      </c>
      <c r="M921" s="0" t="n">
        <v>0</v>
      </c>
      <c r="N921" s="0" t="n">
        <v>2275.54547250083</v>
      </c>
      <c r="O921" s="0" t="n">
        <f aca="false">(N921/2204.59)*EXP(L921*M921)</f>
        <v>1.03218533718325</v>
      </c>
      <c r="P921" s="0" t="n">
        <v>0.107322321005691</v>
      </c>
      <c r="Q921" s="0" t="n">
        <v>0.0548813846852914</v>
      </c>
      <c r="R921" s="0" t="n">
        <f aca="false">18.998926608387*(I921/Hoja4!$CJ$2)</f>
        <v>0.216794346412436</v>
      </c>
      <c r="S921" s="0" t="n">
        <v>0.346725101597201</v>
      </c>
      <c r="T921" s="0" t="n">
        <v>0.0215793379964769</v>
      </c>
      <c r="U921" s="0" t="n">
        <f aca="false">(SQRT(((P921/G921)^2)+((Q921/H921)^2)+((R921/I921)^2)+((S921/J921)^2)+((T921/K921)^2)))*O921</f>
        <v>0.0124006657090334</v>
      </c>
      <c r="V921" s="0" t="n">
        <f aca="false">O921&gt;U921</f>
        <v>1</v>
      </c>
      <c r="W921" s="0" t="n">
        <v>462709.000908999</v>
      </c>
      <c r="X921" s="0" t="n">
        <v>4.994E-006</v>
      </c>
      <c r="Y921" s="0" t="n">
        <f aca="false">(W921*X921)*EXP(L921*M921)</f>
        <v>2.31076875053954</v>
      </c>
      <c r="Z921" s="0" t="n">
        <v>363455.588561429</v>
      </c>
      <c r="AA921" s="0" t="n">
        <v>3748.14709444969</v>
      </c>
      <c r="AB921" s="0" t="n">
        <f aca="false">X921*0.1</f>
        <v>4.994E-007</v>
      </c>
      <c r="AC921" s="0" t="n">
        <f aca="false">(SQRT(((AA921/W921)^2)+((AB921/X921)^2)))*Y921</f>
        <v>0.231833765746262</v>
      </c>
      <c r="AD921" s="0" t="n">
        <v>5.223868284E-006</v>
      </c>
      <c r="AE921" s="0" t="n">
        <f aca="false">(W921*AD921)*EXP(L921*M921)</f>
        <v>2.41713087456984</v>
      </c>
      <c r="AF921" s="0" t="n">
        <v>363455.588561429</v>
      </c>
      <c r="AG921" s="0" t="n">
        <v>3748.14709444969</v>
      </c>
      <c r="AH921" s="0" t="n">
        <f aca="false">AD921*0.1</f>
        <v>5.223868284E-007</v>
      </c>
      <c r="AI921" s="0" t="n">
        <f aca="false">(SQRT(((AG921/W921)^2)+((AH921/AD921)^2)))*AE921</f>
        <v>0.242504816988823</v>
      </c>
      <c r="AJ921" s="0" t="n">
        <v>3.02832944E-007</v>
      </c>
      <c r="AK921" s="0" t="n">
        <f aca="false">(W921*AJ921)*EXP(L921*M921)</f>
        <v>0.140123528960571</v>
      </c>
      <c r="AL921" s="0" t="n">
        <v>363455.588561429</v>
      </c>
      <c r="AM921" s="0" t="n">
        <v>3748.14709444969</v>
      </c>
      <c r="AN921" s="0" t="n">
        <f aca="false">AJ921*0.1</f>
        <v>3.02832944E-008</v>
      </c>
      <c r="AO921" s="0" t="n">
        <f aca="false">(SQRT(((AM921/W921)^2)+((AN921/AJ921)^2)))*AK921</f>
        <v>0.0140582502602216</v>
      </c>
    </row>
    <row r="922" customFormat="false" ht="15" hidden="false" customHeight="false" outlineLevel="0" collapsed="false">
      <c r="A922" s="42" t="s">
        <v>544</v>
      </c>
      <c r="B922" s="32"/>
      <c r="C922" s="0" t="s">
        <v>2153</v>
      </c>
      <c r="D922" s="47"/>
      <c r="E922" s="0" t="n">
        <v>8000</v>
      </c>
      <c r="F922" s="0" t="n">
        <v>7796</v>
      </c>
      <c r="G922" s="0" t="n">
        <f aca="false">(((F922*3.7852*35.81)/1000)/(H922^2))*1.2732</f>
        <v>21.0223682240001</v>
      </c>
      <c r="H922" s="0" t="n">
        <v>8</v>
      </c>
      <c r="I922" s="0" t="n">
        <v>84.009975042527</v>
      </c>
      <c r="J922" s="0" t="n">
        <v>130.009325504884</v>
      </c>
      <c r="K922" s="0" t="n">
        <v>0.00593973</v>
      </c>
      <c r="L922" s="0" t="n">
        <v>0.005</v>
      </c>
      <c r="M922" s="0" t="n">
        <v>0</v>
      </c>
      <c r="N922" s="0" t="n">
        <v>6.30669286670199</v>
      </c>
      <c r="O922" s="0" t="n">
        <f aca="false">(N922/2204.59)*EXP(L922*M922)</f>
        <v>0.00286071009425879</v>
      </c>
      <c r="P922" s="0" t="n">
        <v>0.107322321005691</v>
      </c>
      <c r="Q922" s="0" t="n">
        <v>0.0548813846852914</v>
      </c>
      <c r="R922" s="0" t="n">
        <f aca="false">18.998926608387*(I922/Hoja4!$CJ$2)</f>
        <v>0.306861702919115</v>
      </c>
      <c r="S922" s="0" t="n">
        <v>1.14894745568521</v>
      </c>
      <c r="T922" s="0" t="n">
        <v>5.58086552427142E-005</v>
      </c>
      <c r="U922" s="0" t="n">
        <f aca="false">(SQRT(((P922/G922)^2)+((Q922/H922)^2)+((R922/I922)^2)+((S922/J922)^2)+((T922/K922)^2)))*O922</f>
        <v>4.54887230249143E-005</v>
      </c>
      <c r="V922" s="0" t="n">
        <f aca="false">O922&gt;U922</f>
        <v>1</v>
      </c>
      <c r="W922" s="0" t="n">
        <v>654941.76543154</v>
      </c>
      <c r="X922" s="0" t="n">
        <v>4.994E-006</v>
      </c>
      <c r="Y922" s="0" t="n">
        <f aca="false">(W922*X922)*EXP(L922*M922)</f>
        <v>3.27077917656511</v>
      </c>
      <c r="Z922" s="0" t="n">
        <v>357238.890533241</v>
      </c>
      <c r="AA922" s="0" t="n">
        <v>6507.82824848106</v>
      </c>
      <c r="AB922" s="0" t="n">
        <f aca="false">X922*0.1</f>
        <v>4.994E-007</v>
      </c>
      <c r="AC922" s="0" t="n">
        <f aca="false">(SQRT(((AA922/W922)^2)+((AB922/X922)^2)))*Y922</f>
        <v>0.328688637385395</v>
      </c>
      <c r="AD922" s="0" t="n">
        <v>5.223868284E-006</v>
      </c>
      <c r="AE922" s="0" t="n">
        <f aca="false">(W922*AD922)*EXP(L922*M922)</f>
        <v>3.42132951630479</v>
      </c>
      <c r="AF922" s="0" t="n">
        <v>357238.890533241</v>
      </c>
      <c r="AG922" s="0" t="n">
        <v>6507.82824848106</v>
      </c>
      <c r="AH922" s="0" t="n">
        <f aca="false">AD922*0.1</f>
        <v>5.223868284E-007</v>
      </c>
      <c r="AI922" s="0" t="n">
        <f aca="false">(SQRT(((AG922/W922)^2)+((AH922/AD922)^2)))*AE922</f>
        <v>0.343817811002952</v>
      </c>
      <c r="AJ922" s="0" t="n">
        <v>3.02832944E-007</v>
      </c>
      <c r="AK922" s="0" t="n">
        <f aca="false">(W922*AJ922)*EXP(L922*M922)</f>
        <v>0.198337942974191</v>
      </c>
      <c r="AL922" s="0" t="n">
        <v>357238.890533241</v>
      </c>
      <c r="AM922" s="0" t="n">
        <v>6507.82824848106</v>
      </c>
      <c r="AN922" s="0" t="n">
        <f aca="false">AJ922*0.1</f>
        <v>3.02832944E-008</v>
      </c>
      <c r="AO922" s="0" t="n">
        <f aca="false">(SQRT(((AM922/W922)^2)+((AN922/AJ922)^2)))*AK922</f>
        <v>0.019931467304519</v>
      </c>
    </row>
    <row r="923" customFormat="false" ht="15" hidden="false" customHeight="false" outlineLevel="0" collapsed="false">
      <c r="A923" s="42" t="s">
        <v>544</v>
      </c>
      <c r="B923" s="40" t="s">
        <v>1429</v>
      </c>
      <c r="C923" s="0" t="s">
        <v>2122</v>
      </c>
      <c r="D923" s="41"/>
      <c r="E923" s="0" t="n">
        <v>8000</v>
      </c>
      <c r="F923" s="0" t="n">
        <v>7796</v>
      </c>
      <c r="G923" s="0" t="n">
        <f aca="false">(((F923*3.7852*35.81)/1000)/(H923^2))*1.2732</f>
        <v>21.0223682240001</v>
      </c>
      <c r="H923" s="0" t="n">
        <v>8</v>
      </c>
      <c r="I923" s="0" t="n">
        <v>59.3521037594919</v>
      </c>
      <c r="J923" s="0" t="n">
        <v>68.0016224983599</v>
      </c>
      <c r="K923" s="0" t="n">
        <v>3.82238500207701</v>
      </c>
      <c r="L923" s="0" t="n">
        <v>0.005</v>
      </c>
      <c r="M923" s="0" t="n">
        <v>0</v>
      </c>
      <c r="N923" s="0" t="n">
        <v>2275.54547250083</v>
      </c>
      <c r="O923" s="0" t="n">
        <f aca="false">(N923/2204.59)*EXP(L923*M923)</f>
        <v>1.03218533718325</v>
      </c>
      <c r="P923" s="0" t="n">
        <v>0.107322321005691</v>
      </c>
      <c r="Q923" s="0" t="n">
        <v>0.0548813846852914</v>
      </c>
      <c r="R923" s="0" t="n">
        <f aca="false">18.998926608387*(I923/Hoja4!$CJ$2)</f>
        <v>0.216794346412436</v>
      </c>
      <c r="S923" s="0" t="n">
        <v>0.346725101597201</v>
      </c>
      <c r="T923" s="0" t="n">
        <v>0.0215793379964769</v>
      </c>
      <c r="U923" s="0" t="n">
        <f aca="false">(SQRT(((P923/G923)^2)+((Q923/H923)^2)+((R923/I923)^2)+((S923/J923)^2)+((T923/K923)^2)))*O923</f>
        <v>0.0124006657090334</v>
      </c>
      <c r="V923" s="0" t="n">
        <f aca="false">O923&gt;U923</f>
        <v>1</v>
      </c>
      <c r="W923" s="0" t="n">
        <v>462709.000908999</v>
      </c>
      <c r="X923" s="0" t="n">
        <v>4.994E-006</v>
      </c>
      <c r="Y923" s="0" t="n">
        <f aca="false">(W923*X923)*EXP(L923*M923)</f>
        <v>2.31076875053954</v>
      </c>
      <c r="Z923" s="0" t="n">
        <v>363455.588561429</v>
      </c>
      <c r="AA923" s="0" t="n">
        <v>3748.14709444969</v>
      </c>
      <c r="AB923" s="0" t="n">
        <f aca="false">X923*0.1</f>
        <v>4.994E-007</v>
      </c>
      <c r="AC923" s="0" t="n">
        <f aca="false">(SQRT(((AA923/W923)^2)+((AB923/X923)^2)))*Y923</f>
        <v>0.231833765746262</v>
      </c>
      <c r="AD923" s="0" t="n">
        <v>5.223868284E-006</v>
      </c>
      <c r="AE923" s="0" t="n">
        <f aca="false">(W923*AD923)*EXP(L923*M923)</f>
        <v>2.41713087456984</v>
      </c>
      <c r="AF923" s="0" t="n">
        <v>363455.588561429</v>
      </c>
      <c r="AG923" s="0" t="n">
        <v>3748.14709444969</v>
      </c>
      <c r="AH923" s="0" t="n">
        <f aca="false">AD923*0.1</f>
        <v>5.223868284E-007</v>
      </c>
      <c r="AI923" s="0" t="n">
        <f aca="false">(SQRT(((AG923/W923)^2)+((AH923/AD923)^2)))*AE923</f>
        <v>0.242504816988823</v>
      </c>
      <c r="AJ923" s="0" t="n">
        <v>3.02832944E-007</v>
      </c>
      <c r="AK923" s="0" t="n">
        <f aca="false">(W923*AJ923)*EXP(L923*M923)</f>
        <v>0.140123528960571</v>
      </c>
      <c r="AL923" s="0" t="n">
        <v>363455.588561429</v>
      </c>
      <c r="AM923" s="0" t="n">
        <v>3748.14709444969</v>
      </c>
      <c r="AN923" s="0" t="n">
        <f aca="false">AJ923*0.1</f>
        <v>3.02832944E-008</v>
      </c>
      <c r="AO923" s="0" t="n">
        <f aca="false">(SQRT(((AM923/W923)^2)+((AN923/AJ923)^2)))*AK923</f>
        <v>0.0140582502602216</v>
      </c>
    </row>
    <row r="924" customFormat="false" ht="15" hidden="false" customHeight="false" outlineLevel="0" collapsed="false">
      <c r="A924" s="42" t="s">
        <v>544</v>
      </c>
      <c r="B924" s="32"/>
      <c r="C924" s="0" t="s">
        <v>2122</v>
      </c>
      <c r="D924" s="47"/>
      <c r="E924" s="0" t="n">
        <v>8000</v>
      </c>
      <c r="F924" s="0" t="n">
        <v>7796</v>
      </c>
      <c r="G924" s="0" t="n">
        <f aca="false">(((F924*3.7852*35.81)/1000)/(H924^2))*1.2732</f>
        <v>21.0223682240001</v>
      </c>
      <c r="H924" s="0" t="n">
        <v>8</v>
      </c>
      <c r="I924" s="0" t="n">
        <v>59.3521037594919</v>
      </c>
      <c r="J924" s="0" t="n">
        <v>68.0016224983599</v>
      </c>
      <c r="K924" s="0" t="n">
        <v>3.82238500207701</v>
      </c>
      <c r="L924" s="0" t="n">
        <v>0.005</v>
      </c>
      <c r="M924" s="0" t="n">
        <v>0</v>
      </c>
      <c r="N924" s="0" t="n">
        <v>2275.54547250083</v>
      </c>
      <c r="O924" s="0" t="n">
        <f aca="false">(N924/2204.59)*EXP(L924*M924)</f>
        <v>1.03218533718325</v>
      </c>
      <c r="P924" s="0" t="n">
        <v>0.107322321005691</v>
      </c>
      <c r="Q924" s="0" t="n">
        <v>0.0548813846852914</v>
      </c>
      <c r="R924" s="0" t="n">
        <f aca="false">18.998926608387*(I924/Hoja4!$CJ$2)</f>
        <v>0.216794346412436</v>
      </c>
      <c r="S924" s="0" t="n">
        <v>0.346725101597201</v>
      </c>
      <c r="T924" s="0" t="n">
        <v>0.0215793379964769</v>
      </c>
      <c r="U924" s="0" t="n">
        <f aca="false">(SQRT(((P924/G924)^2)+((Q924/H924)^2)+((R924/I924)^2)+((S924/J924)^2)+((T924/K924)^2)))*O924</f>
        <v>0.0124006657090334</v>
      </c>
      <c r="V924" s="0" t="n">
        <f aca="false">O924&gt;U924</f>
        <v>1</v>
      </c>
      <c r="W924" s="0" t="n">
        <v>462709.000908999</v>
      </c>
      <c r="X924" s="0" t="n">
        <v>4.994E-006</v>
      </c>
      <c r="Y924" s="0" t="n">
        <f aca="false">(W924*X924)*EXP(L924*M924)</f>
        <v>2.31076875053954</v>
      </c>
      <c r="Z924" s="0" t="n">
        <v>363455.588561429</v>
      </c>
      <c r="AA924" s="0" t="n">
        <v>3748.14709444969</v>
      </c>
      <c r="AB924" s="0" t="n">
        <f aca="false">X924*0.1</f>
        <v>4.994E-007</v>
      </c>
      <c r="AC924" s="0" t="n">
        <f aca="false">(SQRT(((AA924/W924)^2)+((AB924/X924)^2)))*Y924</f>
        <v>0.231833765746262</v>
      </c>
      <c r="AD924" s="0" t="n">
        <v>5.223868284E-006</v>
      </c>
      <c r="AE924" s="0" t="n">
        <f aca="false">(W924*AD924)*EXP(L924*M924)</f>
        <v>2.41713087456984</v>
      </c>
      <c r="AF924" s="0" t="n">
        <v>363455.588561429</v>
      </c>
      <c r="AG924" s="0" t="n">
        <v>3748.14709444969</v>
      </c>
      <c r="AH924" s="0" t="n">
        <f aca="false">AD924*0.1</f>
        <v>5.223868284E-007</v>
      </c>
      <c r="AI924" s="0" t="n">
        <f aca="false">(SQRT(((AG924/W924)^2)+((AH924/AD924)^2)))*AE924</f>
        <v>0.242504816988823</v>
      </c>
      <c r="AJ924" s="0" t="n">
        <v>3.02832944E-007</v>
      </c>
      <c r="AK924" s="0" t="n">
        <f aca="false">(W924*AJ924)*EXP(L924*M924)</f>
        <v>0.140123528960571</v>
      </c>
      <c r="AL924" s="0" t="n">
        <v>363455.588561429</v>
      </c>
      <c r="AM924" s="0" t="n">
        <v>3748.14709444969</v>
      </c>
      <c r="AN924" s="0" t="n">
        <f aca="false">AJ924*0.1</f>
        <v>3.02832944E-008</v>
      </c>
      <c r="AO924" s="0" t="n">
        <f aca="false">(SQRT(((AM924/W924)^2)+((AN924/AJ924)^2)))*AK924</f>
        <v>0.0140582502602216</v>
      </c>
    </row>
    <row r="925" customFormat="false" ht="15" hidden="false" customHeight="false" outlineLevel="0" collapsed="false">
      <c r="A925" s="42" t="s">
        <v>544</v>
      </c>
      <c r="B925" s="32"/>
      <c r="C925" s="0" t="s">
        <v>2153</v>
      </c>
      <c r="D925" s="47"/>
      <c r="E925" s="0" t="n">
        <v>8000</v>
      </c>
      <c r="F925" s="0" t="n">
        <v>7796</v>
      </c>
      <c r="G925" s="0" t="n">
        <f aca="false">(((F925*3.7852*35.81)/1000)/(H925^2))*1.2732</f>
        <v>21.0223682240001</v>
      </c>
      <c r="H925" s="0" t="n">
        <v>8</v>
      </c>
      <c r="I925" s="0" t="n">
        <v>84.009975042527</v>
      </c>
      <c r="J925" s="0" t="n">
        <v>130.009325504884</v>
      </c>
      <c r="K925" s="0" t="n">
        <v>0.00593973</v>
      </c>
      <c r="L925" s="0" t="n">
        <v>0.005</v>
      </c>
      <c r="M925" s="0" t="n">
        <v>0</v>
      </c>
      <c r="N925" s="0" t="n">
        <v>6.30669286670199</v>
      </c>
      <c r="O925" s="0" t="n">
        <f aca="false">(N925/2204.59)*EXP(L925*M925)</f>
        <v>0.00286071009425879</v>
      </c>
      <c r="P925" s="0" t="n">
        <v>0.107322321005691</v>
      </c>
      <c r="Q925" s="0" t="n">
        <v>0.0548813846852914</v>
      </c>
      <c r="R925" s="0" t="n">
        <f aca="false">18.998926608387*(I925/Hoja4!$CJ$2)</f>
        <v>0.306861702919115</v>
      </c>
      <c r="S925" s="0" t="n">
        <v>1.14894745568521</v>
      </c>
      <c r="T925" s="0" t="n">
        <v>5.58086552427142E-005</v>
      </c>
      <c r="U925" s="0" t="n">
        <f aca="false">(SQRT(((P925/G925)^2)+((Q925/H925)^2)+((R925/I925)^2)+((S925/J925)^2)+((T925/K925)^2)))*O925</f>
        <v>4.54887230249143E-005</v>
      </c>
      <c r="V925" s="0" t="n">
        <f aca="false">O925&gt;U925</f>
        <v>1</v>
      </c>
      <c r="W925" s="0" t="n">
        <v>654941.76543154</v>
      </c>
      <c r="X925" s="0" t="n">
        <v>4.994E-006</v>
      </c>
      <c r="Y925" s="0" t="n">
        <f aca="false">(W925*X925)*EXP(L925*M925)</f>
        <v>3.27077917656511</v>
      </c>
      <c r="Z925" s="0" t="n">
        <v>357238.890533241</v>
      </c>
      <c r="AA925" s="0" t="n">
        <v>6507.82824848106</v>
      </c>
      <c r="AB925" s="0" t="n">
        <f aca="false">X925*0.1</f>
        <v>4.994E-007</v>
      </c>
      <c r="AC925" s="0" t="n">
        <f aca="false">(SQRT(((AA925/W925)^2)+((AB925/X925)^2)))*Y925</f>
        <v>0.328688637385395</v>
      </c>
      <c r="AD925" s="0" t="n">
        <v>5.223868284E-006</v>
      </c>
      <c r="AE925" s="0" t="n">
        <f aca="false">(W925*AD925)*EXP(L925*M925)</f>
        <v>3.42132951630479</v>
      </c>
      <c r="AF925" s="0" t="n">
        <v>357238.890533241</v>
      </c>
      <c r="AG925" s="0" t="n">
        <v>6507.82824848106</v>
      </c>
      <c r="AH925" s="0" t="n">
        <f aca="false">AD925*0.1</f>
        <v>5.223868284E-007</v>
      </c>
      <c r="AI925" s="0" t="n">
        <f aca="false">(SQRT(((AG925/W925)^2)+((AH925/AD925)^2)))*AE925</f>
        <v>0.343817811002952</v>
      </c>
      <c r="AJ925" s="0" t="n">
        <v>3.02832944E-007</v>
      </c>
      <c r="AK925" s="0" t="n">
        <f aca="false">(W925*AJ925)*EXP(L925*M925)</f>
        <v>0.198337942974191</v>
      </c>
      <c r="AL925" s="0" t="n">
        <v>357238.890533241</v>
      </c>
      <c r="AM925" s="0" t="n">
        <v>6507.82824848106</v>
      </c>
      <c r="AN925" s="0" t="n">
        <f aca="false">AJ925*0.1</f>
        <v>3.02832944E-008</v>
      </c>
      <c r="AO925" s="0" t="n">
        <f aca="false">(SQRT(((AM925/W925)^2)+((AN925/AJ925)^2)))*AK925</f>
        <v>0.019931467304519</v>
      </c>
    </row>
    <row r="926" customFormat="false" ht="15" hidden="false" customHeight="false" outlineLevel="0" collapsed="false">
      <c r="A926" s="42" t="s">
        <v>544</v>
      </c>
      <c r="B926" s="40" t="s">
        <v>1433</v>
      </c>
      <c r="C926" s="0" t="s">
        <v>2122</v>
      </c>
      <c r="D926" s="41"/>
      <c r="E926" s="0" t="n">
        <v>8000</v>
      </c>
      <c r="F926" s="0" t="n">
        <v>7796</v>
      </c>
      <c r="G926" s="0" t="n">
        <f aca="false">(((F926*3.7852*35.81)/1000)/(H926^2))*1.2732</f>
        <v>21.0223682240001</v>
      </c>
      <c r="H926" s="0" t="n">
        <v>8</v>
      </c>
      <c r="I926" s="0" t="n">
        <v>59.3521037594919</v>
      </c>
      <c r="J926" s="0" t="n">
        <v>68.0016224983599</v>
      </c>
      <c r="K926" s="0" t="n">
        <v>3.82238500207701</v>
      </c>
      <c r="L926" s="0" t="n">
        <v>0.005</v>
      </c>
      <c r="M926" s="0" t="n">
        <v>0</v>
      </c>
      <c r="N926" s="0" t="n">
        <v>2275.54547250083</v>
      </c>
      <c r="O926" s="0" t="n">
        <f aca="false">(N926/2204.59)*EXP(L926*M926)</f>
        <v>1.03218533718325</v>
      </c>
      <c r="P926" s="0" t="n">
        <v>0.107322321005691</v>
      </c>
      <c r="Q926" s="0" t="n">
        <v>0.0548813846852914</v>
      </c>
      <c r="R926" s="0" t="n">
        <f aca="false">18.998926608387*(I926/Hoja4!$CJ$2)</f>
        <v>0.216794346412436</v>
      </c>
      <c r="S926" s="0" t="n">
        <v>0.346725101597201</v>
      </c>
      <c r="T926" s="0" t="n">
        <v>0.0215793379964769</v>
      </c>
      <c r="U926" s="0" t="n">
        <f aca="false">(SQRT(((P926/G926)^2)+((Q926/H926)^2)+((R926/I926)^2)+((S926/J926)^2)+((T926/K926)^2)))*O926</f>
        <v>0.0124006657090334</v>
      </c>
      <c r="V926" s="0" t="n">
        <f aca="false">O926&gt;U926</f>
        <v>1</v>
      </c>
      <c r="W926" s="0" t="n">
        <v>462709.000908999</v>
      </c>
      <c r="X926" s="0" t="n">
        <v>4.994E-006</v>
      </c>
      <c r="Y926" s="0" t="n">
        <f aca="false">(W926*X926)*EXP(L926*M926)</f>
        <v>2.31076875053954</v>
      </c>
      <c r="Z926" s="0" t="n">
        <v>363455.588561429</v>
      </c>
      <c r="AA926" s="0" t="n">
        <v>3748.14709444969</v>
      </c>
      <c r="AB926" s="0" t="n">
        <f aca="false">X926*0.1</f>
        <v>4.994E-007</v>
      </c>
      <c r="AC926" s="0" t="n">
        <f aca="false">(SQRT(((AA926/W926)^2)+((AB926/X926)^2)))*Y926</f>
        <v>0.231833765746262</v>
      </c>
      <c r="AD926" s="0" t="n">
        <v>5.223868284E-006</v>
      </c>
      <c r="AE926" s="0" t="n">
        <f aca="false">(W926*AD926)*EXP(L926*M926)</f>
        <v>2.41713087456984</v>
      </c>
      <c r="AF926" s="0" t="n">
        <v>363455.588561429</v>
      </c>
      <c r="AG926" s="0" t="n">
        <v>3748.14709444969</v>
      </c>
      <c r="AH926" s="0" t="n">
        <f aca="false">AD926*0.1</f>
        <v>5.223868284E-007</v>
      </c>
      <c r="AI926" s="0" t="n">
        <f aca="false">(SQRT(((AG926/W926)^2)+((AH926/AD926)^2)))*AE926</f>
        <v>0.242504816988823</v>
      </c>
      <c r="AJ926" s="0" t="n">
        <v>3.02832944E-007</v>
      </c>
      <c r="AK926" s="0" t="n">
        <f aca="false">(W926*AJ926)*EXP(L926*M926)</f>
        <v>0.140123528960571</v>
      </c>
      <c r="AL926" s="0" t="n">
        <v>363455.588561429</v>
      </c>
      <c r="AM926" s="0" t="n">
        <v>3748.14709444969</v>
      </c>
      <c r="AN926" s="0" t="n">
        <f aca="false">AJ926*0.1</f>
        <v>3.02832944E-008</v>
      </c>
      <c r="AO926" s="0" t="n">
        <f aca="false">(SQRT(((AM926/W926)^2)+((AN926/AJ926)^2)))*AK926</f>
        <v>0.0140582502602216</v>
      </c>
    </row>
    <row r="927" customFormat="false" ht="15" hidden="false" customHeight="false" outlineLevel="0" collapsed="false">
      <c r="A927" s="42" t="s">
        <v>544</v>
      </c>
      <c r="B927" s="32"/>
      <c r="C927" s="0" t="s">
        <v>2122</v>
      </c>
      <c r="D927" s="47"/>
      <c r="E927" s="0" t="n">
        <v>8000</v>
      </c>
      <c r="F927" s="0" t="n">
        <v>7796</v>
      </c>
      <c r="G927" s="0" t="n">
        <f aca="false">(((F927*3.7852*35.81)/1000)/(H927^2))*1.2732</f>
        <v>21.0223682240001</v>
      </c>
      <c r="H927" s="0" t="n">
        <v>8</v>
      </c>
      <c r="I927" s="0" t="n">
        <v>59.3521037594919</v>
      </c>
      <c r="J927" s="0" t="n">
        <v>68.0016224983599</v>
      </c>
      <c r="K927" s="0" t="n">
        <v>3.82238500207701</v>
      </c>
      <c r="L927" s="0" t="n">
        <v>0.005</v>
      </c>
      <c r="M927" s="0" t="n">
        <v>0</v>
      </c>
      <c r="N927" s="0" t="n">
        <v>2275.54547250083</v>
      </c>
      <c r="O927" s="0" t="n">
        <f aca="false">(N927/2204.59)*EXP(L927*M927)</f>
        <v>1.03218533718325</v>
      </c>
      <c r="P927" s="0" t="n">
        <v>0.107322321005691</v>
      </c>
      <c r="Q927" s="0" t="n">
        <v>0.0548813846852914</v>
      </c>
      <c r="R927" s="0" t="n">
        <f aca="false">18.998926608387*(I927/Hoja4!$CJ$2)</f>
        <v>0.216794346412436</v>
      </c>
      <c r="S927" s="0" t="n">
        <v>0.346725101597201</v>
      </c>
      <c r="T927" s="0" t="n">
        <v>0.0215793379964769</v>
      </c>
      <c r="U927" s="0" t="n">
        <f aca="false">(SQRT(((P927/G927)^2)+((Q927/H927)^2)+((R927/I927)^2)+((S927/J927)^2)+((T927/K927)^2)))*O927</f>
        <v>0.0124006657090334</v>
      </c>
      <c r="V927" s="0" t="n">
        <f aca="false">O927&gt;U927</f>
        <v>1</v>
      </c>
      <c r="W927" s="0" t="n">
        <v>462709.000908999</v>
      </c>
      <c r="X927" s="0" t="n">
        <v>4.994E-006</v>
      </c>
      <c r="Y927" s="0" t="n">
        <f aca="false">(W927*X927)*EXP(L927*M927)</f>
        <v>2.31076875053954</v>
      </c>
      <c r="Z927" s="0" t="n">
        <v>363455.588561429</v>
      </c>
      <c r="AA927" s="0" t="n">
        <v>3748.14709444969</v>
      </c>
      <c r="AB927" s="0" t="n">
        <f aca="false">X927*0.1</f>
        <v>4.994E-007</v>
      </c>
      <c r="AC927" s="0" t="n">
        <f aca="false">(SQRT(((AA927/W927)^2)+((AB927/X927)^2)))*Y927</f>
        <v>0.231833765746262</v>
      </c>
      <c r="AD927" s="0" t="n">
        <v>5.223868284E-006</v>
      </c>
      <c r="AE927" s="0" t="n">
        <f aca="false">(W927*AD927)*EXP(L927*M927)</f>
        <v>2.41713087456984</v>
      </c>
      <c r="AF927" s="0" t="n">
        <v>363455.588561429</v>
      </c>
      <c r="AG927" s="0" t="n">
        <v>3748.14709444969</v>
      </c>
      <c r="AH927" s="0" t="n">
        <f aca="false">AD927*0.1</f>
        <v>5.223868284E-007</v>
      </c>
      <c r="AI927" s="0" t="n">
        <f aca="false">(SQRT(((AG927/W927)^2)+((AH927/AD927)^2)))*AE927</f>
        <v>0.242504816988823</v>
      </c>
      <c r="AJ927" s="0" t="n">
        <v>3.02832944E-007</v>
      </c>
      <c r="AK927" s="0" t="n">
        <f aca="false">(W927*AJ927)*EXP(L927*M927)</f>
        <v>0.140123528960571</v>
      </c>
      <c r="AL927" s="0" t="n">
        <v>363455.588561429</v>
      </c>
      <c r="AM927" s="0" t="n">
        <v>3748.14709444969</v>
      </c>
      <c r="AN927" s="0" t="n">
        <f aca="false">AJ927*0.1</f>
        <v>3.02832944E-008</v>
      </c>
      <c r="AO927" s="0" t="n">
        <f aca="false">(SQRT(((AM927/W927)^2)+((AN927/AJ927)^2)))*AK927</f>
        <v>0.0140582502602216</v>
      </c>
    </row>
    <row r="928" customFormat="false" ht="15" hidden="false" customHeight="false" outlineLevel="0" collapsed="false">
      <c r="A928" s="42" t="s">
        <v>544</v>
      </c>
      <c r="B928" s="32"/>
      <c r="C928" s="0" t="s">
        <v>2153</v>
      </c>
      <c r="D928" s="47"/>
      <c r="E928" s="0" t="n">
        <v>8000</v>
      </c>
      <c r="F928" s="0" t="n">
        <v>7796</v>
      </c>
      <c r="G928" s="0" t="n">
        <f aca="false">(((F928*3.7852*35.81)/1000)/(H928^2))*1.2732</f>
        <v>21.0223682240001</v>
      </c>
      <c r="H928" s="0" t="n">
        <v>8</v>
      </c>
      <c r="I928" s="0" t="n">
        <v>84.009975042527</v>
      </c>
      <c r="J928" s="0" t="n">
        <v>130.009325504884</v>
      </c>
      <c r="K928" s="0" t="n">
        <v>0.00593973</v>
      </c>
      <c r="L928" s="0" t="n">
        <v>0.005</v>
      </c>
      <c r="M928" s="0" t="n">
        <v>0</v>
      </c>
      <c r="N928" s="0" t="n">
        <v>6.30669286670199</v>
      </c>
      <c r="O928" s="0" t="n">
        <f aca="false">(N928/2204.59)*EXP(L928*M928)</f>
        <v>0.00286071009425879</v>
      </c>
      <c r="P928" s="0" t="n">
        <v>0.107322321005691</v>
      </c>
      <c r="Q928" s="0" t="n">
        <v>0.0548813846852914</v>
      </c>
      <c r="R928" s="0" t="n">
        <f aca="false">18.998926608387*(I928/Hoja4!$CJ$2)</f>
        <v>0.306861702919115</v>
      </c>
      <c r="S928" s="0" t="n">
        <v>1.14894745568521</v>
      </c>
      <c r="T928" s="0" t="n">
        <v>5.58086552427142E-005</v>
      </c>
      <c r="U928" s="0" t="n">
        <f aca="false">(SQRT(((P928/G928)^2)+((Q928/H928)^2)+((R928/I928)^2)+((S928/J928)^2)+((T928/K928)^2)))*O928</f>
        <v>4.54887230249143E-005</v>
      </c>
      <c r="V928" s="0" t="n">
        <f aca="false">O928&gt;U928</f>
        <v>1</v>
      </c>
      <c r="W928" s="0" t="n">
        <v>654941.76543154</v>
      </c>
      <c r="X928" s="0" t="n">
        <v>4.994E-006</v>
      </c>
      <c r="Y928" s="0" t="n">
        <f aca="false">(W928*X928)*EXP(L928*M928)</f>
        <v>3.27077917656511</v>
      </c>
      <c r="Z928" s="0" t="n">
        <v>357238.890533241</v>
      </c>
      <c r="AA928" s="0" t="n">
        <v>6507.82824848106</v>
      </c>
      <c r="AB928" s="0" t="n">
        <f aca="false">X928*0.1</f>
        <v>4.994E-007</v>
      </c>
      <c r="AC928" s="0" t="n">
        <f aca="false">(SQRT(((AA928/W928)^2)+((AB928/X928)^2)))*Y928</f>
        <v>0.328688637385395</v>
      </c>
      <c r="AD928" s="0" t="n">
        <v>5.223868284E-006</v>
      </c>
      <c r="AE928" s="0" t="n">
        <f aca="false">(W928*AD928)*EXP(L928*M928)</f>
        <v>3.42132951630479</v>
      </c>
      <c r="AF928" s="0" t="n">
        <v>357238.890533241</v>
      </c>
      <c r="AG928" s="0" t="n">
        <v>6507.82824848106</v>
      </c>
      <c r="AH928" s="0" t="n">
        <f aca="false">AD928*0.1</f>
        <v>5.223868284E-007</v>
      </c>
      <c r="AI928" s="0" t="n">
        <f aca="false">(SQRT(((AG928/W928)^2)+((AH928/AD928)^2)))*AE928</f>
        <v>0.343817811002952</v>
      </c>
      <c r="AJ928" s="0" t="n">
        <v>3.02832944E-007</v>
      </c>
      <c r="AK928" s="0" t="n">
        <f aca="false">(W928*AJ928)*EXP(L928*M928)</f>
        <v>0.198337942974191</v>
      </c>
      <c r="AL928" s="0" t="n">
        <v>357238.890533241</v>
      </c>
      <c r="AM928" s="0" t="n">
        <v>6507.82824848106</v>
      </c>
      <c r="AN928" s="0" t="n">
        <f aca="false">AJ928*0.1</f>
        <v>3.02832944E-008</v>
      </c>
      <c r="AO928" s="0" t="n">
        <f aca="false">(SQRT(((AM928/W928)^2)+((AN928/AJ928)^2)))*AK928</f>
        <v>0.019931467304519</v>
      </c>
    </row>
    <row r="929" customFormat="false" ht="15" hidden="false" customHeight="false" outlineLevel="0" collapsed="false">
      <c r="A929" s="42" t="s">
        <v>544</v>
      </c>
      <c r="B929" s="40" t="s">
        <v>1437</v>
      </c>
      <c r="C929" s="0" t="s">
        <v>2122</v>
      </c>
      <c r="D929" s="41"/>
      <c r="E929" s="0" t="n">
        <v>8000</v>
      </c>
      <c r="F929" s="0" t="n">
        <v>7796</v>
      </c>
      <c r="G929" s="0" t="n">
        <f aca="false">(((F929*3.7852*35.81)/1000)/(H929^2))*1.2732</f>
        <v>21.0223682240001</v>
      </c>
      <c r="H929" s="0" t="n">
        <v>8</v>
      </c>
      <c r="I929" s="0" t="n">
        <v>59.3521037594919</v>
      </c>
      <c r="J929" s="0" t="n">
        <v>68.0016224983599</v>
      </c>
      <c r="K929" s="0" t="n">
        <v>3.82238500207701</v>
      </c>
      <c r="L929" s="0" t="n">
        <v>0.005</v>
      </c>
      <c r="M929" s="0" t="n">
        <v>0</v>
      </c>
      <c r="N929" s="0" t="n">
        <v>2275.54547250083</v>
      </c>
      <c r="O929" s="0" t="n">
        <f aca="false">(N929/2204.59)*EXP(L929*M929)</f>
        <v>1.03218533718325</v>
      </c>
      <c r="P929" s="0" t="n">
        <v>0.107322321005691</v>
      </c>
      <c r="Q929" s="0" t="n">
        <v>0.0548813846852914</v>
      </c>
      <c r="R929" s="0" t="n">
        <f aca="false">18.998926608387*(I929/Hoja4!$CJ$2)</f>
        <v>0.216794346412436</v>
      </c>
      <c r="S929" s="0" t="n">
        <v>0.346725101597201</v>
      </c>
      <c r="T929" s="0" t="n">
        <v>0.0215793379964769</v>
      </c>
      <c r="U929" s="0" t="n">
        <f aca="false">(SQRT(((P929/G929)^2)+((Q929/H929)^2)+((R929/I929)^2)+((S929/J929)^2)+((T929/K929)^2)))*O929</f>
        <v>0.0124006657090334</v>
      </c>
      <c r="V929" s="0" t="n">
        <f aca="false">O929&gt;U929</f>
        <v>1</v>
      </c>
      <c r="W929" s="0" t="n">
        <v>462709.000908999</v>
      </c>
      <c r="X929" s="0" t="n">
        <v>4.994E-006</v>
      </c>
      <c r="Y929" s="0" t="n">
        <f aca="false">(W929*X929)*EXP(L929*M929)</f>
        <v>2.31076875053954</v>
      </c>
      <c r="Z929" s="0" t="n">
        <v>363455.588561429</v>
      </c>
      <c r="AA929" s="0" t="n">
        <v>3748.14709444969</v>
      </c>
      <c r="AB929" s="0" t="n">
        <f aca="false">X929*0.1</f>
        <v>4.994E-007</v>
      </c>
      <c r="AC929" s="0" t="n">
        <f aca="false">(SQRT(((AA929/W929)^2)+((AB929/X929)^2)))*Y929</f>
        <v>0.231833765746262</v>
      </c>
      <c r="AD929" s="0" t="n">
        <v>5.223868284E-006</v>
      </c>
      <c r="AE929" s="0" t="n">
        <f aca="false">(W929*AD929)*EXP(L929*M929)</f>
        <v>2.41713087456984</v>
      </c>
      <c r="AF929" s="0" t="n">
        <v>363455.588561429</v>
      </c>
      <c r="AG929" s="0" t="n">
        <v>3748.14709444969</v>
      </c>
      <c r="AH929" s="0" t="n">
        <f aca="false">AD929*0.1</f>
        <v>5.223868284E-007</v>
      </c>
      <c r="AI929" s="0" t="n">
        <f aca="false">(SQRT(((AG929/W929)^2)+((AH929/AD929)^2)))*AE929</f>
        <v>0.242504816988823</v>
      </c>
      <c r="AJ929" s="0" t="n">
        <v>3.02832944E-007</v>
      </c>
      <c r="AK929" s="0" t="n">
        <f aca="false">(W929*AJ929)*EXP(L929*M929)</f>
        <v>0.140123528960571</v>
      </c>
      <c r="AL929" s="0" t="n">
        <v>363455.588561429</v>
      </c>
      <c r="AM929" s="0" t="n">
        <v>3748.14709444969</v>
      </c>
      <c r="AN929" s="0" t="n">
        <f aca="false">AJ929*0.1</f>
        <v>3.02832944E-008</v>
      </c>
      <c r="AO929" s="0" t="n">
        <f aca="false">(SQRT(((AM929/W929)^2)+((AN929/AJ929)^2)))*AK929</f>
        <v>0.0140582502602216</v>
      </c>
    </row>
    <row r="930" customFormat="false" ht="15" hidden="false" customHeight="false" outlineLevel="0" collapsed="false">
      <c r="A930" s="42" t="s">
        <v>544</v>
      </c>
      <c r="B930" s="32"/>
      <c r="C930" s="0" t="s">
        <v>2122</v>
      </c>
      <c r="D930" s="47"/>
      <c r="E930" s="0" t="n">
        <v>8000</v>
      </c>
      <c r="F930" s="0" t="n">
        <v>7796</v>
      </c>
      <c r="G930" s="0" t="n">
        <f aca="false">(((F930*3.7852*35.81)/1000)/(H930^2))*1.2732</f>
        <v>21.0223682240001</v>
      </c>
      <c r="H930" s="0" t="n">
        <v>8</v>
      </c>
      <c r="I930" s="0" t="n">
        <v>59.3521037594919</v>
      </c>
      <c r="J930" s="0" t="n">
        <v>68.0016224983599</v>
      </c>
      <c r="K930" s="0" t="n">
        <v>3.82238500207701</v>
      </c>
      <c r="L930" s="0" t="n">
        <v>0.005</v>
      </c>
      <c r="M930" s="0" t="n">
        <v>0</v>
      </c>
      <c r="N930" s="0" t="n">
        <v>2275.54547250083</v>
      </c>
      <c r="O930" s="0" t="n">
        <f aca="false">(N930/2204.59)*EXP(L930*M930)</f>
        <v>1.03218533718325</v>
      </c>
      <c r="P930" s="0" t="n">
        <v>0.107322321005691</v>
      </c>
      <c r="Q930" s="0" t="n">
        <v>0.0548813846852914</v>
      </c>
      <c r="R930" s="0" t="n">
        <f aca="false">18.998926608387*(I930/Hoja4!$CJ$2)</f>
        <v>0.216794346412436</v>
      </c>
      <c r="S930" s="0" t="n">
        <v>0.346725101597201</v>
      </c>
      <c r="T930" s="0" t="n">
        <v>0.0215793379964769</v>
      </c>
      <c r="U930" s="0" t="n">
        <f aca="false">(SQRT(((P930/G930)^2)+((Q930/H930)^2)+((R930/I930)^2)+((S930/J930)^2)+((T930/K930)^2)))*O930</f>
        <v>0.0124006657090334</v>
      </c>
      <c r="V930" s="0" t="n">
        <f aca="false">O930&gt;U930</f>
        <v>1</v>
      </c>
      <c r="W930" s="0" t="n">
        <v>462709.000908999</v>
      </c>
      <c r="X930" s="0" t="n">
        <v>4.994E-006</v>
      </c>
      <c r="Y930" s="0" t="n">
        <f aca="false">(W930*X930)*EXP(L930*M930)</f>
        <v>2.31076875053954</v>
      </c>
      <c r="Z930" s="0" t="n">
        <v>363455.588561429</v>
      </c>
      <c r="AA930" s="0" t="n">
        <v>3748.14709444969</v>
      </c>
      <c r="AB930" s="0" t="n">
        <f aca="false">X930*0.1</f>
        <v>4.994E-007</v>
      </c>
      <c r="AC930" s="0" t="n">
        <f aca="false">(SQRT(((AA930/W930)^2)+((AB930/X930)^2)))*Y930</f>
        <v>0.231833765746262</v>
      </c>
      <c r="AD930" s="0" t="n">
        <v>5.223868284E-006</v>
      </c>
      <c r="AE930" s="0" t="n">
        <f aca="false">(W930*AD930)*EXP(L930*M930)</f>
        <v>2.41713087456984</v>
      </c>
      <c r="AF930" s="0" t="n">
        <v>363455.588561429</v>
      </c>
      <c r="AG930" s="0" t="n">
        <v>3748.14709444969</v>
      </c>
      <c r="AH930" s="0" t="n">
        <f aca="false">AD930*0.1</f>
        <v>5.223868284E-007</v>
      </c>
      <c r="AI930" s="0" t="n">
        <f aca="false">(SQRT(((AG930/W930)^2)+((AH930/AD930)^2)))*AE930</f>
        <v>0.242504816988823</v>
      </c>
      <c r="AJ930" s="0" t="n">
        <v>3.02832944E-007</v>
      </c>
      <c r="AK930" s="0" t="n">
        <f aca="false">(W930*AJ930)*EXP(L930*M930)</f>
        <v>0.140123528960571</v>
      </c>
      <c r="AL930" s="0" t="n">
        <v>363455.588561429</v>
      </c>
      <c r="AM930" s="0" t="n">
        <v>3748.14709444969</v>
      </c>
      <c r="AN930" s="0" t="n">
        <f aca="false">AJ930*0.1</f>
        <v>3.02832944E-008</v>
      </c>
      <c r="AO930" s="0" t="n">
        <f aca="false">(SQRT(((AM930/W930)^2)+((AN930/AJ930)^2)))*AK930</f>
        <v>0.0140582502602216</v>
      </c>
    </row>
    <row r="931" customFormat="false" ht="15" hidden="false" customHeight="false" outlineLevel="0" collapsed="false">
      <c r="A931" s="42" t="s">
        <v>544</v>
      </c>
      <c r="B931" s="32"/>
      <c r="C931" s="0" t="s">
        <v>2153</v>
      </c>
      <c r="D931" s="47"/>
      <c r="E931" s="0" t="n">
        <v>8000</v>
      </c>
      <c r="F931" s="0" t="n">
        <v>7796</v>
      </c>
      <c r="G931" s="0" t="n">
        <f aca="false">(((F931*3.7852*35.81)/1000)/(H931^2))*1.2732</f>
        <v>21.0223682240001</v>
      </c>
      <c r="H931" s="0" t="n">
        <v>8</v>
      </c>
      <c r="I931" s="0" t="n">
        <v>84.009975042527</v>
      </c>
      <c r="J931" s="0" t="n">
        <v>130.009325504884</v>
      </c>
      <c r="K931" s="0" t="n">
        <v>0.00593973</v>
      </c>
      <c r="L931" s="0" t="n">
        <v>0.005</v>
      </c>
      <c r="M931" s="0" t="n">
        <v>0</v>
      </c>
      <c r="N931" s="0" t="n">
        <v>6.30669286670199</v>
      </c>
      <c r="O931" s="0" t="n">
        <f aca="false">(N931/2204.59)*EXP(L931*M931)</f>
        <v>0.00286071009425879</v>
      </c>
      <c r="P931" s="0" t="n">
        <v>0.107322321005691</v>
      </c>
      <c r="Q931" s="0" t="n">
        <v>0.0548813846852914</v>
      </c>
      <c r="R931" s="0" t="n">
        <f aca="false">18.998926608387*(I931/Hoja4!$CJ$2)</f>
        <v>0.306861702919115</v>
      </c>
      <c r="S931" s="0" t="n">
        <v>1.14894745568521</v>
      </c>
      <c r="T931" s="0" t="n">
        <v>5.58086552427142E-005</v>
      </c>
      <c r="U931" s="0" t="n">
        <f aca="false">(SQRT(((P931/G931)^2)+((Q931/H931)^2)+((R931/I931)^2)+((S931/J931)^2)+((T931/K931)^2)))*O931</f>
        <v>4.54887230249143E-005</v>
      </c>
      <c r="V931" s="0" t="n">
        <f aca="false">O931&gt;U931</f>
        <v>1</v>
      </c>
      <c r="W931" s="0" t="n">
        <v>654941.76543154</v>
      </c>
      <c r="X931" s="0" t="n">
        <v>4.994E-006</v>
      </c>
      <c r="Y931" s="0" t="n">
        <f aca="false">(W931*X931)*EXP(L931*M931)</f>
        <v>3.27077917656511</v>
      </c>
      <c r="Z931" s="0" t="n">
        <v>357238.890533241</v>
      </c>
      <c r="AA931" s="0" t="n">
        <v>6507.82824848106</v>
      </c>
      <c r="AB931" s="0" t="n">
        <f aca="false">X931*0.1</f>
        <v>4.994E-007</v>
      </c>
      <c r="AC931" s="0" t="n">
        <f aca="false">(SQRT(((AA931/W931)^2)+((AB931/X931)^2)))*Y931</f>
        <v>0.328688637385395</v>
      </c>
      <c r="AD931" s="0" t="n">
        <v>5.223868284E-006</v>
      </c>
      <c r="AE931" s="0" t="n">
        <f aca="false">(W931*AD931)*EXP(L931*M931)</f>
        <v>3.42132951630479</v>
      </c>
      <c r="AF931" s="0" t="n">
        <v>357238.890533241</v>
      </c>
      <c r="AG931" s="0" t="n">
        <v>6507.82824848106</v>
      </c>
      <c r="AH931" s="0" t="n">
        <f aca="false">AD931*0.1</f>
        <v>5.223868284E-007</v>
      </c>
      <c r="AI931" s="0" t="n">
        <f aca="false">(SQRT(((AG931/W931)^2)+((AH931/AD931)^2)))*AE931</f>
        <v>0.343817811002952</v>
      </c>
      <c r="AJ931" s="0" t="n">
        <v>3.02832944E-007</v>
      </c>
      <c r="AK931" s="0" t="n">
        <f aca="false">(W931*AJ931)*EXP(L931*M931)</f>
        <v>0.198337942974191</v>
      </c>
      <c r="AL931" s="0" t="n">
        <v>357238.890533241</v>
      </c>
      <c r="AM931" s="0" t="n">
        <v>6507.82824848106</v>
      </c>
      <c r="AN931" s="0" t="n">
        <f aca="false">AJ931*0.1</f>
        <v>3.02832944E-008</v>
      </c>
      <c r="AO931" s="0" t="n">
        <f aca="false">(SQRT(((AM931/W931)^2)+((AN931/AJ931)^2)))*AK931</f>
        <v>0.019931467304519</v>
      </c>
    </row>
    <row r="932" customFormat="false" ht="15" hidden="false" customHeight="false" outlineLevel="0" collapsed="false">
      <c r="A932" s="42" t="s">
        <v>544</v>
      </c>
      <c r="B932" s="40" t="s">
        <v>1440</v>
      </c>
      <c r="C932" s="0" t="s">
        <v>2122</v>
      </c>
      <c r="D932" s="41"/>
      <c r="E932" s="0" t="n">
        <v>8000</v>
      </c>
      <c r="F932" s="0" t="n">
        <v>7796</v>
      </c>
      <c r="G932" s="0" t="n">
        <f aca="false">(((F932*3.7852*35.81)/1000)/(H932^2))*1.2732</f>
        <v>21.0223682240001</v>
      </c>
      <c r="H932" s="0" t="n">
        <v>8</v>
      </c>
      <c r="I932" s="0" t="n">
        <v>59.3521037594919</v>
      </c>
      <c r="J932" s="0" t="n">
        <v>68.0016224983599</v>
      </c>
      <c r="K932" s="0" t="n">
        <v>3.82238500207701</v>
      </c>
      <c r="L932" s="0" t="n">
        <v>0.005</v>
      </c>
      <c r="M932" s="0" t="n">
        <v>0</v>
      </c>
      <c r="N932" s="0" t="n">
        <v>2275.54547250083</v>
      </c>
      <c r="O932" s="0" t="n">
        <f aca="false">(N932/2204.59)*EXP(L932*M932)</f>
        <v>1.03218533718325</v>
      </c>
      <c r="P932" s="0" t="n">
        <v>0.107322321005691</v>
      </c>
      <c r="Q932" s="0" t="n">
        <v>0.0548813846852914</v>
      </c>
      <c r="R932" s="0" t="n">
        <f aca="false">18.998926608387*(I932/Hoja4!$CJ$2)</f>
        <v>0.216794346412436</v>
      </c>
      <c r="S932" s="0" t="n">
        <v>0.346725101597201</v>
      </c>
      <c r="T932" s="0" t="n">
        <v>0.0215793379964769</v>
      </c>
      <c r="U932" s="0" t="n">
        <f aca="false">(SQRT(((P932/G932)^2)+((Q932/H932)^2)+((R932/I932)^2)+((S932/J932)^2)+((T932/K932)^2)))*O932</f>
        <v>0.0124006657090334</v>
      </c>
      <c r="V932" s="0" t="n">
        <f aca="false">O932&gt;U932</f>
        <v>1</v>
      </c>
      <c r="W932" s="0" t="n">
        <v>462709.000908999</v>
      </c>
      <c r="X932" s="0" t="n">
        <v>4.994E-006</v>
      </c>
      <c r="Y932" s="0" t="n">
        <f aca="false">(W932*X932)*EXP(L932*M932)</f>
        <v>2.31076875053954</v>
      </c>
      <c r="Z932" s="0" t="n">
        <v>363455.588561429</v>
      </c>
      <c r="AA932" s="0" t="n">
        <v>3748.14709444969</v>
      </c>
      <c r="AB932" s="0" t="n">
        <f aca="false">X932*0.1</f>
        <v>4.994E-007</v>
      </c>
      <c r="AC932" s="0" t="n">
        <f aca="false">(SQRT(((AA932/W932)^2)+((AB932/X932)^2)))*Y932</f>
        <v>0.231833765746262</v>
      </c>
      <c r="AD932" s="0" t="n">
        <v>5.223868284E-006</v>
      </c>
      <c r="AE932" s="0" t="n">
        <f aca="false">(W932*AD932)*EXP(L932*M932)</f>
        <v>2.41713087456984</v>
      </c>
      <c r="AF932" s="0" t="n">
        <v>363455.588561429</v>
      </c>
      <c r="AG932" s="0" t="n">
        <v>3748.14709444969</v>
      </c>
      <c r="AH932" s="0" t="n">
        <f aca="false">AD932*0.1</f>
        <v>5.223868284E-007</v>
      </c>
      <c r="AI932" s="0" t="n">
        <f aca="false">(SQRT(((AG932/W932)^2)+((AH932/AD932)^2)))*AE932</f>
        <v>0.242504816988823</v>
      </c>
      <c r="AJ932" s="0" t="n">
        <v>3.02832944E-007</v>
      </c>
      <c r="AK932" s="0" t="n">
        <f aca="false">(W932*AJ932)*EXP(L932*M932)</f>
        <v>0.140123528960571</v>
      </c>
      <c r="AL932" s="0" t="n">
        <v>363455.588561429</v>
      </c>
      <c r="AM932" s="0" t="n">
        <v>3748.14709444969</v>
      </c>
      <c r="AN932" s="0" t="n">
        <f aca="false">AJ932*0.1</f>
        <v>3.02832944E-008</v>
      </c>
      <c r="AO932" s="0" t="n">
        <f aca="false">(SQRT(((AM932/W932)^2)+((AN932/AJ932)^2)))*AK932</f>
        <v>0.0140582502602216</v>
      </c>
    </row>
    <row r="933" customFormat="false" ht="15" hidden="false" customHeight="false" outlineLevel="0" collapsed="false">
      <c r="A933" s="42" t="s">
        <v>544</v>
      </c>
      <c r="B933" s="32"/>
      <c r="C933" s="0" t="s">
        <v>2122</v>
      </c>
      <c r="D933" s="47"/>
      <c r="E933" s="0" t="n">
        <v>8000</v>
      </c>
      <c r="F933" s="0" t="n">
        <v>7796</v>
      </c>
      <c r="G933" s="0" t="n">
        <f aca="false">(((F933*3.7852*35.81)/1000)/(H933^2))*1.2732</f>
        <v>21.0223682240001</v>
      </c>
      <c r="H933" s="0" t="n">
        <v>8</v>
      </c>
      <c r="I933" s="0" t="n">
        <v>59.3521037594919</v>
      </c>
      <c r="J933" s="0" t="n">
        <v>68.0016224983599</v>
      </c>
      <c r="K933" s="0" t="n">
        <v>3.82238500207701</v>
      </c>
      <c r="L933" s="0" t="n">
        <v>0.005</v>
      </c>
      <c r="M933" s="0" t="n">
        <v>0</v>
      </c>
      <c r="N933" s="0" t="n">
        <v>2275.54547250083</v>
      </c>
      <c r="O933" s="0" t="n">
        <f aca="false">(N933/2204.59)*EXP(L933*M933)</f>
        <v>1.03218533718325</v>
      </c>
      <c r="P933" s="0" t="n">
        <v>0.107322321005691</v>
      </c>
      <c r="Q933" s="0" t="n">
        <v>0.0548813846852914</v>
      </c>
      <c r="R933" s="0" t="n">
        <f aca="false">18.998926608387*(I933/Hoja4!$CJ$2)</f>
        <v>0.216794346412436</v>
      </c>
      <c r="S933" s="0" t="n">
        <v>0.346725101597201</v>
      </c>
      <c r="T933" s="0" t="n">
        <v>0.0215793379964769</v>
      </c>
      <c r="U933" s="0" t="n">
        <f aca="false">(SQRT(((P933/G933)^2)+((Q933/H933)^2)+((R933/I933)^2)+((S933/J933)^2)+((T933/K933)^2)))*O933</f>
        <v>0.0124006657090334</v>
      </c>
      <c r="V933" s="0" t="n">
        <f aca="false">O933&gt;U933</f>
        <v>1</v>
      </c>
      <c r="W933" s="0" t="n">
        <v>462709.000908999</v>
      </c>
      <c r="X933" s="0" t="n">
        <v>4.994E-006</v>
      </c>
      <c r="Y933" s="0" t="n">
        <f aca="false">(W933*X933)*EXP(L933*M933)</f>
        <v>2.31076875053954</v>
      </c>
      <c r="Z933" s="0" t="n">
        <v>363455.588561429</v>
      </c>
      <c r="AA933" s="0" t="n">
        <v>3748.14709444969</v>
      </c>
      <c r="AB933" s="0" t="n">
        <f aca="false">X933*0.1</f>
        <v>4.994E-007</v>
      </c>
      <c r="AC933" s="0" t="n">
        <f aca="false">(SQRT(((AA933/W933)^2)+((AB933/X933)^2)))*Y933</f>
        <v>0.231833765746262</v>
      </c>
      <c r="AD933" s="0" t="n">
        <v>5.223868284E-006</v>
      </c>
      <c r="AE933" s="0" t="n">
        <f aca="false">(W933*AD933)*EXP(L933*M933)</f>
        <v>2.41713087456984</v>
      </c>
      <c r="AF933" s="0" t="n">
        <v>363455.588561429</v>
      </c>
      <c r="AG933" s="0" t="n">
        <v>3748.14709444969</v>
      </c>
      <c r="AH933" s="0" t="n">
        <f aca="false">AD933*0.1</f>
        <v>5.223868284E-007</v>
      </c>
      <c r="AI933" s="0" t="n">
        <f aca="false">(SQRT(((AG933/W933)^2)+((AH933/AD933)^2)))*AE933</f>
        <v>0.242504816988823</v>
      </c>
      <c r="AJ933" s="0" t="n">
        <v>3.02832944E-007</v>
      </c>
      <c r="AK933" s="0" t="n">
        <f aca="false">(W933*AJ933)*EXP(L933*M933)</f>
        <v>0.140123528960571</v>
      </c>
      <c r="AL933" s="0" t="n">
        <v>363455.588561429</v>
      </c>
      <c r="AM933" s="0" t="n">
        <v>3748.14709444969</v>
      </c>
      <c r="AN933" s="0" t="n">
        <f aca="false">AJ933*0.1</f>
        <v>3.02832944E-008</v>
      </c>
      <c r="AO933" s="0" t="n">
        <f aca="false">(SQRT(((AM933/W933)^2)+((AN933/AJ933)^2)))*AK933</f>
        <v>0.0140582502602216</v>
      </c>
    </row>
    <row r="934" customFormat="false" ht="15" hidden="false" customHeight="false" outlineLevel="0" collapsed="false">
      <c r="A934" s="42" t="s">
        <v>544</v>
      </c>
      <c r="B934" s="32"/>
      <c r="C934" s="0" t="s">
        <v>2153</v>
      </c>
      <c r="D934" s="47"/>
      <c r="E934" s="0" t="n">
        <v>8000</v>
      </c>
      <c r="F934" s="0" t="n">
        <v>7796</v>
      </c>
      <c r="G934" s="0" t="n">
        <f aca="false">(((F934*3.7852*35.81)/1000)/(H934^2))*1.2732</f>
        <v>21.0223682240001</v>
      </c>
      <c r="H934" s="0" t="n">
        <v>8</v>
      </c>
      <c r="I934" s="0" t="n">
        <v>84.009975042527</v>
      </c>
      <c r="J934" s="0" t="n">
        <v>130.009325504884</v>
      </c>
      <c r="K934" s="0" t="n">
        <v>0.00593973</v>
      </c>
      <c r="L934" s="0" t="n">
        <v>0.005</v>
      </c>
      <c r="M934" s="0" t="n">
        <v>0</v>
      </c>
      <c r="N934" s="0" t="n">
        <v>6.30669286670199</v>
      </c>
      <c r="O934" s="0" t="n">
        <f aca="false">(N934/2204.59)*EXP(L934*M934)</f>
        <v>0.00286071009425879</v>
      </c>
      <c r="P934" s="0" t="n">
        <v>0.107322321005691</v>
      </c>
      <c r="Q934" s="0" t="n">
        <v>0.0548813846852914</v>
      </c>
      <c r="R934" s="0" t="n">
        <f aca="false">18.998926608387*(I934/Hoja4!$CJ$2)</f>
        <v>0.306861702919115</v>
      </c>
      <c r="S934" s="0" t="n">
        <v>1.14894745568521</v>
      </c>
      <c r="T934" s="0" t="n">
        <v>5.58086552427142E-005</v>
      </c>
      <c r="U934" s="0" t="n">
        <f aca="false">(SQRT(((P934/G934)^2)+((Q934/H934)^2)+((R934/I934)^2)+((S934/J934)^2)+((T934/K934)^2)))*O934</f>
        <v>4.54887230249143E-005</v>
      </c>
      <c r="V934" s="0" t="n">
        <f aca="false">O934&gt;U934</f>
        <v>1</v>
      </c>
      <c r="W934" s="0" t="n">
        <v>654941.76543154</v>
      </c>
      <c r="X934" s="0" t="n">
        <v>4.994E-006</v>
      </c>
      <c r="Y934" s="0" t="n">
        <f aca="false">(W934*X934)*EXP(L934*M934)</f>
        <v>3.27077917656511</v>
      </c>
      <c r="Z934" s="0" t="n">
        <v>357238.890533241</v>
      </c>
      <c r="AA934" s="0" t="n">
        <v>6507.82824848106</v>
      </c>
      <c r="AB934" s="0" t="n">
        <f aca="false">X934*0.1</f>
        <v>4.994E-007</v>
      </c>
      <c r="AC934" s="0" t="n">
        <f aca="false">(SQRT(((AA934/W934)^2)+((AB934/X934)^2)))*Y934</f>
        <v>0.328688637385395</v>
      </c>
      <c r="AD934" s="0" t="n">
        <v>5.223868284E-006</v>
      </c>
      <c r="AE934" s="0" t="n">
        <f aca="false">(W934*AD934)*EXP(L934*M934)</f>
        <v>3.42132951630479</v>
      </c>
      <c r="AF934" s="0" t="n">
        <v>357238.890533241</v>
      </c>
      <c r="AG934" s="0" t="n">
        <v>6507.82824848106</v>
      </c>
      <c r="AH934" s="0" t="n">
        <f aca="false">AD934*0.1</f>
        <v>5.223868284E-007</v>
      </c>
      <c r="AI934" s="0" t="n">
        <f aca="false">(SQRT(((AG934/W934)^2)+((AH934/AD934)^2)))*AE934</f>
        <v>0.343817811002952</v>
      </c>
      <c r="AJ934" s="0" t="n">
        <v>3.02832944E-007</v>
      </c>
      <c r="AK934" s="0" t="n">
        <f aca="false">(W934*AJ934)*EXP(L934*M934)</f>
        <v>0.198337942974191</v>
      </c>
      <c r="AL934" s="0" t="n">
        <v>357238.890533241</v>
      </c>
      <c r="AM934" s="0" t="n">
        <v>6507.82824848106</v>
      </c>
      <c r="AN934" s="0" t="n">
        <f aca="false">AJ934*0.1</f>
        <v>3.02832944E-008</v>
      </c>
      <c r="AO934" s="0" t="n">
        <f aca="false">(SQRT(((AM934/W934)^2)+((AN934/AJ934)^2)))*AK934</f>
        <v>0.019931467304519</v>
      </c>
    </row>
    <row r="935" customFormat="false" ht="15" hidden="false" customHeight="false" outlineLevel="0" collapsed="false">
      <c r="A935" s="42" t="s">
        <v>544</v>
      </c>
      <c r="B935" s="40" t="s">
        <v>1443</v>
      </c>
      <c r="C935" s="0" t="s">
        <v>2122</v>
      </c>
      <c r="D935" s="41"/>
      <c r="E935" s="0" t="n">
        <v>8000</v>
      </c>
      <c r="F935" s="0" t="n">
        <v>7796</v>
      </c>
      <c r="G935" s="0" t="n">
        <f aca="false">(((F935*3.7852*35.81)/1000)/(H935^2))*1.2732</f>
        <v>21.0223682240001</v>
      </c>
      <c r="H935" s="0" t="n">
        <v>8</v>
      </c>
      <c r="I935" s="0" t="n">
        <v>59.3521037594919</v>
      </c>
      <c r="J935" s="0" t="n">
        <v>68.0016224983599</v>
      </c>
      <c r="K935" s="0" t="n">
        <v>3.82238500207701</v>
      </c>
      <c r="L935" s="0" t="n">
        <v>0.005</v>
      </c>
      <c r="M935" s="0" t="n">
        <v>0</v>
      </c>
      <c r="N935" s="0" t="n">
        <v>2275.54547250083</v>
      </c>
      <c r="O935" s="0" t="n">
        <f aca="false">(N935/2204.59)*EXP(L935*M935)</f>
        <v>1.03218533718325</v>
      </c>
      <c r="P935" s="0" t="n">
        <v>0.107322321005691</v>
      </c>
      <c r="Q935" s="0" t="n">
        <v>0.0548813846852914</v>
      </c>
      <c r="R935" s="0" t="n">
        <f aca="false">18.998926608387*(I935/Hoja4!$CJ$2)</f>
        <v>0.216794346412436</v>
      </c>
      <c r="S935" s="0" t="n">
        <v>0.346725101597201</v>
      </c>
      <c r="T935" s="0" t="n">
        <v>0.0215793379964769</v>
      </c>
      <c r="U935" s="0" t="n">
        <f aca="false">(SQRT(((P935/G935)^2)+((Q935/H935)^2)+((R935/I935)^2)+((S935/J935)^2)+((T935/K935)^2)))*O935</f>
        <v>0.0124006657090334</v>
      </c>
      <c r="V935" s="0" t="n">
        <f aca="false">O935&gt;U935</f>
        <v>1</v>
      </c>
      <c r="W935" s="0" t="n">
        <v>462709.000908999</v>
      </c>
      <c r="X935" s="0" t="n">
        <v>4.994E-006</v>
      </c>
      <c r="Y935" s="0" t="n">
        <f aca="false">(W935*X935)*EXP(L935*M935)</f>
        <v>2.31076875053954</v>
      </c>
      <c r="Z935" s="0" t="n">
        <v>240845.737885673</v>
      </c>
      <c r="AA935" s="0" t="n">
        <v>3748.14709444969</v>
      </c>
      <c r="AB935" s="0" t="n">
        <f aca="false">X935*0.1</f>
        <v>4.994E-007</v>
      </c>
      <c r="AC935" s="0" t="n">
        <f aca="false">(SQRT(((AA935/W935)^2)+((AB935/X935)^2)))*Y935</f>
        <v>0.231833765746262</v>
      </c>
      <c r="AD935" s="0" t="n">
        <v>5.223868284E-006</v>
      </c>
      <c r="AE935" s="0" t="n">
        <f aca="false">(W935*AD935)*EXP(L935*M935)</f>
        <v>2.41713087456984</v>
      </c>
      <c r="AF935" s="0" t="n">
        <v>240845.737885673</v>
      </c>
      <c r="AG935" s="0" t="n">
        <v>3748.14709444969</v>
      </c>
      <c r="AH935" s="0" t="n">
        <f aca="false">AD935*0.1</f>
        <v>5.223868284E-007</v>
      </c>
      <c r="AI935" s="0" t="n">
        <f aca="false">(SQRT(((AG935/W935)^2)+((AH935/AD935)^2)))*AE935</f>
        <v>0.242504816988823</v>
      </c>
      <c r="AJ935" s="0" t="n">
        <v>3.02832944E-007</v>
      </c>
      <c r="AK935" s="0" t="n">
        <f aca="false">(W935*AJ935)*EXP(L935*M935)</f>
        <v>0.140123528960571</v>
      </c>
      <c r="AL935" s="0" t="n">
        <v>240845.737885673</v>
      </c>
      <c r="AM935" s="0" t="n">
        <v>3748.14709444969</v>
      </c>
      <c r="AN935" s="0" t="n">
        <f aca="false">AJ935*0.1</f>
        <v>3.02832944E-008</v>
      </c>
      <c r="AO935" s="0" t="n">
        <f aca="false">(SQRT(((AM935/W935)^2)+((AN935/AJ935)^2)))*AK935</f>
        <v>0.0140582502602216</v>
      </c>
    </row>
    <row r="936" customFormat="false" ht="15" hidden="false" customHeight="false" outlineLevel="0" collapsed="false">
      <c r="A936" s="42" t="s">
        <v>544</v>
      </c>
      <c r="B936" s="32"/>
      <c r="C936" s="0" t="s">
        <v>2122</v>
      </c>
      <c r="D936" s="47"/>
      <c r="E936" s="0" t="n">
        <v>8000</v>
      </c>
      <c r="F936" s="0" t="n">
        <v>7796</v>
      </c>
      <c r="G936" s="0" t="n">
        <f aca="false">(((F936*3.7852*35.81)/1000)/(H936^2))*1.2732</f>
        <v>21.0223682240001</v>
      </c>
      <c r="H936" s="0" t="n">
        <v>8</v>
      </c>
      <c r="I936" s="0" t="n">
        <v>59.3521037594919</v>
      </c>
      <c r="J936" s="0" t="n">
        <v>68.0016224983599</v>
      </c>
      <c r="K936" s="0" t="n">
        <v>3.82238500207701</v>
      </c>
      <c r="L936" s="0" t="n">
        <v>0.005</v>
      </c>
      <c r="M936" s="0" t="n">
        <v>0</v>
      </c>
      <c r="N936" s="0" t="n">
        <v>2275.54547250083</v>
      </c>
      <c r="O936" s="0" t="n">
        <f aca="false">(N936/2204.59)*EXP(L936*M936)</f>
        <v>1.03218533718325</v>
      </c>
      <c r="P936" s="0" t="n">
        <v>0.107322321005691</v>
      </c>
      <c r="Q936" s="0" t="n">
        <v>0.0548813846852914</v>
      </c>
      <c r="R936" s="0" t="n">
        <f aca="false">18.998926608387*(I936/Hoja4!$CJ$2)</f>
        <v>0.216794346412436</v>
      </c>
      <c r="S936" s="0" t="n">
        <v>0.346725101597201</v>
      </c>
      <c r="T936" s="0" t="n">
        <v>0.0215793379964769</v>
      </c>
      <c r="U936" s="0" t="n">
        <f aca="false">(SQRT(((P936/G936)^2)+((Q936/H936)^2)+((R936/I936)^2)+((S936/J936)^2)+((T936/K936)^2)))*O936</f>
        <v>0.0124006657090334</v>
      </c>
      <c r="V936" s="0" t="n">
        <f aca="false">O936&gt;U936</f>
        <v>1</v>
      </c>
      <c r="W936" s="0" t="n">
        <v>462709.000908999</v>
      </c>
      <c r="X936" s="0" t="n">
        <v>4.994E-006</v>
      </c>
      <c r="Y936" s="0" t="n">
        <f aca="false">(W936*X936)*EXP(L936*M936)</f>
        <v>2.31076875053954</v>
      </c>
      <c r="Z936" s="0" t="n">
        <v>240845.737885673</v>
      </c>
      <c r="AA936" s="0" t="n">
        <v>3748.14709444969</v>
      </c>
      <c r="AB936" s="0" t="n">
        <f aca="false">X936*0.1</f>
        <v>4.994E-007</v>
      </c>
      <c r="AC936" s="0" t="n">
        <f aca="false">(SQRT(((AA936/W936)^2)+((AB936/X936)^2)))*Y936</f>
        <v>0.231833765746262</v>
      </c>
      <c r="AD936" s="0" t="n">
        <v>5.223868284E-006</v>
      </c>
      <c r="AE936" s="0" t="n">
        <f aca="false">(W936*AD936)*EXP(L936*M936)</f>
        <v>2.41713087456984</v>
      </c>
      <c r="AF936" s="0" t="n">
        <v>240845.737885673</v>
      </c>
      <c r="AG936" s="0" t="n">
        <v>3748.14709444969</v>
      </c>
      <c r="AH936" s="0" t="n">
        <f aca="false">AD936*0.1</f>
        <v>5.223868284E-007</v>
      </c>
      <c r="AI936" s="0" t="n">
        <f aca="false">(SQRT(((AG936/W936)^2)+((AH936/AD936)^2)))*AE936</f>
        <v>0.242504816988823</v>
      </c>
      <c r="AJ936" s="0" t="n">
        <v>3.02832944E-007</v>
      </c>
      <c r="AK936" s="0" t="n">
        <f aca="false">(W936*AJ936)*EXP(L936*M936)</f>
        <v>0.140123528960571</v>
      </c>
      <c r="AL936" s="0" t="n">
        <v>240845.737885673</v>
      </c>
      <c r="AM936" s="0" t="n">
        <v>3748.14709444969</v>
      </c>
      <c r="AN936" s="0" t="n">
        <f aca="false">AJ936*0.1</f>
        <v>3.02832944E-008</v>
      </c>
      <c r="AO936" s="0" t="n">
        <f aca="false">(SQRT(((AM936/W936)^2)+((AN936/AJ936)^2)))*AK936</f>
        <v>0.0140582502602216</v>
      </c>
    </row>
    <row r="937" customFormat="false" ht="15" hidden="false" customHeight="false" outlineLevel="0" collapsed="false">
      <c r="A937" s="42" t="s">
        <v>544</v>
      </c>
      <c r="B937" s="32"/>
      <c r="C937" s="0" t="s">
        <v>2153</v>
      </c>
      <c r="D937" s="47"/>
      <c r="E937" s="0" t="n">
        <v>8000</v>
      </c>
      <c r="F937" s="0" t="n">
        <v>7796</v>
      </c>
      <c r="G937" s="0" t="n">
        <f aca="false">(((F937*3.7852*35.81)/1000)/(H937^2))*1.2732</f>
        <v>21.0223682240001</v>
      </c>
      <c r="H937" s="0" t="n">
        <v>8</v>
      </c>
      <c r="I937" s="0" t="n">
        <v>84.009975042527</v>
      </c>
      <c r="J937" s="0" t="n">
        <v>130.009325504884</v>
      </c>
      <c r="K937" s="0" t="n">
        <v>0.00593973</v>
      </c>
      <c r="L937" s="0" t="n">
        <v>0.005</v>
      </c>
      <c r="M937" s="0" t="n">
        <v>0</v>
      </c>
      <c r="N937" s="0" t="n">
        <v>6.30669286670199</v>
      </c>
      <c r="O937" s="0" t="n">
        <f aca="false">(N937/2204.59)*EXP(L937*M937)</f>
        <v>0.00286071009425879</v>
      </c>
      <c r="P937" s="0" t="n">
        <v>0.107322321005691</v>
      </c>
      <c r="Q937" s="0" t="n">
        <v>0.0548813846852914</v>
      </c>
      <c r="R937" s="0" t="n">
        <f aca="false">18.998926608387*(I937/Hoja4!$CJ$2)</f>
        <v>0.306861702919115</v>
      </c>
      <c r="S937" s="0" t="n">
        <v>1.14894745568521</v>
      </c>
      <c r="T937" s="0" t="n">
        <v>5.58086552427142E-005</v>
      </c>
      <c r="U937" s="0" t="n">
        <f aca="false">(SQRT(((P937/G937)^2)+((Q937/H937)^2)+((R937/I937)^2)+((S937/J937)^2)+((T937/K937)^2)))*O937</f>
        <v>4.54887230249143E-005</v>
      </c>
      <c r="V937" s="0" t="n">
        <f aca="false">O937&gt;U937</f>
        <v>1</v>
      </c>
      <c r="W937" s="0" t="n">
        <v>654941.76543154</v>
      </c>
      <c r="X937" s="0" t="n">
        <v>4.994E-006</v>
      </c>
      <c r="Y937" s="0" t="n">
        <f aca="false">(W937*X937)*EXP(L937*M937)</f>
        <v>3.27077917656511</v>
      </c>
      <c r="Z937" s="0" t="n">
        <v>190229.290460044</v>
      </c>
      <c r="AA937" s="0" t="n">
        <v>6507.82824848106</v>
      </c>
      <c r="AB937" s="0" t="n">
        <f aca="false">X937*0.1</f>
        <v>4.994E-007</v>
      </c>
      <c r="AC937" s="0" t="n">
        <f aca="false">(SQRT(((AA937/W937)^2)+((AB937/X937)^2)))*Y937</f>
        <v>0.328688637385395</v>
      </c>
      <c r="AD937" s="0" t="n">
        <v>5.223868284E-006</v>
      </c>
      <c r="AE937" s="0" t="n">
        <f aca="false">(W937*AD937)*EXP(L937*M937)</f>
        <v>3.42132951630479</v>
      </c>
      <c r="AF937" s="0" t="n">
        <v>190229.290460044</v>
      </c>
      <c r="AG937" s="0" t="n">
        <v>6507.82824848106</v>
      </c>
      <c r="AH937" s="0" t="n">
        <f aca="false">AD937*0.1</f>
        <v>5.223868284E-007</v>
      </c>
      <c r="AI937" s="0" t="n">
        <f aca="false">(SQRT(((AG937/W937)^2)+((AH937/AD937)^2)))*AE937</f>
        <v>0.343817811002952</v>
      </c>
      <c r="AJ937" s="0" t="n">
        <v>3.02832944E-007</v>
      </c>
      <c r="AK937" s="0" t="n">
        <f aca="false">(W937*AJ937)*EXP(L937*M937)</f>
        <v>0.198337942974191</v>
      </c>
      <c r="AL937" s="0" t="n">
        <v>190229.290460044</v>
      </c>
      <c r="AM937" s="0" t="n">
        <v>6507.82824848106</v>
      </c>
      <c r="AN937" s="0" t="n">
        <f aca="false">AJ937*0.1</f>
        <v>3.02832944E-008</v>
      </c>
      <c r="AO937" s="0" t="n">
        <f aca="false">(SQRT(((AM937/W937)^2)+((AN937/AJ937)^2)))*AK937</f>
        <v>0.019931467304519</v>
      </c>
    </row>
    <row r="938" customFormat="false" ht="15" hidden="false" customHeight="false" outlineLevel="0" collapsed="false">
      <c r="A938" s="42" t="s">
        <v>544</v>
      </c>
      <c r="B938" s="40" t="s">
        <v>1447</v>
      </c>
      <c r="C938" s="0" t="s">
        <v>2122</v>
      </c>
      <c r="D938" s="41"/>
      <c r="E938" s="0" t="n">
        <v>8000</v>
      </c>
      <c r="F938" s="0" t="n">
        <v>7796</v>
      </c>
      <c r="G938" s="0" t="n">
        <f aca="false">(((F938*3.7852*35.81)/1000)/(H938^2))*1.2732</f>
        <v>21.0223682240001</v>
      </c>
      <c r="H938" s="0" t="n">
        <v>8</v>
      </c>
      <c r="I938" s="0" t="n">
        <v>59.3521037594919</v>
      </c>
      <c r="J938" s="0" t="n">
        <v>68.0016224983599</v>
      </c>
      <c r="K938" s="0" t="n">
        <v>3.82238500207701</v>
      </c>
      <c r="L938" s="0" t="n">
        <v>0.005</v>
      </c>
      <c r="M938" s="0" t="n">
        <v>0</v>
      </c>
      <c r="N938" s="0" t="n">
        <v>2275.54547250083</v>
      </c>
      <c r="O938" s="0" t="n">
        <f aca="false">(N938/2204.59)*EXP(L938*M938)</f>
        <v>1.03218533718325</v>
      </c>
      <c r="P938" s="0" t="n">
        <v>0.107322321005691</v>
      </c>
      <c r="Q938" s="0" t="n">
        <v>0.0548813846852914</v>
      </c>
      <c r="R938" s="0" t="n">
        <f aca="false">18.998926608387*(I938/Hoja4!$CJ$2)</f>
        <v>0.216794346412436</v>
      </c>
      <c r="S938" s="0" t="n">
        <v>0.346725101597201</v>
      </c>
      <c r="T938" s="0" t="n">
        <v>0.0215793379964769</v>
      </c>
      <c r="U938" s="0" t="n">
        <f aca="false">(SQRT(((P938/G938)^2)+((Q938/H938)^2)+((R938/I938)^2)+((S938/J938)^2)+((T938/K938)^2)))*O938</f>
        <v>0.0124006657090334</v>
      </c>
      <c r="V938" s="0" t="n">
        <f aca="false">O938&gt;U938</f>
        <v>1</v>
      </c>
      <c r="W938" s="0" t="n">
        <v>462709.000908999</v>
      </c>
      <c r="X938" s="0" t="n">
        <v>4.994E-006</v>
      </c>
      <c r="Y938" s="0" t="n">
        <f aca="false">(W938*X938)*EXP(L938*M938)</f>
        <v>2.31076875053954</v>
      </c>
      <c r="Z938" s="0" t="n">
        <v>240845.737885673</v>
      </c>
      <c r="AA938" s="0" t="n">
        <v>3748.14709444969</v>
      </c>
      <c r="AB938" s="0" t="n">
        <f aca="false">X938*0.1</f>
        <v>4.994E-007</v>
      </c>
      <c r="AC938" s="0" t="n">
        <f aca="false">(SQRT(((AA938/W938)^2)+((AB938/X938)^2)))*Y938</f>
        <v>0.231833765746262</v>
      </c>
      <c r="AD938" s="0" t="n">
        <v>5.223868284E-006</v>
      </c>
      <c r="AE938" s="0" t="n">
        <f aca="false">(W938*AD938)*EXP(L938*M938)</f>
        <v>2.41713087456984</v>
      </c>
      <c r="AF938" s="0" t="n">
        <v>240845.737885673</v>
      </c>
      <c r="AG938" s="0" t="n">
        <v>3748.14709444969</v>
      </c>
      <c r="AH938" s="0" t="n">
        <f aca="false">AD938*0.1</f>
        <v>5.223868284E-007</v>
      </c>
      <c r="AI938" s="0" t="n">
        <f aca="false">(SQRT(((AG938/W938)^2)+((AH938/AD938)^2)))*AE938</f>
        <v>0.242504816988823</v>
      </c>
      <c r="AJ938" s="0" t="n">
        <v>3.02832944E-007</v>
      </c>
      <c r="AK938" s="0" t="n">
        <f aca="false">(W938*AJ938)*EXP(L938*M938)</f>
        <v>0.140123528960571</v>
      </c>
      <c r="AL938" s="0" t="n">
        <v>240845.737885673</v>
      </c>
      <c r="AM938" s="0" t="n">
        <v>3748.14709444969</v>
      </c>
      <c r="AN938" s="0" t="n">
        <f aca="false">AJ938*0.1</f>
        <v>3.02832944E-008</v>
      </c>
      <c r="AO938" s="0" t="n">
        <f aca="false">(SQRT(((AM938/W938)^2)+((AN938/AJ938)^2)))*AK938</f>
        <v>0.0140582502602216</v>
      </c>
    </row>
    <row r="939" customFormat="false" ht="15" hidden="false" customHeight="false" outlineLevel="0" collapsed="false">
      <c r="A939" s="42" t="s">
        <v>544</v>
      </c>
      <c r="B939" s="32"/>
      <c r="C939" s="0" t="s">
        <v>2122</v>
      </c>
      <c r="D939" s="47"/>
      <c r="E939" s="0" t="n">
        <v>8000</v>
      </c>
      <c r="F939" s="0" t="n">
        <v>7796</v>
      </c>
      <c r="G939" s="0" t="n">
        <f aca="false">(((F939*3.7852*35.81)/1000)/(H939^2))*1.2732</f>
        <v>21.0223682240001</v>
      </c>
      <c r="H939" s="0" t="n">
        <v>8</v>
      </c>
      <c r="I939" s="0" t="n">
        <v>59.3521037594919</v>
      </c>
      <c r="J939" s="0" t="n">
        <v>68.0016224983599</v>
      </c>
      <c r="K939" s="0" t="n">
        <v>3.82238500207701</v>
      </c>
      <c r="L939" s="0" t="n">
        <v>0.005</v>
      </c>
      <c r="M939" s="0" t="n">
        <v>0</v>
      </c>
      <c r="N939" s="0" t="n">
        <v>2275.54547250083</v>
      </c>
      <c r="O939" s="0" t="n">
        <f aca="false">(N939/2204.59)*EXP(L939*M939)</f>
        <v>1.03218533718325</v>
      </c>
      <c r="P939" s="0" t="n">
        <v>0.107322321005691</v>
      </c>
      <c r="Q939" s="0" t="n">
        <v>0.0548813846852914</v>
      </c>
      <c r="R939" s="0" t="n">
        <f aca="false">18.998926608387*(I939/Hoja4!$CJ$2)</f>
        <v>0.216794346412436</v>
      </c>
      <c r="S939" s="0" t="n">
        <v>0.346725101597201</v>
      </c>
      <c r="T939" s="0" t="n">
        <v>0.0215793379964769</v>
      </c>
      <c r="U939" s="0" t="n">
        <f aca="false">(SQRT(((P939/G939)^2)+((Q939/H939)^2)+((R939/I939)^2)+((S939/J939)^2)+((T939/K939)^2)))*O939</f>
        <v>0.0124006657090334</v>
      </c>
      <c r="V939" s="0" t="n">
        <f aca="false">O939&gt;U939</f>
        <v>1</v>
      </c>
      <c r="W939" s="0" t="n">
        <v>462709.000908999</v>
      </c>
      <c r="X939" s="0" t="n">
        <v>4.994E-006</v>
      </c>
      <c r="Y939" s="0" t="n">
        <f aca="false">(W939*X939)*EXP(L939*M939)</f>
        <v>2.31076875053954</v>
      </c>
      <c r="Z939" s="0" t="n">
        <v>240845.737885673</v>
      </c>
      <c r="AA939" s="0" t="n">
        <v>3748.14709444969</v>
      </c>
      <c r="AB939" s="0" t="n">
        <f aca="false">X939*0.1</f>
        <v>4.994E-007</v>
      </c>
      <c r="AC939" s="0" t="n">
        <f aca="false">(SQRT(((AA939/W939)^2)+((AB939/X939)^2)))*Y939</f>
        <v>0.231833765746262</v>
      </c>
      <c r="AD939" s="0" t="n">
        <v>5.223868284E-006</v>
      </c>
      <c r="AE939" s="0" t="n">
        <f aca="false">(W939*AD939)*EXP(L939*M939)</f>
        <v>2.41713087456984</v>
      </c>
      <c r="AF939" s="0" t="n">
        <v>240845.737885673</v>
      </c>
      <c r="AG939" s="0" t="n">
        <v>3748.14709444969</v>
      </c>
      <c r="AH939" s="0" t="n">
        <f aca="false">AD939*0.1</f>
        <v>5.223868284E-007</v>
      </c>
      <c r="AI939" s="0" t="n">
        <f aca="false">(SQRT(((AG939/W939)^2)+((AH939/AD939)^2)))*AE939</f>
        <v>0.242504816988823</v>
      </c>
      <c r="AJ939" s="0" t="n">
        <v>3.02832944E-007</v>
      </c>
      <c r="AK939" s="0" t="n">
        <f aca="false">(W939*AJ939)*EXP(L939*M939)</f>
        <v>0.140123528960571</v>
      </c>
      <c r="AL939" s="0" t="n">
        <v>240845.737885673</v>
      </c>
      <c r="AM939" s="0" t="n">
        <v>3748.14709444969</v>
      </c>
      <c r="AN939" s="0" t="n">
        <f aca="false">AJ939*0.1</f>
        <v>3.02832944E-008</v>
      </c>
      <c r="AO939" s="0" t="n">
        <f aca="false">(SQRT(((AM939/W939)^2)+((AN939/AJ939)^2)))*AK939</f>
        <v>0.0140582502602216</v>
      </c>
    </row>
    <row r="940" customFormat="false" ht="15" hidden="false" customHeight="false" outlineLevel="0" collapsed="false">
      <c r="A940" s="42" t="s">
        <v>544</v>
      </c>
      <c r="B940" s="32"/>
      <c r="C940" s="0" t="s">
        <v>2153</v>
      </c>
      <c r="D940" s="47"/>
      <c r="E940" s="0" t="n">
        <v>8000</v>
      </c>
      <c r="F940" s="0" t="n">
        <v>7796</v>
      </c>
      <c r="G940" s="0" t="n">
        <f aca="false">(((F940*3.7852*35.81)/1000)/(H940^2))*1.2732</f>
        <v>21.0223682240001</v>
      </c>
      <c r="H940" s="0" t="n">
        <v>8</v>
      </c>
      <c r="I940" s="0" t="n">
        <v>84.009975042527</v>
      </c>
      <c r="J940" s="0" t="n">
        <v>130.009325504884</v>
      </c>
      <c r="K940" s="0" t="n">
        <v>0.00593973</v>
      </c>
      <c r="L940" s="0" t="n">
        <v>0.005</v>
      </c>
      <c r="M940" s="0" t="n">
        <v>0</v>
      </c>
      <c r="N940" s="0" t="n">
        <v>6.30669286670199</v>
      </c>
      <c r="O940" s="0" t="n">
        <f aca="false">(N940/2204.59)*EXP(L940*M940)</f>
        <v>0.00286071009425879</v>
      </c>
      <c r="P940" s="0" t="n">
        <v>0.107322321005691</v>
      </c>
      <c r="Q940" s="0" t="n">
        <v>0.0548813846852914</v>
      </c>
      <c r="R940" s="0" t="n">
        <f aca="false">18.998926608387*(I940/Hoja4!$CJ$2)</f>
        <v>0.306861702919115</v>
      </c>
      <c r="S940" s="0" t="n">
        <v>1.14894745568521</v>
      </c>
      <c r="T940" s="0" t="n">
        <v>5.58086552427142E-005</v>
      </c>
      <c r="U940" s="0" t="n">
        <f aca="false">(SQRT(((P940/G940)^2)+((Q940/H940)^2)+((R940/I940)^2)+((S940/J940)^2)+((T940/K940)^2)))*O940</f>
        <v>4.54887230249143E-005</v>
      </c>
      <c r="V940" s="0" t="n">
        <f aca="false">O940&gt;U940</f>
        <v>1</v>
      </c>
      <c r="W940" s="0" t="n">
        <v>654941.76543154</v>
      </c>
      <c r="X940" s="0" t="n">
        <v>4.994E-006</v>
      </c>
      <c r="Y940" s="0" t="n">
        <f aca="false">(W940*X940)*EXP(L940*M940)</f>
        <v>3.27077917656511</v>
      </c>
      <c r="Z940" s="0" t="n">
        <v>190229.290460044</v>
      </c>
      <c r="AA940" s="0" t="n">
        <v>6507.82824848106</v>
      </c>
      <c r="AB940" s="0" t="n">
        <f aca="false">X940*0.1</f>
        <v>4.994E-007</v>
      </c>
      <c r="AC940" s="0" t="n">
        <f aca="false">(SQRT(((AA940/W940)^2)+((AB940/X940)^2)))*Y940</f>
        <v>0.328688637385395</v>
      </c>
      <c r="AD940" s="0" t="n">
        <v>5.223868284E-006</v>
      </c>
      <c r="AE940" s="0" t="n">
        <f aca="false">(W940*AD940)*EXP(L940*M940)</f>
        <v>3.42132951630479</v>
      </c>
      <c r="AF940" s="0" t="n">
        <v>190229.290460044</v>
      </c>
      <c r="AG940" s="0" t="n">
        <v>6507.82824848106</v>
      </c>
      <c r="AH940" s="0" t="n">
        <f aca="false">AD940*0.1</f>
        <v>5.223868284E-007</v>
      </c>
      <c r="AI940" s="0" t="n">
        <f aca="false">(SQRT(((AG940/W940)^2)+((AH940/AD940)^2)))*AE940</f>
        <v>0.343817811002952</v>
      </c>
      <c r="AJ940" s="0" t="n">
        <v>3.02832944E-007</v>
      </c>
      <c r="AK940" s="0" t="n">
        <f aca="false">(W940*AJ940)*EXP(L940*M940)</f>
        <v>0.198337942974191</v>
      </c>
      <c r="AL940" s="0" t="n">
        <v>190229.290460044</v>
      </c>
      <c r="AM940" s="0" t="n">
        <v>6507.82824848106</v>
      </c>
      <c r="AN940" s="0" t="n">
        <f aca="false">AJ940*0.1</f>
        <v>3.02832944E-008</v>
      </c>
      <c r="AO940" s="0" t="n">
        <f aca="false">(SQRT(((AM940/W940)^2)+((AN940/AJ940)^2)))*AK940</f>
        <v>0.019931467304519</v>
      </c>
    </row>
    <row r="941" customFormat="false" ht="15" hidden="false" customHeight="false" outlineLevel="0" collapsed="false">
      <c r="A941" s="42" t="s">
        <v>544</v>
      </c>
      <c r="B941" s="40" t="s">
        <v>1399</v>
      </c>
      <c r="C941" s="0" t="s">
        <v>2122</v>
      </c>
      <c r="D941" s="41"/>
      <c r="E941" s="0" t="n">
        <v>8000</v>
      </c>
      <c r="F941" s="0" t="n">
        <v>7796</v>
      </c>
      <c r="G941" s="0" t="n">
        <f aca="false">(((F941*3.7852*35.81)/1000)/(H941^2))*1.2732</f>
        <v>21.0223682240001</v>
      </c>
      <c r="H941" s="0" t="n">
        <v>8</v>
      </c>
      <c r="I941" s="0" t="n">
        <v>59.3521037594919</v>
      </c>
      <c r="J941" s="0" t="n">
        <v>68.0016224983599</v>
      </c>
      <c r="K941" s="0" t="n">
        <v>3.82238500207701</v>
      </c>
      <c r="L941" s="0" t="n">
        <v>0.005</v>
      </c>
      <c r="M941" s="0" t="n">
        <v>0</v>
      </c>
      <c r="N941" s="0" t="n">
        <v>2275.54547250083</v>
      </c>
      <c r="O941" s="0" t="n">
        <f aca="false">(N941/2204.59)*EXP(L941*M941)</f>
        <v>1.03218533718325</v>
      </c>
      <c r="P941" s="0" t="n">
        <v>0.107322321005691</v>
      </c>
      <c r="Q941" s="0" t="n">
        <v>0.0548813846852914</v>
      </c>
      <c r="R941" s="0" t="n">
        <f aca="false">18.998926608387*(I941/Hoja4!$CJ$2)</f>
        <v>0.216794346412436</v>
      </c>
      <c r="S941" s="0" t="n">
        <v>0.346725101597201</v>
      </c>
      <c r="T941" s="0" t="n">
        <v>0.0215793379964769</v>
      </c>
      <c r="U941" s="0" t="n">
        <f aca="false">(SQRT(((P941/G941)^2)+((Q941/H941)^2)+((R941/I941)^2)+((S941/J941)^2)+((T941/K941)^2)))*O941</f>
        <v>0.0124006657090334</v>
      </c>
      <c r="V941" s="0" t="n">
        <f aca="false">O941&gt;U941</f>
        <v>1</v>
      </c>
      <c r="W941" s="0" t="n">
        <v>462709.000908999</v>
      </c>
      <c r="X941" s="0" t="n">
        <v>4.994E-006</v>
      </c>
      <c r="Y941" s="0" t="n">
        <f aca="false">(W941*X941)*EXP(L941*M941)</f>
        <v>2.31076875053954</v>
      </c>
      <c r="Z941" s="0" t="n">
        <v>240845.737885673</v>
      </c>
      <c r="AA941" s="0" t="n">
        <v>3748.14709444969</v>
      </c>
      <c r="AB941" s="0" t="n">
        <f aca="false">X941*0.1</f>
        <v>4.994E-007</v>
      </c>
      <c r="AC941" s="0" t="n">
        <f aca="false">(SQRT(((AA941/W941)^2)+((AB941/X941)^2)))*Y941</f>
        <v>0.231833765746262</v>
      </c>
      <c r="AD941" s="0" t="n">
        <v>5.223868284E-006</v>
      </c>
      <c r="AE941" s="0" t="n">
        <f aca="false">(W941*AD941)*EXP(L941*M941)</f>
        <v>2.41713087456984</v>
      </c>
      <c r="AF941" s="0" t="n">
        <v>240845.737885673</v>
      </c>
      <c r="AG941" s="0" t="n">
        <v>3748.14709444969</v>
      </c>
      <c r="AH941" s="0" t="n">
        <f aca="false">AD941*0.1</f>
        <v>5.223868284E-007</v>
      </c>
      <c r="AI941" s="0" t="n">
        <f aca="false">(SQRT(((AG941/W941)^2)+((AH941/AD941)^2)))*AE941</f>
        <v>0.242504816988823</v>
      </c>
      <c r="AJ941" s="0" t="n">
        <v>3.02832944E-007</v>
      </c>
      <c r="AK941" s="0" t="n">
        <f aca="false">(W941*AJ941)*EXP(L941*M941)</f>
        <v>0.140123528960571</v>
      </c>
      <c r="AL941" s="0" t="n">
        <v>240845.737885673</v>
      </c>
      <c r="AM941" s="0" t="n">
        <v>3748.14709444969</v>
      </c>
      <c r="AN941" s="0" t="n">
        <f aca="false">AJ941*0.1</f>
        <v>3.02832944E-008</v>
      </c>
      <c r="AO941" s="0" t="n">
        <f aca="false">(SQRT(((AM941/W941)^2)+((AN941/AJ941)^2)))*AK941</f>
        <v>0.0140582502602216</v>
      </c>
    </row>
    <row r="942" customFormat="false" ht="15" hidden="false" customHeight="false" outlineLevel="0" collapsed="false">
      <c r="A942" s="42" t="s">
        <v>544</v>
      </c>
      <c r="B942" s="32"/>
      <c r="C942" s="0" t="s">
        <v>2122</v>
      </c>
      <c r="D942" s="47"/>
      <c r="E942" s="0" t="n">
        <v>8000</v>
      </c>
      <c r="F942" s="0" t="n">
        <v>7796</v>
      </c>
      <c r="G942" s="0" t="n">
        <f aca="false">(((F942*3.7852*35.81)/1000)/(H942^2))*1.2732</f>
        <v>21.0223682240001</v>
      </c>
      <c r="H942" s="0" t="n">
        <v>8</v>
      </c>
      <c r="I942" s="0" t="n">
        <v>59.3521037594919</v>
      </c>
      <c r="J942" s="0" t="n">
        <v>68.0016224983599</v>
      </c>
      <c r="K942" s="0" t="n">
        <v>3.82238500207701</v>
      </c>
      <c r="L942" s="0" t="n">
        <v>0.005</v>
      </c>
      <c r="M942" s="0" t="n">
        <v>0</v>
      </c>
      <c r="N942" s="0" t="n">
        <v>2275.54547250083</v>
      </c>
      <c r="O942" s="0" t="n">
        <f aca="false">(N942/2204.59)*EXP(L942*M942)</f>
        <v>1.03218533718325</v>
      </c>
      <c r="P942" s="0" t="n">
        <v>0.107322321005691</v>
      </c>
      <c r="Q942" s="0" t="n">
        <v>0.0548813846852914</v>
      </c>
      <c r="R942" s="0" t="n">
        <f aca="false">18.998926608387*(I942/Hoja4!$CJ$2)</f>
        <v>0.216794346412436</v>
      </c>
      <c r="S942" s="0" t="n">
        <v>0.346725101597201</v>
      </c>
      <c r="T942" s="0" t="n">
        <v>0.0215793379964769</v>
      </c>
      <c r="U942" s="0" t="n">
        <f aca="false">(SQRT(((P942/G942)^2)+((Q942/H942)^2)+((R942/I942)^2)+((S942/J942)^2)+((T942/K942)^2)))*O942</f>
        <v>0.0124006657090334</v>
      </c>
      <c r="V942" s="0" t="n">
        <f aca="false">O942&gt;U942</f>
        <v>1</v>
      </c>
      <c r="W942" s="0" t="n">
        <v>462709.000908999</v>
      </c>
      <c r="X942" s="0" t="n">
        <v>4.994E-006</v>
      </c>
      <c r="Y942" s="0" t="n">
        <f aca="false">(W942*X942)*EXP(L942*M942)</f>
        <v>2.31076875053954</v>
      </c>
      <c r="Z942" s="0" t="n">
        <v>240845.737885673</v>
      </c>
      <c r="AA942" s="0" t="n">
        <v>3748.14709444969</v>
      </c>
      <c r="AB942" s="0" t="n">
        <f aca="false">X942*0.1</f>
        <v>4.994E-007</v>
      </c>
      <c r="AC942" s="0" t="n">
        <f aca="false">(SQRT(((AA942/W942)^2)+((AB942/X942)^2)))*Y942</f>
        <v>0.231833765746262</v>
      </c>
      <c r="AD942" s="0" t="n">
        <v>5.223868284E-006</v>
      </c>
      <c r="AE942" s="0" t="n">
        <f aca="false">(W942*AD942)*EXP(L942*M942)</f>
        <v>2.41713087456984</v>
      </c>
      <c r="AF942" s="0" t="n">
        <v>240845.737885673</v>
      </c>
      <c r="AG942" s="0" t="n">
        <v>3748.14709444969</v>
      </c>
      <c r="AH942" s="0" t="n">
        <f aca="false">AD942*0.1</f>
        <v>5.223868284E-007</v>
      </c>
      <c r="AI942" s="0" t="n">
        <f aca="false">(SQRT(((AG942/W942)^2)+((AH942/AD942)^2)))*AE942</f>
        <v>0.242504816988823</v>
      </c>
      <c r="AJ942" s="0" t="n">
        <v>3.02832944E-007</v>
      </c>
      <c r="AK942" s="0" t="n">
        <f aca="false">(W942*AJ942)*EXP(L942*M942)</f>
        <v>0.140123528960571</v>
      </c>
      <c r="AL942" s="0" t="n">
        <v>240845.737885673</v>
      </c>
      <c r="AM942" s="0" t="n">
        <v>3748.14709444969</v>
      </c>
      <c r="AN942" s="0" t="n">
        <f aca="false">AJ942*0.1</f>
        <v>3.02832944E-008</v>
      </c>
      <c r="AO942" s="0" t="n">
        <f aca="false">(SQRT(((AM942/W942)^2)+((AN942/AJ942)^2)))*AK942</f>
        <v>0.0140582502602216</v>
      </c>
    </row>
    <row r="943" customFormat="false" ht="15" hidden="false" customHeight="false" outlineLevel="0" collapsed="false">
      <c r="A943" s="42" t="s">
        <v>544</v>
      </c>
      <c r="B943" s="32"/>
      <c r="C943" s="0" t="s">
        <v>2153</v>
      </c>
      <c r="D943" s="47"/>
      <c r="E943" s="0" t="n">
        <v>8000</v>
      </c>
      <c r="F943" s="0" t="n">
        <v>7796</v>
      </c>
      <c r="G943" s="0" t="n">
        <f aca="false">(((F943*3.7852*35.81)/1000)/(H943^2))*1.2732</f>
        <v>21.0223682240001</v>
      </c>
      <c r="H943" s="0" t="n">
        <v>8</v>
      </c>
      <c r="I943" s="0" t="n">
        <v>84.009975042527</v>
      </c>
      <c r="J943" s="0" t="n">
        <v>130.009325504884</v>
      </c>
      <c r="K943" s="0" t="n">
        <v>0.00593973</v>
      </c>
      <c r="L943" s="0" t="n">
        <v>0.005</v>
      </c>
      <c r="M943" s="0" t="n">
        <v>0</v>
      </c>
      <c r="N943" s="0" t="n">
        <v>6.30669286670199</v>
      </c>
      <c r="O943" s="0" t="n">
        <f aca="false">(N943/2204.59)*EXP(L943*M943)</f>
        <v>0.00286071009425879</v>
      </c>
      <c r="P943" s="0" t="n">
        <v>0.107322321005691</v>
      </c>
      <c r="Q943" s="0" t="n">
        <v>0.0548813846852914</v>
      </c>
      <c r="R943" s="0" t="n">
        <f aca="false">18.998926608387*(I943/Hoja4!$CJ$2)</f>
        <v>0.306861702919115</v>
      </c>
      <c r="S943" s="0" t="n">
        <v>1.14894745568521</v>
      </c>
      <c r="T943" s="0" t="n">
        <v>5.58086552427142E-005</v>
      </c>
      <c r="U943" s="0" t="n">
        <f aca="false">(SQRT(((P943/G943)^2)+((Q943/H943)^2)+((R943/I943)^2)+((S943/J943)^2)+((T943/K943)^2)))*O943</f>
        <v>4.54887230249143E-005</v>
      </c>
      <c r="V943" s="0" t="n">
        <f aca="false">O943&gt;U943</f>
        <v>1</v>
      </c>
      <c r="W943" s="0" t="n">
        <v>654941.76543154</v>
      </c>
      <c r="X943" s="0" t="n">
        <v>4.994E-006</v>
      </c>
      <c r="Y943" s="0" t="n">
        <f aca="false">(W943*X943)*EXP(L943*M943)</f>
        <v>3.27077917656511</v>
      </c>
      <c r="Z943" s="0" t="n">
        <v>190229.290460044</v>
      </c>
      <c r="AA943" s="0" t="n">
        <v>6507.82824848106</v>
      </c>
      <c r="AB943" s="0" t="n">
        <f aca="false">X943*0.1</f>
        <v>4.994E-007</v>
      </c>
      <c r="AC943" s="0" t="n">
        <f aca="false">(SQRT(((AA943/W943)^2)+((AB943/X943)^2)))*Y943</f>
        <v>0.328688637385395</v>
      </c>
      <c r="AD943" s="0" t="n">
        <v>5.223868284E-006</v>
      </c>
      <c r="AE943" s="0" t="n">
        <f aca="false">(W943*AD943)*EXP(L943*M943)</f>
        <v>3.42132951630479</v>
      </c>
      <c r="AF943" s="0" t="n">
        <v>190229.290460044</v>
      </c>
      <c r="AG943" s="0" t="n">
        <v>6507.82824848106</v>
      </c>
      <c r="AH943" s="0" t="n">
        <f aca="false">AD943*0.1</f>
        <v>5.223868284E-007</v>
      </c>
      <c r="AI943" s="0" t="n">
        <f aca="false">(SQRT(((AG943/W943)^2)+((AH943/AD943)^2)))*AE943</f>
        <v>0.343817811002952</v>
      </c>
      <c r="AJ943" s="0" t="n">
        <v>3.02832944E-007</v>
      </c>
      <c r="AK943" s="0" t="n">
        <f aca="false">(W943*AJ943)*EXP(L943*M943)</f>
        <v>0.198337942974191</v>
      </c>
      <c r="AL943" s="0" t="n">
        <v>190229.290460044</v>
      </c>
      <c r="AM943" s="0" t="n">
        <v>6507.82824848106</v>
      </c>
      <c r="AN943" s="0" t="n">
        <f aca="false">AJ943*0.1</f>
        <v>3.02832944E-008</v>
      </c>
      <c r="AO943" s="0" t="n">
        <f aca="false">(SQRT(((AM943/W943)^2)+((AN943/AJ943)^2)))*AK943</f>
        <v>0.019931467304519</v>
      </c>
    </row>
    <row r="944" customFormat="false" ht="15" hidden="false" customHeight="false" outlineLevel="0" collapsed="false">
      <c r="A944" s="42" t="s">
        <v>544</v>
      </c>
      <c r="B944" s="40" t="s">
        <v>1454</v>
      </c>
      <c r="C944" s="0" t="s">
        <v>2122</v>
      </c>
      <c r="D944" s="41"/>
      <c r="E944" s="0" t="n">
        <v>8000</v>
      </c>
      <c r="F944" s="0" t="n">
        <v>7796</v>
      </c>
      <c r="G944" s="0" t="n">
        <f aca="false">(((F944*3.7852*35.81)/1000)/(H944^2))*1.2732</f>
        <v>21.0223682240001</v>
      </c>
      <c r="H944" s="0" t="n">
        <v>8</v>
      </c>
      <c r="I944" s="0" t="n">
        <v>59.3521037594919</v>
      </c>
      <c r="J944" s="0" t="n">
        <v>68.0016224983599</v>
      </c>
      <c r="K944" s="0" t="n">
        <v>3.82238500207701</v>
      </c>
      <c r="L944" s="0" t="n">
        <v>0.005</v>
      </c>
      <c r="M944" s="0" t="n">
        <v>0</v>
      </c>
      <c r="N944" s="0" t="n">
        <v>2275.54547250083</v>
      </c>
      <c r="O944" s="0" t="n">
        <f aca="false">(N944/2204.59)*EXP(L944*M944)</f>
        <v>1.03218533718325</v>
      </c>
      <c r="P944" s="0" t="n">
        <v>0.107322321005691</v>
      </c>
      <c r="Q944" s="0" t="n">
        <v>0.0548813846852914</v>
      </c>
      <c r="R944" s="0" t="n">
        <f aca="false">18.998926608387*(I944/Hoja4!$CJ$2)</f>
        <v>0.216794346412436</v>
      </c>
      <c r="S944" s="0" t="n">
        <v>0.346725101597201</v>
      </c>
      <c r="T944" s="0" t="n">
        <v>0.0215793379964769</v>
      </c>
      <c r="U944" s="0" t="n">
        <f aca="false">(SQRT(((P944/G944)^2)+((Q944/H944)^2)+((R944/I944)^2)+((S944/J944)^2)+((T944/K944)^2)))*O944</f>
        <v>0.0124006657090334</v>
      </c>
      <c r="V944" s="0" t="n">
        <f aca="false">O944&gt;U944</f>
        <v>1</v>
      </c>
      <c r="W944" s="0" t="n">
        <v>462709.000908999</v>
      </c>
      <c r="X944" s="0" t="n">
        <v>4.994E-006</v>
      </c>
      <c r="Y944" s="0" t="n">
        <f aca="false">(W944*X944)*EXP(L944*M944)</f>
        <v>2.31076875053954</v>
      </c>
      <c r="Z944" s="0" t="n">
        <v>240845.737885673</v>
      </c>
      <c r="AA944" s="0" t="n">
        <v>3748.14709444969</v>
      </c>
      <c r="AB944" s="0" t="n">
        <f aca="false">X944*0.1</f>
        <v>4.994E-007</v>
      </c>
      <c r="AC944" s="0" t="n">
        <f aca="false">(SQRT(((AA944/W944)^2)+((AB944/X944)^2)))*Y944</f>
        <v>0.231833765746262</v>
      </c>
      <c r="AD944" s="0" t="n">
        <v>5.223868284E-006</v>
      </c>
      <c r="AE944" s="0" t="n">
        <f aca="false">(W944*AD944)*EXP(L944*M944)</f>
        <v>2.41713087456984</v>
      </c>
      <c r="AF944" s="0" t="n">
        <v>240845.737885673</v>
      </c>
      <c r="AG944" s="0" t="n">
        <v>3748.14709444969</v>
      </c>
      <c r="AH944" s="0" t="n">
        <f aca="false">AD944*0.1</f>
        <v>5.223868284E-007</v>
      </c>
      <c r="AI944" s="0" t="n">
        <f aca="false">(SQRT(((AG944/W944)^2)+((AH944/AD944)^2)))*AE944</f>
        <v>0.242504816988823</v>
      </c>
      <c r="AJ944" s="0" t="n">
        <v>3.02832944E-007</v>
      </c>
      <c r="AK944" s="0" t="n">
        <f aca="false">(W944*AJ944)*EXP(L944*M944)</f>
        <v>0.140123528960571</v>
      </c>
      <c r="AL944" s="0" t="n">
        <v>240845.737885673</v>
      </c>
      <c r="AM944" s="0" t="n">
        <v>3748.14709444969</v>
      </c>
      <c r="AN944" s="0" t="n">
        <f aca="false">AJ944*0.1</f>
        <v>3.02832944E-008</v>
      </c>
      <c r="AO944" s="0" t="n">
        <f aca="false">(SQRT(((AM944/W944)^2)+((AN944/AJ944)^2)))*AK944</f>
        <v>0.0140582502602216</v>
      </c>
    </row>
    <row r="945" customFormat="false" ht="15" hidden="false" customHeight="false" outlineLevel="0" collapsed="false">
      <c r="A945" s="42" t="s">
        <v>544</v>
      </c>
      <c r="B945" s="32"/>
      <c r="C945" s="0" t="s">
        <v>2122</v>
      </c>
      <c r="D945" s="47"/>
      <c r="E945" s="0" t="n">
        <v>8000</v>
      </c>
      <c r="F945" s="0" t="n">
        <v>7796</v>
      </c>
      <c r="G945" s="0" t="n">
        <f aca="false">(((F945*3.7852*35.81)/1000)/(H945^2))*1.2732</f>
        <v>21.0223682240001</v>
      </c>
      <c r="H945" s="0" t="n">
        <v>8</v>
      </c>
      <c r="I945" s="0" t="n">
        <v>59.3521037594919</v>
      </c>
      <c r="J945" s="0" t="n">
        <v>68.0016224983599</v>
      </c>
      <c r="K945" s="0" t="n">
        <v>3.82238500207701</v>
      </c>
      <c r="L945" s="0" t="n">
        <v>0.005</v>
      </c>
      <c r="M945" s="0" t="n">
        <v>0</v>
      </c>
      <c r="N945" s="0" t="n">
        <v>2275.54547250083</v>
      </c>
      <c r="O945" s="0" t="n">
        <f aca="false">(N945/2204.59)*EXP(L945*M945)</f>
        <v>1.03218533718325</v>
      </c>
      <c r="P945" s="0" t="n">
        <v>0.107322321005691</v>
      </c>
      <c r="Q945" s="0" t="n">
        <v>0.0548813846852914</v>
      </c>
      <c r="R945" s="0" t="n">
        <f aca="false">18.998926608387*(I945/Hoja4!$CJ$2)</f>
        <v>0.216794346412436</v>
      </c>
      <c r="S945" s="0" t="n">
        <v>0.346725101597201</v>
      </c>
      <c r="T945" s="0" t="n">
        <v>0.0215793379964769</v>
      </c>
      <c r="U945" s="0" t="n">
        <f aca="false">(SQRT(((P945/G945)^2)+((Q945/H945)^2)+((R945/I945)^2)+((S945/J945)^2)+((T945/K945)^2)))*O945</f>
        <v>0.0124006657090334</v>
      </c>
      <c r="V945" s="0" t="n">
        <f aca="false">O945&gt;U945</f>
        <v>1</v>
      </c>
      <c r="W945" s="0" t="n">
        <v>462709.000908999</v>
      </c>
      <c r="X945" s="0" t="n">
        <v>4.994E-006</v>
      </c>
      <c r="Y945" s="0" t="n">
        <f aca="false">(W945*X945)*EXP(L945*M945)</f>
        <v>2.31076875053954</v>
      </c>
      <c r="Z945" s="0" t="n">
        <v>240845.737885673</v>
      </c>
      <c r="AA945" s="0" t="n">
        <v>3748.14709444969</v>
      </c>
      <c r="AB945" s="0" t="n">
        <f aca="false">X945*0.1</f>
        <v>4.994E-007</v>
      </c>
      <c r="AC945" s="0" t="n">
        <f aca="false">(SQRT(((AA945/W945)^2)+((AB945/X945)^2)))*Y945</f>
        <v>0.231833765746262</v>
      </c>
      <c r="AD945" s="0" t="n">
        <v>5.223868284E-006</v>
      </c>
      <c r="AE945" s="0" t="n">
        <f aca="false">(W945*AD945)*EXP(L945*M945)</f>
        <v>2.41713087456984</v>
      </c>
      <c r="AF945" s="0" t="n">
        <v>240845.737885673</v>
      </c>
      <c r="AG945" s="0" t="n">
        <v>3748.14709444969</v>
      </c>
      <c r="AH945" s="0" t="n">
        <f aca="false">AD945*0.1</f>
        <v>5.223868284E-007</v>
      </c>
      <c r="AI945" s="0" t="n">
        <f aca="false">(SQRT(((AG945/W945)^2)+((AH945/AD945)^2)))*AE945</f>
        <v>0.242504816988823</v>
      </c>
      <c r="AJ945" s="0" t="n">
        <v>3.02832944E-007</v>
      </c>
      <c r="AK945" s="0" t="n">
        <f aca="false">(W945*AJ945)*EXP(L945*M945)</f>
        <v>0.140123528960571</v>
      </c>
      <c r="AL945" s="0" t="n">
        <v>240845.737885673</v>
      </c>
      <c r="AM945" s="0" t="n">
        <v>3748.14709444969</v>
      </c>
      <c r="AN945" s="0" t="n">
        <f aca="false">AJ945*0.1</f>
        <v>3.02832944E-008</v>
      </c>
      <c r="AO945" s="0" t="n">
        <f aca="false">(SQRT(((AM945/W945)^2)+((AN945/AJ945)^2)))*AK945</f>
        <v>0.0140582502602216</v>
      </c>
    </row>
    <row r="946" customFormat="false" ht="15" hidden="false" customHeight="false" outlineLevel="0" collapsed="false">
      <c r="A946" s="42" t="s">
        <v>544</v>
      </c>
      <c r="B946" s="32"/>
      <c r="C946" s="0" t="s">
        <v>2153</v>
      </c>
      <c r="D946" s="47"/>
      <c r="E946" s="0" t="n">
        <v>8000</v>
      </c>
      <c r="F946" s="0" t="n">
        <v>7796</v>
      </c>
      <c r="G946" s="0" t="n">
        <f aca="false">(((F946*3.7852*35.81)/1000)/(H946^2))*1.2732</f>
        <v>21.0223682240001</v>
      </c>
      <c r="H946" s="0" t="n">
        <v>8</v>
      </c>
      <c r="I946" s="0" t="n">
        <v>84.009975042527</v>
      </c>
      <c r="J946" s="0" t="n">
        <v>130.009325504884</v>
      </c>
      <c r="K946" s="0" t="n">
        <v>0.00593973</v>
      </c>
      <c r="L946" s="0" t="n">
        <v>0.005</v>
      </c>
      <c r="M946" s="0" t="n">
        <v>0</v>
      </c>
      <c r="N946" s="0" t="n">
        <v>6.30669286670199</v>
      </c>
      <c r="O946" s="0" t="n">
        <f aca="false">(N946/2204.59)*EXP(L946*M946)</f>
        <v>0.00286071009425879</v>
      </c>
      <c r="P946" s="0" t="n">
        <v>0.107322321005691</v>
      </c>
      <c r="Q946" s="0" t="n">
        <v>0.0548813846852914</v>
      </c>
      <c r="R946" s="0" t="n">
        <f aca="false">18.998926608387*(I946/Hoja4!$CJ$2)</f>
        <v>0.306861702919115</v>
      </c>
      <c r="S946" s="0" t="n">
        <v>1.14894745568521</v>
      </c>
      <c r="T946" s="0" t="n">
        <v>5.58086552427142E-005</v>
      </c>
      <c r="U946" s="0" t="n">
        <f aca="false">(SQRT(((P946/G946)^2)+((Q946/H946)^2)+((R946/I946)^2)+((S946/J946)^2)+((T946/K946)^2)))*O946</f>
        <v>4.54887230249143E-005</v>
      </c>
      <c r="V946" s="0" t="n">
        <f aca="false">O946&gt;U946</f>
        <v>1</v>
      </c>
      <c r="W946" s="0" t="n">
        <v>654941.76543154</v>
      </c>
      <c r="X946" s="0" t="n">
        <v>4.994E-006</v>
      </c>
      <c r="Y946" s="0" t="n">
        <f aca="false">(W946*X946)*EXP(L946*M946)</f>
        <v>3.27077917656511</v>
      </c>
      <c r="Z946" s="0" t="n">
        <v>190229.290460044</v>
      </c>
      <c r="AA946" s="0" t="n">
        <v>6507.82824848106</v>
      </c>
      <c r="AB946" s="0" t="n">
        <f aca="false">X946*0.1</f>
        <v>4.994E-007</v>
      </c>
      <c r="AC946" s="0" t="n">
        <f aca="false">(SQRT(((AA946/W946)^2)+((AB946/X946)^2)))*Y946</f>
        <v>0.328688637385395</v>
      </c>
      <c r="AD946" s="0" t="n">
        <v>5.223868284E-006</v>
      </c>
      <c r="AE946" s="0" t="n">
        <f aca="false">(W946*AD946)*EXP(L946*M946)</f>
        <v>3.42132951630479</v>
      </c>
      <c r="AF946" s="0" t="n">
        <v>190229.290460044</v>
      </c>
      <c r="AG946" s="0" t="n">
        <v>6507.82824848106</v>
      </c>
      <c r="AH946" s="0" t="n">
        <f aca="false">AD946*0.1</f>
        <v>5.223868284E-007</v>
      </c>
      <c r="AI946" s="0" t="n">
        <f aca="false">(SQRT(((AG946/W946)^2)+((AH946/AD946)^2)))*AE946</f>
        <v>0.343817811002952</v>
      </c>
      <c r="AJ946" s="0" t="n">
        <v>3.02832944E-007</v>
      </c>
      <c r="AK946" s="0" t="n">
        <f aca="false">(W946*AJ946)*EXP(L946*M946)</f>
        <v>0.198337942974191</v>
      </c>
      <c r="AL946" s="0" t="n">
        <v>190229.290460044</v>
      </c>
      <c r="AM946" s="0" t="n">
        <v>6507.82824848106</v>
      </c>
      <c r="AN946" s="0" t="n">
        <f aca="false">AJ946*0.1</f>
        <v>3.02832944E-008</v>
      </c>
      <c r="AO946" s="0" t="n">
        <f aca="false">(SQRT(((AM946/W946)^2)+((AN946/AJ946)^2)))*AK946</f>
        <v>0.019931467304519</v>
      </c>
    </row>
    <row r="947" customFormat="false" ht="15" hidden="false" customHeight="false" outlineLevel="0" collapsed="false">
      <c r="A947" s="42" t="s">
        <v>544</v>
      </c>
      <c r="B947" s="40" t="s">
        <v>1399</v>
      </c>
      <c r="C947" s="0" t="s">
        <v>2122</v>
      </c>
      <c r="D947" s="41"/>
      <c r="E947" s="0" t="n">
        <v>8000</v>
      </c>
      <c r="F947" s="0" t="n">
        <v>7796</v>
      </c>
      <c r="G947" s="0" t="n">
        <f aca="false">(((F947*3.7852*35.81)/1000)/(H947^2))*1.2732</f>
        <v>21.0223682240001</v>
      </c>
      <c r="H947" s="0" t="n">
        <v>8</v>
      </c>
      <c r="I947" s="0" t="n">
        <v>59.3521037594919</v>
      </c>
      <c r="J947" s="0" t="n">
        <v>68.0016224983599</v>
      </c>
      <c r="K947" s="0" t="n">
        <v>3.82238500207701</v>
      </c>
      <c r="L947" s="0" t="n">
        <v>0.005</v>
      </c>
      <c r="M947" s="0" t="n">
        <v>0</v>
      </c>
      <c r="N947" s="0" t="n">
        <v>2275.54547250083</v>
      </c>
      <c r="O947" s="0" t="n">
        <f aca="false">(N947/2204.59)*EXP(L947*M947)</f>
        <v>1.03218533718325</v>
      </c>
      <c r="P947" s="0" t="n">
        <v>0.107322321005691</v>
      </c>
      <c r="Q947" s="0" t="n">
        <v>0.0548813846852914</v>
      </c>
      <c r="R947" s="0" t="n">
        <f aca="false">18.998926608387*(I947/Hoja4!$CJ$2)</f>
        <v>0.216794346412436</v>
      </c>
      <c r="S947" s="0" t="n">
        <v>0.346725101597201</v>
      </c>
      <c r="T947" s="0" t="n">
        <v>0.0215793379964769</v>
      </c>
      <c r="U947" s="0" t="n">
        <f aca="false">(SQRT(((P947/G947)^2)+((Q947/H947)^2)+((R947/I947)^2)+((S947/J947)^2)+((T947/K947)^2)))*O947</f>
        <v>0.0124006657090334</v>
      </c>
      <c r="V947" s="0" t="n">
        <f aca="false">O947&gt;U947</f>
        <v>1</v>
      </c>
      <c r="W947" s="0" t="n">
        <v>462709.000908999</v>
      </c>
      <c r="X947" s="0" t="n">
        <v>4.994E-006</v>
      </c>
      <c r="Y947" s="0" t="n">
        <f aca="false">(W947*X947)*EXP(L947*M947)</f>
        <v>2.31076875053954</v>
      </c>
      <c r="Z947" s="0" t="n">
        <v>240845.737885673</v>
      </c>
      <c r="AA947" s="0" t="n">
        <v>3748.14709444969</v>
      </c>
      <c r="AB947" s="0" t="n">
        <f aca="false">X947*0.1</f>
        <v>4.994E-007</v>
      </c>
      <c r="AC947" s="0" t="n">
        <f aca="false">(SQRT(((AA947/W947)^2)+((AB947/X947)^2)))*Y947</f>
        <v>0.231833765746262</v>
      </c>
      <c r="AD947" s="0" t="n">
        <v>5.223868284E-006</v>
      </c>
      <c r="AE947" s="0" t="n">
        <f aca="false">(W947*AD947)*EXP(L947*M947)</f>
        <v>2.41713087456984</v>
      </c>
      <c r="AF947" s="0" t="n">
        <v>240845.737885673</v>
      </c>
      <c r="AG947" s="0" t="n">
        <v>3748.14709444969</v>
      </c>
      <c r="AH947" s="0" t="n">
        <f aca="false">AD947*0.1</f>
        <v>5.223868284E-007</v>
      </c>
      <c r="AI947" s="0" t="n">
        <f aca="false">(SQRT(((AG947/W947)^2)+((AH947/AD947)^2)))*AE947</f>
        <v>0.242504816988823</v>
      </c>
      <c r="AJ947" s="0" t="n">
        <v>3.02832944E-007</v>
      </c>
      <c r="AK947" s="0" t="n">
        <f aca="false">(W947*AJ947)*EXP(L947*M947)</f>
        <v>0.140123528960571</v>
      </c>
      <c r="AL947" s="0" t="n">
        <v>240845.737885673</v>
      </c>
      <c r="AM947" s="0" t="n">
        <v>3748.14709444969</v>
      </c>
      <c r="AN947" s="0" t="n">
        <f aca="false">AJ947*0.1</f>
        <v>3.02832944E-008</v>
      </c>
      <c r="AO947" s="0" t="n">
        <f aca="false">(SQRT(((AM947/W947)^2)+((AN947/AJ947)^2)))*AK947</f>
        <v>0.0140582502602216</v>
      </c>
    </row>
    <row r="948" customFormat="false" ht="15" hidden="false" customHeight="false" outlineLevel="0" collapsed="false">
      <c r="A948" s="42" t="s">
        <v>544</v>
      </c>
      <c r="B948" s="32"/>
      <c r="C948" s="0" t="s">
        <v>2122</v>
      </c>
      <c r="D948" s="47"/>
      <c r="E948" s="0" t="n">
        <v>8000</v>
      </c>
      <c r="F948" s="0" t="n">
        <v>7796</v>
      </c>
      <c r="G948" s="0" t="n">
        <f aca="false">(((F948*3.7852*35.81)/1000)/(H948^2))*1.2732</f>
        <v>21.0223682240001</v>
      </c>
      <c r="H948" s="0" t="n">
        <v>8</v>
      </c>
      <c r="I948" s="0" t="n">
        <v>59.3521037594919</v>
      </c>
      <c r="J948" s="0" t="n">
        <v>68.0016224983599</v>
      </c>
      <c r="K948" s="0" t="n">
        <v>3.82238500207701</v>
      </c>
      <c r="L948" s="0" t="n">
        <v>0.005</v>
      </c>
      <c r="M948" s="0" t="n">
        <v>0</v>
      </c>
      <c r="N948" s="0" t="n">
        <v>2275.54547250083</v>
      </c>
      <c r="O948" s="0" t="n">
        <f aca="false">(N948/2204.59)*EXP(L948*M948)</f>
        <v>1.03218533718325</v>
      </c>
      <c r="P948" s="0" t="n">
        <v>0.107322321005691</v>
      </c>
      <c r="Q948" s="0" t="n">
        <v>0.0548813846852914</v>
      </c>
      <c r="R948" s="0" t="n">
        <f aca="false">18.998926608387*(I948/Hoja4!$CJ$2)</f>
        <v>0.216794346412436</v>
      </c>
      <c r="S948" s="0" t="n">
        <v>0.346725101597201</v>
      </c>
      <c r="T948" s="0" t="n">
        <v>0.0215793379964769</v>
      </c>
      <c r="U948" s="0" t="n">
        <f aca="false">(SQRT(((P948/G948)^2)+((Q948/H948)^2)+((R948/I948)^2)+((S948/J948)^2)+((T948/K948)^2)))*O948</f>
        <v>0.0124006657090334</v>
      </c>
      <c r="V948" s="0" t="n">
        <f aca="false">O948&gt;U948</f>
        <v>1</v>
      </c>
      <c r="W948" s="0" t="n">
        <v>462709.000908999</v>
      </c>
      <c r="X948" s="0" t="n">
        <v>4.994E-006</v>
      </c>
      <c r="Y948" s="0" t="n">
        <f aca="false">(W948*X948)*EXP(L948*M948)</f>
        <v>2.31076875053954</v>
      </c>
      <c r="Z948" s="0" t="n">
        <v>240845.737885673</v>
      </c>
      <c r="AA948" s="0" t="n">
        <v>3748.14709444969</v>
      </c>
      <c r="AB948" s="0" t="n">
        <f aca="false">X948*0.1</f>
        <v>4.994E-007</v>
      </c>
      <c r="AC948" s="0" t="n">
        <f aca="false">(SQRT(((AA948/W948)^2)+((AB948/X948)^2)))*Y948</f>
        <v>0.231833765746262</v>
      </c>
      <c r="AD948" s="0" t="n">
        <v>5.223868284E-006</v>
      </c>
      <c r="AE948" s="0" t="n">
        <f aca="false">(W948*AD948)*EXP(L948*M948)</f>
        <v>2.41713087456984</v>
      </c>
      <c r="AF948" s="0" t="n">
        <v>240845.737885673</v>
      </c>
      <c r="AG948" s="0" t="n">
        <v>3748.14709444969</v>
      </c>
      <c r="AH948" s="0" t="n">
        <f aca="false">AD948*0.1</f>
        <v>5.223868284E-007</v>
      </c>
      <c r="AI948" s="0" t="n">
        <f aca="false">(SQRT(((AG948/W948)^2)+((AH948/AD948)^2)))*AE948</f>
        <v>0.242504816988823</v>
      </c>
      <c r="AJ948" s="0" t="n">
        <v>3.02832944E-007</v>
      </c>
      <c r="AK948" s="0" t="n">
        <f aca="false">(W948*AJ948)*EXP(L948*M948)</f>
        <v>0.140123528960571</v>
      </c>
      <c r="AL948" s="0" t="n">
        <v>240845.737885673</v>
      </c>
      <c r="AM948" s="0" t="n">
        <v>3748.14709444969</v>
      </c>
      <c r="AN948" s="0" t="n">
        <f aca="false">AJ948*0.1</f>
        <v>3.02832944E-008</v>
      </c>
      <c r="AO948" s="0" t="n">
        <f aca="false">(SQRT(((AM948/W948)^2)+((AN948/AJ948)^2)))*AK948</f>
        <v>0.0140582502602216</v>
      </c>
    </row>
    <row r="949" customFormat="false" ht="15" hidden="false" customHeight="false" outlineLevel="0" collapsed="false">
      <c r="A949" s="42" t="s">
        <v>544</v>
      </c>
      <c r="B949" s="32"/>
      <c r="C949" s="0" t="s">
        <v>2153</v>
      </c>
      <c r="D949" s="47"/>
      <c r="E949" s="0" t="n">
        <v>8000</v>
      </c>
      <c r="F949" s="0" t="n">
        <v>7796</v>
      </c>
      <c r="G949" s="0" t="n">
        <f aca="false">(((F949*3.7852*35.81)/1000)/(H949^2))*1.2732</f>
        <v>21.0223682240001</v>
      </c>
      <c r="H949" s="0" t="n">
        <v>8</v>
      </c>
      <c r="I949" s="0" t="n">
        <v>84.009975042527</v>
      </c>
      <c r="J949" s="0" t="n">
        <v>130.009325504884</v>
      </c>
      <c r="K949" s="0" t="n">
        <v>0.00593973</v>
      </c>
      <c r="L949" s="0" t="n">
        <v>0.005</v>
      </c>
      <c r="M949" s="0" t="n">
        <v>0</v>
      </c>
      <c r="N949" s="0" t="n">
        <v>6.30669286670199</v>
      </c>
      <c r="O949" s="0" t="n">
        <f aca="false">(N949/2204.59)*EXP(L949*M949)</f>
        <v>0.00286071009425879</v>
      </c>
      <c r="P949" s="0" t="n">
        <v>0.107322321005691</v>
      </c>
      <c r="Q949" s="0" t="n">
        <v>0.0548813846852914</v>
      </c>
      <c r="R949" s="0" t="n">
        <f aca="false">18.998926608387*(I949/Hoja4!$CJ$2)</f>
        <v>0.306861702919115</v>
      </c>
      <c r="S949" s="0" t="n">
        <v>1.14894745568521</v>
      </c>
      <c r="T949" s="0" t="n">
        <v>5.58086552427142E-005</v>
      </c>
      <c r="U949" s="0" t="n">
        <f aca="false">(SQRT(((P949/G949)^2)+((Q949/H949)^2)+((R949/I949)^2)+((S949/J949)^2)+((T949/K949)^2)))*O949</f>
        <v>4.54887230249143E-005</v>
      </c>
      <c r="V949" s="0" t="n">
        <f aca="false">O949&gt;U949</f>
        <v>1</v>
      </c>
      <c r="W949" s="0" t="n">
        <v>654941.76543154</v>
      </c>
      <c r="X949" s="0" t="n">
        <v>4.994E-006</v>
      </c>
      <c r="Y949" s="0" t="n">
        <f aca="false">(W949*X949)*EXP(L949*M949)</f>
        <v>3.27077917656511</v>
      </c>
      <c r="Z949" s="0" t="n">
        <v>190229.290460044</v>
      </c>
      <c r="AA949" s="0" t="n">
        <v>6507.82824848106</v>
      </c>
      <c r="AB949" s="0" t="n">
        <f aca="false">X949*0.1</f>
        <v>4.994E-007</v>
      </c>
      <c r="AC949" s="0" t="n">
        <f aca="false">(SQRT(((AA949/W949)^2)+((AB949/X949)^2)))*Y949</f>
        <v>0.328688637385395</v>
      </c>
      <c r="AD949" s="0" t="n">
        <v>5.223868284E-006</v>
      </c>
      <c r="AE949" s="0" t="n">
        <f aca="false">(W949*AD949)*EXP(L949*M949)</f>
        <v>3.42132951630479</v>
      </c>
      <c r="AF949" s="0" t="n">
        <v>190229.290460044</v>
      </c>
      <c r="AG949" s="0" t="n">
        <v>6507.82824848106</v>
      </c>
      <c r="AH949" s="0" t="n">
        <f aca="false">AD949*0.1</f>
        <v>5.223868284E-007</v>
      </c>
      <c r="AI949" s="0" t="n">
        <f aca="false">(SQRT(((AG949/W949)^2)+((AH949/AD949)^2)))*AE949</f>
        <v>0.343817811002952</v>
      </c>
      <c r="AJ949" s="0" t="n">
        <v>3.02832944E-007</v>
      </c>
      <c r="AK949" s="0" t="n">
        <f aca="false">(W949*AJ949)*EXP(L949*M949)</f>
        <v>0.198337942974191</v>
      </c>
      <c r="AL949" s="0" t="n">
        <v>190229.290460044</v>
      </c>
      <c r="AM949" s="0" t="n">
        <v>6507.82824848106</v>
      </c>
      <c r="AN949" s="0" t="n">
        <f aca="false">AJ949*0.1</f>
        <v>3.02832944E-008</v>
      </c>
      <c r="AO949" s="0" t="n">
        <f aca="false">(SQRT(((AM949/W949)^2)+((AN949/AJ949)^2)))*AK949</f>
        <v>0.019931467304519</v>
      </c>
    </row>
    <row r="950" customFormat="false" ht="15" hidden="false" customHeight="false" outlineLevel="0" collapsed="false">
      <c r="A950" s="42" t="s">
        <v>544</v>
      </c>
      <c r="B950" s="40" t="s">
        <v>1459</v>
      </c>
      <c r="C950" s="0" t="s">
        <v>2122</v>
      </c>
      <c r="D950" s="41"/>
      <c r="E950" s="0" t="n">
        <v>8000</v>
      </c>
      <c r="F950" s="0" t="n">
        <v>7796</v>
      </c>
      <c r="G950" s="0" t="n">
        <f aca="false">(((F950*3.7852*35.81)/1000)/(H950^2))*1.2732</f>
        <v>21.0223682240001</v>
      </c>
      <c r="H950" s="0" t="n">
        <v>8</v>
      </c>
      <c r="I950" s="0" t="n">
        <v>59.3521037594919</v>
      </c>
      <c r="J950" s="0" t="n">
        <v>68.0016224983599</v>
      </c>
      <c r="K950" s="0" t="n">
        <v>3.82238500207701</v>
      </c>
      <c r="L950" s="0" t="n">
        <v>0.005</v>
      </c>
      <c r="M950" s="0" t="n">
        <v>0</v>
      </c>
      <c r="N950" s="0" t="n">
        <v>2275.54547250083</v>
      </c>
      <c r="O950" s="0" t="n">
        <f aca="false">(N950/2204.59)*EXP(L950*M950)</f>
        <v>1.03218533718325</v>
      </c>
      <c r="P950" s="0" t="n">
        <v>0.107322321005691</v>
      </c>
      <c r="Q950" s="0" t="n">
        <v>0.0548813846852914</v>
      </c>
      <c r="R950" s="0" t="n">
        <f aca="false">18.998926608387*(I950/Hoja4!$CJ$2)</f>
        <v>0.216794346412436</v>
      </c>
      <c r="S950" s="0" t="n">
        <v>0.346725101597201</v>
      </c>
      <c r="T950" s="0" t="n">
        <v>0.0215793379964769</v>
      </c>
      <c r="U950" s="0" t="n">
        <f aca="false">(SQRT(((P950/G950)^2)+((Q950/H950)^2)+((R950/I950)^2)+((S950/J950)^2)+((T950/K950)^2)))*O950</f>
        <v>0.0124006657090334</v>
      </c>
      <c r="V950" s="0" t="n">
        <f aca="false">O950&gt;U950</f>
        <v>1</v>
      </c>
      <c r="W950" s="0" t="n">
        <v>462709.000908999</v>
      </c>
      <c r="X950" s="0" t="n">
        <v>4.994E-006</v>
      </c>
      <c r="Y950" s="0" t="n">
        <f aca="false">(W950*X950)*EXP(L950*M950)</f>
        <v>2.31076875053954</v>
      </c>
      <c r="Z950" s="0" t="n">
        <v>240845.737885673</v>
      </c>
      <c r="AA950" s="0" t="n">
        <v>3748.14709444969</v>
      </c>
      <c r="AB950" s="0" t="n">
        <f aca="false">X950*0.1</f>
        <v>4.994E-007</v>
      </c>
      <c r="AC950" s="0" t="n">
        <f aca="false">(SQRT(((AA950/W950)^2)+((AB950/X950)^2)))*Y950</f>
        <v>0.231833765746262</v>
      </c>
      <c r="AD950" s="0" t="n">
        <v>5.223868284E-006</v>
      </c>
      <c r="AE950" s="0" t="n">
        <f aca="false">(W950*AD950)*EXP(L950*M950)</f>
        <v>2.41713087456984</v>
      </c>
      <c r="AF950" s="0" t="n">
        <v>240845.737885673</v>
      </c>
      <c r="AG950" s="0" t="n">
        <v>3748.14709444969</v>
      </c>
      <c r="AH950" s="0" t="n">
        <f aca="false">AD950*0.1</f>
        <v>5.223868284E-007</v>
      </c>
      <c r="AI950" s="0" t="n">
        <f aca="false">(SQRT(((AG950/W950)^2)+((AH950/AD950)^2)))*AE950</f>
        <v>0.242504816988823</v>
      </c>
      <c r="AJ950" s="0" t="n">
        <v>3.02832944E-007</v>
      </c>
      <c r="AK950" s="0" t="n">
        <f aca="false">(W950*AJ950)*EXP(L950*M950)</f>
        <v>0.140123528960571</v>
      </c>
      <c r="AL950" s="0" t="n">
        <v>240845.737885673</v>
      </c>
      <c r="AM950" s="0" t="n">
        <v>3748.14709444969</v>
      </c>
      <c r="AN950" s="0" t="n">
        <f aca="false">AJ950*0.1</f>
        <v>3.02832944E-008</v>
      </c>
      <c r="AO950" s="0" t="n">
        <f aca="false">(SQRT(((AM950/W950)^2)+((AN950/AJ950)^2)))*AK950</f>
        <v>0.0140582502602216</v>
      </c>
    </row>
    <row r="951" customFormat="false" ht="15" hidden="false" customHeight="false" outlineLevel="0" collapsed="false">
      <c r="A951" s="42" t="s">
        <v>544</v>
      </c>
      <c r="B951" s="32"/>
      <c r="C951" s="0" t="s">
        <v>2122</v>
      </c>
      <c r="D951" s="47"/>
      <c r="E951" s="0" t="n">
        <v>8000</v>
      </c>
      <c r="F951" s="0" t="n">
        <v>7796</v>
      </c>
      <c r="G951" s="0" t="n">
        <f aca="false">(((F951*3.7852*35.81)/1000)/(H951^2))*1.2732</f>
        <v>21.0223682240001</v>
      </c>
      <c r="H951" s="0" t="n">
        <v>8</v>
      </c>
      <c r="I951" s="0" t="n">
        <v>59.3521037594919</v>
      </c>
      <c r="J951" s="0" t="n">
        <v>68.0016224983599</v>
      </c>
      <c r="K951" s="0" t="n">
        <v>3.82238500207701</v>
      </c>
      <c r="L951" s="0" t="n">
        <v>0.005</v>
      </c>
      <c r="M951" s="0" t="n">
        <v>0</v>
      </c>
      <c r="N951" s="0" t="n">
        <v>2275.54547250083</v>
      </c>
      <c r="O951" s="0" t="n">
        <f aca="false">(N951/2204.59)*EXP(L951*M951)</f>
        <v>1.03218533718325</v>
      </c>
      <c r="P951" s="0" t="n">
        <v>0.107322321005691</v>
      </c>
      <c r="Q951" s="0" t="n">
        <v>0.0548813846852914</v>
      </c>
      <c r="R951" s="0" t="n">
        <f aca="false">18.998926608387*(I951/Hoja4!$CJ$2)</f>
        <v>0.216794346412436</v>
      </c>
      <c r="S951" s="0" t="n">
        <v>0.346725101597201</v>
      </c>
      <c r="T951" s="0" t="n">
        <v>0.0215793379964769</v>
      </c>
      <c r="U951" s="0" t="n">
        <f aca="false">(SQRT(((P951/G951)^2)+((Q951/H951)^2)+((R951/I951)^2)+((S951/J951)^2)+((T951/K951)^2)))*O951</f>
        <v>0.0124006657090334</v>
      </c>
      <c r="V951" s="0" t="n">
        <f aca="false">O951&gt;U951</f>
        <v>1</v>
      </c>
      <c r="W951" s="0" t="n">
        <v>462709.000908999</v>
      </c>
      <c r="X951" s="0" t="n">
        <v>4.994E-006</v>
      </c>
      <c r="Y951" s="0" t="n">
        <f aca="false">(W951*X951)*EXP(L951*M951)</f>
        <v>2.31076875053954</v>
      </c>
      <c r="Z951" s="0" t="n">
        <v>240845.737885673</v>
      </c>
      <c r="AA951" s="0" t="n">
        <v>3748.14709444969</v>
      </c>
      <c r="AB951" s="0" t="n">
        <f aca="false">X951*0.1</f>
        <v>4.994E-007</v>
      </c>
      <c r="AC951" s="0" t="n">
        <f aca="false">(SQRT(((AA951/W951)^2)+((AB951/X951)^2)))*Y951</f>
        <v>0.231833765746262</v>
      </c>
      <c r="AD951" s="0" t="n">
        <v>5.223868284E-006</v>
      </c>
      <c r="AE951" s="0" t="n">
        <f aca="false">(W951*AD951)*EXP(L951*M951)</f>
        <v>2.41713087456984</v>
      </c>
      <c r="AF951" s="0" t="n">
        <v>240845.737885673</v>
      </c>
      <c r="AG951" s="0" t="n">
        <v>3748.14709444969</v>
      </c>
      <c r="AH951" s="0" t="n">
        <f aca="false">AD951*0.1</f>
        <v>5.223868284E-007</v>
      </c>
      <c r="AI951" s="0" t="n">
        <f aca="false">(SQRT(((AG951/W951)^2)+((AH951/AD951)^2)))*AE951</f>
        <v>0.242504816988823</v>
      </c>
      <c r="AJ951" s="0" t="n">
        <v>3.02832944E-007</v>
      </c>
      <c r="AK951" s="0" t="n">
        <f aca="false">(W951*AJ951)*EXP(L951*M951)</f>
        <v>0.140123528960571</v>
      </c>
      <c r="AL951" s="0" t="n">
        <v>240845.737885673</v>
      </c>
      <c r="AM951" s="0" t="n">
        <v>3748.14709444969</v>
      </c>
      <c r="AN951" s="0" t="n">
        <f aca="false">AJ951*0.1</f>
        <v>3.02832944E-008</v>
      </c>
      <c r="AO951" s="0" t="n">
        <f aca="false">(SQRT(((AM951/W951)^2)+((AN951/AJ951)^2)))*AK951</f>
        <v>0.0140582502602216</v>
      </c>
    </row>
    <row r="952" customFormat="false" ht="15" hidden="false" customHeight="false" outlineLevel="0" collapsed="false">
      <c r="A952" s="42" t="s">
        <v>544</v>
      </c>
      <c r="B952" s="32"/>
      <c r="C952" s="0" t="s">
        <v>2153</v>
      </c>
      <c r="D952" s="47"/>
      <c r="E952" s="0" t="n">
        <v>8000</v>
      </c>
      <c r="F952" s="0" t="n">
        <v>7796</v>
      </c>
      <c r="G952" s="0" t="n">
        <f aca="false">(((F952*3.7852*35.81)/1000)/(H952^2))*1.2732</f>
        <v>21.0223682240001</v>
      </c>
      <c r="H952" s="0" t="n">
        <v>8</v>
      </c>
      <c r="I952" s="0" t="n">
        <v>84.009975042527</v>
      </c>
      <c r="J952" s="0" t="n">
        <v>130.009325504884</v>
      </c>
      <c r="K952" s="0" t="n">
        <v>0.00593973</v>
      </c>
      <c r="L952" s="0" t="n">
        <v>0.005</v>
      </c>
      <c r="M952" s="0" t="n">
        <v>0</v>
      </c>
      <c r="N952" s="0" t="n">
        <v>6.30669286670199</v>
      </c>
      <c r="O952" s="0" t="n">
        <f aca="false">(N952/2204.59)*EXP(L952*M952)</f>
        <v>0.00286071009425879</v>
      </c>
      <c r="P952" s="0" t="n">
        <v>0.107322321005691</v>
      </c>
      <c r="Q952" s="0" t="n">
        <v>0.0548813846852914</v>
      </c>
      <c r="R952" s="0" t="n">
        <f aca="false">18.998926608387*(I952/Hoja4!$CJ$2)</f>
        <v>0.306861702919115</v>
      </c>
      <c r="S952" s="0" t="n">
        <v>1.14894745568521</v>
      </c>
      <c r="T952" s="0" t="n">
        <v>5.58086552427142E-005</v>
      </c>
      <c r="U952" s="0" t="n">
        <f aca="false">(SQRT(((P952/G952)^2)+((Q952/H952)^2)+((R952/I952)^2)+((S952/J952)^2)+((T952/K952)^2)))*O952</f>
        <v>4.54887230249143E-005</v>
      </c>
      <c r="V952" s="0" t="n">
        <f aca="false">O952&gt;U952</f>
        <v>1</v>
      </c>
      <c r="W952" s="0" t="n">
        <v>654941.76543154</v>
      </c>
      <c r="X952" s="0" t="n">
        <v>4.994E-006</v>
      </c>
      <c r="Y952" s="0" t="n">
        <f aca="false">(W952*X952)*EXP(L952*M952)</f>
        <v>3.27077917656511</v>
      </c>
      <c r="Z952" s="0" t="n">
        <v>190229.290460044</v>
      </c>
      <c r="AA952" s="0" t="n">
        <v>6507.82824848106</v>
      </c>
      <c r="AB952" s="0" t="n">
        <f aca="false">X952*0.1</f>
        <v>4.994E-007</v>
      </c>
      <c r="AC952" s="0" t="n">
        <f aca="false">(SQRT(((AA952/W952)^2)+((AB952/X952)^2)))*Y952</f>
        <v>0.328688637385395</v>
      </c>
      <c r="AD952" s="0" t="n">
        <v>5.223868284E-006</v>
      </c>
      <c r="AE952" s="0" t="n">
        <f aca="false">(W952*AD952)*EXP(L952*M952)</f>
        <v>3.42132951630479</v>
      </c>
      <c r="AF952" s="0" t="n">
        <v>190229.290460044</v>
      </c>
      <c r="AG952" s="0" t="n">
        <v>6507.82824848106</v>
      </c>
      <c r="AH952" s="0" t="n">
        <f aca="false">AD952*0.1</f>
        <v>5.223868284E-007</v>
      </c>
      <c r="AI952" s="0" t="n">
        <f aca="false">(SQRT(((AG952/W952)^2)+((AH952/AD952)^2)))*AE952</f>
        <v>0.343817811002952</v>
      </c>
      <c r="AJ952" s="0" t="n">
        <v>3.02832944E-007</v>
      </c>
      <c r="AK952" s="0" t="n">
        <f aca="false">(W952*AJ952)*EXP(L952*M952)</f>
        <v>0.198337942974191</v>
      </c>
      <c r="AL952" s="0" t="n">
        <v>190229.290460044</v>
      </c>
      <c r="AM952" s="0" t="n">
        <v>6507.82824848106</v>
      </c>
      <c r="AN952" s="0" t="n">
        <f aca="false">AJ952*0.1</f>
        <v>3.02832944E-008</v>
      </c>
      <c r="AO952" s="0" t="n">
        <f aca="false">(SQRT(((AM952/W952)^2)+((AN952/AJ952)^2)))*AK952</f>
        <v>0.019931467304519</v>
      </c>
    </row>
    <row r="953" customFormat="false" ht="15" hidden="false" customHeight="false" outlineLevel="0" collapsed="false">
      <c r="A953" s="42" t="s">
        <v>544</v>
      </c>
      <c r="B953" s="40" t="s">
        <v>1462</v>
      </c>
      <c r="C953" s="0" t="s">
        <v>2122</v>
      </c>
      <c r="D953" s="41"/>
      <c r="E953" s="0" t="n">
        <v>8000</v>
      </c>
      <c r="F953" s="0" t="n">
        <v>7796</v>
      </c>
      <c r="G953" s="0" t="n">
        <f aca="false">(((F953*3.7852*35.81)/1000)/(H953^2))*1.2732</f>
        <v>21.0223682240001</v>
      </c>
      <c r="H953" s="0" t="n">
        <v>8</v>
      </c>
      <c r="I953" s="0" t="n">
        <v>40.0205233453053</v>
      </c>
      <c r="J953" s="0" t="n">
        <v>68.0016224983599</v>
      </c>
      <c r="K953" s="0" t="n">
        <v>3.82238500207701</v>
      </c>
      <c r="L953" s="0" t="n">
        <v>0.005</v>
      </c>
      <c r="M953" s="0" t="n">
        <v>0</v>
      </c>
      <c r="N953" s="0" t="n">
        <v>1259.19918630661</v>
      </c>
      <c r="O953" s="0" t="n">
        <f aca="false">(N953/2204.59)*EXP(L953*M953)</f>
        <v>0.571171594857369</v>
      </c>
      <c r="P953" s="0" t="n">
        <v>0.107322321005691</v>
      </c>
      <c r="Q953" s="0" t="n">
        <v>0.0548813846852914</v>
      </c>
      <c r="R953" s="0" t="n">
        <f aca="false">18.998926608387*(I953/Hoja4!$CJ$2)</f>
        <v>0.146182235374286</v>
      </c>
      <c r="S953" s="0" t="n">
        <v>0.346725101597201</v>
      </c>
      <c r="T953" s="0" t="n">
        <v>0.0215793379964769</v>
      </c>
      <c r="U953" s="0" t="n">
        <f aca="false">(SQRT(((P953/G953)^2)+((Q953/H953)^2)+((R953/I953)^2)+((S953/J953)^2)+((T953/K953)^2)))*O953</f>
        <v>0.00686205059805475</v>
      </c>
      <c r="V953" s="0" t="n">
        <f aca="false">O953&gt;U953</f>
        <v>1</v>
      </c>
      <c r="W953" s="0" t="n">
        <v>312000</v>
      </c>
      <c r="X953" s="0" t="n">
        <v>4.994E-006</v>
      </c>
      <c r="Y953" s="0" t="n">
        <f aca="false">(W953*X953)*EXP(L953*M953)</f>
        <v>1.558128</v>
      </c>
      <c r="Z953" s="0" t="n">
        <v>240845.737885673</v>
      </c>
      <c r="AA953" s="0" t="n">
        <v>3748.14709444969</v>
      </c>
      <c r="AB953" s="0" t="n">
        <f aca="false">X953*0.1</f>
        <v>4.994E-007</v>
      </c>
      <c r="AC953" s="0" t="n">
        <f aca="false">(SQRT(((AA953/W953)^2)+((AB953/X953)^2)))*Y953</f>
        <v>0.15693311122651</v>
      </c>
      <c r="AD953" s="0" t="n">
        <v>5.223868284E-006</v>
      </c>
      <c r="AE953" s="0" t="n">
        <f aca="false">(W953*AD953)*EXP(L953*M953)</f>
        <v>1.629846904608</v>
      </c>
      <c r="AF953" s="0" t="n">
        <v>240845.737885673</v>
      </c>
      <c r="AG953" s="0" t="n">
        <v>3748.14709444969</v>
      </c>
      <c r="AH953" s="0" t="n">
        <f aca="false">AD953*0.1</f>
        <v>5.223868284E-007</v>
      </c>
      <c r="AI953" s="0" t="n">
        <f aca="false">(SQRT(((AG953/W953)^2)+((AH953/AD953)^2)))*AE953</f>
        <v>0.164156568371167</v>
      </c>
      <c r="AJ953" s="0" t="n">
        <v>3.02832944E-007</v>
      </c>
      <c r="AK953" s="0" t="n">
        <f aca="false">(W953*AJ953)*EXP(L953*M953)</f>
        <v>0.094483878528</v>
      </c>
      <c r="AL953" s="0" t="n">
        <v>240845.737885673</v>
      </c>
      <c r="AM953" s="0" t="n">
        <v>3748.14709444969</v>
      </c>
      <c r="AN953" s="0" t="n">
        <f aca="false">AJ953*0.1</f>
        <v>3.02832944E-008</v>
      </c>
      <c r="AO953" s="0" t="n">
        <f aca="false">(SQRT(((AM953/W953)^2)+((AN953/AJ953)^2)))*AK953</f>
        <v>0.00951632280412564</v>
      </c>
    </row>
    <row r="954" customFormat="false" ht="15" hidden="false" customHeight="false" outlineLevel="0" collapsed="false">
      <c r="A954" s="42" t="s">
        <v>544</v>
      </c>
      <c r="B954" s="32"/>
      <c r="C954" s="0" t="s">
        <v>2122</v>
      </c>
      <c r="D954" s="47"/>
      <c r="E954" s="0" t="n">
        <v>8000</v>
      </c>
      <c r="F954" s="0" t="n">
        <v>7796</v>
      </c>
      <c r="G954" s="0" t="n">
        <f aca="false">(((F954*3.7852*35.81)/1000)/(H954^2))*1.2732</f>
        <v>21.0223682240001</v>
      </c>
      <c r="H954" s="0" t="n">
        <v>8</v>
      </c>
      <c r="I954" s="0" t="n">
        <v>20.0102616726526</v>
      </c>
      <c r="J954" s="0" t="n">
        <v>68.0016224983599</v>
      </c>
      <c r="K954" s="0" t="n">
        <v>3.82238500207701</v>
      </c>
      <c r="L954" s="0" t="n">
        <v>0.005</v>
      </c>
      <c r="M954" s="0" t="n">
        <v>0</v>
      </c>
      <c r="N954" s="0" t="n">
        <v>965.425240524594</v>
      </c>
      <c r="O954" s="0" t="n">
        <f aca="false">(N954/2204.59)*EXP(L954*M954)</f>
        <v>0.437916002759966</v>
      </c>
      <c r="P954" s="0" t="n">
        <v>0.107322321005691</v>
      </c>
      <c r="Q954" s="0" t="n">
        <v>0.0548813846852914</v>
      </c>
      <c r="R954" s="0" t="n">
        <f aca="false">18.998926608387*(I954/Hoja4!$CJ$2)</f>
        <v>0.0730911176871429</v>
      </c>
      <c r="S954" s="0" t="n">
        <v>0.346725101597201</v>
      </c>
      <c r="T954" s="0" t="n">
        <v>0.0215793379964769</v>
      </c>
      <c r="U954" s="0" t="n">
        <f aca="false">(SQRT(((P954/G954)^2)+((Q954/H954)^2)+((R954/I954)^2)+((S954/J954)^2)+((T954/K954)^2)))*O954</f>
        <v>0.00526111906770709</v>
      </c>
      <c r="V954" s="0" t="n">
        <f aca="false">O954&gt;U954</f>
        <v>1</v>
      </c>
      <c r="W954" s="0" t="n">
        <v>156000</v>
      </c>
      <c r="X954" s="0" t="n">
        <v>4.994E-006</v>
      </c>
      <c r="Y954" s="0" t="n">
        <f aca="false">(W954*X954)*EXP(L954*M954)</f>
        <v>0.779064</v>
      </c>
      <c r="Z954" s="0" t="n">
        <v>240845.737885673</v>
      </c>
      <c r="AA954" s="0" t="n">
        <v>3748.14709444969</v>
      </c>
      <c r="AB954" s="0" t="n">
        <f aca="false">X954*0.1</f>
        <v>4.994E-007</v>
      </c>
      <c r="AC954" s="0" t="n">
        <f aca="false">(SQRT(((AA954/W954)^2)+((AB954/X954)^2)))*Y954</f>
        <v>0.0801235291057011</v>
      </c>
      <c r="AD954" s="0" t="n">
        <v>5.223868284E-006</v>
      </c>
      <c r="AE954" s="0" t="n">
        <f aca="false">(W954*AD954)*EXP(L954*M954)</f>
        <v>0.814923452304</v>
      </c>
      <c r="AF954" s="0" t="n">
        <v>240845.737885673</v>
      </c>
      <c r="AG954" s="0" t="n">
        <v>3748.14709444969</v>
      </c>
      <c r="AH954" s="0" t="n">
        <f aca="false">AD954*0.1</f>
        <v>5.223868284E-007</v>
      </c>
      <c r="AI954" s="0" t="n">
        <f aca="false">(SQRT(((AG954/W954)^2)+((AH954/AD954)^2)))*AE954</f>
        <v>0.0838115263310819</v>
      </c>
      <c r="AJ954" s="0" t="n">
        <v>3.02832944E-007</v>
      </c>
      <c r="AK954" s="0" t="n">
        <f aca="false">(W954*AJ954)*EXP(L954*M954)</f>
        <v>0.047241939264</v>
      </c>
      <c r="AL954" s="0" t="n">
        <v>240845.737885673</v>
      </c>
      <c r="AM954" s="0" t="n">
        <v>3748.14709444969</v>
      </c>
      <c r="AN954" s="0" t="n">
        <f aca="false">AJ954*0.1</f>
        <v>3.02832944E-008</v>
      </c>
      <c r="AO954" s="0" t="n">
        <f aca="false">(SQRT(((AM954/W954)^2)+((AN954/AJ954)^2)))*AK954</f>
        <v>0.00485863920759895</v>
      </c>
    </row>
    <row r="955" customFormat="false" ht="15" hidden="false" customHeight="false" outlineLevel="0" collapsed="false">
      <c r="A955" s="42" t="s">
        <v>544</v>
      </c>
      <c r="B955" s="32"/>
      <c r="C955" s="0" t="s">
        <v>2153</v>
      </c>
      <c r="D955" s="47"/>
      <c r="E955" s="0" t="n">
        <v>8000</v>
      </c>
      <c r="F955" s="0" t="n">
        <v>7796</v>
      </c>
      <c r="G955" s="0" t="n">
        <f aca="false">(((F955*3.7852*35.81)/1000)/(H955^2))*1.2732</f>
        <v>21.0223682240001</v>
      </c>
      <c r="H955" s="0" t="n">
        <v>8</v>
      </c>
      <c r="I955" s="0" t="n">
        <v>12.3140071831709</v>
      </c>
      <c r="J955" s="0" t="n">
        <v>130.009325504884</v>
      </c>
      <c r="K955" s="0" t="n">
        <v>0.00593973</v>
      </c>
      <c r="L955" s="0" t="n">
        <v>0.005</v>
      </c>
      <c r="M955" s="0" t="n">
        <v>0</v>
      </c>
      <c r="N955" s="0" t="n">
        <v>1.76494834285714</v>
      </c>
      <c r="O955" s="0" t="n">
        <f aca="false">(N955/2204.59)*EXP(L955*M955)</f>
        <v>0.00080057894794821</v>
      </c>
      <c r="P955" s="0" t="n">
        <v>0.107322321005691</v>
      </c>
      <c r="Q955" s="0" t="n">
        <v>0.0548813846852914</v>
      </c>
      <c r="R955" s="0" t="n">
        <f aca="false">18.998926608387*(I955/Hoja4!$CJ$2)</f>
        <v>0.0449791493459341</v>
      </c>
      <c r="S955" s="0" t="n">
        <v>1.14894745568521</v>
      </c>
      <c r="T955" s="0" t="n">
        <v>5.58086552427142E-005</v>
      </c>
      <c r="U955" s="0" t="n">
        <f aca="false">(SQRT(((P955/G955)^2)+((Q955/H955)^2)+((R955/I955)^2)+((S955/J955)^2)+((T955/K955)^2)))*O955</f>
        <v>1.27301658759061E-005</v>
      </c>
      <c r="V955" s="0" t="n">
        <f aca="false">O955&gt;U955</f>
        <v>1</v>
      </c>
      <c r="W955" s="0" t="n">
        <v>96000</v>
      </c>
      <c r="X955" s="0" t="n">
        <v>4.994E-006</v>
      </c>
      <c r="Y955" s="0" t="n">
        <f aca="false">(W955*X955)*EXP(L955*M955)</f>
        <v>0.479424</v>
      </c>
      <c r="Z955" s="0" t="n">
        <v>190229.290460044</v>
      </c>
      <c r="AA955" s="0" t="n">
        <v>6507.82824848106</v>
      </c>
      <c r="AB955" s="0" t="n">
        <f aca="false">X955*0.1</f>
        <v>4.994E-007</v>
      </c>
      <c r="AC955" s="0" t="n">
        <f aca="false">(SQRT(((AA955/W955)^2)+((AB955/X955)^2)))*Y955</f>
        <v>0.0579200297436761</v>
      </c>
      <c r="AD955" s="0" t="n">
        <v>5.223868284E-006</v>
      </c>
      <c r="AE955" s="0" t="n">
        <f aca="false">(W955*AD955)*EXP(L955*M955)</f>
        <v>0.501491355264</v>
      </c>
      <c r="AF955" s="0" t="n">
        <v>190229.290460044</v>
      </c>
      <c r="AG955" s="0" t="n">
        <v>6507.82824848106</v>
      </c>
      <c r="AH955" s="0" t="n">
        <f aca="false">AD955*0.1</f>
        <v>5.223868284E-007</v>
      </c>
      <c r="AI955" s="0" t="n">
        <f aca="false">(SQRT(((AG955/W955)^2)+((AH955/AD955)^2)))*AE955</f>
        <v>0.0605860245066732</v>
      </c>
      <c r="AJ955" s="0" t="n">
        <v>3.02832944E-007</v>
      </c>
      <c r="AK955" s="0" t="n">
        <f aca="false">(W955*AJ955)*EXP(L955*M955)</f>
        <v>0.029071962624</v>
      </c>
      <c r="AL955" s="0" t="n">
        <v>190229.290460044</v>
      </c>
      <c r="AM955" s="0" t="n">
        <v>6507.82824848106</v>
      </c>
      <c r="AN955" s="0" t="n">
        <f aca="false">AJ955*0.1</f>
        <v>3.02832944E-008</v>
      </c>
      <c r="AO955" s="0" t="n">
        <f aca="false">(SQRT(((AM955/W955)^2)+((AN955/AJ955)^2)))*AK955</f>
        <v>0.00351223330473468</v>
      </c>
    </row>
    <row r="956" customFormat="false" ht="15" hidden="false" customHeight="false" outlineLevel="0" collapsed="false">
      <c r="A956" s="42" t="s">
        <v>544</v>
      </c>
      <c r="B956" s="40" t="s">
        <v>1466</v>
      </c>
      <c r="C956" s="0" t="s">
        <v>2122</v>
      </c>
      <c r="D956" s="41"/>
      <c r="E956" s="0" t="n">
        <v>8000</v>
      </c>
      <c r="F956" s="0" t="n">
        <v>7796</v>
      </c>
      <c r="G956" s="0" t="n">
        <f aca="false">(((F956*3.7852*35.81)/1000)/(H956^2))*1.2732</f>
        <v>21.0223682240001</v>
      </c>
      <c r="H956" s="0" t="n">
        <v>8</v>
      </c>
      <c r="I956" s="0" t="n">
        <v>59.3521037594919</v>
      </c>
      <c r="J956" s="0" t="n">
        <v>68.0016224983599</v>
      </c>
      <c r="K956" s="0" t="n">
        <v>3.82238500207701</v>
      </c>
      <c r="L956" s="0" t="n">
        <v>0.005</v>
      </c>
      <c r="M956" s="0" t="n">
        <v>0</v>
      </c>
      <c r="N956" s="0" t="n">
        <v>2275.54547250083</v>
      </c>
      <c r="O956" s="0" t="n">
        <f aca="false">(N956/2204.59)*EXP(L956*M956)</f>
        <v>1.03218533718325</v>
      </c>
      <c r="P956" s="0" t="n">
        <v>0.107322321005691</v>
      </c>
      <c r="Q956" s="0" t="n">
        <v>0.0548813846852914</v>
      </c>
      <c r="R956" s="0" t="n">
        <f aca="false">18.998926608387*(I956/Hoja4!$CJ$2)</f>
        <v>0.216794346412436</v>
      </c>
      <c r="S956" s="0" t="n">
        <v>0.346725101597201</v>
      </c>
      <c r="T956" s="0" t="n">
        <v>0.0215793379964769</v>
      </c>
      <c r="U956" s="0" t="n">
        <f aca="false">(SQRT(((P956/G956)^2)+((Q956/H956)^2)+((R956/I956)^2)+((S956/J956)^2)+((T956/K956)^2)))*O956</f>
        <v>0.0124006657090334</v>
      </c>
      <c r="V956" s="0" t="n">
        <f aca="false">O956&gt;U956</f>
        <v>1</v>
      </c>
      <c r="W956" s="0" t="n">
        <v>462709.000908999</v>
      </c>
      <c r="X956" s="0" t="n">
        <v>4.994E-006</v>
      </c>
      <c r="Y956" s="0" t="n">
        <f aca="false">(W956*X956)*EXP(L956*M956)</f>
        <v>2.31076875053954</v>
      </c>
      <c r="Z956" s="0" t="n">
        <v>149653.15254332</v>
      </c>
      <c r="AA956" s="0" t="n">
        <v>3748.14709444969</v>
      </c>
      <c r="AB956" s="0" t="n">
        <f aca="false">X956*0.1</f>
        <v>4.994E-007</v>
      </c>
      <c r="AC956" s="0" t="n">
        <f aca="false">(SQRT(((AA956/W956)^2)+((AB956/X956)^2)))*Y956</f>
        <v>0.231833765746262</v>
      </c>
      <c r="AD956" s="0" t="n">
        <v>5.223868284E-006</v>
      </c>
      <c r="AE956" s="0" t="n">
        <f aca="false">(W956*AD956)*EXP(L956*M956)</f>
        <v>2.41713087456984</v>
      </c>
      <c r="AF956" s="0" t="n">
        <v>149653.15254332</v>
      </c>
      <c r="AG956" s="0" t="n">
        <v>3748.14709444969</v>
      </c>
      <c r="AH956" s="0" t="n">
        <f aca="false">AD956*0.1</f>
        <v>5.223868284E-007</v>
      </c>
      <c r="AI956" s="0" t="n">
        <f aca="false">(SQRT(((AG956/W956)^2)+((AH956/AD956)^2)))*AE956</f>
        <v>0.242504816988823</v>
      </c>
      <c r="AJ956" s="0" t="n">
        <v>3.02832944E-007</v>
      </c>
      <c r="AK956" s="0" t="n">
        <f aca="false">(W956*AJ956)*EXP(L956*M956)</f>
        <v>0.140123528960571</v>
      </c>
      <c r="AL956" s="0" t="n">
        <v>149653.15254332</v>
      </c>
      <c r="AM956" s="0" t="n">
        <v>3748.14709444969</v>
      </c>
      <c r="AN956" s="0" t="n">
        <f aca="false">AJ956*0.1</f>
        <v>3.02832944E-008</v>
      </c>
      <c r="AO956" s="0" t="n">
        <f aca="false">(SQRT(((AM956/W956)^2)+((AN956/AJ956)^2)))*AK956</f>
        <v>0.0140582502602216</v>
      </c>
    </row>
    <row r="957" customFormat="false" ht="15" hidden="false" customHeight="false" outlineLevel="0" collapsed="false">
      <c r="A957" s="42" t="s">
        <v>544</v>
      </c>
      <c r="B957" s="32"/>
      <c r="C957" s="0" t="s">
        <v>2122</v>
      </c>
      <c r="D957" s="47"/>
      <c r="E957" s="0" t="n">
        <v>8000</v>
      </c>
      <c r="F957" s="0" t="n">
        <v>7796</v>
      </c>
      <c r="G957" s="0" t="n">
        <f aca="false">(((F957*3.7852*35.81)/1000)/(H957^2))*1.2732</f>
        <v>21.0223682240001</v>
      </c>
      <c r="H957" s="0" t="n">
        <v>8</v>
      </c>
      <c r="I957" s="0" t="n">
        <v>59.3521037594919</v>
      </c>
      <c r="J957" s="0" t="n">
        <v>68.0016224983599</v>
      </c>
      <c r="K957" s="0" t="n">
        <v>3.82238500207701</v>
      </c>
      <c r="L957" s="0" t="n">
        <v>0.005</v>
      </c>
      <c r="M957" s="0" t="n">
        <v>0</v>
      </c>
      <c r="N957" s="0" t="n">
        <v>2275.54547250083</v>
      </c>
      <c r="O957" s="0" t="n">
        <f aca="false">(N957/2204.59)*EXP(L957*M957)</f>
        <v>1.03218533718325</v>
      </c>
      <c r="P957" s="0" t="n">
        <v>0.107322321005691</v>
      </c>
      <c r="Q957" s="0" t="n">
        <v>0.0548813846852914</v>
      </c>
      <c r="R957" s="0" t="n">
        <f aca="false">18.998926608387*(I957/Hoja4!$CJ$2)</f>
        <v>0.216794346412436</v>
      </c>
      <c r="S957" s="0" t="n">
        <v>0.346725101597201</v>
      </c>
      <c r="T957" s="0" t="n">
        <v>0.0215793379964769</v>
      </c>
      <c r="U957" s="0" t="n">
        <f aca="false">(SQRT(((P957/G957)^2)+((Q957/H957)^2)+((R957/I957)^2)+((S957/J957)^2)+((T957/K957)^2)))*O957</f>
        <v>0.0124006657090334</v>
      </c>
      <c r="V957" s="0" t="n">
        <f aca="false">O957&gt;U957</f>
        <v>1</v>
      </c>
      <c r="W957" s="0" t="n">
        <v>462709.000908999</v>
      </c>
      <c r="X957" s="0" t="n">
        <v>4.994E-006</v>
      </c>
      <c r="Y957" s="0" t="n">
        <f aca="false">(W957*X957)*EXP(L957*M957)</f>
        <v>2.31076875053954</v>
      </c>
      <c r="Z957" s="0" t="n">
        <v>149653.15254332</v>
      </c>
      <c r="AA957" s="0" t="n">
        <v>3748.14709444969</v>
      </c>
      <c r="AB957" s="0" t="n">
        <f aca="false">X957*0.1</f>
        <v>4.994E-007</v>
      </c>
      <c r="AC957" s="0" t="n">
        <f aca="false">(SQRT(((AA957/W957)^2)+((AB957/X957)^2)))*Y957</f>
        <v>0.231833765746262</v>
      </c>
      <c r="AD957" s="0" t="n">
        <v>5.223868284E-006</v>
      </c>
      <c r="AE957" s="0" t="n">
        <f aca="false">(W957*AD957)*EXP(L957*M957)</f>
        <v>2.41713087456984</v>
      </c>
      <c r="AF957" s="0" t="n">
        <v>149653.15254332</v>
      </c>
      <c r="AG957" s="0" t="n">
        <v>3748.14709444969</v>
      </c>
      <c r="AH957" s="0" t="n">
        <f aca="false">AD957*0.1</f>
        <v>5.223868284E-007</v>
      </c>
      <c r="AI957" s="0" t="n">
        <f aca="false">(SQRT(((AG957/W957)^2)+((AH957/AD957)^2)))*AE957</f>
        <v>0.242504816988823</v>
      </c>
      <c r="AJ957" s="0" t="n">
        <v>3.02832944E-007</v>
      </c>
      <c r="AK957" s="0" t="n">
        <f aca="false">(W957*AJ957)*EXP(L957*M957)</f>
        <v>0.140123528960571</v>
      </c>
      <c r="AL957" s="0" t="n">
        <v>149653.15254332</v>
      </c>
      <c r="AM957" s="0" t="n">
        <v>3748.14709444969</v>
      </c>
      <c r="AN957" s="0" t="n">
        <f aca="false">AJ957*0.1</f>
        <v>3.02832944E-008</v>
      </c>
      <c r="AO957" s="0" t="n">
        <f aca="false">(SQRT(((AM957/W957)^2)+((AN957/AJ957)^2)))*AK957</f>
        <v>0.0140582502602216</v>
      </c>
    </row>
    <row r="958" customFormat="false" ht="15" hidden="false" customHeight="false" outlineLevel="0" collapsed="false">
      <c r="A958" s="42" t="s">
        <v>544</v>
      </c>
      <c r="B958" s="32"/>
      <c r="C958" s="0" t="s">
        <v>2153</v>
      </c>
      <c r="D958" s="47"/>
      <c r="E958" s="0" t="n">
        <v>8000</v>
      </c>
      <c r="F958" s="0" t="n">
        <v>7796</v>
      </c>
      <c r="G958" s="0" t="n">
        <f aca="false">(((F958*3.7852*35.81)/1000)/(H958^2))*1.2732</f>
        <v>21.0223682240001</v>
      </c>
      <c r="H958" s="0" t="n">
        <v>8</v>
      </c>
      <c r="I958" s="0" t="n">
        <v>84.009975042527</v>
      </c>
      <c r="J958" s="0" t="n">
        <v>130.009325504884</v>
      </c>
      <c r="K958" s="0" t="n">
        <v>0.00593973</v>
      </c>
      <c r="L958" s="0" t="n">
        <v>0.005</v>
      </c>
      <c r="M958" s="0" t="n">
        <v>0</v>
      </c>
      <c r="N958" s="0" t="n">
        <v>6.30669286670199</v>
      </c>
      <c r="O958" s="0" t="n">
        <f aca="false">(N958/2204.59)*EXP(L958*M958)</f>
        <v>0.00286071009425879</v>
      </c>
      <c r="P958" s="0" t="n">
        <v>0.107322321005691</v>
      </c>
      <c r="Q958" s="0" t="n">
        <v>0.0548813846852914</v>
      </c>
      <c r="R958" s="0" t="n">
        <f aca="false">18.998926608387*(I958/Hoja4!$CJ$2)</f>
        <v>0.306861702919115</v>
      </c>
      <c r="S958" s="0" t="n">
        <v>1.14894745568521</v>
      </c>
      <c r="T958" s="0" t="n">
        <v>5.58086552427142E-005</v>
      </c>
      <c r="U958" s="0" t="n">
        <f aca="false">(SQRT(((P958/G958)^2)+((Q958/H958)^2)+((R958/I958)^2)+((S958/J958)^2)+((T958/K958)^2)))*O958</f>
        <v>4.54887230249143E-005</v>
      </c>
      <c r="V958" s="0" t="n">
        <f aca="false">O958&gt;U958</f>
        <v>1</v>
      </c>
      <c r="W958" s="0" t="n">
        <v>654941.76543154</v>
      </c>
      <c r="X958" s="0" t="n">
        <v>4.994E-006</v>
      </c>
      <c r="Y958" s="0" t="n">
        <f aca="false">(W958*X958)*EXP(L958*M958)</f>
        <v>3.27077917656511</v>
      </c>
      <c r="Z958" s="0" t="n">
        <v>339188.834074807</v>
      </c>
      <c r="AA958" s="0" t="n">
        <v>6507.82824848106</v>
      </c>
      <c r="AB958" s="0" t="n">
        <f aca="false">X958*0.1</f>
        <v>4.994E-007</v>
      </c>
      <c r="AC958" s="0" t="n">
        <f aca="false">(SQRT(((AA958/W958)^2)+((AB958/X958)^2)))*Y958</f>
        <v>0.328688637385395</v>
      </c>
      <c r="AD958" s="0" t="n">
        <v>5.223868284E-006</v>
      </c>
      <c r="AE958" s="0" t="n">
        <f aca="false">(W958*AD958)*EXP(L958*M958)</f>
        <v>3.42132951630479</v>
      </c>
      <c r="AF958" s="0" t="n">
        <v>339188.834074807</v>
      </c>
      <c r="AG958" s="0" t="n">
        <v>6507.82824848106</v>
      </c>
      <c r="AH958" s="0" t="n">
        <f aca="false">AD958*0.1</f>
        <v>5.223868284E-007</v>
      </c>
      <c r="AI958" s="0" t="n">
        <f aca="false">(SQRT(((AG958/W958)^2)+((AH958/AD958)^2)))*AE958</f>
        <v>0.343817811002952</v>
      </c>
      <c r="AJ958" s="0" t="n">
        <v>3.02832944E-007</v>
      </c>
      <c r="AK958" s="0" t="n">
        <f aca="false">(W958*AJ958)*EXP(L958*M958)</f>
        <v>0.198337942974191</v>
      </c>
      <c r="AL958" s="0" t="n">
        <v>339188.834074807</v>
      </c>
      <c r="AM958" s="0" t="n">
        <v>6507.82824848106</v>
      </c>
      <c r="AN958" s="0" t="n">
        <f aca="false">AJ958*0.1</f>
        <v>3.02832944E-008</v>
      </c>
      <c r="AO958" s="0" t="n">
        <f aca="false">(SQRT(((AM958/W958)^2)+((AN958/AJ958)^2)))*AK958</f>
        <v>0.019931467304519</v>
      </c>
    </row>
    <row r="959" customFormat="false" ht="15" hidden="false" customHeight="false" outlineLevel="0" collapsed="false">
      <c r="A959" s="42" t="s">
        <v>655</v>
      </c>
      <c r="B959" s="40" t="s">
        <v>1469</v>
      </c>
      <c r="C959" s="0" t="s">
        <v>2122</v>
      </c>
      <c r="D959" s="41"/>
      <c r="E959" s="0" t="n">
        <v>8000</v>
      </c>
      <c r="F959" s="0" t="n">
        <v>7796</v>
      </c>
      <c r="G959" s="0" t="n">
        <f aca="false">(((F959*3.7852*35.81)/1000)/(H959^2))*1.2732</f>
        <v>21.0223682240001</v>
      </c>
      <c r="H959" s="0" t="n">
        <v>8</v>
      </c>
      <c r="I959" s="0" t="n">
        <v>29.2961289626168</v>
      </c>
      <c r="J959" s="0" t="n">
        <v>68.0016224983599</v>
      </c>
      <c r="K959" s="0" t="n">
        <v>3.82238500207701</v>
      </c>
      <c r="L959" s="0" t="n">
        <v>0.005</v>
      </c>
      <c r="M959" s="0" t="n">
        <v>0</v>
      </c>
      <c r="N959" s="0" t="n">
        <v>1413.43589803641</v>
      </c>
      <c r="O959" s="0" t="n">
        <f aca="false">(N959/2204.59)*EXP(L959*M959)</f>
        <v>0.641133225695668</v>
      </c>
      <c r="P959" s="0" t="n">
        <v>0.107322321005691</v>
      </c>
      <c r="Q959" s="0" t="n">
        <v>0.0548813846852914</v>
      </c>
      <c r="R959" s="0" t="n">
        <f aca="false">18.998926608387*(I959/Hoja4!$CJ$2)</f>
        <v>0.107009435699223</v>
      </c>
      <c r="S959" s="0" t="n">
        <v>0.346725101597201</v>
      </c>
      <c r="T959" s="0" t="n">
        <v>0.0215793379964769</v>
      </c>
      <c r="U959" s="0" t="n">
        <f aca="false">(SQRT(((P959/G959)^2)+((Q959/H959)^2)+((R959/I959)^2)+((S959/J959)^2)+((T959/K959)^2)))*O959</f>
        <v>0.00770256902554189</v>
      </c>
      <c r="V959" s="0" t="n">
        <f aca="false">O959&gt;U959</f>
        <v>1</v>
      </c>
      <c r="W959" s="0" t="n">
        <v>228392.621392561</v>
      </c>
      <c r="X959" s="0" t="n">
        <v>4.994E-006</v>
      </c>
      <c r="Y959" s="0" t="n">
        <f aca="false">(W959*X959)*EXP(L959*M959)</f>
        <v>1.14059275123445</v>
      </c>
      <c r="Z959" s="0" t="n">
        <v>15572.9448025794</v>
      </c>
      <c r="AA959" s="0" t="n">
        <v>3748.14709444969</v>
      </c>
      <c r="AB959" s="0" t="n">
        <f aca="false">X959*0.1</f>
        <v>4.994E-007</v>
      </c>
      <c r="AC959" s="0" t="n">
        <f aca="false">(SQRT(((AA959/W959)^2)+((AB959/X959)^2)))*Y959</f>
        <v>0.115584994688229</v>
      </c>
      <c r="AD959" s="0" t="n">
        <v>5.223868284E-006</v>
      </c>
      <c r="AE959" s="0" t="n">
        <f aca="false">(W959*AD959)*EXP(L959*M959)</f>
        <v>1.19309297119222</v>
      </c>
      <c r="AF959" s="0" t="n">
        <v>15572.9448025794</v>
      </c>
      <c r="AG959" s="0" t="n">
        <v>3748.14709444969</v>
      </c>
      <c r="AH959" s="0" t="n">
        <f aca="false">AD959*0.1</f>
        <v>5.223868284E-007</v>
      </c>
      <c r="AI959" s="0" t="n">
        <f aca="false">(SQRT(((AG959/W959)^2)+((AH959/AD959)^2)))*AE959</f>
        <v>0.120905243864266</v>
      </c>
      <c r="AJ959" s="0" t="n">
        <v>3.02832944E-007</v>
      </c>
      <c r="AK959" s="0" t="n">
        <f aca="false">(W959*AJ959)*EXP(L959*M959)</f>
        <v>0.0691648099241866</v>
      </c>
      <c r="AL959" s="0" t="n">
        <v>15572.9448025794</v>
      </c>
      <c r="AM959" s="0" t="n">
        <v>3748.14709444969</v>
      </c>
      <c r="AN959" s="0" t="n">
        <f aca="false">AJ959*0.1</f>
        <v>3.02832944E-008</v>
      </c>
      <c r="AO959" s="0" t="n">
        <f aca="false">(SQRT(((AM959/W959)^2)+((AN959/AJ959)^2)))*AK959</f>
        <v>0.00700899964430529</v>
      </c>
    </row>
    <row r="960" customFormat="false" ht="15" hidden="false" customHeight="false" outlineLevel="0" collapsed="false">
      <c r="A960" s="42" t="s">
        <v>655</v>
      </c>
      <c r="B960" s="32"/>
      <c r="C960" s="0" t="s">
        <v>2122</v>
      </c>
      <c r="D960" s="47"/>
      <c r="E960" s="0" t="n">
        <v>8000</v>
      </c>
      <c r="F960" s="0" t="n">
        <v>7796</v>
      </c>
      <c r="G960" s="0" t="n">
        <f aca="false">(((F960*3.7852*35.81)/1000)/(H960^2))*1.2732</f>
        <v>21.0223682240001</v>
      </c>
      <c r="H960" s="0" t="n">
        <v>8</v>
      </c>
      <c r="I960" s="0" t="n">
        <v>29.2961289626168</v>
      </c>
      <c r="J960" s="0" t="n">
        <v>68.0016224983599</v>
      </c>
      <c r="K960" s="0" t="n">
        <v>3.82238500207701</v>
      </c>
      <c r="L960" s="0" t="n">
        <v>0.005</v>
      </c>
      <c r="M960" s="0" t="n">
        <v>0</v>
      </c>
      <c r="N960" s="0" t="n">
        <v>1413.43589803641</v>
      </c>
      <c r="O960" s="0" t="n">
        <f aca="false">(N960/2204.59)*EXP(L960*M960)</f>
        <v>0.641133225695668</v>
      </c>
      <c r="P960" s="0" t="n">
        <v>0.107322321005691</v>
      </c>
      <c r="Q960" s="0" t="n">
        <v>0.0548813846852914</v>
      </c>
      <c r="R960" s="0" t="n">
        <f aca="false">18.998926608387*(I960/Hoja4!$CJ$2)</f>
        <v>0.107009435699223</v>
      </c>
      <c r="S960" s="0" t="n">
        <v>0.346725101597201</v>
      </c>
      <c r="T960" s="0" t="n">
        <v>0.0215793379964769</v>
      </c>
      <c r="U960" s="0" t="n">
        <f aca="false">(SQRT(((P960/G960)^2)+((Q960/H960)^2)+((R960/I960)^2)+((S960/J960)^2)+((T960/K960)^2)))*O960</f>
        <v>0.00770256902554189</v>
      </c>
      <c r="V960" s="0" t="n">
        <f aca="false">O960&gt;U960</f>
        <v>1</v>
      </c>
      <c r="W960" s="0" t="n">
        <v>228392.621392561</v>
      </c>
      <c r="X960" s="0" t="n">
        <v>4.994E-006</v>
      </c>
      <c r="Y960" s="0" t="n">
        <f aca="false">(W960*X960)*EXP(L960*M960)</f>
        <v>1.14059275123445</v>
      </c>
      <c r="Z960" s="0" t="n">
        <v>149653.15254332</v>
      </c>
      <c r="AA960" s="0" t="n">
        <v>3748.14709444969</v>
      </c>
      <c r="AB960" s="0" t="n">
        <f aca="false">X960*0.1</f>
        <v>4.994E-007</v>
      </c>
      <c r="AC960" s="0" t="n">
        <f aca="false">(SQRT(((AA960/W960)^2)+((AB960/X960)^2)))*Y960</f>
        <v>0.115584994688229</v>
      </c>
      <c r="AD960" s="0" t="n">
        <v>5.223868284E-006</v>
      </c>
      <c r="AE960" s="0" t="n">
        <f aca="false">(W960*AD960)*EXP(L960*M960)</f>
        <v>1.19309297119222</v>
      </c>
      <c r="AF960" s="0" t="n">
        <v>149653.15254332</v>
      </c>
      <c r="AG960" s="0" t="n">
        <v>3748.14709444969</v>
      </c>
      <c r="AH960" s="0" t="n">
        <f aca="false">AD960*0.1</f>
        <v>5.223868284E-007</v>
      </c>
      <c r="AI960" s="0" t="n">
        <f aca="false">(SQRT(((AG960/W960)^2)+((AH960/AD960)^2)))*AE960</f>
        <v>0.120905243864266</v>
      </c>
      <c r="AJ960" s="0" t="n">
        <v>3.02832944E-007</v>
      </c>
      <c r="AK960" s="0" t="n">
        <f aca="false">(W960*AJ960)*EXP(L960*M960)</f>
        <v>0.0691648099241866</v>
      </c>
      <c r="AL960" s="0" t="n">
        <v>149653.15254332</v>
      </c>
      <c r="AM960" s="0" t="n">
        <v>3748.14709444969</v>
      </c>
      <c r="AN960" s="0" t="n">
        <f aca="false">AJ960*0.1</f>
        <v>3.02832944E-008</v>
      </c>
      <c r="AO960" s="0" t="n">
        <f aca="false">(SQRT(((AM960/W960)^2)+((AN960/AJ960)^2)))*AK960</f>
        <v>0.00700899964430529</v>
      </c>
    </row>
    <row r="961" customFormat="false" ht="15" hidden="false" customHeight="false" outlineLevel="0" collapsed="false">
      <c r="A961" s="42" t="s">
        <v>655</v>
      </c>
      <c r="B961" s="32"/>
      <c r="C961" s="0" t="s">
        <v>2153</v>
      </c>
      <c r="D961" s="47"/>
      <c r="E961" s="0" t="n">
        <v>8000</v>
      </c>
      <c r="F961" s="0" t="n">
        <v>7796</v>
      </c>
      <c r="G961" s="0" t="n">
        <f aca="false">(((F961*3.7852*35.81)/1000)/(H961^2))*1.2732</f>
        <v>21.0223682240001</v>
      </c>
      <c r="H961" s="0" t="n">
        <v>8</v>
      </c>
      <c r="I961" s="0" t="n">
        <v>29.7369043957701</v>
      </c>
      <c r="J961" s="0" t="n">
        <v>130.009325504884</v>
      </c>
      <c r="K961" s="0" t="n">
        <v>0.00593973</v>
      </c>
      <c r="L961" s="0" t="n">
        <v>0.005</v>
      </c>
      <c r="M961" s="0" t="n">
        <v>0</v>
      </c>
      <c r="N961" s="0" t="n">
        <v>4.26214635962311</v>
      </c>
      <c r="O961" s="0" t="n">
        <f aca="false">(N961/2204.59)*EXP(L961*M961)</f>
        <v>0.00193330567571435</v>
      </c>
      <c r="P961" s="0" t="n">
        <v>0.107322321005691</v>
      </c>
      <c r="Q961" s="0" t="n">
        <v>0.0548813846852914</v>
      </c>
      <c r="R961" s="0" t="n">
        <f aca="false">18.998926608387*(I961/Hoja4!$CJ$2)</f>
        <v>0.108619448081132</v>
      </c>
      <c r="S961" s="0" t="n">
        <v>1.14894745568521</v>
      </c>
      <c r="T961" s="0" t="n">
        <v>5.58086552427142E-005</v>
      </c>
      <c r="U961" s="0" t="n">
        <f aca="false">(SQRT(((P961/G961)^2)+((Q961/H961)^2)+((R961/I961)^2)+((S961/J961)^2)+((T961/K961)^2)))*O961</f>
        <v>3.07418799904123E-005</v>
      </c>
      <c r="V961" s="0" t="n">
        <f aca="false">O961&gt;U961</f>
        <v>1</v>
      </c>
      <c r="W961" s="0" t="n">
        <v>231828.906669424</v>
      </c>
      <c r="X961" s="0" t="n">
        <v>4.994E-006</v>
      </c>
      <c r="Y961" s="0" t="n">
        <f aca="false">(W961*X961)*EXP(L961*M961)</f>
        <v>1.1577535599071</v>
      </c>
      <c r="Z961" s="0" t="n">
        <v>149653.15254332</v>
      </c>
      <c r="AA961" s="0" t="n">
        <v>6507.82824848106</v>
      </c>
      <c r="AB961" s="0" t="n">
        <f aca="false">X961*0.1</f>
        <v>4.994E-007</v>
      </c>
      <c r="AC961" s="0" t="n">
        <f aca="false">(SQRT(((AA961/W961)^2)+((AB961/X961)^2)))*Y961</f>
        <v>0.120250526745308</v>
      </c>
      <c r="AD961" s="0" t="n">
        <v>5.223868284E-006</v>
      </c>
      <c r="AE961" s="0" t="n">
        <f aca="false">(W961*AD961)*EXP(L961*M961)</f>
        <v>1.2110436728648</v>
      </c>
      <c r="AF961" s="0" t="n">
        <v>149653.15254332</v>
      </c>
      <c r="AG961" s="0" t="n">
        <v>6507.82824848106</v>
      </c>
      <c r="AH961" s="0" t="n">
        <f aca="false">AD961*0.1</f>
        <v>5.223868284E-007</v>
      </c>
      <c r="AI961" s="0" t="n">
        <f aca="false">(SQRT(((AG961/W961)^2)+((AH961/AD961)^2)))*AE961</f>
        <v>0.12578552519005</v>
      </c>
      <c r="AJ961" s="0" t="n">
        <v>3.02832944E-007</v>
      </c>
      <c r="AK961" s="0" t="n">
        <f aca="false">(W961*AJ961)*EXP(L961*M961)</f>
        <v>0.0702054303110028</v>
      </c>
      <c r="AL961" s="0" t="n">
        <v>149653.15254332</v>
      </c>
      <c r="AM961" s="0" t="n">
        <v>6507.82824848106</v>
      </c>
      <c r="AN961" s="0" t="n">
        <f aca="false">AJ961*0.1</f>
        <v>3.02832944E-008</v>
      </c>
      <c r="AO961" s="0" t="n">
        <f aca="false">(SQRT(((AM961/W961)^2)+((AN961/AJ961)^2)))*AK961</f>
        <v>0.00729191450377099</v>
      </c>
    </row>
    <row r="962" customFormat="false" ht="15" hidden="false" customHeight="false" outlineLevel="0" collapsed="false">
      <c r="A962" s="42" t="s">
        <v>655</v>
      </c>
      <c r="B962" s="40" t="s">
        <v>1473</v>
      </c>
      <c r="C962" s="0" t="s">
        <v>2122</v>
      </c>
      <c r="D962" s="41"/>
      <c r="E962" s="0" t="n">
        <v>8000</v>
      </c>
      <c r="F962" s="0" t="n">
        <v>7796</v>
      </c>
      <c r="G962" s="0" t="n">
        <f aca="false">(((F962*3.7852*35.81)/1000)/(H962^2))*1.2732</f>
        <v>21.0223682240001</v>
      </c>
      <c r="H962" s="0" t="n">
        <v>8</v>
      </c>
      <c r="I962" s="0" t="n">
        <v>29.2961289626168</v>
      </c>
      <c r="J962" s="0" t="n">
        <v>68.0016224983599</v>
      </c>
      <c r="K962" s="0" t="n">
        <v>3.82238500207701</v>
      </c>
      <c r="L962" s="0" t="n">
        <v>0.005</v>
      </c>
      <c r="M962" s="0" t="n">
        <v>0</v>
      </c>
      <c r="N962" s="0" t="n">
        <v>1413.43589803641</v>
      </c>
      <c r="O962" s="0" t="n">
        <f aca="false">(N962/2204.59)*EXP(L962*M962)</f>
        <v>0.641133225695668</v>
      </c>
      <c r="P962" s="0" t="n">
        <v>0.107322321005691</v>
      </c>
      <c r="Q962" s="0" t="n">
        <v>0.0548813846852914</v>
      </c>
      <c r="R962" s="0" t="n">
        <f aca="false">18.998926608387*(I962/Hoja4!$CJ$2)</f>
        <v>0.107009435699223</v>
      </c>
      <c r="S962" s="0" t="n">
        <v>0.346725101597201</v>
      </c>
      <c r="T962" s="0" t="n">
        <v>0.0215793379964769</v>
      </c>
      <c r="U962" s="0" t="n">
        <f aca="false">(SQRT(((P962/G962)^2)+((Q962/H962)^2)+((R962/I962)^2)+((S962/J962)^2)+((T962/K962)^2)))*O962</f>
        <v>0.00770256902554189</v>
      </c>
      <c r="V962" s="0" t="n">
        <f aca="false">O962&gt;U962</f>
        <v>1</v>
      </c>
      <c r="W962" s="0" t="n">
        <v>228392.621392561</v>
      </c>
      <c r="X962" s="0" t="n">
        <v>4.994E-006</v>
      </c>
      <c r="Y962" s="0" t="n">
        <f aca="false">(W962*X962)*EXP(L962*M962)</f>
        <v>1.14059275123445</v>
      </c>
      <c r="Z962" s="0" t="n">
        <v>339188.834074807</v>
      </c>
      <c r="AA962" s="0" t="n">
        <v>3748.14709444969</v>
      </c>
      <c r="AB962" s="0" t="n">
        <f aca="false">X962*0.1</f>
        <v>4.994E-007</v>
      </c>
      <c r="AC962" s="0" t="n">
        <f aca="false">(SQRT(((AA962/W962)^2)+((AB962/X962)^2)))*Y962</f>
        <v>0.115584994688229</v>
      </c>
      <c r="AD962" s="0" t="n">
        <v>5.223868284E-006</v>
      </c>
      <c r="AE962" s="0" t="n">
        <f aca="false">(W962*AD962)*EXP(L962*M962)</f>
        <v>1.19309297119222</v>
      </c>
      <c r="AF962" s="0" t="n">
        <v>339188.834074807</v>
      </c>
      <c r="AG962" s="0" t="n">
        <v>3748.14709444969</v>
      </c>
      <c r="AH962" s="0" t="n">
        <f aca="false">AD962*0.1</f>
        <v>5.223868284E-007</v>
      </c>
      <c r="AI962" s="0" t="n">
        <f aca="false">(SQRT(((AG962/W962)^2)+((AH962/AD962)^2)))*AE962</f>
        <v>0.120905243864266</v>
      </c>
      <c r="AJ962" s="0" t="n">
        <v>3.02832944E-007</v>
      </c>
      <c r="AK962" s="0" t="n">
        <f aca="false">(W962*AJ962)*EXP(L962*M962)</f>
        <v>0.0691648099241866</v>
      </c>
      <c r="AL962" s="0" t="n">
        <v>339188.834074807</v>
      </c>
      <c r="AM962" s="0" t="n">
        <v>3748.14709444969</v>
      </c>
      <c r="AN962" s="0" t="n">
        <f aca="false">AJ962*0.1</f>
        <v>3.02832944E-008</v>
      </c>
      <c r="AO962" s="0" t="n">
        <f aca="false">(SQRT(((AM962/W962)^2)+((AN962/AJ962)^2)))*AK962</f>
        <v>0.00700899964430529</v>
      </c>
    </row>
    <row r="963" customFormat="false" ht="15" hidden="false" customHeight="false" outlineLevel="0" collapsed="false">
      <c r="A963" s="42" t="s">
        <v>655</v>
      </c>
      <c r="B963" s="32"/>
      <c r="C963" s="0" t="s">
        <v>2122</v>
      </c>
      <c r="D963" s="47"/>
      <c r="E963" s="0" t="n">
        <v>8000</v>
      </c>
      <c r="F963" s="0" t="n">
        <v>7796</v>
      </c>
      <c r="G963" s="0" t="n">
        <f aca="false">(((F963*3.7852*35.81)/1000)/(H963^2))*1.2732</f>
        <v>21.0223682240001</v>
      </c>
      <c r="H963" s="0" t="n">
        <v>8</v>
      </c>
      <c r="I963" s="0" t="n">
        <v>29.2961289626168</v>
      </c>
      <c r="J963" s="0" t="n">
        <v>68.0016224983599</v>
      </c>
      <c r="K963" s="0" t="n">
        <v>3.82238500207701</v>
      </c>
      <c r="L963" s="0" t="n">
        <v>0.005</v>
      </c>
      <c r="M963" s="0" t="n">
        <v>0</v>
      </c>
      <c r="N963" s="0" t="n">
        <v>1413.43589803641</v>
      </c>
      <c r="O963" s="0" t="n">
        <f aca="false">(N963/2204.59)*EXP(L963*M963)</f>
        <v>0.641133225695668</v>
      </c>
      <c r="P963" s="0" t="n">
        <v>0.107322321005691</v>
      </c>
      <c r="Q963" s="0" t="n">
        <v>0.0548813846852914</v>
      </c>
      <c r="R963" s="0" t="n">
        <f aca="false">18.998926608387*(I963/Hoja4!$CJ$2)</f>
        <v>0.107009435699223</v>
      </c>
      <c r="S963" s="0" t="n">
        <v>0.346725101597201</v>
      </c>
      <c r="T963" s="0" t="n">
        <v>0.0215793379964769</v>
      </c>
      <c r="U963" s="0" t="n">
        <f aca="false">(SQRT(((P963/G963)^2)+((Q963/H963)^2)+((R963/I963)^2)+((S963/J963)^2)+((T963/K963)^2)))*O963</f>
        <v>0.00770256902554189</v>
      </c>
      <c r="V963" s="0" t="n">
        <f aca="false">O963&gt;U963</f>
        <v>1</v>
      </c>
      <c r="W963" s="0" t="n">
        <v>228392.621392561</v>
      </c>
      <c r="X963" s="0" t="n">
        <v>4.994E-006</v>
      </c>
      <c r="Y963" s="0" t="n">
        <f aca="false">(W963*X963)*EXP(L963*M963)</f>
        <v>1.14059275123445</v>
      </c>
      <c r="Z963" s="0" t="n">
        <v>15572.9448025794</v>
      </c>
      <c r="AA963" s="0" t="n">
        <v>3748.14709444969</v>
      </c>
      <c r="AB963" s="0" t="n">
        <f aca="false">X963*0.1</f>
        <v>4.994E-007</v>
      </c>
      <c r="AC963" s="0" t="n">
        <f aca="false">(SQRT(((AA963/W963)^2)+((AB963/X963)^2)))*Y963</f>
        <v>0.115584994688229</v>
      </c>
      <c r="AD963" s="0" t="n">
        <v>5.223868284E-006</v>
      </c>
      <c r="AE963" s="0" t="n">
        <f aca="false">(W963*AD963)*EXP(L963*M963)</f>
        <v>1.19309297119222</v>
      </c>
      <c r="AF963" s="0" t="n">
        <v>15572.9448025794</v>
      </c>
      <c r="AG963" s="0" t="n">
        <v>3748.14709444969</v>
      </c>
      <c r="AH963" s="0" t="n">
        <f aca="false">AD963*0.1</f>
        <v>5.223868284E-007</v>
      </c>
      <c r="AI963" s="0" t="n">
        <f aca="false">(SQRT(((AG963/W963)^2)+((AH963/AD963)^2)))*AE963</f>
        <v>0.120905243864266</v>
      </c>
      <c r="AJ963" s="0" t="n">
        <v>3.02832944E-007</v>
      </c>
      <c r="AK963" s="0" t="n">
        <f aca="false">(W963*AJ963)*EXP(L963*M963)</f>
        <v>0.0691648099241866</v>
      </c>
      <c r="AL963" s="0" t="n">
        <v>15572.9448025794</v>
      </c>
      <c r="AM963" s="0" t="n">
        <v>3748.14709444969</v>
      </c>
      <c r="AN963" s="0" t="n">
        <f aca="false">AJ963*0.1</f>
        <v>3.02832944E-008</v>
      </c>
      <c r="AO963" s="0" t="n">
        <f aca="false">(SQRT(((AM963/W963)^2)+((AN963/AJ963)^2)))*AK963</f>
        <v>0.00700899964430529</v>
      </c>
    </row>
    <row r="964" customFormat="false" ht="15" hidden="false" customHeight="false" outlineLevel="0" collapsed="false">
      <c r="A964" s="42" t="s">
        <v>655</v>
      </c>
      <c r="B964" s="32"/>
      <c r="C964" s="0" t="s">
        <v>2153</v>
      </c>
      <c r="D964" s="47"/>
      <c r="E964" s="0" t="n">
        <v>8000</v>
      </c>
      <c r="F964" s="0" t="n">
        <v>7796</v>
      </c>
      <c r="G964" s="0" t="n">
        <f aca="false">(((F964*3.7852*35.81)/1000)/(H964^2))*1.2732</f>
        <v>21.0223682240001</v>
      </c>
      <c r="H964" s="0" t="n">
        <v>8</v>
      </c>
      <c r="I964" s="0" t="n">
        <v>29.7369043957701</v>
      </c>
      <c r="J964" s="0" t="n">
        <v>130.009325504884</v>
      </c>
      <c r="K964" s="0" t="n">
        <v>0.00593973</v>
      </c>
      <c r="L964" s="0" t="n">
        <v>0.005</v>
      </c>
      <c r="M964" s="0" t="n">
        <v>0</v>
      </c>
      <c r="N964" s="0" t="n">
        <v>4.26214635962311</v>
      </c>
      <c r="O964" s="0" t="n">
        <f aca="false">(N964/2204.59)*EXP(L964*M964)</f>
        <v>0.00193330567571435</v>
      </c>
      <c r="P964" s="0" t="n">
        <v>0.107322321005691</v>
      </c>
      <c r="Q964" s="0" t="n">
        <v>0.0548813846852914</v>
      </c>
      <c r="R964" s="0" t="n">
        <f aca="false">18.998926608387*(I964/Hoja4!$CJ$2)</f>
        <v>0.108619448081132</v>
      </c>
      <c r="S964" s="0" t="n">
        <v>1.14894745568521</v>
      </c>
      <c r="T964" s="0" t="n">
        <v>5.58086552427142E-005</v>
      </c>
      <c r="U964" s="0" t="n">
        <f aca="false">(SQRT(((P964/G964)^2)+((Q964/H964)^2)+((R964/I964)^2)+((S964/J964)^2)+((T964/K964)^2)))*O964</f>
        <v>3.07418799904123E-005</v>
      </c>
      <c r="V964" s="0" t="n">
        <f aca="false">O964&gt;U964</f>
        <v>1</v>
      </c>
      <c r="W964" s="0" t="n">
        <v>231828.906669424</v>
      </c>
      <c r="X964" s="0" t="n">
        <v>4.994E-006</v>
      </c>
      <c r="Y964" s="0" t="n">
        <f aca="false">(W964*X964)*EXP(L964*M964)</f>
        <v>1.1577535599071</v>
      </c>
      <c r="Z964" s="0" t="n">
        <v>149653.15254332</v>
      </c>
      <c r="AA964" s="0" t="n">
        <v>6507.82824848106</v>
      </c>
      <c r="AB964" s="0" t="n">
        <f aca="false">X964*0.1</f>
        <v>4.994E-007</v>
      </c>
      <c r="AC964" s="0" t="n">
        <f aca="false">(SQRT(((AA964/W964)^2)+((AB964/X964)^2)))*Y964</f>
        <v>0.120250526745308</v>
      </c>
      <c r="AD964" s="0" t="n">
        <v>5.223868284E-006</v>
      </c>
      <c r="AE964" s="0" t="n">
        <f aca="false">(W964*AD964)*EXP(L964*M964)</f>
        <v>1.2110436728648</v>
      </c>
      <c r="AF964" s="0" t="n">
        <v>149653.15254332</v>
      </c>
      <c r="AG964" s="0" t="n">
        <v>6507.82824848106</v>
      </c>
      <c r="AH964" s="0" t="n">
        <f aca="false">AD964*0.1</f>
        <v>5.223868284E-007</v>
      </c>
      <c r="AI964" s="0" t="n">
        <f aca="false">(SQRT(((AG964/W964)^2)+((AH964/AD964)^2)))*AE964</f>
        <v>0.12578552519005</v>
      </c>
      <c r="AJ964" s="0" t="n">
        <v>3.02832944E-007</v>
      </c>
      <c r="AK964" s="0" t="n">
        <f aca="false">(W964*AJ964)*EXP(L964*M964)</f>
        <v>0.0702054303110028</v>
      </c>
      <c r="AL964" s="0" t="n">
        <v>149653.15254332</v>
      </c>
      <c r="AM964" s="0" t="n">
        <v>6507.82824848106</v>
      </c>
      <c r="AN964" s="0" t="n">
        <f aca="false">AJ964*0.1</f>
        <v>3.02832944E-008</v>
      </c>
      <c r="AO964" s="0" t="n">
        <f aca="false">(SQRT(((AM964/W964)^2)+((AN964/AJ964)^2)))*AK964</f>
        <v>0.00729191450377099</v>
      </c>
    </row>
    <row r="965" customFormat="false" ht="15" hidden="false" customHeight="false" outlineLevel="0" collapsed="false">
      <c r="A965" s="42" t="s">
        <v>655</v>
      </c>
      <c r="B965" s="40" t="s">
        <v>1477</v>
      </c>
      <c r="C965" s="0" t="s">
        <v>2122</v>
      </c>
      <c r="D965" s="41"/>
      <c r="E965" s="0" t="n">
        <v>8000</v>
      </c>
      <c r="F965" s="0" t="n">
        <v>7796</v>
      </c>
      <c r="G965" s="0" t="n">
        <f aca="false">(((F965*3.7852*35.81)/1000)/(H965^2))*1.2732</f>
        <v>21.0223682240001</v>
      </c>
      <c r="H965" s="0" t="n">
        <v>8</v>
      </c>
      <c r="I965" s="0" t="n">
        <v>29.2961289626168</v>
      </c>
      <c r="J965" s="0" t="n">
        <v>68.0016224983599</v>
      </c>
      <c r="K965" s="0" t="n">
        <v>3.82238500207701</v>
      </c>
      <c r="L965" s="0" t="n">
        <v>0.005</v>
      </c>
      <c r="M965" s="0" t="n">
        <v>0</v>
      </c>
      <c r="N965" s="0" t="n">
        <v>1413.43589803641</v>
      </c>
      <c r="O965" s="0" t="n">
        <f aca="false">(N965/2204.59)*EXP(L965*M965)</f>
        <v>0.641133225695668</v>
      </c>
      <c r="P965" s="0" t="n">
        <v>0.107322321005691</v>
      </c>
      <c r="Q965" s="0" t="n">
        <v>0.0548813846852914</v>
      </c>
      <c r="R965" s="0" t="n">
        <f aca="false">18.998926608387*(I965/Hoja4!$CJ$2)</f>
        <v>0.107009435699223</v>
      </c>
      <c r="S965" s="0" t="n">
        <v>0.346725101597201</v>
      </c>
      <c r="T965" s="0" t="n">
        <v>0.0215793379964769</v>
      </c>
      <c r="U965" s="0" t="n">
        <f aca="false">(SQRT(((P965/G965)^2)+((Q965/H965)^2)+((R965/I965)^2)+((S965/J965)^2)+((T965/K965)^2)))*O965</f>
        <v>0.00770256902554189</v>
      </c>
      <c r="V965" s="0" t="n">
        <f aca="false">O965&gt;U965</f>
        <v>1</v>
      </c>
      <c r="W965" s="0" t="n">
        <v>228392.621392561</v>
      </c>
      <c r="X965" s="0" t="n">
        <v>4.994E-006</v>
      </c>
      <c r="Y965" s="0" t="n">
        <f aca="false">(W965*X965)*EXP(L965*M965)</f>
        <v>1.14059275123445</v>
      </c>
      <c r="Z965" s="0" t="n">
        <v>149653.15254332</v>
      </c>
      <c r="AA965" s="0" t="n">
        <v>3748.14709444969</v>
      </c>
      <c r="AB965" s="0" t="n">
        <f aca="false">X965*0.1</f>
        <v>4.994E-007</v>
      </c>
      <c r="AC965" s="0" t="n">
        <f aca="false">(SQRT(((AA965/W965)^2)+((AB965/X965)^2)))*Y965</f>
        <v>0.115584994688229</v>
      </c>
      <c r="AD965" s="0" t="n">
        <v>5.223868284E-006</v>
      </c>
      <c r="AE965" s="0" t="n">
        <f aca="false">(W965*AD965)*EXP(L965*M965)</f>
        <v>1.19309297119222</v>
      </c>
      <c r="AF965" s="0" t="n">
        <v>149653.15254332</v>
      </c>
      <c r="AG965" s="0" t="n">
        <v>3748.14709444969</v>
      </c>
      <c r="AH965" s="0" t="n">
        <f aca="false">AD965*0.1</f>
        <v>5.223868284E-007</v>
      </c>
      <c r="AI965" s="0" t="n">
        <f aca="false">(SQRT(((AG965/W965)^2)+((AH965/AD965)^2)))*AE965</f>
        <v>0.120905243864266</v>
      </c>
      <c r="AJ965" s="0" t="n">
        <v>3.02832944E-007</v>
      </c>
      <c r="AK965" s="0" t="n">
        <f aca="false">(W965*AJ965)*EXP(L965*M965)</f>
        <v>0.0691648099241866</v>
      </c>
      <c r="AL965" s="0" t="n">
        <v>149653.15254332</v>
      </c>
      <c r="AM965" s="0" t="n">
        <v>3748.14709444969</v>
      </c>
      <c r="AN965" s="0" t="n">
        <f aca="false">AJ965*0.1</f>
        <v>3.02832944E-008</v>
      </c>
      <c r="AO965" s="0" t="n">
        <f aca="false">(SQRT(((AM965/W965)^2)+((AN965/AJ965)^2)))*AK965</f>
        <v>0.00700899964430529</v>
      </c>
    </row>
    <row r="966" customFormat="false" ht="15" hidden="false" customHeight="false" outlineLevel="0" collapsed="false">
      <c r="A966" s="42" t="s">
        <v>655</v>
      </c>
      <c r="B966" s="32"/>
      <c r="C966" s="0" t="s">
        <v>2122</v>
      </c>
      <c r="D966" s="47"/>
      <c r="E966" s="0" t="n">
        <v>8000</v>
      </c>
      <c r="F966" s="0" t="n">
        <v>7796</v>
      </c>
      <c r="G966" s="0" t="n">
        <f aca="false">(((F966*3.7852*35.81)/1000)/(H966^2))*1.2732</f>
        <v>21.0223682240001</v>
      </c>
      <c r="H966" s="0" t="n">
        <v>8</v>
      </c>
      <c r="I966" s="0" t="n">
        <v>29.2961289626168</v>
      </c>
      <c r="J966" s="0" t="n">
        <v>68.0016224983599</v>
      </c>
      <c r="K966" s="0" t="n">
        <v>3.82238500207701</v>
      </c>
      <c r="L966" s="0" t="n">
        <v>0.005</v>
      </c>
      <c r="M966" s="0" t="n">
        <v>0</v>
      </c>
      <c r="N966" s="0" t="n">
        <v>1413.43589803641</v>
      </c>
      <c r="O966" s="0" t="n">
        <f aca="false">(N966/2204.59)*EXP(L966*M966)</f>
        <v>0.641133225695668</v>
      </c>
      <c r="P966" s="0" t="n">
        <v>0.107322321005691</v>
      </c>
      <c r="Q966" s="0" t="n">
        <v>0.0548813846852914</v>
      </c>
      <c r="R966" s="0" t="n">
        <f aca="false">18.998926608387*(I966/Hoja4!$CJ$2)</f>
        <v>0.107009435699223</v>
      </c>
      <c r="S966" s="0" t="n">
        <v>0.346725101597201</v>
      </c>
      <c r="T966" s="0" t="n">
        <v>0.0215793379964769</v>
      </c>
      <c r="U966" s="0" t="n">
        <f aca="false">(SQRT(((P966/G966)^2)+((Q966/H966)^2)+((R966/I966)^2)+((S966/J966)^2)+((T966/K966)^2)))*O966</f>
        <v>0.00770256902554189</v>
      </c>
      <c r="V966" s="0" t="n">
        <f aca="false">O966&gt;U966</f>
        <v>1</v>
      </c>
      <c r="W966" s="0" t="n">
        <v>228392.621392561</v>
      </c>
      <c r="X966" s="0" t="n">
        <v>4.994E-006</v>
      </c>
      <c r="Y966" s="0" t="n">
        <f aca="false">(W966*X966)*EXP(L966*M966)</f>
        <v>1.14059275123445</v>
      </c>
      <c r="Z966" s="0" t="n">
        <v>339188.834074807</v>
      </c>
      <c r="AA966" s="0" t="n">
        <v>3748.14709444969</v>
      </c>
      <c r="AB966" s="0" t="n">
        <f aca="false">X966*0.1</f>
        <v>4.994E-007</v>
      </c>
      <c r="AC966" s="0" t="n">
        <f aca="false">(SQRT(((AA966/W966)^2)+((AB966/X966)^2)))*Y966</f>
        <v>0.115584994688229</v>
      </c>
      <c r="AD966" s="0" t="n">
        <v>5.223868284E-006</v>
      </c>
      <c r="AE966" s="0" t="n">
        <f aca="false">(W966*AD966)*EXP(L966*M966)</f>
        <v>1.19309297119222</v>
      </c>
      <c r="AF966" s="0" t="n">
        <v>339188.834074807</v>
      </c>
      <c r="AG966" s="0" t="n">
        <v>3748.14709444969</v>
      </c>
      <c r="AH966" s="0" t="n">
        <f aca="false">AD966*0.1</f>
        <v>5.223868284E-007</v>
      </c>
      <c r="AI966" s="0" t="n">
        <f aca="false">(SQRT(((AG966/W966)^2)+((AH966/AD966)^2)))*AE966</f>
        <v>0.120905243864266</v>
      </c>
      <c r="AJ966" s="0" t="n">
        <v>3.02832944E-007</v>
      </c>
      <c r="AK966" s="0" t="n">
        <f aca="false">(W966*AJ966)*EXP(L966*M966)</f>
        <v>0.0691648099241866</v>
      </c>
      <c r="AL966" s="0" t="n">
        <v>339188.834074807</v>
      </c>
      <c r="AM966" s="0" t="n">
        <v>3748.14709444969</v>
      </c>
      <c r="AN966" s="0" t="n">
        <f aca="false">AJ966*0.1</f>
        <v>3.02832944E-008</v>
      </c>
      <c r="AO966" s="0" t="n">
        <f aca="false">(SQRT(((AM966/W966)^2)+((AN966/AJ966)^2)))*AK966</f>
        <v>0.00700899964430529</v>
      </c>
    </row>
    <row r="967" customFormat="false" ht="15" hidden="false" customHeight="false" outlineLevel="0" collapsed="false">
      <c r="A967" s="42" t="s">
        <v>655</v>
      </c>
      <c r="B967" s="32"/>
      <c r="C967" s="0" t="s">
        <v>2153</v>
      </c>
      <c r="D967" s="47"/>
      <c r="E967" s="0" t="n">
        <v>8000</v>
      </c>
      <c r="F967" s="0" t="n">
        <v>7796</v>
      </c>
      <c r="G967" s="0" t="n">
        <f aca="false">(((F967*3.7852*35.81)/1000)/(H967^2))*1.2732</f>
        <v>21.0223682240001</v>
      </c>
      <c r="H967" s="0" t="n">
        <v>8</v>
      </c>
      <c r="I967" s="0" t="n">
        <v>29.7369043957701</v>
      </c>
      <c r="J967" s="0" t="n">
        <v>130.009325504884</v>
      </c>
      <c r="K967" s="0" t="n">
        <v>0.00593973</v>
      </c>
      <c r="L967" s="0" t="n">
        <v>0.005</v>
      </c>
      <c r="M967" s="0" t="n">
        <v>0</v>
      </c>
      <c r="N967" s="0" t="n">
        <v>4.26214635962311</v>
      </c>
      <c r="O967" s="0" t="n">
        <f aca="false">(N967/2204.59)*EXP(L967*M967)</f>
        <v>0.00193330567571435</v>
      </c>
      <c r="P967" s="0" t="n">
        <v>0.107322321005691</v>
      </c>
      <c r="Q967" s="0" t="n">
        <v>0.0548813846852914</v>
      </c>
      <c r="R967" s="0" t="n">
        <f aca="false">18.998926608387*(I967/Hoja4!$CJ$2)</f>
        <v>0.108619448081132</v>
      </c>
      <c r="S967" s="0" t="n">
        <v>1.14894745568521</v>
      </c>
      <c r="T967" s="0" t="n">
        <v>5.58086552427142E-005</v>
      </c>
      <c r="U967" s="0" t="n">
        <f aca="false">(SQRT(((P967/G967)^2)+((Q967/H967)^2)+((R967/I967)^2)+((S967/J967)^2)+((T967/K967)^2)))*O967</f>
        <v>3.07418799904123E-005</v>
      </c>
      <c r="V967" s="0" t="n">
        <f aca="false">O967&gt;U967</f>
        <v>1</v>
      </c>
      <c r="W967" s="0" t="n">
        <v>231828.906669424</v>
      </c>
      <c r="X967" s="0" t="n">
        <v>4.994E-006</v>
      </c>
      <c r="Y967" s="0" t="n">
        <f aca="false">(W967*X967)*EXP(L967*M967)</f>
        <v>1.1577535599071</v>
      </c>
      <c r="Z967" s="0" t="n">
        <v>15572.9448025794</v>
      </c>
      <c r="AA967" s="0" t="n">
        <v>6507.82824848106</v>
      </c>
      <c r="AB967" s="0" t="n">
        <f aca="false">X967*0.1</f>
        <v>4.994E-007</v>
      </c>
      <c r="AC967" s="0" t="n">
        <f aca="false">(SQRT(((AA967/W967)^2)+((AB967/X967)^2)))*Y967</f>
        <v>0.120250526745308</v>
      </c>
      <c r="AD967" s="0" t="n">
        <v>5.223868284E-006</v>
      </c>
      <c r="AE967" s="0" t="n">
        <f aca="false">(W967*AD967)*EXP(L967*M967)</f>
        <v>1.2110436728648</v>
      </c>
      <c r="AF967" s="0" t="n">
        <v>15572.9448025794</v>
      </c>
      <c r="AG967" s="0" t="n">
        <v>6507.82824848106</v>
      </c>
      <c r="AH967" s="0" t="n">
        <f aca="false">AD967*0.1</f>
        <v>5.223868284E-007</v>
      </c>
      <c r="AI967" s="0" t="n">
        <f aca="false">(SQRT(((AG967/W967)^2)+((AH967/AD967)^2)))*AE967</f>
        <v>0.12578552519005</v>
      </c>
      <c r="AJ967" s="0" t="n">
        <v>3.02832944E-007</v>
      </c>
      <c r="AK967" s="0" t="n">
        <f aca="false">(W967*AJ967)*EXP(L967*M967)</f>
        <v>0.0702054303110028</v>
      </c>
      <c r="AL967" s="0" t="n">
        <v>15572.9448025794</v>
      </c>
      <c r="AM967" s="0" t="n">
        <v>6507.82824848106</v>
      </c>
      <c r="AN967" s="0" t="n">
        <f aca="false">AJ967*0.1</f>
        <v>3.02832944E-008</v>
      </c>
      <c r="AO967" s="0" t="n">
        <f aca="false">(SQRT(((AM967/W967)^2)+((AN967/AJ967)^2)))*AK967</f>
        <v>0.00729191450377099</v>
      </c>
    </row>
    <row r="968" customFormat="false" ht="15" hidden="false" customHeight="false" outlineLevel="0" collapsed="false">
      <c r="A968" s="42" t="s">
        <v>655</v>
      </c>
      <c r="B968" s="40" t="s">
        <v>1481</v>
      </c>
      <c r="C968" s="0" t="s">
        <v>2122</v>
      </c>
      <c r="D968" s="41"/>
      <c r="E968" s="0" t="n">
        <v>8000</v>
      </c>
      <c r="F968" s="0" t="n">
        <v>7796</v>
      </c>
      <c r="G968" s="0" t="n">
        <f aca="false">(((F968*3.7852*35.81)/1000)/(H968^2))*1.2732</f>
        <v>21.0223682240001</v>
      </c>
      <c r="H968" s="0" t="n">
        <v>8</v>
      </c>
      <c r="I968" s="0" t="n">
        <v>29.2961289626168</v>
      </c>
      <c r="J968" s="0" t="n">
        <v>68.0016224983599</v>
      </c>
      <c r="K968" s="0" t="n">
        <v>3.82238500207701</v>
      </c>
      <c r="L968" s="0" t="n">
        <v>0.005</v>
      </c>
      <c r="M968" s="0" t="n">
        <v>0</v>
      </c>
      <c r="N968" s="0" t="n">
        <v>1413.43589803641</v>
      </c>
      <c r="O968" s="0" t="n">
        <f aca="false">(N968/2204.59)*EXP(L968*M968)</f>
        <v>0.641133225695668</v>
      </c>
      <c r="P968" s="0" t="n">
        <v>0.107322321005691</v>
      </c>
      <c r="Q968" s="0" t="n">
        <v>0.0548813846852914</v>
      </c>
      <c r="R968" s="0" t="n">
        <f aca="false">18.998926608387*(I968/Hoja4!$CJ$2)</f>
        <v>0.107009435699223</v>
      </c>
      <c r="S968" s="0" t="n">
        <v>0.346725101597201</v>
      </c>
      <c r="T968" s="0" t="n">
        <v>0.0215793379964769</v>
      </c>
      <c r="U968" s="0" t="n">
        <f aca="false">(SQRT(((P968/G968)^2)+((Q968/H968)^2)+((R968/I968)^2)+((S968/J968)^2)+((T968/K968)^2)))*O968</f>
        <v>0.00770256902554189</v>
      </c>
      <c r="V968" s="0" t="n">
        <f aca="false">O968&gt;U968</f>
        <v>1</v>
      </c>
      <c r="W968" s="0" t="n">
        <v>228392.621392561</v>
      </c>
      <c r="X968" s="0" t="n">
        <v>4.994E-006</v>
      </c>
      <c r="Y968" s="0" t="n">
        <f aca="false">(W968*X968)*EXP(L968*M968)</f>
        <v>1.14059275123445</v>
      </c>
      <c r="Z968" s="0" t="n">
        <v>228732.698823789</v>
      </c>
      <c r="AA968" s="0" t="n">
        <v>3748.14709444969</v>
      </c>
      <c r="AB968" s="0" t="n">
        <f aca="false">X968*0.1</f>
        <v>4.994E-007</v>
      </c>
      <c r="AC968" s="0" t="n">
        <f aca="false">(SQRT(((AA968/W968)^2)+((AB968/X968)^2)))*Y968</f>
        <v>0.115584994688229</v>
      </c>
      <c r="AD968" s="0" t="n">
        <v>5.223868284E-006</v>
      </c>
      <c r="AE968" s="0" t="n">
        <f aca="false">(W968*AD968)*EXP(L968*M968)</f>
        <v>1.19309297119222</v>
      </c>
      <c r="AF968" s="0" t="n">
        <v>228732.698823789</v>
      </c>
      <c r="AG968" s="0" t="n">
        <v>3748.14709444969</v>
      </c>
      <c r="AH968" s="0" t="n">
        <f aca="false">AD968*0.1</f>
        <v>5.223868284E-007</v>
      </c>
      <c r="AI968" s="0" t="n">
        <f aca="false">(SQRT(((AG968/W968)^2)+((AH968/AD968)^2)))*AE968</f>
        <v>0.120905243864266</v>
      </c>
      <c r="AJ968" s="0" t="n">
        <v>3.02832944E-007</v>
      </c>
      <c r="AK968" s="0" t="n">
        <f aca="false">(W968*AJ968)*EXP(L968*M968)</f>
        <v>0.0691648099241866</v>
      </c>
      <c r="AL968" s="0" t="n">
        <v>228732.698823789</v>
      </c>
      <c r="AM968" s="0" t="n">
        <v>3748.14709444969</v>
      </c>
      <c r="AN968" s="0" t="n">
        <f aca="false">AJ968*0.1</f>
        <v>3.02832944E-008</v>
      </c>
      <c r="AO968" s="0" t="n">
        <f aca="false">(SQRT(((AM968/W968)^2)+((AN968/AJ968)^2)))*AK968</f>
        <v>0.00700899964430529</v>
      </c>
    </row>
    <row r="969" customFormat="false" ht="15" hidden="false" customHeight="false" outlineLevel="0" collapsed="false">
      <c r="A969" s="42" t="s">
        <v>655</v>
      </c>
      <c r="B969" s="32"/>
      <c r="C969" s="0" t="s">
        <v>2122</v>
      </c>
      <c r="D969" s="47"/>
      <c r="E969" s="0" t="n">
        <v>8000</v>
      </c>
      <c r="F969" s="0" t="n">
        <v>7796</v>
      </c>
      <c r="G969" s="0" t="n">
        <f aca="false">(((F969*3.7852*35.81)/1000)/(H969^2))*1.2732</f>
        <v>21.0223682240001</v>
      </c>
      <c r="H969" s="0" t="n">
        <v>8</v>
      </c>
      <c r="I969" s="0" t="n">
        <v>29.2961289626168</v>
      </c>
      <c r="J969" s="0" t="n">
        <v>68.0016224983599</v>
      </c>
      <c r="K969" s="0" t="n">
        <v>3.82238500207701</v>
      </c>
      <c r="L969" s="0" t="n">
        <v>0.005</v>
      </c>
      <c r="M969" s="0" t="n">
        <v>0</v>
      </c>
      <c r="N969" s="0" t="n">
        <v>1413.43589803641</v>
      </c>
      <c r="O969" s="0" t="n">
        <f aca="false">(N969/2204.59)*EXP(L969*M969)</f>
        <v>0.641133225695668</v>
      </c>
      <c r="P969" s="0" t="n">
        <v>0.107322321005691</v>
      </c>
      <c r="Q969" s="0" t="n">
        <v>0.0548813846852914</v>
      </c>
      <c r="R969" s="0" t="n">
        <f aca="false">18.998926608387*(I969/Hoja4!$CJ$2)</f>
        <v>0.107009435699223</v>
      </c>
      <c r="S969" s="0" t="n">
        <v>0.346725101597201</v>
      </c>
      <c r="T969" s="0" t="n">
        <v>0.0215793379964769</v>
      </c>
      <c r="U969" s="0" t="n">
        <f aca="false">(SQRT(((P969/G969)^2)+((Q969/H969)^2)+((R969/I969)^2)+((S969/J969)^2)+((T969/K969)^2)))*O969</f>
        <v>0.00770256902554189</v>
      </c>
      <c r="V969" s="0" t="n">
        <f aca="false">O969&gt;U969</f>
        <v>1</v>
      </c>
      <c r="W969" s="0" t="n">
        <v>228392.621392561</v>
      </c>
      <c r="X969" s="0" t="n">
        <v>4.994E-006</v>
      </c>
      <c r="Y969" s="0" t="n">
        <f aca="false">(W969*X969)*EXP(L969*M969)</f>
        <v>1.14059275123445</v>
      </c>
      <c r="Z969" s="0" t="n">
        <v>228732.698823789</v>
      </c>
      <c r="AA969" s="0" t="n">
        <v>3748.14709444969</v>
      </c>
      <c r="AB969" s="0" t="n">
        <f aca="false">X969*0.1</f>
        <v>4.994E-007</v>
      </c>
      <c r="AC969" s="0" t="n">
        <f aca="false">(SQRT(((AA969/W969)^2)+((AB969/X969)^2)))*Y969</f>
        <v>0.115584994688229</v>
      </c>
      <c r="AD969" s="0" t="n">
        <v>5.223868284E-006</v>
      </c>
      <c r="AE969" s="0" t="n">
        <f aca="false">(W969*AD969)*EXP(L969*M969)</f>
        <v>1.19309297119222</v>
      </c>
      <c r="AF969" s="0" t="n">
        <v>228732.698823789</v>
      </c>
      <c r="AG969" s="0" t="n">
        <v>3748.14709444969</v>
      </c>
      <c r="AH969" s="0" t="n">
        <f aca="false">AD969*0.1</f>
        <v>5.223868284E-007</v>
      </c>
      <c r="AI969" s="0" t="n">
        <f aca="false">(SQRT(((AG969/W969)^2)+((AH969/AD969)^2)))*AE969</f>
        <v>0.120905243864266</v>
      </c>
      <c r="AJ969" s="0" t="n">
        <v>3.02832944E-007</v>
      </c>
      <c r="AK969" s="0" t="n">
        <f aca="false">(W969*AJ969)*EXP(L969*M969)</f>
        <v>0.0691648099241866</v>
      </c>
      <c r="AL969" s="0" t="n">
        <v>228732.698823789</v>
      </c>
      <c r="AM969" s="0" t="n">
        <v>3748.14709444969</v>
      </c>
      <c r="AN969" s="0" t="n">
        <f aca="false">AJ969*0.1</f>
        <v>3.02832944E-008</v>
      </c>
      <c r="AO969" s="0" t="n">
        <f aca="false">(SQRT(((AM969/W969)^2)+((AN969/AJ969)^2)))*AK969</f>
        <v>0.00700899964430529</v>
      </c>
    </row>
    <row r="970" customFormat="false" ht="15" hidden="false" customHeight="false" outlineLevel="0" collapsed="false">
      <c r="A970" s="42" t="s">
        <v>655</v>
      </c>
      <c r="B970" s="32"/>
      <c r="C970" s="0" t="s">
        <v>2153</v>
      </c>
      <c r="D970" s="47"/>
      <c r="E970" s="0" t="n">
        <v>8000</v>
      </c>
      <c r="F970" s="0" t="n">
        <v>7796</v>
      </c>
      <c r="G970" s="0" t="n">
        <f aca="false">(((F970*3.7852*35.81)/1000)/(H970^2))*1.2732</f>
        <v>21.0223682240001</v>
      </c>
      <c r="H970" s="0" t="n">
        <v>8</v>
      </c>
      <c r="I970" s="0" t="n">
        <v>29.7369043957701</v>
      </c>
      <c r="J970" s="0" t="n">
        <v>130.009325504884</v>
      </c>
      <c r="K970" s="0" t="n">
        <v>0.00593973</v>
      </c>
      <c r="L970" s="0" t="n">
        <v>0.005</v>
      </c>
      <c r="M970" s="0" t="n">
        <v>0</v>
      </c>
      <c r="N970" s="0" t="n">
        <v>4.26214635962311</v>
      </c>
      <c r="O970" s="0" t="n">
        <f aca="false">(N970/2204.59)*EXP(L970*M970)</f>
        <v>0.00193330567571435</v>
      </c>
      <c r="P970" s="0" t="n">
        <v>0.107322321005691</v>
      </c>
      <c r="Q970" s="0" t="n">
        <v>0.0548813846852914</v>
      </c>
      <c r="R970" s="0" t="n">
        <f aca="false">18.998926608387*(I970/Hoja4!$CJ$2)</f>
        <v>0.108619448081132</v>
      </c>
      <c r="S970" s="0" t="n">
        <v>1.14894745568521</v>
      </c>
      <c r="T970" s="0" t="n">
        <v>5.58086552427142E-005</v>
      </c>
      <c r="U970" s="0" t="n">
        <f aca="false">(SQRT(((P970/G970)^2)+((Q970/H970)^2)+((R970/I970)^2)+((S970/J970)^2)+((T970/K970)^2)))*O970</f>
        <v>3.07418799904123E-005</v>
      </c>
      <c r="V970" s="0" t="n">
        <f aca="false">O970&gt;U970</f>
        <v>1</v>
      </c>
      <c r="W970" s="0" t="n">
        <v>231828.906669424</v>
      </c>
      <c r="X970" s="0" t="n">
        <v>4.994E-006</v>
      </c>
      <c r="Y970" s="0" t="n">
        <f aca="false">(W970*X970)*EXP(L970*M970)</f>
        <v>1.1577535599071</v>
      </c>
      <c r="Z970" s="0" t="n">
        <v>176458.577817786</v>
      </c>
      <c r="AA970" s="0" t="n">
        <v>6507.82824848106</v>
      </c>
      <c r="AB970" s="0" t="n">
        <f aca="false">X970*0.1</f>
        <v>4.994E-007</v>
      </c>
      <c r="AC970" s="0" t="n">
        <f aca="false">(SQRT(((AA970/W970)^2)+((AB970/X970)^2)))*Y970</f>
        <v>0.120250526745308</v>
      </c>
      <c r="AD970" s="0" t="n">
        <v>5.223868284E-006</v>
      </c>
      <c r="AE970" s="0" t="n">
        <f aca="false">(W970*AD970)*EXP(L970*M970)</f>
        <v>1.2110436728648</v>
      </c>
      <c r="AF970" s="0" t="n">
        <v>176458.577817786</v>
      </c>
      <c r="AG970" s="0" t="n">
        <v>6507.82824848106</v>
      </c>
      <c r="AH970" s="0" t="n">
        <f aca="false">AD970*0.1</f>
        <v>5.223868284E-007</v>
      </c>
      <c r="AI970" s="0" t="n">
        <f aca="false">(SQRT(((AG970/W970)^2)+((AH970/AD970)^2)))*AE970</f>
        <v>0.12578552519005</v>
      </c>
      <c r="AJ970" s="0" t="n">
        <v>3.02832944E-007</v>
      </c>
      <c r="AK970" s="0" t="n">
        <f aca="false">(W970*AJ970)*EXP(L970*M970)</f>
        <v>0.0702054303110028</v>
      </c>
      <c r="AL970" s="0" t="n">
        <v>176458.577817786</v>
      </c>
      <c r="AM970" s="0" t="n">
        <v>6507.82824848106</v>
      </c>
      <c r="AN970" s="0" t="n">
        <f aca="false">AJ970*0.1</f>
        <v>3.02832944E-008</v>
      </c>
      <c r="AO970" s="0" t="n">
        <f aca="false">(SQRT(((AM970/W970)^2)+((AN970/AJ970)^2)))*AK970</f>
        <v>0.00729191450377099</v>
      </c>
    </row>
    <row r="971" customFormat="false" ht="15" hidden="false" customHeight="false" outlineLevel="0" collapsed="false">
      <c r="A971" s="42" t="s">
        <v>655</v>
      </c>
      <c r="B971" s="40" t="s">
        <v>1399</v>
      </c>
      <c r="C971" s="0" t="s">
        <v>2122</v>
      </c>
      <c r="D971" s="41"/>
      <c r="E971" s="0" t="n">
        <v>8000</v>
      </c>
      <c r="F971" s="0" t="n">
        <v>7796</v>
      </c>
      <c r="G971" s="0" t="n">
        <f aca="false">(((F971*3.7852*35.81)/1000)/(H971^2))*1.2732</f>
        <v>21.0223682240001</v>
      </c>
      <c r="H971" s="0" t="n">
        <v>8</v>
      </c>
      <c r="I971" s="0" t="n">
        <v>29.2961289626168</v>
      </c>
      <c r="J971" s="0" t="n">
        <v>68.0016224983599</v>
      </c>
      <c r="K971" s="0" t="n">
        <v>3.82238500207701</v>
      </c>
      <c r="L971" s="0" t="n">
        <v>0.005</v>
      </c>
      <c r="M971" s="0" t="n">
        <v>0</v>
      </c>
      <c r="N971" s="0" t="n">
        <v>1413.43589803641</v>
      </c>
      <c r="O971" s="0" t="n">
        <f aca="false">(N971/2204.59)*EXP(L971*M971)</f>
        <v>0.641133225695668</v>
      </c>
      <c r="P971" s="0" t="n">
        <v>0.107322321005691</v>
      </c>
      <c r="Q971" s="0" t="n">
        <v>0.0548813846852914</v>
      </c>
      <c r="R971" s="0" t="n">
        <f aca="false">18.998926608387*(I971/Hoja4!$CJ$2)</f>
        <v>0.107009435699223</v>
      </c>
      <c r="S971" s="0" t="n">
        <v>0.346725101597201</v>
      </c>
      <c r="T971" s="0" t="n">
        <v>0.0215793379964769</v>
      </c>
      <c r="U971" s="0" t="n">
        <f aca="false">(SQRT(((P971/G971)^2)+((Q971/H971)^2)+((R971/I971)^2)+((S971/J971)^2)+((T971/K971)^2)))*O971</f>
        <v>0.00770256902554189</v>
      </c>
      <c r="V971" s="0" t="n">
        <f aca="false">O971&gt;U971</f>
        <v>1</v>
      </c>
      <c r="W971" s="0" t="n">
        <v>228392.621392561</v>
      </c>
      <c r="X971" s="0" t="n">
        <v>4.994E-006</v>
      </c>
      <c r="Y971" s="0" t="n">
        <f aca="false">(W971*X971)*EXP(L971*M971)</f>
        <v>1.14059275123445</v>
      </c>
      <c r="Z971" s="0" t="n">
        <v>175689.824710131</v>
      </c>
      <c r="AA971" s="0" t="n">
        <v>3748.14709444969</v>
      </c>
      <c r="AB971" s="0" t="n">
        <f aca="false">X971*0.1</f>
        <v>4.994E-007</v>
      </c>
      <c r="AC971" s="0" t="n">
        <f aca="false">(SQRT(((AA971/W971)^2)+((AB971/X971)^2)))*Y971</f>
        <v>0.115584994688229</v>
      </c>
      <c r="AD971" s="0" t="n">
        <v>5.223868284E-006</v>
      </c>
      <c r="AE971" s="0" t="n">
        <f aca="false">(W971*AD971)*EXP(L971*M971)</f>
        <v>1.19309297119222</v>
      </c>
      <c r="AF971" s="0" t="n">
        <v>175689.824710131</v>
      </c>
      <c r="AG971" s="0" t="n">
        <v>3748.14709444969</v>
      </c>
      <c r="AH971" s="0" t="n">
        <f aca="false">AD971*0.1</f>
        <v>5.223868284E-007</v>
      </c>
      <c r="AI971" s="0" t="n">
        <f aca="false">(SQRT(((AG971/W971)^2)+((AH971/AD971)^2)))*AE971</f>
        <v>0.120905243864266</v>
      </c>
      <c r="AJ971" s="0" t="n">
        <v>3.02832944E-007</v>
      </c>
      <c r="AK971" s="0" t="n">
        <f aca="false">(W971*AJ971)*EXP(L971*M971)</f>
        <v>0.0691648099241866</v>
      </c>
      <c r="AL971" s="0" t="n">
        <v>175689.824710131</v>
      </c>
      <c r="AM971" s="0" t="n">
        <v>3748.14709444969</v>
      </c>
      <c r="AN971" s="0" t="n">
        <f aca="false">AJ971*0.1</f>
        <v>3.02832944E-008</v>
      </c>
      <c r="AO971" s="0" t="n">
        <f aca="false">(SQRT(((AM971/W971)^2)+((AN971/AJ971)^2)))*AK971</f>
        <v>0.00700899964430529</v>
      </c>
    </row>
    <row r="972" customFormat="false" ht="15" hidden="false" customHeight="false" outlineLevel="0" collapsed="false">
      <c r="A972" s="42" t="s">
        <v>655</v>
      </c>
      <c r="B972" s="32"/>
      <c r="C972" s="0" t="s">
        <v>2122</v>
      </c>
      <c r="D972" s="47"/>
      <c r="E972" s="0" t="n">
        <v>8000</v>
      </c>
      <c r="F972" s="0" t="n">
        <v>7796</v>
      </c>
      <c r="G972" s="0" t="n">
        <f aca="false">(((F972*3.7852*35.81)/1000)/(H972^2))*1.2732</f>
        <v>21.0223682240001</v>
      </c>
      <c r="H972" s="0" t="n">
        <v>8</v>
      </c>
      <c r="I972" s="0" t="n">
        <v>29.2961289626168</v>
      </c>
      <c r="J972" s="0" t="n">
        <v>68.0016224983599</v>
      </c>
      <c r="K972" s="0" t="n">
        <v>3.82238500207701</v>
      </c>
      <c r="L972" s="0" t="n">
        <v>0.005</v>
      </c>
      <c r="M972" s="0" t="n">
        <v>0</v>
      </c>
      <c r="N972" s="0" t="n">
        <v>1413.43589803641</v>
      </c>
      <c r="O972" s="0" t="n">
        <f aca="false">(N972/2204.59)*EXP(L972*M972)</f>
        <v>0.641133225695668</v>
      </c>
      <c r="P972" s="0" t="n">
        <v>0.107322321005691</v>
      </c>
      <c r="Q972" s="0" t="n">
        <v>0.0548813846852914</v>
      </c>
      <c r="R972" s="0" t="n">
        <f aca="false">18.998926608387*(I972/Hoja4!$CJ$2)</f>
        <v>0.107009435699223</v>
      </c>
      <c r="S972" s="0" t="n">
        <v>0.346725101597201</v>
      </c>
      <c r="T972" s="0" t="n">
        <v>0.0215793379964769</v>
      </c>
      <c r="U972" s="0" t="n">
        <f aca="false">(SQRT(((P972/G972)^2)+((Q972/H972)^2)+((R972/I972)^2)+((S972/J972)^2)+((T972/K972)^2)))*O972</f>
        <v>0.00770256902554189</v>
      </c>
      <c r="V972" s="0" t="n">
        <f aca="false">O972&gt;U972</f>
        <v>1</v>
      </c>
      <c r="W972" s="0" t="n">
        <v>228392.621392561</v>
      </c>
      <c r="X972" s="0" t="n">
        <v>4.994E-006</v>
      </c>
      <c r="Y972" s="0" t="n">
        <f aca="false">(W972*X972)*EXP(L972*M972)</f>
        <v>1.14059275123445</v>
      </c>
      <c r="Z972" s="0" t="n">
        <v>228732.698823789</v>
      </c>
      <c r="AA972" s="0" t="n">
        <v>3748.14709444969</v>
      </c>
      <c r="AB972" s="0" t="n">
        <f aca="false">X972*0.1</f>
        <v>4.994E-007</v>
      </c>
      <c r="AC972" s="0" t="n">
        <f aca="false">(SQRT(((AA972/W972)^2)+((AB972/X972)^2)))*Y972</f>
        <v>0.115584994688229</v>
      </c>
      <c r="AD972" s="0" t="n">
        <v>5.223868284E-006</v>
      </c>
      <c r="AE972" s="0" t="n">
        <f aca="false">(W972*AD972)*EXP(L972*M972)</f>
        <v>1.19309297119222</v>
      </c>
      <c r="AF972" s="0" t="n">
        <v>228732.698823789</v>
      </c>
      <c r="AG972" s="0" t="n">
        <v>3748.14709444969</v>
      </c>
      <c r="AH972" s="0" t="n">
        <f aca="false">AD972*0.1</f>
        <v>5.223868284E-007</v>
      </c>
      <c r="AI972" s="0" t="n">
        <f aca="false">(SQRT(((AG972/W972)^2)+((AH972/AD972)^2)))*AE972</f>
        <v>0.120905243864266</v>
      </c>
      <c r="AJ972" s="0" t="n">
        <v>3.02832944E-007</v>
      </c>
      <c r="AK972" s="0" t="n">
        <f aca="false">(W972*AJ972)*EXP(L972*M972)</f>
        <v>0.0691648099241866</v>
      </c>
      <c r="AL972" s="0" t="n">
        <v>228732.698823789</v>
      </c>
      <c r="AM972" s="0" t="n">
        <v>3748.14709444969</v>
      </c>
      <c r="AN972" s="0" t="n">
        <f aca="false">AJ972*0.1</f>
        <v>3.02832944E-008</v>
      </c>
      <c r="AO972" s="0" t="n">
        <f aca="false">(SQRT(((AM972/W972)^2)+((AN972/AJ972)^2)))*AK972</f>
        <v>0.00700899964430529</v>
      </c>
    </row>
    <row r="973" customFormat="false" ht="15" hidden="false" customHeight="false" outlineLevel="0" collapsed="false">
      <c r="A973" s="42" t="s">
        <v>655</v>
      </c>
      <c r="B973" s="32"/>
      <c r="C973" s="0" t="s">
        <v>2153</v>
      </c>
      <c r="D973" s="47"/>
      <c r="E973" s="0" t="n">
        <v>8000</v>
      </c>
      <c r="F973" s="0" t="n">
        <v>7796</v>
      </c>
      <c r="G973" s="0" t="n">
        <f aca="false">(((F973*3.7852*35.81)/1000)/(H973^2))*1.2732</f>
        <v>21.0223682240001</v>
      </c>
      <c r="H973" s="0" t="n">
        <v>8</v>
      </c>
      <c r="I973" s="0" t="n">
        <v>29.7369043957701</v>
      </c>
      <c r="J973" s="0" t="n">
        <v>130.009325504884</v>
      </c>
      <c r="K973" s="0" t="n">
        <v>0.00593973</v>
      </c>
      <c r="L973" s="0" t="n">
        <v>0.005</v>
      </c>
      <c r="M973" s="0" t="n">
        <v>0</v>
      </c>
      <c r="N973" s="0" t="n">
        <v>4.26214635962311</v>
      </c>
      <c r="O973" s="0" t="n">
        <f aca="false">(N973/2204.59)*EXP(L973*M973)</f>
        <v>0.00193330567571435</v>
      </c>
      <c r="P973" s="0" t="n">
        <v>0.107322321005691</v>
      </c>
      <c r="Q973" s="0" t="n">
        <v>0.0548813846852914</v>
      </c>
      <c r="R973" s="0" t="n">
        <f aca="false">18.998926608387*(I973/Hoja4!$CJ$2)</f>
        <v>0.108619448081132</v>
      </c>
      <c r="S973" s="0" t="n">
        <v>1.14894745568521</v>
      </c>
      <c r="T973" s="0" t="n">
        <v>5.58086552427142E-005</v>
      </c>
      <c r="U973" s="0" t="n">
        <f aca="false">(SQRT(((P973/G973)^2)+((Q973/H973)^2)+((R973/I973)^2)+((S973/J973)^2)+((T973/K973)^2)))*O973</f>
        <v>3.07418799904123E-005</v>
      </c>
      <c r="V973" s="0" t="n">
        <f aca="false">O973&gt;U973</f>
        <v>1</v>
      </c>
      <c r="W973" s="0" t="n">
        <v>231828.906669424</v>
      </c>
      <c r="X973" s="0" t="n">
        <v>4.994E-006</v>
      </c>
      <c r="Y973" s="0" t="n">
        <f aca="false">(W973*X973)*EXP(L973*M973)</f>
        <v>1.1577535599071</v>
      </c>
      <c r="Z973" s="0" t="n">
        <v>228732.698823789</v>
      </c>
      <c r="AA973" s="0" t="n">
        <v>6507.82824848106</v>
      </c>
      <c r="AB973" s="0" t="n">
        <f aca="false">X973*0.1</f>
        <v>4.994E-007</v>
      </c>
      <c r="AC973" s="0" t="n">
        <f aca="false">(SQRT(((AA973/W973)^2)+((AB973/X973)^2)))*Y973</f>
        <v>0.120250526745308</v>
      </c>
      <c r="AD973" s="0" t="n">
        <v>5.223868284E-006</v>
      </c>
      <c r="AE973" s="0" t="n">
        <f aca="false">(W973*AD973)*EXP(L973*M973)</f>
        <v>1.2110436728648</v>
      </c>
      <c r="AF973" s="0" t="n">
        <v>228732.698823789</v>
      </c>
      <c r="AG973" s="0" t="n">
        <v>6507.82824848106</v>
      </c>
      <c r="AH973" s="0" t="n">
        <f aca="false">AD973*0.1</f>
        <v>5.223868284E-007</v>
      </c>
      <c r="AI973" s="0" t="n">
        <f aca="false">(SQRT(((AG973/W973)^2)+((AH973/AD973)^2)))*AE973</f>
        <v>0.12578552519005</v>
      </c>
      <c r="AJ973" s="0" t="n">
        <v>3.02832944E-007</v>
      </c>
      <c r="AK973" s="0" t="n">
        <f aca="false">(W973*AJ973)*EXP(L973*M973)</f>
        <v>0.0702054303110028</v>
      </c>
      <c r="AL973" s="0" t="n">
        <v>228732.698823789</v>
      </c>
      <c r="AM973" s="0" t="n">
        <v>6507.82824848106</v>
      </c>
      <c r="AN973" s="0" t="n">
        <f aca="false">AJ973*0.1</f>
        <v>3.02832944E-008</v>
      </c>
      <c r="AO973" s="0" t="n">
        <f aca="false">(SQRT(((AM973/W973)^2)+((AN973/AJ973)^2)))*AK973</f>
        <v>0.00729191450377099</v>
      </c>
    </row>
    <row r="974" customFormat="false" ht="15" hidden="false" customHeight="false" outlineLevel="0" collapsed="false">
      <c r="A974" s="42" t="s">
        <v>655</v>
      </c>
      <c r="B974" s="40" t="s">
        <v>1399</v>
      </c>
      <c r="C974" s="0" t="s">
        <v>2122</v>
      </c>
      <c r="D974" s="41"/>
      <c r="E974" s="0" t="n">
        <v>8000</v>
      </c>
      <c r="F974" s="0" t="n">
        <v>7796</v>
      </c>
      <c r="G974" s="0" t="n">
        <f aca="false">(((F974*3.7852*35.81)/1000)/(H974^2))*1.2732</f>
        <v>21.0223682240001</v>
      </c>
      <c r="H974" s="0" t="n">
        <v>8</v>
      </c>
      <c r="I974" s="0" t="n">
        <v>29.2961289626168</v>
      </c>
      <c r="J974" s="0" t="n">
        <v>68.0016224983599</v>
      </c>
      <c r="K974" s="0" t="n">
        <v>3.82238500207701</v>
      </c>
      <c r="L974" s="0" t="n">
        <v>0.005</v>
      </c>
      <c r="M974" s="0" t="n">
        <v>0</v>
      </c>
      <c r="N974" s="0" t="n">
        <v>1413.43589803641</v>
      </c>
      <c r="O974" s="0" t="n">
        <f aca="false">(N974/2204.59)*EXP(L974*M974)</f>
        <v>0.641133225695668</v>
      </c>
      <c r="P974" s="0" t="n">
        <v>0.107322321005691</v>
      </c>
      <c r="Q974" s="0" t="n">
        <v>0.0548813846852914</v>
      </c>
      <c r="R974" s="0" t="n">
        <f aca="false">18.998926608387*(I974/Hoja4!$CJ$2)</f>
        <v>0.107009435699223</v>
      </c>
      <c r="S974" s="0" t="n">
        <v>0.346725101597201</v>
      </c>
      <c r="T974" s="0" t="n">
        <v>0.0215793379964769</v>
      </c>
      <c r="U974" s="0" t="n">
        <f aca="false">(SQRT(((P974/G974)^2)+((Q974/H974)^2)+((R974/I974)^2)+((S974/J974)^2)+((T974/K974)^2)))*O974</f>
        <v>0.00770256902554189</v>
      </c>
      <c r="V974" s="0" t="n">
        <f aca="false">O974&gt;U974</f>
        <v>1</v>
      </c>
      <c r="W974" s="0" t="n">
        <v>228392.621392561</v>
      </c>
      <c r="X974" s="0" t="n">
        <v>4.994E-006</v>
      </c>
      <c r="Y974" s="0" t="n">
        <f aca="false">(W974*X974)*EXP(L974*M974)</f>
        <v>1.14059275123445</v>
      </c>
      <c r="Z974" s="0" t="n">
        <v>176458.577817786</v>
      </c>
      <c r="AA974" s="0" t="n">
        <v>3748.14709444969</v>
      </c>
      <c r="AB974" s="0" t="n">
        <f aca="false">X974*0.1</f>
        <v>4.994E-007</v>
      </c>
      <c r="AC974" s="0" t="n">
        <f aca="false">(SQRT(((AA974/W974)^2)+((AB974/X974)^2)))*Y974</f>
        <v>0.115584994688229</v>
      </c>
      <c r="AD974" s="0" t="n">
        <v>5.223868284E-006</v>
      </c>
      <c r="AE974" s="0" t="n">
        <f aca="false">(W974*AD974)*EXP(L974*M974)</f>
        <v>1.19309297119222</v>
      </c>
      <c r="AF974" s="0" t="n">
        <v>176458.577817786</v>
      </c>
      <c r="AG974" s="0" t="n">
        <v>3748.14709444969</v>
      </c>
      <c r="AH974" s="0" t="n">
        <f aca="false">AD974*0.1</f>
        <v>5.223868284E-007</v>
      </c>
      <c r="AI974" s="0" t="n">
        <f aca="false">(SQRT(((AG974/W974)^2)+((AH974/AD974)^2)))*AE974</f>
        <v>0.120905243864266</v>
      </c>
      <c r="AJ974" s="0" t="n">
        <v>3.02832944E-007</v>
      </c>
      <c r="AK974" s="0" t="n">
        <f aca="false">(W974*AJ974)*EXP(L974*M974)</f>
        <v>0.0691648099241866</v>
      </c>
      <c r="AL974" s="0" t="n">
        <v>176458.577817786</v>
      </c>
      <c r="AM974" s="0" t="n">
        <v>3748.14709444969</v>
      </c>
      <c r="AN974" s="0" t="n">
        <f aca="false">AJ974*0.1</f>
        <v>3.02832944E-008</v>
      </c>
      <c r="AO974" s="0" t="n">
        <f aca="false">(SQRT(((AM974/W974)^2)+((AN974/AJ974)^2)))*AK974</f>
        <v>0.00700899964430529</v>
      </c>
    </row>
    <row r="975" customFormat="false" ht="15" hidden="false" customHeight="false" outlineLevel="0" collapsed="false">
      <c r="A975" s="42" t="s">
        <v>655</v>
      </c>
      <c r="B975" s="32"/>
      <c r="C975" s="0" t="s">
        <v>2122</v>
      </c>
      <c r="D975" s="47"/>
      <c r="E975" s="0" t="n">
        <v>8000</v>
      </c>
      <c r="F975" s="0" t="n">
        <v>7796</v>
      </c>
      <c r="G975" s="0" t="n">
        <f aca="false">(((F975*3.7852*35.81)/1000)/(H975^2))*1.2732</f>
        <v>21.0223682240001</v>
      </c>
      <c r="H975" s="0" t="n">
        <v>8</v>
      </c>
      <c r="I975" s="0" t="n">
        <v>29.2961289626168</v>
      </c>
      <c r="J975" s="0" t="n">
        <v>68.0016224983599</v>
      </c>
      <c r="K975" s="0" t="n">
        <v>3.82238500207701</v>
      </c>
      <c r="L975" s="0" t="n">
        <v>0.005</v>
      </c>
      <c r="M975" s="0" t="n">
        <v>0</v>
      </c>
      <c r="N975" s="0" t="n">
        <v>1413.43589803641</v>
      </c>
      <c r="O975" s="0" t="n">
        <f aca="false">(N975/2204.59)*EXP(L975*M975)</f>
        <v>0.641133225695668</v>
      </c>
      <c r="P975" s="0" t="n">
        <v>0.107322321005691</v>
      </c>
      <c r="Q975" s="0" t="n">
        <v>0.0548813846852914</v>
      </c>
      <c r="R975" s="0" t="n">
        <f aca="false">18.998926608387*(I975/Hoja4!$CJ$2)</f>
        <v>0.107009435699223</v>
      </c>
      <c r="S975" s="0" t="n">
        <v>0.346725101597201</v>
      </c>
      <c r="T975" s="0" t="n">
        <v>0.0215793379964769</v>
      </c>
      <c r="U975" s="0" t="n">
        <f aca="false">(SQRT(((P975/G975)^2)+((Q975/H975)^2)+((R975/I975)^2)+((S975/J975)^2)+((T975/K975)^2)))*O975</f>
        <v>0.00770256902554189</v>
      </c>
      <c r="V975" s="0" t="n">
        <f aca="false">O975&gt;U975</f>
        <v>1</v>
      </c>
      <c r="W975" s="0" t="n">
        <v>228392.621392561</v>
      </c>
      <c r="X975" s="0" t="n">
        <v>4.994E-006</v>
      </c>
      <c r="Y975" s="0" t="n">
        <f aca="false">(W975*X975)*EXP(L975*M975)</f>
        <v>1.14059275123445</v>
      </c>
      <c r="Z975" s="0" t="n">
        <v>175689.824710131</v>
      </c>
      <c r="AA975" s="0" t="n">
        <v>3748.14709444969</v>
      </c>
      <c r="AB975" s="0" t="n">
        <f aca="false">X975*0.1</f>
        <v>4.994E-007</v>
      </c>
      <c r="AC975" s="0" t="n">
        <f aca="false">(SQRT(((AA975/W975)^2)+((AB975/X975)^2)))*Y975</f>
        <v>0.115584994688229</v>
      </c>
      <c r="AD975" s="0" t="n">
        <v>5.223868284E-006</v>
      </c>
      <c r="AE975" s="0" t="n">
        <f aca="false">(W975*AD975)*EXP(L975*M975)</f>
        <v>1.19309297119222</v>
      </c>
      <c r="AF975" s="0" t="n">
        <v>175689.824710131</v>
      </c>
      <c r="AG975" s="0" t="n">
        <v>3748.14709444969</v>
      </c>
      <c r="AH975" s="0" t="n">
        <f aca="false">AD975*0.1</f>
        <v>5.223868284E-007</v>
      </c>
      <c r="AI975" s="0" t="n">
        <f aca="false">(SQRT(((AG975/W975)^2)+((AH975/AD975)^2)))*AE975</f>
        <v>0.120905243864266</v>
      </c>
      <c r="AJ975" s="0" t="n">
        <v>3.02832944E-007</v>
      </c>
      <c r="AK975" s="0" t="n">
        <f aca="false">(W975*AJ975)*EXP(L975*M975)</f>
        <v>0.0691648099241866</v>
      </c>
      <c r="AL975" s="0" t="n">
        <v>175689.824710131</v>
      </c>
      <c r="AM975" s="0" t="n">
        <v>3748.14709444969</v>
      </c>
      <c r="AN975" s="0" t="n">
        <f aca="false">AJ975*0.1</f>
        <v>3.02832944E-008</v>
      </c>
      <c r="AO975" s="0" t="n">
        <f aca="false">(SQRT(((AM975/W975)^2)+((AN975/AJ975)^2)))*AK975</f>
        <v>0.00700899964430529</v>
      </c>
    </row>
    <row r="976" customFormat="false" ht="15" hidden="false" customHeight="false" outlineLevel="0" collapsed="false">
      <c r="A976" s="42" t="s">
        <v>655</v>
      </c>
      <c r="B976" s="32"/>
      <c r="C976" s="0" t="s">
        <v>2153</v>
      </c>
      <c r="D976" s="47"/>
      <c r="E976" s="0" t="n">
        <v>8000</v>
      </c>
      <c r="F976" s="0" t="n">
        <v>7796</v>
      </c>
      <c r="G976" s="0" t="n">
        <f aca="false">(((F976*3.7852*35.81)/1000)/(H976^2))*1.2732</f>
        <v>21.0223682240001</v>
      </c>
      <c r="H976" s="0" t="n">
        <v>8</v>
      </c>
      <c r="I976" s="0" t="n">
        <v>29.7369043957701</v>
      </c>
      <c r="J976" s="0" t="n">
        <v>130.009325504884</v>
      </c>
      <c r="K976" s="0" t="n">
        <v>0.00593973</v>
      </c>
      <c r="L976" s="0" t="n">
        <v>0.005</v>
      </c>
      <c r="M976" s="0" t="n">
        <v>0</v>
      </c>
      <c r="N976" s="0" t="n">
        <v>4.26214635962311</v>
      </c>
      <c r="O976" s="0" t="n">
        <f aca="false">(N976/2204.59)*EXP(L976*M976)</f>
        <v>0.00193330567571435</v>
      </c>
      <c r="P976" s="0" t="n">
        <v>0.107322321005691</v>
      </c>
      <c r="Q976" s="0" t="n">
        <v>0.0548813846852914</v>
      </c>
      <c r="R976" s="0" t="n">
        <f aca="false">18.998926608387*(I976/Hoja4!$CJ$2)</f>
        <v>0.108619448081132</v>
      </c>
      <c r="S976" s="0" t="n">
        <v>1.14894745568521</v>
      </c>
      <c r="T976" s="0" t="n">
        <v>5.58086552427142E-005</v>
      </c>
      <c r="U976" s="0" t="n">
        <f aca="false">(SQRT(((P976/G976)^2)+((Q976/H976)^2)+((R976/I976)^2)+((S976/J976)^2)+((T976/K976)^2)))*O976</f>
        <v>3.07418799904123E-005</v>
      </c>
      <c r="V976" s="0" t="n">
        <f aca="false">O976&gt;U976</f>
        <v>1</v>
      </c>
      <c r="W976" s="0" t="n">
        <v>231828.906669424</v>
      </c>
      <c r="X976" s="0" t="n">
        <v>4.994E-006</v>
      </c>
      <c r="Y976" s="0" t="n">
        <f aca="false">(W976*X976)*EXP(L976*M976)</f>
        <v>1.1577535599071</v>
      </c>
      <c r="Z976" s="0" t="n">
        <v>228732.698823789</v>
      </c>
      <c r="AA976" s="0" t="n">
        <v>6507.82824848106</v>
      </c>
      <c r="AB976" s="0" t="n">
        <f aca="false">X976*0.1</f>
        <v>4.994E-007</v>
      </c>
      <c r="AC976" s="0" t="n">
        <f aca="false">(SQRT(((AA976/W976)^2)+((AB976/X976)^2)))*Y976</f>
        <v>0.120250526745308</v>
      </c>
      <c r="AD976" s="0" t="n">
        <v>5.223868284E-006</v>
      </c>
      <c r="AE976" s="0" t="n">
        <f aca="false">(W976*AD976)*EXP(L976*M976)</f>
        <v>1.2110436728648</v>
      </c>
      <c r="AF976" s="0" t="n">
        <v>228732.698823789</v>
      </c>
      <c r="AG976" s="0" t="n">
        <v>6507.82824848106</v>
      </c>
      <c r="AH976" s="0" t="n">
        <f aca="false">AD976*0.1</f>
        <v>5.223868284E-007</v>
      </c>
      <c r="AI976" s="0" t="n">
        <f aca="false">(SQRT(((AG976/W976)^2)+((AH976/AD976)^2)))*AE976</f>
        <v>0.12578552519005</v>
      </c>
      <c r="AJ976" s="0" t="n">
        <v>3.02832944E-007</v>
      </c>
      <c r="AK976" s="0" t="n">
        <f aca="false">(W976*AJ976)*EXP(L976*M976)</f>
        <v>0.0702054303110028</v>
      </c>
      <c r="AL976" s="0" t="n">
        <v>228732.698823789</v>
      </c>
      <c r="AM976" s="0" t="n">
        <v>6507.82824848106</v>
      </c>
      <c r="AN976" s="0" t="n">
        <f aca="false">AJ976*0.1</f>
        <v>3.02832944E-008</v>
      </c>
      <c r="AO976" s="0" t="n">
        <f aca="false">(SQRT(((AM976/W976)^2)+((AN976/AJ976)^2)))*AK976</f>
        <v>0.00729191450377099</v>
      </c>
    </row>
    <row r="977" customFormat="false" ht="15" hidden="false" customHeight="false" outlineLevel="0" collapsed="false">
      <c r="A977" s="42" t="s">
        <v>655</v>
      </c>
      <c r="B977" s="50" t="s">
        <v>1491</v>
      </c>
      <c r="C977" s="0" t="s">
        <v>2122</v>
      </c>
      <c r="D977" s="41"/>
      <c r="E977" s="0" t="n">
        <v>8000</v>
      </c>
      <c r="F977" s="0" t="n">
        <v>7796</v>
      </c>
      <c r="G977" s="0" t="n">
        <f aca="false">(((F977*3.7852*35.81)/1000)/(H977^2))*1.2732</f>
        <v>21.0223682240001</v>
      </c>
      <c r="H977" s="0" t="n">
        <v>8</v>
      </c>
      <c r="I977" s="0" t="n">
        <v>29.2961289626168</v>
      </c>
      <c r="J977" s="0" t="n">
        <v>68.0016224983599</v>
      </c>
      <c r="K977" s="0" t="n">
        <v>3.82238500207701</v>
      </c>
      <c r="L977" s="0" t="n">
        <v>0.005</v>
      </c>
      <c r="M977" s="0" t="n">
        <v>0</v>
      </c>
      <c r="N977" s="0" t="n">
        <v>1413.43589803641</v>
      </c>
      <c r="O977" s="0" t="n">
        <f aca="false">(N977/2204.59)*EXP(L977*M977)</f>
        <v>0.641133225695668</v>
      </c>
      <c r="P977" s="0" t="n">
        <v>0.107322321005691</v>
      </c>
      <c r="Q977" s="0" t="n">
        <v>0.0548813846852914</v>
      </c>
      <c r="R977" s="0" t="n">
        <f aca="false">18.998926608387*(I977/Hoja4!$CJ$2)</f>
        <v>0.107009435699223</v>
      </c>
      <c r="S977" s="0" t="n">
        <v>0.346725101597201</v>
      </c>
      <c r="T977" s="0" t="n">
        <v>0.0215793379964769</v>
      </c>
      <c r="U977" s="0" t="n">
        <f aca="false">(SQRT(((P977/G977)^2)+((Q977/H977)^2)+((R977/I977)^2)+((S977/J977)^2)+((T977/K977)^2)))*O977</f>
        <v>0.00770256902554189</v>
      </c>
      <c r="V977" s="0" t="n">
        <f aca="false">O977&gt;U977</f>
        <v>1</v>
      </c>
      <c r="W977" s="0" t="n">
        <v>228392.621392561</v>
      </c>
      <c r="X977" s="0" t="n">
        <v>4.994E-006</v>
      </c>
      <c r="Y977" s="0" t="n">
        <f aca="false">(W977*X977)*EXP(L977*M977)</f>
        <v>1.14059275123445</v>
      </c>
      <c r="Z977" s="0" t="n">
        <v>228732.698823789</v>
      </c>
      <c r="AA977" s="0" t="n">
        <v>3748.14709444969</v>
      </c>
      <c r="AB977" s="0" t="n">
        <f aca="false">X977*0.1</f>
        <v>4.994E-007</v>
      </c>
      <c r="AC977" s="0" t="n">
        <f aca="false">(SQRT(((AA977/W977)^2)+((AB977/X977)^2)))*Y977</f>
        <v>0.115584994688229</v>
      </c>
      <c r="AD977" s="0" t="n">
        <v>5.223868284E-006</v>
      </c>
      <c r="AE977" s="0" t="n">
        <f aca="false">(W977*AD977)*EXP(L977*M977)</f>
        <v>1.19309297119222</v>
      </c>
      <c r="AF977" s="0" t="n">
        <v>228732.698823789</v>
      </c>
      <c r="AG977" s="0" t="n">
        <v>3748.14709444969</v>
      </c>
      <c r="AH977" s="0" t="n">
        <f aca="false">AD977*0.1</f>
        <v>5.223868284E-007</v>
      </c>
      <c r="AI977" s="0" t="n">
        <f aca="false">(SQRT(((AG977/W977)^2)+((AH977/AD977)^2)))*AE977</f>
        <v>0.120905243864266</v>
      </c>
      <c r="AJ977" s="0" t="n">
        <v>3.02832944E-007</v>
      </c>
      <c r="AK977" s="0" t="n">
        <f aca="false">(W977*AJ977)*EXP(L977*M977)</f>
        <v>0.0691648099241866</v>
      </c>
      <c r="AL977" s="0" t="n">
        <v>228732.698823789</v>
      </c>
      <c r="AM977" s="0" t="n">
        <v>3748.14709444969</v>
      </c>
      <c r="AN977" s="0" t="n">
        <f aca="false">AJ977*0.1</f>
        <v>3.02832944E-008</v>
      </c>
      <c r="AO977" s="0" t="n">
        <f aca="false">(SQRT(((AM977/W977)^2)+((AN977/AJ977)^2)))*AK977</f>
        <v>0.00700899964430529</v>
      </c>
    </row>
    <row r="978" customFormat="false" ht="15" hidden="false" customHeight="false" outlineLevel="0" collapsed="false">
      <c r="A978" s="42" t="s">
        <v>655</v>
      </c>
      <c r="B978" s="32"/>
      <c r="C978" s="0" t="s">
        <v>2122</v>
      </c>
      <c r="D978" s="47"/>
      <c r="E978" s="0" t="n">
        <v>8000</v>
      </c>
      <c r="F978" s="0" t="n">
        <v>7796</v>
      </c>
      <c r="G978" s="0" t="n">
        <f aca="false">(((F978*3.7852*35.81)/1000)/(H978^2))*1.2732</f>
        <v>21.0223682240001</v>
      </c>
      <c r="H978" s="0" t="n">
        <v>8</v>
      </c>
      <c r="I978" s="0" t="n">
        <v>29.2961289626168</v>
      </c>
      <c r="J978" s="0" t="n">
        <v>68.0016224983599</v>
      </c>
      <c r="K978" s="0" t="n">
        <v>3.82238500207701</v>
      </c>
      <c r="L978" s="0" t="n">
        <v>0.005</v>
      </c>
      <c r="M978" s="0" t="n">
        <v>0</v>
      </c>
      <c r="N978" s="0" t="n">
        <v>1413.43589803641</v>
      </c>
      <c r="O978" s="0" t="n">
        <f aca="false">(N978/2204.59)*EXP(L978*M978)</f>
        <v>0.641133225695668</v>
      </c>
      <c r="P978" s="0" t="n">
        <v>0.107322321005691</v>
      </c>
      <c r="Q978" s="0" t="n">
        <v>0.0548813846852914</v>
      </c>
      <c r="R978" s="0" t="n">
        <f aca="false">18.998926608387*(I978/Hoja4!$CJ$2)</f>
        <v>0.107009435699223</v>
      </c>
      <c r="S978" s="0" t="n">
        <v>0.346725101597201</v>
      </c>
      <c r="T978" s="0" t="n">
        <v>0.0215793379964769</v>
      </c>
      <c r="U978" s="0" t="n">
        <f aca="false">(SQRT(((P978/G978)^2)+((Q978/H978)^2)+((R978/I978)^2)+((S978/J978)^2)+((T978/K978)^2)))*O978</f>
        <v>0.00770256902554189</v>
      </c>
      <c r="V978" s="0" t="n">
        <f aca="false">O978&gt;U978</f>
        <v>1</v>
      </c>
      <c r="W978" s="0" t="n">
        <v>228392.621392561</v>
      </c>
      <c r="X978" s="0" t="n">
        <v>4.994E-006</v>
      </c>
      <c r="Y978" s="0" t="n">
        <f aca="false">(W978*X978)*EXP(L978*M978)</f>
        <v>1.14059275123445</v>
      </c>
      <c r="Z978" s="0" t="n">
        <v>176458.577817786</v>
      </c>
      <c r="AA978" s="0" t="n">
        <v>3748.14709444969</v>
      </c>
      <c r="AB978" s="0" t="n">
        <f aca="false">X978*0.1</f>
        <v>4.994E-007</v>
      </c>
      <c r="AC978" s="0" t="n">
        <f aca="false">(SQRT(((AA978/W978)^2)+((AB978/X978)^2)))*Y978</f>
        <v>0.115584994688229</v>
      </c>
      <c r="AD978" s="0" t="n">
        <v>5.223868284E-006</v>
      </c>
      <c r="AE978" s="0" t="n">
        <f aca="false">(W978*AD978)*EXP(L978*M978)</f>
        <v>1.19309297119222</v>
      </c>
      <c r="AF978" s="0" t="n">
        <v>176458.577817786</v>
      </c>
      <c r="AG978" s="0" t="n">
        <v>3748.14709444969</v>
      </c>
      <c r="AH978" s="0" t="n">
        <f aca="false">AD978*0.1</f>
        <v>5.223868284E-007</v>
      </c>
      <c r="AI978" s="0" t="n">
        <f aca="false">(SQRT(((AG978/W978)^2)+((AH978/AD978)^2)))*AE978</f>
        <v>0.120905243864266</v>
      </c>
      <c r="AJ978" s="0" t="n">
        <v>3.02832944E-007</v>
      </c>
      <c r="AK978" s="0" t="n">
        <f aca="false">(W978*AJ978)*EXP(L978*M978)</f>
        <v>0.0691648099241866</v>
      </c>
      <c r="AL978" s="0" t="n">
        <v>176458.577817786</v>
      </c>
      <c r="AM978" s="0" t="n">
        <v>3748.14709444969</v>
      </c>
      <c r="AN978" s="0" t="n">
        <f aca="false">AJ978*0.1</f>
        <v>3.02832944E-008</v>
      </c>
      <c r="AO978" s="0" t="n">
        <f aca="false">(SQRT(((AM978/W978)^2)+((AN978/AJ978)^2)))*AK978</f>
        <v>0.00700899964430529</v>
      </c>
    </row>
    <row r="979" customFormat="false" ht="15" hidden="false" customHeight="false" outlineLevel="0" collapsed="false">
      <c r="A979" s="42" t="s">
        <v>655</v>
      </c>
      <c r="B979" s="32"/>
      <c r="C979" s="0" t="s">
        <v>2153</v>
      </c>
      <c r="D979" s="47"/>
      <c r="E979" s="0" t="n">
        <v>8000</v>
      </c>
      <c r="F979" s="0" t="n">
        <v>7796</v>
      </c>
      <c r="G979" s="0" t="n">
        <f aca="false">(((F979*3.7852*35.81)/1000)/(H979^2))*1.2732</f>
        <v>21.0223682240001</v>
      </c>
      <c r="H979" s="0" t="n">
        <v>8</v>
      </c>
      <c r="I979" s="0" t="n">
        <v>29.7369043957701</v>
      </c>
      <c r="J979" s="0" t="n">
        <v>130.009325504884</v>
      </c>
      <c r="K979" s="0" t="n">
        <v>0.00593973</v>
      </c>
      <c r="L979" s="0" t="n">
        <v>0.005</v>
      </c>
      <c r="M979" s="0" t="n">
        <v>0</v>
      </c>
      <c r="N979" s="0" t="n">
        <v>4.26214635962311</v>
      </c>
      <c r="O979" s="0" t="n">
        <f aca="false">(N979/2204.59)*EXP(L979*M979)</f>
        <v>0.00193330567571435</v>
      </c>
      <c r="P979" s="0" t="n">
        <v>0.107322321005691</v>
      </c>
      <c r="Q979" s="0" t="n">
        <v>0.0548813846852914</v>
      </c>
      <c r="R979" s="0" t="n">
        <f aca="false">18.998926608387*(I979/Hoja4!$CJ$2)</f>
        <v>0.108619448081132</v>
      </c>
      <c r="S979" s="0" t="n">
        <v>1.14894745568521</v>
      </c>
      <c r="T979" s="0" t="n">
        <v>5.58086552427142E-005</v>
      </c>
      <c r="U979" s="0" t="n">
        <f aca="false">(SQRT(((P979/G979)^2)+((Q979/H979)^2)+((R979/I979)^2)+((S979/J979)^2)+((T979/K979)^2)))*O979</f>
        <v>3.07418799904123E-005</v>
      </c>
      <c r="V979" s="0" t="n">
        <f aca="false">O979&gt;U979</f>
        <v>1</v>
      </c>
      <c r="W979" s="0" t="n">
        <v>231828.906669424</v>
      </c>
      <c r="X979" s="0" t="n">
        <v>4.994E-006</v>
      </c>
      <c r="Y979" s="0" t="n">
        <f aca="false">(W979*X979)*EXP(L979*M979)</f>
        <v>1.1577535599071</v>
      </c>
      <c r="Z979" s="0" t="n">
        <v>175689.824710131</v>
      </c>
      <c r="AA979" s="0" t="n">
        <v>6507.82824848106</v>
      </c>
      <c r="AB979" s="0" t="n">
        <f aca="false">X979*0.1</f>
        <v>4.994E-007</v>
      </c>
      <c r="AC979" s="0" t="n">
        <f aca="false">(SQRT(((AA979/W979)^2)+((AB979/X979)^2)))*Y979</f>
        <v>0.120250526745308</v>
      </c>
      <c r="AD979" s="0" t="n">
        <v>5.223868284E-006</v>
      </c>
      <c r="AE979" s="0" t="n">
        <f aca="false">(W979*AD979)*EXP(L979*M979)</f>
        <v>1.2110436728648</v>
      </c>
      <c r="AF979" s="0" t="n">
        <v>175689.824710131</v>
      </c>
      <c r="AG979" s="0" t="n">
        <v>6507.82824848106</v>
      </c>
      <c r="AH979" s="0" t="n">
        <f aca="false">AD979*0.1</f>
        <v>5.223868284E-007</v>
      </c>
      <c r="AI979" s="0" t="n">
        <f aca="false">(SQRT(((AG979/W979)^2)+((AH979/AD979)^2)))*AE979</f>
        <v>0.12578552519005</v>
      </c>
      <c r="AJ979" s="0" t="n">
        <v>3.02832944E-007</v>
      </c>
      <c r="AK979" s="0" t="n">
        <f aca="false">(W979*AJ979)*EXP(L979*M979)</f>
        <v>0.0702054303110028</v>
      </c>
      <c r="AL979" s="0" t="n">
        <v>175689.824710131</v>
      </c>
      <c r="AM979" s="0" t="n">
        <v>6507.82824848106</v>
      </c>
      <c r="AN979" s="0" t="n">
        <f aca="false">AJ979*0.1</f>
        <v>3.02832944E-008</v>
      </c>
      <c r="AO979" s="0" t="n">
        <f aca="false">(SQRT(((AM979/W979)^2)+((AN979/AJ979)^2)))*AK979</f>
        <v>0.00729191450377099</v>
      </c>
    </row>
    <row r="980" customFormat="false" ht="15" hidden="false" customHeight="false" outlineLevel="0" collapsed="false">
      <c r="A980" s="42" t="s">
        <v>661</v>
      </c>
      <c r="B980" s="40" t="s">
        <v>1494</v>
      </c>
      <c r="C980" s="0" t="s">
        <v>2122</v>
      </c>
      <c r="D980" s="41"/>
      <c r="E980" s="0" t="n">
        <v>7000</v>
      </c>
      <c r="F980" s="0" t="n">
        <v>6731</v>
      </c>
      <c r="G980" s="0" t="n">
        <f aca="false">(((F980*3.7852*35.81)/1000)/(H980^2))*1.2732</f>
        <v>18.150533673133</v>
      </c>
      <c r="H980" s="0" t="n">
        <v>8</v>
      </c>
      <c r="I980" s="0" t="n">
        <v>68.7859362401601</v>
      </c>
      <c r="J980" s="0" t="n">
        <v>68.0016224983599</v>
      </c>
      <c r="K980" s="0" t="n">
        <v>3.82238500207701</v>
      </c>
      <c r="L980" s="0" t="n">
        <v>0.005</v>
      </c>
      <c r="M980" s="0" t="n">
        <v>0</v>
      </c>
      <c r="N980" s="0" t="n">
        <v>1924.94873904406</v>
      </c>
      <c r="O980" s="0" t="n">
        <f aca="false">(N980/2204.59)*EXP(L980*M980)</f>
        <v>0.873154980764705</v>
      </c>
      <c r="P980" s="0" t="n">
        <v>0.575296534612654</v>
      </c>
      <c r="Q980" s="0" t="n">
        <v>0.0436657928861363</v>
      </c>
      <c r="R980" s="0" t="n">
        <f aca="false">11.8457570192522*(I980/Hoja4!$BK$2)</f>
        <v>0.246853375916239</v>
      </c>
      <c r="S980" s="0" t="n">
        <v>0.346725101597201</v>
      </c>
      <c r="T980" s="0" t="n">
        <v>0.0215793379964769</v>
      </c>
      <c r="U980" s="0" t="n">
        <f aca="false">(SQRT(((P980/G980)^2)+((Q980/H980)^2)+((R980/I980)^2)+((S980/J980)^2)+((T980/K980)^2)))*O980</f>
        <v>0.0290272123005723</v>
      </c>
      <c r="V980" s="0" t="n">
        <f aca="false">O980&gt;U980</f>
        <v>1</v>
      </c>
      <c r="W980" s="0" t="n">
        <v>462998.136832518</v>
      </c>
      <c r="X980" s="0" t="n">
        <v>4.994E-006</v>
      </c>
      <c r="Y980" s="0" t="n">
        <f aca="false">(W980*X980)*EXP(L980*M980)</f>
        <v>2.31221269534159</v>
      </c>
      <c r="Z980" s="0" t="n">
        <v>228732.698823789</v>
      </c>
      <c r="AA980" s="0" t="n">
        <v>3748.14709444969</v>
      </c>
      <c r="AB980" s="0" t="n">
        <f aca="false">X980*0.1</f>
        <v>4.994E-007</v>
      </c>
      <c r="AC980" s="0" t="n">
        <f aca="false">(SQRT(((AA980/W980)^2)+((AB980/X980)^2)))*Y980</f>
        <v>0.23197768910044</v>
      </c>
      <c r="AD980" s="0" t="n">
        <v>5.223868284E-006</v>
      </c>
      <c r="AE980" s="0" t="n">
        <f aca="false">(W980*AD980)*EXP(L980*M980)</f>
        <v>2.41864128255048</v>
      </c>
      <c r="AF980" s="0" t="n">
        <v>228732.698823789</v>
      </c>
      <c r="AG980" s="0" t="n">
        <v>3748.14709444969</v>
      </c>
      <c r="AH980" s="0" t="n">
        <f aca="false">AD980*0.1</f>
        <v>5.223868284E-007</v>
      </c>
      <c r="AI980" s="0" t="n">
        <f aca="false">(SQRT(((AG980/W980)^2)+((AH980/AD980)^2)))*AE980</f>
        <v>0.242655364975451</v>
      </c>
      <c r="AJ980" s="0" t="n">
        <v>3.02832944E-007</v>
      </c>
      <c r="AK980" s="0" t="n">
        <f aca="false">(W980*AJ980)*EXP(L980*M980)</f>
        <v>0.140211088843506</v>
      </c>
      <c r="AL980" s="0" t="n">
        <v>228732.698823789</v>
      </c>
      <c r="AM980" s="0" t="n">
        <v>3748.14709444969</v>
      </c>
      <c r="AN980" s="0" t="n">
        <f aca="false">AJ980*0.1</f>
        <v>3.02832944E-008</v>
      </c>
      <c r="AO980" s="0" t="n">
        <f aca="false">(SQRT(((AM980/W980)^2)+((AN980/AJ980)^2)))*AK980</f>
        <v>0.0140669776797363</v>
      </c>
    </row>
    <row r="981" customFormat="false" ht="15" hidden="false" customHeight="false" outlineLevel="0" collapsed="false">
      <c r="A981" s="42" t="s">
        <v>661</v>
      </c>
      <c r="B981" s="32"/>
      <c r="C981" s="0" t="s">
        <v>2122</v>
      </c>
      <c r="D981" s="47"/>
      <c r="E981" s="0" t="n">
        <v>7000</v>
      </c>
      <c r="F981" s="0" t="n">
        <v>6731</v>
      </c>
      <c r="G981" s="0" t="n">
        <f aca="false">(((F981*3.7852*35.81)/1000)/(H981^2))*1.2732</f>
        <v>18.150533673133</v>
      </c>
      <c r="H981" s="0" t="n">
        <v>8</v>
      </c>
      <c r="I981" s="0" t="n">
        <v>68.7859362401601</v>
      </c>
      <c r="J981" s="0" t="n">
        <v>68.0016224983599</v>
      </c>
      <c r="K981" s="0" t="n">
        <v>3.82238500207701</v>
      </c>
      <c r="L981" s="0" t="n">
        <v>0.005</v>
      </c>
      <c r="M981" s="0" t="n">
        <v>0</v>
      </c>
      <c r="N981" s="0" t="n">
        <v>1924.94873904406</v>
      </c>
      <c r="O981" s="0" t="n">
        <f aca="false">(N981/2204.59)*EXP(L981*M981)</f>
        <v>0.873154980764705</v>
      </c>
      <c r="P981" s="0" t="n">
        <v>0.575296534612654</v>
      </c>
      <c r="Q981" s="0" t="n">
        <v>0.0436657928861363</v>
      </c>
      <c r="R981" s="0" t="n">
        <f aca="false">11.8457570192522*(I981/Hoja4!$BK$2)</f>
        <v>0.246853375916239</v>
      </c>
      <c r="S981" s="0" t="n">
        <v>0.346725101597201</v>
      </c>
      <c r="T981" s="0" t="n">
        <v>0.0215793379964769</v>
      </c>
      <c r="U981" s="0" t="n">
        <f aca="false">(SQRT(((P981/G981)^2)+((Q981/H981)^2)+((R981/I981)^2)+((S981/J981)^2)+((T981/K981)^2)))*O981</f>
        <v>0.0290272123005723</v>
      </c>
      <c r="V981" s="0" t="n">
        <f aca="false">O981&gt;U981</f>
        <v>1</v>
      </c>
      <c r="W981" s="0" t="n">
        <v>462998.136832518</v>
      </c>
      <c r="X981" s="0" t="n">
        <v>4.994E-006</v>
      </c>
      <c r="Y981" s="0" t="n">
        <f aca="false">(W981*X981)*EXP(L981*M981)</f>
        <v>2.31221269534159</v>
      </c>
      <c r="Z981" s="0" t="n">
        <v>228732.698823789</v>
      </c>
      <c r="AA981" s="0" t="n">
        <v>3748.14709444969</v>
      </c>
      <c r="AB981" s="0" t="n">
        <f aca="false">X981*0.1</f>
        <v>4.994E-007</v>
      </c>
      <c r="AC981" s="0" t="n">
        <f aca="false">(SQRT(((AA981/W981)^2)+((AB981/X981)^2)))*Y981</f>
        <v>0.23197768910044</v>
      </c>
      <c r="AD981" s="0" t="n">
        <v>5.223868284E-006</v>
      </c>
      <c r="AE981" s="0" t="n">
        <f aca="false">(W981*AD981)*EXP(L981*M981)</f>
        <v>2.41864128255048</v>
      </c>
      <c r="AF981" s="0" t="n">
        <v>228732.698823789</v>
      </c>
      <c r="AG981" s="0" t="n">
        <v>3748.14709444969</v>
      </c>
      <c r="AH981" s="0" t="n">
        <f aca="false">AD981*0.1</f>
        <v>5.223868284E-007</v>
      </c>
      <c r="AI981" s="0" t="n">
        <f aca="false">(SQRT(((AG981/W981)^2)+((AH981/AD981)^2)))*AE981</f>
        <v>0.242655364975451</v>
      </c>
      <c r="AJ981" s="0" t="n">
        <v>3.02832944E-007</v>
      </c>
      <c r="AK981" s="0" t="n">
        <f aca="false">(W981*AJ981)*EXP(L981*M981)</f>
        <v>0.140211088843506</v>
      </c>
      <c r="AL981" s="0" t="n">
        <v>228732.698823789</v>
      </c>
      <c r="AM981" s="0" t="n">
        <v>3748.14709444969</v>
      </c>
      <c r="AN981" s="0" t="n">
        <f aca="false">AJ981*0.1</f>
        <v>3.02832944E-008</v>
      </c>
      <c r="AO981" s="0" t="n">
        <f aca="false">(SQRT(((AM981/W981)^2)+((AN981/AJ981)^2)))*AK981</f>
        <v>0.0140669776797363</v>
      </c>
    </row>
    <row r="982" customFormat="false" ht="15" hidden="false" customHeight="false" outlineLevel="0" collapsed="false">
      <c r="A982" s="42" t="s">
        <v>661</v>
      </c>
      <c r="B982" s="32"/>
      <c r="C982" s="0" t="s">
        <v>2153</v>
      </c>
      <c r="D982" s="47"/>
      <c r="E982" s="0" t="n">
        <v>7000</v>
      </c>
      <c r="F982" s="0" t="n">
        <v>6731</v>
      </c>
      <c r="G982" s="0" t="n">
        <f aca="false">(((F982*3.7852*35.81)/1000)/(H982^2))*1.2732</f>
        <v>18.150533673133</v>
      </c>
      <c r="H982" s="0" t="n">
        <v>8</v>
      </c>
      <c r="I982" s="0" t="n">
        <v>39.5430069440455</v>
      </c>
      <c r="J982" s="0" t="n">
        <v>130.009325504884</v>
      </c>
      <c r="K982" s="0" t="n">
        <v>0.00593973</v>
      </c>
      <c r="L982" s="0" t="n">
        <v>0.005</v>
      </c>
      <c r="M982" s="0" t="n">
        <v>0</v>
      </c>
      <c r="N982" s="0" t="n">
        <v>4.33443118111742</v>
      </c>
      <c r="O982" s="0" t="n">
        <f aca="false">(N982/2204.59)*EXP(L982*M982)</f>
        <v>0.0019660940043806</v>
      </c>
      <c r="P982" s="0" t="n">
        <v>0.575296534612654</v>
      </c>
      <c r="Q982" s="0" t="n">
        <v>0.0436657928861363</v>
      </c>
      <c r="R982" s="0" t="n">
        <f aca="false">11.8457570192522*(I982/Hoja4!$BK$2)</f>
        <v>0.141908728608943</v>
      </c>
      <c r="S982" s="0" t="n">
        <v>1.14894745568521</v>
      </c>
      <c r="T982" s="0" t="n">
        <v>5.58086552427142E-005</v>
      </c>
      <c r="U982" s="0" t="n">
        <f aca="false">(SQRT(((P982/G982)^2)+((Q982/H982)^2)+((R982/I982)^2)+((S982/J982)^2)+((T982/K982)^2)))*O982</f>
        <v>6.84945889541835E-005</v>
      </c>
      <c r="V982" s="0" t="n">
        <f aca="false">O982&gt;U982</f>
        <v>1</v>
      </c>
      <c r="W982" s="0" t="n">
        <v>266163.97974037</v>
      </c>
      <c r="X982" s="0" t="n">
        <v>4.994E-006</v>
      </c>
      <c r="Y982" s="0" t="n">
        <f aca="false">(W982*X982)*EXP(L982*M982)</f>
        <v>1.32922291482341</v>
      </c>
      <c r="Z982" s="0" t="n">
        <v>176458.577817786</v>
      </c>
      <c r="AA982" s="0" t="n">
        <v>6507.82824848106</v>
      </c>
      <c r="AB982" s="0" t="n">
        <f aca="false">X982*0.1</f>
        <v>4.994E-007</v>
      </c>
      <c r="AC982" s="0" t="n">
        <f aca="false">(SQRT(((AA982/W982)^2)+((AB982/X982)^2)))*Y982</f>
        <v>0.136837829932606</v>
      </c>
      <c r="AD982" s="0" t="n">
        <v>5.223868284E-006</v>
      </c>
      <c r="AE982" s="0" t="n">
        <f aca="false">(W982*AD982)*EXP(L982*M982)</f>
        <v>1.39040557210894</v>
      </c>
      <c r="AF982" s="0" t="n">
        <v>176458.577817786</v>
      </c>
      <c r="AG982" s="0" t="n">
        <v>6507.82824848106</v>
      </c>
      <c r="AH982" s="0" t="n">
        <f aca="false">AD982*0.1</f>
        <v>5.223868284E-007</v>
      </c>
      <c r="AI982" s="0" t="n">
        <f aca="false">(SQRT(((AG982/W982)^2)+((AH982/AD982)^2)))*AE982</f>
        <v>0.143136323555532</v>
      </c>
      <c r="AJ982" s="0" t="n">
        <v>3.02832944E-007</v>
      </c>
      <c r="AK982" s="0" t="n">
        <f aca="false">(W982*AJ982)*EXP(L982*M982)</f>
        <v>0.0806032215715327</v>
      </c>
      <c r="AL982" s="0" t="n">
        <v>176458.577817786</v>
      </c>
      <c r="AM982" s="0" t="n">
        <v>6507.82824848106</v>
      </c>
      <c r="AN982" s="0" t="n">
        <f aca="false">AJ982*0.1</f>
        <v>3.02832944E-008</v>
      </c>
      <c r="AO982" s="0" t="n">
        <f aca="false">(SQRT(((AM982/W982)^2)+((AN982/AJ982)^2)))*AK982</f>
        <v>0.00829775788727719</v>
      </c>
    </row>
    <row r="983" customFormat="false" ht="15" hidden="false" customHeight="false" outlineLevel="0" collapsed="false">
      <c r="A983" s="42" t="s">
        <v>661</v>
      </c>
      <c r="B983" s="32"/>
      <c r="C983" s="0" t="s">
        <v>2154</v>
      </c>
      <c r="D983" s="47"/>
      <c r="E983" s="0" t="n">
        <v>7000</v>
      </c>
      <c r="F983" s="0" t="n">
        <v>6731</v>
      </c>
      <c r="G983" s="0" t="n">
        <f aca="false">(((F983*3.7852*35.81)/1000)/(H983^2))*1.2732</f>
        <v>18.150533673133</v>
      </c>
      <c r="H983" s="0" t="n">
        <v>8</v>
      </c>
      <c r="I983" s="0" t="n">
        <v>3.35577872449779</v>
      </c>
      <c r="J983" s="0" t="n">
        <v>68.0020357347871</v>
      </c>
      <c r="K983" s="0" t="n">
        <v>3.9836139795159</v>
      </c>
      <c r="L983" s="0" t="n">
        <v>0.005</v>
      </c>
      <c r="M983" s="0" t="n">
        <v>0</v>
      </c>
      <c r="N983" s="0" t="n">
        <v>145.683304776615</v>
      </c>
      <c r="O983" s="0" t="n">
        <f aca="false">(N983/2204.59)*EXP(L983*M983)</f>
        <v>0.0660818132970826</v>
      </c>
      <c r="P983" s="0" t="n">
        <v>0.575296534612654</v>
      </c>
      <c r="Q983" s="0" t="n">
        <v>0.0436657928861363</v>
      </c>
      <c r="R983" s="0" t="n">
        <f aca="false">11.8457570192522*(I983/Hoja4!$BP$2)</f>
        <v>0.165647381435583</v>
      </c>
      <c r="S983" s="0" t="n">
        <v>0.388353619553598</v>
      </c>
      <c r="T983" s="0" t="n">
        <v>0.0223763331258358</v>
      </c>
      <c r="U983" s="0" t="n">
        <f aca="false">(SQRT(((P983/G983)^2)+((Q983/H983)^2)+((R983/I983)^2)+((S983/J983)^2)+((T983/K983)^2)))*O983</f>
        <v>0.00392904896552287</v>
      </c>
      <c r="V983" s="0" t="n">
        <f aca="false">O983&gt;U983</f>
        <v>1</v>
      </c>
      <c r="W983" s="0" t="n">
        <v>22587.7465945946</v>
      </c>
      <c r="X983" s="0" t="n">
        <v>4.994E-006</v>
      </c>
      <c r="Y983" s="0" t="n">
        <f aca="false">(W983*X983)*EXP(L983*M983)</f>
        <v>0.112803206493405</v>
      </c>
      <c r="Z983" s="0" t="n">
        <v>175689.824710131</v>
      </c>
      <c r="AA983" s="0" t="n">
        <v>804.406580767259</v>
      </c>
      <c r="AB983" s="0" t="n">
        <f aca="false">X983*0.1</f>
        <v>4.994E-007</v>
      </c>
      <c r="AC983" s="0" t="n">
        <f aca="false">(SQRT(((AA983/W983)^2)+((AB983/X983)^2)))*Y983</f>
        <v>0.0119742883600307</v>
      </c>
      <c r="AD983" s="0" t="n">
        <v>5.223868284E-006</v>
      </c>
      <c r="AE983" s="0" t="n">
        <f aca="false">(W983*AD983)*EXP(L983*M983)</f>
        <v>0.117995413042532</v>
      </c>
      <c r="AF983" s="0" t="n">
        <v>175689.824710131</v>
      </c>
      <c r="AG983" s="0" t="n">
        <v>804.406580767259</v>
      </c>
      <c r="AH983" s="0" t="n">
        <f aca="false">AD983*0.1</f>
        <v>5.223868284E-007</v>
      </c>
      <c r="AI983" s="0" t="n">
        <f aca="false">(SQRT(((AG983/W983)^2)+((AH983/AD983)^2)))*AE983</f>
        <v>0.0125254515793823</v>
      </c>
      <c r="AJ983" s="0" t="n">
        <v>3.02832944E-007</v>
      </c>
      <c r="AK983" s="0" t="n">
        <f aca="false">(W983*AJ983)*EXP(L983*M983)</f>
        <v>0.00684031379956705</v>
      </c>
      <c r="AL983" s="0" t="n">
        <v>175689.824710131</v>
      </c>
      <c r="AM983" s="0" t="n">
        <v>804.406580767259</v>
      </c>
      <c r="AN983" s="0" t="n">
        <f aca="false">AJ983*0.1</f>
        <v>3.02832944E-008</v>
      </c>
      <c r="AO983" s="0" t="n">
        <f aca="false">(SQRT(((AM983/W983)^2)+((AN983/AJ983)^2)))*AK983</f>
        <v>0.000726113135036652</v>
      </c>
    </row>
    <row r="984" customFormat="false" ht="15" hidden="false" customHeight="false" outlineLevel="0" collapsed="false">
      <c r="A984" s="42" t="s">
        <v>661</v>
      </c>
      <c r="B984" s="40" t="s">
        <v>1497</v>
      </c>
      <c r="C984" s="0" t="s">
        <v>2122</v>
      </c>
      <c r="D984" s="41"/>
      <c r="E984" s="0" t="n">
        <v>7000</v>
      </c>
      <c r="F984" s="0" t="n">
        <v>6731</v>
      </c>
      <c r="G984" s="0" t="n">
        <f aca="false">(((F984*3.7852*35.81)/1000)/(H984^2))*1.2732</f>
        <v>18.150533673133</v>
      </c>
      <c r="H984" s="0" t="n">
        <v>8</v>
      </c>
      <c r="I984" s="0" t="n">
        <v>68.7859362401601</v>
      </c>
      <c r="J984" s="0" t="n">
        <v>68.0016224983599</v>
      </c>
      <c r="K984" s="0" t="n">
        <v>3.82238500207701</v>
      </c>
      <c r="L984" s="0" t="n">
        <v>0.005</v>
      </c>
      <c r="M984" s="0" t="n">
        <v>0</v>
      </c>
      <c r="N984" s="0" t="n">
        <v>1924.94873904406</v>
      </c>
      <c r="O984" s="0" t="n">
        <f aca="false">(N984/2204.59)*EXP(L984*M984)</f>
        <v>0.873154980764705</v>
      </c>
      <c r="P984" s="0" t="n">
        <v>0.575296534612654</v>
      </c>
      <c r="Q984" s="0" t="n">
        <v>0.0436657928861363</v>
      </c>
      <c r="R984" s="0" t="n">
        <f aca="false">11.8457570192522*(I984/Hoja4!$BK$2)</f>
        <v>0.246853375916239</v>
      </c>
      <c r="S984" s="0" t="n">
        <v>0.346725101597201</v>
      </c>
      <c r="T984" s="0" t="n">
        <v>0.0215793379964769</v>
      </c>
      <c r="U984" s="0" t="n">
        <f aca="false">(SQRT(((P984/G984)^2)+((Q984/H984)^2)+((R984/I984)^2)+((S984/J984)^2)+((T984/K984)^2)))*O984</f>
        <v>0.0290272123005723</v>
      </c>
      <c r="V984" s="0" t="n">
        <f aca="false">O984&gt;U984</f>
        <v>1</v>
      </c>
      <c r="W984" s="0" t="n">
        <v>462998.136832518</v>
      </c>
      <c r="X984" s="0" t="n">
        <v>4.994E-006</v>
      </c>
      <c r="Y984" s="0" t="n">
        <f aca="false">(W984*X984)*EXP(L984*M984)</f>
        <v>2.31221269534159</v>
      </c>
      <c r="Z984" s="0" t="n">
        <v>228732.698823789</v>
      </c>
      <c r="AA984" s="0" t="n">
        <v>3748.14709444969</v>
      </c>
      <c r="AB984" s="0" t="n">
        <f aca="false">X984*0.1</f>
        <v>4.994E-007</v>
      </c>
      <c r="AC984" s="0" t="n">
        <f aca="false">(SQRT(((AA984/W984)^2)+((AB984/X984)^2)))*Y984</f>
        <v>0.23197768910044</v>
      </c>
      <c r="AD984" s="0" t="n">
        <v>5.223868284E-006</v>
      </c>
      <c r="AE984" s="0" t="n">
        <f aca="false">(W984*AD984)*EXP(L984*M984)</f>
        <v>2.41864128255048</v>
      </c>
      <c r="AF984" s="0" t="n">
        <v>228732.698823789</v>
      </c>
      <c r="AG984" s="0" t="n">
        <v>3748.14709444969</v>
      </c>
      <c r="AH984" s="0" t="n">
        <f aca="false">AD984*0.1</f>
        <v>5.223868284E-007</v>
      </c>
      <c r="AI984" s="0" t="n">
        <f aca="false">(SQRT(((AG984/W984)^2)+((AH984/AD984)^2)))*AE984</f>
        <v>0.242655364975451</v>
      </c>
      <c r="AJ984" s="0" t="n">
        <v>3.02832944E-007</v>
      </c>
      <c r="AK984" s="0" t="n">
        <f aca="false">(W984*AJ984)*EXP(L984*M984)</f>
        <v>0.140211088843506</v>
      </c>
      <c r="AL984" s="0" t="n">
        <v>228732.698823789</v>
      </c>
      <c r="AM984" s="0" t="n">
        <v>3748.14709444969</v>
      </c>
      <c r="AN984" s="0" t="n">
        <f aca="false">AJ984*0.1</f>
        <v>3.02832944E-008</v>
      </c>
      <c r="AO984" s="0" t="n">
        <f aca="false">(SQRT(((AM984/W984)^2)+((AN984/AJ984)^2)))*AK984</f>
        <v>0.0140669776797363</v>
      </c>
    </row>
    <row r="985" customFormat="false" ht="15" hidden="false" customHeight="false" outlineLevel="0" collapsed="false">
      <c r="A985" s="42" t="s">
        <v>661</v>
      </c>
      <c r="B985" s="32"/>
      <c r="C985" s="0" t="s">
        <v>2122</v>
      </c>
      <c r="D985" s="47"/>
      <c r="E985" s="0" t="n">
        <v>7000</v>
      </c>
      <c r="F985" s="0" t="n">
        <v>6731</v>
      </c>
      <c r="G985" s="0" t="n">
        <f aca="false">(((F985*3.7852*35.81)/1000)/(H985^2))*1.2732</f>
        <v>18.150533673133</v>
      </c>
      <c r="H985" s="0" t="n">
        <v>8</v>
      </c>
      <c r="I985" s="0" t="n">
        <v>68.7859362401601</v>
      </c>
      <c r="J985" s="0" t="n">
        <v>68.0016224983599</v>
      </c>
      <c r="K985" s="0" t="n">
        <v>3.82238500207701</v>
      </c>
      <c r="L985" s="0" t="n">
        <v>0.005</v>
      </c>
      <c r="M985" s="0" t="n">
        <v>0</v>
      </c>
      <c r="N985" s="0" t="n">
        <v>1924.94873904406</v>
      </c>
      <c r="O985" s="0" t="n">
        <f aca="false">(N985/2204.59)*EXP(L985*M985)</f>
        <v>0.873154980764705</v>
      </c>
      <c r="P985" s="0" t="n">
        <v>0.575296534612654</v>
      </c>
      <c r="Q985" s="0" t="n">
        <v>0.0436657928861363</v>
      </c>
      <c r="R985" s="0" t="n">
        <f aca="false">11.8457570192522*(I985/Hoja4!$BK$2)</f>
        <v>0.246853375916239</v>
      </c>
      <c r="S985" s="0" t="n">
        <v>0.346725101597201</v>
      </c>
      <c r="T985" s="0" t="n">
        <v>0.0215793379964769</v>
      </c>
      <c r="U985" s="0" t="n">
        <f aca="false">(SQRT(((P985/G985)^2)+((Q985/H985)^2)+((R985/I985)^2)+((S985/J985)^2)+((T985/K985)^2)))*O985</f>
        <v>0.0290272123005723</v>
      </c>
      <c r="V985" s="0" t="n">
        <f aca="false">O985&gt;U985</f>
        <v>1</v>
      </c>
      <c r="W985" s="0" t="n">
        <v>462998.136832518</v>
      </c>
      <c r="X985" s="0" t="n">
        <v>4.994E-006</v>
      </c>
      <c r="Y985" s="0" t="n">
        <f aca="false">(W985*X985)*EXP(L985*M985)</f>
        <v>2.31221269534159</v>
      </c>
      <c r="Z985" s="0" t="n">
        <v>228732.698823789</v>
      </c>
      <c r="AA985" s="0" t="n">
        <v>3748.14709444969</v>
      </c>
      <c r="AB985" s="0" t="n">
        <f aca="false">X985*0.1</f>
        <v>4.994E-007</v>
      </c>
      <c r="AC985" s="0" t="n">
        <f aca="false">(SQRT(((AA985/W985)^2)+((AB985/X985)^2)))*Y985</f>
        <v>0.23197768910044</v>
      </c>
      <c r="AD985" s="0" t="n">
        <v>5.223868284E-006</v>
      </c>
      <c r="AE985" s="0" t="n">
        <f aca="false">(W985*AD985)*EXP(L985*M985)</f>
        <v>2.41864128255048</v>
      </c>
      <c r="AF985" s="0" t="n">
        <v>228732.698823789</v>
      </c>
      <c r="AG985" s="0" t="n">
        <v>3748.14709444969</v>
      </c>
      <c r="AH985" s="0" t="n">
        <f aca="false">AD985*0.1</f>
        <v>5.223868284E-007</v>
      </c>
      <c r="AI985" s="0" t="n">
        <f aca="false">(SQRT(((AG985/W985)^2)+((AH985/AD985)^2)))*AE985</f>
        <v>0.242655364975451</v>
      </c>
      <c r="AJ985" s="0" t="n">
        <v>3.02832944E-007</v>
      </c>
      <c r="AK985" s="0" t="n">
        <f aca="false">(W985*AJ985)*EXP(L985*M985)</f>
        <v>0.140211088843506</v>
      </c>
      <c r="AL985" s="0" t="n">
        <v>228732.698823789</v>
      </c>
      <c r="AM985" s="0" t="n">
        <v>3748.14709444969</v>
      </c>
      <c r="AN985" s="0" t="n">
        <f aca="false">AJ985*0.1</f>
        <v>3.02832944E-008</v>
      </c>
      <c r="AO985" s="0" t="n">
        <f aca="false">(SQRT(((AM985/W985)^2)+((AN985/AJ985)^2)))*AK985</f>
        <v>0.0140669776797363</v>
      </c>
    </row>
    <row r="986" customFormat="false" ht="15" hidden="false" customHeight="false" outlineLevel="0" collapsed="false">
      <c r="A986" s="42" t="s">
        <v>661</v>
      </c>
      <c r="B986" s="32"/>
      <c r="C986" s="0" t="s">
        <v>2153</v>
      </c>
      <c r="D986" s="47"/>
      <c r="E986" s="0" t="n">
        <v>7000</v>
      </c>
      <c r="F986" s="0" t="n">
        <v>6731</v>
      </c>
      <c r="G986" s="0" t="n">
        <f aca="false">(((F986*3.7852*35.81)/1000)/(H986^2))*1.2732</f>
        <v>18.150533673133</v>
      </c>
      <c r="H986" s="0" t="n">
        <v>8</v>
      </c>
      <c r="I986" s="0" t="n">
        <v>39.5430069440455</v>
      </c>
      <c r="J986" s="0" t="n">
        <v>130.009325504884</v>
      </c>
      <c r="K986" s="0" t="n">
        <v>0.00593973</v>
      </c>
      <c r="L986" s="0" t="n">
        <v>0.005</v>
      </c>
      <c r="M986" s="0" t="n">
        <v>0</v>
      </c>
      <c r="N986" s="0" t="n">
        <v>4.33443118111742</v>
      </c>
      <c r="O986" s="0" t="n">
        <f aca="false">(N986/2204.59)*EXP(L986*M986)</f>
        <v>0.0019660940043806</v>
      </c>
      <c r="P986" s="0" t="n">
        <v>0.575296534612654</v>
      </c>
      <c r="Q986" s="0" t="n">
        <v>0.0436657928861363</v>
      </c>
      <c r="R986" s="0" t="n">
        <f aca="false">11.8457570192522*(I986/Hoja4!$BK$2)</f>
        <v>0.141908728608943</v>
      </c>
      <c r="S986" s="0" t="n">
        <v>1.14894745568521</v>
      </c>
      <c r="T986" s="0" t="n">
        <v>5.58086552427142E-005</v>
      </c>
      <c r="U986" s="0" t="n">
        <f aca="false">(SQRT(((P986/G986)^2)+((Q986/H986)^2)+((R986/I986)^2)+((S986/J986)^2)+((T986/K986)^2)))*O986</f>
        <v>6.84945889541835E-005</v>
      </c>
      <c r="V986" s="0" t="n">
        <f aca="false">O986&gt;U986</f>
        <v>1</v>
      </c>
      <c r="W986" s="0" t="n">
        <v>266163.97974037</v>
      </c>
      <c r="X986" s="0" t="n">
        <v>4.994E-006</v>
      </c>
      <c r="Y986" s="0" t="n">
        <f aca="false">(W986*X986)*EXP(L986*M986)</f>
        <v>1.32922291482341</v>
      </c>
      <c r="Z986" s="0" t="n">
        <v>176458.577817786</v>
      </c>
      <c r="AA986" s="0" t="n">
        <v>6507.82824848106</v>
      </c>
      <c r="AB986" s="0" t="n">
        <f aca="false">X986*0.1</f>
        <v>4.994E-007</v>
      </c>
      <c r="AC986" s="0" t="n">
        <f aca="false">(SQRT(((AA986/W986)^2)+((AB986/X986)^2)))*Y986</f>
        <v>0.136837829932606</v>
      </c>
      <c r="AD986" s="0" t="n">
        <v>5.223868284E-006</v>
      </c>
      <c r="AE986" s="0" t="n">
        <f aca="false">(W986*AD986)*EXP(L986*M986)</f>
        <v>1.39040557210894</v>
      </c>
      <c r="AF986" s="0" t="n">
        <v>176458.577817786</v>
      </c>
      <c r="AG986" s="0" t="n">
        <v>6507.82824848106</v>
      </c>
      <c r="AH986" s="0" t="n">
        <f aca="false">AD986*0.1</f>
        <v>5.223868284E-007</v>
      </c>
      <c r="AI986" s="0" t="n">
        <f aca="false">(SQRT(((AG986/W986)^2)+((AH986/AD986)^2)))*AE986</f>
        <v>0.143136323555532</v>
      </c>
      <c r="AJ986" s="0" t="n">
        <v>3.02832944E-007</v>
      </c>
      <c r="AK986" s="0" t="n">
        <f aca="false">(W986*AJ986)*EXP(L986*M986)</f>
        <v>0.0806032215715327</v>
      </c>
      <c r="AL986" s="0" t="n">
        <v>176458.577817786</v>
      </c>
      <c r="AM986" s="0" t="n">
        <v>6507.82824848106</v>
      </c>
      <c r="AN986" s="0" t="n">
        <f aca="false">AJ986*0.1</f>
        <v>3.02832944E-008</v>
      </c>
      <c r="AO986" s="0" t="n">
        <f aca="false">(SQRT(((AM986/W986)^2)+((AN986/AJ986)^2)))*AK986</f>
        <v>0.00829775788727719</v>
      </c>
    </row>
    <row r="987" customFormat="false" ht="15" hidden="false" customHeight="false" outlineLevel="0" collapsed="false">
      <c r="A987" s="42" t="s">
        <v>661</v>
      </c>
      <c r="B987" s="32"/>
      <c r="C987" s="0" t="s">
        <v>2154</v>
      </c>
      <c r="D987" s="47"/>
      <c r="E987" s="0" t="n">
        <v>7000</v>
      </c>
      <c r="F987" s="0" t="n">
        <v>6731</v>
      </c>
      <c r="G987" s="0" t="n">
        <f aca="false">(((F987*3.7852*35.81)/1000)/(H987^2))*1.2732</f>
        <v>18.150533673133</v>
      </c>
      <c r="H987" s="0" t="n">
        <v>8</v>
      </c>
      <c r="I987" s="0" t="n">
        <v>3.35577872449779</v>
      </c>
      <c r="J987" s="0" t="n">
        <v>68.0020357347871</v>
      </c>
      <c r="K987" s="0" t="n">
        <v>3.9836139795159</v>
      </c>
      <c r="L987" s="0" t="n">
        <v>0.005</v>
      </c>
      <c r="M987" s="0" t="n">
        <v>0</v>
      </c>
      <c r="N987" s="0" t="n">
        <v>145.683304776615</v>
      </c>
      <c r="O987" s="0" t="n">
        <f aca="false">(N987/2204.59)*EXP(L987*M987)</f>
        <v>0.0660818132970826</v>
      </c>
      <c r="P987" s="0" t="n">
        <v>0.575296534612654</v>
      </c>
      <c r="Q987" s="0" t="n">
        <v>0.0436657928861363</v>
      </c>
      <c r="R987" s="0" t="n">
        <f aca="false">11.8457570192522*(I987/Hoja4!$BP$2)</f>
        <v>0.165647381435583</v>
      </c>
      <c r="S987" s="0" t="n">
        <v>0.388353619553598</v>
      </c>
      <c r="T987" s="0" t="n">
        <v>0.0223763331258358</v>
      </c>
      <c r="U987" s="0" t="n">
        <f aca="false">(SQRT(((P987/G987)^2)+((Q987/H987)^2)+((R987/I987)^2)+((S987/J987)^2)+((T987/K987)^2)))*O987</f>
        <v>0.00392904896552287</v>
      </c>
      <c r="V987" s="0" t="n">
        <f aca="false">O987&gt;U987</f>
        <v>1</v>
      </c>
      <c r="W987" s="0" t="n">
        <v>22587.7465945946</v>
      </c>
      <c r="X987" s="0" t="n">
        <v>4.994E-006</v>
      </c>
      <c r="Y987" s="0" t="n">
        <f aca="false">(W987*X987)*EXP(L987*M987)</f>
        <v>0.112803206493405</v>
      </c>
      <c r="Z987" s="0" t="n">
        <v>175689.824710131</v>
      </c>
      <c r="AA987" s="0" t="n">
        <v>804.406580767259</v>
      </c>
      <c r="AB987" s="0" t="n">
        <f aca="false">X987*0.1</f>
        <v>4.994E-007</v>
      </c>
      <c r="AC987" s="0" t="n">
        <f aca="false">(SQRT(((AA987/W987)^2)+((AB987/X987)^2)))*Y987</f>
        <v>0.0119742883600307</v>
      </c>
      <c r="AD987" s="0" t="n">
        <v>5.223868284E-006</v>
      </c>
      <c r="AE987" s="0" t="n">
        <f aca="false">(W987*AD987)*EXP(L987*M987)</f>
        <v>0.117995413042532</v>
      </c>
      <c r="AF987" s="0" t="n">
        <v>175689.824710131</v>
      </c>
      <c r="AG987" s="0" t="n">
        <v>804.406580767259</v>
      </c>
      <c r="AH987" s="0" t="n">
        <f aca="false">AD987*0.1</f>
        <v>5.223868284E-007</v>
      </c>
      <c r="AI987" s="0" t="n">
        <f aca="false">(SQRT(((AG987/W987)^2)+((AH987/AD987)^2)))*AE987</f>
        <v>0.0125254515793823</v>
      </c>
      <c r="AJ987" s="0" t="n">
        <v>3.02832944E-007</v>
      </c>
      <c r="AK987" s="0" t="n">
        <f aca="false">(W987*AJ987)*EXP(L987*M987)</f>
        <v>0.00684031379956705</v>
      </c>
      <c r="AL987" s="0" t="n">
        <v>175689.824710131</v>
      </c>
      <c r="AM987" s="0" t="n">
        <v>804.406580767259</v>
      </c>
      <c r="AN987" s="0" t="n">
        <f aca="false">AJ987*0.1</f>
        <v>3.02832944E-008</v>
      </c>
      <c r="AO987" s="0" t="n">
        <f aca="false">(SQRT(((AM987/W987)^2)+((AN987/AJ987)^2)))*AK987</f>
        <v>0.000726113135036652</v>
      </c>
    </row>
    <row r="988" customFormat="false" ht="15" hidden="false" customHeight="false" outlineLevel="0" collapsed="false">
      <c r="A988" s="42" t="s">
        <v>661</v>
      </c>
      <c r="B988" s="50" t="s">
        <v>1501</v>
      </c>
      <c r="C988" s="0" t="s">
        <v>2122</v>
      </c>
      <c r="D988" s="41"/>
      <c r="E988" s="0" t="n">
        <v>7000</v>
      </c>
      <c r="F988" s="0" t="n">
        <v>6731</v>
      </c>
      <c r="G988" s="0" t="n">
        <f aca="false">(((F988*3.7852*35.81)/1000)/(H988^2))*1.2732</f>
        <v>18.150533673133</v>
      </c>
      <c r="H988" s="0" t="n">
        <v>8</v>
      </c>
      <c r="I988" s="0" t="n">
        <v>68.7859362401601</v>
      </c>
      <c r="J988" s="0" t="n">
        <v>68.0016224983599</v>
      </c>
      <c r="K988" s="0" t="n">
        <v>3.82238500207701</v>
      </c>
      <c r="L988" s="0" t="n">
        <v>0.005</v>
      </c>
      <c r="M988" s="0" t="n">
        <v>0</v>
      </c>
      <c r="N988" s="0" t="n">
        <v>1924.94873904406</v>
      </c>
      <c r="O988" s="0" t="n">
        <f aca="false">(N988/2204.59)*EXP(L988*M988)</f>
        <v>0.873154980764705</v>
      </c>
      <c r="P988" s="0" t="n">
        <v>0.575296534612654</v>
      </c>
      <c r="Q988" s="0" t="n">
        <v>0.0436657928861363</v>
      </c>
      <c r="R988" s="0" t="n">
        <f aca="false">11.8457570192522*(I988/Hoja4!$BK$2)</f>
        <v>0.246853375916239</v>
      </c>
      <c r="S988" s="0" t="n">
        <v>0.346725101597201</v>
      </c>
      <c r="T988" s="0" t="n">
        <v>0.0215793379964769</v>
      </c>
      <c r="U988" s="0" t="n">
        <f aca="false">(SQRT(((P988/G988)^2)+((Q988/H988)^2)+((R988/I988)^2)+((S988/J988)^2)+((T988/K988)^2)))*O988</f>
        <v>0.0290272123005723</v>
      </c>
      <c r="V988" s="0" t="n">
        <f aca="false">O988&gt;U988</f>
        <v>1</v>
      </c>
      <c r="W988" s="0" t="n">
        <v>462998.136832518</v>
      </c>
      <c r="X988" s="0" t="n">
        <v>4.994E-006</v>
      </c>
      <c r="Y988" s="0" t="n">
        <f aca="false">(W988*X988)*EXP(L988*M988)</f>
        <v>2.31221269534159</v>
      </c>
      <c r="Z988" s="0" t="n">
        <v>228732.698823789</v>
      </c>
      <c r="AA988" s="0" t="n">
        <v>3748.14709444969</v>
      </c>
      <c r="AB988" s="0" t="n">
        <f aca="false">X988*0.1</f>
        <v>4.994E-007</v>
      </c>
      <c r="AC988" s="0" t="n">
        <f aca="false">(SQRT(((AA988/W988)^2)+((AB988/X988)^2)))*Y988</f>
        <v>0.23197768910044</v>
      </c>
      <c r="AD988" s="0" t="n">
        <v>5.223868284E-006</v>
      </c>
      <c r="AE988" s="0" t="n">
        <f aca="false">(W988*AD988)*EXP(L988*M988)</f>
        <v>2.41864128255048</v>
      </c>
      <c r="AF988" s="0" t="n">
        <v>228732.698823789</v>
      </c>
      <c r="AG988" s="0" t="n">
        <v>3748.14709444969</v>
      </c>
      <c r="AH988" s="0" t="n">
        <f aca="false">AD988*0.1</f>
        <v>5.223868284E-007</v>
      </c>
      <c r="AI988" s="0" t="n">
        <f aca="false">(SQRT(((AG988/W988)^2)+((AH988/AD988)^2)))*AE988</f>
        <v>0.242655364975451</v>
      </c>
      <c r="AJ988" s="0" t="n">
        <v>3.02832944E-007</v>
      </c>
      <c r="AK988" s="0" t="n">
        <f aca="false">(W988*AJ988)*EXP(L988*M988)</f>
        <v>0.140211088843506</v>
      </c>
      <c r="AL988" s="0" t="n">
        <v>228732.698823789</v>
      </c>
      <c r="AM988" s="0" t="n">
        <v>3748.14709444969</v>
      </c>
      <c r="AN988" s="0" t="n">
        <f aca="false">AJ988*0.1</f>
        <v>3.02832944E-008</v>
      </c>
      <c r="AO988" s="0" t="n">
        <f aca="false">(SQRT(((AM988/W988)^2)+((AN988/AJ988)^2)))*AK988</f>
        <v>0.0140669776797363</v>
      </c>
    </row>
    <row r="989" customFormat="false" ht="15" hidden="false" customHeight="false" outlineLevel="0" collapsed="false">
      <c r="A989" s="42" t="s">
        <v>661</v>
      </c>
      <c r="B989" s="32"/>
      <c r="C989" s="0" t="s">
        <v>2122</v>
      </c>
      <c r="D989" s="47"/>
      <c r="E989" s="0" t="n">
        <v>7000</v>
      </c>
      <c r="F989" s="0" t="n">
        <v>6731</v>
      </c>
      <c r="G989" s="0" t="n">
        <f aca="false">(((F989*3.7852*35.81)/1000)/(H989^2))*1.2732</f>
        <v>18.150533673133</v>
      </c>
      <c r="H989" s="0" t="n">
        <v>8</v>
      </c>
      <c r="I989" s="0" t="n">
        <v>68.7859362401601</v>
      </c>
      <c r="J989" s="0" t="n">
        <v>68.0016224983599</v>
      </c>
      <c r="K989" s="0" t="n">
        <v>3.82238500207701</v>
      </c>
      <c r="L989" s="0" t="n">
        <v>0.005</v>
      </c>
      <c r="M989" s="0" t="n">
        <v>0</v>
      </c>
      <c r="N989" s="0" t="n">
        <v>1924.94873904406</v>
      </c>
      <c r="O989" s="0" t="n">
        <f aca="false">(N989/2204.59)*EXP(L989*M989)</f>
        <v>0.873154980764705</v>
      </c>
      <c r="P989" s="0" t="n">
        <v>0.575296534612654</v>
      </c>
      <c r="Q989" s="0" t="n">
        <v>0.0436657928861363</v>
      </c>
      <c r="R989" s="0" t="n">
        <f aca="false">11.8457570192522*(I989/Hoja4!$BK$2)</f>
        <v>0.246853375916239</v>
      </c>
      <c r="S989" s="0" t="n">
        <v>0.346725101597201</v>
      </c>
      <c r="T989" s="0" t="n">
        <v>0.0215793379964769</v>
      </c>
      <c r="U989" s="0" t="n">
        <f aca="false">(SQRT(((P989/G989)^2)+((Q989/H989)^2)+((R989/I989)^2)+((S989/J989)^2)+((T989/K989)^2)))*O989</f>
        <v>0.0290272123005723</v>
      </c>
      <c r="V989" s="0" t="n">
        <f aca="false">O989&gt;U989</f>
        <v>1</v>
      </c>
      <c r="W989" s="0" t="n">
        <v>462998.136832518</v>
      </c>
      <c r="X989" s="0" t="n">
        <v>4.994E-006</v>
      </c>
      <c r="Y989" s="0" t="n">
        <f aca="false">(W989*X989)*EXP(L989*M989)</f>
        <v>2.31221269534159</v>
      </c>
      <c r="Z989" s="0" t="n">
        <v>228732.698823789</v>
      </c>
      <c r="AA989" s="0" t="n">
        <v>3748.14709444969</v>
      </c>
      <c r="AB989" s="0" t="n">
        <f aca="false">X989*0.1</f>
        <v>4.994E-007</v>
      </c>
      <c r="AC989" s="0" t="n">
        <f aca="false">(SQRT(((AA989/W989)^2)+((AB989/X989)^2)))*Y989</f>
        <v>0.23197768910044</v>
      </c>
      <c r="AD989" s="0" t="n">
        <v>5.223868284E-006</v>
      </c>
      <c r="AE989" s="0" t="n">
        <f aca="false">(W989*AD989)*EXP(L989*M989)</f>
        <v>2.41864128255048</v>
      </c>
      <c r="AF989" s="0" t="n">
        <v>228732.698823789</v>
      </c>
      <c r="AG989" s="0" t="n">
        <v>3748.14709444969</v>
      </c>
      <c r="AH989" s="0" t="n">
        <f aca="false">AD989*0.1</f>
        <v>5.223868284E-007</v>
      </c>
      <c r="AI989" s="0" t="n">
        <f aca="false">(SQRT(((AG989/W989)^2)+((AH989/AD989)^2)))*AE989</f>
        <v>0.242655364975451</v>
      </c>
      <c r="AJ989" s="0" t="n">
        <v>3.02832944E-007</v>
      </c>
      <c r="AK989" s="0" t="n">
        <f aca="false">(W989*AJ989)*EXP(L989*M989)</f>
        <v>0.140211088843506</v>
      </c>
      <c r="AL989" s="0" t="n">
        <v>228732.698823789</v>
      </c>
      <c r="AM989" s="0" t="n">
        <v>3748.14709444969</v>
      </c>
      <c r="AN989" s="0" t="n">
        <f aca="false">AJ989*0.1</f>
        <v>3.02832944E-008</v>
      </c>
      <c r="AO989" s="0" t="n">
        <f aca="false">(SQRT(((AM989/W989)^2)+((AN989/AJ989)^2)))*AK989</f>
        <v>0.0140669776797363</v>
      </c>
    </row>
    <row r="990" customFormat="false" ht="15" hidden="false" customHeight="false" outlineLevel="0" collapsed="false">
      <c r="A990" s="42" t="s">
        <v>661</v>
      </c>
      <c r="B990" s="32"/>
      <c r="C990" s="0" t="s">
        <v>2153</v>
      </c>
      <c r="D990" s="47"/>
      <c r="E990" s="0" t="n">
        <v>7000</v>
      </c>
      <c r="F990" s="0" t="n">
        <v>6731</v>
      </c>
      <c r="G990" s="0" t="n">
        <f aca="false">(((F990*3.7852*35.81)/1000)/(H990^2))*1.2732</f>
        <v>18.150533673133</v>
      </c>
      <c r="H990" s="0" t="n">
        <v>8</v>
      </c>
      <c r="I990" s="0" t="n">
        <v>39.5430069440455</v>
      </c>
      <c r="J990" s="0" t="n">
        <v>130.009325504884</v>
      </c>
      <c r="K990" s="0" t="n">
        <v>0.00593973</v>
      </c>
      <c r="L990" s="0" t="n">
        <v>0.005</v>
      </c>
      <c r="M990" s="0" t="n">
        <v>0</v>
      </c>
      <c r="N990" s="0" t="n">
        <v>4.33443118111742</v>
      </c>
      <c r="O990" s="0" t="n">
        <f aca="false">(N990/2204.59)*EXP(L990*M990)</f>
        <v>0.0019660940043806</v>
      </c>
      <c r="P990" s="0" t="n">
        <v>0.575296534612654</v>
      </c>
      <c r="Q990" s="0" t="n">
        <v>0.0436657928861363</v>
      </c>
      <c r="R990" s="0" t="n">
        <f aca="false">11.8457570192522*(I990/Hoja4!$BK$2)</f>
        <v>0.141908728608943</v>
      </c>
      <c r="S990" s="0" t="n">
        <v>1.14894745568521</v>
      </c>
      <c r="T990" s="0" t="n">
        <v>5.58086552427142E-005</v>
      </c>
      <c r="U990" s="0" t="n">
        <f aca="false">(SQRT(((P990/G990)^2)+((Q990/H990)^2)+((R990/I990)^2)+((S990/J990)^2)+((T990/K990)^2)))*O990</f>
        <v>6.84945889541835E-005</v>
      </c>
      <c r="V990" s="0" t="n">
        <f aca="false">O990&gt;U990</f>
        <v>1</v>
      </c>
      <c r="W990" s="0" t="n">
        <v>266163.97974037</v>
      </c>
      <c r="X990" s="0" t="n">
        <v>4.994E-006</v>
      </c>
      <c r="Y990" s="0" t="n">
        <f aca="false">(W990*X990)*EXP(L990*M990)</f>
        <v>1.32922291482341</v>
      </c>
      <c r="Z990" s="0" t="n">
        <v>176458.577817786</v>
      </c>
      <c r="AA990" s="0" t="n">
        <v>6507.82824848106</v>
      </c>
      <c r="AB990" s="0" t="n">
        <f aca="false">X990*0.1</f>
        <v>4.994E-007</v>
      </c>
      <c r="AC990" s="0" t="n">
        <f aca="false">(SQRT(((AA990/W990)^2)+((AB990/X990)^2)))*Y990</f>
        <v>0.136837829932606</v>
      </c>
      <c r="AD990" s="0" t="n">
        <v>5.223868284E-006</v>
      </c>
      <c r="AE990" s="0" t="n">
        <f aca="false">(W990*AD990)*EXP(L990*M990)</f>
        <v>1.39040557210894</v>
      </c>
      <c r="AF990" s="0" t="n">
        <v>176458.577817786</v>
      </c>
      <c r="AG990" s="0" t="n">
        <v>6507.82824848106</v>
      </c>
      <c r="AH990" s="0" t="n">
        <f aca="false">AD990*0.1</f>
        <v>5.223868284E-007</v>
      </c>
      <c r="AI990" s="0" t="n">
        <f aca="false">(SQRT(((AG990/W990)^2)+((AH990/AD990)^2)))*AE990</f>
        <v>0.143136323555532</v>
      </c>
      <c r="AJ990" s="0" t="n">
        <v>3.02832944E-007</v>
      </c>
      <c r="AK990" s="0" t="n">
        <f aca="false">(W990*AJ990)*EXP(L990*M990)</f>
        <v>0.0806032215715327</v>
      </c>
      <c r="AL990" s="0" t="n">
        <v>176458.577817786</v>
      </c>
      <c r="AM990" s="0" t="n">
        <v>6507.82824848106</v>
      </c>
      <c r="AN990" s="0" t="n">
        <f aca="false">AJ990*0.1</f>
        <v>3.02832944E-008</v>
      </c>
      <c r="AO990" s="0" t="n">
        <f aca="false">(SQRT(((AM990/W990)^2)+((AN990/AJ990)^2)))*AK990</f>
        <v>0.00829775788727719</v>
      </c>
    </row>
    <row r="991" customFormat="false" ht="15" hidden="false" customHeight="false" outlineLevel="0" collapsed="false">
      <c r="A991" s="42" t="s">
        <v>661</v>
      </c>
      <c r="B991" s="32"/>
      <c r="C991" s="0" t="s">
        <v>2154</v>
      </c>
      <c r="D991" s="47"/>
      <c r="E991" s="0" t="n">
        <v>7000</v>
      </c>
      <c r="F991" s="0" t="n">
        <v>6731</v>
      </c>
      <c r="G991" s="0" t="n">
        <f aca="false">(((F991*3.7852*35.81)/1000)/(H991^2))*1.2732</f>
        <v>18.150533673133</v>
      </c>
      <c r="H991" s="0" t="n">
        <v>8</v>
      </c>
      <c r="I991" s="0" t="n">
        <v>3.35577872449779</v>
      </c>
      <c r="J991" s="0" t="n">
        <v>68.0020357347871</v>
      </c>
      <c r="K991" s="0" t="n">
        <v>3.9836139795159</v>
      </c>
      <c r="L991" s="0" t="n">
        <v>0.005</v>
      </c>
      <c r="M991" s="0" t="n">
        <v>0</v>
      </c>
      <c r="N991" s="0" t="n">
        <v>145.683304776615</v>
      </c>
      <c r="O991" s="0" t="n">
        <f aca="false">(N991/2204.59)*EXP(L991*M991)</f>
        <v>0.0660818132970826</v>
      </c>
      <c r="P991" s="0" t="n">
        <v>0.575296534612654</v>
      </c>
      <c r="Q991" s="0" t="n">
        <v>0.0436657928861363</v>
      </c>
      <c r="R991" s="0" t="n">
        <f aca="false">11.8457570192522*(I991/Hoja4!$BP$2)</f>
        <v>0.165647381435583</v>
      </c>
      <c r="S991" s="0" t="n">
        <v>0.388353619553598</v>
      </c>
      <c r="T991" s="0" t="n">
        <v>0.0223763331258358</v>
      </c>
      <c r="U991" s="0" t="n">
        <f aca="false">(SQRT(((P991/G991)^2)+((Q991/H991)^2)+((R991/I991)^2)+((S991/J991)^2)+((T991/K991)^2)))*O991</f>
        <v>0.00392904896552287</v>
      </c>
      <c r="V991" s="0" t="n">
        <f aca="false">O991&gt;U991</f>
        <v>1</v>
      </c>
      <c r="W991" s="0" t="n">
        <v>22587.7465945946</v>
      </c>
      <c r="X991" s="0" t="n">
        <v>4.994E-006</v>
      </c>
      <c r="Y991" s="0" t="n">
        <f aca="false">(W991*X991)*EXP(L991*M991)</f>
        <v>0.112803206493405</v>
      </c>
      <c r="Z991" s="0" t="n">
        <v>175689.824710131</v>
      </c>
      <c r="AA991" s="0" t="n">
        <v>804.406580767259</v>
      </c>
      <c r="AB991" s="0" t="n">
        <f aca="false">X991*0.1</f>
        <v>4.994E-007</v>
      </c>
      <c r="AC991" s="0" t="n">
        <f aca="false">(SQRT(((AA991/W991)^2)+((AB991/X991)^2)))*Y991</f>
        <v>0.0119742883600307</v>
      </c>
      <c r="AD991" s="0" t="n">
        <v>5.223868284E-006</v>
      </c>
      <c r="AE991" s="0" t="n">
        <f aca="false">(W991*AD991)*EXP(L991*M991)</f>
        <v>0.117995413042532</v>
      </c>
      <c r="AF991" s="0" t="n">
        <v>175689.824710131</v>
      </c>
      <c r="AG991" s="0" t="n">
        <v>804.406580767259</v>
      </c>
      <c r="AH991" s="0" t="n">
        <f aca="false">AD991*0.1</f>
        <v>5.223868284E-007</v>
      </c>
      <c r="AI991" s="0" t="n">
        <f aca="false">(SQRT(((AG991/W991)^2)+((AH991/AD991)^2)))*AE991</f>
        <v>0.0125254515793823</v>
      </c>
      <c r="AJ991" s="0" t="n">
        <v>3.02832944E-007</v>
      </c>
      <c r="AK991" s="0" t="n">
        <f aca="false">(W991*AJ991)*EXP(L991*M991)</f>
        <v>0.00684031379956705</v>
      </c>
      <c r="AL991" s="0" t="n">
        <v>175689.824710131</v>
      </c>
      <c r="AM991" s="0" t="n">
        <v>804.406580767259</v>
      </c>
      <c r="AN991" s="0" t="n">
        <f aca="false">AJ991*0.1</f>
        <v>3.02832944E-008</v>
      </c>
      <c r="AO991" s="0" t="n">
        <f aca="false">(SQRT(((AM991/W991)^2)+((AN991/AJ991)^2)))*AK991</f>
        <v>0.000726113135036652</v>
      </c>
    </row>
    <row r="992" customFormat="false" ht="15" hidden="false" customHeight="false" outlineLevel="0" collapsed="false">
      <c r="A992" s="42" t="s">
        <v>682</v>
      </c>
      <c r="B992" s="40" t="s">
        <v>1505</v>
      </c>
      <c r="C992" s="0" t="s">
        <v>2122</v>
      </c>
      <c r="D992" s="41"/>
      <c r="E992" s="0" t="n">
        <v>7000</v>
      </c>
      <c r="F992" s="0" t="n">
        <v>6731</v>
      </c>
      <c r="G992" s="0" t="n">
        <f aca="false">(((F992*3.7852*35.81)/1000)/(H992^2))*1.2732</f>
        <v>18.150533673133</v>
      </c>
      <c r="H992" s="0" t="n">
        <v>8</v>
      </c>
      <c r="I992" s="0" t="n">
        <v>40.0837634643391</v>
      </c>
      <c r="J992" s="0" t="n">
        <v>68.0016224983599</v>
      </c>
      <c r="K992" s="0" t="n">
        <v>3.82238500207701</v>
      </c>
      <c r="L992" s="0" t="n">
        <v>0.005</v>
      </c>
      <c r="M992" s="0" t="n">
        <v>0</v>
      </c>
      <c r="N992" s="0" t="n">
        <v>1669.71415487077</v>
      </c>
      <c r="O992" s="0" t="n">
        <f aca="false">(N992/2204.59)*EXP(L992*M992)</f>
        <v>0.757380807710627</v>
      </c>
      <c r="P992" s="0" t="n">
        <v>0.575296534612654</v>
      </c>
      <c r="Q992" s="0" t="n">
        <v>0.0436657928861363</v>
      </c>
      <c r="R992" s="0" t="n">
        <f aca="false">11.8457570192522*(I992/Hoja4!$BK$2)</f>
        <v>0.143849351647308</v>
      </c>
      <c r="S992" s="0" t="n">
        <v>0.346725101597201</v>
      </c>
      <c r="T992" s="0" t="n">
        <v>0.0215793379964769</v>
      </c>
      <c r="U992" s="0" t="n">
        <f aca="false">(SQRT(((P992/G992)^2)+((Q992/H992)^2)+((R992/I992)^2)+((S992/J992)^2)+((T992/K992)^2)))*O992</f>
        <v>0.0251784093111869</v>
      </c>
      <c r="V992" s="0" t="n">
        <f aca="false">O992&gt;U992</f>
        <v>1</v>
      </c>
      <c r="W992" s="0" t="n">
        <v>269803.811878467</v>
      </c>
      <c r="X992" s="0" t="n">
        <v>4.994E-006</v>
      </c>
      <c r="Y992" s="0" t="n">
        <f aca="false">(W992*X992)*EXP(L992*M992)</f>
        <v>1.34740023652106</v>
      </c>
      <c r="Z992" s="0" t="n">
        <v>228732.698823789</v>
      </c>
      <c r="AA992" s="0" t="n">
        <v>3748.14709444969</v>
      </c>
      <c r="AB992" s="0" t="n">
        <f aca="false">X992*0.1</f>
        <v>4.994E-007</v>
      </c>
      <c r="AC992" s="0" t="n">
        <f aca="false">(SQRT(((AA992/W992)^2)+((AB992/X992)^2)))*Y992</f>
        <v>0.136033991080032</v>
      </c>
      <c r="AD992" s="0" t="n">
        <v>5.223868284E-006</v>
      </c>
      <c r="AE992" s="0" t="n">
        <f aca="false">(W992*AD992)*EXP(L992*M992)</f>
        <v>1.40941957577423</v>
      </c>
      <c r="AF992" s="0" t="n">
        <v>228732.698823789</v>
      </c>
      <c r="AG992" s="0" t="n">
        <v>3748.14709444969</v>
      </c>
      <c r="AH992" s="0" t="n">
        <f aca="false">AD992*0.1</f>
        <v>5.223868284E-007</v>
      </c>
      <c r="AI992" s="0" t="n">
        <f aca="false">(SQRT(((AG992/W992)^2)+((AH992/AD992)^2)))*AE992</f>
        <v>0.142295484891654</v>
      </c>
      <c r="AJ992" s="0" t="n">
        <v>3.02832944E-007</v>
      </c>
      <c r="AK992" s="0" t="n">
        <f aca="false">(W992*AJ992)*EXP(L992*M992)</f>
        <v>0.0817054826535783</v>
      </c>
      <c r="AL992" s="0" t="n">
        <v>228732.698823789</v>
      </c>
      <c r="AM992" s="0" t="n">
        <v>3748.14709444969</v>
      </c>
      <c r="AN992" s="0" t="n">
        <f aca="false">AJ992*0.1</f>
        <v>3.02832944E-008</v>
      </c>
      <c r="AO992" s="0" t="n">
        <f aca="false">(SQRT(((AM992/W992)^2)+((AN992/AJ992)^2)))*AK992</f>
        <v>0.00824901361690747</v>
      </c>
    </row>
    <row r="993" customFormat="false" ht="15" hidden="false" customHeight="false" outlineLevel="0" collapsed="false">
      <c r="A993" s="42" t="s">
        <v>682</v>
      </c>
      <c r="B993" s="32"/>
      <c r="C993" s="0" t="s">
        <v>2122</v>
      </c>
      <c r="D993" s="47"/>
      <c r="E993" s="0" t="n">
        <v>7000</v>
      </c>
      <c r="F993" s="0" t="n">
        <v>6731</v>
      </c>
      <c r="G993" s="0" t="n">
        <f aca="false">(((F993*3.7852*35.81)/1000)/(H993^2))*1.2732</f>
        <v>18.150533673133</v>
      </c>
      <c r="H993" s="0" t="n">
        <v>8</v>
      </c>
      <c r="I993" s="0" t="n">
        <v>40.0837634643391</v>
      </c>
      <c r="J993" s="0" t="n">
        <v>68.0016224983599</v>
      </c>
      <c r="K993" s="0" t="n">
        <v>3.82238500207701</v>
      </c>
      <c r="L993" s="0" t="n">
        <v>0.005</v>
      </c>
      <c r="M993" s="0" t="n">
        <v>0</v>
      </c>
      <c r="N993" s="0" t="n">
        <v>1669.71415487077</v>
      </c>
      <c r="O993" s="0" t="n">
        <f aca="false">(N993/2204.59)*EXP(L993*M993)</f>
        <v>0.757380807710627</v>
      </c>
      <c r="P993" s="0" t="n">
        <v>0.575296534612654</v>
      </c>
      <c r="Q993" s="0" t="n">
        <v>0.0436657928861363</v>
      </c>
      <c r="R993" s="0" t="n">
        <f aca="false">11.8457570192522*(I993/Hoja4!$BK$2)</f>
        <v>0.143849351647308</v>
      </c>
      <c r="S993" s="0" t="n">
        <v>0.346725101597201</v>
      </c>
      <c r="T993" s="0" t="n">
        <v>0.0215793379964769</v>
      </c>
      <c r="U993" s="0" t="n">
        <f aca="false">(SQRT(((P993/G993)^2)+((Q993/H993)^2)+((R993/I993)^2)+((S993/J993)^2)+((T993/K993)^2)))*O993</f>
        <v>0.0251784093111869</v>
      </c>
      <c r="V993" s="0" t="n">
        <f aca="false">O993&gt;U993</f>
        <v>1</v>
      </c>
      <c r="W993" s="0" t="n">
        <v>269803.811878467</v>
      </c>
      <c r="X993" s="0" t="n">
        <v>4.994E-006</v>
      </c>
      <c r="Y993" s="0" t="n">
        <f aca="false">(W993*X993)*EXP(L993*M993)</f>
        <v>1.34740023652106</v>
      </c>
      <c r="Z993" s="0" t="n">
        <v>228732.698823789</v>
      </c>
      <c r="AA993" s="0" t="n">
        <v>3748.14709444969</v>
      </c>
      <c r="AB993" s="0" t="n">
        <f aca="false">X993*0.1</f>
        <v>4.994E-007</v>
      </c>
      <c r="AC993" s="0" t="n">
        <f aca="false">(SQRT(((AA993/W993)^2)+((AB993/X993)^2)))*Y993</f>
        <v>0.136033991080032</v>
      </c>
      <c r="AD993" s="0" t="n">
        <v>5.223868284E-006</v>
      </c>
      <c r="AE993" s="0" t="n">
        <f aca="false">(W993*AD993)*EXP(L993*M993)</f>
        <v>1.40941957577423</v>
      </c>
      <c r="AF993" s="0" t="n">
        <v>228732.698823789</v>
      </c>
      <c r="AG993" s="0" t="n">
        <v>3748.14709444969</v>
      </c>
      <c r="AH993" s="0" t="n">
        <f aca="false">AD993*0.1</f>
        <v>5.223868284E-007</v>
      </c>
      <c r="AI993" s="0" t="n">
        <f aca="false">(SQRT(((AG993/W993)^2)+((AH993/AD993)^2)))*AE993</f>
        <v>0.142295484891654</v>
      </c>
      <c r="AJ993" s="0" t="n">
        <v>3.02832944E-007</v>
      </c>
      <c r="AK993" s="0" t="n">
        <f aca="false">(W993*AJ993)*EXP(L993*M993)</f>
        <v>0.0817054826535783</v>
      </c>
      <c r="AL993" s="0" t="n">
        <v>228732.698823789</v>
      </c>
      <c r="AM993" s="0" t="n">
        <v>3748.14709444969</v>
      </c>
      <c r="AN993" s="0" t="n">
        <f aca="false">AJ993*0.1</f>
        <v>3.02832944E-008</v>
      </c>
      <c r="AO993" s="0" t="n">
        <f aca="false">(SQRT(((AM993/W993)^2)+((AN993/AJ993)^2)))*AK993</f>
        <v>0.00824901361690747</v>
      </c>
    </row>
    <row r="994" customFormat="false" ht="15" hidden="false" customHeight="false" outlineLevel="0" collapsed="false">
      <c r="A994" s="42" t="s">
        <v>682</v>
      </c>
      <c r="B994" s="32"/>
      <c r="C994" s="0" t="s">
        <v>2123</v>
      </c>
      <c r="D994" s="47"/>
      <c r="E994" s="0" t="n">
        <v>7000</v>
      </c>
      <c r="F994" s="0" t="n">
        <v>6731</v>
      </c>
      <c r="G994" s="0" t="n">
        <f aca="false">(((F994*3.7852*35.81)/1000)/(H994^2))*1.2732</f>
        <v>18.150533673133</v>
      </c>
      <c r="H994" s="0" t="n">
        <v>8</v>
      </c>
      <c r="I994" s="0" t="n">
        <v>31.878502168448</v>
      </c>
      <c r="J994" s="0" t="n">
        <v>130.009325504884</v>
      </c>
      <c r="K994" s="0" t="n">
        <v>0.00593973</v>
      </c>
      <c r="L994" s="0" t="n">
        <v>0.005</v>
      </c>
      <c r="M994" s="0" t="n">
        <v>0</v>
      </c>
      <c r="N994" s="0" t="n">
        <v>3.94492061148789</v>
      </c>
      <c r="O994" s="0" t="n">
        <f aca="false">(N994/2204.59)*EXP(L994*M994)</f>
        <v>0.00178941236760028</v>
      </c>
      <c r="P994" s="0" t="n">
        <v>0.575296534612654</v>
      </c>
      <c r="Q994" s="0" t="n">
        <v>0.0436657928861363</v>
      </c>
      <c r="R994" s="0" t="n">
        <f aca="false">11.8457570192522*(I994/Hoja4!$BK$2)</f>
        <v>0.114402976968424</v>
      </c>
      <c r="S994" s="0" t="n">
        <v>1.14894745568521</v>
      </c>
      <c r="T994" s="0" t="n">
        <v>5.58086552427142E-005</v>
      </c>
      <c r="U994" s="0" t="n">
        <f aca="false">(SQRT(((P994/G994)^2)+((Q994/H994)^2)+((R994/I994)^2)+((S994/J994)^2)+((T994/K994)^2)))*O994</f>
        <v>6.23393715230449E-005</v>
      </c>
      <c r="V994" s="0" t="n">
        <f aca="false">O994&gt;U994</f>
        <v>1</v>
      </c>
      <c r="W994" s="0" t="n">
        <v>214574.198095823</v>
      </c>
      <c r="X994" s="0" t="n">
        <v>4.994E-006</v>
      </c>
      <c r="Y994" s="0" t="n">
        <f aca="false">(W994*X994)*EXP(L994*M994)</f>
        <v>1.07158354529054</v>
      </c>
      <c r="Z994" s="0" t="n">
        <v>176458.577817786</v>
      </c>
      <c r="AA994" s="0" t="n">
        <v>6507.82824848106</v>
      </c>
      <c r="AB994" s="0" t="n">
        <f aca="false">X994*0.1</f>
        <v>4.994E-007</v>
      </c>
      <c r="AC994" s="0" t="n">
        <f aca="false">(SQRT(((AA994/W994)^2)+((AB994/X994)^2)))*Y994</f>
        <v>0.111978431285327</v>
      </c>
      <c r="AD994" s="0" t="n">
        <v>5.223868284E-006</v>
      </c>
      <c r="AE994" s="0" t="n">
        <f aca="false">(W994*AD994)*EXP(L994*M994)</f>
        <v>1.1209073479975</v>
      </c>
      <c r="AF994" s="0" t="n">
        <v>176458.577817786</v>
      </c>
      <c r="AG994" s="0" t="n">
        <v>6507.82824848106</v>
      </c>
      <c r="AH994" s="0" t="n">
        <f aca="false">AD994*0.1</f>
        <v>5.223868284E-007</v>
      </c>
      <c r="AI994" s="0" t="n">
        <f aca="false">(SQRT(((AG994/W994)^2)+((AH994/AD994)^2)))*AE994</f>
        <v>0.117132674345914</v>
      </c>
      <c r="AJ994" s="0" t="n">
        <v>3.02832944E-007</v>
      </c>
      <c r="AK994" s="0" t="n">
        <f aca="false">(W994*AJ994)*EXP(L994*M994)</f>
        <v>0.0649801361157973</v>
      </c>
      <c r="AL994" s="0" t="n">
        <v>176458.577817786</v>
      </c>
      <c r="AM994" s="0" t="n">
        <v>6507.82824848106</v>
      </c>
      <c r="AN994" s="0" t="n">
        <f aca="false">AJ994*0.1</f>
        <v>3.02832944E-008</v>
      </c>
      <c r="AO994" s="0" t="n">
        <f aca="false">(SQRT(((AM994/W994)^2)+((AN994/AJ994)^2)))*AK994</f>
        <v>0.00679029996208197</v>
      </c>
    </row>
    <row r="995" customFormat="false" ht="15" hidden="false" customHeight="false" outlineLevel="0" collapsed="false">
      <c r="A995" s="42" t="s">
        <v>682</v>
      </c>
      <c r="B995" s="32"/>
      <c r="C995" s="0" t="s">
        <v>2125</v>
      </c>
      <c r="D995" s="47"/>
      <c r="E995" s="0" t="n">
        <v>7000</v>
      </c>
      <c r="F995" s="0" t="n">
        <v>6731</v>
      </c>
      <c r="G995" s="0" t="n">
        <f aca="false">(((F995*3.7852*35.81)/1000)/(H995^2))*1.2732</f>
        <v>18.150533673133</v>
      </c>
      <c r="H995" s="0" t="n">
        <v>8</v>
      </c>
      <c r="I995" s="0" t="n">
        <v>11.7142476933838</v>
      </c>
      <c r="J995" s="0" t="n">
        <v>68.0020357347871</v>
      </c>
      <c r="K995" s="0" t="n">
        <v>3.9836139795159</v>
      </c>
      <c r="L995" s="0" t="n">
        <v>0.005</v>
      </c>
      <c r="M995" s="0" t="n">
        <v>0</v>
      </c>
      <c r="N995" s="0" t="n">
        <v>508.546725385792</v>
      </c>
      <c r="O995" s="0" t="n">
        <f aca="false">(N995/2204.59)*EXP(L995*M995)</f>
        <v>0.230676327746108</v>
      </c>
      <c r="P995" s="0" t="n">
        <v>0.575296534612654</v>
      </c>
      <c r="Q995" s="0" t="n">
        <v>0.0436657928861363</v>
      </c>
      <c r="R995" s="0" t="n">
        <f aca="false">11.8457570192522*(I995/Hoja4!$BP$2)</f>
        <v>0.578236712013019</v>
      </c>
      <c r="S995" s="0" t="n">
        <v>0.388353619553598</v>
      </c>
      <c r="T995" s="0" t="n">
        <v>0.0223763331258358</v>
      </c>
      <c r="U995" s="0" t="n">
        <f aca="false">(SQRT(((P995/G995)^2)+((Q995/H995)^2)+((R995/I995)^2)+((S995/J995)^2)+((T995/K995)^2)))*O995</f>
        <v>0.0137154012833584</v>
      </c>
      <c r="V995" s="0" t="n">
        <f aca="false">O995&gt;U995</f>
        <v>1</v>
      </c>
      <c r="W995" s="0" t="n">
        <v>78848.6012241663</v>
      </c>
      <c r="X995" s="0" t="n">
        <v>4.994E-006</v>
      </c>
      <c r="Y995" s="0" t="n">
        <f aca="false">(W995*X995)*EXP(L995*M995)</f>
        <v>0.393769914513487</v>
      </c>
      <c r="Z995" s="0" t="n">
        <v>175689.824710131</v>
      </c>
      <c r="AA995" s="0" t="n">
        <v>804.406580767259</v>
      </c>
      <c r="AB995" s="0" t="n">
        <f aca="false">X995*0.1</f>
        <v>4.994E-007</v>
      </c>
      <c r="AC995" s="0" t="n">
        <f aca="false">(SQRT(((AA995/W995)^2)+((AB995/X995)^2)))*Y995</f>
        <v>0.0395813769787866</v>
      </c>
      <c r="AD995" s="0" t="n">
        <v>5.223868284E-006</v>
      </c>
      <c r="AE995" s="0" t="n">
        <f aca="false">(W995*AD995)*EXP(L995*M995)</f>
        <v>0.411894707172686</v>
      </c>
      <c r="AF995" s="0" t="n">
        <v>175689.824710131</v>
      </c>
      <c r="AG995" s="0" t="n">
        <v>804.406580767259</v>
      </c>
      <c r="AH995" s="0" t="n">
        <f aca="false">AD995*0.1</f>
        <v>5.223868284E-007</v>
      </c>
      <c r="AI995" s="0" t="n">
        <f aca="false">(SQRT(((AG995/W995)^2)+((AH995/AD995)^2)))*AE995</f>
        <v>0.041403263883967</v>
      </c>
      <c r="AJ995" s="0" t="n">
        <v>3.02832944E-007</v>
      </c>
      <c r="AK995" s="0" t="n">
        <f aca="false">(W995*AJ995)*EXP(L995*M995)</f>
        <v>0.0238779540389963</v>
      </c>
      <c r="AL995" s="0" t="n">
        <v>175689.824710131</v>
      </c>
      <c r="AM995" s="0" t="n">
        <v>804.406580767259</v>
      </c>
      <c r="AN995" s="0" t="n">
        <f aca="false">AJ995*0.1</f>
        <v>3.02832944E-008</v>
      </c>
      <c r="AO995" s="0" t="n">
        <f aca="false">(SQRT(((AM995/W995)^2)+((AN995/AJ995)^2)))*AK995</f>
        <v>0.00240018921066475</v>
      </c>
    </row>
    <row r="996" customFormat="false" ht="15" hidden="false" customHeight="false" outlineLevel="0" collapsed="false">
      <c r="A996" s="42" t="s">
        <v>682</v>
      </c>
      <c r="B996" s="40" t="s">
        <v>1509</v>
      </c>
      <c r="C996" s="0" t="s">
        <v>2122</v>
      </c>
      <c r="D996" s="41"/>
      <c r="E996" s="0" t="n">
        <v>7000</v>
      </c>
      <c r="F996" s="0" t="n">
        <v>6731</v>
      </c>
      <c r="G996" s="0" t="n">
        <f aca="false">(((F996*3.7852*35.81)/1000)/(H996^2))*1.2732</f>
        <v>18.150533673133</v>
      </c>
      <c r="H996" s="0" t="n">
        <v>8</v>
      </c>
      <c r="I996" s="0" t="n">
        <v>40.0837634643391</v>
      </c>
      <c r="J996" s="0" t="n">
        <v>68.0016224983599</v>
      </c>
      <c r="K996" s="0" t="n">
        <v>3.82238500207701</v>
      </c>
      <c r="L996" s="0" t="n">
        <v>0.005</v>
      </c>
      <c r="M996" s="0" t="n">
        <v>0</v>
      </c>
      <c r="N996" s="0" t="n">
        <v>1669.71415487077</v>
      </c>
      <c r="O996" s="0" t="n">
        <f aca="false">(N996/2204.59)*EXP(L996*M996)</f>
        <v>0.757380807710627</v>
      </c>
      <c r="P996" s="0" t="n">
        <v>0.575296534612654</v>
      </c>
      <c r="Q996" s="0" t="n">
        <v>0.0436657928861363</v>
      </c>
      <c r="R996" s="0" t="n">
        <f aca="false">11.8457570192522*(I996/Hoja4!$BK$2)</f>
        <v>0.143849351647308</v>
      </c>
      <c r="S996" s="0" t="n">
        <v>0.346725101597201</v>
      </c>
      <c r="T996" s="0" t="n">
        <v>0.0215793379964769</v>
      </c>
      <c r="U996" s="0" t="n">
        <f aca="false">(SQRT(((P996/G996)^2)+((Q996/H996)^2)+((R996/I996)^2)+((S996/J996)^2)+((T996/K996)^2)))*O996</f>
        <v>0.0251784093111869</v>
      </c>
      <c r="V996" s="0" t="n">
        <f aca="false">O996&gt;U996</f>
        <v>1</v>
      </c>
      <c r="W996" s="0" t="n">
        <v>269803.811878467</v>
      </c>
      <c r="X996" s="0" t="n">
        <v>4.994E-006</v>
      </c>
      <c r="Y996" s="0" t="n">
        <f aca="false">(W996*X996)*EXP(L996*M996)</f>
        <v>1.34740023652106</v>
      </c>
      <c r="Z996" s="0" t="n">
        <v>228732.698823789</v>
      </c>
      <c r="AA996" s="0" t="n">
        <v>3748.14709444969</v>
      </c>
      <c r="AB996" s="0" t="n">
        <f aca="false">X996*0.1</f>
        <v>4.994E-007</v>
      </c>
      <c r="AC996" s="0" t="n">
        <f aca="false">(SQRT(((AA996/W996)^2)+((AB996/X996)^2)))*Y996</f>
        <v>0.136033991080032</v>
      </c>
      <c r="AD996" s="0" t="n">
        <v>5.223868284E-006</v>
      </c>
      <c r="AE996" s="0" t="n">
        <f aca="false">(W996*AD996)*EXP(L996*M996)</f>
        <v>1.40941957577423</v>
      </c>
      <c r="AF996" s="0" t="n">
        <v>228732.698823789</v>
      </c>
      <c r="AG996" s="0" t="n">
        <v>3748.14709444969</v>
      </c>
      <c r="AH996" s="0" t="n">
        <f aca="false">AD996*0.1</f>
        <v>5.223868284E-007</v>
      </c>
      <c r="AI996" s="0" t="n">
        <f aca="false">(SQRT(((AG996/W996)^2)+((AH996/AD996)^2)))*AE996</f>
        <v>0.142295484891654</v>
      </c>
      <c r="AJ996" s="0" t="n">
        <v>3.02832944E-007</v>
      </c>
      <c r="AK996" s="0" t="n">
        <f aca="false">(W996*AJ996)*EXP(L996*M996)</f>
        <v>0.0817054826535783</v>
      </c>
      <c r="AL996" s="0" t="n">
        <v>228732.698823789</v>
      </c>
      <c r="AM996" s="0" t="n">
        <v>3748.14709444969</v>
      </c>
      <c r="AN996" s="0" t="n">
        <f aca="false">AJ996*0.1</f>
        <v>3.02832944E-008</v>
      </c>
      <c r="AO996" s="0" t="n">
        <f aca="false">(SQRT(((AM996/W996)^2)+((AN996/AJ996)^2)))*AK996</f>
        <v>0.00824901361690747</v>
      </c>
    </row>
    <row r="997" customFormat="false" ht="15" hidden="false" customHeight="false" outlineLevel="0" collapsed="false">
      <c r="A997" s="42" t="s">
        <v>682</v>
      </c>
      <c r="B997" s="32"/>
      <c r="C997" s="0" t="s">
        <v>2122</v>
      </c>
      <c r="D997" s="47"/>
      <c r="E997" s="0" t="n">
        <v>7000</v>
      </c>
      <c r="F997" s="0" t="n">
        <v>6731</v>
      </c>
      <c r="G997" s="0" t="n">
        <f aca="false">(((F997*3.7852*35.81)/1000)/(H997^2))*1.2732</f>
        <v>18.150533673133</v>
      </c>
      <c r="H997" s="0" t="n">
        <v>8</v>
      </c>
      <c r="I997" s="0" t="n">
        <v>40.0837634643391</v>
      </c>
      <c r="J997" s="0" t="n">
        <v>68.0016224983599</v>
      </c>
      <c r="K997" s="0" t="n">
        <v>3.82238500207701</v>
      </c>
      <c r="L997" s="0" t="n">
        <v>0.005</v>
      </c>
      <c r="M997" s="0" t="n">
        <v>0</v>
      </c>
      <c r="N997" s="0" t="n">
        <v>1669.71415487077</v>
      </c>
      <c r="O997" s="0" t="n">
        <f aca="false">(N997/2204.59)*EXP(L997*M997)</f>
        <v>0.757380807710627</v>
      </c>
      <c r="P997" s="0" t="n">
        <v>0.575296534612654</v>
      </c>
      <c r="Q997" s="0" t="n">
        <v>0.0436657928861363</v>
      </c>
      <c r="R997" s="0" t="n">
        <f aca="false">11.8457570192522*(I997/Hoja4!$BK$2)</f>
        <v>0.143849351647308</v>
      </c>
      <c r="S997" s="0" t="n">
        <v>0.346725101597201</v>
      </c>
      <c r="T997" s="0" t="n">
        <v>0.0215793379964769</v>
      </c>
      <c r="U997" s="0" t="n">
        <f aca="false">(SQRT(((P997/G997)^2)+((Q997/H997)^2)+((R997/I997)^2)+((S997/J997)^2)+((T997/K997)^2)))*O997</f>
        <v>0.0251784093111869</v>
      </c>
      <c r="V997" s="0" t="n">
        <f aca="false">O997&gt;U997</f>
        <v>1</v>
      </c>
      <c r="W997" s="0" t="n">
        <v>269803.811878467</v>
      </c>
      <c r="X997" s="0" t="n">
        <v>4.994E-006</v>
      </c>
      <c r="Y997" s="0" t="n">
        <f aca="false">(W997*X997)*EXP(L997*M997)</f>
        <v>1.34740023652106</v>
      </c>
      <c r="Z997" s="0" t="n">
        <v>228732.698823789</v>
      </c>
      <c r="AA997" s="0" t="n">
        <v>3748.14709444969</v>
      </c>
      <c r="AB997" s="0" t="n">
        <f aca="false">X997*0.1</f>
        <v>4.994E-007</v>
      </c>
      <c r="AC997" s="0" t="n">
        <f aca="false">(SQRT(((AA997/W997)^2)+((AB997/X997)^2)))*Y997</f>
        <v>0.136033991080032</v>
      </c>
      <c r="AD997" s="0" t="n">
        <v>5.223868284E-006</v>
      </c>
      <c r="AE997" s="0" t="n">
        <f aca="false">(W997*AD997)*EXP(L997*M997)</f>
        <v>1.40941957577423</v>
      </c>
      <c r="AF997" s="0" t="n">
        <v>228732.698823789</v>
      </c>
      <c r="AG997" s="0" t="n">
        <v>3748.14709444969</v>
      </c>
      <c r="AH997" s="0" t="n">
        <f aca="false">AD997*0.1</f>
        <v>5.223868284E-007</v>
      </c>
      <c r="AI997" s="0" t="n">
        <f aca="false">(SQRT(((AG997/W997)^2)+((AH997/AD997)^2)))*AE997</f>
        <v>0.142295484891654</v>
      </c>
      <c r="AJ997" s="0" t="n">
        <v>3.02832944E-007</v>
      </c>
      <c r="AK997" s="0" t="n">
        <f aca="false">(W997*AJ997)*EXP(L997*M997)</f>
        <v>0.0817054826535783</v>
      </c>
      <c r="AL997" s="0" t="n">
        <v>228732.698823789</v>
      </c>
      <c r="AM997" s="0" t="n">
        <v>3748.14709444969</v>
      </c>
      <c r="AN997" s="0" t="n">
        <f aca="false">AJ997*0.1</f>
        <v>3.02832944E-008</v>
      </c>
      <c r="AO997" s="0" t="n">
        <f aca="false">(SQRT(((AM997/W997)^2)+((AN997/AJ997)^2)))*AK997</f>
        <v>0.00824901361690747</v>
      </c>
    </row>
    <row r="998" customFormat="false" ht="15" hidden="false" customHeight="false" outlineLevel="0" collapsed="false">
      <c r="A998" s="42" t="s">
        <v>682</v>
      </c>
      <c r="B998" s="32"/>
      <c r="C998" s="0" t="s">
        <v>2123</v>
      </c>
      <c r="D998" s="47"/>
      <c r="E998" s="0" t="n">
        <v>7000</v>
      </c>
      <c r="F998" s="0" t="n">
        <v>6731</v>
      </c>
      <c r="G998" s="0" t="n">
        <f aca="false">(((F998*3.7852*35.81)/1000)/(H998^2))*1.2732</f>
        <v>18.150533673133</v>
      </c>
      <c r="H998" s="0" t="n">
        <v>8</v>
      </c>
      <c r="I998" s="0" t="n">
        <v>31.878502168448</v>
      </c>
      <c r="J998" s="0" t="n">
        <v>130.009325504884</v>
      </c>
      <c r="K998" s="0" t="n">
        <v>0.00593973</v>
      </c>
      <c r="L998" s="0" t="n">
        <v>0.005</v>
      </c>
      <c r="M998" s="0" t="n">
        <v>0</v>
      </c>
      <c r="N998" s="0" t="n">
        <v>3.94492061148789</v>
      </c>
      <c r="O998" s="0" t="n">
        <f aca="false">(N998/2204.59)*EXP(L998*M998)</f>
        <v>0.00178941236760028</v>
      </c>
      <c r="P998" s="0" t="n">
        <v>0.575296534612654</v>
      </c>
      <c r="Q998" s="0" t="n">
        <v>0.0436657928861363</v>
      </c>
      <c r="R998" s="0" t="n">
        <f aca="false">11.8457570192522*(I998/Hoja4!$BK$2)</f>
        <v>0.114402976968424</v>
      </c>
      <c r="S998" s="0" t="n">
        <v>1.14894745568521</v>
      </c>
      <c r="T998" s="0" t="n">
        <v>5.58086552427142E-005</v>
      </c>
      <c r="U998" s="0" t="n">
        <f aca="false">(SQRT(((P998/G998)^2)+((Q998/H998)^2)+((R998/I998)^2)+((S998/J998)^2)+((T998/K998)^2)))*O998</f>
        <v>6.23393715230449E-005</v>
      </c>
      <c r="V998" s="0" t="n">
        <f aca="false">O998&gt;U998</f>
        <v>1</v>
      </c>
      <c r="W998" s="0" t="n">
        <v>214574.198095823</v>
      </c>
      <c r="X998" s="0" t="n">
        <v>4.994E-006</v>
      </c>
      <c r="Y998" s="0" t="n">
        <f aca="false">(W998*X998)*EXP(L998*M998)</f>
        <v>1.07158354529054</v>
      </c>
      <c r="Z998" s="0" t="n">
        <v>176458.577817786</v>
      </c>
      <c r="AA998" s="0" t="n">
        <v>6507.82824848106</v>
      </c>
      <c r="AB998" s="0" t="n">
        <f aca="false">X998*0.1</f>
        <v>4.994E-007</v>
      </c>
      <c r="AC998" s="0" t="n">
        <f aca="false">(SQRT(((AA998/W998)^2)+((AB998/X998)^2)))*Y998</f>
        <v>0.111978431285327</v>
      </c>
      <c r="AD998" s="0" t="n">
        <v>5.223868284E-006</v>
      </c>
      <c r="AE998" s="0" t="n">
        <f aca="false">(W998*AD998)*EXP(L998*M998)</f>
        <v>1.1209073479975</v>
      </c>
      <c r="AF998" s="0" t="n">
        <v>176458.577817786</v>
      </c>
      <c r="AG998" s="0" t="n">
        <v>6507.82824848106</v>
      </c>
      <c r="AH998" s="0" t="n">
        <f aca="false">AD998*0.1</f>
        <v>5.223868284E-007</v>
      </c>
      <c r="AI998" s="0" t="n">
        <f aca="false">(SQRT(((AG998/W998)^2)+((AH998/AD998)^2)))*AE998</f>
        <v>0.117132674345914</v>
      </c>
      <c r="AJ998" s="0" t="n">
        <v>3.02832944E-007</v>
      </c>
      <c r="AK998" s="0" t="n">
        <f aca="false">(W998*AJ998)*EXP(L998*M998)</f>
        <v>0.0649801361157973</v>
      </c>
      <c r="AL998" s="0" t="n">
        <v>176458.577817786</v>
      </c>
      <c r="AM998" s="0" t="n">
        <v>6507.82824848106</v>
      </c>
      <c r="AN998" s="0" t="n">
        <f aca="false">AJ998*0.1</f>
        <v>3.02832944E-008</v>
      </c>
      <c r="AO998" s="0" t="n">
        <f aca="false">(SQRT(((AM998/W998)^2)+((AN998/AJ998)^2)))*AK998</f>
        <v>0.00679029996208197</v>
      </c>
    </row>
    <row r="999" customFormat="false" ht="15" hidden="false" customHeight="false" outlineLevel="0" collapsed="false">
      <c r="A999" s="42" t="s">
        <v>682</v>
      </c>
      <c r="B999" s="32"/>
      <c r="C999" s="0" t="s">
        <v>2125</v>
      </c>
      <c r="D999" s="47"/>
      <c r="E999" s="0" t="n">
        <v>7000</v>
      </c>
      <c r="F999" s="0" t="n">
        <v>6731</v>
      </c>
      <c r="G999" s="0" t="n">
        <f aca="false">(((F999*3.7852*35.81)/1000)/(H999^2))*1.2732</f>
        <v>18.150533673133</v>
      </c>
      <c r="H999" s="0" t="n">
        <v>8</v>
      </c>
      <c r="I999" s="0" t="n">
        <v>11.7142476933838</v>
      </c>
      <c r="J999" s="0" t="n">
        <v>68.0020357347871</v>
      </c>
      <c r="K999" s="0" t="n">
        <v>3.9836139795159</v>
      </c>
      <c r="L999" s="0" t="n">
        <v>0.005</v>
      </c>
      <c r="M999" s="0" t="n">
        <v>0</v>
      </c>
      <c r="N999" s="0" t="n">
        <v>508.546725385792</v>
      </c>
      <c r="O999" s="0" t="n">
        <f aca="false">(N999/2204.59)*EXP(L999*M999)</f>
        <v>0.230676327746108</v>
      </c>
      <c r="P999" s="0" t="n">
        <v>0.575296534612654</v>
      </c>
      <c r="Q999" s="0" t="n">
        <v>0.0436657928861363</v>
      </c>
      <c r="R999" s="0" t="n">
        <f aca="false">11.8457570192522*(I999/Hoja4!$BP$2)</f>
        <v>0.578236712013019</v>
      </c>
      <c r="S999" s="0" t="n">
        <v>0.388353619553598</v>
      </c>
      <c r="T999" s="0" t="n">
        <v>0.0223763331258358</v>
      </c>
      <c r="U999" s="0" t="n">
        <f aca="false">(SQRT(((P999/G999)^2)+((Q999/H999)^2)+((R999/I999)^2)+((S999/J999)^2)+((T999/K999)^2)))*O999</f>
        <v>0.0137154012833584</v>
      </c>
      <c r="V999" s="0" t="n">
        <f aca="false">O999&gt;U999</f>
        <v>1</v>
      </c>
      <c r="W999" s="0" t="n">
        <v>78848.6012241663</v>
      </c>
      <c r="X999" s="0" t="n">
        <v>4.994E-006</v>
      </c>
      <c r="Y999" s="0" t="n">
        <f aca="false">(W999*X999)*EXP(L999*M999)</f>
        <v>0.393769914513487</v>
      </c>
      <c r="Z999" s="0" t="n">
        <v>175689.824710131</v>
      </c>
      <c r="AA999" s="0" t="n">
        <v>804.406580767259</v>
      </c>
      <c r="AB999" s="0" t="n">
        <f aca="false">X999*0.1</f>
        <v>4.994E-007</v>
      </c>
      <c r="AC999" s="0" t="n">
        <f aca="false">(SQRT(((AA999/W999)^2)+((AB999/X999)^2)))*Y999</f>
        <v>0.0395813769787866</v>
      </c>
      <c r="AD999" s="0" t="n">
        <v>5.223868284E-006</v>
      </c>
      <c r="AE999" s="0" t="n">
        <f aca="false">(W999*AD999)*EXP(L999*M999)</f>
        <v>0.411894707172686</v>
      </c>
      <c r="AF999" s="0" t="n">
        <v>175689.824710131</v>
      </c>
      <c r="AG999" s="0" t="n">
        <v>804.406580767259</v>
      </c>
      <c r="AH999" s="0" t="n">
        <f aca="false">AD999*0.1</f>
        <v>5.223868284E-007</v>
      </c>
      <c r="AI999" s="0" t="n">
        <f aca="false">(SQRT(((AG999/W999)^2)+((AH999/AD999)^2)))*AE999</f>
        <v>0.041403263883967</v>
      </c>
      <c r="AJ999" s="0" t="n">
        <v>3.02832944E-007</v>
      </c>
      <c r="AK999" s="0" t="n">
        <f aca="false">(W999*AJ999)*EXP(L999*M999)</f>
        <v>0.0238779540389963</v>
      </c>
      <c r="AL999" s="0" t="n">
        <v>175689.824710131</v>
      </c>
      <c r="AM999" s="0" t="n">
        <v>804.406580767259</v>
      </c>
      <c r="AN999" s="0" t="n">
        <f aca="false">AJ999*0.1</f>
        <v>3.02832944E-008</v>
      </c>
      <c r="AO999" s="0" t="n">
        <f aca="false">(SQRT(((AM999/W999)^2)+((AN999/AJ999)^2)))*AK999</f>
        <v>0.00240018921066475</v>
      </c>
    </row>
    <row r="1000" customFormat="false" ht="15" hidden="false" customHeight="false" outlineLevel="0" collapsed="false">
      <c r="A1000" s="42" t="s">
        <v>682</v>
      </c>
      <c r="B1000" s="40" t="s">
        <v>1513</v>
      </c>
      <c r="C1000" s="0" t="s">
        <v>2122</v>
      </c>
      <c r="D1000" s="41"/>
      <c r="E1000" s="0" t="n">
        <v>7000</v>
      </c>
      <c r="F1000" s="0" t="n">
        <v>6731</v>
      </c>
      <c r="G1000" s="0" t="n">
        <f aca="false">(((F1000*3.7852*35.81)/1000)/(H1000^2))*1.2732</f>
        <v>18.150533673133</v>
      </c>
      <c r="H1000" s="0" t="n">
        <v>8</v>
      </c>
      <c r="I1000" s="0" t="n">
        <v>40.0837634643391</v>
      </c>
      <c r="J1000" s="0" t="n">
        <v>68.0016224983599</v>
      </c>
      <c r="K1000" s="0" t="n">
        <v>3.82238500207701</v>
      </c>
      <c r="L1000" s="0" t="n">
        <v>0.005</v>
      </c>
      <c r="M1000" s="0" t="n">
        <v>0</v>
      </c>
      <c r="N1000" s="0" t="n">
        <v>1669.71415487077</v>
      </c>
      <c r="O1000" s="0" t="n">
        <f aca="false">(N1000/2204.59)*EXP(L1000*M1000)</f>
        <v>0.757380807710627</v>
      </c>
      <c r="P1000" s="0" t="n">
        <v>0.575296534612654</v>
      </c>
      <c r="Q1000" s="0" t="n">
        <v>0.0436657928861363</v>
      </c>
      <c r="R1000" s="0" t="n">
        <f aca="false">11.8457570192522*(I1000/Hoja4!$BK$2)</f>
        <v>0.143849351647308</v>
      </c>
      <c r="S1000" s="0" t="n">
        <v>0.346725101597201</v>
      </c>
      <c r="T1000" s="0" t="n">
        <v>0.0215793379964769</v>
      </c>
      <c r="U1000" s="0" t="n">
        <f aca="false">(SQRT(((P1000/G1000)^2)+((Q1000/H1000)^2)+((R1000/I1000)^2)+((S1000/J1000)^2)+((T1000/K1000)^2)))*O1000</f>
        <v>0.0251784093111869</v>
      </c>
      <c r="V1000" s="0" t="n">
        <f aca="false">O1000&gt;U1000</f>
        <v>1</v>
      </c>
      <c r="W1000" s="0" t="n">
        <v>269803.811878467</v>
      </c>
      <c r="X1000" s="0" t="n">
        <v>4.994E-006</v>
      </c>
      <c r="Y1000" s="0" t="n">
        <f aca="false">(W1000*X1000)*EXP(L1000*M1000)</f>
        <v>1.34740023652106</v>
      </c>
      <c r="Z1000" s="0" t="n">
        <v>228732.698823789</v>
      </c>
      <c r="AA1000" s="0" t="n">
        <v>3748.14709444969</v>
      </c>
      <c r="AB1000" s="0" t="n">
        <f aca="false">X1000*0.1</f>
        <v>4.994E-007</v>
      </c>
      <c r="AC1000" s="0" t="n">
        <f aca="false">(SQRT(((AA1000/W1000)^2)+((AB1000/X1000)^2)))*Y1000</f>
        <v>0.136033991080032</v>
      </c>
      <c r="AD1000" s="0" t="n">
        <v>5.223868284E-006</v>
      </c>
      <c r="AE1000" s="0" t="n">
        <f aca="false">(W1000*AD1000)*EXP(L1000*M1000)</f>
        <v>1.40941957577423</v>
      </c>
      <c r="AF1000" s="0" t="n">
        <v>228732.698823789</v>
      </c>
      <c r="AG1000" s="0" t="n">
        <v>3748.14709444969</v>
      </c>
      <c r="AH1000" s="0" t="n">
        <f aca="false">AD1000*0.1</f>
        <v>5.223868284E-007</v>
      </c>
      <c r="AI1000" s="0" t="n">
        <f aca="false">(SQRT(((AG1000/W1000)^2)+((AH1000/AD1000)^2)))*AE1000</f>
        <v>0.142295484891654</v>
      </c>
      <c r="AJ1000" s="0" t="n">
        <v>3.02832944E-007</v>
      </c>
      <c r="AK1000" s="0" t="n">
        <f aca="false">(W1000*AJ1000)*EXP(L1000*M1000)</f>
        <v>0.0817054826535783</v>
      </c>
      <c r="AL1000" s="0" t="n">
        <v>228732.698823789</v>
      </c>
      <c r="AM1000" s="0" t="n">
        <v>3748.14709444969</v>
      </c>
      <c r="AN1000" s="0" t="n">
        <f aca="false">AJ1000*0.1</f>
        <v>3.02832944E-008</v>
      </c>
      <c r="AO1000" s="0" t="n">
        <f aca="false">(SQRT(((AM1000/W1000)^2)+((AN1000/AJ1000)^2)))*AK1000</f>
        <v>0.00824901361690747</v>
      </c>
    </row>
    <row r="1001" customFormat="false" ht="15" hidden="false" customHeight="false" outlineLevel="0" collapsed="false">
      <c r="A1001" s="42" t="s">
        <v>682</v>
      </c>
      <c r="B1001" s="32"/>
      <c r="C1001" s="0" t="s">
        <v>2122</v>
      </c>
      <c r="D1001" s="47"/>
      <c r="E1001" s="0" t="n">
        <v>7000</v>
      </c>
      <c r="F1001" s="0" t="n">
        <v>6731</v>
      </c>
      <c r="G1001" s="0" t="n">
        <f aca="false">(((F1001*3.7852*35.81)/1000)/(H1001^2))*1.2732</f>
        <v>18.150533673133</v>
      </c>
      <c r="H1001" s="0" t="n">
        <v>8</v>
      </c>
      <c r="I1001" s="0" t="n">
        <v>40.0837634643391</v>
      </c>
      <c r="J1001" s="0" t="n">
        <v>68.0016224983599</v>
      </c>
      <c r="K1001" s="0" t="n">
        <v>3.82238500207701</v>
      </c>
      <c r="L1001" s="0" t="n">
        <v>0.005</v>
      </c>
      <c r="M1001" s="0" t="n">
        <v>0</v>
      </c>
      <c r="N1001" s="0" t="n">
        <v>1669.71415487077</v>
      </c>
      <c r="O1001" s="0" t="n">
        <f aca="false">(N1001/2204.59)*EXP(L1001*M1001)</f>
        <v>0.757380807710627</v>
      </c>
      <c r="P1001" s="0" t="n">
        <v>0.575296534612654</v>
      </c>
      <c r="Q1001" s="0" t="n">
        <v>0.0436657928861363</v>
      </c>
      <c r="R1001" s="0" t="n">
        <f aca="false">11.8457570192522*(I1001/Hoja4!$BK$2)</f>
        <v>0.143849351647308</v>
      </c>
      <c r="S1001" s="0" t="n">
        <v>0.346725101597201</v>
      </c>
      <c r="T1001" s="0" t="n">
        <v>0.0215793379964769</v>
      </c>
      <c r="U1001" s="0" t="n">
        <f aca="false">(SQRT(((P1001/G1001)^2)+((Q1001/H1001)^2)+((R1001/I1001)^2)+((S1001/J1001)^2)+((T1001/K1001)^2)))*O1001</f>
        <v>0.0251784093111869</v>
      </c>
      <c r="V1001" s="0" t="n">
        <f aca="false">O1001&gt;U1001</f>
        <v>1</v>
      </c>
      <c r="W1001" s="0" t="n">
        <v>269803.811878467</v>
      </c>
      <c r="X1001" s="0" t="n">
        <v>4.994E-006</v>
      </c>
      <c r="Y1001" s="0" t="n">
        <f aca="false">(W1001*X1001)*EXP(L1001*M1001)</f>
        <v>1.34740023652106</v>
      </c>
      <c r="Z1001" s="0" t="n">
        <v>228732.698823789</v>
      </c>
      <c r="AA1001" s="0" t="n">
        <v>3748.14709444969</v>
      </c>
      <c r="AB1001" s="0" t="n">
        <f aca="false">X1001*0.1</f>
        <v>4.994E-007</v>
      </c>
      <c r="AC1001" s="0" t="n">
        <f aca="false">(SQRT(((AA1001/W1001)^2)+((AB1001/X1001)^2)))*Y1001</f>
        <v>0.136033991080032</v>
      </c>
      <c r="AD1001" s="0" t="n">
        <v>5.223868284E-006</v>
      </c>
      <c r="AE1001" s="0" t="n">
        <f aca="false">(W1001*AD1001)*EXP(L1001*M1001)</f>
        <v>1.40941957577423</v>
      </c>
      <c r="AF1001" s="0" t="n">
        <v>228732.698823789</v>
      </c>
      <c r="AG1001" s="0" t="n">
        <v>3748.14709444969</v>
      </c>
      <c r="AH1001" s="0" t="n">
        <f aca="false">AD1001*0.1</f>
        <v>5.223868284E-007</v>
      </c>
      <c r="AI1001" s="0" t="n">
        <f aca="false">(SQRT(((AG1001/W1001)^2)+((AH1001/AD1001)^2)))*AE1001</f>
        <v>0.142295484891654</v>
      </c>
      <c r="AJ1001" s="0" t="n">
        <v>3.02832944E-007</v>
      </c>
      <c r="AK1001" s="0" t="n">
        <f aca="false">(W1001*AJ1001)*EXP(L1001*M1001)</f>
        <v>0.0817054826535783</v>
      </c>
      <c r="AL1001" s="0" t="n">
        <v>228732.698823789</v>
      </c>
      <c r="AM1001" s="0" t="n">
        <v>3748.14709444969</v>
      </c>
      <c r="AN1001" s="0" t="n">
        <f aca="false">AJ1001*0.1</f>
        <v>3.02832944E-008</v>
      </c>
      <c r="AO1001" s="0" t="n">
        <f aca="false">(SQRT(((AM1001/W1001)^2)+((AN1001/AJ1001)^2)))*AK1001</f>
        <v>0.00824901361690747</v>
      </c>
    </row>
    <row r="1002" customFormat="false" ht="15" hidden="false" customHeight="false" outlineLevel="0" collapsed="false">
      <c r="A1002" s="42" t="s">
        <v>682</v>
      </c>
      <c r="B1002" s="32"/>
      <c r="C1002" s="0" t="s">
        <v>2123</v>
      </c>
      <c r="D1002" s="47"/>
      <c r="E1002" s="0" t="n">
        <v>7000</v>
      </c>
      <c r="F1002" s="0" t="n">
        <v>6731</v>
      </c>
      <c r="G1002" s="0" t="n">
        <f aca="false">(((F1002*3.7852*35.81)/1000)/(H1002^2))*1.2732</f>
        <v>18.150533673133</v>
      </c>
      <c r="H1002" s="0" t="n">
        <v>8</v>
      </c>
      <c r="I1002" s="0" t="n">
        <v>31.878502168448</v>
      </c>
      <c r="J1002" s="0" t="n">
        <v>130.009325504884</v>
      </c>
      <c r="K1002" s="0" t="n">
        <v>0.00593973</v>
      </c>
      <c r="L1002" s="0" t="n">
        <v>0.005</v>
      </c>
      <c r="M1002" s="0" t="n">
        <v>0</v>
      </c>
      <c r="N1002" s="0" t="n">
        <v>3.94492061148789</v>
      </c>
      <c r="O1002" s="0" t="n">
        <f aca="false">(N1002/2204.59)*EXP(L1002*M1002)</f>
        <v>0.00178941236760028</v>
      </c>
      <c r="P1002" s="0" t="n">
        <v>0.575296534612654</v>
      </c>
      <c r="Q1002" s="0" t="n">
        <v>0.0436657928861363</v>
      </c>
      <c r="R1002" s="0" t="n">
        <f aca="false">11.8457570192522*(I1002/Hoja4!$BK$2)</f>
        <v>0.114402976968424</v>
      </c>
      <c r="S1002" s="0" t="n">
        <v>1.14894745568521</v>
      </c>
      <c r="T1002" s="0" t="n">
        <v>5.58086552427142E-005</v>
      </c>
      <c r="U1002" s="0" t="n">
        <f aca="false">(SQRT(((P1002/G1002)^2)+((Q1002/H1002)^2)+((R1002/I1002)^2)+((S1002/J1002)^2)+((T1002/K1002)^2)))*O1002</f>
        <v>6.23393715230449E-005</v>
      </c>
      <c r="V1002" s="0" t="n">
        <f aca="false">O1002&gt;U1002</f>
        <v>1</v>
      </c>
      <c r="W1002" s="0" t="n">
        <v>214574.198095823</v>
      </c>
      <c r="X1002" s="0" t="n">
        <v>4.994E-006</v>
      </c>
      <c r="Y1002" s="0" t="n">
        <f aca="false">(W1002*X1002)*EXP(L1002*M1002)</f>
        <v>1.07158354529054</v>
      </c>
      <c r="Z1002" s="0" t="n">
        <v>176458.577817786</v>
      </c>
      <c r="AA1002" s="0" t="n">
        <v>6507.82824848106</v>
      </c>
      <c r="AB1002" s="0" t="n">
        <f aca="false">X1002*0.1</f>
        <v>4.994E-007</v>
      </c>
      <c r="AC1002" s="0" t="n">
        <f aca="false">(SQRT(((AA1002/W1002)^2)+((AB1002/X1002)^2)))*Y1002</f>
        <v>0.111978431285327</v>
      </c>
      <c r="AD1002" s="0" t="n">
        <v>5.223868284E-006</v>
      </c>
      <c r="AE1002" s="0" t="n">
        <f aca="false">(W1002*AD1002)*EXP(L1002*M1002)</f>
        <v>1.1209073479975</v>
      </c>
      <c r="AF1002" s="0" t="n">
        <v>176458.577817786</v>
      </c>
      <c r="AG1002" s="0" t="n">
        <v>6507.82824848106</v>
      </c>
      <c r="AH1002" s="0" t="n">
        <f aca="false">AD1002*0.1</f>
        <v>5.223868284E-007</v>
      </c>
      <c r="AI1002" s="0" t="n">
        <f aca="false">(SQRT(((AG1002/W1002)^2)+((AH1002/AD1002)^2)))*AE1002</f>
        <v>0.117132674345914</v>
      </c>
      <c r="AJ1002" s="0" t="n">
        <v>3.02832944E-007</v>
      </c>
      <c r="AK1002" s="0" t="n">
        <f aca="false">(W1002*AJ1002)*EXP(L1002*M1002)</f>
        <v>0.0649801361157973</v>
      </c>
      <c r="AL1002" s="0" t="n">
        <v>176458.577817786</v>
      </c>
      <c r="AM1002" s="0" t="n">
        <v>6507.82824848106</v>
      </c>
      <c r="AN1002" s="0" t="n">
        <f aca="false">AJ1002*0.1</f>
        <v>3.02832944E-008</v>
      </c>
      <c r="AO1002" s="0" t="n">
        <f aca="false">(SQRT(((AM1002/W1002)^2)+((AN1002/AJ1002)^2)))*AK1002</f>
        <v>0.00679029996208197</v>
      </c>
    </row>
    <row r="1003" customFormat="false" ht="15" hidden="false" customHeight="false" outlineLevel="0" collapsed="false">
      <c r="A1003" s="42" t="s">
        <v>682</v>
      </c>
      <c r="B1003" s="32"/>
      <c r="C1003" s="0" t="s">
        <v>2125</v>
      </c>
      <c r="D1003" s="47"/>
      <c r="E1003" s="0" t="n">
        <v>7000</v>
      </c>
      <c r="F1003" s="0" t="n">
        <v>6731</v>
      </c>
      <c r="G1003" s="0" t="n">
        <f aca="false">(((F1003*3.7852*35.81)/1000)/(H1003^2))*1.2732</f>
        <v>18.150533673133</v>
      </c>
      <c r="H1003" s="0" t="n">
        <v>8</v>
      </c>
      <c r="I1003" s="0" t="n">
        <v>11.7142476933838</v>
      </c>
      <c r="J1003" s="0" t="n">
        <v>68.0020357347871</v>
      </c>
      <c r="K1003" s="0" t="n">
        <v>3.9836139795159</v>
      </c>
      <c r="L1003" s="0" t="n">
        <v>0.005</v>
      </c>
      <c r="M1003" s="0" t="n">
        <v>0</v>
      </c>
      <c r="N1003" s="0" t="n">
        <v>508.546725385792</v>
      </c>
      <c r="O1003" s="0" t="n">
        <f aca="false">(N1003/2204.59)*EXP(L1003*M1003)</f>
        <v>0.230676327746108</v>
      </c>
      <c r="P1003" s="0" t="n">
        <v>0.575296534612654</v>
      </c>
      <c r="Q1003" s="0" t="n">
        <v>0.0436657928861363</v>
      </c>
      <c r="R1003" s="0" t="n">
        <f aca="false">11.8457570192522*(I1003/Hoja4!$BP$2)</f>
        <v>0.578236712013019</v>
      </c>
      <c r="S1003" s="0" t="n">
        <v>0.388353619553598</v>
      </c>
      <c r="T1003" s="0" t="n">
        <v>0.0223763331258358</v>
      </c>
      <c r="U1003" s="0" t="n">
        <f aca="false">(SQRT(((P1003/G1003)^2)+((Q1003/H1003)^2)+((R1003/I1003)^2)+((S1003/J1003)^2)+((T1003/K1003)^2)))*O1003</f>
        <v>0.0137154012833584</v>
      </c>
      <c r="V1003" s="0" t="n">
        <f aca="false">O1003&gt;U1003</f>
        <v>1</v>
      </c>
      <c r="W1003" s="0" t="n">
        <v>78848.6012241663</v>
      </c>
      <c r="X1003" s="0" t="n">
        <v>4.994E-006</v>
      </c>
      <c r="Y1003" s="0" t="n">
        <f aca="false">(W1003*X1003)*EXP(L1003*M1003)</f>
        <v>0.393769914513487</v>
      </c>
      <c r="Z1003" s="0" t="n">
        <v>175689.824710131</v>
      </c>
      <c r="AA1003" s="0" t="n">
        <v>804.406580767259</v>
      </c>
      <c r="AB1003" s="0" t="n">
        <f aca="false">X1003*0.1</f>
        <v>4.994E-007</v>
      </c>
      <c r="AC1003" s="0" t="n">
        <f aca="false">(SQRT(((AA1003/W1003)^2)+((AB1003/X1003)^2)))*Y1003</f>
        <v>0.0395813769787866</v>
      </c>
      <c r="AD1003" s="0" t="n">
        <v>5.223868284E-006</v>
      </c>
      <c r="AE1003" s="0" t="n">
        <f aca="false">(W1003*AD1003)*EXP(L1003*M1003)</f>
        <v>0.411894707172686</v>
      </c>
      <c r="AF1003" s="0" t="n">
        <v>175689.824710131</v>
      </c>
      <c r="AG1003" s="0" t="n">
        <v>804.406580767259</v>
      </c>
      <c r="AH1003" s="0" t="n">
        <f aca="false">AD1003*0.1</f>
        <v>5.223868284E-007</v>
      </c>
      <c r="AI1003" s="0" t="n">
        <f aca="false">(SQRT(((AG1003/W1003)^2)+((AH1003/AD1003)^2)))*AE1003</f>
        <v>0.041403263883967</v>
      </c>
      <c r="AJ1003" s="0" t="n">
        <v>3.02832944E-007</v>
      </c>
      <c r="AK1003" s="0" t="n">
        <f aca="false">(W1003*AJ1003)*EXP(L1003*M1003)</f>
        <v>0.0238779540389963</v>
      </c>
      <c r="AL1003" s="0" t="n">
        <v>175689.824710131</v>
      </c>
      <c r="AM1003" s="0" t="n">
        <v>804.406580767259</v>
      </c>
      <c r="AN1003" s="0" t="n">
        <f aca="false">AJ1003*0.1</f>
        <v>3.02832944E-008</v>
      </c>
      <c r="AO1003" s="0" t="n">
        <f aca="false">(SQRT(((AM1003/W1003)^2)+((AN1003/AJ1003)^2)))*AK1003</f>
        <v>0.00240018921066475</v>
      </c>
    </row>
    <row r="1004" customFormat="false" ht="15" hidden="false" customHeight="false" outlineLevel="0" collapsed="false">
      <c r="A1004" s="42" t="s">
        <v>682</v>
      </c>
      <c r="B1004" s="40" t="s">
        <v>1518</v>
      </c>
      <c r="C1004" s="0" t="s">
        <v>2122</v>
      </c>
      <c r="D1004" s="41"/>
      <c r="E1004" s="0" t="n">
        <v>7000</v>
      </c>
      <c r="F1004" s="0" t="n">
        <v>6731</v>
      </c>
      <c r="G1004" s="0" t="n">
        <f aca="false">(((F1004*3.7852*35.81)/1000)/(H1004^2))*1.2732</f>
        <v>18.150533673133</v>
      </c>
      <c r="H1004" s="0" t="n">
        <v>8</v>
      </c>
      <c r="I1004" s="0" t="n">
        <v>40.0837634643391</v>
      </c>
      <c r="J1004" s="0" t="n">
        <v>68.0016224983599</v>
      </c>
      <c r="K1004" s="0" t="n">
        <v>3.82238500207701</v>
      </c>
      <c r="L1004" s="0" t="n">
        <v>0.005</v>
      </c>
      <c r="M1004" s="0" t="n">
        <v>0</v>
      </c>
      <c r="N1004" s="0" t="n">
        <v>1669.71415487077</v>
      </c>
      <c r="O1004" s="0" t="n">
        <f aca="false">(N1004/2204.59)*EXP(L1004*M1004)</f>
        <v>0.757380807710627</v>
      </c>
      <c r="P1004" s="0" t="n">
        <v>0.575296534612654</v>
      </c>
      <c r="Q1004" s="0" t="n">
        <v>0.0436657928861363</v>
      </c>
      <c r="R1004" s="0" t="n">
        <f aca="false">11.8457570192522*(I1004/Hoja4!$BK$2)</f>
        <v>0.143849351647308</v>
      </c>
      <c r="S1004" s="0" t="n">
        <v>0.346725101597201</v>
      </c>
      <c r="T1004" s="0" t="n">
        <v>0.0215793379964769</v>
      </c>
      <c r="U1004" s="0" t="n">
        <f aca="false">(SQRT(((P1004/G1004)^2)+((Q1004/H1004)^2)+((R1004/I1004)^2)+((S1004/J1004)^2)+((T1004/K1004)^2)))*O1004</f>
        <v>0.0251784093111869</v>
      </c>
      <c r="V1004" s="0" t="n">
        <f aca="false">O1004&gt;U1004</f>
        <v>1</v>
      </c>
      <c r="W1004" s="0" t="n">
        <v>269803.811878467</v>
      </c>
      <c r="X1004" s="0" t="n">
        <v>4.994E-006</v>
      </c>
      <c r="Y1004" s="0" t="n">
        <f aca="false">(W1004*X1004)*EXP(L1004*M1004)</f>
        <v>1.34740023652106</v>
      </c>
      <c r="Z1004" s="0" t="n">
        <v>228732.698823789</v>
      </c>
      <c r="AA1004" s="0" t="n">
        <v>3748.14709444969</v>
      </c>
      <c r="AB1004" s="0" t="n">
        <f aca="false">X1004*0.1</f>
        <v>4.994E-007</v>
      </c>
      <c r="AC1004" s="0" t="n">
        <f aca="false">(SQRT(((AA1004/W1004)^2)+((AB1004/X1004)^2)))*Y1004</f>
        <v>0.136033991080032</v>
      </c>
      <c r="AD1004" s="0" t="n">
        <v>5.223868284E-006</v>
      </c>
      <c r="AE1004" s="0" t="n">
        <f aca="false">(W1004*AD1004)*EXP(L1004*M1004)</f>
        <v>1.40941957577423</v>
      </c>
      <c r="AF1004" s="0" t="n">
        <v>228732.698823789</v>
      </c>
      <c r="AG1004" s="0" t="n">
        <v>3748.14709444969</v>
      </c>
      <c r="AH1004" s="0" t="n">
        <f aca="false">AD1004*0.1</f>
        <v>5.223868284E-007</v>
      </c>
      <c r="AI1004" s="0" t="n">
        <f aca="false">(SQRT(((AG1004/W1004)^2)+((AH1004/AD1004)^2)))*AE1004</f>
        <v>0.142295484891654</v>
      </c>
      <c r="AJ1004" s="0" t="n">
        <v>3.02832944E-007</v>
      </c>
      <c r="AK1004" s="0" t="n">
        <f aca="false">(W1004*AJ1004)*EXP(L1004*M1004)</f>
        <v>0.0817054826535783</v>
      </c>
      <c r="AL1004" s="0" t="n">
        <v>228732.698823789</v>
      </c>
      <c r="AM1004" s="0" t="n">
        <v>3748.14709444969</v>
      </c>
      <c r="AN1004" s="0" t="n">
        <f aca="false">AJ1004*0.1</f>
        <v>3.02832944E-008</v>
      </c>
      <c r="AO1004" s="0" t="n">
        <f aca="false">(SQRT(((AM1004/W1004)^2)+((AN1004/AJ1004)^2)))*AK1004</f>
        <v>0.00824901361690747</v>
      </c>
    </row>
    <row r="1005" customFormat="false" ht="15" hidden="false" customHeight="false" outlineLevel="0" collapsed="false">
      <c r="A1005" s="42" t="s">
        <v>682</v>
      </c>
      <c r="B1005" s="32"/>
      <c r="C1005" s="0" t="s">
        <v>2122</v>
      </c>
      <c r="D1005" s="47"/>
      <c r="E1005" s="0" t="n">
        <v>7000</v>
      </c>
      <c r="F1005" s="0" t="n">
        <v>6731</v>
      </c>
      <c r="G1005" s="0" t="n">
        <f aca="false">(((F1005*3.7852*35.81)/1000)/(H1005^2))*1.2732</f>
        <v>18.150533673133</v>
      </c>
      <c r="H1005" s="0" t="n">
        <v>8</v>
      </c>
      <c r="I1005" s="0" t="n">
        <v>40.0837634643391</v>
      </c>
      <c r="J1005" s="0" t="n">
        <v>68.0016224983599</v>
      </c>
      <c r="K1005" s="0" t="n">
        <v>3.82238500207701</v>
      </c>
      <c r="L1005" s="0" t="n">
        <v>0.005</v>
      </c>
      <c r="M1005" s="0" t="n">
        <v>0</v>
      </c>
      <c r="N1005" s="0" t="n">
        <v>1669.71415487077</v>
      </c>
      <c r="O1005" s="0" t="n">
        <f aca="false">(N1005/2204.59)*EXP(L1005*M1005)</f>
        <v>0.757380807710627</v>
      </c>
      <c r="P1005" s="0" t="n">
        <v>0.575296534612654</v>
      </c>
      <c r="Q1005" s="0" t="n">
        <v>0.0436657928861363</v>
      </c>
      <c r="R1005" s="0" t="n">
        <f aca="false">11.8457570192522*(I1005/Hoja4!$BK$2)</f>
        <v>0.143849351647308</v>
      </c>
      <c r="S1005" s="0" t="n">
        <v>0.346725101597201</v>
      </c>
      <c r="T1005" s="0" t="n">
        <v>0.0215793379964769</v>
      </c>
      <c r="U1005" s="0" t="n">
        <f aca="false">(SQRT(((P1005/G1005)^2)+((Q1005/H1005)^2)+((R1005/I1005)^2)+((S1005/J1005)^2)+((T1005/K1005)^2)))*O1005</f>
        <v>0.0251784093111869</v>
      </c>
      <c r="V1005" s="0" t="n">
        <f aca="false">O1005&gt;U1005</f>
        <v>1</v>
      </c>
      <c r="W1005" s="0" t="n">
        <v>269803.811878467</v>
      </c>
      <c r="X1005" s="0" t="n">
        <v>4.994E-006</v>
      </c>
      <c r="Y1005" s="0" t="n">
        <f aca="false">(W1005*X1005)*EXP(L1005*M1005)</f>
        <v>1.34740023652106</v>
      </c>
      <c r="Z1005" s="0" t="n">
        <v>228732.698823789</v>
      </c>
      <c r="AA1005" s="0" t="n">
        <v>3748.14709444969</v>
      </c>
      <c r="AB1005" s="0" t="n">
        <f aca="false">X1005*0.1</f>
        <v>4.994E-007</v>
      </c>
      <c r="AC1005" s="0" t="n">
        <f aca="false">(SQRT(((AA1005/W1005)^2)+((AB1005/X1005)^2)))*Y1005</f>
        <v>0.136033991080032</v>
      </c>
      <c r="AD1005" s="0" t="n">
        <v>5.223868284E-006</v>
      </c>
      <c r="AE1005" s="0" t="n">
        <f aca="false">(W1005*AD1005)*EXP(L1005*M1005)</f>
        <v>1.40941957577423</v>
      </c>
      <c r="AF1005" s="0" t="n">
        <v>228732.698823789</v>
      </c>
      <c r="AG1005" s="0" t="n">
        <v>3748.14709444969</v>
      </c>
      <c r="AH1005" s="0" t="n">
        <f aca="false">AD1005*0.1</f>
        <v>5.223868284E-007</v>
      </c>
      <c r="AI1005" s="0" t="n">
        <f aca="false">(SQRT(((AG1005/W1005)^2)+((AH1005/AD1005)^2)))*AE1005</f>
        <v>0.142295484891654</v>
      </c>
      <c r="AJ1005" s="0" t="n">
        <v>3.02832944E-007</v>
      </c>
      <c r="AK1005" s="0" t="n">
        <f aca="false">(W1005*AJ1005)*EXP(L1005*M1005)</f>
        <v>0.0817054826535783</v>
      </c>
      <c r="AL1005" s="0" t="n">
        <v>228732.698823789</v>
      </c>
      <c r="AM1005" s="0" t="n">
        <v>3748.14709444969</v>
      </c>
      <c r="AN1005" s="0" t="n">
        <f aca="false">AJ1005*0.1</f>
        <v>3.02832944E-008</v>
      </c>
      <c r="AO1005" s="0" t="n">
        <f aca="false">(SQRT(((AM1005/W1005)^2)+((AN1005/AJ1005)^2)))*AK1005</f>
        <v>0.00824901361690747</v>
      </c>
    </row>
    <row r="1006" customFormat="false" ht="15" hidden="false" customHeight="false" outlineLevel="0" collapsed="false">
      <c r="A1006" s="42" t="s">
        <v>682</v>
      </c>
      <c r="B1006" s="32"/>
      <c r="C1006" s="0" t="s">
        <v>2123</v>
      </c>
      <c r="D1006" s="47"/>
      <c r="E1006" s="0" t="n">
        <v>7000</v>
      </c>
      <c r="F1006" s="0" t="n">
        <v>6731</v>
      </c>
      <c r="G1006" s="0" t="n">
        <f aca="false">(((F1006*3.7852*35.81)/1000)/(H1006^2))*1.2732</f>
        <v>18.150533673133</v>
      </c>
      <c r="H1006" s="0" t="n">
        <v>8</v>
      </c>
      <c r="I1006" s="0" t="n">
        <v>31.878502168448</v>
      </c>
      <c r="J1006" s="0" t="n">
        <v>130.009325504884</v>
      </c>
      <c r="K1006" s="0" t="n">
        <v>0.00593973</v>
      </c>
      <c r="L1006" s="0" t="n">
        <v>0.005</v>
      </c>
      <c r="M1006" s="0" t="n">
        <v>0</v>
      </c>
      <c r="N1006" s="0" t="n">
        <v>3.94492061148789</v>
      </c>
      <c r="O1006" s="0" t="n">
        <f aca="false">(N1006/2204.59)*EXP(L1006*M1006)</f>
        <v>0.00178941236760028</v>
      </c>
      <c r="P1006" s="0" t="n">
        <v>0.575296534612654</v>
      </c>
      <c r="Q1006" s="0" t="n">
        <v>0.0436657928861363</v>
      </c>
      <c r="R1006" s="0" t="n">
        <f aca="false">11.8457570192522*(I1006/Hoja4!$BK$2)</f>
        <v>0.114402976968424</v>
      </c>
      <c r="S1006" s="0" t="n">
        <v>1.14894745568521</v>
      </c>
      <c r="T1006" s="0" t="n">
        <v>5.58086552427142E-005</v>
      </c>
      <c r="U1006" s="0" t="n">
        <f aca="false">(SQRT(((P1006/G1006)^2)+((Q1006/H1006)^2)+((R1006/I1006)^2)+((S1006/J1006)^2)+((T1006/K1006)^2)))*O1006</f>
        <v>6.23393715230449E-005</v>
      </c>
      <c r="V1006" s="0" t="n">
        <f aca="false">O1006&gt;U1006</f>
        <v>1</v>
      </c>
      <c r="W1006" s="0" t="n">
        <v>214574.198095823</v>
      </c>
      <c r="X1006" s="0" t="n">
        <v>4.994E-006</v>
      </c>
      <c r="Y1006" s="0" t="n">
        <f aca="false">(W1006*X1006)*EXP(L1006*M1006)</f>
        <v>1.07158354529054</v>
      </c>
      <c r="Z1006" s="0" t="n">
        <v>176458.577817786</v>
      </c>
      <c r="AA1006" s="0" t="n">
        <v>6507.82824848106</v>
      </c>
      <c r="AB1006" s="0" t="n">
        <f aca="false">X1006*0.1</f>
        <v>4.994E-007</v>
      </c>
      <c r="AC1006" s="0" t="n">
        <f aca="false">(SQRT(((AA1006/W1006)^2)+((AB1006/X1006)^2)))*Y1006</f>
        <v>0.111978431285327</v>
      </c>
      <c r="AD1006" s="0" t="n">
        <v>5.223868284E-006</v>
      </c>
      <c r="AE1006" s="0" t="n">
        <f aca="false">(W1006*AD1006)*EXP(L1006*M1006)</f>
        <v>1.1209073479975</v>
      </c>
      <c r="AF1006" s="0" t="n">
        <v>176458.577817786</v>
      </c>
      <c r="AG1006" s="0" t="n">
        <v>6507.82824848106</v>
      </c>
      <c r="AH1006" s="0" t="n">
        <f aca="false">AD1006*0.1</f>
        <v>5.223868284E-007</v>
      </c>
      <c r="AI1006" s="0" t="n">
        <f aca="false">(SQRT(((AG1006/W1006)^2)+((AH1006/AD1006)^2)))*AE1006</f>
        <v>0.117132674345914</v>
      </c>
      <c r="AJ1006" s="0" t="n">
        <v>3.02832944E-007</v>
      </c>
      <c r="AK1006" s="0" t="n">
        <f aca="false">(W1006*AJ1006)*EXP(L1006*M1006)</f>
        <v>0.0649801361157973</v>
      </c>
      <c r="AL1006" s="0" t="n">
        <v>176458.577817786</v>
      </c>
      <c r="AM1006" s="0" t="n">
        <v>6507.82824848106</v>
      </c>
      <c r="AN1006" s="0" t="n">
        <f aca="false">AJ1006*0.1</f>
        <v>3.02832944E-008</v>
      </c>
      <c r="AO1006" s="0" t="n">
        <f aca="false">(SQRT(((AM1006/W1006)^2)+((AN1006/AJ1006)^2)))*AK1006</f>
        <v>0.00679029996208197</v>
      </c>
    </row>
    <row r="1007" customFormat="false" ht="15" hidden="false" customHeight="false" outlineLevel="0" collapsed="false">
      <c r="A1007" s="42" t="s">
        <v>682</v>
      </c>
      <c r="B1007" s="32"/>
      <c r="C1007" s="0" t="s">
        <v>2125</v>
      </c>
      <c r="D1007" s="47"/>
      <c r="E1007" s="0" t="n">
        <v>7000</v>
      </c>
      <c r="F1007" s="0" t="n">
        <v>6731</v>
      </c>
      <c r="G1007" s="0" t="n">
        <f aca="false">(((F1007*3.7852*35.81)/1000)/(H1007^2))*1.2732</f>
        <v>18.150533673133</v>
      </c>
      <c r="H1007" s="0" t="n">
        <v>8</v>
      </c>
      <c r="I1007" s="0" t="n">
        <v>11.7142476933838</v>
      </c>
      <c r="J1007" s="0" t="n">
        <v>68.0020357347871</v>
      </c>
      <c r="K1007" s="0" t="n">
        <v>3.9836139795159</v>
      </c>
      <c r="L1007" s="0" t="n">
        <v>0.005</v>
      </c>
      <c r="M1007" s="0" t="n">
        <v>0</v>
      </c>
      <c r="N1007" s="0" t="n">
        <v>508.546725385792</v>
      </c>
      <c r="O1007" s="0" t="n">
        <f aca="false">(N1007/2204.59)*EXP(L1007*M1007)</f>
        <v>0.230676327746108</v>
      </c>
      <c r="P1007" s="0" t="n">
        <v>0.575296534612654</v>
      </c>
      <c r="Q1007" s="0" t="n">
        <v>0.0436657928861363</v>
      </c>
      <c r="R1007" s="0" t="n">
        <f aca="false">11.8457570192522*(I1007/Hoja4!$BP$2)</f>
        <v>0.578236712013019</v>
      </c>
      <c r="S1007" s="0" t="n">
        <v>0.388353619553598</v>
      </c>
      <c r="T1007" s="0" t="n">
        <v>0.0223763331258358</v>
      </c>
      <c r="U1007" s="0" t="n">
        <f aca="false">(SQRT(((P1007/G1007)^2)+((Q1007/H1007)^2)+((R1007/I1007)^2)+((S1007/J1007)^2)+((T1007/K1007)^2)))*O1007</f>
        <v>0.0137154012833584</v>
      </c>
      <c r="V1007" s="0" t="n">
        <f aca="false">O1007&gt;U1007</f>
        <v>1</v>
      </c>
      <c r="W1007" s="0" t="n">
        <v>78848.6012241663</v>
      </c>
      <c r="X1007" s="0" t="n">
        <v>4.994E-006</v>
      </c>
      <c r="Y1007" s="0" t="n">
        <f aca="false">(W1007*X1007)*EXP(L1007*M1007)</f>
        <v>0.393769914513487</v>
      </c>
      <c r="Z1007" s="0" t="n">
        <v>175689.824710131</v>
      </c>
      <c r="AA1007" s="0" t="n">
        <v>804.406580767259</v>
      </c>
      <c r="AB1007" s="0" t="n">
        <f aca="false">X1007*0.1</f>
        <v>4.994E-007</v>
      </c>
      <c r="AC1007" s="0" t="n">
        <f aca="false">(SQRT(((AA1007/W1007)^2)+((AB1007/X1007)^2)))*Y1007</f>
        <v>0.0395813769787866</v>
      </c>
      <c r="AD1007" s="0" t="n">
        <v>5.223868284E-006</v>
      </c>
      <c r="AE1007" s="0" t="n">
        <f aca="false">(W1007*AD1007)*EXP(L1007*M1007)</f>
        <v>0.411894707172686</v>
      </c>
      <c r="AF1007" s="0" t="n">
        <v>175689.824710131</v>
      </c>
      <c r="AG1007" s="0" t="n">
        <v>804.406580767259</v>
      </c>
      <c r="AH1007" s="0" t="n">
        <f aca="false">AD1007*0.1</f>
        <v>5.223868284E-007</v>
      </c>
      <c r="AI1007" s="0" t="n">
        <f aca="false">(SQRT(((AG1007/W1007)^2)+((AH1007/AD1007)^2)))*AE1007</f>
        <v>0.041403263883967</v>
      </c>
      <c r="AJ1007" s="0" t="n">
        <v>3.02832944E-007</v>
      </c>
      <c r="AK1007" s="0" t="n">
        <f aca="false">(W1007*AJ1007)*EXP(L1007*M1007)</f>
        <v>0.0238779540389963</v>
      </c>
      <c r="AL1007" s="0" t="n">
        <v>175689.824710131</v>
      </c>
      <c r="AM1007" s="0" t="n">
        <v>804.406580767259</v>
      </c>
      <c r="AN1007" s="0" t="n">
        <f aca="false">AJ1007*0.1</f>
        <v>3.02832944E-008</v>
      </c>
      <c r="AO1007" s="0" t="n">
        <f aca="false">(SQRT(((AM1007/W1007)^2)+((AN1007/AJ1007)^2)))*AK1007</f>
        <v>0.00240018921066475</v>
      </c>
    </row>
    <row r="1008" customFormat="false" ht="15" hidden="false" customHeight="false" outlineLevel="0" collapsed="false">
      <c r="A1008" s="42" t="s">
        <v>682</v>
      </c>
      <c r="B1008" s="40" t="s">
        <v>1521</v>
      </c>
      <c r="C1008" s="0" t="s">
        <v>2122</v>
      </c>
      <c r="D1008" s="41"/>
      <c r="E1008" s="0" t="n">
        <v>7000</v>
      </c>
      <c r="F1008" s="0" t="n">
        <v>6731</v>
      </c>
      <c r="G1008" s="0" t="n">
        <f aca="false">(((F1008*3.7852*35.81)/1000)/(H1008^2))*1.2732</f>
        <v>18.150533673133</v>
      </c>
      <c r="H1008" s="0" t="n">
        <v>8</v>
      </c>
      <c r="I1008" s="0" t="n">
        <v>40.0837634643391</v>
      </c>
      <c r="J1008" s="0" t="n">
        <v>68.0016224983599</v>
      </c>
      <c r="K1008" s="0" t="n">
        <v>3.82238500207701</v>
      </c>
      <c r="L1008" s="0" t="n">
        <v>0.005</v>
      </c>
      <c r="M1008" s="0" t="n">
        <v>0</v>
      </c>
      <c r="N1008" s="0" t="n">
        <v>1669.71415487077</v>
      </c>
      <c r="O1008" s="0" t="n">
        <f aca="false">(N1008/2204.59)*EXP(L1008*M1008)</f>
        <v>0.757380807710627</v>
      </c>
      <c r="P1008" s="0" t="n">
        <v>0.575296534612654</v>
      </c>
      <c r="Q1008" s="0" t="n">
        <v>0.0436657928861363</v>
      </c>
      <c r="R1008" s="0" t="n">
        <f aca="false">11.8457570192522*(I1008/Hoja4!$BK$2)</f>
        <v>0.143849351647308</v>
      </c>
      <c r="S1008" s="0" t="n">
        <v>0.346725101597201</v>
      </c>
      <c r="T1008" s="0" t="n">
        <v>0.0215793379964769</v>
      </c>
      <c r="U1008" s="0" t="n">
        <f aca="false">(SQRT(((P1008/G1008)^2)+((Q1008/H1008)^2)+((R1008/I1008)^2)+((S1008/J1008)^2)+((T1008/K1008)^2)))*O1008</f>
        <v>0.0251784093111869</v>
      </c>
      <c r="V1008" s="0" t="n">
        <f aca="false">O1008&gt;U1008</f>
        <v>1</v>
      </c>
      <c r="W1008" s="0" t="n">
        <v>269803.811878467</v>
      </c>
      <c r="X1008" s="0" t="n">
        <v>4.994E-006</v>
      </c>
      <c r="Y1008" s="0" t="n">
        <f aca="false">(W1008*X1008)*EXP(L1008*M1008)</f>
        <v>1.34740023652106</v>
      </c>
      <c r="Z1008" s="0" t="n">
        <v>228732.698823789</v>
      </c>
      <c r="AA1008" s="0" t="n">
        <v>3748.14709444969</v>
      </c>
      <c r="AB1008" s="0" t="n">
        <f aca="false">X1008*0.1</f>
        <v>4.994E-007</v>
      </c>
      <c r="AC1008" s="0" t="n">
        <f aca="false">(SQRT(((AA1008/W1008)^2)+((AB1008/X1008)^2)))*Y1008</f>
        <v>0.136033991080032</v>
      </c>
      <c r="AD1008" s="0" t="n">
        <v>5.223868284E-006</v>
      </c>
      <c r="AE1008" s="0" t="n">
        <f aca="false">(W1008*AD1008)*EXP(L1008*M1008)</f>
        <v>1.40941957577423</v>
      </c>
      <c r="AF1008" s="0" t="n">
        <v>228732.698823789</v>
      </c>
      <c r="AG1008" s="0" t="n">
        <v>3748.14709444969</v>
      </c>
      <c r="AH1008" s="0" t="n">
        <f aca="false">AD1008*0.1</f>
        <v>5.223868284E-007</v>
      </c>
      <c r="AI1008" s="0" t="n">
        <f aca="false">(SQRT(((AG1008/W1008)^2)+((AH1008/AD1008)^2)))*AE1008</f>
        <v>0.142295484891654</v>
      </c>
      <c r="AJ1008" s="0" t="n">
        <v>3.02832944E-007</v>
      </c>
      <c r="AK1008" s="0" t="n">
        <f aca="false">(W1008*AJ1008)*EXP(L1008*M1008)</f>
        <v>0.0817054826535783</v>
      </c>
      <c r="AL1008" s="0" t="n">
        <v>228732.698823789</v>
      </c>
      <c r="AM1008" s="0" t="n">
        <v>3748.14709444969</v>
      </c>
      <c r="AN1008" s="0" t="n">
        <f aca="false">AJ1008*0.1</f>
        <v>3.02832944E-008</v>
      </c>
      <c r="AO1008" s="0" t="n">
        <f aca="false">(SQRT(((AM1008/W1008)^2)+((AN1008/AJ1008)^2)))*AK1008</f>
        <v>0.00824901361690747</v>
      </c>
    </row>
    <row r="1009" customFormat="false" ht="15" hidden="false" customHeight="false" outlineLevel="0" collapsed="false">
      <c r="A1009" s="42" t="s">
        <v>682</v>
      </c>
      <c r="B1009" s="32"/>
      <c r="C1009" s="0" t="s">
        <v>2122</v>
      </c>
      <c r="D1009" s="47"/>
      <c r="E1009" s="0" t="n">
        <v>7000</v>
      </c>
      <c r="F1009" s="0" t="n">
        <v>6731</v>
      </c>
      <c r="G1009" s="0" t="n">
        <f aca="false">(((F1009*3.7852*35.81)/1000)/(H1009^2))*1.2732</f>
        <v>18.150533673133</v>
      </c>
      <c r="H1009" s="0" t="n">
        <v>8</v>
      </c>
      <c r="I1009" s="0" t="n">
        <v>40.0837634643391</v>
      </c>
      <c r="J1009" s="0" t="n">
        <v>68.0016224983599</v>
      </c>
      <c r="K1009" s="0" t="n">
        <v>3.82238500207701</v>
      </c>
      <c r="L1009" s="0" t="n">
        <v>0.005</v>
      </c>
      <c r="M1009" s="0" t="n">
        <v>0</v>
      </c>
      <c r="N1009" s="0" t="n">
        <v>1669.71415487077</v>
      </c>
      <c r="O1009" s="0" t="n">
        <f aca="false">(N1009/2204.59)*EXP(L1009*M1009)</f>
        <v>0.757380807710627</v>
      </c>
      <c r="P1009" s="0" t="n">
        <v>0.575296534612654</v>
      </c>
      <c r="Q1009" s="0" t="n">
        <v>0.0436657928861363</v>
      </c>
      <c r="R1009" s="0" t="n">
        <f aca="false">11.8457570192522*(I1009/Hoja4!$BK$2)</f>
        <v>0.143849351647308</v>
      </c>
      <c r="S1009" s="0" t="n">
        <v>0.346725101597201</v>
      </c>
      <c r="T1009" s="0" t="n">
        <v>0.0215793379964769</v>
      </c>
      <c r="U1009" s="0" t="n">
        <f aca="false">(SQRT(((P1009/G1009)^2)+((Q1009/H1009)^2)+((R1009/I1009)^2)+((S1009/J1009)^2)+((T1009/K1009)^2)))*O1009</f>
        <v>0.0251784093111869</v>
      </c>
      <c r="V1009" s="0" t="n">
        <f aca="false">O1009&gt;U1009</f>
        <v>1</v>
      </c>
      <c r="W1009" s="0" t="n">
        <v>269803.811878467</v>
      </c>
      <c r="X1009" s="0" t="n">
        <v>4.994E-006</v>
      </c>
      <c r="Y1009" s="0" t="n">
        <f aca="false">(W1009*X1009)*EXP(L1009*M1009)</f>
        <v>1.34740023652106</v>
      </c>
      <c r="Z1009" s="0" t="n">
        <v>228732.698823789</v>
      </c>
      <c r="AA1009" s="0" t="n">
        <v>3748.14709444969</v>
      </c>
      <c r="AB1009" s="0" t="n">
        <f aca="false">X1009*0.1</f>
        <v>4.994E-007</v>
      </c>
      <c r="AC1009" s="0" t="n">
        <f aca="false">(SQRT(((AA1009/W1009)^2)+((AB1009/X1009)^2)))*Y1009</f>
        <v>0.136033991080032</v>
      </c>
      <c r="AD1009" s="0" t="n">
        <v>5.223868284E-006</v>
      </c>
      <c r="AE1009" s="0" t="n">
        <f aca="false">(W1009*AD1009)*EXP(L1009*M1009)</f>
        <v>1.40941957577423</v>
      </c>
      <c r="AF1009" s="0" t="n">
        <v>228732.698823789</v>
      </c>
      <c r="AG1009" s="0" t="n">
        <v>3748.14709444969</v>
      </c>
      <c r="AH1009" s="0" t="n">
        <f aca="false">AD1009*0.1</f>
        <v>5.223868284E-007</v>
      </c>
      <c r="AI1009" s="0" t="n">
        <f aca="false">(SQRT(((AG1009/W1009)^2)+((AH1009/AD1009)^2)))*AE1009</f>
        <v>0.142295484891654</v>
      </c>
      <c r="AJ1009" s="0" t="n">
        <v>3.02832944E-007</v>
      </c>
      <c r="AK1009" s="0" t="n">
        <f aca="false">(W1009*AJ1009)*EXP(L1009*M1009)</f>
        <v>0.0817054826535783</v>
      </c>
      <c r="AL1009" s="0" t="n">
        <v>228732.698823789</v>
      </c>
      <c r="AM1009" s="0" t="n">
        <v>3748.14709444969</v>
      </c>
      <c r="AN1009" s="0" t="n">
        <f aca="false">AJ1009*0.1</f>
        <v>3.02832944E-008</v>
      </c>
      <c r="AO1009" s="0" t="n">
        <f aca="false">(SQRT(((AM1009/W1009)^2)+((AN1009/AJ1009)^2)))*AK1009</f>
        <v>0.00824901361690747</v>
      </c>
    </row>
    <row r="1010" customFormat="false" ht="15" hidden="false" customHeight="false" outlineLevel="0" collapsed="false">
      <c r="A1010" s="42" t="s">
        <v>682</v>
      </c>
      <c r="B1010" s="32"/>
      <c r="C1010" s="0" t="s">
        <v>2123</v>
      </c>
      <c r="D1010" s="47"/>
      <c r="E1010" s="0" t="n">
        <v>7000</v>
      </c>
      <c r="F1010" s="0" t="n">
        <v>6731</v>
      </c>
      <c r="G1010" s="0" t="n">
        <f aca="false">(((F1010*3.7852*35.81)/1000)/(H1010^2))*1.2732</f>
        <v>18.150533673133</v>
      </c>
      <c r="H1010" s="0" t="n">
        <v>8</v>
      </c>
      <c r="I1010" s="0" t="n">
        <v>31.878502168448</v>
      </c>
      <c r="J1010" s="0" t="n">
        <v>130.009325504884</v>
      </c>
      <c r="K1010" s="0" t="n">
        <v>0.00593973</v>
      </c>
      <c r="L1010" s="0" t="n">
        <v>0.005</v>
      </c>
      <c r="M1010" s="0" t="n">
        <v>0</v>
      </c>
      <c r="N1010" s="0" t="n">
        <v>3.94492061148789</v>
      </c>
      <c r="O1010" s="0" t="n">
        <f aca="false">(N1010/2204.59)*EXP(L1010*M1010)</f>
        <v>0.00178941236760028</v>
      </c>
      <c r="P1010" s="0" t="n">
        <v>0.575296534612654</v>
      </c>
      <c r="Q1010" s="0" t="n">
        <v>0.0436657928861363</v>
      </c>
      <c r="R1010" s="0" t="n">
        <f aca="false">11.8457570192522*(I1010/Hoja4!$BK$2)</f>
        <v>0.114402976968424</v>
      </c>
      <c r="S1010" s="0" t="n">
        <v>1.14894745568521</v>
      </c>
      <c r="T1010" s="0" t="n">
        <v>5.58086552427142E-005</v>
      </c>
      <c r="U1010" s="0" t="n">
        <f aca="false">(SQRT(((P1010/G1010)^2)+((Q1010/H1010)^2)+((R1010/I1010)^2)+((S1010/J1010)^2)+((T1010/K1010)^2)))*O1010</f>
        <v>6.23393715230449E-005</v>
      </c>
      <c r="V1010" s="0" t="n">
        <f aca="false">O1010&gt;U1010</f>
        <v>1</v>
      </c>
      <c r="W1010" s="0" t="n">
        <v>214574.198095823</v>
      </c>
      <c r="X1010" s="0" t="n">
        <v>4.994E-006</v>
      </c>
      <c r="Y1010" s="0" t="n">
        <f aca="false">(W1010*X1010)*EXP(L1010*M1010)</f>
        <v>1.07158354529054</v>
      </c>
      <c r="Z1010" s="0" t="n">
        <v>176458.577817786</v>
      </c>
      <c r="AA1010" s="0" t="n">
        <v>6507.82824848106</v>
      </c>
      <c r="AB1010" s="0" t="n">
        <f aca="false">X1010*0.1</f>
        <v>4.994E-007</v>
      </c>
      <c r="AC1010" s="0" t="n">
        <f aca="false">(SQRT(((AA1010/W1010)^2)+((AB1010/X1010)^2)))*Y1010</f>
        <v>0.111978431285327</v>
      </c>
      <c r="AD1010" s="0" t="n">
        <v>5.223868284E-006</v>
      </c>
      <c r="AE1010" s="0" t="n">
        <f aca="false">(W1010*AD1010)*EXP(L1010*M1010)</f>
        <v>1.1209073479975</v>
      </c>
      <c r="AF1010" s="0" t="n">
        <v>176458.577817786</v>
      </c>
      <c r="AG1010" s="0" t="n">
        <v>6507.82824848106</v>
      </c>
      <c r="AH1010" s="0" t="n">
        <f aca="false">AD1010*0.1</f>
        <v>5.223868284E-007</v>
      </c>
      <c r="AI1010" s="0" t="n">
        <f aca="false">(SQRT(((AG1010/W1010)^2)+((AH1010/AD1010)^2)))*AE1010</f>
        <v>0.117132674345914</v>
      </c>
      <c r="AJ1010" s="0" t="n">
        <v>3.02832944E-007</v>
      </c>
      <c r="AK1010" s="0" t="n">
        <f aca="false">(W1010*AJ1010)*EXP(L1010*M1010)</f>
        <v>0.0649801361157973</v>
      </c>
      <c r="AL1010" s="0" t="n">
        <v>176458.577817786</v>
      </c>
      <c r="AM1010" s="0" t="n">
        <v>6507.82824848106</v>
      </c>
      <c r="AN1010" s="0" t="n">
        <f aca="false">AJ1010*0.1</f>
        <v>3.02832944E-008</v>
      </c>
      <c r="AO1010" s="0" t="n">
        <f aca="false">(SQRT(((AM1010/W1010)^2)+((AN1010/AJ1010)^2)))*AK1010</f>
        <v>0.00679029996208197</v>
      </c>
    </row>
    <row r="1011" customFormat="false" ht="15" hidden="false" customHeight="false" outlineLevel="0" collapsed="false">
      <c r="A1011" s="42" t="s">
        <v>682</v>
      </c>
      <c r="B1011" s="32"/>
      <c r="C1011" s="0" t="s">
        <v>2125</v>
      </c>
      <c r="D1011" s="47"/>
      <c r="E1011" s="0" t="n">
        <v>7000</v>
      </c>
      <c r="F1011" s="0" t="n">
        <v>6731</v>
      </c>
      <c r="G1011" s="0" t="n">
        <f aca="false">(((F1011*3.7852*35.81)/1000)/(H1011^2))*1.2732</f>
        <v>18.150533673133</v>
      </c>
      <c r="H1011" s="0" t="n">
        <v>8</v>
      </c>
      <c r="I1011" s="0" t="n">
        <v>11.7142476933838</v>
      </c>
      <c r="J1011" s="0" t="n">
        <v>68.0020357347871</v>
      </c>
      <c r="K1011" s="0" t="n">
        <v>3.9836139795159</v>
      </c>
      <c r="L1011" s="0" t="n">
        <v>0.005</v>
      </c>
      <c r="M1011" s="0" t="n">
        <v>0</v>
      </c>
      <c r="N1011" s="0" t="n">
        <v>508.546725385792</v>
      </c>
      <c r="O1011" s="0" t="n">
        <f aca="false">(N1011/2204.59)*EXP(L1011*M1011)</f>
        <v>0.230676327746108</v>
      </c>
      <c r="P1011" s="0" t="n">
        <v>0.575296534612654</v>
      </c>
      <c r="Q1011" s="0" t="n">
        <v>0.0436657928861363</v>
      </c>
      <c r="R1011" s="0" t="n">
        <f aca="false">11.8457570192522*(I1011/Hoja4!$BP$2)</f>
        <v>0.578236712013019</v>
      </c>
      <c r="S1011" s="0" t="n">
        <v>0.388353619553598</v>
      </c>
      <c r="T1011" s="0" t="n">
        <v>0.0223763331258358</v>
      </c>
      <c r="U1011" s="0" t="n">
        <f aca="false">(SQRT(((P1011/G1011)^2)+((Q1011/H1011)^2)+((R1011/I1011)^2)+((S1011/J1011)^2)+((T1011/K1011)^2)))*O1011</f>
        <v>0.0137154012833584</v>
      </c>
      <c r="V1011" s="0" t="n">
        <f aca="false">O1011&gt;U1011</f>
        <v>1</v>
      </c>
      <c r="W1011" s="0" t="n">
        <v>78848.6012241663</v>
      </c>
      <c r="X1011" s="0" t="n">
        <v>4.994E-006</v>
      </c>
      <c r="Y1011" s="0" t="n">
        <f aca="false">(W1011*X1011)*EXP(L1011*M1011)</f>
        <v>0.393769914513487</v>
      </c>
      <c r="Z1011" s="0" t="n">
        <v>175689.824710131</v>
      </c>
      <c r="AA1011" s="0" t="n">
        <v>804.406580767259</v>
      </c>
      <c r="AB1011" s="0" t="n">
        <f aca="false">X1011*0.1</f>
        <v>4.994E-007</v>
      </c>
      <c r="AC1011" s="0" t="n">
        <f aca="false">(SQRT(((AA1011/W1011)^2)+((AB1011/X1011)^2)))*Y1011</f>
        <v>0.0395813769787866</v>
      </c>
      <c r="AD1011" s="0" t="n">
        <v>5.223868284E-006</v>
      </c>
      <c r="AE1011" s="0" t="n">
        <f aca="false">(W1011*AD1011)*EXP(L1011*M1011)</f>
        <v>0.411894707172686</v>
      </c>
      <c r="AF1011" s="0" t="n">
        <v>175689.824710131</v>
      </c>
      <c r="AG1011" s="0" t="n">
        <v>804.406580767259</v>
      </c>
      <c r="AH1011" s="0" t="n">
        <f aca="false">AD1011*0.1</f>
        <v>5.223868284E-007</v>
      </c>
      <c r="AI1011" s="0" t="n">
        <f aca="false">(SQRT(((AG1011/W1011)^2)+((AH1011/AD1011)^2)))*AE1011</f>
        <v>0.041403263883967</v>
      </c>
      <c r="AJ1011" s="0" t="n">
        <v>3.02832944E-007</v>
      </c>
      <c r="AK1011" s="0" t="n">
        <f aca="false">(W1011*AJ1011)*EXP(L1011*M1011)</f>
        <v>0.0238779540389963</v>
      </c>
      <c r="AL1011" s="0" t="n">
        <v>175689.824710131</v>
      </c>
      <c r="AM1011" s="0" t="n">
        <v>804.406580767259</v>
      </c>
      <c r="AN1011" s="0" t="n">
        <f aca="false">AJ1011*0.1</f>
        <v>3.02832944E-008</v>
      </c>
      <c r="AO1011" s="0" t="n">
        <f aca="false">(SQRT(((AM1011/W1011)^2)+((AN1011/AJ1011)^2)))*AK1011</f>
        <v>0.00240018921066475</v>
      </c>
    </row>
    <row r="1012" customFormat="false" ht="15" hidden="false" customHeight="false" outlineLevel="0" collapsed="false">
      <c r="A1012" s="42" t="s">
        <v>682</v>
      </c>
      <c r="B1012" s="40" t="s">
        <v>1524</v>
      </c>
      <c r="C1012" s="0" t="s">
        <v>2122</v>
      </c>
      <c r="D1012" s="41"/>
      <c r="E1012" s="0" t="n">
        <v>7000</v>
      </c>
      <c r="F1012" s="0" t="n">
        <v>6731</v>
      </c>
      <c r="G1012" s="0" t="n">
        <f aca="false">(((F1012*3.7852*35.81)/1000)/(H1012^2))*1.2732</f>
        <v>18.150533673133</v>
      </c>
      <c r="H1012" s="0" t="n">
        <v>8</v>
      </c>
      <c r="I1012" s="0" t="n">
        <v>40.0837634643391</v>
      </c>
      <c r="J1012" s="0" t="n">
        <v>68.0016224983599</v>
      </c>
      <c r="K1012" s="0" t="n">
        <v>3.82238500207701</v>
      </c>
      <c r="L1012" s="0" t="n">
        <v>0.005</v>
      </c>
      <c r="M1012" s="0" t="n">
        <v>0</v>
      </c>
      <c r="N1012" s="0" t="n">
        <v>1669.71415487077</v>
      </c>
      <c r="O1012" s="0" t="n">
        <f aca="false">(N1012/2204.59)*EXP(L1012*M1012)</f>
        <v>0.757380807710627</v>
      </c>
      <c r="P1012" s="0" t="n">
        <v>0.575296534612654</v>
      </c>
      <c r="Q1012" s="0" t="n">
        <v>0.0436657928861363</v>
      </c>
      <c r="R1012" s="0" t="n">
        <f aca="false">11.8457570192522*(I1012/Hoja4!$BK$2)</f>
        <v>0.143849351647308</v>
      </c>
      <c r="S1012" s="0" t="n">
        <v>0.346725101597201</v>
      </c>
      <c r="T1012" s="0" t="n">
        <v>0.0215793379964769</v>
      </c>
      <c r="U1012" s="0" t="n">
        <f aca="false">(SQRT(((P1012/G1012)^2)+((Q1012/H1012)^2)+((R1012/I1012)^2)+((S1012/J1012)^2)+((T1012/K1012)^2)))*O1012</f>
        <v>0.0251784093111869</v>
      </c>
      <c r="V1012" s="0" t="n">
        <f aca="false">O1012&gt;U1012</f>
        <v>1</v>
      </c>
      <c r="W1012" s="0" t="n">
        <v>269803.811878467</v>
      </c>
      <c r="X1012" s="0" t="n">
        <v>4.994E-006</v>
      </c>
      <c r="Y1012" s="0" t="n">
        <f aca="false">(W1012*X1012)*EXP(L1012*M1012)</f>
        <v>1.34740023652106</v>
      </c>
      <c r="Z1012" s="0" t="n">
        <v>228732.698823789</v>
      </c>
      <c r="AA1012" s="0" t="n">
        <v>3748.14709444969</v>
      </c>
      <c r="AB1012" s="0" t="n">
        <f aca="false">X1012*0.1</f>
        <v>4.994E-007</v>
      </c>
      <c r="AC1012" s="0" t="n">
        <f aca="false">(SQRT(((AA1012/W1012)^2)+((AB1012/X1012)^2)))*Y1012</f>
        <v>0.136033991080032</v>
      </c>
      <c r="AD1012" s="0" t="n">
        <v>5.223868284E-006</v>
      </c>
      <c r="AE1012" s="0" t="n">
        <f aca="false">(W1012*AD1012)*EXP(L1012*M1012)</f>
        <v>1.40941957577423</v>
      </c>
      <c r="AF1012" s="0" t="n">
        <v>228732.698823789</v>
      </c>
      <c r="AG1012" s="0" t="n">
        <v>3748.14709444969</v>
      </c>
      <c r="AH1012" s="0" t="n">
        <f aca="false">AD1012*0.1</f>
        <v>5.223868284E-007</v>
      </c>
      <c r="AI1012" s="0" t="n">
        <f aca="false">(SQRT(((AG1012/W1012)^2)+((AH1012/AD1012)^2)))*AE1012</f>
        <v>0.142295484891654</v>
      </c>
      <c r="AJ1012" s="0" t="n">
        <v>3.02832944E-007</v>
      </c>
      <c r="AK1012" s="0" t="n">
        <f aca="false">(W1012*AJ1012)*EXP(L1012*M1012)</f>
        <v>0.0817054826535783</v>
      </c>
      <c r="AL1012" s="0" t="n">
        <v>228732.698823789</v>
      </c>
      <c r="AM1012" s="0" t="n">
        <v>3748.14709444969</v>
      </c>
      <c r="AN1012" s="0" t="n">
        <f aca="false">AJ1012*0.1</f>
        <v>3.02832944E-008</v>
      </c>
      <c r="AO1012" s="0" t="n">
        <f aca="false">(SQRT(((AM1012/W1012)^2)+((AN1012/AJ1012)^2)))*AK1012</f>
        <v>0.00824901361690747</v>
      </c>
    </row>
    <row r="1013" customFormat="false" ht="15" hidden="false" customHeight="false" outlineLevel="0" collapsed="false">
      <c r="A1013" s="42" t="s">
        <v>682</v>
      </c>
      <c r="B1013" s="32"/>
      <c r="C1013" s="0" t="s">
        <v>2122</v>
      </c>
      <c r="D1013" s="47"/>
      <c r="E1013" s="0" t="n">
        <v>7000</v>
      </c>
      <c r="F1013" s="0" t="n">
        <v>6731</v>
      </c>
      <c r="G1013" s="0" t="n">
        <f aca="false">(((F1013*3.7852*35.81)/1000)/(H1013^2))*1.2732</f>
        <v>18.150533673133</v>
      </c>
      <c r="H1013" s="0" t="n">
        <v>8</v>
      </c>
      <c r="I1013" s="0" t="n">
        <v>40.0837634643391</v>
      </c>
      <c r="J1013" s="0" t="n">
        <v>68.0016224983599</v>
      </c>
      <c r="K1013" s="0" t="n">
        <v>3.82238500207701</v>
      </c>
      <c r="L1013" s="0" t="n">
        <v>0.005</v>
      </c>
      <c r="M1013" s="0" t="n">
        <v>0</v>
      </c>
      <c r="N1013" s="0" t="n">
        <v>1669.71415487077</v>
      </c>
      <c r="O1013" s="0" t="n">
        <f aca="false">(N1013/2204.59)*EXP(L1013*M1013)</f>
        <v>0.757380807710627</v>
      </c>
      <c r="P1013" s="0" t="n">
        <v>0.575296534612654</v>
      </c>
      <c r="Q1013" s="0" t="n">
        <v>0.0436657928861363</v>
      </c>
      <c r="R1013" s="0" t="n">
        <f aca="false">11.8457570192522*(I1013/Hoja4!$BK$2)</f>
        <v>0.143849351647308</v>
      </c>
      <c r="S1013" s="0" t="n">
        <v>0.346725101597201</v>
      </c>
      <c r="T1013" s="0" t="n">
        <v>0.0215793379964769</v>
      </c>
      <c r="U1013" s="0" t="n">
        <f aca="false">(SQRT(((P1013/G1013)^2)+((Q1013/H1013)^2)+((R1013/I1013)^2)+((S1013/J1013)^2)+((T1013/K1013)^2)))*O1013</f>
        <v>0.0251784093111869</v>
      </c>
      <c r="V1013" s="0" t="n">
        <f aca="false">O1013&gt;U1013</f>
        <v>1</v>
      </c>
      <c r="W1013" s="0" t="n">
        <v>269803.811878467</v>
      </c>
      <c r="X1013" s="0" t="n">
        <v>4.994E-006</v>
      </c>
      <c r="Y1013" s="0" t="n">
        <f aca="false">(W1013*X1013)*EXP(L1013*M1013)</f>
        <v>1.34740023652106</v>
      </c>
      <c r="Z1013" s="0" t="n">
        <v>228732.698823789</v>
      </c>
      <c r="AA1013" s="0" t="n">
        <v>3748.14709444969</v>
      </c>
      <c r="AB1013" s="0" t="n">
        <f aca="false">X1013*0.1</f>
        <v>4.994E-007</v>
      </c>
      <c r="AC1013" s="0" t="n">
        <f aca="false">(SQRT(((AA1013/W1013)^2)+((AB1013/X1013)^2)))*Y1013</f>
        <v>0.136033991080032</v>
      </c>
      <c r="AD1013" s="0" t="n">
        <v>5.223868284E-006</v>
      </c>
      <c r="AE1013" s="0" t="n">
        <f aca="false">(W1013*AD1013)*EXP(L1013*M1013)</f>
        <v>1.40941957577423</v>
      </c>
      <c r="AF1013" s="0" t="n">
        <v>228732.698823789</v>
      </c>
      <c r="AG1013" s="0" t="n">
        <v>3748.14709444969</v>
      </c>
      <c r="AH1013" s="0" t="n">
        <f aca="false">AD1013*0.1</f>
        <v>5.223868284E-007</v>
      </c>
      <c r="AI1013" s="0" t="n">
        <f aca="false">(SQRT(((AG1013/W1013)^2)+((AH1013/AD1013)^2)))*AE1013</f>
        <v>0.142295484891654</v>
      </c>
      <c r="AJ1013" s="0" t="n">
        <v>3.02832944E-007</v>
      </c>
      <c r="AK1013" s="0" t="n">
        <f aca="false">(W1013*AJ1013)*EXP(L1013*M1013)</f>
        <v>0.0817054826535783</v>
      </c>
      <c r="AL1013" s="0" t="n">
        <v>228732.698823789</v>
      </c>
      <c r="AM1013" s="0" t="n">
        <v>3748.14709444969</v>
      </c>
      <c r="AN1013" s="0" t="n">
        <f aca="false">AJ1013*0.1</f>
        <v>3.02832944E-008</v>
      </c>
      <c r="AO1013" s="0" t="n">
        <f aca="false">(SQRT(((AM1013/W1013)^2)+((AN1013/AJ1013)^2)))*AK1013</f>
        <v>0.00824901361690747</v>
      </c>
    </row>
    <row r="1014" customFormat="false" ht="15" hidden="false" customHeight="false" outlineLevel="0" collapsed="false">
      <c r="A1014" s="42" t="s">
        <v>682</v>
      </c>
      <c r="B1014" s="32"/>
      <c r="C1014" s="0" t="s">
        <v>2123</v>
      </c>
      <c r="D1014" s="47"/>
      <c r="E1014" s="0" t="n">
        <v>7000</v>
      </c>
      <c r="F1014" s="0" t="n">
        <v>6731</v>
      </c>
      <c r="G1014" s="0" t="n">
        <f aca="false">(((F1014*3.7852*35.81)/1000)/(H1014^2))*1.2732</f>
        <v>18.150533673133</v>
      </c>
      <c r="H1014" s="0" t="n">
        <v>8</v>
      </c>
      <c r="I1014" s="0" t="n">
        <v>31.878502168448</v>
      </c>
      <c r="J1014" s="0" t="n">
        <v>130.009325504884</v>
      </c>
      <c r="K1014" s="0" t="n">
        <v>0.00593973</v>
      </c>
      <c r="L1014" s="0" t="n">
        <v>0.005</v>
      </c>
      <c r="M1014" s="0" t="n">
        <v>0</v>
      </c>
      <c r="N1014" s="0" t="n">
        <v>3.94492061148789</v>
      </c>
      <c r="O1014" s="0" t="n">
        <f aca="false">(N1014/2204.59)*EXP(L1014*M1014)</f>
        <v>0.00178941236760028</v>
      </c>
      <c r="P1014" s="0" t="n">
        <v>0.575296534612654</v>
      </c>
      <c r="Q1014" s="0" t="n">
        <v>0.0436657928861363</v>
      </c>
      <c r="R1014" s="0" t="n">
        <f aca="false">11.8457570192522*(I1014/Hoja4!$BK$2)</f>
        <v>0.114402976968424</v>
      </c>
      <c r="S1014" s="0" t="n">
        <v>1.14894745568521</v>
      </c>
      <c r="T1014" s="0" t="n">
        <v>5.58086552427142E-005</v>
      </c>
      <c r="U1014" s="0" t="n">
        <f aca="false">(SQRT(((P1014/G1014)^2)+((Q1014/H1014)^2)+((R1014/I1014)^2)+((S1014/J1014)^2)+((T1014/K1014)^2)))*O1014</f>
        <v>6.23393715230449E-005</v>
      </c>
      <c r="V1014" s="0" t="n">
        <f aca="false">O1014&gt;U1014</f>
        <v>1</v>
      </c>
      <c r="W1014" s="0" t="n">
        <v>214574.198095823</v>
      </c>
      <c r="X1014" s="0" t="n">
        <v>4.994E-006</v>
      </c>
      <c r="Y1014" s="0" t="n">
        <f aca="false">(W1014*X1014)*EXP(L1014*M1014)</f>
        <v>1.07158354529054</v>
      </c>
      <c r="Z1014" s="0" t="n">
        <v>176458.577817786</v>
      </c>
      <c r="AA1014" s="0" t="n">
        <v>6507.82824848106</v>
      </c>
      <c r="AB1014" s="0" t="n">
        <f aca="false">X1014*0.1</f>
        <v>4.994E-007</v>
      </c>
      <c r="AC1014" s="0" t="n">
        <f aca="false">(SQRT(((AA1014/W1014)^2)+((AB1014/X1014)^2)))*Y1014</f>
        <v>0.111978431285327</v>
      </c>
      <c r="AD1014" s="0" t="n">
        <v>5.223868284E-006</v>
      </c>
      <c r="AE1014" s="0" t="n">
        <f aca="false">(W1014*AD1014)*EXP(L1014*M1014)</f>
        <v>1.1209073479975</v>
      </c>
      <c r="AF1014" s="0" t="n">
        <v>176458.577817786</v>
      </c>
      <c r="AG1014" s="0" t="n">
        <v>6507.82824848106</v>
      </c>
      <c r="AH1014" s="0" t="n">
        <f aca="false">AD1014*0.1</f>
        <v>5.223868284E-007</v>
      </c>
      <c r="AI1014" s="0" t="n">
        <f aca="false">(SQRT(((AG1014/W1014)^2)+((AH1014/AD1014)^2)))*AE1014</f>
        <v>0.117132674345914</v>
      </c>
      <c r="AJ1014" s="0" t="n">
        <v>3.02832944E-007</v>
      </c>
      <c r="AK1014" s="0" t="n">
        <f aca="false">(W1014*AJ1014)*EXP(L1014*M1014)</f>
        <v>0.0649801361157973</v>
      </c>
      <c r="AL1014" s="0" t="n">
        <v>176458.577817786</v>
      </c>
      <c r="AM1014" s="0" t="n">
        <v>6507.82824848106</v>
      </c>
      <c r="AN1014" s="0" t="n">
        <f aca="false">AJ1014*0.1</f>
        <v>3.02832944E-008</v>
      </c>
      <c r="AO1014" s="0" t="n">
        <f aca="false">(SQRT(((AM1014/W1014)^2)+((AN1014/AJ1014)^2)))*AK1014</f>
        <v>0.00679029996208197</v>
      </c>
    </row>
    <row r="1015" customFormat="false" ht="15" hidden="false" customHeight="false" outlineLevel="0" collapsed="false">
      <c r="A1015" s="42" t="s">
        <v>682</v>
      </c>
      <c r="B1015" s="32"/>
      <c r="C1015" s="0" t="s">
        <v>2125</v>
      </c>
      <c r="D1015" s="47"/>
      <c r="E1015" s="0" t="n">
        <v>7000</v>
      </c>
      <c r="F1015" s="0" t="n">
        <v>6731</v>
      </c>
      <c r="G1015" s="0" t="n">
        <f aca="false">(((F1015*3.7852*35.81)/1000)/(H1015^2))*1.2732</f>
        <v>18.150533673133</v>
      </c>
      <c r="H1015" s="0" t="n">
        <v>8</v>
      </c>
      <c r="I1015" s="0" t="n">
        <v>11.7142476933838</v>
      </c>
      <c r="J1015" s="0" t="n">
        <v>68.0020357347871</v>
      </c>
      <c r="K1015" s="0" t="n">
        <v>3.9836139795159</v>
      </c>
      <c r="L1015" s="0" t="n">
        <v>0.005</v>
      </c>
      <c r="M1015" s="0" t="n">
        <v>0</v>
      </c>
      <c r="N1015" s="0" t="n">
        <v>508.546725385792</v>
      </c>
      <c r="O1015" s="0" t="n">
        <f aca="false">(N1015/2204.59)*EXP(L1015*M1015)</f>
        <v>0.230676327746108</v>
      </c>
      <c r="P1015" s="0" t="n">
        <v>0.575296534612654</v>
      </c>
      <c r="Q1015" s="0" t="n">
        <v>0.0436657928861363</v>
      </c>
      <c r="R1015" s="0" t="n">
        <f aca="false">11.8457570192522*(I1015/Hoja4!$BP$2)</f>
        <v>0.578236712013019</v>
      </c>
      <c r="S1015" s="0" t="n">
        <v>0.388353619553598</v>
      </c>
      <c r="T1015" s="0" t="n">
        <v>0.0223763331258358</v>
      </c>
      <c r="U1015" s="0" t="n">
        <f aca="false">(SQRT(((P1015/G1015)^2)+((Q1015/H1015)^2)+((R1015/I1015)^2)+((S1015/J1015)^2)+((T1015/K1015)^2)))*O1015</f>
        <v>0.0137154012833584</v>
      </c>
      <c r="V1015" s="0" t="n">
        <f aca="false">O1015&gt;U1015</f>
        <v>1</v>
      </c>
      <c r="W1015" s="0" t="n">
        <v>78848.6012241663</v>
      </c>
      <c r="X1015" s="0" t="n">
        <v>4.994E-006</v>
      </c>
      <c r="Y1015" s="0" t="n">
        <f aca="false">(W1015*X1015)*EXP(L1015*M1015)</f>
        <v>0.393769914513487</v>
      </c>
      <c r="Z1015" s="0" t="n">
        <v>175689.824710131</v>
      </c>
      <c r="AA1015" s="0" t="n">
        <v>804.406580767259</v>
      </c>
      <c r="AB1015" s="0" t="n">
        <f aca="false">X1015*0.1</f>
        <v>4.994E-007</v>
      </c>
      <c r="AC1015" s="0" t="n">
        <f aca="false">(SQRT(((AA1015/W1015)^2)+((AB1015/X1015)^2)))*Y1015</f>
        <v>0.0395813769787866</v>
      </c>
      <c r="AD1015" s="0" t="n">
        <v>5.223868284E-006</v>
      </c>
      <c r="AE1015" s="0" t="n">
        <f aca="false">(W1015*AD1015)*EXP(L1015*M1015)</f>
        <v>0.411894707172686</v>
      </c>
      <c r="AF1015" s="0" t="n">
        <v>175689.824710131</v>
      </c>
      <c r="AG1015" s="0" t="n">
        <v>804.406580767259</v>
      </c>
      <c r="AH1015" s="0" t="n">
        <f aca="false">AD1015*0.1</f>
        <v>5.223868284E-007</v>
      </c>
      <c r="AI1015" s="0" t="n">
        <f aca="false">(SQRT(((AG1015/W1015)^2)+((AH1015/AD1015)^2)))*AE1015</f>
        <v>0.041403263883967</v>
      </c>
      <c r="AJ1015" s="0" t="n">
        <v>3.02832944E-007</v>
      </c>
      <c r="AK1015" s="0" t="n">
        <f aca="false">(W1015*AJ1015)*EXP(L1015*M1015)</f>
        <v>0.0238779540389963</v>
      </c>
      <c r="AL1015" s="0" t="n">
        <v>175689.824710131</v>
      </c>
      <c r="AM1015" s="0" t="n">
        <v>804.406580767259</v>
      </c>
      <c r="AN1015" s="0" t="n">
        <f aca="false">AJ1015*0.1</f>
        <v>3.02832944E-008</v>
      </c>
      <c r="AO1015" s="0" t="n">
        <f aca="false">(SQRT(((AM1015/W1015)^2)+((AN1015/AJ1015)^2)))*AK1015</f>
        <v>0.00240018921066475</v>
      </c>
    </row>
    <row r="1016" customFormat="false" ht="15" hidden="false" customHeight="false" outlineLevel="0" collapsed="false">
      <c r="A1016" s="42" t="s">
        <v>682</v>
      </c>
      <c r="B1016" s="50" t="s">
        <v>1528</v>
      </c>
      <c r="C1016" s="0" t="s">
        <v>2122</v>
      </c>
      <c r="D1016" s="41"/>
      <c r="E1016" s="0" t="n">
        <v>7000</v>
      </c>
      <c r="F1016" s="0" t="n">
        <v>6731</v>
      </c>
      <c r="G1016" s="0" t="n">
        <f aca="false">(((F1016*3.7852*35.81)/1000)/(H1016^2))*1.2732</f>
        <v>18.150533673133</v>
      </c>
      <c r="H1016" s="0" t="n">
        <v>8</v>
      </c>
      <c r="I1016" s="0" t="n">
        <v>40.0837634643391</v>
      </c>
      <c r="J1016" s="0" t="n">
        <v>68.0016224983599</v>
      </c>
      <c r="K1016" s="0" t="n">
        <v>3.82238500207701</v>
      </c>
      <c r="L1016" s="0" t="n">
        <v>0.005</v>
      </c>
      <c r="M1016" s="0" t="n">
        <v>0</v>
      </c>
      <c r="N1016" s="0" t="n">
        <v>1669.71415487077</v>
      </c>
      <c r="O1016" s="0" t="n">
        <f aca="false">(N1016/2204.59)*EXP(L1016*M1016)</f>
        <v>0.757380807710627</v>
      </c>
      <c r="P1016" s="0" t="n">
        <v>0.575296534612654</v>
      </c>
      <c r="Q1016" s="0" t="n">
        <v>0.0436657928861363</v>
      </c>
      <c r="R1016" s="0" t="n">
        <f aca="false">11.8457570192522*(I1016/Hoja4!$BK$2)</f>
        <v>0.143849351647308</v>
      </c>
      <c r="S1016" s="0" t="n">
        <v>0.346725101597201</v>
      </c>
      <c r="T1016" s="0" t="n">
        <v>0.0215793379964769</v>
      </c>
      <c r="U1016" s="0" t="n">
        <f aca="false">(SQRT(((P1016/G1016)^2)+((Q1016/H1016)^2)+((R1016/I1016)^2)+((S1016/J1016)^2)+((T1016/K1016)^2)))*O1016</f>
        <v>0.0251784093111869</v>
      </c>
      <c r="V1016" s="0" t="n">
        <f aca="false">O1016&gt;U1016</f>
        <v>1</v>
      </c>
      <c r="W1016" s="0" t="n">
        <v>269803.811878467</v>
      </c>
      <c r="X1016" s="0" t="n">
        <v>4.994E-006</v>
      </c>
      <c r="Y1016" s="0" t="n">
        <f aca="false">(W1016*X1016)*EXP(L1016*M1016)</f>
        <v>1.34740023652106</v>
      </c>
      <c r="Z1016" s="0" t="n">
        <v>228732.698823789</v>
      </c>
      <c r="AA1016" s="0" t="n">
        <v>3748.14709444969</v>
      </c>
      <c r="AB1016" s="0" t="n">
        <f aca="false">X1016*0.1</f>
        <v>4.994E-007</v>
      </c>
      <c r="AC1016" s="0" t="n">
        <f aca="false">(SQRT(((AA1016/W1016)^2)+((AB1016/X1016)^2)))*Y1016</f>
        <v>0.136033991080032</v>
      </c>
      <c r="AD1016" s="0" t="n">
        <v>5.223868284E-006</v>
      </c>
      <c r="AE1016" s="0" t="n">
        <f aca="false">(W1016*AD1016)*EXP(L1016*M1016)</f>
        <v>1.40941957577423</v>
      </c>
      <c r="AF1016" s="0" t="n">
        <v>228732.698823789</v>
      </c>
      <c r="AG1016" s="0" t="n">
        <v>3748.14709444969</v>
      </c>
      <c r="AH1016" s="0" t="n">
        <f aca="false">AD1016*0.1</f>
        <v>5.223868284E-007</v>
      </c>
      <c r="AI1016" s="0" t="n">
        <f aca="false">(SQRT(((AG1016/W1016)^2)+((AH1016/AD1016)^2)))*AE1016</f>
        <v>0.142295484891654</v>
      </c>
      <c r="AJ1016" s="0" t="n">
        <v>3.02832944E-007</v>
      </c>
      <c r="AK1016" s="0" t="n">
        <f aca="false">(W1016*AJ1016)*EXP(L1016*M1016)</f>
        <v>0.0817054826535783</v>
      </c>
      <c r="AL1016" s="0" t="n">
        <v>228732.698823789</v>
      </c>
      <c r="AM1016" s="0" t="n">
        <v>3748.14709444969</v>
      </c>
      <c r="AN1016" s="0" t="n">
        <f aca="false">AJ1016*0.1</f>
        <v>3.02832944E-008</v>
      </c>
      <c r="AO1016" s="0" t="n">
        <f aca="false">(SQRT(((AM1016/W1016)^2)+((AN1016/AJ1016)^2)))*AK1016</f>
        <v>0.00824901361690747</v>
      </c>
    </row>
    <row r="1017" customFormat="false" ht="15" hidden="false" customHeight="false" outlineLevel="0" collapsed="false">
      <c r="A1017" s="42" t="s">
        <v>682</v>
      </c>
      <c r="B1017" s="32"/>
      <c r="C1017" s="0" t="s">
        <v>2122</v>
      </c>
      <c r="D1017" s="47"/>
      <c r="E1017" s="0" t="n">
        <v>7000</v>
      </c>
      <c r="F1017" s="0" t="n">
        <v>6731</v>
      </c>
      <c r="G1017" s="0" t="n">
        <f aca="false">(((F1017*3.7852*35.81)/1000)/(H1017^2))*1.2732</f>
        <v>18.150533673133</v>
      </c>
      <c r="H1017" s="0" t="n">
        <v>8</v>
      </c>
      <c r="I1017" s="0" t="n">
        <v>40.0837634643391</v>
      </c>
      <c r="J1017" s="0" t="n">
        <v>68.0016224983599</v>
      </c>
      <c r="K1017" s="0" t="n">
        <v>3.82238500207701</v>
      </c>
      <c r="L1017" s="0" t="n">
        <v>0.005</v>
      </c>
      <c r="M1017" s="0" t="n">
        <v>0</v>
      </c>
      <c r="N1017" s="0" t="n">
        <v>1669.71415487077</v>
      </c>
      <c r="O1017" s="0" t="n">
        <f aca="false">(N1017/2204.59)*EXP(L1017*M1017)</f>
        <v>0.757380807710627</v>
      </c>
      <c r="P1017" s="0" t="n">
        <v>0.575296534612654</v>
      </c>
      <c r="Q1017" s="0" t="n">
        <v>0.0436657928861363</v>
      </c>
      <c r="R1017" s="0" t="n">
        <f aca="false">11.8457570192522*(I1017/Hoja4!$BK$2)</f>
        <v>0.143849351647308</v>
      </c>
      <c r="S1017" s="0" t="n">
        <v>0.346725101597201</v>
      </c>
      <c r="T1017" s="0" t="n">
        <v>0.0215793379964769</v>
      </c>
      <c r="U1017" s="0" t="n">
        <f aca="false">(SQRT(((P1017/G1017)^2)+((Q1017/H1017)^2)+((R1017/I1017)^2)+((S1017/J1017)^2)+((T1017/K1017)^2)))*O1017</f>
        <v>0.0251784093111869</v>
      </c>
      <c r="V1017" s="0" t="n">
        <f aca="false">O1017&gt;U1017</f>
        <v>1</v>
      </c>
      <c r="W1017" s="0" t="n">
        <v>269803.811878467</v>
      </c>
      <c r="X1017" s="0" t="n">
        <v>4.994E-006</v>
      </c>
      <c r="Y1017" s="0" t="n">
        <f aca="false">(W1017*X1017)*EXP(L1017*M1017)</f>
        <v>1.34740023652106</v>
      </c>
      <c r="Z1017" s="0" t="n">
        <v>228732.698823789</v>
      </c>
      <c r="AA1017" s="0" t="n">
        <v>3748.14709444969</v>
      </c>
      <c r="AB1017" s="0" t="n">
        <f aca="false">X1017*0.1</f>
        <v>4.994E-007</v>
      </c>
      <c r="AC1017" s="0" t="n">
        <f aca="false">(SQRT(((AA1017/W1017)^2)+((AB1017/X1017)^2)))*Y1017</f>
        <v>0.136033991080032</v>
      </c>
      <c r="AD1017" s="0" t="n">
        <v>5.223868284E-006</v>
      </c>
      <c r="AE1017" s="0" t="n">
        <f aca="false">(W1017*AD1017)*EXP(L1017*M1017)</f>
        <v>1.40941957577423</v>
      </c>
      <c r="AF1017" s="0" t="n">
        <v>228732.698823789</v>
      </c>
      <c r="AG1017" s="0" t="n">
        <v>3748.14709444969</v>
      </c>
      <c r="AH1017" s="0" t="n">
        <f aca="false">AD1017*0.1</f>
        <v>5.223868284E-007</v>
      </c>
      <c r="AI1017" s="0" t="n">
        <f aca="false">(SQRT(((AG1017/W1017)^2)+((AH1017/AD1017)^2)))*AE1017</f>
        <v>0.142295484891654</v>
      </c>
      <c r="AJ1017" s="0" t="n">
        <v>3.02832944E-007</v>
      </c>
      <c r="AK1017" s="0" t="n">
        <f aca="false">(W1017*AJ1017)*EXP(L1017*M1017)</f>
        <v>0.0817054826535783</v>
      </c>
      <c r="AL1017" s="0" t="n">
        <v>228732.698823789</v>
      </c>
      <c r="AM1017" s="0" t="n">
        <v>3748.14709444969</v>
      </c>
      <c r="AN1017" s="0" t="n">
        <f aca="false">AJ1017*0.1</f>
        <v>3.02832944E-008</v>
      </c>
      <c r="AO1017" s="0" t="n">
        <f aca="false">(SQRT(((AM1017/W1017)^2)+((AN1017/AJ1017)^2)))*AK1017</f>
        <v>0.00824901361690747</v>
      </c>
    </row>
    <row r="1018" customFormat="false" ht="15" hidden="false" customHeight="false" outlineLevel="0" collapsed="false">
      <c r="A1018" s="42" t="s">
        <v>682</v>
      </c>
      <c r="B1018" s="32"/>
      <c r="C1018" s="0" t="s">
        <v>2123</v>
      </c>
      <c r="D1018" s="47"/>
      <c r="E1018" s="0" t="n">
        <v>7000</v>
      </c>
      <c r="F1018" s="0" t="n">
        <v>6731</v>
      </c>
      <c r="G1018" s="0" t="n">
        <f aca="false">(((F1018*3.7852*35.81)/1000)/(H1018^2))*1.2732</f>
        <v>18.150533673133</v>
      </c>
      <c r="H1018" s="0" t="n">
        <v>8</v>
      </c>
      <c r="I1018" s="0" t="n">
        <v>31.878502168448</v>
      </c>
      <c r="J1018" s="0" t="n">
        <v>130.009325504884</v>
      </c>
      <c r="K1018" s="0" t="n">
        <v>0.00593973</v>
      </c>
      <c r="L1018" s="0" t="n">
        <v>0.005</v>
      </c>
      <c r="M1018" s="0" t="n">
        <v>0</v>
      </c>
      <c r="N1018" s="0" t="n">
        <v>3.94492061148789</v>
      </c>
      <c r="O1018" s="0" t="n">
        <f aca="false">(N1018/2204.59)*EXP(L1018*M1018)</f>
        <v>0.00178941236760028</v>
      </c>
      <c r="P1018" s="0" t="n">
        <v>0.575296534612654</v>
      </c>
      <c r="Q1018" s="0" t="n">
        <v>0.0436657928861363</v>
      </c>
      <c r="R1018" s="0" t="n">
        <f aca="false">11.8457570192522*(I1018/Hoja4!$BK$2)</f>
        <v>0.114402976968424</v>
      </c>
      <c r="S1018" s="0" t="n">
        <v>1.14894745568521</v>
      </c>
      <c r="T1018" s="0" t="n">
        <v>5.58086552427142E-005</v>
      </c>
      <c r="U1018" s="0" t="n">
        <f aca="false">(SQRT(((P1018/G1018)^2)+((Q1018/H1018)^2)+((R1018/I1018)^2)+((S1018/J1018)^2)+((T1018/K1018)^2)))*O1018</f>
        <v>6.23393715230449E-005</v>
      </c>
      <c r="V1018" s="0" t="n">
        <f aca="false">O1018&gt;U1018</f>
        <v>1</v>
      </c>
      <c r="W1018" s="0" t="n">
        <v>214574.198095823</v>
      </c>
      <c r="X1018" s="0" t="n">
        <v>4.994E-006</v>
      </c>
      <c r="Y1018" s="0" t="n">
        <f aca="false">(W1018*X1018)*EXP(L1018*M1018)</f>
        <v>1.07158354529054</v>
      </c>
      <c r="Z1018" s="0" t="n">
        <v>176458.577817786</v>
      </c>
      <c r="AA1018" s="0" t="n">
        <v>6507.82824848106</v>
      </c>
      <c r="AB1018" s="0" t="n">
        <f aca="false">X1018*0.1</f>
        <v>4.994E-007</v>
      </c>
      <c r="AC1018" s="0" t="n">
        <f aca="false">(SQRT(((AA1018/W1018)^2)+((AB1018/X1018)^2)))*Y1018</f>
        <v>0.111978431285327</v>
      </c>
      <c r="AD1018" s="0" t="n">
        <v>5.223868284E-006</v>
      </c>
      <c r="AE1018" s="0" t="n">
        <f aca="false">(W1018*AD1018)*EXP(L1018*M1018)</f>
        <v>1.1209073479975</v>
      </c>
      <c r="AF1018" s="0" t="n">
        <v>176458.577817786</v>
      </c>
      <c r="AG1018" s="0" t="n">
        <v>6507.82824848106</v>
      </c>
      <c r="AH1018" s="0" t="n">
        <f aca="false">AD1018*0.1</f>
        <v>5.223868284E-007</v>
      </c>
      <c r="AI1018" s="0" t="n">
        <f aca="false">(SQRT(((AG1018/W1018)^2)+((AH1018/AD1018)^2)))*AE1018</f>
        <v>0.117132674345914</v>
      </c>
      <c r="AJ1018" s="0" t="n">
        <v>3.02832944E-007</v>
      </c>
      <c r="AK1018" s="0" t="n">
        <f aca="false">(W1018*AJ1018)*EXP(L1018*M1018)</f>
        <v>0.0649801361157973</v>
      </c>
      <c r="AL1018" s="0" t="n">
        <v>176458.577817786</v>
      </c>
      <c r="AM1018" s="0" t="n">
        <v>6507.82824848106</v>
      </c>
      <c r="AN1018" s="0" t="n">
        <f aca="false">AJ1018*0.1</f>
        <v>3.02832944E-008</v>
      </c>
      <c r="AO1018" s="0" t="n">
        <f aca="false">(SQRT(((AM1018/W1018)^2)+((AN1018/AJ1018)^2)))*AK1018</f>
        <v>0.00679029996208197</v>
      </c>
    </row>
    <row r="1019" customFormat="false" ht="15" hidden="false" customHeight="false" outlineLevel="0" collapsed="false">
      <c r="A1019" s="42" t="s">
        <v>682</v>
      </c>
      <c r="B1019" s="32"/>
      <c r="C1019" s="0" t="s">
        <v>2125</v>
      </c>
      <c r="D1019" s="47"/>
      <c r="E1019" s="0" t="n">
        <v>7000</v>
      </c>
      <c r="F1019" s="0" t="n">
        <v>6731</v>
      </c>
      <c r="G1019" s="0" t="n">
        <f aca="false">(((F1019*3.7852*35.81)/1000)/(H1019^2))*1.2732</f>
        <v>18.150533673133</v>
      </c>
      <c r="H1019" s="0" t="n">
        <v>8</v>
      </c>
      <c r="I1019" s="0" t="n">
        <v>11.7142476933838</v>
      </c>
      <c r="J1019" s="0" t="n">
        <v>68.0020357347871</v>
      </c>
      <c r="K1019" s="0" t="n">
        <v>3.9836139795159</v>
      </c>
      <c r="L1019" s="0" t="n">
        <v>0.005</v>
      </c>
      <c r="M1019" s="0" t="n">
        <v>0</v>
      </c>
      <c r="N1019" s="0" t="n">
        <v>508.546725385792</v>
      </c>
      <c r="O1019" s="0" t="n">
        <f aca="false">(N1019/2204.59)*EXP(L1019*M1019)</f>
        <v>0.230676327746108</v>
      </c>
      <c r="P1019" s="0" t="n">
        <v>0.575296534612654</v>
      </c>
      <c r="Q1019" s="0" t="n">
        <v>0.0436657928861363</v>
      </c>
      <c r="R1019" s="0" t="n">
        <f aca="false">11.8457570192522*(I1019/Hoja4!$BP$2)</f>
        <v>0.578236712013019</v>
      </c>
      <c r="S1019" s="0" t="n">
        <v>0.388353619553598</v>
      </c>
      <c r="T1019" s="0" t="n">
        <v>0.0223763331258358</v>
      </c>
      <c r="U1019" s="0" t="n">
        <f aca="false">(SQRT(((P1019/G1019)^2)+((Q1019/H1019)^2)+((R1019/I1019)^2)+((S1019/J1019)^2)+((T1019/K1019)^2)))*O1019</f>
        <v>0.0137154012833584</v>
      </c>
      <c r="V1019" s="0" t="n">
        <f aca="false">O1019&gt;U1019</f>
        <v>1</v>
      </c>
      <c r="W1019" s="0" t="n">
        <v>78848.6012241663</v>
      </c>
      <c r="X1019" s="0" t="n">
        <v>4.994E-006</v>
      </c>
      <c r="Y1019" s="0" t="n">
        <f aca="false">(W1019*X1019)*EXP(L1019*M1019)</f>
        <v>0.393769914513487</v>
      </c>
      <c r="Z1019" s="0" t="n">
        <v>175689.824710131</v>
      </c>
      <c r="AA1019" s="0" t="n">
        <v>804.406580767259</v>
      </c>
      <c r="AB1019" s="0" t="n">
        <f aca="false">X1019*0.1</f>
        <v>4.994E-007</v>
      </c>
      <c r="AC1019" s="0" t="n">
        <f aca="false">(SQRT(((AA1019/W1019)^2)+((AB1019/X1019)^2)))*Y1019</f>
        <v>0.0395813769787866</v>
      </c>
      <c r="AD1019" s="0" t="n">
        <v>5.223868284E-006</v>
      </c>
      <c r="AE1019" s="0" t="n">
        <f aca="false">(W1019*AD1019)*EXP(L1019*M1019)</f>
        <v>0.411894707172686</v>
      </c>
      <c r="AF1019" s="0" t="n">
        <v>175689.824710131</v>
      </c>
      <c r="AG1019" s="0" t="n">
        <v>804.406580767259</v>
      </c>
      <c r="AH1019" s="0" t="n">
        <f aca="false">AD1019*0.1</f>
        <v>5.223868284E-007</v>
      </c>
      <c r="AI1019" s="0" t="n">
        <f aca="false">(SQRT(((AG1019/W1019)^2)+((AH1019/AD1019)^2)))*AE1019</f>
        <v>0.041403263883967</v>
      </c>
      <c r="AJ1019" s="0" t="n">
        <v>3.02832944E-007</v>
      </c>
      <c r="AK1019" s="0" t="n">
        <f aca="false">(W1019*AJ1019)*EXP(L1019*M1019)</f>
        <v>0.0238779540389963</v>
      </c>
      <c r="AL1019" s="0" t="n">
        <v>175689.824710131</v>
      </c>
      <c r="AM1019" s="0" t="n">
        <v>804.406580767259</v>
      </c>
      <c r="AN1019" s="0" t="n">
        <f aca="false">AJ1019*0.1</f>
        <v>3.02832944E-008</v>
      </c>
      <c r="AO1019" s="0" t="n">
        <f aca="false">(SQRT(((AM1019/W1019)^2)+((AN1019/AJ1019)^2)))*AK1019</f>
        <v>0.00240018921066475</v>
      </c>
    </row>
    <row r="1020" customFormat="false" ht="15" hidden="false" customHeight="false" outlineLevel="0" collapsed="false">
      <c r="A1020" s="42" t="s">
        <v>682</v>
      </c>
      <c r="B1020" s="50" t="s">
        <v>1532</v>
      </c>
      <c r="C1020" s="0" t="s">
        <v>2122</v>
      </c>
      <c r="D1020" s="41"/>
      <c r="E1020" s="0" t="n">
        <v>7000</v>
      </c>
      <c r="F1020" s="0" t="n">
        <v>6731</v>
      </c>
      <c r="G1020" s="0" t="n">
        <f aca="false">(((F1020*3.7852*35.81)/1000)/(H1020^2))*1.2732</f>
        <v>18.150533673133</v>
      </c>
      <c r="H1020" s="0" t="n">
        <v>8</v>
      </c>
      <c r="I1020" s="0" t="n">
        <v>40.0837634643391</v>
      </c>
      <c r="J1020" s="0" t="n">
        <v>68.0016224983599</v>
      </c>
      <c r="K1020" s="0" t="n">
        <v>3.82238500207701</v>
      </c>
      <c r="L1020" s="0" t="n">
        <v>0.005</v>
      </c>
      <c r="M1020" s="0" t="n">
        <v>0</v>
      </c>
      <c r="N1020" s="0" t="n">
        <v>1669.71415487077</v>
      </c>
      <c r="O1020" s="0" t="n">
        <f aca="false">(N1020/2204.59)*EXP(L1020*M1020)</f>
        <v>0.757380807710627</v>
      </c>
      <c r="P1020" s="0" t="n">
        <v>0.575296534612654</v>
      </c>
      <c r="Q1020" s="0" t="n">
        <v>0.0436657928861363</v>
      </c>
      <c r="R1020" s="0" t="n">
        <f aca="false">11.8457570192522*(I1020/Hoja4!$BK$2)</f>
        <v>0.143849351647308</v>
      </c>
      <c r="S1020" s="0" t="n">
        <v>0.346725101597201</v>
      </c>
      <c r="T1020" s="0" t="n">
        <v>0.0215793379964769</v>
      </c>
      <c r="U1020" s="0" t="n">
        <f aca="false">(SQRT(((P1020/G1020)^2)+((Q1020/H1020)^2)+((R1020/I1020)^2)+((S1020/J1020)^2)+((T1020/K1020)^2)))*O1020</f>
        <v>0.0251784093111869</v>
      </c>
      <c r="V1020" s="0" t="n">
        <f aca="false">O1020&gt;U1020</f>
        <v>1</v>
      </c>
      <c r="W1020" s="0" t="n">
        <v>269803.811878467</v>
      </c>
      <c r="X1020" s="0" t="n">
        <v>4.994E-006</v>
      </c>
      <c r="Y1020" s="0" t="n">
        <f aca="false">(W1020*X1020)*EXP(L1020*M1020)</f>
        <v>1.34740023652106</v>
      </c>
      <c r="Z1020" s="0" t="n">
        <v>228732.698823789</v>
      </c>
      <c r="AA1020" s="0" t="n">
        <v>3748.14709444969</v>
      </c>
      <c r="AB1020" s="0" t="n">
        <f aca="false">X1020*0.1</f>
        <v>4.994E-007</v>
      </c>
      <c r="AC1020" s="0" t="n">
        <f aca="false">(SQRT(((AA1020/W1020)^2)+((AB1020/X1020)^2)))*Y1020</f>
        <v>0.136033991080032</v>
      </c>
      <c r="AD1020" s="0" t="n">
        <v>5.223868284E-006</v>
      </c>
      <c r="AE1020" s="0" t="n">
        <f aca="false">(W1020*AD1020)*EXP(L1020*M1020)</f>
        <v>1.40941957577423</v>
      </c>
      <c r="AF1020" s="0" t="n">
        <v>228732.698823789</v>
      </c>
      <c r="AG1020" s="0" t="n">
        <v>3748.14709444969</v>
      </c>
      <c r="AH1020" s="0" t="n">
        <f aca="false">AD1020*0.1</f>
        <v>5.223868284E-007</v>
      </c>
      <c r="AI1020" s="0" t="n">
        <f aca="false">(SQRT(((AG1020/W1020)^2)+((AH1020/AD1020)^2)))*AE1020</f>
        <v>0.142295484891654</v>
      </c>
      <c r="AJ1020" s="0" t="n">
        <v>3.02832944E-007</v>
      </c>
      <c r="AK1020" s="0" t="n">
        <f aca="false">(W1020*AJ1020)*EXP(L1020*M1020)</f>
        <v>0.0817054826535783</v>
      </c>
      <c r="AL1020" s="0" t="n">
        <v>228732.698823789</v>
      </c>
      <c r="AM1020" s="0" t="n">
        <v>3748.14709444969</v>
      </c>
      <c r="AN1020" s="0" t="n">
        <f aca="false">AJ1020*0.1</f>
        <v>3.02832944E-008</v>
      </c>
      <c r="AO1020" s="0" t="n">
        <f aca="false">(SQRT(((AM1020/W1020)^2)+((AN1020/AJ1020)^2)))*AK1020</f>
        <v>0.00824901361690747</v>
      </c>
    </row>
    <row r="1021" customFormat="false" ht="15" hidden="false" customHeight="false" outlineLevel="0" collapsed="false">
      <c r="A1021" s="42" t="s">
        <v>682</v>
      </c>
      <c r="B1021" s="32"/>
      <c r="C1021" s="0" t="s">
        <v>2122</v>
      </c>
      <c r="D1021" s="47"/>
      <c r="E1021" s="0" t="n">
        <v>7000</v>
      </c>
      <c r="F1021" s="0" t="n">
        <v>6731</v>
      </c>
      <c r="G1021" s="0" t="n">
        <f aca="false">(((F1021*3.7852*35.81)/1000)/(H1021^2))*1.2732</f>
        <v>18.150533673133</v>
      </c>
      <c r="H1021" s="0" t="n">
        <v>8</v>
      </c>
      <c r="I1021" s="0" t="n">
        <v>40.0837634643391</v>
      </c>
      <c r="J1021" s="0" t="n">
        <v>68.0016224983599</v>
      </c>
      <c r="K1021" s="0" t="n">
        <v>3.82238500207701</v>
      </c>
      <c r="L1021" s="0" t="n">
        <v>0.005</v>
      </c>
      <c r="M1021" s="0" t="n">
        <v>0</v>
      </c>
      <c r="N1021" s="0" t="n">
        <v>1669.71415487077</v>
      </c>
      <c r="O1021" s="0" t="n">
        <f aca="false">(N1021/2204.59)*EXP(L1021*M1021)</f>
        <v>0.757380807710627</v>
      </c>
      <c r="P1021" s="0" t="n">
        <v>0.575296534612654</v>
      </c>
      <c r="Q1021" s="0" t="n">
        <v>0.0436657928861363</v>
      </c>
      <c r="R1021" s="0" t="n">
        <f aca="false">11.8457570192522*(I1021/Hoja4!$BK$2)</f>
        <v>0.143849351647308</v>
      </c>
      <c r="S1021" s="0" t="n">
        <v>0.346725101597201</v>
      </c>
      <c r="T1021" s="0" t="n">
        <v>0.0215793379964769</v>
      </c>
      <c r="U1021" s="0" t="n">
        <f aca="false">(SQRT(((P1021/G1021)^2)+((Q1021/H1021)^2)+((R1021/I1021)^2)+((S1021/J1021)^2)+((T1021/K1021)^2)))*O1021</f>
        <v>0.0251784093111869</v>
      </c>
      <c r="V1021" s="0" t="n">
        <f aca="false">O1021&gt;U1021</f>
        <v>1</v>
      </c>
      <c r="W1021" s="0" t="n">
        <v>269803.811878467</v>
      </c>
      <c r="X1021" s="0" t="n">
        <v>4.994E-006</v>
      </c>
      <c r="Y1021" s="0" t="n">
        <f aca="false">(W1021*X1021)*EXP(L1021*M1021)</f>
        <v>1.34740023652106</v>
      </c>
      <c r="Z1021" s="0" t="n">
        <v>228732.698823789</v>
      </c>
      <c r="AA1021" s="0" t="n">
        <v>3748.14709444969</v>
      </c>
      <c r="AB1021" s="0" t="n">
        <f aca="false">X1021*0.1</f>
        <v>4.994E-007</v>
      </c>
      <c r="AC1021" s="0" t="n">
        <f aca="false">(SQRT(((AA1021/W1021)^2)+((AB1021/X1021)^2)))*Y1021</f>
        <v>0.136033991080032</v>
      </c>
      <c r="AD1021" s="0" t="n">
        <v>5.223868284E-006</v>
      </c>
      <c r="AE1021" s="0" t="n">
        <f aca="false">(W1021*AD1021)*EXP(L1021*M1021)</f>
        <v>1.40941957577423</v>
      </c>
      <c r="AF1021" s="0" t="n">
        <v>228732.698823789</v>
      </c>
      <c r="AG1021" s="0" t="n">
        <v>3748.14709444969</v>
      </c>
      <c r="AH1021" s="0" t="n">
        <f aca="false">AD1021*0.1</f>
        <v>5.223868284E-007</v>
      </c>
      <c r="AI1021" s="0" t="n">
        <f aca="false">(SQRT(((AG1021/W1021)^2)+((AH1021/AD1021)^2)))*AE1021</f>
        <v>0.142295484891654</v>
      </c>
      <c r="AJ1021" s="0" t="n">
        <v>3.02832944E-007</v>
      </c>
      <c r="AK1021" s="0" t="n">
        <f aca="false">(W1021*AJ1021)*EXP(L1021*M1021)</f>
        <v>0.0817054826535783</v>
      </c>
      <c r="AL1021" s="0" t="n">
        <v>228732.698823789</v>
      </c>
      <c r="AM1021" s="0" t="n">
        <v>3748.14709444969</v>
      </c>
      <c r="AN1021" s="0" t="n">
        <f aca="false">AJ1021*0.1</f>
        <v>3.02832944E-008</v>
      </c>
      <c r="AO1021" s="0" t="n">
        <f aca="false">(SQRT(((AM1021/W1021)^2)+((AN1021/AJ1021)^2)))*AK1021</f>
        <v>0.00824901361690747</v>
      </c>
    </row>
    <row r="1022" customFormat="false" ht="15" hidden="false" customHeight="false" outlineLevel="0" collapsed="false">
      <c r="A1022" s="42" t="s">
        <v>682</v>
      </c>
      <c r="B1022" s="32"/>
      <c r="C1022" s="0" t="s">
        <v>2123</v>
      </c>
      <c r="D1022" s="47"/>
      <c r="E1022" s="0" t="n">
        <v>7000</v>
      </c>
      <c r="F1022" s="0" t="n">
        <v>6731</v>
      </c>
      <c r="G1022" s="0" t="n">
        <f aca="false">(((F1022*3.7852*35.81)/1000)/(H1022^2))*1.2732</f>
        <v>18.150533673133</v>
      </c>
      <c r="H1022" s="0" t="n">
        <v>8</v>
      </c>
      <c r="I1022" s="0" t="n">
        <v>31.878502168448</v>
      </c>
      <c r="J1022" s="0" t="n">
        <v>130.009325504884</v>
      </c>
      <c r="K1022" s="0" t="n">
        <v>0.00593973</v>
      </c>
      <c r="L1022" s="0" t="n">
        <v>0.005</v>
      </c>
      <c r="M1022" s="0" t="n">
        <v>0</v>
      </c>
      <c r="N1022" s="0" t="n">
        <v>3.94492061148789</v>
      </c>
      <c r="O1022" s="0" t="n">
        <f aca="false">(N1022/2204.59)*EXP(L1022*M1022)</f>
        <v>0.00178941236760028</v>
      </c>
      <c r="P1022" s="0" t="n">
        <v>0.575296534612654</v>
      </c>
      <c r="Q1022" s="0" t="n">
        <v>0.0436657928861363</v>
      </c>
      <c r="R1022" s="0" t="n">
        <f aca="false">11.8457570192522*(I1022/Hoja4!$BK$2)</f>
        <v>0.114402976968424</v>
      </c>
      <c r="S1022" s="0" t="n">
        <v>1.14894745568521</v>
      </c>
      <c r="T1022" s="0" t="n">
        <v>5.58086552427142E-005</v>
      </c>
      <c r="U1022" s="0" t="n">
        <f aca="false">(SQRT(((P1022/G1022)^2)+((Q1022/H1022)^2)+((R1022/I1022)^2)+((S1022/J1022)^2)+((T1022/K1022)^2)))*O1022</f>
        <v>6.23393715230449E-005</v>
      </c>
      <c r="V1022" s="0" t="n">
        <f aca="false">O1022&gt;U1022</f>
        <v>1</v>
      </c>
      <c r="W1022" s="0" t="n">
        <v>214574.198095823</v>
      </c>
      <c r="X1022" s="0" t="n">
        <v>4.994E-006</v>
      </c>
      <c r="Y1022" s="0" t="n">
        <f aca="false">(W1022*X1022)*EXP(L1022*M1022)</f>
        <v>1.07158354529054</v>
      </c>
      <c r="Z1022" s="0" t="n">
        <v>176458.577817786</v>
      </c>
      <c r="AA1022" s="0" t="n">
        <v>6507.82824848106</v>
      </c>
      <c r="AB1022" s="0" t="n">
        <f aca="false">X1022*0.1</f>
        <v>4.994E-007</v>
      </c>
      <c r="AC1022" s="0" t="n">
        <f aca="false">(SQRT(((AA1022/W1022)^2)+((AB1022/X1022)^2)))*Y1022</f>
        <v>0.111978431285327</v>
      </c>
      <c r="AD1022" s="0" t="n">
        <v>5.223868284E-006</v>
      </c>
      <c r="AE1022" s="0" t="n">
        <f aca="false">(W1022*AD1022)*EXP(L1022*M1022)</f>
        <v>1.1209073479975</v>
      </c>
      <c r="AF1022" s="0" t="n">
        <v>176458.577817786</v>
      </c>
      <c r="AG1022" s="0" t="n">
        <v>6507.82824848106</v>
      </c>
      <c r="AH1022" s="0" t="n">
        <f aca="false">AD1022*0.1</f>
        <v>5.223868284E-007</v>
      </c>
      <c r="AI1022" s="0" t="n">
        <f aca="false">(SQRT(((AG1022/W1022)^2)+((AH1022/AD1022)^2)))*AE1022</f>
        <v>0.117132674345914</v>
      </c>
      <c r="AJ1022" s="0" t="n">
        <v>3.02832944E-007</v>
      </c>
      <c r="AK1022" s="0" t="n">
        <f aca="false">(W1022*AJ1022)*EXP(L1022*M1022)</f>
        <v>0.0649801361157973</v>
      </c>
      <c r="AL1022" s="0" t="n">
        <v>176458.577817786</v>
      </c>
      <c r="AM1022" s="0" t="n">
        <v>6507.82824848106</v>
      </c>
      <c r="AN1022" s="0" t="n">
        <f aca="false">AJ1022*0.1</f>
        <v>3.02832944E-008</v>
      </c>
      <c r="AO1022" s="0" t="n">
        <f aca="false">(SQRT(((AM1022/W1022)^2)+((AN1022/AJ1022)^2)))*AK1022</f>
        <v>0.00679029996208197</v>
      </c>
    </row>
    <row r="1023" customFormat="false" ht="15" hidden="false" customHeight="false" outlineLevel="0" collapsed="false">
      <c r="A1023" s="42" t="s">
        <v>682</v>
      </c>
      <c r="B1023" s="32"/>
      <c r="C1023" s="0" t="s">
        <v>2125</v>
      </c>
      <c r="D1023" s="47"/>
      <c r="E1023" s="0" t="n">
        <v>7000</v>
      </c>
      <c r="F1023" s="0" t="n">
        <v>6731</v>
      </c>
      <c r="G1023" s="0" t="n">
        <f aca="false">(((F1023*3.7852*35.81)/1000)/(H1023^2))*1.2732</f>
        <v>18.150533673133</v>
      </c>
      <c r="H1023" s="0" t="n">
        <v>8</v>
      </c>
      <c r="I1023" s="0" t="n">
        <v>11.7142476933838</v>
      </c>
      <c r="J1023" s="0" t="n">
        <v>68.0020357347871</v>
      </c>
      <c r="K1023" s="0" t="n">
        <v>3.9836139795159</v>
      </c>
      <c r="L1023" s="0" t="n">
        <v>0.005</v>
      </c>
      <c r="M1023" s="0" t="n">
        <v>0</v>
      </c>
      <c r="N1023" s="0" t="n">
        <v>508.546725385792</v>
      </c>
      <c r="O1023" s="0" t="n">
        <f aca="false">(N1023/2204.59)*EXP(L1023*M1023)</f>
        <v>0.230676327746108</v>
      </c>
      <c r="P1023" s="0" t="n">
        <v>0.575296534612654</v>
      </c>
      <c r="Q1023" s="0" t="n">
        <v>0.0436657928861363</v>
      </c>
      <c r="R1023" s="0" t="n">
        <f aca="false">11.8457570192522*(I1023/Hoja4!$BP$2)</f>
        <v>0.578236712013019</v>
      </c>
      <c r="S1023" s="0" t="n">
        <v>0.388353619553598</v>
      </c>
      <c r="T1023" s="0" t="n">
        <v>0.0223763331258358</v>
      </c>
      <c r="U1023" s="0" t="n">
        <f aca="false">(SQRT(((P1023/G1023)^2)+((Q1023/H1023)^2)+((R1023/I1023)^2)+((S1023/J1023)^2)+((T1023/K1023)^2)))*O1023</f>
        <v>0.0137154012833584</v>
      </c>
      <c r="V1023" s="0" t="n">
        <f aca="false">O1023&gt;U1023</f>
        <v>1</v>
      </c>
      <c r="W1023" s="0" t="n">
        <v>78848.6012241663</v>
      </c>
      <c r="X1023" s="0" t="n">
        <v>4.994E-006</v>
      </c>
      <c r="Y1023" s="0" t="n">
        <f aca="false">(W1023*X1023)*EXP(L1023*M1023)</f>
        <v>0.393769914513487</v>
      </c>
      <c r="Z1023" s="0" t="n">
        <v>175689.824710131</v>
      </c>
      <c r="AA1023" s="0" t="n">
        <v>804.406580767259</v>
      </c>
      <c r="AB1023" s="0" t="n">
        <f aca="false">X1023*0.1</f>
        <v>4.994E-007</v>
      </c>
      <c r="AC1023" s="0" t="n">
        <f aca="false">(SQRT(((AA1023/W1023)^2)+((AB1023/X1023)^2)))*Y1023</f>
        <v>0.0395813769787866</v>
      </c>
      <c r="AD1023" s="0" t="n">
        <v>5.223868284E-006</v>
      </c>
      <c r="AE1023" s="0" t="n">
        <f aca="false">(W1023*AD1023)*EXP(L1023*M1023)</f>
        <v>0.411894707172686</v>
      </c>
      <c r="AF1023" s="0" t="n">
        <v>175689.824710131</v>
      </c>
      <c r="AG1023" s="0" t="n">
        <v>804.406580767259</v>
      </c>
      <c r="AH1023" s="0" t="n">
        <f aca="false">AD1023*0.1</f>
        <v>5.223868284E-007</v>
      </c>
      <c r="AI1023" s="0" t="n">
        <f aca="false">(SQRT(((AG1023/W1023)^2)+((AH1023/AD1023)^2)))*AE1023</f>
        <v>0.041403263883967</v>
      </c>
      <c r="AJ1023" s="0" t="n">
        <v>3.02832944E-007</v>
      </c>
      <c r="AK1023" s="0" t="n">
        <f aca="false">(W1023*AJ1023)*EXP(L1023*M1023)</f>
        <v>0.0238779540389963</v>
      </c>
      <c r="AL1023" s="0" t="n">
        <v>175689.824710131</v>
      </c>
      <c r="AM1023" s="0" t="n">
        <v>804.406580767259</v>
      </c>
      <c r="AN1023" s="0" t="n">
        <f aca="false">AJ1023*0.1</f>
        <v>3.02832944E-008</v>
      </c>
      <c r="AO1023" s="0" t="n">
        <f aca="false">(SQRT(((AM1023/W1023)^2)+((AN1023/AJ1023)^2)))*AK1023</f>
        <v>0.00240018921066475</v>
      </c>
    </row>
    <row r="1024" customFormat="false" ht="15" hidden="false" customHeight="false" outlineLevel="0" collapsed="false">
      <c r="A1024" s="42" t="s">
        <v>682</v>
      </c>
      <c r="B1024" s="40" t="s">
        <v>1535</v>
      </c>
      <c r="C1024" s="0" t="s">
        <v>2122</v>
      </c>
      <c r="D1024" s="41"/>
      <c r="E1024" s="0" t="n">
        <v>7000</v>
      </c>
      <c r="F1024" s="0" t="n">
        <v>6731</v>
      </c>
      <c r="G1024" s="0" t="n">
        <f aca="false">(((F1024*3.7852*35.81)/1000)/(H1024^2))*1.2732</f>
        <v>18.150533673133</v>
      </c>
      <c r="H1024" s="0" t="n">
        <v>8</v>
      </c>
      <c r="I1024" s="0" t="n">
        <v>40.0837634643391</v>
      </c>
      <c r="J1024" s="0" t="n">
        <v>68.0016224983599</v>
      </c>
      <c r="K1024" s="0" t="n">
        <v>3.82238500207701</v>
      </c>
      <c r="L1024" s="0" t="n">
        <v>0.005</v>
      </c>
      <c r="M1024" s="0" t="n">
        <v>0</v>
      </c>
      <c r="N1024" s="0" t="n">
        <v>1669.71415487077</v>
      </c>
      <c r="O1024" s="0" t="n">
        <f aca="false">(N1024/2204.59)*EXP(L1024*M1024)</f>
        <v>0.757380807710627</v>
      </c>
      <c r="P1024" s="0" t="n">
        <v>0.575296534612654</v>
      </c>
      <c r="Q1024" s="0" t="n">
        <v>0.0436657928861363</v>
      </c>
      <c r="R1024" s="0" t="n">
        <f aca="false">11.8457570192522*(I1024/Hoja4!$BK$2)</f>
        <v>0.143849351647308</v>
      </c>
      <c r="S1024" s="0" t="n">
        <v>0.346725101597201</v>
      </c>
      <c r="T1024" s="0" t="n">
        <v>0.0215793379964769</v>
      </c>
      <c r="U1024" s="0" t="n">
        <f aca="false">(SQRT(((P1024/G1024)^2)+((Q1024/H1024)^2)+((R1024/I1024)^2)+((S1024/J1024)^2)+((T1024/K1024)^2)))*O1024</f>
        <v>0.0251784093111869</v>
      </c>
      <c r="V1024" s="0" t="n">
        <f aca="false">O1024&gt;U1024</f>
        <v>1</v>
      </c>
      <c r="W1024" s="0" t="n">
        <v>269803.811878467</v>
      </c>
      <c r="X1024" s="0" t="n">
        <v>4.994E-006</v>
      </c>
      <c r="Y1024" s="0" t="n">
        <f aca="false">(W1024*X1024)*EXP(L1024*M1024)</f>
        <v>1.34740023652106</v>
      </c>
      <c r="Z1024" s="0" t="n">
        <v>228732.698823789</v>
      </c>
      <c r="AA1024" s="0" t="n">
        <v>3748.14709444969</v>
      </c>
      <c r="AB1024" s="0" t="n">
        <f aca="false">X1024*0.1</f>
        <v>4.994E-007</v>
      </c>
      <c r="AC1024" s="0" t="n">
        <f aca="false">(SQRT(((AA1024/W1024)^2)+((AB1024/X1024)^2)))*Y1024</f>
        <v>0.136033991080032</v>
      </c>
      <c r="AD1024" s="0" t="n">
        <v>5.223868284E-006</v>
      </c>
      <c r="AE1024" s="0" t="n">
        <f aca="false">(W1024*AD1024)*EXP(L1024*M1024)</f>
        <v>1.40941957577423</v>
      </c>
      <c r="AF1024" s="0" t="n">
        <v>228732.698823789</v>
      </c>
      <c r="AG1024" s="0" t="n">
        <v>3748.14709444969</v>
      </c>
      <c r="AH1024" s="0" t="n">
        <f aca="false">AD1024*0.1</f>
        <v>5.223868284E-007</v>
      </c>
      <c r="AI1024" s="0" t="n">
        <f aca="false">(SQRT(((AG1024/W1024)^2)+((AH1024/AD1024)^2)))*AE1024</f>
        <v>0.142295484891654</v>
      </c>
      <c r="AJ1024" s="0" t="n">
        <v>3.02832944E-007</v>
      </c>
      <c r="AK1024" s="0" t="n">
        <f aca="false">(W1024*AJ1024)*EXP(L1024*M1024)</f>
        <v>0.0817054826535783</v>
      </c>
      <c r="AL1024" s="0" t="n">
        <v>228732.698823789</v>
      </c>
      <c r="AM1024" s="0" t="n">
        <v>3748.14709444969</v>
      </c>
      <c r="AN1024" s="0" t="n">
        <f aca="false">AJ1024*0.1</f>
        <v>3.02832944E-008</v>
      </c>
      <c r="AO1024" s="0" t="n">
        <f aca="false">(SQRT(((AM1024/W1024)^2)+((AN1024/AJ1024)^2)))*AK1024</f>
        <v>0.00824901361690747</v>
      </c>
    </row>
    <row r="1025" customFormat="false" ht="15" hidden="false" customHeight="false" outlineLevel="0" collapsed="false">
      <c r="A1025" s="42" t="s">
        <v>682</v>
      </c>
      <c r="B1025" s="32"/>
      <c r="C1025" s="0" t="s">
        <v>2122</v>
      </c>
      <c r="D1025" s="47"/>
      <c r="E1025" s="0" t="n">
        <v>7000</v>
      </c>
      <c r="F1025" s="0" t="n">
        <v>6731</v>
      </c>
      <c r="G1025" s="0" t="n">
        <f aca="false">(((F1025*3.7852*35.81)/1000)/(H1025^2))*1.2732</f>
        <v>18.150533673133</v>
      </c>
      <c r="H1025" s="0" t="n">
        <v>8</v>
      </c>
      <c r="I1025" s="0" t="n">
        <v>40.0837634643391</v>
      </c>
      <c r="J1025" s="0" t="n">
        <v>68.0016224983599</v>
      </c>
      <c r="K1025" s="0" t="n">
        <v>3.82238500207701</v>
      </c>
      <c r="L1025" s="0" t="n">
        <v>0.005</v>
      </c>
      <c r="M1025" s="0" t="n">
        <v>0</v>
      </c>
      <c r="N1025" s="0" t="n">
        <v>1669.71415487077</v>
      </c>
      <c r="O1025" s="0" t="n">
        <f aca="false">(N1025/2204.59)*EXP(L1025*M1025)</f>
        <v>0.757380807710627</v>
      </c>
      <c r="P1025" s="0" t="n">
        <v>0.575296534612654</v>
      </c>
      <c r="Q1025" s="0" t="n">
        <v>0.0436657928861363</v>
      </c>
      <c r="R1025" s="0" t="n">
        <f aca="false">11.8457570192522*(I1025/Hoja4!$BK$2)</f>
        <v>0.143849351647308</v>
      </c>
      <c r="S1025" s="0" t="n">
        <v>0.346725101597201</v>
      </c>
      <c r="T1025" s="0" t="n">
        <v>0.0215793379964769</v>
      </c>
      <c r="U1025" s="0" t="n">
        <f aca="false">(SQRT(((P1025/G1025)^2)+((Q1025/H1025)^2)+((R1025/I1025)^2)+((S1025/J1025)^2)+((T1025/K1025)^2)))*O1025</f>
        <v>0.0251784093111869</v>
      </c>
      <c r="V1025" s="0" t="n">
        <f aca="false">O1025&gt;U1025</f>
        <v>1</v>
      </c>
      <c r="W1025" s="0" t="n">
        <v>269803.811878467</v>
      </c>
      <c r="X1025" s="0" t="n">
        <v>4.994E-006</v>
      </c>
      <c r="Y1025" s="0" t="n">
        <f aca="false">(W1025*X1025)*EXP(L1025*M1025)</f>
        <v>1.34740023652106</v>
      </c>
      <c r="Z1025" s="0" t="n">
        <v>228732.698823789</v>
      </c>
      <c r="AA1025" s="0" t="n">
        <v>3748.14709444969</v>
      </c>
      <c r="AB1025" s="0" t="n">
        <f aca="false">X1025*0.1</f>
        <v>4.994E-007</v>
      </c>
      <c r="AC1025" s="0" t="n">
        <f aca="false">(SQRT(((AA1025/W1025)^2)+((AB1025/X1025)^2)))*Y1025</f>
        <v>0.136033991080032</v>
      </c>
      <c r="AD1025" s="0" t="n">
        <v>5.223868284E-006</v>
      </c>
      <c r="AE1025" s="0" t="n">
        <f aca="false">(W1025*AD1025)*EXP(L1025*M1025)</f>
        <v>1.40941957577423</v>
      </c>
      <c r="AF1025" s="0" t="n">
        <v>228732.698823789</v>
      </c>
      <c r="AG1025" s="0" t="n">
        <v>3748.14709444969</v>
      </c>
      <c r="AH1025" s="0" t="n">
        <f aca="false">AD1025*0.1</f>
        <v>5.223868284E-007</v>
      </c>
      <c r="AI1025" s="0" t="n">
        <f aca="false">(SQRT(((AG1025/W1025)^2)+((AH1025/AD1025)^2)))*AE1025</f>
        <v>0.142295484891654</v>
      </c>
      <c r="AJ1025" s="0" t="n">
        <v>3.02832944E-007</v>
      </c>
      <c r="AK1025" s="0" t="n">
        <f aca="false">(W1025*AJ1025)*EXP(L1025*M1025)</f>
        <v>0.0817054826535783</v>
      </c>
      <c r="AL1025" s="0" t="n">
        <v>228732.698823789</v>
      </c>
      <c r="AM1025" s="0" t="n">
        <v>3748.14709444969</v>
      </c>
      <c r="AN1025" s="0" t="n">
        <f aca="false">AJ1025*0.1</f>
        <v>3.02832944E-008</v>
      </c>
      <c r="AO1025" s="0" t="n">
        <f aca="false">(SQRT(((AM1025/W1025)^2)+((AN1025/AJ1025)^2)))*AK1025</f>
        <v>0.00824901361690747</v>
      </c>
    </row>
    <row r="1026" customFormat="false" ht="15" hidden="false" customHeight="false" outlineLevel="0" collapsed="false">
      <c r="A1026" s="42" t="s">
        <v>682</v>
      </c>
      <c r="B1026" s="32"/>
      <c r="C1026" s="0" t="s">
        <v>2123</v>
      </c>
      <c r="D1026" s="47"/>
      <c r="E1026" s="0" t="n">
        <v>7000</v>
      </c>
      <c r="F1026" s="0" t="n">
        <v>6731</v>
      </c>
      <c r="G1026" s="0" t="n">
        <f aca="false">(((F1026*3.7852*35.81)/1000)/(H1026^2))*1.2732</f>
        <v>18.150533673133</v>
      </c>
      <c r="H1026" s="0" t="n">
        <v>8</v>
      </c>
      <c r="I1026" s="0" t="n">
        <v>31.878502168448</v>
      </c>
      <c r="J1026" s="0" t="n">
        <v>130.009325504884</v>
      </c>
      <c r="K1026" s="0" t="n">
        <v>0.00593973</v>
      </c>
      <c r="L1026" s="0" t="n">
        <v>0.005</v>
      </c>
      <c r="M1026" s="0" t="n">
        <v>0</v>
      </c>
      <c r="N1026" s="0" t="n">
        <v>3.94492061148789</v>
      </c>
      <c r="O1026" s="0" t="n">
        <f aca="false">(N1026/2204.59)*EXP(L1026*M1026)</f>
        <v>0.00178941236760028</v>
      </c>
      <c r="P1026" s="0" t="n">
        <v>0.575296534612654</v>
      </c>
      <c r="Q1026" s="0" t="n">
        <v>0.0436657928861363</v>
      </c>
      <c r="R1026" s="0" t="n">
        <f aca="false">11.8457570192522*(I1026/Hoja4!$BK$2)</f>
        <v>0.114402976968424</v>
      </c>
      <c r="S1026" s="0" t="n">
        <v>1.14894745568521</v>
      </c>
      <c r="T1026" s="0" t="n">
        <v>5.58086552427142E-005</v>
      </c>
      <c r="U1026" s="0" t="n">
        <f aca="false">(SQRT(((P1026/G1026)^2)+((Q1026/H1026)^2)+((R1026/I1026)^2)+((S1026/J1026)^2)+((T1026/K1026)^2)))*O1026</f>
        <v>6.23393715230449E-005</v>
      </c>
      <c r="V1026" s="0" t="n">
        <f aca="false">O1026&gt;U1026</f>
        <v>1</v>
      </c>
      <c r="W1026" s="0" t="n">
        <v>214574.198095823</v>
      </c>
      <c r="X1026" s="0" t="n">
        <v>4.994E-006</v>
      </c>
      <c r="Y1026" s="0" t="n">
        <f aca="false">(W1026*X1026)*EXP(L1026*M1026)</f>
        <v>1.07158354529054</v>
      </c>
      <c r="Z1026" s="0" t="n">
        <v>176458.577817786</v>
      </c>
      <c r="AA1026" s="0" t="n">
        <v>6507.82824848106</v>
      </c>
      <c r="AB1026" s="0" t="n">
        <f aca="false">X1026*0.1</f>
        <v>4.994E-007</v>
      </c>
      <c r="AC1026" s="0" t="n">
        <f aca="false">(SQRT(((AA1026/W1026)^2)+((AB1026/X1026)^2)))*Y1026</f>
        <v>0.111978431285327</v>
      </c>
      <c r="AD1026" s="0" t="n">
        <v>5.223868284E-006</v>
      </c>
      <c r="AE1026" s="0" t="n">
        <f aca="false">(W1026*AD1026)*EXP(L1026*M1026)</f>
        <v>1.1209073479975</v>
      </c>
      <c r="AF1026" s="0" t="n">
        <v>176458.577817786</v>
      </c>
      <c r="AG1026" s="0" t="n">
        <v>6507.82824848106</v>
      </c>
      <c r="AH1026" s="0" t="n">
        <f aca="false">AD1026*0.1</f>
        <v>5.223868284E-007</v>
      </c>
      <c r="AI1026" s="0" t="n">
        <f aca="false">(SQRT(((AG1026/W1026)^2)+((AH1026/AD1026)^2)))*AE1026</f>
        <v>0.117132674345914</v>
      </c>
      <c r="AJ1026" s="0" t="n">
        <v>3.02832944E-007</v>
      </c>
      <c r="AK1026" s="0" t="n">
        <f aca="false">(W1026*AJ1026)*EXP(L1026*M1026)</f>
        <v>0.0649801361157973</v>
      </c>
      <c r="AL1026" s="0" t="n">
        <v>176458.577817786</v>
      </c>
      <c r="AM1026" s="0" t="n">
        <v>6507.82824848106</v>
      </c>
      <c r="AN1026" s="0" t="n">
        <f aca="false">AJ1026*0.1</f>
        <v>3.02832944E-008</v>
      </c>
      <c r="AO1026" s="0" t="n">
        <f aca="false">(SQRT(((AM1026/W1026)^2)+((AN1026/AJ1026)^2)))*AK1026</f>
        <v>0.00679029996208197</v>
      </c>
    </row>
    <row r="1027" customFormat="false" ht="15" hidden="false" customHeight="false" outlineLevel="0" collapsed="false">
      <c r="A1027" s="42" t="s">
        <v>682</v>
      </c>
      <c r="B1027" s="32"/>
      <c r="C1027" s="0" t="s">
        <v>2125</v>
      </c>
      <c r="D1027" s="47"/>
      <c r="E1027" s="0" t="n">
        <v>7000</v>
      </c>
      <c r="F1027" s="0" t="n">
        <v>6731</v>
      </c>
      <c r="G1027" s="0" t="n">
        <f aca="false">(((F1027*3.7852*35.81)/1000)/(H1027^2))*1.2732</f>
        <v>18.150533673133</v>
      </c>
      <c r="H1027" s="0" t="n">
        <v>8</v>
      </c>
      <c r="I1027" s="0" t="n">
        <v>11.7142476933838</v>
      </c>
      <c r="J1027" s="0" t="n">
        <v>68.0020357347871</v>
      </c>
      <c r="K1027" s="0" t="n">
        <v>3.9836139795159</v>
      </c>
      <c r="L1027" s="0" t="n">
        <v>0.005</v>
      </c>
      <c r="M1027" s="0" t="n">
        <v>0</v>
      </c>
      <c r="N1027" s="0" t="n">
        <v>508.546725385792</v>
      </c>
      <c r="O1027" s="0" t="n">
        <f aca="false">(N1027/2204.59)*EXP(L1027*M1027)</f>
        <v>0.230676327746108</v>
      </c>
      <c r="P1027" s="0" t="n">
        <v>0.575296534612654</v>
      </c>
      <c r="Q1027" s="0" t="n">
        <v>0.0436657928861363</v>
      </c>
      <c r="R1027" s="0" t="n">
        <f aca="false">11.8457570192522*(I1027/Hoja4!$BP$2)</f>
        <v>0.578236712013019</v>
      </c>
      <c r="S1027" s="0" t="n">
        <v>0.388353619553598</v>
      </c>
      <c r="T1027" s="0" t="n">
        <v>0.0223763331258358</v>
      </c>
      <c r="U1027" s="0" t="n">
        <f aca="false">(SQRT(((P1027/G1027)^2)+((Q1027/H1027)^2)+((R1027/I1027)^2)+((S1027/J1027)^2)+((T1027/K1027)^2)))*O1027</f>
        <v>0.0137154012833584</v>
      </c>
      <c r="V1027" s="0" t="n">
        <f aca="false">O1027&gt;U1027</f>
        <v>1</v>
      </c>
      <c r="W1027" s="0" t="n">
        <v>78848.6012241663</v>
      </c>
      <c r="X1027" s="0" t="n">
        <v>4.994E-006</v>
      </c>
      <c r="Y1027" s="0" t="n">
        <f aca="false">(W1027*X1027)*EXP(L1027*M1027)</f>
        <v>0.393769914513487</v>
      </c>
      <c r="Z1027" s="0" t="n">
        <v>175689.824710131</v>
      </c>
      <c r="AA1027" s="0" t="n">
        <v>804.406580767259</v>
      </c>
      <c r="AB1027" s="0" t="n">
        <f aca="false">X1027*0.1</f>
        <v>4.994E-007</v>
      </c>
      <c r="AC1027" s="0" t="n">
        <f aca="false">(SQRT(((AA1027/W1027)^2)+((AB1027/X1027)^2)))*Y1027</f>
        <v>0.0395813769787866</v>
      </c>
      <c r="AD1027" s="0" t="n">
        <v>5.223868284E-006</v>
      </c>
      <c r="AE1027" s="0" t="n">
        <f aca="false">(W1027*AD1027)*EXP(L1027*M1027)</f>
        <v>0.411894707172686</v>
      </c>
      <c r="AF1027" s="0" t="n">
        <v>175689.824710131</v>
      </c>
      <c r="AG1027" s="0" t="n">
        <v>804.406580767259</v>
      </c>
      <c r="AH1027" s="0" t="n">
        <f aca="false">AD1027*0.1</f>
        <v>5.223868284E-007</v>
      </c>
      <c r="AI1027" s="0" t="n">
        <f aca="false">(SQRT(((AG1027/W1027)^2)+((AH1027/AD1027)^2)))*AE1027</f>
        <v>0.041403263883967</v>
      </c>
      <c r="AJ1027" s="0" t="n">
        <v>3.02832944E-007</v>
      </c>
      <c r="AK1027" s="0" t="n">
        <f aca="false">(W1027*AJ1027)*EXP(L1027*M1027)</f>
        <v>0.0238779540389963</v>
      </c>
      <c r="AL1027" s="0" t="n">
        <v>175689.824710131</v>
      </c>
      <c r="AM1027" s="0" t="n">
        <v>804.406580767259</v>
      </c>
      <c r="AN1027" s="0" t="n">
        <f aca="false">AJ1027*0.1</f>
        <v>3.02832944E-008</v>
      </c>
      <c r="AO1027" s="0" t="n">
        <f aca="false">(SQRT(((AM1027/W1027)^2)+((AN1027/AJ1027)^2)))*AK1027</f>
        <v>0.00240018921066475</v>
      </c>
    </row>
    <row r="1028" customFormat="false" ht="15" hidden="false" customHeight="false" outlineLevel="0" collapsed="false">
      <c r="A1028" s="42" t="s">
        <v>682</v>
      </c>
      <c r="B1028" s="40" t="s">
        <v>1539</v>
      </c>
      <c r="C1028" s="0" t="s">
        <v>2122</v>
      </c>
      <c r="D1028" s="41"/>
      <c r="E1028" s="0" t="n">
        <v>7000</v>
      </c>
      <c r="F1028" s="0" t="n">
        <v>6731</v>
      </c>
      <c r="G1028" s="0" t="n">
        <f aca="false">(((F1028*3.7852*35.81)/1000)/(H1028^2))*1.2732</f>
        <v>18.150533673133</v>
      </c>
      <c r="H1028" s="0" t="n">
        <v>8</v>
      </c>
      <c r="I1028" s="0" t="n">
        <v>40.0837634643391</v>
      </c>
      <c r="J1028" s="0" t="n">
        <v>68.0016224983599</v>
      </c>
      <c r="K1028" s="0" t="n">
        <v>3.82238500207701</v>
      </c>
      <c r="L1028" s="0" t="n">
        <v>0.005</v>
      </c>
      <c r="M1028" s="0" t="n">
        <v>0</v>
      </c>
      <c r="N1028" s="0" t="n">
        <v>1669.71415487077</v>
      </c>
      <c r="O1028" s="0" t="n">
        <f aca="false">(N1028/2204.59)*EXP(L1028*M1028)</f>
        <v>0.757380807710627</v>
      </c>
      <c r="P1028" s="0" t="n">
        <v>0.575296534612654</v>
      </c>
      <c r="Q1028" s="0" t="n">
        <v>0.0436657928861363</v>
      </c>
      <c r="R1028" s="0" t="n">
        <f aca="false">11.8457570192522*(I1028/Hoja4!$BK$2)</f>
        <v>0.143849351647308</v>
      </c>
      <c r="S1028" s="0" t="n">
        <v>0.346725101597201</v>
      </c>
      <c r="T1028" s="0" t="n">
        <v>0.0215793379964769</v>
      </c>
      <c r="U1028" s="0" t="n">
        <f aca="false">(SQRT(((P1028/G1028)^2)+((Q1028/H1028)^2)+((R1028/I1028)^2)+((S1028/J1028)^2)+((T1028/K1028)^2)))*O1028</f>
        <v>0.0251784093111869</v>
      </c>
      <c r="V1028" s="0" t="n">
        <f aca="false">O1028&gt;U1028</f>
        <v>1</v>
      </c>
      <c r="W1028" s="0" t="n">
        <v>269803.811878467</v>
      </c>
      <c r="X1028" s="0" t="n">
        <v>4.994E-006</v>
      </c>
      <c r="Y1028" s="0" t="n">
        <f aca="false">(W1028*X1028)*EXP(L1028*M1028)</f>
        <v>1.34740023652106</v>
      </c>
      <c r="Z1028" s="0" t="n">
        <v>228732.698823789</v>
      </c>
      <c r="AA1028" s="0" t="n">
        <v>3748.14709444969</v>
      </c>
      <c r="AB1028" s="0" t="n">
        <f aca="false">X1028*0.1</f>
        <v>4.994E-007</v>
      </c>
      <c r="AC1028" s="0" t="n">
        <f aca="false">(SQRT(((AA1028/W1028)^2)+((AB1028/X1028)^2)))*Y1028</f>
        <v>0.136033991080032</v>
      </c>
      <c r="AD1028" s="0" t="n">
        <v>5.223868284E-006</v>
      </c>
      <c r="AE1028" s="0" t="n">
        <f aca="false">(W1028*AD1028)*EXP(L1028*M1028)</f>
        <v>1.40941957577423</v>
      </c>
      <c r="AF1028" s="0" t="n">
        <v>228732.698823789</v>
      </c>
      <c r="AG1028" s="0" t="n">
        <v>3748.14709444969</v>
      </c>
      <c r="AH1028" s="0" t="n">
        <f aca="false">AD1028*0.1</f>
        <v>5.223868284E-007</v>
      </c>
      <c r="AI1028" s="0" t="n">
        <f aca="false">(SQRT(((AG1028/W1028)^2)+((AH1028/AD1028)^2)))*AE1028</f>
        <v>0.142295484891654</v>
      </c>
      <c r="AJ1028" s="0" t="n">
        <v>3.02832944E-007</v>
      </c>
      <c r="AK1028" s="0" t="n">
        <f aca="false">(W1028*AJ1028)*EXP(L1028*M1028)</f>
        <v>0.0817054826535783</v>
      </c>
      <c r="AL1028" s="0" t="n">
        <v>228732.698823789</v>
      </c>
      <c r="AM1028" s="0" t="n">
        <v>3748.14709444969</v>
      </c>
      <c r="AN1028" s="0" t="n">
        <f aca="false">AJ1028*0.1</f>
        <v>3.02832944E-008</v>
      </c>
      <c r="AO1028" s="0" t="n">
        <f aca="false">(SQRT(((AM1028/W1028)^2)+((AN1028/AJ1028)^2)))*AK1028</f>
        <v>0.00824901361690747</v>
      </c>
    </row>
    <row r="1029" customFormat="false" ht="15" hidden="false" customHeight="false" outlineLevel="0" collapsed="false">
      <c r="A1029" s="42" t="s">
        <v>682</v>
      </c>
      <c r="B1029" s="32"/>
      <c r="C1029" s="0" t="s">
        <v>2122</v>
      </c>
      <c r="D1029" s="47"/>
      <c r="E1029" s="0" t="n">
        <v>7000</v>
      </c>
      <c r="F1029" s="0" t="n">
        <v>6731</v>
      </c>
      <c r="G1029" s="0" t="n">
        <f aca="false">(((F1029*3.7852*35.81)/1000)/(H1029^2))*1.2732</f>
        <v>18.150533673133</v>
      </c>
      <c r="H1029" s="0" t="n">
        <v>8</v>
      </c>
      <c r="I1029" s="0" t="n">
        <v>40.0837634643391</v>
      </c>
      <c r="J1029" s="0" t="n">
        <v>68.0016224983599</v>
      </c>
      <c r="K1029" s="0" t="n">
        <v>3.82238500207701</v>
      </c>
      <c r="L1029" s="0" t="n">
        <v>0.005</v>
      </c>
      <c r="M1029" s="0" t="n">
        <v>0</v>
      </c>
      <c r="N1029" s="0" t="n">
        <v>1669.71415487077</v>
      </c>
      <c r="O1029" s="0" t="n">
        <f aca="false">(N1029/2204.59)*EXP(L1029*M1029)</f>
        <v>0.757380807710627</v>
      </c>
      <c r="P1029" s="0" t="n">
        <v>0.575296534612654</v>
      </c>
      <c r="Q1029" s="0" t="n">
        <v>0.0436657928861363</v>
      </c>
      <c r="R1029" s="0" t="n">
        <f aca="false">11.8457570192522*(I1029/Hoja4!$BK$2)</f>
        <v>0.143849351647308</v>
      </c>
      <c r="S1029" s="0" t="n">
        <v>0.346725101597201</v>
      </c>
      <c r="T1029" s="0" t="n">
        <v>0.0215793379964769</v>
      </c>
      <c r="U1029" s="0" t="n">
        <f aca="false">(SQRT(((P1029/G1029)^2)+((Q1029/H1029)^2)+((R1029/I1029)^2)+((S1029/J1029)^2)+((T1029/K1029)^2)))*O1029</f>
        <v>0.0251784093111869</v>
      </c>
      <c r="V1029" s="0" t="n">
        <f aca="false">O1029&gt;U1029</f>
        <v>1</v>
      </c>
      <c r="W1029" s="0" t="n">
        <v>269803.811878467</v>
      </c>
      <c r="X1029" s="0" t="n">
        <v>4.994E-006</v>
      </c>
      <c r="Y1029" s="0" t="n">
        <f aca="false">(W1029*X1029)*EXP(L1029*M1029)</f>
        <v>1.34740023652106</v>
      </c>
      <c r="Z1029" s="0" t="n">
        <v>228732.698823789</v>
      </c>
      <c r="AA1029" s="0" t="n">
        <v>3748.14709444969</v>
      </c>
      <c r="AB1029" s="0" t="n">
        <f aca="false">X1029*0.1</f>
        <v>4.994E-007</v>
      </c>
      <c r="AC1029" s="0" t="n">
        <f aca="false">(SQRT(((AA1029/W1029)^2)+((AB1029/X1029)^2)))*Y1029</f>
        <v>0.136033991080032</v>
      </c>
      <c r="AD1029" s="0" t="n">
        <v>5.223868284E-006</v>
      </c>
      <c r="AE1029" s="0" t="n">
        <f aca="false">(W1029*AD1029)*EXP(L1029*M1029)</f>
        <v>1.40941957577423</v>
      </c>
      <c r="AF1029" s="0" t="n">
        <v>228732.698823789</v>
      </c>
      <c r="AG1029" s="0" t="n">
        <v>3748.14709444969</v>
      </c>
      <c r="AH1029" s="0" t="n">
        <f aca="false">AD1029*0.1</f>
        <v>5.223868284E-007</v>
      </c>
      <c r="AI1029" s="0" t="n">
        <f aca="false">(SQRT(((AG1029/W1029)^2)+((AH1029/AD1029)^2)))*AE1029</f>
        <v>0.142295484891654</v>
      </c>
      <c r="AJ1029" s="0" t="n">
        <v>3.02832944E-007</v>
      </c>
      <c r="AK1029" s="0" t="n">
        <f aca="false">(W1029*AJ1029)*EXP(L1029*M1029)</f>
        <v>0.0817054826535783</v>
      </c>
      <c r="AL1029" s="0" t="n">
        <v>228732.698823789</v>
      </c>
      <c r="AM1029" s="0" t="n">
        <v>3748.14709444969</v>
      </c>
      <c r="AN1029" s="0" t="n">
        <f aca="false">AJ1029*0.1</f>
        <v>3.02832944E-008</v>
      </c>
      <c r="AO1029" s="0" t="n">
        <f aca="false">(SQRT(((AM1029/W1029)^2)+((AN1029/AJ1029)^2)))*AK1029</f>
        <v>0.00824901361690747</v>
      </c>
    </row>
    <row r="1030" customFormat="false" ht="15" hidden="false" customHeight="false" outlineLevel="0" collapsed="false">
      <c r="A1030" s="42" t="s">
        <v>682</v>
      </c>
      <c r="B1030" s="32"/>
      <c r="C1030" s="0" t="s">
        <v>2123</v>
      </c>
      <c r="D1030" s="47"/>
      <c r="E1030" s="0" t="n">
        <v>7000</v>
      </c>
      <c r="F1030" s="0" t="n">
        <v>6731</v>
      </c>
      <c r="G1030" s="0" t="n">
        <f aca="false">(((F1030*3.7852*35.81)/1000)/(H1030^2))*1.2732</f>
        <v>18.150533673133</v>
      </c>
      <c r="H1030" s="0" t="n">
        <v>8</v>
      </c>
      <c r="I1030" s="0" t="n">
        <v>31.878502168448</v>
      </c>
      <c r="J1030" s="0" t="n">
        <v>130.009325504884</v>
      </c>
      <c r="K1030" s="0" t="n">
        <v>0.00593973</v>
      </c>
      <c r="L1030" s="0" t="n">
        <v>0.005</v>
      </c>
      <c r="M1030" s="0" t="n">
        <v>0</v>
      </c>
      <c r="N1030" s="0" t="n">
        <v>3.94492061148789</v>
      </c>
      <c r="O1030" s="0" t="n">
        <f aca="false">(N1030/2204.59)*EXP(L1030*M1030)</f>
        <v>0.00178941236760028</v>
      </c>
      <c r="P1030" s="0" t="n">
        <v>0.575296534612654</v>
      </c>
      <c r="Q1030" s="0" t="n">
        <v>0.0436657928861363</v>
      </c>
      <c r="R1030" s="0" t="n">
        <f aca="false">11.8457570192522*(I1030/Hoja4!$BK$2)</f>
        <v>0.114402976968424</v>
      </c>
      <c r="S1030" s="0" t="n">
        <v>1.14894745568521</v>
      </c>
      <c r="T1030" s="0" t="n">
        <v>5.58086552427142E-005</v>
      </c>
      <c r="U1030" s="0" t="n">
        <f aca="false">(SQRT(((P1030/G1030)^2)+((Q1030/H1030)^2)+((R1030/I1030)^2)+((S1030/J1030)^2)+((T1030/K1030)^2)))*O1030</f>
        <v>6.23393715230449E-005</v>
      </c>
      <c r="V1030" s="0" t="n">
        <f aca="false">O1030&gt;U1030</f>
        <v>1</v>
      </c>
      <c r="W1030" s="0" t="n">
        <v>214574.198095823</v>
      </c>
      <c r="X1030" s="0" t="n">
        <v>4.994E-006</v>
      </c>
      <c r="Y1030" s="0" t="n">
        <f aca="false">(W1030*X1030)*EXP(L1030*M1030)</f>
        <v>1.07158354529054</v>
      </c>
      <c r="Z1030" s="0" t="n">
        <v>176458.577817786</v>
      </c>
      <c r="AA1030" s="0" t="n">
        <v>6507.82824848106</v>
      </c>
      <c r="AB1030" s="0" t="n">
        <f aca="false">X1030*0.1</f>
        <v>4.994E-007</v>
      </c>
      <c r="AC1030" s="0" t="n">
        <f aca="false">(SQRT(((AA1030/W1030)^2)+((AB1030/X1030)^2)))*Y1030</f>
        <v>0.111978431285327</v>
      </c>
      <c r="AD1030" s="0" t="n">
        <v>5.223868284E-006</v>
      </c>
      <c r="AE1030" s="0" t="n">
        <f aca="false">(W1030*AD1030)*EXP(L1030*M1030)</f>
        <v>1.1209073479975</v>
      </c>
      <c r="AF1030" s="0" t="n">
        <v>176458.577817786</v>
      </c>
      <c r="AG1030" s="0" t="n">
        <v>6507.82824848106</v>
      </c>
      <c r="AH1030" s="0" t="n">
        <f aca="false">AD1030*0.1</f>
        <v>5.223868284E-007</v>
      </c>
      <c r="AI1030" s="0" t="n">
        <f aca="false">(SQRT(((AG1030/W1030)^2)+((AH1030/AD1030)^2)))*AE1030</f>
        <v>0.117132674345914</v>
      </c>
      <c r="AJ1030" s="0" t="n">
        <v>3.02832944E-007</v>
      </c>
      <c r="AK1030" s="0" t="n">
        <f aca="false">(W1030*AJ1030)*EXP(L1030*M1030)</f>
        <v>0.0649801361157973</v>
      </c>
      <c r="AL1030" s="0" t="n">
        <v>176458.577817786</v>
      </c>
      <c r="AM1030" s="0" t="n">
        <v>6507.82824848106</v>
      </c>
      <c r="AN1030" s="0" t="n">
        <f aca="false">AJ1030*0.1</f>
        <v>3.02832944E-008</v>
      </c>
      <c r="AO1030" s="0" t="n">
        <f aca="false">(SQRT(((AM1030/W1030)^2)+((AN1030/AJ1030)^2)))*AK1030</f>
        <v>0.00679029996208197</v>
      </c>
    </row>
    <row r="1031" customFormat="false" ht="15" hidden="false" customHeight="false" outlineLevel="0" collapsed="false">
      <c r="A1031" s="42" t="s">
        <v>682</v>
      </c>
      <c r="B1031" s="32"/>
      <c r="C1031" s="0" t="s">
        <v>2125</v>
      </c>
      <c r="D1031" s="47"/>
      <c r="E1031" s="0" t="n">
        <v>7000</v>
      </c>
      <c r="F1031" s="0" t="n">
        <v>6731</v>
      </c>
      <c r="G1031" s="0" t="n">
        <f aca="false">(((F1031*3.7852*35.81)/1000)/(H1031^2))*1.2732</f>
        <v>18.150533673133</v>
      </c>
      <c r="H1031" s="0" t="n">
        <v>8</v>
      </c>
      <c r="I1031" s="0" t="n">
        <v>11.7142476933838</v>
      </c>
      <c r="J1031" s="0" t="n">
        <v>68.0020357347871</v>
      </c>
      <c r="K1031" s="0" t="n">
        <v>3.9836139795159</v>
      </c>
      <c r="L1031" s="0" t="n">
        <v>0.005</v>
      </c>
      <c r="M1031" s="0" t="n">
        <v>0</v>
      </c>
      <c r="N1031" s="0" t="n">
        <v>508.546725385792</v>
      </c>
      <c r="O1031" s="0" t="n">
        <f aca="false">(N1031/2204.59)*EXP(L1031*M1031)</f>
        <v>0.230676327746108</v>
      </c>
      <c r="P1031" s="0" t="n">
        <v>0.575296534612654</v>
      </c>
      <c r="Q1031" s="0" t="n">
        <v>0.0436657928861363</v>
      </c>
      <c r="R1031" s="0" t="n">
        <f aca="false">11.8457570192522*(I1031/Hoja4!$BP$2)</f>
        <v>0.578236712013019</v>
      </c>
      <c r="S1031" s="0" t="n">
        <v>0.388353619553598</v>
      </c>
      <c r="T1031" s="0" t="n">
        <v>0.0223763331258358</v>
      </c>
      <c r="U1031" s="0" t="n">
        <f aca="false">(SQRT(((P1031/G1031)^2)+((Q1031/H1031)^2)+((R1031/I1031)^2)+((S1031/J1031)^2)+((T1031/K1031)^2)))*O1031</f>
        <v>0.0137154012833584</v>
      </c>
      <c r="V1031" s="0" t="n">
        <f aca="false">O1031&gt;U1031</f>
        <v>1</v>
      </c>
      <c r="W1031" s="0" t="n">
        <v>78848.6012241663</v>
      </c>
      <c r="X1031" s="0" t="n">
        <v>4.994E-006</v>
      </c>
      <c r="Y1031" s="0" t="n">
        <f aca="false">(W1031*X1031)*EXP(L1031*M1031)</f>
        <v>0.393769914513487</v>
      </c>
      <c r="Z1031" s="0" t="n">
        <v>175689.824710131</v>
      </c>
      <c r="AA1031" s="0" t="n">
        <v>804.406580767259</v>
      </c>
      <c r="AB1031" s="0" t="n">
        <f aca="false">X1031*0.1</f>
        <v>4.994E-007</v>
      </c>
      <c r="AC1031" s="0" t="n">
        <f aca="false">(SQRT(((AA1031/W1031)^2)+((AB1031/X1031)^2)))*Y1031</f>
        <v>0.0395813769787866</v>
      </c>
      <c r="AD1031" s="0" t="n">
        <v>5.223868284E-006</v>
      </c>
      <c r="AE1031" s="0" t="n">
        <f aca="false">(W1031*AD1031)*EXP(L1031*M1031)</f>
        <v>0.411894707172686</v>
      </c>
      <c r="AF1031" s="0" t="n">
        <v>175689.824710131</v>
      </c>
      <c r="AG1031" s="0" t="n">
        <v>804.406580767259</v>
      </c>
      <c r="AH1031" s="0" t="n">
        <f aca="false">AD1031*0.1</f>
        <v>5.223868284E-007</v>
      </c>
      <c r="AI1031" s="0" t="n">
        <f aca="false">(SQRT(((AG1031/W1031)^2)+((AH1031/AD1031)^2)))*AE1031</f>
        <v>0.041403263883967</v>
      </c>
      <c r="AJ1031" s="0" t="n">
        <v>3.02832944E-007</v>
      </c>
      <c r="AK1031" s="0" t="n">
        <f aca="false">(W1031*AJ1031)*EXP(L1031*M1031)</f>
        <v>0.0238779540389963</v>
      </c>
      <c r="AL1031" s="0" t="n">
        <v>175689.824710131</v>
      </c>
      <c r="AM1031" s="0" t="n">
        <v>804.406580767259</v>
      </c>
      <c r="AN1031" s="0" t="n">
        <f aca="false">AJ1031*0.1</f>
        <v>3.02832944E-008</v>
      </c>
      <c r="AO1031" s="0" t="n">
        <f aca="false">(SQRT(((AM1031/W1031)^2)+((AN1031/AJ1031)^2)))*AK1031</f>
        <v>0.00240018921066475</v>
      </c>
    </row>
    <row r="1032" customFormat="false" ht="15" hidden="false" customHeight="false" outlineLevel="0" collapsed="false">
      <c r="A1032" s="42" t="s">
        <v>682</v>
      </c>
      <c r="B1032" s="40" t="s">
        <v>1542</v>
      </c>
      <c r="C1032" s="0" t="s">
        <v>2122</v>
      </c>
      <c r="D1032" s="41"/>
      <c r="E1032" s="0" t="n">
        <v>7000</v>
      </c>
      <c r="F1032" s="0" t="n">
        <v>6731</v>
      </c>
      <c r="G1032" s="0" t="n">
        <f aca="false">(((F1032*3.7852*35.81)/1000)/(H1032^2))*1.2732</f>
        <v>18.150533673133</v>
      </c>
      <c r="H1032" s="0" t="n">
        <v>8</v>
      </c>
      <c r="I1032" s="0" t="n">
        <v>40.0837634643391</v>
      </c>
      <c r="J1032" s="0" t="n">
        <v>68.0016224983599</v>
      </c>
      <c r="K1032" s="0" t="n">
        <v>3.82238500207701</v>
      </c>
      <c r="L1032" s="0" t="n">
        <v>0.005</v>
      </c>
      <c r="M1032" s="0" t="n">
        <v>0</v>
      </c>
      <c r="N1032" s="0" t="n">
        <v>1669.71415487077</v>
      </c>
      <c r="O1032" s="0" t="n">
        <f aca="false">(N1032/2204.59)*EXP(L1032*M1032)</f>
        <v>0.757380807710627</v>
      </c>
      <c r="P1032" s="0" t="n">
        <v>0.575296534612654</v>
      </c>
      <c r="Q1032" s="0" t="n">
        <v>0.0436657928861363</v>
      </c>
      <c r="R1032" s="0" t="n">
        <f aca="false">11.8457570192522*(I1032/Hoja4!$BK$2)</f>
        <v>0.143849351647308</v>
      </c>
      <c r="S1032" s="0" t="n">
        <v>0.346725101597201</v>
      </c>
      <c r="T1032" s="0" t="n">
        <v>0.0215793379964769</v>
      </c>
      <c r="U1032" s="0" t="n">
        <f aca="false">(SQRT(((P1032/G1032)^2)+((Q1032/H1032)^2)+((R1032/I1032)^2)+((S1032/J1032)^2)+((T1032/K1032)^2)))*O1032</f>
        <v>0.0251784093111869</v>
      </c>
      <c r="V1032" s="0" t="n">
        <f aca="false">O1032&gt;U1032</f>
        <v>1</v>
      </c>
      <c r="W1032" s="0" t="n">
        <v>269803.811878467</v>
      </c>
      <c r="X1032" s="0" t="n">
        <v>4.994E-006</v>
      </c>
      <c r="Y1032" s="0" t="n">
        <f aca="false">(W1032*X1032)*EXP(L1032*M1032)</f>
        <v>1.34740023652106</v>
      </c>
      <c r="Z1032" s="0" t="n">
        <v>228732.698823789</v>
      </c>
      <c r="AA1032" s="0" t="n">
        <v>3748.14709444969</v>
      </c>
      <c r="AB1032" s="0" t="n">
        <f aca="false">X1032*0.1</f>
        <v>4.994E-007</v>
      </c>
      <c r="AC1032" s="0" t="n">
        <f aca="false">(SQRT(((AA1032/W1032)^2)+((AB1032/X1032)^2)))*Y1032</f>
        <v>0.136033991080032</v>
      </c>
      <c r="AD1032" s="0" t="n">
        <v>5.223868284E-006</v>
      </c>
      <c r="AE1032" s="0" t="n">
        <f aca="false">(W1032*AD1032)*EXP(L1032*M1032)</f>
        <v>1.40941957577423</v>
      </c>
      <c r="AF1032" s="0" t="n">
        <v>228732.698823789</v>
      </c>
      <c r="AG1032" s="0" t="n">
        <v>3748.14709444969</v>
      </c>
      <c r="AH1032" s="0" t="n">
        <f aca="false">AD1032*0.1</f>
        <v>5.223868284E-007</v>
      </c>
      <c r="AI1032" s="0" t="n">
        <f aca="false">(SQRT(((AG1032/W1032)^2)+((AH1032/AD1032)^2)))*AE1032</f>
        <v>0.142295484891654</v>
      </c>
      <c r="AJ1032" s="0" t="n">
        <v>3.02832944E-007</v>
      </c>
      <c r="AK1032" s="0" t="n">
        <f aca="false">(W1032*AJ1032)*EXP(L1032*M1032)</f>
        <v>0.0817054826535783</v>
      </c>
      <c r="AL1032" s="0" t="n">
        <v>228732.698823789</v>
      </c>
      <c r="AM1032" s="0" t="n">
        <v>3748.14709444969</v>
      </c>
      <c r="AN1032" s="0" t="n">
        <f aca="false">AJ1032*0.1</f>
        <v>3.02832944E-008</v>
      </c>
      <c r="AO1032" s="0" t="n">
        <f aca="false">(SQRT(((AM1032/W1032)^2)+((AN1032/AJ1032)^2)))*AK1032</f>
        <v>0.00824901361690747</v>
      </c>
    </row>
    <row r="1033" customFormat="false" ht="15" hidden="false" customHeight="false" outlineLevel="0" collapsed="false">
      <c r="A1033" s="42" t="s">
        <v>682</v>
      </c>
      <c r="B1033" s="32"/>
      <c r="C1033" s="0" t="s">
        <v>2122</v>
      </c>
      <c r="D1033" s="47"/>
      <c r="E1033" s="0" t="n">
        <v>7000</v>
      </c>
      <c r="F1033" s="0" t="n">
        <v>6731</v>
      </c>
      <c r="G1033" s="0" t="n">
        <f aca="false">(((F1033*3.7852*35.81)/1000)/(H1033^2))*1.2732</f>
        <v>18.150533673133</v>
      </c>
      <c r="H1033" s="0" t="n">
        <v>8</v>
      </c>
      <c r="I1033" s="0" t="n">
        <v>40.0837634643391</v>
      </c>
      <c r="J1033" s="0" t="n">
        <v>68.0016224983599</v>
      </c>
      <c r="K1033" s="0" t="n">
        <v>3.82238500207701</v>
      </c>
      <c r="L1033" s="0" t="n">
        <v>0.005</v>
      </c>
      <c r="M1033" s="0" t="n">
        <v>0</v>
      </c>
      <c r="N1033" s="0" t="n">
        <v>1669.71415487077</v>
      </c>
      <c r="O1033" s="0" t="n">
        <f aca="false">(N1033/2204.59)*EXP(L1033*M1033)</f>
        <v>0.757380807710627</v>
      </c>
      <c r="P1033" s="0" t="n">
        <v>0.575296534612654</v>
      </c>
      <c r="Q1033" s="0" t="n">
        <v>0.0436657928861363</v>
      </c>
      <c r="R1033" s="0" t="n">
        <f aca="false">11.8457570192522*(I1033/Hoja4!$BK$2)</f>
        <v>0.143849351647308</v>
      </c>
      <c r="S1033" s="0" t="n">
        <v>0.346725101597201</v>
      </c>
      <c r="T1033" s="0" t="n">
        <v>0.0215793379964769</v>
      </c>
      <c r="U1033" s="0" t="n">
        <f aca="false">(SQRT(((P1033/G1033)^2)+((Q1033/H1033)^2)+((R1033/I1033)^2)+((S1033/J1033)^2)+((T1033/K1033)^2)))*O1033</f>
        <v>0.0251784093111869</v>
      </c>
      <c r="V1033" s="0" t="n">
        <f aca="false">O1033&gt;U1033</f>
        <v>1</v>
      </c>
      <c r="W1033" s="0" t="n">
        <v>269803.811878467</v>
      </c>
      <c r="X1033" s="0" t="n">
        <v>4.994E-006</v>
      </c>
      <c r="Y1033" s="0" t="n">
        <f aca="false">(W1033*X1033)*EXP(L1033*M1033)</f>
        <v>1.34740023652106</v>
      </c>
      <c r="Z1033" s="0" t="n">
        <v>228732.698823789</v>
      </c>
      <c r="AA1033" s="0" t="n">
        <v>3748.14709444969</v>
      </c>
      <c r="AB1033" s="0" t="n">
        <f aca="false">X1033*0.1</f>
        <v>4.994E-007</v>
      </c>
      <c r="AC1033" s="0" t="n">
        <f aca="false">(SQRT(((AA1033/W1033)^2)+((AB1033/X1033)^2)))*Y1033</f>
        <v>0.136033991080032</v>
      </c>
      <c r="AD1033" s="0" t="n">
        <v>5.223868284E-006</v>
      </c>
      <c r="AE1033" s="0" t="n">
        <f aca="false">(W1033*AD1033)*EXP(L1033*M1033)</f>
        <v>1.40941957577423</v>
      </c>
      <c r="AF1033" s="0" t="n">
        <v>228732.698823789</v>
      </c>
      <c r="AG1033" s="0" t="n">
        <v>3748.14709444969</v>
      </c>
      <c r="AH1033" s="0" t="n">
        <f aca="false">AD1033*0.1</f>
        <v>5.223868284E-007</v>
      </c>
      <c r="AI1033" s="0" t="n">
        <f aca="false">(SQRT(((AG1033/W1033)^2)+((AH1033/AD1033)^2)))*AE1033</f>
        <v>0.142295484891654</v>
      </c>
      <c r="AJ1033" s="0" t="n">
        <v>3.02832944E-007</v>
      </c>
      <c r="AK1033" s="0" t="n">
        <f aca="false">(W1033*AJ1033)*EXP(L1033*M1033)</f>
        <v>0.0817054826535783</v>
      </c>
      <c r="AL1033" s="0" t="n">
        <v>228732.698823789</v>
      </c>
      <c r="AM1033" s="0" t="n">
        <v>3748.14709444969</v>
      </c>
      <c r="AN1033" s="0" t="n">
        <f aca="false">AJ1033*0.1</f>
        <v>3.02832944E-008</v>
      </c>
      <c r="AO1033" s="0" t="n">
        <f aca="false">(SQRT(((AM1033/W1033)^2)+((AN1033/AJ1033)^2)))*AK1033</f>
        <v>0.00824901361690747</v>
      </c>
    </row>
    <row r="1034" customFormat="false" ht="15" hidden="false" customHeight="false" outlineLevel="0" collapsed="false">
      <c r="A1034" s="42" t="s">
        <v>682</v>
      </c>
      <c r="B1034" s="32"/>
      <c r="C1034" s="0" t="s">
        <v>2123</v>
      </c>
      <c r="D1034" s="47"/>
      <c r="E1034" s="0" t="n">
        <v>7000</v>
      </c>
      <c r="F1034" s="0" t="n">
        <v>6731</v>
      </c>
      <c r="G1034" s="0" t="n">
        <f aca="false">(((F1034*3.7852*35.81)/1000)/(H1034^2))*1.2732</f>
        <v>18.150533673133</v>
      </c>
      <c r="H1034" s="0" t="n">
        <v>8</v>
      </c>
      <c r="I1034" s="0" t="n">
        <v>31.878502168448</v>
      </c>
      <c r="J1034" s="0" t="n">
        <v>130.009325504884</v>
      </c>
      <c r="K1034" s="0" t="n">
        <v>0.00593973</v>
      </c>
      <c r="L1034" s="0" t="n">
        <v>0.005</v>
      </c>
      <c r="M1034" s="0" t="n">
        <v>0</v>
      </c>
      <c r="N1034" s="0" t="n">
        <v>3.94492061148789</v>
      </c>
      <c r="O1034" s="0" t="n">
        <f aca="false">(N1034/2204.59)*EXP(L1034*M1034)</f>
        <v>0.00178941236760028</v>
      </c>
      <c r="P1034" s="0" t="n">
        <v>0.575296534612654</v>
      </c>
      <c r="Q1034" s="0" t="n">
        <v>0.0436657928861363</v>
      </c>
      <c r="R1034" s="0" t="n">
        <f aca="false">11.8457570192522*(I1034/Hoja4!$BK$2)</f>
        <v>0.114402976968424</v>
      </c>
      <c r="S1034" s="0" t="n">
        <v>1.14894745568521</v>
      </c>
      <c r="T1034" s="0" t="n">
        <v>5.58086552427142E-005</v>
      </c>
      <c r="U1034" s="0" t="n">
        <f aca="false">(SQRT(((P1034/G1034)^2)+((Q1034/H1034)^2)+((R1034/I1034)^2)+((S1034/J1034)^2)+((T1034/K1034)^2)))*O1034</f>
        <v>6.23393715230449E-005</v>
      </c>
      <c r="V1034" s="0" t="n">
        <f aca="false">O1034&gt;U1034</f>
        <v>1</v>
      </c>
      <c r="W1034" s="0" t="n">
        <v>214574.198095823</v>
      </c>
      <c r="X1034" s="0" t="n">
        <v>4.994E-006</v>
      </c>
      <c r="Y1034" s="0" t="n">
        <f aca="false">(W1034*X1034)*EXP(L1034*M1034)</f>
        <v>1.07158354529054</v>
      </c>
      <c r="Z1034" s="0" t="n">
        <v>176458.577817786</v>
      </c>
      <c r="AA1034" s="0" t="n">
        <v>6507.82824848106</v>
      </c>
      <c r="AB1034" s="0" t="n">
        <f aca="false">X1034*0.1</f>
        <v>4.994E-007</v>
      </c>
      <c r="AC1034" s="0" t="n">
        <f aca="false">(SQRT(((AA1034/W1034)^2)+((AB1034/X1034)^2)))*Y1034</f>
        <v>0.111978431285327</v>
      </c>
      <c r="AD1034" s="0" t="n">
        <v>5.223868284E-006</v>
      </c>
      <c r="AE1034" s="0" t="n">
        <f aca="false">(W1034*AD1034)*EXP(L1034*M1034)</f>
        <v>1.1209073479975</v>
      </c>
      <c r="AF1034" s="0" t="n">
        <v>176458.577817786</v>
      </c>
      <c r="AG1034" s="0" t="n">
        <v>6507.82824848106</v>
      </c>
      <c r="AH1034" s="0" t="n">
        <f aca="false">AD1034*0.1</f>
        <v>5.223868284E-007</v>
      </c>
      <c r="AI1034" s="0" t="n">
        <f aca="false">(SQRT(((AG1034/W1034)^2)+((AH1034/AD1034)^2)))*AE1034</f>
        <v>0.117132674345914</v>
      </c>
      <c r="AJ1034" s="0" t="n">
        <v>3.02832944E-007</v>
      </c>
      <c r="AK1034" s="0" t="n">
        <f aca="false">(W1034*AJ1034)*EXP(L1034*M1034)</f>
        <v>0.0649801361157973</v>
      </c>
      <c r="AL1034" s="0" t="n">
        <v>176458.577817786</v>
      </c>
      <c r="AM1034" s="0" t="n">
        <v>6507.82824848106</v>
      </c>
      <c r="AN1034" s="0" t="n">
        <f aca="false">AJ1034*0.1</f>
        <v>3.02832944E-008</v>
      </c>
      <c r="AO1034" s="0" t="n">
        <f aca="false">(SQRT(((AM1034/W1034)^2)+((AN1034/AJ1034)^2)))*AK1034</f>
        <v>0.00679029996208197</v>
      </c>
    </row>
    <row r="1035" customFormat="false" ht="15" hidden="false" customHeight="false" outlineLevel="0" collapsed="false">
      <c r="A1035" s="42" t="s">
        <v>682</v>
      </c>
      <c r="B1035" s="32"/>
      <c r="C1035" s="0" t="s">
        <v>2125</v>
      </c>
      <c r="D1035" s="47"/>
      <c r="E1035" s="0" t="n">
        <v>7000</v>
      </c>
      <c r="F1035" s="0" t="n">
        <v>6731</v>
      </c>
      <c r="G1035" s="0" t="n">
        <f aca="false">(((F1035*3.7852*35.81)/1000)/(H1035^2))*1.2732</f>
        <v>18.150533673133</v>
      </c>
      <c r="H1035" s="0" t="n">
        <v>8</v>
      </c>
      <c r="I1035" s="0" t="n">
        <v>11.7142476933838</v>
      </c>
      <c r="J1035" s="0" t="n">
        <v>68.0020357347871</v>
      </c>
      <c r="K1035" s="0" t="n">
        <v>3.9836139795159</v>
      </c>
      <c r="L1035" s="0" t="n">
        <v>0.005</v>
      </c>
      <c r="M1035" s="0" t="n">
        <v>0</v>
      </c>
      <c r="N1035" s="0" t="n">
        <v>508.546725385792</v>
      </c>
      <c r="O1035" s="0" t="n">
        <f aca="false">(N1035/2204.59)*EXP(L1035*M1035)</f>
        <v>0.230676327746108</v>
      </c>
      <c r="P1035" s="0" t="n">
        <v>0.575296534612654</v>
      </c>
      <c r="Q1035" s="0" t="n">
        <v>0.0436657928861363</v>
      </c>
      <c r="R1035" s="0" t="n">
        <f aca="false">11.8457570192522*(I1035/Hoja4!$BP$2)</f>
        <v>0.578236712013019</v>
      </c>
      <c r="S1035" s="0" t="n">
        <v>0.388353619553598</v>
      </c>
      <c r="T1035" s="0" t="n">
        <v>0.0223763331258358</v>
      </c>
      <c r="U1035" s="0" t="n">
        <f aca="false">(SQRT(((P1035/G1035)^2)+((Q1035/H1035)^2)+((R1035/I1035)^2)+((S1035/J1035)^2)+((T1035/K1035)^2)))*O1035</f>
        <v>0.0137154012833584</v>
      </c>
      <c r="V1035" s="0" t="n">
        <f aca="false">O1035&gt;U1035</f>
        <v>1</v>
      </c>
      <c r="W1035" s="0" t="n">
        <v>78848.6012241663</v>
      </c>
      <c r="X1035" s="0" t="n">
        <v>4.994E-006</v>
      </c>
      <c r="Y1035" s="0" t="n">
        <f aca="false">(W1035*X1035)*EXP(L1035*M1035)</f>
        <v>0.393769914513487</v>
      </c>
      <c r="Z1035" s="0" t="n">
        <v>175689.824710131</v>
      </c>
      <c r="AA1035" s="0" t="n">
        <v>804.406580767259</v>
      </c>
      <c r="AB1035" s="0" t="n">
        <f aca="false">X1035*0.1</f>
        <v>4.994E-007</v>
      </c>
      <c r="AC1035" s="0" t="n">
        <f aca="false">(SQRT(((AA1035/W1035)^2)+((AB1035/X1035)^2)))*Y1035</f>
        <v>0.0395813769787866</v>
      </c>
      <c r="AD1035" s="0" t="n">
        <v>5.223868284E-006</v>
      </c>
      <c r="AE1035" s="0" t="n">
        <f aca="false">(W1035*AD1035)*EXP(L1035*M1035)</f>
        <v>0.411894707172686</v>
      </c>
      <c r="AF1035" s="0" t="n">
        <v>175689.824710131</v>
      </c>
      <c r="AG1035" s="0" t="n">
        <v>804.406580767259</v>
      </c>
      <c r="AH1035" s="0" t="n">
        <f aca="false">AD1035*0.1</f>
        <v>5.223868284E-007</v>
      </c>
      <c r="AI1035" s="0" t="n">
        <f aca="false">(SQRT(((AG1035/W1035)^2)+((AH1035/AD1035)^2)))*AE1035</f>
        <v>0.041403263883967</v>
      </c>
      <c r="AJ1035" s="0" t="n">
        <v>3.02832944E-007</v>
      </c>
      <c r="AK1035" s="0" t="n">
        <f aca="false">(W1035*AJ1035)*EXP(L1035*M1035)</f>
        <v>0.0238779540389963</v>
      </c>
      <c r="AL1035" s="0" t="n">
        <v>175689.824710131</v>
      </c>
      <c r="AM1035" s="0" t="n">
        <v>804.406580767259</v>
      </c>
      <c r="AN1035" s="0" t="n">
        <f aca="false">AJ1035*0.1</f>
        <v>3.02832944E-008</v>
      </c>
      <c r="AO1035" s="0" t="n">
        <f aca="false">(SQRT(((AM1035/W1035)^2)+((AN1035/AJ1035)^2)))*AK1035</f>
        <v>0.00240018921066475</v>
      </c>
    </row>
    <row r="1036" customFormat="false" ht="15" hidden="false" customHeight="false" outlineLevel="0" collapsed="false">
      <c r="A1036" s="42" t="s">
        <v>682</v>
      </c>
      <c r="B1036" s="40" t="s">
        <v>1545</v>
      </c>
      <c r="C1036" s="0" t="s">
        <v>2122</v>
      </c>
      <c r="D1036" s="41"/>
      <c r="E1036" s="0" t="n">
        <v>7000</v>
      </c>
      <c r="F1036" s="0" t="n">
        <v>6731</v>
      </c>
      <c r="G1036" s="0" t="n">
        <f aca="false">(((F1036*3.7852*35.81)/1000)/(H1036^2))*1.2732</f>
        <v>18.150533673133</v>
      </c>
      <c r="H1036" s="0" t="n">
        <v>8</v>
      </c>
      <c r="I1036" s="0" t="n">
        <v>40.0837634643391</v>
      </c>
      <c r="J1036" s="0" t="n">
        <v>68.0016224983599</v>
      </c>
      <c r="K1036" s="0" t="n">
        <v>3.82238500207701</v>
      </c>
      <c r="L1036" s="0" t="n">
        <v>0.005</v>
      </c>
      <c r="M1036" s="0" t="n">
        <v>0</v>
      </c>
      <c r="N1036" s="0" t="n">
        <v>1669.71415487077</v>
      </c>
      <c r="O1036" s="0" t="n">
        <f aca="false">(N1036/2204.59)*EXP(L1036*M1036)</f>
        <v>0.757380807710627</v>
      </c>
      <c r="P1036" s="0" t="n">
        <v>0.575296534612654</v>
      </c>
      <c r="Q1036" s="0" t="n">
        <v>0.0436657928861363</v>
      </c>
      <c r="R1036" s="0" t="n">
        <f aca="false">11.8457570192522*(I1036/Hoja4!$BK$2)</f>
        <v>0.143849351647308</v>
      </c>
      <c r="S1036" s="0" t="n">
        <v>0.346725101597201</v>
      </c>
      <c r="T1036" s="0" t="n">
        <v>0.0215793379964769</v>
      </c>
      <c r="U1036" s="0" t="n">
        <f aca="false">(SQRT(((P1036/G1036)^2)+((Q1036/H1036)^2)+((R1036/I1036)^2)+((S1036/J1036)^2)+((T1036/K1036)^2)))*O1036</f>
        <v>0.0251784093111869</v>
      </c>
      <c r="V1036" s="0" t="n">
        <f aca="false">O1036&gt;U1036</f>
        <v>1</v>
      </c>
      <c r="W1036" s="0" t="n">
        <v>269803.811878467</v>
      </c>
      <c r="X1036" s="0" t="n">
        <v>4.994E-006</v>
      </c>
      <c r="Y1036" s="0" t="n">
        <f aca="false">(W1036*X1036)*EXP(L1036*M1036)</f>
        <v>1.34740023652106</v>
      </c>
      <c r="Z1036" s="0" t="n">
        <v>228732.698823789</v>
      </c>
      <c r="AA1036" s="0" t="n">
        <v>3748.14709444969</v>
      </c>
      <c r="AB1036" s="0" t="n">
        <f aca="false">X1036*0.1</f>
        <v>4.994E-007</v>
      </c>
      <c r="AC1036" s="0" t="n">
        <f aca="false">(SQRT(((AA1036/W1036)^2)+((AB1036/X1036)^2)))*Y1036</f>
        <v>0.136033991080032</v>
      </c>
      <c r="AD1036" s="0" t="n">
        <v>5.223868284E-006</v>
      </c>
      <c r="AE1036" s="0" t="n">
        <f aca="false">(W1036*AD1036)*EXP(L1036*M1036)</f>
        <v>1.40941957577423</v>
      </c>
      <c r="AF1036" s="0" t="n">
        <v>228732.698823789</v>
      </c>
      <c r="AG1036" s="0" t="n">
        <v>3748.14709444969</v>
      </c>
      <c r="AH1036" s="0" t="n">
        <f aca="false">AD1036*0.1</f>
        <v>5.223868284E-007</v>
      </c>
      <c r="AI1036" s="0" t="n">
        <f aca="false">(SQRT(((AG1036/W1036)^2)+((AH1036/AD1036)^2)))*AE1036</f>
        <v>0.142295484891654</v>
      </c>
      <c r="AJ1036" s="0" t="n">
        <v>3.02832944E-007</v>
      </c>
      <c r="AK1036" s="0" t="n">
        <f aca="false">(W1036*AJ1036)*EXP(L1036*M1036)</f>
        <v>0.0817054826535783</v>
      </c>
      <c r="AL1036" s="0" t="n">
        <v>228732.698823789</v>
      </c>
      <c r="AM1036" s="0" t="n">
        <v>3748.14709444969</v>
      </c>
      <c r="AN1036" s="0" t="n">
        <f aca="false">AJ1036*0.1</f>
        <v>3.02832944E-008</v>
      </c>
      <c r="AO1036" s="0" t="n">
        <f aca="false">(SQRT(((AM1036/W1036)^2)+((AN1036/AJ1036)^2)))*AK1036</f>
        <v>0.00824901361690747</v>
      </c>
    </row>
    <row r="1037" customFormat="false" ht="15" hidden="false" customHeight="false" outlineLevel="0" collapsed="false">
      <c r="A1037" s="42" t="s">
        <v>682</v>
      </c>
      <c r="B1037" s="32"/>
      <c r="C1037" s="0" t="s">
        <v>2122</v>
      </c>
      <c r="D1037" s="47"/>
      <c r="E1037" s="0" t="n">
        <v>7000</v>
      </c>
      <c r="F1037" s="0" t="n">
        <v>6731</v>
      </c>
      <c r="G1037" s="0" t="n">
        <f aca="false">(((F1037*3.7852*35.81)/1000)/(H1037^2))*1.2732</f>
        <v>18.150533673133</v>
      </c>
      <c r="H1037" s="0" t="n">
        <v>8</v>
      </c>
      <c r="I1037" s="0" t="n">
        <v>40.0837634643391</v>
      </c>
      <c r="J1037" s="0" t="n">
        <v>68.0016224983599</v>
      </c>
      <c r="K1037" s="0" t="n">
        <v>3.82238500207701</v>
      </c>
      <c r="L1037" s="0" t="n">
        <v>0.005</v>
      </c>
      <c r="M1037" s="0" t="n">
        <v>0</v>
      </c>
      <c r="N1037" s="0" t="n">
        <v>1669.71415487077</v>
      </c>
      <c r="O1037" s="0" t="n">
        <f aca="false">(N1037/2204.59)*EXP(L1037*M1037)</f>
        <v>0.757380807710627</v>
      </c>
      <c r="P1037" s="0" t="n">
        <v>0.575296534612654</v>
      </c>
      <c r="Q1037" s="0" t="n">
        <v>0.0436657928861363</v>
      </c>
      <c r="R1037" s="0" t="n">
        <f aca="false">11.8457570192522*(I1037/Hoja4!$BK$2)</f>
        <v>0.143849351647308</v>
      </c>
      <c r="S1037" s="0" t="n">
        <v>0.346725101597201</v>
      </c>
      <c r="T1037" s="0" t="n">
        <v>0.0215793379964769</v>
      </c>
      <c r="U1037" s="0" t="n">
        <f aca="false">(SQRT(((P1037/G1037)^2)+((Q1037/H1037)^2)+((R1037/I1037)^2)+((S1037/J1037)^2)+((T1037/K1037)^2)))*O1037</f>
        <v>0.0251784093111869</v>
      </c>
      <c r="V1037" s="0" t="n">
        <f aca="false">O1037&gt;U1037</f>
        <v>1</v>
      </c>
      <c r="W1037" s="0" t="n">
        <v>269803.811878467</v>
      </c>
      <c r="X1037" s="0" t="n">
        <v>4.994E-006</v>
      </c>
      <c r="Y1037" s="0" t="n">
        <f aca="false">(W1037*X1037)*EXP(L1037*M1037)</f>
        <v>1.34740023652106</v>
      </c>
      <c r="Z1037" s="0" t="n">
        <v>228732.698823789</v>
      </c>
      <c r="AA1037" s="0" t="n">
        <v>3748.14709444969</v>
      </c>
      <c r="AB1037" s="0" t="n">
        <f aca="false">X1037*0.1</f>
        <v>4.994E-007</v>
      </c>
      <c r="AC1037" s="0" t="n">
        <f aca="false">(SQRT(((AA1037/W1037)^2)+((AB1037/X1037)^2)))*Y1037</f>
        <v>0.136033991080032</v>
      </c>
      <c r="AD1037" s="0" t="n">
        <v>5.223868284E-006</v>
      </c>
      <c r="AE1037" s="0" t="n">
        <f aca="false">(W1037*AD1037)*EXP(L1037*M1037)</f>
        <v>1.40941957577423</v>
      </c>
      <c r="AF1037" s="0" t="n">
        <v>228732.698823789</v>
      </c>
      <c r="AG1037" s="0" t="n">
        <v>3748.14709444969</v>
      </c>
      <c r="AH1037" s="0" t="n">
        <f aca="false">AD1037*0.1</f>
        <v>5.223868284E-007</v>
      </c>
      <c r="AI1037" s="0" t="n">
        <f aca="false">(SQRT(((AG1037/W1037)^2)+((AH1037/AD1037)^2)))*AE1037</f>
        <v>0.142295484891654</v>
      </c>
      <c r="AJ1037" s="0" t="n">
        <v>3.02832944E-007</v>
      </c>
      <c r="AK1037" s="0" t="n">
        <f aca="false">(W1037*AJ1037)*EXP(L1037*M1037)</f>
        <v>0.0817054826535783</v>
      </c>
      <c r="AL1037" s="0" t="n">
        <v>228732.698823789</v>
      </c>
      <c r="AM1037" s="0" t="n">
        <v>3748.14709444969</v>
      </c>
      <c r="AN1037" s="0" t="n">
        <f aca="false">AJ1037*0.1</f>
        <v>3.02832944E-008</v>
      </c>
      <c r="AO1037" s="0" t="n">
        <f aca="false">(SQRT(((AM1037/W1037)^2)+((AN1037/AJ1037)^2)))*AK1037</f>
        <v>0.00824901361690747</v>
      </c>
    </row>
    <row r="1038" customFormat="false" ht="15" hidden="false" customHeight="false" outlineLevel="0" collapsed="false">
      <c r="A1038" s="42" t="s">
        <v>682</v>
      </c>
      <c r="B1038" s="32"/>
      <c r="C1038" s="0" t="s">
        <v>2123</v>
      </c>
      <c r="D1038" s="47"/>
      <c r="E1038" s="0" t="n">
        <v>7000</v>
      </c>
      <c r="F1038" s="0" t="n">
        <v>6731</v>
      </c>
      <c r="G1038" s="0" t="n">
        <f aca="false">(((F1038*3.7852*35.81)/1000)/(H1038^2))*1.2732</f>
        <v>18.150533673133</v>
      </c>
      <c r="H1038" s="0" t="n">
        <v>8</v>
      </c>
      <c r="I1038" s="0" t="n">
        <v>31.878502168448</v>
      </c>
      <c r="J1038" s="0" t="n">
        <v>130.009325504884</v>
      </c>
      <c r="K1038" s="0" t="n">
        <v>0.00593973</v>
      </c>
      <c r="L1038" s="0" t="n">
        <v>0.005</v>
      </c>
      <c r="M1038" s="0" t="n">
        <v>0</v>
      </c>
      <c r="N1038" s="0" t="n">
        <v>3.94492061148789</v>
      </c>
      <c r="O1038" s="0" t="n">
        <f aca="false">(N1038/2204.59)*EXP(L1038*M1038)</f>
        <v>0.00178941236760028</v>
      </c>
      <c r="P1038" s="0" t="n">
        <v>0.575296534612654</v>
      </c>
      <c r="Q1038" s="0" t="n">
        <v>0.0436657928861363</v>
      </c>
      <c r="R1038" s="0" t="n">
        <f aca="false">11.8457570192522*(I1038/Hoja4!$BK$2)</f>
        <v>0.114402976968424</v>
      </c>
      <c r="S1038" s="0" t="n">
        <v>1.14894745568521</v>
      </c>
      <c r="T1038" s="0" t="n">
        <v>5.58086552427142E-005</v>
      </c>
      <c r="U1038" s="0" t="n">
        <f aca="false">(SQRT(((P1038/G1038)^2)+((Q1038/H1038)^2)+((R1038/I1038)^2)+((S1038/J1038)^2)+((T1038/K1038)^2)))*O1038</f>
        <v>6.23393715230449E-005</v>
      </c>
      <c r="V1038" s="0" t="n">
        <f aca="false">O1038&gt;U1038</f>
        <v>1</v>
      </c>
      <c r="W1038" s="0" t="n">
        <v>214574.198095823</v>
      </c>
      <c r="X1038" s="0" t="n">
        <v>4.994E-006</v>
      </c>
      <c r="Y1038" s="0" t="n">
        <f aca="false">(W1038*X1038)*EXP(L1038*M1038)</f>
        <v>1.07158354529054</v>
      </c>
      <c r="Z1038" s="0" t="n">
        <v>176458.577817786</v>
      </c>
      <c r="AA1038" s="0" t="n">
        <v>6507.82824848106</v>
      </c>
      <c r="AB1038" s="0" t="n">
        <f aca="false">X1038*0.1</f>
        <v>4.994E-007</v>
      </c>
      <c r="AC1038" s="0" t="n">
        <f aca="false">(SQRT(((AA1038/W1038)^2)+((AB1038/X1038)^2)))*Y1038</f>
        <v>0.111978431285327</v>
      </c>
      <c r="AD1038" s="0" t="n">
        <v>5.223868284E-006</v>
      </c>
      <c r="AE1038" s="0" t="n">
        <f aca="false">(W1038*AD1038)*EXP(L1038*M1038)</f>
        <v>1.1209073479975</v>
      </c>
      <c r="AF1038" s="0" t="n">
        <v>176458.577817786</v>
      </c>
      <c r="AG1038" s="0" t="n">
        <v>6507.82824848106</v>
      </c>
      <c r="AH1038" s="0" t="n">
        <f aca="false">AD1038*0.1</f>
        <v>5.223868284E-007</v>
      </c>
      <c r="AI1038" s="0" t="n">
        <f aca="false">(SQRT(((AG1038/W1038)^2)+((AH1038/AD1038)^2)))*AE1038</f>
        <v>0.117132674345914</v>
      </c>
      <c r="AJ1038" s="0" t="n">
        <v>3.02832944E-007</v>
      </c>
      <c r="AK1038" s="0" t="n">
        <f aca="false">(W1038*AJ1038)*EXP(L1038*M1038)</f>
        <v>0.0649801361157973</v>
      </c>
      <c r="AL1038" s="0" t="n">
        <v>176458.577817786</v>
      </c>
      <c r="AM1038" s="0" t="n">
        <v>6507.82824848106</v>
      </c>
      <c r="AN1038" s="0" t="n">
        <f aca="false">AJ1038*0.1</f>
        <v>3.02832944E-008</v>
      </c>
      <c r="AO1038" s="0" t="n">
        <f aca="false">(SQRT(((AM1038/W1038)^2)+((AN1038/AJ1038)^2)))*AK1038</f>
        <v>0.00679029996208197</v>
      </c>
    </row>
    <row r="1039" customFormat="false" ht="15" hidden="false" customHeight="false" outlineLevel="0" collapsed="false">
      <c r="A1039" s="42" t="s">
        <v>682</v>
      </c>
      <c r="B1039" s="32"/>
      <c r="C1039" s="0" t="s">
        <v>2125</v>
      </c>
      <c r="D1039" s="47"/>
      <c r="E1039" s="0" t="n">
        <v>7000</v>
      </c>
      <c r="F1039" s="0" t="n">
        <v>6731</v>
      </c>
      <c r="G1039" s="0" t="n">
        <f aca="false">(((F1039*3.7852*35.81)/1000)/(H1039^2))*1.2732</f>
        <v>18.150533673133</v>
      </c>
      <c r="H1039" s="0" t="n">
        <v>8</v>
      </c>
      <c r="I1039" s="0" t="n">
        <v>11.7142476933838</v>
      </c>
      <c r="J1039" s="0" t="n">
        <v>68.0020357347871</v>
      </c>
      <c r="K1039" s="0" t="n">
        <v>3.9836139795159</v>
      </c>
      <c r="L1039" s="0" t="n">
        <v>0.005</v>
      </c>
      <c r="M1039" s="0" t="n">
        <v>0</v>
      </c>
      <c r="N1039" s="0" t="n">
        <v>508.546725385792</v>
      </c>
      <c r="O1039" s="0" t="n">
        <f aca="false">(N1039/2204.59)*EXP(L1039*M1039)</f>
        <v>0.230676327746108</v>
      </c>
      <c r="P1039" s="0" t="n">
        <v>0.575296534612654</v>
      </c>
      <c r="Q1039" s="0" t="n">
        <v>0.0436657928861363</v>
      </c>
      <c r="R1039" s="0" t="n">
        <f aca="false">11.8457570192522*(I1039/Hoja4!$BP$2)</f>
        <v>0.578236712013019</v>
      </c>
      <c r="S1039" s="0" t="n">
        <v>0.388353619553598</v>
      </c>
      <c r="T1039" s="0" t="n">
        <v>0.0223763331258358</v>
      </c>
      <c r="U1039" s="0" t="n">
        <f aca="false">(SQRT(((P1039/G1039)^2)+((Q1039/H1039)^2)+((R1039/I1039)^2)+((S1039/J1039)^2)+((T1039/K1039)^2)))*O1039</f>
        <v>0.0137154012833584</v>
      </c>
      <c r="V1039" s="0" t="n">
        <f aca="false">O1039&gt;U1039</f>
        <v>1</v>
      </c>
      <c r="W1039" s="0" t="n">
        <v>78848.6012241663</v>
      </c>
      <c r="X1039" s="0" t="n">
        <v>4.994E-006</v>
      </c>
      <c r="Y1039" s="0" t="n">
        <f aca="false">(W1039*X1039)*EXP(L1039*M1039)</f>
        <v>0.393769914513487</v>
      </c>
      <c r="Z1039" s="0" t="n">
        <v>175689.824710131</v>
      </c>
      <c r="AA1039" s="0" t="n">
        <v>804.406580767259</v>
      </c>
      <c r="AB1039" s="0" t="n">
        <f aca="false">X1039*0.1</f>
        <v>4.994E-007</v>
      </c>
      <c r="AC1039" s="0" t="n">
        <f aca="false">(SQRT(((AA1039/W1039)^2)+((AB1039/X1039)^2)))*Y1039</f>
        <v>0.0395813769787866</v>
      </c>
      <c r="AD1039" s="0" t="n">
        <v>5.223868284E-006</v>
      </c>
      <c r="AE1039" s="0" t="n">
        <f aca="false">(W1039*AD1039)*EXP(L1039*M1039)</f>
        <v>0.411894707172686</v>
      </c>
      <c r="AF1039" s="0" t="n">
        <v>175689.824710131</v>
      </c>
      <c r="AG1039" s="0" t="n">
        <v>804.406580767259</v>
      </c>
      <c r="AH1039" s="0" t="n">
        <f aca="false">AD1039*0.1</f>
        <v>5.223868284E-007</v>
      </c>
      <c r="AI1039" s="0" t="n">
        <f aca="false">(SQRT(((AG1039/W1039)^2)+((AH1039/AD1039)^2)))*AE1039</f>
        <v>0.041403263883967</v>
      </c>
      <c r="AJ1039" s="0" t="n">
        <v>3.02832944E-007</v>
      </c>
      <c r="AK1039" s="0" t="n">
        <f aca="false">(W1039*AJ1039)*EXP(L1039*M1039)</f>
        <v>0.0238779540389963</v>
      </c>
      <c r="AL1039" s="0" t="n">
        <v>175689.824710131</v>
      </c>
      <c r="AM1039" s="0" t="n">
        <v>804.406580767259</v>
      </c>
      <c r="AN1039" s="0" t="n">
        <f aca="false">AJ1039*0.1</f>
        <v>3.02832944E-008</v>
      </c>
      <c r="AO1039" s="0" t="n">
        <f aca="false">(SQRT(((AM1039/W1039)^2)+((AN1039/AJ1039)^2)))*AK1039</f>
        <v>0.00240018921066475</v>
      </c>
    </row>
    <row r="1040" customFormat="false" ht="15" hidden="false" customHeight="false" outlineLevel="0" collapsed="false">
      <c r="A1040" s="42" t="s">
        <v>682</v>
      </c>
      <c r="B1040" s="40" t="s">
        <v>1548</v>
      </c>
      <c r="C1040" s="0" t="s">
        <v>2122</v>
      </c>
      <c r="D1040" s="41"/>
      <c r="E1040" s="0" t="n">
        <v>7000</v>
      </c>
      <c r="F1040" s="0" t="n">
        <v>6731</v>
      </c>
      <c r="G1040" s="0" t="n">
        <f aca="false">(((F1040*3.7852*35.81)/1000)/(H1040^2))*1.2732</f>
        <v>18.150533673133</v>
      </c>
      <c r="H1040" s="0" t="n">
        <v>8</v>
      </c>
      <c r="I1040" s="0" t="n">
        <v>40.0837634643391</v>
      </c>
      <c r="J1040" s="0" t="n">
        <v>68.0016224983599</v>
      </c>
      <c r="K1040" s="0" t="n">
        <v>3.82238500207701</v>
      </c>
      <c r="L1040" s="0" t="n">
        <v>0.005</v>
      </c>
      <c r="M1040" s="0" t="n">
        <v>0</v>
      </c>
      <c r="N1040" s="0" t="n">
        <v>1669.71415487077</v>
      </c>
      <c r="O1040" s="0" t="n">
        <f aca="false">(N1040/2204.59)*EXP(L1040*M1040)</f>
        <v>0.757380807710627</v>
      </c>
      <c r="P1040" s="0" t="n">
        <v>0.575296534612654</v>
      </c>
      <c r="Q1040" s="0" t="n">
        <v>0.0436657928861363</v>
      </c>
      <c r="R1040" s="0" t="n">
        <f aca="false">11.8457570192522*(I1040/Hoja4!$BK$2)</f>
        <v>0.143849351647308</v>
      </c>
      <c r="S1040" s="0" t="n">
        <v>0.346725101597201</v>
      </c>
      <c r="T1040" s="0" t="n">
        <v>0.0215793379964769</v>
      </c>
      <c r="U1040" s="0" t="n">
        <f aca="false">(SQRT(((P1040/G1040)^2)+((Q1040/H1040)^2)+((R1040/I1040)^2)+((S1040/J1040)^2)+((T1040/K1040)^2)))*O1040</f>
        <v>0.0251784093111869</v>
      </c>
      <c r="V1040" s="0" t="n">
        <f aca="false">O1040&gt;U1040</f>
        <v>1</v>
      </c>
      <c r="W1040" s="0" t="n">
        <v>269803.811878467</v>
      </c>
      <c r="X1040" s="0" t="n">
        <v>4.994E-006</v>
      </c>
      <c r="Y1040" s="0" t="n">
        <f aca="false">(W1040*X1040)*EXP(L1040*M1040)</f>
        <v>1.34740023652106</v>
      </c>
      <c r="Z1040" s="0" t="n">
        <v>228732.698823789</v>
      </c>
      <c r="AA1040" s="0" t="n">
        <v>3748.14709444969</v>
      </c>
      <c r="AB1040" s="0" t="n">
        <f aca="false">X1040*0.1</f>
        <v>4.994E-007</v>
      </c>
      <c r="AC1040" s="0" t="n">
        <f aca="false">(SQRT(((AA1040/W1040)^2)+((AB1040/X1040)^2)))*Y1040</f>
        <v>0.136033991080032</v>
      </c>
      <c r="AD1040" s="0" t="n">
        <v>5.223868284E-006</v>
      </c>
      <c r="AE1040" s="0" t="n">
        <f aca="false">(W1040*AD1040)*EXP(L1040*M1040)</f>
        <v>1.40941957577423</v>
      </c>
      <c r="AF1040" s="0" t="n">
        <v>228732.698823789</v>
      </c>
      <c r="AG1040" s="0" t="n">
        <v>3748.14709444969</v>
      </c>
      <c r="AH1040" s="0" t="n">
        <f aca="false">AD1040*0.1</f>
        <v>5.223868284E-007</v>
      </c>
      <c r="AI1040" s="0" t="n">
        <f aca="false">(SQRT(((AG1040/W1040)^2)+((AH1040/AD1040)^2)))*AE1040</f>
        <v>0.142295484891654</v>
      </c>
      <c r="AJ1040" s="0" t="n">
        <v>3.02832944E-007</v>
      </c>
      <c r="AK1040" s="0" t="n">
        <f aca="false">(W1040*AJ1040)*EXP(L1040*M1040)</f>
        <v>0.0817054826535783</v>
      </c>
      <c r="AL1040" s="0" t="n">
        <v>228732.698823789</v>
      </c>
      <c r="AM1040" s="0" t="n">
        <v>3748.14709444969</v>
      </c>
      <c r="AN1040" s="0" t="n">
        <f aca="false">AJ1040*0.1</f>
        <v>3.02832944E-008</v>
      </c>
      <c r="AO1040" s="0" t="n">
        <f aca="false">(SQRT(((AM1040/W1040)^2)+((AN1040/AJ1040)^2)))*AK1040</f>
        <v>0.00824901361690747</v>
      </c>
    </row>
    <row r="1041" customFormat="false" ht="15" hidden="false" customHeight="false" outlineLevel="0" collapsed="false">
      <c r="A1041" s="42" t="s">
        <v>682</v>
      </c>
      <c r="B1041" s="32"/>
      <c r="C1041" s="0" t="s">
        <v>2122</v>
      </c>
      <c r="D1041" s="47"/>
      <c r="E1041" s="0" t="n">
        <v>7000</v>
      </c>
      <c r="F1041" s="0" t="n">
        <v>6731</v>
      </c>
      <c r="G1041" s="0" t="n">
        <f aca="false">(((F1041*3.7852*35.81)/1000)/(H1041^2))*1.2732</f>
        <v>18.150533673133</v>
      </c>
      <c r="H1041" s="0" t="n">
        <v>8</v>
      </c>
      <c r="I1041" s="0" t="n">
        <v>40.0837634643391</v>
      </c>
      <c r="J1041" s="0" t="n">
        <v>68.0016224983599</v>
      </c>
      <c r="K1041" s="0" t="n">
        <v>3.82238500207701</v>
      </c>
      <c r="L1041" s="0" t="n">
        <v>0.005</v>
      </c>
      <c r="M1041" s="0" t="n">
        <v>0</v>
      </c>
      <c r="N1041" s="0" t="n">
        <v>1669.71415487077</v>
      </c>
      <c r="O1041" s="0" t="n">
        <f aca="false">(N1041/2204.59)*EXP(L1041*M1041)</f>
        <v>0.757380807710627</v>
      </c>
      <c r="P1041" s="0" t="n">
        <v>0.575296534612654</v>
      </c>
      <c r="Q1041" s="0" t="n">
        <v>0.0436657928861363</v>
      </c>
      <c r="R1041" s="0" t="n">
        <f aca="false">11.8457570192522*(I1041/Hoja4!$BK$2)</f>
        <v>0.143849351647308</v>
      </c>
      <c r="S1041" s="0" t="n">
        <v>0.346725101597201</v>
      </c>
      <c r="T1041" s="0" t="n">
        <v>0.0215793379964769</v>
      </c>
      <c r="U1041" s="0" t="n">
        <f aca="false">(SQRT(((P1041/G1041)^2)+((Q1041/H1041)^2)+((R1041/I1041)^2)+((S1041/J1041)^2)+((T1041/K1041)^2)))*O1041</f>
        <v>0.0251784093111869</v>
      </c>
      <c r="V1041" s="0" t="n">
        <f aca="false">O1041&gt;U1041</f>
        <v>1</v>
      </c>
      <c r="W1041" s="0" t="n">
        <v>269803.811878467</v>
      </c>
      <c r="X1041" s="0" t="n">
        <v>4.994E-006</v>
      </c>
      <c r="Y1041" s="0" t="n">
        <f aca="false">(W1041*X1041)*EXP(L1041*M1041)</f>
        <v>1.34740023652106</v>
      </c>
      <c r="Z1041" s="0" t="n">
        <v>228732.698823789</v>
      </c>
      <c r="AA1041" s="0" t="n">
        <v>3748.14709444969</v>
      </c>
      <c r="AB1041" s="0" t="n">
        <f aca="false">X1041*0.1</f>
        <v>4.994E-007</v>
      </c>
      <c r="AC1041" s="0" t="n">
        <f aca="false">(SQRT(((AA1041/W1041)^2)+((AB1041/X1041)^2)))*Y1041</f>
        <v>0.136033991080032</v>
      </c>
      <c r="AD1041" s="0" t="n">
        <v>5.223868284E-006</v>
      </c>
      <c r="AE1041" s="0" t="n">
        <f aca="false">(W1041*AD1041)*EXP(L1041*M1041)</f>
        <v>1.40941957577423</v>
      </c>
      <c r="AF1041" s="0" t="n">
        <v>228732.698823789</v>
      </c>
      <c r="AG1041" s="0" t="n">
        <v>3748.14709444969</v>
      </c>
      <c r="AH1041" s="0" t="n">
        <f aca="false">AD1041*0.1</f>
        <v>5.223868284E-007</v>
      </c>
      <c r="AI1041" s="0" t="n">
        <f aca="false">(SQRT(((AG1041/W1041)^2)+((AH1041/AD1041)^2)))*AE1041</f>
        <v>0.142295484891654</v>
      </c>
      <c r="AJ1041" s="0" t="n">
        <v>3.02832944E-007</v>
      </c>
      <c r="AK1041" s="0" t="n">
        <f aca="false">(W1041*AJ1041)*EXP(L1041*M1041)</f>
        <v>0.0817054826535783</v>
      </c>
      <c r="AL1041" s="0" t="n">
        <v>228732.698823789</v>
      </c>
      <c r="AM1041" s="0" t="n">
        <v>3748.14709444969</v>
      </c>
      <c r="AN1041" s="0" t="n">
        <f aca="false">AJ1041*0.1</f>
        <v>3.02832944E-008</v>
      </c>
      <c r="AO1041" s="0" t="n">
        <f aca="false">(SQRT(((AM1041/W1041)^2)+((AN1041/AJ1041)^2)))*AK1041</f>
        <v>0.00824901361690747</v>
      </c>
    </row>
    <row r="1042" customFormat="false" ht="15" hidden="false" customHeight="false" outlineLevel="0" collapsed="false">
      <c r="A1042" s="42" t="s">
        <v>682</v>
      </c>
      <c r="B1042" s="32"/>
      <c r="C1042" s="0" t="s">
        <v>2123</v>
      </c>
      <c r="D1042" s="47"/>
      <c r="E1042" s="0" t="n">
        <v>7000</v>
      </c>
      <c r="F1042" s="0" t="n">
        <v>6731</v>
      </c>
      <c r="G1042" s="0" t="n">
        <f aca="false">(((F1042*3.7852*35.81)/1000)/(H1042^2))*1.2732</f>
        <v>18.150533673133</v>
      </c>
      <c r="H1042" s="0" t="n">
        <v>8</v>
      </c>
      <c r="I1042" s="0" t="n">
        <v>31.878502168448</v>
      </c>
      <c r="J1042" s="0" t="n">
        <v>130.009325504884</v>
      </c>
      <c r="K1042" s="0" t="n">
        <v>0.00593973</v>
      </c>
      <c r="L1042" s="0" t="n">
        <v>0.005</v>
      </c>
      <c r="M1042" s="0" t="n">
        <v>0</v>
      </c>
      <c r="N1042" s="0" t="n">
        <v>3.94492061148789</v>
      </c>
      <c r="O1042" s="0" t="n">
        <f aca="false">(N1042/2204.59)*EXP(L1042*M1042)</f>
        <v>0.00178941236760028</v>
      </c>
      <c r="P1042" s="0" t="n">
        <v>0.575296534612654</v>
      </c>
      <c r="Q1042" s="0" t="n">
        <v>0.0436657928861363</v>
      </c>
      <c r="R1042" s="0" t="n">
        <f aca="false">11.8457570192522*(I1042/Hoja4!$BK$2)</f>
        <v>0.114402976968424</v>
      </c>
      <c r="S1042" s="0" t="n">
        <v>1.14894745568521</v>
      </c>
      <c r="T1042" s="0" t="n">
        <v>5.58086552427142E-005</v>
      </c>
      <c r="U1042" s="0" t="n">
        <f aca="false">(SQRT(((P1042/G1042)^2)+((Q1042/H1042)^2)+((R1042/I1042)^2)+((S1042/J1042)^2)+((T1042/K1042)^2)))*O1042</f>
        <v>6.23393715230449E-005</v>
      </c>
      <c r="V1042" s="0" t="n">
        <f aca="false">O1042&gt;U1042</f>
        <v>1</v>
      </c>
      <c r="W1042" s="0" t="n">
        <v>214574.198095823</v>
      </c>
      <c r="X1042" s="0" t="n">
        <v>4.994E-006</v>
      </c>
      <c r="Y1042" s="0" t="n">
        <f aca="false">(W1042*X1042)*EXP(L1042*M1042)</f>
        <v>1.07158354529054</v>
      </c>
      <c r="Z1042" s="0" t="n">
        <v>176458.577817786</v>
      </c>
      <c r="AA1042" s="0" t="n">
        <v>6507.82824848106</v>
      </c>
      <c r="AB1042" s="0" t="n">
        <f aca="false">X1042*0.1</f>
        <v>4.994E-007</v>
      </c>
      <c r="AC1042" s="0" t="n">
        <f aca="false">(SQRT(((AA1042/W1042)^2)+((AB1042/X1042)^2)))*Y1042</f>
        <v>0.111978431285327</v>
      </c>
      <c r="AD1042" s="0" t="n">
        <v>5.223868284E-006</v>
      </c>
      <c r="AE1042" s="0" t="n">
        <f aca="false">(W1042*AD1042)*EXP(L1042*M1042)</f>
        <v>1.1209073479975</v>
      </c>
      <c r="AF1042" s="0" t="n">
        <v>176458.577817786</v>
      </c>
      <c r="AG1042" s="0" t="n">
        <v>6507.82824848106</v>
      </c>
      <c r="AH1042" s="0" t="n">
        <f aca="false">AD1042*0.1</f>
        <v>5.223868284E-007</v>
      </c>
      <c r="AI1042" s="0" t="n">
        <f aca="false">(SQRT(((AG1042/W1042)^2)+((AH1042/AD1042)^2)))*AE1042</f>
        <v>0.117132674345914</v>
      </c>
      <c r="AJ1042" s="0" t="n">
        <v>3.02832944E-007</v>
      </c>
      <c r="AK1042" s="0" t="n">
        <f aca="false">(W1042*AJ1042)*EXP(L1042*M1042)</f>
        <v>0.0649801361157973</v>
      </c>
      <c r="AL1042" s="0" t="n">
        <v>176458.577817786</v>
      </c>
      <c r="AM1042" s="0" t="n">
        <v>6507.82824848106</v>
      </c>
      <c r="AN1042" s="0" t="n">
        <f aca="false">AJ1042*0.1</f>
        <v>3.02832944E-008</v>
      </c>
      <c r="AO1042" s="0" t="n">
        <f aca="false">(SQRT(((AM1042/W1042)^2)+((AN1042/AJ1042)^2)))*AK1042</f>
        <v>0.00679029996208197</v>
      </c>
    </row>
    <row r="1043" customFormat="false" ht="15" hidden="false" customHeight="false" outlineLevel="0" collapsed="false">
      <c r="A1043" s="42" t="s">
        <v>682</v>
      </c>
      <c r="B1043" s="32"/>
      <c r="C1043" s="0" t="s">
        <v>2125</v>
      </c>
      <c r="D1043" s="47"/>
      <c r="E1043" s="0" t="n">
        <v>7000</v>
      </c>
      <c r="F1043" s="0" t="n">
        <v>6731</v>
      </c>
      <c r="G1043" s="0" t="n">
        <f aca="false">(((F1043*3.7852*35.81)/1000)/(H1043^2))*1.2732</f>
        <v>18.150533673133</v>
      </c>
      <c r="H1043" s="0" t="n">
        <v>8</v>
      </c>
      <c r="I1043" s="0" t="n">
        <v>11.7142476933838</v>
      </c>
      <c r="J1043" s="0" t="n">
        <v>68.0020357347871</v>
      </c>
      <c r="K1043" s="0" t="n">
        <v>3.9836139795159</v>
      </c>
      <c r="L1043" s="0" t="n">
        <v>0.005</v>
      </c>
      <c r="M1043" s="0" t="n">
        <v>0</v>
      </c>
      <c r="N1043" s="0" t="n">
        <v>508.546725385792</v>
      </c>
      <c r="O1043" s="0" t="n">
        <f aca="false">(N1043/2204.59)*EXP(L1043*M1043)</f>
        <v>0.230676327746108</v>
      </c>
      <c r="P1043" s="0" t="n">
        <v>0.575296534612654</v>
      </c>
      <c r="Q1043" s="0" t="n">
        <v>0.0436657928861363</v>
      </c>
      <c r="R1043" s="0" t="n">
        <f aca="false">11.8457570192522*(I1043/Hoja4!$BP$2)</f>
        <v>0.578236712013019</v>
      </c>
      <c r="S1043" s="0" t="n">
        <v>0.388353619553598</v>
      </c>
      <c r="T1043" s="0" t="n">
        <v>0.0223763331258358</v>
      </c>
      <c r="U1043" s="0" t="n">
        <f aca="false">(SQRT(((P1043/G1043)^2)+((Q1043/H1043)^2)+((R1043/I1043)^2)+((S1043/J1043)^2)+((T1043/K1043)^2)))*O1043</f>
        <v>0.0137154012833584</v>
      </c>
      <c r="V1043" s="0" t="n">
        <f aca="false">O1043&gt;U1043</f>
        <v>1</v>
      </c>
      <c r="W1043" s="0" t="n">
        <v>78848.6012241663</v>
      </c>
      <c r="X1043" s="0" t="n">
        <v>4.994E-006</v>
      </c>
      <c r="Y1043" s="0" t="n">
        <f aca="false">(W1043*X1043)*EXP(L1043*M1043)</f>
        <v>0.393769914513487</v>
      </c>
      <c r="Z1043" s="0" t="n">
        <v>175689.824710131</v>
      </c>
      <c r="AA1043" s="0" t="n">
        <v>804.406580767259</v>
      </c>
      <c r="AB1043" s="0" t="n">
        <f aca="false">X1043*0.1</f>
        <v>4.994E-007</v>
      </c>
      <c r="AC1043" s="0" t="n">
        <f aca="false">(SQRT(((AA1043/W1043)^2)+((AB1043/X1043)^2)))*Y1043</f>
        <v>0.0395813769787866</v>
      </c>
      <c r="AD1043" s="0" t="n">
        <v>5.223868284E-006</v>
      </c>
      <c r="AE1043" s="0" t="n">
        <f aca="false">(W1043*AD1043)*EXP(L1043*M1043)</f>
        <v>0.411894707172686</v>
      </c>
      <c r="AF1043" s="0" t="n">
        <v>175689.824710131</v>
      </c>
      <c r="AG1043" s="0" t="n">
        <v>804.406580767259</v>
      </c>
      <c r="AH1043" s="0" t="n">
        <f aca="false">AD1043*0.1</f>
        <v>5.223868284E-007</v>
      </c>
      <c r="AI1043" s="0" t="n">
        <f aca="false">(SQRT(((AG1043/W1043)^2)+((AH1043/AD1043)^2)))*AE1043</f>
        <v>0.041403263883967</v>
      </c>
      <c r="AJ1043" s="0" t="n">
        <v>3.02832944E-007</v>
      </c>
      <c r="AK1043" s="0" t="n">
        <f aca="false">(W1043*AJ1043)*EXP(L1043*M1043)</f>
        <v>0.0238779540389963</v>
      </c>
      <c r="AL1043" s="0" t="n">
        <v>175689.824710131</v>
      </c>
      <c r="AM1043" s="0" t="n">
        <v>804.406580767259</v>
      </c>
      <c r="AN1043" s="0" t="n">
        <f aca="false">AJ1043*0.1</f>
        <v>3.02832944E-008</v>
      </c>
      <c r="AO1043" s="0" t="n">
        <f aca="false">(SQRT(((AM1043/W1043)^2)+((AN1043/AJ1043)^2)))*AK1043</f>
        <v>0.00240018921066475</v>
      </c>
    </row>
    <row r="1044" customFormat="false" ht="15" hidden="false" customHeight="false" outlineLevel="0" collapsed="false">
      <c r="A1044" s="42" t="s">
        <v>682</v>
      </c>
      <c r="B1044" s="40" t="s">
        <v>1368</v>
      </c>
      <c r="C1044" s="0" t="s">
        <v>2122</v>
      </c>
      <c r="D1044" s="41"/>
      <c r="E1044" s="0" t="n">
        <v>7000</v>
      </c>
      <c r="F1044" s="0" t="n">
        <v>6731</v>
      </c>
      <c r="G1044" s="0" t="n">
        <f aca="false">(((F1044*3.7852*35.81)/1000)/(H1044^2))*1.2732</f>
        <v>18.150533673133</v>
      </c>
      <c r="H1044" s="0" t="n">
        <v>8</v>
      </c>
      <c r="I1044" s="0" t="n">
        <v>40.0837634643391</v>
      </c>
      <c r="J1044" s="0" t="n">
        <v>68.0016224983599</v>
      </c>
      <c r="K1044" s="0" t="n">
        <v>3.82238500207701</v>
      </c>
      <c r="L1044" s="0" t="n">
        <v>0.005</v>
      </c>
      <c r="M1044" s="0" t="n">
        <v>0</v>
      </c>
      <c r="N1044" s="0" t="n">
        <v>1669.71415487077</v>
      </c>
      <c r="O1044" s="0" t="n">
        <f aca="false">(N1044/2204.59)*EXP(L1044*M1044)</f>
        <v>0.757380807710627</v>
      </c>
      <c r="P1044" s="0" t="n">
        <v>0.575296534612654</v>
      </c>
      <c r="Q1044" s="0" t="n">
        <v>0.0436657928861363</v>
      </c>
      <c r="R1044" s="0" t="n">
        <f aca="false">11.8457570192522*(I1044/Hoja4!$BK$2)</f>
        <v>0.143849351647308</v>
      </c>
      <c r="S1044" s="0" t="n">
        <v>0.346725101597201</v>
      </c>
      <c r="T1044" s="0" t="n">
        <v>0.0215793379964769</v>
      </c>
      <c r="U1044" s="0" t="n">
        <f aca="false">(SQRT(((P1044/G1044)^2)+((Q1044/H1044)^2)+((R1044/I1044)^2)+((S1044/J1044)^2)+((T1044/K1044)^2)))*O1044</f>
        <v>0.0251784093111869</v>
      </c>
      <c r="V1044" s="0" t="n">
        <f aca="false">O1044&gt;U1044</f>
        <v>1</v>
      </c>
      <c r="W1044" s="0" t="n">
        <v>269803.811878467</v>
      </c>
      <c r="X1044" s="0" t="n">
        <v>4.994E-006</v>
      </c>
      <c r="Y1044" s="0" t="n">
        <f aca="false">(W1044*X1044)*EXP(L1044*M1044)</f>
        <v>1.34740023652106</v>
      </c>
      <c r="Z1044" s="0" t="n">
        <v>604507.921108907</v>
      </c>
      <c r="AA1044" s="0" t="n">
        <v>3748.14709444969</v>
      </c>
      <c r="AB1044" s="0" t="n">
        <f aca="false">X1044*0.1</f>
        <v>4.994E-007</v>
      </c>
      <c r="AC1044" s="0" t="n">
        <f aca="false">(SQRT(((AA1044/W1044)^2)+((AB1044/X1044)^2)))*Y1044</f>
        <v>0.136033991080032</v>
      </c>
      <c r="AD1044" s="0" t="n">
        <v>5.223868284E-006</v>
      </c>
      <c r="AE1044" s="0" t="n">
        <f aca="false">(W1044*AD1044)*EXP(L1044*M1044)</f>
        <v>1.40941957577423</v>
      </c>
      <c r="AF1044" s="0" t="n">
        <v>604507.921108907</v>
      </c>
      <c r="AG1044" s="0" t="n">
        <v>3748.14709444969</v>
      </c>
      <c r="AH1044" s="0" t="n">
        <f aca="false">AD1044*0.1</f>
        <v>5.223868284E-007</v>
      </c>
      <c r="AI1044" s="0" t="n">
        <f aca="false">(SQRT(((AG1044/W1044)^2)+((AH1044/AD1044)^2)))*AE1044</f>
        <v>0.142295484891654</v>
      </c>
      <c r="AJ1044" s="0" t="n">
        <v>3.02832944E-007</v>
      </c>
      <c r="AK1044" s="0" t="n">
        <f aca="false">(W1044*AJ1044)*EXP(L1044*M1044)</f>
        <v>0.0817054826535783</v>
      </c>
      <c r="AL1044" s="0" t="n">
        <v>604507.921108907</v>
      </c>
      <c r="AM1044" s="0" t="n">
        <v>3748.14709444969</v>
      </c>
      <c r="AN1044" s="0" t="n">
        <f aca="false">AJ1044*0.1</f>
        <v>3.02832944E-008</v>
      </c>
      <c r="AO1044" s="0" t="n">
        <f aca="false">(SQRT(((AM1044/W1044)^2)+((AN1044/AJ1044)^2)))*AK1044</f>
        <v>0.00824901361690747</v>
      </c>
    </row>
    <row r="1045" customFormat="false" ht="15" hidden="false" customHeight="false" outlineLevel="0" collapsed="false">
      <c r="A1045" s="42" t="s">
        <v>682</v>
      </c>
      <c r="B1045" s="32"/>
      <c r="C1045" s="0" t="s">
        <v>2122</v>
      </c>
      <c r="D1045" s="47"/>
      <c r="E1045" s="0" t="n">
        <v>7000</v>
      </c>
      <c r="F1045" s="0" t="n">
        <v>6731</v>
      </c>
      <c r="G1045" s="0" t="n">
        <f aca="false">(((F1045*3.7852*35.81)/1000)/(H1045^2))*1.2732</f>
        <v>18.150533673133</v>
      </c>
      <c r="H1045" s="0" t="n">
        <v>8</v>
      </c>
      <c r="I1045" s="0" t="n">
        <v>40.0837634643391</v>
      </c>
      <c r="J1045" s="0" t="n">
        <v>68.0016224983599</v>
      </c>
      <c r="K1045" s="0" t="n">
        <v>3.82238500207701</v>
      </c>
      <c r="L1045" s="0" t="n">
        <v>0.005</v>
      </c>
      <c r="M1045" s="0" t="n">
        <v>0</v>
      </c>
      <c r="N1045" s="0" t="n">
        <v>1669.71415487077</v>
      </c>
      <c r="O1045" s="0" t="n">
        <f aca="false">(N1045/2204.59)*EXP(L1045*M1045)</f>
        <v>0.757380807710627</v>
      </c>
      <c r="P1045" s="0" t="n">
        <v>0.575296534612654</v>
      </c>
      <c r="Q1045" s="0" t="n">
        <v>0.0436657928861363</v>
      </c>
      <c r="R1045" s="0" t="n">
        <f aca="false">11.8457570192522*(I1045/Hoja4!$BK$2)</f>
        <v>0.143849351647308</v>
      </c>
      <c r="S1045" s="0" t="n">
        <v>0.346725101597201</v>
      </c>
      <c r="T1045" s="0" t="n">
        <v>0.0215793379964769</v>
      </c>
      <c r="U1045" s="0" t="n">
        <f aca="false">(SQRT(((P1045/G1045)^2)+((Q1045/H1045)^2)+((R1045/I1045)^2)+((S1045/J1045)^2)+((T1045/K1045)^2)))*O1045</f>
        <v>0.0251784093111869</v>
      </c>
      <c r="V1045" s="0" t="n">
        <f aca="false">O1045&gt;U1045</f>
        <v>1</v>
      </c>
      <c r="W1045" s="0" t="n">
        <v>269803.811878467</v>
      </c>
      <c r="X1045" s="0" t="n">
        <v>4.994E-006</v>
      </c>
      <c r="Y1045" s="0" t="n">
        <f aca="false">(W1045*X1045)*EXP(L1045*M1045)</f>
        <v>1.34740023652106</v>
      </c>
      <c r="Z1045" s="0" t="n">
        <v>485879.928087658</v>
      </c>
      <c r="AA1045" s="0" t="n">
        <v>3748.14709444969</v>
      </c>
      <c r="AB1045" s="0" t="n">
        <f aca="false">X1045*0.1</f>
        <v>4.994E-007</v>
      </c>
      <c r="AC1045" s="0" t="n">
        <f aca="false">(SQRT(((AA1045/W1045)^2)+((AB1045/X1045)^2)))*Y1045</f>
        <v>0.136033991080032</v>
      </c>
      <c r="AD1045" s="0" t="n">
        <v>5.223868284E-006</v>
      </c>
      <c r="AE1045" s="0" t="n">
        <f aca="false">(W1045*AD1045)*EXP(L1045*M1045)</f>
        <v>1.40941957577423</v>
      </c>
      <c r="AF1045" s="0" t="n">
        <v>485879.928087658</v>
      </c>
      <c r="AG1045" s="0" t="n">
        <v>3748.14709444969</v>
      </c>
      <c r="AH1045" s="0" t="n">
        <f aca="false">AD1045*0.1</f>
        <v>5.223868284E-007</v>
      </c>
      <c r="AI1045" s="0" t="n">
        <f aca="false">(SQRT(((AG1045/W1045)^2)+((AH1045/AD1045)^2)))*AE1045</f>
        <v>0.142295484891654</v>
      </c>
      <c r="AJ1045" s="0" t="n">
        <v>3.02832944E-007</v>
      </c>
      <c r="AK1045" s="0" t="n">
        <f aca="false">(W1045*AJ1045)*EXP(L1045*M1045)</f>
        <v>0.0817054826535783</v>
      </c>
      <c r="AL1045" s="0" t="n">
        <v>485879.928087658</v>
      </c>
      <c r="AM1045" s="0" t="n">
        <v>3748.14709444969</v>
      </c>
      <c r="AN1045" s="0" t="n">
        <f aca="false">AJ1045*0.1</f>
        <v>3.02832944E-008</v>
      </c>
      <c r="AO1045" s="0" t="n">
        <f aca="false">(SQRT(((AM1045/W1045)^2)+((AN1045/AJ1045)^2)))*AK1045</f>
        <v>0.00824901361690747</v>
      </c>
    </row>
    <row r="1046" customFormat="false" ht="15" hidden="false" customHeight="false" outlineLevel="0" collapsed="false">
      <c r="A1046" s="42" t="s">
        <v>682</v>
      </c>
      <c r="B1046" s="32"/>
      <c r="C1046" s="0" t="s">
        <v>2123</v>
      </c>
      <c r="D1046" s="47"/>
      <c r="E1046" s="0" t="n">
        <v>7000</v>
      </c>
      <c r="F1046" s="0" t="n">
        <v>6731</v>
      </c>
      <c r="G1046" s="0" t="n">
        <f aca="false">(((F1046*3.7852*35.81)/1000)/(H1046^2))*1.2732</f>
        <v>18.150533673133</v>
      </c>
      <c r="H1046" s="0" t="n">
        <v>8</v>
      </c>
      <c r="I1046" s="0" t="n">
        <v>31.878502168448</v>
      </c>
      <c r="J1046" s="0" t="n">
        <v>130.009325504884</v>
      </c>
      <c r="K1046" s="0" t="n">
        <v>0.00593973</v>
      </c>
      <c r="L1046" s="0" t="n">
        <v>0.005</v>
      </c>
      <c r="M1046" s="0" t="n">
        <v>0</v>
      </c>
      <c r="N1046" s="0" t="n">
        <v>3.94492061148789</v>
      </c>
      <c r="O1046" s="0" t="n">
        <f aca="false">(N1046/2204.59)*EXP(L1046*M1046)</f>
        <v>0.00178941236760028</v>
      </c>
      <c r="P1046" s="0" t="n">
        <v>0.575296534612654</v>
      </c>
      <c r="Q1046" s="0" t="n">
        <v>0.0436657928861363</v>
      </c>
      <c r="R1046" s="0" t="n">
        <f aca="false">11.8457570192522*(I1046/Hoja4!$BK$2)</f>
        <v>0.114402976968424</v>
      </c>
      <c r="S1046" s="0" t="n">
        <v>1.14894745568521</v>
      </c>
      <c r="T1046" s="0" t="n">
        <v>5.58086552427142E-005</v>
      </c>
      <c r="U1046" s="0" t="n">
        <f aca="false">(SQRT(((P1046/G1046)^2)+((Q1046/H1046)^2)+((R1046/I1046)^2)+((S1046/J1046)^2)+((T1046/K1046)^2)))*O1046</f>
        <v>6.23393715230449E-005</v>
      </c>
      <c r="V1046" s="0" t="n">
        <f aca="false">O1046&gt;U1046</f>
        <v>1</v>
      </c>
      <c r="W1046" s="0" t="n">
        <v>214574.198095823</v>
      </c>
      <c r="X1046" s="0" t="n">
        <v>4.994E-006</v>
      </c>
      <c r="Y1046" s="0" t="n">
        <f aca="false">(W1046*X1046)*EXP(L1046*M1046)</f>
        <v>1.07158354529054</v>
      </c>
      <c r="Z1046" s="0" t="n">
        <v>485879.928087658</v>
      </c>
      <c r="AA1046" s="0" t="n">
        <v>6507.82824848106</v>
      </c>
      <c r="AB1046" s="0" t="n">
        <f aca="false">X1046*0.1</f>
        <v>4.994E-007</v>
      </c>
      <c r="AC1046" s="0" t="n">
        <f aca="false">(SQRT(((AA1046/W1046)^2)+((AB1046/X1046)^2)))*Y1046</f>
        <v>0.111978431285327</v>
      </c>
      <c r="AD1046" s="0" t="n">
        <v>5.223868284E-006</v>
      </c>
      <c r="AE1046" s="0" t="n">
        <f aca="false">(W1046*AD1046)*EXP(L1046*M1046)</f>
        <v>1.1209073479975</v>
      </c>
      <c r="AF1046" s="0" t="n">
        <v>485879.928087658</v>
      </c>
      <c r="AG1046" s="0" t="n">
        <v>6507.82824848106</v>
      </c>
      <c r="AH1046" s="0" t="n">
        <f aca="false">AD1046*0.1</f>
        <v>5.223868284E-007</v>
      </c>
      <c r="AI1046" s="0" t="n">
        <f aca="false">(SQRT(((AG1046/W1046)^2)+((AH1046/AD1046)^2)))*AE1046</f>
        <v>0.117132674345914</v>
      </c>
      <c r="AJ1046" s="0" t="n">
        <v>3.02832944E-007</v>
      </c>
      <c r="AK1046" s="0" t="n">
        <f aca="false">(W1046*AJ1046)*EXP(L1046*M1046)</f>
        <v>0.0649801361157973</v>
      </c>
      <c r="AL1046" s="0" t="n">
        <v>485879.928087658</v>
      </c>
      <c r="AM1046" s="0" t="n">
        <v>6507.82824848106</v>
      </c>
      <c r="AN1046" s="0" t="n">
        <f aca="false">AJ1046*0.1</f>
        <v>3.02832944E-008</v>
      </c>
      <c r="AO1046" s="0" t="n">
        <f aca="false">(SQRT(((AM1046/W1046)^2)+((AN1046/AJ1046)^2)))*AK1046</f>
        <v>0.00679029996208197</v>
      </c>
    </row>
    <row r="1047" customFormat="false" ht="15" hidden="false" customHeight="false" outlineLevel="0" collapsed="false">
      <c r="A1047" s="42" t="s">
        <v>682</v>
      </c>
      <c r="B1047" s="32"/>
      <c r="C1047" s="0" t="s">
        <v>2125</v>
      </c>
      <c r="D1047" s="47"/>
      <c r="E1047" s="0" t="n">
        <v>7000</v>
      </c>
      <c r="F1047" s="0" t="n">
        <v>6731</v>
      </c>
      <c r="G1047" s="0" t="n">
        <f aca="false">(((F1047*3.7852*35.81)/1000)/(H1047^2))*1.2732</f>
        <v>18.150533673133</v>
      </c>
      <c r="H1047" s="0" t="n">
        <v>8</v>
      </c>
      <c r="I1047" s="0" t="n">
        <v>11.7142476933838</v>
      </c>
      <c r="J1047" s="0" t="n">
        <v>68.0020357347871</v>
      </c>
      <c r="K1047" s="0" t="n">
        <v>3.9836139795159</v>
      </c>
      <c r="L1047" s="0" t="n">
        <v>0.005</v>
      </c>
      <c r="M1047" s="0" t="n">
        <v>0</v>
      </c>
      <c r="N1047" s="0" t="n">
        <v>508.546725385792</v>
      </c>
      <c r="O1047" s="0" t="n">
        <f aca="false">(N1047/2204.59)*EXP(L1047*M1047)</f>
        <v>0.230676327746108</v>
      </c>
      <c r="P1047" s="0" t="n">
        <v>0.575296534612654</v>
      </c>
      <c r="Q1047" s="0" t="n">
        <v>0.0436657928861363</v>
      </c>
      <c r="R1047" s="0" t="n">
        <f aca="false">11.8457570192522*(I1047/Hoja4!$BP$2)</f>
        <v>0.578236712013019</v>
      </c>
      <c r="S1047" s="0" t="n">
        <v>0.388353619553598</v>
      </c>
      <c r="T1047" s="0" t="n">
        <v>0.0223763331258358</v>
      </c>
      <c r="U1047" s="0" t="n">
        <f aca="false">(SQRT(((P1047/G1047)^2)+((Q1047/H1047)^2)+((R1047/I1047)^2)+((S1047/J1047)^2)+((T1047/K1047)^2)))*O1047</f>
        <v>0.0137154012833584</v>
      </c>
      <c r="V1047" s="0" t="n">
        <f aca="false">O1047&gt;U1047</f>
        <v>1</v>
      </c>
      <c r="W1047" s="0" t="n">
        <v>78848.6012241663</v>
      </c>
      <c r="X1047" s="0" t="n">
        <v>4.994E-006</v>
      </c>
      <c r="Y1047" s="0" t="n">
        <f aca="false">(W1047*X1047)*EXP(L1047*M1047)</f>
        <v>0.393769914513487</v>
      </c>
      <c r="Z1047" s="0" t="n">
        <v>604507.921108907</v>
      </c>
      <c r="AA1047" s="0" t="n">
        <v>804.406580767259</v>
      </c>
      <c r="AB1047" s="0" t="n">
        <f aca="false">X1047*0.1</f>
        <v>4.994E-007</v>
      </c>
      <c r="AC1047" s="0" t="n">
        <f aca="false">(SQRT(((AA1047/W1047)^2)+((AB1047/X1047)^2)))*Y1047</f>
        <v>0.0395813769787866</v>
      </c>
      <c r="AD1047" s="0" t="n">
        <v>5.223868284E-006</v>
      </c>
      <c r="AE1047" s="0" t="n">
        <f aca="false">(W1047*AD1047)*EXP(L1047*M1047)</f>
        <v>0.411894707172686</v>
      </c>
      <c r="AF1047" s="0" t="n">
        <v>604507.921108907</v>
      </c>
      <c r="AG1047" s="0" t="n">
        <v>804.406580767259</v>
      </c>
      <c r="AH1047" s="0" t="n">
        <f aca="false">AD1047*0.1</f>
        <v>5.223868284E-007</v>
      </c>
      <c r="AI1047" s="0" t="n">
        <f aca="false">(SQRT(((AG1047/W1047)^2)+((AH1047/AD1047)^2)))*AE1047</f>
        <v>0.041403263883967</v>
      </c>
      <c r="AJ1047" s="0" t="n">
        <v>3.02832944E-007</v>
      </c>
      <c r="AK1047" s="0" t="n">
        <f aca="false">(W1047*AJ1047)*EXP(L1047*M1047)</f>
        <v>0.0238779540389963</v>
      </c>
      <c r="AL1047" s="0" t="n">
        <v>604507.921108907</v>
      </c>
      <c r="AM1047" s="0" t="n">
        <v>804.406580767259</v>
      </c>
      <c r="AN1047" s="0" t="n">
        <f aca="false">AJ1047*0.1</f>
        <v>3.02832944E-008</v>
      </c>
      <c r="AO1047" s="0" t="n">
        <f aca="false">(SQRT(((AM1047/W1047)^2)+((AN1047/AJ1047)^2)))*AK1047</f>
        <v>0.00240018921066475</v>
      </c>
    </row>
    <row r="1048" customFormat="false" ht="15" hidden="false" customHeight="false" outlineLevel="0" collapsed="false">
      <c r="A1048" s="42" t="s">
        <v>682</v>
      </c>
      <c r="B1048" s="40" t="s">
        <v>1553</v>
      </c>
      <c r="C1048" s="0" t="s">
        <v>2122</v>
      </c>
      <c r="D1048" s="41"/>
      <c r="E1048" s="0" t="n">
        <v>7000</v>
      </c>
      <c r="F1048" s="0" t="n">
        <v>6731</v>
      </c>
      <c r="G1048" s="0" t="n">
        <f aca="false">(((F1048*3.7852*35.81)/1000)/(H1048^2))*1.2732</f>
        <v>18.150533673133</v>
      </c>
      <c r="H1048" s="0" t="n">
        <v>8</v>
      </c>
      <c r="I1048" s="0" t="n">
        <v>40.0837634643391</v>
      </c>
      <c r="J1048" s="0" t="n">
        <v>68.0016224983599</v>
      </c>
      <c r="K1048" s="0" t="n">
        <v>3.82238500207701</v>
      </c>
      <c r="L1048" s="0" t="n">
        <v>0.005</v>
      </c>
      <c r="M1048" s="0" t="n">
        <v>0</v>
      </c>
      <c r="N1048" s="0" t="n">
        <v>1669.71415487077</v>
      </c>
      <c r="O1048" s="0" t="n">
        <f aca="false">(N1048/2204.59)*EXP(L1048*M1048)</f>
        <v>0.757380807710627</v>
      </c>
      <c r="P1048" s="0" t="n">
        <v>0.575296534612654</v>
      </c>
      <c r="Q1048" s="0" t="n">
        <v>0.0436657928861363</v>
      </c>
      <c r="R1048" s="0" t="n">
        <f aca="false">11.8457570192522*(I1048/Hoja4!$BK$2)</f>
        <v>0.143849351647308</v>
      </c>
      <c r="S1048" s="0" t="n">
        <v>0.346725101597201</v>
      </c>
      <c r="T1048" s="0" t="n">
        <v>0.0215793379964769</v>
      </c>
      <c r="U1048" s="0" t="n">
        <f aca="false">(SQRT(((P1048/G1048)^2)+((Q1048/H1048)^2)+((R1048/I1048)^2)+((S1048/J1048)^2)+((T1048/K1048)^2)))*O1048</f>
        <v>0.0251784093111869</v>
      </c>
      <c r="V1048" s="0" t="n">
        <f aca="false">O1048&gt;U1048</f>
        <v>1</v>
      </c>
      <c r="W1048" s="0" t="n">
        <v>269803.811878467</v>
      </c>
      <c r="X1048" s="0" t="n">
        <v>4.994E-006</v>
      </c>
      <c r="Y1048" s="0" t="n">
        <f aca="false">(W1048*X1048)*EXP(L1048*M1048)</f>
        <v>1.34740023652106</v>
      </c>
      <c r="Z1048" s="0" t="n">
        <v>485879.928087658</v>
      </c>
      <c r="AA1048" s="0" t="n">
        <v>3748.14709444969</v>
      </c>
      <c r="AB1048" s="0" t="n">
        <f aca="false">X1048*0.1</f>
        <v>4.994E-007</v>
      </c>
      <c r="AC1048" s="0" t="n">
        <f aca="false">(SQRT(((AA1048/W1048)^2)+((AB1048/X1048)^2)))*Y1048</f>
        <v>0.136033991080032</v>
      </c>
      <c r="AD1048" s="0" t="n">
        <v>5.223868284E-006</v>
      </c>
      <c r="AE1048" s="0" t="n">
        <f aca="false">(W1048*AD1048)*EXP(L1048*M1048)</f>
        <v>1.40941957577423</v>
      </c>
      <c r="AF1048" s="0" t="n">
        <v>485879.928087658</v>
      </c>
      <c r="AG1048" s="0" t="n">
        <v>3748.14709444969</v>
      </c>
      <c r="AH1048" s="0" t="n">
        <f aca="false">AD1048*0.1</f>
        <v>5.223868284E-007</v>
      </c>
      <c r="AI1048" s="0" t="n">
        <f aca="false">(SQRT(((AG1048/W1048)^2)+((AH1048/AD1048)^2)))*AE1048</f>
        <v>0.142295484891654</v>
      </c>
      <c r="AJ1048" s="0" t="n">
        <v>3.02832944E-007</v>
      </c>
      <c r="AK1048" s="0" t="n">
        <f aca="false">(W1048*AJ1048)*EXP(L1048*M1048)</f>
        <v>0.0817054826535783</v>
      </c>
      <c r="AL1048" s="0" t="n">
        <v>485879.928087658</v>
      </c>
      <c r="AM1048" s="0" t="n">
        <v>3748.14709444969</v>
      </c>
      <c r="AN1048" s="0" t="n">
        <f aca="false">AJ1048*0.1</f>
        <v>3.02832944E-008</v>
      </c>
      <c r="AO1048" s="0" t="n">
        <f aca="false">(SQRT(((AM1048/W1048)^2)+((AN1048/AJ1048)^2)))*AK1048</f>
        <v>0.00824901361690747</v>
      </c>
    </row>
    <row r="1049" customFormat="false" ht="15" hidden="false" customHeight="false" outlineLevel="0" collapsed="false">
      <c r="A1049" s="42" t="s">
        <v>682</v>
      </c>
      <c r="B1049" s="32"/>
      <c r="C1049" s="0" t="s">
        <v>2122</v>
      </c>
      <c r="D1049" s="47"/>
      <c r="E1049" s="0" t="n">
        <v>7000</v>
      </c>
      <c r="F1049" s="0" t="n">
        <v>6731</v>
      </c>
      <c r="G1049" s="0" t="n">
        <f aca="false">(((F1049*3.7852*35.81)/1000)/(H1049^2))*1.2732</f>
        <v>18.150533673133</v>
      </c>
      <c r="H1049" s="0" t="n">
        <v>8</v>
      </c>
      <c r="I1049" s="0" t="n">
        <v>40.0837634643391</v>
      </c>
      <c r="J1049" s="0" t="n">
        <v>68.0016224983599</v>
      </c>
      <c r="K1049" s="0" t="n">
        <v>3.82238500207701</v>
      </c>
      <c r="L1049" s="0" t="n">
        <v>0.005</v>
      </c>
      <c r="M1049" s="0" t="n">
        <v>0</v>
      </c>
      <c r="N1049" s="0" t="n">
        <v>1669.71415487077</v>
      </c>
      <c r="O1049" s="0" t="n">
        <f aca="false">(N1049/2204.59)*EXP(L1049*M1049)</f>
        <v>0.757380807710627</v>
      </c>
      <c r="P1049" s="0" t="n">
        <v>0.575296534612654</v>
      </c>
      <c r="Q1049" s="0" t="n">
        <v>0.0436657928861363</v>
      </c>
      <c r="R1049" s="0" t="n">
        <f aca="false">11.8457570192522*(I1049/Hoja4!$BK$2)</f>
        <v>0.143849351647308</v>
      </c>
      <c r="S1049" s="0" t="n">
        <v>0.346725101597201</v>
      </c>
      <c r="T1049" s="0" t="n">
        <v>0.0215793379964769</v>
      </c>
      <c r="U1049" s="0" t="n">
        <f aca="false">(SQRT(((P1049/G1049)^2)+((Q1049/H1049)^2)+((R1049/I1049)^2)+((S1049/J1049)^2)+((T1049/K1049)^2)))*O1049</f>
        <v>0.0251784093111869</v>
      </c>
      <c r="V1049" s="0" t="n">
        <f aca="false">O1049&gt;U1049</f>
        <v>1</v>
      </c>
      <c r="W1049" s="0" t="n">
        <v>269803.811878467</v>
      </c>
      <c r="X1049" s="0" t="n">
        <v>4.994E-006</v>
      </c>
      <c r="Y1049" s="0" t="n">
        <f aca="false">(W1049*X1049)*EXP(L1049*M1049)</f>
        <v>1.34740023652106</v>
      </c>
      <c r="Z1049" s="0" t="n">
        <v>485879.928087658</v>
      </c>
      <c r="AA1049" s="0" t="n">
        <v>3748.14709444969</v>
      </c>
      <c r="AB1049" s="0" t="n">
        <f aca="false">X1049*0.1</f>
        <v>4.994E-007</v>
      </c>
      <c r="AC1049" s="0" t="n">
        <f aca="false">(SQRT(((AA1049/W1049)^2)+((AB1049/X1049)^2)))*Y1049</f>
        <v>0.136033991080032</v>
      </c>
      <c r="AD1049" s="0" t="n">
        <v>5.223868284E-006</v>
      </c>
      <c r="AE1049" s="0" t="n">
        <f aca="false">(W1049*AD1049)*EXP(L1049*M1049)</f>
        <v>1.40941957577423</v>
      </c>
      <c r="AF1049" s="0" t="n">
        <v>485879.928087658</v>
      </c>
      <c r="AG1049" s="0" t="n">
        <v>3748.14709444969</v>
      </c>
      <c r="AH1049" s="0" t="n">
        <f aca="false">AD1049*0.1</f>
        <v>5.223868284E-007</v>
      </c>
      <c r="AI1049" s="0" t="n">
        <f aca="false">(SQRT(((AG1049/W1049)^2)+((AH1049/AD1049)^2)))*AE1049</f>
        <v>0.142295484891654</v>
      </c>
      <c r="AJ1049" s="0" t="n">
        <v>3.02832944E-007</v>
      </c>
      <c r="AK1049" s="0" t="n">
        <f aca="false">(W1049*AJ1049)*EXP(L1049*M1049)</f>
        <v>0.0817054826535783</v>
      </c>
      <c r="AL1049" s="0" t="n">
        <v>485879.928087658</v>
      </c>
      <c r="AM1049" s="0" t="n">
        <v>3748.14709444969</v>
      </c>
      <c r="AN1049" s="0" t="n">
        <f aca="false">AJ1049*0.1</f>
        <v>3.02832944E-008</v>
      </c>
      <c r="AO1049" s="0" t="n">
        <f aca="false">(SQRT(((AM1049/W1049)^2)+((AN1049/AJ1049)^2)))*AK1049</f>
        <v>0.00824901361690747</v>
      </c>
    </row>
    <row r="1050" customFormat="false" ht="15" hidden="false" customHeight="false" outlineLevel="0" collapsed="false">
      <c r="A1050" s="42" t="s">
        <v>682</v>
      </c>
      <c r="B1050" s="32"/>
      <c r="C1050" s="0" t="s">
        <v>2123</v>
      </c>
      <c r="D1050" s="47"/>
      <c r="E1050" s="0" t="n">
        <v>7000</v>
      </c>
      <c r="F1050" s="0" t="n">
        <v>6731</v>
      </c>
      <c r="G1050" s="0" t="n">
        <f aca="false">(((F1050*3.7852*35.81)/1000)/(H1050^2))*1.2732</f>
        <v>18.150533673133</v>
      </c>
      <c r="H1050" s="0" t="n">
        <v>8</v>
      </c>
      <c r="I1050" s="0" t="n">
        <v>31.878502168448</v>
      </c>
      <c r="J1050" s="0" t="n">
        <v>130.009325504884</v>
      </c>
      <c r="K1050" s="0" t="n">
        <v>0.00593973</v>
      </c>
      <c r="L1050" s="0" t="n">
        <v>0.005</v>
      </c>
      <c r="M1050" s="0" t="n">
        <v>0</v>
      </c>
      <c r="N1050" s="0" t="n">
        <v>3.94492061148789</v>
      </c>
      <c r="O1050" s="0" t="n">
        <f aca="false">(N1050/2204.59)*EXP(L1050*M1050)</f>
        <v>0.00178941236760028</v>
      </c>
      <c r="P1050" s="0" t="n">
        <v>0.575296534612654</v>
      </c>
      <c r="Q1050" s="0" t="n">
        <v>0.0436657928861363</v>
      </c>
      <c r="R1050" s="0" t="n">
        <f aca="false">11.8457570192522*(I1050/Hoja4!$BK$2)</f>
        <v>0.114402976968424</v>
      </c>
      <c r="S1050" s="0" t="n">
        <v>1.14894745568521</v>
      </c>
      <c r="T1050" s="0" t="n">
        <v>5.58086552427142E-005</v>
      </c>
      <c r="U1050" s="0" t="n">
        <f aca="false">(SQRT(((P1050/G1050)^2)+((Q1050/H1050)^2)+((R1050/I1050)^2)+((S1050/J1050)^2)+((T1050/K1050)^2)))*O1050</f>
        <v>6.23393715230449E-005</v>
      </c>
      <c r="V1050" s="0" t="n">
        <f aca="false">O1050&gt;U1050</f>
        <v>1</v>
      </c>
      <c r="W1050" s="0" t="n">
        <v>214574.198095823</v>
      </c>
      <c r="X1050" s="0" t="n">
        <v>4.994E-006</v>
      </c>
      <c r="Y1050" s="0" t="n">
        <f aca="false">(W1050*X1050)*EXP(L1050*M1050)</f>
        <v>1.07158354529054</v>
      </c>
      <c r="Z1050" s="0" t="n">
        <v>604507.921108907</v>
      </c>
      <c r="AA1050" s="0" t="n">
        <v>6507.82824848106</v>
      </c>
      <c r="AB1050" s="0" t="n">
        <f aca="false">X1050*0.1</f>
        <v>4.994E-007</v>
      </c>
      <c r="AC1050" s="0" t="n">
        <f aca="false">(SQRT(((AA1050/W1050)^2)+((AB1050/X1050)^2)))*Y1050</f>
        <v>0.111978431285327</v>
      </c>
      <c r="AD1050" s="0" t="n">
        <v>5.223868284E-006</v>
      </c>
      <c r="AE1050" s="0" t="n">
        <f aca="false">(W1050*AD1050)*EXP(L1050*M1050)</f>
        <v>1.1209073479975</v>
      </c>
      <c r="AF1050" s="0" t="n">
        <v>604507.921108907</v>
      </c>
      <c r="AG1050" s="0" t="n">
        <v>6507.82824848106</v>
      </c>
      <c r="AH1050" s="0" t="n">
        <f aca="false">AD1050*0.1</f>
        <v>5.223868284E-007</v>
      </c>
      <c r="AI1050" s="0" t="n">
        <f aca="false">(SQRT(((AG1050/W1050)^2)+((AH1050/AD1050)^2)))*AE1050</f>
        <v>0.117132674345914</v>
      </c>
      <c r="AJ1050" s="0" t="n">
        <v>3.02832944E-007</v>
      </c>
      <c r="AK1050" s="0" t="n">
        <f aca="false">(W1050*AJ1050)*EXP(L1050*M1050)</f>
        <v>0.0649801361157973</v>
      </c>
      <c r="AL1050" s="0" t="n">
        <v>604507.921108907</v>
      </c>
      <c r="AM1050" s="0" t="n">
        <v>6507.82824848106</v>
      </c>
      <c r="AN1050" s="0" t="n">
        <f aca="false">AJ1050*0.1</f>
        <v>3.02832944E-008</v>
      </c>
      <c r="AO1050" s="0" t="n">
        <f aca="false">(SQRT(((AM1050/W1050)^2)+((AN1050/AJ1050)^2)))*AK1050</f>
        <v>0.00679029996208197</v>
      </c>
    </row>
    <row r="1051" customFormat="false" ht="15" hidden="false" customHeight="false" outlineLevel="0" collapsed="false">
      <c r="A1051" s="42" t="s">
        <v>682</v>
      </c>
      <c r="B1051" s="32"/>
      <c r="C1051" s="0" t="s">
        <v>2125</v>
      </c>
      <c r="D1051" s="47"/>
      <c r="E1051" s="0" t="n">
        <v>7000</v>
      </c>
      <c r="F1051" s="0" t="n">
        <v>6731</v>
      </c>
      <c r="G1051" s="0" t="n">
        <f aca="false">(((F1051*3.7852*35.81)/1000)/(H1051^2))*1.2732</f>
        <v>18.150533673133</v>
      </c>
      <c r="H1051" s="0" t="n">
        <v>8</v>
      </c>
      <c r="I1051" s="0" t="n">
        <v>11.7142476933838</v>
      </c>
      <c r="J1051" s="0" t="n">
        <v>68.0020357347871</v>
      </c>
      <c r="K1051" s="0" t="n">
        <v>3.9836139795159</v>
      </c>
      <c r="L1051" s="0" t="n">
        <v>0.005</v>
      </c>
      <c r="M1051" s="0" t="n">
        <v>0</v>
      </c>
      <c r="N1051" s="0" t="n">
        <v>508.546725385792</v>
      </c>
      <c r="O1051" s="0" t="n">
        <f aca="false">(N1051/2204.59)*EXP(L1051*M1051)</f>
        <v>0.230676327746108</v>
      </c>
      <c r="P1051" s="0" t="n">
        <v>0.575296534612654</v>
      </c>
      <c r="Q1051" s="0" t="n">
        <v>0.0436657928861363</v>
      </c>
      <c r="R1051" s="0" t="n">
        <f aca="false">11.8457570192522*(I1051/Hoja4!$BP$2)</f>
        <v>0.578236712013019</v>
      </c>
      <c r="S1051" s="0" t="n">
        <v>0.388353619553598</v>
      </c>
      <c r="T1051" s="0" t="n">
        <v>0.0223763331258358</v>
      </c>
      <c r="U1051" s="0" t="n">
        <f aca="false">(SQRT(((P1051/G1051)^2)+((Q1051/H1051)^2)+((R1051/I1051)^2)+((S1051/J1051)^2)+((T1051/K1051)^2)))*O1051</f>
        <v>0.0137154012833584</v>
      </c>
      <c r="V1051" s="0" t="n">
        <f aca="false">O1051&gt;U1051</f>
        <v>1</v>
      </c>
      <c r="W1051" s="0" t="n">
        <v>78848.6012241663</v>
      </c>
      <c r="X1051" s="0" t="n">
        <v>4.994E-006</v>
      </c>
      <c r="Y1051" s="0" t="n">
        <f aca="false">(W1051*X1051)*EXP(L1051*M1051)</f>
        <v>0.393769914513487</v>
      </c>
      <c r="Z1051" s="0" t="n">
        <v>485879.928087658</v>
      </c>
      <c r="AA1051" s="0" t="n">
        <v>804.406580767259</v>
      </c>
      <c r="AB1051" s="0" t="n">
        <f aca="false">X1051*0.1</f>
        <v>4.994E-007</v>
      </c>
      <c r="AC1051" s="0" t="n">
        <f aca="false">(SQRT(((AA1051/W1051)^2)+((AB1051/X1051)^2)))*Y1051</f>
        <v>0.0395813769787866</v>
      </c>
      <c r="AD1051" s="0" t="n">
        <v>5.223868284E-006</v>
      </c>
      <c r="AE1051" s="0" t="n">
        <f aca="false">(W1051*AD1051)*EXP(L1051*M1051)</f>
        <v>0.411894707172686</v>
      </c>
      <c r="AF1051" s="0" t="n">
        <v>485879.928087658</v>
      </c>
      <c r="AG1051" s="0" t="n">
        <v>804.406580767259</v>
      </c>
      <c r="AH1051" s="0" t="n">
        <f aca="false">AD1051*0.1</f>
        <v>5.223868284E-007</v>
      </c>
      <c r="AI1051" s="0" t="n">
        <f aca="false">(SQRT(((AG1051/W1051)^2)+((AH1051/AD1051)^2)))*AE1051</f>
        <v>0.041403263883967</v>
      </c>
      <c r="AJ1051" s="0" t="n">
        <v>3.02832944E-007</v>
      </c>
      <c r="AK1051" s="0" t="n">
        <f aca="false">(W1051*AJ1051)*EXP(L1051*M1051)</f>
        <v>0.0238779540389963</v>
      </c>
      <c r="AL1051" s="0" t="n">
        <v>485879.928087658</v>
      </c>
      <c r="AM1051" s="0" t="n">
        <v>804.406580767259</v>
      </c>
      <c r="AN1051" s="0" t="n">
        <f aca="false">AJ1051*0.1</f>
        <v>3.02832944E-008</v>
      </c>
      <c r="AO1051" s="0" t="n">
        <f aca="false">(SQRT(((AM1051/W1051)^2)+((AN1051/AJ1051)^2)))*AK1051</f>
        <v>0.00240018921066475</v>
      </c>
    </row>
    <row r="1052" customFormat="false" ht="15" hidden="false" customHeight="false" outlineLevel="0" collapsed="false">
      <c r="A1052" s="42" t="s">
        <v>682</v>
      </c>
      <c r="B1052" s="50" t="s">
        <v>1557</v>
      </c>
      <c r="C1052" s="0" t="s">
        <v>2122</v>
      </c>
      <c r="D1052" s="41"/>
      <c r="E1052" s="0" t="n">
        <v>7000</v>
      </c>
      <c r="F1052" s="0" t="n">
        <v>6731</v>
      </c>
      <c r="G1052" s="0" t="n">
        <f aca="false">(((F1052*3.7852*35.81)/1000)/(H1052^2))*1.2732</f>
        <v>18.150533673133</v>
      </c>
      <c r="H1052" s="0" t="n">
        <v>8</v>
      </c>
      <c r="I1052" s="0" t="n">
        <v>40.0837634643391</v>
      </c>
      <c r="J1052" s="0" t="n">
        <v>68.0016224983599</v>
      </c>
      <c r="K1052" s="0" t="n">
        <v>3.82238500207701</v>
      </c>
      <c r="L1052" s="0" t="n">
        <v>0.005</v>
      </c>
      <c r="M1052" s="0" t="n">
        <v>0</v>
      </c>
      <c r="N1052" s="0" t="n">
        <v>1669.71415487077</v>
      </c>
      <c r="O1052" s="0" t="n">
        <f aca="false">(N1052/2204.59)*EXP(L1052*M1052)</f>
        <v>0.757380807710627</v>
      </c>
      <c r="P1052" s="0" t="n">
        <v>0.575296534612654</v>
      </c>
      <c r="Q1052" s="0" t="n">
        <v>0.0436657928861363</v>
      </c>
      <c r="R1052" s="0" t="n">
        <f aca="false">11.8457570192522*(I1052/Hoja4!$BK$2)</f>
        <v>0.143849351647308</v>
      </c>
      <c r="S1052" s="0" t="n">
        <v>0.346725101597201</v>
      </c>
      <c r="T1052" s="0" t="n">
        <v>0.0215793379964769</v>
      </c>
      <c r="U1052" s="0" t="n">
        <f aca="false">(SQRT(((P1052/G1052)^2)+((Q1052/H1052)^2)+((R1052/I1052)^2)+((S1052/J1052)^2)+((T1052/K1052)^2)))*O1052</f>
        <v>0.0251784093111869</v>
      </c>
      <c r="V1052" s="0" t="n">
        <f aca="false">O1052&gt;U1052</f>
        <v>1</v>
      </c>
      <c r="W1052" s="0" t="n">
        <v>269803.811878467</v>
      </c>
      <c r="X1052" s="0" t="n">
        <v>4.994E-006</v>
      </c>
      <c r="Y1052" s="0" t="n">
        <f aca="false">(W1052*X1052)*EXP(L1052*M1052)</f>
        <v>1.34740023652106</v>
      </c>
      <c r="Z1052" s="0" t="n">
        <v>485879.928087658</v>
      </c>
      <c r="AA1052" s="0" t="n">
        <v>3748.14709444969</v>
      </c>
      <c r="AB1052" s="0" t="n">
        <f aca="false">X1052*0.1</f>
        <v>4.994E-007</v>
      </c>
      <c r="AC1052" s="0" t="n">
        <f aca="false">(SQRT(((AA1052/W1052)^2)+((AB1052/X1052)^2)))*Y1052</f>
        <v>0.136033991080032</v>
      </c>
      <c r="AD1052" s="0" t="n">
        <v>5.223868284E-006</v>
      </c>
      <c r="AE1052" s="0" t="n">
        <f aca="false">(W1052*AD1052)*EXP(L1052*M1052)</f>
        <v>1.40941957577423</v>
      </c>
      <c r="AF1052" s="0" t="n">
        <v>485879.928087658</v>
      </c>
      <c r="AG1052" s="0" t="n">
        <v>3748.14709444969</v>
      </c>
      <c r="AH1052" s="0" t="n">
        <f aca="false">AD1052*0.1</f>
        <v>5.223868284E-007</v>
      </c>
      <c r="AI1052" s="0" t="n">
        <f aca="false">(SQRT(((AG1052/W1052)^2)+((AH1052/AD1052)^2)))*AE1052</f>
        <v>0.142295484891654</v>
      </c>
      <c r="AJ1052" s="0" t="n">
        <v>3.02832944E-007</v>
      </c>
      <c r="AK1052" s="0" t="n">
        <f aca="false">(W1052*AJ1052)*EXP(L1052*M1052)</f>
        <v>0.0817054826535783</v>
      </c>
      <c r="AL1052" s="0" t="n">
        <v>485879.928087658</v>
      </c>
      <c r="AM1052" s="0" t="n">
        <v>3748.14709444969</v>
      </c>
      <c r="AN1052" s="0" t="n">
        <f aca="false">AJ1052*0.1</f>
        <v>3.02832944E-008</v>
      </c>
      <c r="AO1052" s="0" t="n">
        <f aca="false">(SQRT(((AM1052/W1052)^2)+((AN1052/AJ1052)^2)))*AK1052</f>
        <v>0.00824901361690747</v>
      </c>
    </row>
    <row r="1053" customFormat="false" ht="15" hidden="false" customHeight="false" outlineLevel="0" collapsed="false">
      <c r="A1053" s="42" t="s">
        <v>682</v>
      </c>
      <c r="B1053" s="32"/>
      <c r="C1053" s="0" t="s">
        <v>2122</v>
      </c>
      <c r="D1053" s="47"/>
      <c r="E1053" s="0" t="n">
        <v>7000</v>
      </c>
      <c r="F1053" s="0" t="n">
        <v>6731</v>
      </c>
      <c r="G1053" s="0" t="n">
        <f aca="false">(((F1053*3.7852*35.81)/1000)/(H1053^2))*1.2732</f>
        <v>18.150533673133</v>
      </c>
      <c r="H1053" s="0" t="n">
        <v>8</v>
      </c>
      <c r="I1053" s="0" t="n">
        <v>40.0837634643391</v>
      </c>
      <c r="J1053" s="0" t="n">
        <v>68.0016224983599</v>
      </c>
      <c r="K1053" s="0" t="n">
        <v>3.82238500207701</v>
      </c>
      <c r="L1053" s="0" t="n">
        <v>0.005</v>
      </c>
      <c r="M1053" s="0" t="n">
        <v>0</v>
      </c>
      <c r="N1053" s="0" t="n">
        <v>1669.71415487077</v>
      </c>
      <c r="O1053" s="0" t="n">
        <f aca="false">(N1053/2204.59)*EXP(L1053*M1053)</f>
        <v>0.757380807710627</v>
      </c>
      <c r="P1053" s="0" t="n">
        <v>0.575296534612654</v>
      </c>
      <c r="Q1053" s="0" t="n">
        <v>0.0436657928861363</v>
      </c>
      <c r="R1053" s="0" t="n">
        <f aca="false">11.8457570192522*(I1053/Hoja4!$BK$2)</f>
        <v>0.143849351647308</v>
      </c>
      <c r="S1053" s="0" t="n">
        <v>0.346725101597201</v>
      </c>
      <c r="T1053" s="0" t="n">
        <v>0.0215793379964769</v>
      </c>
      <c r="U1053" s="0" t="n">
        <f aca="false">(SQRT(((P1053/G1053)^2)+((Q1053/H1053)^2)+((R1053/I1053)^2)+((S1053/J1053)^2)+((T1053/K1053)^2)))*O1053</f>
        <v>0.0251784093111869</v>
      </c>
      <c r="V1053" s="0" t="n">
        <f aca="false">O1053&gt;U1053</f>
        <v>1</v>
      </c>
      <c r="W1053" s="0" t="n">
        <v>269803.811878467</v>
      </c>
      <c r="X1053" s="0" t="n">
        <v>4.994E-006</v>
      </c>
      <c r="Y1053" s="0" t="n">
        <f aca="false">(W1053*X1053)*EXP(L1053*M1053)</f>
        <v>1.34740023652106</v>
      </c>
      <c r="Z1053" s="0" t="n">
        <v>604507.921108907</v>
      </c>
      <c r="AA1053" s="0" t="n">
        <v>3748.14709444969</v>
      </c>
      <c r="AB1053" s="0" t="n">
        <f aca="false">X1053*0.1</f>
        <v>4.994E-007</v>
      </c>
      <c r="AC1053" s="0" t="n">
        <f aca="false">(SQRT(((AA1053/W1053)^2)+((AB1053/X1053)^2)))*Y1053</f>
        <v>0.136033991080032</v>
      </c>
      <c r="AD1053" s="0" t="n">
        <v>5.223868284E-006</v>
      </c>
      <c r="AE1053" s="0" t="n">
        <f aca="false">(W1053*AD1053)*EXP(L1053*M1053)</f>
        <v>1.40941957577423</v>
      </c>
      <c r="AF1053" s="0" t="n">
        <v>604507.921108907</v>
      </c>
      <c r="AG1053" s="0" t="n">
        <v>3748.14709444969</v>
      </c>
      <c r="AH1053" s="0" t="n">
        <f aca="false">AD1053*0.1</f>
        <v>5.223868284E-007</v>
      </c>
      <c r="AI1053" s="0" t="n">
        <f aca="false">(SQRT(((AG1053/W1053)^2)+((AH1053/AD1053)^2)))*AE1053</f>
        <v>0.142295484891654</v>
      </c>
      <c r="AJ1053" s="0" t="n">
        <v>3.02832944E-007</v>
      </c>
      <c r="AK1053" s="0" t="n">
        <f aca="false">(W1053*AJ1053)*EXP(L1053*M1053)</f>
        <v>0.0817054826535783</v>
      </c>
      <c r="AL1053" s="0" t="n">
        <v>604507.921108907</v>
      </c>
      <c r="AM1053" s="0" t="n">
        <v>3748.14709444969</v>
      </c>
      <c r="AN1053" s="0" t="n">
        <f aca="false">AJ1053*0.1</f>
        <v>3.02832944E-008</v>
      </c>
      <c r="AO1053" s="0" t="n">
        <f aca="false">(SQRT(((AM1053/W1053)^2)+((AN1053/AJ1053)^2)))*AK1053</f>
        <v>0.00824901361690747</v>
      </c>
    </row>
    <row r="1054" customFormat="false" ht="15" hidden="false" customHeight="false" outlineLevel="0" collapsed="false">
      <c r="A1054" s="42" t="s">
        <v>682</v>
      </c>
      <c r="B1054" s="32"/>
      <c r="C1054" s="0" t="s">
        <v>2123</v>
      </c>
      <c r="D1054" s="47"/>
      <c r="E1054" s="0" t="n">
        <v>7000</v>
      </c>
      <c r="F1054" s="0" t="n">
        <v>6731</v>
      </c>
      <c r="G1054" s="0" t="n">
        <f aca="false">(((F1054*3.7852*35.81)/1000)/(H1054^2))*1.2732</f>
        <v>18.150533673133</v>
      </c>
      <c r="H1054" s="0" t="n">
        <v>8</v>
      </c>
      <c r="I1054" s="0" t="n">
        <v>31.878502168448</v>
      </c>
      <c r="J1054" s="0" t="n">
        <v>130.009325504884</v>
      </c>
      <c r="K1054" s="0" t="n">
        <v>0.00593973</v>
      </c>
      <c r="L1054" s="0" t="n">
        <v>0.005</v>
      </c>
      <c r="M1054" s="0" t="n">
        <v>0</v>
      </c>
      <c r="N1054" s="0" t="n">
        <v>3.94492061148789</v>
      </c>
      <c r="O1054" s="0" t="n">
        <f aca="false">(N1054/2204.59)*EXP(L1054*M1054)</f>
        <v>0.00178941236760028</v>
      </c>
      <c r="P1054" s="0" t="n">
        <v>0.575296534612654</v>
      </c>
      <c r="Q1054" s="0" t="n">
        <v>0.0436657928861363</v>
      </c>
      <c r="R1054" s="0" t="n">
        <f aca="false">11.8457570192522*(I1054/Hoja4!$BK$2)</f>
        <v>0.114402976968424</v>
      </c>
      <c r="S1054" s="0" t="n">
        <v>1.14894745568521</v>
      </c>
      <c r="T1054" s="0" t="n">
        <v>5.58086552427142E-005</v>
      </c>
      <c r="U1054" s="0" t="n">
        <f aca="false">(SQRT(((P1054/G1054)^2)+((Q1054/H1054)^2)+((R1054/I1054)^2)+((S1054/J1054)^2)+((T1054/K1054)^2)))*O1054</f>
        <v>6.23393715230449E-005</v>
      </c>
      <c r="V1054" s="0" t="n">
        <f aca="false">O1054&gt;U1054</f>
        <v>1</v>
      </c>
      <c r="W1054" s="0" t="n">
        <v>214574.198095823</v>
      </c>
      <c r="X1054" s="0" t="n">
        <v>4.994E-006</v>
      </c>
      <c r="Y1054" s="0" t="n">
        <f aca="false">(W1054*X1054)*EXP(L1054*M1054)</f>
        <v>1.07158354529054</v>
      </c>
      <c r="Z1054" s="0" t="n">
        <v>485879.928087658</v>
      </c>
      <c r="AA1054" s="0" t="n">
        <v>6507.82824848106</v>
      </c>
      <c r="AB1054" s="0" t="n">
        <f aca="false">X1054*0.1</f>
        <v>4.994E-007</v>
      </c>
      <c r="AC1054" s="0" t="n">
        <f aca="false">(SQRT(((AA1054/W1054)^2)+((AB1054/X1054)^2)))*Y1054</f>
        <v>0.111978431285327</v>
      </c>
      <c r="AD1054" s="0" t="n">
        <v>5.223868284E-006</v>
      </c>
      <c r="AE1054" s="0" t="n">
        <f aca="false">(W1054*AD1054)*EXP(L1054*M1054)</f>
        <v>1.1209073479975</v>
      </c>
      <c r="AF1054" s="0" t="n">
        <v>485879.928087658</v>
      </c>
      <c r="AG1054" s="0" t="n">
        <v>6507.82824848106</v>
      </c>
      <c r="AH1054" s="0" t="n">
        <f aca="false">AD1054*0.1</f>
        <v>5.223868284E-007</v>
      </c>
      <c r="AI1054" s="0" t="n">
        <f aca="false">(SQRT(((AG1054/W1054)^2)+((AH1054/AD1054)^2)))*AE1054</f>
        <v>0.117132674345914</v>
      </c>
      <c r="AJ1054" s="0" t="n">
        <v>3.02832944E-007</v>
      </c>
      <c r="AK1054" s="0" t="n">
        <f aca="false">(W1054*AJ1054)*EXP(L1054*M1054)</f>
        <v>0.0649801361157973</v>
      </c>
      <c r="AL1054" s="0" t="n">
        <v>485879.928087658</v>
      </c>
      <c r="AM1054" s="0" t="n">
        <v>6507.82824848106</v>
      </c>
      <c r="AN1054" s="0" t="n">
        <f aca="false">AJ1054*0.1</f>
        <v>3.02832944E-008</v>
      </c>
      <c r="AO1054" s="0" t="n">
        <f aca="false">(SQRT(((AM1054/W1054)^2)+((AN1054/AJ1054)^2)))*AK1054</f>
        <v>0.00679029996208197</v>
      </c>
    </row>
    <row r="1055" customFormat="false" ht="15" hidden="false" customHeight="false" outlineLevel="0" collapsed="false">
      <c r="A1055" s="42" t="s">
        <v>682</v>
      </c>
      <c r="B1055" s="32"/>
      <c r="C1055" s="0" t="s">
        <v>2125</v>
      </c>
      <c r="D1055" s="47"/>
      <c r="E1055" s="0" t="n">
        <v>7000</v>
      </c>
      <c r="F1055" s="0" t="n">
        <v>6731</v>
      </c>
      <c r="G1055" s="0" t="n">
        <f aca="false">(((F1055*3.7852*35.81)/1000)/(H1055^2))*1.2732</f>
        <v>18.150533673133</v>
      </c>
      <c r="H1055" s="0" t="n">
        <v>8</v>
      </c>
      <c r="I1055" s="0" t="n">
        <v>11.7142476933838</v>
      </c>
      <c r="J1055" s="0" t="n">
        <v>68.0020357347871</v>
      </c>
      <c r="K1055" s="0" t="n">
        <v>3.9836139795159</v>
      </c>
      <c r="L1055" s="0" t="n">
        <v>0.005</v>
      </c>
      <c r="M1055" s="0" t="n">
        <v>0</v>
      </c>
      <c r="N1055" s="0" t="n">
        <v>508.546725385792</v>
      </c>
      <c r="O1055" s="0" t="n">
        <f aca="false">(N1055/2204.59)*EXP(L1055*M1055)</f>
        <v>0.230676327746108</v>
      </c>
      <c r="P1055" s="0" t="n">
        <v>0.575296534612654</v>
      </c>
      <c r="Q1055" s="0" t="n">
        <v>0.0436657928861363</v>
      </c>
      <c r="R1055" s="0" t="n">
        <f aca="false">11.8457570192522*(I1055/Hoja4!$BP$2)</f>
        <v>0.578236712013019</v>
      </c>
      <c r="S1055" s="0" t="n">
        <v>0.388353619553598</v>
      </c>
      <c r="T1055" s="0" t="n">
        <v>0.0223763331258358</v>
      </c>
      <c r="U1055" s="0" t="n">
        <f aca="false">(SQRT(((P1055/G1055)^2)+((Q1055/H1055)^2)+((R1055/I1055)^2)+((S1055/J1055)^2)+((T1055/K1055)^2)))*O1055</f>
        <v>0.0137154012833584</v>
      </c>
      <c r="V1055" s="0" t="n">
        <f aca="false">O1055&gt;U1055</f>
        <v>1</v>
      </c>
      <c r="W1055" s="0" t="n">
        <v>78848.6012241663</v>
      </c>
      <c r="X1055" s="0" t="n">
        <v>4.994E-006</v>
      </c>
      <c r="Y1055" s="0" t="n">
        <f aca="false">(W1055*X1055)*EXP(L1055*M1055)</f>
        <v>0.393769914513487</v>
      </c>
      <c r="Z1055" s="0" t="n">
        <v>485879.928087658</v>
      </c>
      <c r="AA1055" s="0" t="n">
        <v>804.406580767259</v>
      </c>
      <c r="AB1055" s="0" t="n">
        <f aca="false">X1055*0.1</f>
        <v>4.994E-007</v>
      </c>
      <c r="AC1055" s="0" t="n">
        <f aca="false">(SQRT(((AA1055/W1055)^2)+((AB1055/X1055)^2)))*Y1055</f>
        <v>0.0395813769787866</v>
      </c>
      <c r="AD1055" s="0" t="n">
        <v>5.223868284E-006</v>
      </c>
      <c r="AE1055" s="0" t="n">
        <f aca="false">(W1055*AD1055)*EXP(L1055*M1055)</f>
        <v>0.411894707172686</v>
      </c>
      <c r="AF1055" s="0" t="n">
        <v>485879.928087658</v>
      </c>
      <c r="AG1055" s="0" t="n">
        <v>804.406580767259</v>
      </c>
      <c r="AH1055" s="0" t="n">
        <f aca="false">AD1055*0.1</f>
        <v>5.223868284E-007</v>
      </c>
      <c r="AI1055" s="0" t="n">
        <f aca="false">(SQRT(((AG1055/W1055)^2)+((AH1055/AD1055)^2)))*AE1055</f>
        <v>0.041403263883967</v>
      </c>
      <c r="AJ1055" s="0" t="n">
        <v>3.02832944E-007</v>
      </c>
      <c r="AK1055" s="0" t="n">
        <f aca="false">(W1055*AJ1055)*EXP(L1055*M1055)</f>
        <v>0.0238779540389963</v>
      </c>
      <c r="AL1055" s="0" t="n">
        <v>485879.928087658</v>
      </c>
      <c r="AM1055" s="0" t="n">
        <v>804.406580767259</v>
      </c>
      <c r="AN1055" s="0" t="n">
        <f aca="false">AJ1055*0.1</f>
        <v>3.02832944E-008</v>
      </c>
      <c r="AO1055" s="0" t="n">
        <f aca="false">(SQRT(((AM1055/W1055)^2)+((AN1055/AJ1055)^2)))*AK1055</f>
        <v>0.00240018921066475</v>
      </c>
    </row>
    <row r="1056" customFormat="false" ht="15" hidden="false" customHeight="false" outlineLevel="0" collapsed="false">
      <c r="A1056" s="42" t="s">
        <v>682</v>
      </c>
      <c r="B1056" s="40" t="s">
        <v>1561</v>
      </c>
      <c r="C1056" s="0" t="s">
        <v>2122</v>
      </c>
      <c r="D1056" s="41"/>
      <c r="E1056" s="0" t="n">
        <v>7000</v>
      </c>
      <c r="F1056" s="0" t="n">
        <v>6731</v>
      </c>
      <c r="G1056" s="0" t="n">
        <f aca="false">(((F1056*3.7852*35.81)/1000)/(H1056^2))*1.2732</f>
        <v>18.150533673133</v>
      </c>
      <c r="H1056" s="0" t="n">
        <v>8</v>
      </c>
      <c r="I1056" s="0" t="n">
        <v>40.0837634643391</v>
      </c>
      <c r="J1056" s="0" t="n">
        <v>68.0016224983599</v>
      </c>
      <c r="K1056" s="0" t="n">
        <v>3.82238500207701</v>
      </c>
      <c r="L1056" s="0" t="n">
        <v>0.005</v>
      </c>
      <c r="M1056" s="0" t="n">
        <v>0</v>
      </c>
      <c r="N1056" s="0" t="n">
        <v>1669.71415487077</v>
      </c>
      <c r="O1056" s="0" t="n">
        <f aca="false">(N1056/2204.59)*EXP(L1056*M1056)</f>
        <v>0.757380807710627</v>
      </c>
      <c r="P1056" s="0" t="n">
        <v>0.575296534612654</v>
      </c>
      <c r="Q1056" s="0" t="n">
        <v>0.0436657928861363</v>
      </c>
      <c r="R1056" s="0" t="n">
        <f aca="false">11.8457570192522*(I1056/Hoja4!$BK$2)</f>
        <v>0.143849351647308</v>
      </c>
      <c r="S1056" s="0" t="n">
        <v>0.346725101597201</v>
      </c>
      <c r="T1056" s="0" t="n">
        <v>0.0215793379964769</v>
      </c>
      <c r="U1056" s="0" t="n">
        <f aca="false">(SQRT(((P1056/G1056)^2)+((Q1056/H1056)^2)+((R1056/I1056)^2)+((S1056/J1056)^2)+((T1056/K1056)^2)))*O1056</f>
        <v>0.0251784093111869</v>
      </c>
      <c r="V1056" s="0" t="n">
        <f aca="false">O1056&gt;U1056</f>
        <v>1</v>
      </c>
      <c r="W1056" s="0" t="n">
        <v>269803.811878467</v>
      </c>
      <c r="X1056" s="0" t="n">
        <v>4.994E-006</v>
      </c>
      <c r="Y1056" s="0" t="n">
        <f aca="false">(W1056*X1056)*EXP(L1056*M1056)</f>
        <v>1.34740023652106</v>
      </c>
      <c r="Z1056" s="0" t="n">
        <v>604507.921108907</v>
      </c>
      <c r="AA1056" s="0" t="n">
        <v>3748.14709444969</v>
      </c>
      <c r="AB1056" s="0" t="n">
        <f aca="false">X1056*0.1</f>
        <v>4.994E-007</v>
      </c>
      <c r="AC1056" s="0" t="n">
        <f aca="false">(SQRT(((AA1056/W1056)^2)+((AB1056/X1056)^2)))*Y1056</f>
        <v>0.136033991080032</v>
      </c>
      <c r="AD1056" s="0" t="n">
        <v>5.223868284E-006</v>
      </c>
      <c r="AE1056" s="0" t="n">
        <f aca="false">(W1056*AD1056)*EXP(L1056*M1056)</f>
        <v>1.40941957577423</v>
      </c>
      <c r="AF1056" s="0" t="n">
        <v>604507.921108907</v>
      </c>
      <c r="AG1056" s="0" t="n">
        <v>3748.14709444969</v>
      </c>
      <c r="AH1056" s="0" t="n">
        <f aca="false">AD1056*0.1</f>
        <v>5.223868284E-007</v>
      </c>
      <c r="AI1056" s="0" t="n">
        <f aca="false">(SQRT(((AG1056/W1056)^2)+((AH1056/AD1056)^2)))*AE1056</f>
        <v>0.142295484891654</v>
      </c>
      <c r="AJ1056" s="0" t="n">
        <v>3.02832944E-007</v>
      </c>
      <c r="AK1056" s="0" t="n">
        <f aca="false">(W1056*AJ1056)*EXP(L1056*M1056)</f>
        <v>0.0817054826535783</v>
      </c>
      <c r="AL1056" s="0" t="n">
        <v>604507.921108907</v>
      </c>
      <c r="AM1056" s="0" t="n">
        <v>3748.14709444969</v>
      </c>
      <c r="AN1056" s="0" t="n">
        <f aca="false">AJ1056*0.1</f>
        <v>3.02832944E-008</v>
      </c>
      <c r="AO1056" s="0" t="n">
        <f aca="false">(SQRT(((AM1056/W1056)^2)+((AN1056/AJ1056)^2)))*AK1056</f>
        <v>0.00824901361690747</v>
      </c>
    </row>
    <row r="1057" customFormat="false" ht="15" hidden="false" customHeight="false" outlineLevel="0" collapsed="false">
      <c r="A1057" s="42" t="s">
        <v>682</v>
      </c>
      <c r="B1057" s="32"/>
      <c r="C1057" s="0" t="s">
        <v>2122</v>
      </c>
      <c r="D1057" s="47"/>
      <c r="E1057" s="0" t="n">
        <v>7000</v>
      </c>
      <c r="F1057" s="0" t="n">
        <v>6731</v>
      </c>
      <c r="G1057" s="0" t="n">
        <f aca="false">(((F1057*3.7852*35.81)/1000)/(H1057^2))*1.2732</f>
        <v>18.150533673133</v>
      </c>
      <c r="H1057" s="0" t="n">
        <v>8</v>
      </c>
      <c r="I1057" s="0" t="n">
        <v>40.0837634643391</v>
      </c>
      <c r="J1057" s="0" t="n">
        <v>68.0016224983599</v>
      </c>
      <c r="K1057" s="0" t="n">
        <v>3.82238500207701</v>
      </c>
      <c r="L1057" s="0" t="n">
        <v>0.005</v>
      </c>
      <c r="M1057" s="0" t="n">
        <v>0</v>
      </c>
      <c r="N1057" s="0" t="n">
        <v>1669.71415487077</v>
      </c>
      <c r="O1057" s="0" t="n">
        <f aca="false">(N1057/2204.59)*EXP(L1057*M1057)</f>
        <v>0.757380807710627</v>
      </c>
      <c r="P1057" s="0" t="n">
        <v>0.575296534612654</v>
      </c>
      <c r="Q1057" s="0" t="n">
        <v>0.0436657928861363</v>
      </c>
      <c r="R1057" s="0" t="n">
        <f aca="false">11.8457570192522*(I1057/Hoja4!$BK$2)</f>
        <v>0.143849351647308</v>
      </c>
      <c r="S1057" s="0" t="n">
        <v>0.346725101597201</v>
      </c>
      <c r="T1057" s="0" t="n">
        <v>0.0215793379964769</v>
      </c>
      <c r="U1057" s="0" t="n">
        <f aca="false">(SQRT(((P1057/G1057)^2)+((Q1057/H1057)^2)+((R1057/I1057)^2)+((S1057/J1057)^2)+((T1057/K1057)^2)))*O1057</f>
        <v>0.0251784093111869</v>
      </c>
      <c r="V1057" s="0" t="n">
        <f aca="false">O1057&gt;U1057</f>
        <v>1</v>
      </c>
      <c r="W1057" s="0" t="n">
        <v>269803.811878467</v>
      </c>
      <c r="X1057" s="0" t="n">
        <v>4.994E-006</v>
      </c>
      <c r="Y1057" s="0" t="n">
        <f aca="false">(W1057*X1057)*EXP(L1057*M1057)</f>
        <v>1.34740023652106</v>
      </c>
      <c r="Z1057" s="0" t="n">
        <v>485879.928087658</v>
      </c>
      <c r="AA1057" s="0" t="n">
        <v>3748.14709444969</v>
      </c>
      <c r="AB1057" s="0" t="n">
        <f aca="false">X1057*0.1</f>
        <v>4.994E-007</v>
      </c>
      <c r="AC1057" s="0" t="n">
        <f aca="false">(SQRT(((AA1057/W1057)^2)+((AB1057/X1057)^2)))*Y1057</f>
        <v>0.136033991080032</v>
      </c>
      <c r="AD1057" s="0" t="n">
        <v>5.223868284E-006</v>
      </c>
      <c r="AE1057" s="0" t="n">
        <f aca="false">(W1057*AD1057)*EXP(L1057*M1057)</f>
        <v>1.40941957577423</v>
      </c>
      <c r="AF1057" s="0" t="n">
        <v>485879.928087658</v>
      </c>
      <c r="AG1057" s="0" t="n">
        <v>3748.14709444969</v>
      </c>
      <c r="AH1057" s="0" t="n">
        <f aca="false">AD1057*0.1</f>
        <v>5.223868284E-007</v>
      </c>
      <c r="AI1057" s="0" t="n">
        <f aca="false">(SQRT(((AG1057/W1057)^2)+((AH1057/AD1057)^2)))*AE1057</f>
        <v>0.142295484891654</v>
      </c>
      <c r="AJ1057" s="0" t="n">
        <v>3.02832944E-007</v>
      </c>
      <c r="AK1057" s="0" t="n">
        <f aca="false">(W1057*AJ1057)*EXP(L1057*M1057)</f>
        <v>0.0817054826535783</v>
      </c>
      <c r="AL1057" s="0" t="n">
        <v>485879.928087658</v>
      </c>
      <c r="AM1057" s="0" t="n">
        <v>3748.14709444969</v>
      </c>
      <c r="AN1057" s="0" t="n">
        <f aca="false">AJ1057*0.1</f>
        <v>3.02832944E-008</v>
      </c>
      <c r="AO1057" s="0" t="n">
        <f aca="false">(SQRT(((AM1057/W1057)^2)+((AN1057/AJ1057)^2)))*AK1057</f>
        <v>0.00824901361690747</v>
      </c>
    </row>
    <row r="1058" customFormat="false" ht="15" hidden="false" customHeight="false" outlineLevel="0" collapsed="false">
      <c r="A1058" s="42" t="s">
        <v>682</v>
      </c>
      <c r="B1058" s="32"/>
      <c r="C1058" s="0" t="s">
        <v>2123</v>
      </c>
      <c r="D1058" s="47"/>
      <c r="E1058" s="0" t="n">
        <v>7000</v>
      </c>
      <c r="F1058" s="0" t="n">
        <v>6731</v>
      </c>
      <c r="G1058" s="0" t="n">
        <f aca="false">(((F1058*3.7852*35.81)/1000)/(H1058^2))*1.2732</f>
        <v>18.150533673133</v>
      </c>
      <c r="H1058" s="0" t="n">
        <v>8</v>
      </c>
      <c r="I1058" s="0" t="n">
        <v>31.878502168448</v>
      </c>
      <c r="J1058" s="0" t="n">
        <v>130.009325504884</v>
      </c>
      <c r="K1058" s="0" t="n">
        <v>0.00593973</v>
      </c>
      <c r="L1058" s="0" t="n">
        <v>0.005</v>
      </c>
      <c r="M1058" s="0" t="n">
        <v>0</v>
      </c>
      <c r="N1058" s="0" t="n">
        <v>3.94492061148789</v>
      </c>
      <c r="O1058" s="0" t="n">
        <f aca="false">(N1058/2204.59)*EXP(L1058*M1058)</f>
        <v>0.00178941236760028</v>
      </c>
      <c r="P1058" s="0" t="n">
        <v>0.575296534612654</v>
      </c>
      <c r="Q1058" s="0" t="n">
        <v>0.0436657928861363</v>
      </c>
      <c r="R1058" s="0" t="n">
        <f aca="false">11.8457570192522*(I1058/Hoja4!$BK$2)</f>
        <v>0.114402976968424</v>
      </c>
      <c r="S1058" s="0" t="n">
        <v>1.14894745568521</v>
      </c>
      <c r="T1058" s="0" t="n">
        <v>5.58086552427142E-005</v>
      </c>
      <c r="U1058" s="0" t="n">
        <f aca="false">(SQRT(((P1058/G1058)^2)+((Q1058/H1058)^2)+((R1058/I1058)^2)+((S1058/J1058)^2)+((T1058/K1058)^2)))*O1058</f>
        <v>6.23393715230449E-005</v>
      </c>
      <c r="V1058" s="0" t="n">
        <f aca="false">O1058&gt;U1058</f>
        <v>1</v>
      </c>
      <c r="W1058" s="0" t="n">
        <v>214574.198095823</v>
      </c>
      <c r="X1058" s="0" t="n">
        <v>4.994E-006</v>
      </c>
      <c r="Y1058" s="0" t="n">
        <f aca="false">(W1058*X1058)*EXP(L1058*M1058)</f>
        <v>1.07158354529054</v>
      </c>
      <c r="Z1058" s="0" t="n">
        <v>485879.928087658</v>
      </c>
      <c r="AA1058" s="0" t="n">
        <v>6507.82824848106</v>
      </c>
      <c r="AB1058" s="0" t="n">
        <f aca="false">X1058*0.1</f>
        <v>4.994E-007</v>
      </c>
      <c r="AC1058" s="0" t="n">
        <f aca="false">(SQRT(((AA1058/W1058)^2)+((AB1058/X1058)^2)))*Y1058</f>
        <v>0.111978431285327</v>
      </c>
      <c r="AD1058" s="0" t="n">
        <v>5.223868284E-006</v>
      </c>
      <c r="AE1058" s="0" t="n">
        <f aca="false">(W1058*AD1058)*EXP(L1058*M1058)</f>
        <v>1.1209073479975</v>
      </c>
      <c r="AF1058" s="0" t="n">
        <v>485879.928087658</v>
      </c>
      <c r="AG1058" s="0" t="n">
        <v>6507.82824848106</v>
      </c>
      <c r="AH1058" s="0" t="n">
        <f aca="false">AD1058*0.1</f>
        <v>5.223868284E-007</v>
      </c>
      <c r="AI1058" s="0" t="n">
        <f aca="false">(SQRT(((AG1058/W1058)^2)+((AH1058/AD1058)^2)))*AE1058</f>
        <v>0.117132674345914</v>
      </c>
      <c r="AJ1058" s="0" t="n">
        <v>3.02832944E-007</v>
      </c>
      <c r="AK1058" s="0" t="n">
        <f aca="false">(W1058*AJ1058)*EXP(L1058*M1058)</f>
        <v>0.0649801361157973</v>
      </c>
      <c r="AL1058" s="0" t="n">
        <v>485879.928087658</v>
      </c>
      <c r="AM1058" s="0" t="n">
        <v>6507.82824848106</v>
      </c>
      <c r="AN1058" s="0" t="n">
        <f aca="false">AJ1058*0.1</f>
        <v>3.02832944E-008</v>
      </c>
      <c r="AO1058" s="0" t="n">
        <f aca="false">(SQRT(((AM1058/W1058)^2)+((AN1058/AJ1058)^2)))*AK1058</f>
        <v>0.00679029996208197</v>
      </c>
    </row>
    <row r="1059" customFormat="false" ht="15" hidden="false" customHeight="false" outlineLevel="0" collapsed="false">
      <c r="A1059" s="42" t="s">
        <v>682</v>
      </c>
      <c r="B1059" s="32"/>
      <c r="C1059" s="0" t="s">
        <v>2125</v>
      </c>
      <c r="D1059" s="47"/>
      <c r="E1059" s="0" t="n">
        <v>7000</v>
      </c>
      <c r="F1059" s="0" t="n">
        <v>6731</v>
      </c>
      <c r="G1059" s="0" t="n">
        <f aca="false">(((F1059*3.7852*35.81)/1000)/(H1059^2))*1.2732</f>
        <v>18.150533673133</v>
      </c>
      <c r="H1059" s="0" t="n">
        <v>8</v>
      </c>
      <c r="I1059" s="0" t="n">
        <v>11.7142476933838</v>
      </c>
      <c r="J1059" s="0" t="n">
        <v>68.0020357347871</v>
      </c>
      <c r="K1059" s="0" t="n">
        <v>3.9836139795159</v>
      </c>
      <c r="L1059" s="0" t="n">
        <v>0.005</v>
      </c>
      <c r="M1059" s="0" t="n">
        <v>0</v>
      </c>
      <c r="N1059" s="0" t="n">
        <v>508.546725385792</v>
      </c>
      <c r="O1059" s="0" t="n">
        <f aca="false">(N1059/2204.59)*EXP(L1059*M1059)</f>
        <v>0.230676327746108</v>
      </c>
      <c r="P1059" s="0" t="n">
        <v>0.575296534612654</v>
      </c>
      <c r="Q1059" s="0" t="n">
        <v>0.0436657928861363</v>
      </c>
      <c r="R1059" s="0" t="n">
        <f aca="false">11.8457570192522*(I1059/Hoja4!$BP$2)</f>
        <v>0.578236712013019</v>
      </c>
      <c r="S1059" s="0" t="n">
        <v>0.388353619553598</v>
      </c>
      <c r="T1059" s="0" t="n">
        <v>0.0223763331258358</v>
      </c>
      <c r="U1059" s="0" t="n">
        <f aca="false">(SQRT(((P1059/G1059)^2)+((Q1059/H1059)^2)+((R1059/I1059)^2)+((S1059/J1059)^2)+((T1059/K1059)^2)))*O1059</f>
        <v>0.0137154012833584</v>
      </c>
      <c r="V1059" s="0" t="n">
        <f aca="false">O1059&gt;U1059</f>
        <v>1</v>
      </c>
      <c r="W1059" s="0" t="n">
        <v>78848.6012241663</v>
      </c>
      <c r="X1059" s="0" t="n">
        <v>4.994E-006</v>
      </c>
      <c r="Y1059" s="0" t="n">
        <f aca="false">(W1059*X1059)*EXP(L1059*M1059)</f>
        <v>0.393769914513487</v>
      </c>
      <c r="Z1059" s="0" t="n">
        <v>253982.810488858</v>
      </c>
      <c r="AA1059" s="0" t="n">
        <v>804.406580767259</v>
      </c>
      <c r="AB1059" s="0" t="n">
        <f aca="false">X1059*0.1</f>
        <v>4.994E-007</v>
      </c>
      <c r="AC1059" s="0" t="n">
        <f aca="false">(SQRT(((AA1059/W1059)^2)+((AB1059/X1059)^2)))*Y1059</f>
        <v>0.0395813769787866</v>
      </c>
      <c r="AD1059" s="0" t="n">
        <v>5.223868284E-006</v>
      </c>
      <c r="AE1059" s="0" t="n">
        <f aca="false">(W1059*AD1059)*EXP(L1059*M1059)</f>
        <v>0.411894707172686</v>
      </c>
      <c r="AF1059" s="0" t="n">
        <v>253982.810488858</v>
      </c>
      <c r="AG1059" s="0" t="n">
        <v>804.406580767259</v>
      </c>
      <c r="AH1059" s="0" t="n">
        <f aca="false">AD1059*0.1</f>
        <v>5.223868284E-007</v>
      </c>
      <c r="AI1059" s="0" t="n">
        <f aca="false">(SQRT(((AG1059/W1059)^2)+((AH1059/AD1059)^2)))*AE1059</f>
        <v>0.041403263883967</v>
      </c>
      <c r="AJ1059" s="0" t="n">
        <v>3.02832944E-007</v>
      </c>
      <c r="AK1059" s="0" t="n">
        <f aca="false">(W1059*AJ1059)*EXP(L1059*M1059)</f>
        <v>0.0238779540389963</v>
      </c>
      <c r="AL1059" s="0" t="n">
        <v>253982.810488858</v>
      </c>
      <c r="AM1059" s="0" t="n">
        <v>804.406580767259</v>
      </c>
      <c r="AN1059" s="0" t="n">
        <f aca="false">AJ1059*0.1</f>
        <v>3.02832944E-008</v>
      </c>
      <c r="AO1059" s="0" t="n">
        <f aca="false">(SQRT(((AM1059/W1059)^2)+((AN1059/AJ1059)^2)))*AK1059</f>
        <v>0.00240018921066475</v>
      </c>
    </row>
    <row r="1060" customFormat="false" ht="15" hidden="false" customHeight="false" outlineLevel="0" collapsed="false">
      <c r="A1060" s="42" t="s">
        <v>682</v>
      </c>
      <c r="B1060" s="40" t="s">
        <v>1564</v>
      </c>
      <c r="C1060" s="0" t="s">
        <v>2122</v>
      </c>
      <c r="D1060" s="41"/>
      <c r="E1060" s="0" t="n">
        <v>7000</v>
      </c>
      <c r="F1060" s="0" t="n">
        <v>6731</v>
      </c>
      <c r="G1060" s="0" t="n">
        <f aca="false">(((F1060*3.7852*35.81)/1000)/(H1060^2))*1.2732</f>
        <v>18.150533673133</v>
      </c>
      <c r="H1060" s="0" t="n">
        <v>8</v>
      </c>
      <c r="I1060" s="0" t="n">
        <v>40.0837634643391</v>
      </c>
      <c r="J1060" s="0" t="n">
        <v>68.0016224983599</v>
      </c>
      <c r="K1060" s="0" t="n">
        <v>3.82238500207701</v>
      </c>
      <c r="L1060" s="0" t="n">
        <v>0.005</v>
      </c>
      <c r="M1060" s="0" t="n">
        <v>0</v>
      </c>
      <c r="N1060" s="0" t="n">
        <v>1669.71415487077</v>
      </c>
      <c r="O1060" s="0" t="n">
        <f aca="false">(N1060/2204.59)*EXP(L1060*M1060)</f>
        <v>0.757380807710627</v>
      </c>
      <c r="P1060" s="0" t="n">
        <v>0.575296534612654</v>
      </c>
      <c r="Q1060" s="0" t="n">
        <v>0.0436657928861363</v>
      </c>
      <c r="R1060" s="0" t="n">
        <f aca="false">11.8457570192522*(I1060/Hoja4!$BK$2)</f>
        <v>0.143849351647308</v>
      </c>
      <c r="S1060" s="0" t="n">
        <v>0.346725101597201</v>
      </c>
      <c r="T1060" s="0" t="n">
        <v>0.0215793379964769</v>
      </c>
      <c r="U1060" s="0" t="n">
        <f aca="false">(SQRT(((P1060/G1060)^2)+((Q1060/H1060)^2)+((R1060/I1060)^2)+((S1060/J1060)^2)+((T1060/K1060)^2)))*O1060</f>
        <v>0.0251784093111869</v>
      </c>
      <c r="V1060" s="0" t="n">
        <f aca="false">O1060&gt;U1060</f>
        <v>1</v>
      </c>
      <c r="W1060" s="0" t="n">
        <v>269803.811878467</v>
      </c>
      <c r="X1060" s="0" t="n">
        <v>4.994E-006</v>
      </c>
      <c r="Y1060" s="0" t="n">
        <f aca="false">(W1060*X1060)*EXP(L1060*M1060)</f>
        <v>1.34740023652106</v>
      </c>
      <c r="Z1060" s="0" t="n">
        <v>130019.522746523</v>
      </c>
      <c r="AA1060" s="0" t="n">
        <v>3748.14709444969</v>
      </c>
      <c r="AB1060" s="0" t="n">
        <f aca="false">X1060*0.1</f>
        <v>4.994E-007</v>
      </c>
      <c r="AC1060" s="0" t="n">
        <f aca="false">(SQRT(((AA1060/W1060)^2)+((AB1060/X1060)^2)))*Y1060</f>
        <v>0.136033991080032</v>
      </c>
      <c r="AD1060" s="0" t="n">
        <v>5.223868284E-006</v>
      </c>
      <c r="AE1060" s="0" t="n">
        <f aca="false">(W1060*AD1060)*EXP(L1060*M1060)</f>
        <v>1.40941957577423</v>
      </c>
      <c r="AF1060" s="0" t="n">
        <v>130019.522746523</v>
      </c>
      <c r="AG1060" s="0" t="n">
        <v>3748.14709444969</v>
      </c>
      <c r="AH1060" s="0" t="n">
        <f aca="false">AD1060*0.1</f>
        <v>5.223868284E-007</v>
      </c>
      <c r="AI1060" s="0" t="n">
        <f aca="false">(SQRT(((AG1060/W1060)^2)+((AH1060/AD1060)^2)))*AE1060</f>
        <v>0.142295484891654</v>
      </c>
      <c r="AJ1060" s="0" t="n">
        <v>3.02832944E-007</v>
      </c>
      <c r="AK1060" s="0" t="n">
        <f aca="false">(W1060*AJ1060)*EXP(L1060*M1060)</f>
        <v>0.0817054826535783</v>
      </c>
      <c r="AL1060" s="0" t="n">
        <v>130019.522746523</v>
      </c>
      <c r="AM1060" s="0" t="n">
        <v>3748.14709444969</v>
      </c>
      <c r="AN1060" s="0" t="n">
        <f aca="false">AJ1060*0.1</f>
        <v>3.02832944E-008</v>
      </c>
      <c r="AO1060" s="0" t="n">
        <f aca="false">(SQRT(((AM1060/W1060)^2)+((AN1060/AJ1060)^2)))*AK1060</f>
        <v>0.00824901361690747</v>
      </c>
    </row>
    <row r="1061" customFormat="false" ht="15" hidden="false" customHeight="false" outlineLevel="0" collapsed="false">
      <c r="A1061" s="42" t="s">
        <v>682</v>
      </c>
      <c r="B1061" s="32"/>
      <c r="C1061" s="0" t="s">
        <v>2122</v>
      </c>
      <c r="D1061" s="47"/>
      <c r="E1061" s="0" t="n">
        <v>7000</v>
      </c>
      <c r="F1061" s="0" t="n">
        <v>6731</v>
      </c>
      <c r="G1061" s="0" t="n">
        <f aca="false">(((F1061*3.7852*35.81)/1000)/(H1061^2))*1.2732</f>
        <v>18.150533673133</v>
      </c>
      <c r="H1061" s="0" t="n">
        <v>8</v>
      </c>
      <c r="I1061" s="0" t="n">
        <v>40.0837634643391</v>
      </c>
      <c r="J1061" s="0" t="n">
        <v>68.0016224983599</v>
      </c>
      <c r="K1061" s="0" t="n">
        <v>3.82238500207701</v>
      </c>
      <c r="L1061" s="0" t="n">
        <v>0.005</v>
      </c>
      <c r="M1061" s="0" t="n">
        <v>0</v>
      </c>
      <c r="N1061" s="0" t="n">
        <v>1669.71415487077</v>
      </c>
      <c r="O1061" s="0" t="n">
        <f aca="false">(N1061/2204.59)*EXP(L1061*M1061)</f>
        <v>0.757380807710627</v>
      </c>
      <c r="P1061" s="0" t="n">
        <v>0.575296534612654</v>
      </c>
      <c r="Q1061" s="0" t="n">
        <v>0.0436657928861363</v>
      </c>
      <c r="R1061" s="0" t="n">
        <f aca="false">11.8457570192522*(I1061/Hoja4!$BK$2)</f>
        <v>0.143849351647308</v>
      </c>
      <c r="S1061" s="0" t="n">
        <v>0.346725101597201</v>
      </c>
      <c r="T1061" s="0" t="n">
        <v>0.0215793379964769</v>
      </c>
      <c r="U1061" s="0" t="n">
        <f aca="false">(SQRT(((P1061/G1061)^2)+((Q1061/H1061)^2)+((R1061/I1061)^2)+((S1061/J1061)^2)+((T1061/K1061)^2)))*O1061</f>
        <v>0.0251784093111869</v>
      </c>
      <c r="V1061" s="0" t="n">
        <f aca="false">O1061&gt;U1061</f>
        <v>1</v>
      </c>
      <c r="W1061" s="0" t="n">
        <v>269803.811878467</v>
      </c>
      <c r="X1061" s="0" t="n">
        <v>4.994E-006</v>
      </c>
      <c r="Y1061" s="0" t="n">
        <f aca="false">(W1061*X1061)*EXP(L1061*M1061)</f>
        <v>1.34740023652106</v>
      </c>
      <c r="Z1061" s="0" t="n">
        <v>86703.9692565335</v>
      </c>
      <c r="AA1061" s="0" t="n">
        <v>3748.14709444969</v>
      </c>
      <c r="AB1061" s="0" t="n">
        <f aca="false">X1061*0.1</f>
        <v>4.994E-007</v>
      </c>
      <c r="AC1061" s="0" t="n">
        <f aca="false">(SQRT(((AA1061/W1061)^2)+((AB1061/X1061)^2)))*Y1061</f>
        <v>0.136033991080032</v>
      </c>
      <c r="AD1061" s="0" t="n">
        <v>5.223868284E-006</v>
      </c>
      <c r="AE1061" s="0" t="n">
        <f aca="false">(W1061*AD1061)*EXP(L1061*M1061)</f>
        <v>1.40941957577423</v>
      </c>
      <c r="AF1061" s="0" t="n">
        <v>86703.9692565335</v>
      </c>
      <c r="AG1061" s="0" t="n">
        <v>3748.14709444969</v>
      </c>
      <c r="AH1061" s="0" t="n">
        <f aca="false">AD1061*0.1</f>
        <v>5.223868284E-007</v>
      </c>
      <c r="AI1061" s="0" t="n">
        <f aca="false">(SQRT(((AG1061/W1061)^2)+((AH1061/AD1061)^2)))*AE1061</f>
        <v>0.142295484891654</v>
      </c>
      <c r="AJ1061" s="0" t="n">
        <v>3.02832944E-007</v>
      </c>
      <c r="AK1061" s="0" t="n">
        <f aca="false">(W1061*AJ1061)*EXP(L1061*M1061)</f>
        <v>0.0817054826535783</v>
      </c>
      <c r="AL1061" s="0" t="n">
        <v>86703.9692565335</v>
      </c>
      <c r="AM1061" s="0" t="n">
        <v>3748.14709444969</v>
      </c>
      <c r="AN1061" s="0" t="n">
        <f aca="false">AJ1061*0.1</f>
        <v>3.02832944E-008</v>
      </c>
      <c r="AO1061" s="0" t="n">
        <f aca="false">(SQRT(((AM1061/W1061)^2)+((AN1061/AJ1061)^2)))*AK1061</f>
        <v>0.00824901361690747</v>
      </c>
    </row>
    <row r="1062" customFormat="false" ht="15" hidden="false" customHeight="false" outlineLevel="0" collapsed="false">
      <c r="A1062" s="42" t="s">
        <v>682</v>
      </c>
      <c r="B1062" s="32"/>
      <c r="C1062" s="0" t="s">
        <v>2123</v>
      </c>
      <c r="D1062" s="47"/>
      <c r="E1062" s="0" t="n">
        <v>7000</v>
      </c>
      <c r="F1062" s="0" t="n">
        <v>6731</v>
      </c>
      <c r="G1062" s="0" t="n">
        <f aca="false">(((F1062*3.7852*35.81)/1000)/(H1062^2))*1.2732</f>
        <v>18.150533673133</v>
      </c>
      <c r="H1062" s="0" t="n">
        <v>8</v>
      </c>
      <c r="I1062" s="0" t="n">
        <v>31.878502168448</v>
      </c>
      <c r="J1062" s="0" t="n">
        <v>130.009325504884</v>
      </c>
      <c r="K1062" s="0" t="n">
        <v>0.00593973</v>
      </c>
      <c r="L1062" s="0" t="n">
        <v>0.005</v>
      </c>
      <c r="M1062" s="0" t="n">
        <v>0</v>
      </c>
      <c r="N1062" s="0" t="n">
        <v>3.94492061148789</v>
      </c>
      <c r="O1062" s="0" t="n">
        <f aca="false">(N1062/2204.59)*EXP(L1062*M1062)</f>
        <v>0.00178941236760028</v>
      </c>
      <c r="P1062" s="0" t="n">
        <v>0.575296534612654</v>
      </c>
      <c r="Q1062" s="0" t="n">
        <v>0.0436657928861363</v>
      </c>
      <c r="R1062" s="0" t="n">
        <f aca="false">11.8457570192522*(I1062/Hoja4!$BK$2)</f>
        <v>0.114402976968424</v>
      </c>
      <c r="S1062" s="0" t="n">
        <v>1.14894745568521</v>
      </c>
      <c r="T1062" s="0" t="n">
        <v>5.58086552427142E-005</v>
      </c>
      <c r="U1062" s="0" t="n">
        <f aca="false">(SQRT(((P1062/G1062)^2)+((Q1062/H1062)^2)+((R1062/I1062)^2)+((S1062/J1062)^2)+((T1062/K1062)^2)))*O1062</f>
        <v>6.23393715230449E-005</v>
      </c>
      <c r="V1062" s="0" t="n">
        <f aca="false">O1062&gt;U1062</f>
        <v>1</v>
      </c>
      <c r="W1062" s="0" t="n">
        <v>214574.198095823</v>
      </c>
      <c r="X1062" s="0" t="n">
        <v>4.994E-006</v>
      </c>
      <c r="Y1062" s="0" t="n">
        <f aca="false">(W1062*X1062)*EXP(L1062*M1062)</f>
        <v>1.07158354529054</v>
      </c>
      <c r="Z1062" s="0" t="n">
        <v>253982.810488858</v>
      </c>
      <c r="AA1062" s="0" t="n">
        <v>6507.82824848106</v>
      </c>
      <c r="AB1062" s="0" t="n">
        <f aca="false">X1062*0.1</f>
        <v>4.994E-007</v>
      </c>
      <c r="AC1062" s="0" t="n">
        <f aca="false">(SQRT(((AA1062/W1062)^2)+((AB1062/X1062)^2)))*Y1062</f>
        <v>0.111978431285327</v>
      </c>
      <c r="AD1062" s="0" t="n">
        <v>5.223868284E-006</v>
      </c>
      <c r="AE1062" s="0" t="n">
        <f aca="false">(W1062*AD1062)*EXP(L1062*M1062)</f>
        <v>1.1209073479975</v>
      </c>
      <c r="AF1062" s="0" t="n">
        <v>253982.810488858</v>
      </c>
      <c r="AG1062" s="0" t="n">
        <v>6507.82824848106</v>
      </c>
      <c r="AH1062" s="0" t="n">
        <f aca="false">AD1062*0.1</f>
        <v>5.223868284E-007</v>
      </c>
      <c r="AI1062" s="0" t="n">
        <f aca="false">(SQRT(((AG1062/W1062)^2)+((AH1062/AD1062)^2)))*AE1062</f>
        <v>0.117132674345914</v>
      </c>
      <c r="AJ1062" s="0" t="n">
        <v>3.02832944E-007</v>
      </c>
      <c r="AK1062" s="0" t="n">
        <f aca="false">(W1062*AJ1062)*EXP(L1062*M1062)</f>
        <v>0.0649801361157973</v>
      </c>
      <c r="AL1062" s="0" t="n">
        <v>253982.810488858</v>
      </c>
      <c r="AM1062" s="0" t="n">
        <v>6507.82824848106</v>
      </c>
      <c r="AN1062" s="0" t="n">
        <f aca="false">AJ1062*0.1</f>
        <v>3.02832944E-008</v>
      </c>
      <c r="AO1062" s="0" t="n">
        <f aca="false">(SQRT(((AM1062/W1062)^2)+((AN1062/AJ1062)^2)))*AK1062</f>
        <v>0.00679029996208197</v>
      </c>
    </row>
    <row r="1063" customFormat="false" ht="15" hidden="false" customHeight="false" outlineLevel="0" collapsed="false">
      <c r="A1063" s="42" t="s">
        <v>682</v>
      </c>
      <c r="B1063" s="32"/>
      <c r="C1063" s="0" t="s">
        <v>2125</v>
      </c>
      <c r="D1063" s="47"/>
      <c r="E1063" s="0" t="n">
        <v>7000</v>
      </c>
      <c r="F1063" s="0" t="n">
        <v>6731</v>
      </c>
      <c r="G1063" s="0" t="n">
        <f aca="false">(((F1063*3.7852*35.81)/1000)/(H1063^2))*1.2732</f>
        <v>18.150533673133</v>
      </c>
      <c r="H1063" s="0" t="n">
        <v>8</v>
      </c>
      <c r="I1063" s="0" t="n">
        <v>11.7142476933838</v>
      </c>
      <c r="J1063" s="0" t="n">
        <v>68.0020357347871</v>
      </c>
      <c r="K1063" s="0" t="n">
        <v>3.9836139795159</v>
      </c>
      <c r="L1063" s="0" t="n">
        <v>0.005</v>
      </c>
      <c r="M1063" s="0" t="n">
        <v>0</v>
      </c>
      <c r="N1063" s="0" t="n">
        <v>508.546725385792</v>
      </c>
      <c r="O1063" s="0" t="n">
        <f aca="false">(N1063/2204.59)*EXP(L1063*M1063)</f>
        <v>0.230676327746108</v>
      </c>
      <c r="P1063" s="0" t="n">
        <v>0.575296534612654</v>
      </c>
      <c r="Q1063" s="0" t="n">
        <v>0.0436657928861363</v>
      </c>
      <c r="R1063" s="0" t="n">
        <f aca="false">11.8457570192522*(I1063/Hoja4!$BP$2)</f>
        <v>0.578236712013019</v>
      </c>
      <c r="S1063" s="0" t="n">
        <v>0.388353619553598</v>
      </c>
      <c r="T1063" s="0" t="n">
        <v>0.0223763331258358</v>
      </c>
      <c r="U1063" s="0" t="n">
        <f aca="false">(SQRT(((P1063/G1063)^2)+((Q1063/H1063)^2)+((R1063/I1063)^2)+((S1063/J1063)^2)+((T1063/K1063)^2)))*O1063</f>
        <v>0.0137154012833584</v>
      </c>
      <c r="V1063" s="0" t="n">
        <f aca="false">O1063&gt;U1063</f>
        <v>1</v>
      </c>
      <c r="W1063" s="0" t="n">
        <v>78848.6012241663</v>
      </c>
      <c r="X1063" s="0" t="n">
        <v>4.994E-006</v>
      </c>
      <c r="Y1063" s="0" t="n">
        <f aca="false">(W1063*X1063)*EXP(L1063*M1063)</f>
        <v>0.393769914513487</v>
      </c>
      <c r="Z1063" s="0" t="n">
        <v>130019.522746523</v>
      </c>
      <c r="AA1063" s="0" t="n">
        <v>804.406580767259</v>
      </c>
      <c r="AB1063" s="0" t="n">
        <f aca="false">X1063*0.1</f>
        <v>4.994E-007</v>
      </c>
      <c r="AC1063" s="0" t="n">
        <f aca="false">(SQRT(((AA1063/W1063)^2)+((AB1063/X1063)^2)))*Y1063</f>
        <v>0.0395813769787866</v>
      </c>
      <c r="AD1063" s="0" t="n">
        <v>5.223868284E-006</v>
      </c>
      <c r="AE1063" s="0" t="n">
        <f aca="false">(W1063*AD1063)*EXP(L1063*M1063)</f>
        <v>0.411894707172686</v>
      </c>
      <c r="AF1063" s="0" t="n">
        <v>130019.522746523</v>
      </c>
      <c r="AG1063" s="0" t="n">
        <v>804.406580767259</v>
      </c>
      <c r="AH1063" s="0" t="n">
        <f aca="false">AD1063*0.1</f>
        <v>5.223868284E-007</v>
      </c>
      <c r="AI1063" s="0" t="n">
        <f aca="false">(SQRT(((AG1063/W1063)^2)+((AH1063/AD1063)^2)))*AE1063</f>
        <v>0.041403263883967</v>
      </c>
      <c r="AJ1063" s="0" t="n">
        <v>3.02832944E-007</v>
      </c>
      <c r="AK1063" s="0" t="n">
        <f aca="false">(W1063*AJ1063)*EXP(L1063*M1063)</f>
        <v>0.0238779540389963</v>
      </c>
      <c r="AL1063" s="0" t="n">
        <v>130019.522746523</v>
      </c>
      <c r="AM1063" s="0" t="n">
        <v>804.406580767259</v>
      </c>
      <c r="AN1063" s="0" t="n">
        <f aca="false">AJ1063*0.1</f>
        <v>3.02832944E-008</v>
      </c>
      <c r="AO1063" s="0" t="n">
        <f aca="false">(SQRT(((AM1063/W1063)^2)+((AN1063/AJ1063)^2)))*AK1063</f>
        <v>0.00240018921066475</v>
      </c>
    </row>
    <row r="1064" customFormat="false" ht="15" hidden="false" customHeight="false" outlineLevel="0" collapsed="false">
      <c r="A1064" s="42" t="s">
        <v>682</v>
      </c>
      <c r="B1064" s="40" t="s">
        <v>1568</v>
      </c>
      <c r="C1064" s="0" t="s">
        <v>2122</v>
      </c>
      <c r="D1064" s="41"/>
      <c r="E1064" s="0" t="n">
        <v>7000</v>
      </c>
      <c r="F1064" s="0" t="n">
        <v>6731</v>
      </c>
      <c r="G1064" s="0" t="n">
        <f aca="false">(((F1064*3.7852*35.81)/1000)/(H1064^2))*1.2732</f>
        <v>18.150533673133</v>
      </c>
      <c r="H1064" s="0" t="n">
        <v>8</v>
      </c>
      <c r="I1064" s="0" t="n">
        <v>40.0837634643391</v>
      </c>
      <c r="J1064" s="0" t="n">
        <v>68.0016224983599</v>
      </c>
      <c r="K1064" s="0" t="n">
        <v>3.82238500207701</v>
      </c>
      <c r="L1064" s="0" t="n">
        <v>0.005</v>
      </c>
      <c r="M1064" s="0" t="n">
        <v>0</v>
      </c>
      <c r="N1064" s="0" t="n">
        <v>1669.71415487077</v>
      </c>
      <c r="O1064" s="0" t="n">
        <f aca="false">(N1064/2204.59)*EXP(L1064*M1064)</f>
        <v>0.757380807710627</v>
      </c>
      <c r="P1064" s="0" t="n">
        <v>0.575296534612654</v>
      </c>
      <c r="Q1064" s="0" t="n">
        <v>0.0436657928861363</v>
      </c>
      <c r="R1064" s="0" t="n">
        <f aca="false">11.8457570192522*(I1064/Hoja4!$BK$2)</f>
        <v>0.143849351647308</v>
      </c>
      <c r="S1064" s="0" t="n">
        <v>0.346725101597201</v>
      </c>
      <c r="T1064" s="0" t="n">
        <v>0.0215793379964769</v>
      </c>
      <c r="U1064" s="0" t="n">
        <f aca="false">(SQRT(((P1064/G1064)^2)+((Q1064/H1064)^2)+((R1064/I1064)^2)+((S1064/J1064)^2)+((T1064/K1064)^2)))*O1064</f>
        <v>0.0251784093111869</v>
      </c>
      <c r="V1064" s="0" t="n">
        <f aca="false">O1064&gt;U1064</f>
        <v>1</v>
      </c>
      <c r="W1064" s="0" t="n">
        <v>269803.811878467</v>
      </c>
      <c r="X1064" s="0" t="n">
        <v>4.994E-006</v>
      </c>
      <c r="Y1064" s="0" t="n">
        <f aca="false">(W1064*X1064)*EXP(L1064*M1064)</f>
        <v>1.34740023652106</v>
      </c>
      <c r="Z1064" s="0" t="n">
        <v>86703.9692565335</v>
      </c>
      <c r="AA1064" s="0" t="n">
        <v>3748.14709444969</v>
      </c>
      <c r="AB1064" s="0" t="n">
        <f aca="false">X1064*0.1</f>
        <v>4.994E-007</v>
      </c>
      <c r="AC1064" s="0" t="n">
        <f aca="false">(SQRT(((AA1064/W1064)^2)+((AB1064/X1064)^2)))*Y1064</f>
        <v>0.136033991080032</v>
      </c>
      <c r="AD1064" s="0" t="n">
        <v>5.223868284E-006</v>
      </c>
      <c r="AE1064" s="0" t="n">
        <f aca="false">(W1064*AD1064)*EXP(L1064*M1064)</f>
        <v>1.40941957577423</v>
      </c>
      <c r="AF1064" s="0" t="n">
        <v>86703.9692565335</v>
      </c>
      <c r="AG1064" s="0" t="n">
        <v>3748.14709444969</v>
      </c>
      <c r="AH1064" s="0" t="n">
        <f aca="false">AD1064*0.1</f>
        <v>5.223868284E-007</v>
      </c>
      <c r="AI1064" s="0" t="n">
        <f aca="false">(SQRT(((AG1064/W1064)^2)+((AH1064/AD1064)^2)))*AE1064</f>
        <v>0.142295484891654</v>
      </c>
      <c r="AJ1064" s="0" t="n">
        <v>3.02832944E-007</v>
      </c>
      <c r="AK1064" s="0" t="n">
        <f aca="false">(W1064*AJ1064)*EXP(L1064*M1064)</f>
        <v>0.0817054826535783</v>
      </c>
      <c r="AL1064" s="0" t="n">
        <v>86703.9692565335</v>
      </c>
      <c r="AM1064" s="0" t="n">
        <v>3748.14709444969</v>
      </c>
      <c r="AN1064" s="0" t="n">
        <f aca="false">AJ1064*0.1</f>
        <v>3.02832944E-008</v>
      </c>
      <c r="AO1064" s="0" t="n">
        <f aca="false">(SQRT(((AM1064/W1064)^2)+((AN1064/AJ1064)^2)))*AK1064</f>
        <v>0.00824901361690747</v>
      </c>
    </row>
    <row r="1065" customFormat="false" ht="15" hidden="false" customHeight="false" outlineLevel="0" collapsed="false">
      <c r="A1065" s="42" t="s">
        <v>682</v>
      </c>
      <c r="B1065" s="32"/>
      <c r="C1065" s="0" t="s">
        <v>2122</v>
      </c>
      <c r="D1065" s="47"/>
      <c r="E1065" s="0" t="n">
        <v>7000</v>
      </c>
      <c r="F1065" s="0" t="n">
        <v>6731</v>
      </c>
      <c r="G1065" s="0" t="n">
        <f aca="false">(((F1065*3.7852*35.81)/1000)/(H1065^2))*1.2732</f>
        <v>18.150533673133</v>
      </c>
      <c r="H1065" s="0" t="n">
        <v>8</v>
      </c>
      <c r="I1065" s="0" t="n">
        <v>40.0837634643391</v>
      </c>
      <c r="J1065" s="0" t="n">
        <v>68.0016224983599</v>
      </c>
      <c r="K1065" s="0" t="n">
        <v>3.82238500207701</v>
      </c>
      <c r="L1065" s="0" t="n">
        <v>0.005</v>
      </c>
      <c r="M1065" s="0" t="n">
        <v>0</v>
      </c>
      <c r="N1065" s="0" t="n">
        <v>1669.71415487077</v>
      </c>
      <c r="O1065" s="0" t="n">
        <f aca="false">(N1065/2204.59)*EXP(L1065*M1065)</f>
        <v>0.757380807710627</v>
      </c>
      <c r="P1065" s="0" t="n">
        <v>0.575296534612654</v>
      </c>
      <c r="Q1065" s="0" t="n">
        <v>0.0436657928861363</v>
      </c>
      <c r="R1065" s="0" t="n">
        <f aca="false">11.8457570192522*(I1065/Hoja4!$BK$2)</f>
        <v>0.143849351647308</v>
      </c>
      <c r="S1065" s="0" t="n">
        <v>0.346725101597201</v>
      </c>
      <c r="T1065" s="0" t="n">
        <v>0.0215793379964769</v>
      </c>
      <c r="U1065" s="0" t="n">
        <f aca="false">(SQRT(((P1065/G1065)^2)+((Q1065/H1065)^2)+((R1065/I1065)^2)+((S1065/J1065)^2)+((T1065/K1065)^2)))*O1065</f>
        <v>0.0251784093111869</v>
      </c>
      <c r="V1065" s="0" t="n">
        <f aca="false">O1065&gt;U1065</f>
        <v>1</v>
      </c>
      <c r="W1065" s="0" t="n">
        <v>269803.811878467</v>
      </c>
      <c r="X1065" s="0" t="n">
        <v>4.994E-006</v>
      </c>
      <c r="Y1065" s="0" t="n">
        <f aca="false">(W1065*X1065)*EXP(L1065*M1065)</f>
        <v>1.34740023652106</v>
      </c>
      <c r="Z1065" s="0" t="n">
        <v>253982.810488858</v>
      </c>
      <c r="AA1065" s="0" t="n">
        <v>3748.14709444969</v>
      </c>
      <c r="AB1065" s="0" t="n">
        <f aca="false">X1065*0.1</f>
        <v>4.994E-007</v>
      </c>
      <c r="AC1065" s="0" t="n">
        <f aca="false">(SQRT(((AA1065/W1065)^2)+((AB1065/X1065)^2)))*Y1065</f>
        <v>0.136033991080032</v>
      </c>
      <c r="AD1065" s="0" t="n">
        <v>5.223868284E-006</v>
      </c>
      <c r="AE1065" s="0" t="n">
        <f aca="false">(W1065*AD1065)*EXP(L1065*M1065)</f>
        <v>1.40941957577423</v>
      </c>
      <c r="AF1065" s="0" t="n">
        <v>253982.810488858</v>
      </c>
      <c r="AG1065" s="0" t="n">
        <v>3748.14709444969</v>
      </c>
      <c r="AH1065" s="0" t="n">
        <f aca="false">AD1065*0.1</f>
        <v>5.223868284E-007</v>
      </c>
      <c r="AI1065" s="0" t="n">
        <f aca="false">(SQRT(((AG1065/W1065)^2)+((AH1065/AD1065)^2)))*AE1065</f>
        <v>0.142295484891654</v>
      </c>
      <c r="AJ1065" s="0" t="n">
        <v>3.02832944E-007</v>
      </c>
      <c r="AK1065" s="0" t="n">
        <f aca="false">(W1065*AJ1065)*EXP(L1065*M1065)</f>
        <v>0.0817054826535783</v>
      </c>
      <c r="AL1065" s="0" t="n">
        <v>253982.810488858</v>
      </c>
      <c r="AM1065" s="0" t="n">
        <v>3748.14709444969</v>
      </c>
      <c r="AN1065" s="0" t="n">
        <f aca="false">AJ1065*0.1</f>
        <v>3.02832944E-008</v>
      </c>
      <c r="AO1065" s="0" t="n">
        <f aca="false">(SQRT(((AM1065/W1065)^2)+((AN1065/AJ1065)^2)))*AK1065</f>
        <v>0.00824901361690747</v>
      </c>
    </row>
    <row r="1066" customFormat="false" ht="15" hidden="false" customHeight="false" outlineLevel="0" collapsed="false">
      <c r="A1066" s="42" t="s">
        <v>682</v>
      </c>
      <c r="B1066" s="32"/>
      <c r="C1066" s="0" t="s">
        <v>2123</v>
      </c>
      <c r="D1066" s="47"/>
      <c r="E1066" s="0" t="n">
        <v>7000</v>
      </c>
      <c r="F1066" s="0" t="n">
        <v>6731</v>
      </c>
      <c r="G1066" s="0" t="n">
        <f aca="false">(((F1066*3.7852*35.81)/1000)/(H1066^2))*1.2732</f>
        <v>18.150533673133</v>
      </c>
      <c r="H1066" s="0" t="n">
        <v>8</v>
      </c>
      <c r="I1066" s="0" t="n">
        <v>31.878502168448</v>
      </c>
      <c r="J1066" s="0" t="n">
        <v>130.009325504884</v>
      </c>
      <c r="K1066" s="0" t="n">
        <v>0.00593973</v>
      </c>
      <c r="L1066" s="0" t="n">
        <v>0.005</v>
      </c>
      <c r="M1066" s="0" t="n">
        <v>0</v>
      </c>
      <c r="N1066" s="0" t="n">
        <v>3.94492061148789</v>
      </c>
      <c r="O1066" s="0" t="n">
        <f aca="false">(N1066/2204.59)*EXP(L1066*M1066)</f>
        <v>0.00178941236760028</v>
      </c>
      <c r="P1066" s="0" t="n">
        <v>0.575296534612654</v>
      </c>
      <c r="Q1066" s="0" t="n">
        <v>0.0436657928861363</v>
      </c>
      <c r="R1066" s="0" t="n">
        <f aca="false">11.8457570192522*(I1066/Hoja4!$BK$2)</f>
        <v>0.114402976968424</v>
      </c>
      <c r="S1066" s="0" t="n">
        <v>1.14894745568521</v>
      </c>
      <c r="T1066" s="0" t="n">
        <v>5.58086552427142E-005</v>
      </c>
      <c r="U1066" s="0" t="n">
        <f aca="false">(SQRT(((P1066/G1066)^2)+((Q1066/H1066)^2)+((R1066/I1066)^2)+((S1066/J1066)^2)+((T1066/K1066)^2)))*O1066</f>
        <v>6.23393715230449E-005</v>
      </c>
      <c r="V1066" s="0" t="n">
        <f aca="false">O1066&gt;U1066</f>
        <v>1</v>
      </c>
      <c r="W1066" s="0" t="n">
        <v>214574.198095823</v>
      </c>
      <c r="X1066" s="0" t="n">
        <v>4.994E-006</v>
      </c>
      <c r="Y1066" s="0" t="n">
        <f aca="false">(W1066*X1066)*EXP(L1066*M1066)</f>
        <v>1.07158354529054</v>
      </c>
      <c r="Z1066" s="0" t="n">
        <v>130019.522746523</v>
      </c>
      <c r="AA1066" s="0" t="n">
        <v>6507.82824848106</v>
      </c>
      <c r="AB1066" s="0" t="n">
        <f aca="false">X1066*0.1</f>
        <v>4.994E-007</v>
      </c>
      <c r="AC1066" s="0" t="n">
        <f aca="false">(SQRT(((AA1066/W1066)^2)+((AB1066/X1066)^2)))*Y1066</f>
        <v>0.111978431285327</v>
      </c>
      <c r="AD1066" s="0" t="n">
        <v>5.223868284E-006</v>
      </c>
      <c r="AE1066" s="0" t="n">
        <f aca="false">(W1066*AD1066)*EXP(L1066*M1066)</f>
        <v>1.1209073479975</v>
      </c>
      <c r="AF1066" s="0" t="n">
        <v>130019.522746523</v>
      </c>
      <c r="AG1066" s="0" t="n">
        <v>6507.82824848106</v>
      </c>
      <c r="AH1066" s="0" t="n">
        <f aca="false">AD1066*0.1</f>
        <v>5.223868284E-007</v>
      </c>
      <c r="AI1066" s="0" t="n">
        <f aca="false">(SQRT(((AG1066/W1066)^2)+((AH1066/AD1066)^2)))*AE1066</f>
        <v>0.117132674345914</v>
      </c>
      <c r="AJ1066" s="0" t="n">
        <v>3.02832944E-007</v>
      </c>
      <c r="AK1066" s="0" t="n">
        <f aca="false">(W1066*AJ1066)*EXP(L1066*M1066)</f>
        <v>0.0649801361157973</v>
      </c>
      <c r="AL1066" s="0" t="n">
        <v>130019.522746523</v>
      </c>
      <c r="AM1066" s="0" t="n">
        <v>6507.82824848106</v>
      </c>
      <c r="AN1066" s="0" t="n">
        <f aca="false">AJ1066*0.1</f>
        <v>3.02832944E-008</v>
      </c>
      <c r="AO1066" s="0" t="n">
        <f aca="false">(SQRT(((AM1066/W1066)^2)+((AN1066/AJ1066)^2)))*AK1066</f>
        <v>0.00679029996208197</v>
      </c>
    </row>
    <row r="1067" customFormat="false" ht="15" hidden="false" customHeight="false" outlineLevel="0" collapsed="false">
      <c r="A1067" s="42" t="s">
        <v>682</v>
      </c>
      <c r="B1067" s="32"/>
      <c r="C1067" s="0" t="s">
        <v>2125</v>
      </c>
      <c r="D1067" s="47"/>
      <c r="E1067" s="0" t="n">
        <v>7000</v>
      </c>
      <c r="F1067" s="0" t="n">
        <v>6731</v>
      </c>
      <c r="G1067" s="0" t="n">
        <f aca="false">(((F1067*3.7852*35.81)/1000)/(H1067^2))*1.2732</f>
        <v>18.150533673133</v>
      </c>
      <c r="H1067" s="0" t="n">
        <v>8</v>
      </c>
      <c r="I1067" s="0" t="n">
        <v>11.7142476933838</v>
      </c>
      <c r="J1067" s="0" t="n">
        <v>68.0020357347871</v>
      </c>
      <c r="K1067" s="0" t="n">
        <v>3.9836139795159</v>
      </c>
      <c r="L1067" s="0" t="n">
        <v>0.005</v>
      </c>
      <c r="M1067" s="0" t="n">
        <v>0</v>
      </c>
      <c r="N1067" s="0" t="n">
        <v>508.546725385792</v>
      </c>
      <c r="O1067" s="0" t="n">
        <f aca="false">(N1067/2204.59)*EXP(L1067*M1067)</f>
        <v>0.230676327746108</v>
      </c>
      <c r="P1067" s="0" t="n">
        <v>0.575296534612654</v>
      </c>
      <c r="Q1067" s="0" t="n">
        <v>0.0436657928861363</v>
      </c>
      <c r="R1067" s="0" t="n">
        <f aca="false">11.8457570192522*(I1067/Hoja4!$BP$2)</f>
        <v>0.578236712013019</v>
      </c>
      <c r="S1067" s="0" t="n">
        <v>0.388353619553598</v>
      </c>
      <c r="T1067" s="0" t="n">
        <v>0.0223763331258358</v>
      </c>
      <c r="U1067" s="0" t="n">
        <f aca="false">(SQRT(((P1067/G1067)^2)+((Q1067/H1067)^2)+((R1067/I1067)^2)+((S1067/J1067)^2)+((T1067/K1067)^2)))*O1067</f>
        <v>0.0137154012833584</v>
      </c>
      <c r="V1067" s="0" t="n">
        <f aca="false">O1067&gt;U1067</f>
        <v>1</v>
      </c>
      <c r="W1067" s="0" t="n">
        <v>78848.6012241663</v>
      </c>
      <c r="X1067" s="0" t="n">
        <v>4.994E-006</v>
      </c>
      <c r="Y1067" s="0" t="n">
        <f aca="false">(W1067*X1067)*EXP(L1067*M1067)</f>
        <v>0.393769914513487</v>
      </c>
      <c r="Z1067" s="0" t="n">
        <v>86703.9692565335</v>
      </c>
      <c r="AA1067" s="0" t="n">
        <v>804.406580767259</v>
      </c>
      <c r="AB1067" s="0" t="n">
        <f aca="false">X1067*0.1</f>
        <v>4.994E-007</v>
      </c>
      <c r="AC1067" s="0" t="n">
        <f aca="false">(SQRT(((AA1067/W1067)^2)+((AB1067/X1067)^2)))*Y1067</f>
        <v>0.0395813769787866</v>
      </c>
      <c r="AD1067" s="0" t="n">
        <v>5.223868284E-006</v>
      </c>
      <c r="AE1067" s="0" t="n">
        <f aca="false">(W1067*AD1067)*EXP(L1067*M1067)</f>
        <v>0.411894707172686</v>
      </c>
      <c r="AF1067" s="0" t="n">
        <v>86703.9692565335</v>
      </c>
      <c r="AG1067" s="0" t="n">
        <v>804.406580767259</v>
      </c>
      <c r="AH1067" s="0" t="n">
        <f aca="false">AD1067*0.1</f>
        <v>5.223868284E-007</v>
      </c>
      <c r="AI1067" s="0" t="n">
        <f aca="false">(SQRT(((AG1067/W1067)^2)+((AH1067/AD1067)^2)))*AE1067</f>
        <v>0.041403263883967</v>
      </c>
      <c r="AJ1067" s="0" t="n">
        <v>3.02832944E-007</v>
      </c>
      <c r="AK1067" s="0" t="n">
        <f aca="false">(W1067*AJ1067)*EXP(L1067*M1067)</f>
        <v>0.0238779540389963</v>
      </c>
      <c r="AL1067" s="0" t="n">
        <v>86703.9692565335</v>
      </c>
      <c r="AM1067" s="0" t="n">
        <v>804.406580767259</v>
      </c>
      <c r="AN1067" s="0" t="n">
        <f aca="false">AJ1067*0.1</f>
        <v>3.02832944E-008</v>
      </c>
      <c r="AO1067" s="0" t="n">
        <f aca="false">(SQRT(((AM1067/W1067)^2)+((AN1067/AJ1067)^2)))*AK1067</f>
        <v>0.00240018921066475</v>
      </c>
    </row>
    <row r="1068" customFormat="false" ht="15" hidden="false" customHeight="false" outlineLevel="0" collapsed="false">
      <c r="A1068" s="42" t="s">
        <v>1216</v>
      </c>
      <c r="B1068" s="40" t="s">
        <v>1572</v>
      </c>
      <c r="C1068" s="0" t="s">
        <v>2122</v>
      </c>
      <c r="D1068" s="41"/>
      <c r="E1068" s="0" t="n">
        <v>9000</v>
      </c>
      <c r="F1068" s="0" t="n">
        <v>9246.02</v>
      </c>
      <c r="G1068" s="0" t="n">
        <f aca="false">(((F1068*3.7852*35.81)/1000)/(H1068^2))*1.2732</f>
        <v>23.718898551609</v>
      </c>
      <c r="H1068" s="0" t="n">
        <v>8.20209975</v>
      </c>
      <c r="I1068" s="0" t="n">
        <v>99.2533700794241</v>
      </c>
      <c r="J1068" s="0" t="n">
        <v>68.0016224983599</v>
      </c>
      <c r="K1068" s="0" t="n">
        <v>3.82238500207701</v>
      </c>
      <c r="L1068" s="0" t="n">
        <v>0.005</v>
      </c>
      <c r="M1068" s="0" t="n">
        <v>0</v>
      </c>
      <c r="N1068" s="0" t="n">
        <v>2196.21725118537</v>
      </c>
      <c r="O1068" s="0" t="n">
        <f aca="false">(N1068/2204.59)*EXP(L1068*M1068)</f>
        <v>0.996202128824573</v>
      </c>
      <c r="P1068" s="0" t="n">
        <v>1.328521888386</v>
      </c>
      <c r="Q1068" s="0" t="n">
        <v>0.0993471152211429</v>
      </c>
      <c r="R1068" s="0" t="n">
        <f aca="false">26.5039616037002*(I1068/Hoja4!$CT$2)</f>
        <v>0.773767247781828</v>
      </c>
      <c r="S1068" s="0" t="n">
        <v>0.346725101597201</v>
      </c>
      <c r="T1068" s="0" t="n">
        <v>0.0215793379964769</v>
      </c>
      <c r="U1068" s="0" t="n">
        <f aca="false">(SQRT(((P1068/G1068)^2)+((Q1068/H1068)^2)+((R1068/I1068)^2)+((S1068/J1068)^2)+((T1068/K1068)^2)))*O1068</f>
        <v>0.0581102731671091</v>
      </c>
      <c r="V1068" s="0" t="n">
        <f aca="false">O1068&gt;U1068</f>
        <v>1</v>
      </c>
      <c r="W1068" s="0" t="n">
        <v>917698.644821757</v>
      </c>
      <c r="X1068" s="0" t="n">
        <v>4.994E-006</v>
      </c>
      <c r="Y1068" s="0" t="n">
        <f aca="false">(W1068*X1068)*EXP(L1068*M1068)</f>
        <v>4.58298703223985</v>
      </c>
      <c r="Z1068" s="0" t="n">
        <v>253982.810488858</v>
      </c>
      <c r="AA1068" s="0" t="n">
        <v>3748.14709444969</v>
      </c>
      <c r="AB1068" s="0" t="n">
        <f aca="false">X1068*0.1</f>
        <v>4.994E-007</v>
      </c>
      <c r="AC1068" s="0" t="n">
        <f aca="false">(SQRT(((AA1068/W1068)^2)+((AB1068/X1068)^2)))*Y1068</f>
        <v>0.458680797649279</v>
      </c>
      <c r="AD1068" s="0" t="n">
        <v>5.223868284E-006</v>
      </c>
      <c r="AE1068" s="0" t="n">
        <f aca="false">(W1068*AD1068)*EXP(L1068*M1068)</f>
        <v>4.79393684495416</v>
      </c>
      <c r="AF1068" s="0" t="n">
        <v>253982.810488858</v>
      </c>
      <c r="AG1068" s="0" t="n">
        <v>3748.14709444969</v>
      </c>
      <c r="AH1068" s="0" t="n">
        <f aca="false">AD1068*0.1</f>
        <v>5.223868284E-007</v>
      </c>
      <c r="AI1068" s="0" t="n">
        <f aca="false">(SQRT(((AG1068/W1068)^2)+((AH1068/AD1068)^2)))*AE1068</f>
        <v>0.479793366303542</v>
      </c>
      <c r="AJ1068" s="0" t="n">
        <v>3.02832944E-007</v>
      </c>
      <c r="AK1068" s="0" t="n">
        <f aca="false">(W1068*AJ1068)*EXP(L1068*M1068)</f>
        <v>0.277909382316183</v>
      </c>
      <c r="AL1068" s="0" t="n">
        <v>253982.810488858</v>
      </c>
      <c r="AM1068" s="0" t="n">
        <v>3748.14709444969</v>
      </c>
      <c r="AN1068" s="0" t="n">
        <f aca="false">AJ1068*0.1</f>
        <v>3.02832944E-008</v>
      </c>
      <c r="AO1068" s="0" t="n">
        <f aca="false">(SQRT(((AM1068/W1068)^2)+((AN1068/AJ1068)^2)))*AK1068</f>
        <v>0.0278141081915097</v>
      </c>
    </row>
    <row r="1069" customFormat="false" ht="15" hidden="false" customHeight="false" outlineLevel="0" collapsed="false">
      <c r="A1069" s="42" t="s">
        <v>1216</v>
      </c>
      <c r="B1069" s="32"/>
      <c r="C1069" s="0" t="s">
        <v>2153</v>
      </c>
      <c r="D1069" s="47"/>
      <c r="E1069" s="0" t="n">
        <v>9000</v>
      </c>
      <c r="F1069" s="0" t="n">
        <v>9246.02</v>
      </c>
      <c r="G1069" s="0" t="n">
        <f aca="false">(((F1069*3.7852*35.81)/1000)/(H1069^2))*1.2732</f>
        <v>23.718898551609</v>
      </c>
      <c r="H1069" s="0" t="n">
        <v>8.20209975</v>
      </c>
      <c r="I1069" s="0" t="n">
        <v>50.9841723886733</v>
      </c>
      <c r="J1069" s="0" t="n">
        <v>130.009325504884</v>
      </c>
      <c r="K1069" s="0" t="n">
        <v>0.00593973</v>
      </c>
      <c r="L1069" s="0" t="n">
        <v>0.005</v>
      </c>
      <c r="M1069" s="0" t="n">
        <v>0</v>
      </c>
      <c r="N1069" s="0" t="n">
        <v>5.74429403418163</v>
      </c>
      <c r="O1069" s="0" t="n">
        <f aca="false">(N1069/2204.59)*EXP(L1069*M1069)</f>
        <v>0.00260560650015723</v>
      </c>
      <c r="P1069" s="0" t="n">
        <v>1.328521888386</v>
      </c>
      <c r="Q1069" s="0" t="n">
        <v>0.0993471152211429</v>
      </c>
      <c r="R1069" s="0" t="n">
        <f aca="false">26.5039616037002*(I1069/Hoja4!$CT$2)</f>
        <v>0.397466430792724</v>
      </c>
      <c r="S1069" s="0" t="n">
        <v>1.14894745568521</v>
      </c>
      <c r="T1069" s="0" t="n">
        <v>5.58086552427142E-005</v>
      </c>
      <c r="U1069" s="0" t="n">
        <f aca="false">(SQRT(((P1069/G1069)^2)+((Q1069/H1069)^2)+((R1069/I1069)^2)+((S1069/J1069)^2)+((T1069/K1069)^2)))*O1069</f>
        <v>0.000154394271861527</v>
      </c>
      <c r="V1069" s="0" t="n">
        <f aca="false">O1069&gt;U1069</f>
        <v>1</v>
      </c>
      <c r="W1069" s="0" t="n">
        <v>471400.677589122</v>
      </c>
      <c r="X1069" s="0" t="n">
        <v>4.994E-006</v>
      </c>
      <c r="Y1069" s="0" t="n">
        <f aca="false">(W1069*X1069)*EXP(L1069*M1069)</f>
        <v>2.35417498388007</v>
      </c>
      <c r="Z1069" s="0" t="n">
        <v>130019.522746523</v>
      </c>
      <c r="AA1069" s="0" t="n">
        <v>6507.82824848106</v>
      </c>
      <c r="AB1069" s="0" t="n">
        <f aca="false">X1069*0.1</f>
        <v>4.994E-007</v>
      </c>
      <c r="AC1069" s="0" t="n">
        <f aca="false">(SQRT(((AA1069/W1069)^2)+((AB1069/X1069)^2)))*Y1069</f>
        <v>0.237650278087394</v>
      </c>
      <c r="AD1069" s="0" t="n">
        <v>5.223868284E-006</v>
      </c>
      <c r="AE1069" s="0" t="n">
        <f aca="false">(W1069*AD1069)*EXP(L1069*M1069)</f>
        <v>2.46253504871392</v>
      </c>
      <c r="AF1069" s="0" t="n">
        <v>130019.522746523</v>
      </c>
      <c r="AG1069" s="0" t="n">
        <v>6507.82824848106</v>
      </c>
      <c r="AH1069" s="0" t="n">
        <f aca="false">AD1069*0.1</f>
        <v>5.223868284E-007</v>
      </c>
      <c r="AI1069" s="0" t="n">
        <f aca="false">(SQRT(((AG1069/W1069)^2)+((AH1069/AD1069)^2)))*AE1069</f>
        <v>0.248589056945238</v>
      </c>
      <c r="AJ1069" s="0" t="n">
        <v>3.02832944E-007</v>
      </c>
      <c r="AK1069" s="0" t="n">
        <f aca="false">(W1069*AJ1069)*EXP(L1069*M1069)</f>
        <v>0.142755654997908</v>
      </c>
      <c r="AL1069" s="0" t="n">
        <v>130019.522746523</v>
      </c>
      <c r="AM1069" s="0" t="n">
        <v>6507.82824848106</v>
      </c>
      <c r="AN1069" s="0" t="n">
        <f aca="false">AJ1069*0.1</f>
        <v>3.02832944E-008</v>
      </c>
      <c r="AO1069" s="0" t="n">
        <f aca="false">(SQRT(((AM1069/W1069)^2)+((AN1069/AJ1069)^2)))*AK1069</f>
        <v>0.0144109598229123</v>
      </c>
    </row>
    <row r="1070" customFormat="false" ht="15" hidden="false" customHeight="false" outlineLevel="0" collapsed="false">
      <c r="A1070" s="42" t="s">
        <v>1216</v>
      </c>
      <c r="B1070" s="32"/>
      <c r="C1070" s="0" t="s">
        <v>2153</v>
      </c>
      <c r="D1070" s="47"/>
      <c r="E1070" s="0" t="n">
        <v>9000</v>
      </c>
      <c r="F1070" s="0" t="n">
        <v>9246.02</v>
      </c>
      <c r="G1070" s="0" t="n">
        <f aca="false">(((F1070*3.7852*35.81)/1000)/(H1070^2))*1.2732</f>
        <v>23.718898551609</v>
      </c>
      <c r="H1070" s="0" t="n">
        <v>8.20209975</v>
      </c>
      <c r="I1070" s="0" t="n">
        <v>50.9841723886733</v>
      </c>
      <c r="J1070" s="0" t="n">
        <v>130.009325504884</v>
      </c>
      <c r="K1070" s="0" t="n">
        <v>0.00593973</v>
      </c>
      <c r="L1070" s="0" t="n">
        <v>0.005</v>
      </c>
      <c r="M1070" s="0" t="n">
        <v>0</v>
      </c>
      <c r="N1070" s="0" t="n">
        <v>5.74429403418163</v>
      </c>
      <c r="O1070" s="0" t="n">
        <f aca="false">(N1070/2204.59)*EXP(L1070*M1070)</f>
        <v>0.00260560650015723</v>
      </c>
      <c r="P1070" s="0" t="n">
        <v>1.328521888386</v>
      </c>
      <c r="Q1070" s="0" t="n">
        <v>0.0993471152211429</v>
      </c>
      <c r="R1070" s="0" t="n">
        <f aca="false">26.5039616037002*(I1070/Hoja4!$CT$2)</f>
        <v>0.397466430792724</v>
      </c>
      <c r="S1070" s="0" t="n">
        <v>1.14894745568521</v>
      </c>
      <c r="T1070" s="0" t="n">
        <v>5.58086552427142E-005</v>
      </c>
      <c r="U1070" s="0" t="n">
        <f aca="false">(SQRT(((P1070/G1070)^2)+((Q1070/H1070)^2)+((R1070/I1070)^2)+((S1070/J1070)^2)+((T1070/K1070)^2)))*O1070</f>
        <v>0.000154394271861527</v>
      </c>
      <c r="V1070" s="0" t="n">
        <f aca="false">O1070&gt;U1070</f>
        <v>1</v>
      </c>
      <c r="W1070" s="0" t="n">
        <v>471400.677589122</v>
      </c>
      <c r="X1070" s="0" t="n">
        <v>4.994E-006</v>
      </c>
      <c r="Y1070" s="0" t="n">
        <f aca="false">(W1070*X1070)*EXP(L1070*M1070)</f>
        <v>2.35417498388007</v>
      </c>
      <c r="Z1070" s="0" t="n">
        <v>86703.9692565335</v>
      </c>
      <c r="AA1070" s="0" t="n">
        <v>6507.82824848106</v>
      </c>
      <c r="AB1070" s="0" t="n">
        <f aca="false">X1070*0.1</f>
        <v>4.994E-007</v>
      </c>
      <c r="AC1070" s="0" t="n">
        <f aca="false">(SQRT(((AA1070/W1070)^2)+((AB1070/X1070)^2)))*Y1070</f>
        <v>0.237650278087394</v>
      </c>
      <c r="AD1070" s="0" t="n">
        <v>5.223868284E-006</v>
      </c>
      <c r="AE1070" s="0" t="n">
        <f aca="false">(W1070*AD1070)*EXP(L1070*M1070)</f>
        <v>2.46253504871392</v>
      </c>
      <c r="AF1070" s="0" t="n">
        <v>86703.9692565335</v>
      </c>
      <c r="AG1070" s="0" t="n">
        <v>6507.82824848106</v>
      </c>
      <c r="AH1070" s="0" t="n">
        <f aca="false">AD1070*0.1</f>
        <v>5.223868284E-007</v>
      </c>
      <c r="AI1070" s="0" t="n">
        <f aca="false">(SQRT(((AG1070/W1070)^2)+((AH1070/AD1070)^2)))*AE1070</f>
        <v>0.248589056945238</v>
      </c>
      <c r="AJ1070" s="0" t="n">
        <v>3.02832944E-007</v>
      </c>
      <c r="AK1070" s="0" t="n">
        <f aca="false">(W1070*AJ1070)*EXP(L1070*M1070)</f>
        <v>0.142755654997908</v>
      </c>
      <c r="AL1070" s="0" t="n">
        <v>86703.9692565335</v>
      </c>
      <c r="AM1070" s="0" t="n">
        <v>6507.82824848106</v>
      </c>
      <c r="AN1070" s="0" t="n">
        <f aca="false">AJ1070*0.1</f>
        <v>3.02832944E-008</v>
      </c>
      <c r="AO1070" s="0" t="n">
        <f aca="false">(SQRT(((AM1070/W1070)^2)+((AN1070/AJ1070)^2)))*AK1070</f>
        <v>0.0144109598229123</v>
      </c>
    </row>
    <row r="1071" customFormat="false" ht="15" hidden="false" customHeight="false" outlineLevel="0" collapsed="false">
      <c r="A1071" s="42" t="s">
        <v>1216</v>
      </c>
      <c r="B1071" s="40" t="s">
        <v>1575</v>
      </c>
      <c r="C1071" s="0" t="s">
        <v>2122</v>
      </c>
      <c r="D1071" s="41"/>
      <c r="E1071" s="0" t="n">
        <v>9000</v>
      </c>
      <c r="F1071" s="0" t="n">
        <v>9246.02</v>
      </c>
      <c r="G1071" s="0" t="n">
        <f aca="false">(((F1071*3.7852*35.81)/1000)/(H1071^2))*1.2732</f>
        <v>23.718898551609</v>
      </c>
      <c r="H1071" s="0" t="n">
        <v>8.20209975</v>
      </c>
      <c r="I1071" s="0" t="n">
        <v>99.2533700794241</v>
      </c>
      <c r="J1071" s="0" t="n">
        <v>68.0016224983599</v>
      </c>
      <c r="K1071" s="0" t="n">
        <v>3.82238500207701</v>
      </c>
      <c r="L1071" s="0" t="n">
        <v>0.005</v>
      </c>
      <c r="M1071" s="0" t="n">
        <v>0</v>
      </c>
      <c r="N1071" s="0" t="n">
        <v>2196.21725118537</v>
      </c>
      <c r="O1071" s="0" t="n">
        <f aca="false">(N1071/2204.59)*EXP(L1071*M1071)</f>
        <v>0.996202128824573</v>
      </c>
      <c r="P1071" s="0" t="n">
        <v>1.328521888386</v>
      </c>
      <c r="Q1071" s="0" t="n">
        <v>0.0993471152211429</v>
      </c>
      <c r="R1071" s="0" t="n">
        <f aca="false">26.5039616037002*(I1071/Hoja4!$CT$2)</f>
        <v>0.773767247781828</v>
      </c>
      <c r="S1071" s="0" t="n">
        <v>0.346725101597201</v>
      </c>
      <c r="T1071" s="0" t="n">
        <v>0.0215793379964769</v>
      </c>
      <c r="U1071" s="0" t="n">
        <f aca="false">(SQRT(((P1071/G1071)^2)+((Q1071/H1071)^2)+((R1071/I1071)^2)+((S1071/J1071)^2)+((T1071/K1071)^2)))*O1071</f>
        <v>0.0581102731671091</v>
      </c>
      <c r="V1071" s="0" t="n">
        <f aca="false">O1071&gt;U1071</f>
        <v>1</v>
      </c>
      <c r="W1071" s="0" t="n">
        <v>917698.644821757</v>
      </c>
      <c r="X1071" s="0" t="n">
        <v>4.994E-006</v>
      </c>
      <c r="Y1071" s="0" t="n">
        <f aca="false">(W1071*X1071)*EXP(L1071*M1071)</f>
        <v>4.58298703223985</v>
      </c>
      <c r="Z1071" s="0" t="n">
        <v>253982.810488858</v>
      </c>
      <c r="AA1071" s="0" t="n">
        <v>3748.14709444969</v>
      </c>
      <c r="AB1071" s="0" t="n">
        <f aca="false">X1071*0.1</f>
        <v>4.994E-007</v>
      </c>
      <c r="AC1071" s="0" t="n">
        <f aca="false">(SQRT(((AA1071/W1071)^2)+((AB1071/X1071)^2)))*Y1071</f>
        <v>0.458680797649279</v>
      </c>
      <c r="AD1071" s="0" t="n">
        <v>5.223868284E-006</v>
      </c>
      <c r="AE1071" s="0" t="n">
        <f aca="false">(W1071*AD1071)*EXP(L1071*M1071)</f>
        <v>4.79393684495416</v>
      </c>
      <c r="AF1071" s="0" t="n">
        <v>253982.810488858</v>
      </c>
      <c r="AG1071" s="0" t="n">
        <v>3748.14709444969</v>
      </c>
      <c r="AH1071" s="0" t="n">
        <f aca="false">AD1071*0.1</f>
        <v>5.223868284E-007</v>
      </c>
      <c r="AI1071" s="0" t="n">
        <f aca="false">(SQRT(((AG1071/W1071)^2)+((AH1071/AD1071)^2)))*AE1071</f>
        <v>0.479793366303542</v>
      </c>
      <c r="AJ1071" s="0" t="n">
        <v>3.02832944E-007</v>
      </c>
      <c r="AK1071" s="0" t="n">
        <f aca="false">(W1071*AJ1071)*EXP(L1071*M1071)</f>
        <v>0.277909382316183</v>
      </c>
      <c r="AL1071" s="0" t="n">
        <v>253982.810488858</v>
      </c>
      <c r="AM1071" s="0" t="n">
        <v>3748.14709444969</v>
      </c>
      <c r="AN1071" s="0" t="n">
        <f aca="false">AJ1071*0.1</f>
        <v>3.02832944E-008</v>
      </c>
      <c r="AO1071" s="0" t="n">
        <f aca="false">(SQRT(((AM1071/W1071)^2)+((AN1071/AJ1071)^2)))*AK1071</f>
        <v>0.0278141081915097</v>
      </c>
    </row>
    <row r="1072" customFormat="false" ht="15" hidden="false" customHeight="false" outlineLevel="0" collapsed="false">
      <c r="A1072" s="42" t="s">
        <v>1216</v>
      </c>
      <c r="B1072" s="32"/>
      <c r="C1072" s="0" t="s">
        <v>2153</v>
      </c>
      <c r="D1072" s="47"/>
      <c r="E1072" s="0" t="n">
        <v>9000</v>
      </c>
      <c r="F1072" s="0" t="n">
        <v>9246.02</v>
      </c>
      <c r="G1072" s="0" t="n">
        <f aca="false">(((F1072*3.7852*35.81)/1000)/(H1072^2))*1.2732</f>
        <v>23.718898551609</v>
      </c>
      <c r="H1072" s="0" t="n">
        <v>8.20209975</v>
      </c>
      <c r="I1072" s="0" t="n">
        <v>50.9841723886733</v>
      </c>
      <c r="J1072" s="0" t="n">
        <v>130.009325504884</v>
      </c>
      <c r="K1072" s="0" t="n">
        <v>0.00593973</v>
      </c>
      <c r="L1072" s="0" t="n">
        <v>0.005</v>
      </c>
      <c r="M1072" s="0" t="n">
        <v>0</v>
      </c>
      <c r="N1072" s="0" t="n">
        <v>5.74429403418163</v>
      </c>
      <c r="O1072" s="0" t="n">
        <f aca="false">(N1072/2204.59)*EXP(L1072*M1072)</f>
        <v>0.00260560650015723</v>
      </c>
      <c r="P1072" s="0" t="n">
        <v>1.328521888386</v>
      </c>
      <c r="Q1072" s="0" t="n">
        <v>0.0993471152211429</v>
      </c>
      <c r="R1072" s="0" t="n">
        <f aca="false">26.5039616037002*(I1072/Hoja4!$CT$2)</f>
        <v>0.397466430792724</v>
      </c>
      <c r="S1072" s="0" t="n">
        <v>1.14894745568521</v>
      </c>
      <c r="T1072" s="0" t="n">
        <v>5.58086552427142E-005</v>
      </c>
      <c r="U1072" s="0" t="n">
        <f aca="false">(SQRT(((P1072/G1072)^2)+((Q1072/H1072)^2)+((R1072/I1072)^2)+((S1072/J1072)^2)+((T1072/K1072)^2)))*O1072</f>
        <v>0.000154394271861527</v>
      </c>
      <c r="V1072" s="0" t="n">
        <f aca="false">O1072&gt;U1072</f>
        <v>1</v>
      </c>
      <c r="W1072" s="0" t="n">
        <v>471400.677589122</v>
      </c>
      <c r="X1072" s="0" t="n">
        <v>4.994E-006</v>
      </c>
      <c r="Y1072" s="0" t="n">
        <f aca="false">(W1072*X1072)*EXP(L1072*M1072)</f>
        <v>2.35417498388007</v>
      </c>
      <c r="Z1072" s="0" t="n">
        <v>130019.522746523</v>
      </c>
      <c r="AA1072" s="0" t="n">
        <v>6507.82824848106</v>
      </c>
      <c r="AB1072" s="0" t="n">
        <f aca="false">X1072*0.1</f>
        <v>4.994E-007</v>
      </c>
      <c r="AC1072" s="0" t="n">
        <f aca="false">(SQRT(((AA1072/W1072)^2)+((AB1072/X1072)^2)))*Y1072</f>
        <v>0.237650278087394</v>
      </c>
      <c r="AD1072" s="0" t="n">
        <v>5.223868284E-006</v>
      </c>
      <c r="AE1072" s="0" t="n">
        <f aca="false">(W1072*AD1072)*EXP(L1072*M1072)</f>
        <v>2.46253504871392</v>
      </c>
      <c r="AF1072" s="0" t="n">
        <v>130019.522746523</v>
      </c>
      <c r="AG1072" s="0" t="n">
        <v>6507.82824848106</v>
      </c>
      <c r="AH1072" s="0" t="n">
        <f aca="false">AD1072*0.1</f>
        <v>5.223868284E-007</v>
      </c>
      <c r="AI1072" s="0" t="n">
        <f aca="false">(SQRT(((AG1072/W1072)^2)+((AH1072/AD1072)^2)))*AE1072</f>
        <v>0.248589056945238</v>
      </c>
      <c r="AJ1072" s="0" t="n">
        <v>3.02832944E-007</v>
      </c>
      <c r="AK1072" s="0" t="n">
        <f aca="false">(W1072*AJ1072)*EXP(L1072*M1072)</f>
        <v>0.142755654997908</v>
      </c>
      <c r="AL1072" s="0" t="n">
        <v>130019.522746523</v>
      </c>
      <c r="AM1072" s="0" t="n">
        <v>6507.82824848106</v>
      </c>
      <c r="AN1072" s="0" t="n">
        <f aca="false">AJ1072*0.1</f>
        <v>3.02832944E-008</v>
      </c>
      <c r="AO1072" s="0" t="n">
        <f aca="false">(SQRT(((AM1072/W1072)^2)+((AN1072/AJ1072)^2)))*AK1072</f>
        <v>0.0144109598229123</v>
      </c>
    </row>
    <row r="1073" customFormat="false" ht="15" hidden="false" customHeight="false" outlineLevel="0" collapsed="false">
      <c r="A1073" s="42" t="s">
        <v>1216</v>
      </c>
      <c r="B1073" s="32"/>
      <c r="C1073" s="0" t="s">
        <v>2153</v>
      </c>
      <c r="D1073" s="47"/>
      <c r="E1073" s="0" t="n">
        <v>9000</v>
      </c>
      <c r="F1073" s="0" t="n">
        <v>9246.02</v>
      </c>
      <c r="G1073" s="0" t="n">
        <f aca="false">(((F1073*3.7852*35.81)/1000)/(H1073^2))*1.2732</f>
        <v>23.718898551609</v>
      </c>
      <c r="H1073" s="0" t="n">
        <v>8.20209975</v>
      </c>
      <c r="I1073" s="0" t="n">
        <v>50.9841723886733</v>
      </c>
      <c r="J1073" s="0" t="n">
        <v>130.009325504884</v>
      </c>
      <c r="K1073" s="0" t="n">
        <v>0.00593973</v>
      </c>
      <c r="L1073" s="0" t="n">
        <v>0.005</v>
      </c>
      <c r="M1073" s="0" t="n">
        <v>0</v>
      </c>
      <c r="N1073" s="0" t="n">
        <v>5.74429403418163</v>
      </c>
      <c r="O1073" s="0" t="n">
        <f aca="false">(N1073/2204.59)*EXP(L1073*M1073)</f>
        <v>0.00260560650015723</v>
      </c>
      <c r="P1073" s="0" t="n">
        <v>1.328521888386</v>
      </c>
      <c r="Q1073" s="0" t="n">
        <v>0.0993471152211429</v>
      </c>
      <c r="R1073" s="0" t="n">
        <f aca="false">26.5039616037002*(I1073/Hoja4!$CT$2)</f>
        <v>0.397466430792724</v>
      </c>
      <c r="S1073" s="0" t="n">
        <v>1.14894745568521</v>
      </c>
      <c r="T1073" s="0" t="n">
        <v>5.58086552427142E-005</v>
      </c>
      <c r="U1073" s="0" t="n">
        <f aca="false">(SQRT(((P1073/G1073)^2)+((Q1073/H1073)^2)+((R1073/I1073)^2)+((S1073/J1073)^2)+((T1073/K1073)^2)))*O1073</f>
        <v>0.000154394271861527</v>
      </c>
      <c r="V1073" s="0" t="n">
        <f aca="false">O1073&gt;U1073</f>
        <v>1</v>
      </c>
      <c r="W1073" s="0" t="n">
        <v>471400.677589122</v>
      </c>
      <c r="X1073" s="0" t="n">
        <v>4.994E-006</v>
      </c>
      <c r="Y1073" s="0" t="n">
        <f aca="false">(W1073*X1073)*EXP(L1073*M1073)</f>
        <v>2.35417498388007</v>
      </c>
      <c r="Z1073" s="0" t="n">
        <v>86703.9692565335</v>
      </c>
      <c r="AA1073" s="0" t="n">
        <v>6507.82824848106</v>
      </c>
      <c r="AB1073" s="0" t="n">
        <f aca="false">X1073*0.1</f>
        <v>4.994E-007</v>
      </c>
      <c r="AC1073" s="0" t="n">
        <f aca="false">(SQRT(((AA1073/W1073)^2)+((AB1073/X1073)^2)))*Y1073</f>
        <v>0.237650278087394</v>
      </c>
      <c r="AD1073" s="0" t="n">
        <v>5.223868284E-006</v>
      </c>
      <c r="AE1073" s="0" t="n">
        <f aca="false">(W1073*AD1073)*EXP(L1073*M1073)</f>
        <v>2.46253504871392</v>
      </c>
      <c r="AF1073" s="0" t="n">
        <v>86703.9692565335</v>
      </c>
      <c r="AG1073" s="0" t="n">
        <v>6507.82824848106</v>
      </c>
      <c r="AH1073" s="0" t="n">
        <f aca="false">AD1073*0.1</f>
        <v>5.223868284E-007</v>
      </c>
      <c r="AI1073" s="0" t="n">
        <f aca="false">(SQRT(((AG1073/W1073)^2)+((AH1073/AD1073)^2)))*AE1073</f>
        <v>0.248589056945238</v>
      </c>
      <c r="AJ1073" s="0" t="n">
        <v>3.02832944E-007</v>
      </c>
      <c r="AK1073" s="0" t="n">
        <f aca="false">(W1073*AJ1073)*EXP(L1073*M1073)</f>
        <v>0.142755654997908</v>
      </c>
      <c r="AL1073" s="0" t="n">
        <v>86703.9692565335</v>
      </c>
      <c r="AM1073" s="0" t="n">
        <v>6507.82824848106</v>
      </c>
      <c r="AN1073" s="0" t="n">
        <f aca="false">AJ1073*0.1</f>
        <v>3.02832944E-008</v>
      </c>
      <c r="AO1073" s="0" t="n">
        <f aca="false">(SQRT(((AM1073/W1073)^2)+((AN1073/AJ1073)^2)))*AK1073</f>
        <v>0.0144109598229123</v>
      </c>
    </row>
    <row r="1074" customFormat="false" ht="15" hidden="false" customHeight="false" outlineLevel="0" collapsed="false">
      <c r="A1074" s="42" t="s">
        <v>1216</v>
      </c>
      <c r="B1074" s="50" t="s">
        <v>1579</v>
      </c>
      <c r="C1074" s="0" t="s">
        <v>2122</v>
      </c>
      <c r="D1074" s="41"/>
      <c r="E1074" s="0" t="n">
        <v>9000</v>
      </c>
      <c r="F1074" s="0" t="n">
        <v>9246.02</v>
      </c>
      <c r="G1074" s="0" t="n">
        <f aca="false">(((F1074*3.7852*35.81)/1000)/(H1074^2))*1.2732</f>
        <v>23.718898551609</v>
      </c>
      <c r="H1074" s="0" t="n">
        <v>8.20209975</v>
      </c>
      <c r="I1074" s="0" t="n">
        <v>99.2533700794241</v>
      </c>
      <c r="J1074" s="0" t="n">
        <v>68.0016224983599</v>
      </c>
      <c r="K1074" s="0" t="n">
        <v>3.82238500207701</v>
      </c>
      <c r="L1074" s="0" t="n">
        <v>0.005</v>
      </c>
      <c r="M1074" s="0" t="n">
        <v>0</v>
      </c>
      <c r="N1074" s="0" t="n">
        <v>2196.21725118537</v>
      </c>
      <c r="O1074" s="0" t="n">
        <f aca="false">(N1074/2204.59)*EXP(L1074*M1074)</f>
        <v>0.996202128824573</v>
      </c>
      <c r="P1074" s="0" t="n">
        <v>1.328521888386</v>
      </c>
      <c r="Q1074" s="0" t="n">
        <v>0.0993471152211429</v>
      </c>
      <c r="R1074" s="0" t="n">
        <f aca="false">26.5039616037002*(I1074/Hoja4!$CT$2)</f>
        <v>0.773767247781828</v>
      </c>
      <c r="S1074" s="0" t="n">
        <v>0.346725101597201</v>
      </c>
      <c r="T1074" s="0" t="n">
        <v>0.0215793379964769</v>
      </c>
      <c r="U1074" s="0" t="n">
        <f aca="false">(SQRT(((P1074/G1074)^2)+((Q1074/H1074)^2)+((R1074/I1074)^2)+((S1074/J1074)^2)+((T1074/K1074)^2)))*O1074</f>
        <v>0.0581102731671091</v>
      </c>
      <c r="V1074" s="0" t="n">
        <f aca="false">O1074&gt;U1074</f>
        <v>1</v>
      </c>
      <c r="W1074" s="0" t="n">
        <v>917698.644821757</v>
      </c>
      <c r="X1074" s="0" t="n">
        <v>4.994E-006</v>
      </c>
      <c r="Y1074" s="0" t="n">
        <f aca="false">(W1074*X1074)*EXP(L1074*M1074)</f>
        <v>4.58298703223985</v>
      </c>
      <c r="Z1074" s="0" t="n">
        <v>253982.810488858</v>
      </c>
      <c r="AA1074" s="0" t="n">
        <v>3748.14709444969</v>
      </c>
      <c r="AB1074" s="0" t="n">
        <f aca="false">X1074*0.1</f>
        <v>4.994E-007</v>
      </c>
      <c r="AC1074" s="0" t="n">
        <f aca="false">(SQRT(((AA1074/W1074)^2)+((AB1074/X1074)^2)))*Y1074</f>
        <v>0.458680797649279</v>
      </c>
      <c r="AD1074" s="0" t="n">
        <v>5.223868284E-006</v>
      </c>
      <c r="AE1074" s="0" t="n">
        <f aca="false">(W1074*AD1074)*EXP(L1074*M1074)</f>
        <v>4.79393684495416</v>
      </c>
      <c r="AF1074" s="0" t="n">
        <v>253982.810488858</v>
      </c>
      <c r="AG1074" s="0" t="n">
        <v>3748.14709444969</v>
      </c>
      <c r="AH1074" s="0" t="n">
        <f aca="false">AD1074*0.1</f>
        <v>5.223868284E-007</v>
      </c>
      <c r="AI1074" s="0" t="n">
        <f aca="false">(SQRT(((AG1074/W1074)^2)+((AH1074/AD1074)^2)))*AE1074</f>
        <v>0.479793366303542</v>
      </c>
      <c r="AJ1074" s="0" t="n">
        <v>3.02832944E-007</v>
      </c>
      <c r="AK1074" s="0" t="n">
        <f aca="false">(W1074*AJ1074)*EXP(L1074*M1074)</f>
        <v>0.277909382316183</v>
      </c>
      <c r="AL1074" s="0" t="n">
        <v>253982.810488858</v>
      </c>
      <c r="AM1074" s="0" t="n">
        <v>3748.14709444969</v>
      </c>
      <c r="AN1074" s="0" t="n">
        <f aca="false">AJ1074*0.1</f>
        <v>3.02832944E-008</v>
      </c>
      <c r="AO1074" s="0" t="n">
        <f aca="false">(SQRT(((AM1074/W1074)^2)+((AN1074/AJ1074)^2)))*AK1074</f>
        <v>0.0278141081915097</v>
      </c>
    </row>
    <row r="1075" customFormat="false" ht="15" hidden="false" customHeight="false" outlineLevel="0" collapsed="false">
      <c r="A1075" s="42" t="s">
        <v>1216</v>
      </c>
      <c r="B1075" s="32"/>
      <c r="C1075" s="0" t="s">
        <v>2153</v>
      </c>
      <c r="D1075" s="47"/>
      <c r="E1075" s="0" t="n">
        <v>9000</v>
      </c>
      <c r="F1075" s="0" t="n">
        <v>9246.02</v>
      </c>
      <c r="G1075" s="0" t="n">
        <f aca="false">(((F1075*3.7852*35.81)/1000)/(H1075^2))*1.2732</f>
        <v>23.718898551609</v>
      </c>
      <c r="H1075" s="0" t="n">
        <v>8.20209975</v>
      </c>
      <c r="I1075" s="0" t="n">
        <v>50.9841723886733</v>
      </c>
      <c r="J1075" s="0" t="n">
        <v>130.009325504884</v>
      </c>
      <c r="K1075" s="0" t="n">
        <v>0.00593973</v>
      </c>
      <c r="L1075" s="0" t="n">
        <v>0.005</v>
      </c>
      <c r="M1075" s="0" t="n">
        <v>0</v>
      </c>
      <c r="N1075" s="0" t="n">
        <v>5.74429403418163</v>
      </c>
      <c r="O1075" s="0" t="n">
        <f aca="false">(N1075/2204.59)*EXP(L1075*M1075)</f>
        <v>0.00260560650015723</v>
      </c>
      <c r="P1075" s="0" t="n">
        <v>1.328521888386</v>
      </c>
      <c r="Q1075" s="0" t="n">
        <v>0.0993471152211429</v>
      </c>
      <c r="R1075" s="0" t="n">
        <f aca="false">26.5039616037002*(I1075/Hoja4!$CT$2)</f>
        <v>0.397466430792724</v>
      </c>
      <c r="S1075" s="0" t="n">
        <v>1.14894745568521</v>
      </c>
      <c r="T1075" s="0" t="n">
        <v>5.58086552427142E-005</v>
      </c>
      <c r="U1075" s="0" t="n">
        <f aca="false">(SQRT(((P1075/G1075)^2)+((Q1075/H1075)^2)+((R1075/I1075)^2)+((S1075/J1075)^2)+((T1075/K1075)^2)))*O1075</f>
        <v>0.000154394271861527</v>
      </c>
      <c r="V1075" s="0" t="n">
        <f aca="false">O1075&gt;U1075</f>
        <v>1</v>
      </c>
      <c r="W1075" s="0" t="n">
        <v>471400.677589122</v>
      </c>
      <c r="X1075" s="0" t="n">
        <v>4.994E-006</v>
      </c>
      <c r="Y1075" s="0" t="n">
        <f aca="false">(W1075*X1075)*EXP(L1075*M1075)</f>
        <v>2.35417498388007</v>
      </c>
      <c r="Z1075" s="0" t="n">
        <v>130019.522746523</v>
      </c>
      <c r="AA1075" s="0" t="n">
        <v>6507.82824848106</v>
      </c>
      <c r="AB1075" s="0" t="n">
        <f aca="false">X1075*0.1</f>
        <v>4.994E-007</v>
      </c>
      <c r="AC1075" s="0" t="n">
        <f aca="false">(SQRT(((AA1075/W1075)^2)+((AB1075/X1075)^2)))*Y1075</f>
        <v>0.237650278087394</v>
      </c>
      <c r="AD1075" s="0" t="n">
        <v>5.223868284E-006</v>
      </c>
      <c r="AE1075" s="0" t="n">
        <f aca="false">(W1075*AD1075)*EXP(L1075*M1075)</f>
        <v>2.46253504871392</v>
      </c>
      <c r="AF1075" s="0" t="n">
        <v>130019.522746523</v>
      </c>
      <c r="AG1075" s="0" t="n">
        <v>6507.82824848106</v>
      </c>
      <c r="AH1075" s="0" t="n">
        <f aca="false">AD1075*0.1</f>
        <v>5.223868284E-007</v>
      </c>
      <c r="AI1075" s="0" t="n">
        <f aca="false">(SQRT(((AG1075/W1075)^2)+((AH1075/AD1075)^2)))*AE1075</f>
        <v>0.248589056945238</v>
      </c>
      <c r="AJ1075" s="0" t="n">
        <v>3.02832944E-007</v>
      </c>
      <c r="AK1075" s="0" t="n">
        <f aca="false">(W1075*AJ1075)*EXP(L1075*M1075)</f>
        <v>0.142755654997908</v>
      </c>
      <c r="AL1075" s="0" t="n">
        <v>130019.522746523</v>
      </c>
      <c r="AM1075" s="0" t="n">
        <v>6507.82824848106</v>
      </c>
      <c r="AN1075" s="0" t="n">
        <f aca="false">AJ1075*0.1</f>
        <v>3.02832944E-008</v>
      </c>
      <c r="AO1075" s="0" t="n">
        <f aca="false">(SQRT(((AM1075/W1075)^2)+((AN1075/AJ1075)^2)))*AK1075</f>
        <v>0.0144109598229123</v>
      </c>
    </row>
    <row r="1076" customFormat="false" ht="15" hidden="false" customHeight="false" outlineLevel="0" collapsed="false">
      <c r="A1076" s="42" t="s">
        <v>1216</v>
      </c>
      <c r="B1076" s="32"/>
      <c r="C1076" s="0" t="s">
        <v>2153</v>
      </c>
      <c r="D1076" s="47"/>
      <c r="E1076" s="0" t="n">
        <v>9000</v>
      </c>
      <c r="F1076" s="0" t="n">
        <v>9246.02</v>
      </c>
      <c r="G1076" s="0" t="n">
        <f aca="false">(((F1076*3.7852*35.81)/1000)/(H1076^2))*1.2732</f>
        <v>23.718898551609</v>
      </c>
      <c r="H1076" s="0" t="n">
        <v>8.20209975</v>
      </c>
      <c r="I1076" s="0" t="n">
        <v>50.9841723886733</v>
      </c>
      <c r="J1076" s="0" t="n">
        <v>130.009325504884</v>
      </c>
      <c r="K1076" s="0" t="n">
        <v>0.00593973</v>
      </c>
      <c r="L1076" s="0" t="n">
        <v>0.005</v>
      </c>
      <c r="M1076" s="0" t="n">
        <v>0</v>
      </c>
      <c r="N1076" s="0" t="n">
        <v>5.74429403418163</v>
      </c>
      <c r="O1076" s="0" t="n">
        <f aca="false">(N1076/2204.59)*EXP(L1076*M1076)</f>
        <v>0.00260560650015723</v>
      </c>
      <c r="P1076" s="0" t="n">
        <v>1.328521888386</v>
      </c>
      <c r="Q1076" s="0" t="n">
        <v>0.0993471152211429</v>
      </c>
      <c r="R1076" s="0" t="n">
        <f aca="false">26.5039616037002*(I1076/Hoja4!$CT$2)</f>
        <v>0.397466430792724</v>
      </c>
      <c r="S1076" s="0" t="n">
        <v>1.14894745568521</v>
      </c>
      <c r="T1076" s="0" t="n">
        <v>5.58086552427142E-005</v>
      </c>
      <c r="U1076" s="0" t="n">
        <f aca="false">(SQRT(((P1076/G1076)^2)+((Q1076/H1076)^2)+((R1076/I1076)^2)+((S1076/J1076)^2)+((T1076/K1076)^2)))*O1076</f>
        <v>0.000154394271861527</v>
      </c>
      <c r="V1076" s="0" t="n">
        <f aca="false">O1076&gt;U1076</f>
        <v>1</v>
      </c>
      <c r="W1076" s="0" t="n">
        <v>471400.677589122</v>
      </c>
      <c r="X1076" s="0" t="n">
        <v>4.994E-006</v>
      </c>
      <c r="Y1076" s="0" t="n">
        <f aca="false">(W1076*X1076)*EXP(L1076*M1076)</f>
        <v>2.35417498388007</v>
      </c>
      <c r="Z1076" s="0" t="n">
        <v>86703.9692565335</v>
      </c>
      <c r="AA1076" s="0" t="n">
        <v>6507.82824848106</v>
      </c>
      <c r="AB1076" s="0" t="n">
        <f aca="false">X1076*0.1</f>
        <v>4.994E-007</v>
      </c>
      <c r="AC1076" s="0" t="n">
        <f aca="false">(SQRT(((AA1076/W1076)^2)+((AB1076/X1076)^2)))*Y1076</f>
        <v>0.237650278087394</v>
      </c>
      <c r="AD1076" s="0" t="n">
        <v>5.223868284E-006</v>
      </c>
      <c r="AE1076" s="0" t="n">
        <f aca="false">(W1076*AD1076)*EXP(L1076*M1076)</f>
        <v>2.46253504871392</v>
      </c>
      <c r="AF1076" s="0" t="n">
        <v>86703.9692565335</v>
      </c>
      <c r="AG1076" s="0" t="n">
        <v>6507.82824848106</v>
      </c>
      <c r="AH1076" s="0" t="n">
        <f aca="false">AD1076*0.1</f>
        <v>5.223868284E-007</v>
      </c>
      <c r="AI1076" s="0" t="n">
        <f aca="false">(SQRT(((AG1076/W1076)^2)+((AH1076/AD1076)^2)))*AE1076</f>
        <v>0.248589056945238</v>
      </c>
      <c r="AJ1076" s="0" t="n">
        <v>3.02832944E-007</v>
      </c>
      <c r="AK1076" s="0" t="n">
        <f aca="false">(W1076*AJ1076)*EXP(L1076*M1076)</f>
        <v>0.142755654997908</v>
      </c>
      <c r="AL1076" s="0" t="n">
        <v>86703.9692565335</v>
      </c>
      <c r="AM1076" s="0" t="n">
        <v>6507.82824848106</v>
      </c>
      <c r="AN1076" s="0" t="n">
        <f aca="false">AJ1076*0.1</f>
        <v>3.02832944E-008</v>
      </c>
      <c r="AO1076" s="0" t="n">
        <f aca="false">(SQRT(((AM1076/W1076)^2)+((AN1076/AJ1076)^2)))*AK1076</f>
        <v>0.0144109598229123</v>
      </c>
    </row>
    <row r="1077" customFormat="false" ht="15" hidden="false" customHeight="false" outlineLevel="0" collapsed="false">
      <c r="A1077" s="42" t="s">
        <v>1216</v>
      </c>
      <c r="B1077" s="40" t="s">
        <v>1582</v>
      </c>
      <c r="C1077" s="0" t="s">
        <v>2122</v>
      </c>
      <c r="D1077" s="41"/>
      <c r="E1077" s="0" t="n">
        <v>9000</v>
      </c>
      <c r="F1077" s="0" t="n">
        <v>9246.02</v>
      </c>
      <c r="G1077" s="0" t="n">
        <f aca="false">(((F1077*3.7852*35.81)/1000)/(H1077^2))*1.2732</f>
        <v>23.718898551609</v>
      </c>
      <c r="H1077" s="0" t="n">
        <v>8.20209975</v>
      </c>
      <c r="I1077" s="0" t="n">
        <v>99.2533700794241</v>
      </c>
      <c r="J1077" s="0" t="n">
        <v>68.0016224983599</v>
      </c>
      <c r="K1077" s="0" t="n">
        <v>3.82238500207701</v>
      </c>
      <c r="L1077" s="0" t="n">
        <v>0.005</v>
      </c>
      <c r="M1077" s="0" t="n">
        <v>0</v>
      </c>
      <c r="N1077" s="0" t="n">
        <v>2196.21725118537</v>
      </c>
      <c r="O1077" s="0" t="n">
        <f aca="false">(N1077/2204.59)*EXP(L1077*M1077)</f>
        <v>0.996202128824573</v>
      </c>
      <c r="P1077" s="0" t="n">
        <v>1.328521888386</v>
      </c>
      <c r="Q1077" s="0" t="n">
        <v>0.0993471152211429</v>
      </c>
      <c r="R1077" s="0" t="n">
        <f aca="false">26.5039616037002*(I1077/Hoja4!$CT$2)</f>
        <v>0.773767247781828</v>
      </c>
      <c r="S1077" s="0" t="n">
        <v>0.346725101597201</v>
      </c>
      <c r="T1077" s="0" t="n">
        <v>0.0215793379964769</v>
      </c>
      <c r="U1077" s="0" t="n">
        <f aca="false">(SQRT(((P1077/G1077)^2)+((Q1077/H1077)^2)+((R1077/I1077)^2)+((S1077/J1077)^2)+((T1077/K1077)^2)))*O1077</f>
        <v>0.0581102731671091</v>
      </c>
      <c r="V1077" s="0" t="n">
        <f aca="false">O1077&gt;U1077</f>
        <v>1</v>
      </c>
      <c r="W1077" s="0" t="n">
        <v>917698.644821757</v>
      </c>
      <c r="X1077" s="0" t="n">
        <v>4.994E-006</v>
      </c>
      <c r="Y1077" s="0" t="n">
        <f aca="false">(W1077*X1077)*EXP(L1077*M1077)</f>
        <v>4.58298703223985</v>
      </c>
      <c r="Z1077" s="0" t="n">
        <v>253982.810488858</v>
      </c>
      <c r="AA1077" s="0" t="n">
        <v>3748.14709444969</v>
      </c>
      <c r="AB1077" s="0" t="n">
        <f aca="false">X1077*0.1</f>
        <v>4.994E-007</v>
      </c>
      <c r="AC1077" s="0" t="n">
        <f aca="false">(SQRT(((AA1077/W1077)^2)+((AB1077/X1077)^2)))*Y1077</f>
        <v>0.458680797649279</v>
      </c>
      <c r="AD1077" s="0" t="n">
        <v>5.223868284E-006</v>
      </c>
      <c r="AE1077" s="0" t="n">
        <f aca="false">(W1077*AD1077)*EXP(L1077*M1077)</f>
        <v>4.79393684495416</v>
      </c>
      <c r="AF1077" s="0" t="n">
        <v>253982.810488858</v>
      </c>
      <c r="AG1077" s="0" t="n">
        <v>3748.14709444969</v>
      </c>
      <c r="AH1077" s="0" t="n">
        <f aca="false">AD1077*0.1</f>
        <v>5.223868284E-007</v>
      </c>
      <c r="AI1077" s="0" t="n">
        <f aca="false">(SQRT(((AG1077/W1077)^2)+((AH1077/AD1077)^2)))*AE1077</f>
        <v>0.479793366303542</v>
      </c>
      <c r="AJ1077" s="0" t="n">
        <v>3.02832944E-007</v>
      </c>
      <c r="AK1077" s="0" t="n">
        <f aca="false">(W1077*AJ1077)*EXP(L1077*M1077)</f>
        <v>0.277909382316183</v>
      </c>
      <c r="AL1077" s="0" t="n">
        <v>253982.810488858</v>
      </c>
      <c r="AM1077" s="0" t="n">
        <v>3748.14709444969</v>
      </c>
      <c r="AN1077" s="0" t="n">
        <f aca="false">AJ1077*0.1</f>
        <v>3.02832944E-008</v>
      </c>
      <c r="AO1077" s="0" t="n">
        <f aca="false">(SQRT(((AM1077/W1077)^2)+((AN1077/AJ1077)^2)))*AK1077</f>
        <v>0.0278141081915097</v>
      </c>
    </row>
    <row r="1078" customFormat="false" ht="15" hidden="false" customHeight="false" outlineLevel="0" collapsed="false">
      <c r="A1078" s="42" t="s">
        <v>1216</v>
      </c>
      <c r="B1078" s="32"/>
      <c r="C1078" s="0" t="s">
        <v>2153</v>
      </c>
      <c r="D1078" s="47"/>
      <c r="E1078" s="0" t="n">
        <v>9000</v>
      </c>
      <c r="F1078" s="0" t="n">
        <v>9246.02</v>
      </c>
      <c r="G1078" s="0" t="n">
        <f aca="false">(((F1078*3.7852*35.81)/1000)/(H1078^2))*1.2732</f>
        <v>23.718898551609</v>
      </c>
      <c r="H1078" s="0" t="n">
        <v>8.20209975</v>
      </c>
      <c r="I1078" s="0" t="n">
        <v>50.9841723886733</v>
      </c>
      <c r="J1078" s="0" t="n">
        <v>130.009325504884</v>
      </c>
      <c r="K1078" s="0" t="n">
        <v>0.00593973</v>
      </c>
      <c r="L1078" s="0" t="n">
        <v>0.005</v>
      </c>
      <c r="M1078" s="0" t="n">
        <v>0</v>
      </c>
      <c r="N1078" s="0" t="n">
        <v>5.74429403418163</v>
      </c>
      <c r="O1078" s="0" t="n">
        <f aca="false">(N1078/2204.59)*EXP(L1078*M1078)</f>
        <v>0.00260560650015723</v>
      </c>
      <c r="P1078" s="0" t="n">
        <v>1.328521888386</v>
      </c>
      <c r="Q1078" s="0" t="n">
        <v>0.0993471152211429</v>
      </c>
      <c r="R1078" s="0" t="n">
        <f aca="false">26.5039616037002*(I1078/Hoja4!$CT$2)</f>
        <v>0.397466430792724</v>
      </c>
      <c r="S1078" s="0" t="n">
        <v>1.14894745568521</v>
      </c>
      <c r="T1078" s="0" t="n">
        <v>5.58086552427142E-005</v>
      </c>
      <c r="U1078" s="0" t="n">
        <f aca="false">(SQRT(((P1078/G1078)^2)+((Q1078/H1078)^2)+((R1078/I1078)^2)+((S1078/J1078)^2)+((T1078/K1078)^2)))*O1078</f>
        <v>0.000154394271861527</v>
      </c>
      <c r="V1078" s="0" t="n">
        <f aca="false">O1078&gt;U1078</f>
        <v>1</v>
      </c>
      <c r="W1078" s="0" t="n">
        <v>471400.677589122</v>
      </c>
      <c r="X1078" s="0" t="n">
        <v>4.994E-006</v>
      </c>
      <c r="Y1078" s="0" t="n">
        <f aca="false">(W1078*X1078)*EXP(L1078*M1078)</f>
        <v>2.35417498388007</v>
      </c>
      <c r="Z1078" s="0" t="n">
        <v>130019.522746523</v>
      </c>
      <c r="AA1078" s="0" t="n">
        <v>6507.82824848106</v>
      </c>
      <c r="AB1078" s="0" t="n">
        <f aca="false">X1078*0.1</f>
        <v>4.994E-007</v>
      </c>
      <c r="AC1078" s="0" t="n">
        <f aca="false">(SQRT(((AA1078/W1078)^2)+((AB1078/X1078)^2)))*Y1078</f>
        <v>0.237650278087394</v>
      </c>
      <c r="AD1078" s="0" t="n">
        <v>5.223868284E-006</v>
      </c>
      <c r="AE1078" s="0" t="n">
        <f aca="false">(W1078*AD1078)*EXP(L1078*M1078)</f>
        <v>2.46253504871392</v>
      </c>
      <c r="AF1078" s="0" t="n">
        <v>130019.522746523</v>
      </c>
      <c r="AG1078" s="0" t="n">
        <v>6507.82824848106</v>
      </c>
      <c r="AH1078" s="0" t="n">
        <f aca="false">AD1078*0.1</f>
        <v>5.223868284E-007</v>
      </c>
      <c r="AI1078" s="0" t="n">
        <f aca="false">(SQRT(((AG1078/W1078)^2)+((AH1078/AD1078)^2)))*AE1078</f>
        <v>0.248589056945238</v>
      </c>
      <c r="AJ1078" s="0" t="n">
        <v>3.02832944E-007</v>
      </c>
      <c r="AK1078" s="0" t="n">
        <f aca="false">(W1078*AJ1078)*EXP(L1078*M1078)</f>
        <v>0.142755654997908</v>
      </c>
      <c r="AL1078" s="0" t="n">
        <v>130019.522746523</v>
      </c>
      <c r="AM1078" s="0" t="n">
        <v>6507.82824848106</v>
      </c>
      <c r="AN1078" s="0" t="n">
        <f aca="false">AJ1078*0.1</f>
        <v>3.02832944E-008</v>
      </c>
      <c r="AO1078" s="0" t="n">
        <f aca="false">(SQRT(((AM1078/W1078)^2)+((AN1078/AJ1078)^2)))*AK1078</f>
        <v>0.0144109598229123</v>
      </c>
    </row>
    <row r="1079" customFormat="false" ht="15" hidden="false" customHeight="false" outlineLevel="0" collapsed="false">
      <c r="A1079" s="42" t="s">
        <v>1216</v>
      </c>
      <c r="B1079" s="32"/>
      <c r="C1079" s="0" t="s">
        <v>2153</v>
      </c>
      <c r="D1079" s="47"/>
      <c r="E1079" s="0" t="n">
        <v>9000</v>
      </c>
      <c r="F1079" s="0" t="n">
        <v>9246.02</v>
      </c>
      <c r="G1079" s="0" t="n">
        <f aca="false">(((F1079*3.7852*35.81)/1000)/(H1079^2))*1.2732</f>
        <v>23.718898551609</v>
      </c>
      <c r="H1079" s="0" t="n">
        <v>8.20209975</v>
      </c>
      <c r="I1079" s="0" t="n">
        <v>50.9841723886733</v>
      </c>
      <c r="J1079" s="0" t="n">
        <v>130.009325504884</v>
      </c>
      <c r="K1079" s="0" t="n">
        <v>0.00593973</v>
      </c>
      <c r="L1079" s="0" t="n">
        <v>0.005</v>
      </c>
      <c r="M1079" s="0" t="n">
        <v>0</v>
      </c>
      <c r="N1079" s="0" t="n">
        <v>5.74429403418163</v>
      </c>
      <c r="O1079" s="0" t="n">
        <f aca="false">(N1079/2204.59)*EXP(L1079*M1079)</f>
        <v>0.00260560650015723</v>
      </c>
      <c r="P1079" s="0" t="n">
        <v>1.328521888386</v>
      </c>
      <c r="Q1079" s="0" t="n">
        <v>0.0993471152211429</v>
      </c>
      <c r="R1079" s="0" t="n">
        <f aca="false">26.5039616037002*(I1079/Hoja4!$CT$2)</f>
        <v>0.397466430792724</v>
      </c>
      <c r="S1079" s="0" t="n">
        <v>1.14894745568521</v>
      </c>
      <c r="T1079" s="0" t="n">
        <v>5.58086552427142E-005</v>
      </c>
      <c r="U1079" s="0" t="n">
        <f aca="false">(SQRT(((P1079/G1079)^2)+((Q1079/H1079)^2)+((R1079/I1079)^2)+((S1079/J1079)^2)+((T1079/K1079)^2)))*O1079</f>
        <v>0.000154394271861527</v>
      </c>
      <c r="V1079" s="0" t="n">
        <f aca="false">O1079&gt;U1079</f>
        <v>1</v>
      </c>
      <c r="W1079" s="0" t="n">
        <v>471400.677589122</v>
      </c>
      <c r="X1079" s="0" t="n">
        <v>4.994E-006</v>
      </c>
      <c r="Y1079" s="0" t="n">
        <f aca="false">(W1079*X1079)*EXP(L1079*M1079)</f>
        <v>2.35417498388007</v>
      </c>
      <c r="Z1079" s="0" t="n">
        <v>86703.9692565335</v>
      </c>
      <c r="AA1079" s="0" t="n">
        <v>6507.82824848106</v>
      </c>
      <c r="AB1079" s="0" t="n">
        <f aca="false">X1079*0.1</f>
        <v>4.994E-007</v>
      </c>
      <c r="AC1079" s="0" t="n">
        <f aca="false">(SQRT(((AA1079/W1079)^2)+((AB1079/X1079)^2)))*Y1079</f>
        <v>0.237650278087394</v>
      </c>
      <c r="AD1079" s="0" t="n">
        <v>5.223868284E-006</v>
      </c>
      <c r="AE1079" s="0" t="n">
        <f aca="false">(W1079*AD1079)*EXP(L1079*M1079)</f>
        <v>2.46253504871392</v>
      </c>
      <c r="AF1079" s="0" t="n">
        <v>86703.9692565335</v>
      </c>
      <c r="AG1079" s="0" t="n">
        <v>6507.82824848106</v>
      </c>
      <c r="AH1079" s="0" t="n">
        <f aca="false">AD1079*0.1</f>
        <v>5.223868284E-007</v>
      </c>
      <c r="AI1079" s="0" t="n">
        <f aca="false">(SQRT(((AG1079/W1079)^2)+((AH1079/AD1079)^2)))*AE1079</f>
        <v>0.248589056945238</v>
      </c>
      <c r="AJ1079" s="0" t="n">
        <v>3.02832944E-007</v>
      </c>
      <c r="AK1079" s="0" t="n">
        <f aca="false">(W1079*AJ1079)*EXP(L1079*M1079)</f>
        <v>0.142755654997908</v>
      </c>
      <c r="AL1079" s="0" t="n">
        <v>86703.9692565335</v>
      </c>
      <c r="AM1079" s="0" t="n">
        <v>6507.82824848106</v>
      </c>
      <c r="AN1079" s="0" t="n">
        <f aca="false">AJ1079*0.1</f>
        <v>3.02832944E-008</v>
      </c>
      <c r="AO1079" s="0" t="n">
        <f aca="false">(SQRT(((AM1079/W1079)^2)+((AN1079/AJ1079)^2)))*AK1079</f>
        <v>0.0144109598229123</v>
      </c>
    </row>
    <row r="1080" customFormat="false" ht="15" hidden="false" customHeight="false" outlineLevel="0" collapsed="false">
      <c r="A1080" s="42" t="s">
        <v>1216</v>
      </c>
      <c r="B1080" s="40" t="s">
        <v>1586</v>
      </c>
      <c r="C1080" s="0" t="s">
        <v>2122</v>
      </c>
      <c r="D1080" s="41"/>
      <c r="E1080" s="0" t="n">
        <v>9000</v>
      </c>
      <c r="F1080" s="0" t="n">
        <v>9246.02</v>
      </c>
      <c r="G1080" s="0" t="n">
        <f aca="false">(((F1080*3.7852*35.81)/1000)/(H1080^2))*1.2732</f>
        <v>23.718898551609</v>
      </c>
      <c r="H1080" s="0" t="n">
        <v>8.20209975</v>
      </c>
      <c r="I1080" s="0" t="n">
        <v>99.2533700794241</v>
      </c>
      <c r="J1080" s="0" t="n">
        <v>68.0016224983599</v>
      </c>
      <c r="K1080" s="0" t="n">
        <v>3.82238500207701</v>
      </c>
      <c r="L1080" s="0" t="n">
        <v>0.005</v>
      </c>
      <c r="M1080" s="0" t="n">
        <v>0</v>
      </c>
      <c r="N1080" s="0" t="n">
        <v>2196.21725118537</v>
      </c>
      <c r="O1080" s="0" t="n">
        <f aca="false">(N1080/2204.59)*EXP(L1080*M1080)</f>
        <v>0.996202128824573</v>
      </c>
      <c r="P1080" s="0" t="n">
        <v>1.328521888386</v>
      </c>
      <c r="Q1080" s="0" t="n">
        <v>0.0993471152211429</v>
      </c>
      <c r="R1080" s="0" t="n">
        <f aca="false">26.5039616037002*(I1080/Hoja4!$CT$2)</f>
        <v>0.773767247781828</v>
      </c>
      <c r="S1080" s="0" t="n">
        <v>0.346725101597201</v>
      </c>
      <c r="T1080" s="0" t="n">
        <v>0.0215793379964769</v>
      </c>
      <c r="U1080" s="0" t="n">
        <f aca="false">(SQRT(((P1080/G1080)^2)+((Q1080/H1080)^2)+((R1080/I1080)^2)+((S1080/J1080)^2)+((T1080/K1080)^2)))*O1080</f>
        <v>0.0581102731671091</v>
      </c>
      <c r="V1080" s="0" t="n">
        <f aca="false">O1080&gt;U1080</f>
        <v>1</v>
      </c>
      <c r="W1080" s="0" t="n">
        <v>917698.644821757</v>
      </c>
      <c r="X1080" s="0" t="n">
        <v>4.994E-006</v>
      </c>
      <c r="Y1080" s="0" t="n">
        <f aca="false">(W1080*X1080)*EXP(L1080*M1080)</f>
        <v>4.58298703223985</v>
      </c>
      <c r="Z1080" s="0" t="n">
        <v>253982.810488858</v>
      </c>
      <c r="AA1080" s="0" t="n">
        <v>3748.14709444969</v>
      </c>
      <c r="AB1080" s="0" t="n">
        <f aca="false">X1080*0.1</f>
        <v>4.994E-007</v>
      </c>
      <c r="AC1080" s="0" t="n">
        <f aca="false">(SQRT(((AA1080/W1080)^2)+((AB1080/X1080)^2)))*Y1080</f>
        <v>0.458680797649279</v>
      </c>
      <c r="AD1080" s="0" t="n">
        <v>5.223868284E-006</v>
      </c>
      <c r="AE1080" s="0" t="n">
        <f aca="false">(W1080*AD1080)*EXP(L1080*M1080)</f>
        <v>4.79393684495416</v>
      </c>
      <c r="AF1080" s="0" t="n">
        <v>253982.810488858</v>
      </c>
      <c r="AG1080" s="0" t="n">
        <v>3748.14709444969</v>
      </c>
      <c r="AH1080" s="0" t="n">
        <f aca="false">AD1080*0.1</f>
        <v>5.223868284E-007</v>
      </c>
      <c r="AI1080" s="0" t="n">
        <f aca="false">(SQRT(((AG1080/W1080)^2)+((AH1080/AD1080)^2)))*AE1080</f>
        <v>0.479793366303542</v>
      </c>
      <c r="AJ1080" s="0" t="n">
        <v>3.02832944E-007</v>
      </c>
      <c r="AK1080" s="0" t="n">
        <f aca="false">(W1080*AJ1080)*EXP(L1080*M1080)</f>
        <v>0.277909382316183</v>
      </c>
      <c r="AL1080" s="0" t="n">
        <v>253982.810488858</v>
      </c>
      <c r="AM1080" s="0" t="n">
        <v>3748.14709444969</v>
      </c>
      <c r="AN1080" s="0" t="n">
        <f aca="false">AJ1080*0.1</f>
        <v>3.02832944E-008</v>
      </c>
      <c r="AO1080" s="0" t="n">
        <f aca="false">(SQRT(((AM1080/W1080)^2)+((AN1080/AJ1080)^2)))*AK1080</f>
        <v>0.0278141081915097</v>
      </c>
    </row>
    <row r="1081" customFormat="false" ht="15" hidden="false" customHeight="false" outlineLevel="0" collapsed="false">
      <c r="A1081" s="42" t="s">
        <v>1216</v>
      </c>
      <c r="B1081" s="32"/>
      <c r="C1081" s="0" t="s">
        <v>2153</v>
      </c>
      <c r="D1081" s="47"/>
      <c r="E1081" s="0" t="n">
        <v>9000</v>
      </c>
      <c r="F1081" s="0" t="n">
        <v>9246.02</v>
      </c>
      <c r="G1081" s="0" t="n">
        <f aca="false">(((F1081*3.7852*35.81)/1000)/(H1081^2))*1.2732</f>
        <v>23.718898551609</v>
      </c>
      <c r="H1081" s="0" t="n">
        <v>8.20209975</v>
      </c>
      <c r="I1081" s="0" t="n">
        <v>50.9841723886733</v>
      </c>
      <c r="J1081" s="0" t="n">
        <v>130.009325504884</v>
      </c>
      <c r="K1081" s="0" t="n">
        <v>0.00593973</v>
      </c>
      <c r="L1081" s="0" t="n">
        <v>0.005</v>
      </c>
      <c r="M1081" s="0" t="n">
        <v>0</v>
      </c>
      <c r="N1081" s="0" t="n">
        <v>5.74429403418163</v>
      </c>
      <c r="O1081" s="0" t="n">
        <f aca="false">(N1081/2204.59)*EXP(L1081*M1081)</f>
        <v>0.00260560650015723</v>
      </c>
      <c r="P1081" s="0" t="n">
        <v>1.328521888386</v>
      </c>
      <c r="Q1081" s="0" t="n">
        <v>0.0993471152211429</v>
      </c>
      <c r="R1081" s="0" t="n">
        <f aca="false">26.5039616037002*(I1081/Hoja4!$CT$2)</f>
        <v>0.397466430792724</v>
      </c>
      <c r="S1081" s="0" t="n">
        <v>1.14894745568521</v>
      </c>
      <c r="T1081" s="0" t="n">
        <v>5.58086552427142E-005</v>
      </c>
      <c r="U1081" s="0" t="n">
        <f aca="false">(SQRT(((P1081/G1081)^2)+((Q1081/H1081)^2)+((R1081/I1081)^2)+((S1081/J1081)^2)+((T1081/K1081)^2)))*O1081</f>
        <v>0.000154394271861527</v>
      </c>
      <c r="V1081" s="0" t="n">
        <f aca="false">O1081&gt;U1081</f>
        <v>1</v>
      </c>
      <c r="W1081" s="0" t="n">
        <v>471400.677589122</v>
      </c>
      <c r="X1081" s="0" t="n">
        <v>4.994E-006</v>
      </c>
      <c r="Y1081" s="0" t="n">
        <f aca="false">(W1081*X1081)*EXP(L1081*M1081)</f>
        <v>2.35417498388007</v>
      </c>
      <c r="Z1081" s="0" t="n">
        <v>130019.522746523</v>
      </c>
      <c r="AA1081" s="0" t="n">
        <v>6507.82824848106</v>
      </c>
      <c r="AB1081" s="0" t="n">
        <f aca="false">X1081*0.1</f>
        <v>4.994E-007</v>
      </c>
      <c r="AC1081" s="0" t="n">
        <f aca="false">(SQRT(((AA1081/W1081)^2)+((AB1081/X1081)^2)))*Y1081</f>
        <v>0.237650278087394</v>
      </c>
      <c r="AD1081" s="0" t="n">
        <v>5.223868284E-006</v>
      </c>
      <c r="AE1081" s="0" t="n">
        <f aca="false">(W1081*AD1081)*EXP(L1081*M1081)</f>
        <v>2.46253504871392</v>
      </c>
      <c r="AF1081" s="0" t="n">
        <v>130019.522746523</v>
      </c>
      <c r="AG1081" s="0" t="n">
        <v>6507.82824848106</v>
      </c>
      <c r="AH1081" s="0" t="n">
        <f aca="false">AD1081*0.1</f>
        <v>5.223868284E-007</v>
      </c>
      <c r="AI1081" s="0" t="n">
        <f aca="false">(SQRT(((AG1081/W1081)^2)+((AH1081/AD1081)^2)))*AE1081</f>
        <v>0.248589056945238</v>
      </c>
      <c r="AJ1081" s="0" t="n">
        <v>3.02832944E-007</v>
      </c>
      <c r="AK1081" s="0" t="n">
        <f aca="false">(W1081*AJ1081)*EXP(L1081*M1081)</f>
        <v>0.142755654997908</v>
      </c>
      <c r="AL1081" s="0" t="n">
        <v>130019.522746523</v>
      </c>
      <c r="AM1081" s="0" t="n">
        <v>6507.82824848106</v>
      </c>
      <c r="AN1081" s="0" t="n">
        <f aca="false">AJ1081*0.1</f>
        <v>3.02832944E-008</v>
      </c>
      <c r="AO1081" s="0" t="n">
        <f aca="false">(SQRT(((AM1081/W1081)^2)+((AN1081/AJ1081)^2)))*AK1081</f>
        <v>0.0144109598229123</v>
      </c>
    </row>
    <row r="1082" customFormat="false" ht="15" hidden="false" customHeight="false" outlineLevel="0" collapsed="false">
      <c r="A1082" s="42" t="s">
        <v>1216</v>
      </c>
      <c r="B1082" s="32"/>
      <c r="C1082" s="0" t="s">
        <v>2153</v>
      </c>
      <c r="D1082" s="47"/>
      <c r="E1082" s="0" t="n">
        <v>9000</v>
      </c>
      <c r="F1082" s="0" t="n">
        <v>9246.02</v>
      </c>
      <c r="G1082" s="0" t="n">
        <f aca="false">(((F1082*3.7852*35.81)/1000)/(H1082^2))*1.2732</f>
        <v>23.718898551609</v>
      </c>
      <c r="H1082" s="0" t="n">
        <v>8.20209975</v>
      </c>
      <c r="I1082" s="0" t="n">
        <v>50.9841723886733</v>
      </c>
      <c r="J1082" s="0" t="n">
        <v>130.009325504884</v>
      </c>
      <c r="K1082" s="0" t="n">
        <v>0.00593973</v>
      </c>
      <c r="L1082" s="0" t="n">
        <v>0.005</v>
      </c>
      <c r="M1082" s="0" t="n">
        <v>0</v>
      </c>
      <c r="N1082" s="0" t="n">
        <v>5.74429403418163</v>
      </c>
      <c r="O1082" s="0" t="n">
        <f aca="false">(N1082/2204.59)*EXP(L1082*M1082)</f>
        <v>0.00260560650015723</v>
      </c>
      <c r="P1082" s="0" t="n">
        <v>1.328521888386</v>
      </c>
      <c r="Q1082" s="0" t="n">
        <v>0.0993471152211429</v>
      </c>
      <c r="R1082" s="0" t="n">
        <f aca="false">26.5039616037002*(I1082/Hoja4!$CT$2)</f>
        <v>0.397466430792724</v>
      </c>
      <c r="S1082" s="0" t="n">
        <v>1.14894745568521</v>
      </c>
      <c r="T1082" s="0" t="n">
        <v>5.58086552427142E-005</v>
      </c>
      <c r="U1082" s="0" t="n">
        <f aca="false">(SQRT(((P1082/G1082)^2)+((Q1082/H1082)^2)+((R1082/I1082)^2)+((S1082/J1082)^2)+((T1082/K1082)^2)))*O1082</f>
        <v>0.000154394271861527</v>
      </c>
      <c r="V1082" s="0" t="n">
        <f aca="false">O1082&gt;U1082</f>
        <v>1</v>
      </c>
      <c r="W1082" s="0" t="n">
        <v>471400.677589122</v>
      </c>
      <c r="X1082" s="0" t="n">
        <v>4.994E-006</v>
      </c>
      <c r="Y1082" s="0" t="n">
        <f aca="false">(W1082*X1082)*EXP(L1082*M1082)</f>
        <v>2.35417498388007</v>
      </c>
      <c r="Z1082" s="0" t="n">
        <v>86703.9692565335</v>
      </c>
      <c r="AA1082" s="0" t="n">
        <v>6507.82824848106</v>
      </c>
      <c r="AB1082" s="0" t="n">
        <f aca="false">X1082*0.1</f>
        <v>4.994E-007</v>
      </c>
      <c r="AC1082" s="0" t="n">
        <f aca="false">(SQRT(((AA1082/W1082)^2)+((AB1082/X1082)^2)))*Y1082</f>
        <v>0.237650278087394</v>
      </c>
      <c r="AD1082" s="0" t="n">
        <v>5.223868284E-006</v>
      </c>
      <c r="AE1082" s="0" t="n">
        <f aca="false">(W1082*AD1082)*EXP(L1082*M1082)</f>
        <v>2.46253504871392</v>
      </c>
      <c r="AF1082" s="0" t="n">
        <v>86703.9692565335</v>
      </c>
      <c r="AG1082" s="0" t="n">
        <v>6507.82824848106</v>
      </c>
      <c r="AH1082" s="0" t="n">
        <f aca="false">AD1082*0.1</f>
        <v>5.223868284E-007</v>
      </c>
      <c r="AI1082" s="0" t="n">
        <f aca="false">(SQRT(((AG1082/W1082)^2)+((AH1082/AD1082)^2)))*AE1082</f>
        <v>0.248589056945238</v>
      </c>
      <c r="AJ1082" s="0" t="n">
        <v>3.02832944E-007</v>
      </c>
      <c r="AK1082" s="0" t="n">
        <f aca="false">(W1082*AJ1082)*EXP(L1082*M1082)</f>
        <v>0.142755654997908</v>
      </c>
      <c r="AL1082" s="0" t="n">
        <v>86703.9692565335</v>
      </c>
      <c r="AM1082" s="0" t="n">
        <v>6507.82824848106</v>
      </c>
      <c r="AN1082" s="0" t="n">
        <f aca="false">AJ1082*0.1</f>
        <v>3.02832944E-008</v>
      </c>
      <c r="AO1082" s="0" t="n">
        <f aca="false">(SQRT(((AM1082/W1082)^2)+((AN1082/AJ1082)^2)))*AK1082</f>
        <v>0.0144109598229123</v>
      </c>
    </row>
    <row r="1083" customFormat="false" ht="15" hidden="false" customHeight="false" outlineLevel="0" collapsed="false">
      <c r="A1083" s="42" t="s">
        <v>1205</v>
      </c>
      <c r="B1083" s="40" t="s">
        <v>1590</v>
      </c>
      <c r="C1083" s="0" t="s">
        <v>2122</v>
      </c>
      <c r="D1083" s="41"/>
      <c r="E1083" s="0" t="n">
        <v>8000</v>
      </c>
      <c r="F1083" s="0" t="n">
        <v>7796</v>
      </c>
      <c r="G1083" s="0" t="n">
        <f aca="false">(((F1083*3.7852*35.81)/1000)/(H1083^2))*1.2732</f>
        <v>21.0223682240001</v>
      </c>
      <c r="H1083" s="0" t="n">
        <v>8</v>
      </c>
      <c r="I1083" s="0" t="n">
        <v>76.5204411776697</v>
      </c>
      <c r="J1083" s="0" t="n">
        <v>68.0016224983599</v>
      </c>
      <c r="K1083" s="0" t="n">
        <v>3.82238500207701</v>
      </c>
      <c r="L1083" s="0" t="n">
        <v>0.005</v>
      </c>
      <c r="M1083" s="0" t="n">
        <v>0</v>
      </c>
      <c r="N1083" s="0" t="n">
        <v>2446.97574737031</v>
      </c>
      <c r="O1083" s="0" t="n">
        <f aca="false">(N1083/2204.59)*EXP(L1083*M1083)</f>
        <v>1.10994595247656</v>
      </c>
      <c r="P1083" s="0" t="n">
        <v>0.107322321005691</v>
      </c>
      <c r="Q1083" s="0" t="n">
        <v>0.0548813846852914</v>
      </c>
      <c r="R1083" s="0" t="n">
        <f aca="false">18.998926608387*(I1083/Hoja4!$CJ$2)</f>
        <v>0.279504819231468</v>
      </c>
      <c r="S1083" s="0" t="n">
        <v>0.346725101597201</v>
      </c>
      <c r="T1083" s="0" t="n">
        <v>0.0215793379964769</v>
      </c>
      <c r="U1083" s="0" t="n">
        <f aca="false">(SQRT(((P1083/G1083)^2)+((Q1083/H1083)^2)+((R1083/I1083)^2)+((S1083/J1083)^2)+((T1083/K1083)^2)))*O1083</f>
        <v>0.0133348810682755</v>
      </c>
      <c r="V1083" s="0" t="n">
        <f aca="false">O1083&gt;U1083</f>
        <v>1</v>
      </c>
      <c r="W1083" s="0" t="n">
        <v>596553.359421113</v>
      </c>
      <c r="X1083" s="0" t="n">
        <v>4.994E-006</v>
      </c>
      <c r="Y1083" s="0" t="n">
        <f aca="false">(W1083*X1083)*EXP(L1083*M1083)</f>
        <v>2.97918747694904</v>
      </c>
      <c r="Z1083" s="0" t="n">
        <v>253982.810488858</v>
      </c>
      <c r="AA1083" s="0" t="n">
        <v>3748.14709444969</v>
      </c>
      <c r="AB1083" s="0" t="n">
        <f aca="false">X1083*0.1</f>
        <v>4.994E-007</v>
      </c>
      <c r="AC1083" s="0" t="n">
        <f aca="false">(SQRT(((AA1083/W1083)^2)+((AB1083/X1083)^2)))*Y1083</f>
        <v>0.298506202587973</v>
      </c>
      <c r="AD1083" s="0" t="n">
        <v>5.223868284E-006</v>
      </c>
      <c r="AE1083" s="0" t="n">
        <f aca="false">(W1083*AD1083)*EXP(L1083*M1083)</f>
        <v>3.11631617399361</v>
      </c>
      <c r="AF1083" s="0" t="n">
        <v>253982.810488858</v>
      </c>
      <c r="AG1083" s="0" t="n">
        <v>3748.14709444969</v>
      </c>
      <c r="AH1083" s="0" t="n">
        <f aca="false">AD1083*0.1</f>
        <v>5.223868284E-007</v>
      </c>
      <c r="AI1083" s="0" t="n">
        <f aca="false">(SQRT(((AG1083/W1083)^2)+((AH1083/AD1083)^2)))*AE1083</f>
        <v>0.312246112189946</v>
      </c>
      <c r="AJ1083" s="0" t="n">
        <v>3.02832944E-007</v>
      </c>
      <c r="AK1083" s="0" t="n">
        <f aca="false">(W1083*AJ1083)*EXP(L1083*M1083)</f>
        <v>0.180656010086586</v>
      </c>
      <c r="AL1083" s="0" t="n">
        <v>253982.810488858</v>
      </c>
      <c r="AM1083" s="0" t="n">
        <v>3748.14709444969</v>
      </c>
      <c r="AN1083" s="0" t="n">
        <f aca="false">AJ1083*0.1</f>
        <v>3.02832944E-008</v>
      </c>
      <c r="AO1083" s="0" t="n">
        <f aca="false">(SQRT(((AM1083/W1083)^2)+((AN1083/AJ1083)^2)))*AK1083</f>
        <v>0.0181012238950693</v>
      </c>
    </row>
    <row r="1084" customFormat="false" ht="15" hidden="false" customHeight="false" outlineLevel="0" collapsed="false">
      <c r="A1084" s="42" t="s">
        <v>1205</v>
      </c>
      <c r="B1084" s="32"/>
      <c r="C1084" s="0" t="s">
        <v>2153</v>
      </c>
      <c r="D1084" s="47"/>
      <c r="E1084" s="0" t="n">
        <v>8000</v>
      </c>
      <c r="F1084" s="0" t="n">
        <v>7796</v>
      </c>
      <c r="G1084" s="0" t="n">
        <f aca="false">(((F1084*3.7852*35.81)/1000)/(H1084^2))*1.2732</f>
        <v>21.0223682240001</v>
      </c>
      <c r="H1084" s="0" t="n">
        <v>8</v>
      </c>
      <c r="I1084" s="0" t="n">
        <v>35.4484282011468</v>
      </c>
      <c r="J1084" s="0" t="n">
        <v>130.009325504884</v>
      </c>
      <c r="K1084" s="0" t="n">
        <v>0.00593973</v>
      </c>
      <c r="L1084" s="0" t="n">
        <v>0.005</v>
      </c>
      <c r="M1084" s="0" t="n">
        <v>0</v>
      </c>
      <c r="N1084" s="0" t="n">
        <v>5.08077058324179</v>
      </c>
      <c r="O1084" s="0" t="n">
        <f aca="false">(N1084/2204.59)*EXP(L1084*M1084)</f>
        <v>0.00230463287198154</v>
      </c>
      <c r="P1084" s="0" t="n">
        <v>0.107322321005691</v>
      </c>
      <c r="Q1084" s="0" t="n">
        <v>0.0548813846852914</v>
      </c>
      <c r="R1084" s="0" t="n">
        <f aca="false">18.998926608387*(I1084/Hoja4!$CJ$2)</f>
        <v>0.129481826867624</v>
      </c>
      <c r="S1084" s="0" t="n">
        <v>1.14894745568521</v>
      </c>
      <c r="T1084" s="0" t="n">
        <v>5.58086552427142E-005</v>
      </c>
      <c r="U1084" s="0" t="n">
        <f aca="false">(SQRT(((P1084/G1084)^2)+((Q1084/H1084)^2)+((R1084/I1084)^2)+((S1084/J1084)^2)+((T1084/K1084)^2)))*O1084</f>
        <v>3.66464279613918E-005</v>
      </c>
      <c r="V1084" s="0" t="n">
        <f aca="false">O1084&gt;U1084</f>
        <v>1</v>
      </c>
      <c r="W1084" s="0" t="n">
        <v>276355.94625614</v>
      </c>
      <c r="X1084" s="0" t="n">
        <v>4.994E-006</v>
      </c>
      <c r="Y1084" s="0" t="n">
        <f aca="false">(W1084*X1084)*EXP(L1084*M1084)</f>
        <v>1.38012159560316</v>
      </c>
      <c r="Z1084" s="0" t="n">
        <v>130019.522746523</v>
      </c>
      <c r="AA1084" s="0" t="n">
        <v>6507.82824848106</v>
      </c>
      <c r="AB1084" s="0" t="n">
        <f aca="false">X1084*0.1</f>
        <v>4.994E-007</v>
      </c>
      <c r="AC1084" s="0" t="n">
        <f aca="false">(SQRT(((AA1084/W1084)^2)+((AB1084/X1084)^2)))*Y1084</f>
        <v>0.141787207865345</v>
      </c>
      <c r="AD1084" s="0" t="n">
        <v>5.223868284E-006</v>
      </c>
      <c r="AE1084" s="0" t="n">
        <f aca="false">(W1084*AD1084)*EXP(L1084*M1084)</f>
        <v>1.44364706274226</v>
      </c>
      <c r="AF1084" s="0" t="n">
        <v>130019.522746523</v>
      </c>
      <c r="AG1084" s="0" t="n">
        <v>6507.82824848106</v>
      </c>
      <c r="AH1084" s="0" t="n">
        <f aca="false">AD1084*0.1</f>
        <v>5.223868284E-007</v>
      </c>
      <c r="AI1084" s="0" t="n">
        <f aca="false">(SQRT(((AG1084/W1084)^2)+((AH1084/AD1084)^2)))*AE1084</f>
        <v>0.14831351586798</v>
      </c>
      <c r="AJ1084" s="0" t="n">
        <v>3.02832944E-007</v>
      </c>
      <c r="AK1084" s="0" t="n">
        <f aca="false">(W1084*AJ1084)*EXP(L1084*M1084)</f>
        <v>0.0836896847966527</v>
      </c>
      <c r="AL1084" s="0" t="n">
        <v>130019.522746523</v>
      </c>
      <c r="AM1084" s="0" t="n">
        <v>6507.82824848106</v>
      </c>
      <c r="AN1084" s="0" t="n">
        <f aca="false">AJ1084*0.1</f>
        <v>3.02832944E-008</v>
      </c>
      <c r="AO1084" s="0" t="n">
        <f aca="false">(SQRT(((AM1084/W1084)^2)+((AN1084/AJ1084)^2)))*AK1084</f>
        <v>0.00859788497785391</v>
      </c>
    </row>
    <row r="1085" customFormat="false" ht="15" hidden="false" customHeight="false" outlineLevel="0" collapsed="false">
      <c r="A1085" s="42" t="s">
        <v>1205</v>
      </c>
      <c r="B1085" s="32"/>
      <c r="C1085" s="0" t="s">
        <v>2154</v>
      </c>
      <c r="D1085" s="47"/>
      <c r="E1085" s="0" t="n">
        <v>8000</v>
      </c>
      <c r="F1085" s="0" t="n">
        <v>7796</v>
      </c>
      <c r="G1085" s="0" t="n">
        <f aca="false">(((F1085*3.7852*35.81)/1000)/(H1085^2))*1.2732</f>
        <v>21.0223682240001</v>
      </c>
      <c r="H1085" s="0" t="n">
        <v>8</v>
      </c>
      <c r="I1085" s="0" t="n">
        <v>9.04030102908499</v>
      </c>
      <c r="J1085" s="0" t="n">
        <v>68.0020357347871</v>
      </c>
      <c r="K1085" s="0" t="n">
        <v>3.9836139795159</v>
      </c>
      <c r="L1085" s="0" t="n">
        <v>0.005</v>
      </c>
      <c r="M1085" s="0" t="n">
        <v>0</v>
      </c>
      <c r="N1085" s="0" t="n">
        <v>454.560394926696</v>
      </c>
      <c r="O1085" s="0" t="n">
        <f aca="false">(N1085/2204.59)*EXP(L1085*M1085)</f>
        <v>0.206188177813877</v>
      </c>
      <c r="P1085" s="0" t="n">
        <v>0.107322321005691</v>
      </c>
      <c r="Q1085" s="0" t="n">
        <v>0.0548813846852914</v>
      </c>
      <c r="R1085" s="0" t="n">
        <f aca="false">18.998926608387*(I1085/Hoja4!$CO$2)</f>
        <v>0.371506589492134</v>
      </c>
      <c r="S1085" s="0" t="n">
        <v>0.388353619553598</v>
      </c>
      <c r="T1085" s="0" t="n">
        <v>0.0223763331258358</v>
      </c>
      <c r="U1085" s="0" t="n">
        <f aca="false">(SQRT(((P1085/G1085)^2)+((Q1085/H1085)^2)+((R1085/I1085)^2)+((S1085/J1085)^2)+((T1085/K1085)^2)))*O1085</f>
        <v>0.00881089190002834</v>
      </c>
      <c r="V1085" s="0" t="n">
        <f aca="false">O1085&gt;U1085</f>
        <v>1</v>
      </c>
      <c r="W1085" s="0" t="n">
        <v>70478.1868227466</v>
      </c>
      <c r="X1085" s="0" t="n">
        <v>4.994E-006</v>
      </c>
      <c r="Y1085" s="0" t="n">
        <f aca="false">(W1085*X1085)*EXP(L1085*M1085)</f>
        <v>0.351968064992796</v>
      </c>
      <c r="Z1085" s="0" t="n">
        <v>86703.9692565335</v>
      </c>
      <c r="AA1085" s="0" t="n">
        <v>804.406580767259</v>
      </c>
      <c r="AB1085" s="0" t="n">
        <f aca="false">X1085*0.1</f>
        <v>4.994E-007</v>
      </c>
      <c r="AC1085" s="0" t="n">
        <f aca="false">(SQRT(((AA1085/W1085)^2)+((AB1085/X1085)^2)))*Y1085</f>
        <v>0.0354253177194639</v>
      </c>
      <c r="AD1085" s="0" t="n">
        <v>5.223868284E-006</v>
      </c>
      <c r="AE1085" s="0" t="n">
        <f aca="false">(W1085*AD1085)*EXP(L1085*M1085)</f>
        <v>0.368168764857173</v>
      </c>
      <c r="AF1085" s="0" t="n">
        <v>86703.9692565335</v>
      </c>
      <c r="AG1085" s="0" t="n">
        <v>804.406580767259</v>
      </c>
      <c r="AH1085" s="0" t="n">
        <f aca="false">AD1085*0.1</f>
        <v>5.223868284E-007</v>
      </c>
      <c r="AI1085" s="0" t="n">
        <f aca="false">(SQRT(((AG1085/W1085)^2)+((AH1085/AD1085)^2)))*AE1085</f>
        <v>0.037055905824055</v>
      </c>
      <c r="AJ1085" s="0" t="n">
        <v>3.02832944E-007</v>
      </c>
      <c r="AK1085" s="0" t="n">
        <f aca="false">(W1085*AJ1085)*EXP(L1085*M1085)</f>
        <v>0.0213431168033143</v>
      </c>
      <c r="AL1085" s="0" t="n">
        <v>86703.9692565335</v>
      </c>
      <c r="AM1085" s="0" t="n">
        <v>804.406580767259</v>
      </c>
      <c r="AN1085" s="0" t="n">
        <f aca="false">AJ1085*0.1</f>
        <v>3.02832944E-008</v>
      </c>
      <c r="AO1085" s="0" t="n">
        <f aca="false">(SQRT(((AM1085/W1085)^2)+((AN1085/AJ1085)^2)))*AK1085</f>
        <v>0.00214816845356841</v>
      </c>
    </row>
    <row r="1086" customFormat="false" ht="15" hidden="false" customHeight="false" outlineLevel="0" collapsed="false">
      <c r="A1086" s="42" t="s">
        <v>1205</v>
      </c>
      <c r="B1086" s="40" t="s">
        <v>1595</v>
      </c>
      <c r="C1086" s="0" t="s">
        <v>2122</v>
      </c>
      <c r="D1086" s="41" t="n">
        <v>39693</v>
      </c>
      <c r="E1086" s="0" t="n">
        <v>8000</v>
      </c>
      <c r="F1086" s="0" t="n">
        <v>7796</v>
      </c>
      <c r="G1086" s="0" t="n">
        <f aca="false">(((F1086*3.7852*35.81)/1000)/(H1086^2))*1.2732</f>
        <v>21.0223682240001</v>
      </c>
      <c r="H1086" s="0" t="n">
        <v>8</v>
      </c>
      <c r="I1086" s="0" t="n">
        <v>76.5204411776697</v>
      </c>
      <c r="J1086" s="0" t="n">
        <v>68.0016224983599</v>
      </c>
      <c r="K1086" s="0" t="n">
        <v>3.82238500207701</v>
      </c>
      <c r="L1086" s="0" t="n">
        <v>0.005</v>
      </c>
      <c r="M1086" s="0" t="n">
        <v>0</v>
      </c>
      <c r="N1086" s="0" t="n">
        <v>2446.97574737031</v>
      </c>
      <c r="O1086" s="0" t="n">
        <f aca="false">(N1086/2204.59)*EXP(L1086*M1086)</f>
        <v>1.10994595247656</v>
      </c>
      <c r="P1086" s="0" t="n">
        <v>0.107322321005691</v>
      </c>
      <c r="Q1086" s="0" t="n">
        <v>0.0548813846852914</v>
      </c>
      <c r="R1086" s="0" t="n">
        <f aca="false">18.998926608387*(I1086/Hoja4!$CJ$2)</f>
        <v>0.279504819231468</v>
      </c>
      <c r="S1086" s="0" t="n">
        <v>0.346725101597201</v>
      </c>
      <c r="T1086" s="0" t="n">
        <v>0.0215793379964769</v>
      </c>
      <c r="U1086" s="0" t="n">
        <f aca="false">(SQRT(((P1086/G1086)^2)+((Q1086/H1086)^2)+((R1086/I1086)^2)+((S1086/J1086)^2)+((T1086/K1086)^2)))*O1086</f>
        <v>0.0133348810682755</v>
      </c>
      <c r="V1086" s="0" t="n">
        <f aca="false">O1086&gt;U1086</f>
        <v>1</v>
      </c>
      <c r="W1086" s="0" t="n">
        <v>596553.359421113</v>
      </c>
      <c r="X1086" s="0" t="n">
        <v>4.994E-006</v>
      </c>
      <c r="Y1086" s="0" t="n">
        <f aca="false">(W1086*X1086)*EXP(L1086*M1086)</f>
        <v>2.97918747694904</v>
      </c>
      <c r="Z1086" s="0" t="n">
        <v>253982.810488858</v>
      </c>
      <c r="AA1086" s="0" t="n">
        <v>3748.14709444969</v>
      </c>
      <c r="AB1086" s="0" t="n">
        <f aca="false">X1086*0.1</f>
        <v>4.994E-007</v>
      </c>
      <c r="AC1086" s="0" t="n">
        <f aca="false">(SQRT(((AA1086/W1086)^2)+((AB1086/X1086)^2)))*Y1086</f>
        <v>0.298506202587973</v>
      </c>
      <c r="AD1086" s="0" t="n">
        <v>5.223868284E-006</v>
      </c>
      <c r="AE1086" s="0" t="n">
        <f aca="false">(W1086*AD1086)*EXP(L1086*M1086)</f>
        <v>3.11631617399361</v>
      </c>
      <c r="AF1086" s="0" t="n">
        <v>253982.810488858</v>
      </c>
      <c r="AG1086" s="0" t="n">
        <v>3748.14709444969</v>
      </c>
      <c r="AH1086" s="0" t="n">
        <f aca="false">AD1086*0.1</f>
        <v>5.223868284E-007</v>
      </c>
      <c r="AI1086" s="0" t="n">
        <f aca="false">(SQRT(((AG1086/W1086)^2)+((AH1086/AD1086)^2)))*AE1086</f>
        <v>0.312246112189946</v>
      </c>
      <c r="AJ1086" s="0" t="n">
        <v>3.02832944E-007</v>
      </c>
      <c r="AK1086" s="0" t="n">
        <f aca="false">(W1086*AJ1086)*EXP(L1086*M1086)</f>
        <v>0.180656010086586</v>
      </c>
      <c r="AL1086" s="0" t="n">
        <v>253982.810488858</v>
      </c>
      <c r="AM1086" s="0" t="n">
        <v>3748.14709444969</v>
      </c>
      <c r="AN1086" s="0" t="n">
        <f aca="false">AJ1086*0.1</f>
        <v>3.02832944E-008</v>
      </c>
      <c r="AO1086" s="0" t="n">
        <f aca="false">(SQRT(((AM1086/W1086)^2)+((AN1086/AJ1086)^2)))*AK1086</f>
        <v>0.0181012238950693</v>
      </c>
    </row>
    <row r="1087" customFormat="false" ht="15" hidden="false" customHeight="false" outlineLevel="0" collapsed="false">
      <c r="A1087" s="42" t="s">
        <v>1205</v>
      </c>
      <c r="B1087" s="32"/>
      <c r="C1087" s="0" t="s">
        <v>2153</v>
      </c>
      <c r="D1087" s="47"/>
      <c r="E1087" s="0" t="n">
        <v>8000</v>
      </c>
      <c r="F1087" s="0" t="n">
        <v>7796</v>
      </c>
      <c r="G1087" s="0" t="n">
        <f aca="false">(((F1087*3.7852*35.81)/1000)/(H1087^2))*1.2732</f>
        <v>21.0223682240001</v>
      </c>
      <c r="H1087" s="0" t="n">
        <v>8</v>
      </c>
      <c r="I1087" s="0" t="n">
        <v>35.4484282011468</v>
      </c>
      <c r="J1087" s="0" t="n">
        <v>130.009325504884</v>
      </c>
      <c r="K1087" s="0" t="n">
        <v>0.00593973</v>
      </c>
      <c r="L1087" s="0" t="n">
        <v>0.005</v>
      </c>
      <c r="M1087" s="0" t="n">
        <v>0</v>
      </c>
      <c r="N1087" s="0" t="n">
        <v>5.08077058324179</v>
      </c>
      <c r="O1087" s="0" t="n">
        <f aca="false">(N1087/2204.59)*EXP(L1087*M1087)</f>
        <v>0.00230463287198154</v>
      </c>
      <c r="P1087" s="0" t="n">
        <v>0.107322321005691</v>
      </c>
      <c r="Q1087" s="0" t="n">
        <v>0.0548813846852914</v>
      </c>
      <c r="R1087" s="0" t="n">
        <f aca="false">18.998926608387*(I1087/Hoja4!$CJ$2)</f>
        <v>0.129481826867624</v>
      </c>
      <c r="S1087" s="0" t="n">
        <v>1.14894745568521</v>
      </c>
      <c r="T1087" s="0" t="n">
        <v>5.58086552427142E-005</v>
      </c>
      <c r="U1087" s="0" t="n">
        <f aca="false">(SQRT(((P1087/G1087)^2)+((Q1087/H1087)^2)+((R1087/I1087)^2)+((S1087/J1087)^2)+((T1087/K1087)^2)))*O1087</f>
        <v>3.66464279613918E-005</v>
      </c>
      <c r="V1087" s="0" t="n">
        <f aca="false">O1087&gt;U1087</f>
        <v>1</v>
      </c>
      <c r="W1087" s="0" t="n">
        <v>276355.94625614</v>
      </c>
      <c r="X1087" s="0" t="n">
        <v>4.994E-006</v>
      </c>
      <c r="Y1087" s="0" t="n">
        <f aca="false">(W1087*X1087)*EXP(L1087*M1087)</f>
        <v>1.38012159560316</v>
      </c>
      <c r="Z1087" s="0" t="n">
        <v>130019.522746523</v>
      </c>
      <c r="AA1087" s="0" t="n">
        <v>6507.82824848106</v>
      </c>
      <c r="AB1087" s="0" t="n">
        <f aca="false">X1087*0.1</f>
        <v>4.994E-007</v>
      </c>
      <c r="AC1087" s="0" t="n">
        <f aca="false">(SQRT(((AA1087/W1087)^2)+((AB1087/X1087)^2)))*Y1087</f>
        <v>0.141787207865345</v>
      </c>
      <c r="AD1087" s="0" t="n">
        <v>5.223868284E-006</v>
      </c>
      <c r="AE1087" s="0" t="n">
        <f aca="false">(W1087*AD1087)*EXP(L1087*M1087)</f>
        <v>1.44364706274226</v>
      </c>
      <c r="AF1087" s="0" t="n">
        <v>130019.522746523</v>
      </c>
      <c r="AG1087" s="0" t="n">
        <v>6507.82824848106</v>
      </c>
      <c r="AH1087" s="0" t="n">
        <f aca="false">AD1087*0.1</f>
        <v>5.223868284E-007</v>
      </c>
      <c r="AI1087" s="0" t="n">
        <f aca="false">(SQRT(((AG1087/W1087)^2)+((AH1087/AD1087)^2)))*AE1087</f>
        <v>0.14831351586798</v>
      </c>
      <c r="AJ1087" s="0" t="n">
        <v>3.02832944E-007</v>
      </c>
      <c r="AK1087" s="0" t="n">
        <f aca="false">(W1087*AJ1087)*EXP(L1087*M1087)</f>
        <v>0.0836896847966527</v>
      </c>
      <c r="AL1087" s="0" t="n">
        <v>130019.522746523</v>
      </c>
      <c r="AM1087" s="0" t="n">
        <v>6507.82824848106</v>
      </c>
      <c r="AN1087" s="0" t="n">
        <f aca="false">AJ1087*0.1</f>
        <v>3.02832944E-008</v>
      </c>
      <c r="AO1087" s="0" t="n">
        <f aca="false">(SQRT(((AM1087/W1087)^2)+((AN1087/AJ1087)^2)))*AK1087</f>
        <v>0.00859788497785391</v>
      </c>
    </row>
    <row r="1088" customFormat="false" ht="15" hidden="false" customHeight="false" outlineLevel="0" collapsed="false">
      <c r="A1088" s="42" t="s">
        <v>1205</v>
      </c>
      <c r="B1088" s="32"/>
      <c r="C1088" s="0" t="s">
        <v>2154</v>
      </c>
      <c r="D1088" s="47"/>
      <c r="E1088" s="0" t="n">
        <v>8000</v>
      </c>
      <c r="F1088" s="0" t="n">
        <v>7796</v>
      </c>
      <c r="G1088" s="0" t="n">
        <f aca="false">(((F1088*3.7852*35.81)/1000)/(H1088^2))*1.2732</f>
        <v>21.0223682240001</v>
      </c>
      <c r="H1088" s="0" t="n">
        <v>8</v>
      </c>
      <c r="I1088" s="0" t="n">
        <v>9.04030102908499</v>
      </c>
      <c r="J1088" s="0" t="n">
        <v>68.0020357347871</v>
      </c>
      <c r="K1088" s="0" t="n">
        <v>3.9836139795159</v>
      </c>
      <c r="L1088" s="0" t="n">
        <v>0.005</v>
      </c>
      <c r="M1088" s="0" t="n">
        <v>0</v>
      </c>
      <c r="N1088" s="0" t="n">
        <v>454.560394926696</v>
      </c>
      <c r="O1088" s="0" t="n">
        <f aca="false">(N1088/2204.59)*EXP(L1088*M1088)</f>
        <v>0.206188177813877</v>
      </c>
      <c r="P1088" s="0" t="n">
        <v>0.107322321005691</v>
      </c>
      <c r="Q1088" s="0" t="n">
        <v>0.0548813846852914</v>
      </c>
      <c r="R1088" s="0" t="n">
        <f aca="false">18.998926608387*(I1088/Hoja4!$CO$2)</f>
        <v>0.371506589492134</v>
      </c>
      <c r="S1088" s="0" t="n">
        <v>0.388353619553598</v>
      </c>
      <c r="T1088" s="0" t="n">
        <v>0.0223763331258358</v>
      </c>
      <c r="U1088" s="0" t="n">
        <f aca="false">(SQRT(((P1088/G1088)^2)+((Q1088/H1088)^2)+((R1088/I1088)^2)+((S1088/J1088)^2)+((T1088/K1088)^2)))*O1088</f>
        <v>0.00881089190002834</v>
      </c>
      <c r="V1088" s="0" t="n">
        <f aca="false">O1088&gt;U1088</f>
        <v>1</v>
      </c>
      <c r="W1088" s="0" t="n">
        <v>70478.1868227466</v>
      </c>
      <c r="X1088" s="0" t="n">
        <v>4.994E-006</v>
      </c>
      <c r="Y1088" s="0" t="n">
        <f aca="false">(W1088*X1088)*EXP(L1088*M1088)</f>
        <v>0.351968064992796</v>
      </c>
      <c r="Z1088" s="0" t="n">
        <v>86703.9692565335</v>
      </c>
      <c r="AA1088" s="0" t="n">
        <v>804.406580767259</v>
      </c>
      <c r="AB1088" s="0" t="n">
        <f aca="false">X1088*0.1</f>
        <v>4.994E-007</v>
      </c>
      <c r="AC1088" s="0" t="n">
        <f aca="false">(SQRT(((AA1088/W1088)^2)+((AB1088/X1088)^2)))*Y1088</f>
        <v>0.0354253177194639</v>
      </c>
      <c r="AD1088" s="0" t="n">
        <v>5.223868284E-006</v>
      </c>
      <c r="AE1088" s="0" t="n">
        <f aca="false">(W1088*AD1088)*EXP(L1088*M1088)</f>
        <v>0.368168764857173</v>
      </c>
      <c r="AF1088" s="0" t="n">
        <v>86703.9692565335</v>
      </c>
      <c r="AG1088" s="0" t="n">
        <v>804.406580767259</v>
      </c>
      <c r="AH1088" s="0" t="n">
        <f aca="false">AD1088*0.1</f>
        <v>5.223868284E-007</v>
      </c>
      <c r="AI1088" s="0" t="n">
        <f aca="false">(SQRT(((AG1088/W1088)^2)+((AH1088/AD1088)^2)))*AE1088</f>
        <v>0.037055905824055</v>
      </c>
      <c r="AJ1088" s="0" t="n">
        <v>3.02832944E-007</v>
      </c>
      <c r="AK1088" s="0" t="n">
        <f aca="false">(W1088*AJ1088)*EXP(L1088*M1088)</f>
        <v>0.0213431168033143</v>
      </c>
      <c r="AL1088" s="0" t="n">
        <v>86703.9692565335</v>
      </c>
      <c r="AM1088" s="0" t="n">
        <v>804.406580767259</v>
      </c>
      <c r="AN1088" s="0" t="n">
        <f aca="false">AJ1088*0.1</f>
        <v>3.02832944E-008</v>
      </c>
      <c r="AO1088" s="0" t="n">
        <f aca="false">(SQRT(((AM1088/W1088)^2)+((AN1088/AJ1088)^2)))*AK1088</f>
        <v>0.00214816845356841</v>
      </c>
    </row>
    <row r="1089" customFormat="false" ht="15" hidden="false" customHeight="false" outlineLevel="0" collapsed="false">
      <c r="A1089" s="42" t="s">
        <v>1205</v>
      </c>
      <c r="B1089" s="40" t="s">
        <v>1599</v>
      </c>
      <c r="C1089" s="0" t="s">
        <v>2122</v>
      </c>
      <c r="D1089" s="41"/>
      <c r="E1089" s="0" t="n">
        <v>8000</v>
      </c>
      <c r="F1089" s="0" t="n">
        <v>7796</v>
      </c>
      <c r="G1089" s="0" t="n">
        <f aca="false">(((F1089*3.7852*35.81)/1000)/(H1089^2))*1.2732</f>
        <v>21.0223682240001</v>
      </c>
      <c r="H1089" s="0" t="n">
        <v>8</v>
      </c>
      <c r="I1089" s="0" t="n">
        <v>76.5204411776697</v>
      </c>
      <c r="J1089" s="0" t="n">
        <v>68.0016224983599</v>
      </c>
      <c r="K1089" s="0" t="n">
        <v>3.82238500207701</v>
      </c>
      <c r="L1089" s="0" t="n">
        <v>0.005</v>
      </c>
      <c r="M1089" s="0" t="n">
        <v>0</v>
      </c>
      <c r="N1089" s="0" t="n">
        <v>2446.97574737031</v>
      </c>
      <c r="O1089" s="0" t="n">
        <f aca="false">(N1089/2204.59)*EXP(L1089*M1089)</f>
        <v>1.10994595247656</v>
      </c>
      <c r="P1089" s="0" t="n">
        <v>0.107322321005691</v>
      </c>
      <c r="Q1089" s="0" t="n">
        <v>0.0548813846852914</v>
      </c>
      <c r="R1089" s="0" t="n">
        <f aca="false">18.998926608387*(I1089/Hoja4!$CJ$2)</f>
        <v>0.279504819231468</v>
      </c>
      <c r="S1089" s="0" t="n">
        <v>0.346725101597201</v>
      </c>
      <c r="T1089" s="0" t="n">
        <v>0.0215793379964769</v>
      </c>
      <c r="U1089" s="0" t="n">
        <f aca="false">(SQRT(((P1089/G1089)^2)+((Q1089/H1089)^2)+((R1089/I1089)^2)+((S1089/J1089)^2)+((T1089/K1089)^2)))*O1089</f>
        <v>0.0133348810682755</v>
      </c>
      <c r="V1089" s="0" t="n">
        <f aca="false">O1089&gt;U1089</f>
        <v>1</v>
      </c>
      <c r="W1089" s="0" t="n">
        <v>596553.359421113</v>
      </c>
      <c r="X1089" s="0" t="n">
        <v>4.994E-006</v>
      </c>
      <c r="Y1089" s="0" t="n">
        <f aca="false">(W1089*X1089)*EXP(L1089*M1089)</f>
        <v>2.97918747694904</v>
      </c>
      <c r="Z1089" s="0" t="n">
        <v>253982.810488858</v>
      </c>
      <c r="AA1089" s="0" t="n">
        <v>3748.14709444969</v>
      </c>
      <c r="AB1089" s="0" t="n">
        <f aca="false">X1089*0.1</f>
        <v>4.994E-007</v>
      </c>
      <c r="AC1089" s="0" t="n">
        <f aca="false">(SQRT(((AA1089/W1089)^2)+((AB1089/X1089)^2)))*Y1089</f>
        <v>0.298506202587973</v>
      </c>
      <c r="AD1089" s="0" t="n">
        <v>5.223868284E-006</v>
      </c>
      <c r="AE1089" s="0" t="n">
        <f aca="false">(W1089*AD1089)*EXP(L1089*M1089)</f>
        <v>3.11631617399361</v>
      </c>
      <c r="AF1089" s="0" t="n">
        <v>253982.810488858</v>
      </c>
      <c r="AG1089" s="0" t="n">
        <v>3748.14709444969</v>
      </c>
      <c r="AH1089" s="0" t="n">
        <f aca="false">AD1089*0.1</f>
        <v>5.223868284E-007</v>
      </c>
      <c r="AI1089" s="0" t="n">
        <f aca="false">(SQRT(((AG1089/W1089)^2)+((AH1089/AD1089)^2)))*AE1089</f>
        <v>0.312246112189946</v>
      </c>
      <c r="AJ1089" s="0" t="n">
        <v>3.02832944E-007</v>
      </c>
      <c r="AK1089" s="0" t="n">
        <f aca="false">(W1089*AJ1089)*EXP(L1089*M1089)</f>
        <v>0.180656010086586</v>
      </c>
      <c r="AL1089" s="0" t="n">
        <v>253982.810488858</v>
      </c>
      <c r="AM1089" s="0" t="n">
        <v>3748.14709444969</v>
      </c>
      <c r="AN1089" s="0" t="n">
        <f aca="false">AJ1089*0.1</f>
        <v>3.02832944E-008</v>
      </c>
      <c r="AO1089" s="0" t="n">
        <f aca="false">(SQRT(((AM1089/W1089)^2)+((AN1089/AJ1089)^2)))*AK1089</f>
        <v>0.0181012238950693</v>
      </c>
    </row>
    <row r="1090" customFormat="false" ht="15" hidden="false" customHeight="false" outlineLevel="0" collapsed="false">
      <c r="A1090" s="42" t="s">
        <v>1205</v>
      </c>
      <c r="B1090" s="32"/>
      <c r="C1090" s="0" t="s">
        <v>2153</v>
      </c>
      <c r="D1090" s="47"/>
      <c r="E1090" s="0" t="n">
        <v>8000</v>
      </c>
      <c r="F1090" s="0" t="n">
        <v>7796</v>
      </c>
      <c r="G1090" s="0" t="n">
        <f aca="false">(((F1090*3.7852*35.81)/1000)/(H1090^2))*1.2732</f>
        <v>21.0223682240001</v>
      </c>
      <c r="H1090" s="0" t="n">
        <v>8</v>
      </c>
      <c r="I1090" s="0" t="n">
        <v>35.4484282011468</v>
      </c>
      <c r="J1090" s="0" t="n">
        <v>130.009325504884</v>
      </c>
      <c r="K1090" s="0" t="n">
        <v>0.00593973</v>
      </c>
      <c r="L1090" s="0" t="n">
        <v>0.005</v>
      </c>
      <c r="M1090" s="0" t="n">
        <v>0</v>
      </c>
      <c r="N1090" s="0" t="n">
        <v>5.08077058324179</v>
      </c>
      <c r="O1090" s="0" t="n">
        <f aca="false">(N1090/2204.59)*EXP(L1090*M1090)</f>
        <v>0.00230463287198154</v>
      </c>
      <c r="P1090" s="0" t="n">
        <v>0.107322321005691</v>
      </c>
      <c r="Q1090" s="0" t="n">
        <v>0.0548813846852914</v>
      </c>
      <c r="R1090" s="0" t="n">
        <f aca="false">18.998926608387*(I1090/Hoja4!$CJ$2)</f>
        <v>0.129481826867624</v>
      </c>
      <c r="S1090" s="0" t="n">
        <v>1.14894745568521</v>
      </c>
      <c r="T1090" s="0" t="n">
        <v>5.58086552427142E-005</v>
      </c>
      <c r="U1090" s="0" t="n">
        <f aca="false">(SQRT(((P1090/G1090)^2)+((Q1090/H1090)^2)+((R1090/I1090)^2)+((S1090/J1090)^2)+((T1090/K1090)^2)))*O1090</f>
        <v>3.66464279613918E-005</v>
      </c>
      <c r="V1090" s="0" t="n">
        <f aca="false">O1090&gt;U1090</f>
        <v>1</v>
      </c>
      <c r="W1090" s="0" t="n">
        <v>276355.94625614</v>
      </c>
      <c r="X1090" s="0" t="n">
        <v>4.994E-006</v>
      </c>
      <c r="Y1090" s="0" t="n">
        <f aca="false">(W1090*X1090)*EXP(L1090*M1090)</f>
        <v>1.38012159560316</v>
      </c>
      <c r="Z1090" s="0" t="n">
        <v>130019.522746523</v>
      </c>
      <c r="AA1090" s="0" t="n">
        <v>6507.82824848106</v>
      </c>
      <c r="AB1090" s="0" t="n">
        <f aca="false">X1090*0.1</f>
        <v>4.994E-007</v>
      </c>
      <c r="AC1090" s="0" t="n">
        <f aca="false">(SQRT(((AA1090/W1090)^2)+((AB1090/X1090)^2)))*Y1090</f>
        <v>0.141787207865345</v>
      </c>
      <c r="AD1090" s="0" t="n">
        <v>5.223868284E-006</v>
      </c>
      <c r="AE1090" s="0" t="n">
        <f aca="false">(W1090*AD1090)*EXP(L1090*M1090)</f>
        <v>1.44364706274226</v>
      </c>
      <c r="AF1090" s="0" t="n">
        <v>130019.522746523</v>
      </c>
      <c r="AG1090" s="0" t="n">
        <v>6507.82824848106</v>
      </c>
      <c r="AH1090" s="0" t="n">
        <f aca="false">AD1090*0.1</f>
        <v>5.223868284E-007</v>
      </c>
      <c r="AI1090" s="0" t="n">
        <f aca="false">(SQRT(((AG1090/W1090)^2)+((AH1090/AD1090)^2)))*AE1090</f>
        <v>0.14831351586798</v>
      </c>
      <c r="AJ1090" s="0" t="n">
        <v>3.02832944E-007</v>
      </c>
      <c r="AK1090" s="0" t="n">
        <f aca="false">(W1090*AJ1090)*EXP(L1090*M1090)</f>
        <v>0.0836896847966527</v>
      </c>
      <c r="AL1090" s="0" t="n">
        <v>130019.522746523</v>
      </c>
      <c r="AM1090" s="0" t="n">
        <v>6507.82824848106</v>
      </c>
      <c r="AN1090" s="0" t="n">
        <f aca="false">AJ1090*0.1</f>
        <v>3.02832944E-008</v>
      </c>
      <c r="AO1090" s="0" t="n">
        <f aca="false">(SQRT(((AM1090/W1090)^2)+((AN1090/AJ1090)^2)))*AK1090</f>
        <v>0.00859788497785391</v>
      </c>
    </row>
    <row r="1091" customFormat="false" ht="15" hidden="false" customHeight="false" outlineLevel="0" collapsed="false">
      <c r="A1091" s="42" t="s">
        <v>1205</v>
      </c>
      <c r="B1091" s="32"/>
      <c r="C1091" s="0" t="s">
        <v>2154</v>
      </c>
      <c r="D1091" s="47"/>
      <c r="E1091" s="0" t="n">
        <v>8000</v>
      </c>
      <c r="F1091" s="0" t="n">
        <v>7796</v>
      </c>
      <c r="G1091" s="0" t="n">
        <f aca="false">(((F1091*3.7852*35.81)/1000)/(H1091^2))*1.2732</f>
        <v>21.0223682240001</v>
      </c>
      <c r="H1091" s="0" t="n">
        <v>8</v>
      </c>
      <c r="I1091" s="0" t="n">
        <v>9.04030102908499</v>
      </c>
      <c r="J1091" s="0" t="n">
        <v>68.0020357347871</v>
      </c>
      <c r="K1091" s="0" t="n">
        <v>3.9836139795159</v>
      </c>
      <c r="L1091" s="0" t="n">
        <v>0.005</v>
      </c>
      <c r="M1091" s="0" t="n">
        <v>0</v>
      </c>
      <c r="N1091" s="0" t="n">
        <v>454.560394926696</v>
      </c>
      <c r="O1091" s="0" t="n">
        <f aca="false">(N1091/2204.59)*EXP(L1091*M1091)</f>
        <v>0.206188177813877</v>
      </c>
      <c r="P1091" s="0" t="n">
        <v>0.107322321005691</v>
      </c>
      <c r="Q1091" s="0" t="n">
        <v>0.0548813846852914</v>
      </c>
      <c r="R1091" s="0" t="n">
        <f aca="false">18.998926608387*(I1091/Hoja4!$CO$2)</f>
        <v>0.371506589492134</v>
      </c>
      <c r="S1091" s="0" t="n">
        <v>0.388353619553598</v>
      </c>
      <c r="T1091" s="0" t="n">
        <v>0.0223763331258358</v>
      </c>
      <c r="U1091" s="0" t="n">
        <f aca="false">(SQRT(((P1091/G1091)^2)+((Q1091/H1091)^2)+((R1091/I1091)^2)+((S1091/J1091)^2)+((T1091/K1091)^2)))*O1091</f>
        <v>0.00881089190002834</v>
      </c>
      <c r="V1091" s="0" t="n">
        <f aca="false">O1091&gt;U1091</f>
        <v>1</v>
      </c>
      <c r="W1091" s="0" t="n">
        <v>70478.1868227466</v>
      </c>
      <c r="X1091" s="0" t="n">
        <v>4.994E-006</v>
      </c>
      <c r="Y1091" s="0" t="n">
        <f aca="false">(W1091*X1091)*EXP(L1091*M1091)</f>
        <v>0.351968064992796</v>
      </c>
      <c r="Z1091" s="0" t="n">
        <v>86703.9692565335</v>
      </c>
      <c r="AA1091" s="0" t="n">
        <v>804.406580767259</v>
      </c>
      <c r="AB1091" s="0" t="n">
        <f aca="false">X1091*0.1</f>
        <v>4.994E-007</v>
      </c>
      <c r="AC1091" s="0" t="n">
        <f aca="false">(SQRT(((AA1091/W1091)^2)+((AB1091/X1091)^2)))*Y1091</f>
        <v>0.0354253177194639</v>
      </c>
      <c r="AD1091" s="0" t="n">
        <v>5.223868284E-006</v>
      </c>
      <c r="AE1091" s="0" t="n">
        <f aca="false">(W1091*AD1091)*EXP(L1091*M1091)</f>
        <v>0.368168764857173</v>
      </c>
      <c r="AF1091" s="0" t="n">
        <v>86703.9692565335</v>
      </c>
      <c r="AG1091" s="0" t="n">
        <v>804.406580767259</v>
      </c>
      <c r="AH1091" s="0" t="n">
        <f aca="false">AD1091*0.1</f>
        <v>5.223868284E-007</v>
      </c>
      <c r="AI1091" s="0" t="n">
        <f aca="false">(SQRT(((AG1091/W1091)^2)+((AH1091/AD1091)^2)))*AE1091</f>
        <v>0.037055905824055</v>
      </c>
      <c r="AJ1091" s="0" t="n">
        <v>3.02832944E-007</v>
      </c>
      <c r="AK1091" s="0" t="n">
        <f aca="false">(W1091*AJ1091)*EXP(L1091*M1091)</f>
        <v>0.0213431168033143</v>
      </c>
      <c r="AL1091" s="0" t="n">
        <v>86703.9692565335</v>
      </c>
      <c r="AM1091" s="0" t="n">
        <v>804.406580767259</v>
      </c>
      <c r="AN1091" s="0" t="n">
        <f aca="false">AJ1091*0.1</f>
        <v>3.02832944E-008</v>
      </c>
      <c r="AO1091" s="0" t="n">
        <f aca="false">(SQRT(((AM1091/W1091)^2)+((AN1091/AJ1091)^2)))*AK1091</f>
        <v>0.00214816845356841</v>
      </c>
    </row>
    <row r="1092" customFormat="false" ht="15" hidden="false" customHeight="false" outlineLevel="0" collapsed="false">
      <c r="A1092" s="42" t="s">
        <v>1205</v>
      </c>
      <c r="B1092" s="40" t="s">
        <v>127</v>
      </c>
      <c r="C1092" s="0" t="s">
        <v>2122</v>
      </c>
      <c r="D1092" s="41"/>
      <c r="E1092" s="0" t="n">
        <v>8000</v>
      </c>
      <c r="F1092" s="0" t="n">
        <v>7796</v>
      </c>
      <c r="G1092" s="0" t="n">
        <f aca="false">(((F1092*3.7852*35.81)/1000)/(H1092^2))*1.2732</f>
        <v>21.0223682240001</v>
      </c>
      <c r="H1092" s="0" t="n">
        <v>8</v>
      </c>
      <c r="I1092" s="0" t="n">
        <v>76.5204411776697</v>
      </c>
      <c r="J1092" s="0" t="n">
        <v>68.0016224983599</v>
      </c>
      <c r="K1092" s="0" t="n">
        <v>3.82238500207701</v>
      </c>
      <c r="L1092" s="0" t="n">
        <v>0.005</v>
      </c>
      <c r="M1092" s="0" t="n">
        <v>0</v>
      </c>
      <c r="N1092" s="0" t="n">
        <v>2446.97574737031</v>
      </c>
      <c r="O1092" s="0" t="n">
        <f aca="false">(N1092/2204.59)*EXP(L1092*M1092)</f>
        <v>1.10994595247656</v>
      </c>
      <c r="P1092" s="0" t="n">
        <v>0.107322321005691</v>
      </c>
      <c r="Q1092" s="0" t="n">
        <v>0.0548813846852914</v>
      </c>
      <c r="R1092" s="0" t="n">
        <f aca="false">18.998926608387*(I1092/Hoja4!$CJ$2)</f>
        <v>0.279504819231468</v>
      </c>
      <c r="S1092" s="0" t="n">
        <v>0.346725101597201</v>
      </c>
      <c r="T1092" s="0" t="n">
        <v>0.0215793379964769</v>
      </c>
      <c r="U1092" s="0" t="n">
        <f aca="false">(SQRT(((P1092/G1092)^2)+((Q1092/H1092)^2)+((R1092/I1092)^2)+((S1092/J1092)^2)+((T1092/K1092)^2)))*O1092</f>
        <v>0.0133348810682755</v>
      </c>
      <c r="V1092" s="0" t="n">
        <f aca="false">O1092&gt;U1092</f>
        <v>1</v>
      </c>
      <c r="W1092" s="0" t="n">
        <v>596553.359421113</v>
      </c>
      <c r="X1092" s="0" t="n">
        <v>4.994E-006</v>
      </c>
      <c r="Y1092" s="0" t="n">
        <f aca="false">(W1092*X1092)*EXP(L1092*M1092)</f>
        <v>2.97918747694904</v>
      </c>
      <c r="Z1092" s="0" t="n">
        <v>253982.810488858</v>
      </c>
      <c r="AA1092" s="0" t="n">
        <v>3748.14709444969</v>
      </c>
      <c r="AB1092" s="0" t="n">
        <f aca="false">X1092*0.1</f>
        <v>4.994E-007</v>
      </c>
      <c r="AC1092" s="0" t="n">
        <f aca="false">(SQRT(((AA1092/W1092)^2)+((AB1092/X1092)^2)))*Y1092</f>
        <v>0.298506202587973</v>
      </c>
      <c r="AD1092" s="0" t="n">
        <v>5.223868284E-006</v>
      </c>
      <c r="AE1092" s="0" t="n">
        <f aca="false">(W1092*AD1092)*EXP(L1092*M1092)</f>
        <v>3.11631617399361</v>
      </c>
      <c r="AF1092" s="0" t="n">
        <v>253982.810488858</v>
      </c>
      <c r="AG1092" s="0" t="n">
        <v>3748.14709444969</v>
      </c>
      <c r="AH1092" s="0" t="n">
        <f aca="false">AD1092*0.1</f>
        <v>5.223868284E-007</v>
      </c>
      <c r="AI1092" s="0" t="n">
        <f aca="false">(SQRT(((AG1092/W1092)^2)+((AH1092/AD1092)^2)))*AE1092</f>
        <v>0.312246112189946</v>
      </c>
      <c r="AJ1092" s="0" t="n">
        <v>3.02832944E-007</v>
      </c>
      <c r="AK1092" s="0" t="n">
        <f aca="false">(W1092*AJ1092)*EXP(L1092*M1092)</f>
        <v>0.180656010086586</v>
      </c>
      <c r="AL1092" s="0" t="n">
        <v>253982.810488858</v>
      </c>
      <c r="AM1092" s="0" t="n">
        <v>3748.14709444969</v>
      </c>
      <c r="AN1092" s="0" t="n">
        <f aca="false">AJ1092*0.1</f>
        <v>3.02832944E-008</v>
      </c>
      <c r="AO1092" s="0" t="n">
        <f aca="false">(SQRT(((AM1092/W1092)^2)+((AN1092/AJ1092)^2)))*AK1092</f>
        <v>0.0181012238950693</v>
      </c>
    </row>
    <row r="1093" customFormat="false" ht="15" hidden="false" customHeight="false" outlineLevel="0" collapsed="false">
      <c r="A1093" s="42" t="s">
        <v>1205</v>
      </c>
      <c r="B1093" s="32"/>
      <c r="C1093" s="0" t="s">
        <v>2153</v>
      </c>
      <c r="D1093" s="47"/>
      <c r="E1093" s="0" t="n">
        <v>8000</v>
      </c>
      <c r="F1093" s="0" t="n">
        <v>7796</v>
      </c>
      <c r="G1093" s="0" t="n">
        <f aca="false">(((F1093*3.7852*35.81)/1000)/(H1093^2))*1.2732</f>
        <v>21.0223682240001</v>
      </c>
      <c r="H1093" s="0" t="n">
        <v>8</v>
      </c>
      <c r="I1093" s="0" t="n">
        <v>35.4484282011468</v>
      </c>
      <c r="J1093" s="0" t="n">
        <v>130.009325504884</v>
      </c>
      <c r="K1093" s="0" t="n">
        <v>0.00593973</v>
      </c>
      <c r="L1093" s="0" t="n">
        <v>0.005</v>
      </c>
      <c r="M1093" s="0" t="n">
        <v>0</v>
      </c>
      <c r="N1093" s="0" t="n">
        <v>5.08077058324179</v>
      </c>
      <c r="O1093" s="0" t="n">
        <f aca="false">(N1093/2204.59)*EXP(L1093*M1093)</f>
        <v>0.00230463287198154</v>
      </c>
      <c r="P1093" s="0" t="n">
        <v>0.107322321005691</v>
      </c>
      <c r="Q1093" s="0" t="n">
        <v>0.0548813846852914</v>
      </c>
      <c r="R1093" s="0" t="n">
        <f aca="false">18.998926608387*(I1093/Hoja4!$CJ$2)</f>
        <v>0.129481826867624</v>
      </c>
      <c r="S1093" s="0" t="n">
        <v>1.14894745568521</v>
      </c>
      <c r="T1093" s="0" t="n">
        <v>5.58086552427142E-005</v>
      </c>
      <c r="U1093" s="0" t="n">
        <f aca="false">(SQRT(((P1093/G1093)^2)+((Q1093/H1093)^2)+((R1093/I1093)^2)+((S1093/J1093)^2)+((T1093/K1093)^2)))*O1093</f>
        <v>3.66464279613918E-005</v>
      </c>
      <c r="V1093" s="0" t="n">
        <f aca="false">O1093&gt;U1093</f>
        <v>1</v>
      </c>
      <c r="W1093" s="0" t="n">
        <v>276355.94625614</v>
      </c>
      <c r="X1093" s="0" t="n">
        <v>4.994E-006</v>
      </c>
      <c r="Y1093" s="0" t="n">
        <f aca="false">(W1093*X1093)*EXP(L1093*M1093)</f>
        <v>1.38012159560316</v>
      </c>
      <c r="Z1093" s="0" t="n">
        <v>130019.522746523</v>
      </c>
      <c r="AA1093" s="0" t="n">
        <v>6507.82824848106</v>
      </c>
      <c r="AB1093" s="0" t="n">
        <f aca="false">X1093*0.1</f>
        <v>4.994E-007</v>
      </c>
      <c r="AC1093" s="0" t="n">
        <f aca="false">(SQRT(((AA1093/W1093)^2)+((AB1093/X1093)^2)))*Y1093</f>
        <v>0.141787207865345</v>
      </c>
      <c r="AD1093" s="0" t="n">
        <v>5.223868284E-006</v>
      </c>
      <c r="AE1093" s="0" t="n">
        <f aca="false">(W1093*AD1093)*EXP(L1093*M1093)</f>
        <v>1.44364706274226</v>
      </c>
      <c r="AF1093" s="0" t="n">
        <v>130019.522746523</v>
      </c>
      <c r="AG1093" s="0" t="n">
        <v>6507.82824848106</v>
      </c>
      <c r="AH1093" s="0" t="n">
        <f aca="false">AD1093*0.1</f>
        <v>5.223868284E-007</v>
      </c>
      <c r="AI1093" s="0" t="n">
        <f aca="false">(SQRT(((AG1093/W1093)^2)+((AH1093/AD1093)^2)))*AE1093</f>
        <v>0.14831351586798</v>
      </c>
      <c r="AJ1093" s="0" t="n">
        <v>3.02832944E-007</v>
      </c>
      <c r="AK1093" s="0" t="n">
        <f aca="false">(W1093*AJ1093)*EXP(L1093*M1093)</f>
        <v>0.0836896847966527</v>
      </c>
      <c r="AL1093" s="0" t="n">
        <v>130019.522746523</v>
      </c>
      <c r="AM1093" s="0" t="n">
        <v>6507.82824848106</v>
      </c>
      <c r="AN1093" s="0" t="n">
        <f aca="false">AJ1093*0.1</f>
        <v>3.02832944E-008</v>
      </c>
      <c r="AO1093" s="0" t="n">
        <f aca="false">(SQRT(((AM1093/W1093)^2)+((AN1093/AJ1093)^2)))*AK1093</f>
        <v>0.00859788497785391</v>
      </c>
    </row>
    <row r="1094" customFormat="false" ht="15" hidden="false" customHeight="false" outlineLevel="0" collapsed="false">
      <c r="A1094" s="42" t="s">
        <v>1205</v>
      </c>
      <c r="B1094" s="32"/>
      <c r="C1094" s="0" t="s">
        <v>2154</v>
      </c>
      <c r="D1094" s="47"/>
      <c r="E1094" s="0" t="n">
        <v>8000</v>
      </c>
      <c r="F1094" s="0" t="n">
        <v>7796</v>
      </c>
      <c r="G1094" s="0" t="n">
        <f aca="false">(((F1094*3.7852*35.81)/1000)/(H1094^2))*1.2732</f>
        <v>21.0223682240001</v>
      </c>
      <c r="H1094" s="0" t="n">
        <v>8</v>
      </c>
      <c r="I1094" s="0" t="n">
        <v>9.04030102908499</v>
      </c>
      <c r="J1094" s="0" t="n">
        <v>68.0020357347871</v>
      </c>
      <c r="K1094" s="0" t="n">
        <v>3.9836139795159</v>
      </c>
      <c r="L1094" s="0" t="n">
        <v>0.005</v>
      </c>
      <c r="M1094" s="0" t="n">
        <v>0</v>
      </c>
      <c r="N1094" s="0" t="n">
        <v>454.560394926696</v>
      </c>
      <c r="O1094" s="0" t="n">
        <f aca="false">(N1094/2204.59)*EXP(L1094*M1094)</f>
        <v>0.206188177813877</v>
      </c>
      <c r="P1094" s="0" t="n">
        <v>0.107322321005691</v>
      </c>
      <c r="Q1094" s="0" t="n">
        <v>0.0548813846852914</v>
      </c>
      <c r="R1094" s="0" t="n">
        <f aca="false">18.998926608387*(I1094/Hoja4!$CO$2)</f>
        <v>0.371506589492134</v>
      </c>
      <c r="S1094" s="0" t="n">
        <v>0.388353619553598</v>
      </c>
      <c r="T1094" s="0" t="n">
        <v>0.0223763331258358</v>
      </c>
      <c r="U1094" s="0" t="n">
        <f aca="false">(SQRT(((P1094/G1094)^2)+((Q1094/H1094)^2)+((R1094/I1094)^2)+((S1094/J1094)^2)+((T1094/K1094)^2)))*O1094</f>
        <v>0.00881089190002834</v>
      </c>
      <c r="V1094" s="0" t="n">
        <f aca="false">O1094&gt;U1094</f>
        <v>1</v>
      </c>
      <c r="W1094" s="0" t="n">
        <v>70478.1868227466</v>
      </c>
      <c r="X1094" s="0" t="n">
        <v>4.994E-006</v>
      </c>
      <c r="Y1094" s="0" t="n">
        <f aca="false">(W1094*X1094)*EXP(L1094*M1094)</f>
        <v>0.351968064992796</v>
      </c>
      <c r="Z1094" s="0" t="n">
        <v>86703.9692565335</v>
      </c>
      <c r="AA1094" s="0" t="n">
        <v>804.406580767259</v>
      </c>
      <c r="AB1094" s="0" t="n">
        <f aca="false">X1094*0.1</f>
        <v>4.994E-007</v>
      </c>
      <c r="AC1094" s="0" t="n">
        <f aca="false">(SQRT(((AA1094/W1094)^2)+((AB1094/X1094)^2)))*Y1094</f>
        <v>0.0354253177194639</v>
      </c>
      <c r="AD1094" s="0" t="n">
        <v>5.223868284E-006</v>
      </c>
      <c r="AE1094" s="0" t="n">
        <f aca="false">(W1094*AD1094)*EXP(L1094*M1094)</f>
        <v>0.368168764857173</v>
      </c>
      <c r="AF1094" s="0" t="n">
        <v>86703.9692565335</v>
      </c>
      <c r="AG1094" s="0" t="n">
        <v>804.406580767259</v>
      </c>
      <c r="AH1094" s="0" t="n">
        <f aca="false">AD1094*0.1</f>
        <v>5.223868284E-007</v>
      </c>
      <c r="AI1094" s="0" t="n">
        <f aca="false">(SQRT(((AG1094/W1094)^2)+((AH1094/AD1094)^2)))*AE1094</f>
        <v>0.037055905824055</v>
      </c>
      <c r="AJ1094" s="0" t="n">
        <v>3.02832944E-007</v>
      </c>
      <c r="AK1094" s="0" t="n">
        <f aca="false">(W1094*AJ1094)*EXP(L1094*M1094)</f>
        <v>0.0213431168033143</v>
      </c>
      <c r="AL1094" s="0" t="n">
        <v>86703.9692565335</v>
      </c>
      <c r="AM1094" s="0" t="n">
        <v>804.406580767259</v>
      </c>
      <c r="AN1094" s="0" t="n">
        <f aca="false">AJ1094*0.1</f>
        <v>3.02832944E-008</v>
      </c>
      <c r="AO1094" s="0" t="n">
        <f aca="false">(SQRT(((AM1094/W1094)^2)+((AN1094/AJ1094)^2)))*AK1094</f>
        <v>0.00214816845356841</v>
      </c>
    </row>
    <row r="1095" customFormat="false" ht="15" hidden="false" customHeight="false" outlineLevel="0" collapsed="false">
      <c r="A1095" s="42" t="s">
        <v>1205</v>
      </c>
      <c r="B1095" s="50" t="s">
        <v>1605</v>
      </c>
      <c r="C1095" s="0" t="s">
        <v>2122</v>
      </c>
      <c r="D1095" s="41"/>
      <c r="E1095" s="0" t="n">
        <v>8000</v>
      </c>
      <c r="F1095" s="0" t="n">
        <v>7796</v>
      </c>
      <c r="G1095" s="0" t="n">
        <f aca="false">(((F1095*3.7852*35.81)/1000)/(H1095^2))*1.2732</f>
        <v>21.0223682240001</v>
      </c>
      <c r="H1095" s="0" t="n">
        <v>8</v>
      </c>
      <c r="I1095" s="0" t="n">
        <v>76.5204411776697</v>
      </c>
      <c r="J1095" s="0" t="n">
        <v>68.0016224983599</v>
      </c>
      <c r="K1095" s="0" t="n">
        <v>3.82238500207701</v>
      </c>
      <c r="L1095" s="0" t="n">
        <v>0.005</v>
      </c>
      <c r="M1095" s="0" t="n">
        <v>0</v>
      </c>
      <c r="N1095" s="0" t="n">
        <v>2446.97574737031</v>
      </c>
      <c r="O1095" s="0" t="n">
        <f aca="false">(N1095/2204.59)*EXP(L1095*M1095)</f>
        <v>1.10994595247656</v>
      </c>
      <c r="P1095" s="0" t="n">
        <v>0.107322321005691</v>
      </c>
      <c r="Q1095" s="0" t="n">
        <v>0.0548813846852914</v>
      </c>
      <c r="R1095" s="0" t="n">
        <f aca="false">18.998926608387*(I1095/Hoja4!$CJ$2)</f>
        <v>0.279504819231468</v>
      </c>
      <c r="S1095" s="0" t="n">
        <v>0.346725101597201</v>
      </c>
      <c r="T1095" s="0" t="n">
        <v>0.0215793379964769</v>
      </c>
      <c r="U1095" s="0" t="n">
        <f aca="false">(SQRT(((P1095/G1095)^2)+((Q1095/H1095)^2)+((R1095/I1095)^2)+((S1095/J1095)^2)+((T1095/K1095)^2)))*O1095</f>
        <v>0.0133348810682755</v>
      </c>
      <c r="V1095" s="0" t="n">
        <f aca="false">O1095&gt;U1095</f>
        <v>1</v>
      </c>
      <c r="W1095" s="0" t="n">
        <v>596553.359421113</v>
      </c>
      <c r="X1095" s="0" t="n">
        <v>4.994E-006</v>
      </c>
      <c r="Y1095" s="0" t="n">
        <f aca="false">(W1095*X1095)*EXP(L1095*M1095)</f>
        <v>2.97918747694904</v>
      </c>
      <c r="Z1095" s="0" t="n">
        <v>253982.810488858</v>
      </c>
      <c r="AA1095" s="0" t="n">
        <v>3748.14709444969</v>
      </c>
      <c r="AB1095" s="0" t="n">
        <f aca="false">X1095*0.1</f>
        <v>4.994E-007</v>
      </c>
      <c r="AC1095" s="0" t="n">
        <f aca="false">(SQRT(((AA1095/W1095)^2)+((AB1095/X1095)^2)))*Y1095</f>
        <v>0.298506202587973</v>
      </c>
      <c r="AD1095" s="0" t="n">
        <v>5.223868284E-006</v>
      </c>
      <c r="AE1095" s="0" t="n">
        <f aca="false">(W1095*AD1095)*EXP(L1095*M1095)</f>
        <v>3.11631617399361</v>
      </c>
      <c r="AF1095" s="0" t="n">
        <v>253982.810488858</v>
      </c>
      <c r="AG1095" s="0" t="n">
        <v>3748.14709444969</v>
      </c>
      <c r="AH1095" s="0" t="n">
        <f aca="false">AD1095*0.1</f>
        <v>5.223868284E-007</v>
      </c>
      <c r="AI1095" s="0" t="n">
        <f aca="false">(SQRT(((AG1095/W1095)^2)+((AH1095/AD1095)^2)))*AE1095</f>
        <v>0.312246112189946</v>
      </c>
      <c r="AJ1095" s="0" t="n">
        <v>3.02832944E-007</v>
      </c>
      <c r="AK1095" s="0" t="n">
        <f aca="false">(W1095*AJ1095)*EXP(L1095*M1095)</f>
        <v>0.180656010086586</v>
      </c>
      <c r="AL1095" s="0" t="n">
        <v>253982.810488858</v>
      </c>
      <c r="AM1095" s="0" t="n">
        <v>3748.14709444969</v>
      </c>
      <c r="AN1095" s="0" t="n">
        <f aca="false">AJ1095*0.1</f>
        <v>3.02832944E-008</v>
      </c>
      <c r="AO1095" s="0" t="n">
        <f aca="false">(SQRT(((AM1095/W1095)^2)+((AN1095/AJ1095)^2)))*AK1095</f>
        <v>0.0181012238950693</v>
      </c>
    </row>
    <row r="1096" customFormat="false" ht="15" hidden="false" customHeight="false" outlineLevel="0" collapsed="false">
      <c r="A1096" s="42" t="s">
        <v>1205</v>
      </c>
      <c r="B1096" s="32"/>
      <c r="C1096" s="0" t="s">
        <v>2153</v>
      </c>
      <c r="D1096" s="47"/>
      <c r="E1096" s="0" t="n">
        <v>8000</v>
      </c>
      <c r="F1096" s="0" t="n">
        <v>7796</v>
      </c>
      <c r="G1096" s="0" t="n">
        <f aca="false">(((F1096*3.7852*35.81)/1000)/(H1096^2))*1.2732</f>
        <v>21.0223682240001</v>
      </c>
      <c r="H1096" s="0" t="n">
        <v>8</v>
      </c>
      <c r="I1096" s="0" t="n">
        <v>35.4484282011468</v>
      </c>
      <c r="J1096" s="0" t="n">
        <v>130.009325504884</v>
      </c>
      <c r="K1096" s="0" t="n">
        <v>0.00593973</v>
      </c>
      <c r="L1096" s="0" t="n">
        <v>0.005</v>
      </c>
      <c r="M1096" s="0" t="n">
        <v>0</v>
      </c>
      <c r="N1096" s="0" t="n">
        <v>5.08077058324179</v>
      </c>
      <c r="O1096" s="0" t="n">
        <f aca="false">(N1096/2204.59)*EXP(L1096*M1096)</f>
        <v>0.00230463287198154</v>
      </c>
      <c r="P1096" s="0" t="n">
        <v>0.107322321005691</v>
      </c>
      <c r="Q1096" s="0" t="n">
        <v>0.0548813846852914</v>
      </c>
      <c r="R1096" s="0" t="n">
        <f aca="false">18.998926608387*(I1096/Hoja4!$CJ$2)</f>
        <v>0.129481826867624</v>
      </c>
      <c r="S1096" s="0" t="n">
        <v>1.14894745568521</v>
      </c>
      <c r="T1096" s="0" t="n">
        <v>5.58086552427142E-005</v>
      </c>
      <c r="U1096" s="0" t="n">
        <f aca="false">(SQRT(((P1096/G1096)^2)+((Q1096/H1096)^2)+((R1096/I1096)^2)+((S1096/J1096)^2)+((T1096/K1096)^2)))*O1096</f>
        <v>3.66464279613918E-005</v>
      </c>
      <c r="V1096" s="0" t="n">
        <f aca="false">O1096&gt;U1096</f>
        <v>1</v>
      </c>
      <c r="W1096" s="0" t="n">
        <v>276355.94625614</v>
      </c>
      <c r="X1096" s="0" t="n">
        <v>4.994E-006</v>
      </c>
      <c r="Y1096" s="0" t="n">
        <f aca="false">(W1096*X1096)*EXP(L1096*M1096)</f>
        <v>1.38012159560316</v>
      </c>
      <c r="Z1096" s="0" t="n">
        <v>130019.522746523</v>
      </c>
      <c r="AA1096" s="0" t="n">
        <v>6507.82824848106</v>
      </c>
      <c r="AB1096" s="0" t="n">
        <f aca="false">X1096*0.1</f>
        <v>4.994E-007</v>
      </c>
      <c r="AC1096" s="0" t="n">
        <f aca="false">(SQRT(((AA1096/W1096)^2)+((AB1096/X1096)^2)))*Y1096</f>
        <v>0.141787207865345</v>
      </c>
      <c r="AD1096" s="0" t="n">
        <v>5.223868284E-006</v>
      </c>
      <c r="AE1096" s="0" t="n">
        <f aca="false">(W1096*AD1096)*EXP(L1096*M1096)</f>
        <v>1.44364706274226</v>
      </c>
      <c r="AF1096" s="0" t="n">
        <v>130019.522746523</v>
      </c>
      <c r="AG1096" s="0" t="n">
        <v>6507.82824848106</v>
      </c>
      <c r="AH1096" s="0" t="n">
        <f aca="false">AD1096*0.1</f>
        <v>5.223868284E-007</v>
      </c>
      <c r="AI1096" s="0" t="n">
        <f aca="false">(SQRT(((AG1096/W1096)^2)+((AH1096/AD1096)^2)))*AE1096</f>
        <v>0.14831351586798</v>
      </c>
      <c r="AJ1096" s="0" t="n">
        <v>3.02832944E-007</v>
      </c>
      <c r="AK1096" s="0" t="n">
        <f aca="false">(W1096*AJ1096)*EXP(L1096*M1096)</f>
        <v>0.0836896847966527</v>
      </c>
      <c r="AL1096" s="0" t="n">
        <v>130019.522746523</v>
      </c>
      <c r="AM1096" s="0" t="n">
        <v>6507.82824848106</v>
      </c>
      <c r="AN1096" s="0" t="n">
        <f aca="false">AJ1096*0.1</f>
        <v>3.02832944E-008</v>
      </c>
      <c r="AO1096" s="0" t="n">
        <f aca="false">(SQRT(((AM1096/W1096)^2)+((AN1096/AJ1096)^2)))*AK1096</f>
        <v>0.00859788497785391</v>
      </c>
    </row>
    <row r="1097" customFormat="false" ht="15" hidden="false" customHeight="false" outlineLevel="0" collapsed="false">
      <c r="A1097" s="42" t="s">
        <v>1205</v>
      </c>
      <c r="B1097" s="32"/>
      <c r="C1097" s="0" t="s">
        <v>2154</v>
      </c>
      <c r="D1097" s="47"/>
      <c r="E1097" s="0" t="n">
        <v>8000</v>
      </c>
      <c r="F1097" s="0" t="n">
        <v>7796</v>
      </c>
      <c r="G1097" s="0" t="n">
        <f aca="false">(((F1097*3.7852*35.81)/1000)/(H1097^2))*1.2732</f>
        <v>21.0223682240001</v>
      </c>
      <c r="H1097" s="0" t="n">
        <v>8</v>
      </c>
      <c r="I1097" s="0" t="n">
        <v>9.04030102908499</v>
      </c>
      <c r="J1097" s="0" t="n">
        <v>68.0020357347871</v>
      </c>
      <c r="K1097" s="0" t="n">
        <v>3.9836139795159</v>
      </c>
      <c r="L1097" s="0" t="n">
        <v>0.005</v>
      </c>
      <c r="M1097" s="0" t="n">
        <v>0</v>
      </c>
      <c r="N1097" s="0" t="n">
        <v>454.560394926696</v>
      </c>
      <c r="O1097" s="0" t="n">
        <f aca="false">(N1097/2204.59)*EXP(L1097*M1097)</f>
        <v>0.206188177813877</v>
      </c>
      <c r="P1097" s="0" t="n">
        <v>0.107322321005691</v>
      </c>
      <c r="Q1097" s="0" t="n">
        <v>0.0548813846852914</v>
      </c>
      <c r="R1097" s="0" t="n">
        <f aca="false">18.998926608387*(I1097/Hoja4!$CO$2)</f>
        <v>0.371506589492134</v>
      </c>
      <c r="S1097" s="0" t="n">
        <v>0.388353619553598</v>
      </c>
      <c r="T1097" s="0" t="n">
        <v>0.0223763331258358</v>
      </c>
      <c r="U1097" s="0" t="n">
        <f aca="false">(SQRT(((P1097/G1097)^2)+((Q1097/H1097)^2)+((R1097/I1097)^2)+((S1097/J1097)^2)+((T1097/K1097)^2)))*O1097</f>
        <v>0.00881089190002834</v>
      </c>
      <c r="V1097" s="0" t="n">
        <f aca="false">O1097&gt;U1097</f>
        <v>1</v>
      </c>
      <c r="W1097" s="0" t="n">
        <v>70478.1868227466</v>
      </c>
      <c r="X1097" s="0" t="n">
        <v>4.994E-006</v>
      </c>
      <c r="Y1097" s="0" t="n">
        <f aca="false">(W1097*X1097)*EXP(L1097*M1097)</f>
        <v>0.351968064992796</v>
      </c>
      <c r="Z1097" s="0" t="n">
        <v>86703.9692565335</v>
      </c>
      <c r="AA1097" s="0" t="n">
        <v>804.406580767259</v>
      </c>
      <c r="AB1097" s="0" t="n">
        <f aca="false">X1097*0.1</f>
        <v>4.994E-007</v>
      </c>
      <c r="AC1097" s="0" t="n">
        <f aca="false">(SQRT(((AA1097/W1097)^2)+((AB1097/X1097)^2)))*Y1097</f>
        <v>0.0354253177194639</v>
      </c>
      <c r="AD1097" s="0" t="n">
        <v>5.223868284E-006</v>
      </c>
      <c r="AE1097" s="0" t="n">
        <f aca="false">(W1097*AD1097)*EXP(L1097*M1097)</f>
        <v>0.368168764857173</v>
      </c>
      <c r="AF1097" s="0" t="n">
        <v>86703.9692565335</v>
      </c>
      <c r="AG1097" s="0" t="n">
        <v>804.406580767259</v>
      </c>
      <c r="AH1097" s="0" t="n">
        <f aca="false">AD1097*0.1</f>
        <v>5.223868284E-007</v>
      </c>
      <c r="AI1097" s="0" t="n">
        <f aca="false">(SQRT(((AG1097/W1097)^2)+((AH1097/AD1097)^2)))*AE1097</f>
        <v>0.037055905824055</v>
      </c>
      <c r="AJ1097" s="0" t="n">
        <v>3.02832944E-007</v>
      </c>
      <c r="AK1097" s="0" t="n">
        <f aca="false">(W1097*AJ1097)*EXP(L1097*M1097)</f>
        <v>0.0213431168033143</v>
      </c>
      <c r="AL1097" s="0" t="n">
        <v>86703.9692565335</v>
      </c>
      <c r="AM1097" s="0" t="n">
        <v>804.406580767259</v>
      </c>
      <c r="AN1097" s="0" t="n">
        <f aca="false">AJ1097*0.1</f>
        <v>3.02832944E-008</v>
      </c>
      <c r="AO1097" s="0" t="n">
        <f aca="false">(SQRT(((AM1097/W1097)^2)+((AN1097/AJ1097)^2)))*AK1097</f>
        <v>0.00214816845356841</v>
      </c>
    </row>
    <row r="1098" customFormat="false" ht="15" hidden="false" customHeight="false" outlineLevel="0" collapsed="false">
      <c r="A1098" s="42" t="s">
        <v>1205</v>
      </c>
      <c r="B1098" s="40" t="s">
        <v>1609</v>
      </c>
      <c r="C1098" s="0" t="s">
        <v>2122</v>
      </c>
      <c r="D1098" s="41"/>
      <c r="E1098" s="0" t="n">
        <v>8000</v>
      </c>
      <c r="F1098" s="0" t="n">
        <v>7796</v>
      </c>
      <c r="G1098" s="0" t="n">
        <f aca="false">(((F1098*3.7852*35.81)/1000)/(H1098^2))*1.2732</f>
        <v>21.0223682240001</v>
      </c>
      <c r="H1098" s="0" t="n">
        <v>8</v>
      </c>
      <c r="I1098" s="0" t="n">
        <v>76.5204411776697</v>
      </c>
      <c r="J1098" s="0" t="n">
        <v>68.0016224983599</v>
      </c>
      <c r="K1098" s="0" t="n">
        <v>3.82238500207701</v>
      </c>
      <c r="L1098" s="0" t="n">
        <v>0.005</v>
      </c>
      <c r="M1098" s="0" t="n">
        <v>0</v>
      </c>
      <c r="N1098" s="0" t="n">
        <v>2446.97574737031</v>
      </c>
      <c r="O1098" s="0" t="n">
        <f aca="false">(N1098/2204.59)*EXP(L1098*M1098)</f>
        <v>1.10994595247656</v>
      </c>
      <c r="P1098" s="0" t="n">
        <v>0.107322321005691</v>
      </c>
      <c r="Q1098" s="0" t="n">
        <v>0.0548813846852914</v>
      </c>
      <c r="R1098" s="0" t="n">
        <f aca="false">18.998926608387*(I1098/Hoja4!$CJ$2)</f>
        <v>0.279504819231468</v>
      </c>
      <c r="S1098" s="0" t="n">
        <v>0.346725101597201</v>
      </c>
      <c r="T1098" s="0" t="n">
        <v>0.0215793379964769</v>
      </c>
      <c r="U1098" s="0" t="n">
        <f aca="false">(SQRT(((P1098/G1098)^2)+((Q1098/H1098)^2)+((R1098/I1098)^2)+((S1098/J1098)^2)+((T1098/K1098)^2)))*O1098</f>
        <v>0.0133348810682755</v>
      </c>
      <c r="V1098" s="0" t="n">
        <f aca="false">O1098&gt;U1098</f>
        <v>1</v>
      </c>
      <c r="W1098" s="0" t="n">
        <v>596553.359421113</v>
      </c>
      <c r="X1098" s="0" t="n">
        <v>4.994E-006</v>
      </c>
      <c r="Y1098" s="0" t="n">
        <f aca="false">(W1098*X1098)*EXP(L1098*M1098)</f>
        <v>2.97918747694904</v>
      </c>
      <c r="Z1098" s="0" t="n">
        <v>253982.810488858</v>
      </c>
      <c r="AA1098" s="0" t="n">
        <v>3748.14709444969</v>
      </c>
      <c r="AB1098" s="0" t="n">
        <f aca="false">X1098*0.1</f>
        <v>4.994E-007</v>
      </c>
      <c r="AC1098" s="0" t="n">
        <f aca="false">(SQRT(((AA1098/W1098)^2)+((AB1098/X1098)^2)))*Y1098</f>
        <v>0.298506202587973</v>
      </c>
      <c r="AD1098" s="0" t="n">
        <v>5.223868284E-006</v>
      </c>
      <c r="AE1098" s="0" t="n">
        <f aca="false">(W1098*AD1098)*EXP(L1098*M1098)</f>
        <v>3.11631617399361</v>
      </c>
      <c r="AF1098" s="0" t="n">
        <v>253982.810488858</v>
      </c>
      <c r="AG1098" s="0" t="n">
        <v>3748.14709444969</v>
      </c>
      <c r="AH1098" s="0" t="n">
        <f aca="false">AD1098*0.1</f>
        <v>5.223868284E-007</v>
      </c>
      <c r="AI1098" s="0" t="n">
        <f aca="false">(SQRT(((AG1098/W1098)^2)+((AH1098/AD1098)^2)))*AE1098</f>
        <v>0.312246112189946</v>
      </c>
      <c r="AJ1098" s="0" t="n">
        <v>3.02832944E-007</v>
      </c>
      <c r="AK1098" s="0" t="n">
        <f aca="false">(W1098*AJ1098)*EXP(L1098*M1098)</f>
        <v>0.180656010086586</v>
      </c>
      <c r="AL1098" s="0" t="n">
        <v>253982.810488858</v>
      </c>
      <c r="AM1098" s="0" t="n">
        <v>3748.14709444969</v>
      </c>
      <c r="AN1098" s="0" t="n">
        <f aca="false">AJ1098*0.1</f>
        <v>3.02832944E-008</v>
      </c>
      <c r="AO1098" s="0" t="n">
        <f aca="false">(SQRT(((AM1098/W1098)^2)+((AN1098/AJ1098)^2)))*AK1098</f>
        <v>0.0181012238950693</v>
      </c>
    </row>
    <row r="1099" customFormat="false" ht="15" hidden="false" customHeight="false" outlineLevel="0" collapsed="false">
      <c r="A1099" s="42" t="s">
        <v>1205</v>
      </c>
      <c r="B1099" s="32"/>
      <c r="C1099" s="0" t="s">
        <v>2153</v>
      </c>
      <c r="D1099" s="47"/>
      <c r="E1099" s="0" t="n">
        <v>8000</v>
      </c>
      <c r="F1099" s="0" t="n">
        <v>7796</v>
      </c>
      <c r="G1099" s="0" t="n">
        <f aca="false">(((F1099*3.7852*35.81)/1000)/(H1099^2))*1.2732</f>
        <v>21.0223682240001</v>
      </c>
      <c r="H1099" s="0" t="n">
        <v>8</v>
      </c>
      <c r="I1099" s="0" t="n">
        <v>35.4484282011468</v>
      </c>
      <c r="J1099" s="0" t="n">
        <v>130.009325504884</v>
      </c>
      <c r="K1099" s="0" t="n">
        <v>0.00593973</v>
      </c>
      <c r="L1099" s="0" t="n">
        <v>0.005</v>
      </c>
      <c r="M1099" s="0" t="n">
        <v>0</v>
      </c>
      <c r="N1099" s="0" t="n">
        <v>5.08077058324179</v>
      </c>
      <c r="O1099" s="0" t="n">
        <f aca="false">(N1099/2204.59)*EXP(L1099*M1099)</f>
        <v>0.00230463287198154</v>
      </c>
      <c r="P1099" s="0" t="n">
        <v>0.107322321005691</v>
      </c>
      <c r="Q1099" s="0" t="n">
        <v>0.0548813846852914</v>
      </c>
      <c r="R1099" s="0" t="n">
        <f aca="false">18.998926608387*(I1099/Hoja4!$CJ$2)</f>
        <v>0.129481826867624</v>
      </c>
      <c r="S1099" s="0" t="n">
        <v>1.14894745568521</v>
      </c>
      <c r="T1099" s="0" t="n">
        <v>5.58086552427142E-005</v>
      </c>
      <c r="U1099" s="0" t="n">
        <f aca="false">(SQRT(((P1099/G1099)^2)+((Q1099/H1099)^2)+((R1099/I1099)^2)+((S1099/J1099)^2)+((T1099/K1099)^2)))*O1099</f>
        <v>3.66464279613918E-005</v>
      </c>
      <c r="V1099" s="0" t="n">
        <f aca="false">O1099&gt;U1099</f>
        <v>1</v>
      </c>
      <c r="W1099" s="0" t="n">
        <v>276355.94625614</v>
      </c>
      <c r="X1099" s="0" t="n">
        <v>4.994E-006</v>
      </c>
      <c r="Y1099" s="0" t="n">
        <f aca="false">(W1099*X1099)*EXP(L1099*M1099)</f>
        <v>1.38012159560316</v>
      </c>
      <c r="Z1099" s="0" t="n">
        <v>130019.522746523</v>
      </c>
      <c r="AA1099" s="0" t="n">
        <v>6507.82824848106</v>
      </c>
      <c r="AB1099" s="0" t="n">
        <f aca="false">X1099*0.1</f>
        <v>4.994E-007</v>
      </c>
      <c r="AC1099" s="0" t="n">
        <f aca="false">(SQRT(((AA1099/W1099)^2)+((AB1099/X1099)^2)))*Y1099</f>
        <v>0.141787207865345</v>
      </c>
      <c r="AD1099" s="0" t="n">
        <v>5.223868284E-006</v>
      </c>
      <c r="AE1099" s="0" t="n">
        <f aca="false">(W1099*AD1099)*EXP(L1099*M1099)</f>
        <v>1.44364706274226</v>
      </c>
      <c r="AF1099" s="0" t="n">
        <v>130019.522746523</v>
      </c>
      <c r="AG1099" s="0" t="n">
        <v>6507.82824848106</v>
      </c>
      <c r="AH1099" s="0" t="n">
        <f aca="false">AD1099*0.1</f>
        <v>5.223868284E-007</v>
      </c>
      <c r="AI1099" s="0" t="n">
        <f aca="false">(SQRT(((AG1099/W1099)^2)+((AH1099/AD1099)^2)))*AE1099</f>
        <v>0.14831351586798</v>
      </c>
      <c r="AJ1099" s="0" t="n">
        <v>3.02832944E-007</v>
      </c>
      <c r="AK1099" s="0" t="n">
        <f aca="false">(W1099*AJ1099)*EXP(L1099*M1099)</f>
        <v>0.0836896847966527</v>
      </c>
      <c r="AL1099" s="0" t="n">
        <v>130019.522746523</v>
      </c>
      <c r="AM1099" s="0" t="n">
        <v>6507.82824848106</v>
      </c>
      <c r="AN1099" s="0" t="n">
        <f aca="false">AJ1099*0.1</f>
        <v>3.02832944E-008</v>
      </c>
      <c r="AO1099" s="0" t="n">
        <f aca="false">(SQRT(((AM1099/W1099)^2)+((AN1099/AJ1099)^2)))*AK1099</f>
        <v>0.00859788497785391</v>
      </c>
    </row>
    <row r="1100" customFormat="false" ht="15" hidden="false" customHeight="false" outlineLevel="0" collapsed="false">
      <c r="A1100" s="42" t="s">
        <v>1205</v>
      </c>
      <c r="B1100" s="32"/>
      <c r="C1100" s="0" t="s">
        <v>2154</v>
      </c>
      <c r="D1100" s="47"/>
      <c r="E1100" s="0" t="n">
        <v>8000</v>
      </c>
      <c r="F1100" s="0" t="n">
        <v>7796</v>
      </c>
      <c r="G1100" s="0" t="n">
        <f aca="false">(((F1100*3.7852*35.81)/1000)/(H1100^2))*1.2732</f>
        <v>21.0223682240001</v>
      </c>
      <c r="H1100" s="0" t="n">
        <v>8</v>
      </c>
      <c r="I1100" s="0" t="n">
        <v>9.04030102908499</v>
      </c>
      <c r="J1100" s="0" t="n">
        <v>68.0020357347871</v>
      </c>
      <c r="K1100" s="0" t="n">
        <v>3.9836139795159</v>
      </c>
      <c r="L1100" s="0" t="n">
        <v>0.005</v>
      </c>
      <c r="M1100" s="0" t="n">
        <v>0</v>
      </c>
      <c r="N1100" s="0" t="n">
        <v>454.560394926696</v>
      </c>
      <c r="O1100" s="0" t="n">
        <f aca="false">(N1100/2204.59)*EXP(L1100*M1100)</f>
        <v>0.206188177813877</v>
      </c>
      <c r="P1100" s="0" t="n">
        <v>0.107322321005691</v>
      </c>
      <c r="Q1100" s="0" t="n">
        <v>0.0548813846852914</v>
      </c>
      <c r="R1100" s="0" t="n">
        <f aca="false">18.998926608387*(I1100/Hoja4!$CO$2)</f>
        <v>0.371506589492134</v>
      </c>
      <c r="S1100" s="0" t="n">
        <v>0.388353619553598</v>
      </c>
      <c r="T1100" s="0" t="n">
        <v>0.0223763331258358</v>
      </c>
      <c r="U1100" s="0" t="n">
        <f aca="false">(SQRT(((P1100/G1100)^2)+((Q1100/H1100)^2)+((R1100/I1100)^2)+((S1100/J1100)^2)+((T1100/K1100)^2)))*O1100</f>
        <v>0.00881089190002834</v>
      </c>
      <c r="V1100" s="0" t="n">
        <f aca="false">O1100&gt;U1100</f>
        <v>1</v>
      </c>
      <c r="W1100" s="0" t="n">
        <v>70478.1868227466</v>
      </c>
      <c r="X1100" s="0" t="n">
        <v>4.994E-006</v>
      </c>
      <c r="Y1100" s="0" t="n">
        <f aca="false">(W1100*X1100)*EXP(L1100*M1100)</f>
        <v>0.351968064992796</v>
      </c>
      <c r="Z1100" s="0" t="n">
        <v>86703.9692565335</v>
      </c>
      <c r="AA1100" s="0" t="n">
        <v>804.406580767259</v>
      </c>
      <c r="AB1100" s="0" t="n">
        <f aca="false">X1100*0.1</f>
        <v>4.994E-007</v>
      </c>
      <c r="AC1100" s="0" t="n">
        <f aca="false">(SQRT(((AA1100/W1100)^2)+((AB1100/X1100)^2)))*Y1100</f>
        <v>0.0354253177194639</v>
      </c>
      <c r="AD1100" s="0" t="n">
        <v>5.223868284E-006</v>
      </c>
      <c r="AE1100" s="0" t="n">
        <f aca="false">(W1100*AD1100)*EXP(L1100*M1100)</f>
        <v>0.368168764857173</v>
      </c>
      <c r="AF1100" s="0" t="n">
        <v>86703.9692565335</v>
      </c>
      <c r="AG1100" s="0" t="n">
        <v>804.406580767259</v>
      </c>
      <c r="AH1100" s="0" t="n">
        <f aca="false">AD1100*0.1</f>
        <v>5.223868284E-007</v>
      </c>
      <c r="AI1100" s="0" t="n">
        <f aca="false">(SQRT(((AG1100/W1100)^2)+((AH1100/AD1100)^2)))*AE1100</f>
        <v>0.037055905824055</v>
      </c>
      <c r="AJ1100" s="0" t="n">
        <v>3.02832944E-007</v>
      </c>
      <c r="AK1100" s="0" t="n">
        <f aca="false">(W1100*AJ1100)*EXP(L1100*M1100)</f>
        <v>0.0213431168033143</v>
      </c>
      <c r="AL1100" s="0" t="n">
        <v>86703.9692565335</v>
      </c>
      <c r="AM1100" s="0" t="n">
        <v>804.406580767259</v>
      </c>
      <c r="AN1100" s="0" t="n">
        <f aca="false">AJ1100*0.1</f>
        <v>3.02832944E-008</v>
      </c>
      <c r="AO1100" s="0" t="n">
        <f aca="false">(SQRT(((AM1100/W1100)^2)+((AN1100/AJ1100)^2)))*AK1100</f>
        <v>0.00214816845356841</v>
      </c>
    </row>
    <row r="1101" customFormat="false" ht="15" hidden="false" customHeight="false" outlineLevel="0" collapsed="false">
      <c r="A1101" s="42" t="s">
        <v>1205</v>
      </c>
      <c r="B1101" s="50" t="s">
        <v>1613</v>
      </c>
      <c r="C1101" s="0" t="s">
        <v>2122</v>
      </c>
      <c r="D1101" s="41"/>
      <c r="E1101" s="0" t="n">
        <v>8000</v>
      </c>
      <c r="F1101" s="0" t="n">
        <v>7796</v>
      </c>
      <c r="G1101" s="0" t="n">
        <f aca="false">(((F1101*3.7852*35.81)/1000)/(H1101^2))*1.2732</f>
        <v>21.0223682240001</v>
      </c>
      <c r="H1101" s="0" t="n">
        <v>8</v>
      </c>
      <c r="I1101" s="0" t="n">
        <v>76.5204411776697</v>
      </c>
      <c r="J1101" s="0" t="n">
        <v>68.0016224983599</v>
      </c>
      <c r="K1101" s="0" t="n">
        <v>3.82238500207701</v>
      </c>
      <c r="L1101" s="0" t="n">
        <v>0.005</v>
      </c>
      <c r="M1101" s="0" t="n">
        <v>0</v>
      </c>
      <c r="N1101" s="0" t="n">
        <v>2446.97574737031</v>
      </c>
      <c r="O1101" s="0" t="n">
        <f aca="false">(N1101/2204.59)*EXP(L1101*M1101)</f>
        <v>1.10994595247656</v>
      </c>
      <c r="P1101" s="0" t="n">
        <v>0.107322321005691</v>
      </c>
      <c r="Q1101" s="0" t="n">
        <v>0.0548813846852914</v>
      </c>
      <c r="R1101" s="0" t="n">
        <f aca="false">18.998926608387*(I1101/Hoja4!$CJ$2)</f>
        <v>0.279504819231468</v>
      </c>
      <c r="S1101" s="0" t="n">
        <v>0.346725101597201</v>
      </c>
      <c r="T1101" s="0" t="n">
        <v>0.0215793379964769</v>
      </c>
      <c r="U1101" s="0" t="n">
        <f aca="false">(SQRT(((P1101/G1101)^2)+((Q1101/H1101)^2)+((R1101/I1101)^2)+((S1101/J1101)^2)+((T1101/K1101)^2)))*O1101</f>
        <v>0.0133348810682755</v>
      </c>
      <c r="V1101" s="0" t="n">
        <f aca="false">O1101&gt;U1101</f>
        <v>1</v>
      </c>
      <c r="W1101" s="0" t="n">
        <v>596553.359421113</v>
      </c>
      <c r="X1101" s="0" t="n">
        <v>4.994E-006</v>
      </c>
      <c r="Y1101" s="0" t="n">
        <f aca="false">(W1101*X1101)*EXP(L1101*M1101)</f>
        <v>2.97918747694904</v>
      </c>
      <c r="Z1101" s="0" t="n">
        <v>253982.810488858</v>
      </c>
      <c r="AA1101" s="0" t="n">
        <v>3748.14709444969</v>
      </c>
      <c r="AB1101" s="0" t="n">
        <f aca="false">X1101*0.1</f>
        <v>4.994E-007</v>
      </c>
      <c r="AC1101" s="0" t="n">
        <f aca="false">(SQRT(((AA1101/W1101)^2)+((AB1101/X1101)^2)))*Y1101</f>
        <v>0.298506202587973</v>
      </c>
      <c r="AD1101" s="0" t="n">
        <v>5.223868284E-006</v>
      </c>
      <c r="AE1101" s="0" t="n">
        <f aca="false">(W1101*AD1101)*EXP(L1101*M1101)</f>
        <v>3.11631617399361</v>
      </c>
      <c r="AF1101" s="0" t="n">
        <v>253982.810488858</v>
      </c>
      <c r="AG1101" s="0" t="n">
        <v>3748.14709444969</v>
      </c>
      <c r="AH1101" s="0" t="n">
        <f aca="false">AD1101*0.1</f>
        <v>5.223868284E-007</v>
      </c>
      <c r="AI1101" s="0" t="n">
        <f aca="false">(SQRT(((AG1101/W1101)^2)+((AH1101/AD1101)^2)))*AE1101</f>
        <v>0.312246112189946</v>
      </c>
      <c r="AJ1101" s="0" t="n">
        <v>3.02832944E-007</v>
      </c>
      <c r="AK1101" s="0" t="n">
        <f aca="false">(W1101*AJ1101)*EXP(L1101*M1101)</f>
        <v>0.180656010086586</v>
      </c>
      <c r="AL1101" s="0" t="n">
        <v>253982.810488858</v>
      </c>
      <c r="AM1101" s="0" t="n">
        <v>3748.14709444969</v>
      </c>
      <c r="AN1101" s="0" t="n">
        <f aca="false">AJ1101*0.1</f>
        <v>3.02832944E-008</v>
      </c>
      <c r="AO1101" s="0" t="n">
        <f aca="false">(SQRT(((AM1101/W1101)^2)+((AN1101/AJ1101)^2)))*AK1101</f>
        <v>0.0181012238950693</v>
      </c>
    </row>
    <row r="1102" customFormat="false" ht="15" hidden="false" customHeight="false" outlineLevel="0" collapsed="false">
      <c r="A1102" s="42" t="s">
        <v>1205</v>
      </c>
      <c r="B1102" s="32"/>
      <c r="C1102" s="0" t="s">
        <v>2153</v>
      </c>
      <c r="D1102" s="47"/>
      <c r="E1102" s="0" t="n">
        <v>8000</v>
      </c>
      <c r="F1102" s="0" t="n">
        <v>7796</v>
      </c>
      <c r="G1102" s="0" t="n">
        <f aca="false">(((F1102*3.7852*35.81)/1000)/(H1102^2))*1.2732</f>
        <v>21.0223682240001</v>
      </c>
      <c r="H1102" s="0" t="n">
        <v>8</v>
      </c>
      <c r="I1102" s="0" t="n">
        <v>35.4484282011468</v>
      </c>
      <c r="J1102" s="0" t="n">
        <v>130.009325504884</v>
      </c>
      <c r="K1102" s="0" t="n">
        <v>0.00593973</v>
      </c>
      <c r="L1102" s="0" t="n">
        <v>0.005</v>
      </c>
      <c r="M1102" s="0" t="n">
        <v>0</v>
      </c>
      <c r="N1102" s="0" t="n">
        <v>5.08077058324179</v>
      </c>
      <c r="O1102" s="0" t="n">
        <f aca="false">(N1102/2204.59)*EXP(L1102*M1102)</f>
        <v>0.00230463287198154</v>
      </c>
      <c r="P1102" s="0" t="n">
        <v>0.107322321005691</v>
      </c>
      <c r="Q1102" s="0" t="n">
        <v>0.0548813846852914</v>
      </c>
      <c r="R1102" s="0" t="n">
        <f aca="false">18.998926608387*(I1102/Hoja4!$CJ$2)</f>
        <v>0.129481826867624</v>
      </c>
      <c r="S1102" s="0" t="n">
        <v>1.14894745568521</v>
      </c>
      <c r="T1102" s="0" t="n">
        <v>5.58086552427142E-005</v>
      </c>
      <c r="U1102" s="0" t="n">
        <f aca="false">(SQRT(((P1102/G1102)^2)+((Q1102/H1102)^2)+((R1102/I1102)^2)+((S1102/J1102)^2)+((T1102/K1102)^2)))*O1102</f>
        <v>3.66464279613918E-005</v>
      </c>
      <c r="V1102" s="0" t="n">
        <f aca="false">O1102&gt;U1102</f>
        <v>1</v>
      </c>
      <c r="W1102" s="0" t="n">
        <v>276355.94625614</v>
      </c>
      <c r="X1102" s="0" t="n">
        <v>4.994E-006</v>
      </c>
      <c r="Y1102" s="0" t="n">
        <f aca="false">(W1102*X1102)*EXP(L1102*M1102)</f>
        <v>1.38012159560316</v>
      </c>
      <c r="Z1102" s="0" t="n">
        <v>130019.522746523</v>
      </c>
      <c r="AA1102" s="0" t="n">
        <v>6507.82824848106</v>
      </c>
      <c r="AB1102" s="0" t="n">
        <f aca="false">X1102*0.1</f>
        <v>4.994E-007</v>
      </c>
      <c r="AC1102" s="0" t="n">
        <f aca="false">(SQRT(((AA1102/W1102)^2)+((AB1102/X1102)^2)))*Y1102</f>
        <v>0.141787207865345</v>
      </c>
      <c r="AD1102" s="0" t="n">
        <v>5.223868284E-006</v>
      </c>
      <c r="AE1102" s="0" t="n">
        <f aca="false">(W1102*AD1102)*EXP(L1102*M1102)</f>
        <v>1.44364706274226</v>
      </c>
      <c r="AF1102" s="0" t="n">
        <v>130019.522746523</v>
      </c>
      <c r="AG1102" s="0" t="n">
        <v>6507.82824848106</v>
      </c>
      <c r="AH1102" s="0" t="n">
        <f aca="false">AD1102*0.1</f>
        <v>5.223868284E-007</v>
      </c>
      <c r="AI1102" s="0" t="n">
        <f aca="false">(SQRT(((AG1102/W1102)^2)+((AH1102/AD1102)^2)))*AE1102</f>
        <v>0.14831351586798</v>
      </c>
      <c r="AJ1102" s="0" t="n">
        <v>3.02832944E-007</v>
      </c>
      <c r="AK1102" s="0" t="n">
        <f aca="false">(W1102*AJ1102)*EXP(L1102*M1102)</f>
        <v>0.0836896847966527</v>
      </c>
      <c r="AL1102" s="0" t="n">
        <v>130019.522746523</v>
      </c>
      <c r="AM1102" s="0" t="n">
        <v>6507.82824848106</v>
      </c>
      <c r="AN1102" s="0" t="n">
        <f aca="false">AJ1102*0.1</f>
        <v>3.02832944E-008</v>
      </c>
      <c r="AO1102" s="0" t="n">
        <f aca="false">(SQRT(((AM1102/W1102)^2)+((AN1102/AJ1102)^2)))*AK1102</f>
        <v>0.00859788497785391</v>
      </c>
    </row>
    <row r="1103" customFormat="false" ht="15" hidden="false" customHeight="false" outlineLevel="0" collapsed="false">
      <c r="A1103" s="42" t="s">
        <v>1205</v>
      </c>
      <c r="B1103" s="32"/>
      <c r="C1103" s="0" t="s">
        <v>2154</v>
      </c>
      <c r="D1103" s="47"/>
      <c r="E1103" s="0" t="n">
        <v>8000</v>
      </c>
      <c r="F1103" s="0" t="n">
        <v>7796</v>
      </c>
      <c r="G1103" s="0" t="n">
        <f aca="false">(((F1103*3.7852*35.81)/1000)/(H1103^2))*1.2732</f>
        <v>21.0223682240001</v>
      </c>
      <c r="H1103" s="0" t="n">
        <v>8</v>
      </c>
      <c r="I1103" s="0" t="n">
        <v>9.04030102908499</v>
      </c>
      <c r="J1103" s="0" t="n">
        <v>68.0020357347871</v>
      </c>
      <c r="K1103" s="0" t="n">
        <v>3.9836139795159</v>
      </c>
      <c r="L1103" s="0" t="n">
        <v>0.005</v>
      </c>
      <c r="M1103" s="0" t="n">
        <v>0</v>
      </c>
      <c r="N1103" s="0" t="n">
        <v>454.560394926696</v>
      </c>
      <c r="O1103" s="0" t="n">
        <f aca="false">(N1103/2204.59)*EXP(L1103*M1103)</f>
        <v>0.206188177813877</v>
      </c>
      <c r="P1103" s="0" t="n">
        <v>0.107322321005691</v>
      </c>
      <c r="Q1103" s="0" t="n">
        <v>0.0548813846852914</v>
      </c>
      <c r="R1103" s="0" t="n">
        <f aca="false">18.998926608387*(I1103/Hoja4!$CO$2)</f>
        <v>0.371506589492134</v>
      </c>
      <c r="S1103" s="0" t="n">
        <v>0.388353619553598</v>
      </c>
      <c r="T1103" s="0" t="n">
        <v>0.0223763331258358</v>
      </c>
      <c r="U1103" s="0" t="n">
        <f aca="false">(SQRT(((P1103/G1103)^2)+((Q1103/H1103)^2)+((R1103/I1103)^2)+((S1103/J1103)^2)+((T1103/K1103)^2)))*O1103</f>
        <v>0.00881089190002834</v>
      </c>
      <c r="V1103" s="0" t="n">
        <f aca="false">O1103&gt;U1103</f>
        <v>1</v>
      </c>
      <c r="W1103" s="0" t="n">
        <v>70478.1868227466</v>
      </c>
      <c r="X1103" s="0" t="n">
        <v>4.994E-006</v>
      </c>
      <c r="Y1103" s="0" t="n">
        <f aca="false">(W1103*X1103)*EXP(L1103*M1103)</f>
        <v>0.351968064992796</v>
      </c>
      <c r="Z1103" s="0" t="n">
        <v>86703.9692565335</v>
      </c>
      <c r="AA1103" s="0" t="n">
        <v>804.406580767259</v>
      </c>
      <c r="AB1103" s="0" t="n">
        <f aca="false">X1103*0.1</f>
        <v>4.994E-007</v>
      </c>
      <c r="AC1103" s="0" t="n">
        <f aca="false">(SQRT(((AA1103/W1103)^2)+((AB1103/X1103)^2)))*Y1103</f>
        <v>0.0354253177194639</v>
      </c>
      <c r="AD1103" s="0" t="n">
        <v>5.223868284E-006</v>
      </c>
      <c r="AE1103" s="0" t="n">
        <f aca="false">(W1103*AD1103)*EXP(L1103*M1103)</f>
        <v>0.368168764857173</v>
      </c>
      <c r="AF1103" s="0" t="n">
        <v>86703.9692565335</v>
      </c>
      <c r="AG1103" s="0" t="n">
        <v>804.406580767259</v>
      </c>
      <c r="AH1103" s="0" t="n">
        <f aca="false">AD1103*0.1</f>
        <v>5.223868284E-007</v>
      </c>
      <c r="AI1103" s="0" t="n">
        <f aca="false">(SQRT(((AG1103/W1103)^2)+((AH1103/AD1103)^2)))*AE1103</f>
        <v>0.037055905824055</v>
      </c>
      <c r="AJ1103" s="0" t="n">
        <v>3.02832944E-007</v>
      </c>
      <c r="AK1103" s="0" t="n">
        <f aca="false">(W1103*AJ1103)*EXP(L1103*M1103)</f>
        <v>0.0213431168033143</v>
      </c>
      <c r="AL1103" s="0" t="n">
        <v>86703.9692565335</v>
      </c>
      <c r="AM1103" s="0" t="n">
        <v>804.406580767259</v>
      </c>
      <c r="AN1103" s="0" t="n">
        <f aca="false">AJ1103*0.1</f>
        <v>3.02832944E-008</v>
      </c>
      <c r="AO1103" s="0" t="n">
        <f aca="false">(SQRT(((AM1103/W1103)^2)+((AN1103/AJ1103)^2)))*AK1103</f>
        <v>0.00214816845356841</v>
      </c>
    </row>
    <row r="1104" customFormat="false" ht="15" hidden="false" customHeight="false" outlineLevel="0" collapsed="false">
      <c r="A1104" s="42" t="s">
        <v>1205</v>
      </c>
      <c r="B1104" s="40" t="s">
        <v>1617</v>
      </c>
      <c r="C1104" s="0" t="s">
        <v>2122</v>
      </c>
      <c r="D1104" s="41"/>
      <c r="E1104" s="0" t="n">
        <v>8000</v>
      </c>
      <c r="F1104" s="0" t="n">
        <v>7796</v>
      </c>
      <c r="G1104" s="0" t="n">
        <f aca="false">(((F1104*3.7852*35.81)/1000)/(H1104^2))*1.2732</f>
        <v>21.0223682240001</v>
      </c>
      <c r="H1104" s="0" t="n">
        <v>8</v>
      </c>
      <c r="I1104" s="0" t="n">
        <v>76.5204411776697</v>
      </c>
      <c r="J1104" s="0" t="n">
        <v>68.0016224983599</v>
      </c>
      <c r="K1104" s="0" t="n">
        <v>3.82238500207701</v>
      </c>
      <c r="L1104" s="0" t="n">
        <v>0.005</v>
      </c>
      <c r="M1104" s="0" t="n">
        <v>0</v>
      </c>
      <c r="N1104" s="0" t="n">
        <v>2446.97574737031</v>
      </c>
      <c r="O1104" s="0" t="n">
        <f aca="false">(N1104/2204.59)*EXP(L1104*M1104)</f>
        <v>1.10994595247656</v>
      </c>
      <c r="P1104" s="0" t="n">
        <v>0.107322321005691</v>
      </c>
      <c r="Q1104" s="0" t="n">
        <v>0.0548813846852914</v>
      </c>
      <c r="R1104" s="0" t="n">
        <f aca="false">18.998926608387*(I1104/Hoja4!$CJ$2)</f>
        <v>0.279504819231468</v>
      </c>
      <c r="S1104" s="0" t="n">
        <v>0.346725101597201</v>
      </c>
      <c r="T1104" s="0" t="n">
        <v>0.0215793379964769</v>
      </c>
      <c r="U1104" s="0" t="n">
        <f aca="false">(SQRT(((P1104/G1104)^2)+((Q1104/H1104)^2)+((R1104/I1104)^2)+((S1104/J1104)^2)+((T1104/K1104)^2)))*O1104</f>
        <v>0.0133348810682755</v>
      </c>
      <c r="V1104" s="0" t="n">
        <f aca="false">O1104&gt;U1104</f>
        <v>1</v>
      </c>
      <c r="W1104" s="0" t="n">
        <v>596553.359421113</v>
      </c>
      <c r="X1104" s="0" t="n">
        <v>4.994E-006</v>
      </c>
      <c r="Y1104" s="0" t="n">
        <f aca="false">(W1104*X1104)*EXP(L1104*M1104)</f>
        <v>2.97918747694904</v>
      </c>
      <c r="Z1104" s="0" t="n">
        <v>253982.810488858</v>
      </c>
      <c r="AA1104" s="0" t="n">
        <v>3748.14709444969</v>
      </c>
      <c r="AB1104" s="0" t="n">
        <f aca="false">X1104*0.1</f>
        <v>4.994E-007</v>
      </c>
      <c r="AC1104" s="0" t="n">
        <f aca="false">(SQRT(((AA1104/W1104)^2)+((AB1104/X1104)^2)))*Y1104</f>
        <v>0.298506202587973</v>
      </c>
      <c r="AD1104" s="0" t="n">
        <v>5.223868284E-006</v>
      </c>
      <c r="AE1104" s="0" t="n">
        <f aca="false">(W1104*AD1104)*EXP(L1104*M1104)</f>
        <v>3.11631617399361</v>
      </c>
      <c r="AF1104" s="0" t="n">
        <v>253982.810488858</v>
      </c>
      <c r="AG1104" s="0" t="n">
        <v>3748.14709444969</v>
      </c>
      <c r="AH1104" s="0" t="n">
        <f aca="false">AD1104*0.1</f>
        <v>5.223868284E-007</v>
      </c>
      <c r="AI1104" s="0" t="n">
        <f aca="false">(SQRT(((AG1104/W1104)^2)+((AH1104/AD1104)^2)))*AE1104</f>
        <v>0.312246112189946</v>
      </c>
      <c r="AJ1104" s="0" t="n">
        <v>3.02832944E-007</v>
      </c>
      <c r="AK1104" s="0" t="n">
        <f aca="false">(W1104*AJ1104)*EXP(L1104*M1104)</f>
        <v>0.180656010086586</v>
      </c>
      <c r="AL1104" s="0" t="n">
        <v>253982.810488858</v>
      </c>
      <c r="AM1104" s="0" t="n">
        <v>3748.14709444969</v>
      </c>
      <c r="AN1104" s="0" t="n">
        <f aca="false">AJ1104*0.1</f>
        <v>3.02832944E-008</v>
      </c>
      <c r="AO1104" s="0" t="n">
        <f aca="false">(SQRT(((AM1104/W1104)^2)+((AN1104/AJ1104)^2)))*AK1104</f>
        <v>0.0181012238950693</v>
      </c>
    </row>
    <row r="1105" customFormat="false" ht="15" hidden="false" customHeight="false" outlineLevel="0" collapsed="false">
      <c r="A1105" s="42" t="s">
        <v>1205</v>
      </c>
      <c r="B1105" s="32"/>
      <c r="C1105" s="0" t="s">
        <v>2153</v>
      </c>
      <c r="D1105" s="47"/>
      <c r="E1105" s="0" t="n">
        <v>8000</v>
      </c>
      <c r="F1105" s="0" t="n">
        <v>7796</v>
      </c>
      <c r="G1105" s="0" t="n">
        <f aca="false">(((F1105*3.7852*35.81)/1000)/(H1105^2))*1.2732</f>
        <v>21.0223682240001</v>
      </c>
      <c r="H1105" s="0" t="n">
        <v>8</v>
      </c>
      <c r="I1105" s="0" t="n">
        <v>35.4484282011468</v>
      </c>
      <c r="J1105" s="0" t="n">
        <v>130.009325504884</v>
      </c>
      <c r="K1105" s="0" t="n">
        <v>0.00593973</v>
      </c>
      <c r="L1105" s="0" t="n">
        <v>0.005</v>
      </c>
      <c r="M1105" s="0" t="n">
        <v>0</v>
      </c>
      <c r="N1105" s="0" t="n">
        <v>5.08077058324179</v>
      </c>
      <c r="O1105" s="0" t="n">
        <f aca="false">(N1105/2204.59)*EXP(L1105*M1105)</f>
        <v>0.00230463287198154</v>
      </c>
      <c r="P1105" s="0" t="n">
        <v>0.107322321005691</v>
      </c>
      <c r="Q1105" s="0" t="n">
        <v>0.0548813846852914</v>
      </c>
      <c r="R1105" s="0" t="n">
        <f aca="false">18.998926608387*(I1105/Hoja4!$CJ$2)</f>
        <v>0.129481826867624</v>
      </c>
      <c r="S1105" s="0" t="n">
        <v>1.14894745568521</v>
      </c>
      <c r="T1105" s="0" t="n">
        <v>5.58086552427142E-005</v>
      </c>
      <c r="U1105" s="0" t="n">
        <f aca="false">(SQRT(((P1105/G1105)^2)+((Q1105/H1105)^2)+((R1105/I1105)^2)+((S1105/J1105)^2)+((T1105/K1105)^2)))*O1105</f>
        <v>3.66464279613918E-005</v>
      </c>
      <c r="V1105" s="0" t="n">
        <f aca="false">O1105&gt;U1105</f>
        <v>1</v>
      </c>
      <c r="W1105" s="0" t="n">
        <v>276355.94625614</v>
      </c>
      <c r="X1105" s="0" t="n">
        <v>4.994E-006</v>
      </c>
      <c r="Y1105" s="0" t="n">
        <f aca="false">(W1105*X1105)*EXP(L1105*M1105)</f>
        <v>1.38012159560316</v>
      </c>
      <c r="Z1105" s="0" t="n">
        <v>130019.522746523</v>
      </c>
      <c r="AA1105" s="0" t="n">
        <v>6507.82824848106</v>
      </c>
      <c r="AB1105" s="0" t="n">
        <f aca="false">X1105*0.1</f>
        <v>4.994E-007</v>
      </c>
      <c r="AC1105" s="0" t="n">
        <f aca="false">(SQRT(((AA1105/W1105)^2)+((AB1105/X1105)^2)))*Y1105</f>
        <v>0.141787207865345</v>
      </c>
      <c r="AD1105" s="0" t="n">
        <v>5.223868284E-006</v>
      </c>
      <c r="AE1105" s="0" t="n">
        <f aca="false">(W1105*AD1105)*EXP(L1105*M1105)</f>
        <v>1.44364706274226</v>
      </c>
      <c r="AF1105" s="0" t="n">
        <v>130019.522746523</v>
      </c>
      <c r="AG1105" s="0" t="n">
        <v>6507.82824848106</v>
      </c>
      <c r="AH1105" s="0" t="n">
        <f aca="false">AD1105*0.1</f>
        <v>5.223868284E-007</v>
      </c>
      <c r="AI1105" s="0" t="n">
        <f aca="false">(SQRT(((AG1105/W1105)^2)+((AH1105/AD1105)^2)))*AE1105</f>
        <v>0.14831351586798</v>
      </c>
      <c r="AJ1105" s="0" t="n">
        <v>3.02832944E-007</v>
      </c>
      <c r="AK1105" s="0" t="n">
        <f aca="false">(W1105*AJ1105)*EXP(L1105*M1105)</f>
        <v>0.0836896847966527</v>
      </c>
      <c r="AL1105" s="0" t="n">
        <v>130019.522746523</v>
      </c>
      <c r="AM1105" s="0" t="n">
        <v>6507.82824848106</v>
      </c>
      <c r="AN1105" s="0" t="n">
        <f aca="false">AJ1105*0.1</f>
        <v>3.02832944E-008</v>
      </c>
      <c r="AO1105" s="0" t="n">
        <f aca="false">(SQRT(((AM1105/W1105)^2)+((AN1105/AJ1105)^2)))*AK1105</f>
        <v>0.00859788497785391</v>
      </c>
    </row>
    <row r="1106" customFormat="false" ht="15" hidden="false" customHeight="false" outlineLevel="0" collapsed="false">
      <c r="A1106" s="42" t="s">
        <v>1205</v>
      </c>
      <c r="B1106" s="32"/>
      <c r="C1106" s="0" t="s">
        <v>2154</v>
      </c>
      <c r="D1106" s="47"/>
      <c r="E1106" s="0" t="n">
        <v>8000</v>
      </c>
      <c r="F1106" s="0" t="n">
        <v>7796</v>
      </c>
      <c r="G1106" s="0" t="n">
        <f aca="false">(((F1106*3.7852*35.81)/1000)/(H1106^2))*1.2732</f>
        <v>21.0223682240001</v>
      </c>
      <c r="H1106" s="0" t="n">
        <v>8</v>
      </c>
      <c r="I1106" s="0" t="n">
        <v>9.04030102908499</v>
      </c>
      <c r="J1106" s="0" t="n">
        <v>68.0020357347871</v>
      </c>
      <c r="K1106" s="0" t="n">
        <v>3.9836139795159</v>
      </c>
      <c r="L1106" s="0" t="n">
        <v>0.005</v>
      </c>
      <c r="M1106" s="0" t="n">
        <v>0</v>
      </c>
      <c r="N1106" s="0" t="n">
        <v>454.560394926696</v>
      </c>
      <c r="O1106" s="0" t="n">
        <f aca="false">(N1106/2204.59)*EXP(L1106*M1106)</f>
        <v>0.206188177813877</v>
      </c>
      <c r="P1106" s="0" t="n">
        <v>0.107322321005691</v>
      </c>
      <c r="Q1106" s="0" t="n">
        <v>0.0548813846852914</v>
      </c>
      <c r="R1106" s="0" t="n">
        <f aca="false">18.998926608387*(I1106/Hoja4!$CO$2)</f>
        <v>0.371506589492134</v>
      </c>
      <c r="S1106" s="0" t="n">
        <v>0.388353619553598</v>
      </c>
      <c r="T1106" s="0" t="n">
        <v>0.0223763331258358</v>
      </c>
      <c r="U1106" s="0" t="n">
        <f aca="false">(SQRT(((P1106/G1106)^2)+((Q1106/H1106)^2)+((R1106/I1106)^2)+((S1106/J1106)^2)+((T1106/K1106)^2)))*O1106</f>
        <v>0.00881089190002834</v>
      </c>
      <c r="V1106" s="0" t="n">
        <f aca="false">O1106&gt;U1106</f>
        <v>1</v>
      </c>
      <c r="W1106" s="0" t="n">
        <v>70478.1868227466</v>
      </c>
      <c r="X1106" s="0" t="n">
        <v>4.994E-006</v>
      </c>
      <c r="Y1106" s="0" t="n">
        <f aca="false">(W1106*X1106)*EXP(L1106*M1106)</f>
        <v>0.351968064992796</v>
      </c>
      <c r="Z1106" s="0" t="n">
        <v>86703.9692565335</v>
      </c>
      <c r="AA1106" s="0" t="n">
        <v>804.406580767259</v>
      </c>
      <c r="AB1106" s="0" t="n">
        <f aca="false">X1106*0.1</f>
        <v>4.994E-007</v>
      </c>
      <c r="AC1106" s="0" t="n">
        <f aca="false">(SQRT(((AA1106/W1106)^2)+((AB1106/X1106)^2)))*Y1106</f>
        <v>0.0354253177194639</v>
      </c>
      <c r="AD1106" s="0" t="n">
        <v>5.223868284E-006</v>
      </c>
      <c r="AE1106" s="0" t="n">
        <f aca="false">(W1106*AD1106)*EXP(L1106*M1106)</f>
        <v>0.368168764857173</v>
      </c>
      <c r="AF1106" s="0" t="n">
        <v>86703.9692565335</v>
      </c>
      <c r="AG1106" s="0" t="n">
        <v>804.406580767259</v>
      </c>
      <c r="AH1106" s="0" t="n">
        <f aca="false">AD1106*0.1</f>
        <v>5.223868284E-007</v>
      </c>
      <c r="AI1106" s="0" t="n">
        <f aca="false">(SQRT(((AG1106/W1106)^2)+((AH1106/AD1106)^2)))*AE1106</f>
        <v>0.037055905824055</v>
      </c>
      <c r="AJ1106" s="0" t="n">
        <v>3.02832944E-007</v>
      </c>
      <c r="AK1106" s="0" t="n">
        <f aca="false">(W1106*AJ1106)*EXP(L1106*M1106)</f>
        <v>0.0213431168033143</v>
      </c>
      <c r="AL1106" s="0" t="n">
        <v>86703.9692565335</v>
      </c>
      <c r="AM1106" s="0" t="n">
        <v>804.406580767259</v>
      </c>
      <c r="AN1106" s="0" t="n">
        <f aca="false">AJ1106*0.1</f>
        <v>3.02832944E-008</v>
      </c>
      <c r="AO1106" s="0" t="n">
        <f aca="false">(SQRT(((AM1106/W1106)^2)+((AN1106/AJ1106)^2)))*AK1106</f>
        <v>0.00214816845356841</v>
      </c>
    </row>
    <row r="1107" customFormat="false" ht="15" hidden="false" customHeight="false" outlineLevel="0" collapsed="false">
      <c r="A1107" s="42" t="s">
        <v>1205</v>
      </c>
      <c r="B1107" s="50" t="s">
        <v>1621</v>
      </c>
      <c r="C1107" s="0" t="s">
        <v>2122</v>
      </c>
      <c r="D1107" s="41"/>
      <c r="E1107" s="0" t="n">
        <v>8000</v>
      </c>
      <c r="F1107" s="0" t="n">
        <v>7796</v>
      </c>
      <c r="G1107" s="0" t="n">
        <f aca="false">(((F1107*3.7852*35.81)/1000)/(H1107^2))*1.2732</f>
        <v>21.0223682240001</v>
      </c>
      <c r="H1107" s="0" t="n">
        <v>8</v>
      </c>
      <c r="I1107" s="0" t="n">
        <v>76.5204411776697</v>
      </c>
      <c r="J1107" s="0" t="n">
        <v>68.0016224983599</v>
      </c>
      <c r="K1107" s="0" t="n">
        <v>3.82238500207701</v>
      </c>
      <c r="L1107" s="0" t="n">
        <v>0.005</v>
      </c>
      <c r="M1107" s="0" t="n">
        <v>0</v>
      </c>
      <c r="N1107" s="0" t="n">
        <v>2446.97574737031</v>
      </c>
      <c r="O1107" s="0" t="n">
        <f aca="false">(N1107/2204.59)*EXP(L1107*M1107)</f>
        <v>1.10994595247656</v>
      </c>
      <c r="P1107" s="0" t="n">
        <v>0.107322321005691</v>
      </c>
      <c r="Q1107" s="0" t="n">
        <v>0.0548813846852914</v>
      </c>
      <c r="R1107" s="0" t="n">
        <f aca="false">18.998926608387*(I1107/Hoja4!$CJ$2)</f>
        <v>0.279504819231468</v>
      </c>
      <c r="S1107" s="0" t="n">
        <v>0.346725101597201</v>
      </c>
      <c r="T1107" s="0" t="n">
        <v>0.0215793379964769</v>
      </c>
      <c r="U1107" s="0" t="n">
        <f aca="false">(SQRT(((P1107/G1107)^2)+((Q1107/H1107)^2)+((R1107/I1107)^2)+((S1107/J1107)^2)+((T1107/K1107)^2)))*O1107</f>
        <v>0.0133348810682755</v>
      </c>
      <c r="V1107" s="0" t="n">
        <f aca="false">O1107&gt;U1107</f>
        <v>1</v>
      </c>
      <c r="W1107" s="0" t="n">
        <v>596553.359421113</v>
      </c>
      <c r="X1107" s="0" t="n">
        <v>4.994E-006</v>
      </c>
      <c r="Y1107" s="0" t="n">
        <f aca="false">(W1107*X1107)*EXP(L1107*M1107)</f>
        <v>2.97918747694904</v>
      </c>
      <c r="Z1107" s="0" t="n">
        <v>253982.810488858</v>
      </c>
      <c r="AA1107" s="0" t="n">
        <v>3748.14709444969</v>
      </c>
      <c r="AB1107" s="0" t="n">
        <f aca="false">X1107*0.1</f>
        <v>4.994E-007</v>
      </c>
      <c r="AC1107" s="0" t="n">
        <f aca="false">(SQRT(((AA1107/W1107)^2)+((AB1107/X1107)^2)))*Y1107</f>
        <v>0.298506202587973</v>
      </c>
      <c r="AD1107" s="0" t="n">
        <v>5.223868284E-006</v>
      </c>
      <c r="AE1107" s="0" t="n">
        <f aca="false">(W1107*AD1107)*EXP(L1107*M1107)</f>
        <v>3.11631617399361</v>
      </c>
      <c r="AF1107" s="0" t="n">
        <v>253982.810488858</v>
      </c>
      <c r="AG1107" s="0" t="n">
        <v>3748.14709444969</v>
      </c>
      <c r="AH1107" s="0" t="n">
        <f aca="false">AD1107*0.1</f>
        <v>5.223868284E-007</v>
      </c>
      <c r="AI1107" s="0" t="n">
        <f aca="false">(SQRT(((AG1107/W1107)^2)+((AH1107/AD1107)^2)))*AE1107</f>
        <v>0.312246112189946</v>
      </c>
      <c r="AJ1107" s="0" t="n">
        <v>3.02832944E-007</v>
      </c>
      <c r="AK1107" s="0" t="n">
        <f aca="false">(W1107*AJ1107)*EXP(L1107*M1107)</f>
        <v>0.180656010086586</v>
      </c>
      <c r="AL1107" s="0" t="n">
        <v>253982.810488858</v>
      </c>
      <c r="AM1107" s="0" t="n">
        <v>3748.14709444969</v>
      </c>
      <c r="AN1107" s="0" t="n">
        <f aca="false">AJ1107*0.1</f>
        <v>3.02832944E-008</v>
      </c>
      <c r="AO1107" s="0" t="n">
        <f aca="false">(SQRT(((AM1107/W1107)^2)+((AN1107/AJ1107)^2)))*AK1107</f>
        <v>0.0181012238950693</v>
      </c>
    </row>
    <row r="1108" customFormat="false" ht="15" hidden="false" customHeight="false" outlineLevel="0" collapsed="false">
      <c r="A1108" s="42" t="s">
        <v>1205</v>
      </c>
      <c r="B1108" s="32"/>
      <c r="C1108" s="0" t="s">
        <v>2153</v>
      </c>
      <c r="D1108" s="47"/>
      <c r="E1108" s="0" t="n">
        <v>8000</v>
      </c>
      <c r="F1108" s="0" t="n">
        <v>7796</v>
      </c>
      <c r="G1108" s="0" t="n">
        <f aca="false">(((F1108*3.7852*35.81)/1000)/(H1108^2))*1.2732</f>
        <v>21.0223682240001</v>
      </c>
      <c r="H1108" s="0" t="n">
        <v>8</v>
      </c>
      <c r="I1108" s="0" t="n">
        <v>35.4484282011468</v>
      </c>
      <c r="J1108" s="0" t="n">
        <v>130.009325504884</v>
      </c>
      <c r="K1108" s="0" t="n">
        <v>0.00593973</v>
      </c>
      <c r="L1108" s="0" t="n">
        <v>0.005</v>
      </c>
      <c r="M1108" s="0" t="n">
        <v>0</v>
      </c>
      <c r="N1108" s="0" t="n">
        <v>5.08077058324179</v>
      </c>
      <c r="O1108" s="0" t="n">
        <f aca="false">(N1108/2204.59)*EXP(L1108*M1108)</f>
        <v>0.00230463287198154</v>
      </c>
      <c r="P1108" s="0" t="n">
        <v>0.107322321005691</v>
      </c>
      <c r="Q1108" s="0" t="n">
        <v>0.0548813846852914</v>
      </c>
      <c r="R1108" s="0" t="n">
        <f aca="false">18.998926608387*(I1108/Hoja4!$CJ$2)</f>
        <v>0.129481826867624</v>
      </c>
      <c r="S1108" s="0" t="n">
        <v>1.14894745568521</v>
      </c>
      <c r="T1108" s="0" t="n">
        <v>5.58086552427142E-005</v>
      </c>
      <c r="U1108" s="0" t="n">
        <f aca="false">(SQRT(((P1108/G1108)^2)+((Q1108/H1108)^2)+((R1108/I1108)^2)+((S1108/J1108)^2)+((T1108/K1108)^2)))*O1108</f>
        <v>3.66464279613918E-005</v>
      </c>
      <c r="V1108" s="0" t="n">
        <f aca="false">O1108&gt;U1108</f>
        <v>1</v>
      </c>
      <c r="W1108" s="0" t="n">
        <v>276355.94625614</v>
      </c>
      <c r="X1108" s="0" t="n">
        <v>4.994E-006</v>
      </c>
      <c r="Y1108" s="0" t="n">
        <f aca="false">(W1108*X1108)*EXP(L1108*M1108)</f>
        <v>1.38012159560316</v>
      </c>
      <c r="Z1108" s="0" t="n">
        <v>130019.522746523</v>
      </c>
      <c r="AA1108" s="0" t="n">
        <v>6507.82824848106</v>
      </c>
      <c r="AB1108" s="0" t="n">
        <f aca="false">X1108*0.1</f>
        <v>4.994E-007</v>
      </c>
      <c r="AC1108" s="0" t="n">
        <f aca="false">(SQRT(((AA1108/W1108)^2)+((AB1108/X1108)^2)))*Y1108</f>
        <v>0.141787207865345</v>
      </c>
      <c r="AD1108" s="0" t="n">
        <v>5.223868284E-006</v>
      </c>
      <c r="AE1108" s="0" t="n">
        <f aca="false">(W1108*AD1108)*EXP(L1108*M1108)</f>
        <v>1.44364706274226</v>
      </c>
      <c r="AF1108" s="0" t="n">
        <v>130019.522746523</v>
      </c>
      <c r="AG1108" s="0" t="n">
        <v>6507.82824848106</v>
      </c>
      <c r="AH1108" s="0" t="n">
        <f aca="false">AD1108*0.1</f>
        <v>5.223868284E-007</v>
      </c>
      <c r="AI1108" s="0" t="n">
        <f aca="false">(SQRT(((AG1108/W1108)^2)+((AH1108/AD1108)^2)))*AE1108</f>
        <v>0.14831351586798</v>
      </c>
      <c r="AJ1108" s="0" t="n">
        <v>3.02832944E-007</v>
      </c>
      <c r="AK1108" s="0" t="n">
        <f aca="false">(W1108*AJ1108)*EXP(L1108*M1108)</f>
        <v>0.0836896847966527</v>
      </c>
      <c r="AL1108" s="0" t="n">
        <v>130019.522746523</v>
      </c>
      <c r="AM1108" s="0" t="n">
        <v>6507.82824848106</v>
      </c>
      <c r="AN1108" s="0" t="n">
        <f aca="false">AJ1108*0.1</f>
        <v>3.02832944E-008</v>
      </c>
      <c r="AO1108" s="0" t="n">
        <f aca="false">(SQRT(((AM1108/W1108)^2)+((AN1108/AJ1108)^2)))*AK1108</f>
        <v>0.00859788497785391</v>
      </c>
    </row>
    <row r="1109" customFormat="false" ht="15" hidden="false" customHeight="false" outlineLevel="0" collapsed="false">
      <c r="A1109" s="42" t="s">
        <v>1205</v>
      </c>
      <c r="B1109" s="32"/>
      <c r="C1109" s="0" t="s">
        <v>2154</v>
      </c>
      <c r="D1109" s="47"/>
      <c r="E1109" s="0" t="n">
        <v>8000</v>
      </c>
      <c r="F1109" s="0" t="n">
        <v>7796</v>
      </c>
      <c r="G1109" s="0" t="n">
        <f aca="false">(((F1109*3.7852*35.81)/1000)/(H1109^2))*1.2732</f>
        <v>21.0223682240001</v>
      </c>
      <c r="H1109" s="0" t="n">
        <v>8</v>
      </c>
      <c r="I1109" s="0" t="n">
        <v>9.04030102908499</v>
      </c>
      <c r="J1109" s="0" t="n">
        <v>68.0020357347871</v>
      </c>
      <c r="K1109" s="0" t="n">
        <v>3.9836139795159</v>
      </c>
      <c r="L1109" s="0" t="n">
        <v>0.005</v>
      </c>
      <c r="M1109" s="0" t="n">
        <v>0</v>
      </c>
      <c r="N1109" s="0" t="n">
        <v>454.560394926696</v>
      </c>
      <c r="O1109" s="0" t="n">
        <f aca="false">(N1109/2204.59)*EXP(L1109*M1109)</f>
        <v>0.206188177813877</v>
      </c>
      <c r="P1109" s="0" t="n">
        <v>0.107322321005691</v>
      </c>
      <c r="Q1109" s="0" t="n">
        <v>0.0548813846852914</v>
      </c>
      <c r="R1109" s="0" t="n">
        <f aca="false">18.998926608387*(I1109/Hoja4!$CO$2)</f>
        <v>0.371506589492134</v>
      </c>
      <c r="S1109" s="0" t="n">
        <v>0.388353619553598</v>
      </c>
      <c r="T1109" s="0" t="n">
        <v>0.0223763331258358</v>
      </c>
      <c r="U1109" s="0" t="n">
        <f aca="false">(SQRT(((P1109/G1109)^2)+((Q1109/H1109)^2)+((R1109/I1109)^2)+((S1109/J1109)^2)+((T1109/K1109)^2)))*O1109</f>
        <v>0.00881089190002834</v>
      </c>
      <c r="V1109" s="0" t="n">
        <f aca="false">O1109&gt;U1109</f>
        <v>1</v>
      </c>
      <c r="W1109" s="0" t="n">
        <v>70478.1868227466</v>
      </c>
      <c r="X1109" s="0" t="n">
        <v>4.994E-006</v>
      </c>
      <c r="Y1109" s="0" t="n">
        <f aca="false">(W1109*X1109)*EXP(L1109*M1109)</f>
        <v>0.351968064992796</v>
      </c>
      <c r="Z1109" s="0" t="n">
        <v>86703.9692565335</v>
      </c>
      <c r="AA1109" s="0" t="n">
        <v>804.406580767259</v>
      </c>
      <c r="AB1109" s="0" t="n">
        <f aca="false">X1109*0.1</f>
        <v>4.994E-007</v>
      </c>
      <c r="AC1109" s="0" t="n">
        <f aca="false">(SQRT(((AA1109/W1109)^2)+((AB1109/X1109)^2)))*Y1109</f>
        <v>0.0354253177194639</v>
      </c>
      <c r="AD1109" s="0" t="n">
        <v>5.223868284E-006</v>
      </c>
      <c r="AE1109" s="0" t="n">
        <f aca="false">(W1109*AD1109)*EXP(L1109*M1109)</f>
        <v>0.368168764857173</v>
      </c>
      <c r="AF1109" s="0" t="n">
        <v>86703.9692565335</v>
      </c>
      <c r="AG1109" s="0" t="n">
        <v>804.406580767259</v>
      </c>
      <c r="AH1109" s="0" t="n">
        <f aca="false">AD1109*0.1</f>
        <v>5.223868284E-007</v>
      </c>
      <c r="AI1109" s="0" t="n">
        <f aca="false">(SQRT(((AG1109/W1109)^2)+((AH1109/AD1109)^2)))*AE1109</f>
        <v>0.037055905824055</v>
      </c>
      <c r="AJ1109" s="0" t="n">
        <v>3.02832944E-007</v>
      </c>
      <c r="AK1109" s="0" t="n">
        <f aca="false">(W1109*AJ1109)*EXP(L1109*M1109)</f>
        <v>0.0213431168033143</v>
      </c>
      <c r="AL1109" s="0" t="n">
        <v>86703.9692565335</v>
      </c>
      <c r="AM1109" s="0" t="n">
        <v>804.406580767259</v>
      </c>
      <c r="AN1109" s="0" t="n">
        <f aca="false">AJ1109*0.1</f>
        <v>3.02832944E-008</v>
      </c>
      <c r="AO1109" s="0" t="n">
        <f aca="false">(SQRT(((AM1109/W1109)^2)+((AN1109/AJ1109)^2)))*AK1109</f>
        <v>0.00214816845356841</v>
      </c>
    </row>
    <row r="1110" customFormat="false" ht="15" hidden="false" customHeight="false" outlineLevel="0" collapsed="false">
      <c r="A1110" s="42" t="s">
        <v>1205</v>
      </c>
      <c r="B1110" s="40" t="s">
        <v>1624</v>
      </c>
      <c r="C1110" s="0" t="s">
        <v>2122</v>
      </c>
      <c r="D1110" s="41"/>
      <c r="E1110" s="0" t="n">
        <v>8000</v>
      </c>
      <c r="F1110" s="0" t="n">
        <v>7796</v>
      </c>
      <c r="G1110" s="0" t="n">
        <f aca="false">(((F1110*3.7852*35.81)/1000)/(H1110^2))*1.2732</f>
        <v>21.0223682240001</v>
      </c>
      <c r="H1110" s="0" t="n">
        <v>8</v>
      </c>
      <c r="I1110" s="0" t="n">
        <v>76.5204411776697</v>
      </c>
      <c r="J1110" s="0" t="n">
        <v>68.0016224983599</v>
      </c>
      <c r="K1110" s="0" t="n">
        <v>3.82238500207701</v>
      </c>
      <c r="L1110" s="0" t="n">
        <v>0.005</v>
      </c>
      <c r="M1110" s="0" t="n">
        <v>0</v>
      </c>
      <c r="N1110" s="0" t="n">
        <v>2446.97574737031</v>
      </c>
      <c r="O1110" s="0" t="n">
        <f aca="false">(N1110/2204.59)*EXP(L1110*M1110)</f>
        <v>1.10994595247656</v>
      </c>
      <c r="P1110" s="0" t="n">
        <v>0.107322321005691</v>
      </c>
      <c r="Q1110" s="0" t="n">
        <v>0.0548813846852914</v>
      </c>
      <c r="R1110" s="0" t="n">
        <f aca="false">18.998926608387*(I1110/Hoja4!$CJ$2)</f>
        <v>0.279504819231468</v>
      </c>
      <c r="S1110" s="0" t="n">
        <v>0.346725101597201</v>
      </c>
      <c r="T1110" s="0" t="n">
        <v>0.0215793379964769</v>
      </c>
      <c r="U1110" s="0" t="n">
        <f aca="false">(SQRT(((P1110/G1110)^2)+((Q1110/H1110)^2)+((R1110/I1110)^2)+((S1110/J1110)^2)+((T1110/K1110)^2)))*O1110</f>
        <v>0.0133348810682755</v>
      </c>
      <c r="V1110" s="0" t="n">
        <f aca="false">O1110&gt;U1110</f>
        <v>1</v>
      </c>
      <c r="W1110" s="0" t="n">
        <v>596553.359421113</v>
      </c>
      <c r="X1110" s="0" t="n">
        <v>4.994E-006</v>
      </c>
      <c r="Y1110" s="0" t="n">
        <f aca="false">(W1110*X1110)*EXP(L1110*M1110)</f>
        <v>2.97918747694904</v>
      </c>
      <c r="Z1110" s="0" t="n">
        <v>253982.810488858</v>
      </c>
      <c r="AA1110" s="0" t="n">
        <v>3748.14709444969</v>
      </c>
      <c r="AB1110" s="0" t="n">
        <f aca="false">X1110*0.1</f>
        <v>4.994E-007</v>
      </c>
      <c r="AC1110" s="0" t="n">
        <f aca="false">(SQRT(((AA1110/W1110)^2)+((AB1110/X1110)^2)))*Y1110</f>
        <v>0.298506202587973</v>
      </c>
      <c r="AD1110" s="0" t="n">
        <v>5.223868284E-006</v>
      </c>
      <c r="AE1110" s="0" t="n">
        <f aca="false">(W1110*AD1110)*EXP(L1110*M1110)</f>
        <v>3.11631617399361</v>
      </c>
      <c r="AF1110" s="0" t="n">
        <v>253982.810488858</v>
      </c>
      <c r="AG1110" s="0" t="n">
        <v>3748.14709444969</v>
      </c>
      <c r="AH1110" s="0" t="n">
        <f aca="false">AD1110*0.1</f>
        <v>5.223868284E-007</v>
      </c>
      <c r="AI1110" s="0" t="n">
        <f aca="false">(SQRT(((AG1110/W1110)^2)+((AH1110/AD1110)^2)))*AE1110</f>
        <v>0.312246112189946</v>
      </c>
      <c r="AJ1110" s="0" t="n">
        <v>3.02832944E-007</v>
      </c>
      <c r="AK1110" s="0" t="n">
        <f aca="false">(W1110*AJ1110)*EXP(L1110*M1110)</f>
        <v>0.180656010086586</v>
      </c>
      <c r="AL1110" s="0" t="n">
        <v>253982.810488858</v>
      </c>
      <c r="AM1110" s="0" t="n">
        <v>3748.14709444969</v>
      </c>
      <c r="AN1110" s="0" t="n">
        <f aca="false">AJ1110*0.1</f>
        <v>3.02832944E-008</v>
      </c>
      <c r="AO1110" s="0" t="n">
        <f aca="false">(SQRT(((AM1110/W1110)^2)+((AN1110/AJ1110)^2)))*AK1110</f>
        <v>0.0181012238950693</v>
      </c>
    </row>
    <row r="1111" customFormat="false" ht="15" hidden="false" customHeight="false" outlineLevel="0" collapsed="false">
      <c r="A1111" s="42" t="s">
        <v>1205</v>
      </c>
      <c r="B1111" s="32"/>
      <c r="C1111" s="0" t="s">
        <v>2153</v>
      </c>
      <c r="D1111" s="47"/>
      <c r="E1111" s="0" t="n">
        <v>8000</v>
      </c>
      <c r="F1111" s="0" t="n">
        <v>7796</v>
      </c>
      <c r="G1111" s="0" t="n">
        <f aca="false">(((F1111*3.7852*35.81)/1000)/(H1111^2))*1.2732</f>
        <v>21.0223682240001</v>
      </c>
      <c r="H1111" s="0" t="n">
        <v>8</v>
      </c>
      <c r="I1111" s="0" t="n">
        <v>35.4484282011468</v>
      </c>
      <c r="J1111" s="0" t="n">
        <v>130.009325504884</v>
      </c>
      <c r="K1111" s="0" t="n">
        <v>0.00593973</v>
      </c>
      <c r="L1111" s="0" t="n">
        <v>0.005</v>
      </c>
      <c r="M1111" s="0" t="n">
        <v>0</v>
      </c>
      <c r="N1111" s="0" t="n">
        <v>5.08077058324179</v>
      </c>
      <c r="O1111" s="0" t="n">
        <f aca="false">(N1111/2204.59)*EXP(L1111*M1111)</f>
        <v>0.00230463287198154</v>
      </c>
      <c r="P1111" s="0" t="n">
        <v>0.107322321005691</v>
      </c>
      <c r="Q1111" s="0" t="n">
        <v>0.0548813846852914</v>
      </c>
      <c r="R1111" s="0" t="n">
        <f aca="false">18.998926608387*(I1111/Hoja4!$CJ$2)</f>
        <v>0.129481826867624</v>
      </c>
      <c r="S1111" s="0" t="n">
        <v>1.14894745568521</v>
      </c>
      <c r="T1111" s="0" t="n">
        <v>5.58086552427142E-005</v>
      </c>
      <c r="U1111" s="0" t="n">
        <f aca="false">(SQRT(((P1111/G1111)^2)+((Q1111/H1111)^2)+((R1111/I1111)^2)+((S1111/J1111)^2)+((T1111/K1111)^2)))*O1111</f>
        <v>3.66464279613918E-005</v>
      </c>
      <c r="V1111" s="0" t="n">
        <f aca="false">O1111&gt;U1111</f>
        <v>1</v>
      </c>
      <c r="W1111" s="0" t="n">
        <v>276355.94625614</v>
      </c>
      <c r="X1111" s="0" t="n">
        <v>4.994E-006</v>
      </c>
      <c r="Y1111" s="0" t="n">
        <f aca="false">(W1111*X1111)*EXP(L1111*M1111)</f>
        <v>1.38012159560316</v>
      </c>
      <c r="Z1111" s="0" t="n">
        <v>130019.522746523</v>
      </c>
      <c r="AA1111" s="0" t="n">
        <v>6507.82824848106</v>
      </c>
      <c r="AB1111" s="0" t="n">
        <f aca="false">X1111*0.1</f>
        <v>4.994E-007</v>
      </c>
      <c r="AC1111" s="0" t="n">
        <f aca="false">(SQRT(((AA1111/W1111)^2)+((AB1111/X1111)^2)))*Y1111</f>
        <v>0.141787207865345</v>
      </c>
      <c r="AD1111" s="0" t="n">
        <v>5.223868284E-006</v>
      </c>
      <c r="AE1111" s="0" t="n">
        <f aca="false">(W1111*AD1111)*EXP(L1111*M1111)</f>
        <v>1.44364706274226</v>
      </c>
      <c r="AF1111" s="0" t="n">
        <v>130019.522746523</v>
      </c>
      <c r="AG1111" s="0" t="n">
        <v>6507.82824848106</v>
      </c>
      <c r="AH1111" s="0" t="n">
        <f aca="false">AD1111*0.1</f>
        <v>5.223868284E-007</v>
      </c>
      <c r="AI1111" s="0" t="n">
        <f aca="false">(SQRT(((AG1111/W1111)^2)+((AH1111/AD1111)^2)))*AE1111</f>
        <v>0.14831351586798</v>
      </c>
      <c r="AJ1111" s="0" t="n">
        <v>3.02832944E-007</v>
      </c>
      <c r="AK1111" s="0" t="n">
        <f aca="false">(W1111*AJ1111)*EXP(L1111*M1111)</f>
        <v>0.0836896847966527</v>
      </c>
      <c r="AL1111" s="0" t="n">
        <v>130019.522746523</v>
      </c>
      <c r="AM1111" s="0" t="n">
        <v>6507.82824848106</v>
      </c>
      <c r="AN1111" s="0" t="n">
        <f aca="false">AJ1111*0.1</f>
        <v>3.02832944E-008</v>
      </c>
      <c r="AO1111" s="0" t="n">
        <f aca="false">(SQRT(((AM1111/W1111)^2)+((AN1111/AJ1111)^2)))*AK1111</f>
        <v>0.00859788497785391</v>
      </c>
    </row>
    <row r="1112" customFormat="false" ht="15" hidden="false" customHeight="false" outlineLevel="0" collapsed="false">
      <c r="A1112" s="42" t="s">
        <v>1205</v>
      </c>
      <c r="B1112" s="32"/>
      <c r="C1112" s="0" t="s">
        <v>2154</v>
      </c>
      <c r="D1112" s="47"/>
      <c r="E1112" s="0" t="n">
        <v>8000</v>
      </c>
      <c r="F1112" s="0" t="n">
        <v>7796</v>
      </c>
      <c r="G1112" s="0" t="n">
        <f aca="false">(((F1112*3.7852*35.81)/1000)/(H1112^2))*1.2732</f>
        <v>21.0223682240001</v>
      </c>
      <c r="H1112" s="0" t="n">
        <v>8</v>
      </c>
      <c r="I1112" s="0" t="n">
        <v>9.04030102908499</v>
      </c>
      <c r="J1112" s="0" t="n">
        <v>68.0020357347871</v>
      </c>
      <c r="K1112" s="0" t="n">
        <v>3.9836139795159</v>
      </c>
      <c r="L1112" s="0" t="n">
        <v>0.005</v>
      </c>
      <c r="M1112" s="0" t="n">
        <v>0</v>
      </c>
      <c r="N1112" s="0" t="n">
        <v>454.560394926696</v>
      </c>
      <c r="O1112" s="0" t="n">
        <f aca="false">(N1112/2204.59)*EXP(L1112*M1112)</f>
        <v>0.206188177813877</v>
      </c>
      <c r="P1112" s="0" t="n">
        <v>0.107322321005691</v>
      </c>
      <c r="Q1112" s="0" t="n">
        <v>0.0548813846852914</v>
      </c>
      <c r="R1112" s="0" t="n">
        <f aca="false">18.998926608387*(I1112/Hoja4!$CO$2)</f>
        <v>0.371506589492134</v>
      </c>
      <c r="S1112" s="0" t="n">
        <v>0.388353619553598</v>
      </c>
      <c r="T1112" s="0" t="n">
        <v>0.0223763331258358</v>
      </c>
      <c r="U1112" s="0" t="n">
        <f aca="false">(SQRT(((P1112/G1112)^2)+((Q1112/H1112)^2)+((R1112/I1112)^2)+((S1112/J1112)^2)+((T1112/K1112)^2)))*O1112</f>
        <v>0.00881089190002834</v>
      </c>
      <c r="V1112" s="0" t="n">
        <f aca="false">O1112&gt;U1112</f>
        <v>1</v>
      </c>
      <c r="W1112" s="0" t="n">
        <v>70478.1868227466</v>
      </c>
      <c r="X1112" s="0" t="n">
        <v>4.994E-006</v>
      </c>
      <c r="Y1112" s="0" t="n">
        <f aca="false">(W1112*X1112)*EXP(L1112*M1112)</f>
        <v>0.351968064992796</v>
      </c>
      <c r="Z1112" s="0" t="n">
        <v>86703.9692565335</v>
      </c>
      <c r="AA1112" s="0" t="n">
        <v>804.406580767259</v>
      </c>
      <c r="AB1112" s="0" t="n">
        <f aca="false">X1112*0.1</f>
        <v>4.994E-007</v>
      </c>
      <c r="AC1112" s="0" t="n">
        <f aca="false">(SQRT(((AA1112/W1112)^2)+((AB1112/X1112)^2)))*Y1112</f>
        <v>0.0354253177194639</v>
      </c>
      <c r="AD1112" s="0" t="n">
        <v>5.223868284E-006</v>
      </c>
      <c r="AE1112" s="0" t="n">
        <f aca="false">(W1112*AD1112)*EXP(L1112*M1112)</f>
        <v>0.368168764857173</v>
      </c>
      <c r="AF1112" s="0" t="n">
        <v>86703.9692565335</v>
      </c>
      <c r="AG1112" s="0" t="n">
        <v>804.406580767259</v>
      </c>
      <c r="AH1112" s="0" t="n">
        <f aca="false">AD1112*0.1</f>
        <v>5.223868284E-007</v>
      </c>
      <c r="AI1112" s="0" t="n">
        <f aca="false">(SQRT(((AG1112/W1112)^2)+((AH1112/AD1112)^2)))*AE1112</f>
        <v>0.037055905824055</v>
      </c>
      <c r="AJ1112" s="0" t="n">
        <v>3.02832944E-007</v>
      </c>
      <c r="AK1112" s="0" t="n">
        <f aca="false">(W1112*AJ1112)*EXP(L1112*M1112)</f>
        <v>0.0213431168033143</v>
      </c>
      <c r="AL1112" s="0" t="n">
        <v>86703.9692565335</v>
      </c>
      <c r="AM1112" s="0" t="n">
        <v>804.406580767259</v>
      </c>
      <c r="AN1112" s="0" t="n">
        <f aca="false">AJ1112*0.1</f>
        <v>3.02832944E-008</v>
      </c>
      <c r="AO1112" s="0" t="n">
        <f aca="false">(SQRT(((AM1112/W1112)^2)+((AN1112/AJ1112)^2)))*AK1112</f>
        <v>0.00214816845356841</v>
      </c>
    </row>
    <row r="1113" customFormat="false" ht="15" hidden="false" customHeight="false" outlineLevel="0" collapsed="false">
      <c r="A1113" s="42" t="s">
        <v>1205</v>
      </c>
      <c r="B1113" s="40" t="s">
        <v>1628</v>
      </c>
      <c r="C1113" s="0" t="s">
        <v>2122</v>
      </c>
      <c r="D1113" s="41"/>
      <c r="E1113" s="0" t="n">
        <v>8000</v>
      </c>
      <c r="F1113" s="0" t="n">
        <v>7796</v>
      </c>
      <c r="G1113" s="0" t="n">
        <f aca="false">(((F1113*3.7852*35.81)/1000)/(H1113^2))*1.2732</f>
        <v>21.0223682240001</v>
      </c>
      <c r="H1113" s="0" t="n">
        <v>8</v>
      </c>
      <c r="I1113" s="0" t="n">
        <v>76.5204411776697</v>
      </c>
      <c r="J1113" s="0" t="n">
        <v>68.0016224983599</v>
      </c>
      <c r="K1113" s="0" t="n">
        <v>3.82238500207701</v>
      </c>
      <c r="L1113" s="0" t="n">
        <v>0.005</v>
      </c>
      <c r="M1113" s="0" t="n">
        <v>0</v>
      </c>
      <c r="N1113" s="0" t="n">
        <v>2446.97574737031</v>
      </c>
      <c r="O1113" s="0" t="n">
        <f aca="false">(N1113/2204.59)*EXP(L1113*M1113)</f>
        <v>1.10994595247656</v>
      </c>
      <c r="P1113" s="0" t="n">
        <v>0.107322321005691</v>
      </c>
      <c r="Q1113" s="0" t="n">
        <v>0.0548813846852914</v>
      </c>
      <c r="R1113" s="0" t="n">
        <f aca="false">18.998926608387*(I1113/Hoja4!$CJ$2)</f>
        <v>0.279504819231468</v>
      </c>
      <c r="S1113" s="0" t="n">
        <v>0.346725101597201</v>
      </c>
      <c r="T1113" s="0" t="n">
        <v>0.0215793379964769</v>
      </c>
      <c r="U1113" s="0" t="n">
        <f aca="false">(SQRT(((P1113/G1113)^2)+((Q1113/H1113)^2)+((R1113/I1113)^2)+((S1113/J1113)^2)+((T1113/K1113)^2)))*O1113</f>
        <v>0.0133348810682755</v>
      </c>
      <c r="V1113" s="0" t="n">
        <f aca="false">O1113&gt;U1113</f>
        <v>1</v>
      </c>
      <c r="W1113" s="0" t="n">
        <v>596553.359421113</v>
      </c>
      <c r="X1113" s="0" t="n">
        <v>4.994E-006</v>
      </c>
      <c r="Y1113" s="0" t="n">
        <f aca="false">(W1113*X1113)*EXP(L1113*M1113)</f>
        <v>2.97918747694904</v>
      </c>
      <c r="Z1113" s="0" t="n">
        <v>253982.810488858</v>
      </c>
      <c r="AA1113" s="0" t="n">
        <v>3748.14709444969</v>
      </c>
      <c r="AB1113" s="0" t="n">
        <f aca="false">X1113*0.1</f>
        <v>4.994E-007</v>
      </c>
      <c r="AC1113" s="0" t="n">
        <f aca="false">(SQRT(((AA1113/W1113)^2)+((AB1113/X1113)^2)))*Y1113</f>
        <v>0.298506202587973</v>
      </c>
      <c r="AD1113" s="0" t="n">
        <v>5.223868284E-006</v>
      </c>
      <c r="AE1113" s="0" t="n">
        <f aca="false">(W1113*AD1113)*EXP(L1113*M1113)</f>
        <v>3.11631617399361</v>
      </c>
      <c r="AF1113" s="0" t="n">
        <v>253982.810488858</v>
      </c>
      <c r="AG1113" s="0" t="n">
        <v>3748.14709444969</v>
      </c>
      <c r="AH1113" s="0" t="n">
        <f aca="false">AD1113*0.1</f>
        <v>5.223868284E-007</v>
      </c>
      <c r="AI1113" s="0" t="n">
        <f aca="false">(SQRT(((AG1113/W1113)^2)+((AH1113/AD1113)^2)))*AE1113</f>
        <v>0.312246112189946</v>
      </c>
      <c r="AJ1113" s="0" t="n">
        <v>3.02832944E-007</v>
      </c>
      <c r="AK1113" s="0" t="n">
        <f aca="false">(W1113*AJ1113)*EXP(L1113*M1113)</f>
        <v>0.180656010086586</v>
      </c>
      <c r="AL1113" s="0" t="n">
        <v>253982.810488858</v>
      </c>
      <c r="AM1113" s="0" t="n">
        <v>3748.14709444969</v>
      </c>
      <c r="AN1113" s="0" t="n">
        <f aca="false">AJ1113*0.1</f>
        <v>3.02832944E-008</v>
      </c>
      <c r="AO1113" s="0" t="n">
        <f aca="false">(SQRT(((AM1113/W1113)^2)+((AN1113/AJ1113)^2)))*AK1113</f>
        <v>0.0181012238950693</v>
      </c>
    </row>
    <row r="1114" customFormat="false" ht="15" hidden="false" customHeight="false" outlineLevel="0" collapsed="false">
      <c r="A1114" s="42" t="s">
        <v>1205</v>
      </c>
      <c r="B1114" s="32"/>
      <c r="C1114" s="0" t="s">
        <v>2153</v>
      </c>
      <c r="D1114" s="47"/>
      <c r="E1114" s="0" t="n">
        <v>8000</v>
      </c>
      <c r="F1114" s="0" t="n">
        <v>7796</v>
      </c>
      <c r="G1114" s="0" t="n">
        <f aca="false">(((F1114*3.7852*35.81)/1000)/(H1114^2))*1.2732</f>
        <v>21.0223682240001</v>
      </c>
      <c r="H1114" s="0" t="n">
        <v>8</v>
      </c>
      <c r="I1114" s="0" t="n">
        <v>35.4484282011468</v>
      </c>
      <c r="J1114" s="0" t="n">
        <v>130.009325504884</v>
      </c>
      <c r="K1114" s="0" t="n">
        <v>0.00593973</v>
      </c>
      <c r="L1114" s="0" t="n">
        <v>0.005</v>
      </c>
      <c r="M1114" s="0" t="n">
        <v>0</v>
      </c>
      <c r="N1114" s="0" t="n">
        <v>5.08077058324179</v>
      </c>
      <c r="O1114" s="0" t="n">
        <f aca="false">(N1114/2204.59)*EXP(L1114*M1114)</f>
        <v>0.00230463287198154</v>
      </c>
      <c r="P1114" s="0" t="n">
        <v>0.107322321005691</v>
      </c>
      <c r="Q1114" s="0" t="n">
        <v>0.0548813846852914</v>
      </c>
      <c r="R1114" s="0" t="n">
        <f aca="false">18.998926608387*(I1114/Hoja4!$CJ$2)</f>
        <v>0.129481826867624</v>
      </c>
      <c r="S1114" s="0" t="n">
        <v>1.14894745568521</v>
      </c>
      <c r="T1114" s="0" t="n">
        <v>5.58086552427142E-005</v>
      </c>
      <c r="U1114" s="0" t="n">
        <f aca="false">(SQRT(((P1114/G1114)^2)+((Q1114/H1114)^2)+((R1114/I1114)^2)+((S1114/J1114)^2)+((T1114/K1114)^2)))*O1114</f>
        <v>3.66464279613918E-005</v>
      </c>
      <c r="V1114" s="0" t="n">
        <f aca="false">O1114&gt;U1114</f>
        <v>1</v>
      </c>
      <c r="W1114" s="0" t="n">
        <v>276355.94625614</v>
      </c>
      <c r="X1114" s="0" t="n">
        <v>4.994E-006</v>
      </c>
      <c r="Y1114" s="0" t="n">
        <f aca="false">(W1114*X1114)*EXP(L1114*M1114)</f>
        <v>1.38012159560316</v>
      </c>
      <c r="Z1114" s="0" t="n">
        <v>130019.522746523</v>
      </c>
      <c r="AA1114" s="0" t="n">
        <v>6507.82824848106</v>
      </c>
      <c r="AB1114" s="0" t="n">
        <f aca="false">X1114*0.1</f>
        <v>4.994E-007</v>
      </c>
      <c r="AC1114" s="0" t="n">
        <f aca="false">(SQRT(((AA1114/W1114)^2)+((AB1114/X1114)^2)))*Y1114</f>
        <v>0.141787207865345</v>
      </c>
      <c r="AD1114" s="0" t="n">
        <v>5.223868284E-006</v>
      </c>
      <c r="AE1114" s="0" t="n">
        <f aca="false">(W1114*AD1114)*EXP(L1114*M1114)</f>
        <v>1.44364706274226</v>
      </c>
      <c r="AF1114" s="0" t="n">
        <v>130019.522746523</v>
      </c>
      <c r="AG1114" s="0" t="n">
        <v>6507.82824848106</v>
      </c>
      <c r="AH1114" s="0" t="n">
        <f aca="false">AD1114*0.1</f>
        <v>5.223868284E-007</v>
      </c>
      <c r="AI1114" s="0" t="n">
        <f aca="false">(SQRT(((AG1114/W1114)^2)+((AH1114/AD1114)^2)))*AE1114</f>
        <v>0.14831351586798</v>
      </c>
      <c r="AJ1114" s="0" t="n">
        <v>3.02832944E-007</v>
      </c>
      <c r="AK1114" s="0" t="n">
        <f aca="false">(W1114*AJ1114)*EXP(L1114*M1114)</f>
        <v>0.0836896847966527</v>
      </c>
      <c r="AL1114" s="0" t="n">
        <v>130019.522746523</v>
      </c>
      <c r="AM1114" s="0" t="n">
        <v>6507.82824848106</v>
      </c>
      <c r="AN1114" s="0" t="n">
        <f aca="false">AJ1114*0.1</f>
        <v>3.02832944E-008</v>
      </c>
      <c r="AO1114" s="0" t="n">
        <f aca="false">(SQRT(((AM1114/W1114)^2)+((AN1114/AJ1114)^2)))*AK1114</f>
        <v>0.00859788497785391</v>
      </c>
    </row>
    <row r="1115" customFormat="false" ht="15" hidden="false" customHeight="false" outlineLevel="0" collapsed="false">
      <c r="A1115" s="42" t="s">
        <v>1205</v>
      </c>
      <c r="B1115" s="32"/>
      <c r="C1115" s="0" t="s">
        <v>2154</v>
      </c>
      <c r="D1115" s="47"/>
      <c r="E1115" s="0" t="n">
        <v>8000</v>
      </c>
      <c r="F1115" s="0" t="n">
        <v>7796</v>
      </c>
      <c r="G1115" s="0" t="n">
        <f aca="false">(((F1115*3.7852*35.81)/1000)/(H1115^2))*1.2732</f>
        <v>21.0223682240001</v>
      </c>
      <c r="H1115" s="0" t="n">
        <v>8</v>
      </c>
      <c r="I1115" s="0" t="n">
        <v>9.04030102908499</v>
      </c>
      <c r="J1115" s="0" t="n">
        <v>68.0020357347871</v>
      </c>
      <c r="K1115" s="0" t="n">
        <v>3.9836139795159</v>
      </c>
      <c r="L1115" s="0" t="n">
        <v>0.005</v>
      </c>
      <c r="M1115" s="0" t="n">
        <v>0</v>
      </c>
      <c r="N1115" s="0" t="n">
        <v>454.560394926696</v>
      </c>
      <c r="O1115" s="0" t="n">
        <f aca="false">(N1115/2204.59)*EXP(L1115*M1115)</f>
        <v>0.206188177813877</v>
      </c>
      <c r="P1115" s="0" t="n">
        <v>0.107322321005691</v>
      </c>
      <c r="Q1115" s="0" t="n">
        <v>0.0548813846852914</v>
      </c>
      <c r="R1115" s="0" t="n">
        <f aca="false">18.998926608387*(I1115/Hoja4!$CO$2)</f>
        <v>0.371506589492134</v>
      </c>
      <c r="S1115" s="0" t="n">
        <v>0.388353619553598</v>
      </c>
      <c r="T1115" s="0" t="n">
        <v>0.0223763331258358</v>
      </c>
      <c r="U1115" s="0" t="n">
        <f aca="false">(SQRT(((P1115/G1115)^2)+((Q1115/H1115)^2)+((R1115/I1115)^2)+((S1115/J1115)^2)+((T1115/K1115)^2)))*O1115</f>
        <v>0.00881089190002834</v>
      </c>
      <c r="V1115" s="0" t="n">
        <f aca="false">O1115&gt;U1115</f>
        <v>1</v>
      </c>
      <c r="W1115" s="0" t="n">
        <v>70478.1868227466</v>
      </c>
      <c r="X1115" s="0" t="n">
        <v>4.994E-006</v>
      </c>
      <c r="Y1115" s="0" t="n">
        <f aca="false">(W1115*X1115)*EXP(L1115*M1115)</f>
        <v>0.351968064992796</v>
      </c>
      <c r="Z1115" s="0" t="n">
        <v>86703.9692565335</v>
      </c>
      <c r="AA1115" s="0" t="n">
        <v>804.406580767259</v>
      </c>
      <c r="AB1115" s="0" t="n">
        <f aca="false">X1115*0.1</f>
        <v>4.994E-007</v>
      </c>
      <c r="AC1115" s="0" t="n">
        <f aca="false">(SQRT(((AA1115/W1115)^2)+((AB1115/X1115)^2)))*Y1115</f>
        <v>0.0354253177194639</v>
      </c>
      <c r="AD1115" s="0" t="n">
        <v>5.223868284E-006</v>
      </c>
      <c r="AE1115" s="0" t="n">
        <f aca="false">(W1115*AD1115)*EXP(L1115*M1115)</f>
        <v>0.368168764857173</v>
      </c>
      <c r="AF1115" s="0" t="n">
        <v>86703.9692565335</v>
      </c>
      <c r="AG1115" s="0" t="n">
        <v>804.406580767259</v>
      </c>
      <c r="AH1115" s="0" t="n">
        <f aca="false">AD1115*0.1</f>
        <v>5.223868284E-007</v>
      </c>
      <c r="AI1115" s="0" t="n">
        <f aca="false">(SQRT(((AG1115/W1115)^2)+((AH1115/AD1115)^2)))*AE1115</f>
        <v>0.037055905824055</v>
      </c>
      <c r="AJ1115" s="0" t="n">
        <v>3.02832944E-007</v>
      </c>
      <c r="AK1115" s="0" t="n">
        <f aca="false">(W1115*AJ1115)*EXP(L1115*M1115)</f>
        <v>0.0213431168033143</v>
      </c>
      <c r="AL1115" s="0" t="n">
        <v>86703.9692565335</v>
      </c>
      <c r="AM1115" s="0" t="n">
        <v>804.406580767259</v>
      </c>
      <c r="AN1115" s="0" t="n">
        <f aca="false">AJ1115*0.1</f>
        <v>3.02832944E-008</v>
      </c>
      <c r="AO1115" s="0" t="n">
        <f aca="false">(SQRT(((AM1115/W1115)^2)+((AN1115/AJ1115)^2)))*AK1115</f>
        <v>0.00214816845356841</v>
      </c>
    </row>
    <row r="1116" customFormat="false" ht="15" hidden="false" customHeight="false" outlineLevel="0" collapsed="false">
      <c r="A1116" s="42" t="s">
        <v>1205</v>
      </c>
      <c r="B1116" s="40" t="s">
        <v>1631</v>
      </c>
      <c r="C1116" s="0" t="s">
        <v>2122</v>
      </c>
      <c r="D1116" s="41"/>
      <c r="E1116" s="0" t="n">
        <v>8000</v>
      </c>
      <c r="F1116" s="0" t="n">
        <v>7796</v>
      </c>
      <c r="G1116" s="0" t="n">
        <f aca="false">(((F1116*3.7852*35.81)/1000)/(H1116^2))*1.2732</f>
        <v>21.0223682240001</v>
      </c>
      <c r="H1116" s="0" t="n">
        <v>8</v>
      </c>
      <c r="I1116" s="0" t="n">
        <v>76.5204411776697</v>
      </c>
      <c r="J1116" s="0" t="n">
        <v>68.0016224983599</v>
      </c>
      <c r="K1116" s="0" t="n">
        <v>3.82238500207701</v>
      </c>
      <c r="L1116" s="0" t="n">
        <v>0.005</v>
      </c>
      <c r="M1116" s="0" t="n">
        <v>0</v>
      </c>
      <c r="N1116" s="0" t="n">
        <v>2446.97574737031</v>
      </c>
      <c r="O1116" s="0" t="n">
        <f aca="false">(N1116/2204.59)*EXP(L1116*M1116)</f>
        <v>1.10994595247656</v>
      </c>
      <c r="P1116" s="0" t="n">
        <v>0.107322321005691</v>
      </c>
      <c r="Q1116" s="0" t="n">
        <v>0.0548813846852914</v>
      </c>
      <c r="R1116" s="0" t="n">
        <f aca="false">18.998926608387*(I1116/Hoja4!$CJ$2)</f>
        <v>0.279504819231468</v>
      </c>
      <c r="S1116" s="0" t="n">
        <v>0.346725101597201</v>
      </c>
      <c r="T1116" s="0" t="n">
        <v>0.0215793379964769</v>
      </c>
      <c r="U1116" s="0" t="n">
        <f aca="false">(SQRT(((P1116/G1116)^2)+((Q1116/H1116)^2)+((R1116/I1116)^2)+((S1116/J1116)^2)+((T1116/K1116)^2)))*O1116</f>
        <v>0.0133348810682755</v>
      </c>
      <c r="V1116" s="0" t="n">
        <f aca="false">O1116&gt;U1116</f>
        <v>1</v>
      </c>
      <c r="W1116" s="0" t="n">
        <v>596553.359421113</v>
      </c>
      <c r="X1116" s="0" t="n">
        <v>4.994E-006</v>
      </c>
      <c r="Y1116" s="0" t="n">
        <f aca="false">(W1116*X1116)*EXP(L1116*M1116)</f>
        <v>2.97918747694904</v>
      </c>
      <c r="Z1116" s="0" t="n">
        <v>253982.810488858</v>
      </c>
      <c r="AA1116" s="0" t="n">
        <v>3748.14709444969</v>
      </c>
      <c r="AB1116" s="0" t="n">
        <f aca="false">X1116*0.1</f>
        <v>4.994E-007</v>
      </c>
      <c r="AC1116" s="0" t="n">
        <f aca="false">(SQRT(((AA1116/W1116)^2)+((AB1116/X1116)^2)))*Y1116</f>
        <v>0.298506202587973</v>
      </c>
      <c r="AD1116" s="0" t="n">
        <v>5.223868284E-006</v>
      </c>
      <c r="AE1116" s="0" t="n">
        <f aca="false">(W1116*AD1116)*EXP(L1116*M1116)</f>
        <v>3.11631617399361</v>
      </c>
      <c r="AF1116" s="0" t="n">
        <v>253982.810488858</v>
      </c>
      <c r="AG1116" s="0" t="n">
        <v>3748.14709444969</v>
      </c>
      <c r="AH1116" s="0" t="n">
        <f aca="false">AD1116*0.1</f>
        <v>5.223868284E-007</v>
      </c>
      <c r="AI1116" s="0" t="n">
        <f aca="false">(SQRT(((AG1116/W1116)^2)+((AH1116/AD1116)^2)))*AE1116</f>
        <v>0.312246112189946</v>
      </c>
      <c r="AJ1116" s="0" t="n">
        <v>3.02832944E-007</v>
      </c>
      <c r="AK1116" s="0" t="n">
        <f aca="false">(W1116*AJ1116)*EXP(L1116*M1116)</f>
        <v>0.180656010086586</v>
      </c>
      <c r="AL1116" s="0" t="n">
        <v>253982.810488858</v>
      </c>
      <c r="AM1116" s="0" t="n">
        <v>3748.14709444969</v>
      </c>
      <c r="AN1116" s="0" t="n">
        <f aca="false">AJ1116*0.1</f>
        <v>3.02832944E-008</v>
      </c>
      <c r="AO1116" s="0" t="n">
        <f aca="false">(SQRT(((AM1116/W1116)^2)+((AN1116/AJ1116)^2)))*AK1116</f>
        <v>0.0181012238950693</v>
      </c>
    </row>
    <row r="1117" customFormat="false" ht="15" hidden="false" customHeight="false" outlineLevel="0" collapsed="false">
      <c r="A1117" s="42" t="s">
        <v>1205</v>
      </c>
      <c r="B1117" s="32"/>
      <c r="C1117" s="0" t="s">
        <v>2153</v>
      </c>
      <c r="D1117" s="47"/>
      <c r="E1117" s="0" t="n">
        <v>8000</v>
      </c>
      <c r="F1117" s="0" t="n">
        <v>7796</v>
      </c>
      <c r="G1117" s="0" t="n">
        <f aca="false">(((F1117*3.7852*35.81)/1000)/(H1117^2))*1.2732</f>
        <v>21.0223682240001</v>
      </c>
      <c r="H1117" s="0" t="n">
        <v>8</v>
      </c>
      <c r="I1117" s="0" t="n">
        <v>35.4484282011468</v>
      </c>
      <c r="J1117" s="0" t="n">
        <v>130.009325504884</v>
      </c>
      <c r="K1117" s="0" t="n">
        <v>0.00593973</v>
      </c>
      <c r="L1117" s="0" t="n">
        <v>0.005</v>
      </c>
      <c r="M1117" s="0" t="n">
        <v>0</v>
      </c>
      <c r="N1117" s="0" t="n">
        <v>5.08077058324179</v>
      </c>
      <c r="O1117" s="0" t="n">
        <f aca="false">(N1117/2204.59)*EXP(L1117*M1117)</f>
        <v>0.00230463287198154</v>
      </c>
      <c r="P1117" s="0" t="n">
        <v>0.107322321005691</v>
      </c>
      <c r="Q1117" s="0" t="n">
        <v>0.0548813846852914</v>
      </c>
      <c r="R1117" s="0" t="n">
        <f aca="false">18.998926608387*(I1117/Hoja4!$CJ$2)</f>
        <v>0.129481826867624</v>
      </c>
      <c r="S1117" s="0" t="n">
        <v>1.14894745568521</v>
      </c>
      <c r="T1117" s="0" t="n">
        <v>5.58086552427142E-005</v>
      </c>
      <c r="U1117" s="0" t="n">
        <f aca="false">(SQRT(((P1117/G1117)^2)+((Q1117/H1117)^2)+((R1117/I1117)^2)+((S1117/J1117)^2)+((T1117/K1117)^2)))*O1117</f>
        <v>3.66464279613918E-005</v>
      </c>
      <c r="V1117" s="0" t="n">
        <f aca="false">O1117&gt;U1117</f>
        <v>1</v>
      </c>
      <c r="W1117" s="0" t="n">
        <v>276355.94625614</v>
      </c>
      <c r="X1117" s="0" t="n">
        <v>4.994E-006</v>
      </c>
      <c r="Y1117" s="0" t="n">
        <f aca="false">(W1117*X1117)*EXP(L1117*M1117)</f>
        <v>1.38012159560316</v>
      </c>
      <c r="Z1117" s="0" t="n">
        <v>130019.522746523</v>
      </c>
      <c r="AA1117" s="0" t="n">
        <v>6507.82824848106</v>
      </c>
      <c r="AB1117" s="0" t="n">
        <f aca="false">X1117*0.1</f>
        <v>4.994E-007</v>
      </c>
      <c r="AC1117" s="0" t="n">
        <f aca="false">(SQRT(((AA1117/W1117)^2)+((AB1117/X1117)^2)))*Y1117</f>
        <v>0.141787207865345</v>
      </c>
      <c r="AD1117" s="0" t="n">
        <v>5.223868284E-006</v>
      </c>
      <c r="AE1117" s="0" t="n">
        <f aca="false">(W1117*AD1117)*EXP(L1117*M1117)</f>
        <v>1.44364706274226</v>
      </c>
      <c r="AF1117" s="0" t="n">
        <v>130019.522746523</v>
      </c>
      <c r="AG1117" s="0" t="n">
        <v>6507.82824848106</v>
      </c>
      <c r="AH1117" s="0" t="n">
        <f aca="false">AD1117*0.1</f>
        <v>5.223868284E-007</v>
      </c>
      <c r="AI1117" s="0" t="n">
        <f aca="false">(SQRT(((AG1117/W1117)^2)+((AH1117/AD1117)^2)))*AE1117</f>
        <v>0.14831351586798</v>
      </c>
      <c r="AJ1117" s="0" t="n">
        <v>3.02832944E-007</v>
      </c>
      <c r="AK1117" s="0" t="n">
        <f aca="false">(W1117*AJ1117)*EXP(L1117*M1117)</f>
        <v>0.0836896847966527</v>
      </c>
      <c r="AL1117" s="0" t="n">
        <v>130019.522746523</v>
      </c>
      <c r="AM1117" s="0" t="n">
        <v>6507.82824848106</v>
      </c>
      <c r="AN1117" s="0" t="n">
        <f aca="false">AJ1117*0.1</f>
        <v>3.02832944E-008</v>
      </c>
      <c r="AO1117" s="0" t="n">
        <f aca="false">(SQRT(((AM1117/W1117)^2)+((AN1117/AJ1117)^2)))*AK1117</f>
        <v>0.00859788497785391</v>
      </c>
    </row>
    <row r="1118" customFormat="false" ht="15" hidden="false" customHeight="false" outlineLevel="0" collapsed="false">
      <c r="A1118" s="42" t="s">
        <v>1205</v>
      </c>
      <c r="B1118" s="32"/>
      <c r="C1118" s="0" t="s">
        <v>2154</v>
      </c>
      <c r="D1118" s="47"/>
      <c r="E1118" s="0" t="n">
        <v>8000</v>
      </c>
      <c r="F1118" s="0" t="n">
        <v>7796</v>
      </c>
      <c r="G1118" s="0" t="n">
        <f aca="false">(((F1118*3.7852*35.81)/1000)/(H1118^2))*1.2732</f>
        <v>21.0223682240001</v>
      </c>
      <c r="H1118" s="0" t="n">
        <v>8</v>
      </c>
      <c r="I1118" s="0" t="n">
        <v>9.04030102908499</v>
      </c>
      <c r="J1118" s="0" t="n">
        <v>68.0020357347871</v>
      </c>
      <c r="K1118" s="0" t="n">
        <v>3.9836139795159</v>
      </c>
      <c r="L1118" s="0" t="n">
        <v>0.005</v>
      </c>
      <c r="M1118" s="0" t="n">
        <v>0</v>
      </c>
      <c r="N1118" s="0" t="n">
        <v>454.560394926696</v>
      </c>
      <c r="O1118" s="0" t="n">
        <f aca="false">(N1118/2204.59)*EXP(L1118*M1118)</f>
        <v>0.206188177813877</v>
      </c>
      <c r="P1118" s="0" t="n">
        <v>0.107322321005691</v>
      </c>
      <c r="Q1118" s="0" t="n">
        <v>0.0548813846852914</v>
      </c>
      <c r="R1118" s="0" t="n">
        <f aca="false">18.998926608387*(I1118/Hoja4!$CO$2)</f>
        <v>0.371506589492134</v>
      </c>
      <c r="S1118" s="0" t="n">
        <v>0.388353619553598</v>
      </c>
      <c r="T1118" s="0" t="n">
        <v>0.0223763331258358</v>
      </c>
      <c r="U1118" s="0" t="n">
        <f aca="false">(SQRT(((P1118/G1118)^2)+((Q1118/H1118)^2)+((R1118/I1118)^2)+((S1118/J1118)^2)+((T1118/K1118)^2)))*O1118</f>
        <v>0.00881089190002834</v>
      </c>
      <c r="V1118" s="0" t="n">
        <f aca="false">O1118&gt;U1118</f>
        <v>1</v>
      </c>
      <c r="W1118" s="0" t="n">
        <v>70478.1868227466</v>
      </c>
      <c r="X1118" s="0" t="n">
        <v>4.994E-006</v>
      </c>
      <c r="Y1118" s="0" t="n">
        <f aca="false">(W1118*X1118)*EXP(L1118*M1118)</f>
        <v>0.351968064992796</v>
      </c>
      <c r="Z1118" s="0" t="n">
        <v>86703.9692565335</v>
      </c>
      <c r="AA1118" s="0" t="n">
        <v>804.406580767259</v>
      </c>
      <c r="AB1118" s="0" t="n">
        <f aca="false">X1118*0.1</f>
        <v>4.994E-007</v>
      </c>
      <c r="AC1118" s="0" t="n">
        <f aca="false">(SQRT(((AA1118/W1118)^2)+((AB1118/X1118)^2)))*Y1118</f>
        <v>0.0354253177194639</v>
      </c>
      <c r="AD1118" s="0" t="n">
        <v>5.223868284E-006</v>
      </c>
      <c r="AE1118" s="0" t="n">
        <f aca="false">(W1118*AD1118)*EXP(L1118*M1118)</f>
        <v>0.368168764857173</v>
      </c>
      <c r="AF1118" s="0" t="n">
        <v>86703.9692565335</v>
      </c>
      <c r="AG1118" s="0" t="n">
        <v>804.406580767259</v>
      </c>
      <c r="AH1118" s="0" t="n">
        <f aca="false">AD1118*0.1</f>
        <v>5.223868284E-007</v>
      </c>
      <c r="AI1118" s="0" t="n">
        <f aca="false">(SQRT(((AG1118/W1118)^2)+((AH1118/AD1118)^2)))*AE1118</f>
        <v>0.037055905824055</v>
      </c>
      <c r="AJ1118" s="0" t="n">
        <v>3.02832944E-007</v>
      </c>
      <c r="AK1118" s="0" t="n">
        <f aca="false">(W1118*AJ1118)*EXP(L1118*M1118)</f>
        <v>0.0213431168033143</v>
      </c>
      <c r="AL1118" s="0" t="n">
        <v>86703.9692565335</v>
      </c>
      <c r="AM1118" s="0" t="n">
        <v>804.406580767259</v>
      </c>
      <c r="AN1118" s="0" t="n">
        <f aca="false">AJ1118*0.1</f>
        <v>3.02832944E-008</v>
      </c>
      <c r="AO1118" s="0" t="n">
        <f aca="false">(SQRT(((AM1118/W1118)^2)+((AN1118/AJ1118)^2)))*AK1118</f>
        <v>0.00214816845356841</v>
      </c>
    </row>
    <row r="1119" customFormat="false" ht="15" hidden="false" customHeight="false" outlineLevel="0" collapsed="false">
      <c r="A1119" s="42" t="s">
        <v>1205</v>
      </c>
      <c r="B1119" s="40" t="s">
        <v>1634</v>
      </c>
      <c r="C1119" s="0" t="s">
        <v>2122</v>
      </c>
      <c r="D1119" s="41"/>
      <c r="E1119" s="0" t="n">
        <v>8000</v>
      </c>
      <c r="F1119" s="0" t="n">
        <v>7796</v>
      </c>
      <c r="G1119" s="0" t="n">
        <f aca="false">(((F1119*3.7852*35.81)/1000)/(H1119^2))*1.2732</f>
        <v>21.0223682240001</v>
      </c>
      <c r="H1119" s="0" t="n">
        <v>8</v>
      </c>
      <c r="I1119" s="0" t="n">
        <v>76.5204411776697</v>
      </c>
      <c r="J1119" s="0" t="n">
        <v>68.0016224983599</v>
      </c>
      <c r="K1119" s="0" t="n">
        <v>3.82238500207701</v>
      </c>
      <c r="L1119" s="0" t="n">
        <v>0.005</v>
      </c>
      <c r="M1119" s="0" t="n">
        <v>0</v>
      </c>
      <c r="N1119" s="0" t="n">
        <v>2446.97574737031</v>
      </c>
      <c r="O1119" s="0" t="n">
        <f aca="false">(N1119/2204.59)*EXP(L1119*M1119)</f>
        <v>1.10994595247656</v>
      </c>
      <c r="P1119" s="0" t="n">
        <v>0.107322321005691</v>
      </c>
      <c r="Q1119" s="0" t="n">
        <v>0.0548813846852914</v>
      </c>
      <c r="R1119" s="0" t="n">
        <f aca="false">18.998926608387*(I1119/Hoja4!$CJ$2)</f>
        <v>0.279504819231468</v>
      </c>
      <c r="S1119" s="0" t="n">
        <v>0.346725101597201</v>
      </c>
      <c r="T1119" s="0" t="n">
        <v>0.0215793379964769</v>
      </c>
      <c r="U1119" s="0" t="n">
        <f aca="false">(SQRT(((P1119/G1119)^2)+((Q1119/H1119)^2)+((R1119/I1119)^2)+((S1119/J1119)^2)+((T1119/K1119)^2)))*O1119</f>
        <v>0.0133348810682755</v>
      </c>
      <c r="V1119" s="0" t="n">
        <f aca="false">O1119&gt;U1119</f>
        <v>1</v>
      </c>
      <c r="W1119" s="0" t="n">
        <v>596553.359421113</v>
      </c>
      <c r="X1119" s="0" t="n">
        <v>4.994E-006</v>
      </c>
      <c r="Y1119" s="0" t="n">
        <f aca="false">(W1119*X1119)*EXP(L1119*M1119)</f>
        <v>2.97918747694904</v>
      </c>
      <c r="Z1119" s="0" t="n">
        <v>253982.810488858</v>
      </c>
      <c r="AA1119" s="0" t="n">
        <v>3748.14709444969</v>
      </c>
      <c r="AB1119" s="0" t="n">
        <f aca="false">X1119*0.1</f>
        <v>4.994E-007</v>
      </c>
      <c r="AC1119" s="0" t="n">
        <f aca="false">(SQRT(((AA1119/W1119)^2)+((AB1119/X1119)^2)))*Y1119</f>
        <v>0.298506202587973</v>
      </c>
      <c r="AD1119" s="0" t="n">
        <v>5.223868284E-006</v>
      </c>
      <c r="AE1119" s="0" t="n">
        <f aca="false">(W1119*AD1119)*EXP(L1119*M1119)</f>
        <v>3.11631617399361</v>
      </c>
      <c r="AF1119" s="0" t="n">
        <v>253982.810488858</v>
      </c>
      <c r="AG1119" s="0" t="n">
        <v>3748.14709444969</v>
      </c>
      <c r="AH1119" s="0" t="n">
        <f aca="false">AD1119*0.1</f>
        <v>5.223868284E-007</v>
      </c>
      <c r="AI1119" s="0" t="n">
        <f aca="false">(SQRT(((AG1119/W1119)^2)+((AH1119/AD1119)^2)))*AE1119</f>
        <v>0.312246112189946</v>
      </c>
      <c r="AJ1119" s="0" t="n">
        <v>3.02832944E-007</v>
      </c>
      <c r="AK1119" s="0" t="n">
        <f aca="false">(W1119*AJ1119)*EXP(L1119*M1119)</f>
        <v>0.180656010086586</v>
      </c>
      <c r="AL1119" s="0" t="n">
        <v>253982.810488858</v>
      </c>
      <c r="AM1119" s="0" t="n">
        <v>3748.14709444969</v>
      </c>
      <c r="AN1119" s="0" t="n">
        <f aca="false">AJ1119*0.1</f>
        <v>3.02832944E-008</v>
      </c>
      <c r="AO1119" s="0" t="n">
        <f aca="false">(SQRT(((AM1119/W1119)^2)+((AN1119/AJ1119)^2)))*AK1119</f>
        <v>0.0181012238950693</v>
      </c>
    </row>
    <row r="1120" customFormat="false" ht="15" hidden="false" customHeight="false" outlineLevel="0" collapsed="false">
      <c r="A1120" s="42" t="s">
        <v>1205</v>
      </c>
      <c r="B1120" s="32"/>
      <c r="C1120" s="0" t="s">
        <v>2153</v>
      </c>
      <c r="D1120" s="47"/>
      <c r="E1120" s="0" t="n">
        <v>8000</v>
      </c>
      <c r="F1120" s="0" t="n">
        <v>7796</v>
      </c>
      <c r="G1120" s="0" t="n">
        <f aca="false">(((F1120*3.7852*35.81)/1000)/(H1120^2))*1.2732</f>
        <v>21.0223682240001</v>
      </c>
      <c r="H1120" s="0" t="n">
        <v>8</v>
      </c>
      <c r="I1120" s="0" t="n">
        <v>35.4484282011468</v>
      </c>
      <c r="J1120" s="0" t="n">
        <v>130.009325504884</v>
      </c>
      <c r="K1120" s="0" t="n">
        <v>0.00593973</v>
      </c>
      <c r="L1120" s="0" t="n">
        <v>0.005</v>
      </c>
      <c r="M1120" s="0" t="n">
        <v>0</v>
      </c>
      <c r="N1120" s="0" t="n">
        <v>5.08077058324179</v>
      </c>
      <c r="O1120" s="0" t="n">
        <f aca="false">(N1120/2204.59)*EXP(L1120*M1120)</f>
        <v>0.00230463287198154</v>
      </c>
      <c r="P1120" s="0" t="n">
        <v>0.107322321005691</v>
      </c>
      <c r="Q1120" s="0" t="n">
        <v>0.0548813846852914</v>
      </c>
      <c r="R1120" s="0" t="n">
        <f aca="false">18.998926608387*(I1120/Hoja4!$CJ$2)</f>
        <v>0.129481826867624</v>
      </c>
      <c r="S1120" s="0" t="n">
        <v>1.14894745568521</v>
      </c>
      <c r="T1120" s="0" t="n">
        <v>5.58086552427142E-005</v>
      </c>
      <c r="U1120" s="0" t="n">
        <f aca="false">(SQRT(((P1120/G1120)^2)+((Q1120/H1120)^2)+((R1120/I1120)^2)+((S1120/J1120)^2)+((T1120/K1120)^2)))*O1120</f>
        <v>3.66464279613918E-005</v>
      </c>
      <c r="V1120" s="0" t="n">
        <f aca="false">O1120&gt;U1120</f>
        <v>1</v>
      </c>
      <c r="W1120" s="0" t="n">
        <v>276355.94625614</v>
      </c>
      <c r="X1120" s="0" t="n">
        <v>4.994E-006</v>
      </c>
      <c r="Y1120" s="0" t="n">
        <f aca="false">(W1120*X1120)*EXP(L1120*M1120)</f>
        <v>1.38012159560316</v>
      </c>
      <c r="Z1120" s="0" t="n">
        <v>130019.522746523</v>
      </c>
      <c r="AA1120" s="0" t="n">
        <v>6507.82824848106</v>
      </c>
      <c r="AB1120" s="0" t="n">
        <f aca="false">X1120*0.1</f>
        <v>4.994E-007</v>
      </c>
      <c r="AC1120" s="0" t="n">
        <f aca="false">(SQRT(((AA1120/W1120)^2)+((AB1120/X1120)^2)))*Y1120</f>
        <v>0.141787207865345</v>
      </c>
      <c r="AD1120" s="0" t="n">
        <v>5.223868284E-006</v>
      </c>
      <c r="AE1120" s="0" t="n">
        <f aca="false">(W1120*AD1120)*EXP(L1120*M1120)</f>
        <v>1.44364706274226</v>
      </c>
      <c r="AF1120" s="0" t="n">
        <v>130019.522746523</v>
      </c>
      <c r="AG1120" s="0" t="n">
        <v>6507.82824848106</v>
      </c>
      <c r="AH1120" s="0" t="n">
        <f aca="false">AD1120*0.1</f>
        <v>5.223868284E-007</v>
      </c>
      <c r="AI1120" s="0" t="n">
        <f aca="false">(SQRT(((AG1120/W1120)^2)+((AH1120/AD1120)^2)))*AE1120</f>
        <v>0.14831351586798</v>
      </c>
      <c r="AJ1120" s="0" t="n">
        <v>3.02832944E-007</v>
      </c>
      <c r="AK1120" s="0" t="n">
        <f aca="false">(W1120*AJ1120)*EXP(L1120*M1120)</f>
        <v>0.0836896847966527</v>
      </c>
      <c r="AL1120" s="0" t="n">
        <v>130019.522746523</v>
      </c>
      <c r="AM1120" s="0" t="n">
        <v>6507.82824848106</v>
      </c>
      <c r="AN1120" s="0" t="n">
        <f aca="false">AJ1120*0.1</f>
        <v>3.02832944E-008</v>
      </c>
      <c r="AO1120" s="0" t="n">
        <f aca="false">(SQRT(((AM1120/W1120)^2)+((AN1120/AJ1120)^2)))*AK1120</f>
        <v>0.00859788497785391</v>
      </c>
    </row>
    <row r="1121" customFormat="false" ht="15" hidden="false" customHeight="false" outlineLevel="0" collapsed="false">
      <c r="A1121" s="42" t="s">
        <v>1205</v>
      </c>
      <c r="B1121" s="32"/>
      <c r="C1121" s="0" t="s">
        <v>2154</v>
      </c>
      <c r="D1121" s="47"/>
      <c r="E1121" s="0" t="n">
        <v>8000</v>
      </c>
      <c r="F1121" s="0" t="n">
        <v>7796</v>
      </c>
      <c r="G1121" s="0" t="n">
        <f aca="false">(((F1121*3.7852*35.81)/1000)/(H1121^2))*1.2732</f>
        <v>21.0223682240001</v>
      </c>
      <c r="H1121" s="0" t="n">
        <v>8</v>
      </c>
      <c r="I1121" s="0" t="n">
        <v>9.04030102908499</v>
      </c>
      <c r="J1121" s="0" t="n">
        <v>68.0020357347871</v>
      </c>
      <c r="K1121" s="0" t="n">
        <v>3.9836139795159</v>
      </c>
      <c r="L1121" s="0" t="n">
        <v>0.005</v>
      </c>
      <c r="M1121" s="0" t="n">
        <v>0</v>
      </c>
      <c r="N1121" s="0" t="n">
        <v>454.560394926696</v>
      </c>
      <c r="O1121" s="0" t="n">
        <f aca="false">(N1121/2204.59)*EXP(L1121*M1121)</f>
        <v>0.206188177813877</v>
      </c>
      <c r="P1121" s="0" t="n">
        <v>0.107322321005691</v>
      </c>
      <c r="Q1121" s="0" t="n">
        <v>0.0548813846852914</v>
      </c>
      <c r="R1121" s="0" t="n">
        <f aca="false">18.998926608387*(I1121/Hoja4!$CO$2)</f>
        <v>0.371506589492134</v>
      </c>
      <c r="S1121" s="0" t="n">
        <v>0.388353619553598</v>
      </c>
      <c r="T1121" s="0" t="n">
        <v>0.0223763331258358</v>
      </c>
      <c r="U1121" s="0" t="n">
        <f aca="false">(SQRT(((P1121/G1121)^2)+((Q1121/H1121)^2)+((R1121/I1121)^2)+((S1121/J1121)^2)+((T1121/K1121)^2)))*O1121</f>
        <v>0.00881089190002834</v>
      </c>
      <c r="V1121" s="0" t="n">
        <f aca="false">O1121&gt;U1121</f>
        <v>1</v>
      </c>
      <c r="W1121" s="0" t="n">
        <v>70478.1868227466</v>
      </c>
      <c r="X1121" s="0" t="n">
        <v>4.994E-006</v>
      </c>
      <c r="Y1121" s="0" t="n">
        <f aca="false">(W1121*X1121)*EXP(L1121*M1121)</f>
        <v>0.351968064992796</v>
      </c>
      <c r="Z1121" s="0" t="n">
        <v>86703.9692565335</v>
      </c>
      <c r="AA1121" s="0" t="n">
        <v>804.406580767259</v>
      </c>
      <c r="AB1121" s="0" t="n">
        <f aca="false">X1121*0.1</f>
        <v>4.994E-007</v>
      </c>
      <c r="AC1121" s="0" t="n">
        <f aca="false">(SQRT(((AA1121/W1121)^2)+((AB1121/X1121)^2)))*Y1121</f>
        <v>0.0354253177194639</v>
      </c>
      <c r="AD1121" s="0" t="n">
        <v>5.223868284E-006</v>
      </c>
      <c r="AE1121" s="0" t="n">
        <f aca="false">(W1121*AD1121)*EXP(L1121*M1121)</f>
        <v>0.368168764857173</v>
      </c>
      <c r="AF1121" s="0" t="n">
        <v>86703.9692565335</v>
      </c>
      <c r="AG1121" s="0" t="n">
        <v>804.406580767259</v>
      </c>
      <c r="AH1121" s="0" t="n">
        <f aca="false">AD1121*0.1</f>
        <v>5.223868284E-007</v>
      </c>
      <c r="AI1121" s="0" t="n">
        <f aca="false">(SQRT(((AG1121/W1121)^2)+((AH1121/AD1121)^2)))*AE1121</f>
        <v>0.037055905824055</v>
      </c>
      <c r="AJ1121" s="0" t="n">
        <v>3.02832944E-007</v>
      </c>
      <c r="AK1121" s="0" t="n">
        <f aca="false">(W1121*AJ1121)*EXP(L1121*M1121)</f>
        <v>0.0213431168033143</v>
      </c>
      <c r="AL1121" s="0" t="n">
        <v>86703.9692565335</v>
      </c>
      <c r="AM1121" s="0" t="n">
        <v>804.406580767259</v>
      </c>
      <c r="AN1121" s="0" t="n">
        <f aca="false">AJ1121*0.1</f>
        <v>3.02832944E-008</v>
      </c>
      <c r="AO1121" s="0" t="n">
        <f aca="false">(SQRT(((AM1121/W1121)^2)+((AN1121/AJ1121)^2)))*AK1121</f>
        <v>0.00214816845356841</v>
      </c>
    </row>
    <row r="1122" customFormat="false" ht="15" hidden="false" customHeight="false" outlineLevel="0" collapsed="false">
      <c r="A1122" s="42" t="s">
        <v>1205</v>
      </c>
      <c r="B1122" s="40" t="s">
        <v>1637</v>
      </c>
      <c r="C1122" s="0" t="s">
        <v>2122</v>
      </c>
      <c r="D1122" s="41"/>
      <c r="E1122" s="0" t="n">
        <v>8000</v>
      </c>
      <c r="F1122" s="0" t="n">
        <v>7796</v>
      </c>
      <c r="G1122" s="0" t="n">
        <f aca="false">(((F1122*3.7852*35.81)/1000)/(H1122^2))*1.2732</f>
        <v>21.0223682240001</v>
      </c>
      <c r="H1122" s="0" t="n">
        <v>8</v>
      </c>
      <c r="I1122" s="0" t="n">
        <v>76.5204411776697</v>
      </c>
      <c r="J1122" s="0" t="n">
        <v>68.0016224983599</v>
      </c>
      <c r="K1122" s="0" t="n">
        <v>3.82238500207701</v>
      </c>
      <c r="L1122" s="0" t="n">
        <v>0.005</v>
      </c>
      <c r="M1122" s="0" t="n">
        <v>0</v>
      </c>
      <c r="N1122" s="0" t="n">
        <v>2446.97574737031</v>
      </c>
      <c r="O1122" s="0" t="n">
        <f aca="false">(N1122/2204.59)*EXP(L1122*M1122)</f>
        <v>1.10994595247656</v>
      </c>
      <c r="P1122" s="0" t="n">
        <v>0.107322321005691</v>
      </c>
      <c r="Q1122" s="0" t="n">
        <v>0.0548813846852914</v>
      </c>
      <c r="R1122" s="0" t="n">
        <f aca="false">18.998926608387*(I1122/Hoja4!$CJ$2)</f>
        <v>0.279504819231468</v>
      </c>
      <c r="S1122" s="0" t="n">
        <v>0.346725101597201</v>
      </c>
      <c r="T1122" s="0" t="n">
        <v>0.0215793379964769</v>
      </c>
      <c r="U1122" s="0" t="n">
        <f aca="false">(SQRT(((P1122/G1122)^2)+((Q1122/H1122)^2)+((R1122/I1122)^2)+((S1122/J1122)^2)+((T1122/K1122)^2)))*O1122</f>
        <v>0.0133348810682755</v>
      </c>
      <c r="V1122" s="0" t="n">
        <f aca="false">O1122&gt;U1122</f>
        <v>1</v>
      </c>
      <c r="W1122" s="0" t="n">
        <v>596553.359421113</v>
      </c>
      <c r="X1122" s="0" t="n">
        <v>4.994E-006</v>
      </c>
      <c r="Y1122" s="0" t="n">
        <f aca="false">(W1122*X1122)*EXP(L1122*M1122)</f>
        <v>2.97918747694904</v>
      </c>
      <c r="Z1122" s="0" t="n">
        <v>253982.810488858</v>
      </c>
      <c r="AA1122" s="0" t="n">
        <v>3748.14709444969</v>
      </c>
      <c r="AB1122" s="0" t="n">
        <f aca="false">X1122*0.1</f>
        <v>4.994E-007</v>
      </c>
      <c r="AC1122" s="0" t="n">
        <f aca="false">(SQRT(((AA1122/W1122)^2)+((AB1122/X1122)^2)))*Y1122</f>
        <v>0.298506202587973</v>
      </c>
      <c r="AD1122" s="0" t="n">
        <v>5.223868284E-006</v>
      </c>
      <c r="AE1122" s="0" t="n">
        <f aca="false">(W1122*AD1122)*EXP(L1122*M1122)</f>
        <v>3.11631617399361</v>
      </c>
      <c r="AF1122" s="0" t="n">
        <v>253982.810488858</v>
      </c>
      <c r="AG1122" s="0" t="n">
        <v>3748.14709444969</v>
      </c>
      <c r="AH1122" s="0" t="n">
        <f aca="false">AD1122*0.1</f>
        <v>5.223868284E-007</v>
      </c>
      <c r="AI1122" s="0" t="n">
        <f aca="false">(SQRT(((AG1122/W1122)^2)+((AH1122/AD1122)^2)))*AE1122</f>
        <v>0.312246112189946</v>
      </c>
      <c r="AJ1122" s="0" t="n">
        <v>3.02832944E-007</v>
      </c>
      <c r="AK1122" s="0" t="n">
        <f aca="false">(W1122*AJ1122)*EXP(L1122*M1122)</f>
        <v>0.180656010086586</v>
      </c>
      <c r="AL1122" s="0" t="n">
        <v>253982.810488858</v>
      </c>
      <c r="AM1122" s="0" t="n">
        <v>3748.14709444969</v>
      </c>
      <c r="AN1122" s="0" t="n">
        <f aca="false">AJ1122*0.1</f>
        <v>3.02832944E-008</v>
      </c>
      <c r="AO1122" s="0" t="n">
        <f aca="false">(SQRT(((AM1122/W1122)^2)+((AN1122/AJ1122)^2)))*AK1122</f>
        <v>0.0181012238950693</v>
      </c>
    </row>
    <row r="1123" customFormat="false" ht="15" hidden="false" customHeight="false" outlineLevel="0" collapsed="false">
      <c r="A1123" s="42" t="s">
        <v>1205</v>
      </c>
      <c r="B1123" s="32"/>
      <c r="C1123" s="0" t="s">
        <v>2153</v>
      </c>
      <c r="D1123" s="47"/>
      <c r="E1123" s="0" t="n">
        <v>8000</v>
      </c>
      <c r="F1123" s="0" t="n">
        <v>7796</v>
      </c>
      <c r="G1123" s="0" t="n">
        <f aca="false">(((F1123*3.7852*35.81)/1000)/(H1123^2))*1.2732</f>
        <v>21.0223682240001</v>
      </c>
      <c r="H1123" s="0" t="n">
        <v>8</v>
      </c>
      <c r="I1123" s="0" t="n">
        <v>35.4484282011468</v>
      </c>
      <c r="J1123" s="0" t="n">
        <v>130.009325504884</v>
      </c>
      <c r="K1123" s="0" t="n">
        <v>0.00593973</v>
      </c>
      <c r="L1123" s="0" t="n">
        <v>0.005</v>
      </c>
      <c r="M1123" s="0" t="n">
        <v>0</v>
      </c>
      <c r="N1123" s="0" t="n">
        <v>5.08077058324179</v>
      </c>
      <c r="O1123" s="0" t="n">
        <f aca="false">(N1123/2204.59)*EXP(L1123*M1123)</f>
        <v>0.00230463287198154</v>
      </c>
      <c r="P1123" s="0" t="n">
        <v>0.107322321005691</v>
      </c>
      <c r="Q1123" s="0" t="n">
        <v>0.0548813846852914</v>
      </c>
      <c r="R1123" s="0" t="n">
        <f aca="false">18.998926608387*(I1123/Hoja4!$CJ$2)</f>
        <v>0.129481826867624</v>
      </c>
      <c r="S1123" s="0" t="n">
        <v>1.14894745568521</v>
      </c>
      <c r="T1123" s="0" t="n">
        <v>5.58086552427142E-005</v>
      </c>
      <c r="U1123" s="0" t="n">
        <f aca="false">(SQRT(((P1123/G1123)^2)+((Q1123/H1123)^2)+((R1123/I1123)^2)+((S1123/J1123)^2)+((T1123/K1123)^2)))*O1123</f>
        <v>3.66464279613918E-005</v>
      </c>
      <c r="V1123" s="0" t="n">
        <f aca="false">O1123&gt;U1123</f>
        <v>1</v>
      </c>
      <c r="W1123" s="0" t="n">
        <v>276355.94625614</v>
      </c>
      <c r="X1123" s="0" t="n">
        <v>4.994E-006</v>
      </c>
      <c r="Y1123" s="0" t="n">
        <f aca="false">(W1123*X1123)*EXP(L1123*M1123)</f>
        <v>1.38012159560316</v>
      </c>
      <c r="Z1123" s="0" t="n">
        <v>130019.522746523</v>
      </c>
      <c r="AA1123" s="0" t="n">
        <v>6507.82824848106</v>
      </c>
      <c r="AB1123" s="0" t="n">
        <f aca="false">X1123*0.1</f>
        <v>4.994E-007</v>
      </c>
      <c r="AC1123" s="0" t="n">
        <f aca="false">(SQRT(((AA1123/W1123)^2)+((AB1123/X1123)^2)))*Y1123</f>
        <v>0.141787207865345</v>
      </c>
      <c r="AD1123" s="0" t="n">
        <v>5.223868284E-006</v>
      </c>
      <c r="AE1123" s="0" t="n">
        <f aca="false">(W1123*AD1123)*EXP(L1123*M1123)</f>
        <v>1.44364706274226</v>
      </c>
      <c r="AF1123" s="0" t="n">
        <v>130019.522746523</v>
      </c>
      <c r="AG1123" s="0" t="n">
        <v>6507.82824848106</v>
      </c>
      <c r="AH1123" s="0" t="n">
        <f aca="false">AD1123*0.1</f>
        <v>5.223868284E-007</v>
      </c>
      <c r="AI1123" s="0" t="n">
        <f aca="false">(SQRT(((AG1123/W1123)^2)+((AH1123/AD1123)^2)))*AE1123</f>
        <v>0.14831351586798</v>
      </c>
      <c r="AJ1123" s="0" t="n">
        <v>3.02832944E-007</v>
      </c>
      <c r="AK1123" s="0" t="n">
        <f aca="false">(W1123*AJ1123)*EXP(L1123*M1123)</f>
        <v>0.0836896847966527</v>
      </c>
      <c r="AL1123" s="0" t="n">
        <v>130019.522746523</v>
      </c>
      <c r="AM1123" s="0" t="n">
        <v>6507.82824848106</v>
      </c>
      <c r="AN1123" s="0" t="n">
        <f aca="false">AJ1123*0.1</f>
        <v>3.02832944E-008</v>
      </c>
      <c r="AO1123" s="0" t="n">
        <f aca="false">(SQRT(((AM1123/W1123)^2)+((AN1123/AJ1123)^2)))*AK1123</f>
        <v>0.00859788497785391</v>
      </c>
    </row>
    <row r="1124" customFormat="false" ht="15" hidden="false" customHeight="false" outlineLevel="0" collapsed="false">
      <c r="A1124" s="42" t="s">
        <v>1205</v>
      </c>
      <c r="B1124" s="32"/>
      <c r="C1124" s="0" t="s">
        <v>2154</v>
      </c>
      <c r="D1124" s="47"/>
      <c r="E1124" s="0" t="n">
        <v>8000</v>
      </c>
      <c r="F1124" s="0" t="n">
        <v>7796</v>
      </c>
      <c r="G1124" s="0" t="n">
        <f aca="false">(((F1124*3.7852*35.81)/1000)/(H1124^2))*1.2732</f>
        <v>21.0223682240001</v>
      </c>
      <c r="H1124" s="0" t="n">
        <v>8</v>
      </c>
      <c r="I1124" s="0" t="n">
        <v>9.04030102908499</v>
      </c>
      <c r="J1124" s="0" t="n">
        <v>68.0020357347871</v>
      </c>
      <c r="K1124" s="0" t="n">
        <v>3.9836139795159</v>
      </c>
      <c r="L1124" s="0" t="n">
        <v>0.005</v>
      </c>
      <c r="M1124" s="0" t="n">
        <v>0</v>
      </c>
      <c r="N1124" s="0" t="n">
        <v>454.560394926696</v>
      </c>
      <c r="O1124" s="0" t="n">
        <f aca="false">(N1124/2204.59)*EXP(L1124*M1124)</f>
        <v>0.206188177813877</v>
      </c>
      <c r="P1124" s="0" t="n">
        <v>0.107322321005691</v>
      </c>
      <c r="Q1124" s="0" t="n">
        <v>0.0548813846852914</v>
      </c>
      <c r="R1124" s="0" t="n">
        <f aca="false">18.998926608387*(I1124/Hoja4!$CO$2)</f>
        <v>0.371506589492134</v>
      </c>
      <c r="S1124" s="0" t="n">
        <v>0.388353619553598</v>
      </c>
      <c r="T1124" s="0" t="n">
        <v>0.0223763331258358</v>
      </c>
      <c r="U1124" s="0" t="n">
        <f aca="false">(SQRT(((P1124/G1124)^2)+((Q1124/H1124)^2)+((R1124/I1124)^2)+((S1124/J1124)^2)+((T1124/K1124)^2)))*O1124</f>
        <v>0.00881089190002834</v>
      </c>
      <c r="V1124" s="0" t="n">
        <f aca="false">O1124&gt;U1124</f>
        <v>1</v>
      </c>
      <c r="W1124" s="0" t="n">
        <v>70478.1868227466</v>
      </c>
      <c r="X1124" s="0" t="n">
        <v>4.994E-006</v>
      </c>
      <c r="Y1124" s="0" t="n">
        <f aca="false">(W1124*X1124)*EXP(L1124*M1124)</f>
        <v>0.351968064992796</v>
      </c>
      <c r="Z1124" s="0" t="n">
        <v>86703.9692565335</v>
      </c>
      <c r="AA1124" s="0" t="n">
        <v>804.406580767259</v>
      </c>
      <c r="AB1124" s="0" t="n">
        <f aca="false">X1124*0.1</f>
        <v>4.994E-007</v>
      </c>
      <c r="AC1124" s="0" t="n">
        <f aca="false">(SQRT(((AA1124/W1124)^2)+((AB1124/X1124)^2)))*Y1124</f>
        <v>0.0354253177194639</v>
      </c>
      <c r="AD1124" s="0" t="n">
        <v>5.223868284E-006</v>
      </c>
      <c r="AE1124" s="0" t="n">
        <f aca="false">(W1124*AD1124)*EXP(L1124*M1124)</f>
        <v>0.368168764857173</v>
      </c>
      <c r="AF1124" s="0" t="n">
        <v>86703.9692565335</v>
      </c>
      <c r="AG1124" s="0" t="n">
        <v>804.406580767259</v>
      </c>
      <c r="AH1124" s="0" t="n">
        <f aca="false">AD1124*0.1</f>
        <v>5.223868284E-007</v>
      </c>
      <c r="AI1124" s="0" t="n">
        <f aca="false">(SQRT(((AG1124/W1124)^2)+((AH1124/AD1124)^2)))*AE1124</f>
        <v>0.037055905824055</v>
      </c>
      <c r="AJ1124" s="0" t="n">
        <v>3.02832944E-007</v>
      </c>
      <c r="AK1124" s="0" t="n">
        <f aca="false">(W1124*AJ1124)*EXP(L1124*M1124)</f>
        <v>0.0213431168033143</v>
      </c>
      <c r="AL1124" s="0" t="n">
        <v>86703.9692565335</v>
      </c>
      <c r="AM1124" s="0" t="n">
        <v>804.406580767259</v>
      </c>
      <c r="AN1124" s="0" t="n">
        <f aca="false">AJ1124*0.1</f>
        <v>3.02832944E-008</v>
      </c>
      <c r="AO1124" s="0" t="n">
        <f aca="false">(SQRT(((AM1124/W1124)^2)+((AN1124/AJ1124)^2)))*AK1124</f>
        <v>0.00214816845356841</v>
      </c>
    </row>
    <row r="1125" customFormat="false" ht="15" hidden="false" customHeight="false" outlineLevel="0" collapsed="false">
      <c r="A1125" s="42" t="s">
        <v>1205</v>
      </c>
      <c r="B1125" s="40" t="s">
        <v>1641</v>
      </c>
      <c r="C1125" s="0" t="s">
        <v>2122</v>
      </c>
      <c r="D1125" s="41"/>
      <c r="E1125" s="0" t="n">
        <v>8000</v>
      </c>
      <c r="F1125" s="0" t="n">
        <v>7796</v>
      </c>
      <c r="G1125" s="0" t="n">
        <f aca="false">(((F1125*3.7852*35.81)/1000)/(H1125^2))*1.2732</f>
        <v>21.0223682240001</v>
      </c>
      <c r="H1125" s="0" t="n">
        <v>8</v>
      </c>
      <c r="I1125" s="0" t="n">
        <v>76.5204411776697</v>
      </c>
      <c r="J1125" s="0" t="n">
        <v>68.0016224983599</v>
      </c>
      <c r="K1125" s="0" t="n">
        <v>3.82238500207701</v>
      </c>
      <c r="L1125" s="0" t="n">
        <v>0.005</v>
      </c>
      <c r="M1125" s="0" t="n">
        <v>0</v>
      </c>
      <c r="N1125" s="0" t="n">
        <v>2446.97574737031</v>
      </c>
      <c r="O1125" s="0" t="n">
        <f aca="false">(N1125/2204.59)*EXP(L1125*M1125)</f>
        <v>1.10994595247656</v>
      </c>
      <c r="P1125" s="0" t="n">
        <v>0.107322321005691</v>
      </c>
      <c r="Q1125" s="0" t="n">
        <v>0.0548813846852914</v>
      </c>
      <c r="R1125" s="0" t="n">
        <f aca="false">18.998926608387*(I1125/Hoja4!$CJ$2)</f>
        <v>0.279504819231468</v>
      </c>
      <c r="S1125" s="0" t="n">
        <v>0.346725101597201</v>
      </c>
      <c r="T1125" s="0" t="n">
        <v>0.0215793379964769</v>
      </c>
      <c r="U1125" s="0" t="n">
        <f aca="false">(SQRT(((P1125/G1125)^2)+((Q1125/H1125)^2)+((R1125/I1125)^2)+((S1125/J1125)^2)+((T1125/K1125)^2)))*O1125</f>
        <v>0.0133348810682755</v>
      </c>
      <c r="V1125" s="0" t="n">
        <f aca="false">O1125&gt;U1125</f>
        <v>1</v>
      </c>
      <c r="W1125" s="0" t="n">
        <v>596553.359421113</v>
      </c>
      <c r="X1125" s="0" t="n">
        <v>4.994E-006</v>
      </c>
      <c r="Y1125" s="0" t="n">
        <f aca="false">(W1125*X1125)*EXP(L1125*M1125)</f>
        <v>2.97918747694904</v>
      </c>
      <c r="Z1125" s="0" t="n">
        <v>253982.810488858</v>
      </c>
      <c r="AA1125" s="0" t="n">
        <v>3748.14709444969</v>
      </c>
      <c r="AB1125" s="0" t="n">
        <f aca="false">X1125*0.1</f>
        <v>4.994E-007</v>
      </c>
      <c r="AC1125" s="0" t="n">
        <f aca="false">(SQRT(((AA1125/W1125)^2)+((AB1125/X1125)^2)))*Y1125</f>
        <v>0.298506202587973</v>
      </c>
      <c r="AD1125" s="0" t="n">
        <v>5.223868284E-006</v>
      </c>
      <c r="AE1125" s="0" t="n">
        <f aca="false">(W1125*AD1125)*EXP(L1125*M1125)</f>
        <v>3.11631617399361</v>
      </c>
      <c r="AF1125" s="0" t="n">
        <v>253982.810488858</v>
      </c>
      <c r="AG1125" s="0" t="n">
        <v>3748.14709444969</v>
      </c>
      <c r="AH1125" s="0" t="n">
        <f aca="false">AD1125*0.1</f>
        <v>5.223868284E-007</v>
      </c>
      <c r="AI1125" s="0" t="n">
        <f aca="false">(SQRT(((AG1125/W1125)^2)+((AH1125/AD1125)^2)))*AE1125</f>
        <v>0.312246112189946</v>
      </c>
      <c r="AJ1125" s="0" t="n">
        <v>3.02832944E-007</v>
      </c>
      <c r="AK1125" s="0" t="n">
        <f aca="false">(W1125*AJ1125)*EXP(L1125*M1125)</f>
        <v>0.180656010086586</v>
      </c>
      <c r="AL1125" s="0" t="n">
        <v>253982.810488858</v>
      </c>
      <c r="AM1125" s="0" t="n">
        <v>3748.14709444969</v>
      </c>
      <c r="AN1125" s="0" t="n">
        <f aca="false">AJ1125*0.1</f>
        <v>3.02832944E-008</v>
      </c>
      <c r="AO1125" s="0" t="n">
        <f aca="false">(SQRT(((AM1125/W1125)^2)+((AN1125/AJ1125)^2)))*AK1125</f>
        <v>0.0181012238950693</v>
      </c>
    </row>
    <row r="1126" customFormat="false" ht="15" hidden="false" customHeight="false" outlineLevel="0" collapsed="false">
      <c r="A1126" s="42" t="s">
        <v>1205</v>
      </c>
      <c r="B1126" s="32"/>
      <c r="C1126" s="0" t="s">
        <v>2153</v>
      </c>
      <c r="D1126" s="47"/>
      <c r="E1126" s="0" t="n">
        <v>8000</v>
      </c>
      <c r="F1126" s="0" t="n">
        <v>7796</v>
      </c>
      <c r="G1126" s="0" t="n">
        <f aca="false">(((F1126*3.7852*35.81)/1000)/(H1126^2))*1.2732</f>
        <v>21.0223682240001</v>
      </c>
      <c r="H1126" s="0" t="n">
        <v>8</v>
      </c>
      <c r="I1126" s="0" t="n">
        <v>35.4484282011468</v>
      </c>
      <c r="J1126" s="0" t="n">
        <v>130.009325504884</v>
      </c>
      <c r="K1126" s="0" t="n">
        <v>0.00593973</v>
      </c>
      <c r="L1126" s="0" t="n">
        <v>0.005</v>
      </c>
      <c r="M1126" s="0" t="n">
        <v>0</v>
      </c>
      <c r="N1126" s="0" t="n">
        <v>5.08077058324179</v>
      </c>
      <c r="O1126" s="0" t="n">
        <f aca="false">(N1126/2204.59)*EXP(L1126*M1126)</f>
        <v>0.00230463287198154</v>
      </c>
      <c r="P1126" s="0" t="n">
        <v>0.107322321005691</v>
      </c>
      <c r="Q1126" s="0" t="n">
        <v>0.0548813846852914</v>
      </c>
      <c r="R1126" s="0" t="n">
        <f aca="false">18.998926608387*(I1126/Hoja4!$CJ$2)</f>
        <v>0.129481826867624</v>
      </c>
      <c r="S1126" s="0" t="n">
        <v>1.14894745568521</v>
      </c>
      <c r="T1126" s="0" t="n">
        <v>5.58086552427142E-005</v>
      </c>
      <c r="U1126" s="0" t="n">
        <f aca="false">(SQRT(((P1126/G1126)^2)+((Q1126/H1126)^2)+((R1126/I1126)^2)+((S1126/J1126)^2)+((T1126/K1126)^2)))*O1126</f>
        <v>3.66464279613918E-005</v>
      </c>
      <c r="V1126" s="0" t="n">
        <f aca="false">O1126&gt;U1126</f>
        <v>1</v>
      </c>
      <c r="W1126" s="0" t="n">
        <v>276355.94625614</v>
      </c>
      <c r="X1126" s="0" t="n">
        <v>4.994E-006</v>
      </c>
      <c r="Y1126" s="0" t="n">
        <f aca="false">(W1126*X1126)*EXP(L1126*M1126)</f>
        <v>1.38012159560316</v>
      </c>
      <c r="Z1126" s="0" t="n">
        <v>130019.522746523</v>
      </c>
      <c r="AA1126" s="0" t="n">
        <v>6507.82824848106</v>
      </c>
      <c r="AB1126" s="0" t="n">
        <f aca="false">X1126*0.1</f>
        <v>4.994E-007</v>
      </c>
      <c r="AC1126" s="0" t="n">
        <f aca="false">(SQRT(((AA1126/W1126)^2)+((AB1126/X1126)^2)))*Y1126</f>
        <v>0.141787207865345</v>
      </c>
      <c r="AD1126" s="0" t="n">
        <v>5.223868284E-006</v>
      </c>
      <c r="AE1126" s="0" t="n">
        <f aca="false">(W1126*AD1126)*EXP(L1126*M1126)</f>
        <v>1.44364706274226</v>
      </c>
      <c r="AF1126" s="0" t="n">
        <v>130019.522746523</v>
      </c>
      <c r="AG1126" s="0" t="n">
        <v>6507.82824848106</v>
      </c>
      <c r="AH1126" s="0" t="n">
        <f aca="false">AD1126*0.1</f>
        <v>5.223868284E-007</v>
      </c>
      <c r="AI1126" s="0" t="n">
        <f aca="false">(SQRT(((AG1126/W1126)^2)+((AH1126/AD1126)^2)))*AE1126</f>
        <v>0.14831351586798</v>
      </c>
      <c r="AJ1126" s="0" t="n">
        <v>3.02832944E-007</v>
      </c>
      <c r="AK1126" s="0" t="n">
        <f aca="false">(W1126*AJ1126)*EXP(L1126*M1126)</f>
        <v>0.0836896847966527</v>
      </c>
      <c r="AL1126" s="0" t="n">
        <v>130019.522746523</v>
      </c>
      <c r="AM1126" s="0" t="n">
        <v>6507.82824848106</v>
      </c>
      <c r="AN1126" s="0" t="n">
        <f aca="false">AJ1126*0.1</f>
        <v>3.02832944E-008</v>
      </c>
      <c r="AO1126" s="0" t="n">
        <f aca="false">(SQRT(((AM1126/W1126)^2)+((AN1126/AJ1126)^2)))*AK1126</f>
        <v>0.00859788497785391</v>
      </c>
    </row>
    <row r="1127" customFormat="false" ht="15" hidden="false" customHeight="false" outlineLevel="0" collapsed="false">
      <c r="A1127" s="42" t="s">
        <v>1205</v>
      </c>
      <c r="B1127" s="32"/>
      <c r="C1127" s="0" t="s">
        <v>2154</v>
      </c>
      <c r="D1127" s="47"/>
      <c r="E1127" s="0" t="n">
        <v>8000</v>
      </c>
      <c r="F1127" s="0" t="n">
        <v>7796</v>
      </c>
      <c r="G1127" s="0" t="n">
        <f aca="false">(((F1127*3.7852*35.81)/1000)/(H1127^2))*1.2732</f>
        <v>21.0223682240001</v>
      </c>
      <c r="H1127" s="0" t="n">
        <v>8</v>
      </c>
      <c r="I1127" s="0" t="n">
        <v>9.04030102908499</v>
      </c>
      <c r="J1127" s="0" t="n">
        <v>68.0020357347871</v>
      </c>
      <c r="K1127" s="0" t="n">
        <v>3.9836139795159</v>
      </c>
      <c r="L1127" s="0" t="n">
        <v>0.005</v>
      </c>
      <c r="M1127" s="0" t="n">
        <v>0</v>
      </c>
      <c r="N1127" s="0" t="n">
        <v>454.560394926696</v>
      </c>
      <c r="O1127" s="0" t="n">
        <f aca="false">(N1127/2204.59)*EXP(L1127*M1127)</f>
        <v>0.206188177813877</v>
      </c>
      <c r="P1127" s="0" t="n">
        <v>0.107322321005691</v>
      </c>
      <c r="Q1127" s="0" t="n">
        <v>0.0548813846852914</v>
      </c>
      <c r="R1127" s="0" t="n">
        <f aca="false">18.998926608387*(I1127/Hoja4!$CO$2)</f>
        <v>0.371506589492134</v>
      </c>
      <c r="S1127" s="0" t="n">
        <v>0.388353619553598</v>
      </c>
      <c r="T1127" s="0" t="n">
        <v>0.0223763331258358</v>
      </c>
      <c r="U1127" s="0" t="n">
        <f aca="false">(SQRT(((P1127/G1127)^2)+((Q1127/H1127)^2)+((R1127/I1127)^2)+((S1127/J1127)^2)+((T1127/K1127)^2)))*O1127</f>
        <v>0.00881089190002834</v>
      </c>
      <c r="V1127" s="0" t="n">
        <f aca="false">O1127&gt;U1127</f>
        <v>1</v>
      </c>
      <c r="W1127" s="0" t="n">
        <v>70478.1868227466</v>
      </c>
      <c r="X1127" s="0" t="n">
        <v>4.994E-006</v>
      </c>
      <c r="Y1127" s="0" t="n">
        <f aca="false">(W1127*X1127)*EXP(L1127*M1127)</f>
        <v>0.351968064992796</v>
      </c>
      <c r="Z1127" s="0" t="n">
        <v>86703.9692565335</v>
      </c>
      <c r="AA1127" s="0" t="n">
        <v>804.406580767259</v>
      </c>
      <c r="AB1127" s="0" t="n">
        <f aca="false">X1127*0.1</f>
        <v>4.994E-007</v>
      </c>
      <c r="AC1127" s="0" t="n">
        <f aca="false">(SQRT(((AA1127/W1127)^2)+((AB1127/X1127)^2)))*Y1127</f>
        <v>0.0354253177194639</v>
      </c>
      <c r="AD1127" s="0" t="n">
        <v>5.223868284E-006</v>
      </c>
      <c r="AE1127" s="0" t="n">
        <f aca="false">(W1127*AD1127)*EXP(L1127*M1127)</f>
        <v>0.368168764857173</v>
      </c>
      <c r="AF1127" s="0" t="n">
        <v>86703.9692565335</v>
      </c>
      <c r="AG1127" s="0" t="n">
        <v>804.406580767259</v>
      </c>
      <c r="AH1127" s="0" t="n">
        <f aca="false">AD1127*0.1</f>
        <v>5.223868284E-007</v>
      </c>
      <c r="AI1127" s="0" t="n">
        <f aca="false">(SQRT(((AG1127/W1127)^2)+((AH1127/AD1127)^2)))*AE1127</f>
        <v>0.037055905824055</v>
      </c>
      <c r="AJ1127" s="0" t="n">
        <v>3.02832944E-007</v>
      </c>
      <c r="AK1127" s="0" t="n">
        <f aca="false">(W1127*AJ1127)*EXP(L1127*M1127)</f>
        <v>0.0213431168033143</v>
      </c>
      <c r="AL1127" s="0" t="n">
        <v>86703.9692565335</v>
      </c>
      <c r="AM1127" s="0" t="n">
        <v>804.406580767259</v>
      </c>
      <c r="AN1127" s="0" t="n">
        <f aca="false">AJ1127*0.1</f>
        <v>3.02832944E-008</v>
      </c>
      <c r="AO1127" s="0" t="n">
        <f aca="false">(SQRT(((AM1127/W1127)^2)+((AN1127/AJ1127)^2)))*AK1127</f>
        <v>0.00214816845356841</v>
      </c>
    </row>
    <row r="1128" customFormat="false" ht="15" hidden="false" customHeight="false" outlineLevel="0" collapsed="false">
      <c r="A1128" s="42" t="s">
        <v>1205</v>
      </c>
      <c r="B1128" s="40" t="s">
        <v>1644</v>
      </c>
      <c r="C1128" s="0" t="s">
        <v>2122</v>
      </c>
      <c r="D1128" s="41"/>
      <c r="E1128" s="0" t="n">
        <v>8000</v>
      </c>
      <c r="F1128" s="0" t="n">
        <v>7796</v>
      </c>
      <c r="G1128" s="0" t="n">
        <f aca="false">(((F1128*3.7852*35.81)/1000)/(H1128^2))*1.2732</f>
        <v>21.0223682240001</v>
      </c>
      <c r="H1128" s="0" t="n">
        <v>8</v>
      </c>
      <c r="I1128" s="0" t="n">
        <v>76.5204411776697</v>
      </c>
      <c r="J1128" s="0" t="n">
        <v>68.0016224983599</v>
      </c>
      <c r="K1128" s="0" t="n">
        <v>3.82238500207701</v>
      </c>
      <c r="L1128" s="0" t="n">
        <v>0.005</v>
      </c>
      <c r="M1128" s="0" t="n">
        <v>0</v>
      </c>
      <c r="N1128" s="0" t="n">
        <v>2446.97574737031</v>
      </c>
      <c r="O1128" s="0" t="n">
        <f aca="false">(N1128/2204.59)*EXP(L1128*M1128)</f>
        <v>1.10994595247656</v>
      </c>
      <c r="P1128" s="0" t="n">
        <v>0.107322321005691</v>
      </c>
      <c r="Q1128" s="0" t="n">
        <v>0.0548813846852914</v>
      </c>
      <c r="R1128" s="0" t="n">
        <f aca="false">18.998926608387*(I1128/Hoja4!$CJ$2)</f>
        <v>0.279504819231468</v>
      </c>
      <c r="S1128" s="0" t="n">
        <v>0.346725101597201</v>
      </c>
      <c r="T1128" s="0" t="n">
        <v>0.0215793379964769</v>
      </c>
      <c r="U1128" s="0" t="n">
        <f aca="false">(SQRT(((P1128/G1128)^2)+((Q1128/H1128)^2)+((R1128/I1128)^2)+((S1128/J1128)^2)+((T1128/K1128)^2)))*O1128</f>
        <v>0.0133348810682755</v>
      </c>
      <c r="V1128" s="0" t="n">
        <f aca="false">O1128&gt;U1128</f>
        <v>1</v>
      </c>
      <c r="W1128" s="0" t="n">
        <v>596553.359421113</v>
      </c>
      <c r="X1128" s="0" t="n">
        <v>4.994E-006</v>
      </c>
      <c r="Y1128" s="0" t="n">
        <f aca="false">(W1128*X1128)*EXP(L1128*M1128)</f>
        <v>2.97918747694904</v>
      </c>
      <c r="Z1128" s="0" t="n">
        <v>253982.810488858</v>
      </c>
      <c r="AA1128" s="0" t="n">
        <v>3748.14709444969</v>
      </c>
      <c r="AB1128" s="0" t="n">
        <f aca="false">X1128*0.1</f>
        <v>4.994E-007</v>
      </c>
      <c r="AC1128" s="0" t="n">
        <f aca="false">(SQRT(((AA1128/W1128)^2)+((AB1128/X1128)^2)))*Y1128</f>
        <v>0.298506202587973</v>
      </c>
      <c r="AD1128" s="0" t="n">
        <v>5.223868284E-006</v>
      </c>
      <c r="AE1128" s="0" t="n">
        <f aca="false">(W1128*AD1128)*EXP(L1128*M1128)</f>
        <v>3.11631617399361</v>
      </c>
      <c r="AF1128" s="0" t="n">
        <v>253982.810488858</v>
      </c>
      <c r="AG1128" s="0" t="n">
        <v>3748.14709444969</v>
      </c>
      <c r="AH1128" s="0" t="n">
        <f aca="false">AD1128*0.1</f>
        <v>5.223868284E-007</v>
      </c>
      <c r="AI1128" s="0" t="n">
        <f aca="false">(SQRT(((AG1128/W1128)^2)+((AH1128/AD1128)^2)))*AE1128</f>
        <v>0.312246112189946</v>
      </c>
      <c r="AJ1128" s="0" t="n">
        <v>3.02832944E-007</v>
      </c>
      <c r="AK1128" s="0" t="n">
        <f aca="false">(W1128*AJ1128)*EXP(L1128*M1128)</f>
        <v>0.180656010086586</v>
      </c>
      <c r="AL1128" s="0" t="n">
        <v>253982.810488858</v>
      </c>
      <c r="AM1128" s="0" t="n">
        <v>3748.14709444969</v>
      </c>
      <c r="AN1128" s="0" t="n">
        <f aca="false">AJ1128*0.1</f>
        <v>3.02832944E-008</v>
      </c>
      <c r="AO1128" s="0" t="n">
        <f aca="false">(SQRT(((AM1128/W1128)^2)+((AN1128/AJ1128)^2)))*AK1128</f>
        <v>0.0181012238950693</v>
      </c>
    </row>
    <row r="1129" customFormat="false" ht="15" hidden="false" customHeight="false" outlineLevel="0" collapsed="false">
      <c r="A1129" s="42" t="s">
        <v>1205</v>
      </c>
      <c r="B1129" s="32"/>
      <c r="C1129" s="0" t="s">
        <v>2153</v>
      </c>
      <c r="D1129" s="47"/>
      <c r="E1129" s="0" t="n">
        <v>8000</v>
      </c>
      <c r="F1129" s="0" t="n">
        <v>7796</v>
      </c>
      <c r="G1129" s="0" t="n">
        <f aca="false">(((F1129*3.7852*35.81)/1000)/(H1129^2))*1.2732</f>
        <v>21.0223682240001</v>
      </c>
      <c r="H1129" s="0" t="n">
        <v>8</v>
      </c>
      <c r="I1129" s="0" t="n">
        <v>35.4484282011468</v>
      </c>
      <c r="J1129" s="0" t="n">
        <v>130.009325504884</v>
      </c>
      <c r="K1129" s="0" t="n">
        <v>0.00593973</v>
      </c>
      <c r="L1129" s="0" t="n">
        <v>0.005</v>
      </c>
      <c r="M1129" s="0" t="n">
        <v>0</v>
      </c>
      <c r="N1129" s="0" t="n">
        <v>5.08077058324179</v>
      </c>
      <c r="O1129" s="0" t="n">
        <f aca="false">(N1129/2204.59)*EXP(L1129*M1129)</f>
        <v>0.00230463287198154</v>
      </c>
      <c r="P1129" s="0" t="n">
        <v>0.107322321005691</v>
      </c>
      <c r="Q1129" s="0" t="n">
        <v>0.0548813846852914</v>
      </c>
      <c r="R1129" s="0" t="n">
        <f aca="false">18.998926608387*(I1129/Hoja4!$CJ$2)</f>
        <v>0.129481826867624</v>
      </c>
      <c r="S1129" s="0" t="n">
        <v>1.14894745568521</v>
      </c>
      <c r="T1129" s="0" t="n">
        <v>5.58086552427142E-005</v>
      </c>
      <c r="U1129" s="0" t="n">
        <f aca="false">(SQRT(((P1129/G1129)^2)+((Q1129/H1129)^2)+((R1129/I1129)^2)+((S1129/J1129)^2)+((T1129/K1129)^2)))*O1129</f>
        <v>3.66464279613918E-005</v>
      </c>
      <c r="V1129" s="0" t="n">
        <f aca="false">O1129&gt;U1129</f>
        <v>1</v>
      </c>
      <c r="W1129" s="0" t="n">
        <v>276355.94625614</v>
      </c>
      <c r="X1129" s="0" t="n">
        <v>4.994E-006</v>
      </c>
      <c r="Y1129" s="0" t="n">
        <f aca="false">(W1129*X1129)*EXP(L1129*M1129)</f>
        <v>1.38012159560316</v>
      </c>
      <c r="Z1129" s="0" t="n">
        <v>130019.522746523</v>
      </c>
      <c r="AA1129" s="0" t="n">
        <v>6507.82824848106</v>
      </c>
      <c r="AB1129" s="0" t="n">
        <f aca="false">X1129*0.1</f>
        <v>4.994E-007</v>
      </c>
      <c r="AC1129" s="0" t="n">
        <f aca="false">(SQRT(((AA1129/W1129)^2)+((AB1129/X1129)^2)))*Y1129</f>
        <v>0.141787207865345</v>
      </c>
      <c r="AD1129" s="0" t="n">
        <v>5.223868284E-006</v>
      </c>
      <c r="AE1129" s="0" t="n">
        <f aca="false">(W1129*AD1129)*EXP(L1129*M1129)</f>
        <v>1.44364706274226</v>
      </c>
      <c r="AF1129" s="0" t="n">
        <v>130019.522746523</v>
      </c>
      <c r="AG1129" s="0" t="n">
        <v>6507.82824848106</v>
      </c>
      <c r="AH1129" s="0" t="n">
        <f aca="false">AD1129*0.1</f>
        <v>5.223868284E-007</v>
      </c>
      <c r="AI1129" s="0" t="n">
        <f aca="false">(SQRT(((AG1129/W1129)^2)+((AH1129/AD1129)^2)))*AE1129</f>
        <v>0.14831351586798</v>
      </c>
      <c r="AJ1129" s="0" t="n">
        <v>3.02832944E-007</v>
      </c>
      <c r="AK1129" s="0" t="n">
        <f aca="false">(W1129*AJ1129)*EXP(L1129*M1129)</f>
        <v>0.0836896847966527</v>
      </c>
      <c r="AL1129" s="0" t="n">
        <v>130019.522746523</v>
      </c>
      <c r="AM1129" s="0" t="n">
        <v>6507.82824848106</v>
      </c>
      <c r="AN1129" s="0" t="n">
        <f aca="false">AJ1129*0.1</f>
        <v>3.02832944E-008</v>
      </c>
      <c r="AO1129" s="0" t="n">
        <f aca="false">(SQRT(((AM1129/W1129)^2)+((AN1129/AJ1129)^2)))*AK1129</f>
        <v>0.00859788497785391</v>
      </c>
    </row>
    <row r="1130" customFormat="false" ht="15" hidden="false" customHeight="false" outlineLevel="0" collapsed="false">
      <c r="A1130" s="42" t="s">
        <v>1205</v>
      </c>
      <c r="B1130" s="32"/>
      <c r="C1130" s="0" t="s">
        <v>2154</v>
      </c>
      <c r="D1130" s="47"/>
      <c r="E1130" s="0" t="n">
        <v>8000</v>
      </c>
      <c r="F1130" s="0" t="n">
        <v>7796</v>
      </c>
      <c r="G1130" s="0" t="n">
        <f aca="false">(((F1130*3.7852*35.81)/1000)/(H1130^2))*1.2732</f>
        <v>21.0223682240001</v>
      </c>
      <c r="H1130" s="0" t="n">
        <v>8</v>
      </c>
      <c r="I1130" s="0" t="n">
        <v>9.04030102908499</v>
      </c>
      <c r="J1130" s="0" t="n">
        <v>68.0020357347871</v>
      </c>
      <c r="K1130" s="0" t="n">
        <v>3.9836139795159</v>
      </c>
      <c r="L1130" s="0" t="n">
        <v>0.005</v>
      </c>
      <c r="M1130" s="0" t="n">
        <v>0</v>
      </c>
      <c r="N1130" s="0" t="n">
        <v>454.560394926696</v>
      </c>
      <c r="O1130" s="0" t="n">
        <f aca="false">(N1130/2204.59)*EXP(L1130*M1130)</f>
        <v>0.206188177813877</v>
      </c>
      <c r="P1130" s="0" t="n">
        <v>0.107322321005691</v>
      </c>
      <c r="Q1130" s="0" t="n">
        <v>0.0548813846852914</v>
      </c>
      <c r="R1130" s="0" t="n">
        <f aca="false">18.998926608387*(I1130/Hoja4!$CO$2)</f>
        <v>0.371506589492134</v>
      </c>
      <c r="S1130" s="0" t="n">
        <v>0.388353619553598</v>
      </c>
      <c r="T1130" s="0" t="n">
        <v>0.0223763331258358</v>
      </c>
      <c r="U1130" s="0" t="n">
        <f aca="false">(SQRT(((P1130/G1130)^2)+((Q1130/H1130)^2)+((R1130/I1130)^2)+((S1130/J1130)^2)+((T1130/K1130)^2)))*O1130</f>
        <v>0.00881089190002834</v>
      </c>
      <c r="V1130" s="0" t="n">
        <f aca="false">O1130&gt;U1130</f>
        <v>1</v>
      </c>
      <c r="W1130" s="0" t="n">
        <v>70478.1868227466</v>
      </c>
      <c r="X1130" s="0" t="n">
        <v>4.994E-006</v>
      </c>
      <c r="Y1130" s="0" t="n">
        <f aca="false">(W1130*X1130)*EXP(L1130*M1130)</f>
        <v>0.351968064992796</v>
      </c>
      <c r="Z1130" s="0" t="n">
        <v>86703.9692565335</v>
      </c>
      <c r="AA1130" s="0" t="n">
        <v>804.406580767259</v>
      </c>
      <c r="AB1130" s="0" t="n">
        <f aca="false">X1130*0.1</f>
        <v>4.994E-007</v>
      </c>
      <c r="AC1130" s="0" t="n">
        <f aca="false">(SQRT(((AA1130/W1130)^2)+((AB1130/X1130)^2)))*Y1130</f>
        <v>0.0354253177194639</v>
      </c>
      <c r="AD1130" s="0" t="n">
        <v>5.223868284E-006</v>
      </c>
      <c r="AE1130" s="0" t="n">
        <f aca="false">(W1130*AD1130)*EXP(L1130*M1130)</f>
        <v>0.368168764857173</v>
      </c>
      <c r="AF1130" s="0" t="n">
        <v>86703.9692565335</v>
      </c>
      <c r="AG1130" s="0" t="n">
        <v>804.406580767259</v>
      </c>
      <c r="AH1130" s="0" t="n">
        <f aca="false">AD1130*0.1</f>
        <v>5.223868284E-007</v>
      </c>
      <c r="AI1130" s="0" t="n">
        <f aca="false">(SQRT(((AG1130/W1130)^2)+((AH1130/AD1130)^2)))*AE1130</f>
        <v>0.037055905824055</v>
      </c>
      <c r="AJ1130" s="0" t="n">
        <v>3.02832944E-007</v>
      </c>
      <c r="AK1130" s="0" t="n">
        <f aca="false">(W1130*AJ1130)*EXP(L1130*M1130)</f>
        <v>0.0213431168033143</v>
      </c>
      <c r="AL1130" s="0" t="n">
        <v>86703.9692565335</v>
      </c>
      <c r="AM1130" s="0" t="n">
        <v>804.406580767259</v>
      </c>
      <c r="AN1130" s="0" t="n">
        <f aca="false">AJ1130*0.1</f>
        <v>3.02832944E-008</v>
      </c>
      <c r="AO1130" s="0" t="n">
        <f aca="false">(SQRT(((AM1130/W1130)^2)+((AN1130/AJ1130)^2)))*AK1130</f>
        <v>0.00214816845356841</v>
      </c>
    </row>
    <row r="1131" customFormat="false" ht="15" hidden="false" customHeight="false" outlineLevel="0" collapsed="false">
      <c r="A1131" s="42" t="s">
        <v>1205</v>
      </c>
      <c r="B1131" s="40" t="s">
        <v>1648</v>
      </c>
      <c r="C1131" s="0" t="s">
        <v>2122</v>
      </c>
      <c r="D1131" s="41"/>
      <c r="E1131" s="0" t="n">
        <v>8000</v>
      </c>
      <c r="F1131" s="0" t="n">
        <v>7796</v>
      </c>
      <c r="G1131" s="0" t="n">
        <f aca="false">(((F1131*3.7852*35.81)/1000)/(H1131^2))*1.2732</f>
        <v>21.0223682240001</v>
      </c>
      <c r="H1131" s="0" t="n">
        <v>8</v>
      </c>
      <c r="I1131" s="0" t="n">
        <v>76.5204411776697</v>
      </c>
      <c r="J1131" s="0" t="n">
        <v>68.0016224983599</v>
      </c>
      <c r="K1131" s="0" t="n">
        <v>3.82238500207701</v>
      </c>
      <c r="L1131" s="0" t="n">
        <v>0.005</v>
      </c>
      <c r="M1131" s="0" t="n">
        <v>0</v>
      </c>
      <c r="N1131" s="0" t="n">
        <v>2446.97574737031</v>
      </c>
      <c r="O1131" s="0" t="n">
        <f aca="false">(N1131/2204.59)*EXP(L1131*M1131)</f>
        <v>1.10994595247656</v>
      </c>
      <c r="P1131" s="0" t="n">
        <v>0.107322321005691</v>
      </c>
      <c r="Q1131" s="0" t="n">
        <v>0.0548813846852914</v>
      </c>
      <c r="R1131" s="0" t="n">
        <f aca="false">18.998926608387*(I1131/Hoja4!$CJ$2)</f>
        <v>0.279504819231468</v>
      </c>
      <c r="S1131" s="0" t="n">
        <v>0.346725101597201</v>
      </c>
      <c r="T1131" s="0" t="n">
        <v>0.0215793379964769</v>
      </c>
      <c r="U1131" s="0" t="n">
        <f aca="false">(SQRT(((P1131/G1131)^2)+((Q1131/H1131)^2)+((R1131/I1131)^2)+((S1131/J1131)^2)+((T1131/K1131)^2)))*O1131</f>
        <v>0.0133348810682755</v>
      </c>
      <c r="V1131" s="0" t="n">
        <f aca="false">O1131&gt;U1131</f>
        <v>1</v>
      </c>
      <c r="W1131" s="0" t="n">
        <v>596553.359421113</v>
      </c>
      <c r="X1131" s="0" t="n">
        <v>4.994E-006</v>
      </c>
      <c r="Y1131" s="0" t="n">
        <f aca="false">(W1131*X1131)*EXP(L1131*M1131)</f>
        <v>2.97918747694904</v>
      </c>
      <c r="Z1131" s="0" t="n">
        <v>253982.810488858</v>
      </c>
      <c r="AA1131" s="0" t="n">
        <v>3748.14709444969</v>
      </c>
      <c r="AB1131" s="0" t="n">
        <f aca="false">X1131*0.1</f>
        <v>4.994E-007</v>
      </c>
      <c r="AC1131" s="0" t="n">
        <f aca="false">(SQRT(((AA1131/W1131)^2)+((AB1131/X1131)^2)))*Y1131</f>
        <v>0.298506202587973</v>
      </c>
      <c r="AD1131" s="0" t="n">
        <v>5.223868284E-006</v>
      </c>
      <c r="AE1131" s="0" t="n">
        <f aca="false">(W1131*AD1131)*EXP(L1131*M1131)</f>
        <v>3.11631617399361</v>
      </c>
      <c r="AF1131" s="0" t="n">
        <v>253982.810488858</v>
      </c>
      <c r="AG1131" s="0" t="n">
        <v>3748.14709444969</v>
      </c>
      <c r="AH1131" s="0" t="n">
        <f aca="false">AD1131*0.1</f>
        <v>5.223868284E-007</v>
      </c>
      <c r="AI1131" s="0" t="n">
        <f aca="false">(SQRT(((AG1131/W1131)^2)+((AH1131/AD1131)^2)))*AE1131</f>
        <v>0.312246112189946</v>
      </c>
      <c r="AJ1131" s="0" t="n">
        <v>3.02832944E-007</v>
      </c>
      <c r="AK1131" s="0" t="n">
        <f aca="false">(W1131*AJ1131)*EXP(L1131*M1131)</f>
        <v>0.180656010086586</v>
      </c>
      <c r="AL1131" s="0" t="n">
        <v>253982.810488858</v>
      </c>
      <c r="AM1131" s="0" t="n">
        <v>3748.14709444969</v>
      </c>
      <c r="AN1131" s="0" t="n">
        <f aca="false">AJ1131*0.1</f>
        <v>3.02832944E-008</v>
      </c>
      <c r="AO1131" s="0" t="n">
        <f aca="false">(SQRT(((AM1131/W1131)^2)+((AN1131/AJ1131)^2)))*AK1131</f>
        <v>0.0181012238950693</v>
      </c>
    </row>
    <row r="1132" customFormat="false" ht="15" hidden="false" customHeight="false" outlineLevel="0" collapsed="false">
      <c r="A1132" s="42" t="s">
        <v>1205</v>
      </c>
      <c r="B1132" s="32"/>
      <c r="C1132" s="0" t="s">
        <v>2153</v>
      </c>
      <c r="D1132" s="47"/>
      <c r="E1132" s="0" t="n">
        <v>8000</v>
      </c>
      <c r="F1132" s="0" t="n">
        <v>7796</v>
      </c>
      <c r="G1132" s="0" t="n">
        <f aca="false">(((F1132*3.7852*35.81)/1000)/(H1132^2))*1.2732</f>
        <v>21.0223682240001</v>
      </c>
      <c r="H1132" s="0" t="n">
        <v>8</v>
      </c>
      <c r="I1132" s="0" t="n">
        <v>35.4484282011468</v>
      </c>
      <c r="J1132" s="0" t="n">
        <v>130.009325504884</v>
      </c>
      <c r="K1132" s="0" t="n">
        <v>0.00593973</v>
      </c>
      <c r="L1132" s="0" t="n">
        <v>0.005</v>
      </c>
      <c r="M1132" s="0" t="n">
        <v>0</v>
      </c>
      <c r="N1132" s="0" t="n">
        <v>5.08077058324179</v>
      </c>
      <c r="O1132" s="0" t="n">
        <f aca="false">(N1132/2204.59)*EXP(L1132*M1132)</f>
        <v>0.00230463287198154</v>
      </c>
      <c r="P1132" s="0" t="n">
        <v>0.107322321005691</v>
      </c>
      <c r="Q1132" s="0" t="n">
        <v>0.0548813846852914</v>
      </c>
      <c r="R1132" s="0" t="n">
        <f aca="false">18.998926608387*(I1132/Hoja4!$CJ$2)</f>
        <v>0.129481826867624</v>
      </c>
      <c r="S1132" s="0" t="n">
        <v>1.14894745568521</v>
      </c>
      <c r="T1132" s="0" t="n">
        <v>5.58086552427142E-005</v>
      </c>
      <c r="U1132" s="0" t="n">
        <f aca="false">(SQRT(((P1132/G1132)^2)+((Q1132/H1132)^2)+((R1132/I1132)^2)+((S1132/J1132)^2)+((T1132/K1132)^2)))*O1132</f>
        <v>3.66464279613918E-005</v>
      </c>
      <c r="V1132" s="0" t="n">
        <f aca="false">O1132&gt;U1132</f>
        <v>1</v>
      </c>
      <c r="W1132" s="0" t="n">
        <v>276355.94625614</v>
      </c>
      <c r="X1132" s="0" t="n">
        <v>4.994E-006</v>
      </c>
      <c r="Y1132" s="0" t="n">
        <f aca="false">(W1132*X1132)*EXP(L1132*M1132)</f>
        <v>1.38012159560316</v>
      </c>
      <c r="Z1132" s="0" t="n">
        <v>130019.522746523</v>
      </c>
      <c r="AA1132" s="0" t="n">
        <v>6507.82824848106</v>
      </c>
      <c r="AB1132" s="0" t="n">
        <f aca="false">X1132*0.1</f>
        <v>4.994E-007</v>
      </c>
      <c r="AC1132" s="0" t="n">
        <f aca="false">(SQRT(((AA1132/W1132)^2)+((AB1132/X1132)^2)))*Y1132</f>
        <v>0.141787207865345</v>
      </c>
      <c r="AD1132" s="0" t="n">
        <v>5.223868284E-006</v>
      </c>
      <c r="AE1132" s="0" t="n">
        <f aca="false">(W1132*AD1132)*EXP(L1132*M1132)</f>
        <v>1.44364706274226</v>
      </c>
      <c r="AF1132" s="0" t="n">
        <v>130019.522746523</v>
      </c>
      <c r="AG1132" s="0" t="n">
        <v>6507.82824848106</v>
      </c>
      <c r="AH1132" s="0" t="n">
        <f aca="false">AD1132*0.1</f>
        <v>5.223868284E-007</v>
      </c>
      <c r="AI1132" s="0" t="n">
        <f aca="false">(SQRT(((AG1132/W1132)^2)+((AH1132/AD1132)^2)))*AE1132</f>
        <v>0.14831351586798</v>
      </c>
      <c r="AJ1132" s="0" t="n">
        <v>3.02832944E-007</v>
      </c>
      <c r="AK1132" s="0" t="n">
        <f aca="false">(W1132*AJ1132)*EXP(L1132*M1132)</f>
        <v>0.0836896847966527</v>
      </c>
      <c r="AL1132" s="0" t="n">
        <v>130019.522746523</v>
      </c>
      <c r="AM1132" s="0" t="n">
        <v>6507.82824848106</v>
      </c>
      <c r="AN1132" s="0" t="n">
        <f aca="false">AJ1132*0.1</f>
        <v>3.02832944E-008</v>
      </c>
      <c r="AO1132" s="0" t="n">
        <f aca="false">(SQRT(((AM1132/W1132)^2)+((AN1132/AJ1132)^2)))*AK1132</f>
        <v>0.00859788497785391</v>
      </c>
    </row>
    <row r="1133" customFormat="false" ht="15" hidden="false" customHeight="false" outlineLevel="0" collapsed="false">
      <c r="A1133" s="42" t="s">
        <v>1205</v>
      </c>
      <c r="B1133" s="32"/>
      <c r="C1133" s="0" t="s">
        <v>2154</v>
      </c>
      <c r="D1133" s="47"/>
      <c r="E1133" s="0" t="n">
        <v>8000</v>
      </c>
      <c r="F1133" s="0" t="n">
        <v>7796</v>
      </c>
      <c r="G1133" s="0" t="n">
        <f aca="false">(((F1133*3.7852*35.81)/1000)/(H1133^2))*1.2732</f>
        <v>21.0223682240001</v>
      </c>
      <c r="H1133" s="0" t="n">
        <v>8</v>
      </c>
      <c r="I1133" s="0" t="n">
        <v>9.04030102908499</v>
      </c>
      <c r="J1133" s="0" t="n">
        <v>68.0020357347871</v>
      </c>
      <c r="K1133" s="0" t="n">
        <v>3.9836139795159</v>
      </c>
      <c r="L1133" s="0" t="n">
        <v>0.005</v>
      </c>
      <c r="M1133" s="0" t="n">
        <v>0</v>
      </c>
      <c r="N1133" s="0" t="n">
        <v>454.560394926696</v>
      </c>
      <c r="O1133" s="0" t="n">
        <f aca="false">(N1133/2204.59)*EXP(L1133*M1133)</f>
        <v>0.206188177813877</v>
      </c>
      <c r="P1133" s="0" t="n">
        <v>0.107322321005691</v>
      </c>
      <c r="Q1133" s="0" t="n">
        <v>0.0548813846852914</v>
      </c>
      <c r="R1133" s="0" t="n">
        <f aca="false">18.998926608387*(I1133/Hoja4!$CO$2)</f>
        <v>0.371506589492134</v>
      </c>
      <c r="S1133" s="0" t="n">
        <v>0.388353619553598</v>
      </c>
      <c r="T1133" s="0" t="n">
        <v>0.0223763331258358</v>
      </c>
      <c r="U1133" s="0" t="n">
        <f aca="false">(SQRT(((P1133/G1133)^2)+((Q1133/H1133)^2)+((R1133/I1133)^2)+((S1133/J1133)^2)+((T1133/K1133)^2)))*O1133</f>
        <v>0.00881089190002834</v>
      </c>
      <c r="V1133" s="0" t="n">
        <f aca="false">O1133&gt;U1133</f>
        <v>1</v>
      </c>
      <c r="W1133" s="0" t="n">
        <v>70478.1868227466</v>
      </c>
      <c r="X1133" s="0" t="n">
        <v>4.994E-006</v>
      </c>
      <c r="Y1133" s="0" t="n">
        <f aca="false">(W1133*X1133)*EXP(L1133*M1133)</f>
        <v>0.351968064992796</v>
      </c>
      <c r="Z1133" s="0" t="n">
        <v>86703.9692565335</v>
      </c>
      <c r="AA1133" s="0" t="n">
        <v>804.406580767259</v>
      </c>
      <c r="AB1133" s="0" t="n">
        <f aca="false">X1133*0.1</f>
        <v>4.994E-007</v>
      </c>
      <c r="AC1133" s="0" t="n">
        <f aca="false">(SQRT(((AA1133/W1133)^2)+((AB1133/X1133)^2)))*Y1133</f>
        <v>0.0354253177194639</v>
      </c>
      <c r="AD1133" s="0" t="n">
        <v>5.223868284E-006</v>
      </c>
      <c r="AE1133" s="0" t="n">
        <f aca="false">(W1133*AD1133)*EXP(L1133*M1133)</f>
        <v>0.368168764857173</v>
      </c>
      <c r="AF1133" s="0" t="n">
        <v>86703.9692565335</v>
      </c>
      <c r="AG1133" s="0" t="n">
        <v>804.406580767259</v>
      </c>
      <c r="AH1133" s="0" t="n">
        <f aca="false">AD1133*0.1</f>
        <v>5.223868284E-007</v>
      </c>
      <c r="AI1133" s="0" t="n">
        <f aca="false">(SQRT(((AG1133/W1133)^2)+((AH1133/AD1133)^2)))*AE1133</f>
        <v>0.037055905824055</v>
      </c>
      <c r="AJ1133" s="0" t="n">
        <v>3.02832944E-007</v>
      </c>
      <c r="AK1133" s="0" t="n">
        <f aca="false">(W1133*AJ1133)*EXP(L1133*M1133)</f>
        <v>0.0213431168033143</v>
      </c>
      <c r="AL1133" s="0" t="n">
        <v>86703.9692565335</v>
      </c>
      <c r="AM1133" s="0" t="n">
        <v>804.406580767259</v>
      </c>
      <c r="AN1133" s="0" t="n">
        <f aca="false">AJ1133*0.1</f>
        <v>3.02832944E-008</v>
      </c>
      <c r="AO1133" s="0" t="n">
        <f aca="false">(SQRT(((AM1133/W1133)^2)+((AN1133/AJ1133)^2)))*AK1133</f>
        <v>0.00214816845356841</v>
      </c>
    </row>
    <row r="1134" customFormat="false" ht="15" hidden="false" customHeight="false" outlineLevel="0" collapsed="false">
      <c r="A1134" s="42" t="s">
        <v>1205</v>
      </c>
      <c r="B1134" s="40" t="s">
        <v>1652</v>
      </c>
      <c r="C1134" s="0" t="s">
        <v>2122</v>
      </c>
      <c r="D1134" s="41"/>
      <c r="E1134" s="0" t="n">
        <v>8000</v>
      </c>
      <c r="F1134" s="0" t="n">
        <v>7796</v>
      </c>
      <c r="G1134" s="0" t="n">
        <f aca="false">(((F1134*3.7852*35.81)/1000)/(H1134^2))*1.2732</f>
        <v>21.0223682240001</v>
      </c>
      <c r="H1134" s="0" t="n">
        <v>8</v>
      </c>
      <c r="I1134" s="0" t="n">
        <v>76.5204411776697</v>
      </c>
      <c r="J1134" s="0" t="n">
        <v>68.0016224983599</v>
      </c>
      <c r="K1134" s="0" t="n">
        <v>3.82238500207701</v>
      </c>
      <c r="L1134" s="0" t="n">
        <v>0.005</v>
      </c>
      <c r="M1134" s="0" t="n">
        <v>0</v>
      </c>
      <c r="N1134" s="0" t="n">
        <v>2446.97574737031</v>
      </c>
      <c r="O1134" s="0" t="n">
        <f aca="false">(N1134/2204.59)*EXP(L1134*M1134)</f>
        <v>1.10994595247656</v>
      </c>
      <c r="P1134" s="0" t="n">
        <v>0.107322321005691</v>
      </c>
      <c r="Q1134" s="0" t="n">
        <v>0.0548813846852914</v>
      </c>
      <c r="R1134" s="0" t="n">
        <f aca="false">18.998926608387*(I1134/Hoja4!$CJ$2)</f>
        <v>0.279504819231468</v>
      </c>
      <c r="S1134" s="0" t="n">
        <v>0.346725101597201</v>
      </c>
      <c r="T1134" s="0" t="n">
        <v>0.0215793379964769</v>
      </c>
      <c r="U1134" s="0" t="n">
        <f aca="false">(SQRT(((P1134/G1134)^2)+((Q1134/H1134)^2)+((R1134/I1134)^2)+((S1134/J1134)^2)+((T1134/K1134)^2)))*O1134</f>
        <v>0.0133348810682755</v>
      </c>
      <c r="V1134" s="0" t="n">
        <f aca="false">O1134&gt;U1134</f>
        <v>1</v>
      </c>
      <c r="W1134" s="0" t="n">
        <v>596553.359421113</v>
      </c>
      <c r="X1134" s="0" t="n">
        <v>4.994E-006</v>
      </c>
      <c r="Y1134" s="0" t="n">
        <f aca="false">(W1134*X1134)*EXP(L1134*M1134)</f>
        <v>2.97918747694904</v>
      </c>
      <c r="Z1134" s="0" t="n">
        <v>253982.810488858</v>
      </c>
      <c r="AA1134" s="0" t="n">
        <v>3748.14709444969</v>
      </c>
      <c r="AB1134" s="0" t="n">
        <f aca="false">X1134*0.1</f>
        <v>4.994E-007</v>
      </c>
      <c r="AC1134" s="0" t="n">
        <f aca="false">(SQRT(((AA1134/W1134)^2)+((AB1134/X1134)^2)))*Y1134</f>
        <v>0.298506202587973</v>
      </c>
      <c r="AD1134" s="0" t="n">
        <v>5.223868284E-006</v>
      </c>
      <c r="AE1134" s="0" t="n">
        <f aca="false">(W1134*AD1134)*EXP(L1134*M1134)</f>
        <v>3.11631617399361</v>
      </c>
      <c r="AF1134" s="0" t="n">
        <v>253982.810488858</v>
      </c>
      <c r="AG1134" s="0" t="n">
        <v>3748.14709444969</v>
      </c>
      <c r="AH1134" s="0" t="n">
        <f aca="false">AD1134*0.1</f>
        <v>5.223868284E-007</v>
      </c>
      <c r="AI1134" s="0" t="n">
        <f aca="false">(SQRT(((AG1134/W1134)^2)+((AH1134/AD1134)^2)))*AE1134</f>
        <v>0.312246112189946</v>
      </c>
      <c r="AJ1134" s="0" t="n">
        <v>3.02832944E-007</v>
      </c>
      <c r="AK1134" s="0" t="n">
        <f aca="false">(W1134*AJ1134)*EXP(L1134*M1134)</f>
        <v>0.180656010086586</v>
      </c>
      <c r="AL1134" s="0" t="n">
        <v>253982.810488858</v>
      </c>
      <c r="AM1134" s="0" t="n">
        <v>3748.14709444969</v>
      </c>
      <c r="AN1134" s="0" t="n">
        <f aca="false">AJ1134*0.1</f>
        <v>3.02832944E-008</v>
      </c>
      <c r="AO1134" s="0" t="n">
        <f aca="false">(SQRT(((AM1134/W1134)^2)+((AN1134/AJ1134)^2)))*AK1134</f>
        <v>0.0181012238950693</v>
      </c>
    </row>
    <row r="1135" customFormat="false" ht="15" hidden="false" customHeight="false" outlineLevel="0" collapsed="false">
      <c r="A1135" s="42" t="s">
        <v>1205</v>
      </c>
      <c r="B1135" s="32"/>
      <c r="C1135" s="0" t="s">
        <v>2153</v>
      </c>
      <c r="D1135" s="47"/>
      <c r="E1135" s="0" t="n">
        <v>8000</v>
      </c>
      <c r="F1135" s="0" t="n">
        <v>7796</v>
      </c>
      <c r="G1135" s="0" t="n">
        <f aca="false">(((F1135*3.7852*35.81)/1000)/(H1135^2))*1.2732</f>
        <v>21.0223682240001</v>
      </c>
      <c r="H1135" s="0" t="n">
        <v>8</v>
      </c>
      <c r="I1135" s="0" t="n">
        <v>35.4484282011468</v>
      </c>
      <c r="J1135" s="0" t="n">
        <v>130.009325504884</v>
      </c>
      <c r="K1135" s="0" t="n">
        <v>0.00593973</v>
      </c>
      <c r="L1135" s="0" t="n">
        <v>0.005</v>
      </c>
      <c r="M1135" s="0" t="n">
        <v>0</v>
      </c>
      <c r="N1135" s="0" t="n">
        <v>5.08077058324179</v>
      </c>
      <c r="O1135" s="0" t="n">
        <f aca="false">(N1135/2204.59)*EXP(L1135*M1135)</f>
        <v>0.00230463287198154</v>
      </c>
      <c r="P1135" s="0" t="n">
        <v>0.107322321005691</v>
      </c>
      <c r="Q1135" s="0" t="n">
        <v>0.0548813846852914</v>
      </c>
      <c r="R1135" s="0" t="n">
        <f aca="false">18.998926608387*(I1135/Hoja4!$CJ$2)</f>
        <v>0.129481826867624</v>
      </c>
      <c r="S1135" s="0" t="n">
        <v>1.14894745568521</v>
      </c>
      <c r="T1135" s="0" t="n">
        <v>5.58086552427142E-005</v>
      </c>
      <c r="U1135" s="0" t="n">
        <f aca="false">(SQRT(((P1135/G1135)^2)+((Q1135/H1135)^2)+((R1135/I1135)^2)+((S1135/J1135)^2)+((T1135/K1135)^2)))*O1135</f>
        <v>3.66464279613918E-005</v>
      </c>
      <c r="V1135" s="0" t="n">
        <f aca="false">O1135&gt;U1135</f>
        <v>1</v>
      </c>
      <c r="W1135" s="0" t="n">
        <v>276355.94625614</v>
      </c>
      <c r="X1135" s="0" t="n">
        <v>4.994E-006</v>
      </c>
      <c r="Y1135" s="0" t="n">
        <f aca="false">(W1135*X1135)*EXP(L1135*M1135)</f>
        <v>1.38012159560316</v>
      </c>
      <c r="Z1135" s="0" t="n">
        <v>130019.522746523</v>
      </c>
      <c r="AA1135" s="0" t="n">
        <v>6507.82824848106</v>
      </c>
      <c r="AB1135" s="0" t="n">
        <f aca="false">X1135*0.1</f>
        <v>4.994E-007</v>
      </c>
      <c r="AC1135" s="0" t="n">
        <f aca="false">(SQRT(((AA1135/W1135)^2)+((AB1135/X1135)^2)))*Y1135</f>
        <v>0.141787207865345</v>
      </c>
      <c r="AD1135" s="0" t="n">
        <v>5.223868284E-006</v>
      </c>
      <c r="AE1135" s="0" t="n">
        <f aca="false">(W1135*AD1135)*EXP(L1135*M1135)</f>
        <v>1.44364706274226</v>
      </c>
      <c r="AF1135" s="0" t="n">
        <v>130019.522746523</v>
      </c>
      <c r="AG1135" s="0" t="n">
        <v>6507.82824848106</v>
      </c>
      <c r="AH1135" s="0" t="n">
        <f aca="false">AD1135*0.1</f>
        <v>5.223868284E-007</v>
      </c>
      <c r="AI1135" s="0" t="n">
        <f aca="false">(SQRT(((AG1135/W1135)^2)+((AH1135/AD1135)^2)))*AE1135</f>
        <v>0.14831351586798</v>
      </c>
      <c r="AJ1135" s="0" t="n">
        <v>3.02832944E-007</v>
      </c>
      <c r="AK1135" s="0" t="n">
        <f aca="false">(W1135*AJ1135)*EXP(L1135*M1135)</f>
        <v>0.0836896847966527</v>
      </c>
      <c r="AL1135" s="0" t="n">
        <v>130019.522746523</v>
      </c>
      <c r="AM1135" s="0" t="n">
        <v>6507.82824848106</v>
      </c>
      <c r="AN1135" s="0" t="n">
        <f aca="false">AJ1135*0.1</f>
        <v>3.02832944E-008</v>
      </c>
      <c r="AO1135" s="0" t="n">
        <f aca="false">(SQRT(((AM1135/W1135)^2)+((AN1135/AJ1135)^2)))*AK1135</f>
        <v>0.00859788497785391</v>
      </c>
    </row>
    <row r="1136" customFormat="false" ht="15" hidden="false" customHeight="false" outlineLevel="0" collapsed="false">
      <c r="A1136" s="42" t="s">
        <v>1205</v>
      </c>
      <c r="B1136" s="32"/>
      <c r="C1136" s="0" t="s">
        <v>2154</v>
      </c>
      <c r="D1136" s="47"/>
      <c r="E1136" s="0" t="n">
        <v>8000</v>
      </c>
      <c r="F1136" s="0" t="n">
        <v>7796</v>
      </c>
      <c r="G1136" s="0" t="n">
        <f aca="false">(((F1136*3.7852*35.81)/1000)/(H1136^2))*1.2732</f>
        <v>21.0223682240001</v>
      </c>
      <c r="H1136" s="0" t="n">
        <v>8</v>
      </c>
      <c r="I1136" s="0" t="n">
        <v>9.04030102908499</v>
      </c>
      <c r="J1136" s="0" t="n">
        <v>68.0020357347871</v>
      </c>
      <c r="K1136" s="0" t="n">
        <v>3.9836139795159</v>
      </c>
      <c r="L1136" s="0" t="n">
        <v>0.005</v>
      </c>
      <c r="M1136" s="0" t="n">
        <v>0</v>
      </c>
      <c r="N1136" s="0" t="n">
        <v>454.560394926696</v>
      </c>
      <c r="O1136" s="0" t="n">
        <f aca="false">(N1136/2204.59)*EXP(L1136*M1136)</f>
        <v>0.206188177813877</v>
      </c>
      <c r="P1136" s="0" t="n">
        <v>0.107322321005691</v>
      </c>
      <c r="Q1136" s="0" t="n">
        <v>0.0548813846852914</v>
      </c>
      <c r="R1136" s="0" t="n">
        <f aca="false">18.998926608387*(I1136/Hoja4!$CO$2)</f>
        <v>0.371506589492134</v>
      </c>
      <c r="S1136" s="0" t="n">
        <v>0.388353619553598</v>
      </c>
      <c r="T1136" s="0" t="n">
        <v>0.0223763331258358</v>
      </c>
      <c r="U1136" s="0" t="n">
        <f aca="false">(SQRT(((P1136/G1136)^2)+((Q1136/H1136)^2)+((R1136/I1136)^2)+((S1136/J1136)^2)+((T1136/K1136)^2)))*O1136</f>
        <v>0.00881089190002834</v>
      </c>
      <c r="V1136" s="0" t="n">
        <f aca="false">O1136&gt;U1136</f>
        <v>1</v>
      </c>
      <c r="W1136" s="0" t="n">
        <v>70478.1868227466</v>
      </c>
      <c r="X1136" s="0" t="n">
        <v>4.994E-006</v>
      </c>
      <c r="Y1136" s="0" t="n">
        <f aca="false">(W1136*X1136)*EXP(L1136*M1136)</f>
        <v>0.351968064992796</v>
      </c>
      <c r="Z1136" s="0" t="n">
        <v>86703.9692565335</v>
      </c>
      <c r="AA1136" s="0" t="n">
        <v>804.406580767259</v>
      </c>
      <c r="AB1136" s="0" t="n">
        <f aca="false">X1136*0.1</f>
        <v>4.994E-007</v>
      </c>
      <c r="AC1136" s="0" t="n">
        <f aca="false">(SQRT(((AA1136/W1136)^2)+((AB1136/X1136)^2)))*Y1136</f>
        <v>0.0354253177194639</v>
      </c>
      <c r="AD1136" s="0" t="n">
        <v>5.223868284E-006</v>
      </c>
      <c r="AE1136" s="0" t="n">
        <f aca="false">(W1136*AD1136)*EXP(L1136*M1136)</f>
        <v>0.368168764857173</v>
      </c>
      <c r="AF1136" s="0" t="n">
        <v>86703.9692565335</v>
      </c>
      <c r="AG1136" s="0" t="n">
        <v>804.406580767259</v>
      </c>
      <c r="AH1136" s="0" t="n">
        <f aca="false">AD1136*0.1</f>
        <v>5.223868284E-007</v>
      </c>
      <c r="AI1136" s="0" t="n">
        <f aca="false">(SQRT(((AG1136/W1136)^2)+((AH1136/AD1136)^2)))*AE1136</f>
        <v>0.037055905824055</v>
      </c>
      <c r="AJ1136" s="0" t="n">
        <v>3.02832944E-007</v>
      </c>
      <c r="AK1136" s="0" t="n">
        <f aca="false">(W1136*AJ1136)*EXP(L1136*M1136)</f>
        <v>0.0213431168033143</v>
      </c>
      <c r="AL1136" s="0" t="n">
        <v>86703.9692565335</v>
      </c>
      <c r="AM1136" s="0" t="n">
        <v>804.406580767259</v>
      </c>
      <c r="AN1136" s="0" t="n">
        <f aca="false">AJ1136*0.1</f>
        <v>3.02832944E-008</v>
      </c>
      <c r="AO1136" s="0" t="n">
        <f aca="false">(SQRT(((AM1136/W1136)^2)+((AN1136/AJ1136)^2)))*AK1136</f>
        <v>0.00214816845356841</v>
      </c>
    </row>
    <row r="1137" customFormat="false" ht="15" hidden="false" customHeight="false" outlineLevel="0" collapsed="false">
      <c r="A1137" s="42" t="s">
        <v>1205</v>
      </c>
      <c r="B1137" s="40" t="s">
        <v>1655</v>
      </c>
      <c r="C1137" s="0" t="s">
        <v>2122</v>
      </c>
      <c r="D1137" s="41"/>
      <c r="E1137" s="0" t="n">
        <v>8000</v>
      </c>
      <c r="F1137" s="0" t="n">
        <v>7796</v>
      </c>
      <c r="G1137" s="0" t="n">
        <f aca="false">(((F1137*3.7852*35.81)/1000)/(H1137^2))*1.2732</f>
        <v>21.0223682240001</v>
      </c>
      <c r="H1137" s="0" t="n">
        <v>8</v>
      </c>
      <c r="I1137" s="0" t="n">
        <v>76.5204411776697</v>
      </c>
      <c r="J1137" s="0" t="n">
        <v>68.0016224983599</v>
      </c>
      <c r="K1137" s="0" t="n">
        <v>3.82238500207701</v>
      </c>
      <c r="L1137" s="0" t="n">
        <v>0.005</v>
      </c>
      <c r="M1137" s="0" t="n">
        <v>0</v>
      </c>
      <c r="N1137" s="0" t="n">
        <v>2446.97574737031</v>
      </c>
      <c r="O1137" s="0" t="n">
        <f aca="false">(N1137/2204.59)*EXP(L1137*M1137)</f>
        <v>1.10994595247656</v>
      </c>
      <c r="P1137" s="0" t="n">
        <v>0.107322321005691</v>
      </c>
      <c r="Q1137" s="0" t="n">
        <v>0.0548813846852914</v>
      </c>
      <c r="R1137" s="0" t="n">
        <f aca="false">18.998926608387*(I1137/Hoja4!$CJ$2)</f>
        <v>0.279504819231468</v>
      </c>
      <c r="S1137" s="0" t="n">
        <v>0.346725101597201</v>
      </c>
      <c r="T1137" s="0" t="n">
        <v>0.0215793379964769</v>
      </c>
      <c r="U1137" s="0" t="n">
        <f aca="false">(SQRT(((P1137/G1137)^2)+((Q1137/H1137)^2)+((R1137/I1137)^2)+((S1137/J1137)^2)+((T1137/K1137)^2)))*O1137</f>
        <v>0.0133348810682755</v>
      </c>
      <c r="V1137" s="0" t="n">
        <f aca="false">O1137&gt;U1137</f>
        <v>1</v>
      </c>
      <c r="W1137" s="0" t="n">
        <v>596553.359421113</v>
      </c>
      <c r="X1137" s="0" t="n">
        <v>4.994E-006</v>
      </c>
      <c r="Y1137" s="0" t="n">
        <f aca="false">(W1137*X1137)*EXP(L1137*M1137)</f>
        <v>2.97918747694904</v>
      </c>
      <c r="Z1137" s="0" t="n">
        <v>101171.731382547</v>
      </c>
      <c r="AA1137" s="0" t="n">
        <v>3748.14709444969</v>
      </c>
      <c r="AB1137" s="0" t="n">
        <f aca="false">X1137*0.1</f>
        <v>4.994E-007</v>
      </c>
      <c r="AC1137" s="0" t="n">
        <f aca="false">(SQRT(((AA1137/W1137)^2)+((AB1137/X1137)^2)))*Y1137</f>
        <v>0.298506202587973</v>
      </c>
      <c r="AD1137" s="0" t="n">
        <v>5.223868284E-006</v>
      </c>
      <c r="AE1137" s="0" t="n">
        <f aca="false">(W1137*AD1137)*EXP(L1137*M1137)</f>
        <v>3.11631617399361</v>
      </c>
      <c r="AF1137" s="0" t="n">
        <v>101171.731382547</v>
      </c>
      <c r="AG1137" s="0" t="n">
        <v>3748.14709444969</v>
      </c>
      <c r="AH1137" s="0" t="n">
        <f aca="false">AD1137*0.1</f>
        <v>5.223868284E-007</v>
      </c>
      <c r="AI1137" s="0" t="n">
        <f aca="false">(SQRT(((AG1137/W1137)^2)+((AH1137/AD1137)^2)))*AE1137</f>
        <v>0.312246112189946</v>
      </c>
      <c r="AJ1137" s="0" t="n">
        <v>3.02832944E-007</v>
      </c>
      <c r="AK1137" s="0" t="n">
        <f aca="false">(W1137*AJ1137)*EXP(L1137*M1137)</f>
        <v>0.180656010086586</v>
      </c>
      <c r="AL1137" s="0" t="n">
        <v>101171.731382547</v>
      </c>
      <c r="AM1137" s="0" t="n">
        <v>3748.14709444969</v>
      </c>
      <c r="AN1137" s="0" t="n">
        <f aca="false">AJ1137*0.1</f>
        <v>3.02832944E-008</v>
      </c>
      <c r="AO1137" s="0" t="n">
        <f aca="false">(SQRT(((AM1137/W1137)^2)+((AN1137/AJ1137)^2)))*AK1137</f>
        <v>0.0181012238950693</v>
      </c>
    </row>
    <row r="1138" customFormat="false" ht="15" hidden="false" customHeight="false" outlineLevel="0" collapsed="false">
      <c r="A1138" s="42" t="s">
        <v>1205</v>
      </c>
      <c r="B1138" s="32"/>
      <c r="C1138" s="0" t="s">
        <v>2153</v>
      </c>
      <c r="D1138" s="47"/>
      <c r="E1138" s="0" t="n">
        <v>8000</v>
      </c>
      <c r="F1138" s="0" t="n">
        <v>7796</v>
      </c>
      <c r="G1138" s="0" t="n">
        <f aca="false">(((F1138*3.7852*35.81)/1000)/(H1138^2))*1.2732</f>
        <v>21.0223682240001</v>
      </c>
      <c r="H1138" s="0" t="n">
        <v>8</v>
      </c>
      <c r="I1138" s="0" t="n">
        <v>35.4484282011468</v>
      </c>
      <c r="J1138" s="0" t="n">
        <v>130.009325504884</v>
      </c>
      <c r="K1138" s="0" t="n">
        <v>0.00593973</v>
      </c>
      <c r="L1138" s="0" t="n">
        <v>0.005</v>
      </c>
      <c r="M1138" s="0" t="n">
        <v>0</v>
      </c>
      <c r="N1138" s="0" t="n">
        <v>5.08077058324179</v>
      </c>
      <c r="O1138" s="0" t="n">
        <f aca="false">(N1138/2204.59)*EXP(L1138*M1138)</f>
        <v>0.00230463287198154</v>
      </c>
      <c r="P1138" s="0" t="n">
        <v>0.107322321005691</v>
      </c>
      <c r="Q1138" s="0" t="n">
        <v>0.0548813846852914</v>
      </c>
      <c r="R1138" s="0" t="n">
        <f aca="false">18.998926608387*(I1138/Hoja4!$CJ$2)</f>
        <v>0.129481826867624</v>
      </c>
      <c r="S1138" s="0" t="n">
        <v>1.14894745568521</v>
      </c>
      <c r="T1138" s="0" t="n">
        <v>5.58086552427142E-005</v>
      </c>
      <c r="U1138" s="0" t="n">
        <f aca="false">(SQRT(((P1138/G1138)^2)+((Q1138/H1138)^2)+((R1138/I1138)^2)+((S1138/J1138)^2)+((T1138/K1138)^2)))*O1138</f>
        <v>3.66464279613918E-005</v>
      </c>
      <c r="V1138" s="0" t="n">
        <f aca="false">O1138&gt;U1138</f>
        <v>1</v>
      </c>
      <c r="W1138" s="0" t="n">
        <v>276355.94625614</v>
      </c>
      <c r="X1138" s="0" t="n">
        <v>4.994E-006</v>
      </c>
      <c r="Y1138" s="0" t="n">
        <f aca="false">(W1138*X1138)*EXP(L1138*M1138)</f>
        <v>1.38012159560316</v>
      </c>
      <c r="Z1138" s="0" t="n">
        <v>40302.3332409251</v>
      </c>
      <c r="AA1138" s="0" t="n">
        <v>6507.82824848106</v>
      </c>
      <c r="AB1138" s="0" t="n">
        <f aca="false">X1138*0.1</f>
        <v>4.994E-007</v>
      </c>
      <c r="AC1138" s="0" t="n">
        <f aca="false">(SQRT(((AA1138/W1138)^2)+((AB1138/X1138)^2)))*Y1138</f>
        <v>0.141787207865345</v>
      </c>
      <c r="AD1138" s="0" t="n">
        <v>5.223868284E-006</v>
      </c>
      <c r="AE1138" s="0" t="n">
        <f aca="false">(W1138*AD1138)*EXP(L1138*M1138)</f>
        <v>1.44364706274226</v>
      </c>
      <c r="AF1138" s="0" t="n">
        <v>40302.3332409251</v>
      </c>
      <c r="AG1138" s="0" t="n">
        <v>6507.82824848106</v>
      </c>
      <c r="AH1138" s="0" t="n">
        <f aca="false">AD1138*0.1</f>
        <v>5.223868284E-007</v>
      </c>
      <c r="AI1138" s="0" t="n">
        <f aca="false">(SQRT(((AG1138/W1138)^2)+((AH1138/AD1138)^2)))*AE1138</f>
        <v>0.14831351586798</v>
      </c>
      <c r="AJ1138" s="0" t="n">
        <v>3.02832944E-007</v>
      </c>
      <c r="AK1138" s="0" t="n">
        <f aca="false">(W1138*AJ1138)*EXP(L1138*M1138)</f>
        <v>0.0836896847966527</v>
      </c>
      <c r="AL1138" s="0" t="n">
        <v>40302.3332409251</v>
      </c>
      <c r="AM1138" s="0" t="n">
        <v>6507.82824848106</v>
      </c>
      <c r="AN1138" s="0" t="n">
        <f aca="false">AJ1138*0.1</f>
        <v>3.02832944E-008</v>
      </c>
      <c r="AO1138" s="0" t="n">
        <f aca="false">(SQRT(((AM1138/W1138)^2)+((AN1138/AJ1138)^2)))*AK1138</f>
        <v>0.00859788497785391</v>
      </c>
    </row>
    <row r="1139" customFormat="false" ht="15" hidden="false" customHeight="false" outlineLevel="0" collapsed="false">
      <c r="A1139" s="42" t="s">
        <v>1205</v>
      </c>
      <c r="B1139" s="32"/>
      <c r="C1139" s="0" t="s">
        <v>2154</v>
      </c>
      <c r="D1139" s="47"/>
      <c r="E1139" s="0" t="n">
        <v>8000</v>
      </c>
      <c r="F1139" s="0" t="n">
        <v>7796</v>
      </c>
      <c r="G1139" s="0" t="n">
        <f aca="false">(((F1139*3.7852*35.81)/1000)/(H1139^2))*1.2732</f>
        <v>21.0223682240001</v>
      </c>
      <c r="H1139" s="0" t="n">
        <v>8</v>
      </c>
      <c r="I1139" s="0" t="n">
        <v>9.04030102908499</v>
      </c>
      <c r="J1139" s="0" t="n">
        <v>68.0020357347871</v>
      </c>
      <c r="K1139" s="0" t="n">
        <v>3.9836139795159</v>
      </c>
      <c r="L1139" s="0" t="n">
        <v>0.005</v>
      </c>
      <c r="M1139" s="0" t="n">
        <v>0</v>
      </c>
      <c r="N1139" s="0" t="n">
        <v>454.560394926696</v>
      </c>
      <c r="O1139" s="0" t="n">
        <f aca="false">(N1139/2204.59)*EXP(L1139*M1139)</f>
        <v>0.206188177813877</v>
      </c>
      <c r="P1139" s="0" t="n">
        <v>0.107322321005691</v>
      </c>
      <c r="Q1139" s="0" t="n">
        <v>0.0548813846852914</v>
      </c>
      <c r="R1139" s="0" t="n">
        <f aca="false">18.998926608387*(I1139/Hoja4!$CO$2)</f>
        <v>0.371506589492134</v>
      </c>
      <c r="S1139" s="0" t="n">
        <v>0.388353619553598</v>
      </c>
      <c r="T1139" s="0" t="n">
        <v>0.0223763331258358</v>
      </c>
      <c r="U1139" s="0" t="n">
        <f aca="false">(SQRT(((P1139/G1139)^2)+((Q1139/H1139)^2)+((R1139/I1139)^2)+((S1139/J1139)^2)+((T1139/K1139)^2)))*O1139</f>
        <v>0.00881089190002834</v>
      </c>
      <c r="V1139" s="0" t="n">
        <f aca="false">O1139&gt;U1139</f>
        <v>1</v>
      </c>
      <c r="W1139" s="0" t="n">
        <v>70478.1868227466</v>
      </c>
      <c r="X1139" s="0" t="n">
        <v>4.994E-006</v>
      </c>
      <c r="Y1139" s="0" t="n">
        <f aca="false">(W1139*X1139)*EXP(L1139*M1139)</f>
        <v>0.351968064992796</v>
      </c>
      <c r="Z1139" s="0" t="n">
        <v>101171.731382547</v>
      </c>
      <c r="AA1139" s="0" t="n">
        <v>804.406580767259</v>
      </c>
      <c r="AB1139" s="0" t="n">
        <f aca="false">X1139*0.1</f>
        <v>4.994E-007</v>
      </c>
      <c r="AC1139" s="0" t="n">
        <f aca="false">(SQRT(((AA1139/W1139)^2)+((AB1139/X1139)^2)))*Y1139</f>
        <v>0.0354253177194639</v>
      </c>
      <c r="AD1139" s="0" t="n">
        <v>5.223868284E-006</v>
      </c>
      <c r="AE1139" s="0" t="n">
        <f aca="false">(W1139*AD1139)*EXP(L1139*M1139)</f>
        <v>0.368168764857173</v>
      </c>
      <c r="AF1139" s="0" t="n">
        <v>101171.731382547</v>
      </c>
      <c r="AG1139" s="0" t="n">
        <v>804.406580767259</v>
      </c>
      <c r="AH1139" s="0" t="n">
        <f aca="false">AD1139*0.1</f>
        <v>5.223868284E-007</v>
      </c>
      <c r="AI1139" s="0" t="n">
        <f aca="false">(SQRT(((AG1139/W1139)^2)+((AH1139/AD1139)^2)))*AE1139</f>
        <v>0.037055905824055</v>
      </c>
      <c r="AJ1139" s="0" t="n">
        <v>3.02832944E-007</v>
      </c>
      <c r="AK1139" s="0" t="n">
        <f aca="false">(W1139*AJ1139)*EXP(L1139*M1139)</f>
        <v>0.0213431168033143</v>
      </c>
      <c r="AL1139" s="0" t="n">
        <v>101171.731382547</v>
      </c>
      <c r="AM1139" s="0" t="n">
        <v>804.406580767259</v>
      </c>
      <c r="AN1139" s="0" t="n">
        <f aca="false">AJ1139*0.1</f>
        <v>3.02832944E-008</v>
      </c>
      <c r="AO1139" s="0" t="n">
        <f aca="false">(SQRT(((AM1139/W1139)^2)+((AN1139/AJ1139)^2)))*AK1139</f>
        <v>0.00214816845356841</v>
      </c>
    </row>
    <row r="1140" customFormat="false" ht="15" hidden="false" customHeight="false" outlineLevel="0" collapsed="false">
      <c r="A1140" s="42" t="s">
        <v>1205</v>
      </c>
      <c r="B1140" s="40" t="s">
        <v>1659</v>
      </c>
      <c r="C1140" s="0" t="s">
        <v>2122</v>
      </c>
      <c r="D1140" s="41"/>
      <c r="E1140" s="0" t="n">
        <v>8000</v>
      </c>
      <c r="F1140" s="0" t="n">
        <v>7796</v>
      </c>
      <c r="G1140" s="0" t="n">
        <f aca="false">(((F1140*3.7852*35.81)/1000)/(H1140^2))*1.2732</f>
        <v>21.0223682240001</v>
      </c>
      <c r="H1140" s="0" t="n">
        <v>8</v>
      </c>
      <c r="I1140" s="0" t="n">
        <v>76.5204411776697</v>
      </c>
      <c r="J1140" s="0" t="n">
        <v>68.0016224983599</v>
      </c>
      <c r="K1140" s="0" t="n">
        <v>3.82238500207701</v>
      </c>
      <c r="L1140" s="0" t="n">
        <v>0.005</v>
      </c>
      <c r="M1140" s="0" t="n">
        <v>0</v>
      </c>
      <c r="N1140" s="0" t="n">
        <v>2446.97574737031</v>
      </c>
      <c r="O1140" s="0" t="n">
        <f aca="false">(N1140/2204.59)*EXP(L1140*M1140)</f>
        <v>1.10994595247656</v>
      </c>
      <c r="P1140" s="0" t="n">
        <v>0.107322321005691</v>
      </c>
      <c r="Q1140" s="0" t="n">
        <v>0.0548813846852914</v>
      </c>
      <c r="R1140" s="0" t="n">
        <f aca="false">18.998926608387*(I1140/Hoja4!$CJ$2)</f>
        <v>0.279504819231468</v>
      </c>
      <c r="S1140" s="0" t="n">
        <v>0.346725101597201</v>
      </c>
      <c r="T1140" s="0" t="n">
        <v>0.0215793379964769</v>
      </c>
      <c r="U1140" s="0" t="n">
        <f aca="false">(SQRT(((P1140/G1140)^2)+((Q1140/H1140)^2)+((R1140/I1140)^2)+((S1140/J1140)^2)+((T1140/K1140)^2)))*O1140</f>
        <v>0.0133348810682755</v>
      </c>
      <c r="V1140" s="0" t="n">
        <f aca="false">O1140&gt;U1140</f>
        <v>1</v>
      </c>
      <c r="W1140" s="0" t="n">
        <v>596553.359421113</v>
      </c>
      <c r="X1140" s="0" t="n">
        <v>4.994E-006</v>
      </c>
      <c r="Y1140" s="0" t="n">
        <f aca="false">(W1140*X1140)*EXP(L1140*M1140)</f>
        <v>2.97918747694904</v>
      </c>
      <c r="Z1140" s="0" t="n">
        <v>40302.3332409251</v>
      </c>
      <c r="AA1140" s="0" t="n">
        <v>3748.14709444969</v>
      </c>
      <c r="AB1140" s="0" t="n">
        <f aca="false">X1140*0.1</f>
        <v>4.994E-007</v>
      </c>
      <c r="AC1140" s="0" t="n">
        <f aca="false">(SQRT(((AA1140/W1140)^2)+((AB1140/X1140)^2)))*Y1140</f>
        <v>0.298506202587973</v>
      </c>
      <c r="AD1140" s="0" t="n">
        <v>5.223868284E-006</v>
      </c>
      <c r="AE1140" s="0" t="n">
        <f aca="false">(W1140*AD1140)*EXP(L1140*M1140)</f>
        <v>3.11631617399361</v>
      </c>
      <c r="AF1140" s="0" t="n">
        <v>40302.3332409251</v>
      </c>
      <c r="AG1140" s="0" t="n">
        <v>3748.14709444969</v>
      </c>
      <c r="AH1140" s="0" t="n">
        <f aca="false">AD1140*0.1</f>
        <v>5.223868284E-007</v>
      </c>
      <c r="AI1140" s="0" t="n">
        <f aca="false">(SQRT(((AG1140/W1140)^2)+((AH1140/AD1140)^2)))*AE1140</f>
        <v>0.312246112189946</v>
      </c>
      <c r="AJ1140" s="0" t="n">
        <v>3.02832944E-007</v>
      </c>
      <c r="AK1140" s="0" t="n">
        <f aca="false">(W1140*AJ1140)*EXP(L1140*M1140)</f>
        <v>0.180656010086586</v>
      </c>
      <c r="AL1140" s="0" t="n">
        <v>40302.3332409251</v>
      </c>
      <c r="AM1140" s="0" t="n">
        <v>3748.14709444969</v>
      </c>
      <c r="AN1140" s="0" t="n">
        <f aca="false">AJ1140*0.1</f>
        <v>3.02832944E-008</v>
      </c>
      <c r="AO1140" s="0" t="n">
        <f aca="false">(SQRT(((AM1140/W1140)^2)+((AN1140/AJ1140)^2)))*AK1140</f>
        <v>0.0181012238950693</v>
      </c>
    </row>
    <row r="1141" customFormat="false" ht="15" hidden="false" customHeight="false" outlineLevel="0" collapsed="false">
      <c r="A1141" s="42" t="s">
        <v>1205</v>
      </c>
      <c r="B1141" s="32"/>
      <c r="C1141" s="0" t="s">
        <v>2153</v>
      </c>
      <c r="D1141" s="47"/>
      <c r="E1141" s="0" t="n">
        <v>8000</v>
      </c>
      <c r="F1141" s="0" t="n">
        <v>7796</v>
      </c>
      <c r="G1141" s="0" t="n">
        <f aca="false">(((F1141*3.7852*35.81)/1000)/(H1141^2))*1.2732</f>
        <v>21.0223682240001</v>
      </c>
      <c r="H1141" s="0" t="n">
        <v>8</v>
      </c>
      <c r="I1141" s="0" t="n">
        <v>35.4484282011468</v>
      </c>
      <c r="J1141" s="0" t="n">
        <v>130.009325504884</v>
      </c>
      <c r="K1141" s="0" t="n">
        <v>0.00593973</v>
      </c>
      <c r="L1141" s="0" t="n">
        <v>0.005</v>
      </c>
      <c r="M1141" s="0" t="n">
        <v>0</v>
      </c>
      <c r="N1141" s="0" t="n">
        <v>5.08077058324179</v>
      </c>
      <c r="O1141" s="0" t="n">
        <f aca="false">(N1141/2204.59)*EXP(L1141*M1141)</f>
        <v>0.00230463287198154</v>
      </c>
      <c r="P1141" s="0" t="n">
        <v>0.107322321005691</v>
      </c>
      <c r="Q1141" s="0" t="n">
        <v>0.0548813846852914</v>
      </c>
      <c r="R1141" s="0" t="n">
        <f aca="false">18.998926608387*(I1141/Hoja4!$CJ$2)</f>
        <v>0.129481826867624</v>
      </c>
      <c r="S1141" s="0" t="n">
        <v>1.14894745568521</v>
      </c>
      <c r="T1141" s="0" t="n">
        <v>5.58086552427142E-005</v>
      </c>
      <c r="U1141" s="0" t="n">
        <f aca="false">(SQRT(((P1141/G1141)^2)+((Q1141/H1141)^2)+((R1141/I1141)^2)+((S1141/J1141)^2)+((T1141/K1141)^2)))*O1141</f>
        <v>3.66464279613918E-005</v>
      </c>
      <c r="V1141" s="0" t="n">
        <f aca="false">O1141&gt;U1141</f>
        <v>1</v>
      </c>
      <c r="W1141" s="0" t="n">
        <v>276355.94625614</v>
      </c>
      <c r="X1141" s="0" t="n">
        <v>4.994E-006</v>
      </c>
      <c r="Y1141" s="0" t="n">
        <f aca="false">(W1141*X1141)*EXP(L1141*M1141)</f>
        <v>1.38012159560316</v>
      </c>
      <c r="Z1141" s="0" t="n">
        <v>101171.731382547</v>
      </c>
      <c r="AA1141" s="0" t="n">
        <v>6507.82824848106</v>
      </c>
      <c r="AB1141" s="0" t="n">
        <f aca="false">X1141*0.1</f>
        <v>4.994E-007</v>
      </c>
      <c r="AC1141" s="0" t="n">
        <f aca="false">(SQRT(((AA1141/W1141)^2)+((AB1141/X1141)^2)))*Y1141</f>
        <v>0.141787207865345</v>
      </c>
      <c r="AD1141" s="0" t="n">
        <v>5.223868284E-006</v>
      </c>
      <c r="AE1141" s="0" t="n">
        <f aca="false">(W1141*AD1141)*EXP(L1141*M1141)</f>
        <v>1.44364706274226</v>
      </c>
      <c r="AF1141" s="0" t="n">
        <v>101171.731382547</v>
      </c>
      <c r="AG1141" s="0" t="n">
        <v>6507.82824848106</v>
      </c>
      <c r="AH1141" s="0" t="n">
        <f aca="false">AD1141*0.1</f>
        <v>5.223868284E-007</v>
      </c>
      <c r="AI1141" s="0" t="n">
        <f aca="false">(SQRT(((AG1141/W1141)^2)+((AH1141/AD1141)^2)))*AE1141</f>
        <v>0.14831351586798</v>
      </c>
      <c r="AJ1141" s="0" t="n">
        <v>3.02832944E-007</v>
      </c>
      <c r="AK1141" s="0" t="n">
        <f aca="false">(W1141*AJ1141)*EXP(L1141*M1141)</f>
        <v>0.0836896847966527</v>
      </c>
      <c r="AL1141" s="0" t="n">
        <v>101171.731382547</v>
      </c>
      <c r="AM1141" s="0" t="n">
        <v>6507.82824848106</v>
      </c>
      <c r="AN1141" s="0" t="n">
        <f aca="false">AJ1141*0.1</f>
        <v>3.02832944E-008</v>
      </c>
      <c r="AO1141" s="0" t="n">
        <f aca="false">(SQRT(((AM1141/W1141)^2)+((AN1141/AJ1141)^2)))*AK1141</f>
        <v>0.00859788497785391</v>
      </c>
    </row>
    <row r="1142" customFormat="false" ht="15" hidden="false" customHeight="false" outlineLevel="0" collapsed="false">
      <c r="A1142" s="42" t="s">
        <v>1205</v>
      </c>
      <c r="B1142" s="32"/>
      <c r="C1142" s="0" t="s">
        <v>2154</v>
      </c>
      <c r="D1142" s="47"/>
      <c r="E1142" s="0" t="n">
        <v>8000</v>
      </c>
      <c r="F1142" s="0" t="n">
        <v>7796</v>
      </c>
      <c r="G1142" s="0" t="n">
        <f aca="false">(((F1142*3.7852*35.81)/1000)/(H1142^2))*1.2732</f>
        <v>21.0223682240001</v>
      </c>
      <c r="H1142" s="0" t="n">
        <v>8</v>
      </c>
      <c r="I1142" s="0" t="n">
        <v>9.04030102908499</v>
      </c>
      <c r="J1142" s="0" t="n">
        <v>68.0020357347871</v>
      </c>
      <c r="K1142" s="0" t="n">
        <v>3.9836139795159</v>
      </c>
      <c r="L1142" s="0" t="n">
        <v>0.005</v>
      </c>
      <c r="M1142" s="0" t="n">
        <v>0</v>
      </c>
      <c r="N1142" s="0" t="n">
        <v>454.560394926696</v>
      </c>
      <c r="O1142" s="0" t="n">
        <f aca="false">(N1142/2204.59)*EXP(L1142*M1142)</f>
        <v>0.206188177813877</v>
      </c>
      <c r="P1142" s="0" t="n">
        <v>0.107322321005691</v>
      </c>
      <c r="Q1142" s="0" t="n">
        <v>0.0548813846852914</v>
      </c>
      <c r="R1142" s="0" t="n">
        <f aca="false">18.998926608387*(I1142/Hoja4!$CO$2)</f>
        <v>0.371506589492134</v>
      </c>
      <c r="S1142" s="0" t="n">
        <v>0.388353619553598</v>
      </c>
      <c r="T1142" s="0" t="n">
        <v>0.0223763331258358</v>
      </c>
      <c r="U1142" s="0" t="n">
        <f aca="false">(SQRT(((P1142/G1142)^2)+((Q1142/H1142)^2)+((R1142/I1142)^2)+((S1142/J1142)^2)+((T1142/K1142)^2)))*O1142</f>
        <v>0.00881089190002834</v>
      </c>
      <c r="V1142" s="0" t="n">
        <f aca="false">O1142&gt;U1142</f>
        <v>1</v>
      </c>
      <c r="W1142" s="0" t="n">
        <v>70478.1868227466</v>
      </c>
      <c r="X1142" s="0" t="n">
        <v>4.994E-006</v>
      </c>
      <c r="Y1142" s="0" t="n">
        <f aca="false">(W1142*X1142)*EXP(L1142*M1142)</f>
        <v>0.351968064992796</v>
      </c>
      <c r="Z1142" s="0" t="n">
        <v>40302.3332409251</v>
      </c>
      <c r="AA1142" s="0" t="n">
        <v>804.406580767259</v>
      </c>
      <c r="AB1142" s="0" t="n">
        <f aca="false">X1142*0.1</f>
        <v>4.994E-007</v>
      </c>
      <c r="AC1142" s="0" t="n">
        <f aca="false">(SQRT(((AA1142/W1142)^2)+((AB1142/X1142)^2)))*Y1142</f>
        <v>0.0354253177194639</v>
      </c>
      <c r="AD1142" s="0" t="n">
        <v>5.223868284E-006</v>
      </c>
      <c r="AE1142" s="0" t="n">
        <f aca="false">(W1142*AD1142)*EXP(L1142*M1142)</f>
        <v>0.368168764857173</v>
      </c>
      <c r="AF1142" s="0" t="n">
        <v>40302.3332409251</v>
      </c>
      <c r="AG1142" s="0" t="n">
        <v>804.406580767259</v>
      </c>
      <c r="AH1142" s="0" t="n">
        <f aca="false">AD1142*0.1</f>
        <v>5.223868284E-007</v>
      </c>
      <c r="AI1142" s="0" t="n">
        <f aca="false">(SQRT(((AG1142/W1142)^2)+((AH1142/AD1142)^2)))*AE1142</f>
        <v>0.037055905824055</v>
      </c>
      <c r="AJ1142" s="0" t="n">
        <v>3.02832944E-007</v>
      </c>
      <c r="AK1142" s="0" t="n">
        <f aca="false">(W1142*AJ1142)*EXP(L1142*M1142)</f>
        <v>0.0213431168033143</v>
      </c>
      <c r="AL1142" s="0" t="n">
        <v>40302.3332409251</v>
      </c>
      <c r="AM1142" s="0" t="n">
        <v>804.406580767259</v>
      </c>
      <c r="AN1142" s="0" t="n">
        <f aca="false">AJ1142*0.1</f>
        <v>3.02832944E-008</v>
      </c>
      <c r="AO1142" s="0" t="n">
        <f aca="false">(SQRT(((AM1142/W1142)^2)+((AN1142/AJ1142)^2)))*AK1142</f>
        <v>0.00214816845356841</v>
      </c>
    </row>
    <row r="1143" customFormat="false" ht="15" hidden="false" customHeight="false" outlineLevel="0" collapsed="false">
      <c r="A1143" s="42" t="s">
        <v>1205</v>
      </c>
      <c r="B1143" s="40" t="s">
        <v>1662</v>
      </c>
      <c r="C1143" s="0" t="s">
        <v>2122</v>
      </c>
      <c r="D1143" s="41"/>
      <c r="E1143" s="0" t="n">
        <v>8000</v>
      </c>
      <c r="F1143" s="0" t="n">
        <v>7796</v>
      </c>
      <c r="G1143" s="0" t="n">
        <f aca="false">(((F1143*3.7852*35.81)/1000)/(H1143^2))*1.2732</f>
        <v>21.0223682240001</v>
      </c>
      <c r="H1143" s="0" t="n">
        <v>8</v>
      </c>
      <c r="I1143" s="0" t="n">
        <v>76.5204411776697</v>
      </c>
      <c r="J1143" s="0" t="n">
        <v>68.0016224983599</v>
      </c>
      <c r="K1143" s="0" t="n">
        <v>3.82238500207701</v>
      </c>
      <c r="L1143" s="0" t="n">
        <v>0.005</v>
      </c>
      <c r="M1143" s="0" t="n">
        <v>0</v>
      </c>
      <c r="N1143" s="0" t="n">
        <v>2446.97574737031</v>
      </c>
      <c r="O1143" s="0" t="n">
        <f aca="false">(N1143/2204.59)*EXP(L1143*M1143)</f>
        <v>1.10994595247656</v>
      </c>
      <c r="P1143" s="0" t="n">
        <v>0.107322321005691</v>
      </c>
      <c r="Q1143" s="0" t="n">
        <v>0.0548813846852914</v>
      </c>
      <c r="R1143" s="0" t="n">
        <f aca="false">18.998926608387*(I1143/Hoja4!$CJ$2)</f>
        <v>0.279504819231468</v>
      </c>
      <c r="S1143" s="0" t="n">
        <v>0.346725101597201</v>
      </c>
      <c r="T1143" s="0" t="n">
        <v>0.0215793379964769</v>
      </c>
      <c r="U1143" s="0" t="n">
        <f aca="false">(SQRT(((P1143/G1143)^2)+((Q1143/H1143)^2)+((R1143/I1143)^2)+((S1143/J1143)^2)+((T1143/K1143)^2)))*O1143</f>
        <v>0.0133348810682755</v>
      </c>
      <c r="V1143" s="0" t="n">
        <f aca="false">O1143&gt;U1143</f>
        <v>1</v>
      </c>
      <c r="W1143" s="0" t="n">
        <v>596553.359421113</v>
      </c>
      <c r="X1143" s="0" t="n">
        <v>4.994E-006</v>
      </c>
      <c r="Y1143" s="0" t="n">
        <f aca="false">(W1143*X1143)*EXP(L1143*M1143)</f>
        <v>2.97918747694904</v>
      </c>
      <c r="Z1143" s="0" t="n">
        <v>101171.731382547</v>
      </c>
      <c r="AA1143" s="0" t="n">
        <v>3748.14709444969</v>
      </c>
      <c r="AB1143" s="0" t="n">
        <f aca="false">X1143*0.1</f>
        <v>4.994E-007</v>
      </c>
      <c r="AC1143" s="0" t="n">
        <f aca="false">(SQRT(((AA1143/W1143)^2)+((AB1143/X1143)^2)))*Y1143</f>
        <v>0.298506202587973</v>
      </c>
      <c r="AD1143" s="0" t="n">
        <v>5.223868284E-006</v>
      </c>
      <c r="AE1143" s="0" t="n">
        <f aca="false">(W1143*AD1143)*EXP(L1143*M1143)</f>
        <v>3.11631617399361</v>
      </c>
      <c r="AF1143" s="0" t="n">
        <v>101171.731382547</v>
      </c>
      <c r="AG1143" s="0" t="n">
        <v>3748.14709444969</v>
      </c>
      <c r="AH1143" s="0" t="n">
        <f aca="false">AD1143*0.1</f>
        <v>5.223868284E-007</v>
      </c>
      <c r="AI1143" s="0" t="n">
        <f aca="false">(SQRT(((AG1143/W1143)^2)+((AH1143/AD1143)^2)))*AE1143</f>
        <v>0.312246112189946</v>
      </c>
      <c r="AJ1143" s="0" t="n">
        <v>3.02832944E-007</v>
      </c>
      <c r="AK1143" s="0" t="n">
        <f aca="false">(W1143*AJ1143)*EXP(L1143*M1143)</f>
        <v>0.180656010086586</v>
      </c>
      <c r="AL1143" s="0" t="n">
        <v>101171.731382547</v>
      </c>
      <c r="AM1143" s="0" t="n">
        <v>3748.14709444969</v>
      </c>
      <c r="AN1143" s="0" t="n">
        <f aca="false">AJ1143*0.1</f>
        <v>3.02832944E-008</v>
      </c>
      <c r="AO1143" s="0" t="n">
        <f aca="false">(SQRT(((AM1143/W1143)^2)+((AN1143/AJ1143)^2)))*AK1143</f>
        <v>0.0181012238950693</v>
      </c>
    </row>
    <row r="1144" customFormat="false" ht="15" hidden="false" customHeight="false" outlineLevel="0" collapsed="false">
      <c r="A1144" s="42" t="s">
        <v>1205</v>
      </c>
      <c r="B1144" s="32"/>
      <c r="C1144" s="0" t="s">
        <v>2153</v>
      </c>
      <c r="D1144" s="47"/>
      <c r="E1144" s="0" t="n">
        <v>8000</v>
      </c>
      <c r="F1144" s="0" t="n">
        <v>7796</v>
      </c>
      <c r="G1144" s="0" t="n">
        <f aca="false">(((F1144*3.7852*35.81)/1000)/(H1144^2))*1.2732</f>
        <v>21.0223682240001</v>
      </c>
      <c r="H1144" s="0" t="n">
        <v>8</v>
      </c>
      <c r="I1144" s="0" t="n">
        <v>35.4484282011468</v>
      </c>
      <c r="J1144" s="0" t="n">
        <v>130.009325504884</v>
      </c>
      <c r="K1144" s="0" t="n">
        <v>0.00593973</v>
      </c>
      <c r="L1144" s="0" t="n">
        <v>0.005</v>
      </c>
      <c r="M1144" s="0" t="n">
        <v>0</v>
      </c>
      <c r="N1144" s="0" t="n">
        <v>5.08077058324179</v>
      </c>
      <c r="O1144" s="0" t="n">
        <f aca="false">(N1144/2204.59)*EXP(L1144*M1144)</f>
        <v>0.00230463287198154</v>
      </c>
      <c r="P1144" s="0" t="n">
        <v>0.107322321005691</v>
      </c>
      <c r="Q1144" s="0" t="n">
        <v>0.0548813846852914</v>
      </c>
      <c r="R1144" s="0" t="n">
        <f aca="false">18.998926608387*(I1144/Hoja4!$CJ$2)</f>
        <v>0.129481826867624</v>
      </c>
      <c r="S1144" s="0" t="n">
        <v>1.14894745568521</v>
      </c>
      <c r="T1144" s="0" t="n">
        <v>5.58086552427142E-005</v>
      </c>
      <c r="U1144" s="0" t="n">
        <f aca="false">(SQRT(((P1144/G1144)^2)+((Q1144/H1144)^2)+((R1144/I1144)^2)+((S1144/J1144)^2)+((T1144/K1144)^2)))*O1144</f>
        <v>3.66464279613918E-005</v>
      </c>
      <c r="V1144" s="0" t="n">
        <f aca="false">O1144&gt;U1144</f>
        <v>1</v>
      </c>
      <c r="W1144" s="0" t="n">
        <v>276355.94625614</v>
      </c>
      <c r="X1144" s="0" t="n">
        <v>4.994E-006</v>
      </c>
      <c r="Y1144" s="0" t="n">
        <f aca="false">(W1144*X1144)*EXP(L1144*M1144)</f>
        <v>1.38012159560316</v>
      </c>
      <c r="Z1144" s="0" t="n">
        <v>40302.3332409251</v>
      </c>
      <c r="AA1144" s="0" t="n">
        <v>6507.82824848106</v>
      </c>
      <c r="AB1144" s="0" t="n">
        <f aca="false">X1144*0.1</f>
        <v>4.994E-007</v>
      </c>
      <c r="AC1144" s="0" t="n">
        <f aca="false">(SQRT(((AA1144/W1144)^2)+((AB1144/X1144)^2)))*Y1144</f>
        <v>0.141787207865345</v>
      </c>
      <c r="AD1144" s="0" t="n">
        <v>5.223868284E-006</v>
      </c>
      <c r="AE1144" s="0" t="n">
        <f aca="false">(W1144*AD1144)*EXP(L1144*M1144)</f>
        <v>1.44364706274226</v>
      </c>
      <c r="AF1144" s="0" t="n">
        <v>40302.3332409251</v>
      </c>
      <c r="AG1144" s="0" t="n">
        <v>6507.82824848106</v>
      </c>
      <c r="AH1144" s="0" t="n">
        <f aca="false">AD1144*0.1</f>
        <v>5.223868284E-007</v>
      </c>
      <c r="AI1144" s="0" t="n">
        <f aca="false">(SQRT(((AG1144/W1144)^2)+((AH1144/AD1144)^2)))*AE1144</f>
        <v>0.14831351586798</v>
      </c>
      <c r="AJ1144" s="0" t="n">
        <v>3.02832944E-007</v>
      </c>
      <c r="AK1144" s="0" t="n">
        <f aca="false">(W1144*AJ1144)*EXP(L1144*M1144)</f>
        <v>0.0836896847966527</v>
      </c>
      <c r="AL1144" s="0" t="n">
        <v>40302.3332409251</v>
      </c>
      <c r="AM1144" s="0" t="n">
        <v>6507.82824848106</v>
      </c>
      <c r="AN1144" s="0" t="n">
        <f aca="false">AJ1144*0.1</f>
        <v>3.02832944E-008</v>
      </c>
      <c r="AO1144" s="0" t="n">
        <f aca="false">(SQRT(((AM1144/W1144)^2)+((AN1144/AJ1144)^2)))*AK1144</f>
        <v>0.00859788497785391</v>
      </c>
    </row>
    <row r="1145" customFormat="false" ht="15" hidden="false" customHeight="false" outlineLevel="0" collapsed="false">
      <c r="A1145" s="42" t="s">
        <v>1205</v>
      </c>
      <c r="B1145" s="32"/>
      <c r="C1145" s="0" t="s">
        <v>2154</v>
      </c>
      <c r="D1145" s="47"/>
      <c r="E1145" s="0" t="n">
        <v>8000</v>
      </c>
      <c r="F1145" s="0" t="n">
        <v>7796</v>
      </c>
      <c r="G1145" s="0" t="n">
        <f aca="false">(((F1145*3.7852*35.81)/1000)/(H1145^2))*1.2732</f>
        <v>21.0223682240001</v>
      </c>
      <c r="H1145" s="0" t="n">
        <v>8</v>
      </c>
      <c r="I1145" s="0" t="n">
        <v>9.04030102908499</v>
      </c>
      <c r="J1145" s="0" t="n">
        <v>68.0020357347871</v>
      </c>
      <c r="K1145" s="0" t="n">
        <v>3.9836139795159</v>
      </c>
      <c r="L1145" s="0" t="n">
        <v>0.005</v>
      </c>
      <c r="M1145" s="0" t="n">
        <v>0</v>
      </c>
      <c r="N1145" s="0" t="n">
        <v>454.560394926696</v>
      </c>
      <c r="O1145" s="0" t="n">
        <f aca="false">(N1145/2204.59)*EXP(L1145*M1145)</f>
        <v>0.206188177813877</v>
      </c>
      <c r="P1145" s="0" t="n">
        <v>0.107322321005691</v>
      </c>
      <c r="Q1145" s="0" t="n">
        <v>0.0548813846852914</v>
      </c>
      <c r="R1145" s="0" t="n">
        <f aca="false">18.998926608387*(I1145/Hoja4!$CO$2)</f>
        <v>0.371506589492134</v>
      </c>
      <c r="S1145" s="0" t="n">
        <v>0.388353619553598</v>
      </c>
      <c r="T1145" s="0" t="n">
        <v>0.0223763331258358</v>
      </c>
      <c r="U1145" s="0" t="n">
        <f aca="false">(SQRT(((P1145/G1145)^2)+((Q1145/H1145)^2)+((R1145/I1145)^2)+((S1145/J1145)^2)+((T1145/K1145)^2)))*O1145</f>
        <v>0.00881089190002834</v>
      </c>
      <c r="V1145" s="0" t="n">
        <f aca="false">O1145&gt;U1145</f>
        <v>1</v>
      </c>
      <c r="W1145" s="0" t="n">
        <v>70478.1868227466</v>
      </c>
      <c r="X1145" s="0" t="n">
        <v>4.994E-006</v>
      </c>
      <c r="Y1145" s="0" t="n">
        <f aca="false">(W1145*X1145)*EXP(L1145*M1145)</f>
        <v>0.351968064992796</v>
      </c>
      <c r="Z1145" s="0" t="n">
        <v>101171.731382547</v>
      </c>
      <c r="AA1145" s="0" t="n">
        <v>804.406580767259</v>
      </c>
      <c r="AB1145" s="0" t="n">
        <f aca="false">X1145*0.1</f>
        <v>4.994E-007</v>
      </c>
      <c r="AC1145" s="0" t="n">
        <f aca="false">(SQRT(((AA1145/W1145)^2)+((AB1145/X1145)^2)))*Y1145</f>
        <v>0.0354253177194639</v>
      </c>
      <c r="AD1145" s="0" t="n">
        <v>5.223868284E-006</v>
      </c>
      <c r="AE1145" s="0" t="n">
        <f aca="false">(W1145*AD1145)*EXP(L1145*M1145)</f>
        <v>0.368168764857173</v>
      </c>
      <c r="AF1145" s="0" t="n">
        <v>101171.731382547</v>
      </c>
      <c r="AG1145" s="0" t="n">
        <v>804.406580767259</v>
      </c>
      <c r="AH1145" s="0" t="n">
        <f aca="false">AD1145*0.1</f>
        <v>5.223868284E-007</v>
      </c>
      <c r="AI1145" s="0" t="n">
        <f aca="false">(SQRT(((AG1145/W1145)^2)+((AH1145/AD1145)^2)))*AE1145</f>
        <v>0.037055905824055</v>
      </c>
      <c r="AJ1145" s="0" t="n">
        <v>3.02832944E-007</v>
      </c>
      <c r="AK1145" s="0" t="n">
        <f aca="false">(W1145*AJ1145)*EXP(L1145*M1145)</f>
        <v>0.0213431168033143</v>
      </c>
      <c r="AL1145" s="0" t="n">
        <v>101171.731382547</v>
      </c>
      <c r="AM1145" s="0" t="n">
        <v>804.406580767259</v>
      </c>
      <c r="AN1145" s="0" t="n">
        <f aca="false">AJ1145*0.1</f>
        <v>3.02832944E-008</v>
      </c>
      <c r="AO1145" s="0" t="n">
        <f aca="false">(SQRT(((AM1145/W1145)^2)+((AN1145/AJ1145)^2)))*AK1145</f>
        <v>0.00214816845356841</v>
      </c>
    </row>
    <row r="1146" customFormat="false" ht="15" hidden="false" customHeight="false" outlineLevel="0" collapsed="false">
      <c r="A1146" s="42" t="s">
        <v>1205</v>
      </c>
      <c r="B1146" s="40" t="s">
        <v>1666</v>
      </c>
      <c r="C1146" s="0" t="s">
        <v>2122</v>
      </c>
      <c r="D1146" s="41"/>
      <c r="E1146" s="0" t="n">
        <v>8000</v>
      </c>
      <c r="F1146" s="0" t="n">
        <v>7796</v>
      </c>
      <c r="G1146" s="0" t="n">
        <f aca="false">(((F1146*3.7852*35.81)/1000)/(H1146^2))*1.2732</f>
        <v>21.0223682240001</v>
      </c>
      <c r="H1146" s="0" t="n">
        <v>8</v>
      </c>
      <c r="I1146" s="0" t="n">
        <v>76.5204411776697</v>
      </c>
      <c r="J1146" s="0" t="n">
        <v>68.0016224983599</v>
      </c>
      <c r="K1146" s="0" t="n">
        <v>3.82238500207701</v>
      </c>
      <c r="L1146" s="0" t="n">
        <v>0.005</v>
      </c>
      <c r="M1146" s="0" t="n">
        <v>0</v>
      </c>
      <c r="N1146" s="0" t="n">
        <v>2446.97574737031</v>
      </c>
      <c r="O1146" s="0" t="n">
        <f aca="false">(N1146/2204.59)*EXP(L1146*M1146)</f>
        <v>1.10994595247656</v>
      </c>
      <c r="P1146" s="0" t="n">
        <v>0.107322321005691</v>
      </c>
      <c r="Q1146" s="0" t="n">
        <v>0.0548813846852914</v>
      </c>
      <c r="R1146" s="0" t="n">
        <f aca="false">18.998926608387*(I1146/Hoja4!$CJ$2)</f>
        <v>0.279504819231468</v>
      </c>
      <c r="S1146" s="0" t="n">
        <v>0.346725101597201</v>
      </c>
      <c r="T1146" s="0" t="n">
        <v>0.0215793379964769</v>
      </c>
      <c r="U1146" s="0" t="n">
        <f aca="false">(SQRT(((P1146/G1146)^2)+((Q1146/H1146)^2)+((R1146/I1146)^2)+((S1146/J1146)^2)+((T1146/K1146)^2)))*O1146</f>
        <v>0.0133348810682755</v>
      </c>
      <c r="V1146" s="0" t="n">
        <f aca="false">O1146&gt;U1146</f>
        <v>1</v>
      </c>
      <c r="W1146" s="0" t="n">
        <v>596553.359421113</v>
      </c>
      <c r="X1146" s="0" t="n">
        <v>4.994E-006</v>
      </c>
      <c r="Y1146" s="0" t="n">
        <f aca="false">(W1146*X1146)*EXP(L1146*M1146)</f>
        <v>2.97918747694904</v>
      </c>
      <c r="Z1146" s="0" t="n">
        <v>40302.3332409251</v>
      </c>
      <c r="AA1146" s="0" t="n">
        <v>3748.14709444969</v>
      </c>
      <c r="AB1146" s="0" t="n">
        <f aca="false">X1146*0.1</f>
        <v>4.994E-007</v>
      </c>
      <c r="AC1146" s="0" t="n">
        <f aca="false">(SQRT(((AA1146/W1146)^2)+((AB1146/X1146)^2)))*Y1146</f>
        <v>0.298506202587973</v>
      </c>
      <c r="AD1146" s="0" t="n">
        <v>5.223868284E-006</v>
      </c>
      <c r="AE1146" s="0" t="n">
        <f aca="false">(W1146*AD1146)*EXP(L1146*M1146)</f>
        <v>3.11631617399361</v>
      </c>
      <c r="AF1146" s="0" t="n">
        <v>40302.3332409251</v>
      </c>
      <c r="AG1146" s="0" t="n">
        <v>3748.14709444969</v>
      </c>
      <c r="AH1146" s="0" t="n">
        <f aca="false">AD1146*0.1</f>
        <v>5.223868284E-007</v>
      </c>
      <c r="AI1146" s="0" t="n">
        <f aca="false">(SQRT(((AG1146/W1146)^2)+((AH1146/AD1146)^2)))*AE1146</f>
        <v>0.312246112189946</v>
      </c>
      <c r="AJ1146" s="0" t="n">
        <v>3.02832944E-007</v>
      </c>
      <c r="AK1146" s="0" t="n">
        <f aca="false">(W1146*AJ1146)*EXP(L1146*M1146)</f>
        <v>0.180656010086586</v>
      </c>
      <c r="AL1146" s="0" t="n">
        <v>40302.3332409251</v>
      </c>
      <c r="AM1146" s="0" t="n">
        <v>3748.14709444969</v>
      </c>
      <c r="AN1146" s="0" t="n">
        <f aca="false">AJ1146*0.1</f>
        <v>3.02832944E-008</v>
      </c>
      <c r="AO1146" s="0" t="n">
        <f aca="false">(SQRT(((AM1146/W1146)^2)+((AN1146/AJ1146)^2)))*AK1146</f>
        <v>0.0181012238950693</v>
      </c>
    </row>
    <row r="1147" customFormat="false" ht="15" hidden="false" customHeight="false" outlineLevel="0" collapsed="false">
      <c r="A1147" s="42" t="s">
        <v>1205</v>
      </c>
      <c r="B1147" s="32"/>
      <c r="C1147" s="0" t="s">
        <v>2153</v>
      </c>
      <c r="D1147" s="47"/>
      <c r="E1147" s="0" t="n">
        <v>8000</v>
      </c>
      <c r="F1147" s="0" t="n">
        <v>7796</v>
      </c>
      <c r="G1147" s="0" t="n">
        <f aca="false">(((F1147*3.7852*35.81)/1000)/(H1147^2))*1.2732</f>
        <v>21.0223682240001</v>
      </c>
      <c r="H1147" s="0" t="n">
        <v>8</v>
      </c>
      <c r="I1147" s="0" t="n">
        <v>35.4484282011468</v>
      </c>
      <c r="J1147" s="0" t="n">
        <v>130.009325504884</v>
      </c>
      <c r="K1147" s="0" t="n">
        <v>0.00593973</v>
      </c>
      <c r="L1147" s="0" t="n">
        <v>0.005</v>
      </c>
      <c r="M1147" s="0" t="n">
        <v>0</v>
      </c>
      <c r="N1147" s="0" t="n">
        <v>5.08077058324179</v>
      </c>
      <c r="O1147" s="0" t="n">
        <f aca="false">(N1147/2204.59)*EXP(L1147*M1147)</f>
        <v>0.00230463287198154</v>
      </c>
      <c r="P1147" s="0" t="n">
        <v>0.107322321005691</v>
      </c>
      <c r="Q1147" s="0" t="n">
        <v>0.0548813846852914</v>
      </c>
      <c r="R1147" s="0" t="n">
        <f aca="false">18.998926608387*(I1147/Hoja4!$CJ$2)</f>
        <v>0.129481826867624</v>
      </c>
      <c r="S1147" s="0" t="n">
        <v>1.14894745568521</v>
      </c>
      <c r="T1147" s="0" t="n">
        <v>5.58086552427142E-005</v>
      </c>
      <c r="U1147" s="0" t="n">
        <f aca="false">(SQRT(((P1147/G1147)^2)+((Q1147/H1147)^2)+((R1147/I1147)^2)+((S1147/J1147)^2)+((T1147/K1147)^2)))*O1147</f>
        <v>3.66464279613918E-005</v>
      </c>
      <c r="V1147" s="0" t="n">
        <f aca="false">O1147&gt;U1147</f>
        <v>1</v>
      </c>
      <c r="W1147" s="0" t="n">
        <v>276355.94625614</v>
      </c>
      <c r="X1147" s="0" t="n">
        <v>4.994E-006</v>
      </c>
      <c r="Y1147" s="0" t="n">
        <f aca="false">(W1147*X1147)*EXP(L1147*M1147)</f>
        <v>1.38012159560316</v>
      </c>
      <c r="Z1147" s="0" t="n">
        <v>101171.731382547</v>
      </c>
      <c r="AA1147" s="0" t="n">
        <v>6507.82824848106</v>
      </c>
      <c r="AB1147" s="0" t="n">
        <f aca="false">X1147*0.1</f>
        <v>4.994E-007</v>
      </c>
      <c r="AC1147" s="0" t="n">
        <f aca="false">(SQRT(((AA1147/W1147)^2)+((AB1147/X1147)^2)))*Y1147</f>
        <v>0.141787207865345</v>
      </c>
      <c r="AD1147" s="0" t="n">
        <v>5.223868284E-006</v>
      </c>
      <c r="AE1147" s="0" t="n">
        <f aca="false">(W1147*AD1147)*EXP(L1147*M1147)</f>
        <v>1.44364706274226</v>
      </c>
      <c r="AF1147" s="0" t="n">
        <v>101171.731382547</v>
      </c>
      <c r="AG1147" s="0" t="n">
        <v>6507.82824848106</v>
      </c>
      <c r="AH1147" s="0" t="n">
        <f aca="false">AD1147*0.1</f>
        <v>5.223868284E-007</v>
      </c>
      <c r="AI1147" s="0" t="n">
        <f aca="false">(SQRT(((AG1147/W1147)^2)+((AH1147/AD1147)^2)))*AE1147</f>
        <v>0.14831351586798</v>
      </c>
      <c r="AJ1147" s="0" t="n">
        <v>3.02832944E-007</v>
      </c>
      <c r="AK1147" s="0" t="n">
        <f aca="false">(W1147*AJ1147)*EXP(L1147*M1147)</f>
        <v>0.0836896847966527</v>
      </c>
      <c r="AL1147" s="0" t="n">
        <v>101171.731382547</v>
      </c>
      <c r="AM1147" s="0" t="n">
        <v>6507.82824848106</v>
      </c>
      <c r="AN1147" s="0" t="n">
        <f aca="false">AJ1147*0.1</f>
        <v>3.02832944E-008</v>
      </c>
      <c r="AO1147" s="0" t="n">
        <f aca="false">(SQRT(((AM1147/W1147)^2)+((AN1147/AJ1147)^2)))*AK1147</f>
        <v>0.00859788497785391</v>
      </c>
    </row>
    <row r="1148" customFormat="false" ht="15" hidden="false" customHeight="false" outlineLevel="0" collapsed="false">
      <c r="A1148" s="42" t="s">
        <v>1205</v>
      </c>
      <c r="B1148" s="32"/>
      <c r="C1148" s="0" t="s">
        <v>2154</v>
      </c>
      <c r="D1148" s="47"/>
      <c r="E1148" s="0" t="n">
        <v>8000</v>
      </c>
      <c r="F1148" s="0" t="n">
        <v>7796</v>
      </c>
      <c r="G1148" s="0" t="n">
        <f aca="false">(((F1148*3.7852*35.81)/1000)/(H1148^2))*1.2732</f>
        <v>21.0223682240001</v>
      </c>
      <c r="H1148" s="0" t="n">
        <v>8</v>
      </c>
      <c r="I1148" s="0" t="n">
        <v>9.04030102908499</v>
      </c>
      <c r="J1148" s="0" t="n">
        <v>68.0020357347871</v>
      </c>
      <c r="K1148" s="0" t="n">
        <v>3.9836139795159</v>
      </c>
      <c r="L1148" s="0" t="n">
        <v>0.005</v>
      </c>
      <c r="M1148" s="0" t="n">
        <v>0</v>
      </c>
      <c r="N1148" s="0" t="n">
        <v>454.560394926696</v>
      </c>
      <c r="O1148" s="0" t="n">
        <f aca="false">(N1148/2204.59)*EXP(L1148*M1148)</f>
        <v>0.206188177813877</v>
      </c>
      <c r="P1148" s="0" t="n">
        <v>0.107322321005691</v>
      </c>
      <c r="Q1148" s="0" t="n">
        <v>0.0548813846852914</v>
      </c>
      <c r="R1148" s="0" t="n">
        <f aca="false">18.998926608387*(I1148/Hoja4!$CO$2)</f>
        <v>0.371506589492134</v>
      </c>
      <c r="S1148" s="0" t="n">
        <v>0.388353619553598</v>
      </c>
      <c r="T1148" s="0" t="n">
        <v>0.0223763331258358</v>
      </c>
      <c r="U1148" s="0" t="n">
        <f aca="false">(SQRT(((P1148/G1148)^2)+((Q1148/H1148)^2)+((R1148/I1148)^2)+((S1148/J1148)^2)+((T1148/K1148)^2)))*O1148</f>
        <v>0.00881089190002834</v>
      </c>
      <c r="V1148" s="0" t="n">
        <f aca="false">O1148&gt;U1148</f>
        <v>1</v>
      </c>
      <c r="W1148" s="0" t="n">
        <v>70478.1868227466</v>
      </c>
      <c r="X1148" s="0" t="n">
        <v>4.994E-006</v>
      </c>
      <c r="Y1148" s="0" t="n">
        <f aca="false">(W1148*X1148)*EXP(L1148*M1148)</f>
        <v>0.351968064992796</v>
      </c>
      <c r="Z1148" s="0" t="n">
        <v>40302.3332409251</v>
      </c>
      <c r="AA1148" s="0" t="n">
        <v>804.406580767259</v>
      </c>
      <c r="AB1148" s="0" t="n">
        <f aca="false">X1148*0.1</f>
        <v>4.994E-007</v>
      </c>
      <c r="AC1148" s="0" t="n">
        <f aca="false">(SQRT(((AA1148/W1148)^2)+((AB1148/X1148)^2)))*Y1148</f>
        <v>0.0354253177194639</v>
      </c>
      <c r="AD1148" s="0" t="n">
        <v>5.223868284E-006</v>
      </c>
      <c r="AE1148" s="0" t="n">
        <f aca="false">(W1148*AD1148)*EXP(L1148*M1148)</f>
        <v>0.368168764857173</v>
      </c>
      <c r="AF1148" s="0" t="n">
        <v>40302.3332409251</v>
      </c>
      <c r="AG1148" s="0" t="n">
        <v>804.406580767259</v>
      </c>
      <c r="AH1148" s="0" t="n">
        <f aca="false">AD1148*0.1</f>
        <v>5.223868284E-007</v>
      </c>
      <c r="AI1148" s="0" t="n">
        <f aca="false">(SQRT(((AG1148/W1148)^2)+((AH1148/AD1148)^2)))*AE1148</f>
        <v>0.037055905824055</v>
      </c>
      <c r="AJ1148" s="0" t="n">
        <v>3.02832944E-007</v>
      </c>
      <c r="AK1148" s="0" t="n">
        <f aca="false">(W1148*AJ1148)*EXP(L1148*M1148)</f>
        <v>0.0213431168033143</v>
      </c>
      <c r="AL1148" s="0" t="n">
        <v>40302.3332409251</v>
      </c>
      <c r="AM1148" s="0" t="n">
        <v>804.406580767259</v>
      </c>
      <c r="AN1148" s="0" t="n">
        <f aca="false">AJ1148*0.1</f>
        <v>3.02832944E-008</v>
      </c>
      <c r="AO1148" s="0" t="n">
        <f aca="false">(SQRT(((AM1148/W1148)^2)+((AN1148/AJ1148)^2)))*AK1148</f>
        <v>0.00214816845356841</v>
      </c>
    </row>
    <row r="1149" customFormat="false" ht="15" hidden="false" customHeight="false" outlineLevel="0" collapsed="false">
      <c r="A1149" s="42" t="s">
        <v>1205</v>
      </c>
      <c r="B1149" s="40" t="s">
        <v>1669</v>
      </c>
      <c r="C1149" s="0" t="s">
        <v>2122</v>
      </c>
      <c r="D1149" s="41"/>
      <c r="E1149" s="0" t="n">
        <v>8000</v>
      </c>
      <c r="F1149" s="0" t="n">
        <v>7796</v>
      </c>
      <c r="G1149" s="0" t="n">
        <f aca="false">(((F1149*3.7852*35.81)/1000)/(H1149^2))*1.2732</f>
        <v>21.0223682240001</v>
      </c>
      <c r="H1149" s="0" t="n">
        <v>8</v>
      </c>
      <c r="I1149" s="0" t="n">
        <v>76.5204411776697</v>
      </c>
      <c r="J1149" s="0" t="n">
        <v>68.0016224983599</v>
      </c>
      <c r="K1149" s="0" t="n">
        <v>3.82238500207701</v>
      </c>
      <c r="L1149" s="0" t="n">
        <v>0.005</v>
      </c>
      <c r="M1149" s="0" t="n">
        <v>0</v>
      </c>
      <c r="N1149" s="0" t="n">
        <v>2446.97574737031</v>
      </c>
      <c r="O1149" s="0" t="n">
        <f aca="false">(N1149/2204.59)*EXP(L1149*M1149)</f>
        <v>1.10994595247656</v>
      </c>
      <c r="P1149" s="0" t="n">
        <v>0.107322321005691</v>
      </c>
      <c r="Q1149" s="0" t="n">
        <v>0.0548813846852914</v>
      </c>
      <c r="R1149" s="0" t="n">
        <f aca="false">18.998926608387*(I1149/Hoja4!$CJ$2)</f>
        <v>0.279504819231468</v>
      </c>
      <c r="S1149" s="0" t="n">
        <v>0.346725101597201</v>
      </c>
      <c r="T1149" s="0" t="n">
        <v>0.0215793379964769</v>
      </c>
      <c r="U1149" s="0" t="n">
        <f aca="false">(SQRT(((P1149/G1149)^2)+((Q1149/H1149)^2)+((R1149/I1149)^2)+((S1149/J1149)^2)+((T1149/K1149)^2)))*O1149</f>
        <v>0.0133348810682755</v>
      </c>
      <c r="V1149" s="0" t="n">
        <f aca="false">O1149&gt;U1149</f>
        <v>1</v>
      </c>
      <c r="W1149" s="0" t="n">
        <v>596553.359421113</v>
      </c>
      <c r="X1149" s="0" t="n">
        <v>4.994E-006</v>
      </c>
      <c r="Y1149" s="0" t="n">
        <f aca="false">(W1149*X1149)*EXP(L1149*M1149)</f>
        <v>2.97918747694904</v>
      </c>
      <c r="Z1149" s="0" t="n">
        <v>101171.731382547</v>
      </c>
      <c r="AA1149" s="0" t="n">
        <v>3748.14709444969</v>
      </c>
      <c r="AB1149" s="0" t="n">
        <f aca="false">X1149*0.1</f>
        <v>4.994E-007</v>
      </c>
      <c r="AC1149" s="0" t="n">
        <f aca="false">(SQRT(((AA1149/W1149)^2)+((AB1149/X1149)^2)))*Y1149</f>
        <v>0.298506202587973</v>
      </c>
      <c r="AD1149" s="0" t="n">
        <v>5.223868284E-006</v>
      </c>
      <c r="AE1149" s="0" t="n">
        <f aca="false">(W1149*AD1149)*EXP(L1149*M1149)</f>
        <v>3.11631617399361</v>
      </c>
      <c r="AF1149" s="0" t="n">
        <v>101171.731382547</v>
      </c>
      <c r="AG1149" s="0" t="n">
        <v>3748.14709444969</v>
      </c>
      <c r="AH1149" s="0" t="n">
        <f aca="false">AD1149*0.1</f>
        <v>5.223868284E-007</v>
      </c>
      <c r="AI1149" s="0" t="n">
        <f aca="false">(SQRT(((AG1149/W1149)^2)+((AH1149/AD1149)^2)))*AE1149</f>
        <v>0.312246112189946</v>
      </c>
      <c r="AJ1149" s="0" t="n">
        <v>3.02832944E-007</v>
      </c>
      <c r="AK1149" s="0" t="n">
        <f aca="false">(W1149*AJ1149)*EXP(L1149*M1149)</f>
        <v>0.180656010086586</v>
      </c>
      <c r="AL1149" s="0" t="n">
        <v>101171.731382547</v>
      </c>
      <c r="AM1149" s="0" t="n">
        <v>3748.14709444969</v>
      </c>
      <c r="AN1149" s="0" t="n">
        <f aca="false">AJ1149*0.1</f>
        <v>3.02832944E-008</v>
      </c>
      <c r="AO1149" s="0" t="n">
        <f aca="false">(SQRT(((AM1149/W1149)^2)+((AN1149/AJ1149)^2)))*AK1149</f>
        <v>0.0181012238950693</v>
      </c>
    </row>
    <row r="1150" customFormat="false" ht="15" hidden="false" customHeight="false" outlineLevel="0" collapsed="false">
      <c r="A1150" s="42" t="s">
        <v>1205</v>
      </c>
      <c r="B1150" s="32"/>
      <c r="C1150" s="0" t="s">
        <v>2153</v>
      </c>
      <c r="D1150" s="47"/>
      <c r="E1150" s="0" t="n">
        <v>8000</v>
      </c>
      <c r="F1150" s="0" t="n">
        <v>7796</v>
      </c>
      <c r="G1150" s="0" t="n">
        <f aca="false">(((F1150*3.7852*35.81)/1000)/(H1150^2))*1.2732</f>
        <v>21.0223682240001</v>
      </c>
      <c r="H1150" s="0" t="n">
        <v>8</v>
      </c>
      <c r="I1150" s="0" t="n">
        <v>35.4484282011468</v>
      </c>
      <c r="J1150" s="0" t="n">
        <v>130.009325504884</v>
      </c>
      <c r="K1150" s="0" t="n">
        <v>0.00593973</v>
      </c>
      <c r="L1150" s="0" t="n">
        <v>0.005</v>
      </c>
      <c r="M1150" s="0" t="n">
        <v>0</v>
      </c>
      <c r="N1150" s="0" t="n">
        <v>5.08077058324179</v>
      </c>
      <c r="O1150" s="0" t="n">
        <f aca="false">(N1150/2204.59)*EXP(L1150*M1150)</f>
        <v>0.00230463287198154</v>
      </c>
      <c r="P1150" s="0" t="n">
        <v>0.107322321005691</v>
      </c>
      <c r="Q1150" s="0" t="n">
        <v>0.0548813846852914</v>
      </c>
      <c r="R1150" s="0" t="n">
        <f aca="false">18.998926608387*(I1150/Hoja4!$CJ$2)</f>
        <v>0.129481826867624</v>
      </c>
      <c r="S1150" s="0" t="n">
        <v>1.14894745568521</v>
      </c>
      <c r="T1150" s="0" t="n">
        <v>5.58086552427142E-005</v>
      </c>
      <c r="U1150" s="0" t="n">
        <f aca="false">(SQRT(((P1150/G1150)^2)+((Q1150/H1150)^2)+((R1150/I1150)^2)+((S1150/J1150)^2)+((T1150/K1150)^2)))*O1150</f>
        <v>3.66464279613918E-005</v>
      </c>
      <c r="V1150" s="0" t="n">
        <f aca="false">O1150&gt;U1150</f>
        <v>1</v>
      </c>
      <c r="W1150" s="0" t="n">
        <v>276355.94625614</v>
      </c>
      <c r="X1150" s="0" t="n">
        <v>4.994E-006</v>
      </c>
      <c r="Y1150" s="0" t="n">
        <f aca="false">(W1150*X1150)*EXP(L1150*M1150)</f>
        <v>1.38012159560316</v>
      </c>
      <c r="Z1150" s="0" t="n">
        <v>40302.3332409251</v>
      </c>
      <c r="AA1150" s="0" t="n">
        <v>6507.82824848106</v>
      </c>
      <c r="AB1150" s="0" t="n">
        <f aca="false">X1150*0.1</f>
        <v>4.994E-007</v>
      </c>
      <c r="AC1150" s="0" t="n">
        <f aca="false">(SQRT(((AA1150/W1150)^2)+((AB1150/X1150)^2)))*Y1150</f>
        <v>0.141787207865345</v>
      </c>
      <c r="AD1150" s="0" t="n">
        <v>5.223868284E-006</v>
      </c>
      <c r="AE1150" s="0" t="n">
        <f aca="false">(W1150*AD1150)*EXP(L1150*M1150)</f>
        <v>1.44364706274226</v>
      </c>
      <c r="AF1150" s="0" t="n">
        <v>40302.3332409251</v>
      </c>
      <c r="AG1150" s="0" t="n">
        <v>6507.82824848106</v>
      </c>
      <c r="AH1150" s="0" t="n">
        <f aca="false">AD1150*0.1</f>
        <v>5.223868284E-007</v>
      </c>
      <c r="AI1150" s="0" t="n">
        <f aca="false">(SQRT(((AG1150/W1150)^2)+((AH1150/AD1150)^2)))*AE1150</f>
        <v>0.14831351586798</v>
      </c>
      <c r="AJ1150" s="0" t="n">
        <v>3.02832944E-007</v>
      </c>
      <c r="AK1150" s="0" t="n">
        <f aca="false">(W1150*AJ1150)*EXP(L1150*M1150)</f>
        <v>0.0836896847966527</v>
      </c>
      <c r="AL1150" s="0" t="n">
        <v>40302.3332409251</v>
      </c>
      <c r="AM1150" s="0" t="n">
        <v>6507.82824848106</v>
      </c>
      <c r="AN1150" s="0" t="n">
        <f aca="false">AJ1150*0.1</f>
        <v>3.02832944E-008</v>
      </c>
      <c r="AO1150" s="0" t="n">
        <f aca="false">(SQRT(((AM1150/W1150)^2)+((AN1150/AJ1150)^2)))*AK1150</f>
        <v>0.00859788497785391</v>
      </c>
    </row>
    <row r="1151" customFormat="false" ht="15" hidden="false" customHeight="false" outlineLevel="0" collapsed="false">
      <c r="A1151" s="42" t="s">
        <v>1205</v>
      </c>
      <c r="B1151" s="32"/>
      <c r="C1151" s="0" t="s">
        <v>2154</v>
      </c>
      <c r="D1151" s="47"/>
      <c r="E1151" s="0" t="n">
        <v>8000</v>
      </c>
      <c r="F1151" s="0" t="n">
        <v>7796</v>
      </c>
      <c r="G1151" s="0" t="n">
        <f aca="false">(((F1151*3.7852*35.81)/1000)/(H1151^2))*1.2732</f>
        <v>21.0223682240001</v>
      </c>
      <c r="H1151" s="0" t="n">
        <v>8</v>
      </c>
      <c r="I1151" s="0" t="n">
        <v>9.04030102908499</v>
      </c>
      <c r="J1151" s="0" t="n">
        <v>68.0020357347871</v>
      </c>
      <c r="K1151" s="0" t="n">
        <v>3.9836139795159</v>
      </c>
      <c r="L1151" s="0" t="n">
        <v>0.005</v>
      </c>
      <c r="M1151" s="0" t="n">
        <v>0</v>
      </c>
      <c r="N1151" s="0" t="n">
        <v>454.560394926696</v>
      </c>
      <c r="O1151" s="0" t="n">
        <f aca="false">(N1151/2204.59)*EXP(L1151*M1151)</f>
        <v>0.206188177813877</v>
      </c>
      <c r="P1151" s="0" t="n">
        <v>0.107322321005691</v>
      </c>
      <c r="Q1151" s="0" t="n">
        <v>0.0548813846852914</v>
      </c>
      <c r="R1151" s="0" t="n">
        <f aca="false">18.998926608387*(I1151/Hoja4!$CO$2)</f>
        <v>0.371506589492134</v>
      </c>
      <c r="S1151" s="0" t="n">
        <v>0.388353619553598</v>
      </c>
      <c r="T1151" s="0" t="n">
        <v>0.0223763331258358</v>
      </c>
      <c r="U1151" s="0" t="n">
        <f aca="false">(SQRT(((P1151/G1151)^2)+((Q1151/H1151)^2)+((R1151/I1151)^2)+((S1151/J1151)^2)+((T1151/K1151)^2)))*O1151</f>
        <v>0.00881089190002834</v>
      </c>
      <c r="V1151" s="0" t="n">
        <f aca="false">O1151&gt;U1151</f>
        <v>1</v>
      </c>
      <c r="W1151" s="0" t="n">
        <v>70478.1868227466</v>
      </c>
      <c r="X1151" s="0" t="n">
        <v>4.994E-006</v>
      </c>
      <c r="Y1151" s="0" t="n">
        <f aca="false">(W1151*X1151)*EXP(L1151*M1151)</f>
        <v>0.351968064992796</v>
      </c>
      <c r="Z1151" s="0" t="n">
        <v>101171.731382547</v>
      </c>
      <c r="AA1151" s="0" t="n">
        <v>804.406580767259</v>
      </c>
      <c r="AB1151" s="0" t="n">
        <f aca="false">X1151*0.1</f>
        <v>4.994E-007</v>
      </c>
      <c r="AC1151" s="0" t="n">
        <f aca="false">(SQRT(((AA1151/W1151)^2)+((AB1151/X1151)^2)))*Y1151</f>
        <v>0.0354253177194639</v>
      </c>
      <c r="AD1151" s="0" t="n">
        <v>5.223868284E-006</v>
      </c>
      <c r="AE1151" s="0" t="n">
        <f aca="false">(W1151*AD1151)*EXP(L1151*M1151)</f>
        <v>0.368168764857173</v>
      </c>
      <c r="AF1151" s="0" t="n">
        <v>101171.731382547</v>
      </c>
      <c r="AG1151" s="0" t="n">
        <v>804.406580767259</v>
      </c>
      <c r="AH1151" s="0" t="n">
        <f aca="false">AD1151*0.1</f>
        <v>5.223868284E-007</v>
      </c>
      <c r="AI1151" s="0" t="n">
        <f aca="false">(SQRT(((AG1151/W1151)^2)+((AH1151/AD1151)^2)))*AE1151</f>
        <v>0.037055905824055</v>
      </c>
      <c r="AJ1151" s="0" t="n">
        <v>3.02832944E-007</v>
      </c>
      <c r="AK1151" s="0" t="n">
        <f aca="false">(W1151*AJ1151)*EXP(L1151*M1151)</f>
        <v>0.0213431168033143</v>
      </c>
      <c r="AL1151" s="0" t="n">
        <v>101171.731382547</v>
      </c>
      <c r="AM1151" s="0" t="n">
        <v>804.406580767259</v>
      </c>
      <c r="AN1151" s="0" t="n">
        <f aca="false">AJ1151*0.1</f>
        <v>3.02832944E-008</v>
      </c>
      <c r="AO1151" s="0" t="n">
        <f aca="false">(SQRT(((AM1151/W1151)^2)+((AN1151/AJ1151)^2)))*AK1151</f>
        <v>0.00214816845356841</v>
      </c>
    </row>
    <row r="1152" customFormat="false" ht="15" hidden="false" customHeight="false" outlineLevel="0" collapsed="false">
      <c r="A1152" s="42" t="s">
        <v>1205</v>
      </c>
      <c r="B1152" s="40" t="s">
        <v>1399</v>
      </c>
      <c r="C1152" s="0" t="s">
        <v>2122</v>
      </c>
      <c r="D1152" s="41"/>
      <c r="E1152" s="0" t="n">
        <v>8000</v>
      </c>
      <c r="F1152" s="0" t="n">
        <v>7796</v>
      </c>
      <c r="G1152" s="0" t="n">
        <f aca="false">(((F1152*3.7852*35.81)/1000)/(H1152^2))*1.2732</f>
        <v>21.0223682240001</v>
      </c>
      <c r="H1152" s="0" t="n">
        <v>8</v>
      </c>
      <c r="I1152" s="0" t="n">
        <v>76.5204411776697</v>
      </c>
      <c r="J1152" s="0" t="n">
        <v>68.0016224983599</v>
      </c>
      <c r="K1152" s="0" t="n">
        <v>3.82238500207701</v>
      </c>
      <c r="L1152" s="0" t="n">
        <v>0.005</v>
      </c>
      <c r="M1152" s="0" t="n">
        <v>0</v>
      </c>
      <c r="N1152" s="0" t="n">
        <v>2446.97574737031</v>
      </c>
      <c r="O1152" s="0" t="n">
        <f aca="false">(N1152/2204.59)*EXP(L1152*M1152)</f>
        <v>1.10994595247656</v>
      </c>
      <c r="P1152" s="0" t="n">
        <v>0.107322321005691</v>
      </c>
      <c r="Q1152" s="0" t="n">
        <v>0.0548813846852914</v>
      </c>
      <c r="R1152" s="0" t="n">
        <f aca="false">18.998926608387*(I1152/Hoja4!$CJ$2)</f>
        <v>0.279504819231468</v>
      </c>
      <c r="S1152" s="0" t="n">
        <v>0.346725101597201</v>
      </c>
      <c r="T1152" s="0" t="n">
        <v>0.0215793379964769</v>
      </c>
      <c r="U1152" s="0" t="n">
        <f aca="false">(SQRT(((P1152/G1152)^2)+((Q1152/H1152)^2)+((R1152/I1152)^2)+((S1152/J1152)^2)+((T1152/K1152)^2)))*O1152</f>
        <v>0.0133348810682755</v>
      </c>
      <c r="V1152" s="0" t="n">
        <f aca="false">O1152&gt;U1152</f>
        <v>1</v>
      </c>
      <c r="W1152" s="0" t="n">
        <v>596553.359421113</v>
      </c>
      <c r="X1152" s="0" t="n">
        <v>4.994E-006</v>
      </c>
      <c r="Y1152" s="0" t="n">
        <f aca="false">(W1152*X1152)*EXP(L1152*M1152)</f>
        <v>2.97918747694904</v>
      </c>
      <c r="Z1152" s="0" t="n">
        <v>40302.3332409251</v>
      </c>
      <c r="AA1152" s="0" t="n">
        <v>3748.14709444969</v>
      </c>
      <c r="AB1152" s="0" t="n">
        <f aca="false">X1152*0.1</f>
        <v>4.994E-007</v>
      </c>
      <c r="AC1152" s="0" t="n">
        <f aca="false">(SQRT(((AA1152/W1152)^2)+((AB1152/X1152)^2)))*Y1152</f>
        <v>0.298506202587973</v>
      </c>
      <c r="AD1152" s="0" t="n">
        <v>5.223868284E-006</v>
      </c>
      <c r="AE1152" s="0" t="n">
        <f aca="false">(W1152*AD1152)*EXP(L1152*M1152)</f>
        <v>3.11631617399361</v>
      </c>
      <c r="AF1152" s="0" t="n">
        <v>40302.3332409251</v>
      </c>
      <c r="AG1152" s="0" t="n">
        <v>3748.14709444969</v>
      </c>
      <c r="AH1152" s="0" t="n">
        <f aca="false">AD1152*0.1</f>
        <v>5.223868284E-007</v>
      </c>
      <c r="AI1152" s="0" t="n">
        <f aca="false">(SQRT(((AG1152/W1152)^2)+((AH1152/AD1152)^2)))*AE1152</f>
        <v>0.312246112189946</v>
      </c>
      <c r="AJ1152" s="0" t="n">
        <v>3.02832944E-007</v>
      </c>
      <c r="AK1152" s="0" t="n">
        <f aca="false">(W1152*AJ1152)*EXP(L1152*M1152)</f>
        <v>0.180656010086586</v>
      </c>
      <c r="AL1152" s="0" t="n">
        <v>40302.3332409251</v>
      </c>
      <c r="AM1152" s="0" t="n">
        <v>3748.14709444969</v>
      </c>
      <c r="AN1152" s="0" t="n">
        <f aca="false">AJ1152*0.1</f>
        <v>3.02832944E-008</v>
      </c>
      <c r="AO1152" s="0" t="n">
        <f aca="false">(SQRT(((AM1152/W1152)^2)+((AN1152/AJ1152)^2)))*AK1152</f>
        <v>0.0181012238950693</v>
      </c>
    </row>
    <row r="1153" customFormat="false" ht="15" hidden="false" customHeight="false" outlineLevel="0" collapsed="false">
      <c r="A1153" s="42" t="s">
        <v>1205</v>
      </c>
      <c r="B1153" s="32"/>
      <c r="C1153" s="0" t="s">
        <v>2153</v>
      </c>
      <c r="D1153" s="47"/>
      <c r="E1153" s="0" t="n">
        <v>8000</v>
      </c>
      <c r="F1153" s="0" t="n">
        <v>7796</v>
      </c>
      <c r="G1153" s="0" t="n">
        <f aca="false">(((F1153*3.7852*35.81)/1000)/(H1153^2))*1.2732</f>
        <v>21.0223682240001</v>
      </c>
      <c r="H1153" s="0" t="n">
        <v>8</v>
      </c>
      <c r="I1153" s="0" t="n">
        <v>35.4484282011468</v>
      </c>
      <c r="J1153" s="0" t="n">
        <v>130.009325504884</v>
      </c>
      <c r="K1153" s="0" t="n">
        <v>0.00593973</v>
      </c>
      <c r="L1153" s="0" t="n">
        <v>0.005</v>
      </c>
      <c r="M1153" s="0" t="n">
        <v>0</v>
      </c>
      <c r="N1153" s="0" t="n">
        <v>5.08077058324179</v>
      </c>
      <c r="O1153" s="0" t="n">
        <f aca="false">(N1153/2204.59)*EXP(L1153*M1153)</f>
        <v>0.00230463287198154</v>
      </c>
      <c r="P1153" s="0" t="n">
        <v>0.107322321005691</v>
      </c>
      <c r="Q1153" s="0" t="n">
        <v>0.0548813846852914</v>
      </c>
      <c r="R1153" s="0" t="n">
        <f aca="false">18.998926608387*(I1153/Hoja4!$CJ$2)</f>
        <v>0.129481826867624</v>
      </c>
      <c r="S1153" s="0" t="n">
        <v>1.14894745568521</v>
      </c>
      <c r="T1153" s="0" t="n">
        <v>5.58086552427142E-005</v>
      </c>
      <c r="U1153" s="0" t="n">
        <f aca="false">(SQRT(((P1153/G1153)^2)+((Q1153/H1153)^2)+((R1153/I1153)^2)+((S1153/J1153)^2)+((T1153/K1153)^2)))*O1153</f>
        <v>3.66464279613918E-005</v>
      </c>
      <c r="V1153" s="0" t="n">
        <f aca="false">O1153&gt;U1153</f>
        <v>1</v>
      </c>
      <c r="W1153" s="0" t="n">
        <v>276355.94625614</v>
      </c>
      <c r="X1153" s="0" t="n">
        <v>4.994E-006</v>
      </c>
      <c r="Y1153" s="0" t="n">
        <f aca="false">(W1153*X1153)*EXP(L1153*M1153)</f>
        <v>1.38012159560316</v>
      </c>
      <c r="Z1153" s="0" t="n">
        <v>101171.731382547</v>
      </c>
      <c r="AA1153" s="0" t="n">
        <v>6507.82824848106</v>
      </c>
      <c r="AB1153" s="0" t="n">
        <f aca="false">X1153*0.1</f>
        <v>4.994E-007</v>
      </c>
      <c r="AC1153" s="0" t="n">
        <f aca="false">(SQRT(((AA1153/W1153)^2)+((AB1153/X1153)^2)))*Y1153</f>
        <v>0.141787207865345</v>
      </c>
      <c r="AD1153" s="0" t="n">
        <v>5.223868284E-006</v>
      </c>
      <c r="AE1153" s="0" t="n">
        <f aca="false">(W1153*AD1153)*EXP(L1153*M1153)</f>
        <v>1.44364706274226</v>
      </c>
      <c r="AF1153" s="0" t="n">
        <v>101171.731382547</v>
      </c>
      <c r="AG1153" s="0" t="n">
        <v>6507.82824848106</v>
      </c>
      <c r="AH1153" s="0" t="n">
        <f aca="false">AD1153*0.1</f>
        <v>5.223868284E-007</v>
      </c>
      <c r="AI1153" s="0" t="n">
        <f aca="false">(SQRT(((AG1153/W1153)^2)+((AH1153/AD1153)^2)))*AE1153</f>
        <v>0.14831351586798</v>
      </c>
      <c r="AJ1153" s="0" t="n">
        <v>3.02832944E-007</v>
      </c>
      <c r="AK1153" s="0" t="n">
        <f aca="false">(W1153*AJ1153)*EXP(L1153*M1153)</f>
        <v>0.0836896847966527</v>
      </c>
      <c r="AL1153" s="0" t="n">
        <v>101171.731382547</v>
      </c>
      <c r="AM1153" s="0" t="n">
        <v>6507.82824848106</v>
      </c>
      <c r="AN1153" s="0" t="n">
        <f aca="false">AJ1153*0.1</f>
        <v>3.02832944E-008</v>
      </c>
      <c r="AO1153" s="0" t="n">
        <f aca="false">(SQRT(((AM1153/W1153)^2)+((AN1153/AJ1153)^2)))*AK1153</f>
        <v>0.00859788497785391</v>
      </c>
    </row>
    <row r="1154" customFormat="false" ht="15" hidden="false" customHeight="false" outlineLevel="0" collapsed="false">
      <c r="A1154" s="42" t="s">
        <v>1205</v>
      </c>
      <c r="B1154" s="32"/>
      <c r="C1154" s="0" t="s">
        <v>2154</v>
      </c>
      <c r="D1154" s="47"/>
      <c r="E1154" s="0" t="n">
        <v>8000</v>
      </c>
      <c r="F1154" s="0" t="n">
        <v>7796</v>
      </c>
      <c r="G1154" s="0" t="n">
        <f aca="false">(((F1154*3.7852*35.81)/1000)/(H1154^2))*1.2732</f>
        <v>21.0223682240001</v>
      </c>
      <c r="H1154" s="0" t="n">
        <v>8</v>
      </c>
      <c r="I1154" s="0" t="n">
        <v>9.04030102908499</v>
      </c>
      <c r="J1154" s="0" t="n">
        <v>68.0020357347871</v>
      </c>
      <c r="K1154" s="0" t="n">
        <v>3.9836139795159</v>
      </c>
      <c r="L1154" s="0" t="n">
        <v>0.005</v>
      </c>
      <c r="M1154" s="0" t="n">
        <v>0</v>
      </c>
      <c r="N1154" s="0" t="n">
        <v>454.560394926696</v>
      </c>
      <c r="O1154" s="0" t="n">
        <f aca="false">(N1154/2204.59)*EXP(L1154*M1154)</f>
        <v>0.206188177813877</v>
      </c>
      <c r="P1154" s="0" t="n">
        <v>0.107322321005691</v>
      </c>
      <c r="Q1154" s="0" t="n">
        <v>0.0548813846852914</v>
      </c>
      <c r="R1154" s="0" t="n">
        <f aca="false">18.998926608387*(I1154/Hoja4!$CO$2)</f>
        <v>0.371506589492134</v>
      </c>
      <c r="S1154" s="0" t="n">
        <v>0.388353619553598</v>
      </c>
      <c r="T1154" s="0" t="n">
        <v>0.0223763331258358</v>
      </c>
      <c r="U1154" s="0" t="n">
        <f aca="false">(SQRT(((P1154/G1154)^2)+((Q1154/H1154)^2)+((R1154/I1154)^2)+((S1154/J1154)^2)+((T1154/K1154)^2)))*O1154</f>
        <v>0.00881089190002834</v>
      </c>
      <c r="V1154" s="0" t="n">
        <f aca="false">O1154&gt;U1154</f>
        <v>1</v>
      </c>
      <c r="W1154" s="0" t="n">
        <v>70478.1868227466</v>
      </c>
      <c r="X1154" s="0" t="n">
        <v>4.994E-006</v>
      </c>
      <c r="Y1154" s="0" t="n">
        <f aca="false">(W1154*X1154)*EXP(L1154*M1154)</f>
        <v>0.351968064992796</v>
      </c>
      <c r="Z1154" s="0" t="n">
        <v>40302.3332409251</v>
      </c>
      <c r="AA1154" s="0" t="n">
        <v>804.406580767259</v>
      </c>
      <c r="AB1154" s="0" t="n">
        <f aca="false">X1154*0.1</f>
        <v>4.994E-007</v>
      </c>
      <c r="AC1154" s="0" t="n">
        <f aca="false">(SQRT(((AA1154/W1154)^2)+((AB1154/X1154)^2)))*Y1154</f>
        <v>0.0354253177194639</v>
      </c>
      <c r="AD1154" s="0" t="n">
        <v>5.223868284E-006</v>
      </c>
      <c r="AE1154" s="0" t="n">
        <f aca="false">(W1154*AD1154)*EXP(L1154*M1154)</f>
        <v>0.368168764857173</v>
      </c>
      <c r="AF1154" s="0" t="n">
        <v>40302.3332409251</v>
      </c>
      <c r="AG1154" s="0" t="n">
        <v>804.406580767259</v>
      </c>
      <c r="AH1154" s="0" t="n">
        <f aca="false">AD1154*0.1</f>
        <v>5.223868284E-007</v>
      </c>
      <c r="AI1154" s="0" t="n">
        <f aca="false">(SQRT(((AG1154/W1154)^2)+((AH1154/AD1154)^2)))*AE1154</f>
        <v>0.037055905824055</v>
      </c>
      <c r="AJ1154" s="0" t="n">
        <v>3.02832944E-007</v>
      </c>
      <c r="AK1154" s="0" t="n">
        <f aca="false">(W1154*AJ1154)*EXP(L1154*M1154)</f>
        <v>0.0213431168033143</v>
      </c>
      <c r="AL1154" s="0" t="n">
        <v>40302.3332409251</v>
      </c>
      <c r="AM1154" s="0" t="n">
        <v>804.406580767259</v>
      </c>
      <c r="AN1154" s="0" t="n">
        <f aca="false">AJ1154*0.1</f>
        <v>3.02832944E-008</v>
      </c>
      <c r="AO1154" s="0" t="n">
        <f aca="false">(SQRT(((AM1154/W1154)^2)+((AN1154/AJ1154)^2)))*AK1154</f>
        <v>0.00214816845356841</v>
      </c>
    </row>
    <row r="1155" customFormat="false" ht="15" hidden="false" customHeight="false" outlineLevel="0" collapsed="false">
      <c r="A1155" s="42" t="s">
        <v>1205</v>
      </c>
      <c r="B1155" s="40" t="s">
        <v>1399</v>
      </c>
      <c r="C1155" s="0" t="s">
        <v>2122</v>
      </c>
      <c r="D1155" s="41"/>
      <c r="E1155" s="0" t="n">
        <v>8000</v>
      </c>
      <c r="F1155" s="0" t="n">
        <v>7796</v>
      </c>
      <c r="G1155" s="0" t="n">
        <f aca="false">(((F1155*3.7852*35.81)/1000)/(H1155^2))*1.2732</f>
        <v>21.0223682240001</v>
      </c>
      <c r="H1155" s="0" t="n">
        <v>8</v>
      </c>
      <c r="I1155" s="0" t="n">
        <v>76.5204411776697</v>
      </c>
      <c r="J1155" s="0" t="n">
        <v>68.0016224983599</v>
      </c>
      <c r="K1155" s="0" t="n">
        <v>3.82238500207701</v>
      </c>
      <c r="L1155" s="0" t="n">
        <v>0.005</v>
      </c>
      <c r="M1155" s="0" t="n">
        <v>0</v>
      </c>
      <c r="N1155" s="0" t="n">
        <v>2446.97574737031</v>
      </c>
      <c r="O1155" s="0" t="n">
        <f aca="false">(N1155/2204.59)*EXP(L1155*M1155)</f>
        <v>1.10994595247656</v>
      </c>
      <c r="P1155" s="0" t="n">
        <v>0.107322321005691</v>
      </c>
      <c r="Q1155" s="0" t="n">
        <v>0.0548813846852914</v>
      </c>
      <c r="R1155" s="0" t="n">
        <f aca="false">18.998926608387*(I1155/Hoja4!$CJ$2)</f>
        <v>0.279504819231468</v>
      </c>
      <c r="S1155" s="0" t="n">
        <v>0.346725101597201</v>
      </c>
      <c r="T1155" s="0" t="n">
        <v>0.0215793379964769</v>
      </c>
      <c r="U1155" s="0" t="n">
        <f aca="false">(SQRT(((P1155/G1155)^2)+((Q1155/H1155)^2)+((R1155/I1155)^2)+((S1155/J1155)^2)+((T1155/K1155)^2)))*O1155</f>
        <v>0.0133348810682755</v>
      </c>
      <c r="V1155" s="0" t="n">
        <f aca="false">O1155&gt;U1155</f>
        <v>1</v>
      </c>
      <c r="W1155" s="0" t="n">
        <v>596553.359421113</v>
      </c>
      <c r="X1155" s="0" t="n">
        <v>4.994E-006</v>
      </c>
      <c r="Y1155" s="0" t="n">
        <f aca="false">(W1155*X1155)*EXP(L1155*M1155)</f>
        <v>2.97918747694904</v>
      </c>
      <c r="Z1155" s="0" t="n">
        <v>101171.731382547</v>
      </c>
      <c r="AA1155" s="0" t="n">
        <v>3748.14709444969</v>
      </c>
      <c r="AB1155" s="0" t="n">
        <f aca="false">X1155*0.1</f>
        <v>4.994E-007</v>
      </c>
      <c r="AC1155" s="0" t="n">
        <f aca="false">(SQRT(((AA1155/W1155)^2)+((AB1155/X1155)^2)))*Y1155</f>
        <v>0.298506202587973</v>
      </c>
      <c r="AD1155" s="0" t="n">
        <v>5.223868284E-006</v>
      </c>
      <c r="AE1155" s="0" t="n">
        <f aca="false">(W1155*AD1155)*EXP(L1155*M1155)</f>
        <v>3.11631617399361</v>
      </c>
      <c r="AF1155" s="0" t="n">
        <v>101171.731382547</v>
      </c>
      <c r="AG1155" s="0" t="n">
        <v>3748.14709444969</v>
      </c>
      <c r="AH1155" s="0" t="n">
        <f aca="false">AD1155*0.1</f>
        <v>5.223868284E-007</v>
      </c>
      <c r="AI1155" s="0" t="n">
        <f aca="false">(SQRT(((AG1155/W1155)^2)+((AH1155/AD1155)^2)))*AE1155</f>
        <v>0.312246112189946</v>
      </c>
      <c r="AJ1155" s="0" t="n">
        <v>3.02832944E-007</v>
      </c>
      <c r="AK1155" s="0" t="n">
        <f aca="false">(W1155*AJ1155)*EXP(L1155*M1155)</f>
        <v>0.180656010086586</v>
      </c>
      <c r="AL1155" s="0" t="n">
        <v>101171.731382547</v>
      </c>
      <c r="AM1155" s="0" t="n">
        <v>3748.14709444969</v>
      </c>
      <c r="AN1155" s="0" t="n">
        <f aca="false">AJ1155*0.1</f>
        <v>3.02832944E-008</v>
      </c>
      <c r="AO1155" s="0" t="n">
        <f aca="false">(SQRT(((AM1155/W1155)^2)+((AN1155/AJ1155)^2)))*AK1155</f>
        <v>0.0181012238950693</v>
      </c>
    </row>
    <row r="1156" customFormat="false" ht="15" hidden="false" customHeight="false" outlineLevel="0" collapsed="false">
      <c r="A1156" s="42" t="s">
        <v>1205</v>
      </c>
      <c r="B1156" s="32"/>
      <c r="C1156" s="0" t="s">
        <v>2153</v>
      </c>
      <c r="D1156" s="47"/>
      <c r="E1156" s="0" t="n">
        <v>8000</v>
      </c>
      <c r="F1156" s="0" t="n">
        <v>7796</v>
      </c>
      <c r="G1156" s="0" t="n">
        <f aca="false">(((F1156*3.7852*35.81)/1000)/(H1156^2))*1.2732</f>
        <v>21.0223682240001</v>
      </c>
      <c r="H1156" s="0" t="n">
        <v>8</v>
      </c>
      <c r="I1156" s="0" t="n">
        <v>35.4484282011468</v>
      </c>
      <c r="J1156" s="0" t="n">
        <v>130.009325504884</v>
      </c>
      <c r="K1156" s="0" t="n">
        <v>0.00593973</v>
      </c>
      <c r="L1156" s="0" t="n">
        <v>0.005</v>
      </c>
      <c r="M1156" s="0" t="n">
        <v>0</v>
      </c>
      <c r="N1156" s="0" t="n">
        <v>5.08077058324179</v>
      </c>
      <c r="O1156" s="0" t="n">
        <f aca="false">(N1156/2204.59)*EXP(L1156*M1156)</f>
        <v>0.00230463287198154</v>
      </c>
      <c r="P1156" s="0" t="n">
        <v>0.107322321005691</v>
      </c>
      <c r="Q1156" s="0" t="n">
        <v>0.0548813846852914</v>
      </c>
      <c r="R1156" s="0" t="n">
        <f aca="false">18.998926608387*(I1156/Hoja4!$CJ$2)</f>
        <v>0.129481826867624</v>
      </c>
      <c r="S1156" s="0" t="n">
        <v>1.14894745568521</v>
      </c>
      <c r="T1156" s="0" t="n">
        <v>5.58086552427142E-005</v>
      </c>
      <c r="U1156" s="0" t="n">
        <f aca="false">(SQRT(((P1156/G1156)^2)+((Q1156/H1156)^2)+((R1156/I1156)^2)+((S1156/J1156)^2)+((T1156/K1156)^2)))*O1156</f>
        <v>3.66464279613918E-005</v>
      </c>
      <c r="V1156" s="0" t="n">
        <f aca="false">O1156&gt;U1156</f>
        <v>1</v>
      </c>
      <c r="W1156" s="0" t="n">
        <v>276355.94625614</v>
      </c>
      <c r="X1156" s="0" t="n">
        <v>4.994E-006</v>
      </c>
      <c r="Y1156" s="0" t="n">
        <f aca="false">(W1156*X1156)*EXP(L1156*M1156)</f>
        <v>1.38012159560316</v>
      </c>
      <c r="Z1156" s="0" t="n">
        <v>40302.3332409251</v>
      </c>
      <c r="AA1156" s="0" t="n">
        <v>6507.82824848106</v>
      </c>
      <c r="AB1156" s="0" t="n">
        <f aca="false">X1156*0.1</f>
        <v>4.994E-007</v>
      </c>
      <c r="AC1156" s="0" t="n">
        <f aca="false">(SQRT(((AA1156/W1156)^2)+((AB1156/X1156)^2)))*Y1156</f>
        <v>0.141787207865345</v>
      </c>
      <c r="AD1156" s="0" t="n">
        <v>5.223868284E-006</v>
      </c>
      <c r="AE1156" s="0" t="n">
        <f aca="false">(W1156*AD1156)*EXP(L1156*M1156)</f>
        <v>1.44364706274226</v>
      </c>
      <c r="AF1156" s="0" t="n">
        <v>40302.3332409251</v>
      </c>
      <c r="AG1156" s="0" t="n">
        <v>6507.82824848106</v>
      </c>
      <c r="AH1156" s="0" t="n">
        <f aca="false">AD1156*0.1</f>
        <v>5.223868284E-007</v>
      </c>
      <c r="AI1156" s="0" t="n">
        <f aca="false">(SQRT(((AG1156/W1156)^2)+((AH1156/AD1156)^2)))*AE1156</f>
        <v>0.14831351586798</v>
      </c>
      <c r="AJ1156" s="0" t="n">
        <v>3.02832944E-007</v>
      </c>
      <c r="AK1156" s="0" t="n">
        <f aca="false">(W1156*AJ1156)*EXP(L1156*M1156)</f>
        <v>0.0836896847966527</v>
      </c>
      <c r="AL1156" s="0" t="n">
        <v>40302.3332409251</v>
      </c>
      <c r="AM1156" s="0" t="n">
        <v>6507.82824848106</v>
      </c>
      <c r="AN1156" s="0" t="n">
        <f aca="false">AJ1156*0.1</f>
        <v>3.02832944E-008</v>
      </c>
      <c r="AO1156" s="0" t="n">
        <f aca="false">(SQRT(((AM1156/W1156)^2)+((AN1156/AJ1156)^2)))*AK1156</f>
        <v>0.00859788497785391</v>
      </c>
    </row>
    <row r="1157" customFormat="false" ht="15" hidden="false" customHeight="false" outlineLevel="0" collapsed="false">
      <c r="A1157" s="42" t="s">
        <v>1205</v>
      </c>
      <c r="B1157" s="32"/>
      <c r="C1157" s="0" t="s">
        <v>2154</v>
      </c>
      <c r="D1157" s="47"/>
      <c r="E1157" s="0" t="n">
        <v>8000</v>
      </c>
      <c r="F1157" s="0" t="n">
        <v>7796</v>
      </c>
      <c r="G1157" s="0" t="n">
        <f aca="false">(((F1157*3.7852*35.81)/1000)/(H1157^2))*1.2732</f>
        <v>21.0223682240001</v>
      </c>
      <c r="H1157" s="0" t="n">
        <v>8</v>
      </c>
      <c r="I1157" s="0" t="n">
        <v>9.04030102908499</v>
      </c>
      <c r="J1157" s="0" t="n">
        <v>68.0020357347871</v>
      </c>
      <c r="K1157" s="0" t="n">
        <v>3.9836139795159</v>
      </c>
      <c r="L1157" s="0" t="n">
        <v>0.005</v>
      </c>
      <c r="M1157" s="0" t="n">
        <v>0</v>
      </c>
      <c r="N1157" s="0" t="n">
        <v>454.560394926696</v>
      </c>
      <c r="O1157" s="0" t="n">
        <f aca="false">(N1157/2204.59)*EXP(L1157*M1157)</f>
        <v>0.206188177813877</v>
      </c>
      <c r="P1157" s="0" t="n">
        <v>0.107322321005691</v>
      </c>
      <c r="Q1157" s="0" t="n">
        <v>0.0548813846852914</v>
      </c>
      <c r="R1157" s="0" t="n">
        <f aca="false">18.998926608387*(I1157/Hoja4!$CO$2)</f>
        <v>0.371506589492134</v>
      </c>
      <c r="S1157" s="0" t="n">
        <v>0.388353619553598</v>
      </c>
      <c r="T1157" s="0" t="n">
        <v>0.0223763331258358</v>
      </c>
      <c r="U1157" s="0" t="n">
        <f aca="false">(SQRT(((P1157/G1157)^2)+((Q1157/H1157)^2)+((R1157/I1157)^2)+((S1157/J1157)^2)+((T1157/K1157)^2)))*O1157</f>
        <v>0.00881089190002834</v>
      </c>
      <c r="V1157" s="0" t="n">
        <f aca="false">O1157&gt;U1157</f>
        <v>1</v>
      </c>
      <c r="W1157" s="0" t="n">
        <v>70478.1868227466</v>
      </c>
      <c r="X1157" s="0" t="n">
        <v>4.994E-006</v>
      </c>
      <c r="Y1157" s="0" t="n">
        <f aca="false">(W1157*X1157)*EXP(L1157*M1157)</f>
        <v>0.351968064992796</v>
      </c>
      <c r="Z1157" s="0" t="n">
        <v>101171.731382547</v>
      </c>
      <c r="AA1157" s="0" t="n">
        <v>804.406580767259</v>
      </c>
      <c r="AB1157" s="0" t="n">
        <f aca="false">X1157*0.1</f>
        <v>4.994E-007</v>
      </c>
      <c r="AC1157" s="0" t="n">
        <f aca="false">(SQRT(((AA1157/W1157)^2)+((AB1157/X1157)^2)))*Y1157</f>
        <v>0.0354253177194639</v>
      </c>
      <c r="AD1157" s="0" t="n">
        <v>5.223868284E-006</v>
      </c>
      <c r="AE1157" s="0" t="n">
        <f aca="false">(W1157*AD1157)*EXP(L1157*M1157)</f>
        <v>0.368168764857173</v>
      </c>
      <c r="AF1157" s="0" t="n">
        <v>101171.731382547</v>
      </c>
      <c r="AG1157" s="0" t="n">
        <v>804.406580767259</v>
      </c>
      <c r="AH1157" s="0" t="n">
        <f aca="false">AD1157*0.1</f>
        <v>5.223868284E-007</v>
      </c>
      <c r="AI1157" s="0" t="n">
        <f aca="false">(SQRT(((AG1157/W1157)^2)+((AH1157/AD1157)^2)))*AE1157</f>
        <v>0.037055905824055</v>
      </c>
      <c r="AJ1157" s="0" t="n">
        <v>3.02832944E-007</v>
      </c>
      <c r="AK1157" s="0" t="n">
        <f aca="false">(W1157*AJ1157)*EXP(L1157*M1157)</f>
        <v>0.0213431168033143</v>
      </c>
      <c r="AL1157" s="0" t="n">
        <v>101171.731382547</v>
      </c>
      <c r="AM1157" s="0" t="n">
        <v>804.406580767259</v>
      </c>
      <c r="AN1157" s="0" t="n">
        <f aca="false">AJ1157*0.1</f>
        <v>3.02832944E-008</v>
      </c>
      <c r="AO1157" s="0" t="n">
        <f aca="false">(SQRT(((AM1157/W1157)^2)+((AN1157/AJ1157)^2)))*AK1157</f>
        <v>0.00214816845356841</v>
      </c>
    </row>
    <row r="1158" customFormat="false" ht="15" hidden="false" customHeight="false" outlineLevel="0" collapsed="false">
      <c r="A1158" s="42" t="s">
        <v>1205</v>
      </c>
      <c r="B1158" s="50" t="s">
        <v>1677</v>
      </c>
      <c r="C1158" s="0" t="s">
        <v>2122</v>
      </c>
      <c r="D1158" s="41"/>
      <c r="E1158" s="0" t="n">
        <v>8000</v>
      </c>
      <c r="F1158" s="0" t="n">
        <v>7796</v>
      </c>
      <c r="G1158" s="0" t="n">
        <f aca="false">(((F1158*3.7852*35.81)/1000)/(H1158^2))*1.2732</f>
        <v>21.0223682240001</v>
      </c>
      <c r="H1158" s="0" t="n">
        <v>8</v>
      </c>
      <c r="I1158" s="0" t="n">
        <v>76.5204411776697</v>
      </c>
      <c r="J1158" s="0" t="n">
        <v>68.0016224983599</v>
      </c>
      <c r="K1158" s="0" t="n">
        <v>3.82238500207701</v>
      </c>
      <c r="L1158" s="0" t="n">
        <v>0.005</v>
      </c>
      <c r="M1158" s="0" t="n">
        <v>0</v>
      </c>
      <c r="N1158" s="0" t="n">
        <v>2446.97574737031</v>
      </c>
      <c r="O1158" s="0" t="n">
        <f aca="false">(N1158/2204.59)*EXP(L1158*M1158)</f>
        <v>1.10994595247656</v>
      </c>
      <c r="P1158" s="0" t="n">
        <v>0.107322321005691</v>
      </c>
      <c r="Q1158" s="0" t="n">
        <v>0.0548813846852914</v>
      </c>
      <c r="R1158" s="0" t="n">
        <f aca="false">18.998926608387*(I1158/Hoja4!$CJ$2)</f>
        <v>0.279504819231468</v>
      </c>
      <c r="S1158" s="0" t="n">
        <v>0.346725101597201</v>
      </c>
      <c r="T1158" s="0" t="n">
        <v>0.0215793379964769</v>
      </c>
      <c r="U1158" s="0" t="n">
        <f aca="false">(SQRT(((P1158/G1158)^2)+((Q1158/H1158)^2)+((R1158/I1158)^2)+((S1158/J1158)^2)+((T1158/K1158)^2)))*O1158</f>
        <v>0.0133348810682755</v>
      </c>
      <c r="V1158" s="0" t="n">
        <f aca="false">O1158&gt;U1158</f>
        <v>1</v>
      </c>
      <c r="W1158" s="0" t="n">
        <v>596553.359421113</v>
      </c>
      <c r="X1158" s="0" t="n">
        <v>4.994E-006</v>
      </c>
      <c r="Y1158" s="0" t="n">
        <f aca="false">(W1158*X1158)*EXP(L1158*M1158)</f>
        <v>2.97918747694904</v>
      </c>
      <c r="Z1158" s="0" t="n">
        <v>40302.3332409251</v>
      </c>
      <c r="AA1158" s="0" t="n">
        <v>3748.14709444969</v>
      </c>
      <c r="AB1158" s="0" t="n">
        <f aca="false">X1158*0.1</f>
        <v>4.994E-007</v>
      </c>
      <c r="AC1158" s="0" t="n">
        <f aca="false">(SQRT(((AA1158/W1158)^2)+((AB1158/X1158)^2)))*Y1158</f>
        <v>0.298506202587973</v>
      </c>
      <c r="AD1158" s="0" t="n">
        <v>5.223868284E-006</v>
      </c>
      <c r="AE1158" s="0" t="n">
        <f aca="false">(W1158*AD1158)*EXP(L1158*M1158)</f>
        <v>3.11631617399361</v>
      </c>
      <c r="AF1158" s="0" t="n">
        <v>40302.3332409251</v>
      </c>
      <c r="AG1158" s="0" t="n">
        <v>3748.14709444969</v>
      </c>
      <c r="AH1158" s="0" t="n">
        <f aca="false">AD1158*0.1</f>
        <v>5.223868284E-007</v>
      </c>
      <c r="AI1158" s="0" t="n">
        <f aca="false">(SQRT(((AG1158/W1158)^2)+((AH1158/AD1158)^2)))*AE1158</f>
        <v>0.312246112189946</v>
      </c>
      <c r="AJ1158" s="0" t="n">
        <v>3.02832944E-007</v>
      </c>
      <c r="AK1158" s="0" t="n">
        <f aca="false">(W1158*AJ1158)*EXP(L1158*M1158)</f>
        <v>0.180656010086586</v>
      </c>
      <c r="AL1158" s="0" t="n">
        <v>40302.3332409251</v>
      </c>
      <c r="AM1158" s="0" t="n">
        <v>3748.14709444969</v>
      </c>
      <c r="AN1158" s="0" t="n">
        <f aca="false">AJ1158*0.1</f>
        <v>3.02832944E-008</v>
      </c>
      <c r="AO1158" s="0" t="n">
        <f aca="false">(SQRT(((AM1158/W1158)^2)+((AN1158/AJ1158)^2)))*AK1158</f>
        <v>0.0181012238950693</v>
      </c>
    </row>
    <row r="1159" customFormat="false" ht="15" hidden="false" customHeight="false" outlineLevel="0" collapsed="false">
      <c r="A1159" s="42" t="s">
        <v>1205</v>
      </c>
      <c r="B1159" s="32"/>
      <c r="C1159" s="0" t="s">
        <v>2153</v>
      </c>
      <c r="D1159" s="47"/>
      <c r="E1159" s="0" t="n">
        <v>8000</v>
      </c>
      <c r="F1159" s="0" t="n">
        <v>7796</v>
      </c>
      <c r="G1159" s="0" t="n">
        <f aca="false">(((F1159*3.7852*35.81)/1000)/(H1159^2))*1.2732</f>
        <v>21.0223682240001</v>
      </c>
      <c r="H1159" s="0" t="n">
        <v>8</v>
      </c>
      <c r="I1159" s="0" t="n">
        <v>35.4484282011468</v>
      </c>
      <c r="J1159" s="0" t="n">
        <v>130.009325504884</v>
      </c>
      <c r="K1159" s="0" t="n">
        <v>0.00593973</v>
      </c>
      <c r="L1159" s="0" t="n">
        <v>0.005</v>
      </c>
      <c r="M1159" s="0" t="n">
        <v>0</v>
      </c>
      <c r="N1159" s="0" t="n">
        <v>5.08077058324179</v>
      </c>
      <c r="O1159" s="0" t="n">
        <f aca="false">(N1159/2204.59)*EXP(L1159*M1159)</f>
        <v>0.00230463287198154</v>
      </c>
      <c r="P1159" s="0" t="n">
        <v>0.107322321005691</v>
      </c>
      <c r="Q1159" s="0" t="n">
        <v>0.0548813846852914</v>
      </c>
      <c r="R1159" s="0" t="n">
        <f aca="false">18.998926608387*(I1159/Hoja4!$CJ$2)</f>
        <v>0.129481826867624</v>
      </c>
      <c r="S1159" s="0" t="n">
        <v>1.14894745568521</v>
      </c>
      <c r="T1159" s="0" t="n">
        <v>5.58086552427142E-005</v>
      </c>
      <c r="U1159" s="0" t="n">
        <f aca="false">(SQRT(((P1159/G1159)^2)+((Q1159/H1159)^2)+((R1159/I1159)^2)+((S1159/J1159)^2)+((T1159/K1159)^2)))*O1159</f>
        <v>3.66464279613918E-005</v>
      </c>
      <c r="V1159" s="0" t="n">
        <f aca="false">O1159&gt;U1159</f>
        <v>1</v>
      </c>
      <c r="W1159" s="0" t="n">
        <v>276355.94625614</v>
      </c>
      <c r="X1159" s="0" t="n">
        <v>4.994E-006</v>
      </c>
      <c r="Y1159" s="0" t="n">
        <f aca="false">(W1159*X1159)*EXP(L1159*M1159)</f>
        <v>1.38012159560316</v>
      </c>
      <c r="Z1159" s="0" t="n">
        <v>101171.731382547</v>
      </c>
      <c r="AA1159" s="0" t="n">
        <v>6507.82824848106</v>
      </c>
      <c r="AB1159" s="0" t="n">
        <f aca="false">X1159*0.1</f>
        <v>4.994E-007</v>
      </c>
      <c r="AC1159" s="0" t="n">
        <f aca="false">(SQRT(((AA1159/W1159)^2)+((AB1159/X1159)^2)))*Y1159</f>
        <v>0.141787207865345</v>
      </c>
      <c r="AD1159" s="0" t="n">
        <v>5.223868284E-006</v>
      </c>
      <c r="AE1159" s="0" t="n">
        <f aca="false">(W1159*AD1159)*EXP(L1159*M1159)</f>
        <v>1.44364706274226</v>
      </c>
      <c r="AF1159" s="0" t="n">
        <v>101171.731382547</v>
      </c>
      <c r="AG1159" s="0" t="n">
        <v>6507.82824848106</v>
      </c>
      <c r="AH1159" s="0" t="n">
        <f aca="false">AD1159*0.1</f>
        <v>5.223868284E-007</v>
      </c>
      <c r="AI1159" s="0" t="n">
        <f aca="false">(SQRT(((AG1159/W1159)^2)+((AH1159/AD1159)^2)))*AE1159</f>
        <v>0.14831351586798</v>
      </c>
      <c r="AJ1159" s="0" t="n">
        <v>3.02832944E-007</v>
      </c>
      <c r="AK1159" s="0" t="n">
        <f aca="false">(W1159*AJ1159)*EXP(L1159*M1159)</f>
        <v>0.0836896847966527</v>
      </c>
      <c r="AL1159" s="0" t="n">
        <v>101171.731382547</v>
      </c>
      <c r="AM1159" s="0" t="n">
        <v>6507.82824848106</v>
      </c>
      <c r="AN1159" s="0" t="n">
        <f aca="false">AJ1159*0.1</f>
        <v>3.02832944E-008</v>
      </c>
      <c r="AO1159" s="0" t="n">
        <f aca="false">(SQRT(((AM1159/W1159)^2)+((AN1159/AJ1159)^2)))*AK1159</f>
        <v>0.00859788497785391</v>
      </c>
    </row>
    <row r="1160" customFormat="false" ht="15" hidden="false" customHeight="false" outlineLevel="0" collapsed="false">
      <c r="A1160" s="42" t="s">
        <v>1205</v>
      </c>
      <c r="B1160" s="32"/>
      <c r="C1160" s="0" t="s">
        <v>2154</v>
      </c>
      <c r="D1160" s="47"/>
      <c r="E1160" s="0" t="n">
        <v>8000</v>
      </c>
      <c r="F1160" s="0" t="n">
        <v>7796</v>
      </c>
      <c r="G1160" s="0" t="n">
        <f aca="false">(((F1160*3.7852*35.81)/1000)/(H1160^2))*1.2732</f>
        <v>21.0223682240001</v>
      </c>
      <c r="H1160" s="0" t="n">
        <v>8</v>
      </c>
      <c r="I1160" s="0" t="n">
        <v>9.04030102908499</v>
      </c>
      <c r="J1160" s="0" t="n">
        <v>68.0020357347871</v>
      </c>
      <c r="K1160" s="0" t="n">
        <v>3.9836139795159</v>
      </c>
      <c r="L1160" s="0" t="n">
        <v>0.005</v>
      </c>
      <c r="M1160" s="0" t="n">
        <v>0</v>
      </c>
      <c r="N1160" s="0" t="n">
        <v>454.560394926696</v>
      </c>
      <c r="O1160" s="0" t="n">
        <f aca="false">(N1160/2204.59)*EXP(L1160*M1160)</f>
        <v>0.206188177813877</v>
      </c>
      <c r="P1160" s="0" t="n">
        <v>0.107322321005691</v>
      </c>
      <c r="Q1160" s="0" t="n">
        <v>0.0548813846852914</v>
      </c>
      <c r="R1160" s="0" t="n">
        <f aca="false">18.998926608387*(I1160/Hoja4!$CO$2)</f>
        <v>0.371506589492134</v>
      </c>
      <c r="S1160" s="0" t="n">
        <v>0.388353619553598</v>
      </c>
      <c r="T1160" s="0" t="n">
        <v>0.0223763331258358</v>
      </c>
      <c r="U1160" s="0" t="n">
        <f aca="false">(SQRT(((P1160/G1160)^2)+((Q1160/H1160)^2)+((R1160/I1160)^2)+((S1160/J1160)^2)+((T1160/K1160)^2)))*O1160</f>
        <v>0.00881089190002834</v>
      </c>
      <c r="V1160" s="0" t="n">
        <f aca="false">O1160&gt;U1160</f>
        <v>1</v>
      </c>
      <c r="W1160" s="0" t="n">
        <v>70478.1868227466</v>
      </c>
      <c r="X1160" s="0" t="n">
        <v>4.994E-006</v>
      </c>
      <c r="Y1160" s="0" t="n">
        <f aca="false">(W1160*X1160)*EXP(L1160*M1160)</f>
        <v>0.351968064992796</v>
      </c>
      <c r="Z1160" s="0" t="n">
        <v>40302.3332409251</v>
      </c>
      <c r="AA1160" s="0" t="n">
        <v>804.406580767259</v>
      </c>
      <c r="AB1160" s="0" t="n">
        <f aca="false">X1160*0.1</f>
        <v>4.994E-007</v>
      </c>
      <c r="AC1160" s="0" t="n">
        <f aca="false">(SQRT(((AA1160/W1160)^2)+((AB1160/X1160)^2)))*Y1160</f>
        <v>0.0354253177194639</v>
      </c>
      <c r="AD1160" s="0" t="n">
        <v>5.223868284E-006</v>
      </c>
      <c r="AE1160" s="0" t="n">
        <f aca="false">(W1160*AD1160)*EXP(L1160*M1160)</f>
        <v>0.368168764857173</v>
      </c>
      <c r="AF1160" s="0" t="n">
        <v>40302.3332409251</v>
      </c>
      <c r="AG1160" s="0" t="n">
        <v>804.406580767259</v>
      </c>
      <c r="AH1160" s="0" t="n">
        <f aca="false">AD1160*0.1</f>
        <v>5.223868284E-007</v>
      </c>
      <c r="AI1160" s="0" t="n">
        <f aca="false">(SQRT(((AG1160/W1160)^2)+((AH1160/AD1160)^2)))*AE1160</f>
        <v>0.037055905824055</v>
      </c>
      <c r="AJ1160" s="0" t="n">
        <v>3.02832944E-007</v>
      </c>
      <c r="AK1160" s="0" t="n">
        <f aca="false">(W1160*AJ1160)*EXP(L1160*M1160)</f>
        <v>0.0213431168033143</v>
      </c>
      <c r="AL1160" s="0" t="n">
        <v>40302.3332409251</v>
      </c>
      <c r="AM1160" s="0" t="n">
        <v>804.406580767259</v>
      </c>
      <c r="AN1160" s="0" t="n">
        <f aca="false">AJ1160*0.1</f>
        <v>3.02832944E-008</v>
      </c>
      <c r="AO1160" s="0" t="n">
        <f aca="false">(SQRT(((AM1160/W1160)^2)+((AN1160/AJ1160)^2)))*AK1160</f>
        <v>0.00214816845356841</v>
      </c>
    </row>
    <row r="1161" customFormat="false" ht="15" hidden="false" customHeight="false" outlineLevel="0" collapsed="false">
      <c r="A1161" s="42" t="s">
        <v>692</v>
      </c>
      <c r="B1161" s="40" t="s">
        <v>1368</v>
      </c>
      <c r="C1161" s="0" t="s">
        <v>2122</v>
      </c>
      <c r="D1161" s="41"/>
      <c r="E1161" s="0" t="n">
        <v>8000</v>
      </c>
      <c r="F1161" s="0" t="n">
        <v>7796</v>
      </c>
      <c r="G1161" s="0" t="n">
        <f aca="false">(((F1161*3.7852*35.81)/1000)/(H1161^2))*1.2732</f>
        <v>21.0223682240001</v>
      </c>
      <c r="H1161" s="0" t="n">
        <v>8</v>
      </c>
      <c r="I1161" s="0" t="n">
        <v>47.4395561770686</v>
      </c>
      <c r="J1161" s="0" t="n">
        <v>68.0016224983599</v>
      </c>
      <c r="K1161" s="0" t="n">
        <v>3.82238500207701</v>
      </c>
      <c r="L1161" s="0" t="n">
        <v>0.005</v>
      </c>
      <c r="M1161" s="0" t="n">
        <v>0</v>
      </c>
      <c r="N1161" s="0" t="n">
        <v>2179.75562976946</v>
      </c>
      <c r="O1161" s="0" t="n">
        <f aca="false">(N1161/2204.59)*EXP(L1161*M1161)</f>
        <v>0.988735152463478</v>
      </c>
      <c r="P1161" s="0" t="n">
        <v>0.107322321005691</v>
      </c>
      <c r="Q1161" s="0" t="n">
        <v>0.0548813846852914</v>
      </c>
      <c r="R1161" s="0" t="n">
        <f aca="false">18.998926608387*(I1161/Hoja4!$CJ$2)</f>
        <v>0.173281601224773</v>
      </c>
      <c r="S1161" s="0" t="n">
        <v>0.346725101597201</v>
      </c>
      <c r="T1161" s="0" t="n">
        <v>0.0215793379964769</v>
      </c>
      <c r="U1161" s="0" t="n">
        <f aca="false">(SQRT(((P1161/G1161)^2)+((Q1161/H1161)^2)+((R1161/I1161)^2)+((S1161/J1161)^2)+((T1161/K1161)^2)))*O1161</f>
        <v>0.0118786555658007</v>
      </c>
      <c r="V1161" s="0" t="n">
        <f aca="false">O1161&gt;U1161</f>
        <v>1</v>
      </c>
      <c r="W1161" s="0" t="n">
        <v>369838.779956427</v>
      </c>
      <c r="X1161" s="0" t="n">
        <v>4.994E-006</v>
      </c>
      <c r="Y1161" s="0" t="n">
        <f aca="false">(W1161*X1161)*EXP(L1161*M1161)</f>
        <v>1.8469748671024</v>
      </c>
      <c r="Z1161" s="0" t="n">
        <v>108342.705620911</v>
      </c>
      <c r="AA1161" s="0" t="n">
        <v>3748.14709444969</v>
      </c>
      <c r="AB1161" s="0" t="n">
        <f aca="false">X1161*0.1</f>
        <v>4.994E-007</v>
      </c>
      <c r="AC1161" s="0" t="n">
        <f aca="false">(SQRT(((AA1161/W1161)^2)+((AB1161/X1161)^2)))*Y1161</f>
        <v>0.185643568034207</v>
      </c>
      <c r="AD1161" s="0" t="n">
        <v>5.223868284E-006</v>
      </c>
      <c r="AE1161" s="0" t="n">
        <f aca="false">(W1161*AD1161)*EXP(L1161*M1161)</f>
        <v>1.93198907280763</v>
      </c>
      <c r="AF1161" s="0" t="n">
        <v>108342.705620911</v>
      </c>
      <c r="AG1161" s="0" t="n">
        <v>3748.14709444969</v>
      </c>
      <c r="AH1161" s="0" t="n">
        <f aca="false">AD1161*0.1</f>
        <v>5.223868284E-007</v>
      </c>
      <c r="AI1161" s="0" t="n">
        <f aca="false">(SQRT(((AG1161/W1161)^2)+((AH1161/AD1161)^2)))*AE1161</f>
        <v>0.194188535679313</v>
      </c>
      <c r="AJ1161" s="0" t="n">
        <v>3.02832944E-007</v>
      </c>
      <c r="AK1161" s="0" t="n">
        <f aca="false">(W1161*AJ1161)*EXP(L1161*M1161)</f>
        <v>0.111999366539573</v>
      </c>
      <c r="AL1161" s="0" t="n">
        <v>108342.705620911</v>
      </c>
      <c r="AM1161" s="0" t="n">
        <v>3748.14709444969</v>
      </c>
      <c r="AN1161" s="0" t="n">
        <f aca="false">AJ1161*0.1</f>
        <v>3.02832944E-008</v>
      </c>
      <c r="AO1161" s="0" t="n">
        <f aca="false">(SQRT(((AM1161/W1161)^2)+((AN1161/AJ1161)^2)))*AK1161</f>
        <v>0.0112573064161921</v>
      </c>
    </row>
    <row r="1162" customFormat="false" ht="15" hidden="false" customHeight="false" outlineLevel="0" collapsed="false">
      <c r="A1162" s="42" t="s">
        <v>692</v>
      </c>
      <c r="B1162" s="32"/>
      <c r="C1162" s="0" t="s">
        <v>2153</v>
      </c>
      <c r="D1162" s="47"/>
      <c r="E1162" s="0" t="n">
        <v>8000</v>
      </c>
      <c r="F1162" s="0" t="n">
        <v>7796</v>
      </c>
      <c r="G1162" s="0" t="n">
        <f aca="false">(((F1162*3.7852*35.81)/1000)/(H1162^2))*1.2732</f>
        <v>21.0223682240001</v>
      </c>
      <c r="H1162" s="0" t="n">
        <v>8</v>
      </c>
      <c r="I1162" s="0" t="n">
        <v>32.0884068809098</v>
      </c>
      <c r="J1162" s="0" t="n">
        <v>130.009325504884</v>
      </c>
      <c r="K1162" s="0" t="n">
        <v>0.00593973</v>
      </c>
      <c r="L1162" s="0" t="n">
        <v>0.005</v>
      </c>
      <c r="M1162" s="0" t="n">
        <v>0</v>
      </c>
      <c r="N1162" s="0" t="n">
        <v>4.59918365290689</v>
      </c>
      <c r="O1162" s="0" t="n">
        <f aca="false">(N1162/2204.59)*EXP(L1162*M1162)</f>
        <v>0.00208618548251915</v>
      </c>
      <c r="P1162" s="0" t="n">
        <v>0.107322321005691</v>
      </c>
      <c r="Q1162" s="0" t="n">
        <v>0.0548813846852914</v>
      </c>
      <c r="R1162" s="0" t="n">
        <f aca="false">18.998926608387*(I1162/Hoja4!$CJ$2)</f>
        <v>0.117208738301052</v>
      </c>
      <c r="S1162" s="0" t="n">
        <v>1.14894745568521</v>
      </c>
      <c r="T1162" s="0" t="n">
        <v>5.58086552427142E-005</v>
      </c>
      <c r="U1162" s="0" t="n">
        <f aca="false">(SQRT(((P1162/G1162)^2)+((Q1162/H1162)^2)+((R1162/I1162)^2)+((S1162/J1162)^2)+((T1162/K1162)^2)))*O1162</f>
        <v>3.31728523569595E-005</v>
      </c>
      <c r="V1162" s="0" t="n">
        <f aca="false">O1162&gt;U1162</f>
        <v>1</v>
      </c>
      <c r="W1162" s="0" t="n">
        <v>250161.220043573</v>
      </c>
      <c r="X1162" s="0" t="n">
        <v>4.994E-006</v>
      </c>
      <c r="Y1162" s="0" t="n">
        <f aca="false">(W1162*X1162)*EXP(L1162*M1162)</f>
        <v>1.2493051328976</v>
      </c>
      <c r="Z1162" s="0" t="n">
        <v>1259029.91469139</v>
      </c>
      <c r="AA1162" s="0" t="n">
        <v>6507.82824848106</v>
      </c>
      <c r="AB1162" s="0" t="n">
        <f aca="false">X1162*0.1</f>
        <v>4.994E-007</v>
      </c>
      <c r="AC1162" s="0" t="n">
        <f aca="false">(SQRT(((AA1162/W1162)^2)+((AB1162/X1162)^2)))*Y1162</f>
        <v>0.129088687647645</v>
      </c>
      <c r="AD1162" s="0" t="n">
        <v>5.223868284E-006</v>
      </c>
      <c r="AE1162" s="0" t="n">
        <f aca="false">(W1162*AD1162)*EXP(L1162*M1162)</f>
        <v>1.30680926327237</v>
      </c>
      <c r="AF1162" s="0" t="n">
        <v>175440.577697652</v>
      </c>
      <c r="AG1162" s="0" t="n">
        <v>6507.82824848106</v>
      </c>
      <c r="AH1162" s="0" t="n">
        <f aca="false">AD1162*0.1</f>
        <v>5.223868284E-007</v>
      </c>
      <c r="AI1162" s="0" t="n">
        <f aca="false">(SQRT(((AG1162/W1162)^2)+((AH1162/AD1162)^2)))*AE1162</f>
        <v>0.135030496841353</v>
      </c>
      <c r="AJ1162" s="0" t="n">
        <v>3.02832944E-007</v>
      </c>
      <c r="AK1162" s="0" t="n">
        <f aca="false">(W1162*AJ1162)*EXP(L1162*M1162)</f>
        <v>0.075757058740427</v>
      </c>
      <c r="AL1162" s="0" t="n">
        <v>175440.577697652</v>
      </c>
      <c r="AM1162" s="0" t="n">
        <v>6507.82824848106</v>
      </c>
      <c r="AN1162" s="0" t="n">
        <f aca="false">AJ1162*0.1</f>
        <v>3.02832944E-008</v>
      </c>
      <c r="AO1162" s="0" t="n">
        <f aca="false">(SQRT(((AM1162/W1162)^2)+((AN1162/AJ1162)^2)))*AK1162</f>
        <v>0.00782785488935379</v>
      </c>
    </row>
    <row r="1163" customFormat="false" ht="15" hidden="false" customHeight="false" outlineLevel="0" collapsed="false">
      <c r="A1163" s="42" t="s">
        <v>692</v>
      </c>
      <c r="B1163" s="40" t="s">
        <v>1684</v>
      </c>
      <c r="C1163" s="0" t="s">
        <v>2122</v>
      </c>
      <c r="D1163" s="41"/>
      <c r="E1163" s="0" t="n">
        <v>8000</v>
      </c>
      <c r="F1163" s="0" t="n">
        <v>7796</v>
      </c>
      <c r="G1163" s="0" t="n">
        <f aca="false">(((F1163*3.7852*35.81)/1000)/(H1163^2))*1.2732</f>
        <v>21.0223682240001</v>
      </c>
      <c r="H1163" s="0" t="n">
        <v>8</v>
      </c>
      <c r="I1163" s="0" t="n">
        <v>47.4395561770686</v>
      </c>
      <c r="J1163" s="0" t="n">
        <v>68.0016224983599</v>
      </c>
      <c r="K1163" s="0" t="n">
        <v>3.82238500207701</v>
      </c>
      <c r="L1163" s="0" t="n">
        <v>0.005</v>
      </c>
      <c r="M1163" s="0" t="n">
        <v>0</v>
      </c>
      <c r="N1163" s="0" t="n">
        <v>2179.75562976946</v>
      </c>
      <c r="O1163" s="0" t="n">
        <f aca="false">(N1163/2204.59)*EXP(L1163*M1163)</f>
        <v>0.988735152463478</v>
      </c>
      <c r="P1163" s="0" t="n">
        <v>0.107322321005691</v>
      </c>
      <c r="Q1163" s="0" t="n">
        <v>0.0548813846852914</v>
      </c>
      <c r="R1163" s="0" t="n">
        <f aca="false">18.998926608387*(I1163/Hoja4!$CJ$2)</f>
        <v>0.173281601224773</v>
      </c>
      <c r="S1163" s="0" t="n">
        <v>0.346725101597201</v>
      </c>
      <c r="T1163" s="0" t="n">
        <v>0.0215793379964769</v>
      </c>
      <c r="U1163" s="0" t="n">
        <f aca="false">(SQRT(((P1163/G1163)^2)+((Q1163/H1163)^2)+((R1163/I1163)^2)+((S1163/J1163)^2)+((T1163/K1163)^2)))*O1163</f>
        <v>0.0118786555658007</v>
      </c>
      <c r="V1163" s="0" t="n">
        <f aca="false">O1163&gt;U1163</f>
        <v>1</v>
      </c>
      <c r="W1163" s="0" t="n">
        <v>369838.779956427</v>
      </c>
      <c r="X1163" s="0" t="n">
        <v>4.994E-006</v>
      </c>
      <c r="Y1163" s="0" t="n">
        <f aca="false">(W1163*X1163)*EXP(L1163*M1163)</f>
        <v>1.8469748671024</v>
      </c>
      <c r="Z1163" s="0" t="n">
        <v>108342.705620911</v>
      </c>
      <c r="AA1163" s="0" t="n">
        <v>3748.14709444969</v>
      </c>
      <c r="AB1163" s="0" t="n">
        <f aca="false">X1163*0.1</f>
        <v>4.994E-007</v>
      </c>
      <c r="AC1163" s="0" t="n">
        <f aca="false">(SQRT(((AA1163/W1163)^2)+((AB1163/X1163)^2)))*Y1163</f>
        <v>0.185643568034207</v>
      </c>
      <c r="AD1163" s="0" t="n">
        <v>5.223868284E-006</v>
      </c>
      <c r="AE1163" s="0" t="n">
        <f aca="false">(W1163*AD1163)*EXP(L1163*M1163)</f>
        <v>1.93198907280763</v>
      </c>
      <c r="AF1163" s="0" t="n">
        <v>108342.705620911</v>
      </c>
      <c r="AG1163" s="0" t="n">
        <v>3748.14709444969</v>
      </c>
      <c r="AH1163" s="0" t="n">
        <f aca="false">AD1163*0.1</f>
        <v>5.223868284E-007</v>
      </c>
      <c r="AI1163" s="0" t="n">
        <f aca="false">(SQRT(((AG1163/W1163)^2)+((AH1163/AD1163)^2)))*AE1163</f>
        <v>0.194188535679313</v>
      </c>
      <c r="AJ1163" s="0" t="n">
        <v>3.02832944E-007</v>
      </c>
      <c r="AK1163" s="0" t="n">
        <f aca="false">(W1163*AJ1163)*EXP(L1163*M1163)</f>
        <v>0.111999366539573</v>
      </c>
      <c r="AL1163" s="0" t="n">
        <v>108342.705620911</v>
      </c>
      <c r="AM1163" s="0" t="n">
        <v>3748.14709444969</v>
      </c>
      <c r="AN1163" s="0" t="n">
        <f aca="false">AJ1163*0.1</f>
        <v>3.02832944E-008</v>
      </c>
      <c r="AO1163" s="0" t="n">
        <f aca="false">(SQRT(((AM1163/W1163)^2)+((AN1163/AJ1163)^2)))*AK1163</f>
        <v>0.0112573064161921</v>
      </c>
    </row>
    <row r="1164" customFormat="false" ht="15" hidden="false" customHeight="false" outlineLevel="0" collapsed="false">
      <c r="A1164" s="42" t="s">
        <v>692</v>
      </c>
      <c r="B1164" s="32"/>
      <c r="C1164" s="0" t="s">
        <v>2153</v>
      </c>
      <c r="D1164" s="47"/>
      <c r="E1164" s="0" t="n">
        <v>8000</v>
      </c>
      <c r="F1164" s="0" t="n">
        <v>7796</v>
      </c>
      <c r="G1164" s="0" t="n">
        <f aca="false">(((F1164*3.7852*35.81)/1000)/(H1164^2))*1.2732</f>
        <v>21.0223682240001</v>
      </c>
      <c r="H1164" s="0" t="n">
        <v>8</v>
      </c>
      <c r="I1164" s="0" t="n">
        <v>32.0884068809098</v>
      </c>
      <c r="J1164" s="0" t="n">
        <v>130.009325504884</v>
      </c>
      <c r="K1164" s="0" t="n">
        <v>0.00593973</v>
      </c>
      <c r="L1164" s="0" t="n">
        <v>0.005</v>
      </c>
      <c r="M1164" s="0" t="n">
        <v>0</v>
      </c>
      <c r="N1164" s="0" t="n">
        <v>4.59918365290689</v>
      </c>
      <c r="O1164" s="0" t="n">
        <f aca="false">(N1164/2204.59)*EXP(L1164*M1164)</f>
        <v>0.00208618548251915</v>
      </c>
      <c r="P1164" s="0" t="n">
        <v>0.107322321005691</v>
      </c>
      <c r="Q1164" s="0" t="n">
        <v>0.0548813846852914</v>
      </c>
      <c r="R1164" s="0" t="n">
        <f aca="false">18.998926608387*(I1164/Hoja4!$CJ$2)</f>
        <v>0.117208738301052</v>
      </c>
      <c r="S1164" s="0" t="n">
        <v>1.14894745568521</v>
      </c>
      <c r="T1164" s="0" t="n">
        <v>5.58086552427142E-005</v>
      </c>
      <c r="U1164" s="0" t="n">
        <f aca="false">(SQRT(((P1164/G1164)^2)+((Q1164/H1164)^2)+((R1164/I1164)^2)+((S1164/J1164)^2)+((T1164/K1164)^2)))*O1164</f>
        <v>3.31728523569595E-005</v>
      </c>
      <c r="V1164" s="0" t="n">
        <f aca="false">O1164&gt;U1164</f>
        <v>1</v>
      </c>
      <c r="W1164" s="0" t="n">
        <v>250161.220043573</v>
      </c>
      <c r="X1164" s="0" t="n">
        <v>4.994E-006</v>
      </c>
      <c r="Y1164" s="0" t="n">
        <f aca="false">(W1164*X1164)*EXP(L1164*M1164)</f>
        <v>1.2493051328976</v>
      </c>
      <c r="Z1164" s="0" t="n">
        <v>1259029.91469139</v>
      </c>
      <c r="AA1164" s="0" t="n">
        <v>6507.82824848106</v>
      </c>
      <c r="AB1164" s="0" t="n">
        <f aca="false">X1164*0.1</f>
        <v>4.994E-007</v>
      </c>
      <c r="AC1164" s="0" t="n">
        <f aca="false">(SQRT(((AA1164/W1164)^2)+((AB1164/X1164)^2)))*Y1164</f>
        <v>0.129088687647645</v>
      </c>
      <c r="AD1164" s="0" t="n">
        <v>5.223868284E-006</v>
      </c>
      <c r="AE1164" s="0" t="n">
        <f aca="false">(W1164*AD1164)*EXP(L1164*M1164)</f>
        <v>1.30680926327237</v>
      </c>
      <c r="AF1164" s="0" t="n">
        <v>175440.577697652</v>
      </c>
      <c r="AG1164" s="0" t="n">
        <v>6507.82824848106</v>
      </c>
      <c r="AH1164" s="0" t="n">
        <f aca="false">AD1164*0.1</f>
        <v>5.223868284E-007</v>
      </c>
      <c r="AI1164" s="0" t="n">
        <f aca="false">(SQRT(((AG1164/W1164)^2)+((AH1164/AD1164)^2)))*AE1164</f>
        <v>0.135030496841353</v>
      </c>
      <c r="AJ1164" s="0" t="n">
        <v>3.02832944E-007</v>
      </c>
      <c r="AK1164" s="0" t="n">
        <f aca="false">(W1164*AJ1164)*EXP(L1164*M1164)</f>
        <v>0.075757058740427</v>
      </c>
      <c r="AL1164" s="0" t="n">
        <v>175440.577697652</v>
      </c>
      <c r="AM1164" s="0" t="n">
        <v>6507.82824848106</v>
      </c>
      <c r="AN1164" s="0" t="n">
        <f aca="false">AJ1164*0.1</f>
        <v>3.02832944E-008</v>
      </c>
      <c r="AO1164" s="0" t="n">
        <f aca="false">(SQRT(((AM1164/W1164)^2)+((AN1164/AJ1164)^2)))*AK1164</f>
        <v>0.00782785488935379</v>
      </c>
    </row>
    <row r="1165" customFormat="false" ht="15" hidden="false" customHeight="false" outlineLevel="0" collapsed="false">
      <c r="A1165" s="42" t="s">
        <v>692</v>
      </c>
      <c r="B1165" s="40" t="s">
        <v>1687</v>
      </c>
      <c r="C1165" s="0" t="s">
        <v>2122</v>
      </c>
      <c r="D1165" s="41"/>
      <c r="E1165" s="0" t="n">
        <v>8000</v>
      </c>
      <c r="F1165" s="0" t="n">
        <v>7796</v>
      </c>
      <c r="G1165" s="0" t="n">
        <f aca="false">(((F1165*3.7852*35.81)/1000)/(H1165^2))*1.2732</f>
        <v>21.0223682240001</v>
      </c>
      <c r="H1165" s="0" t="n">
        <v>8</v>
      </c>
      <c r="I1165" s="0" t="n">
        <v>47.4395561770686</v>
      </c>
      <c r="J1165" s="0" t="n">
        <v>68.0016224983599</v>
      </c>
      <c r="K1165" s="0" t="n">
        <v>3.82238500207701</v>
      </c>
      <c r="L1165" s="0" t="n">
        <v>0.005</v>
      </c>
      <c r="M1165" s="0" t="n">
        <v>0</v>
      </c>
      <c r="N1165" s="0" t="n">
        <v>2179.75562976946</v>
      </c>
      <c r="O1165" s="0" t="n">
        <f aca="false">(N1165/2204.59)*EXP(L1165*M1165)</f>
        <v>0.988735152463478</v>
      </c>
      <c r="P1165" s="0" t="n">
        <v>0.107322321005691</v>
      </c>
      <c r="Q1165" s="0" t="n">
        <v>0.0548813846852914</v>
      </c>
      <c r="R1165" s="0" t="n">
        <f aca="false">18.998926608387*(I1165/Hoja4!$CJ$2)</f>
        <v>0.173281601224773</v>
      </c>
      <c r="S1165" s="0" t="n">
        <v>0.346725101597201</v>
      </c>
      <c r="T1165" s="0" t="n">
        <v>0.0215793379964769</v>
      </c>
      <c r="U1165" s="0" t="n">
        <f aca="false">(SQRT(((P1165/G1165)^2)+((Q1165/H1165)^2)+((R1165/I1165)^2)+((S1165/J1165)^2)+((T1165/K1165)^2)))*O1165</f>
        <v>0.0118786555658007</v>
      </c>
      <c r="V1165" s="0" t="n">
        <f aca="false">O1165&gt;U1165</f>
        <v>1</v>
      </c>
      <c r="W1165" s="0" t="n">
        <v>369838.779956427</v>
      </c>
      <c r="X1165" s="0" t="n">
        <v>4.994E-006</v>
      </c>
      <c r="Y1165" s="0" t="n">
        <f aca="false">(W1165*X1165)*EXP(L1165*M1165)</f>
        <v>1.8469748671024</v>
      </c>
      <c r="Z1165" s="0" t="n">
        <v>108342.705620911</v>
      </c>
      <c r="AA1165" s="0" t="n">
        <v>3748.14709444969</v>
      </c>
      <c r="AB1165" s="0" t="n">
        <f aca="false">X1165*0.1</f>
        <v>4.994E-007</v>
      </c>
      <c r="AC1165" s="0" t="n">
        <f aca="false">(SQRT(((AA1165/W1165)^2)+((AB1165/X1165)^2)))*Y1165</f>
        <v>0.185643568034207</v>
      </c>
      <c r="AD1165" s="0" t="n">
        <v>5.223868284E-006</v>
      </c>
      <c r="AE1165" s="0" t="n">
        <f aca="false">(W1165*AD1165)*EXP(L1165*M1165)</f>
        <v>1.93198907280763</v>
      </c>
      <c r="AF1165" s="0" t="n">
        <v>108342.705620911</v>
      </c>
      <c r="AG1165" s="0" t="n">
        <v>3748.14709444969</v>
      </c>
      <c r="AH1165" s="0" t="n">
        <f aca="false">AD1165*0.1</f>
        <v>5.223868284E-007</v>
      </c>
      <c r="AI1165" s="0" t="n">
        <f aca="false">(SQRT(((AG1165/W1165)^2)+((AH1165/AD1165)^2)))*AE1165</f>
        <v>0.194188535679313</v>
      </c>
      <c r="AJ1165" s="0" t="n">
        <v>3.02832944E-007</v>
      </c>
      <c r="AK1165" s="0" t="n">
        <f aca="false">(W1165*AJ1165)*EXP(L1165*M1165)</f>
        <v>0.111999366539573</v>
      </c>
      <c r="AL1165" s="0" t="n">
        <v>108342.705620911</v>
      </c>
      <c r="AM1165" s="0" t="n">
        <v>3748.14709444969</v>
      </c>
      <c r="AN1165" s="0" t="n">
        <f aca="false">AJ1165*0.1</f>
        <v>3.02832944E-008</v>
      </c>
      <c r="AO1165" s="0" t="n">
        <f aca="false">(SQRT(((AM1165/W1165)^2)+((AN1165/AJ1165)^2)))*AK1165</f>
        <v>0.0112573064161921</v>
      </c>
    </row>
    <row r="1166" customFormat="false" ht="15" hidden="false" customHeight="false" outlineLevel="0" collapsed="false">
      <c r="A1166" s="42" t="s">
        <v>692</v>
      </c>
      <c r="B1166" s="32"/>
      <c r="C1166" s="0" t="s">
        <v>2153</v>
      </c>
      <c r="D1166" s="47"/>
      <c r="E1166" s="0" t="n">
        <v>8000</v>
      </c>
      <c r="F1166" s="0" t="n">
        <v>7796</v>
      </c>
      <c r="G1166" s="0" t="n">
        <f aca="false">(((F1166*3.7852*35.81)/1000)/(H1166^2))*1.2732</f>
        <v>21.0223682240001</v>
      </c>
      <c r="H1166" s="0" t="n">
        <v>8</v>
      </c>
      <c r="I1166" s="0" t="n">
        <v>32.0884068809098</v>
      </c>
      <c r="J1166" s="0" t="n">
        <v>130.009325504884</v>
      </c>
      <c r="K1166" s="0" t="n">
        <v>0.00593973</v>
      </c>
      <c r="L1166" s="0" t="n">
        <v>0.005</v>
      </c>
      <c r="M1166" s="0" t="n">
        <v>0</v>
      </c>
      <c r="N1166" s="0" t="n">
        <v>4.59918365290689</v>
      </c>
      <c r="O1166" s="0" t="n">
        <f aca="false">(N1166/2204.59)*EXP(L1166*M1166)</f>
        <v>0.00208618548251915</v>
      </c>
      <c r="P1166" s="0" t="n">
        <v>0.107322321005691</v>
      </c>
      <c r="Q1166" s="0" t="n">
        <v>0.0548813846852914</v>
      </c>
      <c r="R1166" s="0" t="n">
        <f aca="false">18.998926608387*(I1166/Hoja4!$CJ$2)</f>
        <v>0.117208738301052</v>
      </c>
      <c r="S1166" s="0" t="n">
        <v>1.14894745568521</v>
      </c>
      <c r="T1166" s="0" t="n">
        <v>5.58086552427142E-005</v>
      </c>
      <c r="U1166" s="0" t="n">
        <f aca="false">(SQRT(((P1166/G1166)^2)+((Q1166/H1166)^2)+((R1166/I1166)^2)+((S1166/J1166)^2)+((T1166/K1166)^2)))*O1166</f>
        <v>3.31728523569595E-005</v>
      </c>
      <c r="V1166" s="0" t="n">
        <f aca="false">O1166&gt;U1166</f>
        <v>1</v>
      </c>
      <c r="W1166" s="0" t="n">
        <v>250161.220043573</v>
      </c>
      <c r="X1166" s="0" t="n">
        <v>4.994E-006</v>
      </c>
      <c r="Y1166" s="0" t="n">
        <f aca="false">(W1166*X1166)*EXP(L1166*M1166)</f>
        <v>1.2493051328976</v>
      </c>
      <c r="Z1166" s="0" t="n">
        <v>1259029.91469139</v>
      </c>
      <c r="AA1166" s="0" t="n">
        <v>6507.82824848106</v>
      </c>
      <c r="AB1166" s="0" t="n">
        <f aca="false">X1166*0.1</f>
        <v>4.994E-007</v>
      </c>
      <c r="AC1166" s="0" t="n">
        <f aca="false">(SQRT(((AA1166/W1166)^2)+((AB1166/X1166)^2)))*Y1166</f>
        <v>0.129088687647645</v>
      </c>
      <c r="AD1166" s="0" t="n">
        <v>5.223868284E-006</v>
      </c>
      <c r="AE1166" s="0" t="n">
        <f aca="false">(W1166*AD1166)*EXP(L1166*M1166)</f>
        <v>1.30680926327237</v>
      </c>
      <c r="AF1166" s="0" t="n">
        <v>175440.577697652</v>
      </c>
      <c r="AG1166" s="0" t="n">
        <v>6507.82824848106</v>
      </c>
      <c r="AH1166" s="0" t="n">
        <f aca="false">AD1166*0.1</f>
        <v>5.223868284E-007</v>
      </c>
      <c r="AI1166" s="0" t="n">
        <f aca="false">(SQRT(((AG1166/W1166)^2)+((AH1166/AD1166)^2)))*AE1166</f>
        <v>0.135030496841353</v>
      </c>
      <c r="AJ1166" s="0" t="n">
        <v>3.02832944E-007</v>
      </c>
      <c r="AK1166" s="0" t="n">
        <f aca="false">(W1166*AJ1166)*EXP(L1166*M1166)</f>
        <v>0.075757058740427</v>
      </c>
      <c r="AL1166" s="0" t="n">
        <v>175440.577697652</v>
      </c>
      <c r="AM1166" s="0" t="n">
        <v>6507.82824848106</v>
      </c>
      <c r="AN1166" s="0" t="n">
        <f aca="false">AJ1166*0.1</f>
        <v>3.02832944E-008</v>
      </c>
      <c r="AO1166" s="0" t="n">
        <f aca="false">(SQRT(((AM1166/W1166)^2)+((AN1166/AJ1166)^2)))*AK1166</f>
        <v>0.00782785488935379</v>
      </c>
    </row>
    <row r="1167" customFormat="false" ht="15" hidden="false" customHeight="false" outlineLevel="0" collapsed="false">
      <c r="A1167" s="42" t="s">
        <v>692</v>
      </c>
      <c r="B1167" s="40" t="s">
        <v>1691</v>
      </c>
      <c r="C1167" s="0" t="s">
        <v>2122</v>
      </c>
      <c r="D1167" s="41"/>
      <c r="E1167" s="0" t="n">
        <v>8000</v>
      </c>
      <c r="F1167" s="0" t="n">
        <v>7796</v>
      </c>
      <c r="G1167" s="0" t="n">
        <f aca="false">(((F1167*3.7852*35.81)/1000)/(H1167^2))*1.2732</f>
        <v>21.0223682240001</v>
      </c>
      <c r="H1167" s="0" t="n">
        <v>8</v>
      </c>
      <c r="I1167" s="0" t="n">
        <v>47.4395561770686</v>
      </c>
      <c r="J1167" s="0" t="n">
        <v>68.0016224983599</v>
      </c>
      <c r="K1167" s="0" t="n">
        <v>3.82238500207701</v>
      </c>
      <c r="L1167" s="0" t="n">
        <v>0.005</v>
      </c>
      <c r="M1167" s="0" t="n">
        <v>0</v>
      </c>
      <c r="N1167" s="0" t="n">
        <v>2179.75562976946</v>
      </c>
      <c r="O1167" s="0" t="n">
        <f aca="false">(N1167/2204.59)*EXP(L1167*M1167)</f>
        <v>0.988735152463478</v>
      </c>
      <c r="P1167" s="0" t="n">
        <v>0.107322321005691</v>
      </c>
      <c r="Q1167" s="0" t="n">
        <v>0.0548813846852914</v>
      </c>
      <c r="R1167" s="0" t="n">
        <f aca="false">18.998926608387*(I1167/Hoja4!$CJ$2)</f>
        <v>0.173281601224773</v>
      </c>
      <c r="S1167" s="0" t="n">
        <v>0.346725101597201</v>
      </c>
      <c r="T1167" s="0" t="n">
        <v>0.0215793379964769</v>
      </c>
      <c r="U1167" s="0" t="n">
        <f aca="false">(SQRT(((P1167/G1167)^2)+((Q1167/H1167)^2)+((R1167/I1167)^2)+((S1167/J1167)^2)+((T1167/K1167)^2)))*O1167</f>
        <v>0.0118786555658007</v>
      </c>
      <c r="V1167" s="0" t="n">
        <f aca="false">O1167&gt;U1167</f>
        <v>1</v>
      </c>
      <c r="W1167" s="0" t="n">
        <v>369838.779956427</v>
      </c>
      <c r="X1167" s="0" t="n">
        <v>4.994E-006</v>
      </c>
      <c r="Y1167" s="0" t="n">
        <f aca="false">(W1167*X1167)*EXP(L1167*M1167)</f>
        <v>1.8469748671024</v>
      </c>
      <c r="Z1167" s="0" t="n">
        <v>108342.705620911</v>
      </c>
      <c r="AA1167" s="0" t="n">
        <v>3748.14709444969</v>
      </c>
      <c r="AB1167" s="0" t="n">
        <f aca="false">X1167*0.1</f>
        <v>4.994E-007</v>
      </c>
      <c r="AC1167" s="0" t="n">
        <f aca="false">(SQRT(((AA1167/W1167)^2)+((AB1167/X1167)^2)))*Y1167</f>
        <v>0.185643568034207</v>
      </c>
      <c r="AD1167" s="0" t="n">
        <v>5.223868284E-006</v>
      </c>
      <c r="AE1167" s="0" t="n">
        <f aca="false">(W1167*AD1167)*EXP(L1167*M1167)</f>
        <v>1.93198907280763</v>
      </c>
      <c r="AF1167" s="0" t="n">
        <v>108342.705620911</v>
      </c>
      <c r="AG1167" s="0" t="n">
        <v>3748.14709444969</v>
      </c>
      <c r="AH1167" s="0" t="n">
        <f aca="false">AD1167*0.1</f>
        <v>5.223868284E-007</v>
      </c>
      <c r="AI1167" s="0" t="n">
        <f aca="false">(SQRT(((AG1167/W1167)^2)+((AH1167/AD1167)^2)))*AE1167</f>
        <v>0.194188535679313</v>
      </c>
      <c r="AJ1167" s="0" t="n">
        <v>3.02832944E-007</v>
      </c>
      <c r="AK1167" s="0" t="n">
        <f aca="false">(W1167*AJ1167)*EXP(L1167*M1167)</f>
        <v>0.111999366539573</v>
      </c>
      <c r="AL1167" s="0" t="n">
        <v>108342.705620911</v>
      </c>
      <c r="AM1167" s="0" t="n">
        <v>3748.14709444969</v>
      </c>
      <c r="AN1167" s="0" t="n">
        <f aca="false">AJ1167*0.1</f>
        <v>3.02832944E-008</v>
      </c>
      <c r="AO1167" s="0" t="n">
        <f aca="false">(SQRT(((AM1167/W1167)^2)+((AN1167/AJ1167)^2)))*AK1167</f>
        <v>0.0112573064161921</v>
      </c>
    </row>
    <row r="1168" customFormat="false" ht="15" hidden="false" customHeight="false" outlineLevel="0" collapsed="false">
      <c r="A1168" s="42" t="s">
        <v>692</v>
      </c>
      <c r="B1168" s="32"/>
      <c r="C1168" s="0" t="s">
        <v>2153</v>
      </c>
      <c r="D1168" s="47"/>
      <c r="E1168" s="0" t="n">
        <v>8000</v>
      </c>
      <c r="F1168" s="0" t="n">
        <v>7796</v>
      </c>
      <c r="G1168" s="0" t="n">
        <f aca="false">(((F1168*3.7852*35.81)/1000)/(H1168^2))*1.2732</f>
        <v>21.0223682240001</v>
      </c>
      <c r="H1168" s="0" t="n">
        <v>8</v>
      </c>
      <c r="I1168" s="0" t="n">
        <v>32.0884068809098</v>
      </c>
      <c r="J1168" s="0" t="n">
        <v>130.009325504884</v>
      </c>
      <c r="K1168" s="0" t="n">
        <v>0.00593973</v>
      </c>
      <c r="L1168" s="0" t="n">
        <v>0.005</v>
      </c>
      <c r="M1168" s="0" t="n">
        <v>0</v>
      </c>
      <c r="N1168" s="0" t="n">
        <v>4.59918365290689</v>
      </c>
      <c r="O1168" s="0" t="n">
        <f aca="false">(N1168/2204.59)*EXP(L1168*M1168)</f>
        <v>0.00208618548251915</v>
      </c>
      <c r="P1168" s="0" t="n">
        <v>0.107322321005691</v>
      </c>
      <c r="Q1168" s="0" t="n">
        <v>0.0548813846852914</v>
      </c>
      <c r="R1168" s="0" t="n">
        <f aca="false">18.998926608387*(I1168/Hoja4!$CJ$2)</f>
        <v>0.117208738301052</v>
      </c>
      <c r="S1168" s="0" t="n">
        <v>1.14894745568521</v>
      </c>
      <c r="T1168" s="0" t="n">
        <v>5.58086552427142E-005</v>
      </c>
      <c r="U1168" s="0" t="n">
        <f aca="false">(SQRT(((P1168/G1168)^2)+((Q1168/H1168)^2)+((R1168/I1168)^2)+((S1168/J1168)^2)+((T1168/K1168)^2)))*O1168</f>
        <v>3.31728523569595E-005</v>
      </c>
      <c r="V1168" s="0" t="n">
        <f aca="false">O1168&gt;U1168</f>
        <v>1</v>
      </c>
      <c r="W1168" s="0" t="n">
        <v>250161.220043573</v>
      </c>
      <c r="X1168" s="0" t="n">
        <v>4.994E-006</v>
      </c>
      <c r="Y1168" s="0" t="n">
        <f aca="false">(W1168*X1168)*EXP(L1168*M1168)</f>
        <v>1.2493051328976</v>
      </c>
      <c r="Z1168" s="0" t="n">
        <v>1259029.91469139</v>
      </c>
      <c r="AA1168" s="0" t="n">
        <v>6507.82824848106</v>
      </c>
      <c r="AB1168" s="0" t="n">
        <f aca="false">X1168*0.1</f>
        <v>4.994E-007</v>
      </c>
      <c r="AC1168" s="0" t="n">
        <f aca="false">(SQRT(((AA1168/W1168)^2)+((AB1168/X1168)^2)))*Y1168</f>
        <v>0.129088687647645</v>
      </c>
      <c r="AD1168" s="0" t="n">
        <v>5.223868284E-006</v>
      </c>
      <c r="AE1168" s="0" t="n">
        <f aca="false">(W1168*AD1168)*EXP(L1168*M1168)</f>
        <v>1.30680926327237</v>
      </c>
      <c r="AF1168" s="0" t="n">
        <v>175440.577697652</v>
      </c>
      <c r="AG1168" s="0" t="n">
        <v>6507.82824848106</v>
      </c>
      <c r="AH1168" s="0" t="n">
        <f aca="false">AD1168*0.1</f>
        <v>5.223868284E-007</v>
      </c>
      <c r="AI1168" s="0" t="n">
        <f aca="false">(SQRT(((AG1168/W1168)^2)+((AH1168/AD1168)^2)))*AE1168</f>
        <v>0.135030496841353</v>
      </c>
      <c r="AJ1168" s="0" t="n">
        <v>3.02832944E-007</v>
      </c>
      <c r="AK1168" s="0" t="n">
        <f aca="false">(W1168*AJ1168)*EXP(L1168*M1168)</f>
        <v>0.075757058740427</v>
      </c>
      <c r="AL1168" s="0" t="n">
        <v>175440.577697652</v>
      </c>
      <c r="AM1168" s="0" t="n">
        <v>6507.82824848106</v>
      </c>
      <c r="AN1168" s="0" t="n">
        <f aca="false">AJ1168*0.1</f>
        <v>3.02832944E-008</v>
      </c>
      <c r="AO1168" s="0" t="n">
        <f aca="false">(SQRT(((AM1168/W1168)^2)+((AN1168/AJ1168)^2)))*AK1168</f>
        <v>0.00782785488935379</v>
      </c>
    </row>
    <row r="1169" customFormat="false" ht="15" hidden="false" customHeight="false" outlineLevel="0" collapsed="false">
      <c r="A1169" s="42" t="s">
        <v>692</v>
      </c>
      <c r="B1169" s="40" t="s">
        <v>1695</v>
      </c>
      <c r="C1169" s="0" t="s">
        <v>2122</v>
      </c>
      <c r="D1169" s="41"/>
      <c r="E1169" s="0" t="n">
        <v>8000</v>
      </c>
      <c r="F1169" s="0" t="n">
        <v>7796</v>
      </c>
      <c r="G1169" s="0" t="n">
        <f aca="false">(((F1169*3.7852*35.81)/1000)/(H1169^2))*1.2732</f>
        <v>21.0223682240001</v>
      </c>
      <c r="H1169" s="0" t="n">
        <v>8</v>
      </c>
      <c r="I1169" s="0" t="n">
        <v>47.4395561770686</v>
      </c>
      <c r="J1169" s="0" t="n">
        <v>68.0016224983599</v>
      </c>
      <c r="K1169" s="0" t="n">
        <v>3.82238500207701</v>
      </c>
      <c r="L1169" s="0" t="n">
        <v>0.005</v>
      </c>
      <c r="M1169" s="0" t="n">
        <v>0</v>
      </c>
      <c r="N1169" s="0" t="n">
        <v>2179.75562976946</v>
      </c>
      <c r="O1169" s="0" t="n">
        <f aca="false">(N1169/2204.59)*EXP(L1169*M1169)</f>
        <v>0.988735152463478</v>
      </c>
      <c r="P1169" s="0" t="n">
        <v>0.107322321005691</v>
      </c>
      <c r="Q1169" s="0" t="n">
        <v>0.0548813846852914</v>
      </c>
      <c r="R1169" s="0" t="n">
        <f aca="false">18.998926608387*(I1169/Hoja4!$CJ$2)</f>
        <v>0.173281601224773</v>
      </c>
      <c r="S1169" s="0" t="n">
        <v>0.346725101597201</v>
      </c>
      <c r="T1169" s="0" t="n">
        <v>0.0215793379964769</v>
      </c>
      <c r="U1169" s="0" t="n">
        <f aca="false">(SQRT(((P1169/G1169)^2)+((Q1169/H1169)^2)+((R1169/I1169)^2)+((S1169/J1169)^2)+((T1169/K1169)^2)))*O1169</f>
        <v>0.0118786555658007</v>
      </c>
      <c r="V1169" s="0" t="n">
        <f aca="false">O1169&gt;U1169</f>
        <v>1</v>
      </c>
      <c r="W1169" s="0" t="n">
        <v>369838.779956427</v>
      </c>
      <c r="X1169" s="0" t="n">
        <v>4.994E-006</v>
      </c>
      <c r="Y1169" s="0" t="n">
        <f aca="false">(W1169*X1169)*EXP(L1169*M1169)</f>
        <v>1.8469748671024</v>
      </c>
      <c r="Z1169" s="0" t="n">
        <v>108342.705620911</v>
      </c>
      <c r="AA1169" s="0" t="n">
        <v>3748.14709444969</v>
      </c>
      <c r="AB1169" s="0" t="n">
        <f aca="false">X1169*0.1</f>
        <v>4.994E-007</v>
      </c>
      <c r="AC1169" s="0" t="n">
        <f aca="false">(SQRT(((AA1169/W1169)^2)+((AB1169/X1169)^2)))*Y1169</f>
        <v>0.185643568034207</v>
      </c>
      <c r="AD1169" s="0" t="n">
        <v>5.223868284E-006</v>
      </c>
      <c r="AE1169" s="0" t="n">
        <f aca="false">(W1169*AD1169)*EXP(L1169*M1169)</f>
        <v>1.93198907280763</v>
      </c>
      <c r="AF1169" s="0" t="n">
        <v>108342.705620911</v>
      </c>
      <c r="AG1169" s="0" t="n">
        <v>3748.14709444969</v>
      </c>
      <c r="AH1169" s="0" t="n">
        <f aca="false">AD1169*0.1</f>
        <v>5.223868284E-007</v>
      </c>
      <c r="AI1169" s="0" t="n">
        <f aca="false">(SQRT(((AG1169/W1169)^2)+((AH1169/AD1169)^2)))*AE1169</f>
        <v>0.194188535679313</v>
      </c>
      <c r="AJ1169" s="0" t="n">
        <v>3.02832944E-007</v>
      </c>
      <c r="AK1169" s="0" t="n">
        <f aca="false">(W1169*AJ1169)*EXP(L1169*M1169)</f>
        <v>0.111999366539573</v>
      </c>
      <c r="AL1169" s="0" t="n">
        <v>108342.705620911</v>
      </c>
      <c r="AM1169" s="0" t="n">
        <v>3748.14709444969</v>
      </c>
      <c r="AN1169" s="0" t="n">
        <f aca="false">AJ1169*0.1</f>
        <v>3.02832944E-008</v>
      </c>
      <c r="AO1169" s="0" t="n">
        <f aca="false">(SQRT(((AM1169/W1169)^2)+((AN1169/AJ1169)^2)))*AK1169</f>
        <v>0.0112573064161921</v>
      </c>
    </row>
    <row r="1170" customFormat="false" ht="15" hidden="false" customHeight="false" outlineLevel="0" collapsed="false">
      <c r="A1170" s="42" t="s">
        <v>692</v>
      </c>
      <c r="B1170" s="32"/>
      <c r="C1170" s="0" t="s">
        <v>2153</v>
      </c>
      <c r="D1170" s="47"/>
      <c r="E1170" s="0" t="n">
        <v>8000</v>
      </c>
      <c r="F1170" s="0" t="n">
        <v>7796</v>
      </c>
      <c r="G1170" s="0" t="n">
        <f aca="false">(((F1170*3.7852*35.81)/1000)/(H1170^2))*1.2732</f>
        <v>21.0223682240001</v>
      </c>
      <c r="H1170" s="0" t="n">
        <v>8</v>
      </c>
      <c r="I1170" s="0" t="n">
        <v>32.0884068809098</v>
      </c>
      <c r="J1170" s="0" t="n">
        <v>130.009325504884</v>
      </c>
      <c r="K1170" s="0" t="n">
        <v>0.00593973</v>
      </c>
      <c r="L1170" s="0" t="n">
        <v>0.005</v>
      </c>
      <c r="M1170" s="0" t="n">
        <v>0</v>
      </c>
      <c r="N1170" s="0" t="n">
        <v>4.59918365290689</v>
      </c>
      <c r="O1170" s="0" t="n">
        <f aca="false">(N1170/2204.59)*EXP(L1170*M1170)</f>
        <v>0.00208618548251915</v>
      </c>
      <c r="P1170" s="0" t="n">
        <v>0.107322321005691</v>
      </c>
      <c r="Q1170" s="0" t="n">
        <v>0.0548813846852914</v>
      </c>
      <c r="R1170" s="0" t="n">
        <f aca="false">18.998926608387*(I1170/Hoja4!$CJ$2)</f>
        <v>0.117208738301052</v>
      </c>
      <c r="S1170" s="0" t="n">
        <v>1.14894745568521</v>
      </c>
      <c r="T1170" s="0" t="n">
        <v>5.58086552427142E-005</v>
      </c>
      <c r="U1170" s="0" t="n">
        <f aca="false">(SQRT(((P1170/G1170)^2)+((Q1170/H1170)^2)+((R1170/I1170)^2)+((S1170/J1170)^2)+((T1170/K1170)^2)))*O1170</f>
        <v>3.31728523569595E-005</v>
      </c>
      <c r="V1170" s="0" t="n">
        <f aca="false">O1170&gt;U1170</f>
        <v>1</v>
      </c>
      <c r="W1170" s="0" t="n">
        <v>250161.220043573</v>
      </c>
      <c r="X1170" s="0" t="n">
        <v>4.994E-006</v>
      </c>
      <c r="Y1170" s="0" t="n">
        <f aca="false">(W1170*X1170)*EXP(L1170*M1170)</f>
        <v>1.2493051328976</v>
      </c>
      <c r="Z1170" s="0" t="n">
        <v>1259029.91469139</v>
      </c>
      <c r="AA1170" s="0" t="n">
        <v>6507.82824848106</v>
      </c>
      <c r="AB1170" s="0" t="n">
        <f aca="false">X1170*0.1</f>
        <v>4.994E-007</v>
      </c>
      <c r="AC1170" s="0" t="n">
        <f aca="false">(SQRT(((AA1170/W1170)^2)+((AB1170/X1170)^2)))*Y1170</f>
        <v>0.129088687647645</v>
      </c>
      <c r="AD1170" s="0" t="n">
        <v>5.223868284E-006</v>
      </c>
      <c r="AE1170" s="0" t="n">
        <f aca="false">(W1170*AD1170)*EXP(L1170*M1170)</f>
        <v>1.30680926327237</v>
      </c>
      <c r="AF1170" s="0" t="n">
        <v>175440.577697652</v>
      </c>
      <c r="AG1170" s="0" t="n">
        <v>6507.82824848106</v>
      </c>
      <c r="AH1170" s="0" t="n">
        <f aca="false">AD1170*0.1</f>
        <v>5.223868284E-007</v>
      </c>
      <c r="AI1170" s="0" t="n">
        <f aca="false">(SQRT(((AG1170/W1170)^2)+((AH1170/AD1170)^2)))*AE1170</f>
        <v>0.135030496841353</v>
      </c>
      <c r="AJ1170" s="0" t="n">
        <v>3.02832944E-007</v>
      </c>
      <c r="AK1170" s="0" t="n">
        <f aca="false">(W1170*AJ1170)*EXP(L1170*M1170)</f>
        <v>0.075757058740427</v>
      </c>
      <c r="AL1170" s="0" t="n">
        <v>175440.577697652</v>
      </c>
      <c r="AM1170" s="0" t="n">
        <v>6507.82824848106</v>
      </c>
      <c r="AN1170" s="0" t="n">
        <f aca="false">AJ1170*0.1</f>
        <v>3.02832944E-008</v>
      </c>
      <c r="AO1170" s="0" t="n">
        <f aca="false">(SQRT(((AM1170/W1170)^2)+((AN1170/AJ1170)^2)))*AK1170</f>
        <v>0.00782785488935379</v>
      </c>
    </row>
    <row r="1171" customFormat="false" ht="15" hidden="false" customHeight="false" outlineLevel="0" collapsed="false">
      <c r="A1171" s="42" t="s">
        <v>692</v>
      </c>
      <c r="B1171" s="40" t="s">
        <v>1699</v>
      </c>
      <c r="C1171" s="0" t="s">
        <v>2122</v>
      </c>
      <c r="D1171" s="41"/>
      <c r="E1171" s="0" t="n">
        <v>8000</v>
      </c>
      <c r="F1171" s="0" t="n">
        <v>7796</v>
      </c>
      <c r="G1171" s="0" t="n">
        <f aca="false">(((F1171*3.7852*35.81)/1000)/(H1171^2))*1.2732</f>
        <v>21.0223682240001</v>
      </c>
      <c r="H1171" s="0" t="n">
        <v>8</v>
      </c>
      <c r="I1171" s="0" t="n">
        <v>47.4395561770686</v>
      </c>
      <c r="J1171" s="0" t="n">
        <v>68.0016224983599</v>
      </c>
      <c r="K1171" s="0" t="n">
        <v>3.82238500207701</v>
      </c>
      <c r="L1171" s="0" t="n">
        <v>0.005</v>
      </c>
      <c r="M1171" s="0" t="n">
        <v>0</v>
      </c>
      <c r="N1171" s="0" t="n">
        <v>2179.75562976946</v>
      </c>
      <c r="O1171" s="0" t="n">
        <f aca="false">(N1171/2204.59)*EXP(L1171*M1171)</f>
        <v>0.988735152463478</v>
      </c>
      <c r="P1171" s="0" t="n">
        <v>0.107322321005691</v>
      </c>
      <c r="Q1171" s="0" t="n">
        <v>0.0548813846852914</v>
      </c>
      <c r="R1171" s="0" t="n">
        <f aca="false">18.998926608387*(I1171/Hoja4!$CJ$2)</f>
        <v>0.173281601224773</v>
      </c>
      <c r="S1171" s="0" t="n">
        <v>0.346725101597201</v>
      </c>
      <c r="T1171" s="0" t="n">
        <v>0.0215793379964769</v>
      </c>
      <c r="U1171" s="0" t="n">
        <f aca="false">(SQRT(((P1171/G1171)^2)+((Q1171/H1171)^2)+((R1171/I1171)^2)+((S1171/J1171)^2)+((T1171/K1171)^2)))*O1171</f>
        <v>0.0118786555658007</v>
      </c>
      <c r="V1171" s="0" t="n">
        <f aca="false">O1171&gt;U1171</f>
        <v>1</v>
      </c>
      <c r="W1171" s="0" t="n">
        <v>369838.779956427</v>
      </c>
      <c r="X1171" s="0" t="n">
        <v>4.994E-006</v>
      </c>
      <c r="Y1171" s="0" t="n">
        <f aca="false">(W1171*X1171)*EXP(L1171*M1171)</f>
        <v>1.8469748671024</v>
      </c>
      <c r="Z1171" s="0" t="n">
        <v>108342.705620911</v>
      </c>
      <c r="AA1171" s="0" t="n">
        <v>3748.14709444969</v>
      </c>
      <c r="AB1171" s="0" t="n">
        <f aca="false">X1171*0.1</f>
        <v>4.994E-007</v>
      </c>
      <c r="AC1171" s="0" t="n">
        <f aca="false">(SQRT(((AA1171/W1171)^2)+((AB1171/X1171)^2)))*Y1171</f>
        <v>0.185643568034207</v>
      </c>
      <c r="AD1171" s="0" t="n">
        <v>5.223868284E-006</v>
      </c>
      <c r="AE1171" s="0" t="n">
        <f aca="false">(W1171*AD1171)*EXP(L1171*M1171)</f>
        <v>1.93198907280763</v>
      </c>
      <c r="AF1171" s="0" t="n">
        <v>108342.705620911</v>
      </c>
      <c r="AG1171" s="0" t="n">
        <v>3748.14709444969</v>
      </c>
      <c r="AH1171" s="0" t="n">
        <f aca="false">AD1171*0.1</f>
        <v>5.223868284E-007</v>
      </c>
      <c r="AI1171" s="0" t="n">
        <f aca="false">(SQRT(((AG1171/W1171)^2)+((AH1171/AD1171)^2)))*AE1171</f>
        <v>0.194188535679313</v>
      </c>
      <c r="AJ1171" s="0" t="n">
        <v>3.02832944E-007</v>
      </c>
      <c r="AK1171" s="0" t="n">
        <f aca="false">(W1171*AJ1171)*EXP(L1171*M1171)</f>
        <v>0.111999366539573</v>
      </c>
      <c r="AL1171" s="0" t="n">
        <v>108342.705620911</v>
      </c>
      <c r="AM1171" s="0" t="n">
        <v>3748.14709444969</v>
      </c>
      <c r="AN1171" s="0" t="n">
        <f aca="false">AJ1171*0.1</f>
        <v>3.02832944E-008</v>
      </c>
      <c r="AO1171" s="0" t="n">
        <f aca="false">(SQRT(((AM1171/W1171)^2)+((AN1171/AJ1171)^2)))*AK1171</f>
        <v>0.0112573064161921</v>
      </c>
    </row>
    <row r="1172" customFormat="false" ht="15" hidden="false" customHeight="false" outlineLevel="0" collapsed="false">
      <c r="A1172" s="42" t="s">
        <v>692</v>
      </c>
      <c r="B1172" s="32"/>
      <c r="C1172" s="0" t="s">
        <v>2153</v>
      </c>
      <c r="D1172" s="47"/>
      <c r="E1172" s="0" t="n">
        <v>8000</v>
      </c>
      <c r="F1172" s="0" t="n">
        <v>7796</v>
      </c>
      <c r="G1172" s="0" t="n">
        <f aca="false">(((F1172*3.7852*35.81)/1000)/(H1172^2))*1.2732</f>
        <v>21.0223682240001</v>
      </c>
      <c r="H1172" s="0" t="n">
        <v>8</v>
      </c>
      <c r="I1172" s="0" t="n">
        <v>32.0884068809098</v>
      </c>
      <c r="J1172" s="0" t="n">
        <v>130.009325504884</v>
      </c>
      <c r="K1172" s="0" t="n">
        <v>0.00593973</v>
      </c>
      <c r="L1172" s="0" t="n">
        <v>0.005</v>
      </c>
      <c r="M1172" s="0" t="n">
        <v>0</v>
      </c>
      <c r="N1172" s="0" t="n">
        <v>4.59918365290689</v>
      </c>
      <c r="O1172" s="0" t="n">
        <f aca="false">(N1172/2204.59)*EXP(L1172*M1172)</f>
        <v>0.00208618548251915</v>
      </c>
      <c r="P1172" s="0" t="n">
        <v>0.107322321005691</v>
      </c>
      <c r="Q1172" s="0" t="n">
        <v>0.0548813846852914</v>
      </c>
      <c r="R1172" s="0" t="n">
        <f aca="false">18.998926608387*(I1172/Hoja4!$CJ$2)</f>
        <v>0.117208738301052</v>
      </c>
      <c r="S1172" s="0" t="n">
        <v>1.14894745568521</v>
      </c>
      <c r="T1172" s="0" t="n">
        <v>5.58086552427142E-005</v>
      </c>
      <c r="U1172" s="0" t="n">
        <f aca="false">(SQRT(((P1172/G1172)^2)+((Q1172/H1172)^2)+((R1172/I1172)^2)+((S1172/J1172)^2)+((T1172/K1172)^2)))*O1172</f>
        <v>3.31728523569595E-005</v>
      </c>
      <c r="V1172" s="0" t="n">
        <f aca="false">O1172&gt;U1172</f>
        <v>1</v>
      </c>
      <c r="W1172" s="0" t="n">
        <v>250161.220043573</v>
      </c>
      <c r="X1172" s="0" t="n">
        <v>4.994E-006</v>
      </c>
      <c r="Y1172" s="0" t="n">
        <f aca="false">(W1172*X1172)*EXP(L1172*M1172)</f>
        <v>1.2493051328976</v>
      </c>
      <c r="Z1172" s="0" t="n">
        <v>1259029.91469139</v>
      </c>
      <c r="AA1172" s="0" t="n">
        <v>6507.82824848106</v>
      </c>
      <c r="AB1172" s="0" t="n">
        <f aca="false">X1172*0.1</f>
        <v>4.994E-007</v>
      </c>
      <c r="AC1172" s="0" t="n">
        <f aca="false">(SQRT(((AA1172/W1172)^2)+((AB1172/X1172)^2)))*Y1172</f>
        <v>0.129088687647645</v>
      </c>
      <c r="AD1172" s="0" t="n">
        <v>5.223868284E-006</v>
      </c>
      <c r="AE1172" s="0" t="n">
        <f aca="false">(W1172*AD1172)*EXP(L1172*M1172)</f>
        <v>1.30680926327237</v>
      </c>
      <c r="AF1172" s="0" t="n">
        <v>175440.577697652</v>
      </c>
      <c r="AG1172" s="0" t="n">
        <v>6507.82824848106</v>
      </c>
      <c r="AH1172" s="0" t="n">
        <f aca="false">AD1172*0.1</f>
        <v>5.223868284E-007</v>
      </c>
      <c r="AI1172" s="0" t="n">
        <f aca="false">(SQRT(((AG1172/W1172)^2)+((AH1172/AD1172)^2)))*AE1172</f>
        <v>0.135030496841353</v>
      </c>
      <c r="AJ1172" s="0" t="n">
        <v>3.02832944E-007</v>
      </c>
      <c r="AK1172" s="0" t="n">
        <f aca="false">(W1172*AJ1172)*EXP(L1172*M1172)</f>
        <v>0.075757058740427</v>
      </c>
      <c r="AL1172" s="0" t="n">
        <v>175440.577697652</v>
      </c>
      <c r="AM1172" s="0" t="n">
        <v>6507.82824848106</v>
      </c>
      <c r="AN1172" s="0" t="n">
        <f aca="false">AJ1172*0.1</f>
        <v>3.02832944E-008</v>
      </c>
      <c r="AO1172" s="0" t="n">
        <f aca="false">(SQRT(((AM1172/W1172)^2)+((AN1172/AJ1172)^2)))*AK1172</f>
        <v>0.00782785488935379</v>
      </c>
    </row>
    <row r="1173" customFormat="false" ht="15" hidden="false" customHeight="false" outlineLevel="0" collapsed="false">
      <c r="A1173" s="42" t="s">
        <v>692</v>
      </c>
      <c r="B1173" s="40" t="s">
        <v>1703</v>
      </c>
      <c r="C1173" s="0" t="s">
        <v>2122</v>
      </c>
      <c r="D1173" s="41"/>
      <c r="E1173" s="0" t="n">
        <v>8000</v>
      </c>
      <c r="F1173" s="0" t="n">
        <v>7796</v>
      </c>
      <c r="G1173" s="0" t="n">
        <f aca="false">(((F1173*3.7852*35.81)/1000)/(H1173^2))*1.2732</f>
        <v>21.0223682240001</v>
      </c>
      <c r="H1173" s="0" t="n">
        <v>8</v>
      </c>
      <c r="I1173" s="0" t="n">
        <v>47.4395561770686</v>
      </c>
      <c r="J1173" s="0" t="n">
        <v>68.0016224983599</v>
      </c>
      <c r="K1173" s="0" t="n">
        <v>3.82238500207701</v>
      </c>
      <c r="L1173" s="0" t="n">
        <v>0.005</v>
      </c>
      <c r="M1173" s="0" t="n">
        <v>0</v>
      </c>
      <c r="N1173" s="0" t="n">
        <v>2179.75562976946</v>
      </c>
      <c r="O1173" s="0" t="n">
        <f aca="false">(N1173/2204.59)*EXP(L1173*M1173)</f>
        <v>0.988735152463478</v>
      </c>
      <c r="P1173" s="0" t="n">
        <v>0.107322321005691</v>
      </c>
      <c r="Q1173" s="0" t="n">
        <v>0.0548813846852914</v>
      </c>
      <c r="R1173" s="0" t="n">
        <f aca="false">18.998926608387*(I1173/Hoja4!$CJ$2)</f>
        <v>0.173281601224773</v>
      </c>
      <c r="S1173" s="0" t="n">
        <v>0.346725101597201</v>
      </c>
      <c r="T1173" s="0" t="n">
        <v>0.0215793379964769</v>
      </c>
      <c r="U1173" s="0" t="n">
        <f aca="false">(SQRT(((P1173/G1173)^2)+((Q1173/H1173)^2)+((R1173/I1173)^2)+((S1173/J1173)^2)+((T1173/K1173)^2)))*O1173</f>
        <v>0.0118786555658007</v>
      </c>
      <c r="V1173" s="0" t="n">
        <f aca="false">O1173&gt;U1173</f>
        <v>1</v>
      </c>
      <c r="W1173" s="0" t="n">
        <v>369838.779956427</v>
      </c>
      <c r="X1173" s="0" t="n">
        <v>4.994E-006</v>
      </c>
      <c r="Y1173" s="0" t="n">
        <f aca="false">(W1173*X1173)*EXP(L1173*M1173)</f>
        <v>1.8469748671024</v>
      </c>
      <c r="Z1173" s="0" t="n">
        <v>35078.5662036645</v>
      </c>
      <c r="AA1173" s="0" t="n">
        <v>3748.14709444969</v>
      </c>
      <c r="AB1173" s="0" t="n">
        <f aca="false">X1173*0.1</f>
        <v>4.994E-007</v>
      </c>
      <c r="AC1173" s="0" t="n">
        <f aca="false">(SQRT(((AA1173/W1173)^2)+((AB1173/X1173)^2)))*Y1173</f>
        <v>0.185643568034207</v>
      </c>
      <c r="AD1173" s="0" t="n">
        <v>5.223868284E-006</v>
      </c>
      <c r="AE1173" s="0" t="n">
        <f aca="false">(W1173*AD1173)*EXP(L1173*M1173)</f>
        <v>1.93198907280763</v>
      </c>
      <c r="AF1173" s="0" t="n">
        <v>35078.5662036645</v>
      </c>
      <c r="AG1173" s="0" t="n">
        <v>3748.14709444969</v>
      </c>
      <c r="AH1173" s="0" t="n">
        <f aca="false">AD1173*0.1</f>
        <v>5.223868284E-007</v>
      </c>
      <c r="AI1173" s="0" t="n">
        <f aca="false">(SQRT(((AG1173/W1173)^2)+((AH1173/AD1173)^2)))*AE1173</f>
        <v>0.194188535679313</v>
      </c>
      <c r="AJ1173" s="0" t="n">
        <v>3.02832944E-007</v>
      </c>
      <c r="AK1173" s="0" t="n">
        <f aca="false">(W1173*AJ1173)*EXP(L1173*M1173)</f>
        <v>0.111999366539573</v>
      </c>
      <c r="AL1173" s="0" t="n">
        <v>35078.5662036645</v>
      </c>
      <c r="AM1173" s="0" t="n">
        <v>3748.14709444969</v>
      </c>
      <c r="AN1173" s="0" t="n">
        <f aca="false">AJ1173*0.1</f>
        <v>3.02832944E-008</v>
      </c>
      <c r="AO1173" s="0" t="n">
        <f aca="false">(SQRT(((AM1173/W1173)^2)+((AN1173/AJ1173)^2)))*AK1173</f>
        <v>0.0112573064161921</v>
      </c>
    </row>
    <row r="1174" customFormat="false" ht="15" hidden="false" customHeight="false" outlineLevel="0" collapsed="false">
      <c r="A1174" s="42" t="s">
        <v>692</v>
      </c>
      <c r="B1174" s="32"/>
      <c r="C1174" s="0" t="s">
        <v>2153</v>
      </c>
      <c r="D1174" s="47"/>
      <c r="E1174" s="0" t="n">
        <v>8000</v>
      </c>
      <c r="F1174" s="0" t="n">
        <v>7796</v>
      </c>
      <c r="G1174" s="0" t="n">
        <f aca="false">(((F1174*3.7852*35.81)/1000)/(H1174^2))*1.2732</f>
        <v>21.0223682240001</v>
      </c>
      <c r="H1174" s="0" t="n">
        <v>8</v>
      </c>
      <c r="I1174" s="0" t="n">
        <v>32.0884068809098</v>
      </c>
      <c r="J1174" s="0" t="n">
        <v>130.009325504884</v>
      </c>
      <c r="K1174" s="0" t="n">
        <v>0.00593973</v>
      </c>
      <c r="L1174" s="0" t="n">
        <v>0.005</v>
      </c>
      <c r="M1174" s="0" t="n">
        <v>0</v>
      </c>
      <c r="N1174" s="0" t="n">
        <v>4.59918365290689</v>
      </c>
      <c r="O1174" s="0" t="n">
        <f aca="false">(N1174/2204.59)*EXP(L1174*M1174)</f>
        <v>0.00208618548251915</v>
      </c>
      <c r="P1174" s="0" t="n">
        <v>0.107322321005691</v>
      </c>
      <c r="Q1174" s="0" t="n">
        <v>0.0548813846852914</v>
      </c>
      <c r="R1174" s="0" t="n">
        <f aca="false">18.998926608387*(I1174/Hoja4!$CJ$2)</f>
        <v>0.117208738301052</v>
      </c>
      <c r="S1174" s="0" t="n">
        <v>1.14894745568521</v>
      </c>
      <c r="T1174" s="0" t="n">
        <v>5.58086552427142E-005</v>
      </c>
      <c r="U1174" s="0" t="n">
        <f aca="false">(SQRT(((P1174/G1174)^2)+((Q1174/H1174)^2)+((R1174/I1174)^2)+((S1174/J1174)^2)+((T1174/K1174)^2)))*O1174</f>
        <v>3.31728523569595E-005</v>
      </c>
      <c r="V1174" s="0" t="n">
        <f aca="false">O1174&gt;U1174</f>
        <v>1</v>
      </c>
      <c r="W1174" s="0" t="n">
        <v>250161.220043573</v>
      </c>
      <c r="X1174" s="0" t="n">
        <v>4.994E-006</v>
      </c>
      <c r="Y1174" s="0" t="n">
        <f aca="false">(W1174*X1174)*EXP(L1174*M1174)</f>
        <v>1.2493051328976</v>
      </c>
      <c r="Z1174" s="0" t="n">
        <v>214115.745047665</v>
      </c>
      <c r="AA1174" s="0" t="n">
        <v>6507.82824848106</v>
      </c>
      <c r="AB1174" s="0" t="n">
        <f aca="false">X1174*0.1</f>
        <v>4.994E-007</v>
      </c>
      <c r="AC1174" s="0" t="n">
        <f aca="false">(SQRT(((AA1174/W1174)^2)+((AB1174/X1174)^2)))*Y1174</f>
        <v>0.129088687647645</v>
      </c>
      <c r="AD1174" s="0" t="n">
        <v>5.223868284E-006</v>
      </c>
      <c r="AE1174" s="0" t="n">
        <f aca="false">(W1174*AD1174)*EXP(L1174*M1174)</f>
        <v>1.30680926327237</v>
      </c>
      <c r="AF1174" s="0" t="n">
        <v>214115.745047665</v>
      </c>
      <c r="AG1174" s="0" t="n">
        <v>6507.82824848106</v>
      </c>
      <c r="AH1174" s="0" t="n">
        <f aca="false">AD1174*0.1</f>
        <v>5.223868284E-007</v>
      </c>
      <c r="AI1174" s="0" t="n">
        <f aca="false">(SQRT(((AG1174/W1174)^2)+((AH1174/AD1174)^2)))*AE1174</f>
        <v>0.135030496841353</v>
      </c>
      <c r="AJ1174" s="0" t="n">
        <v>3.02832944E-007</v>
      </c>
      <c r="AK1174" s="0" t="n">
        <f aca="false">(W1174*AJ1174)*EXP(L1174*M1174)</f>
        <v>0.075757058740427</v>
      </c>
      <c r="AL1174" s="0" t="n">
        <v>214115.745047665</v>
      </c>
      <c r="AM1174" s="0" t="n">
        <v>6507.82824848106</v>
      </c>
      <c r="AN1174" s="0" t="n">
        <f aca="false">AJ1174*0.1</f>
        <v>3.02832944E-008</v>
      </c>
      <c r="AO1174" s="0" t="n">
        <f aca="false">(SQRT(((AM1174/W1174)^2)+((AN1174/AJ1174)^2)))*AK1174</f>
        <v>0.00782785488935379</v>
      </c>
    </row>
    <row r="1175" customFormat="false" ht="15" hidden="false" customHeight="false" outlineLevel="0" collapsed="false">
      <c r="A1175" s="42" t="s">
        <v>692</v>
      </c>
      <c r="B1175" s="40" t="s">
        <v>1706</v>
      </c>
      <c r="C1175" s="0" t="s">
        <v>2122</v>
      </c>
      <c r="D1175" s="45"/>
      <c r="E1175" s="0" t="n">
        <v>8000</v>
      </c>
      <c r="F1175" s="0" t="n">
        <v>7796</v>
      </c>
      <c r="G1175" s="0" t="n">
        <f aca="false">(((F1175*3.7852*35.81)/1000)/(H1175^2))*1.2732</f>
        <v>21.0223682240001</v>
      </c>
      <c r="H1175" s="0" t="n">
        <v>8</v>
      </c>
      <c r="I1175" s="0" t="n">
        <v>47.4395561770686</v>
      </c>
      <c r="J1175" s="0" t="n">
        <v>68.0016224983599</v>
      </c>
      <c r="K1175" s="0" t="n">
        <v>3.82238500207701</v>
      </c>
      <c r="L1175" s="0" t="n">
        <v>0.005</v>
      </c>
      <c r="M1175" s="0" t="n">
        <v>0</v>
      </c>
      <c r="N1175" s="0" t="n">
        <v>2179.75562976946</v>
      </c>
      <c r="O1175" s="0" t="n">
        <f aca="false">(N1175/2204.59)*EXP(L1175*M1175)</f>
        <v>0.988735152463478</v>
      </c>
      <c r="P1175" s="0" t="n">
        <v>0.107322321005691</v>
      </c>
      <c r="Q1175" s="0" t="n">
        <v>0.0548813846852914</v>
      </c>
      <c r="R1175" s="0" t="n">
        <f aca="false">18.998926608387*(I1175/Hoja4!$CJ$2)</f>
        <v>0.173281601224773</v>
      </c>
      <c r="S1175" s="0" t="n">
        <v>0.346725101597201</v>
      </c>
      <c r="T1175" s="0" t="n">
        <v>0.0215793379964769</v>
      </c>
      <c r="U1175" s="0" t="n">
        <f aca="false">(SQRT(((P1175/G1175)^2)+((Q1175/H1175)^2)+((R1175/I1175)^2)+((S1175/J1175)^2)+((T1175/K1175)^2)))*O1175</f>
        <v>0.0118786555658007</v>
      </c>
      <c r="V1175" s="0" t="n">
        <f aca="false">O1175&gt;U1175</f>
        <v>1</v>
      </c>
      <c r="W1175" s="0" t="n">
        <v>369838.779956427</v>
      </c>
      <c r="X1175" s="0" t="n">
        <v>4.994E-006</v>
      </c>
      <c r="Y1175" s="0" t="n">
        <f aca="false">(W1175*X1175)*EXP(L1175*M1175)</f>
        <v>1.8469748671024</v>
      </c>
      <c r="Z1175" s="0" t="n">
        <v>18318.5541108487</v>
      </c>
      <c r="AA1175" s="0" t="n">
        <v>3748.14709444969</v>
      </c>
      <c r="AB1175" s="0" t="n">
        <f aca="false">X1175*0.1</f>
        <v>4.994E-007</v>
      </c>
      <c r="AC1175" s="0" t="n">
        <f aca="false">(SQRT(((AA1175/W1175)^2)+((AB1175/X1175)^2)))*Y1175</f>
        <v>0.185643568034207</v>
      </c>
      <c r="AD1175" s="0" t="n">
        <v>5.223868284E-006</v>
      </c>
      <c r="AE1175" s="0" t="n">
        <f aca="false">(W1175*AD1175)*EXP(L1175*M1175)</f>
        <v>1.93198907280763</v>
      </c>
      <c r="AF1175" s="0" t="n">
        <v>18318.5541108487</v>
      </c>
      <c r="AG1175" s="0" t="n">
        <v>3748.14709444969</v>
      </c>
      <c r="AH1175" s="0" t="n">
        <f aca="false">AD1175*0.1</f>
        <v>5.223868284E-007</v>
      </c>
      <c r="AI1175" s="0" t="n">
        <f aca="false">(SQRT(((AG1175/W1175)^2)+((AH1175/AD1175)^2)))*AE1175</f>
        <v>0.194188535679313</v>
      </c>
      <c r="AJ1175" s="0" t="n">
        <v>3.02832944E-007</v>
      </c>
      <c r="AK1175" s="0" t="n">
        <f aca="false">(W1175*AJ1175)*EXP(L1175*M1175)</f>
        <v>0.111999366539573</v>
      </c>
      <c r="AL1175" s="0" t="n">
        <v>18318.5541108487</v>
      </c>
      <c r="AM1175" s="0" t="n">
        <v>3748.14709444969</v>
      </c>
      <c r="AN1175" s="0" t="n">
        <f aca="false">AJ1175*0.1</f>
        <v>3.02832944E-008</v>
      </c>
      <c r="AO1175" s="0" t="n">
        <f aca="false">(SQRT(((AM1175/W1175)^2)+((AN1175/AJ1175)^2)))*AK1175</f>
        <v>0.0112573064161921</v>
      </c>
    </row>
    <row r="1176" customFormat="false" ht="15" hidden="false" customHeight="false" outlineLevel="0" collapsed="false">
      <c r="A1176" s="42" t="s">
        <v>692</v>
      </c>
      <c r="B1176" s="32"/>
      <c r="C1176" s="0" t="s">
        <v>2153</v>
      </c>
      <c r="D1176" s="47"/>
      <c r="E1176" s="0" t="n">
        <v>8000</v>
      </c>
      <c r="F1176" s="0" t="n">
        <v>7796</v>
      </c>
      <c r="G1176" s="0" t="n">
        <f aca="false">(((F1176*3.7852*35.81)/1000)/(H1176^2))*1.2732</f>
        <v>21.0223682240001</v>
      </c>
      <c r="H1176" s="0" t="n">
        <v>8</v>
      </c>
      <c r="I1176" s="0" t="n">
        <v>32.0884068809098</v>
      </c>
      <c r="J1176" s="0" t="n">
        <v>130.009325504884</v>
      </c>
      <c r="K1176" s="0" t="n">
        <v>0.00593973</v>
      </c>
      <c r="L1176" s="0" t="n">
        <v>0.005</v>
      </c>
      <c r="M1176" s="0" t="n">
        <v>0</v>
      </c>
      <c r="N1176" s="0" t="n">
        <v>4.59918365290689</v>
      </c>
      <c r="O1176" s="0" t="n">
        <f aca="false">(N1176/2204.59)*EXP(L1176*M1176)</f>
        <v>0.00208618548251915</v>
      </c>
      <c r="P1176" s="0" t="n">
        <v>0.107322321005691</v>
      </c>
      <c r="Q1176" s="0" t="n">
        <v>0.0548813846852914</v>
      </c>
      <c r="R1176" s="0" t="n">
        <f aca="false">18.998926608387*(I1176/Hoja4!$CJ$2)</f>
        <v>0.117208738301052</v>
      </c>
      <c r="S1176" s="0" t="n">
        <v>1.14894745568521</v>
      </c>
      <c r="T1176" s="0" t="n">
        <v>5.58086552427142E-005</v>
      </c>
      <c r="U1176" s="0" t="n">
        <f aca="false">(SQRT(((P1176/G1176)^2)+((Q1176/H1176)^2)+((R1176/I1176)^2)+((S1176/J1176)^2)+((T1176/K1176)^2)))*O1176</f>
        <v>3.31728523569595E-005</v>
      </c>
      <c r="V1176" s="0" t="n">
        <f aca="false">O1176&gt;U1176</f>
        <v>1</v>
      </c>
      <c r="W1176" s="0" t="n">
        <v>250161.220043573</v>
      </c>
      <c r="X1176" s="0" t="n">
        <v>4.994E-006</v>
      </c>
      <c r="Y1176" s="0" t="n">
        <f aca="false">(W1176*X1176)*EXP(L1176*M1176)</f>
        <v>1.2493051328976</v>
      </c>
      <c r="Z1176" s="0" t="n">
        <v>35078.5662036645</v>
      </c>
      <c r="AA1176" s="0" t="n">
        <v>6507.82824848106</v>
      </c>
      <c r="AB1176" s="0" t="n">
        <f aca="false">X1176*0.1</f>
        <v>4.994E-007</v>
      </c>
      <c r="AC1176" s="0" t="n">
        <f aca="false">(SQRT(((AA1176/W1176)^2)+((AB1176/X1176)^2)))*Y1176</f>
        <v>0.129088687647645</v>
      </c>
      <c r="AD1176" s="0" t="n">
        <v>5.223868284E-006</v>
      </c>
      <c r="AE1176" s="0" t="n">
        <f aca="false">(W1176*AD1176)*EXP(L1176*M1176)</f>
        <v>1.30680926327237</v>
      </c>
      <c r="AF1176" s="0" t="n">
        <v>35078.5662036645</v>
      </c>
      <c r="AG1176" s="0" t="n">
        <v>6507.82824848106</v>
      </c>
      <c r="AH1176" s="0" t="n">
        <f aca="false">AD1176*0.1</f>
        <v>5.223868284E-007</v>
      </c>
      <c r="AI1176" s="0" t="n">
        <f aca="false">(SQRT(((AG1176/W1176)^2)+((AH1176/AD1176)^2)))*AE1176</f>
        <v>0.135030496841353</v>
      </c>
      <c r="AJ1176" s="0" t="n">
        <v>3.02832944E-007</v>
      </c>
      <c r="AK1176" s="0" t="n">
        <f aca="false">(W1176*AJ1176)*EXP(L1176*M1176)</f>
        <v>0.075757058740427</v>
      </c>
      <c r="AL1176" s="0" t="n">
        <v>35078.5662036645</v>
      </c>
      <c r="AM1176" s="0" t="n">
        <v>6507.82824848106</v>
      </c>
      <c r="AN1176" s="0" t="n">
        <f aca="false">AJ1176*0.1</f>
        <v>3.02832944E-008</v>
      </c>
      <c r="AO1176" s="0" t="n">
        <f aca="false">(SQRT(((AM1176/W1176)^2)+((AN1176/AJ1176)^2)))*AK1176</f>
        <v>0.00782785488935379</v>
      </c>
    </row>
    <row r="1177" customFormat="false" ht="15" hidden="false" customHeight="false" outlineLevel="0" collapsed="false">
      <c r="A1177" s="42" t="s">
        <v>692</v>
      </c>
      <c r="B1177" s="40" t="s">
        <v>1709</v>
      </c>
      <c r="C1177" s="0" t="s">
        <v>2122</v>
      </c>
      <c r="D1177" s="41"/>
      <c r="E1177" s="0" t="n">
        <v>8000</v>
      </c>
      <c r="F1177" s="0" t="n">
        <v>7796</v>
      </c>
      <c r="G1177" s="0" t="n">
        <f aca="false">(((F1177*3.7852*35.81)/1000)/(H1177^2))*1.2732</f>
        <v>21.0223682240001</v>
      </c>
      <c r="H1177" s="0" t="n">
        <v>8</v>
      </c>
      <c r="I1177" s="0" t="n">
        <v>47.4395561770686</v>
      </c>
      <c r="J1177" s="0" t="n">
        <v>68.0016224983599</v>
      </c>
      <c r="K1177" s="0" t="n">
        <v>3.82238500207701</v>
      </c>
      <c r="L1177" s="0" t="n">
        <v>0.005</v>
      </c>
      <c r="M1177" s="0" t="n">
        <v>0</v>
      </c>
      <c r="N1177" s="0" t="n">
        <v>2179.75562976946</v>
      </c>
      <c r="O1177" s="0" t="n">
        <f aca="false">(N1177/2204.59)*EXP(L1177*M1177)</f>
        <v>0.988735152463478</v>
      </c>
      <c r="P1177" s="0" t="n">
        <v>0.107322321005691</v>
      </c>
      <c r="Q1177" s="0" t="n">
        <v>0.0548813846852914</v>
      </c>
      <c r="R1177" s="0" t="n">
        <f aca="false">18.998926608387*(I1177/Hoja4!$CJ$2)</f>
        <v>0.173281601224773</v>
      </c>
      <c r="S1177" s="0" t="n">
        <v>0.346725101597201</v>
      </c>
      <c r="T1177" s="0" t="n">
        <v>0.0215793379964769</v>
      </c>
      <c r="U1177" s="0" t="n">
        <f aca="false">(SQRT(((P1177/G1177)^2)+((Q1177/H1177)^2)+((R1177/I1177)^2)+((S1177/J1177)^2)+((T1177/K1177)^2)))*O1177</f>
        <v>0.0118786555658007</v>
      </c>
      <c r="V1177" s="0" t="n">
        <f aca="false">O1177&gt;U1177</f>
        <v>1</v>
      </c>
      <c r="W1177" s="0" t="n">
        <v>369838.779956427</v>
      </c>
      <c r="X1177" s="0" t="n">
        <v>4.994E-006</v>
      </c>
      <c r="Y1177" s="0" t="n">
        <f aca="false">(W1177*X1177)*EXP(L1177*M1177)</f>
        <v>1.8469748671024</v>
      </c>
      <c r="Z1177" s="0" t="n">
        <v>214115.745047665</v>
      </c>
      <c r="AA1177" s="0" t="n">
        <v>3748.14709444969</v>
      </c>
      <c r="AB1177" s="0" t="n">
        <f aca="false">X1177*0.1</f>
        <v>4.994E-007</v>
      </c>
      <c r="AC1177" s="0" t="n">
        <f aca="false">(SQRT(((AA1177/W1177)^2)+((AB1177/X1177)^2)))*Y1177</f>
        <v>0.185643568034207</v>
      </c>
      <c r="AD1177" s="0" t="n">
        <v>5.223868284E-006</v>
      </c>
      <c r="AE1177" s="0" t="n">
        <f aca="false">(W1177*AD1177)*EXP(L1177*M1177)</f>
        <v>1.93198907280763</v>
      </c>
      <c r="AF1177" s="0" t="n">
        <v>214115.745047665</v>
      </c>
      <c r="AG1177" s="0" t="n">
        <v>3748.14709444969</v>
      </c>
      <c r="AH1177" s="0" t="n">
        <f aca="false">AD1177*0.1</f>
        <v>5.223868284E-007</v>
      </c>
      <c r="AI1177" s="0" t="n">
        <f aca="false">(SQRT(((AG1177/W1177)^2)+((AH1177/AD1177)^2)))*AE1177</f>
        <v>0.194188535679313</v>
      </c>
      <c r="AJ1177" s="0" t="n">
        <v>3.02832944E-007</v>
      </c>
      <c r="AK1177" s="0" t="n">
        <f aca="false">(W1177*AJ1177)*EXP(L1177*M1177)</f>
        <v>0.111999366539573</v>
      </c>
      <c r="AL1177" s="0" t="n">
        <v>214115.745047665</v>
      </c>
      <c r="AM1177" s="0" t="n">
        <v>3748.14709444969</v>
      </c>
      <c r="AN1177" s="0" t="n">
        <f aca="false">AJ1177*0.1</f>
        <v>3.02832944E-008</v>
      </c>
      <c r="AO1177" s="0" t="n">
        <f aca="false">(SQRT(((AM1177/W1177)^2)+((AN1177/AJ1177)^2)))*AK1177</f>
        <v>0.0112573064161921</v>
      </c>
    </row>
    <row r="1178" customFormat="false" ht="15" hidden="false" customHeight="false" outlineLevel="0" collapsed="false">
      <c r="A1178" s="42" t="s">
        <v>692</v>
      </c>
      <c r="B1178" s="32"/>
      <c r="C1178" s="0" t="s">
        <v>2153</v>
      </c>
      <c r="D1178" s="47"/>
      <c r="E1178" s="0" t="n">
        <v>8000</v>
      </c>
      <c r="F1178" s="0" t="n">
        <v>7796</v>
      </c>
      <c r="G1178" s="0" t="n">
        <f aca="false">(((F1178*3.7852*35.81)/1000)/(H1178^2))*1.2732</f>
        <v>21.0223682240001</v>
      </c>
      <c r="H1178" s="0" t="n">
        <v>8</v>
      </c>
      <c r="I1178" s="0" t="n">
        <v>32.0884068809098</v>
      </c>
      <c r="J1178" s="0" t="n">
        <v>130.009325504884</v>
      </c>
      <c r="K1178" s="0" t="n">
        <v>0.00593973</v>
      </c>
      <c r="L1178" s="0" t="n">
        <v>0.005</v>
      </c>
      <c r="M1178" s="0" t="n">
        <v>0</v>
      </c>
      <c r="N1178" s="0" t="n">
        <v>4.59918365290689</v>
      </c>
      <c r="O1178" s="0" t="n">
        <f aca="false">(N1178/2204.59)*EXP(L1178*M1178)</f>
        <v>0.00208618548251915</v>
      </c>
      <c r="P1178" s="0" t="n">
        <v>0.107322321005691</v>
      </c>
      <c r="Q1178" s="0" t="n">
        <v>0.0548813846852914</v>
      </c>
      <c r="R1178" s="0" t="n">
        <f aca="false">18.998926608387*(I1178/Hoja4!$CJ$2)</f>
        <v>0.117208738301052</v>
      </c>
      <c r="S1178" s="0" t="n">
        <v>1.14894745568521</v>
      </c>
      <c r="T1178" s="0" t="n">
        <v>5.58086552427142E-005</v>
      </c>
      <c r="U1178" s="0" t="n">
        <f aca="false">(SQRT(((P1178/G1178)^2)+((Q1178/H1178)^2)+((R1178/I1178)^2)+((S1178/J1178)^2)+((T1178/K1178)^2)))*O1178</f>
        <v>3.31728523569595E-005</v>
      </c>
      <c r="V1178" s="0" t="n">
        <f aca="false">O1178&gt;U1178</f>
        <v>1</v>
      </c>
      <c r="W1178" s="0" t="n">
        <v>250161.220043573</v>
      </c>
      <c r="X1178" s="0" t="n">
        <v>4.994E-006</v>
      </c>
      <c r="Y1178" s="0" t="n">
        <f aca="false">(W1178*X1178)*EXP(L1178*M1178)</f>
        <v>1.2493051328976</v>
      </c>
      <c r="Z1178" s="0" t="n">
        <v>18318.5541108487</v>
      </c>
      <c r="AA1178" s="0" t="n">
        <v>6507.82824848106</v>
      </c>
      <c r="AB1178" s="0" t="n">
        <f aca="false">X1178*0.1</f>
        <v>4.994E-007</v>
      </c>
      <c r="AC1178" s="0" t="n">
        <f aca="false">(SQRT(((AA1178/W1178)^2)+((AB1178/X1178)^2)))*Y1178</f>
        <v>0.129088687647645</v>
      </c>
      <c r="AD1178" s="0" t="n">
        <v>5.223868284E-006</v>
      </c>
      <c r="AE1178" s="0" t="n">
        <f aca="false">(W1178*AD1178)*EXP(L1178*M1178)</f>
        <v>1.30680926327237</v>
      </c>
      <c r="AF1178" s="0" t="n">
        <v>18318.5541108487</v>
      </c>
      <c r="AG1178" s="0" t="n">
        <v>6507.82824848106</v>
      </c>
      <c r="AH1178" s="0" t="n">
        <f aca="false">AD1178*0.1</f>
        <v>5.223868284E-007</v>
      </c>
      <c r="AI1178" s="0" t="n">
        <f aca="false">(SQRT(((AG1178/W1178)^2)+((AH1178/AD1178)^2)))*AE1178</f>
        <v>0.135030496841353</v>
      </c>
      <c r="AJ1178" s="0" t="n">
        <v>3.02832944E-007</v>
      </c>
      <c r="AK1178" s="0" t="n">
        <f aca="false">(W1178*AJ1178)*EXP(L1178*M1178)</f>
        <v>0.075757058740427</v>
      </c>
      <c r="AL1178" s="0" t="n">
        <v>18318.5541108487</v>
      </c>
      <c r="AM1178" s="0" t="n">
        <v>6507.82824848106</v>
      </c>
      <c r="AN1178" s="0" t="n">
        <f aca="false">AJ1178*0.1</f>
        <v>3.02832944E-008</v>
      </c>
      <c r="AO1178" s="0" t="n">
        <f aca="false">(SQRT(((AM1178/W1178)^2)+((AN1178/AJ1178)^2)))*AK1178</f>
        <v>0.00782785488935379</v>
      </c>
    </row>
    <row r="1179" customFormat="false" ht="15" hidden="false" customHeight="false" outlineLevel="0" collapsed="false">
      <c r="A1179" s="42" t="s">
        <v>692</v>
      </c>
      <c r="B1179" s="40" t="s">
        <v>1712</v>
      </c>
      <c r="C1179" s="0" t="s">
        <v>2122</v>
      </c>
      <c r="D1179" s="41"/>
      <c r="E1179" s="0" t="n">
        <v>8000</v>
      </c>
      <c r="F1179" s="0" t="n">
        <v>7796</v>
      </c>
      <c r="G1179" s="0" t="n">
        <f aca="false">(((F1179*3.7852*35.81)/1000)/(H1179^2))*1.2732</f>
        <v>21.0223682240001</v>
      </c>
      <c r="H1179" s="0" t="n">
        <v>8</v>
      </c>
      <c r="I1179" s="0" t="n">
        <v>47.4395561770686</v>
      </c>
      <c r="J1179" s="0" t="n">
        <v>68.0016224983599</v>
      </c>
      <c r="K1179" s="0" t="n">
        <v>3.82238500207701</v>
      </c>
      <c r="L1179" s="0" t="n">
        <v>0.005</v>
      </c>
      <c r="M1179" s="0" t="n">
        <v>0</v>
      </c>
      <c r="N1179" s="0" t="n">
        <v>2179.75562976946</v>
      </c>
      <c r="O1179" s="0" t="n">
        <f aca="false">(N1179/2204.59)*EXP(L1179*M1179)</f>
        <v>0.988735152463478</v>
      </c>
      <c r="P1179" s="0" t="n">
        <v>0.107322321005691</v>
      </c>
      <c r="Q1179" s="0" t="n">
        <v>0.0548813846852914</v>
      </c>
      <c r="R1179" s="0" t="n">
        <f aca="false">18.998926608387*(I1179/Hoja4!$CJ$2)</f>
        <v>0.173281601224773</v>
      </c>
      <c r="S1179" s="0" t="n">
        <v>0.346725101597201</v>
      </c>
      <c r="T1179" s="0" t="n">
        <v>0.0215793379964769</v>
      </c>
      <c r="U1179" s="0" t="n">
        <f aca="false">(SQRT(((P1179/G1179)^2)+((Q1179/H1179)^2)+((R1179/I1179)^2)+((S1179/J1179)^2)+((T1179/K1179)^2)))*O1179</f>
        <v>0.0118786555658007</v>
      </c>
      <c r="V1179" s="0" t="n">
        <f aca="false">O1179&gt;U1179</f>
        <v>1</v>
      </c>
      <c r="W1179" s="0" t="n">
        <v>369838.779956427</v>
      </c>
      <c r="X1179" s="0" t="n">
        <v>4.994E-006</v>
      </c>
      <c r="Y1179" s="0" t="n">
        <f aca="false">(W1179*X1179)*EXP(L1179*M1179)</f>
        <v>1.8469748671024</v>
      </c>
      <c r="Z1179" s="0" t="n">
        <v>35078.5662036645</v>
      </c>
      <c r="AA1179" s="0" t="n">
        <v>3748.14709444969</v>
      </c>
      <c r="AB1179" s="0" t="n">
        <f aca="false">X1179*0.1</f>
        <v>4.994E-007</v>
      </c>
      <c r="AC1179" s="0" t="n">
        <f aca="false">(SQRT(((AA1179/W1179)^2)+((AB1179/X1179)^2)))*Y1179</f>
        <v>0.185643568034207</v>
      </c>
      <c r="AD1179" s="0" t="n">
        <v>5.223868284E-006</v>
      </c>
      <c r="AE1179" s="0" t="n">
        <f aca="false">(W1179*AD1179)*EXP(L1179*M1179)</f>
        <v>1.93198907280763</v>
      </c>
      <c r="AF1179" s="0" t="n">
        <v>35078.5662036645</v>
      </c>
      <c r="AG1179" s="0" t="n">
        <v>3748.14709444969</v>
      </c>
      <c r="AH1179" s="0" t="n">
        <f aca="false">AD1179*0.1</f>
        <v>5.223868284E-007</v>
      </c>
      <c r="AI1179" s="0" t="n">
        <f aca="false">(SQRT(((AG1179/W1179)^2)+((AH1179/AD1179)^2)))*AE1179</f>
        <v>0.194188535679313</v>
      </c>
      <c r="AJ1179" s="0" t="n">
        <v>3.02832944E-007</v>
      </c>
      <c r="AK1179" s="0" t="n">
        <f aca="false">(W1179*AJ1179)*EXP(L1179*M1179)</f>
        <v>0.111999366539573</v>
      </c>
      <c r="AL1179" s="0" t="n">
        <v>35078.5662036645</v>
      </c>
      <c r="AM1179" s="0" t="n">
        <v>3748.14709444969</v>
      </c>
      <c r="AN1179" s="0" t="n">
        <f aca="false">AJ1179*0.1</f>
        <v>3.02832944E-008</v>
      </c>
      <c r="AO1179" s="0" t="n">
        <f aca="false">(SQRT(((AM1179/W1179)^2)+((AN1179/AJ1179)^2)))*AK1179</f>
        <v>0.0112573064161921</v>
      </c>
    </row>
    <row r="1180" customFormat="false" ht="15" hidden="false" customHeight="false" outlineLevel="0" collapsed="false">
      <c r="A1180" s="42" t="s">
        <v>692</v>
      </c>
      <c r="B1180" s="32"/>
      <c r="C1180" s="0" t="s">
        <v>2153</v>
      </c>
      <c r="D1180" s="47"/>
      <c r="E1180" s="0" t="n">
        <v>8000</v>
      </c>
      <c r="F1180" s="0" t="n">
        <v>7796</v>
      </c>
      <c r="G1180" s="0" t="n">
        <f aca="false">(((F1180*3.7852*35.81)/1000)/(H1180^2))*1.2732</f>
        <v>21.0223682240001</v>
      </c>
      <c r="H1180" s="0" t="n">
        <v>8</v>
      </c>
      <c r="I1180" s="0" t="n">
        <v>32.0884068809098</v>
      </c>
      <c r="J1180" s="0" t="n">
        <v>130.009325504884</v>
      </c>
      <c r="K1180" s="0" t="n">
        <v>0.00593973</v>
      </c>
      <c r="L1180" s="0" t="n">
        <v>0.005</v>
      </c>
      <c r="M1180" s="0" t="n">
        <v>0</v>
      </c>
      <c r="N1180" s="0" t="n">
        <v>4.59918365290689</v>
      </c>
      <c r="O1180" s="0" t="n">
        <f aca="false">(N1180/2204.59)*EXP(L1180*M1180)</f>
        <v>0.00208618548251915</v>
      </c>
      <c r="P1180" s="0" t="n">
        <v>0.107322321005691</v>
      </c>
      <c r="Q1180" s="0" t="n">
        <v>0.0548813846852914</v>
      </c>
      <c r="R1180" s="0" t="n">
        <f aca="false">18.998926608387*(I1180/Hoja4!$CJ$2)</f>
        <v>0.117208738301052</v>
      </c>
      <c r="S1180" s="0" t="n">
        <v>1.14894745568521</v>
      </c>
      <c r="T1180" s="0" t="n">
        <v>5.58086552427142E-005</v>
      </c>
      <c r="U1180" s="0" t="n">
        <f aca="false">(SQRT(((P1180/G1180)^2)+((Q1180/H1180)^2)+((R1180/I1180)^2)+((S1180/J1180)^2)+((T1180/K1180)^2)))*O1180</f>
        <v>3.31728523569595E-005</v>
      </c>
      <c r="V1180" s="0" t="n">
        <f aca="false">O1180&gt;U1180</f>
        <v>1</v>
      </c>
      <c r="W1180" s="0" t="n">
        <v>250161.220043573</v>
      </c>
      <c r="X1180" s="0" t="n">
        <v>4.994E-006</v>
      </c>
      <c r="Y1180" s="0" t="n">
        <f aca="false">(W1180*X1180)*EXP(L1180*M1180)</f>
        <v>1.2493051328976</v>
      </c>
      <c r="Z1180" s="0" t="n">
        <v>214115.745047665</v>
      </c>
      <c r="AA1180" s="0" t="n">
        <v>6507.82824848106</v>
      </c>
      <c r="AB1180" s="0" t="n">
        <f aca="false">X1180*0.1</f>
        <v>4.994E-007</v>
      </c>
      <c r="AC1180" s="0" t="n">
        <f aca="false">(SQRT(((AA1180/W1180)^2)+((AB1180/X1180)^2)))*Y1180</f>
        <v>0.129088687647645</v>
      </c>
      <c r="AD1180" s="0" t="n">
        <v>5.223868284E-006</v>
      </c>
      <c r="AE1180" s="0" t="n">
        <f aca="false">(W1180*AD1180)*EXP(L1180*M1180)</f>
        <v>1.30680926327237</v>
      </c>
      <c r="AF1180" s="0" t="n">
        <v>214115.745047665</v>
      </c>
      <c r="AG1180" s="0" t="n">
        <v>6507.82824848106</v>
      </c>
      <c r="AH1180" s="0" t="n">
        <f aca="false">AD1180*0.1</f>
        <v>5.223868284E-007</v>
      </c>
      <c r="AI1180" s="0" t="n">
        <f aca="false">(SQRT(((AG1180/W1180)^2)+((AH1180/AD1180)^2)))*AE1180</f>
        <v>0.135030496841353</v>
      </c>
      <c r="AJ1180" s="0" t="n">
        <v>3.02832944E-007</v>
      </c>
      <c r="AK1180" s="0" t="n">
        <f aca="false">(W1180*AJ1180)*EXP(L1180*M1180)</f>
        <v>0.075757058740427</v>
      </c>
      <c r="AL1180" s="0" t="n">
        <v>214115.745047665</v>
      </c>
      <c r="AM1180" s="0" t="n">
        <v>6507.82824848106</v>
      </c>
      <c r="AN1180" s="0" t="n">
        <f aca="false">AJ1180*0.1</f>
        <v>3.02832944E-008</v>
      </c>
      <c r="AO1180" s="0" t="n">
        <f aca="false">(SQRT(((AM1180/W1180)^2)+((AN1180/AJ1180)^2)))*AK1180</f>
        <v>0.00782785488935379</v>
      </c>
    </row>
    <row r="1181" customFormat="false" ht="15" hidden="false" customHeight="false" outlineLevel="0" collapsed="false">
      <c r="A1181" s="42" t="s">
        <v>692</v>
      </c>
      <c r="B1181" s="50" t="s">
        <v>1716</v>
      </c>
      <c r="C1181" s="0" t="s">
        <v>2122</v>
      </c>
      <c r="D1181" s="41"/>
      <c r="E1181" s="0" t="n">
        <v>8000</v>
      </c>
      <c r="F1181" s="0" t="n">
        <v>7796</v>
      </c>
      <c r="G1181" s="0" t="n">
        <f aca="false">(((F1181*3.7852*35.81)/1000)/(H1181^2))*1.2732</f>
        <v>21.0223682240001</v>
      </c>
      <c r="H1181" s="0" t="n">
        <v>8</v>
      </c>
      <c r="I1181" s="0" t="n">
        <v>47.4395561770686</v>
      </c>
      <c r="J1181" s="0" t="n">
        <v>68.0016224983599</v>
      </c>
      <c r="K1181" s="0" t="n">
        <v>3.82238500207701</v>
      </c>
      <c r="L1181" s="0" t="n">
        <v>0.005</v>
      </c>
      <c r="M1181" s="0" t="n">
        <v>0</v>
      </c>
      <c r="N1181" s="0" t="n">
        <v>2179.75562976946</v>
      </c>
      <c r="O1181" s="0" t="n">
        <f aca="false">(N1181/2204.59)*EXP(L1181*M1181)</f>
        <v>0.988735152463478</v>
      </c>
      <c r="P1181" s="0" t="n">
        <v>0.107322321005691</v>
      </c>
      <c r="Q1181" s="0" t="n">
        <v>0.0548813846852914</v>
      </c>
      <c r="R1181" s="0" t="n">
        <f aca="false">18.998926608387*(I1181/Hoja4!$CJ$2)</f>
        <v>0.173281601224773</v>
      </c>
      <c r="S1181" s="0" t="n">
        <v>0.346725101597201</v>
      </c>
      <c r="T1181" s="0" t="n">
        <v>0.0215793379964769</v>
      </c>
      <c r="U1181" s="0" t="n">
        <f aca="false">(SQRT(((P1181/G1181)^2)+((Q1181/H1181)^2)+((R1181/I1181)^2)+((S1181/J1181)^2)+((T1181/K1181)^2)))*O1181</f>
        <v>0.0118786555658007</v>
      </c>
      <c r="V1181" s="0" t="n">
        <f aca="false">O1181&gt;U1181</f>
        <v>1</v>
      </c>
      <c r="W1181" s="0" t="n">
        <v>369838.779956427</v>
      </c>
      <c r="X1181" s="0" t="n">
        <v>4.994E-006</v>
      </c>
      <c r="Y1181" s="0" t="n">
        <f aca="false">(W1181*X1181)*EXP(L1181*M1181)</f>
        <v>1.8469748671024</v>
      </c>
      <c r="Z1181" s="0" t="n">
        <v>18318.5541108487</v>
      </c>
      <c r="AA1181" s="0" t="n">
        <v>3748.14709444969</v>
      </c>
      <c r="AB1181" s="0" t="n">
        <f aca="false">X1181*0.1</f>
        <v>4.994E-007</v>
      </c>
      <c r="AC1181" s="0" t="n">
        <f aca="false">(SQRT(((AA1181/W1181)^2)+((AB1181/X1181)^2)))*Y1181</f>
        <v>0.185643568034207</v>
      </c>
      <c r="AD1181" s="0" t="n">
        <v>5.223868284E-006</v>
      </c>
      <c r="AE1181" s="0" t="n">
        <f aca="false">(W1181*AD1181)*EXP(L1181*M1181)</f>
        <v>1.93198907280763</v>
      </c>
      <c r="AF1181" s="0" t="n">
        <v>18318.5541108487</v>
      </c>
      <c r="AG1181" s="0" t="n">
        <v>3748.14709444969</v>
      </c>
      <c r="AH1181" s="0" t="n">
        <f aca="false">AD1181*0.1</f>
        <v>5.223868284E-007</v>
      </c>
      <c r="AI1181" s="0" t="n">
        <f aca="false">(SQRT(((AG1181/W1181)^2)+((AH1181/AD1181)^2)))*AE1181</f>
        <v>0.194188535679313</v>
      </c>
      <c r="AJ1181" s="0" t="n">
        <v>3.02832944E-007</v>
      </c>
      <c r="AK1181" s="0" t="n">
        <f aca="false">(W1181*AJ1181)*EXP(L1181*M1181)</f>
        <v>0.111999366539573</v>
      </c>
      <c r="AL1181" s="0" t="n">
        <v>18318.5541108487</v>
      </c>
      <c r="AM1181" s="0" t="n">
        <v>3748.14709444969</v>
      </c>
      <c r="AN1181" s="0" t="n">
        <f aca="false">AJ1181*0.1</f>
        <v>3.02832944E-008</v>
      </c>
      <c r="AO1181" s="0" t="n">
        <f aca="false">(SQRT(((AM1181/W1181)^2)+((AN1181/AJ1181)^2)))*AK1181</f>
        <v>0.0112573064161921</v>
      </c>
    </row>
    <row r="1182" customFormat="false" ht="15" hidden="false" customHeight="false" outlineLevel="0" collapsed="false">
      <c r="A1182" s="42" t="s">
        <v>692</v>
      </c>
      <c r="B1182" s="32"/>
      <c r="C1182" s="0" t="s">
        <v>2153</v>
      </c>
      <c r="D1182" s="47"/>
      <c r="E1182" s="0" t="n">
        <v>8000</v>
      </c>
      <c r="F1182" s="0" t="n">
        <v>7796</v>
      </c>
      <c r="G1182" s="0" t="n">
        <f aca="false">(((F1182*3.7852*35.81)/1000)/(H1182^2))*1.2732</f>
        <v>21.0223682240001</v>
      </c>
      <c r="H1182" s="0" t="n">
        <v>8</v>
      </c>
      <c r="I1182" s="0" t="n">
        <v>32.0884068809098</v>
      </c>
      <c r="J1182" s="0" t="n">
        <v>130.009325504884</v>
      </c>
      <c r="K1182" s="0" t="n">
        <v>0.00593973</v>
      </c>
      <c r="L1182" s="0" t="n">
        <v>0.005</v>
      </c>
      <c r="M1182" s="0" t="n">
        <v>0</v>
      </c>
      <c r="N1182" s="0" t="n">
        <v>4.59918365290689</v>
      </c>
      <c r="O1182" s="0" t="n">
        <f aca="false">(N1182/2204.59)*EXP(L1182*M1182)</f>
        <v>0.00208618548251915</v>
      </c>
      <c r="P1182" s="0" t="n">
        <v>0.107322321005691</v>
      </c>
      <c r="Q1182" s="0" t="n">
        <v>0.0548813846852914</v>
      </c>
      <c r="R1182" s="0" t="n">
        <f aca="false">18.998926608387*(I1182/Hoja4!$CJ$2)</f>
        <v>0.117208738301052</v>
      </c>
      <c r="S1182" s="0" t="n">
        <v>1.14894745568521</v>
      </c>
      <c r="T1182" s="0" t="n">
        <v>5.58086552427142E-005</v>
      </c>
      <c r="U1182" s="0" t="n">
        <f aca="false">(SQRT(((P1182/G1182)^2)+((Q1182/H1182)^2)+((R1182/I1182)^2)+((S1182/J1182)^2)+((T1182/K1182)^2)))*O1182</f>
        <v>3.31728523569595E-005</v>
      </c>
      <c r="V1182" s="0" t="n">
        <f aca="false">O1182&gt;U1182</f>
        <v>1</v>
      </c>
      <c r="W1182" s="0" t="n">
        <v>250161.220043573</v>
      </c>
      <c r="X1182" s="0" t="n">
        <v>4.994E-006</v>
      </c>
      <c r="Y1182" s="0" t="n">
        <f aca="false">(W1182*X1182)*EXP(L1182*M1182)</f>
        <v>1.2493051328976</v>
      </c>
      <c r="Z1182" s="0" t="n">
        <v>35078.5662036645</v>
      </c>
      <c r="AA1182" s="0" t="n">
        <v>6507.82824848106</v>
      </c>
      <c r="AB1182" s="0" t="n">
        <f aca="false">X1182*0.1</f>
        <v>4.994E-007</v>
      </c>
      <c r="AC1182" s="0" t="n">
        <f aca="false">(SQRT(((AA1182/W1182)^2)+((AB1182/X1182)^2)))*Y1182</f>
        <v>0.129088687647645</v>
      </c>
      <c r="AD1182" s="0" t="n">
        <v>5.223868284E-006</v>
      </c>
      <c r="AE1182" s="0" t="n">
        <f aca="false">(W1182*AD1182)*EXP(L1182*M1182)</f>
        <v>1.30680926327237</v>
      </c>
      <c r="AF1182" s="0" t="n">
        <v>35078.5662036645</v>
      </c>
      <c r="AG1182" s="0" t="n">
        <v>6507.82824848106</v>
      </c>
      <c r="AH1182" s="0" t="n">
        <f aca="false">AD1182*0.1</f>
        <v>5.223868284E-007</v>
      </c>
      <c r="AI1182" s="0" t="n">
        <f aca="false">(SQRT(((AG1182/W1182)^2)+((AH1182/AD1182)^2)))*AE1182</f>
        <v>0.135030496841353</v>
      </c>
      <c r="AJ1182" s="0" t="n">
        <v>3.02832944E-007</v>
      </c>
      <c r="AK1182" s="0" t="n">
        <f aca="false">(W1182*AJ1182)*EXP(L1182*M1182)</f>
        <v>0.075757058740427</v>
      </c>
      <c r="AL1182" s="0" t="n">
        <v>35078.5662036645</v>
      </c>
      <c r="AM1182" s="0" t="n">
        <v>6507.82824848106</v>
      </c>
      <c r="AN1182" s="0" t="n">
        <f aca="false">AJ1182*0.1</f>
        <v>3.02832944E-008</v>
      </c>
      <c r="AO1182" s="0" t="n">
        <f aca="false">(SQRT(((AM1182/W1182)^2)+((AN1182/AJ1182)^2)))*AK1182</f>
        <v>0.00782785488935379</v>
      </c>
    </row>
    <row r="1183" customFormat="false" ht="15" hidden="false" customHeight="false" outlineLevel="0" collapsed="false">
      <c r="A1183" s="42" t="s">
        <v>692</v>
      </c>
      <c r="B1183" s="40" t="s">
        <v>1720</v>
      </c>
      <c r="C1183" s="0" t="s">
        <v>2122</v>
      </c>
      <c r="D1183" s="41"/>
      <c r="E1183" s="0" t="n">
        <v>8000</v>
      </c>
      <c r="F1183" s="0" t="n">
        <v>7796</v>
      </c>
      <c r="G1183" s="0" t="n">
        <f aca="false">(((F1183*3.7852*35.81)/1000)/(H1183^2))*1.2732</f>
        <v>21.0223682240001</v>
      </c>
      <c r="H1183" s="0" t="n">
        <v>8</v>
      </c>
      <c r="I1183" s="0" t="n">
        <v>47.4395561770686</v>
      </c>
      <c r="J1183" s="0" t="n">
        <v>68.0016224983599</v>
      </c>
      <c r="K1183" s="0" t="n">
        <v>3.82238500207701</v>
      </c>
      <c r="L1183" s="0" t="n">
        <v>0.005</v>
      </c>
      <c r="M1183" s="0" t="n">
        <v>0</v>
      </c>
      <c r="N1183" s="0" t="n">
        <v>2179.75562976946</v>
      </c>
      <c r="O1183" s="0" t="n">
        <f aca="false">(N1183/2204.59)*EXP(L1183*M1183)</f>
        <v>0.988735152463478</v>
      </c>
      <c r="P1183" s="0" t="n">
        <v>0.107322321005691</v>
      </c>
      <c r="Q1183" s="0" t="n">
        <v>0.0548813846852914</v>
      </c>
      <c r="R1183" s="0" t="n">
        <f aca="false">18.998926608387*(I1183/Hoja4!$CJ$2)</f>
        <v>0.173281601224773</v>
      </c>
      <c r="S1183" s="0" t="n">
        <v>0.346725101597201</v>
      </c>
      <c r="T1183" s="0" t="n">
        <v>0.0215793379964769</v>
      </c>
      <c r="U1183" s="0" t="n">
        <f aca="false">(SQRT(((P1183/G1183)^2)+((Q1183/H1183)^2)+((R1183/I1183)^2)+((S1183/J1183)^2)+((T1183/K1183)^2)))*O1183</f>
        <v>0.0118786555658007</v>
      </c>
      <c r="V1183" s="0" t="n">
        <f aca="false">O1183&gt;U1183</f>
        <v>1</v>
      </c>
      <c r="W1183" s="0" t="n">
        <v>369838.779956427</v>
      </c>
      <c r="X1183" s="0" t="n">
        <v>4.994E-006</v>
      </c>
      <c r="Y1183" s="0" t="n">
        <f aca="false">(W1183*X1183)*EXP(L1183*M1183)</f>
        <v>1.8469748671024</v>
      </c>
      <c r="Z1183" s="0" t="n">
        <v>214115.745047665</v>
      </c>
      <c r="AA1183" s="0" t="n">
        <v>3748.14709444969</v>
      </c>
      <c r="AB1183" s="0" t="n">
        <f aca="false">X1183*0.1</f>
        <v>4.994E-007</v>
      </c>
      <c r="AC1183" s="0" t="n">
        <f aca="false">(SQRT(((AA1183/W1183)^2)+((AB1183/X1183)^2)))*Y1183</f>
        <v>0.185643568034207</v>
      </c>
      <c r="AD1183" s="0" t="n">
        <v>5.223868284E-006</v>
      </c>
      <c r="AE1183" s="0" t="n">
        <f aca="false">(W1183*AD1183)*EXP(L1183*M1183)</f>
        <v>1.93198907280763</v>
      </c>
      <c r="AF1183" s="0" t="n">
        <v>214115.745047665</v>
      </c>
      <c r="AG1183" s="0" t="n">
        <v>3748.14709444969</v>
      </c>
      <c r="AH1183" s="0" t="n">
        <f aca="false">AD1183*0.1</f>
        <v>5.223868284E-007</v>
      </c>
      <c r="AI1183" s="0" t="n">
        <f aca="false">(SQRT(((AG1183/W1183)^2)+((AH1183/AD1183)^2)))*AE1183</f>
        <v>0.194188535679313</v>
      </c>
      <c r="AJ1183" s="0" t="n">
        <v>3.02832944E-007</v>
      </c>
      <c r="AK1183" s="0" t="n">
        <f aca="false">(W1183*AJ1183)*EXP(L1183*M1183)</f>
        <v>0.111999366539573</v>
      </c>
      <c r="AL1183" s="0" t="n">
        <v>214115.745047665</v>
      </c>
      <c r="AM1183" s="0" t="n">
        <v>3748.14709444969</v>
      </c>
      <c r="AN1183" s="0" t="n">
        <f aca="false">AJ1183*0.1</f>
        <v>3.02832944E-008</v>
      </c>
      <c r="AO1183" s="0" t="n">
        <f aca="false">(SQRT(((AM1183/W1183)^2)+((AN1183/AJ1183)^2)))*AK1183</f>
        <v>0.0112573064161921</v>
      </c>
    </row>
    <row r="1184" customFormat="false" ht="15" hidden="false" customHeight="false" outlineLevel="0" collapsed="false">
      <c r="A1184" s="42" t="s">
        <v>692</v>
      </c>
      <c r="B1184" s="32"/>
      <c r="C1184" s="0" t="s">
        <v>2153</v>
      </c>
      <c r="D1184" s="47"/>
      <c r="E1184" s="0" t="n">
        <v>8000</v>
      </c>
      <c r="F1184" s="0" t="n">
        <v>7796</v>
      </c>
      <c r="G1184" s="0" t="n">
        <f aca="false">(((F1184*3.7852*35.81)/1000)/(H1184^2))*1.2732</f>
        <v>21.0223682240001</v>
      </c>
      <c r="H1184" s="0" t="n">
        <v>8</v>
      </c>
      <c r="I1184" s="0" t="n">
        <v>32.0884068809098</v>
      </c>
      <c r="J1184" s="0" t="n">
        <v>130.009325504884</v>
      </c>
      <c r="K1184" s="0" t="n">
        <v>0.00593973</v>
      </c>
      <c r="L1184" s="0" t="n">
        <v>0.005</v>
      </c>
      <c r="M1184" s="0" t="n">
        <v>0</v>
      </c>
      <c r="N1184" s="0" t="n">
        <v>4.59918365290689</v>
      </c>
      <c r="O1184" s="0" t="n">
        <f aca="false">(N1184/2204.59)*EXP(L1184*M1184)</f>
        <v>0.00208618548251915</v>
      </c>
      <c r="P1184" s="0" t="n">
        <v>0.107322321005691</v>
      </c>
      <c r="Q1184" s="0" t="n">
        <v>0.0548813846852914</v>
      </c>
      <c r="R1184" s="0" t="n">
        <f aca="false">18.998926608387*(I1184/Hoja4!$CJ$2)</f>
        <v>0.117208738301052</v>
      </c>
      <c r="S1184" s="0" t="n">
        <v>1.14894745568521</v>
      </c>
      <c r="T1184" s="0" t="n">
        <v>5.58086552427142E-005</v>
      </c>
      <c r="U1184" s="0" t="n">
        <f aca="false">(SQRT(((P1184/G1184)^2)+((Q1184/H1184)^2)+((R1184/I1184)^2)+((S1184/J1184)^2)+((T1184/K1184)^2)))*O1184</f>
        <v>3.31728523569595E-005</v>
      </c>
      <c r="V1184" s="0" t="n">
        <f aca="false">O1184&gt;U1184</f>
        <v>1</v>
      </c>
      <c r="W1184" s="0" t="n">
        <v>250161.220043573</v>
      </c>
      <c r="X1184" s="0" t="n">
        <v>4.994E-006</v>
      </c>
      <c r="Y1184" s="0" t="n">
        <f aca="false">(W1184*X1184)*EXP(L1184*M1184)</f>
        <v>1.2493051328976</v>
      </c>
      <c r="Z1184" s="0" t="n">
        <v>18318.5541108487</v>
      </c>
      <c r="AA1184" s="0" t="n">
        <v>6507.82824848106</v>
      </c>
      <c r="AB1184" s="0" t="n">
        <f aca="false">X1184*0.1</f>
        <v>4.994E-007</v>
      </c>
      <c r="AC1184" s="0" t="n">
        <f aca="false">(SQRT(((AA1184/W1184)^2)+((AB1184/X1184)^2)))*Y1184</f>
        <v>0.129088687647645</v>
      </c>
      <c r="AD1184" s="0" t="n">
        <v>5.223868284E-006</v>
      </c>
      <c r="AE1184" s="0" t="n">
        <f aca="false">(W1184*AD1184)*EXP(L1184*M1184)</f>
        <v>1.30680926327237</v>
      </c>
      <c r="AF1184" s="0" t="n">
        <v>18318.5541108487</v>
      </c>
      <c r="AG1184" s="0" t="n">
        <v>6507.82824848106</v>
      </c>
      <c r="AH1184" s="0" t="n">
        <f aca="false">AD1184*0.1</f>
        <v>5.223868284E-007</v>
      </c>
      <c r="AI1184" s="0" t="n">
        <f aca="false">(SQRT(((AG1184/W1184)^2)+((AH1184/AD1184)^2)))*AE1184</f>
        <v>0.135030496841353</v>
      </c>
      <c r="AJ1184" s="0" t="n">
        <v>3.02832944E-007</v>
      </c>
      <c r="AK1184" s="0" t="n">
        <f aca="false">(W1184*AJ1184)*EXP(L1184*M1184)</f>
        <v>0.075757058740427</v>
      </c>
      <c r="AL1184" s="0" t="n">
        <v>18318.5541108487</v>
      </c>
      <c r="AM1184" s="0" t="n">
        <v>6507.82824848106</v>
      </c>
      <c r="AN1184" s="0" t="n">
        <f aca="false">AJ1184*0.1</f>
        <v>3.02832944E-008</v>
      </c>
      <c r="AO1184" s="0" t="n">
        <f aca="false">(SQRT(((AM1184/W1184)^2)+((AN1184/AJ1184)^2)))*AK1184</f>
        <v>0.00782785488935379</v>
      </c>
    </row>
    <row r="1185" customFormat="false" ht="15" hidden="false" customHeight="false" outlineLevel="0" collapsed="false">
      <c r="A1185" s="42" t="s">
        <v>79</v>
      </c>
      <c r="B1185" s="50" t="s">
        <v>1723</v>
      </c>
      <c r="C1185" s="0" t="s">
        <v>2153</v>
      </c>
      <c r="D1185" s="41"/>
      <c r="E1185" s="0" t="n">
        <v>5200</v>
      </c>
      <c r="F1185" s="0" t="n">
        <v>5112.48</v>
      </c>
      <c r="G1185" s="0" t="n">
        <f aca="false">(((F1185*3.7852*35.81)/1000)/(H1185^2))*1.2732</f>
        <v>13.115091084286</v>
      </c>
      <c r="H1185" s="0" t="n">
        <v>8.20209975</v>
      </c>
      <c r="I1185" s="0" t="n">
        <v>23.0338309391919</v>
      </c>
      <c r="J1185" s="0" t="n">
        <v>130.009325504884</v>
      </c>
      <c r="K1185" s="0" t="n">
        <v>0.00593973</v>
      </c>
      <c r="L1185" s="0" t="n">
        <v>0.005</v>
      </c>
      <c r="M1185" s="0" t="n">
        <v>0</v>
      </c>
      <c r="N1185" s="0" t="n">
        <v>2.16500330623397</v>
      </c>
      <c r="O1185" s="0" t="n">
        <f aca="false">(N1185/2204.59)*EXP(L1185*M1185)</f>
        <v>0.000982043512051661</v>
      </c>
      <c r="P1185" s="0" t="n">
        <v>0.400684429145215</v>
      </c>
      <c r="Q1185" s="0" t="n">
        <v>0.0788250461799058</v>
      </c>
      <c r="R1185" s="0" t="n">
        <f aca="false">30.6123136425953*(I1185/Hoja4!$AL$2)</f>
        <v>1.15789773273891</v>
      </c>
      <c r="S1185" s="0" t="n">
        <v>1.14894745568521</v>
      </c>
      <c r="T1185" s="0" t="n">
        <v>5.58086552427142E-005</v>
      </c>
      <c r="U1185" s="0" t="n">
        <f aca="false">(SQRT(((P1185/G1185)^2)+((Q1185/H1185)^2)+((R1185/I1185)^2)+((S1185/J1185)^2)+((T1185/K1185)^2)))*O1185</f>
        <v>5.98897201699663E-005</v>
      </c>
      <c r="V1185" s="0" t="n">
        <f aca="false">O1185&gt;U1185</f>
        <v>1</v>
      </c>
      <c r="W1185" s="0" t="n">
        <v>117760</v>
      </c>
      <c r="X1185" s="0" t="n">
        <v>4.994E-006</v>
      </c>
      <c r="Y1185" s="0" t="n">
        <f aca="false">(W1185*X1185)*EXP(L1185*M1185)</f>
        <v>0.58809344</v>
      </c>
      <c r="Z1185" s="0" t="n">
        <v>35078.5662036645</v>
      </c>
      <c r="AA1185" s="0" t="n">
        <v>6507.82824848106</v>
      </c>
      <c r="AB1185" s="0" t="n">
        <f aca="false">X1185*0.1</f>
        <v>4.994E-007</v>
      </c>
      <c r="AC1185" s="0" t="n">
        <f aca="false">(SQRT(((AA1185/W1185)^2)+((AB1185/X1185)^2)))*Y1185</f>
        <v>0.0671922247693783</v>
      </c>
      <c r="AD1185" s="0" t="n">
        <v>5.223868284E-006</v>
      </c>
      <c r="AE1185" s="0" t="n">
        <f aca="false">(W1185*AD1185)*EXP(L1185*M1185)</f>
        <v>0.61516272912384</v>
      </c>
      <c r="AF1185" s="0" t="n">
        <v>35078.5662036645</v>
      </c>
      <c r="AG1185" s="0" t="n">
        <v>6507.82824848106</v>
      </c>
      <c r="AH1185" s="0" t="n">
        <f aca="false">AD1185*0.1</f>
        <v>5.223868284E-007</v>
      </c>
      <c r="AI1185" s="0" t="n">
        <f aca="false">(SQRT(((AG1185/W1185)^2)+((AH1185/AD1185)^2)))*AE1185</f>
        <v>0.0702850083909</v>
      </c>
      <c r="AJ1185" s="0" t="n">
        <v>3.02832944E-007</v>
      </c>
      <c r="AK1185" s="0" t="n">
        <f aca="false">(W1185*AJ1185)*EXP(L1185*M1185)</f>
        <v>0.03566160748544</v>
      </c>
      <c r="AL1185" s="0" t="n">
        <v>35078.5662036645</v>
      </c>
      <c r="AM1185" s="0" t="n">
        <v>6507.82824848106</v>
      </c>
      <c r="AN1185" s="0" t="n">
        <f aca="false">AJ1185*0.1</f>
        <v>3.02832944E-008</v>
      </c>
      <c r="AO1185" s="0" t="n">
        <f aca="false">(SQRT(((AM1185/W1185)^2)+((AN1185/AJ1185)^2)))*AK1185</f>
        <v>0.00407449324005217</v>
      </c>
    </row>
    <row r="1186" customFormat="false" ht="15" hidden="false" customHeight="false" outlineLevel="0" collapsed="false">
      <c r="A1186" s="42" t="s">
        <v>79</v>
      </c>
      <c r="B1186" s="32"/>
      <c r="C1186" s="0" t="s">
        <v>2122</v>
      </c>
      <c r="D1186" s="47"/>
      <c r="E1186" s="0" t="n">
        <v>7700</v>
      </c>
      <c r="F1186" s="0" t="n">
        <v>7418.01</v>
      </c>
      <c r="G1186" s="0" t="n">
        <f aca="false">(((F1186*3.7852*35.81)/1000)/(H1186^2))*1.2732</f>
        <v>19.9768711375929</v>
      </c>
      <c r="H1186" s="0" t="n">
        <v>8.005249356</v>
      </c>
      <c r="I1186" s="0" t="n">
        <v>34.8125710264613</v>
      </c>
      <c r="J1186" s="0" t="n">
        <v>68.0016224983599</v>
      </c>
      <c r="K1186" s="0" t="n">
        <v>3.82238500207701</v>
      </c>
      <c r="L1186" s="0" t="n">
        <v>0.005</v>
      </c>
      <c r="M1186" s="0" t="n">
        <v>0</v>
      </c>
      <c r="N1186" s="0" t="n">
        <v>1598.15009061693</v>
      </c>
      <c r="O1186" s="0" t="n">
        <f aca="false">(N1186/2204.59)*EXP(L1186*M1186)</f>
        <v>0.724919413866947</v>
      </c>
      <c r="P1186" s="0" t="n">
        <v>0.575296534612654</v>
      </c>
      <c r="Q1186" s="0" t="n">
        <v>0.0436657928861363</v>
      </c>
      <c r="R1186" s="0" t="n">
        <f aca="false">11.8457570192522*(I1186/Hoja4!$BZ$2)</f>
        <v>0.256694621348425</v>
      </c>
      <c r="S1186" s="0" t="n">
        <v>0.346725101597201</v>
      </c>
      <c r="T1186" s="0" t="n">
        <v>0.0215793379964769</v>
      </c>
      <c r="U1186" s="0" t="n">
        <f aca="false">(SQRT(((P1186/G1186)^2)+((Q1186/H1186)^2)+((R1186/I1186)^2)+((S1186/J1186)^2)+((T1186/K1186)^2)))*O1186</f>
        <v>0.0225929027575987</v>
      </c>
      <c r="V1186" s="0" t="n">
        <f aca="false">O1186&gt;U1186</f>
        <v>1</v>
      </c>
      <c r="W1186" s="0" t="n">
        <v>258240</v>
      </c>
      <c r="X1186" s="0" t="n">
        <v>4.994E-006</v>
      </c>
      <c r="Y1186" s="0" t="n">
        <f aca="false">(W1186*X1186)*EXP(L1186*M1186)</f>
        <v>1.28965056</v>
      </c>
      <c r="Z1186" s="0" t="n">
        <v>214115.745047665</v>
      </c>
      <c r="AA1186" s="0" t="n">
        <v>3748.14709444969</v>
      </c>
      <c r="AB1186" s="0" t="n">
        <f aca="false">X1186*0.1</f>
        <v>4.994E-007</v>
      </c>
      <c r="AC1186" s="0" t="n">
        <f aca="false">(SQRT(((AA1186/W1186)^2)+((AB1186/X1186)^2)))*Y1186</f>
        <v>0.130316378189678</v>
      </c>
      <c r="AD1186" s="0" t="n">
        <v>5.223868284E-006</v>
      </c>
      <c r="AE1186" s="0" t="n">
        <f aca="false">(W1186*AD1186)*EXP(L1186*M1186)</f>
        <v>1.34901174566016</v>
      </c>
      <c r="AF1186" s="0" t="n">
        <v>214115.745047665</v>
      </c>
      <c r="AG1186" s="0" t="n">
        <v>3748.14709444969</v>
      </c>
      <c r="AH1186" s="0" t="n">
        <f aca="false">AD1186*0.1</f>
        <v>5.223868284E-007</v>
      </c>
      <c r="AI1186" s="0" t="n">
        <f aca="false">(SQRT(((AG1186/W1186)^2)+((AH1186/AD1186)^2)))*AE1186</f>
        <v>0.136314696618104</v>
      </c>
      <c r="AJ1186" s="0" t="n">
        <v>3.02832944E-007</v>
      </c>
      <c r="AK1186" s="0" t="n">
        <f aca="false">(W1186*AJ1186)*EXP(L1186*M1186)</f>
        <v>0.07820357945856</v>
      </c>
      <c r="AL1186" s="0" t="n">
        <v>214115.745047665</v>
      </c>
      <c r="AM1186" s="0" t="n">
        <v>3748.14709444969</v>
      </c>
      <c r="AN1186" s="0" t="n">
        <f aca="false">AJ1186*0.1</f>
        <v>3.02832944E-008</v>
      </c>
      <c r="AO1186" s="0" t="n">
        <f aca="false">(SQRT(((AM1186/W1186)^2)+((AN1186/AJ1186)^2)))*AK1186</f>
        <v>0.0079023012532234</v>
      </c>
    </row>
    <row r="1187" customFormat="false" ht="15" hidden="false" customHeight="false" outlineLevel="0" collapsed="false">
      <c r="A1187" s="42" t="s">
        <v>79</v>
      </c>
      <c r="B1187" s="40" t="s">
        <v>1726</v>
      </c>
      <c r="C1187" s="0" t="s">
        <v>2153</v>
      </c>
      <c r="D1187" s="41"/>
      <c r="E1187" s="0" t="n">
        <v>5200</v>
      </c>
      <c r="F1187" s="0" t="n">
        <v>5112.48</v>
      </c>
      <c r="G1187" s="0" t="n">
        <f aca="false">(((F1187*3.7852*35.81)/1000)/(H1187^2))*1.2732</f>
        <v>13.115091084286</v>
      </c>
      <c r="H1187" s="0" t="n">
        <v>8.20209975</v>
      </c>
      <c r="I1187" s="0" t="n">
        <v>23.0338309391919</v>
      </c>
      <c r="J1187" s="0" t="n">
        <v>130.009325504884</v>
      </c>
      <c r="K1187" s="0" t="n">
        <v>0.00593973</v>
      </c>
      <c r="L1187" s="0" t="n">
        <v>0.005</v>
      </c>
      <c r="M1187" s="0" t="n">
        <v>0</v>
      </c>
      <c r="N1187" s="0" t="n">
        <v>2.16500330623397</v>
      </c>
      <c r="O1187" s="0" t="n">
        <f aca="false">(N1187/2204.59)*EXP(L1187*M1187)</f>
        <v>0.000982043512051661</v>
      </c>
      <c r="P1187" s="0" t="n">
        <v>0.400684429145215</v>
      </c>
      <c r="Q1187" s="0" t="n">
        <v>0.0788250461799058</v>
      </c>
      <c r="R1187" s="0" t="n">
        <f aca="false">30.6123136425953*(I1187/Hoja4!$AL$2)</f>
        <v>1.15789773273891</v>
      </c>
      <c r="S1187" s="0" t="n">
        <v>1.14894745568521</v>
      </c>
      <c r="T1187" s="0" t="n">
        <v>5.58086552427142E-005</v>
      </c>
      <c r="U1187" s="0" t="n">
        <f aca="false">(SQRT(((P1187/G1187)^2)+((Q1187/H1187)^2)+((R1187/I1187)^2)+((S1187/J1187)^2)+((T1187/K1187)^2)))*O1187</f>
        <v>5.98897201699663E-005</v>
      </c>
      <c r="V1187" s="0" t="n">
        <f aca="false">O1187&gt;U1187</f>
        <v>1</v>
      </c>
      <c r="W1187" s="0" t="n">
        <v>117760</v>
      </c>
      <c r="X1187" s="0" t="n">
        <v>4.994E-006</v>
      </c>
      <c r="Y1187" s="0" t="n">
        <f aca="false">(W1187*X1187)*EXP(L1187*M1187)</f>
        <v>0.58809344</v>
      </c>
      <c r="Z1187" s="0" t="n">
        <v>18318.5541108487</v>
      </c>
      <c r="AA1187" s="0" t="n">
        <v>6507.82824848106</v>
      </c>
      <c r="AB1187" s="0" t="n">
        <f aca="false">X1187*0.1</f>
        <v>4.994E-007</v>
      </c>
      <c r="AC1187" s="0" t="n">
        <f aca="false">(SQRT(((AA1187/W1187)^2)+((AB1187/X1187)^2)))*Y1187</f>
        <v>0.0671922247693783</v>
      </c>
      <c r="AD1187" s="0" t="n">
        <v>5.223868284E-006</v>
      </c>
      <c r="AE1187" s="0" t="n">
        <f aca="false">(W1187*AD1187)*EXP(L1187*M1187)</f>
        <v>0.61516272912384</v>
      </c>
      <c r="AF1187" s="0" t="n">
        <v>18318.5541108487</v>
      </c>
      <c r="AG1187" s="0" t="n">
        <v>6507.82824848106</v>
      </c>
      <c r="AH1187" s="0" t="n">
        <f aca="false">AD1187*0.1</f>
        <v>5.223868284E-007</v>
      </c>
      <c r="AI1187" s="0" t="n">
        <f aca="false">(SQRT(((AG1187/W1187)^2)+((AH1187/AD1187)^2)))*AE1187</f>
        <v>0.0702850083909</v>
      </c>
      <c r="AJ1187" s="0" t="n">
        <v>3.02832944E-007</v>
      </c>
      <c r="AK1187" s="0" t="n">
        <f aca="false">(W1187*AJ1187)*EXP(L1187*M1187)</f>
        <v>0.03566160748544</v>
      </c>
      <c r="AL1187" s="0" t="n">
        <v>18318.5541108487</v>
      </c>
      <c r="AM1187" s="0" t="n">
        <v>6507.82824848106</v>
      </c>
      <c r="AN1187" s="0" t="n">
        <f aca="false">AJ1187*0.1</f>
        <v>3.02832944E-008</v>
      </c>
      <c r="AO1187" s="0" t="n">
        <f aca="false">(SQRT(((AM1187/W1187)^2)+((AN1187/AJ1187)^2)))*AK1187</f>
        <v>0.00407449324005217</v>
      </c>
    </row>
    <row r="1188" customFormat="false" ht="15" hidden="false" customHeight="false" outlineLevel="0" collapsed="false">
      <c r="A1188" s="42" t="s">
        <v>79</v>
      </c>
      <c r="B1188" s="32"/>
      <c r="C1188" s="0" t="s">
        <v>2122</v>
      </c>
      <c r="D1188" s="47"/>
      <c r="E1188" s="0" t="n">
        <v>7700</v>
      </c>
      <c r="F1188" s="0" t="n">
        <v>7418.01</v>
      </c>
      <c r="G1188" s="0" t="n">
        <f aca="false">(((F1188*3.7852*35.81)/1000)/(H1188^2))*1.2732</f>
        <v>19.9768711375929</v>
      </c>
      <c r="H1188" s="0" t="n">
        <v>8.005249356</v>
      </c>
      <c r="I1188" s="0" t="n">
        <v>34.8125710264613</v>
      </c>
      <c r="J1188" s="0" t="n">
        <v>68.0016224983599</v>
      </c>
      <c r="K1188" s="0" t="n">
        <v>3.82238500207701</v>
      </c>
      <c r="L1188" s="0" t="n">
        <v>0.005</v>
      </c>
      <c r="M1188" s="0" t="n">
        <v>0</v>
      </c>
      <c r="N1188" s="0" t="n">
        <v>1598.15009061693</v>
      </c>
      <c r="O1188" s="0" t="n">
        <f aca="false">(N1188/2204.59)*EXP(L1188*M1188)</f>
        <v>0.724919413866947</v>
      </c>
      <c r="P1188" s="0" t="n">
        <v>0.575296534612654</v>
      </c>
      <c r="Q1188" s="0" t="n">
        <v>0.0436657928861363</v>
      </c>
      <c r="R1188" s="0" t="n">
        <f aca="false">11.8457570192522*(I1188/Hoja4!$BZ$2)</f>
        <v>0.256694621348425</v>
      </c>
      <c r="S1188" s="0" t="n">
        <v>0.346725101597201</v>
      </c>
      <c r="T1188" s="0" t="n">
        <v>0.0215793379964769</v>
      </c>
      <c r="U1188" s="0" t="n">
        <f aca="false">(SQRT(((P1188/G1188)^2)+((Q1188/H1188)^2)+((R1188/I1188)^2)+((S1188/J1188)^2)+((T1188/K1188)^2)))*O1188</f>
        <v>0.0225929027575987</v>
      </c>
      <c r="V1188" s="0" t="n">
        <f aca="false">O1188&gt;U1188</f>
        <v>1</v>
      </c>
      <c r="W1188" s="0" t="n">
        <v>258240</v>
      </c>
      <c r="X1188" s="0" t="n">
        <v>4.994E-006</v>
      </c>
      <c r="Y1188" s="0" t="n">
        <f aca="false">(W1188*X1188)*EXP(L1188*M1188)</f>
        <v>1.28965056</v>
      </c>
      <c r="Z1188" s="0" t="n">
        <v>35078.5662036645</v>
      </c>
      <c r="AA1188" s="0" t="n">
        <v>3748.14709444969</v>
      </c>
      <c r="AB1188" s="0" t="n">
        <f aca="false">X1188*0.1</f>
        <v>4.994E-007</v>
      </c>
      <c r="AC1188" s="0" t="n">
        <f aca="false">(SQRT(((AA1188/W1188)^2)+((AB1188/X1188)^2)))*Y1188</f>
        <v>0.130316378189678</v>
      </c>
      <c r="AD1188" s="0" t="n">
        <v>5.223868284E-006</v>
      </c>
      <c r="AE1188" s="0" t="n">
        <f aca="false">(W1188*AD1188)*EXP(L1188*M1188)</f>
        <v>1.34901174566016</v>
      </c>
      <c r="AF1188" s="0" t="n">
        <v>35078.5662036645</v>
      </c>
      <c r="AG1188" s="0" t="n">
        <v>3748.14709444969</v>
      </c>
      <c r="AH1188" s="0" t="n">
        <f aca="false">AD1188*0.1</f>
        <v>5.223868284E-007</v>
      </c>
      <c r="AI1188" s="0" t="n">
        <f aca="false">(SQRT(((AG1188/W1188)^2)+((AH1188/AD1188)^2)))*AE1188</f>
        <v>0.136314696618104</v>
      </c>
      <c r="AJ1188" s="0" t="n">
        <v>3.02832944E-007</v>
      </c>
      <c r="AK1188" s="0" t="n">
        <f aca="false">(W1188*AJ1188)*EXP(L1188*M1188)</f>
        <v>0.07820357945856</v>
      </c>
      <c r="AL1188" s="0" t="n">
        <v>35078.5662036645</v>
      </c>
      <c r="AM1188" s="0" t="n">
        <v>3748.14709444969</v>
      </c>
      <c r="AN1188" s="0" t="n">
        <f aca="false">AJ1188*0.1</f>
        <v>3.02832944E-008</v>
      </c>
      <c r="AO1188" s="0" t="n">
        <f aca="false">(SQRT(((AM1188/W1188)^2)+((AN1188/AJ1188)^2)))*AK1188</f>
        <v>0.0079023012532234</v>
      </c>
    </row>
    <row r="1189" customFormat="false" ht="15" hidden="false" customHeight="false" outlineLevel="0" collapsed="false">
      <c r="A1189" s="42" t="s">
        <v>79</v>
      </c>
      <c r="B1189" s="40" t="s">
        <v>1729</v>
      </c>
      <c r="C1189" s="0" t="s">
        <v>2153</v>
      </c>
      <c r="D1189" s="41"/>
      <c r="E1189" s="0" t="n">
        <v>5200</v>
      </c>
      <c r="F1189" s="0" t="n">
        <v>5112.48</v>
      </c>
      <c r="G1189" s="0" t="n">
        <f aca="false">(((F1189*3.7852*35.81)/1000)/(H1189^2))*1.2732</f>
        <v>13.115091084286</v>
      </c>
      <c r="H1189" s="0" t="n">
        <v>8.20209975</v>
      </c>
      <c r="I1189" s="0" t="n">
        <v>23.0338309391919</v>
      </c>
      <c r="J1189" s="0" t="n">
        <v>130.009325504884</v>
      </c>
      <c r="K1189" s="0" t="n">
        <v>0.00593973</v>
      </c>
      <c r="L1189" s="0" t="n">
        <v>0.005</v>
      </c>
      <c r="M1189" s="0" t="n">
        <v>0</v>
      </c>
      <c r="N1189" s="0" t="n">
        <v>2.16500330623397</v>
      </c>
      <c r="O1189" s="0" t="n">
        <f aca="false">(N1189/2204.59)*EXP(L1189*M1189)</f>
        <v>0.000982043512051661</v>
      </c>
      <c r="P1189" s="0" t="n">
        <v>0.400684429145215</v>
      </c>
      <c r="Q1189" s="0" t="n">
        <v>0.0788250461799058</v>
      </c>
      <c r="R1189" s="0" t="n">
        <f aca="false">30.6123136425953*(I1189/Hoja4!$AL$2)</f>
        <v>1.15789773273891</v>
      </c>
      <c r="S1189" s="0" t="n">
        <v>1.14894745568521</v>
      </c>
      <c r="T1189" s="0" t="n">
        <v>5.58086552427142E-005</v>
      </c>
      <c r="U1189" s="0" t="n">
        <f aca="false">(SQRT(((P1189/G1189)^2)+((Q1189/H1189)^2)+((R1189/I1189)^2)+((S1189/J1189)^2)+((T1189/K1189)^2)))*O1189</f>
        <v>5.98897201699663E-005</v>
      </c>
      <c r="V1189" s="0" t="n">
        <f aca="false">O1189&gt;U1189</f>
        <v>1</v>
      </c>
      <c r="W1189" s="0" t="n">
        <v>117760</v>
      </c>
      <c r="X1189" s="0" t="n">
        <v>4.994E-006</v>
      </c>
      <c r="Y1189" s="0" t="n">
        <f aca="false">(W1189*X1189)*EXP(L1189*M1189)</f>
        <v>0.58809344</v>
      </c>
      <c r="Z1189" s="0" t="n">
        <v>214115.745047665</v>
      </c>
      <c r="AA1189" s="0" t="n">
        <v>6507.82824848106</v>
      </c>
      <c r="AB1189" s="0" t="n">
        <f aca="false">X1189*0.1</f>
        <v>4.994E-007</v>
      </c>
      <c r="AC1189" s="0" t="n">
        <f aca="false">(SQRT(((AA1189/W1189)^2)+((AB1189/X1189)^2)))*Y1189</f>
        <v>0.0671922247693783</v>
      </c>
      <c r="AD1189" s="0" t="n">
        <v>5.223868284E-006</v>
      </c>
      <c r="AE1189" s="0" t="n">
        <f aca="false">(W1189*AD1189)*EXP(L1189*M1189)</f>
        <v>0.61516272912384</v>
      </c>
      <c r="AF1189" s="0" t="n">
        <v>214115.745047665</v>
      </c>
      <c r="AG1189" s="0" t="n">
        <v>6507.82824848106</v>
      </c>
      <c r="AH1189" s="0" t="n">
        <f aca="false">AD1189*0.1</f>
        <v>5.223868284E-007</v>
      </c>
      <c r="AI1189" s="0" t="n">
        <f aca="false">(SQRT(((AG1189/W1189)^2)+((AH1189/AD1189)^2)))*AE1189</f>
        <v>0.0702850083909</v>
      </c>
      <c r="AJ1189" s="0" t="n">
        <v>3.02832944E-007</v>
      </c>
      <c r="AK1189" s="0" t="n">
        <f aca="false">(W1189*AJ1189)*EXP(L1189*M1189)</f>
        <v>0.03566160748544</v>
      </c>
      <c r="AL1189" s="0" t="n">
        <v>214115.745047665</v>
      </c>
      <c r="AM1189" s="0" t="n">
        <v>6507.82824848106</v>
      </c>
      <c r="AN1189" s="0" t="n">
        <f aca="false">AJ1189*0.1</f>
        <v>3.02832944E-008</v>
      </c>
      <c r="AO1189" s="0" t="n">
        <f aca="false">(SQRT(((AM1189/W1189)^2)+((AN1189/AJ1189)^2)))*AK1189</f>
        <v>0.00407449324005217</v>
      </c>
    </row>
    <row r="1190" customFormat="false" ht="15" hidden="false" customHeight="false" outlineLevel="0" collapsed="false">
      <c r="A1190" s="42" t="s">
        <v>79</v>
      </c>
      <c r="B1190" s="32"/>
      <c r="C1190" s="0" t="s">
        <v>2122</v>
      </c>
      <c r="D1190" s="47"/>
      <c r="E1190" s="0" t="n">
        <v>7700</v>
      </c>
      <c r="F1190" s="0" t="n">
        <v>7418.01</v>
      </c>
      <c r="G1190" s="0" t="n">
        <f aca="false">(((F1190*3.7852*35.81)/1000)/(H1190^2))*1.2732</f>
        <v>19.9768711375929</v>
      </c>
      <c r="H1190" s="0" t="n">
        <v>8.005249356</v>
      </c>
      <c r="I1190" s="0" t="n">
        <v>34.8125710264613</v>
      </c>
      <c r="J1190" s="0" t="n">
        <v>68.0016224983599</v>
      </c>
      <c r="K1190" s="0" t="n">
        <v>3.82238500207701</v>
      </c>
      <c r="L1190" s="0" t="n">
        <v>0.005</v>
      </c>
      <c r="M1190" s="0" t="n">
        <v>0</v>
      </c>
      <c r="N1190" s="0" t="n">
        <v>1598.15009061693</v>
      </c>
      <c r="O1190" s="0" t="n">
        <f aca="false">(N1190/2204.59)*EXP(L1190*M1190)</f>
        <v>0.724919413866947</v>
      </c>
      <c r="P1190" s="0" t="n">
        <v>0.575296534612654</v>
      </c>
      <c r="Q1190" s="0" t="n">
        <v>0.0436657928861363</v>
      </c>
      <c r="R1190" s="0" t="n">
        <f aca="false">11.8457570192522*(I1190/Hoja4!$BZ$2)</f>
        <v>0.256694621348425</v>
      </c>
      <c r="S1190" s="0" t="n">
        <v>0.346725101597201</v>
      </c>
      <c r="T1190" s="0" t="n">
        <v>0.0215793379964769</v>
      </c>
      <c r="U1190" s="0" t="n">
        <f aca="false">(SQRT(((P1190/G1190)^2)+((Q1190/H1190)^2)+((R1190/I1190)^2)+((S1190/J1190)^2)+((T1190/K1190)^2)))*O1190</f>
        <v>0.0225929027575987</v>
      </c>
      <c r="V1190" s="0" t="n">
        <f aca="false">O1190&gt;U1190</f>
        <v>1</v>
      </c>
      <c r="W1190" s="0" t="n">
        <v>258240</v>
      </c>
      <c r="X1190" s="0" t="n">
        <v>4.994E-006</v>
      </c>
      <c r="Y1190" s="0" t="n">
        <f aca="false">(W1190*X1190)*EXP(L1190*M1190)</f>
        <v>1.28965056</v>
      </c>
      <c r="Z1190" s="0" t="n">
        <v>18318.5541108487</v>
      </c>
      <c r="AA1190" s="0" t="n">
        <v>3748.14709444969</v>
      </c>
      <c r="AB1190" s="0" t="n">
        <f aca="false">X1190*0.1</f>
        <v>4.994E-007</v>
      </c>
      <c r="AC1190" s="0" t="n">
        <f aca="false">(SQRT(((AA1190/W1190)^2)+((AB1190/X1190)^2)))*Y1190</f>
        <v>0.130316378189678</v>
      </c>
      <c r="AD1190" s="0" t="n">
        <v>5.223868284E-006</v>
      </c>
      <c r="AE1190" s="0" t="n">
        <f aca="false">(W1190*AD1190)*EXP(L1190*M1190)</f>
        <v>1.34901174566016</v>
      </c>
      <c r="AF1190" s="0" t="n">
        <v>18318.5541108487</v>
      </c>
      <c r="AG1190" s="0" t="n">
        <v>3748.14709444969</v>
      </c>
      <c r="AH1190" s="0" t="n">
        <f aca="false">AD1190*0.1</f>
        <v>5.223868284E-007</v>
      </c>
      <c r="AI1190" s="0" t="n">
        <f aca="false">(SQRT(((AG1190/W1190)^2)+((AH1190/AD1190)^2)))*AE1190</f>
        <v>0.136314696618104</v>
      </c>
      <c r="AJ1190" s="0" t="n">
        <v>3.02832944E-007</v>
      </c>
      <c r="AK1190" s="0" t="n">
        <f aca="false">(W1190*AJ1190)*EXP(L1190*M1190)</f>
        <v>0.07820357945856</v>
      </c>
      <c r="AL1190" s="0" t="n">
        <v>18318.5541108487</v>
      </c>
      <c r="AM1190" s="0" t="n">
        <v>3748.14709444969</v>
      </c>
      <c r="AN1190" s="0" t="n">
        <f aca="false">AJ1190*0.1</f>
        <v>3.02832944E-008</v>
      </c>
      <c r="AO1190" s="0" t="n">
        <f aca="false">(SQRT(((AM1190/W1190)^2)+((AN1190/AJ1190)^2)))*AK1190</f>
        <v>0.0079023012532234</v>
      </c>
    </row>
    <row r="1191" customFormat="false" ht="15" hidden="false" customHeight="false" outlineLevel="0" collapsed="false">
      <c r="A1191" s="42" t="s">
        <v>79</v>
      </c>
      <c r="B1191" s="40" t="s">
        <v>1732</v>
      </c>
      <c r="C1191" s="0" t="s">
        <v>2153</v>
      </c>
      <c r="D1191" s="41"/>
      <c r="E1191" s="0" t="n">
        <v>5200</v>
      </c>
      <c r="F1191" s="0" t="n">
        <v>5112.48</v>
      </c>
      <c r="G1191" s="0" t="n">
        <f aca="false">(((F1191*3.7852*35.81)/1000)/(H1191^2))*1.2732</f>
        <v>13.115091084286</v>
      </c>
      <c r="H1191" s="0" t="n">
        <v>8.20209975</v>
      </c>
      <c r="I1191" s="0" t="n">
        <v>23.0338309391919</v>
      </c>
      <c r="J1191" s="0" t="n">
        <v>130.009325504884</v>
      </c>
      <c r="K1191" s="0" t="n">
        <v>0.00593973</v>
      </c>
      <c r="L1191" s="0" t="n">
        <v>0.005</v>
      </c>
      <c r="M1191" s="0" t="n">
        <v>0</v>
      </c>
      <c r="N1191" s="0" t="n">
        <v>2.16500330623397</v>
      </c>
      <c r="O1191" s="0" t="n">
        <f aca="false">(N1191/2204.59)*EXP(L1191*M1191)</f>
        <v>0.000982043512051661</v>
      </c>
      <c r="P1191" s="0" t="n">
        <v>0.400684429145215</v>
      </c>
      <c r="Q1191" s="0" t="n">
        <v>0.0788250461799058</v>
      </c>
      <c r="R1191" s="0" t="n">
        <f aca="false">30.6123136425953*(I1191/Hoja4!$AL$2)</f>
        <v>1.15789773273891</v>
      </c>
      <c r="S1191" s="0" t="n">
        <v>1.14894745568521</v>
      </c>
      <c r="T1191" s="0" t="n">
        <v>5.58086552427142E-005</v>
      </c>
      <c r="U1191" s="0" t="n">
        <f aca="false">(SQRT(((P1191/G1191)^2)+((Q1191/H1191)^2)+((R1191/I1191)^2)+((S1191/J1191)^2)+((T1191/K1191)^2)))*O1191</f>
        <v>5.98897201699663E-005</v>
      </c>
      <c r="V1191" s="0" t="n">
        <f aca="false">O1191&gt;U1191</f>
        <v>1</v>
      </c>
      <c r="W1191" s="0" t="n">
        <v>117760</v>
      </c>
      <c r="X1191" s="0" t="n">
        <v>4.994E-006</v>
      </c>
      <c r="Y1191" s="0" t="n">
        <f aca="false">(W1191*X1191)*EXP(L1191*M1191)</f>
        <v>0.58809344</v>
      </c>
      <c r="Z1191" s="0" t="n">
        <v>35078.5662036645</v>
      </c>
      <c r="AA1191" s="0" t="n">
        <v>6507.82824848106</v>
      </c>
      <c r="AB1191" s="0" t="n">
        <f aca="false">X1191*0.1</f>
        <v>4.994E-007</v>
      </c>
      <c r="AC1191" s="0" t="n">
        <f aca="false">(SQRT(((AA1191/W1191)^2)+((AB1191/X1191)^2)))*Y1191</f>
        <v>0.0671922247693783</v>
      </c>
      <c r="AD1191" s="0" t="n">
        <v>5.223868284E-006</v>
      </c>
      <c r="AE1191" s="0" t="n">
        <f aca="false">(W1191*AD1191)*EXP(L1191*M1191)</f>
        <v>0.61516272912384</v>
      </c>
      <c r="AF1191" s="0" t="n">
        <v>35078.5662036645</v>
      </c>
      <c r="AG1191" s="0" t="n">
        <v>6507.82824848106</v>
      </c>
      <c r="AH1191" s="0" t="n">
        <f aca="false">AD1191*0.1</f>
        <v>5.223868284E-007</v>
      </c>
      <c r="AI1191" s="0" t="n">
        <f aca="false">(SQRT(((AG1191/W1191)^2)+((AH1191/AD1191)^2)))*AE1191</f>
        <v>0.0702850083909</v>
      </c>
      <c r="AJ1191" s="0" t="n">
        <v>3.02832944E-007</v>
      </c>
      <c r="AK1191" s="0" t="n">
        <f aca="false">(W1191*AJ1191)*EXP(L1191*M1191)</f>
        <v>0.03566160748544</v>
      </c>
      <c r="AL1191" s="0" t="n">
        <v>35078.5662036645</v>
      </c>
      <c r="AM1191" s="0" t="n">
        <v>6507.82824848106</v>
      </c>
      <c r="AN1191" s="0" t="n">
        <f aca="false">AJ1191*0.1</f>
        <v>3.02832944E-008</v>
      </c>
      <c r="AO1191" s="0" t="n">
        <f aca="false">(SQRT(((AM1191/W1191)^2)+((AN1191/AJ1191)^2)))*AK1191</f>
        <v>0.00407449324005217</v>
      </c>
    </row>
    <row r="1192" customFormat="false" ht="15" hidden="false" customHeight="false" outlineLevel="0" collapsed="false">
      <c r="A1192" s="42" t="s">
        <v>79</v>
      </c>
      <c r="B1192" s="32"/>
      <c r="C1192" s="0" t="s">
        <v>2122</v>
      </c>
      <c r="D1192" s="47"/>
      <c r="E1192" s="0" t="n">
        <v>7700</v>
      </c>
      <c r="F1192" s="0" t="n">
        <v>7418.01</v>
      </c>
      <c r="G1192" s="0" t="n">
        <f aca="false">(((F1192*3.7852*35.81)/1000)/(H1192^2))*1.2732</f>
        <v>19.9768711375929</v>
      </c>
      <c r="H1192" s="0" t="n">
        <v>8.005249356</v>
      </c>
      <c r="I1192" s="0" t="n">
        <v>34.8125710264613</v>
      </c>
      <c r="J1192" s="0" t="n">
        <v>68.0016224983599</v>
      </c>
      <c r="K1192" s="0" t="n">
        <v>3.82238500207701</v>
      </c>
      <c r="L1192" s="0" t="n">
        <v>0.005</v>
      </c>
      <c r="M1192" s="0" t="n">
        <v>0</v>
      </c>
      <c r="N1192" s="0" t="n">
        <v>1598.15009061693</v>
      </c>
      <c r="O1192" s="0" t="n">
        <f aca="false">(N1192/2204.59)*EXP(L1192*M1192)</f>
        <v>0.724919413866947</v>
      </c>
      <c r="P1192" s="0" t="n">
        <v>0.575296534612654</v>
      </c>
      <c r="Q1192" s="0" t="n">
        <v>0.0436657928861363</v>
      </c>
      <c r="R1192" s="0" t="n">
        <f aca="false">11.8457570192522*(I1192/Hoja4!$BZ$2)</f>
        <v>0.256694621348425</v>
      </c>
      <c r="S1192" s="0" t="n">
        <v>0.346725101597201</v>
      </c>
      <c r="T1192" s="0" t="n">
        <v>0.0215793379964769</v>
      </c>
      <c r="U1192" s="0" t="n">
        <f aca="false">(SQRT(((P1192/G1192)^2)+((Q1192/H1192)^2)+((R1192/I1192)^2)+((S1192/J1192)^2)+((T1192/K1192)^2)))*O1192</f>
        <v>0.0225929027575987</v>
      </c>
      <c r="V1192" s="0" t="n">
        <f aca="false">O1192&gt;U1192</f>
        <v>1</v>
      </c>
      <c r="W1192" s="0" t="n">
        <v>258240</v>
      </c>
      <c r="X1192" s="0" t="n">
        <v>4.994E-006</v>
      </c>
      <c r="Y1192" s="0" t="n">
        <f aca="false">(W1192*X1192)*EXP(L1192*M1192)</f>
        <v>1.28965056</v>
      </c>
      <c r="Z1192" s="0" t="n">
        <v>214115.745047665</v>
      </c>
      <c r="AA1192" s="0" t="n">
        <v>3748.14709444969</v>
      </c>
      <c r="AB1192" s="0" t="n">
        <f aca="false">X1192*0.1</f>
        <v>4.994E-007</v>
      </c>
      <c r="AC1192" s="0" t="n">
        <f aca="false">(SQRT(((AA1192/W1192)^2)+((AB1192/X1192)^2)))*Y1192</f>
        <v>0.130316378189678</v>
      </c>
      <c r="AD1192" s="0" t="n">
        <v>5.223868284E-006</v>
      </c>
      <c r="AE1192" s="0" t="n">
        <f aca="false">(W1192*AD1192)*EXP(L1192*M1192)</f>
        <v>1.34901174566016</v>
      </c>
      <c r="AF1192" s="0" t="n">
        <v>214115.745047665</v>
      </c>
      <c r="AG1192" s="0" t="n">
        <v>3748.14709444969</v>
      </c>
      <c r="AH1192" s="0" t="n">
        <f aca="false">AD1192*0.1</f>
        <v>5.223868284E-007</v>
      </c>
      <c r="AI1192" s="0" t="n">
        <f aca="false">(SQRT(((AG1192/W1192)^2)+((AH1192/AD1192)^2)))*AE1192</f>
        <v>0.136314696618104</v>
      </c>
      <c r="AJ1192" s="0" t="n">
        <v>3.02832944E-007</v>
      </c>
      <c r="AK1192" s="0" t="n">
        <f aca="false">(W1192*AJ1192)*EXP(L1192*M1192)</f>
        <v>0.07820357945856</v>
      </c>
      <c r="AL1192" s="0" t="n">
        <v>214115.745047665</v>
      </c>
      <c r="AM1192" s="0" t="n">
        <v>3748.14709444969</v>
      </c>
      <c r="AN1192" s="0" t="n">
        <f aca="false">AJ1192*0.1</f>
        <v>3.02832944E-008</v>
      </c>
      <c r="AO1192" s="0" t="n">
        <f aca="false">(SQRT(((AM1192/W1192)^2)+((AN1192/AJ1192)^2)))*AK1192</f>
        <v>0.0079023012532234</v>
      </c>
    </row>
    <row r="1193" customFormat="false" ht="15" hidden="false" customHeight="false" outlineLevel="0" collapsed="false">
      <c r="A1193" s="42" t="s">
        <v>79</v>
      </c>
      <c r="B1193" s="40" t="s">
        <v>1735</v>
      </c>
      <c r="C1193" s="0" t="s">
        <v>2153</v>
      </c>
      <c r="D1193" s="41"/>
      <c r="E1193" s="0" t="n">
        <v>5200</v>
      </c>
      <c r="F1193" s="0" t="n">
        <v>5112.48</v>
      </c>
      <c r="G1193" s="0" t="n">
        <f aca="false">(((F1193*3.7852*35.81)/1000)/(H1193^2))*1.2732</f>
        <v>13.115091084286</v>
      </c>
      <c r="H1193" s="0" t="n">
        <v>8.20209975</v>
      </c>
      <c r="I1193" s="0" t="n">
        <v>23.0338309391919</v>
      </c>
      <c r="J1193" s="0" t="n">
        <v>130.009325504884</v>
      </c>
      <c r="K1193" s="0" t="n">
        <v>0.00593973</v>
      </c>
      <c r="L1193" s="0" t="n">
        <v>0.005</v>
      </c>
      <c r="M1193" s="0" t="n">
        <v>0</v>
      </c>
      <c r="N1193" s="0" t="n">
        <v>2.16500330623397</v>
      </c>
      <c r="O1193" s="0" t="n">
        <f aca="false">(N1193/2204.59)*EXP(L1193*M1193)</f>
        <v>0.000982043512051661</v>
      </c>
      <c r="P1193" s="0" t="n">
        <v>0.400684429145215</v>
      </c>
      <c r="Q1193" s="0" t="n">
        <v>0.0788250461799058</v>
      </c>
      <c r="R1193" s="0" t="n">
        <f aca="false">30.6123136425953*(I1193/Hoja4!$AL$2)</f>
        <v>1.15789773273891</v>
      </c>
      <c r="S1193" s="0" t="n">
        <v>1.14894745568521</v>
      </c>
      <c r="T1193" s="0" t="n">
        <v>5.58086552427142E-005</v>
      </c>
      <c r="U1193" s="0" t="n">
        <f aca="false">(SQRT(((P1193/G1193)^2)+((Q1193/H1193)^2)+((R1193/I1193)^2)+((S1193/J1193)^2)+((T1193/K1193)^2)))*O1193</f>
        <v>5.98897201699663E-005</v>
      </c>
      <c r="V1193" s="0" t="n">
        <f aca="false">O1193&gt;U1193</f>
        <v>1</v>
      </c>
      <c r="W1193" s="0" t="n">
        <v>117760</v>
      </c>
      <c r="X1193" s="0" t="n">
        <v>4.994E-006</v>
      </c>
      <c r="Y1193" s="0" t="n">
        <f aca="false">(W1193*X1193)*EXP(L1193*M1193)</f>
        <v>0.58809344</v>
      </c>
      <c r="Z1193" s="0" t="n">
        <v>18318.5541108487</v>
      </c>
      <c r="AA1193" s="0" t="n">
        <v>6507.82824848106</v>
      </c>
      <c r="AB1193" s="0" t="n">
        <f aca="false">X1193*0.1</f>
        <v>4.994E-007</v>
      </c>
      <c r="AC1193" s="0" t="n">
        <f aca="false">(SQRT(((AA1193/W1193)^2)+((AB1193/X1193)^2)))*Y1193</f>
        <v>0.0671922247693783</v>
      </c>
      <c r="AD1193" s="0" t="n">
        <v>5.223868284E-006</v>
      </c>
      <c r="AE1193" s="0" t="n">
        <f aca="false">(W1193*AD1193)*EXP(L1193*M1193)</f>
        <v>0.61516272912384</v>
      </c>
      <c r="AF1193" s="0" t="n">
        <v>18318.5541108487</v>
      </c>
      <c r="AG1193" s="0" t="n">
        <v>6507.82824848106</v>
      </c>
      <c r="AH1193" s="0" t="n">
        <f aca="false">AD1193*0.1</f>
        <v>5.223868284E-007</v>
      </c>
      <c r="AI1193" s="0" t="n">
        <f aca="false">(SQRT(((AG1193/W1193)^2)+((AH1193/AD1193)^2)))*AE1193</f>
        <v>0.0702850083909</v>
      </c>
      <c r="AJ1193" s="0" t="n">
        <v>3.02832944E-007</v>
      </c>
      <c r="AK1193" s="0" t="n">
        <f aca="false">(W1193*AJ1193)*EXP(L1193*M1193)</f>
        <v>0.03566160748544</v>
      </c>
      <c r="AL1193" s="0" t="n">
        <v>18318.5541108487</v>
      </c>
      <c r="AM1193" s="0" t="n">
        <v>6507.82824848106</v>
      </c>
      <c r="AN1193" s="0" t="n">
        <f aca="false">AJ1193*0.1</f>
        <v>3.02832944E-008</v>
      </c>
      <c r="AO1193" s="0" t="n">
        <f aca="false">(SQRT(((AM1193/W1193)^2)+((AN1193/AJ1193)^2)))*AK1193</f>
        <v>0.00407449324005217</v>
      </c>
    </row>
    <row r="1194" customFormat="false" ht="15" hidden="false" customHeight="false" outlineLevel="0" collapsed="false">
      <c r="A1194" s="42" t="s">
        <v>79</v>
      </c>
      <c r="B1194" s="32"/>
      <c r="C1194" s="0" t="s">
        <v>2122</v>
      </c>
      <c r="D1194" s="47"/>
      <c r="E1194" s="0" t="n">
        <v>7700</v>
      </c>
      <c r="F1194" s="0" t="n">
        <v>7418.01</v>
      </c>
      <c r="G1194" s="0" t="n">
        <f aca="false">(((F1194*3.7852*35.81)/1000)/(H1194^2))*1.2732</f>
        <v>19.9768711375929</v>
      </c>
      <c r="H1194" s="0" t="n">
        <v>8.005249356</v>
      </c>
      <c r="I1194" s="0" t="n">
        <v>34.8125710264613</v>
      </c>
      <c r="J1194" s="0" t="n">
        <v>68.0016224983599</v>
      </c>
      <c r="K1194" s="0" t="n">
        <v>3.82238500207701</v>
      </c>
      <c r="L1194" s="0" t="n">
        <v>0.005</v>
      </c>
      <c r="M1194" s="0" t="n">
        <v>0</v>
      </c>
      <c r="N1194" s="0" t="n">
        <v>1598.15009061693</v>
      </c>
      <c r="O1194" s="0" t="n">
        <f aca="false">(N1194/2204.59)*EXP(L1194*M1194)</f>
        <v>0.724919413866947</v>
      </c>
      <c r="P1194" s="0" t="n">
        <v>0.575296534612654</v>
      </c>
      <c r="Q1194" s="0" t="n">
        <v>0.0436657928861363</v>
      </c>
      <c r="R1194" s="0" t="n">
        <f aca="false">11.8457570192522*(I1194/Hoja4!$BZ$2)</f>
        <v>0.256694621348425</v>
      </c>
      <c r="S1194" s="0" t="n">
        <v>0.346725101597201</v>
      </c>
      <c r="T1194" s="0" t="n">
        <v>0.0215793379964769</v>
      </c>
      <c r="U1194" s="0" t="n">
        <f aca="false">(SQRT(((P1194/G1194)^2)+((Q1194/H1194)^2)+((R1194/I1194)^2)+((S1194/J1194)^2)+((T1194/K1194)^2)))*O1194</f>
        <v>0.0225929027575987</v>
      </c>
      <c r="V1194" s="0" t="n">
        <f aca="false">O1194&gt;U1194</f>
        <v>1</v>
      </c>
      <c r="W1194" s="0" t="n">
        <v>258240</v>
      </c>
      <c r="X1194" s="0" t="n">
        <v>4.994E-006</v>
      </c>
      <c r="Y1194" s="0" t="n">
        <f aca="false">(W1194*X1194)*EXP(L1194*M1194)</f>
        <v>1.28965056</v>
      </c>
      <c r="Z1194" s="0" t="n">
        <v>35078.5662036645</v>
      </c>
      <c r="AA1194" s="0" t="n">
        <v>3748.14709444969</v>
      </c>
      <c r="AB1194" s="0" t="n">
        <f aca="false">X1194*0.1</f>
        <v>4.994E-007</v>
      </c>
      <c r="AC1194" s="0" t="n">
        <f aca="false">(SQRT(((AA1194/W1194)^2)+((AB1194/X1194)^2)))*Y1194</f>
        <v>0.130316378189678</v>
      </c>
      <c r="AD1194" s="0" t="n">
        <v>5.223868284E-006</v>
      </c>
      <c r="AE1194" s="0" t="n">
        <f aca="false">(W1194*AD1194)*EXP(L1194*M1194)</f>
        <v>1.34901174566016</v>
      </c>
      <c r="AF1194" s="0" t="n">
        <v>35078.5662036645</v>
      </c>
      <c r="AG1194" s="0" t="n">
        <v>3748.14709444969</v>
      </c>
      <c r="AH1194" s="0" t="n">
        <f aca="false">AD1194*0.1</f>
        <v>5.223868284E-007</v>
      </c>
      <c r="AI1194" s="0" t="n">
        <f aca="false">(SQRT(((AG1194/W1194)^2)+((AH1194/AD1194)^2)))*AE1194</f>
        <v>0.136314696618104</v>
      </c>
      <c r="AJ1194" s="0" t="n">
        <v>3.02832944E-007</v>
      </c>
      <c r="AK1194" s="0" t="n">
        <f aca="false">(W1194*AJ1194)*EXP(L1194*M1194)</f>
        <v>0.07820357945856</v>
      </c>
      <c r="AL1194" s="0" t="n">
        <v>35078.5662036645</v>
      </c>
      <c r="AM1194" s="0" t="n">
        <v>3748.14709444969</v>
      </c>
      <c r="AN1194" s="0" t="n">
        <f aca="false">AJ1194*0.1</f>
        <v>3.02832944E-008</v>
      </c>
      <c r="AO1194" s="0" t="n">
        <f aca="false">(SQRT(((AM1194/W1194)^2)+((AN1194/AJ1194)^2)))*AK1194</f>
        <v>0.0079023012532234</v>
      </c>
    </row>
    <row r="1195" customFormat="false" ht="15" hidden="false" customHeight="false" outlineLevel="0" collapsed="false">
      <c r="A1195" s="42" t="s">
        <v>79</v>
      </c>
      <c r="B1195" s="40" t="s">
        <v>1738</v>
      </c>
      <c r="C1195" s="0" t="s">
        <v>2153</v>
      </c>
      <c r="D1195" s="41"/>
      <c r="E1195" s="0" t="n">
        <v>5200</v>
      </c>
      <c r="F1195" s="0" t="n">
        <v>5112.48</v>
      </c>
      <c r="G1195" s="0" t="n">
        <f aca="false">(((F1195*3.7852*35.81)/1000)/(H1195^2))*1.2732</f>
        <v>13.115091084286</v>
      </c>
      <c r="H1195" s="0" t="n">
        <v>8.20209975</v>
      </c>
      <c r="I1195" s="0" t="n">
        <v>23.0338309391919</v>
      </c>
      <c r="J1195" s="0" t="n">
        <v>130.009325504884</v>
      </c>
      <c r="K1195" s="0" t="n">
        <v>0.00593973</v>
      </c>
      <c r="L1195" s="0" t="n">
        <v>0.005</v>
      </c>
      <c r="M1195" s="0" t="n">
        <v>0</v>
      </c>
      <c r="N1195" s="0" t="n">
        <v>2.16500330623397</v>
      </c>
      <c r="O1195" s="0" t="n">
        <f aca="false">(N1195/2204.59)*EXP(L1195*M1195)</f>
        <v>0.000982043512051661</v>
      </c>
      <c r="P1195" s="0" t="n">
        <v>0.400684429145215</v>
      </c>
      <c r="Q1195" s="0" t="n">
        <v>0.0788250461799058</v>
      </c>
      <c r="R1195" s="0" t="n">
        <f aca="false">30.6123136425953*(I1195/Hoja4!$AL$2)</f>
        <v>1.15789773273891</v>
      </c>
      <c r="S1195" s="0" t="n">
        <v>1.14894745568521</v>
      </c>
      <c r="T1195" s="0" t="n">
        <v>5.58086552427142E-005</v>
      </c>
      <c r="U1195" s="0" t="n">
        <f aca="false">(SQRT(((P1195/G1195)^2)+((Q1195/H1195)^2)+((R1195/I1195)^2)+((S1195/J1195)^2)+((T1195/K1195)^2)))*O1195</f>
        <v>5.98897201699663E-005</v>
      </c>
      <c r="V1195" s="0" t="n">
        <f aca="false">O1195&gt;U1195</f>
        <v>1</v>
      </c>
      <c r="W1195" s="0" t="n">
        <v>117760</v>
      </c>
      <c r="X1195" s="0" t="n">
        <v>4.994E-006</v>
      </c>
      <c r="Y1195" s="0" t="n">
        <f aca="false">(W1195*X1195)*EXP(L1195*M1195)</f>
        <v>0.58809344</v>
      </c>
      <c r="Z1195" s="0" t="n">
        <v>214115.745047665</v>
      </c>
      <c r="AA1195" s="0" t="n">
        <v>6507.82824848106</v>
      </c>
      <c r="AB1195" s="0" t="n">
        <f aca="false">X1195*0.1</f>
        <v>4.994E-007</v>
      </c>
      <c r="AC1195" s="0" t="n">
        <f aca="false">(SQRT(((AA1195/W1195)^2)+((AB1195/X1195)^2)))*Y1195</f>
        <v>0.0671922247693783</v>
      </c>
      <c r="AD1195" s="0" t="n">
        <v>5.223868284E-006</v>
      </c>
      <c r="AE1195" s="0" t="n">
        <f aca="false">(W1195*AD1195)*EXP(L1195*M1195)</f>
        <v>0.61516272912384</v>
      </c>
      <c r="AF1195" s="0" t="n">
        <v>214115.745047665</v>
      </c>
      <c r="AG1195" s="0" t="n">
        <v>6507.82824848106</v>
      </c>
      <c r="AH1195" s="0" t="n">
        <f aca="false">AD1195*0.1</f>
        <v>5.223868284E-007</v>
      </c>
      <c r="AI1195" s="0" t="n">
        <f aca="false">(SQRT(((AG1195/W1195)^2)+((AH1195/AD1195)^2)))*AE1195</f>
        <v>0.0702850083909</v>
      </c>
      <c r="AJ1195" s="0" t="n">
        <v>3.02832944E-007</v>
      </c>
      <c r="AK1195" s="0" t="n">
        <f aca="false">(W1195*AJ1195)*EXP(L1195*M1195)</f>
        <v>0.03566160748544</v>
      </c>
      <c r="AL1195" s="0" t="n">
        <v>214115.745047665</v>
      </c>
      <c r="AM1195" s="0" t="n">
        <v>6507.82824848106</v>
      </c>
      <c r="AN1195" s="0" t="n">
        <f aca="false">AJ1195*0.1</f>
        <v>3.02832944E-008</v>
      </c>
      <c r="AO1195" s="0" t="n">
        <f aca="false">(SQRT(((AM1195/W1195)^2)+((AN1195/AJ1195)^2)))*AK1195</f>
        <v>0.00407449324005217</v>
      </c>
    </row>
    <row r="1196" customFormat="false" ht="15" hidden="false" customHeight="false" outlineLevel="0" collapsed="false">
      <c r="A1196" s="42" t="s">
        <v>79</v>
      </c>
      <c r="B1196" s="32"/>
      <c r="C1196" s="0" t="s">
        <v>2122</v>
      </c>
      <c r="D1196" s="47"/>
      <c r="E1196" s="0" t="n">
        <v>7700</v>
      </c>
      <c r="F1196" s="0" t="n">
        <v>7418.01</v>
      </c>
      <c r="G1196" s="0" t="n">
        <f aca="false">(((F1196*3.7852*35.81)/1000)/(H1196^2))*1.2732</f>
        <v>19.9768711375929</v>
      </c>
      <c r="H1196" s="0" t="n">
        <v>8.005249356</v>
      </c>
      <c r="I1196" s="0" t="n">
        <v>34.8125710264613</v>
      </c>
      <c r="J1196" s="0" t="n">
        <v>68.0016224983599</v>
      </c>
      <c r="K1196" s="0" t="n">
        <v>3.82238500207701</v>
      </c>
      <c r="L1196" s="0" t="n">
        <v>0.005</v>
      </c>
      <c r="M1196" s="0" t="n">
        <v>0</v>
      </c>
      <c r="N1196" s="0" t="n">
        <v>1598.15009061693</v>
      </c>
      <c r="O1196" s="0" t="n">
        <f aca="false">(N1196/2204.59)*EXP(L1196*M1196)</f>
        <v>0.724919413866947</v>
      </c>
      <c r="P1196" s="0" t="n">
        <v>0.575296534612654</v>
      </c>
      <c r="Q1196" s="0" t="n">
        <v>0.0436657928861363</v>
      </c>
      <c r="R1196" s="0" t="n">
        <f aca="false">11.8457570192522*(I1196/Hoja4!$BZ$2)</f>
        <v>0.256694621348425</v>
      </c>
      <c r="S1196" s="0" t="n">
        <v>0.346725101597201</v>
      </c>
      <c r="T1196" s="0" t="n">
        <v>0.0215793379964769</v>
      </c>
      <c r="U1196" s="0" t="n">
        <f aca="false">(SQRT(((P1196/G1196)^2)+((Q1196/H1196)^2)+((R1196/I1196)^2)+((S1196/J1196)^2)+((T1196/K1196)^2)))*O1196</f>
        <v>0.0225929027575987</v>
      </c>
      <c r="V1196" s="0" t="n">
        <f aca="false">O1196&gt;U1196</f>
        <v>1</v>
      </c>
      <c r="W1196" s="0" t="n">
        <v>258240</v>
      </c>
      <c r="X1196" s="0" t="n">
        <v>4.994E-006</v>
      </c>
      <c r="Y1196" s="0" t="n">
        <f aca="false">(W1196*X1196)*EXP(L1196*M1196)</f>
        <v>1.28965056</v>
      </c>
      <c r="Z1196" s="0" t="n">
        <v>18318.5541108487</v>
      </c>
      <c r="AA1196" s="0" t="n">
        <v>3748.14709444969</v>
      </c>
      <c r="AB1196" s="0" t="n">
        <f aca="false">X1196*0.1</f>
        <v>4.994E-007</v>
      </c>
      <c r="AC1196" s="0" t="n">
        <f aca="false">(SQRT(((AA1196/W1196)^2)+((AB1196/X1196)^2)))*Y1196</f>
        <v>0.130316378189678</v>
      </c>
      <c r="AD1196" s="0" t="n">
        <v>5.223868284E-006</v>
      </c>
      <c r="AE1196" s="0" t="n">
        <f aca="false">(W1196*AD1196)*EXP(L1196*M1196)</f>
        <v>1.34901174566016</v>
      </c>
      <c r="AF1196" s="0" t="n">
        <v>18318.5541108487</v>
      </c>
      <c r="AG1196" s="0" t="n">
        <v>3748.14709444969</v>
      </c>
      <c r="AH1196" s="0" t="n">
        <f aca="false">AD1196*0.1</f>
        <v>5.223868284E-007</v>
      </c>
      <c r="AI1196" s="0" t="n">
        <f aca="false">(SQRT(((AG1196/W1196)^2)+((AH1196/AD1196)^2)))*AE1196</f>
        <v>0.136314696618104</v>
      </c>
      <c r="AJ1196" s="0" t="n">
        <v>3.02832944E-007</v>
      </c>
      <c r="AK1196" s="0" t="n">
        <f aca="false">(W1196*AJ1196)*EXP(L1196*M1196)</f>
        <v>0.07820357945856</v>
      </c>
      <c r="AL1196" s="0" t="n">
        <v>18318.5541108487</v>
      </c>
      <c r="AM1196" s="0" t="n">
        <v>3748.14709444969</v>
      </c>
      <c r="AN1196" s="0" t="n">
        <f aca="false">AJ1196*0.1</f>
        <v>3.02832944E-008</v>
      </c>
      <c r="AO1196" s="0" t="n">
        <f aca="false">(SQRT(((AM1196/W1196)^2)+((AN1196/AJ1196)^2)))*AK1196</f>
        <v>0.0079023012532234</v>
      </c>
    </row>
    <row r="1197" customFormat="false" ht="15" hidden="false" customHeight="false" outlineLevel="0" collapsed="false">
      <c r="A1197" s="42" t="s">
        <v>149</v>
      </c>
      <c r="B1197" s="40" t="s">
        <v>1741</v>
      </c>
      <c r="C1197" s="0" t="s">
        <v>2153</v>
      </c>
      <c r="D1197" s="45"/>
      <c r="E1197" s="0" t="n">
        <v>8200</v>
      </c>
      <c r="F1197" s="0" t="n">
        <v>8217.81</v>
      </c>
      <c r="G1197" s="0" t="n">
        <f aca="false">(((F1197*3.7852*35.81)/1000)/(H1197^2))*1.2732</f>
        <v>21.0812221589828</v>
      </c>
      <c r="H1197" s="0" t="n">
        <v>8.20209975</v>
      </c>
      <c r="I1197" s="0" t="n">
        <v>8.86636781068502</v>
      </c>
      <c r="J1197" s="0" t="n">
        <v>130.009325504884</v>
      </c>
      <c r="K1197" s="0" t="n">
        <v>0.00593973</v>
      </c>
      <c r="L1197" s="0" t="n">
        <v>0.005</v>
      </c>
      <c r="M1197" s="0" t="n">
        <v>0</v>
      </c>
      <c r="N1197" s="0" t="n">
        <v>1.33956133999568</v>
      </c>
      <c r="O1197" s="0" t="n">
        <f aca="false">(N1197/2204.59)*EXP(L1197*M1197)</f>
        <v>0.000607623793991482</v>
      </c>
      <c r="P1197" s="0" t="n">
        <v>0.107322321005691</v>
      </c>
      <c r="Q1197" s="0" t="n">
        <v>0.0548813846852914</v>
      </c>
      <c r="R1197" s="0" t="n">
        <f aca="false">18.998926608387*(I1197/Hoja4!$CO$2)</f>
        <v>0.364358892025062</v>
      </c>
      <c r="S1197" s="0" t="n">
        <v>1.14894745568521</v>
      </c>
      <c r="T1197" s="0" t="n">
        <v>5.58086552427142E-005</v>
      </c>
      <c r="U1197" s="0" t="n">
        <f aca="false">(SQRT(((P1197/G1197)^2)+((Q1197/H1197)^2)+((R1197/I1197)^2)+((S1197/J1197)^2)+((T1197/K1197)^2)))*O1197</f>
        <v>2.6665115107304E-005</v>
      </c>
      <c r="V1197" s="0" t="n">
        <f aca="false">O1197&gt;U1197</f>
        <v>1</v>
      </c>
      <c r="W1197" s="0" t="n">
        <v>72862.1260583255</v>
      </c>
      <c r="X1197" s="0" t="n">
        <v>4.994E-006</v>
      </c>
      <c r="Y1197" s="0" t="n">
        <f aca="false">(W1197*X1197)*EXP(L1197*M1197)</f>
        <v>0.363873457535277</v>
      </c>
      <c r="Z1197" s="0" t="n">
        <v>35078.5662036645</v>
      </c>
      <c r="AA1197" s="0" t="n">
        <v>6507.82824848106</v>
      </c>
      <c r="AB1197" s="0" t="n">
        <f aca="false">X1197*0.1</f>
        <v>4.994E-007</v>
      </c>
      <c r="AC1197" s="0" t="n">
        <f aca="false">(SQRT(((AA1197/W1197)^2)+((AB1197/X1197)^2)))*Y1197</f>
        <v>0.0487882676340849</v>
      </c>
      <c r="AD1197" s="0" t="n">
        <v>5.223868284E-006</v>
      </c>
      <c r="AE1197" s="0" t="n">
        <f aca="false">(W1197*AD1197)*EXP(L1197*M1197)</f>
        <v>0.380622149420896</v>
      </c>
      <c r="AF1197" s="0" t="n">
        <v>35078.5662036645</v>
      </c>
      <c r="AG1197" s="0" t="n">
        <v>6507.82824848106</v>
      </c>
      <c r="AH1197" s="0" t="n">
        <f aca="false">AD1197*0.1</f>
        <v>5.223868284E-007</v>
      </c>
      <c r="AI1197" s="0" t="n">
        <f aca="false">(SQRT(((AG1197/W1197)^2)+((AH1197/AD1197)^2)))*AE1197</f>
        <v>0.051033937510012</v>
      </c>
      <c r="AJ1197" s="0" t="n">
        <v>3.02832944E-007</v>
      </c>
      <c r="AK1197" s="0" t="n">
        <f aca="false">(W1197*AJ1197)*EXP(L1197*M1197)</f>
        <v>0.0220650521403418</v>
      </c>
      <c r="AL1197" s="0" t="n">
        <v>35078.5662036645</v>
      </c>
      <c r="AM1197" s="0" t="n">
        <v>6507.82824848106</v>
      </c>
      <c r="AN1197" s="0" t="n">
        <f aca="false">AJ1197*0.1</f>
        <v>3.02832944E-008</v>
      </c>
      <c r="AO1197" s="0" t="n">
        <f aca="false">(SQRT(((AM1197/W1197)^2)+((AN1197/AJ1197)^2)))*AK1197</f>
        <v>0.00295848913101519</v>
      </c>
    </row>
    <row r="1198" customFormat="false" ht="15" hidden="false" customHeight="false" outlineLevel="0" collapsed="false">
      <c r="A1198" s="42" t="s">
        <v>149</v>
      </c>
      <c r="B1198" s="32"/>
      <c r="C1198" s="0" t="s">
        <v>2122</v>
      </c>
      <c r="D1198" s="47"/>
      <c r="E1198" s="0" t="n">
        <v>9000</v>
      </c>
      <c r="F1198" s="0" t="n">
        <v>8941.41</v>
      </c>
      <c r="G1198" s="0" t="n">
        <f aca="false">(((F1198*3.7852*35.81)/1000)/(H1198^2))*1.2732</f>
        <v>22.9374797694946</v>
      </c>
      <c r="H1198" s="0" t="n">
        <v>8.20209975</v>
      </c>
      <c r="I1198" s="0" t="n">
        <v>32.3946878920983</v>
      </c>
      <c r="J1198" s="0" t="n">
        <v>68.0016224983599</v>
      </c>
      <c r="K1198" s="0" t="n">
        <v>3.82238500207701</v>
      </c>
      <c r="L1198" s="0" t="n">
        <v>0.005</v>
      </c>
      <c r="M1198" s="0" t="n">
        <v>0</v>
      </c>
      <c r="N1198" s="0" t="n">
        <v>1792.5606565861</v>
      </c>
      <c r="O1198" s="0" t="n">
        <f aca="false">(N1198/2204.59)*EXP(L1198*M1198)</f>
        <v>0.813103868105224</v>
      </c>
      <c r="P1198" s="0" t="n">
        <v>1.328521888386</v>
      </c>
      <c r="Q1198" s="0" t="n">
        <v>0.0993471152211429</v>
      </c>
      <c r="R1198" s="0" t="n">
        <f aca="false">26.5039616037002*(I1198/Hoja4!$CT$2)</f>
        <v>0.252545061925475</v>
      </c>
      <c r="S1198" s="0" t="n">
        <v>0.346725101597201</v>
      </c>
      <c r="T1198" s="0" t="n">
        <v>0.0215793379964769</v>
      </c>
      <c r="U1198" s="0" t="n">
        <f aca="false">(SQRT(((P1198/G1198)^2)+((Q1198/H1198)^2)+((R1198/I1198)^2)+((S1198/J1198)^2)+((T1198/K1198)^2)))*O1198</f>
        <v>0.0489215360282459</v>
      </c>
      <c r="V1198" s="0" t="n">
        <f aca="false">O1198&gt;U1198</f>
        <v>1</v>
      </c>
      <c r="W1198" s="0" t="n">
        <v>289654.186265287</v>
      </c>
      <c r="X1198" s="0" t="n">
        <v>4.994E-006</v>
      </c>
      <c r="Y1198" s="0" t="n">
        <f aca="false">(W1198*X1198)*EXP(L1198*M1198)</f>
        <v>1.44653300620884</v>
      </c>
      <c r="Z1198" s="0" t="n">
        <v>214115.745047665</v>
      </c>
      <c r="AA1198" s="0" t="n">
        <v>3748.14709444969</v>
      </c>
      <c r="AB1198" s="0" t="n">
        <f aca="false">X1198*0.1</f>
        <v>4.994E-007</v>
      </c>
      <c r="AC1198" s="0" t="n">
        <f aca="false">(SQRT(((AA1198/W1198)^2)+((AB1198/X1198)^2)))*Y1198</f>
        <v>0.145859350526142</v>
      </c>
      <c r="AD1198" s="0" t="n">
        <v>5.223868284E-006</v>
      </c>
      <c r="AE1198" s="0" t="n">
        <f aca="false">(W1198*AD1198)*EXP(L1198*M1198)</f>
        <v>1.51311531695906</v>
      </c>
      <c r="AF1198" s="0" t="n">
        <v>214115.745047665</v>
      </c>
      <c r="AG1198" s="0" t="n">
        <v>3748.14709444969</v>
      </c>
      <c r="AH1198" s="0" t="n">
        <f aca="false">AD1198*0.1</f>
        <v>5.223868284E-007</v>
      </c>
      <c r="AI1198" s="0" t="n">
        <f aca="false">(SQRT(((AG1198/W1198)^2)+((AH1198/AD1198)^2)))*AE1198</f>
        <v>0.15257309474136</v>
      </c>
      <c r="AJ1198" s="0" t="n">
        <v>3.02832944E-007</v>
      </c>
      <c r="AK1198" s="0" t="n">
        <f aca="false">(W1198*AJ1198)*EXP(L1198*M1198)</f>
        <v>0.0877168299686412</v>
      </c>
      <c r="AL1198" s="0" t="n">
        <v>214115.745047665</v>
      </c>
      <c r="AM1198" s="0" t="n">
        <v>3748.14709444969</v>
      </c>
      <c r="AN1198" s="0" t="n">
        <f aca="false">AJ1198*0.1</f>
        <v>3.02832944E-008</v>
      </c>
      <c r="AO1198" s="0" t="n">
        <f aca="false">(SQRT(((AM1198/W1198)^2)+((AN1198/AJ1198)^2)))*AK1198</f>
        <v>0.00884481708645567</v>
      </c>
    </row>
    <row r="1199" customFormat="false" ht="15" hidden="false" customHeight="false" outlineLevel="0" collapsed="false">
      <c r="A1199" s="42" t="s">
        <v>149</v>
      </c>
      <c r="B1199" s="32"/>
      <c r="C1199" s="0" t="s">
        <v>2154</v>
      </c>
      <c r="D1199" s="47"/>
      <c r="E1199" s="0" t="n">
        <v>5000</v>
      </c>
      <c r="F1199" s="0" t="n">
        <v>5283.44</v>
      </c>
      <c r="G1199" s="0" t="n">
        <f aca="false">(((F1199*3.7852*35.81)/1000)/(H1199^2))*1.2732</f>
        <v>13.5536563152052</v>
      </c>
      <c r="H1199" s="0" t="n">
        <v>8.20209975</v>
      </c>
      <c r="I1199" s="0" t="n">
        <v>5.49443192524201</v>
      </c>
      <c r="J1199" s="0" t="n">
        <v>68.0020357347871</v>
      </c>
      <c r="K1199" s="0" t="n">
        <v>3.9836139795159</v>
      </c>
      <c r="L1199" s="0" t="n">
        <v>0.005</v>
      </c>
      <c r="M1199" s="0" t="n">
        <v>0</v>
      </c>
      <c r="N1199" s="0" t="n">
        <v>187.230435257678</v>
      </c>
      <c r="O1199" s="0" t="n">
        <f aca="false">(N1199/2204.59)*EXP(L1199*M1199)</f>
        <v>0.0849275535395145</v>
      </c>
      <c r="P1199" s="0" t="n">
        <v>0.400684429145215</v>
      </c>
      <c r="Q1199" s="0" t="n">
        <v>0.0788250461799058</v>
      </c>
      <c r="R1199" s="0" t="n">
        <f aca="false">30.6123136425953*(I1199/Hoja4!$AG$2)</f>
        <v>0.145091126582646</v>
      </c>
      <c r="S1199" s="0" t="n">
        <v>0.388353619553598</v>
      </c>
      <c r="T1199" s="0" t="n">
        <v>0.0223763331258358</v>
      </c>
      <c r="U1199" s="0" t="n">
        <f aca="false">(SQRT(((P1199/G1199)^2)+((Q1199/H1199)^2)+((R1199/I1199)^2)+((S1199/J1199)^2)+((T1199/K1199)^2)))*O1199</f>
        <v>0.00353018042354304</v>
      </c>
      <c r="V1199" s="0" t="n">
        <f aca="false">O1199&gt;U1199</f>
        <v>1</v>
      </c>
      <c r="W1199" s="0" t="n">
        <v>29029.5014111007</v>
      </c>
      <c r="X1199" s="0" t="n">
        <v>4.994E-006</v>
      </c>
      <c r="Y1199" s="0" t="n">
        <f aca="false">(W1199*X1199)*EXP(L1199*M1199)</f>
        <v>0.144973330047037</v>
      </c>
      <c r="Z1199" s="0" t="n">
        <v>18318.5541108487</v>
      </c>
      <c r="AA1199" s="0" t="n">
        <v>804.406580767259</v>
      </c>
      <c r="AB1199" s="0" t="n">
        <f aca="false">X1199*0.1</f>
        <v>4.994E-007</v>
      </c>
      <c r="AC1199" s="0" t="n">
        <f aca="false">(SQRT(((AA1199/W1199)^2)+((AB1199/X1199)^2)))*Y1199</f>
        <v>0.0150436236335033</v>
      </c>
      <c r="AD1199" s="0" t="n">
        <v>5.223868284E-006</v>
      </c>
      <c r="AE1199" s="0" t="n">
        <f aca="false">(W1199*AD1199)*EXP(L1199*M1199)</f>
        <v>0.151646291721782</v>
      </c>
      <c r="AF1199" s="0" t="n">
        <v>18318.5541108487</v>
      </c>
      <c r="AG1199" s="0" t="n">
        <v>804.406580767259</v>
      </c>
      <c r="AH1199" s="0" t="n">
        <f aca="false">AD1199*0.1</f>
        <v>5.223868284E-007</v>
      </c>
      <c r="AI1199" s="0" t="n">
        <f aca="false">(SQRT(((AG1199/W1199)^2)+((AH1199/AD1199)^2)))*AE1199</f>
        <v>0.0157360649530418</v>
      </c>
      <c r="AJ1199" s="0" t="n">
        <v>3.02832944E-007</v>
      </c>
      <c r="AK1199" s="0" t="n">
        <f aca="false">(W1199*AJ1199)*EXP(L1199*M1199)</f>
        <v>0.00879108937517577</v>
      </c>
      <c r="AL1199" s="0" t="n">
        <v>18318.5541108487</v>
      </c>
      <c r="AM1199" s="0" t="n">
        <v>804.406580767259</v>
      </c>
      <c r="AN1199" s="0" t="n">
        <f aca="false">AJ1199*0.1</f>
        <v>3.02832944E-008</v>
      </c>
      <c r="AO1199" s="0" t="n">
        <f aca="false">(SQRT(((AM1199/W1199)^2)+((AN1199/AJ1199)^2)))*AK1199</f>
        <v>0.000912235649451699</v>
      </c>
    </row>
    <row r="1200" customFormat="false" ht="15" hidden="false" customHeight="false" outlineLevel="0" collapsed="false">
      <c r="A1200" s="42" t="s">
        <v>149</v>
      </c>
      <c r="B1200" s="40" t="s">
        <v>1744</v>
      </c>
      <c r="C1200" s="0" t="s">
        <v>2153</v>
      </c>
      <c r="D1200" s="41"/>
      <c r="E1200" s="0" t="n">
        <v>8200</v>
      </c>
      <c r="F1200" s="0" t="n">
        <v>8217.81</v>
      </c>
      <c r="G1200" s="0" t="n">
        <f aca="false">(((F1200*3.7852*35.81)/1000)/(H1200^2))*1.2732</f>
        <v>21.0812221589828</v>
      </c>
      <c r="H1200" s="0" t="n">
        <v>8.20209975</v>
      </c>
      <c r="I1200" s="0" t="n">
        <v>8.86636781068502</v>
      </c>
      <c r="J1200" s="0" t="n">
        <v>130.009325504884</v>
      </c>
      <c r="K1200" s="0" t="n">
        <v>0.00593973</v>
      </c>
      <c r="L1200" s="0" t="n">
        <v>0.005</v>
      </c>
      <c r="M1200" s="0" t="n">
        <v>0</v>
      </c>
      <c r="N1200" s="0" t="n">
        <v>1.33956133999568</v>
      </c>
      <c r="O1200" s="0" t="n">
        <f aca="false">(N1200/2204.59)*EXP(L1200*M1200)</f>
        <v>0.000607623793991482</v>
      </c>
      <c r="P1200" s="0" t="n">
        <v>0.107322321005691</v>
      </c>
      <c r="Q1200" s="0" t="n">
        <v>0.0548813846852914</v>
      </c>
      <c r="R1200" s="0" t="n">
        <f aca="false">18.998926608387*(I1200/Hoja4!$CO$2)</f>
        <v>0.364358892025062</v>
      </c>
      <c r="S1200" s="0" t="n">
        <v>1.14894745568521</v>
      </c>
      <c r="T1200" s="0" t="n">
        <v>5.58086552427142E-005</v>
      </c>
      <c r="U1200" s="0" t="n">
        <f aca="false">(SQRT(((P1200/G1200)^2)+((Q1200/H1200)^2)+((R1200/I1200)^2)+((S1200/J1200)^2)+((T1200/K1200)^2)))*O1200</f>
        <v>2.6665115107304E-005</v>
      </c>
      <c r="V1200" s="0" t="n">
        <f aca="false">O1200&gt;U1200</f>
        <v>1</v>
      </c>
      <c r="W1200" s="0" t="n">
        <v>72862.1260583255</v>
      </c>
      <c r="X1200" s="0" t="n">
        <v>4.994E-006</v>
      </c>
      <c r="Y1200" s="0" t="n">
        <f aca="false">(W1200*X1200)*EXP(L1200*M1200)</f>
        <v>0.363873457535277</v>
      </c>
      <c r="Z1200" s="0" t="n">
        <v>35078.5662036645</v>
      </c>
      <c r="AA1200" s="0" t="n">
        <v>6507.82824848106</v>
      </c>
      <c r="AB1200" s="0" t="n">
        <f aca="false">X1200*0.1</f>
        <v>4.994E-007</v>
      </c>
      <c r="AC1200" s="0" t="n">
        <f aca="false">(SQRT(((AA1200/W1200)^2)+((AB1200/X1200)^2)))*Y1200</f>
        <v>0.0487882676340849</v>
      </c>
      <c r="AD1200" s="0" t="n">
        <v>5.223868284E-006</v>
      </c>
      <c r="AE1200" s="0" t="n">
        <f aca="false">(W1200*AD1200)*EXP(L1200*M1200)</f>
        <v>0.380622149420896</v>
      </c>
      <c r="AF1200" s="0" t="n">
        <v>35078.5662036645</v>
      </c>
      <c r="AG1200" s="0" t="n">
        <v>6507.82824848106</v>
      </c>
      <c r="AH1200" s="0" t="n">
        <f aca="false">AD1200*0.1</f>
        <v>5.223868284E-007</v>
      </c>
      <c r="AI1200" s="0" t="n">
        <f aca="false">(SQRT(((AG1200/W1200)^2)+((AH1200/AD1200)^2)))*AE1200</f>
        <v>0.051033937510012</v>
      </c>
      <c r="AJ1200" s="0" t="n">
        <v>3.02832944E-007</v>
      </c>
      <c r="AK1200" s="0" t="n">
        <f aca="false">(W1200*AJ1200)*EXP(L1200*M1200)</f>
        <v>0.0220650521403418</v>
      </c>
      <c r="AL1200" s="0" t="n">
        <v>35078.5662036645</v>
      </c>
      <c r="AM1200" s="0" t="n">
        <v>6507.82824848106</v>
      </c>
      <c r="AN1200" s="0" t="n">
        <f aca="false">AJ1200*0.1</f>
        <v>3.02832944E-008</v>
      </c>
      <c r="AO1200" s="0" t="n">
        <f aca="false">(SQRT(((AM1200/W1200)^2)+((AN1200/AJ1200)^2)))*AK1200</f>
        <v>0.00295848913101519</v>
      </c>
    </row>
    <row r="1201" customFormat="false" ht="15" hidden="false" customHeight="false" outlineLevel="0" collapsed="false">
      <c r="A1201" s="42" t="s">
        <v>149</v>
      </c>
      <c r="B1201" s="32"/>
      <c r="C1201" s="0" t="s">
        <v>2122</v>
      </c>
      <c r="D1201" s="47"/>
      <c r="E1201" s="0" t="n">
        <v>9000</v>
      </c>
      <c r="F1201" s="0" t="n">
        <v>8941.41</v>
      </c>
      <c r="G1201" s="0" t="n">
        <f aca="false">(((F1201*3.7852*35.81)/1000)/(H1201^2))*1.2732</f>
        <v>22.9374797694946</v>
      </c>
      <c r="H1201" s="0" t="n">
        <v>8.20209975</v>
      </c>
      <c r="I1201" s="0" t="n">
        <v>32.3946878920983</v>
      </c>
      <c r="J1201" s="0" t="n">
        <v>68.0016224983599</v>
      </c>
      <c r="K1201" s="0" t="n">
        <v>3.82238500207701</v>
      </c>
      <c r="L1201" s="0" t="n">
        <v>0.005</v>
      </c>
      <c r="M1201" s="0" t="n">
        <v>0</v>
      </c>
      <c r="N1201" s="0" t="n">
        <v>1792.5606565861</v>
      </c>
      <c r="O1201" s="0" t="n">
        <f aca="false">(N1201/2204.59)*EXP(L1201*M1201)</f>
        <v>0.813103868105224</v>
      </c>
      <c r="P1201" s="0" t="n">
        <v>1.328521888386</v>
      </c>
      <c r="Q1201" s="0" t="n">
        <v>0.0993471152211429</v>
      </c>
      <c r="R1201" s="0" t="n">
        <f aca="false">26.5039616037002*(I1201/Hoja4!$CT$2)</f>
        <v>0.252545061925475</v>
      </c>
      <c r="S1201" s="0" t="n">
        <v>0.346725101597201</v>
      </c>
      <c r="T1201" s="0" t="n">
        <v>0.0215793379964769</v>
      </c>
      <c r="U1201" s="0" t="n">
        <f aca="false">(SQRT(((P1201/G1201)^2)+((Q1201/H1201)^2)+((R1201/I1201)^2)+((S1201/J1201)^2)+((T1201/K1201)^2)))*O1201</f>
        <v>0.0489215360282459</v>
      </c>
      <c r="V1201" s="0" t="n">
        <f aca="false">O1201&gt;U1201</f>
        <v>1</v>
      </c>
      <c r="W1201" s="0" t="n">
        <v>289654.186265287</v>
      </c>
      <c r="X1201" s="0" t="n">
        <v>4.994E-006</v>
      </c>
      <c r="Y1201" s="0" t="n">
        <f aca="false">(W1201*X1201)*EXP(L1201*M1201)</f>
        <v>1.44653300620884</v>
      </c>
      <c r="Z1201" s="0" t="n">
        <v>214115.745047665</v>
      </c>
      <c r="AA1201" s="0" t="n">
        <v>3748.14709444969</v>
      </c>
      <c r="AB1201" s="0" t="n">
        <f aca="false">X1201*0.1</f>
        <v>4.994E-007</v>
      </c>
      <c r="AC1201" s="0" t="n">
        <f aca="false">(SQRT(((AA1201/W1201)^2)+((AB1201/X1201)^2)))*Y1201</f>
        <v>0.145859350526142</v>
      </c>
      <c r="AD1201" s="0" t="n">
        <v>5.223868284E-006</v>
      </c>
      <c r="AE1201" s="0" t="n">
        <f aca="false">(W1201*AD1201)*EXP(L1201*M1201)</f>
        <v>1.51311531695906</v>
      </c>
      <c r="AF1201" s="0" t="n">
        <v>214115.745047665</v>
      </c>
      <c r="AG1201" s="0" t="n">
        <v>3748.14709444969</v>
      </c>
      <c r="AH1201" s="0" t="n">
        <f aca="false">AD1201*0.1</f>
        <v>5.223868284E-007</v>
      </c>
      <c r="AI1201" s="0" t="n">
        <f aca="false">(SQRT(((AG1201/W1201)^2)+((AH1201/AD1201)^2)))*AE1201</f>
        <v>0.15257309474136</v>
      </c>
      <c r="AJ1201" s="0" t="n">
        <v>3.02832944E-007</v>
      </c>
      <c r="AK1201" s="0" t="n">
        <f aca="false">(W1201*AJ1201)*EXP(L1201*M1201)</f>
        <v>0.0877168299686412</v>
      </c>
      <c r="AL1201" s="0" t="n">
        <v>214115.745047665</v>
      </c>
      <c r="AM1201" s="0" t="n">
        <v>3748.14709444969</v>
      </c>
      <c r="AN1201" s="0" t="n">
        <f aca="false">AJ1201*0.1</f>
        <v>3.02832944E-008</v>
      </c>
      <c r="AO1201" s="0" t="n">
        <f aca="false">(SQRT(((AM1201/W1201)^2)+((AN1201/AJ1201)^2)))*AK1201</f>
        <v>0.00884481708645567</v>
      </c>
    </row>
    <row r="1202" customFormat="false" ht="15" hidden="false" customHeight="false" outlineLevel="0" collapsed="false">
      <c r="A1202" s="42" t="s">
        <v>149</v>
      </c>
      <c r="B1202" s="32"/>
      <c r="C1202" s="0" t="s">
        <v>2154</v>
      </c>
      <c r="D1202" s="47"/>
      <c r="E1202" s="0" t="n">
        <v>5000</v>
      </c>
      <c r="F1202" s="0" t="n">
        <v>5283.44</v>
      </c>
      <c r="G1202" s="0" t="n">
        <f aca="false">(((F1202*3.7852*35.81)/1000)/(H1202^2))*1.2732</f>
        <v>13.5536563152052</v>
      </c>
      <c r="H1202" s="0" t="n">
        <v>8.20209975</v>
      </c>
      <c r="I1202" s="0" t="n">
        <v>5.49443192524201</v>
      </c>
      <c r="J1202" s="0" t="n">
        <v>68.0020357347871</v>
      </c>
      <c r="K1202" s="0" t="n">
        <v>3.9836139795159</v>
      </c>
      <c r="L1202" s="0" t="n">
        <v>0.005</v>
      </c>
      <c r="M1202" s="0" t="n">
        <v>0</v>
      </c>
      <c r="N1202" s="0" t="n">
        <v>187.230435257678</v>
      </c>
      <c r="O1202" s="0" t="n">
        <f aca="false">(N1202/2204.59)*EXP(L1202*M1202)</f>
        <v>0.0849275535395145</v>
      </c>
      <c r="P1202" s="0" t="n">
        <v>0.400684429145215</v>
      </c>
      <c r="Q1202" s="0" t="n">
        <v>0.0788250461799058</v>
      </c>
      <c r="R1202" s="0" t="n">
        <f aca="false">30.6123136425953*(I1202/Hoja4!$AG$2)</f>
        <v>0.145091126582646</v>
      </c>
      <c r="S1202" s="0" t="n">
        <v>0.388353619553598</v>
      </c>
      <c r="T1202" s="0" t="n">
        <v>0.0223763331258358</v>
      </c>
      <c r="U1202" s="0" t="n">
        <f aca="false">(SQRT(((P1202/G1202)^2)+((Q1202/H1202)^2)+((R1202/I1202)^2)+((S1202/J1202)^2)+((T1202/K1202)^2)))*O1202</f>
        <v>0.00353018042354304</v>
      </c>
      <c r="V1202" s="0" t="n">
        <f aca="false">O1202&gt;U1202</f>
        <v>1</v>
      </c>
      <c r="W1202" s="0" t="n">
        <v>29029.5014111007</v>
      </c>
      <c r="X1202" s="0" t="n">
        <v>4.994E-006</v>
      </c>
      <c r="Y1202" s="0" t="n">
        <f aca="false">(W1202*X1202)*EXP(L1202*M1202)</f>
        <v>0.144973330047037</v>
      </c>
      <c r="Z1202" s="0" t="n">
        <v>18318.5541108487</v>
      </c>
      <c r="AA1202" s="0" t="n">
        <v>804.406580767259</v>
      </c>
      <c r="AB1202" s="0" t="n">
        <f aca="false">X1202*0.1</f>
        <v>4.994E-007</v>
      </c>
      <c r="AC1202" s="0" t="n">
        <f aca="false">(SQRT(((AA1202/W1202)^2)+((AB1202/X1202)^2)))*Y1202</f>
        <v>0.0150436236335033</v>
      </c>
      <c r="AD1202" s="0" t="n">
        <v>5.223868284E-006</v>
      </c>
      <c r="AE1202" s="0" t="n">
        <f aca="false">(W1202*AD1202)*EXP(L1202*M1202)</f>
        <v>0.151646291721782</v>
      </c>
      <c r="AF1202" s="0" t="n">
        <v>18318.5541108487</v>
      </c>
      <c r="AG1202" s="0" t="n">
        <v>804.406580767259</v>
      </c>
      <c r="AH1202" s="0" t="n">
        <f aca="false">AD1202*0.1</f>
        <v>5.223868284E-007</v>
      </c>
      <c r="AI1202" s="0" t="n">
        <f aca="false">(SQRT(((AG1202/W1202)^2)+((AH1202/AD1202)^2)))*AE1202</f>
        <v>0.0157360649530418</v>
      </c>
      <c r="AJ1202" s="0" t="n">
        <v>3.02832944E-007</v>
      </c>
      <c r="AK1202" s="0" t="n">
        <f aca="false">(W1202*AJ1202)*EXP(L1202*M1202)</f>
        <v>0.00879108937517577</v>
      </c>
      <c r="AL1202" s="0" t="n">
        <v>18318.5541108487</v>
      </c>
      <c r="AM1202" s="0" t="n">
        <v>804.406580767259</v>
      </c>
      <c r="AN1202" s="0" t="n">
        <f aca="false">AJ1202*0.1</f>
        <v>3.02832944E-008</v>
      </c>
      <c r="AO1202" s="0" t="n">
        <f aca="false">(SQRT(((AM1202/W1202)^2)+((AN1202/AJ1202)^2)))*AK1202</f>
        <v>0.000912235649451699</v>
      </c>
    </row>
    <row r="1203" customFormat="false" ht="15" hidden="false" customHeight="false" outlineLevel="0" collapsed="false">
      <c r="A1203" s="42" t="s">
        <v>149</v>
      </c>
      <c r="B1203" s="40" t="s">
        <v>1748</v>
      </c>
      <c r="C1203" s="0" t="s">
        <v>2153</v>
      </c>
      <c r="D1203" s="41"/>
      <c r="E1203" s="0" t="n">
        <v>8200</v>
      </c>
      <c r="F1203" s="0" t="n">
        <v>8217.81</v>
      </c>
      <c r="G1203" s="0" t="n">
        <f aca="false">(((F1203*3.7852*35.81)/1000)/(H1203^2))*1.2732</f>
        <v>21.0812221589828</v>
      </c>
      <c r="H1203" s="0" t="n">
        <v>8.20209975</v>
      </c>
      <c r="I1203" s="0" t="n">
        <v>8.86636781068502</v>
      </c>
      <c r="J1203" s="0" t="n">
        <v>130.009325504884</v>
      </c>
      <c r="K1203" s="0" t="n">
        <v>0.00593973</v>
      </c>
      <c r="L1203" s="0" t="n">
        <v>0.005</v>
      </c>
      <c r="M1203" s="0" t="n">
        <v>0</v>
      </c>
      <c r="N1203" s="0" t="n">
        <v>1.33956133999568</v>
      </c>
      <c r="O1203" s="0" t="n">
        <f aca="false">(N1203/2204.59)*EXP(L1203*M1203)</f>
        <v>0.000607623793991482</v>
      </c>
      <c r="P1203" s="0" t="n">
        <v>0.107322321005691</v>
      </c>
      <c r="Q1203" s="0" t="n">
        <v>0.0548813846852914</v>
      </c>
      <c r="R1203" s="0" t="n">
        <f aca="false">18.998926608387*(I1203/Hoja4!$CO$2)</f>
        <v>0.364358892025062</v>
      </c>
      <c r="S1203" s="0" t="n">
        <v>1.14894745568521</v>
      </c>
      <c r="T1203" s="0" t="n">
        <v>5.58086552427142E-005</v>
      </c>
      <c r="U1203" s="0" t="n">
        <f aca="false">(SQRT(((P1203/G1203)^2)+((Q1203/H1203)^2)+((R1203/I1203)^2)+((S1203/J1203)^2)+((T1203/K1203)^2)))*O1203</f>
        <v>2.6665115107304E-005</v>
      </c>
      <c r="V1203" s="0" t="n">
        <f aca="false">O1203&gt;U1203</f>
        <v>1</v>
      </c>
      <c r="W1203" s="0" t="n">
        <v>72862.1260583255</v>
      </c>
      <c r="X1203" s="0" t="n">
        <v>4.994E-006</v>
      </c>
      <c r="Y1203" s="0" t="n">
        <f aca="false">(W1203*X1203)*EXP(L1203*M1203)</f>
        <v>0.363873457535277</v>
      </c>
      <c r="Z1203" s="0" t="n">
        <v>35078.5662036645</v>
      </c>
      <c r="AA1203" s="0" t="n">
        <v>6507.82824848106</v>
      </c>
      <c r="AB1203" s="0" t="n">
        <f aca="false">X1203*0.1</f>
        <v>4.994E-007</v>
      </c>
      <c r="AC1203" s="0" t="n">
        <f aca="false">(SQRT(((AA1203/W1203)^2)+((AB1203/X1203)^2)))*Y1203</f>
        <v>0.0487882676340849</v>
      </c>
      <c r="AD1203" s="0" t="n">
        <v>5.223868284E-006</v>
      </c>
      <c r="AE1203" s="0" t="n">
        <f aca="false">(W1203*AD1203)*EXP(L1203*M1203)</f>
        <v>0.380622149420896</v>
      </c>
      <c r="AF1203" s="0" t="n">
        <v>35078.5662036645</v>
      </c>
      <c r="AG1203" s="0" t="n">
        <v>6507.82824848106</v>
      </c>
      <c r="AH1203" s="0" t="n">
        <f aca="false">AD1203*0.1</f>
        <v>5.223868284E-007</v>
      </c>
      <c r="AI1203" s="0" t="n">
        <f aca="false">(SQRT(((AG1203/W1203)^2)+((AH1203/AD1203)^2)))*AE1203</f>
        <v>0.051033937510012</v>
      </c>
      <c r="AJ1203" s="0" t="n">
        <v>3.02832944E-007</v>
      </c>
      <c r="AK1203" s="0" t="n">
        <f aca="false">(W1203*AJ1203)*EXP(L1203*M1203)</f>
        <v>0.0220650521403418</v>
      </c>
      <c r="AL1203" s="0" t="n">
        <v>35078.5662036645</v>
      </c>
      <c r="AM1203" s="0" t="n">
        <v>6507.82824848106</v>
      </c>
      <c r="AN1203" s="0" t="n">
        <f aca="false">AJ1203*0.1</f>
        <v>3.02832944E-008</v>
      </c>
      <c r="AO1203" s="0" t="n">
        <f aca="false">(SQRT(((AM1203/W1203)^2)+((AN1203/AJ1203)^2)))*AK1203</f>
        <v>0.00295848913101519</v>
      </c>
    </row>
    <row r="1204" customFormat="false" ht="15" hidden="false" customHeight="false" outlineLevel="0" collapsed="false">
      <c r="A1204" s="42" t="s">
        <v>149</v>
      </c>
      <c r="B1204" s="32"/>
      <c r="C1204" s="0" t="s">
        <v>2122</v>
      </c>
      <c r="D1204" s="47"/>
      <c r="E1204" s="0" t="n">
        <v>9000</v>
      </c>
      <c r="F1204" s="0" t="n">
        <v>8941.41</v>
      </c>
      <c r="G1204" s="0" t="n">
        <f aca="false">(((F1204*3.7852*35.81)/1000)/(H1204^2))*1.2732</f>
        <v>22.9374797694946</v>
      </c>
      <c r="H1204" s="0" t="n">
        <v>8.20209975</v>
      </c>
      <c r="I1204" s="0" t="n">
        <v>32.3946878920983</v>
      </c>
      <c r="J1204" s="0" t="n">
        <v>68.0016224983599</v>
      </c>
      <c r="K1204" s="0" t="n">
        <v>3.82238500207701</v>
      </c>
      <c r="L1204" s="0" t="n">
        <v>0.005</v>
      </c>
      <c r="M1204" s="0" t="n">
        <v>0</v>
      </c>
      <c r="N1204" s="0" t="n">
        <v>1792.5606565861</v>
      </c>
      <c r="O1204" s="0" t="n">
        <f aca="false">(N1204/2204.59)*EXP(L1204*M1204)</f>
        <v>0.813103868105224</v>
      </c>
      <c r="P1204" s="0" t="n">
        <v>1.328521888386</v>
      </c>
      <c r="Q1204" s="0" t="n">
        <v>0.0993471152211429</v>
      </c>
      <c r="R1204" s="0" t="n">
        <f aca="false">26.5039616037002*(I1204/Hoja4!$CT$2)</f>
        <v>0.252545061925475</v>
      </c>
      <c r="S1204" s="0" t="n">
        <v>0.346725101597201</v>
      </c>
      <c r="T1204" s="0" t="n">
        <v>0.0215793379964769</v>
      </c>
      <c r="U1204" s="0" t="n">
        <f aca="false">(SQRT(((P1204/G1204)^2)+((Q1204/H1204)^2)+((R1204/I1204)^2)+((S1204/J1204)^2)+((T1204/K1204)^2)))*O1204</f>
        <v>0.0489215360282459</v>
      </c>
      <c r="V1204" s="0" t="n">
        <f aca="false">O1204&gt;U1204</f>
        <v>1</v>
      </c>
      <c r="W1204" s="0" t="n">
        <v>289654.186265287</v>
      </c>
      <c r="X1204" s="0" t="n">
        <v>4.994E-006</v>
      </c>
      <c r="Y1204" s="0" t="n">
        <f aca="false">(W1204*X1204)*EXP(L1204*M1204)</f>
        <v>1.44653300620884</v>
      </c>
      <c r="Z1204" s="0" t="n">
        <v>214115.745047665</v>
      </c>
      <c r="AA1204" s="0" t="n">
        <v>3748.14709444969</v>
      </c>
      <c r="AB1204" s="0" t="n">
        <f aca="false">X1204*0.1</f>
        <v>4.994E-007</v>
      </c>
      <c r="AC1204" s="0" t="n">
        <f aca="false">(SQRT(((AA1204/W1204)^2)+((AB1204/X1204)^2)))*Y1204</f>
        <v>0.145859350526142</v>
      </c>
      <c r="AD1204" s="0" t="n">
        <v>5.223868284E-006</v>
      </c>
      <c r="AE1204" s="0" t="n">
        <f aca="false">(W1204*AD1204)*EXP(L1204*M1204)</f>
        <v>1.51311531695906</v>
      </c>
      <c r="AF1204" s="0" t="n">
        <v>214115.745047665</v>
      </c>
      <c r="AG1204" s="0" t="n">
        <v>3748.14709444969</v>
      </c>
      <c r="AH1204" s="0" t="n">
        <f aca="false">AD1204*0.1</f>
        <v>5.223868284E-007</v>
      </c>
      <c r="AI1204" s="0" t="n">
        <f aca="false">(SQRT(((AG1204/W1204)^2)+((AH1204/AD1204)^2)))*AE1204</f>
        <v>0.15257309474136</v>
      </c>
      <c r="AJ1204" s="0" t="n">
        <v>3.02832944E-007</v>
      </c>
      <c r="AK1204" s="0" t="n">
        <f aca="false">(W1204*AJ1204)*EXP(L1204*M1204)</f>
        <v>0.0877168299686412</v>
      </c>
      <c r="AL1204" s="0" t="n">
        <v>214115.745047665</v>
      </c>
      <c r="AM1204" s="0" t="n">
        <v>3748.14709444969</v>
      </c>
      <c r="AN1204" s="0" t="n">
        <f aca="false">AJ1204*0.1</f>
        <v>3.02832944E-008</v>
      </c>
      <c r="AO1204" s="0" t="n">
        <f aca="false">(SQRT(((AM1204/W1204)^2)+((AN1204/AJ1204)^2)))*AK1204</f>
        <v>0.00884481708645567</v>
      </c>
    </row>
    <row r="1205" customFormat="false" ht="15" hidden="false" customHeight="false" outlineLevel="0" collapsed="false">
      <c r="A1205" s="42" t="s">
        <v>149</v>
      </c>
      <c r="B1205" s="32"/>
      <c r="C1205" s="0" t="s">
        <v>2154</v>
      </c>
      <c r="D1205" s="47"/>
      <c r="E1205" s="0" t="n">
        <v>5000</v>
      </c>
      <c r="F1205" s="0" t="n">
        <v>5283.44</v>
      </c>
      <c r="G1205" s="0" t="n">
        <f aca="false">(((F1205*3.7852*35.81)/1000)/(H1205^2))*1.2732</f>
        <v>13.5536563152052</v>
      </c>
      <c r="H1205" s="0" t="n">
        <v>8.20209975</v>
      </c>
      <c r="I1205" s="0" t="n">
        <v>5.49443192524201</v>
      </c>
      <c r="J1205" s="0" t="n">
        <v>68.0020357347871</v>
      </c>
      <c r="K1205" s="0" t="n">
        <v>3.9836139795159</v>
      </c>
      <c r="L1205" s="0" t="n">
        <v>0.005</v>
      </c>
      <c r="M1205" s="0" t="n">
        <v>0</v>
      </c>
      <c r="N1205" s="0" t="n">
        <v>187.230435257678</v>
      </c>
      <c r="O1205" s="0" t="n">
        <f aca="false">(N1205/2204.59)*EXP(L1205*M1205)</f>
        <v>0.0849275535395145</v>
      </c>
      <c r="P1205" s="0" t="n">
        <v>0.400684429145215</v>
      </c>
      <c r="Q1205" s="0" t="n">
        <v>0.0788250461799058</v>
      </c>
      <c r="R1205" s="0" t="n">
        <f aca="false">30.6123136425953*(I1205/Hoja4!$AG$2)</f>
        <v>0.145091126582646</v>
      </c>
      <c r="S1205" s="0" t="n">
        <v>0.388353619553598</v>
      </c>
      <c r="T1205" s="0" t="n">
        <v>0.0223763331258358</v>
      </c>
      <c r="U1205" s="0" t="n">
        <f aca="false">(SQRT(((P1205/G1205)^2)+((Q1205/H1205)^2)+((R1205/I1205)^2)+((S1205/J1205)^2)+((T1205/K1205)^2)))*O1205</f>
        <v>0.00353018042354304</v>
      </c>
      <c r="V1205" s="0" t="n">
        <f aca="false">O1205&gt;U1205</f>
        <v>1</v>
      </c>
      <c r="W1205" s="0" t="n">
        <v>29029.5014111007</v>
      </c>
      <c r="X1205" s="0" t="n">
        <v>4.994E-006</v>
      </c>
      <c r="Y1205" s="0" t="n">
        <f aca="false">(W1205*X1205)*EXP(L1205*M1205)</f>
        <v>0.144973330047037</v>
      </c>
      <c r="Z1205" s="0" t="n">
        <v>18318.5541108487</v>
      </c>
      <c r="AA1205" s="0" t="n">
        <v>804.406580767259</v>
      </c>
      <c r="AB1205" s="0" t="n">
        <f aca="false">X1205*0.1</f>
        <v>4.994E-007</v>
      </c>
      <c r="AC1205" s="0" t="n">
        <f aca="false">(SQRT(((AA1205/W1205)^2)+((AB1205/X1205)^2)))*Y1205</f>
        <v>0.0150436236335033</v>
      </c>
      <c r="AD1205" s="0" t="n">
        <v>5.223868284E-006</v>
      </c>
      <c r="AE1205" s="0" t="n">
        <f aca="false">(W1205*AD1205)*EXP(L1205*M1205)</f>
        <v>0.151646291721782</v>
      </c>
      <c r="AF1205" s="0" t="n">
        <v>18318.5541108487</v>
      </c>
      <c r="AG1205" s="0" t="n">
        <v>804.406580767259</v>
      </c>
      <c r="AH1205" s="0" t="n">
        <f aca="false">AD1205*0.1</f>
        <v>5.223868284E-007</v>
      </c>
      <c r="AI1205" s="0" t="n">
        <f aca="false">(SQRT(((AG1205/W1205)^2)+((AH1205/AD1205)^2)))*AE1205</f>
        <v>0.0157360649530418</v>
      </c>
      <c r="AJ1205" s="0" t="n">
        <v>3.02832944E-007</v>
      </c>
      <c r="AK1205" s="0" t="n">
        <f aca="false">(W1205*AJ1205)*EXP(L1205*M1205)</f>
        <v>0.00879108937517577</v>
      </c>
      <c r="AL1205" s="0" t="n">
        <v>18318.5541108487</v>
      </c>
      <c r="AM1205" s="0" t="n">
        <v>804.406580767259</v>
      </c>
      <c r="AN1205" s="0" t="n">
        <f aca="false">AJ1205*0.1</f>
        <v>3.02832944E-008</v>
      </c>
      <c r="AO1205" s="0" t="n">
        <f aca="false">(SQRT(((AM1205/W1205)^2)+((AN1205/AJ1205)^2)))*AK1205</f>
        <v>0.000912235649451699</v>
      </c>
    </row>
    <row r="1206" customFormat="false" ht="15" hidden="false" customHeight="false" outlineLevel="0" collapsed="false">
      <c r="A1206" s="42" t="s">
        <v>149</v>
      </c>
      <c r="B1206" s="40" t="s">
        <v>1751</v>
      </c>
      <c r="C1206" s="0" t="s">
        <v>2153</v>
      </c>
      <c r="D1206" s="41"/>
      <c r="E1206" s="0" t="n">
        <v>8200</v>
      </c>
      <c r="F1206" s="0" t="n">
        <v>8217.81</v>
      </c>
      <c r="G1206" s="0" t="n">
        <f aca="false">(((F1206*3.7852*35.81)/1000)/(H1206^2))*1.2732</f>
        <v>21.0812221589828</v>
      </c>
      <c r="H1206" s="0" t="n">
        <v>8.20209975</v>
      </c>
      <c r="I1206" s="0" t="n">
        <v>8.86636781068502</v>
      </c>
      <c r="J1206" s="0" t="n">
        <v>130.009325504884</v>
      </c>
      <c r="K1206" s="0" t="n">
        <v>0.00593973</v>
      </c>
      <c r="L1206" s="0" t="n">
        <v>0.005</v>
      </c>
      <c r="M1206" s="0" t="n">
        <v>0</v>
      </c>
      <c r="N1206" s="0" t="n">
        <v>1.33956133999568</v>
      </c>
      <c r="O1206" s="0" t="n">
        <f aca="false">(N1206/2204.59)*EXP(L1206*M1206)</f>
        <v>0.000607623793991482</v>
      </c>
      <c r="P1206" s="0" t="n">
        <v>0.107322321005691</v>
      </c>
      <c r="Q1206" s="0" t="n">
        <v>0.0548813846852914</v>
      </c>
      <c r="R1206" s="0" t="n">
        <f aca="false">18.998926608387*(I1206/Hoja4!$CO$2)</f>
        <v>0.364358892025062</v>
      </c>
      <c r="S1206" s="0" t="n">
        <v>1.14894745568521</v>
      </c>
      <c r="T1206" s="0" t="n">
        <v>5.58086552427142E-005</v>
      </c>
      <c r="U1206" s="0" t="n">
        <f aca="false">(SQRT(((P1206/G1206)^2)+((Q1206/H1206)^2)+((R1206/I1206)^2)+((S1206/J1206)^2)+((T1206/K1206)^2)))*O1206</f>
        <v>2.6665115107304E-005</v>
      </c>
      <c r="V1206" s="0" t="n">
        <f aca="false">O1206&gt;U1206</f>
        <v>1</v>
      </c>
      <c r="W1206" s="0" t="n">
        <v>72862.1260583255</v>
      </c>
      <c r="X1206" s="0" t="n">
        <v>4.994E-006</v>
      </c>
      <c r="Y1206" s="0" t="n">
        <f aca="false">(W1206*X1206)*EXP(L1206*M1206)</f>
        <v>0.363873457535277</v>
      </c>
      <c r="Z1206" s="0" t="n">
        <v>35078.5662036645</v>
      </c>
      <c r="AA1206" s="0" t="n">
        <v>6507.82824848106</v>
      </c>
      <c r="AB1206" s="0" t="n">
        <f aca="false">X1206*0.1</f>
        <v>4.994E-007</v>
      </c>
      <c r="AC1206" s="0" t="n">
        <f aca="false">(SQRT(((AA1206/W1206)^2)+((AB1206/X1206)^2)))*Y1206</f>
        <v>0.0487882676340849</v>
      </c>
      <c r="AD1206" s="0" t="n">
        <v>5.223868284E-006</v>
      </c>
      <c r="AE1206" s="0" t="n">
        <f aca="false">(W1206*AD1206)*EXP(L1206*M1206)</f>
        <v>0.380622149420896</v>
      </c>
      <c r="AF1206" s="0" t="n">
        <v>35078.5662036645</v>
      </c>
      <c r="AG1206" s="0" t="n">
        <v>6507.82824848106</v>
      </c>
      <c r="AH1206" s="0" t="n">
        <f aca="false">AD1206*0.1</f>
        <v>5.223868284E-007</v>
      </c>
      <c r="AI1206" s="0" t="n">
        <f aca="false">(SQRT(((AG1206/W1206)^2)+((AH1206/AD1206)^2)))*AE1206</f>
        <v>0.051033937510012</v>
      </c>
      <c r="AJ1206" s="0" t="n">
        <v>3.02832944E-007</v>
      </c>
      <c r="AK1206" s="0" t="n">
        <f aca="false">(W1206*AJ1206)*EXP(L1206*M1206)</f>
        <v>0.0220650521403418</v>
      </c>
      <c r="AL1206" s="0" t="n">
        <v>35078.5662036645</v>
      </c>
      <c r="AM1206" s="0" t="n">
        <v>6507.82824848106</v>
      </c>
      <c r="AN1206" s="0" t="n">
        <f aca="false">AJ1206*0.1</f>
        <v>3.02832944E-008</v>
      </c>
      <c r="AO1206" s="0" t="n">
        <f aca="false">(SQRT(((AM1206/W1206)^2)+((AN1206/AJ1206)^2)))*AK1206</f>
        <v>0.00295848913101519</v>
      </c>
    </row>
    <row r="1207" customFormat="false" ht="15" hidden="false" customHeight="false" outlineLevel="0" collapsed="false">
      <c r="A1207" s="42" t="s">
        <v>149</v>
      </c>
      <c r="B1207" s="32"/>
      <c r="C1207" s="0" t="s">
        <v>2122</v>
      </c>
      <c r="D1207" s="47"/>
      <c r="E1207" s="0" t="n">
        <v>9000</v>
      </c>
      <c r="F1207" s="0" t="n">
        <v>8941.41</v>
      </c>
      <c r="G1207" s="0" t="n">
        <f aca="false">(((F1207*3.7852*35.81)/1000)/(H1207^2))*1.2732</f>
        <v>22.9374797694946</v>
      </c>
      <c r="H1207" s="0" t="n">
        <v>8.20209975</v>
      </c>
      <c r="I1207" s="0" t="n">
        <v>32.3946878920983</v>
      </c>
      <c r="J1207" s="0" t="n">
        <v>68.0016224983599</v>
      </c>
      <c r="K1207" s="0" t="n">
        <v>3.82238500207701</v>
      </c>
      <c r="L1207" s="0" t="n">
        <v>0.005</v>
      </c>
      <c r="M1207" s="0" t="n">
        <v>0</v>
      </c>
      <c r="N1207" s="0" t="n">
        <v>1792.5606565861</v>
      </c>
      <c r="O1207" s="0" t="n">
        <f aca="false">(N1207/2204.59)*EXP(L1207*M1207)</f>
        <v>0.813103868105224</v>
      </c>
      <c r="P1207" s="0" t="n">
        <v>1.328521888386</v>
      </c>
      <c r="Q1207" s="0" t="n">
        <v>0.0993471152211429</v>
      </c>
      <c r="R1207" s="0" t="n">
        <f aca="false">26.5039616037002*(I1207/Hoja4!$CT$2)</f>
        <v>0.252545061925475</v>
      </c>
      <c r="S1207" s="0" t="n">
        <v>0.346725101597201</v>
      </c>
      <c r="T1207" s="0" t="n">
        <v>0.0215793379964769</v>
      </c>
      <c r="U1207" s="0" t="n">
        <f aca="false">(SQRT(((P1207/G1207)^2)+((Q1207/H1207)^2)+((R1207/I1207)^2)+((S1207/J1207)^2)+((T1207/K1207)^2)))*O1207</f>
        <v>0.0489215360282459</v>
      </c>
      <c r="V1207" s="0" t="n">
        <f aca="false">O1207&gt;U1207</f>
        <v>1</v>
      </c>
      <c r="W1207" s="0" t="n">
        <v>289654.186265287</v>
      </c>
      <c r="X1207" s="0" t="n">
        <v>4.994E-006</v>
      </c>
      <c r="Y1207" s="0" t="n">
        <f aca="false">(W1207*X1207)*EXP(L1207*M1207)</f>
        <v>1.44653300620884</v>
      </c>
      <c r="Z1207" s="0" t="n">
        <v>214115.745047665</v>
      </c>
      <c r="AA1207" s="0" t="n">
        <v>3748.14709444969</v>
      </c>
      <c r="AB1207" s="0" t="n">
        <f aca="false">X1207*0.1</f>
        <v>4.994E-007</v>
      </c>
      <c r="AC1207" s="0" t="n">
        <f aca="false">(SQRT(((AA1207/W1207)^2)+((AB1207/X1207)^2)))*Y1207</f>
        <v>0.145859350526142</v>
      </c>
      <c r="AD1207" s="0" t="n">
        <v>5.223868284E-006</v>
      </c>
      <c r="AE1207" s="0" t="n">
        <f aca="false">(W1207*AD1207)*EXP(L1207*M1207)</f>
        <v>1.51311531695906</v>
      </c>
      <c r="AF1207" s="0" t="n">
        <v>214115.745047665</v>
      </c>
      <c r="AG1207" s="0" t="n">
        <v>3748.14709444969</v>
      </c>
      <c r="AH1207" s="0" t="n">
        <f aca="false">AD1207*0.1</f>
        <v>5.223868284E-007</v>
      </c>
      <c r="AI1207" s="0" t="n">
        <f aca="false">(SQRT(((AG1207/W1207)^2)+((AH1207/AD1207)^2)))*AE1207</f>
        <v>0.15257309474136</v>
      </c>
      <c r="AJ1207" s="0" t="n">
        <v>3.02832944E-007</v>
      </c>
      <c r="AK1207" s="0" t="n">
        <f aca="false">(W1207*AJ1207)*EXP(L1207*M1207)</f>
        <v>0.0877168299686412</v>
      </c>
      <c r="AL1207" s="0" t="n">
        <v>214115.745047665</v>
      </c>
      <c r="AM1207" s="0" t="n">
        <v>3748.14709444969</v>
      </c>
      <c r="AN1207" s="0" t="n">
        <f aca="false">AJ1207*0.1</f>
        <v>3.02832944E-008</v>
      </c>
      <c r="AO1207" s="0" t="n">
        <f aca="false">(SQRT(((AM1207/W1207)^2)+((AN1207/AJ1207)^2)))*AK1207</f>
        <v>0.00884481708645567</v>
      </c>
    </row>
    <row r="1208" customFormat="false" ht="15" hidden="false" customHeight="false" outlineLevel="0" collapsed="false">
      <c r="A1208" s="42" t="s">
        <v>149</v>
      </c>
      <c r="B1208" s="32"/>
      <c r="C1208" s="0" t="s">
        <v>2154</v>
      </c>
      <c r="D1208" s="47"/>
      <c r="E1208" s="0" t="n">
        <v>5000</v>
      </c>
      <c r="F1208" s="0" t="n">
        <v>5283.44</v>
      </c>
      <c r="G1208" s="0" t="n">
        <f aca="false">(((F1208*3.7852*35.81)/1000)/(H1208^2))*1.2732</f>
        <v>13.5536563152052</v>
      </c>
      <c r="H1208" s="0" t="n">
        <v>8.20209975</v>
      </c>
      <c r="I1208" s="0" t="n">
        <v>5.49443192524201</v>
      </c>
      <c r="J1208" s="0" t="n">
        <v>68.0020357347871</v>
      </c>
      <c r="K1208" s="0" t="n">
        <v>3.9836139795159</v>
      </c>
      <c r="L1208" s="0" t="n">
        <v>0.005</v>
      </c>
      <c r="M1208" s="0" t="n">
        <v>0</v>
      </c>
      <c r="N1208" s="0" t="n">
        <v>187.230435257678</v>
      </c>
      <c r="O1208" s="0" t="n">
        <f aca="false">(N1208/2204.59)*EXP(L1208*M1208)</f>
        <v>0.0849275535395145</v>
      </c>
      <c r="P1208" s="0" t="n">
        <v>0.400684429145215</v>
      </c>
      <c r="Q1208" s="0" t="n">
        <v>0.0788250461799058</v>
      </c>
      <c r="R1208" s="0" t="n">
        <f aca="false">30.6123136425953*(I1208/Hoja4!$AG$2)</f>
        <v>0.145091126582646</v>
      </c>
      <c r="S1208" s="0" t="n">
        <v>0.388353619553598</v>
      </c>
      <c r="T1208" s="0" t="n">
        <v>0.0223763331258358</v>
      </c>
      <c r="U1208" s="0" t="n">
        <f aca="false">(SQRT(((P1208/G1208)^2)+((Q1208/H1208)^2)+((R1208/I1208)^2)+((S1208/J1208)^2)+((T1208/K1208)^2)))*O1208</f>
        <v>0.00353018042354304</v>
      </c>
      <c r="V1208" s="0" t="n">
        <f aca="false">O1208&gt;U1208</f>
        <v>1</v>
      </c>
      <c r="W1208" s="0" t="n">
        <v>29029.5014111007</v>
      </c>
      <c r="X1208" s="0" t="n">
        <v>4.994E-006</v>
      </c>
      <c r="Y1208" s="0" t="n">
        <f aca="false">(W1208*X1208)*EXP(L1208*M1208)</f>
        <v>0.144973330047037</v>
      </c>
      <c r="Z1208" s="0" t="n">
        <v>18318.5541108487</v>
      </c>
      <c r="AA1208" s="0" t="n">
        <v>804.406580767259</v>
      </c>
      <c r="AB1208" s="0" t="n">
        <f aca="false">X1208*0.1</f>
        <v>4.994E-007</v>
      </c>
      <c r="AC1208" s="0" t="n">
        <f aca="false">(SQRT(((AA1208/W1208)^2)+((AB1208/X1208)^2)))*Y1208</f>
        <v>0.0150436236335033</v>
      </c>
      <c r="AD1208" s="0" t="n">
        <v>5.223868284E-006</v>
      </c>
      <c r="AE1208" s="0" t="n">
        <f aca="false">(W1208*AD1208)*EXP(L1208*M1208)</f>
        <v>0.151646291721782</v>
      </c>
      <c r="AF1208" s="0" t="n">
        <v>18318.5541108487</v>
      </c>
      <c r="AG1208" s="0" t="n">
        <v>804.406580767259</v>
      </c>
      <c r="AH1208" s="0" t="n">
        <f aca="false">AD1208*0.1</f>
        <v>5.223868284E-007</v>
      </c>
      <c r="AI1208" s="0" t="n">
        <f aca="false">(SQRT(((AG1208/W1208)^2)+((AH1208/AD1208)^2)))*AE1208</f>
        <v>0.0157360649530418</v>
      </c>
      <c r="AJ1208" s="0" t="n">
        <v>3.02832944E-007</v>
      </c>
      <c r="AK1208" s="0" t="n">
        <f aca="false">(W1208*AJ1208)*EXP(L1208*M1208)</f>
        <v>0.00879108937517577</v>
      </c>
      <c r="AL1208" s="0" t="n">
        <v>18318.5541108487</v>
      </c>
      <c r="AM1208" s="0" t="n">
        <v>804.406580767259</v>
      </c>
      <c r="AN1208" s="0" t="n">
        <f aca="false">AJ1208*0.1</f>
        <v>3.02832944E-008</v>
      </c>
      <c r="AO1208" s="0" t="n">
        <f aca="false">(SQRT(((AM1208/W1208)^2)+((AN1208/AJ1208)^2)))*AK1208</f>
        <v>0.000912235649451699</v>
      </c>
    </row>
    <row r="1209" customFormat="false" ht="15" hidden="false" customHeight="false" outlineLevel="0" collapsed="false">
      <c r="A1209" s="42" t="s">
        <v>149</v>
      </c>
      <c r="B1209" s="40" t="s">
        <v>1755</v>
      </c>
      <c r="C1209" s="0" t="s">
        <v>2153</v>
      </c>
      <c r="D1209" s="41"/>
      <c r="E1209" s="0" t="n">
        <v>8200</v>
      </c>
      <c r="F1209" s="0" t="n">
        <v>8217.81</v>
      </c>
      <c r="G1209" s="0" t="n">
        <f aca="false">(((F1209*3.7852*35.81)/1000)/(H1209^2))*1.2732</f>
        <v>21.0812221589828</v>
      </c>
      <c r="H1209" s="0" t="n">
        <v>8.20209975</v>
      </c>
      <c r="I1209" s="0" t="n">
        <v>8.86636781068502</v>
      </c>
      <c r="J1209" s="0" t="n">
        <v>130.009325504884</v>
      </c>
      <c r="K1209" s="0" t="n">
        <v>0.00593973</v>
      </c>
      <c r="L1209" s="0" t="n">
        <v>0.005</v>
      </c>
      <c r="M1209" s="0" t="n">
        <v>0</v>
      </c>
      <c r="N1209" s="0" t="n">
        <v>1.33956133999568</v>
      </c>
      <c r="O1209" s="0" t="n">
        <f aca="false">(N1209/2204.59)*EXP(L1209*M1209)</f>
        <v>0.000607623793991482</v>
      </c>
      <c r="P1209" s="0" t="n">
        <v>0.107322321005691</v>
      </c>
      <c r="Q1209" s="0" t="n">
        <v>0.0548813846852914</v>
      </c>
      <c r="R1209" s="0" t="n">
        <f aca="false">18.998926608387*(I1209/Hoja4!$CO$2)</f>
        <v>0.364358892025062</v>
      </c>
      <c r="S1209" s="0" t="n">
        <v>1.14894745568521</v>
      </c>
      <c r="T1209" s="0" t="n">
        <v>5.58086552427142E-005</v>
      </c>
      <c r="U1209" s="0" t="n">
        <f aca="false">(SQRT(((P1209/G1209)^2)+((Q1209/H1209)^2)+((R1209/I1209)^2)+((S1209/J1209)^2)+((T1209/K1209)^2)))*O1209</f>
        <v>2.6665115107304E-005</v>
      </c>
      <c r="V1209" s="0" t="n">
        <f aca="false">O1209&gt;U1209</f>
        <v>1</v>
      </c>
      <c r="W1209" s="0" t="n">
        <v>72862.1260583255</v>
      </c>
      <c r="X1209" s="0" t="n">
        <v>4.994E-006</v>
      </c>
      <c r="Y1209" s="0" t="n">
        <f aca="false">(W1209*X1209)*EXP(L1209*M1209)</f>
        <v>0.363873457535277</v>
      </c>
      <c r="Z1209" s="0" t="n">
        <v>35078.5662036645</v>
      </c>
      <c r="AA1209" s="0" t="n">
        <v>6507.82824848106</v>
      </c>
      <c r="AB1209" s="0" t="n">
        <f aca="false">X1209*0.1</f>
        <v>4.994E-007</v>
      </c>
      <c r="AC1209" s="0" t="n">
        <f aca="false">(SQRT(((AA1209/W1209)^2)+((AB1209/X1209)^2)))*Y1209</f>
        <v>0.0487882676340849</v>
      </c>
      <c r="AD1209" s="0" t="n">
        <v>5.223868284E-006</v>
      </c>
      <c r="AE1209" s="0" t="n">
        <f aca="false">(W1209*AD1209)*EXP(L1209*M1209)</f>
        <v>0.380622149420896</v>
      </c>
      <c r="AF1209" s="0" t="n">
        <v>35078.5662036645</v>
      </c>
      <c r="AG1209" s="0" t="n">
        <v>6507.82824848106</v>
      </c>
      <c r="AH1209" s="0" t="n">
        <f aca="false">AD1209*0.1</f>
        <v>5.223868284E-007</v>
      </c>
      <c r="AI1209" s="0" t="n">
        <f aca="false">(SQRT(((AG1209/W1209)^2)+((AH1209/AD1209)^2)))*AE1209</f>
        <v>0.051033937510012</v>
      </c>
      <c r="AJ1209" s="0" t="n">
        <v>3.02832944E-007</v>
      </c>
      <c r="AK1209" s="0" t="n">
        <f aca="false">(W1209*AJ1209)*EXP(L1209*M1209)</f>
        <v>0.0220650521403418</v>
      </c>
      <c r="AL1209" s="0" t="n">
        <v>35078.5662036645</v>
      </c>
      <c r="AM1209" s="0" t="n">
        <v>6507.82824848106</v>
      </c>
      <c r="AN1209" s="0" t="n">
        <f aca="false">AJ1209*0.1</f>
        <v>3.02832944E-008</v>
      </c>
      <c r="AO1209" s="0" t="n">
        <f aca="false">(SQRT(((AM1209/W1209)^2)+((AN1209/AJ1209)^2)))*AK1209</f>
        <v>0.00295848913101519</v>
      </c>
    </row>
    <row r="1210" customFormat="false" ht="15" hidden="false" customHeight="false" outlineLevel="0" collapsed="false">
      <c r="A1210" s="42" t="s">
        <v>149</v>
      </c>
      <c r="B1210" s="32"/>
      <c r="C1210" s="0" t="s">
        <v>2122</v>
      </c>
      <c r="D1210" s="47"/>
      <c r="E1210" s="0" t="n">
        <v>9000</v>
      </c>
      <c r="F1210" s="0" t="n">
        <v>8941.41</v>
      </c>
      <c r="G1210" s="0" t="n">
        <f aca="false">(((F1210*3.7852*35.81)/1000)/(H1210^2))*1.2732</f>
        <v>22.9374797694946</v>
      </c>
      <c r="H1210" s="0" t="n">
        <v>8.20209975</v>
      </c>
      <c r="I1210" s="0" t="n">
        <v>32.3946878920983</v>
      </c>
      <c r="J1210" s="0" t="n">
        <v>68.0016224983599</v>
      </c>
      <c r="K1210" s="0" t="n">
        <v>3.82238500207701</v>
      </c>
      <c r="L1210" s="0" t="n">
        <v>0.005</v>
      </c>
      <c r="M1210" s="0" t="n">
        <v>0</v>
      </c>
      <c r="N1210" s="0" t="n">
        <v>1792.5606565861</v>
      </c>
      <c r="O1210" s="0" t="n">
        <f aca="false">(N1210/2204.59)*EXP(L1210*M1210)</f>
        <v>0.813103868105224</v>
      </c>
      <c r="P1210" s="0" t="n">
        <v>1.328521888386</v>
      </c>
      <c r="Q1210" s="0" t="n">
        <v>0.0993471152211429</v>
      </c>
      <c r="R1210" s="0" t="n">
        <f aca="false">26.5039616037002*(I1210/Hoja4!$CT$2)</f>
        <v>0.252545061925475</v>
      </c>
      <c r="S1210" s="0" t="n">
        <v>0.346725101597201</v>
      </c>
      <c r="T1210" s="0" t="n">
        <v>0.0215793379964769</v>
      </c>
      <c r="U1210" s="0" t="n">
        <f aca="false">(SQRT(((P1210/G1210)^2)+((Q1210/H1210)^2)+((R1210/I1210)^2)+((S1210/J1210)^2)+((T1210/K1210)^2)))*O1210</f>
        <v>0.0489215360282459</v>
      </c>
      <c r="V1210" s="0" t="n">
        <f aca="false">O1210&gt;U1210</f>
        <v>1</v>
      </c>
      <c r="W1210" s="0" t="n">
        <v>289654.186265287</v>
      </c>
      <c r="X1210" s="0" t="n">
        <v>4.994E-006</v>
      </c>
      <c r="Y1210" s="0" t="n">
        <f aca="false">(W1210*X1210)*EXP(L1210*M1210)</f>
        <v>1.44653300620884</v>
      </c>
      <c r="Z1210" s="0" t="n">
        <v>214115.745047665</v>
      </c>
      <c r="AA1210" s="0" t="n">
        <v>3748.14709444969</v>
      </c>
      <c r="AB1210" s="0" t="n">
        <f aca="false">X1210*0.1</f>
        <v>4.994E-007</v>
      </c>
      <c r="AC1210" s="0" t="n">
        <f aca="false">(SQRT(((AA1210/W1210)^2)+((AB1210/X1210)^2)))*Y1210</f>
        <v>0.145859350526142</v>
      </c>
      <c r="AD1210" s="0" t="n">
        <v>5.223868284E-006</v>
      </c>
      <c r="AE1210" s="0" t="n">
        <f aca="false">(W1210*AD1210)*EXP(L1210*M1210)</f>
        <v>1.51311531695906</v>
      </c>
      <c r="AF1210" s="0" t="n">
        <v>214115.745047665</v>
      </c>
      <c r="AG1210" s="0" t="n">
        <v>3748.14709444969</v>
      </c>
      <c r="AH1210" s="0" t="n">
        <f aca="false">AD1210*0.1</f>
        <v>5.223868284E-007</v>
      </c>
      <c r="AI1210" s="0" t="n">
        <f aca="false">(SQRT(((AG1210/W1210)^2)+((AH1210/AD1210)^2)))*AE1210</f>
        <v>0.15257309474136</v>
      </c>
      <c r="AJ1210" s="0" t="n">
        <v>3.02832944E-007</v>
      </c>
      <c r="AK1210" s="0" t="n">
        <f aca="false">(W1210*AJ1210)*EXP(L1210*M1210)</f>
        <v>0.0877168299686412</v>
      </c>
      <c r="AL1210" s="0" t="n">
        <v>214115.745047665</v>
      </c>
      <c r="AM1210" s="0" t="n">
        <v>3748.14709444969</v>
      </c>
      <c r="AN1210" s="0" t="n">
        <f aca="false">AJ1210*0.1</f>
        <v>3.02832944E-008</v>
      </c>
      <c r="AO1210" s="0" t="n">
        <f aca="false">(SQRT(((AM1210/W1210)^2)+((AN1210/AJ1210)^2)))*AK1210</f>
        <v>0.00884481708645567</v>
      </c>
    </row>
    <row r="1211" customFormat="false" ht="15" hidden="false" customHeight="false" outlineLevel="0" collapsed="false">
      <c r="A1211" s="42" t="s">
        <v>149</v>
      </c>
      <c r="B1211" s="32"/>
      <c r="C1211" s="0" t="s">
        <v>2154</v>
      </c>
      <c r="D1211" s="47"/>
      <c r="E1211" s="0" t="n">
        <v>5000</v>
      </c>
      <c r="F1211" s="0" t="n">
        <v>5283.44</v>
      </c>
      <c r="G1211" s="0" t="n">
        <f aca="false">(((F1211*3.7852*35.81)/1000)/(H1211^2))*1.2732</f>
        <v>13.5536563152052</v>
      </c>
      <c r="H1211" s="0" t="n">
        <v>8.20209975</v>
      </c>
      <c r="I1211" s="0" t="n">
        <v>5.49443192524201</v>
      </c>
      <c r="J1211" s="0" t="n">
        <v>68.0020357347871</v>
      </c>
      <c r="K1211" s="0" t="n">
        <v>3.9836139795159</v>
      </c>
      <c r="L1211" s="0" t="n">
        <v>0.005</v>
      </c>
      <c r="M1211" s="0" t="n">
        <v>0</v>
      </c>
      <c r="N1211" s="0" t="n">
        <v>187.230435257678</v>
      </c>
      <c r="O1211" s="0" t="n">
        <f aca="false">(N1211/2204.59)*EXP(L1211*M1211)</f>
        <v>0.0849275535395145</v>
      </c>
      <c r="P1211" s="0" t="n">
        <v>0.400684429145215</v>
      </c>
      <c r="Q1211" s="0" t="n">
        <v>0.0788250461799058</v>
      </c>
      <c r="R1211" s="0" t="n">
        <f aca="false">30.6123136425953*(I1211/Hoja4!$AG$2)</f>
        <v>0.145091126582646</v>
      </c>
      <c r="S1211" s="0" t="n">
        <v>0.388353619553598</v>
      </c>
      <c r="T1211" s="0" t="n">
        <v>0.0223763331258358</v>
      </c>
      <c r="U1211" s="0" t="n">
        <f aca="false">(SQRT(((P1211/G1211)^2)+((Q1211/H1211)^2)+((R1211/I1211)^2)+((S1211/J1211)^2)+((T1211/K1211)^2)))*O1211</f>
        <v>0.00353018042354304</v>
      </c>
      <c r="V1211" s="0" t="n">
        <f aca="false">O1211&gt;U1211</f>
        <v>1</v>
      </c>
      <c r="W1211" s="0" t="n">
        <v>29029.5014111007</v>
      </c>
      <c r="X1211" s="0" t="n">
        <v>4.994E-006</v>
      </c>
      <c r="Y1211" s="0" t="n">
        <f aca="false">(W1211*X1211)*EXP(L1211*M1211)</f>
        <v>0.144973330047037</v>
      </c>
      <c r="Z1211" s="0" t="n">
        <v>18318.5541108487</v>
      </c>
      <c r="AA1211" s="0" t="n">
        <v>804.406580767259</v>
      </c>
      <c r="AB1211" s="0" t="n">
        <f aca="false">X1211*0.1</f>
        <v>4.994E-007</v>
      </c>
      <c r="AC1211" s="0" t="n">
        <f aca="false">(SQRT(((AA1211/W1211)^2)+((AB1211/X1211)^2)))*Y1211</f>
        <v>0.0150436236335033</v>
      </c>
      <c r="AD1211" s="0" t="n">
        <v>5.223868284E-006</v>
      </c>
      <c r="AE1211" s="0" t="n">
        <f aca="false">(W1211*AD1211)*EXP(L1211*M1211)</f>
        <v>0.151646291721782</v>
      </c>
      <c r="AF1211" s="0" t="n">
        <v>18318.5541108487</v>
      </c>
      <c r="AG1211" s="0" t="n">
        <v>804.406580767259</v>
      </c>
      <c r="AH1211" s="0" t="n">
        <f aca="false">AD1211*0.1</f>
        <v>5.223868284E-007</v>
      </c>
      <c r="AI1211" s="0" t="n">
        <f aca="false">(SQRT(((AG1211/W1211)^2)+((AH1211/AD1211)^2)))*AE1211</f>
        <v>0.0157360649530418</v>
      </c>
      <c r="AJ1211" s="0" t="n">
        <v>3.02832944E-007</v>
      </c>
      <c r="AK1211" s="0" t="n">
        <f aca="false">(W1211*AJ1211)*EXP(L1211*M1211)</f>
        <v>0.00879108937517577</v>
      </c>
      <c r="AL1211" s="0" t="n">
        <v>18318.5541108487</v>
      </c>
      <c r="AM1211" s="0" t="n">
        <v>804.406580767259</v>
      </c>
      <c r="AN1211" s="0" t="n">
        <f aca="false">AJ1211*0.1</f>
        <v>3.02832944E-008</v>
      </c>
      <c r="AO1211" s="0" t="n">
        <f aca="false">(SQRT(((AM1211/W1211)^2)+((AN1211/AJ1211)^2)))*AK1211</f>
        <v>0.000912235649451699</v>
      </c>
    </row>
    <row r="1212" customFormat="false" ht="15" hidden="false" customHeight="false" outlineLevel="0" collapsed="false">
      <c r="A1212" s="42" t="s">
        <v>149</v>
      </c>
      <c r="B1212" s="40" t="s">
        <v>1759</v>
      </c>
      <c r="C1212" s="0" t="s">
        <v>2153</v>
      </c>
      <c r="D1212" s="41"/>
      <c r="E1212" s="0" t="n">
        <v>8200</v>
      </c>
      <c r="F1212" s="0" t="n">
        <v>8217.81</v>
      </c>
      <c r="G1212" s="0" t="n">
        <f aca="false">(((F1212*3.7852*35.81)/1000)/(H1212^2))*1.2732</f>
        <v>21.0812221589828</v>
      </c>
      <c r="H1212" s="0" t="n">
        <v>8.20209975</v>
      </c>
      <c r="I1212" s="0" t="n">
        <v>8.86636781068502</v>
      </c>
      <c r="J1212" s="0" t="n">
        <v>130.009325504884</v>
      </c>
      <c r="K1212" s="0" t="n">
        <v>0.00593973</v>
      </c>
      <c r="L1212" s="0" t="n">
        <v>0.005</v>
      </c>
      <c r="M1212" s="0" t="n">
        <v>0</v>
      </c>
      <c r="N1212" s="0" t="n">
        <v>1.33956133999568</v>
      </c>
      <c r="O1212" s="0" t="n">
        <f aca="false">(N1212/2204.59)*EXP(L1212*M1212)</f>
        <v>0.000607623793991482</v>
      </c>
      <c r="P1212" s="0" t="n">
        <v>0.107322321005691</v>
      </c>
      <c r="Q1212" s="0" t="n">
        <v>0.0548813846852914</v>
      </c>
      <c r="R1212" s="0" t="n">
        <f aca="false">18.998926608387*(I1212/Hoja4!$CO$2)</f>
        <v>0.364358892025062</v>
      </c>
      <c r="S1212" s="0" t="n">
        <v>1.14894745568521</v>
      </c>
      <c r="T1212" s="0" t="n">
        <v>5.58086552427142E-005</v>
      </c>
      <c r="U1212" s="0" t="n">
        <f aca="false">(SQRT(((P1212/G1212)^2)+((Q1212/H1212)^2)+((R1212/I1212)^2)+((S1212/J1212)^2)+((T1212/K1212)^2)))*O1212</f>
        <v>2.6665115107304E-005</v>
      </c>
      <c r="V1212" s="0" t="n">
        <f aca="false">O1212&gt;U1212</f>
        <v>1</v>
      </c>
      <c r="W1212" s="0" t="n">
        <v>72862.1260583255</v>
      </c>
      <c r="X1212" s="0" t="n">
        <v>4.994E-006</v>
      </c>
      <c r="Y1212" s="0" t="n">
        <f aca="false">(W1212*X1212)*EXP(L1212*M1212)</f>
        <v>0.363873457535277</v>
      </c>
      <c r="Z1212" s="0" t="n">
        <v>178736.91641303</v>
      </c>
      <c r="AA1212" s="0" t="n">
        <v>6507.82824848106</v>
      </c>
      <c r="AB1212" s="0" t="n">
        <f aca="false">X1212*0.1</f>
        <v>4.994E-007</v>
      </c>
      <c r="AC1212" s="0" t="n">
        <f aca="false">(SQRT(((AA1212/W1212)^2)+((AB1212/X1212)^2)))*Y1212</f>
        <v>0.0487882676340849</v>
      </c>
      <c r="AD1212" s="0" t="n">
        <v>5.223868284E-006</v>
      </c>
      <c r="AE1212" s="0" t="n">
        <f aca="false">(W1212*AD1212)*EXP(L1212*M1212)</f>
        <v>0.380622149420896</v>
      </c>
      <c r="AF1212" s="0" t="n">
        <v>178736.91641303</v>
      </c>
      <c r="AG1212" s="0" t="n">
        <v>6507.82824848106</v>
      </c>
      <c r="AH1212" s="0" t="n">
        <f aca="false">AD1212*0.1</f>
        <v>5.223868284E-007</v>
      </c>
      <c r="AI1212" s="0" t="n">
        <f aca="false">(SQRT(((AG1212/W1212)^2)+((AH1212/AD1212)^2)))*AE1212</f>
        <v>0.051033937510012</v>
      </c>
      <c r="AJ1212" s="0" t="n">
        <v>3.02832944E-007</v>
      </c>
      <c r="AK1212" s="0" t="n">
        <f aca="false">(W1212*AJ1212)*EXP(L1212*M1212)</f>
        <v>0.0220650521403418</v>
      </c>
      <c r="AL1212" s="0" t="n">
        <v>178736.91641303</v>
      </c>
      <c r="AM1212" s="0" t="n">
        <v>6507.82824848106</v>
      </c>
      <c r="AN1212" s="0" t="n">
        <f aca="false">AJ1212*0.1</f>
        <v>3.02832944E-008</v>
      </c>
      <c r="AO1212" s="0" t="n">
        <f aca="false">(SQRT(((AM1212/W1212)^2)+((AN1212/AJ1212)^2)))*AK1212</f>
        <v>0.00295848913101519</v>
      </c>
    </row>
    <row r="1213" customFormat="false" ht="15" hidden="false" customHeight="false" outlineLevel="0" collapsed="false">
      <c r="A1213" s="42" t="s">
        <v>149</v>
      </c>
      <c r="B1213" s="32"/>
      <c r="C1213" s="0" t="s">
        <v>2122</v>
      </c>
      <c r="D1213" s="47"/>
      <c r="E1213" s="0" t="n">
        <v>9000</v>
      </c>
      <c r="F1213" s="0" t="n">
        <v>8941.41</v>
      </c>
      <c r="G1213" s="0" t="n">
        <f aca="false">(((F1213*3.7852*35.81)/1000)/(H1213^2))*1.2732</f>
        <v>22.9374797694946</v>
      </c>
      <c r="H1213" s="0" t="n">
        <v>8.20209975</v>
      </c>
      <c r="I1213" s="0" t="n">
        <v>32.3946878920983</v>
      </c>
      <c r="J1213" s="0" t="n">
        <v>68.0016224983599</v>
      </c>
      <c r="K1213" s="0" t="n">
        <v>3.82238500207701</v>
      </c>
      <c r="L1213" s="0" t="n">
        <v>0.005</v>
      </c>
      <c r="M1213" s="0" t="n">
        <v>0</v>
      </c>
      <c r="N1213" s="0" t="n">
        <v>1792.5606565861</v>
      </c>
      <c r="O1213" s="0" t="n">
        <f aca="false">(N1213/2204.59)*EXP(L1213*M1213)</f>
        <v>0.813103868105224</v>
      </c>
      <c r="P1213" s="0" t="n">
        <v>1.328521888386</v>
      </c>
      <c r="Q1213" s="0" t="n">
        <v>0.0993471152211429</v>
      </c>
      <c r="R1213" s="0" t="n">
        <f aca="false">26.5039616037002*(I1213/Hoja4!$CT$2)</f>
        <v>0.252545061925475</v>
      </c>
      <c r="S1213" s="0" t="n">
        <v>0.346725101597201</v>
      </c>
      <c r="T1213" s="0" t="n">
        <v>0.0215793379964769</v>
      </c>
      <c r="U1213" s="0" t="n">
        <f aca="false">(SQRT(((P1213/G1213)^2)+((Q1213/H1213)^2)+((R1213/I1213)^2)+((S1213/J1213)^2)+((T1213/K1213)^2)))*O1213</f>
        <v>0.0489215360282459</v>
      </c>
      <c r="V1213" s="0" t="n">
        <f aca="false">O1213&gt;U1213</f>
        <v>1</v>
      </c>
      <c r="W1213" s="0" t="n">
        <v>289654.186265287</v>
      </c>
      <c r="X1213" s="0" t="n">
        <v>4.994E-006</v>
      </c>
      <c r="Y1213" s="0" t="n">
        <f aca="false">(W1213*X1213)*EXP(L1213*M1213)</f>
        <v>1.44653300620884</v>
      </c>
      <c r="Z1213" s="0" t="n">
        <v>80361.8296799995</v>
      </c>
      <c r="AA1213" s="0" t="n">
        <v>3748.14709444969</v>
      </c>
      <c r="AB1213" s="0" t="n">
        <f aca="false">X1213*0.1</f>
        <v>4.994E-007</v>
      </c>
      <c r="AC1213" s="0" t="n">
        <f aca="false">(SQRT(((AA1213/W1213)^2)+((AB1213/X1213)^2)))*Y1213</f>
        <v>0.145859350526142</v>
      </c>
      <c r="AD1213" s="0" t="n">
        <v>5.223868284E-006</v>
      </c>
      <c r="AE1213" s="0" t="n">
        <f aca="false">(W1213*AD1213)*EXP(L1213*M1213)</f>
        <v>1.51311531695906</v>
      </c>
      <c r="AF1213" s="0" t="n">
        <v>80361.8296799995</v>
      </c>
      <c r="AG1213" s="0" t="n">
        <v>3748.14709444969</v>
      </c>
      <c r="AH1213" s="0" t="n">
        <f aca="false">AD1213*0.1</f>
        <v>5.223868284E-007</v>
      </c>
      <c r="AI1213" s="0" t="n">
        <f aca="false">(SQRT(((AG1213/W1213)^2)+((AH1213/AD1213)^2)))*AE1213</f>
        <v>0.15257309474136</v>
      </c>
      <c r="AJ1213" s="0" t="n">
        <v>3.02832944E-007</v>
      </c>
      <c r="AK1213" s="0" t="n">
        <f aca="false">(W1213*AJ1213)*EXP(L1213*M1213)</f>
        <v>0.0877168299686412</v>
      </c>
      <c r="AL1213" s="0" t="n">
        <v>80361.8296799995</v>
      </c>
      <c r="AM1213" s="0" t="n">
        <v>3748.14709444969</v>
      </c>
      <c r="AN1213" s="0" t="n">
        <f aca="false">AJ1213*0.1</f>
        <v>3.02832944E-008</v>
      </c>
      <c r="AO1213" s="0" t="n">
        <f aca="false">(SQRT(((AM1213/W1213)^2)+((AN1213/AJ1213)^2)))*AK1213</f>
        <v>0.00884481708645567</v>
      </c>
    </row>
    <row r="1214" customFormat="false" ht="15" hidden="false" customHeight="false" outlineLevel="0" collapsed="false">
      <c r="A1214" s="42" t="s">
        <v>149</v>
      </c>
      <c r="B1214" s="32"/>
      <c r="C1214" s="0" t="s">
        <v>2154</v>
      </c>
      <c r="D1214" s="47"/>
      <c r="E1214" s="0" t="n">
        <v>5000</v>
      </c>
      <c r="F1214" s="0" t="n">
        <v>5283.44</v>
      </c>
      <c r="G1214" s="0" t="n">
        <f aca="false">(((F1214*3.7852*35.81)/1000)/(H1214^2))*1.2732</f>
        <v>13.5536563152052</v>
      </c>
      <c r="H1214" s="0" t="n">
        <v>8.20209975</v>
      </c>
      <c r="I1214" s="0" t="n">
        <v>5.49443192524201</v>
      </c>
      <c r="J1214" s="0" t="n">
        <v>68.0020357347871</v>
      </c>
      <c r="K1214" s="0" t="n">
        <v>3.9836139795159</v>
      </c>
      <c r="L1214" s="0" t="n">
        <v>0.005</v>
      </c>
      <c r="M1214" s="0" t="n">
        <v>0</v>
      </c>
      <c r="N1214" s="0" t="n">
        <v>187.230435257678</v>
      </c>
      <c r="O1214" s="0" t="n">
        <f aca="false">(N1214/2204.59)*EXP(L1214*M1214)</f>
        <v>0.0849275535395145</v>
      </c>
      <c r="P1214" s="0" t="n">
        <v>0.400684429145215</v>
      </c>
      <c r="Q1214" s="0" t="n">
        <v>0.0788250461799058</v>
      </c>
      <c r="R1214" s="0" t="n">
        <f aca="false">30.6123136425953*(I1214/Hoja4!$AG$2)</f>
        <v>0.145091126582646</v>
      </c>
      <c r="S1214" s="0" t="n">
        <v>0.388353619553598</v>
      </c>
      <c r="T1214" s="0" t="n">
        <v>0.0223763331258358</v>
      </c>
      <c r="U1214" s="0" t="n">
        <f aca="false">(SQRT(((P1214/G1214)^2)+((Q1214/H1214)^2)+((R1214/I1214)^2)+((S1214/J1214)^2)+((T1214/K1214)^2)))*O1214</f>
        <v>0.00353018042354304</v>
      </c>
      <c r="V1214" s="0" t="n">
        <f aca="false">O1214&gt;U1214</f>
        <v>1</v>
      </c>
      <c r="W1214" s="0" t="n">
        <v>29029.5014111007</v>
      </c>
      <c r="X1214" s="0" t="n">
        <v>4.994E-006</v>
      </c>
      <c r="Y1214" s="0" t="n">
        <f aca="false">(W1214*X1214)*EXP(L1214*M1214)</f>
        <v>0.144973330047037</v>
      </c>
      <c r="Z1214" s="0" t="n">
        <v>178736.91641303</v>
      </c>
      <c r="AA1214" s="0" t="n">
        <v>804.406580767259</v>
      </c>
      <c r="AB1214" s="0" t="n">
        <f aca="false">X1214*0.1</f>
        <v>4.994E-007</v>
      </c>
      <c r="AC1214" s="0" t="n">
        <f aca="false">(SQRT(((AA1214/W1214)^2)+((AB1214/X1214)^2)))*Y1214</f>
        <v>0.0150436236335033</v>
      </c>
      <c r="AD1214" s="0" t="n">
        <v>5.223868284E-006</v>
      </c>
      <c r="AE1214" s="0" t="n">
        <f aca="false">(W1214*AD1214)*EXP(L1214*M1214)</f>
        <v>0.151646291721782</v>
      </c>
      <c r="AF1214" s="0" t="n">
        <v>178736.91641303</v>
      </c>
      <c r="AG1214" s="0" t="n">
        <v>804.406580767259</v>
      </c>
      <c r="AH1214" s="0" t="n">
        <f aca="false">AD1214*0.1</f>
        <v>5.223868284E-007</v>
      </c>
      <c r="AI1214" s="0" t="n">
        <f aca="false">(SQRT(((AG1214/W1214)^2)+((AH1214/AD1214)^2)))*AE1214</f>
        <v>0.0157360649530418</v>
      </c>
      <c r="AJ1214" s="0" t="n">
        <v>3.02832944E-007</v>
      </c>
      <c r="AK1214" s="0" t="n">
        <f aca="false">(W1214*AJ1214)*EXP(L1214*M1214)</f>
        <v>0.00879108937517577</v>
      </c>
      <c r="AL1214" s="0" t="n">
        <v>178736.91641303</v>
      </c>
      <c r="AM1214" s="0" t="n">
        <v>804.406580767259</v>
      </c>
      <c r="AN1214" s="0" t="n">
        <f aca="false">AJ1214*0.1</f>
        <v>3.02832944E-008</v>
      </c>
      <c r="AO1214" s="0" t="n">
        <f aca="false">(SQRT(((AM1214/W1214)^2)+((AN1214/AJ1214)^2)))*AK1214</f>
        <v>0.000912235649451699</v>
      </c>
    </row>
    <row r="1215" customFormat="false" ht="15" hidden="false" customHeight="false" outlineLevel="0" collapsed="false">
      <c r="A1215" s="42" t="s">
        <v>149</v>
      </c>
      <c r="B1215" s="40" t="s">
        <v>1763</v>
      </c>
      <c r="C1215" s="0" t="s">
        <v>2153</v>
      </c>
      <c r="D1215" s="41"/>
      <c r="E1215" s="0" t="n">
        <v>8200</v>
      </c>
      <c r="F1215" s="0" t="n">
        <v>8217.81</v>
      </c>
      <c r="G1215" s="0" t="n">
        <f aca="false">(((F1215*3.7852*35.81)/1000)/(H1215^2))*1.2732</f>
        <v>21.0812221589828</v>
      </c>
      <c r="H1215" s="0" t="n">
        <v>8.20209975</v>
      </c>
      <c r="I1215" s="0" t="n">
        <v>8.86636781068502</v>
      </c>
      <c r="J1215" s="0" t="n">
        <v>130.009325504884</v>
      </c>
      <c r="K1215" s="0" t="n">
        <v>0.00593973</v>
      </c>
      <c r="L1215" s="0" t="n">
        <v>0.005</v>
      </c>
      <c r="M1215" s="0" t="n">
        <v>0</v>
      </c>
      <c r="N1215" s="0" t="n">
        <v>1.33956133999568</v>
      </c>
      <c r="O1215" s="0" t="n">
        <f aca="false">(N1215/2204.59)*EXP(L1215*M1215)</f>
        <v>0.000607623793991482</v>
      </c>
      <c r="P1215" s="0" t="n">
        <v>0.107322321005691</v>
      </c>
      <c r="Q1215" s="0" t="n">
        <v>0.0548813846852914</v>
      </c>
      <c r="R1215" s="0" t="n">
        <f aca="false">18.998926608387*(I1215/Hoja4!$CO$2)</f>
        <v>0.364358892025062</v>
      </c>
      <c r="S1215" s="0" t="n">
        <v>1.14894745568521</v>
      </c>
      <c r="T1215" s="0" t="n">
        <v>5.58086552427142E-005</v>
      </c>
      <c r="U1215" s="0" t="n">
        <f aca="false">(SQRT(((P1215/G1215)^2)+((Q1215/H1215)^2)+((R1215/I1215)^2)+((S1215/J1215)^2)+((T1215/K1215)^2)))*O1215</f>
        <v>2.6665115107304E-005</v>
      </c>
      <c r="V1215" s="0" t="n">
        <f aca="false">O1215&gt;U1215</f>
        <v>1</v>
      </c>
      <c r="W1215" s="0" t="n">
        <v>72862.1260583255</v>
      </c>
      <c r="X1215" s="0" t="n">
        <v>4.994E-006</v>
      </c>
      <c r="Y1215" s="0" t="n">
        <f aca="false">(W1215*X1215)*EXP(L1215*M1215)</f>
        <v>0.363873457535277</v>
      </c>
      <c r="Z1215" s="0" t="n">
        <v>80361.8296799995</v>
      </c>
      <c r="AA1215" s="0" t="n">
        <v>6507.82824848106</v>
      </c>
      <c r="AB1215" s="0" t="n">
        <f aca="false">X1215*0.1</f>
        <v>4.994E-007</v>
      </c>
      <c r="AC1215" s="0" t="n">
        <f aca="false">(SQRT(((AA1215/W1215)^2)+((AB1215/X1215)^2)))*Y1215</f>
        <v>0.0487882676340849</v>
      </c>
      <c r="AD1215" s="0" t="n">
        <v>5.223868284E-006</v>
      </c>
      <c r="AE1215" s="0" t="n">
        <f aca="false">(W1215*AD1215)*EXP(L1215*M1215)</f>
        <v>0.380622149420896</v>
      </c>
      <c r="AF1215" s="0" t="n">
        <v>80361.8296799995</v>
      </c>
      <c r="AG1215" s="0" t="n">
        <v>6507.82824848106</v>
      </c>
      <c r="AH1215" s="0" t="n">
        <f aca="false">AD1215*0.1</f>
        <v>5.223868284E-007</v>
      </c>
      <c r="AI1215" s="0" t="n">
        <f aca="false">(SQRT(((AG1215/W1215)^2)+((AH1215/AD1215)^2)))*AE1215</f>
        <v>0.051033937510012</v>
      </c>
      <c r="AJ1215" s="0" t="n">
        <v>3.02832944E-007</v>
      </c>
      <c r="AK1215" s="0" t="n">
        <f aca="false">(W1215*AJ1215)*EXP(L1215*M1215)</f>
        <v>0.0220650521403418</v>
      </c>
      <c r="AL1215" s="0" t="n">
        <v>80361.8296799995</v>
      </c>
      <c r="AM1215" s="0" t="n">
        <v>6507.82824848106</v>
      </c>
      <c r="AN1215" s="0" t="n">
        <f aca="false">AJ1215*0.1</f>
        <v>3.02832944E-008</v>
      </c>
      <c r="AO1215" s="0" t="n">
        <f aca="false">(SQRT(((AM1215/W1215)^2)+((AN1215/AJ1215)^2)))*AK1215</f>
        <v>0.00295848913101519</v>
      </c>
    </row>
    <row r="1216" customFormat="false" ht="15" hidden="false" customHeight="false" outlineLevel="0" collapsed="false">
      <c r="A1216" s="42" t="s">
        <v>149</v>
      </c>
      <c r="B1216" s="32"/>
      <c r="C1216" s="0" t="s">
        <v>2122</v>
      </c>
      <c r="D1216" s="47"/>
      <c r="E1216" s="0" t="n">
        <v>9000</v>
      </c>
      <c r="F1216" s="0" t="n">
        <v>8941.41</v>
      </c>
      <c r="G1216" s="0" t="n">
        <f aca="false">(((F1216*3.7852*35.81)/1000)/(H1216^2))*1.2732</f>
        <v>22.9374797694946</v>
      </c>
      <c r="H1216" s="0" t="n">
        <v>8.20209975</v>
      </c>
      <c r="I1216" s="0" t="n">
        <v>32.3946878920983</v>
      </c>
      <c r="J1216" s="0" t="n">
        <v>68.0016224983599</v>
      </c>
      <c r="K1216" s="0" t="n">
        <v>3.82238500207701</v>
      </c>
      <c r="L1216" s="0" t="n">
        <v>0.005</v>
      </c>
      <c r="M1216" s="0" t="n">
        <v>0</v>
      </c>
      <c r="N1216" s="0" t="n">
        <v>1792.5606565861</v>
      </c>
      <c r="O1216" s="0" t="n">
        <f aca="false">(N1216/2204.59)*EXP(L1216*M1216)</f>
        <v>0.813103868105224</v>
      </c>
      <c r="P1216" s="0" t="n">
        <v>1.328521888386</v>
      </c>
      <c r="Q1216" s="0" t="n">
        <v>0.0993471152211429</v>
      </c>
      <c r="R1216" s="0" t="n">
        <f aca="false">26.5039616037002*(I1216/Hoja4!$CT$2)</f>
        <v>0.252545061925475</v>
      </c>
      <c r="S1216" s="0" t="n">
        <v>0.346725101597201</v>
      </c>
      <c r="T1216" s="0" t="n">
        <v>0.0215793379964769</v>
      </c>
      <c r="U1216" s="0" t="n">
        <f aca="false">(SQRT(((P1216/G1216)^2)+((Q1216/H1216)^2)+((R1216/I1216)^2)+((S1216/J1216)^2)+((T1216/K1216)^2)))*O1216</f>
        <v>0.0489215360282459</v>
      </c>
      <c r="V1216" s="0" t="n">
        <f aca="false">O1216&gt;U1216</f>
        <v>1</v>
      </c>
      <c r="W1216" s="0" t="n">
        <v>289654.186265287</v>
      </c>
      <c r="X1216" s="0" t="n">
        <v>4.994E-006</v>
      </c>
      <c r="Y1216" s="0" t="n">
        <f aca="false">(W1216*X1216)*EXP(L1216*M1216)</f>
        <v>1.44653300620884</v>
      </c>
      <c r="Z1216" s="0" t="n">
        <v>178736.91641303</v>
      </c>
      <c r="AA1216" s="0" t="n">
        <v>3748.14709444969</v>
      </c>
      <c r="AB1216" s="0" t="n">
        <f aca="false">X1216*0.1</f>
        <v>4.994E-007</v>
      </c>
      <c r="AC1216" s="0" t="n">
        <f aca="false">(SQRT(((AA1216/W1216)^2)+((AB1216/X1216)^2)))*Y1216</f>
        <v>0.145859350526142</v>
      </c>
      <c r="AD1216" s="0" t="n">
        <v>5.223868284E-006</v>
      </c>
      <c r="AE1216" s="0" t="n">
        <f aca="false">(W1216*AD1216)*EXP(L1216*M1216)</f>
        <v>1.51311531695906</v>
      </c>
      <c r="AF1216" s="0" t="n">
        <v>178736.91641303</v>
      </c>
      <c r="AG1216" s="0" t="n">
        <v>3748.14709444969</v>
      </c>
      <c r="AH1216" s="0" t="n">
        <f aca="false">AD1216*0.1</f>
        <v>5.223868284E-007</v>
      </c>
      <c r="AI1216" s="0" t="n">
        <f aca="false">(SQRT(((AG1216/W1216)^2)+((AH1216/AD1216)^2)))*AE1216</f>
        <v>0.15257309474136</v>
      </c>
      <c r="AJ1216" s="0" t="n">
        <v>3.02832944E-007</v>
      </c>
      <c r="AK1216" s="0" t="n">
        <f aca="false">(W1216*AJ1216)*EXP(L1216*M1216)</f>
        <v>0.0877168299686412</v>
      </c>
      <c r="AL1216" s="0" t="n">
        <v>178736.91641303</v>
      </c>
      <c r="AM1216" s="0" t="n">
        <v>3748.14709444969</v>
      </c>
      <c r="AN1216" s="0" t="n">
        <f aca="false">AJ1216*0.1</f>
        <v>3.02832944E-008</v>
      </c>
      <c r="AO1216" s="0" t="n">
        <f aca="false">(SQRT(((AM1216/W1216)^2)+((AN1216/AJ1216)^2)))*AK1216</f>
        <v>0.00884481708645567</v>
      </c>
    </row>
    <row r="1217" customFormat="false" ht="15" hidden="false" customHeight="false" outlineLevel="0" collapsed="false">
      <c r="A1217" s="42" t="s">
        <v>149</v>
      </c>
      <c r="B1217" s="32"/>
      <c r="C1217" s="0" t="s">
        <v>2154</v>
      </c>
      <c r="D1217" s="47"/>
      <c r="E1217" s="0" t="n">
        <v>5000</v>
      </c>
      <c r="F1217" s="0" t="n">
        <v>5283.44</v>
      </c>
      <c r="G1217" s="0" t="n">
        <f aca="false">(((F1217*3.7852*35.81)/1000)/(H1217^2))*1.2732</f>
        <v>13.5536563152052</v>
      </c>
      <c r="H1217" s="0" t="n">
        <v>8.20209975</v>
      </c>
      <c r="I1217" s="0" t="n">
        <v>5.49443192524201</v>
      </c>
      <c r="J1217" s="0" t="n">
        <v>68.0020357347871</v>
      </c>
      <c r="K1217" s="0" t="n">
        <v>3.9836139795159</v>
      </c>
      <c r="L1217" s="0" t="n">
        <v>0.005</v>
      </c>
      <c r="M1217" s="0" t="n">
        <v>0</v>
      </c>
      <c r="N1217" s="0" t="n">
        <v>187.230435257678</v>
      </c>
      <c r="O1217" s="0" t="n">
        <f aca="false">(N1217/2204.59)*EXP(L1217*M1217)</f>
        <v>0.0849275535395145</v>
      </c>
      <c r="P1217" s="0" t="n">
        <v>0.400684429145215</v>
      </c>
      <c r="Q1217" s="0" t="n">
        <v>0.0788250461799058</v>
      </c>
      <c r="R1217" s="0" t="n">
        <f aca="false">30.6123136425953*(I1217/Hoja4!$AG$2)</f>
        <v>0.145091126582646</v>
      </c>
      <c r="S1217" s="0" t="n">
        <v>0.388353619553598</v>
      </c>
      <c r="T1217" s="0" t="n">
        <v>0.0223763331258358</v>
      </c>
      <c r="U1217" s="0" t="n">
        <f aca="false">(SQRT(((P1217/G1217)^2)+((Q1217/H1217)^2)+((R1217/I1217)^2)+((S1217/J1217)^2)+((T1217/K1217)^2)))*O1217</f>
        <v>0.00353018042354304</v>
      </c>
      <c r="V1217" s="0" t="n">
        <f aca="false">O1217&gt;U1217</f>
        <v>1</v>
      </c>
      <c r="W1217" s="0" t="n">
        <v>29029.5014111007</v>
      </c>
      <c r="X1217" s="0" t="n">
        <v>4.994E-006</v>
      </c>
      <c r="Y1217" s="0" t="n">
        <f aca="false">(W1217*X1217)*EXP(L1217*M1217)</f>
        <v>0.144973330047037</v>
      </c>
      <c r="Z1217" s="0" t="n">
        <v>80361.8296799995</v>
      </c>
      <c r="AA1217" s="0" t="n">
        <v>804.406580767259</v>
      </c>
      <c r="AB1217" s="0" t="n">
        <f aca="false">X1217*0.1</f>
        <v>4.994E-007</v>
      </c>
      <c r="AC1217" s="0" t="n">
        <f aca="false">(SQRT(((AA1217/W1217)^2)+((AB1217/X1217)^2)))*Y1217</f>
        <v>0.0150436236335033</v>
      </c>
      <c r="AD1217" s="0" t="n">
        <v>5.223868284E-006</v>
      </c>
      <c r="AE1217" s="0" t="n">
        <f aca="false">(W1217*AD1217)*EXP(L1217*M1217)</f>
        <v>0.151646291721782</v>
      </c>
      <c r="AF1217" s="0" t="n">
        <v>80361.8296799995</v>
      </c>
      <c r="AG1217" s="0" t="n">
        <v>804.406580767259</v>
      </c>
      <c r="AH1217" s="0" t="n">
        <f aca="false">AD1217*0.1</f>
        <v>5.223868284E-007</v>
      </c>
      <c r="AI1217" s="0" t="n">
        <f aca="false">(SQRT(((AG1217/W1217)^2)+((AH1217/AD1217)^2)))*AE1217</f>
        <v>0.0157360649530418</v>
      </c>
      <c r="AJ1217" s="0" t="n">
        <v>3.02832944E-007</v>
      </c>
      <c r="AK1217" s="0" t="n">
        <f aca="false">(W1217*AJ1217)*EXP(L1217*M1217)</f>
        <v>0.00879108937517577</v>
      </c>
      <c r="AL1217" s="0" t="n">
        <v>80361.8296799995</v>
      </c>
      <c r="AM1217" s="0" t="n">
        <v>804.406580767259</v>
      </c>
      <c r="AN1217" s="0" t="n">
        <f aca="false">AJ1217*0.1</f>
        <v>3.02832944E-008</v>
      </c>
      <c r="AO1217" s="0" t="n">
        <f aca="false">(SQRT(((AM1217/W1217)^2)+((AN1217/AJ1217)^2)))*AK1217</f>
        <v>0.000912235649451699</v>
      </c>
    </row>
    <row r="1218" customFormat="false" ht="15" hidden="false" customHeight="false" outlineLevel="0" collapsed="false">
      <c r="A1218" s="42" t="s">
        <v>149</v>
      </c>
      <c r="B1218" s="50" t="s">
        <v>1767</v>
      </c>
      <c r="C1218" s="0" t="s">
        <v>2153</v>
      </c>
      <c r="D1218" s="41"/>
      <c r="E1218" s="0" t="n">
        <v>8200</v>
      </c>
      <c r="F1218" s="0" t="n">
        <v>8217.81</v>
      </c>
      <c r="G1218" s="0" t="n">
        <f aca="false">(((F1218*3.7852*35.81)/1000)/(H1218^2))*1.2732</f>
        <v>21.0812221589828</v>
      </c>
      <c r="H1218" s="0" t="n">
        <v>8.20209975</v>
      </c>
      <c r="I1218" s="0" t="n">
        <v>8.86636781068502</v>
      </c>
      <c r="J1218" s="0" t="n">
        <v>130.009325504884</v>
      </c>
      <c r="K1218" s="0" t="n">
        <v>0.00593973</v>
      </c>
      <c r="L1218" s="0" t="n">
        <v>0.005</v>
      </c>
      <c r="M1218" s="0" t="n">
        <v>0</v>
      </c>
      <c r="N1218" s="0" t="n">
        <v>1.33956133999568</v>
      </c>
      <c r="O1218" s="0" t="n">
        <f aca="false">(N1218/2204.59)*EXP(L1218*M1218)</f>
        <v>0.000607623793991482</v>
      </c>
      <c r="P1218" s="0" t="n">
        <v>0.107322321005691</v>
      </c>
      <c r="Q1218" s="0" t="n">
        <v>0.0548813846852914</v>
      </c>
      <c r="R1218" s="0" t="n">
        <f aca="false">18.998926608387*(I1218/Hoja4!$CO$2)</f>
        <v>0.364358892025062</v>
      </c>
      <c r="S1218" s="0" t="n">
        <v>1.14894745568521</v>
      </c>
      <c r="T1218" s="0" t="n">
        <v>5.58086552427142E-005</v>
      </c>
      <c r="U1218" s="0" t="n">
        <f aca="false">(SQRT(((P1218/G1218)^2)+((Q1218/H1218)^2)+((R1218/I1218)^2)+((S1218/J1218)^2)+((T1218/K1218)^2)))*O1218</f>
        <v>2.6665115107304E-005</v>
      </c>
      <c r="V1218" s="0" t="n">
        <f aca="false">O1218&gt;U1218</f>
        <v>1</v>
      </c>
      <c r="W1218" s="0" t="n">
        <v>72862.1260583255</v>
      </c>
      <c r="X1218" s="0" t="n">
        <v>4.994E-006</v>
      </c>
      <c r="Y1218" s="0" t="n">
        <f aca="false">(W1218*X1218)*EXP(L1218*M1218)</f>
        <v>0.363873457535277</v>
      </c>
      <c r="Z1218" s="0" t="n">
        <v>178736.91641303</v>
      </c>
      <c r="AA1218" s="0" t="n">
        <v>6507.82824848106</v>
      </c>
      <c r="AB1218" s="0" t="n">
        <f aca="false">X1218*0.1</f>
        <v>4.994E-007</v>
      </c>
      <c r="AC1218" s="0" t="n">
        <f aca="false">(SQRT(((AA1218/W1218)^2)+((AB1218/X1218)^2)))*Y1218</f>
        <v>0.0487882676340849</v>
      </c>
      <c r="AD1218" s="0" t="n">
        <v>5.223868284E-006</v>
      </c>
      <c r="AE1218" s="0" t="n">
        <f aca="false">(W1218*AD1218)*EXP(L1218*M1218)</f>
        <v>0.380622149420896</v>
      </c>
      <c r="AF1218" s="0" t="n">
        <v>178736.91641303</v>
      </c>
      <c r="AG1218" s="0" t="n">
        <v>6507.82824848106</v>
      </c>
      <c r="AH1218" s="0" t="n">
        <f aca="false">AD1218*0.1</f>
        <v>5.223868284E-007</v>
      </c>
      <c r="AI1218" s="0" t="n">
        <f aca="false">(SQRT(((AG1218/W1218)^2)+((AH1218/AD1218)^2)))*AE1218</f>
        <v>0.051033937510012</v>
      </c>
      <c r="AJ1218" s="0" t="n">
        <v>3.02832944E-007</v>
      </c>
      <c r="AK1218" s="0" t="n">
        <f aca="false">(W1218*AJ1218)*EXP(L1218*M1218)</f>
        <v>0.0220650521403418</v>
      </c>
      <c r="AL1218" s="0" t="n">
        <v>178736.91641303</v>
      </c>
      <c r="AM1218" s="0" t="n">
        <v>6507.82824848106</v>
      </c>
      <c r="AN1218" s="0" t="n">
        <f aca="false">AJ1218*0.1</f>
        <v>3.02832944E-008</v>
      </c>
      <c r="AO1218" s="0" t="n">
        <f aca="false">(SQRT(((AM1218/W1218)^2)+((AN1218/AJ1218)^2)))*AK1218</f>
        <v>0.00295848913101519</v>
      </c>
    </row>
    <row r="1219" customFormat="false" ht="15" hidden="false" customHeight="false" outlineLevel="0" collapsed="false">
      <c r="A1219" s="42" t="s">
        <v>149</v>
      </c>
      <c r="B1219" s="32"/>
      <c r="C1219" s="0" t="s">
        <v>2122</v>
      </c>
      <c r="D1219" s="47"/>
      <c r="E1219" s="0" t="n">
        <v>9000</v>
      </c>
      <c r="F1219" s="0" t="n">
        <v>8941.41</v>
      </c>
      <c r="G1219" s="0" t="n">
        <f aca="false">(((F1219*3.7852*35.81)/1000)/(H1219^2))*1.2732</f>
        <v>22.9374797694946</v>
      </c>
      <c r="H1219" s="0" t="n">
        <v>8.20209975</v>
      </c>
      <c r="I1219" s="0" t="n">
        <v>32.3946878920983</v>
      </c>
      <c r="J1219" s="0" t="n">
        <v>68.0016224983599</v>
      </c>
      <c r="K1219" s="0" t="n">
        <v>3.82238500207701</v>
      </c>
      <c r="L1219" s="0" t="n">
        <v>0.005</v>
      </c>
      <c r="M1219" s="0" t="n">
        <v>0</v>
      </c>
      <c r="N1219" s="0" t="n">
        <v>1792.5606565861</v>
      </c>
      <c r="O1219" s="0" t="n">
        <f aca="false">(N1219/2204.59)*EXP(L1219*M1219)</f>
        <v>0.813103868105224</v>
      </c>
      <c r="P1219" s="0" t="n">
        <v>1.328521888386</v>
      </c>
      <c r="Q1219" s="0" t="n">
        <v>0.0993471152211429</v>
      </c>
      <c r="R1219" s="0" t="n">
        <f aca="false">26.5039616037002*(I1219/Hoja4!$CT$2)</f>
        <v>0.252545061925475</v>
      </c>
      <c r="S1219" s="0" t="n">
        <v>0.346725101597201</v>
      </c>
      <c r="T1219" s="0" t="n">
        <v>0.0215793379964769</v>
      </c>
      <c r="U1219" s="0" t="n">
        <f aca="false">(SQRT(((P1219/G1219)^2)+((Q1219/H1219)^2)+((R1219/I1219)^2)+((S1219/J1219)^2)+((T1219/K1219)^2)))*O1219</f>
        <v>0.0489215360282459</v>
      </c>
      <c r="V1219" s="0" t="n">
        <f aca="false">O1219&gt;U1219</f>
        <v>1</v>
      </c>
      <c r="W1219" s="0" t="n">
        <v>289654.186265287</v>
      </c>
      <c r="X1219" s="0" t="n">
        <v>4.994E-006</v>
      </c>
      <c r="Y1219" s="0" t="n">
        <f aca="false">(W1219*X1219)*EXP(L1219*M1219)</f>
        <v>1.44653300620884</v>
      </c>
      <c r="Z1219" s="0" t="n">
        <v>80361.8296799995</v>
      </c>
      <c r="AA1219" s="0" t="n">
        <v>3748.14709444969</v>
      </c>
      <c r="AB1219" s="0" t="n">
        <f aca="false">X1219*0.1</f>
        <v>4.994E-007</v>
      </c>
      <c r="AC1219" s="0" t="n">
        <f aca="false">(SQRT(((AA1219/W1219)^2)+((AB1219/X1219)^2)))*Y1219</f>
        <v>0.145859350526142</v>
      </c>
      <c r="AD1219" s="0" t="n">
        <v>5.223868284E-006</v>
      </c>
      <c r="AE1219" s="0" t="n">
        <f aca="false">(W1219*AD1219)*EXP(L1219*M1219)</f>
        <v>1.51311531695906</v>
      </c>
      <c r="AF1219" s="0" t="n">
        <v>80361.8296799995</v>
      </c>
      <c r="AG1219" s="0" t="n">
        <v>3748.14709444969</v>
      </c>
      <c r="AH1219" s="0" t="n">
        <f aca="false">AD1219*0.1</f>
        <v>5.223868284E-007</v>
      </c>
      <c r="AI1219" s="0" t="n">
        <f aca="false">(SQRT(((AG1219/W1219)^2)+((AH1219/AD1219)^2)))*AE1219</f>
        <v>0.15257309474136</v>
      </c>
      <c r="AJ1219" s="0" t="n">
        <v>3.02832944E-007</v>
      </c>
      <c r="AK1219" s="0" t="n">
        <f aca="false">(W1219*AJ1219)*EXP(L1219*M1219)</f>
        <v>0.0877168299686412</v>
      </c>
      <c r="AL1219" s="0" t="n">
        <v>80361.8296799995</v>
      </c>
      <c r="AM1219" s="0" t="n">
        <v>3748.14709444969</v>
      </c>
      <c r="AN1219" s="0" t="n">
        <f aca="false">AJ1219*0.1</f>
        <v>3.02832944E-008</v>
      </c>
      <c r="AO1219" s="0" t="n">
        <f aca="false">(SQRT(((AM1219/W1219)^2)+((AN1219/AJ1219)^2)))*AK1219</f>
        <v>0.00884481708645567</v>
      </c>
    </row>
    <row r="1220" customFormat="false" ht="15" hidden="false" customHeight="false" outlineLevel="0" collapsed="false">
      <c r="A1220" s="42" t="s">
        <v>149</v>
      </c>
      <c r="B1220" s="32"/>
      <c r="C1220" s="0" t="s">
        <v>2154</v>
      </c>
      <c r="D1220" s="47"/>
      <c r="E1220" s="0" t="n">
        <v>5000</v>
      </c>
      <c r="F1220" s="0" t="n">
        <v>5283.44</v>
      </c>
      <c r="G1220" s="0" t="n">
        <f aca="false">(((F1220*3.7852*35.81)/1000)/(H1220^2))*1.2732</f>
        <v>13.5536563152052</v>
      </c>
      <c r="H1220" s="0" t="n">
        <v>8.20209975</v>
      </c>
      <c r="I1220" s="0" t="n">
        <v>5.49443192524201</v>
      </c>
      <c r="J1220" s="0" t="n">
        <v>68.0020357347871</v>
      </c>
      <c r="K1220" s="0" t="n">
        <v>3.9836139795159</v>
      </c>
      <c r="L1220" s="0" t="n">
        <v>0.005</v>
      </c>
      <c r="M1220" s="0" t="n">
        <v>0</v>
      </c>
      <c r="N1220" s="0" t="n">
        <v>187.230435257678</v>
      </c>
      <c r="O1220" s="0" t="n">
        <f aca="false">(N1220/2204.59)*EXP(L1220*M1220)</f>
        <v>0.0849275535395145</v>
      </c>
      <c r="P1220" s="0" t="n">
        <v>0.400684429145215</v>
      </c>
      <c r="Q1220" s="0" t="n">
        <v>0.0788250461799058</v>
      </c>
      <c r="R1220" s="0" t="n">
        <f aca="false">30.6123136425953*(I1220/Hoja4!$AG$2)</f>
        <v>0.145091126582646</v>
      </c>
      <c r="S1220" s="0" t="n">
        <v>0.388353619553598</v>
      </c>
      <c r="T1220" s="0" t="n">
        <v>0.0223763331258358</v>
      </c>
      <c r="U1220" s="0" t="n">
        <f aca="false">(SQRT(((P1220/G1220)^2)+((Q1220/H1220)^2)+((R1220/I1220)^2)+((S1220/J1220)^2)+((T1220/K1220)^2)))*O1220</f>
        <v>0.00353018042354304</v>
      </c>
      <c r="V1220" s="0" t="n">
        <f aca="false">O1220&gt;U1220</f>
        <v>1</v>
      </c>
      <c r="W1220" s="0" t="n">
        <v>29029.5014111007</v>
      </c>
      <c r="X1220" s="0" t="n">
        <v>4.994E-006</v>
      </c>
      <c r="Y1220" s="0" t="n">
        <f aca="false">(W1220*X1220)*EXP(L1220*M1220)</f>
        <v>0.144973330047037</v>
      </c>
      <c r="Z1220" s="0" t="n">
        <v>178736.91641303</v>
      </c>
      <c r="AA1220" s="0" t="n">
        <v>804.406580767259</v>
      </c>
      <c r="AB1220" s="0" t="n">
        <f aca="false">X1220*0.1</f>
        <v>4.994E-007</v>
      </c>
      <c r="AC1220" s="0" t="n">
        <f aca="false">(SQRT(((AA1220/W1220)^2)+((AB1220/X1220)^2)))*Y1220</f>
        <v>0.0150436236335033</v>
      </c>
      <c r="AD1220" s="0" t="n">
        <v>5.223868284E-006</v>
      </c>
      <c r="AE1220" s="0" t="n">
        <f aca="false">(W1220*AD1220)*EXP(L1220*M1220)</f>
        <v>0.151646291721782</v>
      </c>
      <c r="AF1220" s="0" t="n">
        <v>178736.91641303</v>
      </c>
      <c r="AG1220" s="0" t="n">
        <v>804.406580767259</v>
      </c>
      <c r="AH1220" s="0" t="n">
        <f aca="false">AD1220*0.1</f>
        <v>5.223868284E-007</v>
      </c>
      <c r="AI1220" s="0" t="n">
        <f aca="false">(SQRT(((AG1220/W1220)^2)+((AH1220/AD1220)^2)))*AE1220</f>
        <v>0.0157360649530418</v>
      </c>
      <c r="AJ1220" s="0" t="n">
        <v>3.02832944E-007</v>
      </c>
      <c r="AK1220" s="0" t="n">
        <f aca="false">(W1220*AJ1220)*EXP(L1220*M1220)</f>
        <v>0.00879108937517577</v>
      </c>
      <c r="AL1220" s="0" t="n">
        <v>178736.91641303</v>
      </c>
      <c r="AM1220" s="0" t="n">
        <v>804.406580767259</v>
      </c>
      <c r="AN1220" s="0" t="n">
        <f aca="false">AJ1220*0.1</f>
        <v>3.02832944E-008</v>
      </c>
      <c r="AO1220" s="0" t="n">
        <f aca="false">(SQRT(((AM1220/W1220)^2)+((AN1220/AJ1220)^2)))*AK1220</f>
        <v>0.000912235649451699</v>
      </c>
    </row>
    <row r="1221" customFormat="false" ht="15" hidden="false" customHeight="false" outlineLevel="0" collapsed="false">
      <c r="A1221" s="42" t="s">
        <v>149</v>
      </c>
      <c r="B1221" s="40" t="s">
        <v>1368</v>
      </c>
      <c r="C1221" s="0" t="s">
        <v>2153</v>
      </c>
      <c r="D1221" s="41"/>
      <c r="E1221" s="0" t="n">
        <v>8200</v>
      </c>
      <c r="F1221" s="0" t="n">
        <v>8217.81</v>
      </c>
      <c r="G1221" s="0" t="n">
        <f aca="false">(((F1221*3.7852*35.81)/1000)/(H1221^2))*1.2732</f>
        <v>21.0812221589828</v>
      </c>
      <c r="H1221" s="0" t="n">
        <v>8.20209975</v>
      </c>
      <c r="I1221" s="0" t="n">
        <v>8.86636781068502</v>
      </c>
      <c r="J1221" s="0" t="n">
        <v>130.009325504884</v>
      </c>
      <c r="K1221" s="0" t="n">
        <v>0.00593973</v>
      </c>
      <c r="L1221" s="0" t="n">
        <v>0.005</v>
      </c>
      <c r="M1221" s="0" t="n">
        <v>0</v>
      </c>
      <c r="N1221" s="0" t="n">
        <v>1.33956133999568</v>
      </c>
      <c r="O1221" s="0" t="n">
        <f aca="false">(N1221/2204.59)*EXP(L1221*M1221)</f>
        <v>0.000607623793991482</v>
      </c>
      <c r="P1221" s="0" t="n">
        <v>0.107322321005691</v>
      </c>
      <c r="Q1221" s="0" t="n">
        <v>0.0548813846852914</v>
      </c>
      <c r="R1221" s="0" t="n">
        <f aca="false">18.998926608387*(I1221/Hoja4!$CO$2)</f>
        <v>0.364358892025062</v>
      </c>
      <c r="S1221" s="0" t="n">
        <v>1.14894745568521</v>
      </c>
      <c r="T1221" s="0" t="n">
        <v>5.58086552427142E-005</v>
      </c>
      <c r="U1221" s="0" t="n">
        <f aca="false">(SQRT(((P1221/G1221)^2)+((Q1221/H1221)^2)+((R1221/I1221)^2)+((S1221/J1221)^2)+((T1221/K1221)^2)))*O1221</f>
        <v>2.6665115107304E-005</v>
      </c>
      <c r="V1221" s="0" t="n">
        <f aca="false">O1221&gt;U1221</f>
        <v>1</v>
      </c>
      <c r="W1221" s="0" t="n">
        <v>72862.1260583255</v>
      </c>
      <c r="X1221" s="0" t="n">
        <v>4.994E-006</v>
      </c>
      <c r="Y1221" s="0" t="n">
        <f aca="false">(W1221*X1221)*EXP(L1221*M1221)</f>
        <v>0.363873457535277</v>
      </c>
      <c r="Z1221" s="0" t="n">
        <v>80361.8296799995</v>
      </c>
      <c r="AA1221" s="0" t="n">
        <v>6507.82824848106</v>
      </c>
      <c r="AB1221" s="0" t="n">
        <f aca="false">X1221*0.1</f>
        <v>4.994E-007</v>
      </c>
      <c r="AC1221" s="0" t="n">
        <f aca="false">(SQRT(((AA1221/W1221)^2)+((AB1221/X1221)^2)))*Y1221</f>
        <v>0.0487882676340849</v>
      </c>
      <c r="AD1221" s="0" t="n">
        <v>5.223868284E-006</v>
      </c>
      <c r="AE1221" s="0" t="n">
        <f aca="false">(W1221*AD1221)*EXP(L1221*M1221)</f>
        <v>0.380622149420896</v>
      </c>
      <c r="AF1221" s="0" t="n">
        <v>80361.8296799995</v>
      </c>
      <c r="AG1221" s="0" t="n">
        <v>6507.82824848106</v>
      </c>
      <c r="AH1221" s="0" t="n">
        <f aca="false">AD1221*0.1</f>
        <v>5.223868284E-007</v>
      </c>
      <c r="AI1221" s="0" t="n">
        <f aca="false">(SQRT(((AG1221/W1221)^2)+((AH1221/AD1221)^2)))*AE1221</f>
        <v>0.051033937510012</v>
      </c>
      <c r="AJ1221" s="0" t="n">
        <v>3.02832944E-007</v>
      </c>
      <c r="AK1221" s="0" t="n">
        <f aca="false">(W1221*AJ1221)*EXP(L1221*M1221)</f>
        <v>0.0220650521403418</v>
      </c>
      <c r="AL1221" s="0" t="n">
        <v>80361.8296799995</v>
      </c>
      <c r="AM1221" s="0" t="n">
        <v>6507.82824848106</v>
      </c>
      <c r="AN1221" s="0" t="n">
        <f aca="false">AJ1221*0.1</f>
        <v>3.02832944E-008</v>
      </c>
      <c r="AO1221" s="0" t="n">
        <f aca="false">(SQRT(((AM1221/W1221)^2)+((AN1221/AJ1221)^2)))*AK1221</f>
        <v>0.00295848913101519</v>
      </c>
    </row>
    <row r="1222" customFormat="false" ht="15" hidden="false" customHeight="false" outlineLevel="0" collapsed="false">
      <c r="A1222" s="42" t="s">
        <v>149</v>
      </c>
      <c r="B1222" s="32"/>
      <c r="C1222" s="0" t="s">
        <v>2122</v>
      </c>
      <c r="D1222" s="47"/>
      <c r="E1222" s="0" t="n">
        <v>9000</v>
      </c>
      <c r="F1222" s="0" t="n">
        <v>8941.41</v>
      </c>
      <c r="G1222" s="0" t="n">
        <f aca="false">(((F1222*3.7852*35.81)/1000)/(H1222^2))*1.2732</f>
        <v>22.9374797694946</v>
      </c>
      <c r="H1222" s="0" t="n">
        <v>8.20209975</v>
      </c>
      <c r="I1222" s="0" t="n">
        <v>32.3946878920983</v>
      </c>
      <c r="J1222" s="0" t="n">
        <v>68.0016224983599</v>
      </c>
      <c r="K1222" s="0" t="n">
        <v>3.82238500207701</v>
      </c>
      <c r="L1222" s="0" t="n">
        <v>0.005</v>
      </c>
      <c r="M1222" s="0" t="n">
        <v>0</v>
      </c>
      <c r="N1222" s="0" t="n">
        <v>1792.5606565861</v>
      </c>
      <c r="O1222" s="0" t="n">
        <f aca="false">(N1222/2204.59)*EXP(L1222*M1222)</f>
        <v>0.813103868105224</v>
      </c>
      <c r="P1222" s="0" t="n">
        <v>1.328521888386</v>
      </c>
      <c r="Q1222" s="0" t="n">
        <v>0.0993471152211429</v>
      </c>
      <c r="R1222" s="0" t="n">
        <f aca="false">26.5039616037002*(I1222/Hoja4!$CT$2)</f>
        <v>0.252545061925475</v>
      </c>
      <c r="S1222" s="0" t="n">
        <v>0.346725101597201</v>
      </c>
      <c r="T1222" s="0" t="n">
        <v>0.0215793379964769</v>
      </c>
      <c r="U1222" s="0" t="n">
        <f aca="false">(SQRT(((P1222/G1222)^2)+((Q1222/H1222)^2)+((R1222/I1222)^2)+((S1222/J1222)^2)+((T1222/K1222)^2)))*O1222</f>
        <v>0.0489215360282459</v>
      </c>
      <c r="V1222" s="0" t="n">
        <f aca="false">O1222&gt;U1222</f>
        <v>1</v>
      </c>
      <c r="W1222" s="0" t="n">
        <v>289654.186265287</v>
      </c>
      <c r="X1222" s="0" t="n">
        <v>4.994E-006</v>
      </c>
      <c r="Y1222" s="0" t="n">
        <f aca="false">(W1222*X1222)*EXP(L1222*M1222)</f>
        <v>1.44653300620884</v>
      </c>
      <c r="Z1222" s="0" t="n">
        <v>193620.888288582</v>
      </c>
      <c r="AA1222" s="0" t="n">
        <v>3748.14709444969</v>
      </c>
      <c r="AB1222" s="0" t="n">
        <f aca="false">X1222*0.1</f>
        <v>4.994E-007</v>
      </c>
      <c r="AC1222" s="0" t="n">
        <f aca="false">(SQRT(((AA1222/W1222)^2)+((AB1222/X1222)^2)))*Y1222</f>
        <v>0.145859350526142</v>
      </c>
      <c r="AD1222" s="0" t="n">
        <v>5.223868284E-006</v>
      </c>
      <c r="AE1222" s="0" t="n">
        <f aca="false">(W1222*AD1222)*EXP(L1222*M1222)</f>
        <v>1.51311531695906</v>
      </c>
      <c r="AF1222" s="0" t="n">
        <v>193620.888288582</v>
      </c>
      <c r="AG1222" s="0" t="n">
        <v>3748.14709444969</v>
      </c>
      <c r="AH1222" s="0" t="n">
        <f aca="false">AD1222*0.1</f>
        <v>5.223868284E-007</v>
      </c>
      <c r="AI1222" s="0" t="n">
        <f aca="false">(SQRT(((AG1222/W1222)^2)+((AH1222/AD1222)^2)))*AE1222</f>
        <v>0.15257309474136</v>
      </c>
      <c r="AJ1222" s="0" t="n">
        <v>3.02832944E-007</v>
      </c>
      <c r="AK1222" s="0" t="n">
        <f aca="false">(W1222*AJ1222)*EXP(L1222*M1222)</f>
        <v>0.0877168299686412</v>
      </c>
      <c r="AL1222" s="0" t="n">
        <v>193620.888288582</v>
      </c>
      <c r="AM1222" s="0" t="n">
        <v>3748.14709444969</v>
      </c>
      <c r="AN1222" s="0" t="n">
        <f aca="false">AJ1222*0.1</f>
        <v>3.02832944E-008</v>
      </c>
      <c r="AO1222" s="0" t="n">
        <f aca="false">(SQRT(((AM1222/W1222)^2)+((AN1222/AJ1222)^2)))*AK1222</f>
        <v>0.00884481708645567</v>
      </c>
    </row>
    <row r="1223" customFormat="false" ht="15" hidden="false" customHeight="false" outlineLevel="0" collapsed="false">
      <c r="A1223" s="42" t="s">
        <v>149</v>
      </c>
      <c r="B1223" s="32"/>
      <c r="C1223" s="0" t="s">
        <v>2154</v>
      </c>
      <c r="D1223" s="47"/>
      <c r="E1223" s="0" t="n">
        <v>5000</v>
      </c>
      <c r="F1223" s="0" t="n">
        <v>5283.44</v>
      </c>
      <c r="G1223" s="0" t="n">
        <f aca="false">(((F1223*3.7852*35.81)/1000)/(H1223^2))*1.2732</f>
        <v>13.5536563152052</v>
      </c>
      <c r="H1223" s="0" t="n">
        <v>8.20209975</v>
      </c>
      <c r="I1223" s="0" t="n">
        <v>5.49443192524201</v>
      </c>
      <c r="J1223" s="0" t="n">
        <v>68.0020357347871</v>
      </c>
      <c r="K1223" s="0" t="n">
        <v>3.9836139795159</v>
      </c>
      <c r="L1223" s="0" t="n">
        <v>0.005</v>
      </c>
      <c r="M1223" s="0" t="n">
        <v>0</v>
      </c>
      <c r="N1223" s="0" t="n">
        <v>187.230435257678</v>
      </c>
      <c r="O1223" s="0" t="n">
        <f aca="false">(N1223/2204.59)*EXP(L1223*M1223)</f>
        <v>0.0849275535395145</v>
      </c>
      <c r="P1223" s="0" t="n">
        <v>0.400684429145215</v>
      </c>
      <c r="Q1223" s="0" t="n">
        <v>0.0788250461799058</v>
      </c>
      <c r="R1223" s="0" t="n">
        <f aca="false">30.6123136425953*(I1223/Hoja4!$AG$2)</f>
        <v>0.145091126582646</v>
      </c>
      <c r="S1223" s="0" t="n">
        <v>0.388353619553598</v>
      </c>
      <c r="T1223" s="0" t="n">
        <v>0.0223763331258358</v>
      </c>
      <c r="U1223" s="0" t="n">
        <f aca="false">(SQRT(((P1223/G1223)^2)+((Q1223/H1223)^2)+((R1223/I1223)^2)+((S1223/J1223)^2)+((T1223/K1223)^2)))*O1223</f>
        <v>0.00353018042354304</v>
      </c>
      <c r="V1223" s="0" t="n">
        <f aca="false">O1223&gt;U1223</f>
        <v>1</v>
      </c>
      <c r="W1223" s="0" t="n">
        <v>29029.5014111007</v>
      </c>
      <c r="X1223" s="0" t="n">
        <v>4.994E-006</v>
      </c>
      <c r="Y1223" s="0" t="n">
        <f aca="false">(W1223*X1223)*EXP(L1223*M1223)</f>
        <v>0.144973330047037</v>
      </c>
      <c r="Z1223" s="0" t="n">
        <v>63613.2770932798</v>
      </c>
      <c r="AA1223" s="0" t="n">
        <v>804.406580767259</v>
      </c>
      <c r="AB1223" s="0" t="n">
        <f aca="false">X1223*0.1</f>
        <v>4.994E-007</v>
      </c>
      <c r="AC1223" s="0" t="n">
        <f aca="false">(SQRT(((AA1223/W1223)^2)+((AB1223/X1223)^2)))*Y1223</f>
        <v>0.0150436236335033</v>
      </c>
      <c r="AD1223" s="0" t="n">
        <v>5.223868284E-006</v>
      </c>
      <c r="AE1223" s="0" t="n">
        <f aca="false">(W1223*AD1223)*EXP(L1223*M1223)</f>
        <v>0.151646291721782</v>
      </c>
      <c r="AF1223" s="0" t="n">
        <v>63613.2770932798</v>
      </c>
      <c r="AG1223" s="0" t="n">
        <v>804.406580767259</v>
      </c>
      <c r="AH1223" s="0" t="n">
        <f aca="false">AD1223*0.1</f>
        <v>5.223868284E-007</v>
      </c>
      <c r="AI1223" s="0" t="n">
        <f aca="false">(SQRT(((AG1223/W1223)^2)+((AH1223/AD1223)^2)))*AE1223</f>
        <v>0.0157360649530418</v>
      </c>
      <c r="AJ1223" s="0" t="n">
        <v>3.02832944E-007</v>
      </c>
      <c r="AK1223" s="0" t="n">
        <f aca="false">(W1223*AJ1223)*EXP(L1223*M1223)</f>
        <v>0.00879108937517577</v>
      </c>
      <c r="AL1223" s="0" t="n">
        <v>63613.2770932798</v>
      </c>
      <c r="AM1223" s="0" t="n">
        <v>804.406580767259</v>
      </c>
      <c r="AN1223" s="0" t="n">
        <f aca="false">AJ1223*0.1</f>
        <v>3.02832944E-008</v>
      </c>
      <c r="AO1223" s="0" t="n">
        <f aca="false">(SQRT(((AM1223/W1223)^2)+((AN1223/AJ1223)^2)))*AK1223</f>
        <v>0.000912235649451699</v>
      </c>
    </row>
    <row r="1224" customFormat="false" ht="15" hidden="false" customHeight="false" outlineLevel="0" collapsed="false">
      <c r="A1224" s="42" t="s">
        <v>149</v>
      </c>
      <c r="B1224" s="40" t="s">
        <v>1772</v>
      </c>
      <c r="C1224" s="0" t="s">
        <v>2153</v>
      </c>
      <c r="D1224" s="41"/>
      <c r="E1224" s="0" t="n">
        <v>8200</v>
      </c>
      <c r="F1224" s="0" t="n">
        <v>8217.81</v>
      </c>
      <c r="G1224" s="0" t="n">
        <f aca="false">(((F1224*3.7852*35.81)/1000)/(H1224^2))*1.2732</f>
        <v>21.0812221589828</v>
      </c>
      <c r="H1224" s="0" t="n">
        <v>8.20209975</v>
      </c>
      <c r="I1224" s="0" t="n">
        <v>8.86636781068502</v>
      </c>
      <c r="J1224" s="0" t="n">
        <v>130.009325504884</v>
      </c>
      <c r="K1224" s="0" t="n">
        <v>0.00593973</v>
      </c>
      <c r="L1224" s="0" t="n">
        <v>0.005</v>
      </c>
      <c r="M1224" s="0" t="n">
        <v>0</v>
      </c>
      <c r="N1224" s="0" t="n">
        <v>1.33956133999568</v>
      </c>
      <c r="O1224" s="0" t="n">
        <f aca="false">(N1224/2204.59)*EXP(L1224*M1224)</f>
        <v>0.000607623793991482</v>
      </c>
      <c r="P1224" s="0" t="n">
        <v>0.107322321005691</v>
      </c>
      <c r="Q1224" s="0" t="n">
        <v>0.0548813846852914</v>
      </c>
      <c r="R1224" s="0" t="n">
        <f aca="false">18.998926608387*(I1224/Hoja4!$CO$2)</f>
        <v>0.364358892025062</v>
      </c>
      <c r="S1224" s="0" t="n">
        <v>1.14894745568521</v>
      </c>
      <c r="T1224" s="0" t="n">
        <v>5.58086552427142E-005</v>
      </c>
      <c r="U1224" s="0" t="n">
        <f aca="false">(SQRT(((P1224/G1224)^2)+((Q1224/H1224)^2)+((R1224/I1224)^2)+((S1224/J1224)^2)+((T1224/K1224)^2)))*O1224</f>
        <v>2.6665115107304E-005</v>
      </c>
      <c r="V1224" s="0" t="n">
        <f aca="false">O1224&gt;U1224</f>
        <v>1</v>
      </c>
      <c r="W1224" s="0" t="n">
        <v>72862.1260583255</v>
      </c>
      <c r="X1224" s="0" t="n">
        <v>4.994E-006</v>
      </c>
      <c r="Y1224" s="0" t="n">
        <f aca="false">(W1224*X1224)*EXP(L1224*M1224)</f>
        <v>0.363873457535277</v>
      </c>
      <c r="Z1224" s="0" t="n">
        <v>193620.888288582</v>
      </c>
      <c r="AA1224" s="0" t="n">
        <v>6507.82824848106</v>
      </c>
      <c r="AB1224" s="0" t="n">
        <f aca="false">X1224*0.1</f>
        <v>4.994E-007</v>
      </c>
      <c r="AC1224" s="0" t="n">
        <f aca="false">(SQRT(((AA1224/W1224)^2)+((AB1224/X1224)^2)))*Y1224</f>
        <v>0.0487882676340849</v>
      </c>
      <c r="AD1224" s="0" t="n">
        <v>5.223868284E-006</v>
      </c>
      <c r="AE1224" s="0" t="n">
        <f aca="false">(W1224*AD1224)*EXP(L1224*M1224)</f>
        <v>0.380622149420896</v>
      </c>
      <c r="AF1224" s="0" t="n">
        <v>193620.888288582</v>
      </c>
      <c r="AG1224" s="0" t="n">
        <v>6507.82824848106</v>
      </c>
      <c r="AH1224" s="0" t="n">
        <f aca="false">AD1224*0.1</f>
        <v>5.223868284E-007</v>
      </c>
      <c r="AI1224" s="0" t="n">
        <f aca="false">(SQRT(((AG1224/W1224)^2)+((AH1224/AD1224)^2)))*AE1224</f>
        <v>0.051033937510012</v>
      </c>
      <c r="AJ1224" s="0" t="n">
        <v>3.02832944E-007</v>
      </c>
      <c r="AK1224" s="0" t="n">
        <f aca="false">(W1224*AJ1224)*EXP(L1224*M1224)</f>
        <v>0.0220650521403418</v>
      </c>
      <c r="AL1224" s="0" t="n">
        <v>193620.888288582</v>
      </c>
      <c r="AM1224" s="0" t="n">
        <v>6507.82824848106</v>
      </c>
      <c r="AN1224" s="0" t="n">
        <f aca="false">AJ1224*0.1</f>
        <v>3.02832944E-008</v>
      </c>
      <c r="AO1224" s="0" t="n">
        <f aca="false">(SQRT(((AM1224/W1224)^2)+((AN1224/AJ1224)^2)))*AK1224</f>
        <v>0.00295848913101519</v>
      </c>
    </row>
    <row r="1225" customFormat="false" ht="15" hidden="false" customHeight="false" outlineLevel="0" collapsed="false">
      <c r="A1225" s="42" t="s">
        <v>149</v>
      </c>
      <c r="B1225" s="32"/>
      <c r="C1225" s="0" t="s">
        <v>2122</v>
      </c>
      <c r="D1225" s="47"/>
      <c r="E1225" s="0" t="n">
        <v>9000</v>
      </c>
      <c r="F1225" s="0" t="n">
        <v>8941.41</v>
      </c>
      <c r="G1225" s="0" t="n">
        <f aca="false">(((F1225*3.7852*35.81)/1000)/(H1225^2))*1.2732</f>
        <v>22.9374797694946</v>
      </c>
      <c r="H1225" s="0" t="n">
        <v>8.20209975</v>
      </c>
      <c r="I1225" s="0" t="n">
        <v>32.3946878920983</v>
      </c>
      <c r="J1225" s="0" t="n">
        <v>68.0016224983599</v>
      </c>
      <c r="K1225" s="0" t="n">
        <v>3.82238500207701</v>
      </c>
      <c r="L1225" s="0" t="n">
        <v>0.005</v>
      </c>
      <c r="M1225" s="0" t="n">
        <v>0</v>
      </c>
      <c r="N1225" s="0" t="n">
        <v>1792.5606565861</v>
      </c>
      <c r="O1225" s="0" t="n">
        <f aca="false">(N1225/2204.59)*EXP(L1225*M1225)</f>
        <v>0.813103868105224</v>
      </c>
      <c r="P1225" s="0" t="n">
        <v>1.328521888386</v>
      </c>
      <c r="Q1225" s="0" t="n">
        <v>0.0993471152211429</v>
      </c>
      <c r="R1225" s="0" t="n">
        <f aca="false">26.5039616037002*(I1225/Hoja4!$CT$2)</f>
        <v>0.252545061925475</v>
      </c>
      <c r="S1225" s="0" t="n">
        <v>0.346725101597201</v>
      </c>
      <c r="T1225" s="0" t="n">
        <v>0.0215793379964769</v>
      </c>
      <c r="U1225" s="0" t="n">
        <f aca="false">(SQRT(((P1225/G1225)^2)+((Q1225/H1225)^2)+((R1225/I1225)^2)+((S1225/J1225)^2)+((T1225/K1225)^2)))*O1225</f>
        <v>0.0489215360282459</v>
      </c>
      <c r="V1225" s="0" t="n">
        <f aca="false">O1225&gt;U1225</f>
        <v>1</v>
      </c>
      <c r="W1225" s="0" t="n">
        <v>289654.186265287</v>
      </c>
      <c r="X1225" s="0" t="n">
        <v>4.994E-006</v>
      </c>
      <c r="Y1225" s="0" t="n">
        <f aca="false">(W1225*X1225)*EXP(L1225*M1225)</f>
        <v>1.44653300620884</v>
      </c>
      <c r="Z1225" s="0" t="n">
        <v>125619.701994632</v>
      </c>
      <c r="AA1225" s="0" t="n">
        <v>3748.14709444969</v>
      </c>
      <c r="AB1225" s="0" t="n">
        <f aca="false">X1225*0.1</f>
        <v>4.994E-007</v>
      </c>
      <c r="AC1225" s="0" t="n">
        <f aca="false">(SQRT(((AA1225/W1225)^2)+((AB1225/X1225)^2)))*Y1225</f>
        <v>0.145859350526142</v>
      </c>
      <c r="AD1225" s="0" t="n">
        <v>5.223868284E-006</v>
      </c>
      <c r="AE1225" s="0" t="n">
        <f aca="false">(W1225*AD1225)*EXP(L1225*M1225)</f>
        <v>1.51311531695906</v>
      </c>
      <c r="AF1225" s="0" t="n">
        <v>125619.701994632</v>
      </c>
      <c r="AG1225" s="0" t="n">
        <v>3748.14709444969</v>
      </c>
      <c r="AH1225" s="0" t="n">
        <f aca="false">AD1225*0.1</f>
        <v>5.223868284E-007</v>
      </c>
      <c r="AI1225" s="0" t="n">
        <f aca="false">(SQRT(((AG1225/W1225)^2)+((AH1225/AD1225)^2)))*AE1225</f>
        <v>0.15257309474136</v>
      </c>
      <c r="AJ1225" s="0" t="n">
        <v>3.02832944E-007</v>
      </c>
      <c r="AK1225" s="0" t="n">
        <f aca="false">(W1225*AJ1225)*EXP(L1225*M1225)</f>
        <v>0.0877168299686412</v>
      </c>
      <c r="AL1225" s="0" t="n">
        <v>125619.701994632</v>
      </c>
      <c r="AM1225" s="0" t="n">
        <v>3748.14709444969</v>
      </c>
      <c r="AN1225" s="0" t="n">
        <f aca="false">AJ1225*0.1</f>
        <v>3.02832944E-008</v>
      </c>
      <c r="AO1225" s="0" t="n">
        <f aca="false">(SQRT(((AM1225/W1225)^2)+((AN1225/AJ1225)^2)))*AK1225</f>
        <v>0.00884481708645567</v>
      </c>
    </row>
    <row r="1226" customFormat="false" ht="15" hidden="false" customHeight="false" outlineLevel="0" collapsed="false">
      <c r="A1226" s="42" t="s">
        <v>149</v>
      </c>
      <c r="B1226" s="32"/>
      <c r="C1226" s="0" t="s">
        <v>2154</v>
      </c>
      <c r="D1226" s="47"/>
      <c r="E1226" s="0" t="n">
        <v>5000</v>
      </c>
      <c r="F1226" s="0" t="n">
        <v>5283.44</v>
      </c>
      <c r="G1226" s="0" t="n">
        <f aca="false">(((F1226*3.7852*35.81)/1000)/(H1226^2))*1.2732</f>
        <v>13.5536563152052</v>
      </c>
      <c r="H1226" s="0" t="n">
        <v>8.20209975</v>
      </c>
      <c r="I1226" s="0" t="n">
        <v>5.49443192524201</v>
      </c>
      <c r="J1226" s="0" t="n">
        <v>68.0020357347871</v>
      </c>
      <c r="K1226" s="0" t="n">
        <v>3.9836139795159</v>
      </c>
      <c r="L1226" s="0" t="n">
        <v>0.005</v>
      </c>
      <c r="M1226" s="0" t="n">
        <v>0</v>
      </c>
      <c r="N1226" s="0" t="n">
        <v>187.230435257678</v>
      </c>
      <c r="O1226" s="0" t="n">
        <f aca="false">(N1226/2204.59)*EXP(L1226*M1226)</f>
        <v>0.0849275535395145</v>
      </c>
      <c r="P1226" s="0" t="n">
        <v>0.400684429145215</v>
      </c>
      <c r="Q1226" s="0" t="n">
        <v>0.0788250461799058</v>
      </c>
      <c r="R1226" s="0" t="n">
        <f aca="false">30.6123136425953*(I1226/Hoja4!$AG$2)</f>
        <v>0.145091126582646</v>
      </c>
      <c r="S1226" s="0" t="n">
        <v>0.388353619553598</v>
      </c>
      <c r="T1226" s="0" t="n">
        <v>0.0223763331258358</v>
      </c>
      <c r="U1226" s="0" t="n">
        <f aca="false">(SQRT(((P1226/G1226)^2)+((Q1226/H1226)^2)+((R1226/I1226)^2)+((S1226/J1226)^2)+((T1226/K1226)^2)))*O1226</f>
        <v>0.00353018042354304</v>
      </c>
      <c r="V1226" s="0" t="n">
        <f aca="false">O1226&gt;U1226</f>
        <v>1</v>
      </c>
      <c r="W1226" s="0" t="n">
        <v>29029.5014111007</v>
      </c>
      <c r="X1226" s="0" t="n">
        <v>4.994E-006</v>
      </c>
      <c r="Y1226" s="0" t="n">
        <f aca="false">(W1226*X1226)*EXP(L1226*M1226)</f>
        <v>0.144973330047037</v>
      </c>
      <c r="Z1226" s="0" t="n">
        <v>193620.888288582</v>
      </c>
      <c r="AA1226" s="0" t="n">
        <v>804.406580767259</v>
      </c>
      <c r="AB1226" s="0" t="n">
        <f aca="false">X1226*0.1</f>
        <v>4.994E-007</v>
      </c>
      <c r="AC1226" s="0" t="n">
        <f aca="false">(SQRT(((AA1226/W1226)^2)+((AB1226/X1226)^2)))*Y1226</f>
        <v>0.0150436236335033</v>
      </c>
      <c r="AD1226" s="0" t="n">
        <v>5.223868284E-006</v>
      </c>
      <c r="AE1226" s="0" t="n">
        <f aca="false">(W1226*AD1226)*EXP(L1226*M1226)</f>
        <v>0.151646291721782</v>
      </c>
      <c r="AF1226" s="0" t="n">
        <v>193620.888288582</v>
      </c>
      <c r="AG1226" s="0" t="n">
        <v>804.406580767259</v>
      </c>
      <c r="AH1226" s="0" t="n">
        <f aca="false">AD1226*0.1</f>
        <v>5.223868284E-007</v>
      </c>
      <c r="AI1226" s="0" t="n">
        <f aca="false">(SQRT(((AG1226/W1226)^2)+((AH1226/AD1226)^2)))*AE1226</f>
        <v>0.0157360649530418</v>
      </c>
      <c r="AJ1226" s="0" t="n">
        <v>3.02832944E-007</v>
      </c>
      <c r="AK1226" s="0" t="n">
        <f aca="false">(W1226*AJ1226)*EXP(L1226*M1226)</f>
        <v>0.00879108937517577</v>
      </c>
      <c r="AL1226" s="0" t="n">
        <v>193620.888288582</v>
      </c>
      <c r="AM1226" s="0" t="n">
        <v>804.406580767259</v>
      </c>
      <c r="AN1226" s="0" t="n">
        <f aca="false">AJ1226*0.1</f>
        <v>3.02832944E-008</v>
      </c>
      <c r="AO1226" s="0" t="n">
        <f aca="false">(SQRT(((AM1226/W1226)^2)+((AN1226/AJ1226)^2)))*AK1226</f>
        <v>0.000912235649451699</v>
      </c>
    </row>
    <row r="1227" customFormat="false" ht="15" hidden="false" customHeight="false" outlineLevel="0" collapsed="false">
      <c r="A1227" s="42" t="s">
        <v>149</v>
      </c>
      <c r="B1227" s="40" t="s">
        <v>1776</v>
      </c>
      <c r="C1227" s="0" t="s">
        <v>2153</v>
      </c>
      <c r="D1227" s="41"/>
      <c r="E1227" s="0" t="n">
        <v>8200</v>
      </c>
      <c r="F1227" s="0" t="n">
        <v>8217.81</v>
      </c>
      <c r="G1227" s="0" t="n">
        <f aca="false">(((F1227*3.7852*35.81)/1000)/(H1227^2))*1.2732</f>
        <v>21.0812221589828</v>
      </c>
      <c r="H1227" s="0" t="n">
        <v>8.20209975</v>
      </c>
      <c r="I1227" s="0" t="n">
        <v>8.86636781068502</v>
      </c>
      <c r="J1227" s="0" t="n">
        <v>130.009325504884</v>
      </c>
      <c r="K1227" s="0" t="n">
        <v>0.00593973</v>
      </c>
      <c r="L1227" s="0" t="n">
        <v>0.005</v>
      </c>
      <c r="M1227" s="0" t="n">
        <v>0</v>
      </c>
      <c r="N1227" s="0" t="n">
        <v>1.33956133999568</v>
      </c>
      <c r="O1227" s="0" t="n">
        <f aca="false">(N1227/2204.59)*EXP(L1227*M1227)</f>
        <v>0.000607623793991482</v>
      </c>
      <c r="P1227" s="0" t="n">
        <v>0.107322321005691</v>
      </c>
      <c r="Q1227" s="0" t="n">
        <v>0.0548813846852914</v>
      </c>
      <c r="R1227" s="0" t="n">
        <f aca="false">18.998926608387*(I1227/Hoja4!$CO$2)</f>
        <v>0.364358892025062</v>
      </c>
      <c r="S1227" s="0" t="n">
        <v>1.14894745568521</v>
      </c>
      <c r="T1227" s="0" t="n">
        <v>5.58086552427142E-005</v>
      </c>
      <c r="U1227" s="0" t="n">
        <f aca="false">(SQRT(((P1227/G1227)^2)+((Q1227/H1227)^2)+((R1227/I1227)^2)+((S1227/J1227)^2)+((T1227/K1227)^2)))*O1227</f>
        <v>2.6665115107304E-005</v>
      </c>
      <c r="V1227" s="0" t="n">
        <f aca="false">O1227&gt;U1227</f>
        <v>1</v>
      </c>
      <c r="W1227" s="0" t="n">
        <v>72862.1260583255</v>
      </c>
      <c r="X1227" s="0" t="n">
        <v>4.994E-006</v>
      </c>
      <c r="Y1227" s="0" t="n">
        <f aca="false">(W1227*X1227)*EXP(L1227*M1227)</f>
        <v>0.363873457535277</v>
      </c>
      <c r="Z1227" s="0" t="n">
        <v>63613.2770932798</v>
      </c>
      <c r="AA1227" s="0" t="n">
        <v>6507.82824848106</v>
      </c>
      <c r="AB1227" s="0" t="n">
        <f aca="false">X1227*0.1</f>
        <v>4.994E-007</v>
      </c>
      <c r="AC1227" s="0" t="n">
        <f aca="false">(SQRT(((AA1227/W1227)^2)+((AB1227/X1227)^2)))*Y1227</f>
        <v>0.0487882676340849</v>
      </c>
      <c r="AD1227" s="0" t="n">
        <v>5.223868284E-006</v>
      </c>
      <c r="AE1227" s="0" t="n">
        <f aca="false">(W1227*AD1227)*EXP(L1227*M1227)</f>
        <v>0.380622149420896</v>
      </c>
      <c r="AF1227" s="0" t="n">
        <v>63613.2770932798</v>
      </c>
      <c r="AG1227" s="0" t="n">
        <v>6507.82824848106</v>
      </c>
      <c r="AH1227" s="0" t="n">
        <f aca="false">AD1227*0.1</f>
        <v>5.223868284E-007</v>
      </c>
      <c r="AI1227" s="0" t="n">
        <f aca="false">(SQRT(((AG1227/W1227)^2)+((AH1227/AD1227)^2)))*AE1227</f>
        <v>0.051033937510012</v>
      </c>
      <c r="AJ1227" s="0" t="n">
        <v>3.02832944E-007</v>
      </c>
      <c r="AK1227" s="0" t="n">
        <f aca="false">(W1227*AJ1227)*EXP(L1227*M1227)</f>
        <v>0.0220650521403418</v>
      </c>
      <c r="AL1227" s="0" t="n">
        <v>63613.2770932798</v>
      </c>
      <c r="AM1227" s="0" t="n">
        <v>6507.82824848106</v>
      </c>
      <c r="AN1227" s="0" t="n">
        <f aca="false">AJ1227*0.1</f>
        <v>3.02832944E-008</v>
      </c>
      <c r="AO1227" s="0" t="n">
        <f aca="false">(SQRT(((AM1227/W1227)^2)+((AN1227/AJ1227)^2)))*AK1227</f>
        <v>0.00295848913101519</v>
      </c>
    </row>
    <row r="1228" customFormat="false" ht="15" hidden="false" customHeight="false" outlineLevel="0" collapsed="false">
      <c r="A1228" s="42" t="s">
        <v>149</v>
      </c>
      <c r="B1228" s="32"/>
      <c r="C1228" s="0" t="s">
        <v>2122</v>
      </c>
      <c r="D1228" s="47"/>
      <c r="E1228" s="0" t="n">
        <v>9000</v>
      </c>
      <c r="F1228" s="0" t="n">
        <v>8941.41</v>
      </c>
      <c r="G1228" s="0" t="n">
        <f aca="false">(((F1228*3.7852*35.81)/1000)/(H1228^2))*1.2732</f>
        <v>22.9374797694946</v>
      </c>
      <c r="H1228" s="0" t="n">
        <v>8.20209975</v>
      </c>
      <c r="I1228" s="0" t="n">
        <v>32.3946878920983</v>
      </c>
      <c r="J1228" s="0" t="n">
        <v>68.0016224983599</v>
      </c>
      <c r="K1228" s="0" t="n">
        <v>3.82238500207701</v>
      </c>
      <c r="L1228" s="0" t="n">
        <v>0.005</v>
      </c>
      <c r="M1228" s="0" t="n">
        <v>0</v>
      </c>
      <c r="N1228" s="0" t="n">
        <v>1792.5606565861</v>
      </c>
      <c r="O1228" s="0" t="n">
        <f aca="false">(N1228/2204.59)*EXP(L1228*M1228)</f>
        <v>0.813103868105224</v>
      </c>
      <c r="P1228" s="0" t="n">
        <v>1.328521888386</v>
      </c>
      <c r="Q1228" s="0" t="n">
        <v>0.0993471152211429</v>
      </c>
      <c r="R1228" s="0" t="n">
        <f aca="false">26.5039616037002*(I1228/Hoja4!$CT$2)</f>
        <v>0.252545061925475</v>
      </c>
      <c r="S1228" s="0" t="n">
        <v>0.346725101597201</v>
      </c>
      <c r="T1228" s="0" t="n">
        <v>0.0215793379964769</v>
      </c>
      <c r="U1228" s="0" t="n">
        <f aca="false">(SQRT(((P1228/G1228)^2)+((Q1228/H1228)^2)+((R1228/I1228)^2)+((S1228/J1228)^2)+((T1228/K1228)^2)))*O1228</f>
        <v>0.0489215360282459</v>
      </c>
      <c r="V1228" s="0" t="n">
        <f aca="false">O1228&gt;U1228</f>
        <v>1</v>
      </c>
      <c r="W1228" s="0" t="n">
        <v>289654.186265287</v>
      </c>
      <c r="X1228" s="0" t="n">
        <v>4.994E-006</v>
      </c>
      <c r="Y1228" s="0" t="n">
        <f aca="false">(W1228*X1228)*EXP(L1228*M1228)</f>
        <v>1.44653300620884</v>
      </c>
      <c r="Z1228" s="0" t="n">
        <v>193620.888288582</v>
      </c>
      <c r="AA1228" s="0" t="n">
        <v>3748.14709444969</v>
      </c>
      <c r="AB1228" s="0" t="n">
        <f aca="false">X1228*0.1</f>
        <v>4.994E-007</v>
      </c>
      <c r="AC1228" s="0" t="n">
        <f aca="false">(SQRT(((AA1228/W1228)^2)+((AB1228/X1228)^2)))*Y1228</f>
        <v>0.145859350526142</v>
      </c>
      <c r="AD1228" s="0" t="n">
        <v>5.223868284E-006</v>
      </c>
      <c r="AE1228" s="0" t="n">
        <f aca="false">(W1228*AD1228)*EXP(L1228*M1228)</f>
        <v>1.51311531695906</v>
      </c>
      <c r="AF1228" s="0" t="n">
        <v>193620.888288582</v>
      </c>
      <c r="AG1228" s="0" t="n">
        <v>3748.14709444969</v>
      </c>
      <c r="AH1228" s="0" t="n">
        <f aca="false">AD1228*0.1</f>
        <v>5.223868284E-007</v>
      </c>
      <c r="AI1228" s="0" t="n">
        <f aca="false">(SQRT(((AG1228/W1228)^2)+((AH1228/AD1228)^2)))*AE1228</f>
        <v>0.15257309474136</v>
      </c>
      <c r="AJ1228" s="0" t="n">
        <v>3.02832944E-007</v>
      </c>
      <c r="AK1228" s="0" t="n">
        <f aca="false">(W1228*AJ1228)*EXP(L1228*M1228)</f>
        <v>0.0877168299686412</v>
      </c>
      <c r="AL1228" s="0" t="n">
        <v>193620.888288582</v>
      </c>
      <c r="AM1228" s="0" t="n">
        <v>3748.14709444969</v>
      </c>
      <c r="AN1228" s="0" t="n">
        <f aca="false">AJ1228*0.1</f>
        <v>3.02832944E-008</v>
      </c>
      <c r="AO1228" s="0" t="n">
        <f aca="false">(SQRT(((AM1228/W1228)^2)+((AN1228/AJ1228)^2)))*AK1228</f>
        <v>0.00884481708645567</v>
      </c>
    </row>
    <row r="1229" customFormat="false" ht="15" hidden="false" customHeight="false" outlineLevel="0" collapsed="false">
      <c r="A1229" s="42" t="s">
        <v>149</v>
      </c>
      <c r="B1229" s="32"/>
      <c r="C1229" s="0" t="s">
        <v>2154</v>
      </c>
      <c r="D1229" s="47"/>
      <c r="E1229" s="0" t="n">
        <v>5000</v>
      </c>
      <c r="F1229" s="0" t="n">
        <v>5283.44</v>
      </c>
      <c r="G1229" s="0" t="n">
        <f aca="false">(((F1229*3.7852*35.81)/1000)/(H1229^2))*1.2732</f>
        <v>13.5536563152052</v>
      </c>
      <c r="H1229" s="0" t="n">
        <v>8.20209975</v>
      </c>
      <c r="I1229" s="0" t="n">
        <v>5.49443192524201</v>
      </c>
      <c r="J1229" s="0" t="n">
        <v>68.0020357347871</v>
      </c>
      <c r="K1229" s="0" t="n">
        <v>3.9836139795159</v>
      </c>
      <c r="L1229" s="0" t="n">
        <v>0.005</v>
      </c>
      <c r="M1229" s="0" t="n">
        <v>0</v>
      </c>
      <c r="N1229" s="0" t="n">
        <v>187.230435257678</v>
      </c>
      <c r="O1229" s="0" t="n">
        <f aca="false">(N1229/2204.59)*EXP(L1229*M1229)</f>
        <v>0.0849275535395145</v>
      </c>
      <c r="P1229" s="0" t="n">
        <v>0.400684429145215</v>
      </c>
      <c r="Q1229" s="0" t="n">
        <v>0.0788250461799058</v>
      </c>
      <c r="R1229" s="0" t="n">
        <f aca="false">30.6123136425953*(I1229/Hoja4!$AG$2)</f>
        <v>0.145091126582646</v>
      </c>
      <c r="S1229" s="0" t="n">
        <v>0.388353619553598</v>
      </c>
      <c r="T1229" s="0" t="n">
        <v>0.0223763331258358</v>
      </c>
      <c r="U1229" s="0" t="n">
        <f aca="false">(SQRT(((P1229/G1229)^2)+((Q1229/H1229)^2)+((R1229/I1229)^2)+((S1229/J1229)^2)+((T1229/K1229)^2)))*O1229</f>
        <v>0.00353018042354304</v>
      </c>
      <c r="V1229" s="0" t="n">
        <f aca="false">O1229&gt;U1229</f>
        <v>1</v>
      </c>
      <c r="W1229" s="0" t="n">
        <v>29029.5014111007</v>
      </c>
      <c r="X1229" s="0" t="n">
        <v>4.994E-006</v>
      </c>
      <c r="Y1229" s="0" t="n">
        <f aca="false">(W1229*X1229)*EXP(L1229*M1229)</f>
        <v>0.144973330047037</v>
      </c>
      <c r="Z1229" s="0" t="n">
        <v>125619.701994632</v>
      </c>
      <c r="AA1229" s="0" t="n">
        <v>804.406580767259</v>
      </c>
      <c r="AB1229" s="0" t="n">
        <f aca="false">X1229*0.1</f>
        <v>4.994E-007</v>
      </c>
      <c r="AC1229" s="0" t="n">
        <f aca="false">(SQRT(((AA1229/W1229)^2)+((AB1229/X1229)^2)))*Y1229</f>
        <v>0.0150436236335033</v>
      </c>
      <c r="AD1229" s="0" t="n">
        <v>5.223868284E-006</v>
      </c>
      <c r="AE1229" s="0" t="n">
        <f aca="false">(W1229*AD1229)*EXP(L1229*M1229)</f>
        <v>0.151646291721782</v>
      </c>
      <c r="AF1229" s="0" t="n">
        <v>125619.701994632</v>
      </c>
      <c r="AG1229" s="0" t="n">
        <v>804.406580767259</v>
      </c>
      <c r="AH1229" s="0" t="n">
        <f aca="false">AD1229*0.1</f>
        <v>5.223868284E-007</v>
      </c>
      <c r="AI1229" s="0" t="n">
        <f aca="false">(SQRT(((AG1229/W1229)^2)+((AH1229/AD1229)^2)))*AE1229</f>
        <v>0.0157360649530418</v>
      </c>
      <c r="AJ1229" s="0" t="n">
        <v>3.02832944E-007</v>
      </c>
      <c r="AK1229" s="0" t="n">
        <f aca="false">(W1229*AJ1229)*EXP(L1229*M1229)</f>
        <v>0.00879108937517577</v>
      </c>
      <c r="AL1229" s="0" t="n">
        <v>125619.701994632</v>
      </c>
      <c r="AM1229" s="0" t="n">
        <v>804.406580767259</v>
      </c>
      <c r="AN1229" s="0" t="n">
        <f aca="false">AJ1229*0.1</f>
        <v>3.02832944E-008</v>
      </c>
      <c r="AO1229" s="0" t="n">
        <f aca="false">(SQRT(((AM1229/W1229)^2)+((AN1229/AJ1229)^2)))*AK1229</f>
        <v>0.000912235649451699</v>
      </c>
    </row>
    <row r="1230" customFormat="false" ht="15" hidden="false" customHeight="false" outlineLevel="0" collapsed="false">
      <c r="A1230" s="42" t="s">
        <v>149</v>
      </c>
      <c r="B1230" s="40" t="s">
        <v>1368</v>
      </c>
      <c r="C1230" s="0" t="s">
        <v>2153</v>
      </c>
      <c r="D1230" s="41"/>
      <c r="E1230" s="0" t="n">
        <v>8200</v>
      </c>
      <c r="F1230" s="0" t="n">
        <v>8217.81</v>
      </c>
      <c r="G1230" s="0" t="n">
        <f aca="false">(((F1230*3.7852*35.81)/1000)/(H1230^2))*1.2732</f>
        <v>21.0812221589828</v>
      </c>
      <c r="H1230" s="0" t="n">
        <v>8.20209975</v>
      </c>
      <c r="I1230" s="0" t="n">
        <v>8.86636781068502</v>
      </c>
      <c r="J1230" s="0" t="n">
        <v>130.009325504884</v>
      </c>
      <c r="K1230" s="0" t="n">
        <v>0.00593973</v>
      </c>
      <c r="L1230" s="0" t="n">
        <v>0.005</v>
      </c>
      <c r="M1230" s="0" t="n">
        <v>0</v>
      </c>
      <c r="N1230" s="0" t="n">
        <v>1.33956133999568</v>
      </c>
      <c r="O1230" s="0" t="n">
        <f aca="false">(N1230/2204.59)*EXP(L1230*M1230)</f>
        <v>0.000607623793991482</v>
      </c>
      <c r="P1230" s="0" t="n">
        <v>0.107322321005691</v>
      </c>
      <c r="Q1230" s="0" t="n">
        <v>0.0548813846852914</v>
      </c>
      <c r="R1230" s="0" t="n">
        <f aca="false">18.998926608387*(I1230/Hoja4!$CO$2)</f>
        <v>0.364358892025062</v>
      </c>
      <c r="S1230" s="0" t="n">
        <v>1.14894745568521</v>
      </c>
      <c r="T1230" s="0" t="n">
        <v>5.58086552427142E-005</v>
      </c>
      <c r="U1230" s="0" t="n">
        <f aca="false">(SQRT(((P1230/G1230)^2)+((Q1230/H1230)^2)+((R1230/I1230)^2)+((S1230/J1230)^2)+((T1230/K1230)^2)))*O1230</f>
        <v>2.6665115107304E-005</v>
      </c>
      <c r="V1230" s="0" t="n">
        <f aca="false">O1230&gt;U1230</f>
        <v>1</v>
      </c>
      <c r="W1230" s="0" t="n">
        <v>72862.1260583255</v>
      </c>
      <c r="X1230" s="0" t="n">
        <v>4.994E-006</v>
      </c>
      <c r="Y1230" s="0" t="n">
        <f aca="false">(W1230*X1230)*EXP(L1230*M1230)</f>
        <v>0.363873457535277</v>
      </c>
      <c r="Z1230" s="0" t="n">
        <v>193620.888288582</v>
      </c>
      <c r="AA1230" s="0" t="n">
        <v>6507.82824848106</v>
      </c>
      <c r="AB1230" s="0" t="n">
        <f aca="false">X1230*0.1</f>
        <v>4.994E-007</v>
      </c>
      <c r="AC1230" s="0" t="n">
        <f aca="false">(SQRT(((AA1230/W1230)^2)+((AB1230/X1230)^2)))*Y1230</f>
        <v>0.0487882676340849</v>
      </c>
      <c r="AD1230" s="0" t="n">
        <v>5.223868284E-006</v>
      </c>
      <c r="AE1230" s="0" t="n">
        <f aca="false">(W1230*AD1230)*EXP(L1230*M1230)</f>
        <v>0.380622149420896</v>
      </c>
      <c r="AF1230" s="0" t="n">
        <v>193620.888288582</v>
      </c>
      <c r="AG1230" s="0" t="n">
        <v>6507.82824848106</v>
      </c>
      <c r="AH1230" s="0" t="n">
        <f aca="false">AD1230*0.1</f>
        <v>5.223868284E-007</v>
      </c>
      <c r="AI1230" s="0" t="n">
        <f aca="false">(SQRT(((AG1230/W1230)^2)+((AH1230/AD1230)^2)))*AE1230</f>
        <v>0.051033937510012</v>
      </c>
      <c r="AJ1230" s="0" t="n">
        <v>3.02832944E-007</v>
      </c>
      <c r="AK1230" s="0" t="n">
        <f aca="false">(W1230*AJ1230)*EXP(L1230*M1230)</f>
        <v>0.0220650521403418</v>
      </c>
      <c r="AL1230" s="0" t="n">
        <v>193620.888288582</v>
      </c>
      <c r="AM1230" s="0" t="n">
        <v>6507.82824848106</v>
      </c>
      <c r="AN1230" s="0" t="n">
        <f aca="false">AJ1230*0.1</f>
        <v>3.02832944E-008</v>
      </c>
      <c r="AO1230" s="0" t="n">
        <f aca="false">(SQRT(((AM1230/W1230)^2)+((AN1230/AJ1230)^2)))*AK1230</f>
        <v>0.00295848913101519</v>
      </c>
    </row>
    <row r="1231" customFormat="false" ht="15" hidden="false" customHeight="false" outlineLevel="0" collapsed="false">
      <c r="A1231" s="42" t="s">
        <v>149</v>
      </c>
      <c r="B1231" s="32"/>
      <c r="C1231" s="0" t="s">
        <v>2122</v>
      </c>
      <c r="D1231" s="47"/>
      <c r="E1231" s="0" t="n">
        <v>9000</v>
      </c>
      <c r="F1231" s="0" t="n">
        <v>8941.41</v>
      </c>
      <c r="G1231" s="0" t="n">
        <f aca="false">(((F1231*3.7852*35.81)/1000)/(H1231^2))*1.2732</f>
        <v>22.9374797694946</v>
      </c>
      <c r="H1231" s="0" t="n">
        <v>8.20209975</v>
      </c>
      <c r="I1231" s="0" t="n">
        <v>32.3946878920983</v>
      </c>
      <c r="J1231" s="0" t="n">
        <v>68.0016224983599</v>
      </c>
      <c r="K1231" s="0" t="n">
        <v>3.82238500207701</v>
      </c>
      <c r="L1231" s="0" t="n">
        <v>0.005</v>
      </c>
      <c r="M1231" s="0" t="n">
        <v>0</v>
      </c>
      <c r="N1231" s="0" t="n">
        <v>1792.5606565861</v>
      </c>
      <c r="O1231" s="0" t="n">
        <f aca="false">(N1231/2204.59)*EXP(L1231*M1231)</f>
        <v>0.813103868105224</v>
      </c>
      <c r="P1231" s="0" t="n">
        <v>1.328521888386</v>
      </c>
      <c r="Q1231" s="0" t="n">
        <v>0.0993471152211429</v>
      </c>
      <c r="R1231" s="0" t="n">
        <f aca="false">26.5039616037002*(I1231/Hoja4!$CT$2)</f>
        <v>0.252545061925475</v>
      </c>
      <c r="S1231" s="0" t="n">
        <v>0.346725101597201</v>
      </c>
      <c r="T1231" s="0" t="n">
        <v>0.0215793379964769</v>
      </c>
      <c r="U1231" s="0" t="n">
        <f aca="false">(SQRT(((P1231/G1231)^2)+((Q1231/H1231)^2)+((R1231/I1231)^2)+((S1231/J1231)^2)+((T1231/K1231)^2)))*O1231</f>
        <v>0.0489215360282459</v>
      </c>
      <c r="V1231" s="0" t="n">
        <f aca="false">O1231&gt;U1231</f>
        <v>1</v>
      </c>
      <c r="W1231" s="0" t="n">
        <v>289654.186265287</v>
      </c>
      <c r="X1231" s="0" t="n">
        <v>4.994E-006</v>
      </c>
      <c r="Y1231" s="0" t="n">
        <f aca="false">(W1231*X1231)*EXP(L1231*M1231)</f>
        <v>1.44653300620884</v>
      </c>
      <c r="Z1231" s="0" t="n">
        <v>63613.2770932798</v>
      </c>
      <c r="AA1231" s="0" t="n">
        <v>3748.14709444969</v>
      </c>
      <c r="AB1231" s="0" t="n">
        <f aca="false">X1231*0.1</f>
        <v>4.994E-007</v>
      </c>
      <c r="AC1231" s="0" t="n">
        <f aca="false">(SQRT(((AA1231/W1231)^2)+((AB1231/X1231)^2)))*Y1231</f>
        <v>0.145859350526142</v>
      </c>
      <c r="AD1231" s="0" t="n">
        <v>5.223868284E-006</v>
      </c>
      <c r="AE1231" s="0" t="n">
        <f aca="false">(W1231*AD1231)*EXP(L1231*M1231)</f>
        <v>1.51311531695906</v>
      </c>
      <c r="AF1231" s="0" t="n">
        <v>63613.2770932798</v>
      </c>
      <c r="AG1231" s="0" t="n">
        <v>3748.14709444969</v>
      </c>
      <c r="AH1231" s="0" t="n">
        <f aca="false">AD1231*0.1</f>
        <v>5.223868284E-007</v>
      </c>
      <c r="AI1231" s="0" t="n">
        <f aca="false">(SQRT(((AG1231/W1231)^2)+((AH1231/AD1231)^2)))*AE1231</f>
        <v>0.15257309474136</v>
      </c>
      <c r="AJ1231" s="0" t="n">
        <v>3.02832944E-007</v>
      </c>
      <c r="AK1231" s="0" t="n">
        <f aca="false">(W1231*AJ1231)*EXP(L1231*M1231)</f>
        <v>0.0877168299686412</v>
      </c>
      <c r="AL1231" s="0" t="n">
        <v>63613.2770932798</v>
      </c>
      <c r="AM1231" s="0" t="n">
        <v>3748.14709444969</v>
      </c>
      <c r="AN1231" s="0" t="n">
        <f aca="false">AJ1231*0.1</f>
        <v>3.02832944E-008</v>
      </c>
      <c r="AO1231" s="0" t="n">
        <f aca="false">(SQRT(((AM1231/W1231)^2)+((AN1231/AJ1231)^2)))*AK1231</f>
        <v>0.00884481708645567</v>
      </c>
    </row>
    <row r="1232" customFormat="false" ht="15" hidden="false" customHeight="false" outlineLevel="0" collapsed="false">
      <c r="A1232" s="42" t="s">
        <v>149</v>
      </c>
      <c r="B1232" s="32"/>
      <c r="C1232" s="0" t="s">
        <v>2154</v>
      </c>
      <c r="D1232" s="47"/>
      <c r="E1232" s="0" t="n">
        <v>5000</v>
      </c>
      <c r="F1232" s="0" t="n">
        <v>5283.44</v>
      </c>
      <c r="G1232" s="0" t="n">
        <f aca="false">(((F1232*3.7852*35.81)/1000)/(H1232^2))*1.2732</f>
        <v>13.5536563152052</v>
      </c>
      <c r="H1232" s="0" t="n">
        <v>8.20209975</v>
      </c>
      <c r="I1232" s="0" t="n">
        <v>5.49443192524201</v>
      </c>
      <c r="J1232" s="0" t="n">
        <v>68.0020357347871</v>
      </c>
      <c r="K1232" s="0" t="n">
        <v>3.9836139795159</v>
      </c>
      <c r="L1232" s="0" t="n">
        <v>0.005</v>
      </c>
      <c r="M1232" s="0" t="n">
        <v>0</v>
      </c>
      <c r="N1232" s="0" t="n">
        <v>187.230435257678</v>
      </c>
      <c r="O1232" s="0" t="n">
        <f aca="false">(N1232/2204.59)*EXP(L1232*M1232)</f>
        <v>0.0849275535395145</v>
      </c>
      <c r="P1232" s="0" t="n">
        <v>0.400684429145215</v>
      </c>
      <c r="Q1232" s="0" t="n">
        <v>0.0788250461799058</v>
      </c>
      <c r="R1232" s="0" t="n">
        <f aca="false">30.6123136425953*(I1232/Hoja4!$AG$2)</f>
        <v>0.145091126582646</v>
      </c>
      <c r="S1232" s="0" t="n">
        <v>0.388353619553598</v>
      </c>
      <c r="T1232" s="0" t="n">
        <v>0.0223763331258358</v>
      </c>
      <c r="U1232" s="0" t="n">
        <f aca="false">(SQRT(((P1232/G1232)^2)+((Q1232/H1232)^2)+((R1232/I1232)^2)+((S1232/J1232)^2)+((T1232/K1232)^2)))*O1232</f>
        <v>0.00353018042354304</v>
      </c>
      <c r="V1232" s="0" t="n">
        <f aca="false">O1232&gt;U1232</f>
        <v>1</v>
      </c>
      <c r="W1232" s="0" t="n">
        <v>29029.5014111007</v>
      </c>
      <c r="X1232" s="0" t="n">
        <v>4.994E-006</v>
      </c>
      <c r="Y1232" s="0" t="n">
        <f aca="false">(W1232*X1232)*EXP(L1232*M1232)</f>
        <v>0.144973330047037</v>
      </c>
      <c r="Z1232" s="0" t="n">
        <v>193620.888288582</v>
      </c>
      <c r="AA1232" s="0" t="n">
        <v>804.406580767259</v>
      </c>
      <c r="AB1232" s="0" t="n">
        <f aca="false">X1232*0.1</f>
        <v>4.994E-007</v>
      </c>
      <c r="AC1232" s="0" t="n">
        <f aca="false">(SQRT(((AA1232/W1232)^2)+((AB1232/X1232)^2)))*Y1232</f>
        <v>0.0150436236335033</v>
      </c>
      <c r="AD1232" s="0" t="n">
        <v>5.223868284E-006</v>
      </c>
      <c r="AE1232" s="0" t="n">
        <f aca="false">(W1232*AD1232)*EXP(L1232*M1232)</f>
        <v>0.151646291721782</v>
      </c>
      <c r="AF1232" s="0" t="n">
        <v>193620.888288582</v>
      </c>
      <c r="AG1232" s="0" t="n">
        <v>804.406580767259</v>
      </c>
      <c r="AH1232" s="0" t="n">
        <f aca="false">AD1232*0.1</f>
        <v>5.223868284E-007</v>
      </c>
      <c r="AI1232" s="0" t="n">
        <f aca="false">(SQRT(((AG1232/W1232)^2)+((AH1232/AD1232)^2)))*AE1232</f>
        <v>0.0157360649530418</v>
      </c>
      <c r="AJ1232" s="0" t="n">
        <v>3.02832944E-007</v>
      </c>
      <c r="AK1232" s="0" t="n">
        <f aca="false">(W1232*AJ1232)*EXP(L1232*M1232)</f>
        <v>0.00879108937517577</v>
      </c>
      <c r="AL1232" s="0" t="n">
        <v>193620.888288582</v>
      </c>
      <c r="AM1232" s="0" t="n">
        <v>804.406580767259</v>
      </c>
      <c r="AN1232" s="0" t="n">
        <f aca="false">AJ1232*0.1</f>
        <v>3.02832944E-008</v>
      </c>
      <c r="AO1232" s="0" t="n">
        <f aca="false">(SQRT(((AM1232/W1232)^2)+((AN1232/AJ1232)^2)))*AK1232</f>
        <v>0.000912235649451699</v>
      </c>
    </row>
    <row r="1233" customFormat="false" ht="15" hidden="false" customHeight="false" outlineLevel="0" collapsed="false">
      <c r="A1233" s="42" t="s">
        <v>149</v>
      </c>
      <c r="B1233" s="40" t="s">
        <v>1368</v>
      </c>
      <c r="C1233" s="0" t="s">
        <v>2153</v>
      </c>
      <c r="D1233" s="41"/>
      <c r="E1233" s="0" t="n">
        <v>8200</v>
      </c>
      <c r="F1233" s="0" t="n">
        <v>8217.81</v>
      </c>
      <c r="G1233" s="0" t="n">
        <f aca="false">(((F1233*3.7852*35.81)/1000)/(H1233^2))*1.2732</f>
        <v>21.0812221589828</v>
      </c>
      <c r="H1233" s="0" t="n">
        <v>8.20209975</v>
      </c>
      <c r="I1233" s="0" t="n">
        <v>8.86636781068502</v>
      </c>
      <c r="J1233" s="0" t="n">
        <v>130.009325504884</v>
      </c>
      <c r="K1233" s="0" t="n">
        <v>0.00593973</v>
      </c>
      <c r="L1233" s="0" t="n">
        <v>0.005</v>
      </c>
      <c r="M1233" s="0" t="n">
        <v>0</v>
      </c>
      <c r="N1233" s="0" t="n">
        <v>1.33956133999568</v>
      </c>
      <c r="O1233" s="0" t="n">
        <f aca="false">(N1233/2204.59)*EXP(L1233*M1233)</f>
        <v>0.000607623793991482</v>
      </c>
      <c r="P1233" s="0" t="n">
        <v>0.107322321005691</v>
      </c>
      <c r="Q1233" s="0" t="n">
        <v>0.0548813846852914</v>
      </c>
      <c r="R1233" s="0" t="n">
        <f aca="false">18.998926608387*(I1233/Hoja4!$CO$2)</f>
        <v>0.364358892025062</v>
      </c>
      <c r="S1233" s="0" t="n">
        <v>1.14894745568521</v>
      </c>
      <c r="T1233" s="0" t="n">
        <v>5.58086552427142E-005</v>
      </c>
      <c r="U1233" s="0" t="n">
        <f aca="false">(SQRT(((P1233/G1233)^2)+((Q1233/H1233)^2)+((R1233/I1233)^2)+((S1233/J1233)^2)+((T1233/K1233)^2)))*O1233</f>
        <v>2.6665115107304E-005</v>
      </c>
      <c r="V1233" s="0" t="n">
        <f aca="false">O1233&gt;U1233</f>
        <v>1</v>
      </c>
      <c r="W1233" s="0" t="n">
        <v>72862.1260583255</v>
      </c>
      <c r="X1233" s="0" t="n">
        <v>4.994E-006</v>
      </c>
      <c r="Y1233" s="0" t="n">
        <f aca="false">(W1233*X1233)*EXP(L1233*M1233)</f>
        <v>0.363873457535277</v>
      </c>
      <c r="Z1233" s="0" t="n">
        <v>125619.701994632</v>
      </c>
      <c r="AA1233" s="0" t="n">
        <v>6507.82824848106</v>
      </c>
      <c r="AB1233" s="0" t="n">
        <f aca="false">X1233*0.1</f>
        <v>4.994E-007</v>
      </c>
      <c r="AC1233" s="0" t="n">
        <f aca="false">(SQRT(((AA1233/W1233)^2)+((AB1233/X1233)^2)))*Y1233</f>
        <v>0.0487882676340849</v>
      </c>
      <c r="AD1233" s="0" t="n">
        <v>5.223868284E-006</v>
      </c>
      <c r="AE1233" s="0" t="n">
        <f aca="false">(W1233*AD1233)*EXP(L1233*M1233)</f>
        <v>0.380622149420896</v>
      </c>
      <c r="AF1233" s="0" t="n">
        <v>125619.701994632</v>
      </c>
      <c r="AG1233" s="0" t="n">
        <v>6507.82824848106</v>
      </c>
      <c r="AH1233" s="0" t="n">
        <f aca="false">AD1233*0.1</f>
        <v>5.223868284E-007</v>
      </c>
      <c r="AI1233" s="0" t="n">
        <f aca="false">(SQRT(((AG1233/W1233)^2)+((AH1233/AD1233)^2)))*AE1233</f>
        <v>0.051033937510012</v>
      </c>
      <c r="AJ1233" s="0" t="n">
        <v>3.02832944E-007</v>
      </c>
      <c r="AK1233" s="0" t="n">
        <f aca="false">(W1233*AJ1233)*EXP(L1233*M1233)</f>
        <v>0.0220650521403418</v>
      </c>
      <c r="AL1233" s="0" t="n">
        <v>125619.701994632</v>
      </c>
      <c r="AM1233" s="0" t="n">
        <v>6507.82824848106</v>
      </c>
      <c r="AN1233" s="0" t="n">
        <f aca="false">AJ1233*0.1</f>
        <v>3.02832944E-008</v>
      </c>
      <c r="AO1233" s="0" t="n">
        <f aca="false">(SQRT(((AM1233/W1233)^2)+((AN1233/AJ1233)^2)))*AK1233</f>
        <v>0.00295848913101519</v>
      </c>
    </row>
    <row r="1234" customFormat="false" ht="15" hidden="false" customHeight="false" outlineLevel="0" collapsed="false">
      <c r="A1234" s="42" t="s">
        <v>149</v>
      </c>
      <c r="B1234" s="32"/>
      <c r="C1234" s="0" t="s">
        <v>2122</v>
      </c>
      <c r="D1234" s="47"/>
      <c r="E1234" s="0" t="n">
        <v>9000</v>
      </c>
      <c r="F1234" s="0" t="n">
        <v>8941.41</v>
      </c>
      <c r="G1234" s="0" t="n">
        <f aca="false">(((F1234*3.7852*35.81)/1000)/(H1234^2))*1.2732</f>
        <v>22.9374797694946</v>
      </c>
      <c r="H1234" s="0" t="n">
        <v>8.20209975</v>
      </c>
      <c r="I1234" s="0" t="n">
        <v>32.3946878920983</v>
      </c>
      <c r="J1234" s="0" t="n">
        <v>68.0016224983599</v>
      </c>
      <c r="K1234" s="0" t="n">
        <v>3.82238500207701</v>
      </c>
      <c r="L1234" s="0" t="n">
        <v>0.005</v>
      </c>
      <c r="M1234" s="0" t="n">
        <v>0</v>
      </c>
      <c r="N1234" s="0" t="n">
        <v>1792.5606565861</v>
      </c>
      <c r="O1234" s="0" t="n">
        <f aca="false">(N1234/2204.59)*EXP(L1234*M1234)</f>
        <v>0.813103868105224</v>
      </c>
      <c r="P1234" s="0" t="n">
        <v>1.328521888386</v>
      </c>
      <c r="Q1234" s="0" t="n">
        <v>0.0993471152211429</v>
      </c>
      <c r="R1234" s="0" t="n">
        <f aca="false">26.5039616037002*(I1234/Hoja4!$CT$2)</f>
        <v>0.252545061925475</v>
      </c>
      <c r="S1234" s="0" t="n">
        <v>0.346725101597201</v>
      </c>
      <c r="T1234" s="0" t="n">
        <v>0.0215793379964769</v>
      </c>
      <c r="U1234" s="0" t="n">
        <f aca="false">(SQRT(((P1234/G1234)^2)+((Q1234/H1234)^2)+((R1234/I1234)^2)+((S1234/J1234)^2)+((T1234/K1234)^2)))*O1234</f>
        <v>0.0489215360282459</v>
      </c>
      <c r="V1234" s="0" t="n">
        <f aca="false">O1234&gt;U1234</f>
        <v>1</v>
      </c>
      <c r="W1234" s="0" t="n">
        <v>289654.186265287</v>
      </c>
      <c r="X1234" s="0" t="n">
        <v>4.994E-006</v>
      </c>
      <c r="Y1234" s="0" t="n">
        <f aca="false">(W1234*X1234)*EXP(L1234*M1234)</f>
        <v>1.44653300620884</v>
      </c>
      <c r="Z1234" s="0" t="n">
        <v>193620.888288582</v>
      </c>
      <c r="AA1234" s="0" t="n">
        <v>3748.14709444969</v>
      </c>
      <c r="AB1234" s="0" t="n">
        <f aca="false">X1234*0.1</f>
        <v>4.994E-007</v>
      </c>
      <c r="AC1234" s="0" t="n">
        <f aca="false">(SQRT(((AA1234/W1234)^2)+((AB1234/X1234)^2)))*Y1234</f>
        <v>0.145859350526142</v>
      </c>
      <c r="AD1234" s="0" t="n">
        <v>5.223868284E-006</v>
      </c>
      <c r="AE1234" s="0" t="n">
        <f aca="false">(W1234*AD1234)*EXP(L1234*M1234)</f>
        <v>1.51311531695906</v>
      </c>
      <c r="AF1234" s="0" t="n">
        <v>193620.888288582</v>
      </c>
      <c r="AG1234" s="0" t="n">
        <v>3748.14709444969</v>
      </c>
      <c r="AH1234" s="0" t="n">
        <f aca="false">AD1234*0.1</f>
        <v>5.223868284E-007</v>
      </c>
      <c r="AI1234" s="0" t="n">
        <f aca="false">(SQRT(((AG1234/W1234)^2)+((AH1234/AD1234)^2)))*AE1234</f>
        <v>0.15257309474136</v>
      </c>
      <c r="AJ1234" s="0" t="n">
        <v>3.02832944E-007</v>
      </c>
      <c r="AK1234" s="0" t="n">
        <f aca="false">(W1234*AJ1234)*EXP(L1234*M1234)</f>
        <v>0.0877168299686412</v>
      </c>
      <c r="AL1234" s="0" t="n">
        <v>193620.888288582</v>
      </c>
      <c r="AM1234" s="0" t="n">
        <v>3748.14709444969</v>
      </c>
      <c r="AN1234" s="0" t="n">
        <f aca="false">AJ1234*0.1</f>
        <v>3.02832944E-008</v>
      </c>
      <c r="AO1234" s="0" t="n">
        <f aca="false">(SQRT(((AM1234/W1234)^2)+((AN1234/AJ1234)^2)))*AK1234</f>
        <v>0.00884481708645567</v>
      </c>
    </row>
    <row r="1235" customFormat="false" ht="15" hidden="false" customHeight="false" outlineLevel="0" collapsed="false">
      <c r="A1235" s="42" t="s">
        <v>149</v>
      </c>
      <c r="B1235" s="32"/>
      <c r="C1235" s="0" t="s">
        <v>2154</v>
      </c>
      <c r="D1235" s="47"/>
      <c r="E1235" s="0" t="n">
        <v>5000</v>
      </c>
      <c r="F1235" s="0" t="n">
        <v>5283.44</v>
      </c>
      <c r="G1235" s="0" t="n">
        <f aca="false">(((F1235*3.7852*35.81)/1000)/(H1235^2))*1.2732</f>
        <v>13.5536563152052</v>
      </c>
      <c r="H1235" s="0" t="n">
        <v>8.20209975</v>
      </c>
      <c r="I1235" s="0" t="n">
        <v>5.49443192524201</v>
      </c>
      <c r="J1235" s="0" t="n">
        <v>68.0020357347871</v>
      </c>
      <c r="K1235" s="0" t="n">
        <v>3.9836139795159</v>
      </c>
      <c r="L1235" s="0" t="n">
        <v>0.005</v>
      </c>
      <c r="M1235" s="0" t="n">
        <v>0</v>
      </c>
      <c r="N1235" s="0" t="n">
        <v>187.230435257678</v>
      </c>
      <c r="O1235" s="0" t="n">
        <f aca="false">(N1235/2204.59)*EXP(L1235*M1235)</f>
        <v>0.0849275535395145</v>
      </c>
      <c r="P1235" s="0" t="n">
        <v>0.400684429145215</v>
      </c>
      <c r="Q1235" s="0" t="n">
        <v>0.0788250461799058</v>
      </c>
      <c r="R1235" s="0" t="n">
        <f aca="false">30.6123136425953*(I1235/Hoja4!$AG$2)</f>
        <v>0.145091126582646</v>
      </c>
      <c r="S1235" s="0" t="n">
        <v>0.388353619553598</v>
      </c>
      <c r="T1235" s="0" t="n">
        <v>0.0223763331258358</v>
      </c>
      <c r="U1235" s="0" t="n">
        <f aca="false">(SQRT(((P1235/G1235)^2)+((Q1235/H1235)^2)+((R1235/I1235)^2)+((S1235/J1235)^2)+((T1235/K1235)^2)))*O1235</f>
        <v>0.00353018042354304</v>
      </c>
      <c r="V1235" s="0" t="n">
        <f aca="false">O1235&gt;U1235</f>
        <v>1</v>
      </c>
      <c r="W1235" s="0" t="n">
        <v>29029.5014111007</v>
      </c>
      <c r="X1235" s="0" t="n">
        <v>4.994E-006</v>
      </c>
      <c r="Y1235" s="0" t="n">
        <f aca="false">(W1235*X1235)*EXP(L1235*M1235)</f>
        <v>0.144973330047037</v>
      </c>
      <c r="Z1235" s="0" t="n">
        <v>63613.2770932798</v>
      </c>
      <c r="AA1235" s="0" t="n">
        <v>804.406580767259</v>
      </c>
      <c r="AB1235" s="0" t="n">
        <f aca="false">X1235*0.1</f>
        <v>4.994E-007</v>
      </c>
      <c r="AC1235" s="0" t="n">
        <f aca="false">(SQRT(((AA1235/W1235)^2)+((AB1235/X1235)^2)))*Y1235</f>
        <v>0.0150436236335033</v>
      </c>
      <c r="AD1235" s="0" t="n">
        <v>5.223868284E-006</v>
      </c>
      <c r="AE1235" s="0" t="n">
        <f aca="false">(W1235*AD1235)*EXP(L1235*M1235)</f>
        <v>0.151646291721782</v>
      </c>
      <c r="AF1235" s="0" t="n">
        <v>63613.2770932798</v>
      </c>
      <c r="AG1235" s="0" t="n">
        <v>804.406580767259</v>
      </c>
      <c r="AH1235" s="0" t="n">
        <f aca="false">AD1235*0.1</f>
        <v>5.223868284E-007</v>
      </c>
      <c r="AI1235" s="0" t="n">
        <f aca="false">(SQRT(((AG1235/W1235)^2)+((AH1235/AD1235)^2)))*AE1235</f>
        <v>0.0157360649530418</v>
      </c>
      <c r="AJ1235" s="0" t="n">
        <v>3.02832944E-007</v>
      </c>
      <c r="AK1235" s="0" t="n">
        <f aca="false">(W1235*AJ1235)*EXP(L1235*M1235)</f>
        <v>0.00879108937517577</v>
      </c>
      <c r="AL1235" s="0" t="n">
        <v>63613.2770932798</v>
      </c>
      <c r="AM1235" s="0" t="n">
        <v>804.406580767259</v>
      </c>
      <c r="AN1235" s="0" t="n">
        <f aca="false">AJ1235*0.1</f>
        <v>3.02832944E-008</v>
      </c>
      <c r="AO1235" s="0" t="n">
        <f aca="false">(SQRT(((AM1235/W1235)^2)+((AN1235/AJ1235)^2)))*AK1235</f>
        <v>0.000912235649451699</v>
      </c>
    </row>
    <row r="1236" customFormat="false" ht="15" hidden="false" customHeight="false" outlineLevel="0" collapsed="false">
      <c r="A1236" s="42" t="s">
        <v>202</v>
      </c>
      <c r="B1236" s="40" t="s">
        <v>1368</v>
      </c>
      <c r="C1236" s="0" t="s">
        <v>2153</v>
      </c>
      <c r="D1236" s="41"/>
      <c r="E1236" s="0" t="n">
        <v>7500</v>
      </c>
      <c r="F1236" s="0" t="n">
        <v>7500</v>
      </c>
      <c r="G1236" s="0" t="n">
        <f aca="false">(((F1236*3.7852*35.81)/1000)/(H1236^2))*1.2732</f>
        <v>20.1976720888684</v>
      </c>
      <c r="H1236" s="0" t="n">
        <v>8.005249356</v>
      </c>
      <c r="I1236" s="0" t="n">
        <v>62.4812419146184</v>
      </c>
      <c r="J1236" s="0" t="n">
        <v>130.009325504884</v>
      </c>
      <c r="K1236" s="0" t="n">
        <v>0.00593973</v>
      </c>
      <c r="L1236" s="0" t="n">
        <v>0.005</v>
      </c>
      <c r="M1236" s="0" t="n">
        <v>0</v>
      </c>
      <c r="N1236" s="0" t="n">
        <v>5.57248522953287</v>
      </c>
      <c r="O1236" s="0" t="n">
        <f aca="false">(N1236/2204.59)*EXP(L1236*M1236)</f>
        <v>0.00252767418410356</v>
      </c>
      <c r="P1236" s="0" t="n">
        <v>0.575296534612654</v>
      </c>
      <c r="Q1236" s="0" t="n">
        <v>0.0436657928861363</v>
      </c>
      <c r="R1236" s="0" t="n">
        <f aca="false">11.8457570192522*(I1236/Hoja4!$BZ$2)</f>
        <v>0.460712847737136</v>
      </c>
      <c r="S1236" s="0" t="n">
        <v>1.14894745568521</v>
      </c>
      <c r="T1236" s="0" t="n">
        <v>5.58086552427142E-005</v>
      </c>
      <c r="U1236" s="0" t="n">
        <f aca="false">(SQRT(((P1236/G1236)^2)+((Q1236/H1236)^2)+((R1236/I1236)^2)+((S1236/J1236)^2)+((T1236/K1236)^2)))*O1236</f>
        <v>8.23651018727351E-005</v>
      </c>
      <c r="V1236" s="0" t="n">
        <f aca="false">O1236&gt;U1236</f>
        <v>1</v>
      </c>
      <c r="W1236" s="0" t="n">
        <v>468609.314359638</v>
      </c>
      <c r="X1236" s="0" t="n">
        <v>4.994E-006</v>
      </c>
      <c r="Y1236" s="0" t="n">
        <f aca="false">(W1236*X1236)*EXP(L1236*M1236)</f>
        <v>2.34023491591203</v>
      </c>
      <c r="Z1236" s="0" t="n">
        <v>193620.888288582</v>
      </c>
      <c r="AA1236" s="0" t="n">
        <v>6507.82824848106</v>
      </c>
      <c r="AB1236" s="0" t="n">
        <f aca="false">X1236*0.1</f>
        <v>4.994E-007</v>
      </c>
      <c r="AC1236" s="0" t="n">
        <f aca="false">(SQRT(((AA1236/W1236)^2)+((AB1236/X1236)^2)))*Y1236</f>
        <v>0.236269445219407</v>
      </c>
      <c r="AD1236" s="0" t="n">
        <v>5.223868284E-006</v>
      </c>
      <c r="AE1236" s="0" t="n">
        <f aca="false">(W1236*AD1236)*EXP(L1236*M1236)</f>
        <v>2.4479533348703</v>
      </c>
      <c r="AF1236" s="0" t="n">
        <v>193620.888288582</v>
      </c>
      <c r="AG1236" s="0" t="n">
        <v>6507.82824848106</v>
      </c>
      <c r="AH1236" s="0" t="n">
        <f aca="false">AD1236*0.1</f>
        <v>5.223868284E-007</v>
      </c>
      <c r="AI1236" s="0" t="n">
        <f aca="false">(SQRT(((AG1236/W1236)^2)+((AH1236/AD1236)^2)))*AE1236</f>
        <v>0.247144665871032</v>
      </c>
      <c r="AJ1236" s="0" t="n">
        <v>3.02832944E-007</v>
      </c>
      <c r="AK1236" s="0" t="n">
        <f aca="false">(W1236*AJ1236)*EXP(L1236*M1236)</f>
        <v>0.141910338253351</v>
      </c>
      <c r="AL1236" s="0" t="n">
        <v>193620.888288582</v>
      </c>
      <c r="AM1236" s="0" t="n">
        <v>6507.82824848106</v>
      </c>
      <c r="AN1236" s="0" t="n">
        <f aca="false">AJ1236*0.1</f>
        <v>3.02832944E-008</v>
      </c>
      <c r="AO1236" s="0" t="n">
        <f aca="false">(SQRT(((AM1236/W1236)^2)+((AN1236/AJ1236)^2)))*AK1236</f>
        <v>0.0143272270070164</v>
      </c>
    </row>
    <row r="1237" customFormat="false" ht="15" hidden="false" customHeight="false" outlineLevel="0" collapsed="false">
      <c r="A1237" s="42" t="s">
        <v>202</v>
      </c>
      <c r="B1237" s="32"/>
      <c r="C1237" s="0" t="s">
        <v>2122</v>
      </c>
      <c r="D1237" s="47"/>
      <c r="E1237" s="0" t="n">
        <v>7500</v>
      </c>
      <c r="F1237" s="0" t="n">
        <v>7500</v>
      </c>
      <c r="G1237" s="0" t="n">
        <f aca="false">(((F1237*3.7852*35.81)/1000)/(H1237^2))*1.2732</f>
        <v>20.1976720888684</v>
      </c>
      <c r="H1237" s="0" t="n">
        <v>8.005249356</v>
      </c>
      <c r="I1237" s="0" t="n">
        <v>29.3787580853816</v>
      </c>
      <c r="J1237" s="0" t="n">
        <v>68.0016224983599</v>
      </c>
      <c r="K1237" s="0" t="n">
        <v>3.82238500207701</v>
      </c>
      <c r="L1237" s="0" t="n">
        <v>0.005</v>
      </c>
      <c r="M1237" s="0" t="n">
        <v>0</v>
      </c>
      <c r="N1237" s="0" t="n">
        <v>1363.60550937336</v>
      </c>
      <c r="O1237" s="0" t="n">
        <f aca="false">(N1237/2204.59)*EXP(L1237*M1237)</f>
        <v>0.618530207146618</v>
      </c>
      <c r="P1237" s="0" t="n">
        <v>0.575296534612654</v>
      </c>
      <c r="Q1237" s="0" t="n">
        <v>0.0436657928861363</v>
      </c>
      <c r="R1237" s="0" t="n">
        <f aca="false">11.8457570192522*(I1237/Hoja4!$BZ$2)</f>
        <v>0.216627757159382</v>
      </c>
      <c r="S1237" s="0" t="n">
        <v>0.346725101597201</v>
      </c>
      <c r="T1237" s="0" t="n">
        <v>0.0215793379964769</v>
      </c>
      <c r="U1237" s="0" t="n">
        <f aca="false">(SQRT(((P1237/G1237)^2)+((Q1237/H1237)^2)+((R1237/I1237)^2)+((S1237/J1237)^2)+((T1237/K1237)^2)))*O1237</f>
        <v>0.0190973810908407</v>
      </c>
      <c r="V1237" s="0" t="n">
        <f aca="false">O1237&gt;U1237</f>
        <v>1</v>
      </c>
      <c r="W1237" s="0" t="n">
        <v>220340.685640362</v>
      </c>
      <c r="X1237" s="0" t="n">
        <v>4.994E-006</v>
      </c>
      <c r="Y1237" s="0" t="n">
        <f aca="false">(W1237*X1237)*EXP(L1237*M1237)</f>
        <v>1.10038138408797</v>
      </c>
      <c r="Z1237" s="0" t="n">
        <v>125619.701994632</v>
      </c>
      <c r="AA1237" s="0" t="n">
        <v>3748.14709444969</v>
      </c>
      <c r="AB1237" s="0" t="n">
        <f aca="false">X1237*0.1</f>
        <v>4.994E-007</v>
      </c>
      <c r="AC1237" s="0" t="n">
        <f aca="false">(SQRT(((AA1237/W1237)^2)+((AB1237/X1237)^2)))*Y1237</f>
        <v>0.111618836492169</v>
      </c>
      <c r="AD1237" s="0" t="n">
        <v>5.223868284E-006</v>
      </c>
      <c r="AE1237" s="0" t="n">
        <f aca="false">(W1237*AD1237)*EXP(L1237*M1237)</f>
        <v>1.1510307193915</v>
      </c>
      <c r="AF1237" s="0" t="n">
        <v>125619.701994632</v>
      </c>
      <c r="AG1237" s="0" t="n">
        <v>3748.14709444969</v>
      </c>
      <c r="AH1237" s="0" t="n">
        <f aca="false">AD1237*0.1</f>
        <v>5.223868284E-007</v>
      </c>
      <c r="AI1237" s="0" t="n">
        <f aca="false">(SQRT(((AG1237/W1237)^2)+((AH1237/AD1237)^2)))*AE1237</f>
        <v>0.116756527803049</v>
      </c>
      <c r="AJ1237" s="0" t="n">
        <v>3.02832944E-007</v>
      </c>
      <c r="AK1237" s="0" t="n">
        <f aca="false">(W1237*AJ1237)*EXP(L1237*M1237)</f>
        <v>0.0667264185154494</v>
      </c>
      <c r="AL1237" s="0" t="n">
        <v>125619.701994632</v>
      </c>
      <c r="AM1237" s="0" t="n">
        <v>3748.14709444969</v>
      </c>
      <c r="AN1237" s="0" t="n">
        <f aca="false">AJ1237*0.1</f>
        <v>3.02832944E-008</v>
      </c>
      <c r="AO1237" s="0" t="n">
        <f aca="false">(SQRT(((AM1237/W1237)^2)+((AN1237/AJ1237)^2)))*AK1237</f>
        <v>0.00676849436539414</v>
      </c>
    </row>
    <row r="1238" customFormat="false" ht="15" hidden="false" customHeight="false" outlineLevel="0" collapsed="false">
      <c r="A1238" s="42" t="s">
        <v>202</v>
      </c>
      <c r="B1238" s="40" t="s">
        <v>1368</v>
      </c>
      <c r="C1238" s="0" t="s">
        <v>2153</v>
      </c>
      <c r="D1238" s="41"/>
      <c r="E1238" s="0" t="n">
        <v>7500</v>
      </c>
      <c r="F1238" s="0" t="n">
        <v>7500</v>
      </c>
      <c r="G1238" s="0" t="n">
        <f aca="false">(((F1238*3.7852*35.81)/1000)/(H1238^2))*1.2732</f>
        <v>20.1976720888684</v>
      </c>
      <c r="H1238" s="0" t="n">
        <v>8.005249356</v>
      </c>
      <c r="I1238" s="0" t="n">
        <v>62.4812419146184</v>
      </c>
      <c r="J1238" s="0" t="n">
        <v>130.009325504884</v>
      </c>
      <c r="K1238" s="0" t="n">
        <v>0.00593973</v>
      </c>
      <c r="L1238" s="0" t="n">
        <v>0.005</v>
      </c>
      <c r="M1238" s="0" t="n">
        <v>0</v>
      </c>
      <c r="N1238" s="0" t="n">
        <v>5.57248522953287</v>
      </c>
      <c r="O1238" s="0" t="n">
        <f aca="false">(N1238/2204.59)*EXP(L1238*M1238)</f>
        <v>0.00252767418410356</v>
      </c>
      <c r="P1238" s="0" t="n">
        <v>0.575296534612654</v>
      </c>
      <c r="Q1238" s="0" t="n">
        <v>0.0436657928861363</v>
      </c>
      <c r="R1238" s="0" t="n">
        <f aca="false">11.8457570192522*(I1238/Hoja4!$BZ$2)</f>
        <v>0.460712847737136</v>
      </c>
      <c r="S1238" s="0" t="n">
        <v>1.14894745568521</v>
      </c>
      <c r="T1238" s="0" t="n">
        <v>5.58086552427142E-005</v>
      </c>
      <c r="U1238" s="0" t="n">
        <f aca="false">(SQRT(((P1238/G1238)^2)+((Q1238/H1238)^2)+((R1238/I1238)^2)+((S1238/J1238)^2)+((T1238/K1238)^2)))*O1238</f>
        <v>8.23651018727351E-005</v>
      </c>
      <c r="V1238" s="0" t="n">
        <f aca="false">O1238&gt;U1238</f>
        <v>1</v>
      </c>
      <c r="W1238" s="0" t="n">
        <v>468609.314359638</v>
      </c>
      <c r="X1238" s="0" t="n">
        <v>4.994E-006</v>
      </c>
      <c r="Y1238" s="0" t="n">
        <f aca="false">(W1238*X1238)*EXP(L1238*M1238)</f>
        <v>2.34023491591203</v>
      </c>
      <c r="Z1238" s="0" t="n">
        <v>193620.888288582</v>
      </c>
      <c r="AA1238" s="0" t="n">
        <v>6507.82824848106</v>
      </c>
      <c r="AB1238" s="0" t="n">
        <f aca="false">X1238*0.1</f>
        <v>4.994E-007</v>
      </c>
      <c r="AC1238" s="0" t="n">
        <f aca="false">(SQRT(((AA1238/W1238)^2)+((AB1238/X1238)^2)))*Y1238</f>
        <v>0.236269445219407</v>
      </c>
      <c r="AD1238" s="0" t="n">
        <v>5.223868284E-006</v>
      </c>
      <c r="AE1238" s="0" t="n">
        <f aca="false">(W1238*AD1238)*EXP(L1238*M1238)</f>
        <v>2.4479533348703</v>
      </c>
      <c r="AF1238" s="0" t="n">
        <v>193620.888288582</v>
      </c>
      <c r="AG1238" s="0" t="n">
        <v>6507.82824848106</v>
      </c>
      <c r="AH1238" s="0" t="n">
        <f aca="false">AD1238*0.1</f>
        <v>5.223868284E-007</v>
      </c>
      <c r="AI1238" s="0" t="n">
        <f aca="false">(SQRT(((AG1238/W1238)^2)+((AH1238/AD1238)^2)))*AE1238</f>
        <v>0.247144665871032</v>
      </c>
      <c r="AJ1238" s="0" t="n">
        <v>3.02832944E-007</v>
      </c>
      <c r="AK1238" s="0" t="n">
        <f aca="false">(W1238*AJ1238)*EXP(L1238*M1238)</f>
        <v>0.141910338253351</v>
      </c>
      <c r="AL1238" s="0" t="n">
        <v>193620.888288582</v>
      </c>
      <c r="AM1238" s="0" t="n">
        <v>6507.82824848106</v>
      </c>
      <c r="AN1238" s="0" t="n">
        <f aca="false">AJ1238*0.1</f>
        <v>3.02832944E-008</v>
      </c>
      <c r="AO1238" s="0" t="n">
        <f aca="false">(SQRT(((AM1238/W1238)^2)+((AN1238/AJ1238)^2)))*AK1238</f>
        <v>0.0143272270070164</v>
      </c>
    </row>
    <row r="1239" customFormat="false" ht="15" hidden="false" customHeight="false" outlineLevel="0" collapsed="false">
      <c r="A1239" s="42" t="s">
        <v>202</v>
      </c>
      <c r="B1239" s="32"/>
      <c r="C1239" s="0" t="s">
        <v>2122</v>
      </c>
      <c r="D1239" s="47"/>
      <c r="E1239" s="0" t="n">
        <v>7500</v>
      </c>
      <c r="F1239" s="0" t="n">
        <v>7500</v>
      </c>
      <c r="G1239" s="0" t="n">
        <f aca="false">(((F1239*3.7852*35.81)/1000)/(H1239^2))*1.2732</f>
        <v>20.1976720888684</v>
      </c>
      <c r="H1239" s="0" t="n">
        <v>8.005249356</v>
      </c>
      <c r="I1239" s="0" t="n">
        <v>29.3787580853816</v>
      </c>
      <c r="J1239" s="0" t="n">
        <v>68.0016224983599</v>
      </c>
      <c r="K1239" s="0" t="n">
        <v>3.82238500207701</v>
      </c>
      <c r="L1239" s="0" t="n">
        <v>0.005</v>
      </c>
      <c r="M1239" s="0" t="n">
        <v>0</v>
      </c>
      <c r="N1239" s="0" t="n">
        <v>1363.60550937336</v>
      </c>
      <c r="O1239" s="0" t="n">
        <f aca="false">(N1239/2204.59)*EXP(L1239*M1239)</f>
        <v>0.618530207146618</v>
      </c>
      <c r="P1239" s="0" t="n">
        <v>0.575296534612654</v>
      </c>
      <c r="Q1239" s="0" t="n">
        <v>0.0436657928861363</v>
      </c>
      <c r="R1239" s="0" t="n">
        <f aca="false">11.8457570192522*(I1239/Hoja4!$BZ$2)</f>
        <v>0.216627757159382</v>
      </c>
      <c r="S1239" s="0" t="n">
        <v>0.346725101597201</v>
      </c>
      <c r="T1239" s="0" t="n">
        <v>0.0215793379964769</v>
      </c>
      <c r="U1239" s="0" t="n">
        <f aca="false">(SQRT(((P1239/G1239)^2)+((Q1239/H1239)^2)+((R1239/I1239)^2)+((S1239/J1239)^2)+((T1239/K1239)^2)))*O1239</f>
        <v>0.0190973810908407</v>
      </c>
      <c r="V1239" s="0" t="n">
        <f aca="false">O1239&gt;U1239</f>
        <v>1</v>
      </c>
      <c r="W1239" s="0" t="n">
        <v>220340.685640362</v>
      </c>
      <c r="X1239" s="0" t="n">
        <v>4.994E-006</v>
      </c>
      <c r="Y1239" s="0" t="n">
        <f aca="false">(W1239*X1239)*EXP(L1239*M1239)</f>
        <v>1.10038138408797</v>
      </c>
      <c r="Z1239" s="0" t="n">
        <v>63613.2770932798</v>
      </c>
      <c r="AA1239" s="0" t="n">
        <v>3748.14709444969</v>
      </c>
      <c r="AB1239" s="0" t="n">
        <f aca="false">X1239*0.1</f>
        <v>4.994E-007</v>
      </c>
      <c r="AC1239" s="0" t="n">
        <f aca="false">(SQRT(((AA1239/W1239)^2)+((AB1239/X1239)^2)))*Y1239</f>
        <v>0.111618836492169</v>
      </c>
      <c r="AD1239" s="0" t="n">
        <v>5.223868284E-006</v>
      </c>
      <c r="AE1239" s="0" t="n">
        <f aca="false">(W1239*AD1239)*EXP(L1239*M1239)</f>
        <v>1.1510307193915</v>
      </c>
      <c r="AF1239" s="0" t="n">
        <v>63613.2770932798</v>
      </c>
      <c r="AG1239" s="0" t="n">
        <v>3748.14709444969</v>
      </c>
      <c r="AH1239" s="0" t="n">
        <f aca="false">AD1239*0.1</f>
        <v>5.223868284E-007</v>
      </c>
      <c r="AI1239" s="0" t="n">
        <f aca="false">(SQRT(((AG1239/W1239)^2)+((AH1239/AD1239)^2)))*AE1239</f>
        <v>0.116756527803049</v>
      </c>
      <c r="AJ1239" s="0" t="n">
        <v>3.02832944E-007</v>
      </c>
      <c r="AK1239" s="0" t="n">
        <f aca="false">(W1239*AJ1239)*EXP(L1239*M1239)</f>
        <v>0.0667264185154494</v>
      </c>
      <c r="AL1239" s="0" t="n">
        <v>63613.2770932798</v>
      </c>
      <c r="AM1239" s="0" t="n">
        <v>3748.14709444969</v>
      </c>
      <c r="AN1239" s="0" t="n">
        <f aca="false">AJ1239*0.1</f>
        <v>3.02832944E-008</v>
      </c>
      <c r="AO1239" s="0" t="n">
        <f aca="false">(SQRT(((AM1239/W1239)^2)+((AN1239/AJ1239)^2)))*AK1239</f>
        <v>0.00676849436539414</v>
      </c>
    </row>
    <row r="1240" customFormat="false" ht="15" hidden="false" customHeight="false" outlineLevel="0" collapsed="false">
      <c r="A1240" s="42" t="s">
        <v>202</v>
      </c>
      <c r="B1240" s="40" t="s">
        <v>1789</v>
      </c>
      <c r="C1240" s="0" t="s">
        <v>2153</v>
      </c>
      <c r="D1240" s="41"/>
      <c r="E1240" s="0" t="n">
        <v>7500</v>
      </c>
      <c r="F1240" s="0" t="n">
        <v>7500</v>
      </c>
      <c r="G1240" s="0" t="n">
        <f aca="false">(((F1240*3.7852*35.81)/1000)/(H1240^2))*1.2732</f>
        <v>20.1976720888684</v>
      </c>
      <c r="H1240" s="0" t="n">
        <v>8.005249356</v>
      </c>
      <c r="I1240" s="0" t="n">
        <v>62.4812419146184</v>
      </c>
      <c r="J1240" s="0" t="n">
        <v>130.009325504884</v>
      </c>
      <c r="K1240" s="0" t="n">
        <v>0.00593973</v>
      </c>
      <c r="L1240" s="0" t="n">
        <v>0.005</v>
      </c>
      <c r="M1240" s="0" t="n">
        <v>0</v>
      </c>
      <c r="N1240" s="0" t="n">
        <v>5.57248522953287</v>
      </c>
      <c r="O1240" s="0" t="n">
        <f aca="false">(N1240/2204.59)*EXP(L1240*M1240)</f>
        <v>0.00252767418410356</v>
      </c>
      <c r="P1240" s="0" t="n">
        <v>0.575296534612654</v>
      </c>
      <c r="Q1240" s="0" t="n">
        <v>0.0436657928861363</v>
      </c>
      <c r="R1240" s="0" t="n">
        <f aca="false">11.8457570192522*(I1240/Hoja4!$BZ$2)</f>
        <v>0.460712847737136</v>
      </c>
      <c r="S1240" s="0" t="n">
        <v>1.14894745568521</v>
      </c>
      <c r="T1240" s="0" t="n">
        <v>5.58086552427142E-005</v>
      </c>
      <c r="U1240" s="0" t="n">
        <f aca="false">(SQRT(((P1240/G1240)^2)+((Q1240/H1240)^2)+((R1240/I1240)^2)+((S1240/J1240)^2)+((T1240/K1240)^2)))*O1240</f>
        <v>8.23651018727351E-005</v>
      </c>
      <c r="V1240" s="0" t="n">
        <f aca="false">O1240&gt;U1240</f>
        <v>1</v>
      </c>
      <c r="W1240" s="0" t="n">
        <v>468609.314359638</v>
      </c>
      <c r="X1240" s="0" t="n">
        <v>4.994E-006</v>
      </c>
      <c r="Y1240" s="0" t="n">
        <f aca="false">(W1240*X1240)*EXP(L1240*M1240)</f>
        <v>2.34023491591203</v>
      </c>
      <c r="Z1240" s="0" t="n">
        <v>193620.888288582</v>
      </c>
      <c r="AA1240" s="0" t="n">
        <v>6507.82824848106</v>
      </c>
      <c r="AB1240" s="0" t="n">
        <f aca="false">X1240*0.1</f>
        <v>4.994E-007</v>
      </c>
      <c r="AC1240" s="0" t="n">
        <f aca="false">(SQRT(((AA1240/W1240)^2)+((AB1240/X1240)^2)))*Y1240</f>
        <v>0.236269445219407</v>
      </c>
      <c r="AD1240" s="0" t="n">
        <v>5.223868284E-006</v>
      </c>
      <c r="AE1240" s="0" t="n">
        <f aca="false">(W1240*AD1240)*EXP(L1240*M1240)</f>
        <v>2.4479533348703</v>
      </c>
      <c r="AF1240" s="0" t="n">
        <v>193620.888288582</v>
      </c>
      <c r="AG1240" s="0" t="n">
        <v>6507.82824848106</v>
      </c>
      <c r="AH1240" s="0" t="n">
        <f aca="false">AD1240*0.1</f>
        <v>5.223868284E-007</v>
      </c>
      <c r="AI1240" s="0" t="n">
        <f aca="false">(SQRT(((AG1240/W1240)^2)+((AH1240/AD1240)^2)))*AE1240</f>
        <v>0.247144665871032</v>
      </c>
      <c r="AJ1240" s="0" t="n">
        <v>3.02832944E-007</v>
      </c>
      <c r="AK1240" s="0" t="n">
        <f aca="false">(W1240*AJ1240)*EXP(L1240*M1240)</f>
        <v>0.141910338253351</v>
      </c>
      <c r="AL1240" s="0" t="n">
        <v>193620.888288582</v>
      </c>
      <c r="AM1240" s="0" t="n">
        <v>6507.82824848106</v>
      </c>
      <c r="AN1240" s="0" t="n">
        <f aca="false">AJ1240*0.1</f>
        <v>3.02832944E-008</v>
      </c>
      <c r="AO1240" s="0" t="n">
        <f aca="false">(SQRT(((AM1240/W1240)^2)+((AN1240/AJ1240)^2)))*AK1240</f>
        <v>0.0143272270070164</v>
      </c>
    </row>
    <row r="1241" customFormat="false" ht="15" hidden="false" customHeight="false" outlineLevel="0" collapsed="false">
      <c r="A1241" s="42" t="s">
        <v>202</v>
      </c>
      <c r="B1241" s="32"/>
      <c r="C1241" s="0" t="s">
        <v>2122</v>
      </c>
      <c r="D1241" s="47"/>
      <c r="E1241" s="0" t="n">
        <v>7500</v>
      </c>
      <c r="F1241" s="0" t="n">
        <v>7500</v>
      </c>
      <c r="G1241" s="0" t="n">
        <f aca="false">(((F1241*3.7852*35.81)/1000)/(H1241^2))*1.2732</f>
        <v>20.1976720888684</v>
      </c>
      <c r="H1241" s="0" t="n">
        <v>8.005249356</v>
      </c>
      <c r="I1241" s="0" t="n">
        <v>29.3787580853816</v>
      </c>
      <c r="J1241" s="0" t="n">
        <v>68.0016224983599</v>
      </c>
      <c r="K1241" s="0" t="n">
        <v>3.82238500207701</v>
      </c>
      <c r="L1241" s="0" t="n">
        <v>0.005</v>
      </c>
      <c r="M1241" s="0" t="n">
        <v>0</v>
      </c>
      <c r="N1241" s="0" t="n">
        <v>1363.60550937336</v>
      </c>
      <c r="O1241" s="0" t="n">
        <f aca="false">(N1241/2204.59)*EXP(L1241*M1241)</f>
        <v>0.618530207146618</v>
      </c>
      <c r="P1241" s="0" t="n">
        <v>0.575296534612654</v>
      </c>
      <c r="Q1241" s="0" t="n">
        <v>0.0436657928861363</v>
      </c>
      <c r="R1241" s="0" t="n">
        <f aca="false">11.8457570192522*(I1241/Hoja4!$BZ$2)</f>
        <v>0.216627757159382</v>
      </c>
      <c r="S1241" s="0" t="n">
        <v>0.346725101597201</v>
      </c>
      <c r="T1241" s="0" t="n">
        <v>0.0215793379964769</v>
      </c>
      <c r="U1241" s="0" t="n">
        <f aca="false">(SQRT(((P1241/G1241)^2)+((Q1241/H1241)^2)+((R1241/I1241)^2)+((S1241/J1241)^2)+((T1241/K1241)^2)))*O1241</f>
        <v>0.0190973810908407</v>
      </c>
      <c r="V1241" s="0" t="n">
        <f aca="false">O1241&gt;U1241</f>
        <v>1</v>
      </c>
      <c r="W1241" s="0" t="n">
        <v>220340.685640362</v>
      </c>
      <c r="X1241" s="0" t="n">
        <v>4.994E-006</v>
      </c>
      <c r="Y1241" s="0" t="n">
        <f aca="false">(W1241*X1241)*EXP(L1241*M1241)</f>
        <v>1.10038138408797</v>
      </c>
      <c r="Z1241" s="0" t="n">
        <v>125619.701994632</v>
      </c>
      <c r="AA1241" s="0" t="n">
        <v>3748.14709444969</v>
      </c>
      <c r="AB1241" s="0" t="n">
        <f aca="false">X1241*0.1</f>
        <v>4.994E-007</v>
      </c>
      <c r="AC1241" s="0" t="n">
        <f aca="false">(SQRT(((AA1241/W1241)^2)+((AB1241/X1241)^2)))*Y1241</f>
        <v>0.111618836492169</v>
      </c>
      <c r="AD1241" s="0" t="n">
        <v>5.223868284E-006</v>
      </c>
      <c r="AE1241" s="0" t="n">
        <f aca="false">(W1241*AD1241)*EXP(L1241*M1241)</f>
        <v>1.1510307193915</v>
      </c>
      <c r="AF1241" s="0" t="n">
        <v>125619.701994632</v>
      </c>
      <c r="AG1241" s="0" t="n">
        <v>3748.14709444969</v>
      </c>
      <c r="AH1241" s="0" t="n">
        <f aca="false">AD1241*0.1</f>
        <v>5.223868284E-007</v>
      </c>
      <c r="AI1241" s="0" t="n">
        <f aca="false">(SQRT(((AG1241/W1241)^2)+((AH1241/AD1241)^2)))*AE1241</f>
        <v>0.116756527803049</v>
      </c>
      <c r="AJ1241" s="0" t="n">
        <v>3.02832944E-007</v>
      </c>
      <c r="AK1241" s="0" t="n">
        <f aca="false">(W1241*AJ1241)*EXP(L1241*M1241)</f>
        <v>0.0667264185154494</v>
      </c>
      <c r="AL1241" s="0" t="n">
        <v>125619.701994632</v>
      </c>
      <c r="AM1241" s="0" t="n">
        <v>3748.14709444969</v>
      </c>
      <c r="AN1241" s="0" t="n">
        <f aca="false">AJ1241*0.1</f>
        <v>3.02832944E-008</v>
      </c>
      <c r="AO1241" s="0" t="n">
        <f aca="false">(SQRT(((AM1241/W1241)^2)+((AN1241/AJ1241)^2)))*AK1241</f>
        <v>0.00676849436539414</v>
      </c>
    </row>
    <row r="1242" customFormat="false" ht="15" hidden="false" customHeight="false" outlineLevel="0" collapsed="false">
      <c r="A1242" s="42" t="s">
        <v>202</v>
      </c>
      <c r="B1242" s="50" t="s">
        <v>1793</v>
      </c>
      <c r="C1242" s="0" t="s">
        <v>2153</v>
      </c>
      <c r="D1242" s="41"/>
      <c r="E1242" s="0" t="n">
        <v>7500</v>
      </c>
      <c r="F1242" s="0" t="n">
        <v>7500</v>
      </c>
      <c r="G1242" s="0" t="n">
        <f aca="false">(((F1242*3.7852*35.81)/1000)/(H1242^2))*1.2732</f>
        <v>20.1976720888684</v>
      </c>
      <c r="H1242" s="0" t="n">
        <v>8.005249356</v>
      </c>
      <c r="I1242" s="0" t="n">
        <v>62.4812419146184</v>
      </c>
      <c r="J1242" s="0" t="n">
        <v>130.009325504884</v>
      </c>
      <c r="K1242" s="0" t="n">
        <v>0.00593973</v>
      </c>
      <c r="L1242" s="0" t="n">
        <v>0.005</v>
      </c>
      <c r="M1242" s="0" t="n">
        <v>0</v>
      </c>
      <c r="N1242" s="0" t="n">
        <v>5.57248522953287</v>
      </c>
      <c r="O1242" s="0" t="n">
        <f aca="false">(N1242/2204.59)*EXP(L1242*M1242)</f>
        <v>0.00252767418410356</v>
      </c>
      <c r="P1242" s="0" t="n">
        <v>0.575296534612654</v>
      </c>
      <c r="Q1242" s="0" t="n">
        <v>0.0436657928861363</v>
      </c>
      <c r="R1242" s="0" t="n">
        <f aca="false">11.8457570192522*(I1242/Hoja4!$BZ$2)</f>
        <v>0.460712847737136</v>
      </c>
      <c r="S1242" s="0" t="n">
        <v>1.14894745568521</v>
      </c>
      <c r="T1242" s="0" t="n">
        <v>5.58086552427142E-005</v>
      </c>
      <c r="U1242" s="0" t="n">
        <f aca="false">(SQRT(((P1242/G1242)^2)+((Q1242/H1242)^2)+((R1242/I1242)^2)+((S1242/J1242)^2)+((T1242/K1242)^2)))*O1242</f>
        <v>8.23651018727351E-005</v>
      </c>
      <c r="V1242" s="0" t="n">
        <f aca="false">O1242&gt;U1242</f>
        <v>1</v>
      </c>
      <c r="W1242" s="0" t="n">
        <v>468609.314359638</v>
      </c>
      <c r="X1242" s="0" t="n">
        <v>4.994E-006</v>
      </c>
      <c r="Y1242" s="0" t="n">
        <f aca="false">(W1242*X1242)*EXP(L1242*M1242)</f>
        <v>2.34023491591203</v>
      </c>
      <c r="Z1242" s="0" t="n">
        <v>237960.899425584</v>
      </c>
      <c r="AA1242" s="0" t="n">
        <v>6507.82824848106</v>
      </c>
      <c r="AB1242" s="0" t="n">
        <f aca="false">X1242*0.1</f>
        <v>4.994E-007</v>
      </c>
      <c r="AC1242" s="0" t="n">
        <f aca="false">(SQRT(((AA1242/W1242)^2)+((AB1242/X1242)^2)))*Y1242</f>
        <v>0.236269445219407</v>
      </c>
      <c r="AD1242" s="0" t="n">
        <v>5.223868284E-006</v>
      </c>
      <c r="AE1242" s="0" t="n">
        <f aca="false">(W1242*AD1242)*EXP(L1242*M1242)</f>
        <v>2.4479533348703</v>
      </c>
      <c r="AF1242" s="0" t="n">
        <v>237960.899425584</v>
      </c>
      <c r="AG1242" s="0" t="n">
        <v>6507.82824848106</v>
      </c>
      <c r="AH1242" s="0" t="n">
        <f aca="false">AD1242*0.1</f>
        <v>5.223868284E-007</v>
      </c>
      <c r="AI1242" s="0" t="n">
        <f aca="false">(SQRT(((AG1242/W1242)^2)+((AH1242/AD1242)^2)))*AE1242</f>
        <v>0.247144665871032</v>
      </c>
      <c r="AJ1242" s="0" t="n">
        <v>3.02832944E-007</v>
      </c>
      <c r="AK1242" s="0" t="n">
        <f aca="false">(W1242*AJ1242)*EXP(L1242*M1242)</f>
        <v>0.141910338253351</v>
      </c>
      <c r="AL1242" s="0" t="n">
        <v>237960.899425584</v>
      </c>
      <c r="AM1242" s="0" t="n">
        <v>6507.82824848106</v>
      </c>
      <c r="AN1242" s="0" t="n">
        <f aca="false">AJ1242*0.1</f>
        <v>3.02832944E-008</v>
      </c>
      <c r="AO1242" s="0" t="n">
        <f aca="false">(SQRT(((AM1242/W1242)^2)+((AN1242/AJ1242)^2)))*AK1242</f>
        <v>0.0143272270070164</v>
      </c>
    </row>
    <row r="1243" customFormat="false" ht="15" hidden="false" customHeight="false" outlineLevel="0" collapsed="false">
      <c r="A1243" s="42" t="s">
        <v>202</v>
      </c>
      <c r="B1243" s="32"/>
      <c r="C1243" s="0" t="s">
        <v>2122</v>
      </c>
      <c r="D1243" s="47"/>
      <c r="E1243" s="0" t="n">
        <v>7500</v>
      </c>
      <c r="F1243" s="0" t="n">
        <v>7500</v>
      </c>
      <c r="G1243" s="0" t="n">
        <f aca="false">(((F1243*3.7852*35.81)/1000)/(H1243^2))*1.2732</f>
        <v>20.1976720888684</v>
      </c>
      <c r="H1243" s="0" t="n">
        <v>8.005249356</v>
      </c>
      <c r="I1243" s="0" t="n">
        <v>29.3787580853816</v>
      </c>
      <c r="J1243" s="0" t="n">
        <v>68.0016224983599</v>
      </c>
      <c r="K1243" s="0" t="n">
        <v>3.82238500207701</v>
      </c>
      <c r="L1243" s="0" t="n">
        <v>0.005</v>
      </c>
      <c r="M1243" s="0" t="n">
        <v>0</v>
      </c>
      <c r="N1243" s="0" t="n">
        <v>1363.60550937336</v>
      </c>
      <c r="O1243" s="0" t="n">
        <f aca="false">(N1243/2204.59)*EXP(L1243*M1243)</f>
        <v>0.618530207146618</v>
      </c>
      <c r="P1243" s="0" t="n">
        <v>0.575296534612654</v>
      </c>
      <c r="Q1243" s="0" t="n">
        <v>0.0436657928861363</v>
      </c>
      <c r="R1243" s="0" t="n">
        <f aca="false">11.8457570192522*(I1243/Hoja4!$BZ$2)</f>
        <v>0.216627757159382</v>
      </c>
      <c r="S1243" s="0" t="n">
        <v>0.346725101597201</v>
      </c>
      <c r="T1243" s="0" t="n">
        <v>0.0215793379964769</v>
      </c>
      <c r="U1243" s="0" t="n">
        <f aca="false">(SQRT(((P1243/G1243)^2)+((Q1243/H1243)^2)+((R1243/I1243)^2)+((S1243/J1243)^2)+((T1243/K1243)^2)))*O1243</f>
        <v>0.0190973810908407</v>
      </c>
      <c r="V1243" s="0" t="n">
        <f aca="false">O1243&gt;U1243</f>
        <v>1</v>
      </c>
      <c r="W1243" s="0" t="n">
        <v>220340.685640362</v>
      </c>
      <c r="X1243" s="0" t="n">
        <v>4.994E-006</v>
      </c>
      <c r="Y1243" s="0" t="n">
        <f aca="false">(W1243*X1243)*EXP(L1243*M1243)</f>
        <v>1.10038138408797</v>
      </c>
      <c r="Z1243" s="0" t="n">
        <v>214210.290852283</v>
      </c>
      <c r="AA1243" s="0" t="n">
        <v>3748.14709444969</v>
      </c>
      <c r="AB1243" s="0" t="n">
        <f aca="false">X1243*0.1</f>
        <v>4.994E-007</v>
      </c>
      <c r="AC1243" s="0" t="n">
        <f aca="false">(SQRT(((AA1243/W1243)^2)+((AB1243/X1243)^2)))*Y1243</f>
        <v>0.111618836492169</v>
      </c>
      <c r="AD1243" s="0" t="n">
        <v>5.223868284E-006</v>
      </c>
      <c r="AE1243" s="0" t="n">
        <f aca="false">(W1243*AD1243)*EXP(L1243*M1243)</f>
        <v>1.1510307193915</v>
      </c>
      <c r="AF1243" s="0" t="n">
        <v>214210.290852283</v>
      </c>
      <c r="AG1243" s="0" t="n">
        <v>3748.14709444969</v>
      </c>
      <c r="AH1243" s="0" t="n">
        <f aca="false">AD1243*0.1</f>
        <v>5.223868284E-007</v>
      </c>
      <c r="AI1243" s="0" t="n">
        <f aca="false">(SQRT(((AG1243/W1243)^2)+((AH1243/AD1243)^2)))*AE1243</f>
        <v>0.116756527803049</v>
      </c>
      <c r="AJ1243" s="0" t="n">
        <v>3.02832944E-007</v>
      </c>
      <c r="AK1243" s="0" t="n">
        <f aca="false">(W1243*AJ1243)*EXP(L1243*M1243)</f>
        <v>0.0667264185154494</v>
      </c>
      <c r="AL1243" s="0" t="n">
        <v>214210.290852283</v>
      </c>
      <c r="AM1243" s="0" t="n">
        <v>3748.14709444969</v>
      </c>
      <c r="AN1243" s="0" t="n">
        <f aca="false">AJ1243*0.1</f>
        <v>3.02832944E-008</v>
      </c>
      <c r="AO1243" s="0" t="n">
        <f aca="false">(SQRT(((AM1243/W1243)^2)+((AN1243/AJ1243)^2)))*AK1243</f>
        <v>0.00676849436539414</v>
      </c>
    </row>
    <row r="1244" customFormat="false" ht="15" hidden="false" customHeight="false" outlineLevel="0" collapsed="false">
      <c r="A1244" s="42" t="s">
        <v>202</v>
      </c>
      <c r="B1244" s="40" t="s">
        <v>1796</v>
      </c>
      <c r="C1244" s="0" t="s">
        <v>2153</v>
      </c>
      <c r="D1244" s="41"/>
      <c r="E1244" s="0" t="n">
        <v>7500</v>
      </c>
      <c r="F1244" s="0" t="n">
        <v>7500</v>
      </c>
      <c r="G1244" s="0" t="n">
        <f aca="false">(((F1244*3.7852*35.81)/1000)/(H1244^2))*1.2732</f>
        <v>20.1976720888684</v>
      </c>
      <c r="H1244" s="0" t="n">
        <v>8.005249356</v>
      </c>
      <c r="I1244" s="0" t="n">
        <v>62.4812419146184</v>
      </c>
      <c r="J1244" s="0" t="n">
        <v>130.009325504884</v>
      </c>
      <c r="K1244" s="0" t="n">
        <v>0.00593973</v>
      </c>
      <c r="L1244" s="0" t="n">
        <v>0.005</v>
      </c>
      <c r="M1244" s="0" t="n">
        <v>0</v>
      </c>
      <c r="N1244" s="0" t="n">
        <v>5.57248522953287</v>
      </c>
      <c r="O1244" s="0" t="n">
        <f aca="false">(N1244/2204.59)*EXP(L1244*M1244)</f>
        <v>0.00252767418410356</v>
      </c>
      <c r="P1244" s="0" t="n">
        <v>0.575296534612654</v>
      </c>
      <c r="Q1244" s="0" t="n">
        <v>0.0436657928861363</v>
      </c>
      <c r="R1244" s="0" t="n">
        <f aca="false">11.8457570192522*(I1244/Hoja4!$BZ$2)</f>
        <v>0.460712847737136</v>
      </c>
      <c r="S1244" s="0" t="n">
        <v>1.14894745568521</v>
      </c>
      <c r="T1244" s="0" t="n">
        <v>5.58086552427142E-005</v>
      </c>
      <c r="U1244" s="0" t="n">
        <f aca="false">(SQRT(((P1244/G1244)^2)+((Q1244/H1244)^2)+((R1244/I1244)^2)+((S1244/J1244)^2)+((T1244/K1244)^2)))*O1244</f>
        <v>8.23651018727351E-005</v>
      </c>
      <c r="V1244" s="0" t="n">
        <f aca="false">O1244&gt;U1244</f>
        <v>1</v>
      </c>
      <c r="W1244" s="0" t="n">
        <v>468609.314359638</v>
      </c>
      <c r="X1244" s="0" t="n">
        <v>4.994E-006</v>
      </c>
      <c r="Y1244" s="0" t="n">
        <f aca="false">(W1244*X1244)*EXP(L1244*M1244)</f>
        <v>2.34023491591203</v>
      </c>
      <c r="Z1244" s="0" t="n">
        <v>237960.899425584</v>
      </c>
      <c r="AA1244" s="0" t="n">
        <v>6507.82824848106</v>
      </c>
      <c r="AB1244" s="0" t="n">
        <f aca="false">X1244*0.1</f>
        <v>4.994E-007</v>
      </c>
      <c r="AC1244" s="0" t="n">
        <f aca="false">(SQRT(((AA1244/W1244)^2)+((AB1244/X1244)^2)))*Y1244</f>
        <v>0.236269445219407</v>
      </c>
      <c r="AD1244" s="0" t="n">
        <v>5.223868284E-006</v>
      </c>
      <c r="AE1244" s="0" t="n">
        <f aca="false">(W1244*AD1244)*EXP(L1244*M1244)</f>
        <v>2.4479533348703</v>
      </c>
      <c r="AF1244" s="0" t="n">
        <v>237960.899425584</v>
      </c>
      <c r="AG1244" s="0" t="n">
        <v>6507.82824848106</v>
      </c>
      <c r="AH1244" s="0" t="n">
        <f aca="false">AD1244*0.1</f>
        <v>5.223868284E-007</v>
      </c>
      <c r="AI1244" s="0" t="n">
        <f aca="false">(SQRT(((AG1244/W1244)^2)+((AH1244/AD1244)^2)))*AE1244</f>
        <v>0.247144665871032</v>
      </c>
      <c r="AJ1244" s="0" t="n">
        <v>3.02832944E-007</v>
      </c>
      <c r="AK1244" s="0" t="n">
        <f aca="false">(W1244*AJ1244)*EXP(L1244*M1244)</f>
        <v>0.141910338253351</v>
      </c>
      <c r="AL1244" s="0" t="n">
        <v>237960.899425584</v>
      </c>
      <c r="AM1244" s="0" t="n">
        <v>6507.82824848106</v>
      </c>
      <c r="AN1244" s="0" t="n">
        <f aca="false">AJ1244*0.1</f>
        <v>3.02832944E-008</v>
      </c>
      <c r="AO1244" s="0" t="n">
        <f aca="false">(SQRT(((AM1244/W1244)^2)+((AN1244/AJ1244)^2)))*AK1244</f>
        <v>0.0143272270070164</v>
      </c>
    </row>
    <row r="1245" customFormat="false" ht="15" hidden="false" customHeight="false" outlineLevel="0" collapsed="false">
      <c r="A1245" s="42" t="s">
        <v>202</v>
      </c>
      <c r="B1245" s="32"/>
      <c r="C1245" s="0" t="s">
        <v>2122</v>
      </c>
      <c r="D1245" s="47"/>
      <c r="E1245" s="0" t="n">
        <v>7500</v>
      </c>
      <c r="F1245" s="0" t="n">
        <v>7500</v>
      </c>
      <c r="G1245" s="0" t="n">
        <f aca="false">(((F1245*3.7852*35.81)/1000)/(H1245^2))*1.2732</f>
        <v>20.1976720888684</v>
      </c>
      <c r="H1245" s="0" t="n">
        <v>8.005249356</v>
      </c>
      <c r="I1245" s="0" t="n">
        <v>29.3787580853816</v>
      </c>
      <c r="J1245" s="0" t="n">
        <v>68.0016224983599</v>
      </c>
      <c r="K1245" s="0" t="n">
        <v>3.82238500207701</v>
      </c>
      <c r="L1245" s="0" t="n">
        <v>0.005</v>
      </c>
      <c r="M1245" s="0" t="n">
        <v>0</v>
      </c>
      <c r="N1245" s="0" t="n">
        <v>1363.60550937336</v>
      </c>
      <c r="O1245" s="0" t="n">
        <f aca="false">(N1245/2204.59)*EXP(L1245*M1245)</f>
        <v>0.618530207146618</v>
      </c>
      <c r="P1245" s="0" t="n">
        <v>0.575296534612654</v>
      </c>
      <c r="Q1245" s="0" t="n">
        <v>0.0436657928861363</v>
      </c>
      <c r="R1245" s="0" t="n">
        <f aca="false">11.8457570192522*(I1245/Hoja4!$BZ$2)</f>
        <v>0.216627757159382</v>
      </c>
      <c r="S1245" s="0" t="n">
        <v>0.346725101597201</v>
      </c>
      <c r="T1245" s="0" t="n">
        <v>0.0215793379964769</v>
      </c>
      <c r="U1245" s="0" t="n">
        <f aca="false">(SQRT(((P1245/G1245)^2)+((Q1245/H1245)^2)+((R1245/I1245)^2)+((S1245/J1245)^2)+((T1245/K1245)^2)))*O1245</f>
        <v>0.0190973810908407</v>
      </c>
      <c r="V1245" s="0" t="n">
        <f aca="false">O1245&gt;U1245</f>
        <v>1</v>
      </c>
      <c r="W1245" s="0" t="n">
        <v>220340.685640362</v>
      </c>
      <c r="X1245" s="0" t="n">
        <v>4.994E-006</v>
      </c>
      <c r="Y1245" s="0" t="n">
        <f aca="false">(W1245*X1245)*EXP(L1245*M1245)</f>
        <v>1.10038138408797</v>
      </c>
      <c r="Z1245" s="0" t="n">
        <v>44299.0160687798</v>
      </c>
      <c r="AA1245" s="0" t="n">
        <v>3748.14709444969</v>
      </c>
      <c r="AB1245" s="0" t="n">
        <f aca="false">X1245*0.1</f>
        <v>4.994E-007</v>
      </c>
      <c r="AC1245" s="0" t="n">
        <f aca="false">(SQRT(((AA1245/W1245)^2)+((AB1245/X1245)^2)))*Y1245</f>
        <v>0.111618836492169</v>
      </c>
      <c r="AD1245" s="0" t="n">
        <v>5.223868284E-006</v>
      </c>
      <c r="AE1245" s="0" t="n">
        <f aca="false">(W1245*AD1245)*EXP(L1245*M1245)</f>
        <v>1.1510307193915</v>
      </c>
      <c r="AF1245" s="0" t="n">
        <v>44299.0160687798</v>
      </c>
      <c r="AG1245" s="0" t="n">
        <v>3748.14709444969</v>
      </c>
      <c r="AH1245" s="0" t="n">
        <f aca="false">AD1245*0.1</f>
        <v>5.223868284E-007</v>
      </c>
      <c r="AI1245" s="0" t="n">
        <f aca="false">(SQRT(((AG1245/W1245)^2)+((AH1245/AD1245)^2)))*AE1245</f>
        <v>0.116756527803049</v>
      </c>
      <c r="AJ1245" s="0" t="n">
        <v>3.02832944E-007</v>
      </c>
      <c r="AK1245" s="0" t="n">
        <f aca="false">(W1245*AJ1245)*EXP(L1245*M1245)</f>
        <v>0.0667264185154494</v>
      </c>
      <c r="AL1245" s="0" t="n">
        <v>44299.0160687798</v>
      </c>
      <c r="AM1245" s="0" t="n">
        <v>3748.14709444969</v>
      </c>
      <c r="AN1245" s="0" t="n">
        <f aca="false">AJ1245*0.1</f>
        <v>3.02832944E-008</v>
      </c>
      <c r="AO1245" s="0" t="n">
        <f aca="false">(SQRT(((AM1245/W1245)^2)+((AN1245/AJ1245)^2)))*AK1245</f>
        <v>0.00676849436539414</v>
      </c>
    </row>
    <row r="1246" customFormat="false" ht="15" hidden="false" customHeight="false" outlineLevel="0" collapsed="false">
      <c r="A1246" s="42" t="s">
        <v>307</v>
      </c>
      <c r="B1246" s="40" t="s">
        <v>1800</v>
      </c>
      <c r="C1246" s="0" t="s">
        <v>2122</v>
      </c>
      <c r="D1246" s="41"/>
      <c r="E1246" s="0" t="n">
        <v>10500</v>
      </c>
      <c r="F1246" s="0" t="n">
        <v>10299.67</v>
      </c>
      <c r="G1246" s="0" t="n">
        <f aca="false">(((F1246*3.7852*35.81)/1000)/(H1246^2))*1.2732</f>
        <v>26.421836405832</v>
      </c>
      <c r="H1246" s="0" t="n">
        <v>8.20209975</v>
      </c>
      <c r="I1246" s="0" t="n">
        <v>33.7592668535938</v>
      </c>
      <c r="J1246" s="0" t="n">
        <v>68.0016224983599</v>
      </c>
      <c r="K1246" s="0" t="n">
        <v>3.82238500207701</v>
      </c>
      <c r="L1246" s="0" t="n">
        <v>0.005</v>
      </c>
      <c r="M1246" s="0" t="n">
        <v>0</v>
      </c>
      <c r="N1246" s="0" t="n">
        <v>2151.84193782575</v>
      </c>
      <c r="O1246" s="0" t="n">
        <f aca="false">(N1246/2204.59)*EXP(L1246*M1246)</f>
        <v>0.97607352742494</v>
      </c>
      <c r="P1246" s="0" t="n">
        <v>0.693948706618423</v>
      </c>
      <c r="Q1246" s="0" t="n">
        <v>0.0696754411027923</v>
      </c>
      <c r="R1246" s="0" t="n">
        <f aca="false">30.3818643031628*(I1246/Hoja4!$DS$2)</f>
        <v>0.0814405480314735</v>
      </c>
      <c r="S1246" s="0" t="n">
        <v>0.346725101597201</v>
      </c>
      <c r="T1246" s="0" t="n">
        <v>0.0215793379964769</v>
      </c>
      <c r="U1246" s="0" t="n">
        <f aca="false">(SQRT(((P1246/G1246)^2)+((Q1246/H1246)^2)+((R1246/I1246)^2)+((S1246/J1246)^2)+((T1246/K1246)^2)))*O1246</f>
        <v>0.0280467890387369</v>
      </c>
      <c r="V1246" s="0" t="n">
        <f aca="false">O1246&gt;U1246</f>
        <v>1</v>
      </c>
      <c r="W1246" s="0" t="n">
        <v>347709.308033954</v>
      </c>
      <c r="X1246" s="0" t="n">
        <v>4.994E-006</v>
      </c>
      <c r="Y1246" s="0" t="n">
        <f aca="false">(W1246*X1246)*EXP(L1246*M1246)</f>
        <v>1.73646028432157</v>
      </c>
      <c r="Z1246" s="0" t="n">
        <v>237960.899425584</v>
      </c>
      <c r="AA1246" s="0" t="n">
        <v>3748.14709444969</v>
      </c>
      <c r="AB1246" s="0" t="n">
        <f aca="false">X1246*0.1</f>
        <v>4.994E-007</v>
      </c>
      <c r="AC1246" s="0" t="n">
        <f aca="false">(SQRT(((AA1246/W1246)^2)+((AB1246/X1246)^2)))*Y1246</f>
        <v>0.1746519852325</v>
      </c>
      <c r="AD1246" s="0" t="n">
        <v>5.223868284E-006</v>
      </c>
      <c r="AE1246" s="0" t="n">
        <f aca="false">(W1246*AD1246)*EXP(L1246*M1246)</f>
        <v>1.81638762629016</v>
      </c>
      <c r="AF1246" s="0" t="n">
        <v>237960.899425584</v>
      </c>
      <c r="AG1246" s="0" t="n">
        <v>3748.14709444969</v>
      </c>
      <c r="AH1246" s="0" t="n">
        <f aca="false">AD1246*0.1</f>
        <v>5.223868284E-007</v>
      </c>
      <c r="AI1246" s="0" t="n">
        <f aca="false">(SQRT(((AG1246/W1246)^2)+((AH1246/AD1246)^2)))*AE1246</f>
        <v>0.182691022505746</v>
      </c>
      <c r="AJ1246" s="0" t="n">
        <v>3.02832944E-007</v>
      </c>
      <c r="AK1246" s="0" t="n">
        <f aca="false">(W1246*AJ1246)*EXP(L1246*M1246)</f>
        <v>0.105297833408125</v>
      </c>
      <c r="AL1246" s="0" t="n">
        <v>237960.899425584</v>
      </c>
      <c r="AM1246" s="0" t="n">
        <v>3748.14709444969</v>
      </c>
      <c r="AN1246" s="0" t="n">
        <f aca="false">AJ1246*0.1</f>
        <v>3.02832944E-008</v>
      </c>
      <c r="AO1246" s="0" t="n">
        <f aca="false">(SQRT(((AM1246/W1246)^2)+((AN1246/AJ1246)^2)))*AK1246</f>
        <v>0.0105907839133766</v>
      </c>
    </row>
    <row r="1247" customFormat="false" ht="15" hidden="false" customHeight="false" outlineLevel="0" collapsed="false">
      <c r="A1247" s="42" t="s">
        <v>307</v>
      </c>
      <c r="B1247" s="32"/>
      <c r="C1247" s="0" t="s">
        <v>2153</v>
      </c>
      <c r="D1247" s="47"/>
      <c r="E1247" s="0" t="n">
        <v>7000</v>
      </c>
      <c r="F1247" s="0" t="n">
        <v>6750.63</v>
      </c>
      <c r="G1247" s="0" t="n">
        <f aca="false">(((F1247*3.7852*35.81)/1000)/(H1247^2))*1.2732</f>
        <v>18.1796014844371</v>
      </c>
      <c r="H1247" s="0" t="n">
        <v>8.005249356</v>
      </c>
      <c r="I1247" s="0" t="n">
        <v>31.7447334170302</v>
      </c>
      <c r="J1247" s="0" t="n">
        <v>130.009325504884</v>
      </c>
      <c r="K1247" s="0" t="n">
        <v>0.00593973</v>
      </c>
      <c r="L1247" s="0" t="n">
        <v>0.005</v>
      </c>
      <c r="M1247" s="0" t="n">
        <v>0</v>
      </c>
      <c r="N1247" s="0" t="n">
        <v>3.93982339853558</v>
      </c>
      <c r="O1247" s="0" t="n">
        <f aca="false">(N1247/2204.59)*EXP(L1247*M1247)</f>
        <v>0.00178710027648478</v>
      </c>
      <c r="P1247" s="0" t="n">
        <v>0.575296534612654</v>
      </c>
      <c r="Q1247" s="0" t="n">
        <v>0.0436657928861363</v>
      </c>
      <c r="R1247" s="0" t="n">
        <f aca="false">11.8457570192522*(I1247/Hoja4!$BK$2)</f>
        <v>0.11392291854828</v>
      </c>
      <c r="S1247" s="0" t="n">
        <v>1.14894745568521</v>
      </c>
      <c r="T1247" s="0" t="n">
        <v>5.58086552427142E-005</v>
      </c>
      <c r="U1247" s="0" t="n">
        <f aca="false">(SQRT(((P1247/G1247)^2)+((Q1247/H1247)^2)+((R1247/I1247)^2)+((S1247/J1247)^2)+((T1247/K1247)^2)))*O1247</f>
        <v>6.21754308716726E-005</v>
      </c>
      <c r="V1247" s="0" t="n">
        <f aca="false">O1247&gt;U1247</f>
        <v>1</v>
      </c>
      <c r="W1247" s="0" t="n">
        <v>214296.949747007</v>
      </c>
      <c r="X1247" s="0" t="n">
        <v>4.994E-006</v>
      </c>
      <c r="Y1247" s="0" t="n">
        <f aca="false">(W1247*X1247)*EXP(L1247*M1247)</f>
        <v>1.07019896703655</v>
      </c>
      <c r="Z1247" s="0" t="n">
        <v>214210.290852283</v>
      </c>
      <c r="AA1247" s="0" t="n">
        <v>6507.82824848106</v>
      </c>
      <c r="AB1247" s="0" t="n">
        <f aca="false">X1247*0.1</f>
        <v>4.994E-007</v>
      </c>
      <c r="AC1247" s="0" t="n">
        <f aca="false">(SQRT(((AA1247/W1247)^2)+((AB1247/X1247)^2)))*Y1247</f>
        <v>0.111845940553108</v>
      </c>
      <c r="AD1247" s="0" t="n">
        <v>5.223868284E-006</v>
      </c>
      <c r="AE1247" s="0" t="n">
        <f aca="false">(W1247*AD1247)*EXP(L1247*M1247)</f>
        <v>1.11945903914133</v>
      </c>
      <c r="AF1247" s="0" t="n">
        <v>214210.290852283</v>
      </c>
      <c r="AG1247" s="0" t="n">
        <v>6507.82824848106</v>
      </c>
      <c r="AH1247" s="0" t="n">
        <f aca="false">AD1247*0.1</f>
        <v>5.223868284E-007</v>
      </c>
      <c r="AI1247" s="0" t="n">
        <f aca="false">(SQRT(((AG1247/W1247)^2)+((AH1247/AD1247)^2)))*AE1247</f>
        <v>0.11699408521216</v>
      </c>
      <c r="AJ1247" s="0" t="n">
        <v>3.02832944E-007</v>
      </c>
      <c r="AK1247" s="0" t="n">
        <f aca="false">(W1247*AJ1247)*EXP(L1247*M1247)</f>
        <v>0.0648961761821061</v>
      </c>
      <c r="AL1247" s="0" t="n">
        <v>214210.290852283</v>
      </c>
      <c r="AM1247" s="0" t="n">
        <v>6507.82824848106</v>
      </c>
      <c r="AN1247" s="0" t="n">
        <f aca="false">AJ1247*0.1</f>
        <v>3.02832944E-008</v>
      </c>
      <c r="AO1247" s="0" t="n">
        <f aca="false">(SQRT(((AM1247/W1247)^2)+((AN1247/AJ1247)^2)))*AK1247</f>
        <v>0.00678226580940061</v>
      </c>
    </row>
    <row r="1248" customFormat="false" ht="15" hidden="false" customHeight="false" outlineLevel="0" collapsed="false">
      <c r="A1248" s="42" t="s">
        <v>307</v>
      </c>
      <c r="B1248" s="32"/>
      <c r="C1248" s="0" t="s">
        <v>2122</v>
      </c>
      <c r="D1248" s="47"/>
      <c r="E1248" s="0" t="n">
        <v>6000</v>
      </c>
      <c r="F1248" s="0" t="n">
        <v>6120.96</v>
      </c>
      <c r="G1248" s="0" t="n">
        <f aca="false">(((F1248*3.7852*35.81)/1000)/(H1248^2))*1.2732</f>
        <v>16.483885726544</v>
      </c>
      <c r="H1248" s="0" t="n">
        <v>8.005249356</v>
      </c>
      <c r="I1248" s="0" t="n">
        <v>32.1984112546027</v>
      </c>
      <c r="J1248" s="0" t="n">
        <v>68.0016224983599</v>
      </c>
      <c r="K1248" s="0" t="n">
        <v>3.82238500207701</v>
      </c>
      <c r="L1248" s="0" t="n">
        <v>0.005</v>
      </c>
      <c r="M1248" s="0" t="n">
        <v>0</v>
      </c>
      <c r="N1248" s="0" t="n">
        <v>1219.68599008552</v>
      </c>
      <c r="O1248" s="0" t="n">
        <f aca="false">(N1248/2204.59)*EXP(L1248*M1248)</f>
        <v>0.553248445327939</v>
      </c>
      <c r="P1248" s="0" t="n">
        <v>0.581693626796288</v>
      </c>
      <c r="Q1248" s="0" t="n">
        <v>0.0152723966616018</v>
      </c>
      <c r="R1248" s="0" t="n">
        <f aca="false">32.2690362110918*(I1248/Hoja4!$AV$2)</f>
        <v>0.19199384692343</v>
      </c>
      <c r="S1248" s="0" t="n">
        <v>0.346725101597201</v>
      </c>
      <c r="T1248" s="0" t="n">
        <v>0.0215793379964769</v>
      </c>
      <c r="U1248" s="0" t="n">
        <f aca="false">(SQRT(((P1248/G1248)^2)+((Q1248/H1248)^2)+((R1248/I1248)^2)+((S1248/J1248)^2)+((T1248/K1248)^2)))*O1248</f>
        <v>0.0202699795784154</v>
      </c>
      <c r="V1248" s="0" t="n">
        <f aca="false">O1248&gt;U1248</f>
        <v>1</v>
      </c>
      <c r="W1248" s="0" t="n">
        <v>197085.187352973</v>
      </c>
      <c r="X1248" s="0" t="n">
        <v>4.994E-006</v>
      </c>
      <c r="Y1248" s="0" t="n">
        <f aca="false">(W1248*X1248)*EXP(L1248*M1248)</f>
        <v>0.984243425640746</v>
      </c>
      <c r="Z1248" s="0" t="n">
        <v>237960.899425584</v>
      </c>
      <c r="AA1248" s="0" t="n">
        <v>3748.14709444969</v>
      </c>
      <c r="AB1248" s="0" t="n">
        <f aca="false">X1248*0.1</f>
        <v>4.994E-007</v>
      </c>
      <c r="AC1248" s="0" t="n">
        <f aca="false">(SQRT(((AA1248/W1248)^2)+((AB1248/X1248)^2)))*Y1248</f>
        <v>0.100188442270366</v>
      </c>
      <c r="AD1248" s="0" t="n">
        <v>5.223868284E-006</v>
      </c>
      <c r="AE1248" s="0" t="n">
        <f aca="false">(W1248*AD1248)*EXP(L1248*M1248)</f>
        <v>1.02954705945939</v>
      </c>
      <c r="AF1248" s="0" t="n">
        <v>237960.899425584</v>
      </c>
      <c r="AG1248" s="0" t="n">
        <v>3748.14709444969</v>
      </c>
      <c r="AH1248" s="0" t="n">
        <f aca="false">AD1248*0.1</f>
        <v>5.223868284E-007</v>
      </c>
      <c r="AI1248" s="0" t="n">
        <f aca="false">(SQRT(((AG1248/W1248)^2)+((AH1248/AD1248)^2)))*AE1248</f>
        <v>0.104800005206153</v>
      </c>
      <c r="AJ1248" s="0" t="n">
        <v>3.02832944E-007</v>
      </c>
      <c r="AK1248" s="0" t="n">
        <f aca="false">(W1248*AJ1248)*EXP(L1248*M1248)</f>
        <v>0.0596838875048923</v>
      </c>
      <c r="AL1248" s="0" t="n">
        <v>237960.899425584</v>
      </c>
      <c r="AM1248" s="0" t="n">
        <v>3748.14709444969</v>
      </c>
      <c r="AN1248" s="0" t="n">
        <f aca="false">AJ1248*0.1</f>
        <v>3.02832944E-008</v>
      </c>
      <c r="AO1248" s="0" t="n">
        <f aca="false">(SQRT(((AM1248/W1248)^2)+((AN1248/AJ1248)^2)))*AK1248</f>
        <v>0.00607536262064656</v>
      </c>
    </row>
    <row r="1249" customFormat="false" ht="15" hidden="false" customHeight="false" outlineLevel="0" collapsed="false">
      <c r="A1249" s="42" t="s">
        <v>307</v>
      </c>
      <c r="B1249" s="32"/>
      <c r="C1249" s="0" t="s">
        <v>2154</v>
      </c>
      <c r="D1249" s="47"/>
      <c r="E1249" s="0" t="n">
        <v>5000</v>
      </c>
      <c r="F1249" s="0" t="n">
        <v>4843.15</v>
      </c>
      <c r="G1249" s="0" t="n">
        <f aca="false">(((F1249*3.7852*35.81)/1000)/(H1249^2))*1.2732</f>
        <v>12.4241764045747</v>
      </c>
      <c r="H1249" s="0" t="n">
        <v>8.20209975</v>
      </c>
      <c r="I1249" s="0" t="n">
        <v>42.8044877540581</v>
      </c>
      <c r="J1249" s="0" t="n">
        <v>68.0020357347871</v>
      </c>
      <c r="K1249" s="0" t="n">
        <v>3.9836139795159</v>
      </c>
      <c r="L1249" s="0" t="n">
        <v>0.005</v>
      </c>
      <c r="M1249" s="0" t="n">
        <v>0</v>
      </c>
      <c r="N1249" s="0" t="n">
        <v>1159.94519944178</v>
      </c>
      <c r="O1249" s="0" t="n">
        <f aca="false">(N1249/2204.59)*EXP(L1249*M1249)</f>
        <v>0.526150077539036</v>
      </c>
      <c r="P1249" s="0" t="n">
        <v>0.400684429145215</v>
      </c>
      <c r="Q1249" s="0" t="n">
        <v>0.0788250461799058</v>
      </c>
      <c r="R1249" s="0" t="n">
        <f aca="false">30.6123136425953*(I1249/Hoja4!$AG$2)</f>
        <v>1.13033548063402</v>
      </c>
      <c r="S1249" s="0" t="n">
        <v>0.388353619553598</v>
      </c>
      <c r="T1249" s="0" t="n">
        <v>0.0223763331258358</v>
      </c>
      <c r="U1249" s="0" t="n">
        <f aca="false">(SQRT(((P1249/G1249)^2)+((Q1249/H1249)^2)+((R1249/I1249)^2)+((S1249/J1249)^2)+((T1249/K1249)^2)))*O1249</f>
        <v>0.0228977381806492</v>
      </c>
      <c r="V1249" s="0" t="n">
        <f aca="false">O1249&gt;U1249</f>
        <v>1</v>
      </c>
      <c r="W1249" s="0" t="n">
        <v>207308.554866066</v>
      </c>
      <c r="X1249" s="0" t="n">
        <v>4.994E-006</v>
      </c>
      <c r="Y1249" s="0" t="n">
        <f aca="false">(W1249*X1249)*EXP(L1249*M1249)</f>
        <v>1.03529892300114</v>
      </c>
      <c r="Z1249" s="0" t="n">
        <v>44299.0160687798</v>
      </c>
      <c r="AA1249" s="0" t="n">
        <v>804.406580767259</v>
      </c>
      <c r="AB1249" s="0" t="n">
        <f aca="false">X1249*0.1</f>
        <v>4.994E-007</v>
      </c>
      <c r="AC1249" s="0" t="n">
        <f aca="false">(SQRT(((AA1249/W1249)^2)+((AB1249/X1249)^2)))*Y1249</f>
        <v>0.103607801576186</v>
      </c>
      <c r="AD1249" s="0" t="n">
        <v>5.223868284E-006</v>
      </c>
      <c r="AE1249" s="0" t="n">
        <f aca="false">(W1249*AD1249)*EXP(L1249*M1249)</f>
        <v>1.08295258476672</v>
      </c>
      <c r="AF1249" s="0" t="n">
        <v>44299.0160687798</v>
      </c>
      <c r="AG1249" s="0" t="n">
        <v>804.406580767259</v>
      </c>
      <c r="AH1249" s="0" t="n">
        <f aca="false">AD1249*0.1</f>
        <v>5.223868284E-007</v>
      </c>
      <c r="AI1249" s="0" t="n">
        <f aca="false">(SQRT(((AG1249/W1249)^2)+((AH1249/AD1249)^2)))*AE1249</f>
        <v>0.108376753830357</v>
      </c>
      <c r="AJ1249" s="0" t="n">
        <v>3.02832944E-007</v>
      </c>
      <c r="AK1249" s="0" t="n">
        <f aca="false">(W1249*AJ1249)*EXP(L1249*M1249)</f>
        <v>0.0627798599864764</v>
      </c>
      <c r="AL1249" s="0" t="n">
        <v>44299.0160687798</v>
      </c>
      <c r="AM1249" s="0" t="n">
        <v>804.406580767259</v>
      </c>
      <c r="AN1249" s="0" t="n">
        <f aca="false">AJ1249*0.1</f>
        <v>3.02832944E-008</v>
      </c>
      <c r="AO1249" s="0" t="n">
        <f aca="false">(SQRT(((AM1249/W1249)^2)+((AN1249/AJ1249)^2)))*AK1249</f>
        <v>0.00628271036697723</v>
      </c>
    </row>
    <row r="1250" customFormat="false" ht="15" hidden="false" customHeight="false" outlineLevel="0" collapsed="false">
      <c r="A1250" s="42" t="s">
        <v>307</v>
      </c>
      <c r="B1250" s="40" t="s">
        <v>1368</v>
      </c>
      <c r="C1250" s="0" t="s">
        <v>2122</v>
      </c>
      <c r="D1250" s="41"/>
      <c r="E1250" s="0" t="n">
        <v>10500</v>
      </c>
      <c r="F1250" s="0" t="n">
        <v>10299.67</v>
      </c>
      <c r="G1250" s="0" t="n">
        <f aca="false">(((F1250*3.7852*35.81)/1000)/(H1250^2))*1.2732</f>
        <v>26.421836405832</v>
      </c>
      <c r="H1250" s="0" t="n">
        <v>8.20209975</v>
      </c>
      <c r="I1250" s="0" t="n">
        <v>33.7592668535938</v>
      </c>
      <c r="J1250" s="0" t="n">
        <v>68.0016224983599</v>
      </c>
      <c r="K1250" s="0" t="n">
        <v>3.82238500207701</v>
      </c>
      <c r="L1250" s="0" t="n">
        <v>0.005</v>
      </c>
      <c r="M1250" s="0" t="n">
        <v>0</v>
      </c>
      <c r="N1250" s="0" t="n">
        <v>2151.84193782575</v>
      </c>
      <c r="O1250" s="0" t="n">
        <f aca="false">(N1250/2204.59)*EXP(L1250*M1250)</f>
        <v>0.97607352742494</v>
      </c>
      <c r="P1250" s="0" t="n">
        <v>0.693948706618423</v>
      </c>
      <c r="Q1250" s="0" t="n">
        <v>0.0696754411027923</v>
      </c>
      <c r="R1250" s="0" t="n">
        <f aca="false">30.3818643031628*(I1250/Hoja4!$DS$2)</f>
        <v>0.0814405480314735</v>
      </c>
      <c r="S1250" s="0" t="n">
        <v>0.346725101597201</v>
      </c>
      <c r="T1250" s="0" t="n">
        <v>0.0215793379964769</v>
      </c>
      <c r="U1250" s="0" t="n">
        <f aca="false">(SQRT(((P1250/G1250)^2)+((Q1250/H1250)^2)+((R1250/I1250)^2)+((S1250/J1250)^2)+((T1250/K1250)^2)))*O1250</f>
        <v>0.0280467890387369</v>
      </c>
      <c r="V1250" s="0" t="n">
        <f aca="false">O1250&gt;U1250</f>
        <v>1</v>
      </c>
      <c r="W1250" s="0" t="n">
        <v>347709.308033954</v>
      </c>
      <c r="X1250" s="0" t="n">
        <v>4.994E-006</v>
      </c>
      <c r="Y1250" s="0" t="n">
        <f aca="false">(W1250*X1250)*EXP(L1250*M1250)</f>
        <v>1.73646028432157</v>
      </c>
      <c r="Z1250" s="0" t="n">
        <v>237960.899425584</v>
      </c>
      <c r="AA1250" s="0" t="n">
        <v>3748.14709444969</v>
      </c>
      <c r="AB1250" s="0" t="n">
        <f aca="false">X1250*0.1</f>
        <v>4.994E-007</v>
      </c>
      <c r="AC1250" s="0" t="n">
        <f aca="false">(SQRT(((AA1250/W1250)^2)+((AB1250/X1250)^2)))*Y1250</f>
        <v>0.1746519852325</v>
      </c>
      <c r="AD1250" s="0" t="n">
        <v>5.223868284E-006</v>
      </c>
      <c r="AE1250" s="0" t="n">
        <f aca="false">(W1250*AD1250)*EXP(L1250*M1250)</f>
        <v>1.81638762629016</v>
      </c>
      <c r="AF1250" s="0" t="n">
        <v>237960.899425584</v>
      </c>
      <c r="AG1250" s="0" t="n">
        <v>3748.14709444969</v>
      </c>
      <c r="AH1250" s="0" t="n">
        <f aca="false">AD1250*0.1</f>
        <v>5.223868284E-007</v>
      </c>
      <c r="AI1250" s="0" t="n">
        <f aca="false">(SQRT(((AG1250/W1250)^2)+((AH1250/AD1250)^2)))*AE1250</f>
        <v>0.182691022505746</v>
      </c>
      <c r="AJ1250" s="0" t="n">
        <v>3.02832944E-007</v>
      </c>
      <c r="AK1250" s="0" t="n">
        <f aca="false">(W1250*AJ1250)*EXP(L1250*M1250)</f>
        <v>0.105297833408125</v>
      </c>
      <c r="AL1250" s="0" t="n">
        <v>237960.899425584</v>
      </c>
      <c r="AM1250" s="0" t="n">
        <v>3748.14709444969</v>
      </c>
      <c r="AN1250" s="0" t="n">
        <f aca="false">AJ1250*0.1</f>
        <v>3.02832944E-008</v>
      </c>
      <c r="AO1250" s="0" t="n">
        <f aca="false">(SQRT(((AM1250/W1250)^2)+((AN1250/AJ1250)^2)))*AK1250</f>
        <v>0.0105907839133766</v>
      </c>
    </row>
    <row r="1251" customFormat="false" ht="15" hidden="false" customHeight="false" outlineLevel="0" collapsed="false">
      <c r="A1251" s="42" t="s">
        <v>307</v>
      </c>
      <c r="B1251" s="32"/>
      <c r="C1251" s="0" t="s">
        <v>2153</v>
      </c>
      <c r="D1251" s="47"/>
      <c r="E1251" s="0" t="n">
        <v>7000</v>
      </c>
      <c r="F1251" s="0" t="n">
        <v>6750.63</v>
      </c>
      <c r="G1251" s="0" t="n">
        <f aca="false">(((F1251*3.7852*35.81)/1000)/(H1251^2))*1.2732</f>
        <v>18.1796014844371</v>
      </c>
      <c r="H1251" s="0" t="n">
        <v>8.005249356</v>
      </c>
      <c r="I1251" s="0" t="n">
        <v>31.7447334170302</v>
      </c>
      <c r="J1251" s="0" t="n">
        <v>130.009325504884</v>
      </c>
      <c r="K1251" s="0" t="n">
        <v>0.00593973</v>
      </c>
      <c r="L1251" s="0" t="n">
        <v>0.005</v>
      </c>
      <c r="M1251" s="0" t="n">
        <v>0</v>
      </c>
      <c r="N1251" s="0" t="n">
        <v>3.93982339853558</v>
      </c>
      <c r="O1251" s="0" t="n">
        <f aca="false">(N1251/2204.59)*EXP(L1251*M1251)</f>
        <v>0.00178710027648478</v>
      </c>
      <c r="P1251" s="0" t="n">
        <v>0.575296534612654</v>
      </c>
      <c r="Q1251" s="0" t="n">
        <v>0.0436657928861363</v>
      </c>
      <c r="R1251" s="0" t="n">
        <f aca="false">11.8457570192522*(I1251/Hoja4!$BK$2)</f>
        <v>0.11392291854828</v>
      </c>
      <c r="S1251" s="0" t="n">
        <v>1.14894745568521</v>
      </c>
      <c r="T1251" s="0" t="n">
        <v>5.58086552427142E-005</v>
      </c>
      <c r="U1251" s="0" t="n">
        <f aca="false">(SQRT(((P1251/G1251)^2)+((Q1251/H1251)^2)+((R1251/I1251)^2)+((S1251/J1251)^2)+((T1251/K1251)^2)))*O1251</f>
        <v>6.21754308716726E-005</v>
      </c>
      <c r="V1251" s="0" t="n">
        <f aca="false">O1251&gt;U1251</f>
        <v>1</v>
      </c>
      <c r="W1251" s="0" t="n">
        <v>214296.949747007</v>
      </c>
      <c r="X1251" s="0" t="n">
        <v>4.994E-006</v>
      </c>
      <c r="Y1251" s="0" t="n">
        <f aca="false">(W1251*X1251)*EXP(L1251*M1251)</f>
        <v>1.07019896703655</v>
      </c>
      <c r="Z1251" s="0" t="n">
        <v>214210.290852283</v>
      </c>
      <c r="AA1251" s="0" t="n">
        <v>6507.82824848106</v>
      </c>
      <c r="AB1251" s="0" t="n">
        <f aca="false">X1251*0.1</f>
        <v>4.994E-007</v>
      </c>
      <c r="AC1251" s="0" t="n">
        <f aca="false">(SQRT(((AA1251/W1251)^2)+((AB1251/X1251)^2)))*Y1251</f>
        <v>0.111845940553108</v>
      </c>
      <c r="AD1251" s="0" t="n">
        <v>5.223868284E-006</v>
      </c>
      <c r="AE1251" s="0" t="n">
        <f aca="false">(W1251*AD1251)*EXP(L1251*M1251)</f>
        <v>1.11945903914133</v>
      </c>
      <c r="AF1251" s="0" t="n">
        <v>214210.290852283</v>
      </c>
      <c r="AG1251" s="0" t="n">
        <v>6507.82824848106</v>
      </c>
      <c r="AH1251" s="0" t="n">
        <f aca="false">AD1251*0.1</f>
        <v>5.223868284E-007</v>
      </c>
      <c r="AI1251" s="0" t="n">
        <f aca="false">(SQRT(((AG1251/W1251)^2)+((AH1251/AD1251)^2)))*AE1251</f>
        <v>0.11699408521216</v>
      </c>
      <c r="AJ1251" s="0" t="n">
        <v>3.02832944E-007</v>
      </c>
      <c r="AK1251" s="0" t="n">
        <f aca="false">(W1251*AJ1251)*EXP(L1251*M1251)</f>
        <v>0.0648961761821061</v>
      </c>
      <c r="AL1251" s="0" t="n">
        <v>214210.290852283</v>
      </c>
      <c r="AM1251" s="0" t="n">
        <v>6507.82824848106</v>
      </c>
      <c r="AN1251" s="0" t="n">
        <f aca="false">AJ1251*0.1</f>
        <v>3.02832944E-008</v>
      </c>
      <c r="AO1251" s="0" t="n">
        <f aca="false">(SQRT(((AM1251/W1251)^2)+((AN1251/AJ1251)^2)))*AK1251</f>
        <v>0.00678226580940061</v>
      </c>
    </row>
    <row r="1252" customFormat="false" ht="15" hidden="false" customHeight="false" outlineLevel="0" collapsed="false">
      <c r="A1252" s="42" t="s">
        <v>307</v>
      </c>
      <c r="B1252" s="32"/>
      <c r="C1252" s="0" t="s">
        <v>2122</v>
      </c>
      <c r="D1252" s="47"/>
      <c r="E1252" s="0" t="n">
        <v>6000</v>
      </c>
      <c r="F1252" s="0" t="n">
        <v>6120.96</v>
      </c>
      <c r="G1252" s="0" t="n">
        <f aca="false">(((F1252*3.7852*35.81)/1000)/(H1252^2))*1.2732</f>
        <v>16.483885726544</v>
      </c>
      <c r="H1252" s="0" t="n">
        <v>8.005249356</v>
      </c>
      <c r="I1252" s="0" t="n">
        <v>32.1984112546027</v>
      </c>
      <c r="J1252" s="0" t="n">
        <v>68.0016224983599</v>
      </c>
      <c r="K1252" s="0" t="n">
        <v>3.82238500207701</v>
      </c>
      <c r="L1252" s="0" t="n">
        <v>0.005</v>
      </c>
      <c r="M1252" s="0" t="n">
        <v>0</v>
      </c>
      <c r="N1252" s="0" t="n">
        <v>1219.68599008552</v>
      </c>
      <c r="O1252" s="0" t="n">
        <f aca="false">(N1252/2204.59)*EXP(L1252*M1252)</f>
        <v>0.553248445327939</v>
      </c>
      <c r="P1252" s="0" t="n">
        <v>0.581693626796288</v>
      </c>
      <c r="Q1252" s="0" t="n">
        <v>0.0152723966616018</v>
      </c>
      <c r="R1252" s="0" t="n">
        <f aca="false">32.2690362110918*(I1252/Hoja4!$AV$2)</f>
        <v>0.19199384692343</v>
      </c>
      <c r="S1252" s="0" t="n">
        <v>0.346725101597201</v>
      </c>
      <c r="T1252" s="0" t="n">
        <v>0.0215793379964769</v>
      </c>
      <c r="U1252" s="0" t="n">
        <f aca="false">(SQRT(((P1252/G1252)^2)+((Q1252/H1252)^2)+((R1252/I1252)^2)+((S1252/J1252)^2)+((T1252/K1252)^2)))*O1252</f>
        <v>0.0202699795784154</v>
      </c>
      <c r="V1252" s="0" t="n">
        <f aca="false">O1252&gt;U1252</f>
        <v>1</v>
      </c>
      <c r="W1252" s="0" t="n">
        <v>197085.187352973</v>
      </c>
      <c r="X1252" s="0" t="n">
        <v>4.994E-006</v>
      </c>
      <c r="Y1252" s="0" t="n">
        <f aca="false">(W1252*X1252)*EXP(L1252*M1252)</f>
        <v>0.984243425640746</v>
      </c>
      <c r="Z1252" s="0" t="n">
        <v>237960.899425584</v>
      </c>
      <c r="AA1252" s="0" t="n">
        <v>3748.14709444969</v>
      </c>
      <c r="AB1252" s="0" t="n">
        <f aca="false">X1252*0.1</f>
        <v>4.994E-007</v>
      </c>
      <c r="AC1252" s="0" t="n">
        <f aca="false">(SQRT(((AA1252/W1252)^2)+((AB1252/X1252)^2)))*Y1252</f>
        <v>0.100188442270366</v>
      </c>
      <c r="AD1252" s="0" t="n">
        <v>5.223868284E-006</v>
      </c>
      <c r="AE1252" s="0" t="n">
        <f aca="false">(W1252*AD1252)*EXP(L1252*M1252)</f>
        <v>1.02954705945939</v>
      </c>
      <c r="AF1252" s="0" t="n">
        <v>237960.899425584</v>
      </c>
      <c r="AG1252" s="0" t="n">
        <v>3748.14709444969</v>
      </c>
      <c r="AH1252" s="0" t="n">
        <f aca="false">AD1252*0.1</f>
        <v>5.223868284E-007</v>
      </c>
      <c r="AI1252" s="0" t="n">
        <f aca="false">(SQRT(((AG1252/W1252)^2)+((AH1252/AD1252)^2)))*AE1252</f>
        <v>0.104800005206153</v>
      </c>
      <c r="AJ1252" s="0" t="n">
        <v>3.02832944E-007</v>
      </c>
      <c r="AK1252" s="0" t="n">
        <f aca="false">(W1252*AJ1252)*EXP(L1252*M1252)</f>
        <v>0.0596838875048923</v>
      </c>
      <c r="AL1252" s="0" t="n">
        <v>237960.899425584</v>
      </c>
      <c r="AM1252" s="0" t="n">
        <v>3748.14709444969</v>
      </c>
      <c r="AN1252" s="0" t="n">
        <f aca="false">AJ1252*0.1</f>
        <v>3.02832944E-008</v>
      </c>
      <c r="AO1252" s="0" t="n">
        <f aca="false">(SQRT(((AM1252/W1252)^2)+((AN1252/AJ1252)^2)))*AK1252</f>
        <v>0.00607536262064656</v>
      </c>
    </row>
    <row r="1253" customFormat="false" ht="15" hidden="false" customHeight="false" outlineLevel="0" collapsed="false">
      <c r="A1253" s="42" t="s">
        <v>307</v>
      </c>
      <c r="B1253" s="32"/>
      <c r="C1253" s="0" t="s">
        <v>2154</v>
      </c>
      <c r="D1253" s="47"/>
      <c r="E1253" s="0" t="n">
        <v>5000</v>
      </c>
      <c r="F1253" s="0" t="n">
        <v>4843.15</v>
      </c>
      <c r="G1253" s="0" t="n">
        <f aca="false">(((F1253*3.7852*35.81)/1000)/(H1253^2))*1.2732</f>
        <v>12.4241764045747</v>
      </c>
      <c r="H1253" s="0" t="n">
        <v>8.20209975</v>
      </c>
      <c r="I1253" s="0" t="n">
        <v>42.8044877540581</v>
      </c>
      <c r="J1253" s="0" t="n">
        <v>68.0020357347871</v>
      </c>
      <c r="K1253" s="0" t="n">
        <v>3.9836139795159</v>
      </c>
      <c r="L1253" s="0" t="n">
        <v>0.005</v>
      </c>
      <c r="M1253" s="0" t="n">
        <v>0</v>
      </c>
      <c r="N1253" s="0" t="n">
        <v>1159.94519944178</v>
      </c>
      <c r="O1253" s="0" t="n">
        <f aca="false">(N1253/2204.59)*EXP(L1253*M1253)</f>
        <v>0.526150077539036</v>
      </c>
      <c r="P1253" s="0" t="n">
        <v>0.400684429145215</v>
      </c>
      <c r="Q1253" s="0" t="n">
        <v>0.0788250461799058</v>
      </c>
      <c r="R1253" s="0" t="n">
        <f aca="false">30.6123136425953*(I1253/Hoja4!$AG$2)</f>
        <v>1.13033548063402</v>
      </c>
      <c r="S1253" s="0" t="n">
        <v>0.388353619553598</v>
      </c>
      <c r="T1253" s="0" t="n">
        <v>0.0223763331258358</v>
      </c>
      <c r="U1253" s="0" t="n">
        <f aca="false">(SQRT(((P1253/G1253)^2)+((Q1253/H1253)^2)+((R1253/I1253)^2)+((S1253/J1253)^2)+((T1253/K1253)^2)))*O1253</f>
        <v>0.0228977381806492</v>
      </c>
      <c r="V1253" s="0" t="n">
        <f aca="false">O1253&gt;U1253</f>
        <v>1</v>
      </c>
      <c r="W1253" s="0" t="n">
        <v>207308.554866066</v>
      </c>
      <c r="X1253" s="0" t="n">
        <v>4.994E-006</v>
      </c>
      <c r="Y1253" s="0" t="n">
        <f aca="false">(W1253*X1253)*EXP(L1253*M1253)</f>
        <v>1.03529892300114</v>
      </c>
      <c r="Z1253" s="0" t="n">
        <v>44299.0160687798</v>
      </c>
      <c r="AA1253" s="0" t="n">
        <v>804.406580767259</v>
      </c>
      <c r="AB1253" s="0" t="n">
        <f aca="false">X1253*0.1</f>
        <v>4.994E-007</v>
      </c>
      <c r="AC1253" s="0" t="n">
        <f aca="false">(SQRT(((AA1253/W1253)^2)+((AB1253/X1253)^2)))*Y1253</f>
        <v>0.103607801576186</v>
      </c>
      <c r="AD1253" s="0" t="n">
        <v>5.223868284E-006</v>
      </c>
      <c r="AE1253" s="0" t="n">
        <f aca="false">(W1253*AD1253)*EXP(L1253*M1253)</f>
        <v>1.08295258476672</v>
      </c>
      <c r="AF1253" s="0" t="n">
        <v>44299.0160687798</v>
      </c>
      <c r="AG1253" s="0" t="n">
        <v>804.406580767259</v>
      </c>
      <c r="AH1253" s="0" t="n">
        <f aca="false">AD1253*0.1</f>
        <v>5.223868284E-007</v>
      </c>
      <c r="AI1253" s="0" t="n">
        <f aca="false">(SQRT(((AG1253/W1253)^2)+((AH1253/AD1253)^2)))*AE1253</f>
        <v>0.108376753830357</v>
      </c>
      <c r="AJ1253" s="0" t="n">
        <v>3.02832944E-007</v>
      </c>
      <c r="AK1253" s="0" t="n">
        <f aca="false">(W1253*AJ1253)*EXP(L1253*M1253)</f>
        <v>0.0627798599864764</v>
      </c>
      <c r="AL1253" s="0" t="n">
        <v>44299.0160687798</v>
      </c>
      <c r="AM1253" s="0" t="n">
        <v>804.406580767259</v>
      </c>
      <c r="AN1253" s="0" t="n">
        <f aca="false">AJ1253*0.1</f>
        <v>3.02832944E-008</v>
      </c>
      <c r="AO1253" s="0" t="n">
        <f aca="false">(SQRT(((AM1253/W1253)^2)+((AN1253/AJ1253)^2)))*AK1253</f>
        <v>0.00628271036697723</v>
      </c>
    </row>
    <row r="1254" customFormat="false" ht="15" hidden="false" customHeight="false" outlineLevel="0" collapsed="false">
      <c r="A1254" s="42" t="s">
        <v>307</v>
      </c>
      <c r="B1254" s="40" t="s">
        <v>1805</v>
      </c>
      <c r="C1254" s="0" t="s">
        <v>2122</v>
      </c>
      <c r="D1254" s="41"/>
      <c r="E1254" s="0" t="n">
        <v>10500</v>
      </c>
      <c r="F1254" s="0" t="n">
        <v>10299.67</v>
      </c>
      <c r="G1254" s="0" t="n">
        <f aca="false">(((F1254*3.7852*35.81)/1000)/(H1254^2))*1.2732</f>
        <v>26.421836405832</v>
      </c>
      <c r="H1254" s="0" t="n">
        <v>8.20209975</v>
      </c>
      <c r="I1254" s="0" t="n">
        <v>33.7592668535938</v>
      </c>
      <c r="J1254" s="0" t="n">
        <v>68.0016224983599</v>
      </c>
      <c r="K1254" s="0" t="n">
        <v>3.82238500207701</v>
      </c>
      <c r="L1254" s="0" t="n">
        <v>0.005</v>
      </c>
      <c r="M1254" s="0" t="n">
        <v>0</v>
      </c>
      <c r="N1254" s="0" t="n">
        <v>2151.84193782575</v>
      </c>
      <c r="O1254" s="0" t="n">
        <f aca="false">(N1254/2204.59)*EXP(L1254*M1254)</f>
        <v>0.97607352742494</v>
      </c>
      <c r="P1254" s="0" t="n">
        <v>0.693948706618423</v>
      </c>
      <c r="Q1254" s="0" t="n">
        <v>0.0696754411027923</v>
      </c>
      <c r="R1254" s="0" t="n">
        <f aca="false">30.3818643031628*(I1254/Hoja4!$DS$2)</f>
        <v>0.0814405480314735</v>
      </c>
      <c r="S1254" s="0" t="n">
        <v>0.346725101597201</v>
      </c>
      <c r="T1254" s="0" t="n">
        <v>0.0215793379964769</v>
      </c>
      <c r="U1254" s="0" t="n">
        <f aca="false">(SQRT(((P1254/G1254)^2)+((Q1254/H1254)^2)+((R1254/I1254)^2)+((S1254/J1254)^2)+((T1254/K1254)^2)))*O1254</f>
        <v>0.0280467890387369</v>
      </c>
      <c r="V1254" s="0" t="n">
        <f aca="false">O1254&gt;U1254</f>
        <v>1</v>
      </c>
      <c r="W1254" s="0" t="n">
        <v>347709.308033954</v>
      </c>
      <c r="X1254" s="0" t="n">
        <v>4.994E-006</v>
      </c>
      <c r="Y1254" s="0" t="n">
        <f aca="false">(W1254*X1254)*EXP(L1254*M1254)</f>
        <v>1.73646028432157</v>
      </c>
      <c r="Z1254" s="0" t="n">
        <v>237960.899425584</v>
      </c>
      <c r="AA1254" s="0" t="n">
        <v>3748.14709444969</v>
      </c>
      <c r="AB1254" s="0" t="n">
        <f aca="false">X1254*0.1</f>
        <v>4.994E-007</v>
      </c>
      <c r="AC1254" s="0" t="n">
        <f aca="false">(SQRT(((AA1254/W1254)^2)+((AB1254/X1254)^2)))*Y1254</f>
        <v>0.1746519852325</v>
      </c>
      <c r="AD1254" s="0" t="n">
        <v>5.223868284E-006</v>
      </c>
      <c r="AE1254" s="0" t="n">
        <f aca="false">(W1254*AD1254)*EXP(L1254*M1254)</f>
        <v>1.81638762629016</v>
      </c>
      <c r="AF1254" s="0" t="n">
        <v>237960.899425584</v>
      </c>
      <c r="AG1254" s="0" t="n">
        <v>3748.14709444969</v>
      </c>
      <c r="AH1254" s="0" t="n">
        <f aca="false">AD1254*0.1</f>
        <v>5.223868284E-007</v>
      </c>
      <c r="AI1254" s="0" t="n">
        <f aca="false">(SQRT(((AG1254/W1254)^2)+((AH1254/AD1254)^2)))*AE1254</f>
        <v>0.182691022505746</v>
      </c>
      <c r="AJ1254" s="0" t="n">
        <v>3.02832944E-007</v>
      </c>
      <c r="AK1254" s="0" t="n">
        <f aca="false">(W1254*AJ1254)*EXP(L1254*M1254)</f>
        <v>0.105297833408125</v>
      </c>
      <c r="AL1254" s="0" t="n">
        <v>237960.899425584</v>
      </c>
      <c r="AM1254" s="0" t="n">
        <v>3748.14709444969</v>
      </c>
      <c r="AN1254" s="0" t="n">
        <f aca="false">AJ1254*0.1</f>
        <v>3.02832944E-008</v>
      </c>
      <c r="AO1254" s="0" t="n">
        <f aca="false">(SQRT(((AM1254/W1254)^2)+((AN1254/AJ1254)^2)))*AK1254</f>
        <v>0.0105907839133766</v>
      </c>
    </row>
    <row r="1255" customFormat="false" ht="15" hidden="false" customHeight="false" outlineLevel="0" collapsed="false">
      <c r="A1255" s="42" t="s">
        <v>307</v>
      </c>
      <c r="B1255" s="32"/>
      <c r="C1255" s="0" t="s">
        <v>2153</v>
      </c>
      <c r="D1255" s="47"/>
      <c r="E1255" s="0" t="n">
        <v>7000</v>
      </c>
      <c r="F1255" s="0" t="n">
        <v>6750.63</v>
      </c>
      <c r="G1255" s="0" t="n">
        <f aca="false">(((F1255*3.7852*35.81)/1000)/(H1255^2))*1.2732</f>
        <v>18.1796014844371</v>
      </c>
      <c r="H1255" s="0" t="n">
        <v>8.005249356</v>
      </c>
      <c r="I1255" s="0" t="n">
        <v>31.7447334170302</v>
      </c>
      <c r="J1255" s="0" t="n">
        <v>130.009325504884</v>
      </c>
      <c r="K1255" s="0" t="n">
        <v>0.00593973</v>
      </c>
      <c r="L1255" s="0" t="n">
        <v>0.005</v>
      </c>
      <c r="M1255" s="0" t="n">
        <v>0</v>
      </c>
      <c r="N1255" s="0" t="n">
        <v>3.93982339853558</v>
      </c>
      <c r="O1255" s="0" t="n">
        <f aca="false">(N1255/2204.59)*EXP(L1255*M1255)</f>
        <v>0.00178710027648478</v>
      </c>
      <c r="P1255" s="0" t="n">
        <v>0.575296534612654</v>
      </c>
      <c r="Q1255" s="0" t="n">
        <v>0.0436657928861363</v>
      </c>
      <c r="R1255" s="0" t="n">
        <f aca="false">11.8457570192522*(I1255/Hoja4!$BK$2)</f>
        <v>0.11392291854828</v>
      </c>
      <c r="S1255" s="0" t="n">
        <v>1.14894745568521</v>
      </c>
      <c r="T1255" s="0" t="n">
        <v>5.58086552427142E-005</v>
      </c>
      <c r="U1255" s="0" t="n">
        <f aca="false">(SQRT(((P1255/G1255)^2)+((Q1255/H1255)^2)+((R1255/I1255)^2)+((S1255/J1255)^2)+((T1255/K1255)^2)))*O1255</f>
        <v>6.21754308716726E-005</v>
      </c>
      <c r="V1255" s="0" t="n">
        <f aca="false">O1255&gt;U1255</f>
        <v>1</v>
      </c>
      <c r="W1255" s="0" t="n">
        <v>214296.949747007</v>
      </c>
      <c r="X1255" s="0" t="n">
        <v>4.994E-006</v>
      </c>
      <c r="Y1255" s="0" t="n">
        <f aca="false">(W1255*X1255)*EXP(L1255*M1255)</f>
        <v>1.07019896703655</v>
      </c>
      <c r="Z1255" s="0" t="n">
        <v>214210.290852283</v>
      </c>
      <c r="AA1255" s="0" t="n">
        <v>6507.82824848106</v>
      </c>
      <c r="AB1255" s="0" t="n">
        <f aca="false">X1255*0.1</f>
        <v>4.994E-007</v>
      </c>
      <c r="AC1255" s="0" t="n">
        <f aca="false">(SQRT(((AA1255/W1255)^2)+((AB1255/X1255)^2)))*Y1255</f>
        <v>0.111845940553108</v>
      </c>
      <c r="AD1255" s="0" t="n">
        <v>5.223868284E-006</v>
      </c>
      <c r="AE1255" s="0" t="n">
        <f aca="false">(W1255*AD1255)*EXP(L1255*M1255)</f>
        <v>1.11945903914133</v>
      </c>
      <c r="AF1255" s="0" t="n">
        <v>214210.290852283</v>
      </c>
      <c r="AG1255" s="0" t="n">
        <v>6507.82824848106</v>
      </c>
      <c r="AH1255" s="0" t="n">
        <f aca="false">AD1255*0.1</f>
        <v>5.223868284E-007</v>
      </c>
      <c r="AI1255" s="0" t="n">
        <f aca="false">(SQRT(((AG1255/W1255)^2)+((AH1255/AD1255)^2)))*AE1255</f>
        <v>0.11699408521216</v>
      </c>
      <c r="AJ1255" s="0" t="n">
        <v>3.02832944E-007</v>
      </c>
      <c r="AK1255" s="0" t="n">
        <f aca="false">(W1255*AJ1255)*EXP(L1255*M1255)</f>
        <v>0.0648961761821061</v>
      </c>
      <c r="AL1255" s="0" t="n">
        <v>214210.290852283</v>
      </c>
      <c r="AM1255" s="0" t="n">
        <v>6507.82824848106</v>
      </c>
      <c r="AN1255" s="0" t="n">
        <f aca="false">AJ1255*0.1</f>
        <v>3.02832944E-008</v>
      </c>
      <c r="AO1255" s="0" t="n">
        <f aca="false">(SQRT(((AM1255/W1255)^2)+((AN1255/AJ1255)^2)))*AK1255</f>
        <v>0.00678226580940061</v>
      </c>
    </row>
    <row r="1256" customFormat="false" ht="15" hidden="false" customHeight="false" outlineLevel="0" collapsed="false">
      <c r="A1256" s="42" t="s">
        <v>307</v>
      </c>
      <c r="B1256" s="32"/>
      <c r="C1256" s="0" t="s">
        <v>2122</v>
      </c>
      <c r="D1256" s="47"/>
      <c r="E1256" s="0" t="n">
        <v>6000</v>
      </c>
      <c r="F1256" s="0" t="n">
        <v>6120.96</v>
      </c>
      <c r="G1256" s="0" t="n">
        <f aca="false">(((F1256*3.7852*35.81)/1000)/(H1256^2))*1.2732</f>
        <v>16.483885726544</v>
      </c>
      <c r="H1256" s="0" t="n">
        <v>8.005249356</v>
      </c>
      <c r="I1256" s="0" t="n">
        <v>32.1984112546027</v>
      </c>
      <c r="J1256" s="0" t="n">
        <v>68.0016224983599</v>
      </c>
      <c r="K1256" s="0" t="n">
        <v>3.82238500207701</v>
      </c>
      <c r="L1256" s="0" t="n">
        <v>0.005</v>
      </c>
      <c r="M1256" s="0" t="n">
        <v>0</v>
      </c>
      <c r="N1256" s="0" t="n">
        <v>1219.68599008552</v>
      </c>
      <c r="O1256" s="0" t="n">
        <f aca="false">(N1256/2204.59)*EXP(L1256*M1256)</f>
        <v>0.553248445327939</v>
      </c>
      <c r="P1256" s="0" t="n">
        <v>0.581693626796288</v>
      </c>
      <c r="Q1256" s="0" t="n">
        <v>0.0152723966616018</v>
      </c>
      <c r="R1256" s="0" t="n">
        <f aca="false">32.2690362110918*(I1256/Hoja4!$AV$2)</f>
        <v>0.19199384692343</v>
      </c>
      <c r="S1256" s="0" t="n">
        <v>0.346725101597201</v>
      </c>
      <c r="T1256" s="0" t="n">
        <v>0.0215793379964769</v>
      </c>
      <c r="U1256" s="0" t="n">
        <f aca="false">(SQRT(((P1256/G1256)^2)+((Q1256/H1256)^2)+((R1256/I1256)^2)+((S1256/J1256)^2)+((T1256/K1256)^2)))*O1256</f>
        <v>0.0202699795784154</v>
      </c>
      <c r="V1256" s="0" t="n">
        <f aca="false">O1256&gt;U1256</f>
        <v>1</v>
      </c>
      <c r="W1256" s="0" t="n">
        <v>197085.187352973</v>
      </c>
      <c r="X1256" s="0" t="n">
        <v>4.994E-006</v>
      </c>
      <c r="Y1256" s="0" t="n">
        <f aca="false">(W1256*X1256)*EXP(L1256*M1256)</f>
        <v>0.984243425640746</v>
      </c>
      <c r="Z1256" s="0" t="n">
        <v>237960.899425584</v>
      </c>
      <c r="AA1256" s="0" t="n">
        <v>3748.14709444969</v>
      </c>
      <c r="AB1256" s="0" t="n">
        <f aca="false">X1256*0.1</f>
        <v>4.994E-007</v>
      </c>
      <c r="AC1256" s="0" t="n">
        <f aca="false">(SQRT(((AA1256/W1256)^2)+((AB1256/X1256)^2)))*Y1256</f>
        <v>0.100188442270366</v>
      </c>
      <c r="AD1256" s="0" t="n">
        <v>5.223868284E-006</v>
      </c>
      <c r="AE1256" s="0" t="n">
        <f aca="false">(W1256*AD1256)*EXP(L1256*M1256)</f>
        <v>1.02954705945939</v>
      </c>
      <c r="AF1256" s="0" t="n">
        <v>237960.899425584</v>
      </c>
      <c r="AG1256" s="0" t="n">
        <v>3748.14709444969</v>
      </c>
      <c r="AH1256" s="0" t="n">
        <f aca="false">AD1256*0.1</f>
        <v>5.223868284E-007</v>
      </c>
      <c r="AI1256" s="0" t="n">
        <f aca="false">(SQRT(((AG1256/W1256)^2)+((AH1256/AD1256)^2)))*AE1256</f>
        <v>0.104800005206153</v>
      </c>
      <c r="AJ1256" s="0" t="n">
        <v>3.02832944E-007</v>
      </c>
      <c r="AK1256" s="0" t="n">
        <f aca="false">(W1256*AJ1256)*EXP(L1256*M1256)</f>
        <v>0.0596838875048923</v>
      </c>
      <c r="AL1256" s="0" t="n">
        <v>237960.899425584</v>
      </c>
      <c r="AM1256" s="0" t="n">
        <v>3748.14709444969</v>
      </c>
      <c r="AN1256" s="0" t="n">
        <f aca="false">AJ1256*0.1</f>
        <v>3.02832944E-008</v>
      </c>
      <c r="AO1256" s="0" t="n">
        <f aca="false">(SQRT(((AM1256/W1256)^2)+((AN1256/AJ1256)^2)))*AK1256</f>
        <v>0.00607536262064656</v>
      </c>
    </row>
    <row r="1257" customFormat="false" ht="15" hidden="false" customHeight="false" outlineLevel="0" collapsed="false">
      <c r="A1257" s="42" t="s">
        <v>307</v>
      </c>
      <c r="B1257" s="32"/>
      <c r="C1257" s="0" t="s">
        <v>2154</v>
      </c>
      <c r="D1257" s="47"/>
      <c r="E1257" s="0" t="n">
        <v>5000</v>
      </c>
      <c r="F1257" s="0" t="n">
        <v>4843.15</v>
      </c>
      <c r="G1257" s="0" t="n">
        <f aca="false">(((F1257*3.7852*35.81)/1000)/(H1257^2))*1.2732</f>
        <v>12.4241764045747</v>
      </c>
      <c r="H1257" s="0" t="n">
        <v>8.20209975</v>
      </c>
      <c r="I1257" s="0" t="n">
        <v>42.8044877540581</v>
      </c>
      <c r="J1257" s="0" t="n">
        <v>68.0020357347871</v>
      </c>
      <c r="K1257" s="0" t="n">
        <v>3.9836139795159</v>
      </c>
      <c r="L1257" s="0" t="n">
        <v>0.005</v>
      </c>
      <c r="M1257" s="0" t="n">
        <v>0</v>
      </c>
      <c r="N1257" s="0" t="n">
        <v>1159.94519944178</v>
      </c>
      <c r="O1257" s="0" t="n">
        <f aca="false">(N1257/2204.59)*EXP(L1257*M1257)</f>
        <v>0.526150077539036</v>
      </c>
      <c r="P1257" s="0" t="n">
        <v>0.400684429145215</v>
      </c>
      <c r="Q1257" s="0" t="n">
        <v>0.0788250461799058</v>
      </c>
      <c r="R1257" s="0" t="n">
        <f aca="false">30.6123136425953*(I1257/Hoja4!$AG$2)</f>
        <v>1.13033548063402</v>
      </c>
      <c r="S1257" s="0" t="n">
        <v>0.388353619553598</v>
      </c>
      <c r="T1257" s="0" t="n">
        <v>0.0223763331258358</v>
      </c>
      <c r="U1257" s="0" t="n">
        <f aca="false">(SQRT(((P1257/G1257)^2)+((Q1257/H1257)^2)+((R1257/I1257)^2)+((S1257/J1257)^2)+((T1257/K1257)^2)))*O1257</f>
        <v>0.0228977381806492</v>
      </c>
      <c r="V1257" s="0" t="n">
        <f aca="false">O1257&gt;U1257</f>
        <v>1</v>
      </c>
      <c r="W1257" s="0" t="n">
        <v>207308.554866066</v>
      </c>
      <c r="X1257" s="0" t="n">
        <v>4.994E-006</v>
      </c>
      <c r="Y1257" s="0" t="n">
        <f aca="false">(W1257*X1257)*EXP(L1257*M1257)</f>
        <v>1.03529892300114</v>
      </c>
      <c r="Z1257" s="0" t="n">
        <v>44299.0160687798</v>
      </c>
      <c r="AA1257" s="0" t="n">
        <v>804.406580767259</v>
      </c>
      <c r="AB1257" s="0" t="n">
        <f aca="false">X1257*0.1</f>
        <v>4.994E-007</v>
      </c>
      <c r="AC1257" s="0" t="n">
        <f aca="false">(SQRT(((AA1257/W1257)^2)+((AB1257/X1257)^2)))*Y1257</f>
        <v>0.103607801576186</v>
      </c>
      <c r="AD1257" s="0" t="n">
        <v>5.223868284E-006</v>
      </c>
      <c r="AE1257" s="0" t="n">
        <f aca="false">(W1257*AD1257)*EXP(L1257*M1257)</f>
        <v>1.08295258476672</v>
      </c>
      <c r="AF1257" s="0" t="n">
        <v>44299.0160687798</v>
      </c>
      <c r="AG1257" s="0" t="n">
        <v>804.406580767259</v>
      </c>
      <c r="AH1257" s="0" t="n">
        <f aca="false">AD1257*0.1</f>
        <v>5.223868284E-007</v>
      </c>
      <c r="AI1257" s="0" t="n">
        <f aca="false">(SQRT(((AG1257/W1257)^2)+((AH1257/AD1257)^2)))*AE1257</f>
        <v>0.108376753830357</v>
      </c>
      <c r="AJ1257" s="0" t="n">
        <v>3.02832944E-007</v>
      </c>
      <c r="AK1257" s="0" t="n">
        <f aca="false">(W1257*AJ1257)*EXP(L1257*M1257)</f>
        <v>0.0627798599864764</v>
      </c>
      <c r="AL1257" s="0" t="n">
        <v>44299.0160687798</v>
      </c>
      <c r="AM1257" s="0" t="n">
        <v>804.406580767259</v>
      </c>
      <c r="AN1257" s="0" t="n">
        <f aca="false">AJ1257*0.1</f>
        <v>3.02832944E-008</v>
      </c>
      <c r="AO1257" s="0" t="n">
        <f aca="false">(SQRT(((AM1257/W1257)^2)+((AN1257/AJ1257)^2)))*AK1257</f>
        <v>0.00628271036697723</v>
      </c>
    </row>
    <row r="1258" customFormat="false" ht="15" hidden="false" customHeight="false" outlineLevel="0" collapsed="false">
      <c r="A1258" s="42" t="s">
        <v>307</v>
      </c>
      <c r="B1258" s="40" t="s">
        <v>1808</v>
      </c>
      <c r="C1258" s="0" t="s">
        <v>2122</v>
      </c>
      <c r="D1258" s="41"/>
      <c r="E1258" s="0" t="n">
        <v>10500</v>
      </c>
      <c r="F1258" s="0" t="n">
        <v>10299.67</v>
      </c>
      <c r="G1258" s="0" t="n">
        <f aca="false">(((F1258*3.7852*35.81)/1000)/(H1258^2))*1.2732</f>
        <v>26.421836405832</v>
      </c>
      <c r="H1258" s="0" t="n">
        <v>8.20209975</v>
      </c>
      <c r="I1258" s="0" t="n">
        <v>33.7592668535938</v>
      </c>
      <c r="J1258" s="0" t="n">
        <v>68.0016224983599</v>
      </c>
      <c r="K1258" s="0" t="n">
        <v>3.82238500207701</v>
      </c>
      <c r="L1258" s="0" t="n">
        <v>0.005</v>
      </c>
      <c r="M1258" s="0" t="n">
        <v>0</v>
      </c>
      <c r="N1258" s="0" t="n">
        <v>2151.84193782575</v>
      </c>
      <c r="O1258" s="0" t="n">
        <f aca="false">(N1258/2204.59)*EXP(L1258*M1258)</f>
        <v>0.97607352742494</v>
      </c>
      <c r="P1258" s="0" t="n">
        <v>0.693948706618423</v>
      </c>
      <c r="Q1258" s="0" t="n">
        <v>0.0696754411027923</v>
      </c>
      <c r="R1258" s="0" t="n">
        <f aca="false">30.3818643031628*(I1258/Hoja4!$DS$2)</f>
        <v>0.0814405480314735</v>
      </c>
      <c r="S1258" s="0" t="n">
        <v>0.346725101597201</v>
      </c>
      <c r="T1258" s="0" t="n">
        <v>0.0215793379964769</v>
      </c>
      <c r="U1258" s="0" t="n">
        <f aca="false">(SQRT(((P1258/G1258)^2)+((Q1258/H1258)^2)+((R1258/I1258)^2)+((S1258/J1258)^2)+((T1258/K1258)^2)))*O1258</f>
        <v>0.0280467890387369</v>
      </c>
      <c r="V1258" s="0" t="n">
        <f aca="false">O1258&gt;U1258</f>
        <v>1</v>
      </c>
      <c r="W1258" s="0" t="n">
        <v>347709.308033954</v>
      </c>
      <c r="X1258" s="0" t="n">
        <v>4.994E-006</v>
      </c>
      <c r="Y1258" s="0" t="n">
        <f aca="false">(W1258*X1258)*EXP(L1258*M1258)</f>
        <v>1.73646028432157</v>
      </c>
      <c r="Z1258" s="0" t="n">
        <v>237960.899425584</v>
      </c>
      <c r="AA1258" s="0" t="n">
        <v>3748.14709444969</v>
      </c>
      <c r="AB1258" s="0" t="n">
        <f aca="false">X1258*0.1</f>
        <v>4.994E-007</v>
      </c>
      <c r="AC1258" s="0" t="n">
        <f aca="false">(SQRT(((AA1258/W1258)^2)+((AB1258/X1258)^2)))*Y1258</f>
        <v>0.1746519852325</v>
      </c>
      <c r="AD1258" s="0" t="n">
        <v>5.223868284E-006</v>
      </c>
      <c r="AE1258" s="0" t="n">
        <f aca="false">(W1258*AD1258)*EXP(L1258*M1258)</f>
        <v>1.81638762629016</v>
      </c>
      <c r="AF1258" s="0" t="n">
        <v>237960.899425584</v>
      </c>
      <c r="AG1258" s="0" t="n">
        <v>3748.14709444969</v>
      </c>
      <c r="AH1258" s="0" t="n">
        <f aca="false">AD1258*0.1</f>
        <v>5.223868284E-007</v>
      </c>
      <c r="AI1258" s="0" t="n">
        <f aca="false">(SQRT(((AG1258/W1258)^2)+((AH1258/AD1258)^2)))*AE1258</f>
        <v>0.182691022505746</v>
      </c>
      <c r="AJ1258" s="0" t="n">
        <v>3.02832944E-007</v>
      </c>
      <c r="AK1258" s="0" t="n">
        <f aca="false">(W1258*AJ1258)*EXP(L1258*M1258)</f>
        <v>0.105297833408125</v>
      </c>
      <c r="AL1258" s="0" t="n">
        <v>237960.899425584</v>
      </c>
      <c r="AM1258" s="0" t="n">
        <v>3748.14709444969</v>
      </c>
      <c r="AN1258" s="0" t="n">
        <f aca="false">AJ1258*0.1</f>
        <v>3.02832944E-008</v>
      </c>
      <c r="AO1258" s="0" t="n">
        <f aca="false">(SQRT(((AM1258/W1258)^2)+((AN1258/AJ1258)^2)))*AK1258</f>
        <v>0.0105907839133766</v>
      </c>
    </row>
    <row r="1259" customFormat="false" ht="15" hidden="false" customHeight="false" outlineLevel="0" collapsed="false">
      <c r="A1259" s="42" t="s">
        <v>307</v>
      </c>
      <c r="B1259" s="32"/>
      <c r="C1259" s="0" t="s">
        <v>2153</v>
      </c>
      <c r="D1259" s="47"/>
      <c r="E1259" s="0" t="n">
        <v>7000</v>
      </c>
      <c r="F1259" s="0" t="n">
        <v>6750.63</v>
      </c>
      <c r="G1259" s="0" t="n">
        <f aca="false">(((F1259*3.7852*35.81)/1000)/(H1259^2))*1.2732</f>
        <v>18.1796014844371</v>
      </c>
      <c r="H1259" s="0" t="n">
        <v>8.005249356</v>
      </c>
      <c r="I1259" s="0" t="n">
        <v>31.7447334170302</v>
      </c>
      <c r="J1259" s="0" t="n">
        <v>130.009325504884</v>
      </c>
      <c r="K1259" s="0" t="n">
        <v>0.00593973</v>
      </c>
      <c r="L1259" s="0" t="n">
        <v>0.005</v>
      </c>
      <c r="M1259" s="0" t="n">
        <v>0</v>
      </c>
      <c r="N1259" s="0" t="n">
        <v>3.93982339853558</v>
      </c>
      <c r="O1259" s="0" t="n">
        <f aca="false">(N1259/2204.59)*EXP(L1259*M1259)</f>
        <v>0.00178710027648478</v>
      </c>
      <c r="P1259" s="0" t="n">
        <v>0.575296534612654</v>
      </c>
      <c r="Q1259" s="0" t="n">
        <v>0.0436657928861363</v>
      </c>
      <c r="R1259" s="0" t="n">
        <f aca="false">11.8457570192522*(I1259/Hoja4!$BK$2)</f>
        <v>0.11392291854828</v>
      </c>
      <c r="S1259" s="0" t="n">
        <v>1.14894745568521</v>
      </c>
      <c r="T1259" s="0" t="n">
        <v>5.58086552427142E-005</v>
      </c>
      <c r="U1259" s="0" t="n">
        <f aca="false">(SQRT(((P1259/G1259)^2)+((Q1259/H1259)^2)+((R1259/I1259)^2)+((S1259/J1259)^2)+((T1259/K1259)^2)))*O1259</f>
        <v>6.21754308716726E-005</v>
      </c>
      <c r="V1259" s="0" t="n">
        <f aca="false">O1259&gt;U1259</f>
        <v>1</v>
      </c>
      <c r="W1259" s="0" t="n">
        <v>214296.949747007</v>
      </c>
      <c r="X1259" s="0" t="n">
        <v>4.994E-006</v>
      </c>
      <c r="Y1259" s="0" t="n">
        <f aca="false">(W1259*X1259)*EXP(L1259*M1259)</f>
        <v>1.07019896703655</v>
      </c>
      <c r="Z1259" s="0" t="n">
        <v>214210.290852283</v>
      </c>
      <c r="AA1259" s="0" t="n">
        <v>6507.82824848106</v>
      </c>
      <c r="AB1259" s="0" t="n">
        <f aca="false">X1259*0.1</f>
        <v>4.994E-007</v>
      </c>
      <c r="AC1259" s="0" t="n">
        <f aca="false">(SQRT(((AA1259/W1259)^2)+((AB1259/X1259)^2)))*Y1259</f>
        <v>0.111845940553108</v>
      </c>
      <c r="AD1259" s="0" t="n">
        <v>5.223868284E-006</v>
      </c>
      <c r="AE1259" s="0" t="n">
        <f aca="false">(W1259*AD1259)*EXP(L1259*M1259)</f>
        <v>1.11945903914133</v>
      </c>
      <c r="AF1259" s="0" t="n">
        <v>214210.290852283</v>
      </c>
      <c r="AG1259" s="0" t="n">
        <v>6507.82824848106</v>
      </c>
      <c r="AH1259" s="0" t="n">
        <f aca="false">AD1259*0.1</f>
        <v>5.223868284E-007</v>
      </c>
      <c r="AI1259" s="0" t="n">
        <f aca="false">(SQRT(((AG1259/W1259)^2)+((AH1259/AD1259)^2)))*AE1259</f>
        <v>0.11699408521216</v>
      </c>
      <c r="AJ1259" s="0" t="n">
        <v>3.02832944E-007</v>
      </c>
      <c r="AK1259" s="0" t="n">
        <f aca="false">(W1259*AJ1259)*EXP(L1259*M1259)</f>
        <v>0.0648961761821061</v>
      </c>
      <c r="AL1259" s="0" t="n">
        <v>214210.290852283</v>
      </c>
      <c r="AM1259" s="0" t="n">
        <v>6507.82824848106</v>
      </c>
      <c r="AN1259" s="0" t="n">
        <f aca="false">AJ1259*0.1</f>
        <v>3.02832944E-008</v>
      </c>
      <c r="AO1259" s="0" t="n">
        <f aca="false">(SQRT(((AM1259/W1259)^2)+((AN1259/AJ1259)^2)))*AK1259</f>
        <v>0.00678226580940061</v>
      </c>
    </row>
    <row r="1260" customFormat="false" ht="15" hidden="false" customHeight="false" outlineLevel="0" collapsed="false">
      <c r="A1260" s="42" t="s">
        <v>307</v>
      </c>
      <c r="B1260" s="32"/>
      <c r="C1260" s="0" t="s">
        <v>2122</v>
      </c>
      <c r="D1260" s="47"/>
      <c r="E1260" s="0" t="n">
        <v>6000</v>
      </c>
      <c r="F1260" s="0" t="n">
        <v>6120.96</v>
      </c>
      <c r="G1260" s="0" t="n">
        <f aca="false">(((F1260*3.7852*35.81)/1000)/(H1260^2))*1.2732</f>
        <v>16.483885726544</v>
      </c>
      <c r="H1260" s="0" t="n">
        <v>8.005249356</v>
      </c>
      <c r="I1260" s="0" t="n">
        <v>32.1984112546027</v>
      </c>
      <c r="J1260" s="0" t="n">
        <v>68.0016224983599</v>
      </c>
      <c r="K1260" s="0" t="n">
        <v>3.82238500207701</v>
      </c>
      <c r="L1260" s="0" t="n">
        <v>0.005</v>
      </c>
      <c r="M1260" s="0" t="n">
        <v>0</v>
      </c>
      <c r="N1260" s="0" t="n">
        <v>1219.68599008552</v>
      </c>
      <c r="O1260" s="0" t="n">
        <f aca="false">(N1260/2204.59)*EXP(L1260*M1260)</f>
        <v>0.553248445327939</v>
      </c>
      <c r="P1260" s="0" t="n">
        <v>0.581693626796288</v>
      </c>
      <c r="Q1260" s="0" t="n">
        <v>0.0152723966616018</v>
      </c>
      <c r="R1260" s="0" t="n">
        <f aca="false">32.2690362110918*(I1260/Hoja4!$AV$2)</f>
        <v>0.19199384692343</v>
      </c>
      <c r="S1260" s="0" t="n">
        <v>0.346725101597201</v>
      </c>
      <c r="T1260" s="0" t="n">
        <v>0.0215793379964769</v>
      </c>
      <c r="U1260" s="0" t="n">
        <f aca="false">(SQRT(((P1260/G1260)^2)+((Q1260/H1260)^2)+((R1260/I1260)^2)+((S1260/J1260)^2)+((T1260/K1260)^2)))*O1260</f>
        <v>0.0202699795784154</v>
      </c>
      <c r="V1260" s="0" t="n">
        <f aca="false">O1260&gt;U1260</f>
        <v>1</v>
      </c>
      <c r="W1260" s="0" t="n">
        <v>197085.187352973</v>
      </c>
      <c r="X1260" s="0" t="n">
        <v>4.994E-006</v>
      </c>
      <c r="Y1260" s="0" t="n">
        <f aca="false">(W1260*X1260)*EXP(L1260*M1260)</f>
        <v>0.984243425640746</v>
      </c>
      <c r="Z1260" s="0" t="n">
        <v>237960.899425584</v>
      </c>
      <c r="AA1260" s="0" t="n">
        <v>3748.14709444969</v>
      </c>
      <c r="AB1260" s="0" t="n">
        <f aca="false">X1260*0.1</f>
        <v>4.994E-007</v>
      </c>
      <c r="AC1260" s="0" t="n">
        <f aca="false">(SQRT(((AA1260/W1260)^2)+((AB1260/X1260)^2)))*Y1260</f>
        <v>0.100188442270366</v>
      </c>
      <c r="AD1260" s="0" t="n">
        <v>5.223868284E-006</v>
      </c>
      <c r="AE1260" s="0" t="n">
        <f aca="false">(W1260*AD1260)*EXP(L1260*M1260)</f>
        <v>1.02954705945939</v>
      </c>
      <c r="AF1260" s="0" t="n">
        <v>237960.899425584</v>
      </c>
      <c r="AG1260" s="0" t="n">
        <v>3748.14709444969</v>
      </c>
      <c r="AH1260" s="0" t="n">
        <f aca="false">AD1260*0.1</f>
        <v>5.223868284E-007</v>
      </c>
      <c r="AI1260" s="0" t="n">
        <f aca="false">(SQRT(((AG1260/W1260)^2)+((AH1260/AD1260)^2)))*AE1260</f>
        <v>0.104800005206153</v>
      </c>
      <c r="AJ1260" s="0" t="n">
        <v>3.02832944E-007</v>
      </c>
      <c r="AK1260" s="0" t="n">
        <f aca="false">(W1260*AJ1260)*EXP(L1260*M1260)</f>
        <v>0.0596838875048923</v>
      </c>
      <c r="AL1260" s="0" t="n">
        <v>237960.899425584</v>
      </c>
      <c r="AM1260" s="0" t="n">
        <v>3748.14709444969</v>
      </c>
      <c r="AN1260" s="0" t="n">
        <f aca="false">AJ1260*0.1</f>
        <v>3.02832944E-008</v>
      </c>
      <c r="AO1260" s="0" t="n">
        <f aca="false">(SQRT(((AM1260/W1260)^2)+((AN1260/AJ1260)^2)))*AK1260</f>
        <v>0.00607536262064656</v>
      </c>
    </row>
    <row r="1261" customFormat="false" ht="15" hidden="false" customHeight="false" outlineLevel="0" collapsed="false">
      <c r="A1261" s="42" t="s">
        <v>307</v>
      </c>
      <c r="B1261" s="32"/>
      <c r="C1261" s="0" t="s">
        <v>2154</v>
      </c>
      <c r="D1261" s="47"/>
      <c r="E1261" s="0" t="n">
        <v>5000</v>
      </c>
      <c r="F1261" s="0" t="n">
        <v>4843.15</v>
      </c>
      <c r="G1261" s="0" t="n">
        <f aca="false">(((F1261*3.7852*35.81)/1000)/(H1261^2))*1.2732</f>
        <v>12.4241764045747</v>
      </c>
      <c r="H1261" s="0" t="n">
        <v>8.20209975</v>
      </c>
      <c r="I1261" s="0" t="n">
        <v>42.8044877540581</v>
      </c>
      <c r="J1261" s="0" t="n">
        <v>68.0020357347871</v>
      </c>
      <c r="K1261" s="0" t="n">
        <v>3.9836139795159</v>
      </c>
      <c r="L1261" s="0" t="n">
        <v>0.005</v>
      </c>
      <c r="M1261" s="0" t="n">
        <v>0</v>
      </c>
      <c r="N1261" s="0" t="n">
        <v>1159.94519944178</v>
      </c>
      <c r="O1261" s="0" t="n">
        <f aca="false">(N1261/2204.59)*EXP(L1261*M1261)</f>
        <v>0.526150077539036</v>
      </c>
      <c r="P1261" s="0" t="n">
        <v>0.400684429145215</v>
      </c>
      <c r="Q1261" s="0" t="n">
        <v>0.0788250461799058</v>
      </c>
      <c r="R1261" s="0" t="n">
        <f aca="false">30.6123136425953*(I1261/Hoja4!$AG$2)</f>
        <v>1.13033548063402</v>
      </c>
      <c r="S1261" s="0" t="n">
        <v>0.388353619553598</v>
      </c>
      <c r="T1261" s="0" t="n">
        <v>0.0223763331258358</v>
      </c>
      <c r="U1261" s="0" t="n">
        <f aca="false">(SQRT(((P1261/G1261)^2)+((Q1261/H1261)^2)+((R1261/I1261)^2)+((S1261/J1261)^2)+((T1261/K1261)^2)))*O1261</f>
        <v>0.0228977381806492</v>
      </c>
      <c r="V1261" s="0" t="n">
        <f aca="false">O1261&gt;U1261</f>
        <v>1</v>
      </c>
      <c r="W1261" s="0" t="n">
        <v>207308.554866066</v>
      </c>
      <c r="X1261" s="0" t="n">
        <v>4.994E-006</v>
      </c>
      <c r="Y1261" s="0" t="n">
        <f aca="false">(W1261*X1261)*EXP(L1261*M1261)</f>
        <v>1.03529892300114</v>
      </c>
      <c r="Z1261" s="0" t="n">
        <v>44299.0160687798</v>
      </c>
      <c r="AA1261" s="0" t="n">
        <v>804.406580767259</v>
      </c>
      <c r="AB1261" s="0" t="n">
        <f aca="false">X1261*0.1</f>
        <v>4.994E-007</v>
      </c>
      <c r="AC1261" s="0" t="n">
        <f aca="false">(SQRT(((AA1261/W1261)^2)+((AB1261/X1261)^2)))*Y1261</f>
        <v>0.103607801576186</v>
      </c>
      <c r="AD1261" s="0" t="n">
        <v>5.223868284E-006</v>
      </c>
      <c r="AE1261" s="0" t="n">
        <f aca="false">(W1261*AD1261)*EXP(L1261*M1261)</f>
        <v>1.08295258476672</v>
      </c>
      <c r="AF1261" s="0" t="n">
        <v>44299.0160687798</v>
      </c>
      <c r="AG1261" s="0" t="n">
        <v>804.406580767259</v>
      </c>
      <c r="AH1261" s="0" t="n">
        <f aca="false">AD1261*0.1</f>
        <v>5.223868284E-007</v>
      </c>
      <c r="AI1261" s="0" t="n">
        <f aca="false">(SQRT(((AG1261/W1261)^2)+((AH1261/AD1261)^2)))*AE1261</f>
        <v>0.108376753830357</v>
      </c>
      <c r="AJ1261" s="0" t="n">
        <v>3.02832944E-007</v>
      </c>
      <c r="AK1261" s="0" t="n">
        <f aca="false">(W1261*AJ1261)*EXP(L1261*M1261)</f>
        <v>0.0627798599864764</v>
      </c>
      <c r="AL1261" s="0" t="n">
        <v>44299.0160687798</v>
      </c>
      <c r="AM1261" s="0" t="n">
        <v>804.406580767259</v>
      </c>
      <c r="AN1261" s="0" t="n">
        <f aca="false">AJ1261*0.1</f>
        <v>3.02832944E-008</v>
      </c>
      <c r="AO1261" s="0" t="n">
        <f aca="false">(SQRT(((AM1261/W1261)^2)+((AN1261/AJ1261)^2)))*AK1261</f>
        <v>0.00628271036697723</v>
      </c>
    </row>
    <row r="1262" customFormat="false" ht="15" hidden="false" customHeight="false" outlineLevel="0" collapsed="false">
      <c r="A1262" s="42" t="s">
        <v>307</v>
      </c>
      <c r="B1262" s="40" t="s">
        <v>1811</v>
      </c>
      <c r="C1262" s="0" t="s">
        <v>2122</v>
      </c>
      <c r="D1262" s="41"/>
      <c r="E1262" s="0" t="n">
        <v>10500</v>
      </c>
      <c r="F1262" s="0" t="n">
        <v>10299.67</v>
      </c>
      <c r="G1262" s="0" t="n">
        <f aca="false">(((F1262*3.7852*35.81)/1000)/(H1262^2))*1.2732</f>
        <v>26.421836405832</v>
      </c>
      <c r="H1262" s="0" t="n">
        <v>8.20209975</v>
      </c>
      <c r="I1262" s="0" t="n">
        <v>33.7592668535938</v>
      </c>
      <c r="J1262" s="0" t="n">
        <v>68.0016224983599</v>
      </c>
      <c r="K1262" s="0" t="n">
        <v>3.82238500207701</v>
      </c>
      <c r="L1262" s="0" t="n">
        <v>0.005</v>
      </c>
      <c r="M1262" s="0" t="n">
        <v>0</v>
      </c>
      <c r="N1262" s="0" t="n">
        <v>2151.84193782575</v>
      </c>
      <c r="O1262" s="0" t="n">
        <f aca="false">(N1262/2204.59)*EXP(L1262*M1262)</f>
        <v>0.97607352742494</v>
      </c>
      <c r="P1262" s="0" t="n">
        <v>0.693948706618423</v>
      </c>
      <c r="Q1262" s="0" t="n">
        <v>0.0696754411027923</v>
      </c>
      <c r="R1262" s="0" t="n">
        <f aca="false">30.3818643031628*(I1262/Hoja4!$DS$2)</f>
        <v>0.0814405480314735</v>
      </c>
      <c r="S1262" s="0" t="n">
        <v>0.346725101597201</v>
      </c>
      <c r="T1262" s="0" t="n">
        <v>0.0215793379964769</v>
      </c>
      <c r="U1262" s="0" t="n">
        <f aca="false">(SQRT(((P1262/G1262)^2)+((Q1262/H1262)^2)+((R1262/I1262)^2)+((S1262/J1262)^2)+((T1262/K1262)^2)))*O1262</f>
        <v>0.0280467890387369</v>
      </c>
      <c r="V1262" s="0" t="n">
        <f aca="false">O1262&gt;U1262</f>
        <v>1</v>
      </c>
      <c r="W1262" s="0" t="n">
        <v>347709.308033954</v>
      </c>
      <c r="X1262" s="0" t="n">
        <v>4.994E-006</v>
      </c>
      <c r="Y1262" s="0" t="n">
        <f aca="false">(W1262*X1262)*EXP(L1262*M1262)</f>
        <v>1.73646028432157</v>
      </c>
      <c r="Z1262" s="0" t="n">
        <v>237960.899425584</v>
      </c>
      <c r="AA1262" s="0" t="n">
        <v>3748.14709444969</v>
      </c>
      <c r="AB1262" s="0" t="n">
        <f aca="false">X1262*0.1</f>
        <v>4.994E-007</v>
      </c>
      <c r="AC1262" s="0" t="n">
        <f aca="false">(SQRT(((AA1262/W1262)^2)+((AB1262/X1262)^2)))*Y1262</f>
        <v>0.1746519852325</v>
      </c>
      <c r="AD1262" s="0" t="n">
        <v>5.223868284E-006</v>
      </c>
      <c r="AE1262" s="0" t="n">
        <f aca="false">(W1262*AD1262)*EXP(L1262*M1262)</f>
        <v>1.81638762629016</v>
      </c>
      <c r="AF1262" s="0" t="n">
        <v>237960.899425584</v>
      </c>
      <c r="AG1262" s="0" t="n">
        <v>3748.14709444969</v>
      </c>
      <c r="AH1262" s="0" t="n">
        <f aca="false">AD1262*0.1</f>
        <v>5.223868284E-007</v>
      </c>
      <c r="AI1262" s="0" t="n">
        <f aca="false">(SQRT(((AG1262/W1262)^2)+((AH1262/AD1262)^2)))*AE1262</f>
        <v>0.182691022505746</v>
      </c>
      <c r="AJ1262" s="0" t="n">
        <v>3.02832944E-007</v>
      </c>
      <c r="AK1262" s="0" t="n">
        <f aca="false">(W1262*AJ1262)*EXP(L1262*M1262)</f>
        <v>0.105297833408125</v>
      </c>
      <c r="AL1262" s="0" t="n">
        <v>237960.899425584</v>
      </c>
      <c r="AM1262" s="0" t="n">
        <v>3748.14709444969</v>
      </c>
      <c r="AN1262" s="0" t="n">
        <f aca="false">AJ1262*0.1</f>
        <v>3.02832944E-008</v>
      </c>
      <c r="AO1262" s="0" t="n">
        <f aca="false">(SQRT(((AM1262/W1262)^2)+((AN1262/AJ1262)^2)))*AK1262</f>
        <v>0.0105907839133766</v>
      </c>
    </row>
    <row r="1263" customFormat="false" ht="15" hidden="false" customHeight="false" outlineLevel="0" collapsed="false">
      <c r="A1263" s="42" t="s">
        <v>307</v>
      </c>
      <c r="B1263" s="32"/>
      <c r="C1263" s="0" t="s">
        <v>2153</v>
      </c>
      <c r="D1263" s="47"/>
      <c r="E1263" s="0" t="n">
        <v>7000</v>
      </c>
      <c r="F1263" s="0" t="n">
        <v>6750.63</v>
      </c>
      <c r="G1263" s="0" t="n">
        <f aca="false">(((F1263*3.7852*35.81)/1000)/(H1263^2))*1.2732</f>
        <v>18.1796014844371</v>
      </c>
      <c r="H1263" s="0" t="n">
        <v>8.005249356</v>
      </c>
      <c r="I1263" s="0" t="n">
        <v>31.7447334170302</v>
      </c>
      <c r="J1263" s="0" t="n">
        <v>130.009325504884</v>
      </c>
      <c r="K1263" s="0" t="n">
        <v>0.00593973</v>
      </c>
      <c r="L1263" s="0" t="n">
        <v>0.005</v>
      </c>
      <c r="M1263" s="0" t="n">
        <v>0</v>
      </c>
      <c r="N1263" s="0" t="n">
        <v>3.93982339853558</v>
      </c>
      <c r="O1263" s="0" t="n">
        <f aca="false">(N1263/2204.59)*EXP(L1263*M1263)</f>
        <v>0.00178710027648478</v>
      </c>
      <c r="P1263" s="0" t="n">
        <v>0.575296534612654</v>
      </c>
      <c r="Q1263" s="0" t="n">
        <v>0.0436657928861363</v>
      </c>
      <c r="R1263" s="0" t="n">
        <f aca="false">11.8457570192522*(I1263/Hoja4!$BK$2)</f>
        <v>0.11392291854828</v>
      </c>
      <c r="S1263" s="0" t="n">
        <v>1.14894745568521</v>
      </c>
      <c r="T1263" s="0" t="n">
        <v>5.58086552427142E-005</v>
      </c>
      <c r="U1263" s="0" t="n">
        <f aca="false">(SQRT(((P1263/G1263)^2)+((Q1263/H1263)^2)+((R1263/I1263)^2)+((S1263/J1263)^2)+((T1263/K1263)^2)))*O1263</f>
        <v>6.21754308716726E-005</v>
      </c>
      <c r="V1263" s="0" t="n">
        <f aca="false">O1263&gt;U1263</f>
        <v>1</v>
      </c>
      <c r="W1263" s="0" t="n">
        <v>214296.949747007</v>
      </c>
      <c r="X1263" s="0" t="n">
        <v>4.994E-006</v>
      </c>
      <c r="Y1263" s="0" t="n">
        <f aca="false">(W1263*X1263)*EXP(L1263*M1263)</f>
        <v>1.07019896703655</v>
      </c>
      <c r="Z1263" s="0" t="n">
        <v>214210.290852283</v>
      </c>
      <c r="AA1263" s="0" t="n">
        <v>6507.82824848106</v>
      </c>
      <c r="AB1263" s="0" t="n">
        <f aca="false">X1263*0.1</f>
        <v>4.994E-007</v>
      </c>
      <c r="AC1263" s="0" t="n">
        <f aca="false">(SQRT(((AA1263/W1263)^2)+((AB1263/X1263)^2)))*Y1263</f>
        <v>0.111845940553108</v>
      </c>
      <c r="AD1263" s="0" t="n">
        <v>5.223868284E-006</v>
      </c>
      <c r="AE1263" s="0" t="n">
        <f aca="false">(W1263*AD1263)*EXP(L1263*M1263)</f>
        <v>1.11945903914133</v>
      </c>
      <c r="AF1263" s="0" t="n">
        <v>214210.290852283</v>
      </c>
      <c r="AG1263" s="0" t="n">
        <v>6507.82824848106</v>
      </c>
      <c r="AH1263" s="0" t="n">
        <f aca="false">AD1263*0.1</f>
        <v>5.223868284E-007</v>
      </c>
      <c r="AI1263" s="0" t="n">
        <f aca="false">(SQRT(((AG1263/W1263)^2)+((AH1263/AD1263)^2)))*AE1263</f>
        <v>0.11699408521216</v>
      </c>
      <c r="AJ1263" s="0" t="n">
        <v>3.02832944E-007</v>
      </c>
      <c r="AK1263" s="0" t="n">
        <f aca="false">(W1263*AJ1263)*EXP(L1263*M1263)</f>
        <v>0.0648961761821061</v>
      </c>
      <c r="AL1263" s="0" t="n">
        <v>214210.290852283</v>
      </c>
      <c r="AM1263" s="0" t="n">
        <v>6507.82824848106</v>
      </c>
      <c r="AN1263" s="0" t="n">
        <f aca="false">AJ1263*0.1</f>
        <v>3.02832944E-008</v>
      </c>
      <c r="AO1263" s="0" t="n">
        <f aca="false">(SQRT(((AM1263/W1263)^2)+((AN1263/AJ1263)^2)))*AK1263</f>
        <v>0.00678226580940061</v>
      </c>
    </row>
    <row r="1264" customFormat="false" ht="15" hidden="false" customHeight="false" outlineLevel="0" collapsed="false">
      <c r="A1264" s="42" t="s">
        <v>307</v>
      </c>
      <c r="B1264" s="32"/>
      <c r="C1264" s="0" t="s">
        <v>2122</v>
      </c>
      <c r="D1264" s="47"/>
      <c r="E1264" s="0" t="n">
        <v>6000</v>
      </c>
      <c r="F1264" s="0" t="n">
        <v>6120.96</v>
      </c>
      <c r="G1264" s="0" t="n">
        <f aca="false">(((F1264*3.7852*35.81)/1000)/(H1264^2))*1.2732</f>
        <v>16.483885726544</v>
      </c>
      <c r="H1264" s="0" t="n">
        <v>8.005249356</v>
      </c>
      <c r="I1264" s="0" t="n">
        <v>32.1984112546027</v>
      </c>
      <c r="J1264" s="0" t="n">
        <v>68.0016224983599</v>
      </c>
      <c r="K1264" s="0" t="n">
        <v>3.82238500207701</v>
      </c>
      <c r="L1264" s="0" t="n">
        <v>0.005</v>
      </c>
      <c r="M1264" s="0" t="n">
        <v>0</v>
      </c>
      <c r="N1264" s="0" t="n">
        <v>1219.68599008552</v>
      </c>
      <c r="O1264" s="0" t="n">
        <f aca="false">(N1264/2204.59)*EXP(L1264*M1264)</f>
        <v>0.553248445327939</v>
      </c>
      <c r="P1264" s="0" t="n">
        <v>0.581693626796288</v>
      </c>
      <c r="Q1264" s="0" t="n">
        <v>0.0152723966616018</v>
      </c>
      <c r="R1264" s="0" t="n">
        <f aca="false">32.2690362110918*(I1264/Hoja4!$AV$2)</f>
        <v>0.19199384692343</v>
      </c>
      <c r="S1264" s="0" t="n">
        <v>0.346725101597201</v>
      </c>
      <c r="T1264" s="0" t="n">
        <v>0.0215793379964769</v>
      </c>
      <c r="U1264" s="0" t="n">
        <f aca="false">(SQRT(((P1264/G1264)^2)+((Q1264/H1264)^2)+((R1264/I1264)^2)+((S1264/J1264)^2)+((T1264/K1264)^2)))*O1264</f>
        <v>0.0202699795784154</v>
      </c>
      <c r="V1264" s="0" t="n">
        <f aca="false">O1264&gt;U1264</f>
        <v>1</v>
      </c>
      <c r="W1264" s="0" t="n">
        <v>197085.187352973</v>
      </c>
      <c r="X1264" s="0" t="n">
        <v>4.994E-006</v>
      </c>
      <c r="Y1264" s="0" t="n">
        <f aca="false">(W1264*X1264)*EXP(L1264*M1264)</f>
        <v>0.984243425640746</v>
      </c>
      <c r="Z1264" s="0" t="n">
        <v>237960.899425584</v>
      </c>
      <c r="AA1264" s="0" t="n">
        <v>3748.14709444969</v>
      </c>
      <c r="AB1264" s="0" t="n">
        <f aca="false">X1264*0.1</f>
        <v>4.994E-007</v>
      </c>
      <c r="AC1264" s="0" t="n">
        <f aca="false">(SQRT(((AA1264/W1264)^2)+((AB1264/X1264)^2)))*Y1264</f>
        <v>0.100188442270366</v>
      </c>
      <c r="AD1264" s="0" t="n">
        <v>5.223868284E-006</v>
      </c>
      <c r="AE1264" s="0" t="n">
        <f aca="false">(W1264*AD1264)*EXP(L1264*M1264)</f>
        <v>1.02954705945939</v>
      </c>
      <c r="AF1264" s="0" t="n">
        <v>237960.899425584</v>
      </c>
      <c r="AG1264" s="0" t="n">
        <v>3748.14709444969</v>
      </c>
      <c r="AH1264" s="0" t="n">
        <f aca="false">AD1264*0.1</f>
        <v>5.223868284E-007</v>
      </c>
      <c r="AI1264" s="0" t="n">
        <f aca="false">(SQRT(((AG1264/W1264)^2)+((AH1264/AD1264)^2)))*AE1264</f>
        <v>0.104800005206153</v>
      </c>
      <c r="AJ1264" s="0" t="n">
        <v>3.02832944E-007</v>
      </c>
      <c r="AK1264" s="0" t="n">
        <f aca="false">(W1264*AJ1264)*EXP(L1264*M1264)</f>
        <v>0.0596838875048923</v>
      </c>
      <c r="AL1264" s="0" t="n">
        <v>237960.899425584</v>
      </c>
      <c r="AM1264" s="0" t="n">
        <v>3748.14709444969</v>
      </c>
      <c r="AN1264" s="0" t="n">
        <f aca="false">AJ1264*0.1</f>
        <v>3.02832944E-008</v>
      </c>
      <c r="AO1264" s="0" t="n">
        <f aca="false">(SQRT(((AM1264/W1264)^2)+((AN1264/AJ1264)^2)))*AK1264</f>
        <v>0.00607536262064656</v>
      </c>
    </row>
    <row r="1265" customFormat="false" ht="15" hidden="false" customHeight="false" outlineLevel="0" collapsed="false">
      <c r="A1265" s="42" t="s">
        <v>307</v>
      </c>
      <c r="B1265" s="32"/>
      <c r="C1265" s="0" t="s">
        <v>2154</v>
      </c>
      <c r="D1265" s="47"/>
      <c r="E1265" s="0" t="n">
        <v>5000</v>
      </c>
      <c r="F1265" s="0" t="n">
        <v>4843.15</v>
      </c>
      <c r="G1265" s="0" t="n">
        <f aca="false">(((F1265*3.7852*35.81)/1000)/(H1265^2))*1.2732</f>
        <v>12.4241764045747</v>
      </c>
      <c r="H1265" s="0" t="n">
        <v>8.20209975</v>
      </c>
      <c r="I1265" s="0" t="n">
        <v>42.8044877540581</v>
      </c>
      <c r="J1265" s="0" t="n">
        <v>68.0020357347871</v>
      </c>
      <c r="K1265" s="0" t="n">
        <v>3.9836139795159</v>
      </c>
      <c r="L1265" s="0" t="n">
        <v>0.005</v>
      </c>
      <c r="M1265" s="0" t="n">
        <v>0</v>
      </c>
      <c r="N1265" s="0" t="n">
        <v>1159.94519944178</v>
      </c>
      <c r="O1265" s="0" t="n">
        <f aca="false">(N1265/2204.59)*EXP(L1265*M1265)</f>
        <v>0.526150077539036</v>
      </c>
      <c r="P1265" s="0" t="n">
        <v>0.400684429145215</v>
      </c>
      <c r="Q1265" s="0" t="n">
        <v>0.0788250461799058</v>
      </c>
      <c r="R1265" s="0" t="n">
        <f aca="false">30.6123136425953*(I1265/Hoja4!$AG$2)</f>
        <v>1.13033548063402</v>
      </c>
      <c r="S1265" s="0" t="n">
        <v>0.388353619553598</v>
      </c>
      <c r="T1265" s="0" t="n">
        <v>0.0223763331258358</v>
      </c>
      <c r="U1265" s="0" t="n">
        <f aca="false">(SQRT(((P1265/G1265)^2)+((Q1265/H1265)^2)+((R1265/I1265)^2)+((S1265/J1265)^2)+((T1265/K1265)^2)))*O1265</f>
        <v>0.0228977381806492</v>
      </c>
      <c r="V1265" s="0" t="n">
        <f aca="false">O1265&gt;U1265</f>
        <v>1</v>
      </c>
      <c r="W1265" s="0" t="n">
        <v>207308.554866066</v>
      </c>
      <c r="X1265" s="0" t="n">
        <v>4.994E-006</v>
      </c>
      <c r="Y1265" s="0" t="n">
        <f aca="false">(W1265*X1265)*EXP(L1265*M1265)</f>
        <v>1.03529892300114</v>
      </c>
      <c r="Z1265" s="0" t="n">
        <v>44299.0160687798</v>
      </c>
      <c r="AA1265" s="0" t="n">
        <v>804.406580767259</v>
      </c>
      <c r="AB1265" s="0" t="n">
        <f aca="false">X1265*0.1</f>
        <v>4.994E-007</v>
      </c>
      <c r="AC1265" s="0" t="n">
        <f aca="false">(SQRT(((AA1265/W1265)^2)+((AB1265/X1265)^2)))*Y1265</f>
        <v>0.103607801576186</v>
      </c>
      <c r="AD1265" s="0" t="n">
        <v>5.223868284E-006</v>
      </c>
      <c r="AE1265" s="0" t="n">
        <f aca="false">(W1265*AD1265)*EXP(L1265*M1265)</f>
        <v>1.08295258476672</v>
      </c>
      <c r="AF1265" s="0" t="n">
        <v>44299.0160687798</v>
      </c>
      <c r="AG1265" s="0" t="n">
        <v>804.406580767259</v>
      </c>
      <c r="AH1265" s="0" t="n">
        <f aca="false">AD1265*0.1</f>
        <v>5.223868284E-007</v>
      </c>
      <c r="AI1265" s="0" t="n">
        <f aca="false">(SQRT(((AG1265/W1265)^2)+((AH1265/AD1265)^2)))*AE1265</f>
        <v>0.108376753830357</v>
      </c>
      <c r="AJ1265" s="0" t="n">
        <v>3.02832944E-007</v>
      </c>
      <c r="AK1265" s="0" t="n">
        <f aca="false">(W1265*AJ1265)*EXP(L1265*M1265)</f>
        <v>0.0627798599864764</v>
      </c>
      <c r="AL1265" s="0" t="n">
        <v>44299.0160687798</v>
      </c>
      <c r="AM1265" s="0" t="n">
        <v>804.406580767259</v>
      </c>
      <c r="AN1265" s="0" t="n">
        <f aca="false">AJ1265*0.1</f>
        <v>3.02832944E-008</v>
      </c>
      <c r="AO1265" s="0" t="n">
        <f aca="false">(SQRT(((AM1265/W1265)^2)+((AN1265/AJ1265)^2)))*AK1265</f>
        <v>0.00628271036697723</v>
      </c>
    </row>
    <row r="1266" customFormat="false" ht="15" hidden="false" customHeight="false" outlineLevel="0" collapsed="false">
      <c r="A1266" s="42" t="s">
        <v>351</v>
      </c>
      <c r="B1266" s="40" t="s">
        <v>1814</v>
      </c>
      <c r="C1266" s="0" t="s">
        <v>2122</v>
      </c>
      <c r="D1266" s="41"/>
      <c r="E1266" s="0" t="n">
        <v>9685</v>
      </c>
      <c r="F1266" s="0" t="n">
        <v>9685</v>
      </c>
      <c r="G1266" s="0" t="n">
        <f aca="false">(((F1266*3.7852*35.81)/1000)/(H1266^2))*1.2732</f>
        <v>26.0819272240921</v>
      </c>
      <c r="H1266" s="0" t="n">
        <v>8.005249356</v>
      </c>
      <c r="I1266" s="0" t="n">
        <v>17.4040310639201</v>
      </c>
      <c r="J1266" s="0" t="n">
        <v>68.0016224983599</v>
      </c>
      <c r="K1266" s="0" t="n">
        <v>3.82238500207701</v>
      </c>
      <c r="L1266" s="0" t="n">
        <v>0.005</v>
      </c>
      <c r="M1266" s="0" t="n">
        <v>0</v>
      </c>
      <c r="N1266" s="0" t="n">
        <v>1043.14222495692</v>
      </c>
      <c r="O1266" s="0" t="n">
        <f aca="false">(N1266/2204.59)*EXP(L1266*M1266)</f>
        <v>0.473168355547707</v>
      </c>
      <c r="P1266" s="0" t="n">
        <v>1.328521888386</v>
      </c>
      <c r="Q1266" s="0" t="n">
        <v>0.0993471152211429</v>
      </c>
      <c r="R1266" s="0" t="n">
        <f aca="false">26.5039616037002*(I1266/Hoja4!$CT$2)</f>
        <v>0.135679717533648</v>
      </c>
      <c r="S1266" s="0" t="n">
        <v>0.346725101597201</v>
      </c>
      <c r="T1266" s="0" t="n">
        <v>0.0215793379964769</v>
      </c>
      <c r="U1266" s="0" t="n">
        <f aca="false">(SQRT(((P1266/G1266)^2)+((Q1266/H1266)^2)+((R1266/I1266)^2)+((S1266/J1266)^2)+((T1266/K1266)^2)))*O1266</f>
        <v>0.0253363234216658</v>
      </c>
      <c r="V1266" s="0" t="n">
        <f aca="false">O1266&gt;U1266</f>
        <v>1</v>
      </c>
      <c r="W1266" s="0" t="n">
        <v>168558.040854066</v>
      </c>
      <c r="X1266" s="0" t="n">
        <v>4.994E-006</v>
      </c>
      <c r="Y1266" s="0" t="n">
        <f aca="false">(W1266*X1266)*EXP(L1266*M1266)</f>
        <v>0.841778856025207</v>
      </c>
      <c r="Z1266" s="0" t="n">
        <v>237960.899425584</v>
      </c>
      <c r="AA1266" s="0" t="n">
        <v>3748.14709444969</v>
      </c>
      <c r="AB1266" s="0" t="n">
        <f aca="false">X1266*0.1</f>
        <v>4.994E-007</v>
      </c>
      <c r="AC1266" s="0" t="n">
        <f aca="false">(SQRT(((AA1266/W1266)^2)+((AB1266/X1266)^2)))*Y1266</f>
        <v>0.0862339212833512</v>
      </c>
      <c r="AD1266" s="0" t="n">
        <v>5.223868284E-006</v>
      </c>
      <c r="AE1266" s="0" t="n">
        <f aca="false">(W1266*AD1266)*EXP(L1266*M1266)</f>
        <v>0.880525003630734</v>
      </c>
      <c r="AF1266" s="0" t="n">
        <v>237960.899425584</v>
      </c>
      <c r="AG1266" s="0" t="n">
        <v>3748.14709444969</v>
      </c>
      <c r="AH1266" s="0" t="n">
        <f aca="false">AD1266*0.1</f>
        <v>5.223868284E-007</v>
      </c>
      <c r="AI1266" s="0" t="n">
        <f aca="false">(SQRT(((AG1266/W1266)^2)+((AH1266/AD1266)^2)))*AE1266</f>
        <v>0.0902031730871147</v>
      </c>
      <c r="AJ1266" s="0" t="n">
        <v>3.02832944E-007</v>
      </c>
      <c r="AK1266" s="0" t="n">
        <f aca="false">(W1266*AJ1266)*EXP(L1266*M1266)</f>
        <v>0.0510449277467092</v>
      </c>
      <c r="AL1266" s="0" t="n">
        <v>237960.899425584</v>
      </c>
      <c r="AM1266" s="0" t="n">
        <v>3748.14709444969</v>
      </c>
      <c r="AN1266" s="0" t="n">
        <f aca="false">AJ1266*0.1</f>
        <v>3.02832944E-008</v>
      </c>
      <c r="AO1266" s="0" t="n">
        <f aca="false">(SQRT(((AM1266/W1266)^2)+((AN1266/AJ1266)^2)))*AK1266</f>
        <v>0.00522916945432549</v>
      </c>
    </row>
    <row r="1267" customFormat="false" ht="15" hidden="false" customHeight="false" outlineLevel="0" collapsed="false">
      <c r="A1267" s="42" t="s">
        <v>351</v>
      </c>
      <c r="B1267" s="32"/>
      <c r="C1267" s="0" t="s">
        <v>2153</v>
      </c>
      <c r="D1267" s="47"/>
      <c r="E1267" s="0" t="n">
        <v>8000</v>
      </c>
      <c r="F1267" s="0" t="n">
        <v>8144.65</v>
      </c>
      <c r="G1267" s="0" t="n">
        <f aca="false">(((F1267*3.7852*35.81)/1000)/(H1267^2))*1.2732</f>
        <v>20.8935441507116</v>
      </c>
      <c r="H1267" s="0" t="n">
        <v>8.20209975</v>
      </c>
      <c r="I1267" s="0" t="n">
        <v>14.7427831698403</v>
      </c>
      <c r="J1267" s="0" t="n">
        <v>130.009325504884</v>
      </c>
      <c r="K1267" s="0" t="n">
        <v>0.00593973</v>
      </c>
      <c r="L1267" s="0" t="n">
        <v>0.005</v>
      </c>
      <c r="M1267" s="0" t="n">
        <v>0</v>
      </c>
      <c r="N1267" s="0" t="n">
        <v>2.20756078199647</v>
      </c>
      <c r="O1267" s="0" t="n">
        <f aca="false">(N1267/2204.59)*EXP(L1267*M1267)</f>
        <v>0.00100134754398617</v>
      </c>
      <c r="P1267" s="0" t="n">
        <v>0.107322321005691</v>
      </c>
      <c r="Q1267" s="0" t="n">
        <v>0.0548813846852914</v>
      </c>
      <c r="R1267" s="0" t="n">
        <f aca="false">18.998926608387*(I1267/Hoja4!$CJ$2)</f>
        <v>0.0538506950748927</v>
      </c>
      <c r="S1267" s="0" t="n">
        <v>1.14894745568521</v>
      </c>
      <c r="T1267" s="0" t="n">
        <v>5.58086552427142E-005</v>
      </c>
      <c r="U1267" s="0" t="n">
        <f aca="false">(SQRT(((P1267/G1267)^2)+((Q1267/H1267)^2)+((R1267/I1267)^2)+((S1267/J1267)^2)+((T1267/K1267)^2)))*O1267</f>
        <v>1.58605326387686E-005</v>
      </c>
      <c r="V1267" s="0" t="n">
        <f aca="false">O1267&gt;U1267</f>
        <v>1</v>
      </c>
      <c r="W1267" s="0" t="n">
        <v>120074.80894424</v>
      </c>
      <c r="X1267" s="0" t="n">
        <v>4.994E-006</v>
      </c>
      <c r="Y1267" s="0" t="n">
        <f aca="false">(W1267*X1267)*EXP(L1267*M1267)</f>
        <v>0.599653595867535</v>
      </c>
      <c r="Z1267" s="0" t="n">
        <v>214210.290852283</v>
      </c>
      <c r="AA1267" s="0" t="n">
        <v>6507.82824848106</v>
      </c>
      <c r="AB1267" s="0" t="n">
        <f aca="false">X1267*0.1</f>
        <v>4.994E-007</v>
      </c>
      <c r="AC1267" s="0" t="n">
        <f aca="false">(SQRT(((AA1267/W1267)^2)+((AB1267/X1267)^2)))*Y1267</f>
        <v>0.0682063081988534</v>
      </c>
      <c r="AD1267" s="0" t="n">
        <v>5.223868284E-006</v>
      </c>
      <c r="AE1267" s="0" t="n">
        <f aca="false">(W1267*AD1267)*EXP(L1267*M1267)</f>
        <v>0.627254986151175</v>
      </c>
      <c r="AF1267" s="0" t="n">
        <v>214210.290852283</v>
      </c>
      <c r="AG1267" s="0" t="n">
        <v>6507.82824848106</v>
      </c>
      <c r="AH1267" s="0" t="n">
        <f aca="false">AD1267*0.1</f>
        <v>5.223868284E-007</v>
      </c>
      <c r="AI1267" s="0" t="n">
        <f aca="false">(SQRT(((AG1267/W1267)^2)+((AH1267/AD1267)^2)))*AE1267</f>
        <v>0.0713457689564916</v>
      </c>
      <c r="AJ1267" s="0" t="n">
        <v>3.02832944E-007</v>
      </c>
      <c r="AK1267" s="0" t="n">
        <f aca="false">(W1267*AJ1267)*EXP(L1267*M1267)</f>
        <v>0.0363626078928217</v>
      </c>
      <c r="AL1267" s="0" t="n">
        <v>214210.290852283</v>
      </c>
      <c r="AM1267" s="0" t="n">
        <v>6507.82824848106</v>
      </c>
      <c r="AN1267" s="0" t="n">
        <f aca="false">AJ1267*0.1</f>
        <v>3.02832944E-008</v>
      </c>
      <c r="AO1267" s="0" t="n">
        <f aca="false">(SQRT(((AM1267/W1267)^2)+((AN1267/AJ1267)^2)))*AK1267</f>
        <v>0.00413598660617343</v>
      </c>
    </row>
    <row r="1268" customFormat="false" ht="15" hidden="false" customHeight="false" outlineLevel="0" collapsed="false">
      <c r="A1268" s="42" t="s">
        <v>351</v>
      </c>
      <c r="B1268" s="32"/>
      <c r="C1268" s="0" t="s">
        <v>2122</v>
      </c>
      <c r="D1268" s="47"/>
      <c r="E1268" s="0" t="n">
        <v>7300</v>
      </c>
      <c r="F1268" s="0" t="n">
        <v>7206.72</v>
      </c>
      <c r="G1268" s="0" t="n">
        <f aca="false">(((F1268*3.7852*35.81)/1000)/(H1268^2))*1.2732</f>
        <v>19.4078623195053</v>
      </c>
      <c r="H1268" s="0" t="n">
        <v>8.005249356</v>
      </c>
      <c r="I1268" s="0" t="n">
        <v>18.8276975416783</v>
      </c>
      <c r="J1268" s="0" t="n">
        <v>68.0016224983599</v>
      </c>
      <c r="K1268" s="0" t="n">
        <v>3.82238500207701</v>
      </c>
      <c r="L1268" s="0" t="n">
        <v>0.005</v>
      </c>
      <c r="M1268" s="0" t="n">
        <v>0</v>
      </c>
      <c r="N1268" s="0" t="n">
        <v>839.709202099264</v>
      </c>
      <c r="O1268" s="0" t="n">
        <f aca="false">(N1268/2204.59)*EXP(L1268*M1268)</f>
        <v>0.380891323148188</v>
      </c>
      <c r="P1268" s="0" t="n">
        <v>0.575296534612654</v>
      </c>
      <c r="Q1268" s="0" t="n">
        <v>0.0436657928861363</v>
      </c>
      <c r="R1268" s="0" t="n">
        <f aca="false">11.8457570192522*(I1268/Hoja4!$BU$2)</f>
        <v>0.22193406139045</v>
      </c>
      <c r="S1268" s="0" t="n">
        <v>0.346725101597201</v>
      </c>
      <c r="T1268" s="0" t="n">
        <v>0.0215793379964769</v>
      </c>
      <c r="U1268" s="0" t="n">
        <f aca="false">(SQRT(((P1268/G1268)^2)+((Q1268/H1268)^2)+((R1268/I1268)^2)+((S1268/J1268)^2)+((T1268/K1268)^2)))*O1268</f>
        <v>0.0126628212323556</v>
      </c>
      <c r="V1268" s="0" t="n">
        <f aca="false">O1268&gt;U1268</f>
        <v>1</v>
      </c>
      <c r="W1268" s="0" t="n">
        <v>135685.944427564</v>
      </c>
      <c r="X1268" s="0" t="n">
        <v>4.994E-006</v>
      </c>
      <c r="Y1268" s="0" t="n">
        <f aca="false">(W1268*X1268)*EXP(L1268*M1268)</f>
        <v>0.677615606471255</v>
      </c>
      <c r="Z1268" s="0" t="n">
        <v>237960.899425584</v>
      </c>
      <c r="AA1268" s="0" t="n">
        <v>3748.14709444969</v>
      </c>
      <c r="AB1268" s="0" t="n">
        <f aca="false">X1268*0.1</f>
        <v>4.994E-007</v>
      </c>
      <c r="AC1268" s="0" t="n">
        <f aca="false">(SQRT(((AA1268/W1268)^2)+((AB1268/X1268)^2)))*Y1268</f>
        <v>0.0702993730891407</v>
      </c>
      <c r="AD1268" s="0" t="n">
        <v>5.223868284E-006</v>
      </c>
      <c r="AE1268" s="0" t="n">
        <f aca="false">(W1268*AD1268)*EXP(L1268*M1268)</f>
        <v>0.708805501679738</v>
      </c>
      <c r="AF1268" s="0" t="n">
        <v>237960.899425584</v>
      </c>
      <c r="AG1268" s="0" t="n">
        <v>3748.14709444969</v>
      </c>
      <c r="AH1268" s="0" t="n">
        <f aca="false">AD1268*0.1</f>
        <v>5.223868284E-007</v>
      </c>
      <c r="AI1268" s="0" t="n">
        <f aca="false">(SQRT(((AG1268/W1268)^2)+((AH1268/AD1268)^2)))*AE1268</f>
        <v>0.0735351753034532</v>
      </c>
      <c r="AJ1268" s="0" t="n">
        <v>3.02832944E-007</v>
      </c>
      <c r="AK1268" s="0" t="n">
        <f aca="false">(W1268*AJ1268)*EXP(L1268*M1268)</f>
        <v>0.0410901740104196</v>
      </c>
      <c r="AL1268" s="0" t="n">
        <v>237960.899425584</v>
      </c>
      <c r="AM1268" s="0" t="n">
        <v>3748.14709444969</v>
      </c>
      <c r="AN1268" s="0" t="n">
        <f aca="false">AJ1268*0.1</f>
        <v>3.02832944E-008</v>
      </c>
      <c r="AO1268" s="0" t="n">
        <f aca="false">(SQRT(((AM1268/W1268)^2)+((AN1268/AJ1268)^2)))*AK1268</f>
        <v>0.00426290871324366</v>
      </c>
    </row>
    <row r="1269" customFormat="false" ht="15" hidden="false" customHeight="false" outlineLevel="0" collapsed="false">
      <c r="A1269" s="42" t="s">
        <v>351</v>
      </c>
      <c r="B1269" s="32"/>
      <c r="C1269" s="0" t="s">
        <v>2154</v>
      </c>
      <c r="D1269" s="47"/>
      <c r="E1269" s="0" t="n">
        <v>5283</v>
      </c>
      <c r="F1269" s="0" t="n">
        <v>5315.115</v>
      </c>
      <c r="G1269" s="0" t="n">
        <f aca="false">(((F1269*3.7852*35.81)/1000)/(H1269^2))*1.2732</f>
        <v>13.634912478573</v>
      </c>
      <c r="H1269" s="0" t="n">
        <v>8.20209975</v>
      </c>
      <c r="I1269" s="0" t="n">
        <v>9.17782696595081</v>
      </c>
      <c r="J1269" s="0" t="n">
        <v>68.0020357347871</v>
      </c>
      <c r="K1269" s="0" t="n">
        <v>3.9836139795159</v>
      </c>
      <c r="L1269" s="0" t="n">
        <v>0.005</v>
      </c>
      <c r="M1269" s="0" t="n">
        <v>0</v>
      </c>
      <c r="N1269" s="0" t="n">
        <v>314.622227168255</v>
      </c>
      <c r="O1269" s="0" t="n">
        <f aca="false">(N1269/2204.59)*EXP(L1269*M1269)</f>
        <v>0.142712353393717</v>
      </c>
      <c r="P1269" s="0" t="n">
        <v>0.400684429145215</v>
      </c>
      <c r="Q1269" s="0" t="n">
        <v>0.0788250461799058</v>
      </c>
      <c r="R1269" s="0" t="n">
        <f aca="false">30.6123136425953*(I1269/Hoja4!$AL$2)</f>
        <v>0.461364202220599</v>
      </c>
      <c r="S1269" s="0" t="n">
        <v>0.388353619553598</v>
      </c>
      <c r="T1269" s="0" t="n">
        <v>0.0223763331258358</v>
      </c>
      <c r="U1269" s="0" t="n">
        <f aca="false">(SQRT(((P1269/G1269)^2)+((Q1269/H1269)^2)+((R1269/I1269)^2)+((S1269/J1269)^2)+((T1269/K1269)^2)))*O1269</f>
        <v>0.0084996161107335</v>
      </c>
      <c r="V1269" s="0" t="n">
        <f aca="false">O1269&gt;U1269</f>
        <v>1</v>
      </c>
      <c r="W1269" s="0" t="n">
        <v>48781.2057741296</v>
      </c>
      <c r="X1269" s="0" t="n">
        <v>4.994E-006</v>
      </c>
      <c r="Y1269" s="0" t="n">
        <f aca="false">(W1269*X1269)*EXP(L1269*M1269)</f>
        <v>0.243613341636003</v>
      </c>
      <c r="Z1269" s="0" t="n">
        <v>44299.0160687798</v>
      </c>
      <c r="AA1269" s="0" t="n">
        <v>804.406580767259</v>
      </c>
      <c r="AB1269" s="0" t="n">
        <f aca="false">X1269*0.1</f>
        <v>4.994E-007</v>
      </c>
      <c r="AC1269" s="0" t="n">
        <f aca="false">(SQRT(((AA1269/W1269)^2)+((AB1269/X1269)^2)))*Y1269</f>
        <v>0.0246903331287334</v>
      </c>
      <c r="AD1269" s="0" t="n">
        <v>5.223868284E-006</v>
      </c>
      <c r="AE1269" s="0" t="n">
        <f aca="false">(W1269*AD1269)*EXP(L1269*M1269)</f>
        <v>0.254826593698753</v>
      </c>
      <c r="AF1269" s="0" t="n">
        <v>44299.0160687798</v>
      </c>
      <c r="AG1269" s="0" t="n">
        <v>804.406580767259</v>
      </c>
      <c r="AH1269" s="0" t="n">
        <f aca="false">AD1269*0.1</f>
        <v>5.223868284E-007</v>
      </c>
      <c r="AI1269" s="0" t="n">
        <f aca="false">(SQRT(((AG1269/W1269)^2)+((AH1269/AD1269)^2)))*AE1269</f>
        <v>0.0258268017926682</v>
      </c>
      <c r="AJ1269" s="0" t="n">
        <v>3.02832944E-007</v>
      </c>
      <c r="AK1269" s="0" t="n">
        <f aca="false">(W1269*AJ1269)*EXP(L1269*M1269)</f>
        <v>0.0147725561564495</v>
      </c>
      <c r="AL1269" s="0" t="n">
        <v>44299.0160687798</v>
      </c>
      <c r="AM1269" s="0" t="n">
        <v>804.406580767259</v>
      </c>
      <c r="AN1269" s="0" t="n">
        <f aca="false">AJ1269*0.1</f>
        <v>3.02832944E-008</v>
      </c>
      <c r="AO1269" s="0" t="n">
        <f aca="false">(SQRT(((AM1269/W1269)^2)+((AN1269/AJ1269)^2)))*AK1269</f>
        <v>0.00149720590102424</v>
      </c>
    </row>
    <row r="1270" customFormat="false" ht="15" hidden="false" customHeight="false" outlineLevel="0" collapsed="false">
      <c r="A1270" s="42" t="s">
        <v>351</v>
      </c>
      <c r="B1270" s="40" t="s">
        <v>1817</v>
      </c>
      <c r="C1270" s="0" t="s">
        <v>2122</v>
      </c>
      <c r="D1270" s="41"/>
      <c r="E1270" s="0" t="n">
        <v>9685</v>
      </c>
      <c r="F1270" s="0" t="n">
        <v>9685</v>
      </c>
      <c r="G1270" s="0" t="n">
        <f aca="false">(((F1270*3.7852*35.81)/1000)/(H1270^2))*1.2732</f>
        <v>26.0819272240921</v>
      </c>
      <c r="H1270" s="0" t="n">
        <v>8.005249356</v>
      </c>
      <c r="I1270" s="0" t="n">
        <v>17.4040310639201</v>
      </c>
      <c r="J1270" s="0" t="n">
        <v>68.0016224983599</v>
      </c>
      <c r="K1270" s="0" t="n">
        <v>3.82238500207701</v>
      </c>
      <c r="L1270" s="0" t="n">
        <v>0.005</v>
      </c>
      <c r="M1270" s="0" t="n">
        <v>0</v>
      </c>
      <c r="N1270" s="0" t="n">
        <v>1043.14222495692</v>
      </c>
      <c r="O1270" s="0" t="n">
        <f aca="false">(N1270/2204.59)*EXP(L1270*M1270)</f>
        <v>0.473168355547707</v>
      </c>
      <c r="P1270" s="0" t="n">
        <v>1.328521888386</v>
      </c>
      <c r="Q1270" s="0" t="n">
        <v>0.0993471152211429</v>
      </c>
      <c r="R1270" s="0" t="n">
        <f aca="false">26.5039616037002*(I1270/Hoja4!$CT$2)</f>
        <v>0.135679717533648</v>
      </c>
      <c r="S1270" s="0" t="n">
        <v>0.346725101597201</v>
      </c>
      <c r="T1270" s="0" t="n">
        <v>0.0215793379964769</v>
      </c>
      <c r="U1270" s="0" t="n">
        <f aca="false">(SQRT(((P1270/G1270)^2)+((Q1270/H1270)^2)+((R1270/I1270)^2)+((S1270/J1270)^2)+((T1270/K1270)^2)))*O1270</f>
        <v>0.0253363234216658</v>
      </c>
      <c r="V1270" s="0" t="n">
        <f aca="false">O1270&gt;U1270</f>
        <v>1</v>
      </c>
      <c r="W1270" s="0" t="n">
        <v>168558.040854066</v>
      </c>
      <c r="X1270" s="0" t="n">
        <v>4.994E-006</v>
      </c>
      <c r="Y1270" s="0" t="n">
        <f aca="false">(W1270*X1270)*EXP(L1270*M1270)</f>
        <v>0.841778856025207</v>
      </c>
      <c r="Z1270" s="0" t="n">
        <v>237960.899425584</v>
      </c>
      <c r="AA1270" s="0" t="n">
        <v>3748.14709444969</v>
      </c>
      <c r="AB1270" s="0" t="n">
        <f aca="false">X1270*0.1</f>
        <v>4.994E-007</v>
      </c>
      <c r="AC1270" s="0" t="n">
        <f aca="false">(SQRT(((AA1270/W1270)^2)+((AB1270/X1270)^2)))*Y1270</f>
        <v>0.0862339212833512</v>
      </c>
      <c r="AD1270" s="0" t="n">
        <v>5.223868284E-006</v>
      </c>
      <c r="AE1270" s="0" t="n">
        <f aca="false">(W1270*AD1270)*EXP(L1270*M1270)</f>
        <v>0.880525003630734</v>
      </c>
      <c r="AF1270" s="0" t="n">
        <v>237960.899425584</v>
      </c>
      <c r="AG1270" s="0" t="n">
        <v>3748.14709444969</v>
      </c>
      <c r="AH1270" s="0" t="n">
        <f aca="false">AD1270*0.1</f>
        <v>5.223868284E-007</v>
      </c>
      <c r="AI1270" s="0" t="n">
        <f aca="false">(SQRT(((AG1270/W1270)^2)+((AH1270/AD1270)^2)))*AE1270</f>
        <v>0.0902031730871147</v>
      </c>
      <c r="AJ1270" s="0" t="n">
        <v>3.02832944E-007</v>
      </c>
      <c r="AK1270" s="0" t="n">
        <f aca="false">(W1270*AJ1270)*EXP(L1270*M1270)</f>
        <v>0.0510449277467092</v>
      </c>
      <c r="AL1270" s="0" t="n">
        <v>237960.899425584</v>
      </c>
      <c r="AM1270" s="0" t="n">
        <v>3748.14709444969</v>
      </c>
      <c r="AN1270" s="0" t="n">
        <f aca="false">AJ1270*0.1</f>
        <v>3.02832944E-008</v>
      </c>
      <c r="AO1270" s="0" t="n">
        <f aca="false">(SQRT(((AM1270/W1270)^2)+((AN1270/AJ1270)^2)))*AK1270</f>
        <v>0.00522916945432549</v>
      </c>
    </row>
    <row r="1271" customFormat="false" ht="15" hidden="false" customHeight="false" outlineLevel="0" collapsed="false">
      <c r="A1271" s="42" t="s">
        <v>351</v>
      </c>
      <c r="B1271" s="32"/>
      <c r="C1271" s="0" t="s">
        <v>2153</v>
      </c>
      <c r="D1271" s="47"/>
      <c r="E1271" s="0" t="n">
        <v>8000</v>
      </c>
      <c r="F1271" s="0" t="n">
        <v>8144.65</v>
      </c>
      <c r="G1271" s="0" t="n">
        <f aca="false">(((F1271*3.7852*35.81)/1000)/(H1271^2))*1.2732</f>
        <v>20.8935441507116</v>
      </c>
      <c r="H1271" s="0" t="n">
        <v>8.20209975</v>
      </c>
      <c r="I1271" s="0" t="n">
        <v>14.7427831698403</v>
      </c>
      <c r="J1271" s="0" t="n">
        <v>130.009325504884</v>
      </c>
      <c r="K1271" s="0" t="n">
        <v>0.00593973</v>
      </c>
      <c r="L1271" s="0" t="n">
        <v>0.005</v>
      </c>
      <c r="M1271" s="0" t="n">
        <v>0</v>
      </c>
      <c r="N1271" s="0" t="n">
        <v>2.20756078199647</v>
      </c>
      <c r="O1271" s="0" t="n">
        <f aca="false">(N1271/2204.59)*EXP(L1271*M1271)</f>
        <v>0.00100134754398617</v>
      </c>
      <c r="P1271" s="0" t="n">
        <v>0.107322321005691</v>
      </c>
      <c r="Q1271" s="0" t="n">
        <v>0.0548813846852914</v>
      </c>
      <c r="R1271" s="0" t="n">
        <f aca="false">18.998926608387*(I1271/Hoja4!$CJ$2)</f>
        <v>0.0538506950748927</v>
      </c>
      <c r="S1271" s="0" t="n">
        <v>1.14894745568521</v>
      </c>
      <c r="T1271" s="0" t="n">
        <v>5.58086552427142E-005</v>
      </c>
      <c r="U1271" s="0" t="n">
        <f aca="false">(SQRT(((P1271/G1271)^2)+((Q1271/H1271)^2)+((R1271/I1271)^2)+((S1271/J1271)^2)+((T1271/K1271)^2)))*O1271</f>
        <v>1.58605326387686E-005</v>
      </c>
      <c r="V1271" s="0" t="n">
        <f aca="false">O1271&gt;U1271</f>
        <v>1</v>
      </c>
      <c r="W1271" s="0" t="n">
        <v>120074.80894424</v>
      </c>
      <c r="X1271" s="0" t="n">
        <v>4.994E-006</v>
      </c>
      <c r="Y1271" s="0" t="n">
        <f aca="false">(W1271*X1271)*EXP(L1271*M1271)</f>
        <v>0.599653595867535</v>
      </c>
      <c r="Z1271" s="0" t="n">
        <v>214210.290852283</v>
      </c>
      <c r="AA1271" s="0" t="n">
        <v>6507.82824848106</v>
      </c>
      <c r="AB1271" s="0" t="n">
        <f aca="false">X1271*0.1</f>
        <v>4.994E-007</v>
      </c>
      <c r="AC1271" s="0" t="n">
        <f aca="false">(SQRT(((AA1271/W1271)^2)+((AB1271/X1271)^2)))*Y1271</f>
        <v>0.0682063081988534</v>
      </c>
      <c r="AD1271" s="0" t="n">
        <v>5.223868284E-006</v>
      </c>
      <c r="AE1271" s="0" t="n">
        <f aca="false">(W1271*AD1271)*EXP(L1271*M1271)</f>
        <v>0.627254986151175</v>
      </c>
      <c r="AF1271" s="0" t="n">
        <v>214210.290852283</v>
      </c>
      <c r="AG1271" s="0" t="n">
        <v>6507.82824848106</v>
      </c>
      <c r="AH1271" s="0" t="n">
        <f aca="false">AD1271*0.1</f>
        <v>5.223868284E-007</v>
      </c>
      <c r="AI1271" s="0" t="n">
        <f aca="false">(SQRT(((AG1271/W1271)^2)+((AH1271/AD1271)^2)))*AE1271</f>
        <v>0.0713457689564916</v>
      </c>
      <c r="AJ1271" s="0" t="n">
        <v>3.02832944E-007</v>
      </c>
      <c r="AK1271" s="0" t="n">
        <f aca="false">(W1271*AJ1271)*EXP(L1271*M1271)</f>
        <v>0.0363626078928217</v>
      </c>
      <c r="AL1271" s="0" t="n">
        <v>214210.290852283</v>
      </c>
      <c r="AM1271" s="0" t="n">
        <v>6507.82824848106</v>
      </c>
      <c r="AN1271" s="0" t="n">
        <f aca="false">AJ1271*0.1</f>
        <v>3.02832944E-008</v>
      </c>
      <c r="AO1271" s="0" t="n">
        <f aca="false">(SQRT(((AM1271/W1271)^2)+((AN1271/AJ1271)^2)))*AK1271</f>
        <v>0.00413598660617343</v>
      </c>
    </row>
    <row r="1272" customFormat="false" ht="15" hidden="false" customHeight="false" outlineLevel="0" collapsed="false">
      <c r="A1272" s="42" t="s">
        <v>351</v>
      </c>
      <c r="B1272" s="32"/>
      <c r="C1272" s="0" t="s">
        <v>2122</v>
      </c>
      <c r="D1272" s="47"/>
      <c r="E1272" s="0" t="n">
        <v>7300</v>
      </c>
      <c r="F1272" s="0" t="n">
        <v>7206.72</v>
      </c>
      <c r="G1272" s="0" t="n">
        <f aca="false">(((F1272*3.7852*35.81)/1000)/(H1272^2))*1.2732</f>
        <v>19.4078623195053</v>
      </c>
      <c r="H1272" s="0" t="n">
        <v>8.005249356</v>
      </c>
      <c r="I1272" s="0" t="n">
        <v>18.8276975416783</v>
      </c>
      <c r="J1272" s="0" t="n">
        <v>68.0016224983599</v>
      </c>
      <c r="K1272" s="0" t="n">
        <v>3.82238500207701</v>
      </c>
      <c r="L1272" s="0" t="n">
        <v>0.005</v>
      </c>
      <c r="M1272" s="0" t="n">
        <v>0</v>
      </c>
      <c r="N1272" s="0" t="n">
        <v>839.709202099264</v>
      </c>
      <c r="O1272" s="0" t="n">
        <f aca="false">(N1272/2204.59)*EXP(L1272*M1272)</f>
        <v>0.380891323148188</v>
      </c>
      <c r="P1272" s="0" t="n">
        <v>0.575296534612654</v>
      </c>
      <c r="Q1272" s="0" t="n">
        <v>0.0436657928861363</v>
      </c>
      <c r="R1272" s="0" t="n">
        <f aca="false">11.8457570192522*(I1272/Hoja4!$BU$2)</f>
        <v>0.22193406139045</v>
      </c>
      <c r="S1272" s="0" t="n">
        <v>0.346725101597201</v>
      </c>
      <c r="T1272" s="0" t="n">
        <v>0.0215793379964769</v>
      </c>
      <c r="U1272" s="0" t="n">
        <f aca="false">(SQRT(((P1272/G1272)^2)+((Q1272/H1272)^2)+((R1272/I1272)^2)+((S1272/J1272)^2)+((T1272/K1272)^2)))*O1272</f>
        <v>0.0126628212323556</v>
      </c>
      <c r="V1272" s="0" t="n">
        <f aca="false">O1272&gt;U1272</f>
        <v>1</v>
      </c>
      <c r="W1272" s="0" t="n">
        <v>135685.944427564</v>
      </c>
      <c r="X1272" s="0" t="n">
        <v>4.994E-006</v>
      </c>
      <c r="Y1272" s="0" t="n">
        <f aca="false">(W1272*X1272)*EXP(L1272*M1272)</f>
        <v>0.677615606471255</v>
      </c>
      <c r="Z1272" s="0" t="n">
        <v>237960.899425584</v>
      </c>
      <c r="AA1272" s="0" t="n">
        <v>3748.14709444969</v>
      </c>
      <c r="AB1272" s="0" t="n">
        <f aca="false">X1272*0.1</f>
        <v>4.994E-007</v>
      </c>
      <c r="AC1272" s="0" t="n">
        <f aca="false">(SQRT(((AA1272/W1272)^2)+((AB1272/X1272)^2)))*Y1272</f>
        <v>0.0702993730891407</v>
      </c>
      <c r="AD1272" s="0" t="n">
        <v>5.223868284E-006</v>
      </c>
      <c r="AE1272" s="0" t="n">
        <f aca="false">(W1272*AD1272)*EXP(L1272*M1272)</f>
        <v>0.708805501679738</v>
      </c>
      <c r="AF1272" s="0" t="n">
        <v>237960.899425584</v>
      </c>
      <c r="AG1272" s="0" t="n">
        <v>3748.14709444969</v>
      </c>
      <c r="AH1272" s="0" t="n">
        <f aca="false">AD1272*0.1</f>
        <v>5.223868284E-007</v>
      </c>
      <c r="AI1272" s="0" t="n">
        <f aca="false">(SQRT(((AG1272/W1272)^2)+((AH1272/AD1272)^2)))*AE1272</f>
        <v>0.0735351753034532</v>
      </c>
      <c r="AJ1272" s="0" t="n">
        <v>3.02832944E-007</v>
      </c>
      <c r="AK1272" s="0" t="n">
        <f aca="false">(W1272*AJ1272)*EXP(L1272*M1272)</f>
        <v>0.0410901740104196</v>
      </c>
      <c r="AL1272" s="0" t="n">
        <v>237960.899425584</v>
      </c>
      <c r="AM1272" s="0" t="n">
        <v>3748.14709444969</v>
      </c>
      <c r="AN1272" s="0" t="n">
        <f aca="false">AJ1272*0.1</f>
        <v>3.02832944E-008</v>
      </c>
      <c r="AO1272" s="0" t="n">
        <f aca="false">(SQRT(((AM1272/W1272)^2)+((AN1272/AJ1272)^2)))*AK1272</f>
        <v>0.00426290871324366</v>
      </c>
    </row>
    <row r="1273" customFormat="false" ht="15" hidden="false" customHeight="false" outlineLevel="0" collapsed="false">
      <c r="A1273" s="42" t="s">
        <v>351</v>
      </c>
      <c r="B1273" s="32"/>
      <c r="C1273" s="0" t="s">
        <v>2154</v>
      </c>
      <c r="D1273" s="47"/>
      <c r="E1273" s="0" t="n">
        <v>5283</v>
      </c>
      <c r="F1273" s="0" t="n">
        <v>5315.115</v>
      </c>
      <c r="G1273" s="0" t="n">
        <f aca="false">(((F1273*3.7852*35.81)/1000)/(H1273^2))*1.2732</f>
        <v>13.634912478573</v>
      </c>
      <c r="H1273" s="0" t="n">
        <v>8.20209975</v>
      </c>
      <c r="I1273" s="0" t="n">
        <v>9.17782696595081</v>
      </c>
      <c r="J1273" s="0" t="n">
        <v>68.0020357347871</v>
      </c>
      <c r="K1273" s="0" t="n">
        <v>3.9836139795159</v>
      </c>
      <c r="L1273" s="0" t="n">
        <v>0.005</v>
      </c>
      <c r="M1273" s="0" t="n">
        <v>0</v>
      </c>
      <c r="N1273" s="0" t="n">
        <v>314.622227168255</v>
      </c>
      <c r="O1273" s="0" t="n">
        <f aca="false">(N1273/2204.59)*EXP(L1273*M1273)</f>
        <v>0.142712353393717</v>
      </c>
      <c r="P1273" s="0" t="n">
        <v>0.400684429145215</v>
      </c>
      <c r="Q1273" s="0" t="n">
        <v>0.0788250461799058</v>
      </c>
      <c r="R1273" s="0" t="n">
        <f aca="false">30.6123136425953*(I1273/Hoja4!$AL$2)</f>
        <v>0.461364202220599</v>
      </c>
      <c r="S1273" s="0" t="n">
        <v>0.388353619553598</v>
      </c>
      <c r="T1273" s="0" t="n">
        <v>0.0223763331258358</v>
      </c>
      <c r="U1273" s="0" t="n">
        <f aca="false">(SQRT(((P1273/G1273)^2)+((Q1273/H1273)^2)+((R1273/I1273)^2)+((S1273/J1273)^2)+((T1273/K1273)^2)))*O1273</f>
        <v>0.0084996161107335</v>
      </c>
      <c r="V1273" s="0" t="n">
        <f aca="false">O1273&gt;U1273</f>
        <v>1</v>
      </c>
      <c r="W1273" s="0" t="n">
        <v>48781.2057741296</v>
      </c>
      <c r="X1273" s="0" t="n">
        <v>4.994E-006</v>
      </c>
      <c r="Y1273" s="0" t="n">
        <f aca="false">(W1273*X1273)*EXP(L1273*M1273)</f>
        <v>0.243613341636003</v>
      </c>
      <c r="Z1273" s="0" t="n">
        <v>44299.0160687798</v>
      </c>
      <c r="AA1273" s="0" t="n">
        <v>804.406580767259</v>
      </c>
      <c r="AB1273" s="0" t="n">
        <f aca="false">X1273*0.1</f>
        <v>4.994E-007</v>
      </c>
      <c r="AC1273" s="0" t="n">
        <f aca="false">(SQRT(((AA1273/W1273)^2)+((AB1273/X1273)^2)))*Y1273</f>
        <v>0.0246903331287334</v>
      </c>
      <c r="AD1273" s="0" t="n">
        <v>5.223868284E-006</v>
      </c>
      <c r="AE1273" s="0" t="n">
        <f aca="false">(W1273*AD1273)*EXP(L1273*M1273)</f>
        <v>0.254826593698753</v>
      </c>
      <c r="AF1273" s="0" t="n">
        <v>44299.0160687798</v>
      </c>
      <c r="AG1273" s="0" t="n">
        <v>804.406580767259</v>
      </c>
      <c r="AH1273" s="0" t="n">
        <f aca="false">AD1273*0.1</f>
        <v>5.223868284E-007</v>
      </c>
      <c r="AI1273" s="0" t="n">
        <f aca="false">(SQRT(((AG1273/W1273)^2)+((AH1273/AD1273)^2)))*AE1273</f>
        <v>0.0258268017926682</v>
      </c>
      <c r="AJ1273" s="0" t="n">
        <v>3.02832944E-007</v>
      </c>
      <c r="AK1273" s="0" t="n">
        <f aca="false">(W1273*AJ1273)*EXP(L1273*M1273)</f>
        <v>0.0147725561564495</v>
      </c>
      <c r="AL1273" s="0" t="n">
        <v>44299.0160687798</v>
      </c>
      <c r="AM1273" s="0" t="n">
        <v>804.406580767259</v>
      </c>
      <c r="AN1273" s="0" t="n">
        <f aca="false">AJ1273*0.1</f>
        <v>3.02832944E-008</v>
      </c>
      <c r="AO1273" s="0" t="n">
        <f aca="false">(SQRT(((AM1273/W1273)^2)+((AN1273/AJ1273)^2)))*AK1273</f>
        <v>0.00149720590102424</v>
      </c>
    </row>
    <row r="1274" customFormat="false" ht="15" hidden="false" customHeight="false" outlineLevel="0" collapsed="false">
      <c r="A1274" s="42" t="s">
        <v>351</v>
      </c>
      <c r="B1274" s="40" t="s">
        <v>1820</v>
      </c>
      <c r="C1274" s="0" t="s">
        <v>2122</v>
      </c>
      <c r="D1274" s="41"/>
      <c r="E1274" s="0" t="n">
        <v>9685</v>
      </c>
      <c r="F1274" s="0" t="n">
        <v>9685</v>
      </c>
      <c r="G1274" s="0" t="n">
        <f aca="false">(((F1274*3.7852*35.81)/1000)/(H1274^2))*1.2732</f>
        <v>26.0819272240921</v>
      </c>
      <c r="H1274" s="0" t="n">
        <v>8.005249356</v>
      </c>
      <c r="I1274" s="0" t="n">
        <v>17.4040310639201</v>
      </c>
      <c r="J1274" s="0" t="n">
        <v>68.0016224983599</v>
      </c>
      <c r="K1274" s="0" t="n">
        <v>3.82238500207701</v>
      </c>
      <c r="L1274" s="0" t="n">
        <v>0.005</v>
      </c>
      <c r="M1274" s="0" t="n">
        <v>0</v>
      </c>
      <c r="N1274" s="0" t="n">
        <v>1043.14222495692</v>
      </c>
      <c r="O1274" s="0" t="n">
        <f aca="false">(N1274/2204.59)*EXP(L1274*M1274)</f>
        <v>0.473168355547707</v>
      </c>
      <c r="P1274" s="0" t="n">
        <v>1.328521888386</v>
      </c>
      <c r="Q1274" s="0" t="n">
        <v>0.0993471152211429</v>
      </c>
      <c r="R1274" s="0" t="n">
        <f aca="false">26.5039616037002*(I1274/Hoja4!$CT$2)</f>
        <v>0.135679717533648</v>
      </c>
      <c r="S1274" s="0" t="n">
        <v>0.346725101597201</v>
      </c>
      <c r="T1274" s="0" t="n">
        <v>0.0215793379964769</v>
      </c>
      <c r="U1274" s="0" t="n">
        <f aca="false">(SQRT(((P1274/G1274)^2)+((Q1274/H1274)^2)+((R1274/I1274)^2)+((S1274/J1274)^2)+((T1274/K1274)^2)))*O1274</f>
        <v>0.0253363234216658</v>
      </c>
      <c r="V1274" s="0" t="n">
        <f aca="false">O1274&gt;U1274</f>
        <v>1</v>
      </c>
      <c r="W1274" s="0" t="n">
        <v>168558.040854066</v>
      </c>
      <c r="X1274" s="0" t="n">
        <v>4.994E-006</v>
      </c>
      <c r="Y1274" s="0" t="n">
        <f aca="false">(W1274*X1274)*EXP(L1274*M1274)</f>
        <v>0.841778856025207</v>
      </c>
      <c r="Z1274" s="0" t="n">
        <v>237960.899425584</v>
      </c>
      <c r="AA1274" s="0" t="n">
        <v>3748.14709444969</v>
      </c>
      <c r="AB1274" s="0" t="n">
        <f aca="false">X1274*0.1</f>
        <v>4.994E-007</v>
      </c>
      <c r="AC1274" s="0" t="n">
        <f aca="false">(SQRT(((AA1274/W1274)^2)+((AB1274/X1274)^2)))*Y1274</f>
        <v>0.0862339212833512</v>
      </c>
      <c r="AD1274" s="0" t="n">
        <v>5.223868284E-006</v>
      </c>
      <c r="AE1274" s="0" t="n">
        <f aca="false">(W1274*AD1274)*EXP(L1274*M1274)</f>
        <v>0.880525003630734</v>
      </c>
      <c r="AF1274" s="0" t="n">
        <v>237960.899425584</v>
      </c>
      <c r="AG1274" s="0" t="n">
        <v>3748.14709444969</v>
      </c>
      <c r="AH1274" s="0" t="n">
        <f aca="false">AD1274*0.1</f>
        <v>5.223868284E-007</v>
      </c>
      <c r="AI1274" s="0" t="n">
        <f aca="false">(SQRT(((AG1274/W1274)^2)+((AH1274/AD1274)^2)))*AE1274</f>
        <v>0.0902031730871147</v>
      </c>
      <c r="AJ1274" s="0" t="n">
        <v>3.02832944E-007</v>
      </c>
      <c r="AK1274" s="0" t="n">
        <f aca="false">(W1274*AJ1274)*EXP(L1274*M1274)</f>
        <v>0.0510449277467092</v>
      </c>
      <c r="AL1274" s="0" t="n">
        <v>237960.899425584</v>
      </c>
      <c r="AM1274" s="0" t="n">
        <v>3748.14709444969</v>
      </c>
      <c r="AN1274" s="0" t="n">
        <f aca="false">AJ1274*0.1</f>
        <v>3.02832944E-008</v>
      </c>
      <c r="AO1274" s="0" t="n">
        <f aca="false">(SQRT(((AM1274/W1274)^2)+((AN1274/AJ1274)^2)))*AK1274</f>
        <v>0.00522916945432549</v>
      </c>
    </row>
    <row r="1275" customFormat="false" ht="15" hidden="false" customHeight="false" outlineLevel="0" collapsed="false">
      <c r="A1275" s="42" t="s">
        <v>351</v>
      </c>
      <c r="B1275" s="32"/>
      <c r="C1275" s="0" t="s">
        <v>2153</v>
      </c>
      <c r="D1275" s="47"/>
      <c r="E1275" s="0" t="n">
        <v>8000</v>
      </c>
      <c r="F1275" s="0" t="n">
        <v>8144.65</v>
      </c>
      <c r="G1275" s="0" t="n">
        <f aca="false">(((F1275*3.7852*35.81)/1000)/(H1275^2))*1.2732</f>
        <v>20.8935441507116</v>
      </c>
      <c r="H1275" s="0" t="n">
        <v>8.20209975</v>
      </c>
      <c r="I1275" s="0" t="n">
        <v>14.7427831698403</v>
      </c>
      <c r="J1275" s="0" t="n">
        <v>130.009325504884</v>
      </c>
      <c r="K1275" s="0" t="n">
        <v>0.00593973</v>
      </c>
      <c r="L1275" s="0" t="n">
        <v>0.005</v>
      </c>
      <c r="M1275" s="0" t="n">
        <v>0</v>
      </c>
      <c r="N1275" s="0" t="n">
        <v>2.20756078199647</v>
      </c>
      <c r="O1275" s="0" t="n">
        <f aca="false">(N1275/2204.59)*EXP(L1275*M1275)</f>
        <v>0.00100134754398617</v>
      </c>
      <c r="P1275" s="0" t="n">
        <v>0.107322321005691</v>
      </c>
      <c r="Q1275" s="0" t="n">
        <v>0.0548813846852914</v>
      </c>
      <c r="R1275" s="0" t="n">
        <f aca="false">18.998926608387*(I1275/Hoja4!$CJ$2)</f>
        <v>0.0538506950748927</v>
      </c>
      <c r="S1275" s="0" t="n">
        <v>1.14894745568521</v>
      </c>
      <c r="T1275" s="0" t="n">
        <v>5.58086552427142E-005</v>
      </c>
      <c r="U1275" s="0" t="n">
        <f aca="false">(SQRT(((P1275/G1275)^2)+((Q1275/H1275)^2)+((R1275/I1275)^2)+((S1275/J1275)^2)+((T1275/K1275)^2)))*O1275</f>
        <v>1.58605326387686E-005</v>
      </c>
      <c r="V1275" s="0" t="n">
        <f aca="false">O1275&gt;U1275</f>
        <v>1</v>
      </c>
      <c r="W1275" s="0" t="n">
        <v>120074.80894424</v>
      </c>
      <c r="X1275" s="0" t="n">
        <v>4.994E-006</v>
      </c>
      <c r="Y1275" s="0" t="n">
        <f aca="false">(W1275*X1275)*EXP(L1275*M1275)</f>
        <v>0.599653595867535</v>
      </c>
      <c r="Z1275" s="0" t="n">
        <v>214210.290852283</v>
      </c>
      <c r="AA1275" s="0" t="n">
        <v>6507.82824848106</v>
      </c>
      <c r="AB1275" s="0" t="n">
        <f aca="false">X1275*0.1</f>
        <v>4.994E-007</v>
      </c>
      <c r="AC1275" s="0" t="n">
        <f aca="false">(SQRT(((AA1275/W1275)^2)+((AB1275/X1275)^2)))*Y1275</f>
        <v>0.0682063081988534</v>
      </c>
      <c r="AD1275" s="0" t="n">
        <v>5.223868284E-006</v>
      </c>
      <c r="AE1275" s="0" t="n">
        <f aca="false">(W1275*AD1275)*EXP(L1275*M1275)</f>
        <v>0.627254986151175</v>
      </c>
      <c r="AF1275" s="0" t="n">
        <v>214210.290852283</v>
      </c>
      <c r="AG1275" s="0" t="n">
        <v>6507.82824848106</v>
      </c>
      <c r="AH1275" s="0" t="n">
        <f aca="false">AD1275*0.1</f>
        <v>5.223868284E-007</v>
      </c>
      <c r="AI1275" s="0" t="n">
        <f aca="false">(SQRT(((AG1275/W1275)^2)+((AH1275/AD1275)^2)))*AE1275</f>
        <v>0.0713457689564916</v>
      </c>
      <c r="AJ1275" s="0" t="n">
        <v>3.02832944E-007</v>
      </c>
      <c r="AK1275" s="0" t="n">
        <f aca="false">(W1275*AJ1275)*EXP(L1275*M1275)</f>
        <v>0.0363626078928217</v>
      </c>
      <c r="AL1275" s="0" t="n">
        <v>214210.290852283</v>
      </c>
      <c r="AM1275" s="0" t="n">
        <v>6507.82824848106</v>
      </c>
      <c r="AN1275" s="0" t="n">
        <f aca="false">AJ1275*0.1</f>
        <v>3.02832944E-008</v>
      </c>
      <c r="AO1275" s="0" t="n">
        <f aca="false">(SQRT(((AM1275/W1275)^2)+((AN1275/AJ1275)^2)))*AK1275</f>
        <v>0.00413598660617343</v>
      </c>
    </row>
    <row r="1276" customFormat="false" ht="15" hidden="false" customHeight="false" outlineLevel="0" collapsed="false">
      <c r="A1276" s="42" t="s">
        <v>351</v>
      </c>
      <c r="B1276" s="32"/>
      <c r="C1276" s="0" t="s">
        <v>2122</v>
      </c>
      <c r="D1276" s="47"/>
      <c r="E1276" s="0" t="n">
        <v>7300</v>
      </c>
      <c r="F1276" s="0" t="n">
        <v>7206.72</v>
      </c>
      <c r="G1276" s="0" t="n">
        <f aca="false">(((F1276*3.7852*35.81)/1000)/(H1276^2))*1.2732</f>
        <v>19.4078623195053</v>
      </c>
      <c r="H1276" s="0" t="n">
        <v>8.005249356</v>
      </c>
      <c r="I1276" s="0" t="n">
        <v>18.8276975416783</v>
      </c>
      <c r="J1276" s="0" t="n">
        <v>68.0016224983599</v>
      </c>
      <c r="K1276" s="0" t="n">
        <v>3.82238500207701</v>
      </c>
      <c r="L1276" s="0" t="n">
        <v>0.005</v>
      </c>
      <c r="M1276" s="0" t="n">
        <v>0</v>
      </c>
      <c r="N1276" s="0" t="n">
        <v>839.709202099264</v>
      </c>
      <c r="O1276" s="0" t="n">
        <f aca="false">(N1276/2204.59)*EXP(L1276*M1276)</f>
        <v>0.380891323148188</v>
      </c>
      <c r="P1276" s="0" t="n">
        <v>0.575296534612654</v>
      </c>
      <c r="Q1276" s="0" t="n">
        <v>0.0436657928861363</v>
      </c>
      <c r="R1276" s="0" t="n">
        <f aca="false">11.8457570192522*(I1276/Hoja4!$BU$2)</f>
        <v>0.22193406139045</v>
      </c>
      <c r="S1276" s="0" t="n">
        <v>0.346725101597201</v>
      </c>
      <c r="T1276" s="0" t="n">
        <v>0.0215793379964769</v>
      </c>
      <c r="U1276" s="0" t="n">
        <f aca="false">(SQRT(((P1276/G1276)^2)+((Q1276/H1276)^2)+((R1276/I1276)^2)+((S1276/J1276)^2)+((T1276/K1276)^2)))*O1276</f>
        <v>0.0126628212323556</v>
      </c>
      <c r="V1276" s="0" t="n">
        <f aca="false">O1276&gt;U1276</f>
        <v>1</v>
      </c>
      <c r="W1276" s="0" t="n">
        <v>135685.944427564</v>
      </c>
      <c r="X1276" s="0" t="n">
        <v>4.994E-006</v>
      </c>
      <c r="Y1276" s="0" t="n">
        <f aca="false">(W1276*X1276)*EXP(L1276*M1276)</f>
        <v>0.677615606471255</v>
      </c>
      <c r="Z1276" s="0" t="n">
        <v>237960.899425584</v>
      </c>
      <c r="AA1276" s="0" t="n">
        <v>3748.14709444969</v>
      </c>
      <c r="AB1276" s="0" t="n">
        <f aca="false">X1276*0.1</f>
        <v>4.994E-007</v>
      </c>
      <c r="AC1276" s="0" t="n">
        <f aca="false">(SQRT(((AA1276/W1276)^2)+((AB1276/X1276)^2)))*Y1276</f>
        <v>0.0702993730891407</v>
      </c>
      <c r="AD1276" s="0" t="n">
        <v>5.223868284E-006</v>
      </c>
      <c r="AE1276" s="0" t="n">
        <f aca="false">(W1276*AD1276)*EXP(L1276*M1276)</f>
        <v>0.708805501679738</v>
      </c>
      <c r="AF1276" s="0" t="n">
        <v>237960.899425584</v>
      </c>
      <c r="AG1276" s="0" t="n">
        <v>3748.14709444969</v>
      </c>
      <c r="AH1276" s="0" t="n">
        <f aca="false">AD1276*0.1</f>
        <v>5.223868284E-007</v>
      </c>
      <c r="AI1276" s="0" t="n">
        <f aca="false">(SQRT(((AG1276/W1276)^2)+((AH1276/AD1276)^2)))*AE1276</f>
        <v>0.0735351753034532</v>
      </c>
      <c r="AJ1276" s="0" t="n">
        <v>3.02832944E-007</v>
      </c>
      <c r="AK1276" s="0" t="n">
        <f aca="false">(W1276*AJ1276)*EXP(L1276*M1276)</f>
        <v>0.0410901740104196</v>
      </c>
      <c r="AL1276" s="0" t="n">
        <v>237960.899425584</v>
      </c>
      <c r="AM1276" s="0" t="n">
        <v>3748.14709444969</v>
      </c>
      <c r="AN1276" s="0" t="n">
        <f aca="false">AJ1276*0.1</f>
        <v>3.02832944E-008</v>
      </c>
      <c r="AO1276" s="0" t="n">
        <f aca="false">(SQRT(((AM1276/W1276)^2)+((AN1276/AJ1276)^2)))*AK1276</f>
        <v>0.00426290871324366</v>
      </c>
    </row>
    <row r="1277" customFormat="false" ht="15" hidden="false" customHeight="false" outlineLevel="0" collapsed="false">
      <c r="A1277" s="42" t="s">
        <v>351</v>
      </c>
      <c r="B1277" s="32"/>
      <c r="C1277" s="0" t="s">
        <v>2154</v>
      </c>
      <c r="D1277" s="47"/>
      <c r="E1277" s="0" t="n">
        <v>5283</v>
      </c>
      <c r="F1277" s="0" t="n">
        <v>5315.115</v>
      </c>
      <c r="G1277" s="0" t="n">
        <f aca="false">(((F1277*3.7852*35.81)/1000)/(H1277^2))*1.2732</f>
        <v>13.634912478573</v>
      </c>
      <c r="H1277" s="0" t="n">
        <v>8.20209975</v>
      </c>
      <c r="I1277" s="0" t="n">
        <v>9.17782696595081</v>
      </c>
      <c r="J1277" s="0" t="n">
        <v>68.0020357347871</v>
      </c>
      <c r="K1277" s="0" t="n">
        <v>3.9836139795159</v>
      </c>
      <c r="L1277" s="0" t="n">
        <v>0.005</v>
      </c>
      <c r="M1277" s="0" t="n">
        <v>0</v>
      </c>
      <c r="N1277" s="0" t="n">
        <v>314.622227168255</v>
      </c>
      <c r="O1277" s="0" t="n">
        <f aca="false">(N1277/2204.59)*EXP(L1277*M1277)</f>
        <v>0.142712353393717</v>
      </c>
      <c r="P1277" s="0" t="n">
        <v>0.400684429145215</v>
      </c>
      <c r="Q1277" s="0" t="n">
        <v>0.0788250461799058</v>
      </c>
      <c r="R1277" s="0" t="n">
        <f aca="false">30.6123136425953*(I1277/Hoja4!$AL$2)</f>
        <v>0.461364202220599</v>
      </c>
      <c r="S1277" s="0" t="n">
        <v>0.388353619553598</v>
      </c>
      <c r="T1277" s="0" t="n">
        <v>0.0223763331258358</v>
      </c>
      <c r="U1277" s="0" t="n">
        <f aca="false">(SQRT(((P1277/G1277)^2)+((Q1277/H1277)^2)+((R1277/I1277)^2)+((S1277/J1277)^2)+((T1277/K1277)^2)))*O1277</f>
        <v>0.0084996161107335</v>
      </c>
      <c r="V1277" s="0" t="n">
        <f aca="false">O1277&gt;U1277</f>
        <v>1</v>
      </c>
      <c r="W1277" s="0" t="n">
        <v>48781.2057741296</v>
      </c>
      <c r="X1277" s="0" t="n">
        <v>4.994E-006</v>
      </c>
      <c r="Y1277" s="0" t="n">
        <f aca="false">(W1277*X1277)*EXP(L1277*M1277)</f>
        <v>0.243613341636003</v>
      </c>
      <c r="Z1277" s="0" t="n">
        <v>44299.0160687798</v>
      </c>
      <c r="AA1277" s="0" t="n">
        <v>804.406580767259</v>
      </c>
      <c r="AB1277" s="0" t="n">
        <f aca="false">X1277*0.1</f>
        <v>4.994E-007</v>
      </c>
      <c r="AC1277" s="0" t="n">
        <f aca="false">(SQRT(((AA1277/W1277)^2)+((AB1277/X1277)^2)))*Y1277</f>
        <v>0.0246903331287334</v>
      </c>
      <c r="AD1277" s="0" t="n">
        <v>5.223868284E-006</v>
      </c>
      <c r="AE1277" s="0" t="n">
        <f aca="false">(W1277*AD1277)*EXP(L1277*M1277)</f>
        <v>0.254826593698753</v>
      </c>
      <c r="AF1277" s="0" t="n">
        <v>44299.0160687798</v>
      </c>
      <c r="AG1277" s="0" t="n">
        <v>804.406580767259</v>
      </c>
      <c r="AH1277" s="0" t="n">
        <f aca="false">AD1277*0.1</f>
        <v>5.223868284E-007</v>
      </c>
      <c r="AI1277" s="0" t="n">
        <f aca="false">(SQRT(((AG1277/W1277)^2)+((AH1277/AD1277)^2)))*AE1277</f>
        <v>0.0258268017926682</v>
      </c>
      <c r="AJ1277" s="0" t="n">
        <v>3.02832944E-007</v>
      </c>
      <c r="AK1277" s="0" t="n">
        <f aca="false">(W1277*AJ1277)*EXP(L1277*M1277)</f>
        <v>0.0147725561564495</v>
      </c>
      <c r="AL1277" s="0" t="n">
        <v>44299.0160687798</v>
      </c>
      <c r="AM1277" s="0" t="n">
        <v>804.406580767259</v>
      </c>
      <c r="AN1277" s="0" t="n">
        <f aca="false">AJ1277*0.1</f>
        <v>3.02832944E-008</v>
      </c>
      <c r="AO1277" s="0" t="n">
        <f aca="false">(SQRT(((AM1277/W1277)^2)+((AN1277/AJ1277)^2)))*AK1277</f>
        <v>0.00149720590102424</v>
      </c>
    </row>
    <row r="1278" customFormat="false" ht="15" hidden="false" customHeight="false" outlineLevel="0" collapsed="false">
      <c r="A1278" s="42" t="s">
        <v>351</v>
      </c>
      <c r="B1278" s="40" t="s">
        <v>1823</v>
      </c>
      <c r="C1278" s="0" t="s">
        <v>2122</v>
      </c>
      <c r="D1278" s="41"/>
      <c r="E1278" s="0" t="n">
        <v>9685</v>
      </c>
      <c r="F1278" s="0" t="n">
        <v>9685</v>
      </c>
      <c r="G1278" s="0" t="n">
        <f aca="false">(((F1278*3.7852*35.81)/1000)/(H1278^2))*1.2732</f>
        <v>26.0819272240921</v>
      </c>
      <c r="H1278" s="0" t="n">
        <v>8.005249356</v>
      </c>
      <c r="I1278" s="0" t="n">
        <v>17.4040310639201</v>
      </c>
      <c r="J1278" s="0" t="n">
        <v>68.0016224983599</v>
      </c>
      <c r="K1278" s="0" t="n">
        <v>3.82238500207701</v>
      </c>
      <c r="L1278" s="0" t="n">
        <v>0.005</v>
      </c>
      <c r="M1278" s="0" t="n">
        <v>0</v>
      </c>
      <c r="N1278" s="0" t="n">
        <v>1043.14222495692</v>
      </c>
      <c r="O1278" s="0" t="n">
        <f aca="false">(N1278/2204.59)*EXP(L1278*M1278)</f>
        <v>0.473168355547707</v>
      </c>
      <c r="P1278" s="0" t="n">
        <v>1.328521888386</v>
      </c>
      <c r="Q1278" s="0" t="n">
        <v>0.0993471152211429</v>
      </c>
      <c r="R1278" s="0" t="n">
        <f aca="false">26.5039616037002*(I1278/Hoja4!$CT$2)</f>
        <v>0.135679717533648</v>
      </c>
      <c r="S1278" s="0" t="n">
        <v>0.346725101597201</v>
      </c>
      <c r="T1278" s="0" t="n">
        <v>0.0215793379964769</v>
      </c>
      <c r="U1278" s="0" t="n">
        <f aca="false">(SQRT(((P1278/G1278)^2)+((Q1278/H1278)^2)+((R1278/I1278)^2)+((S1278/J1278)^2)+((T1278/K1278)^2)))*O1278</f>
        <v>0.0253363234216658</v>
      </c>
      <c r="V1278" s="0" t="n">
        <f aca="false">O1278&gt;U1278</f>
        <v>1</v>
      </c>
      <c r="W1278" s="0" t="n">
        <v>168558.040854066</v>
      </c>
      <c r="X1278" s="0" t="n">
        <v>4.994E-006</v>
      </c>
      <c r="Y1278" s="0" t="n">
        <f aca="false">(W1278*X1278)*EXP(L1278*M1278)</f>
        <v>0.841778856025207</v>
      </c>
      <c r="Z1278" s="0" t="n">
        <v>237960.899425584</v>
      </c>
      <c r="AA1278" s="0" t="n">
        <v>3748.14709444969</v>
      </c>
      <c r="AB1278" s="0" t="n">
        <f aca="false">X1278*0.1</f>
        <v>4.994E-007</v>
      </c>
      <c r="AC1278" s="0" t="n">
        <f aca="false">(SQRT(((AA1278/W1278)^2)+((AB1278/X1278)^2)))*Y1278</f>
        <v>0.0862339212833512</v>
      </c>
      <c r="AD1278" s="0" t="n">
        <v>5.223868284E-006</v>
      </c>
      <c r="AE1278" s="0" t="n">
        <f aca="false">(W1278*AD1278)*EXP(L1278*M1278)</f>
        <v>0.880525003630734</v>
      </c>
      <c r="AF1278" s="0" t="n">
        <v>237960.899425584</v>
      </c>
      <c r="AG1278" s="0" t="n">
        <v>3748.14709444969</v>
      </c>
      <c r="AH1278" s="0" t="n">
        <f aca="false">AD1278*0.1</f>
        <v>5.223868284E-007</v>
      </c>
      <c r="AI1278" s="0" t="n">
        <f aca="false">(SQRT(((AG1278/W1278)^2)+((AH1278/AD1278)^2)))*AE1278</f>
        <v>0.0902031730871147</v>
      </c>
      <c r="AJ1278" s="0" t="n">
        <v>3.02832944E-007</v>
      </c>
      <c r="AK1278" s="0" t="n">
        <f aca="false">(W1278*AJ1278)*EXP(L1278*M1278)</f>
        <v>0.0510449277467092</v>
      </c>
      <c r="AL1278" s="0" t="n">
        <v>237960.899425584</v>
      </c>
      <c r="AM1278" s="0" t="n">
        <v>3748.14709444969</v>
      </c>
      <c r="AN1278" s="0" t="n">
        <f aca="false">AJ1278*0.1</f>
        <v>3.02832944E-008</v>
      </c>
      <c r="AO1278" s="0" t="n">
        <f aca="false">(SQRT(((AM1278/W1278)^2)+((AN1278/AJ1278)^2)))*AK1278</f>
        <v>0.00522916945432549</v>
      </c>
    </row>
    <row r="1279" customFormat="false" ht="15" hidden="false" customHeight="false" outlineLevel="0" collapsed="false">
      <c r="A1279" s="42" t="s">
        <v>351</v>
      </c>
      <c r="B1279" s="32"/>
      <c r="C1279" s="0" t="s">
        <v>2153</v>
      </c>
      <c r="D1279" s="47"/>
      <c r="E1279" s="0" t="n">
        <v>8000</v>
      </c>
      <c r="F1279" s="0" t="n">
        <v>8144.65</v>
      </c>
      <c r="G1279" s="0" t="n">
        <f aca="false">(((F1279*3.7852*35.81)/1000)/(H1279^2))*1.2732</f>
        <v>20.8935441507116</v>
      </c>
      <c r="H1279" s="0" t="n">
        <v>8.20209975</v>
      </c>
      <c r="I1279" s="0" t="n">
        <v>14.7427831698403</v>
      </c>
      <c r="J1279" s="0" t="n">
        <v>130.009325504884</v>
      </c>
      <c r="K1279" s="0" t="n">
        <v>0.00593973</v>
      </c>
      <c r="L1279" s="0" t="n">
        <v>0.005</v>
      </c>
      <c r="M1279" s="0" t="n">
        <v>0</v>
      </c>
      <c r="N1279" s="0" t="n">
        <v>2.20756078199647</v>
      </c>
      <c r="O1279" s="0" t="n">
        <f aca="false">(N1279/2204.59)*EXP(L1279*M1279)</f>
        <v>0.00100134754398617</v>
      </c>
      <c r="P1279" s="0" t="n">
        <v>0.107322321005691</v>
      </c>
      <c r="Q1279" s="0" t="n">
        <v>0.0548813846852914</v>
      </c>
      <c r="R1279" s="0" t="n">
        <f aca="false">18.998926608387*(I1279/Hoja4!$CJ$2)</f>
        <v>0.0538506950748927</v>
      </c>
      <c r="S1279" s="0" t="n">
        <v>1.14894745568521</v>
      </c>
      <c r="T1279" s="0" t="n">
        <v>5.58086552427142E-005</v>
      </c>
      <c r="U1279" s="0" t="n">
        <f aca="false">(SQRT(((P1279/G1279)^2)+((Q1279/H1279)^2)+((R1279/I1279)^2)+((S1279/J1279)^2)+((T1279/K1279)^2)))*O1279</f>
        <v>1.58605326387686E-005</v>
      </c>
      <c r="V1279" s="0" t="n">
        <f aca="false">O1279&gt;U1279</f>
        <v>1</v>
      </c>
      <c r="W1279" s="0" t="n">
        <v>120074.80894424</v>
      </c>
      <c r="X1279" s="0" t="n">
        <v>4.994E-006</v>
      </c>
      <c r="Y1279" s="0" t="n">
        <f aca="false">(W1279*X1279)*EXP(L1279*M1279)</f>
        <v>0.599653595867535</v>
      </c>
      <c r="Z1279" s="0" t="n">
        <v>214210.290852283</v>
      </c>
      <c r="AA1279" s="0" t="n">
        <v>6507.82824848106</v>
      </c>
      <c r="AB1279" s="0" t="n">
        <f aca="false">X1279*0.1</f>
        <v>4.994E-007</v>
      </c>
      <c r="AC1279" s="0" t="n">
        <f aca="false">(SQRT(((AA1279/W1279)^2)+((AB1279/X1279)^2)))*Y1279</f>
        <v>0.0682063081988534</v>
      </c>
      <c r="AD1279" s="0" t="n">
        <v>5.223868284E-006</v>
      </c>
      <c r="AE1279" s="0" t="n">
        <f aca="false">(W1279*AD1279)*EXP(L1279*M1279)</f>
        <v>0.627254986151175</v>
      </c>
      <c r="AF1279" s="0" t="n">
        <v>214210.290852283</v>
      </c>
      <c r="AG1279" s="0" t="n">
        <v>6507.82824848106</v>
      </c>
      <c r="AH1279" s="0" t="n">
        <f aca="false">AD1279*0.1</f>
        <v>5.223868284E-007</v>
      </c>
      <c r="AI1279" s="0" t="n">
        <f aca="false">(SQRT(((AG1279/W1279)^2)+((AH1279/AD1279)^2)))*AE1279</f>
        <v>0.0713457689564916</v>
      </c>
      <c r="AJ1279" s="0" t="n">
        <v>3.02832944E-007</v>
      </c>
      <c r="AK1279" s="0" t="n">
        <f aca="false">(W1279*AJ1279)*EXP(L1279*M1279)</f>
        <v>0.0363626078928217</v>
      </c>
      <c r="AL1279" s="0" t="n">
        <v>214210.290852283</v>
      </c>
      <c r="AM1279" s="0" t="n">
        <v>6507.82824848106</v>
      </c>
      <c r="AN1279" s="0" t="n">
        <f aca="false">AJ1279*0.1</f>
        <v>3.02832944E-008</v>
      </c>
      <c r="AO1279" s="0" t="n">
        <f aca="false">(SQRT(((AM1279/W1279)^2)+((AN1279/AJ1279)^2)))*AK1279</f>
        <v>0.00413598660617343</v>
      </c>
    </row>
    <row r="1280" customFormat="false" ht="15" hidden="false" customHeight="false" outlineLevel="0" collapsed="false">
      <c r="A1280" s="42" t="s">
        <v>351</v>
      </c>
      <c r="B1280" s="32"/>
      <c r="C1280" s="0" t="s">
        <v>2122</v>
      </c>
      <c r="D1280" s="47"/>
      <c r="E1280" s="0" t="n">
        <v>7300</v>
      </c>
      <c r="F1280" s="0" t="n">
        <v>7206.72</v>
      </c>
      <c r="G1280" s="0" t="n">
        <f aca="false">(((F1280*3.7852*35.81)/1000)/(H1280^2))*1.2732</f>
        <v>19.4078623195053</v>
      </c>
      <c r="H1280" s="0" t="n">
        <v>8.005249356</v>
      </c>
      <c r="I1280" s="0" t="n">
        <v>18.8276975416783</v>
      </c>
      <c r="J1280" s="0" t="n">
        <v>68.0016224983599</v>
      </c>
      <c r="K1280" s="0" t="n">
        <v>3.82238500207701</v>
      </c>
      <c r="L1280" s="0" t="n">
        <v>0.005</v>
      </c>
      <c r="M1280" s="0" t="n">
        <v>0</v>
      </c>
      <c r="N1280" s="0" t="n">
        <v>839.709202099264</v>
      </c>
      <c r="O1280" s="0" t="n">
        <f aca="false">(N1280/2204.59)*EXP(L1280*M1280)</f>
        <v>0.380891323148188</v>
      </c>
      <c r="P1280" s="0" t="n">
        <v>0.575296534612654</v>
      </c>
      <c r="Q1280" s="0" t="n">
        <v>0.0436657928861363</v>
      </c>
      <c r="R1280" s="0" t="n">
        <f aca="false">11.8457570192522*(I1280/Hoja4!$BU$2)</f>
        <v>0.22193406139045</v>
      </c>
      <c r="S1280" s="0" t="n">
        <v>0.346725101597201</v>
      </c>
      <c r="T1280" s="0" t="n">
        <v>0.0215793379964769</v>
      </c>
      <c r="U1280" s="0" t="n">
        <f aca="false">(SQRT(((P1280/G1280)^2)+((Q1280/H1280)^2)+((R1280/I1280)^2)+((S1280/J1280)^2)+((T1280/K1280)^2)))*O1280</f>
        <v>0.0126628212323556</v>
      </c>
      <c r="V1280" s="0" t="n">
        <f aca="false">O1280&gt;U1280</f>
        <v>1</v>
      </c>
      <c r="W1280" s="0" t="n">
        <v>135685.944427564</v>
      </c>
      <c r="X1280" s="0" t="n">
        <v>4.994E-006</v>
      </c>
      <c r="Y1280" s="0" t="n">
        <f aca="false">(W1280*X1280)*EXP(L1280*M1280)</f>
        <v>0.677615606471255</v>
      </c>
      <c r="Z1280" s="0" t="n">
        <v>237960.899425584</v>
      </c>
      <c r="AA1280" s="0" t="n">
        <v>3748.14709444969</v>
      </c>
      <c r="AB1280" s="0" t="n">
        <f aca="false">X1280*0.1</f>
        <v>4.994E-007</v>
      </c>
      <c r="AC1280" s="0" t="n">
        <f aca="false">(SQRT(((AA1280/W1280)^2)+((AB1280/X1280)^2)))*Y1280</f>
        <v>0.0702993730891407</v>
      </c>
      <c r="AD1280" s="0" t="n">
        <v>5.223868284E-006</v>
      </c>
      <c r="AE1280" s="0" t="n">
        <f aca="false">(W1280*AD1280)*EXP(L1280*M1280)</f>
        <v>0.708805501679738</v>
      </c>
      <c r="AF1280" s="0" t="n">
        <v>237960.899425584</v>
      </c>
      <c r="AG1280" s="0" t="n">
        <v>3748.14709444969</v>
      </c>
      <c r="AH1280" s="0" t="n">
        <f aca="false">AD1280*0.1</f>
        <v>5.223868284E-007</v>
      </c>
      <c r="AI1280" s="0" t="n">
        <f aca="false">(SQRT(((AG1280/W1280)^2)+((AH1280/AD1280)^2)))*AE1280</f>
        <v>0.0735351753034532</v>
      </c>
      <c r="AJ1280" s="0" t="n">
        <v>3.02832944E-007</v>
      </c>
      <c r="AK1280" s="0" t="n">
        <f aca="false">(W1280*AJ1280)*EXP(L1280*M1280)</f>
        <v>0.0410901740104196</v>
      </c>
      <c r="AL1280" s="0" t="n">
        <v>237960.899425584</v>
      </c>
      <c r="AM1280" s="0" t="n">
        <v>3748.14709444969</v>
      </c>
      <c r="AN1280" s="0" t="n">
        <f aca="false">AJ1280*0.1</f>
        <v>3.02832944E-008</v>
      </c>
      <c r="AO1280" s="0" t="n">
        <f aca="false">(SQRT(((AM1280/W1280)^2)+((AN1280/AJ1280)^2)))*AK1280</f>
        <v>0.00426290871324366</v>
      </c>
    </row>
    <row r="1281" customFormat="false" ht="15" hidden="false" customHeight="false" outlineLevel="0" collapsed="false">
      <c r="A1281" s="42" t="s">
        <v>351</v>
      </c>
      <c r="B1281" s="32"/>
      <c r="C1281" s="0" t="s">
        <v>2154</v>
      </c>
      <c r="D1281" s="47"/>
      <c r="E1281" s="0" t="n">
        <v>5283</v>
      </c>
      <c r="F1281" s="0" t="n">
        <v>5315.115</v>
      </c>
      <c r="G1281" s="0" t="n">
        <f aca="false">(((F1281*3.7852*35.81)/1000)/(H1281^2))*1.2732</f>
        <v>13.634912478573</v>
      </c>
      <c r="H1281" s="0" t="n">
        <v>8.20209975</v>
      </c>
      <c r="I1281" s="0" t="n">
        <v>9.17782696595081</v>
      </c>
      <c r="J1281" s="0" t="n">
        <v>68.0020357347871</v>
      </c>
      <c r="K1281" s="0" t="n">
        <v>3.9836139795159</v>
      </c>
      <c r="L1281" s="0" t="n">
        <v>0.005</v>
      </c>
      <c r="M1281" s="0" t="n">
        <v>0</v>
      </c>
      <c r="N1281" s="0" t="n">
        <v>314.622227168255</v>
      </c>
      <c r="O1281" s="0" t="n">
        <f aca="false">(N1281/2204.59)*EXP(L1281*M1281)</f>
        <v>0.142712353393717</v>
      </c>
      <c r="P1281" s="0" t="n">
        <v>0.400684429145215</v>
      </c>
      <c r="Q1281" s="0" t="n">
        <v>0.0788250461799058</v>
      </c>
      <c r="R1281" s="0" t="n">
        <f aca="false">30.6123136425953*(I1281/Hoja4!$AL$2)</f>
        <v>0.461364202220599</v>
      </c>
      <c r="S1281" s="0" t="n">
        <v>0.388353619553598</v>
      </c>
      <c r="T1281" s="0" t="n">
        <v>0.0223763331258358</v>
      </c>
      <c r="U1281" s="0" t="n">
        <f aca="false">(SQRT(((P1281/G1281)^2)+((Q1281/H1281)^2)+((R1281/I1281)^2)+((S1281/J1281)^2)+((T1281/K1281)^2)))*O1281</f>
        <v>0.0084996161107335</v>
      </c>
      <c r="V1281" s="0" t="n">
        <f aca="false">O1281&gt;U1281</f>
        <v>1</v>
      </c>
      <c r="W1281" s="0" t="n">
        <v>48781.2057741296</v>
      </c>
      <c r="X1281" s="0" t="n">
        <v>4.994E-006</v>
      </c>
      <c r="Y1281" s="0" t="n">
        <f aca="false">(W1281*X1281)*EXP(L1281*M1281)</f>
        <v>0.243613341636003</v>
      </c>
      <c r="Z1281" s="0" t="n">
        <v>44299.0160687798</v>
      </c>
      <c r="AA1281" s="0" t="n">
        <v>804.406580767259</v>
      </c>
      <c r="AB1281" s="0" t="n">
        <f aca="false">X1281*0.1</f>
        <v>4.994E-007</v>
      </c>
      <c r="AC1281" s="0" t="n">
        <f aca="false">(SQRT(((AA1281/W1281)^2)+((AB1281/X1281)^2)))*Y1281</f>
        <v>0.0246903331287334</v>
      </c>
      <c r="AD1281" s="0" t="n">
        <v>5.223868284E-006</v>
      </c>
      <c r="AE1281" s="0" t="n">
        <f aca="false">(W1281*AD1281)*EXP(L1281*M1281)</f>
        <v>0.254826593698753</v>
      </c>
      <c r="AF1281" s="0" t="n">
        <v>44299.0160687798</v>
      </c>
      <c r="AG1281" s="0" t="n">
        <v>804.406580767259</v>
      </c>
      <c r="AH1281" s="0" t="n">
        <f aca="false">AD1281*0.1</f>
        <v>5.223868284E-007</v>
      </c>
      <c r="AI1281" s="0" t="n">
        <f aca="false">(SQRT(((AG1281/W1281)^2)+((AH1281/AD1281)^2)))*AE1281</f>
        <v>0.0258268017926682</v>
      </c>
      <c r="AJ1281" s="0" t="n">
        <v>3.02832944E-007</v>
      </c>
      <c r="AK1281" s="0" t="n">
        <f aca="false">(W1281*AJ1281)*EXP(L1281*M1281)</f>
        <v>0.0147725561564495</v>
      </c>
      <c r="AL1281" s="0" t="n">
        <v>44299.0160687798</v>
      </c>
      <c r="AM1281" s="0" t="n">
        <v>804.406580767259</v>
      </c>
      <c r="AN1281" s="0" t="n">
        <f aca="false">AJ1281*0.1</f>
        <v>3.02832944E-008</v>
      </c>
      <c r="AO1281" s="0" t="n">
        <f aca="false">(SQRT(((AM1281/W1281)^2)+((AN1281/AJ1281)^2)))*AK1281</f>
        <v>0.00149720590102424</v>
      </c>
    </row>
    <row r="1282" customFormat="false" ht="15" hidden="false" customHeight="false" outlineLevel="0" collapsed="false">
      <c r="A1282" s="42" t="s">
        <v>351</v>
      </c>
      <c r="B1282" s="40" t="s">
        <v>1826</v>
      </c>
      <c r="C1282" s="0" t="s">
        <v>2122</v>
      </c>
      <c r="D1282" s="41"/>
      <c r="E1282" s="0" t="n">
        <v>9685</v>
      </c>
      <c r="F1282" s="0" t="n">
        <v>9685</v>
      </c>
      <c r="G1282" s="0" t="n">
        <f aca="false">(((F1282*3.7852*35.81)/1000)/(H1282^2))*1.2732</f>
        <v>26.0819272240921</v>
      </c>
      <c r="H1282" s="0" t="n">
        <v>8.005249356</v>
      </c>
      <c r="I1282" s="0" t="n">
        <v>17.4040310639201</v>
      </c>
      <c r="J1282" s="0" t="n">
        <v>68.0016224983599</v>
      </c>
      <c r="K1282" s="0" t="n">
        <v>3.82238500207701</v>
      </c>
      <c r="L1282" s="0" t="n">
        <v>0.005</v>
      </c>
      <c r="M1282" s="0" t="n">
        <v>0</v>
      </c>
      <c r="N1282" s="0" t="n">
        <v>1043.14222495692</v>
      </c>
      <c r="O1282" s="0" t="n">
        <f aca="false">(N1282/2204.59)*EXP(L1282*M1282)</f>
        <v>0.473168355547707</v>
      </c>
      <c r="P1282" s="0" t="n">
        <v>1.328521888386</v>
      </c>
      <c r="Q1282" s="0" t="n">
        <v>0.0993471152211429</v>
      </c>
      <c r="R1282" s="0" t="n">
        <f aca="false">26.5039616037002*(I1282/Hoja4!$CT$2)</f>
        <v>0.135679717533648</v>
      </c>
      <c r="S1282" s="0" t="n">
        <v>0.346725101597201</v>
      </c>
      <c r="T1282" s="0" t="n">
        <v>0.0215793379964769</v>
      </c>
      <c r="U1282" s="0" t="n">
        <f aca="false">(SQRT(((P1282/G1282)^2)+((Q1282/H1282)^2)+((R1282/I1282)^2)+((S1282/J1282)^2)+((T1282/K1282)^2)))*O1282</f>
        <v>0.0253363234216658</v>
      </c>
      <c r="V1282" s="0" t="n">
        <f aca="false">O1282&gt;U1282</f>
        <v>1</v>
      </c>
      <c r="W1282" s="0" t="n">
        <v>168558.040854066</v>
      </c>
      <c r="X1282" s="0" t="n">
        <v>4.994E-006</v>
      </c>
      <c r="Y1282" s="0" t="n">
        <f aca="false">(W1282*X1282)*EXP(L1282*M1282)</f>
        <v>0.841778856025207</v>
      </c>
      <c r="Z1282" s="0" t="n">
        <v>237960.899425584</v>
      </c>
      <c r="AA1282" s="0" t="n">
        <v>3748.14709444969</v>
      </c>
      <c r="AB1282" s="0" t="n">
        <f aca="false">X1282*0.1</f>
        <v>4.994E-007</v>
      </c>
      <c r="AC1282" s="0" t="n">
        <f aca="false">(SQRT(((AA1282/W1282)^2)+((AB1282/X1282)^2)))*Y1282</f>
        <v>0.0862339212833512</v>
      </c>
      <c r="AD1282" s="0" t="n">
        <v>5.223868284E-006</v>
      </c>
      <c r="AE1282" s="0" t="n">
        <f aca="false">(W1282*AD1282)*EXP(L1282*M1282)</f>
        <v>0.880525003630734</v>
      </c>
      <c r="AF1282" s="0" t="n">
        <v>237960.899425584</v>
      </c>
      <c r="AG1282" s="0" t="n">
        <v>3748.14709444969</v>
      </c>
      <c r="AH1282" s="0" t="n">
        <f aca="false">AD1282*0.1</f>
        <v>5.223868284E-007</v>
      </c>
      <c r="AI1282" s="0" t="n">
        <f aca="false">(SQRT(((AG1282/W1282)^2)+((AH1282/AD1282)^2)))*AE1282</f>
        <v>0.0902031730871147</v>
      </c>
      <c r="AJ1282" s="0" t="n">
        <v>3.02832944E-007</v>
      </c>
      <c r="AK1282" s="0" t="n">
        <f aca="false">(W1282*AJ1282)*EXP(L1282*M1282)</f>
        <v>0.0510449277467092</v>
      </c>
      <c r="AL1282" s="0" t="n">
        <v>237960.899425584</v>
      </c>
      <c r="AM1282" s="0" t="n">
        <v>3748.14709444969</v>
      </c>
      <c r="AN1282" s="0" t="n">
        <f aca="false">AJ1282*0.1</f>
        <v>3.02832944E-008</v>
      </c>
      <c r="AO1282" s="0" t="n">
        <f aca="false">(SQRT(((AM1282/W1282)^2)+((AN1282/AJ1282)^2)))*AK1282</f>
        <v>0.00522916945432549</v>
      </c>
    </row>
    <row r="1283" customFormat="false" ht="15" hidden="false" customHeight="false" outlineLevel="0" collapsed="false">
      <c r="A1283" s="42" t="s">
        <v>351</v>
      </c>
      <c r="B1283" s="32"/>
      <c r="C1283" s="0" t="s">
        <v>2153</v>
      </c>
      <c r="D1283" s="47"/>
      <c r="E1283" s="0" t="n">
        <v>8000</v>
      </c>
      <c r="F1283" s="0" t="n">
        <v>8144.65</v>
      </c>
      <c r="G1283" s="0" t="n">
        <f aca="false">(((F1283*3.7852*35.81)/1000)/(H1283^2))*1.2732</f>
        <v>20.8935441507116</v>
      </c>
      <c r="H1283" s="0" t="n">
        <v>8.20209975</v>
      </c>
      <c r="I1283" s="0" t="n">
        <v>14.7427831698403</v>
      </c>
      <c r="J1283" s="0" t="n">
        <v>130.009325504884</v>
      </c>
      <c r="K1283" s="0" t="n">
        <v>0.00593973</v>
      </c>
      <c r="L1283" s="0" t="n">
        <v>0.005</v>
      </c>
      <c r="M1283" s="0" t="n">
        <v>0</v>
      </c>
      <c r="N1283" s="0" t="n">
        <v>2.20756078199647</v>
      </c>
      <c r="O1283" s="0" t="n">
        <f aca="false">(N1283/2204.59)*EXP(L1283*M1283)</f>
        <v>0.00100134754398617</v>
      </c>
      <c r="P1283" s="0" t="n">
        <v>0.107322321005691</v>
      </c>
      <c r="Q1283" s="0" t="n">
        <v>0.0548813846852914</v>
      </c>
      <c r="R1283" s="0" t="n">
        <f aca="false">18.998926608387*(I1283/Hoja4!$CJ$2)</f>
        <v>0.0538506950748927</v>
      </c>
      <c r="S1283" s="0" t="n">
        <v>1.14894745568521</v>
      </c>
      <c r="T1283" s="0" t="n">
        <v>5.58086552427142E-005</v>
      </c>
      <c r="U1283" s="0" t="n">
        <f aca="false">(SQRT(((P1283/G1283)^2)+((Q1283/H1283)^2)+((R1283/I1283)^2)+((S1283/J1283)^2)+((T1283/K1283)^2)))*O1283</f>
        <v>1.58605326387686E-005</v>
      </c>
      <c r="V1283" s="0" t="n">
        <f aca="false">O1283&gt;U1283</f>
        <v>1</v>
      </c>
      <c r="W1283" s="0" t="n">
        <v>120074.80894424</v>
      </c>
      <c r="X1283" s="0" t="n">
        <v>4.994E-006</v>
      </c>
      <c r="Y1283" s="0" t="n">
        <f aca="false">(W1283*X1283)*EXP(L1283*M1283)</f>
        <v>0.599653595867535</v>
      </c>
      <c r="Z1283" s="0" t="n">
        <v>214210.290852283</v>
      </c>
      <c r="AA1283" s="0" t="n">
        <v>6507.82824848106</v>
      </c>
      <c r="AB1283" s="0" t="n">
        <f aca="false">X1283*0.1</f>
        <v>4.994E-007</v>
      </c>
      <c r="AC1283" s="0" t="n">
        <f aca="false">(SQRT(((AA1283/W1283)^2)+((AB1283/X1283)^2)))*Y1283</f>
        <v>0.0682063081988534</v>
      </c>
      <c r="AD1283" s="0" t="n">
        <v>5.223868284E-006</v>
      </c>
      <c r="AE1283" s="0" t="n">
        <f aca="false">(W1283*AD1283)*EXP(L1283*M1283)</f>
        <v>0.627254986151175</v>
      </c>
      <c r="AF1283" s="0" t="n">
        <v>214210.290852283</v>
      </c>
      <c r="AG1283" s="0" t="n">
        <v>6507.82824848106</v>
      </c>
      <c r="AH1283" s="0" t="n">
        <f aca="false">AD1283*0.1</f>
        <v>5.223868284E-007</v>
      </c>
      <c r="AI1283" s="0" t="n">
        <f aca="false">(SQRT(((AG1283/W1283)^2)+((AH1283/AD1283)^2)))*AE1283</f>
        <v>0.0713457689564916</v>
      </c>
      <c r="AJ1283" s="0" t="n">
        <v>3.02832944E-007</v>
      </c>
      <c r="AK1283" s="0" t="n">
        <f aca="false">(W1283*AJ1283)*EXP(L1283*M1283)</f>
        <v>0.0363626078928217</v>
      </c>
      <c r="AL1283" s="0" t="n">
        <v>214210.290852283</v>
      </c>
      <c r="AM1283" s="0" t="n">
        <v>6507.82824848106</v>
      </c>
      <c r="AN1283" s="0" t="n">
        <f aca="false">AJ1283*0.1</f>
        <v>3.02832944E-008</v>
      </c>
      <c r="AO1283" s="0" t="n">
        <f aca="false">(SQRT(((AM1283/W1283)^2)+((AN1283/AJ1283)^2)))*AK1283</f>
        <v>0.00413598660617343</v>
      </c>
    </row>
    <row r="1284" customFormat="false" ht="15" hidden="false" customHeight="false" outlineLevel="0" collapsed="false">
      <c r="A1284" s="42" t="s">
        <v>351</v>
      </c>
      <c r="B1284" s="32"/>
      <c r="C1284" s="0" t="s">
        <v>2122</v>
      </c>
      <c r="D1284" s="47"/>
      <c r="E1284" s="0" t="n">
        <v>7300</v>
      </c>
      <c r="F1284" s="0" t="n">
        <v>7206.72</v>
      </c>
      <c r="G1284" s="0" t="n">
        <f aca="false">(((F1284*3.7852*35.81)/1000)/(H1284^2))*1.2732</f>
        <v>19.4078623195053</v>
      </c>
      <c r="H1284" s="0" t="n">
        <v>8.005249356</v>
      </c>
      <c r="I1284" s="0" t="n">
        <v>18.8276975416783</v>
      </c>
      <c r="J1284" s="0" t="n">
        <v>68.0016224983599</v>
      </c>
      <c r="K1284" s="0" t="n">
        <v>3.82238500207701</v>
      </c>
      <c r="L1284" s="0" t="n">
        <v>0.005</v>
      </c>
      <c r="M1284" s="0" t="n">
        <v>0</v>
      </c>
      <c r="N1284" s="0" t="n">
        <v>839.709202099264</v>
      </c>
      <c r="O1284" s="0" t="n">
        <f aca="false">(N1284/2204.59)*EXP(L1284*M1284)</f>
        <v>0.380891323148188</v>
      </c>
      <c r="P1284" s="0" t="n">
        <v>0.575296534612654</v>
      </c>
      <c r="Q1284" s="0" t="n">
        <v>0.0436657928861363</v>
      </c>
      <c r="R1284" s="0" t="n">
        <f aca="false">11.8457570192522*(I1284/Hoja4!$BU$2)</f>
        <v>0.22193406139045</v>
      </c>
      <c r="S1284" s="0" t="n">
        <v>0.346725101597201</v>
      </c>
      <c r="T1284" s="0" t="n">
        <v>0.0215793379964769</v>
      </c>
      <c r="U1284" s="0" t="n">
        <f aca="false">(SQRT(((P1284/G1284)^2)+((Q1284/H1284)^2)+((R1284/I1284)^2)+((S1284/J1284)^2)+((T1284/K1284)^2)))*O1284</f>
        <v>0.0126628212323556</v>
      </c>
      <c r="V1284" s="0" t="n">
        <f aca="false">O1284&gt;U1284</f>
        <v>1</v>
      </c>
      <c r="W1284" s="0" t="n">
        <v>135685.944427564</v>
      </c>
      <c r="X1284" s="0" t="n">
        <v>4.994E-006</v>
      </c>
      <c r="Y1284" s="0" t="n">
        <f aca="false">(W1284*X1284)*EXP(L1284*M1284)</f>
        <v>0.677615606471255</v>
      </c>
      <c r="Z1284" s="0" t="n">
        <v>237960.899425584</v>
      </c>
      <c r="AA1284" s="0" t="n">
        <v>3748.14709444969</v>
      </c>
      <c r="AB1284" s="0" t="n">
        <f aca="false">X1284*0.1</f>
        <v>4.994E-007</v>
      </c>
      <c r="AC1284" s="0" t="n">
        <f aca="false">(SQRT(((AA1284/W1284)^2)+((AB1284/X1284)^2)))*Y1284</f>
        <v>0.0702993730891407</v>
      </c>
      <c r="AD1284" s="0" t="n">
        <v>5.223868284E-006</v>
      </c>
      <c r="AE1284" s="0" t="n">
        <f aca="false">(W1284*AD1284)*EXP(L1284*M1284)</f>
        <v>0.708805501679738</v>
      </c>
      <c r="AF1284" s="0" t="n">
        <v>237960.899425584</v>
      </c>
      <c r="AG1284" s="0" t="n">
        <v>3748.14709444969</v>
      </c>
      <c r="AH1284" s="0" t="n">
        <f aca="false">AD1284*0.1</f>
        <v>5.223868284E-007</v>
      </c>
      <c r="AI1284" s="0" t="n">
        <f aca="false">(SQRT(((AG1284/W1284)^2)+((AH1284/AD1284)^2)))*AE1284</f>
        <v>0.0735351753034532</v>
      </c>
      <c r="AJ1284" s="0" t="n">
        <v>3.02832944E-007</v>
      </c>
      <c r="AK1284" s="0" t="n">
        <f aca="false">(W1284*AJ1284)*EXP(L1284*M1284)</f>
        <v>0.0410901740104196</v>
      </c>
      <c r="AL1284" s="0" t="n">
        <v>237960.899425584</v>
      </c>
      <c r="AM1284" s="0" t="n">
        <v>3748.14709444969</v>
      </c>
      <c r="AN1284" s="0" t="n">
        <f aca="false">AJ1284*0.1</f>
        <v>3.02832944E-008</v>
      </c>
      <c r="AO1284" s="0" t="n">
        <f aca="false">(SQRT(((AM1284/W1284)^2)+((AN1284/AJ1284)^2)))*AK1284</f>
        <v>0.00426290871324366</v>
      </c>
    </row>
    <row r="1285" customFormat="false" ht="15" hidden="false" customHeight="false" outlineLevel="0" collapsed="false">
      <c r="A1285" s="42" t="s">
        <v>351</v>
      </c>
      <c r="B1285" s="32"/>
      <c r="C1285" s="0" t="s">
        <v>2154</v>
      </c>
      <c r="D1285" s="47"/>
      <c r="E1285" s="0" t="n">
        <v>5283</v>
      </c>
      <c r="F1285" s="0" t="n">
        <v>5315.115</v>
      </c>
      <c r="G1285" s="0" t="n">
        <f aca="false">(((F1285*3.7852*35.81)/1000)/(H1285^2))*1.2732</f>
        <v>13.634912478573</v>
      </c>
      <c r="H1285" s="0" t="n">
        <v>8.20209975</v>
      </c>
      <c r="I1285" s="0" t="n">
        <v>9.17782696595081</v>
      </c>
      <c r="J1285" s="0" t="n">
        <v>68.0020357347871</v>
      </c>
      <c r="K1285" s="0" t="n">
        <v>3.9836139795159</v>
      </c>
      <c r="L1285" s="0" t="n">
        <v>0.005</v>
      </c>
      <c r="M1285" s="0" t="n">
        <v>0</v>
      </c>
      <c r="N1285" s="0" t="n">
        <v>314.622227168255</v>
      </c>
      <c r="O1285" s="0" t="n">
        <f aca="false">(N1285/2204.59)*EXP(L1285*M1285)</f>
        <v>0.142712353393717</v>
      </c>
      <c r="P1285" s="0" t="n">
        <v>0.400684429145215</v>
      </c>
      <c r="Q1285" s="0" t="n">
        <v>0.0788250461799058</v>
      </c>
      <c r="R1285" s="0" t="n">
        <f aca="false">30.6123136425953*(I1285/Hoja4!$AL$2)</f>
        <v>0.461364202220599</v>
      </c>
      <c r="S1285" s="0" t="n">
        <v>0.388353619553598</v>
      </c>
      <c r="T1285" s="0" t="n">
        <v>0.0223763331258358</v>
      </c>
      <c r="U1285" s="0" t="n">
        <f aca="false">(SQRT(((P1285/G1285)^2)+((Q1285/H1285)^2)+((R1285/I1285)^2)+((S1285/J1285)^2)+((T1285/K1285)^2)))*O1285</f>
        <v>0.0084996161107335</v>
      </c>
      <c r="V1285" s="0" t="n">
        <f aca="false">O1285&gt;U1285</f>
        <v>1</v>
      </c>
      <c r="W1285" s="0" t="n">
        <v>48781.2057741296</v>
      </c>
      <c r="X1285" s="0" t="n">
        <v>4.994E-006</v>
      </c>
      <c r="Y1285" s="0" t="n">
        <f aca="false">(W1285*X1285)*EXP(L1285*M1285)</f>
        <v>0.243613341636003</v>
      </c>
      <c r="Z1285" s="0" t="n">
        <v>44299.0160687798</v>
      </c>
      <c r="AA1285" s="0" t="n">
        <v>804.406580767259</v>
      </c>
      <c r="AB1285" s="0" t="n">
        <f aca="false">X1285*0.1</f>
        <v>4.994E-007</v>
      </c>
      <c r="AC1285" s="0" t="n">
        <f aca="false">(SQRT(((AA1285/W1285)^2)+((AB1285/X1285)^2)))*Y1285</f>
        <v>0.0246903331287334</v>
      </c>
      <c r="AD1285" s="0" t="n">
        <v>5.223868284E-006</v>
      </c>
      <c r="AE1285" s="0" t="n">
        <f aca="false">(W1285*AD1285)*EXP(L1285*M1285)</f>
        <v>0.254826593698753</v>
      </c>
      <c r="AF1285" s="0" t="n">
        <v>44299.0160687798</v>
      </c>
      <c r="AG1285" s="0" t="n">
        <v>804.406580767259</v>
      </c>
      <c r="AH1285" s="0" t="n">
        <f aca="false">AD1285*0.1</f>
        <v>5.223868284E-007</v>
      </c>
      <c r="AI1285" s="0" t="n">
        <f aca="false">(SQRT(((AG1285/W1285)^2)+((AH1285/AD1285)^2)))*AE1285</f>
        <v>0.0258268017926682</v>
      </c>
      <c r="AJ1285" s="0" t="n">
        <v>3.02832944E-007</v>
      </c>
      <c r="AK1285" s="0" t="n">
        <f aca="false">(W1285*AJ1285)*EXP(L1285*M1285)</f>
        <v>0.0147725561564495</v>
      </c>
      <c r="AL1285" s="0" t="n">
        <v>44299.0160687798</v>
      </c>
      <c r="AM1285" s="0" t="n">
        <v>804.406580767259</v>
      </c>
      <c r="AN1285" s="0" t="n">
        <f aca="false">AJ1285*0.1</f>
        <v>3.02832944E-008</v>
      </c>
      <c r="AO1285" s="0" t="n">
        <f aca="false">(SQRT(((AM1285/W1285)^2)+((AN1285/AJ1285)^2)))*AK1285</f>
        <v>0.00149720590102424</v>
      </c>
    </row>
    <row r="1286" customFormat="false" ht="15" hidden="false" customHeight="false" outlineLevel="0" collapsed="false">
      <c r="A1286" s="42" t="s">
        <v>351</v>
      </c>
      <c r="B1286" s="50" t="s">
        <v>1829</v>
      </c>
      <c r="C1286" s="0" t="s">
        <v>2122</v>
      </c>
      <c r="D1286" s="41"/>
      <c r="E1286" s="0" t="n">
        <v>9685</v>
      </c>
      <c r="F1286" s="0" t="n">
        <v>9685</v>
      </c>
      <c r="G1286" s="0" t="n">
        <f aca="false">(((F1286*3.7852*35.81)/1000)/(H1286^2))*1.2732</f>
        <v>26.0819272240921</v>
      </c>
      <c r="H1286" s="0" t="n">
        <v>8.005249356</v>
      </c>
      <c r="I1286" s="0" t="n">
        <v>17.4040310639201</v>
      </c>
      <c r="J1286" s="0" t="n">
        <v>68.0016224983599</v>
      </c>
      <c r="K1286" s="0" t="n">
        <v>3.82238500207701</v>
      </c>
      <c r="L1286" s="0" t="n">
        <v>0.005</v>
      </c>
      <c r="M1286" s="0" t="n">
        <v>0</v>
      </c>
      <c r="N1286" s="0" t="n">
        <v>1043.14222495692</v>
      </c>
      <c r="O1286" s="0" t="n">
        <f aca="false">(N1286/2204.59)*EXP(L1286*M1286)</f>
        <v>0.473168355547707</v>
      </c>
      <c r="P1286" s="0" t="n">
        <v>1.328521888386</v>
      </c>
      <c r="Q1286" s="0" t="n">
        <v>0.0993471152211429</v>
      </c>
      <c r="R1286" s="0" t="n">
        <f aca="false">26.5039616037002*(I1286/Hoja4!$CT$2)</f>
        <v>0.135679717533648</v>
      </c>
      <c r="S1286" s="0" t="n">
        <v>0.346725101597201</v>
      </c>
      <c r="T1286" s="0" t="n">
        <v>0.0215793379964769</v>
      </c>
      <c r="U1286" s="0" t="n">
        <f aca="false">(SQRT(((P1286/G1286)^2)+((Q1286/H1286)^2)+((R1286/I1286)^2)+((S1286/J1286)^2)+((T1286/K1286)^2)))*O1286</f>
        <v>0.0253363234216658</v>
      </c>
      <c r="V1286" s="0" t="n">
        <f aca="false">O1286&gt;U1286</f>
        <v>1</v>
      </c>
      <c r="W1286" s="0" t="n">
        <v>168558.040854066</v>
      </c>
      <c r="X1286" s="0" t="n">
        <v>4.994E-006</v>
      </c>
      <c r="Y1286" s="0" t="n">
        <f aca="false">(W1286*X1286)*EXP(L1286*M1286)</f>
        <v>0.841778856025207</v>
      </c>
      <c r="Z1286" s="0" t="n">
        <v>237960.899425584</v>
      </c>
      <c r="AA1286" s="0" t="n">
        <v>3748.14709444969</v>
      </c>
      <c r="AB1286" s="0" t="n">
        <f aca="false">X1286*0.1</f>
        <v>4.994E-007</v>
      </c>
      <c r="AC1286" s="0" t="n">
        <f aca="false">(SQRT(((AA1286/W1286)^2)+((AB1286/X1286)^2)))*Y1286</f>
        <v>0.0862339212833512</v>
      </c>
      <c r="AD1286" s="0" t="n">
        <v>5.223868284E-006</v>
      </c>
      <c r="AE1286" s="0" t="n">
        <f aca="false">(W1286*AD1286)*EXP(L1286*M1286)</f>
        <v>0.880525003630734</v>
      </c>
      <c r="AF1286" s="0" t="n">
        <v>237960.899425584</v>
      </c>
      <c r="AG1286" s="0" t="n">
        <v>3748.14709444969</v>
      </c>
      <c r="AH1286" s="0" t="n">
        <f aca="false">AD1286*0.1</f>
        <v>5.223868284E-007</v>
      </c>
      <c r="AI1286" s="0" t="n">
        <f aca="false">(SQRT(((AG1286/W1286)^2)+((AH1286/AD1286)^2)))*AE1286</f>
        <v>0.0902031730871147</v>
      </c>
      <c r="AJ1286" s="0" t="n">
        <v>3.02832944E-007</v>
      </c>
      <c r="AK1286" s="0" t="n">
        <f aca="false">(W1286*AJ1286)*EXP(L1286*M1286)</f>
        <v>0.0510449277467092</v>
      </c>
      <c r="AL1286" s="0" t="n">
        <v>237960.899425584</v>
      </c>
      <c r="AM1286" s="0" t="n">
        <v>3748.14709444969</v>
      </c>
      <c r="AN1286" s="0" t="n">
        <f aca="false">AJ1286*0.1</f>
        <v>3.02832944E-008</v>
      </c>
      <c r="AO1286" s="0" t="n">
        <f aca="false">(SQRT(((AM1286/W1286)^2)+((AN1286/AJ1286)^2)))*AK1286</f>
        <v>0.00522916945432549</v>
      </c>
    </row>
    <row r="1287" customFormat="false" ht="15" hidden="false" customHeight="false" outlineLevel="0" collapsed="false">
      <c r="A1287" s="42" t="s">
        <v>351</v>
      </c>
      <c r="B1287" s="32"/>
      <c r="C1287" s="0" t="s">
        <v>2153</v>
      </c>
      <c r="D1287" s="47"/>
      <c r="E1287" s="0" t="n">
        <v>8000</v>
      </c>
      <c r="F1287" s="0" t="n">
        <v>8144.65</v>
      </c>
      <c r="G1287" s="0" t="n">
        <f aca="false">(((F1287*3.7852*35.81)/1000)/(H1287^2))*1.2732</f>
        <v>20.8935441507116</v>
      </c>
      <c r="H1287" s="0" t="n">
        <v>8.20209975</v>
      </c>
      <c r="I1287" s="0" t="n">
        <v>14.7427831698403</v>
      </c>
      <c r="J1287" s="0" t="n">
        <v>130.009325504884</v>
      </c>
      <c r="K1287" s="0" t="n">
        <v>0.00593973</v>
      </c>
      <c r="L1287" s="0" t="n">
        <v>0.005</v>
      </c>
      <c r="M1287" s="0" t="n">
        <v>0</v>
      </c>
      <c r="N1287" s="0" t="n">
        <v>2.20756078199647</v>
      </c>
      <c r="O1287" s="0" t="n">
        <f aca="false">(N1287/2204.59)*EXP(L1287*M1287)</f>
        <v>0.00100134754398617</v>
      </c>
      <c r="P1287" s="0" t="n">
        <v>0.107322321005691</v>
      </c>
      <c r="Q1287" s="0" t="n">
        <v>0.0548813846852914</v>
      </c>
      <c r="R1287" s="0" t="n">
        <f aca="false">18.998926608387*(I1287/Hoja4!$CJ$2)</f>
        <v>0.0538506950748927</v>
      </c>
      <c r="S1287" s="0" t="n">
        <v>1.14894745568521</v>
      </c>
      <c r="T1287" s="0" t="n">
        <v>5.58086552427142E-005</v>
      </c>
      <c r="U1287" s="0" t="n">
        <f aca="false">(SQRT(((P1287/G1287)^2)+((Q1287/H1287)^2)+((R1287/I1287)^2)+((S1287/J1287)^2)+((T1287/K1287)^2)))*O1287</f>
        <v>1.58605326387686E-005</v>
      </c>
      <c r="V1287" s="0" t="n">
        <f aca="false">O1287&gt;U1287</f>
        <v>1</v>
      </c>
      <c r="W1287" s="0" t="n">
        <v>120074.80894424</v>
      </c>
      <c r="X1287" s="0" t="n">
        <v>4.994E-006</v>
      </c>
      <c r="Y1287" s="0" t="n">
        <f aca="false">(W1287*X1287)*EXP(L1287*M1287)</f>
        <v>0.599653595867535</v>
      </c>
      <c r="Z1287" s="0" t="n">
        <v>214210.290852283</v>
      </c>
      <c r="AA1287" s="0" t="n">
        <v>6507.82824848106</v>
      </c>
      <c r="AB1287" s="0" t="n">
        <f aca="false">X1287*0.1</f>
        <v>4.994E-007</v>
      </c>
      <c r="AC1287" s="0" t="n">
        <f aca="false">(SQRT(((AA1287/W1287)^2)+((AB1287/X1287)^2)))*Y1287</f>
        <v>0.0682063081988534</v>
      </c>
      <c r="AD1287" s="0" t="n">
        <v>5.223868284E-006</v>
      </c>
      <c r="AE1287" s="0" t="n">
        <f aca="false">(W1287*AD1287)*EXP(L1287*M1287)</f>
        <v>0.627254986151175</v>
      </c>
      <c r="AF1287" s="0" t="n">
        <v>214210.290852283</v>
      </c>
      <c r="AG1287" s="0" t="n">
        <v>6507.82824848106</v>
      </c>
      <c r="AH1287" s="0" t="n">
        <f aca="false">AD1287*0.1</f>
        <v>5.223868284E-007</v>
      </c>
      <c r="AI1287" s="0" t="n">
        <f aca="false">(SQRT(((AG1287/W1287)^2)+((AH1287/AD1287)^2)))*AE1287</f>
        <v>0.0713457689564916</v>
      </c>
      <c r="AJ1287" s="0" t="n">
        <v>3.02832944E-007</v>
      </c>
      <c r="AK1287" s="0" t="n">
        <f aca="false">(W1287*AJ1287)*EXP(L1287*M1287)</f>
        <v>0.0363626078928217</v>
      </c>
      <c r="AL1287" s="0" t="n">
        <v>214210.290852283</v>
      </c>
      <c r="AM1287" s="0" t="n">
        <v>6507.82824848106</v>
      </c>
      <c r="AN1287" s="0" t="n">
        <f aca="false">AJ1287*0.1</f>
        <v>3.02832944E-008</v>
      </c>
      <c r="AO1287" s="0" t="n">
        <f aca="false">(SQRT(((AM1287/W1287)^2)+((AN1287/AJ1287)^2)))*AK1287</f>
        <v>0.00413598660617343</v>
      </c>
    </row>
    <row r="1288" customFormat="false" ht="15" hidden="false" customHeight="false" outlineLevel="0" collapsed="false">
      <c r="A1288" s="42" t="s">
        <v>351</v>
      </c>
      <c r="B1288" s="32"/>
      <c r="C1288" s="0" t="s">
        <v>2122</v>
      </c>
      <c r="D1288" s="47"/>
      <c r="E1288" s="0" t="n">
        <v>7300</v>
      </c>
      <c r="F1288" s="0" t="n">
        <v>7206.72</v>
      </c>
      <c r="G1288" s="0" t="n">
        <f aca="false">(((F1288*3.7852*35.81)/1000)/(H1288^2))*1.2732</f>
        <v>19.4078623195053</v>
      </c>
      <c r="H1288" s="0" t="n">
        <v>8.005249356</v>
      </c>
      <c r="I1288" s="0" t="n">
        <v>18.8276975416783</v>
      </c>
      <c r="J1288" s="0" t="n">
        <v>68.0016224983599</v>
      </c>
      <c r="K1288" s="0" t="n">
        <v>3.82238500207701</v>
      </c>
      <c r="L1288" s="0" t="n">
        <v>0.005</v>
      </c>
      <c r="M1288" s="0" t="n">
        <v>0</v>
      </c>
      <c r="N1288" s="0" t="n">
        <v>839.709202099264</v>
      </c>
      <c r="O1288" s="0" t="n">
        <f aca="false">(N1288/2204.59)*EXP(L1288*M1288)</f>
        <v>0.380891323148188</v>
      </c>
      <c r="P1288" s="0" t="n">
        <v>0.575296534612654</v>
      </c>
      <c r="Q1288" s="0" t="n">
        <v>0.0436657928861363</v>
      </c>
      <c r="R1288" s="0" t="n">
        <f aca="false">11.8457570192522*(I1288/Hoja4!$BU$2)</f>
        <v>0.22193406139045</v>
      </c>
      <c r="S1288" s="0" t="n">
        <v>0.346725101597201</v>
      </c>
      <c r="T1288" s="0" t="n">
        <v>0.0215793379964769</v>
      </c>
      <c r="U1288" s="0" t="n">
        <f aca="false">(SQRT(((P1288/G1288)^2)+((Q1288/H1288)^2)+((R1288/I1288)^2)+((S1288/J1288)^2)+((T1288/K1288)^2)))*O1288</f>
        <v>0.0126628212323556</v>
      </c>
      <c r="V1288" s="0" t="n">
        <f aca="false">O1288&gt;U1288</f>
        <v>1</v>
      </c>
      <c r="W1288" s="0" t="n">
        <v>135685.944427564</v>
      </c>
      <c r="X1288" s="0" t="n">
        <v>4.994E-006</v>
      </c>
      <c r="Y1288" s="0" t="n">
        <f aca="false">(W1288*X1288)*EXP(L1288*M1288)</f>
        <v>0.677615606471255</v>
      </c>
      <c r="Z1288" s="0" t="n">
        <v>237960.899425584</v>
      </c>
      <c r="AA1288" s="0" t="n">
        <v>3748.14709444969</v>
      </c>
      <c r="AB1288" s="0" t="n">
        <f aca="false">X1288*0.1</f>
        <v>4.994E-007</v>
      </c>
      <c r="AC1288" s="0" t="n">
        <f aca="false">(SQRT(((AA1288/W1288)^2)+((AB1288/X1288)^2)))*Y1288</f>
        <v>0.0702993730891407</v>
      </c>
      <c r="AD1288" s="0" t="n">
        <v>5.223868284E-006</v>
      </c>
      <c r="AE1288" s="0" t="n">
        <f aca="false">(W1288*AD1288)*EXP(L1288*M1288)</f>
        <v>0.708805501679738</v>
      </c>
      <c r="AF1288" s="0" t="n">
        <v>237960.899425584</v>
      </c>
      <c r="AG1288" s="0" t="n">
        <v>3748.14709444969</v>
      </c>
      <c r="AH1288" s="0" t="n">
        <f aca="false">AD1288*0.1</f>
        <v>5.223868284E-007</v>
      </c>
      <c r="AI1288" s="0" t="n">
        <f aca="false">(SQRT(((AG1288/W1288)^2)+((AH1288/AD1288)^2)))*AE1288</f>
        <v>0.0735351753034532</v>
      </c>
      <c r="AJ1288" s="0" t="n">
        <v>3.02832944E-007</v>
      </c>
      <c r="AK1288" s="0" t="n">
        <f aca="false">(W1288*AJ1288)*EXP(L1288*M1288)</f>
        <v>0.0410901740104196</v>
      </c>
      <c r="AL1288" s="0" t="n">
        <v>237960.899425584</v>
      </c>
      <c r="AM1288" s="0" t="n">
        <v>3748.14709444969</v>
      </c>
      <c r="AN1288" s="0" t="n">
        <f aca="false">AJ1288*0.1</f>
        <v>3.02832944E-008</v>
      </c>
      <c r="AO1288" s="0" t="n">
        <f aca="false">(SQRT(((AM1288/W1288)^2)+((AN1288/AJ1288)^2)))*AK1288</f>
        <v>0.00426290871324366</v>
      </c>
    </row>
    <row r="1289" customFormat="false" ht="15" hidden="false" customHeight="false" outlineLevel="0" collapsed="false">
      <c r="A1289" s="42" t="s">
        <v>351</v>
      </c>
      <c r="B1289" s="32"/>
      <c r="C1289" s="0" t="s">
        <v>2154</v>
      </c>
      <c r="D1289" s="47"/>
      <c r="E1289" s="0" t="n">
        <v>5283</v>
      </c>
      <c r="F1289" s="0" t="n">
        <v>5315.115</v>
      </c>
      <c r="G1289" s="0" t="n">
        <f aca="false">(((F1289*3.7852*35.81)/1000)/(H1289^2))*1.2732</f>
        <v>13.634912478573</v>
      </c>
      <c r="H1289" s="0" t="n">
        <v>8.20209975</v>
      </c>
      <c r="I1289" s="0" t="n">
        <v>9.17782696595081</v>
      </c>
      <c r="J1289" s="0" t="n">
        <v>68.0020357347871</v>
      </c>
      <c r="K1289" s="0" t="n">
        <v>3.9836139795159</v>
      </c>
      <c r="L1289" s="0" t="n">
        <v>0.005</v>
      </c>
      <c r="M1289" s="0" t="n">
        <v>0</v>
      </c>
      <c r="N1289" s="0" t="n">
        <v>314.622227168255</v>
      </c>
      <c r="O1289" s="0" t="n">
        <f aca="false">(N1289/2204.59)*EXP(L1289*M1289)</f>
        <v>0.142712353393717</v>
      </c>
      <c r="P1289" s="0" t="n">
        <v>0.400684429145215</v>
      </c>
      <c r="Q1289" s="0" t="n">
        <v>0.0788250461799058</v>
      </c>
      <c r="R1289" s="0" t="n">
        <f aca="false">30.6123136425953*(I1289/Hoja4!$AL$2)</f>
        <v>0.461364202220599</v>
      </c>
      <c r="S1289" s="0" t="n">
        <v>0.388353619553598</v>
      </c>
      <c r="T1289" s="0" t="n">
        <v>0.0223763331258358</v>
      </c>
      <c r="U1289" s="0" t="n">
        <f aca="false">(SQRT(((P1289/G1289)^2)+((Q1289/H1289)^2)+((R1289/I1289)^2)+((S1289/J1289)^2)+((T1289/K1289)^2)))*O1289</f>
        <v>0.0084996161107335</v>
      </c>
      <c r="V1289" s="0" t="n">
        <f aca="false">O1289&gt;U1289</f>
        <v>1</v>
      </c>
      <c r="W1289" s="0" t="n">
        <v>48781.2057741296</v>
      </c>
      <c r="X1289" s="0" t="n">
        <v>4.994E-006</v>
      </c>
      <c r="Y1289" s="0" t="n">
        <f aca="false">(W1289*X1289)*EXP(L1289*M1289)</f>
        <v>0.243613341636003</v>
      </c>
      <c r="Z1289" s="0" t="n">
        <v>44299.0160687798</v>
      </c>
      <c r="AA1289" s="0" t="n">
        <v>804.406580767259</v>
      </c>
      <c r="AB1289" s="0" t="n">
        <f aca="false">X1289*0.1</f>
        <v>4.994E-007</v>
      </c>
      <c r="AC1289" s="0" t="n">
        <f aca="false">(SQRT(((AA1289/W1289)^2)+((AB1289/X1289)^2)))*Y1289</f>
        <v>0.0246903331287334</v>
      </c>
      <c r="AD1289" s="0" t="n">
        <v>5.223868284E-006</v>
      </c>
      <c r="AE1289" s="0" t="n">
        <f aca="false">(W1289*AD1289)*EXP(L1289*M1289)</f>
        <v>0.254826593698753</v>
      </c>
      <c r="AF1289" s="0" t="n">
        <v>44299.0160687798</v>
      </c>
      <c r="AG1289" s="0" t="n">
        <v>804.406580767259</v>
      </c>
      <c r="AH1289" s="0" t="n">
        <f aca="false">AD1289*0.1</f>
        <v>5.223868284E-007</v>
      </c>
      <c r="AI1289" s="0" t="n">
        <f aca="false">(SQRT(((AG1289/W1289)^2)+((AH1289/AD1289)^2)))*AE1289</f>
        <v>0.0258268017926682</v>
      </c>
      <c r="AJ1289" s="0" t="n">
        <v>3.02832944E-007</v>
      </c>
      <c r="AK1289" s="0" t="n">
        <f aca="false">(W1289*AJ1289)*EXP(L1289*M1289)</f>
        <v>0.0147725561564495</v>
      </c>
      <c r="AL1289" s="0" t="n">
        <v>44299.0160687798</v>
      </c>
      <c r="AM1289" s="0" t="n">
        <v>804.406580767259</v>
      </c>
      <c r="AN1289" s="0" t="n">
        <f aca="false">AJ1289*0.1</f>
        <v>3.02832944E-008</v>
      </c>
      <c r="AO1289" s="0" t="n">
        <f aca="false">(SQRT(((AM1289/W1289)^2)+((AN1289/AJ1289)^2)))*AK1289</f>
        <v>0.00149720590102424</v>
      </c>
    </row>
    <row r="1290" customFormat="false" ht="15" hidden="false" customHeight="false" outlineLevel="0" collapsed="false">
      <c r="A1290" s="42" t="s">
        <v>351</v>
      </c>
      <c r="B1290" s="40" t="s">
        <v>1833</v>
      </c>
      <c r="C1290" s="0" t="s">
        <v>2122</v>
      </c>
      <c r="D1290" s="41"/>
      <c r="E1290" s="0" t="n">
        <v>9685</v>
      </c>
      <c r="F1290" s="0" t="n">
        <v>9685</v>
      </c>
      <c r="G1290" s="0" t="n">
        <f aca="false">(((F1290*3.7852*35.81)/1000)/(H1290^2))*1.2732</f>
        <v>26.0819272240921</v>
      </c>
      <c r="H1290" s="0" t="n">
        <v>8.005249356</v>
      </c>
      <c r="I1290" s="0" t="n">
        <v>17.4040310639201</v>
      </c>
      <c r="J1290" s="0" t="n">
        <v>68.0016224983599</v>
      </c>
      <c r="K1290" s="0" t="n">
        <v>3.82238500207701</v>
      </c>
      <c r="L1290" s="0" t="n">
        <v>0.005</v>
      </c>
      <c r="M1290" s="0" t="n">
        <v>0</v>
      </c>
      <c r="N1290" s="0" t="n">
        <v>1043.14222495692</v>
      </c>
      <c r="O1290" s="0" t="n">
        <f aca="false">(N1290/2204.59)*EXP(L1290*M1290)</f>
        <v>0.473168355547707</v>
      </c>
      <c r="P1290" s="0" t="n">
        <v>1.328521888386</v>
      </c>
      <c r="Q1290" s="0" t="n">
        <v>0.0993471152211429</v>
      </c>
      <c r="R1290" s="0" t="n">
        <f aca="false">26.5039616037002*(I1290/Hoja4!$CT$2)</f>
        <v>0.135679717533648</v>
      </c>
      <c r="S1290" s="0" t="n">
        <v>0.346725101597201</v>
      </c>
      <c r="T1290" s="0" t="n">
        <v>0.0215793379964769</v>
      </c>
      <c r="U1290" s="0" t="n">
        <f aca="false">(SQRT(((P1290/G1290)^2)+((Q1290/H1290)^2)+((R1290/I1290)^2)+((S1290/J1290)^2)+((T1290/K1290)^2)))*O1290</f>
        <v>0.0253363234216658</v>
      </c>
      <c r="V1290" s="0" t="n">
        <f aca="false">O1290&gt;U1290</f>
        <v>1</v>
      </c>
      <c r="W1290" s="0" t="n">
        <v>168558.040854066</v>
      </c>
      <c r="X1290" s="0" t="n">
        <v>4.994E-006</v>
      </c>
      <c r="Y1290" s="0" t="n">
        <f aca="false">(W1290*X1290)*EXP(L1290*M1290)</f>
        <v>0.841778856025207</v>
      </c>
      <c r="Z1290" s="0" t="n">
        <v>237960.899425584</v>
      </c>
      <c r="AA1290" s="0" t="n">
        <v>3748.14709444969</v>
      </c>
      <c r="AB1290" s="0" t="n">
        <f aca="false">X1290*0.1</f>
        <v>4.994E-007</v>
      </c>
      <c r="AC1290" s="0" t="n">
        <f aca="false">(SQRT(((AA1290/W1290)^2)+((AB1290/X1290)^2)))*Y1290</f>
        <v>0.0862339212833512</v>
      </c>
      <c r="AD1290" s="0" t="n">
        <v>5.223868284E-006</v>
      </c>
      <c r="AE1290" s="0" t="n">
        <f aca="false">(W1290*AD1290)*EXP(L1290*M1290)</f>
        <v>0.880525003630734</v>
      </c>
      <c r="AF1290" s="0" t="n">
        <v>237960.899425584</v>
      </c>
      <c r="AG1290" s="0" t="n">
        <v>3748.14709444969</v>
      </c>
      <c r="AH1290" s="0" t="n">
        <f aca="false">AD1290*0.1</f>
        <v>5.223868284E-007</v>
      </c>
      <c r="AI1290" s="0" t="n">
        <f aca="false">(SQRT(((AG1290/W1290)^2)+((AH1290/AD1290)^2)))*AE1290</f>
        <v>0.0902031730871147</v>
      </c>
      <c r="AJ1290" s="0" t="n">
        <v>3.02832944E-007</v>
      </c>
      <c r="AK1290" s="0" t="n">
        <f aca="false">(W1290*AJ1290)*EXP(L1290*M1290)</f>
        <v>0.0510449277467092</v>
      </c>
      <c r="AL1290" s="0" t="n">
        <v>237960.899425584</v>
      </c>
      <c r="AM1290" s="0" t="n">
        <v>3748.14709444969</v>
      </c>
      <c r="AN1290" s="0" t="n">
        <f aca="false">AJ1290*0.1</f>
        <v>3.02832944E-008</v>
      </c>
      <c r="AO1290" s="0" t="n">
        <f aca="false">(SQRT(((AM1290/W1290)^2)+((AN1290/AJ1290)^2)))*AK1290</f>
        <v>0.00522916945432549</v>
      </c>
    </row>
    <row r="1291" customFormat="false" ht="15" hidden="false" customHeight="false" outlineLevel="0" collapsed="false">
      <c r="A1291" s="42" t="s">
        <v>351</v>
      </c>
      <c r="B1291" s="32"/>
      <c r="C1291" s="0" t="s">
        <v>2153</v>
      </c>
      <c r="D1291" s="47"/>
      <c r="E1291" s="0" t="n">
        <v>8000</v>
      </c>
      <c r="F1291" s="0" t="n">
        <v>8144.65</v>
      </c>
      <c r="G1291" s="0" t="n">
        <f aca="false">(((F1291*3.7852*35.81)/1000)/(H1291^2))*1.2732</f>
        <v>20.8935441507116</v>
      </c>
      <c r="H1291" s="0" t="n">
        <v>8.20209975</v>
      </c>
      <c r="I1291" s="0" t="n">
        <v>14.7427831698403</v>
      </c>
      <c r="J1291" s="0" t="n">
        <v>130.009325504884</v>
      </c>
      <c r="K1291" s="0" t="n">
        <v>0.00593973</v>
      </c>
      <c r="L1291" s="0" t="n">
        <v>0.005</v>
      </c>
      <c r="M1291" s="0" t="n">
        <v>0</v>
      </c>
      <c r="N1291" s="0" t="n">
        <v>2.20756078199647</v>
      </c>
      <c r="O1291" s="0" t="n">
        <f aca="false">(N1291/2204.59)*EXP(L1291*M1291)</f>
        <v>0.00100134754398617</v>
      </c>
      <c r="P1291" s="0" t="n">
        <v>0.107322321005691</v>
      </c>
      <c r="Q1291" s="0" t="n">
        <v>0.0548813846852914</v>
      </c>
      <c r="R1291" s="0" t="n">
        <f aca="false">18.998926608387*(I1291/Hoja4!$CJ$2)</f>
        <v>0.0538506950748927</v>
      </c>
      <c r="S1291" s="0" t="n">
        <v>1.14894745568521</v>
      </c>
      <c r="T1291" s="0" t="n">
        <v>5.58086552427142E-005</v>
      </c>
      <c r="U1291" s="0" t="n">
        <f aca="false">(SQRT(((P1291/G1291)^2)+((Q1291/H1291)^2)+((R1291/I1291)^2)+((S1291/J1291)^2)+((T1291/K1291)^2)))*O1291</f>
        <v>1.58605326387686E-005</v>
      </c>
      <c r="V1291" s="0" t="n">
        <f aca="false">O1291&gt;U1291</f>
        <v>1</v>
      </c>
      <c r="W1291" s="0" t="n">
        <v>120074.80894424</v>
      </c>
      <c r="X1291" s="0" t="n">
        <v>4.994E-006</v>
      </c>
      <c r="Y1291" s="0" t="n">
        <f aca="false">(W1291*X1291)*EXP(L1291*M1291)</f>
        <v>0.599653595867535</v>
      </c>
      <c r="Z1291" s="0" t="n">
        <v>214210.290852283</v>
      </c>
      <c r="AA1291" s="0" t="n">
        <v>6507.82824848106</v>
      </c>
      <c r="AB1291" s="0" t="n">
        <f aca="false">X1291*0.1</f>
        <v>4.994E-007</v>
      </c>
      <c r="AC1291" s="0" t="n">
        <f aca="false">(SQRT(((AA1291/W1291)^2)+((AB1291/X1291)^2)))*Y1291</f>
        <v>0.0682063081988534</v>
      </c>
      <c r="AD1291" s="0" t="n">
        <v>5.223868284E-006</v>
      </c>
      <c r="AE1291" s="0" t="n">
        <f aca="false">(W1291*AD1291)*EXP(L1291*M1291)</f>
        <v>0.627254986151175</v>
      </c>
      <c r="AF1291" s="0" t="n">
        <v>214210.290852283</v>
      </c>
      <c r="AG1291" s="0" t="n">
        <v>6507.82824848106</v>
      </c>
      <c r="AH1291" s="0" t="n">
        <f aca="false">AD1291*0.1</f>
        <v>5.223868284E-007</v>
      </c>
      <c r="AI1291" s="0" t="n">
        <f aca="false">(SQRT(((AG1291/W1291)^2)+((AH1291/AD1291)^2)))*AE1291</f>
        <v>0.0713457689564916</v>
      </c>
      <c r="AJ1291" s="0" t="n">
        <v>3.02832944E-007</v>
      </c>
      <c r="AK1291" s="0" t="n">
        <f aca="false">(W1291*AJ1291)*EXP(L1291*M1291)</f>
        <v>0.0363626078928217</v>
      </c>
      <c r="AL1291" s="0" t="n">
        <v>214210.290852283</v>
      </c>
      <c r="AM1291" s="0" t="n">
        <v>6507.82824848106</v>
      </c>
      <c r="AN1291" s="0" t="n">
        <f aca="false">AJ1291*0.1</f>
        <v>3.02832944E-008</v>
      </c>
      <c r="AO1291" s="0" t="n">
        <f aca="false">(SQRT(((AM1291/W1291)^2)+((AN1291/AJ1291)^2)))*AK1291</f>
        <v>0.00413598660617343</v>
      </c>
    </row>
    <row r="1292" customFormat="false" ht="15" hidden="false" customHeight="false" outlineLevel="0" collapsed="false">
      <c r="A1292" s="42" t="s">
        <v>351</v>
      </c>
      <c r="B1292" s="32"/>
      <c r="C1292" s="0" t="s">
        <v>2122</v>
      </c>
      <c r="D1292" s="47"/>
      <c r="E1292" s="0" t="n">
        <v>7300</v>
      </c>
      <c r="F1292" s="0" t="n">
        <v>7206.72</v>
      </c>
      <c r="G1292" s="0" t="n">
        <f aca="false">(((F1292*3.7852*35.81)/1000)/(H1292^2))*1.2732</f>
        <v>19.4078623195053</v>
      </c>
      <c r="H1292" s="0" t="n">
        <v>8.005249356</v>
      </c>
      <c r="I1292" s="0" t="n">
        <v>18.8276975416783</v>
      </c>
      <c r="J1292" s="0" t="n">
        <v>68.0016224983599</v>
      </c>
      <c r="K1292" s="0" t="n">
        <v>3.82238500207701</v>
      </c>
      <c r="L1292" s="0" t="n">
        <v>0.005</v>
      </c>
      <c r="M1292" s="0" t="n">
        <v>0</v>
      </c>
      <c r="N1292" s="0" t="n">
        <v>839.709202099264</v>
      </c>
      <c r="O1292" s="0" t="n">
        <f aca="false">(N1292/2204.59)*EXP(L1292*M1292)</f>
        <v>0.380891323148188</v>
      </c>
      <c r="P1292" s="0" t="n">
        <v>0.575296534612654</v>
      </c>
      <c r="Q1292" s="0" t="n">
        <v>0.0436657928861363</v>
      </c>
      <c r="R1292" s="0" t="n">
        <f aca="false">11.8457570192522*(I1292/Hoja4!$BU$2)</f>
        <v>0.22193406139045</v>
      </c>
      <c r="S1292" s="0" t="n">
        <v>0.346725101597201</v>
      </c>
      <c r="T1292" s="0" t="n">
        <v>0.0215793379964769</v>
      </c>
      <c r="U1292" s="0" t="n">
        <f aca="false">(SQRT(((P1292/G1292)^2)+((Q1292/H1292)^2)+((R1292/I1292)^2)+((S1292/J1292)^2)+((T1292/K1292)^2)))*O1292</f>
        <v>0.0126628212323556</v>
      </c>
      <c r="V1292" s="0" t="n">
        <f aca="false">O1292&gt;U1292</f>
        <v>1</v>
      </c>
      <c r="W1292" s="0" t="n">
        <v>135685.944427564</v>
      </c>
      <c r="X1292" s="0" t="n">
        <v>4.994E-006</v>
      </c>
      <c r="Y1292" s="0" t="n">
        <f aca="false">(W1292*X1292)*EXP(L1292*M1292)</f>
        <v>0.677615606471255</v>
      </c>
      <c r="Z1292" s="0" t="n">
        <v>237960.899425584</v>
      </c>
      <c r="AA1292" s="0" t="n">
        <v>3748.14709444969</v>
      </c>
      <c r="AB1292" s="0" t="n">
        <f aca="false">X1292*0.1</f>
        <v>4.994E-007</v>
      </c>
      <c r="AC1292" s="0" t="n">
        <f aca="false">(SQRT(((AA1292/W1292)^2)+((AB1292/X1292)^2)))*Y1292</f>
        <v>0.0702993730891407</v>
      </c>
      <c r="AD1292" s="0" t="n">
        <v>5.223868284E-006</v>
      </c>
      <c r="AE1292" s="0" t="n">
        <f aca="false">(W1292*AD1292)*EXP(L1292*M1292)</f>
        <v>0.708805501679738</v>
      </c>
      <c r="AF1292" s="0" t="n">
        <v>237960.899425584</v>
      </c>
      <c r="AG1292" s="0" t="n">
        <v>3748.14709444969</v>
      </c>
      <c r="AH1292" s="0" t="n">
        <f aca="false">AD1292*0.1</f>
        <v>5.223868284E-007</v>
      </c>
      <c r="AI1292" s="0" t="n">
        <f aca="false">(SQRT(((AG1292/W1292)^2)+((AH1292/AD1292)^2)))*AE1292</f>
        <v>0.0735351753034532</v>
      </c>
      <c r="AJ1292" s="0" t="n">
        <v>3.02832944E-007</v>
      </c>
      <c r="AK1292" s="0" t="n">
        <f aca="false">(W1292*AJ1292)*EXP(L1292*M1292)</f>
        <v>0.0410901740104196</v>
      </c>
      <c r="AL1292" s="0" t="n">
        <v>237960.899425584</v>
      </c>
      <c r="AM1292" s="0" t="n">
        <v>3748.14709444969</v>
      </c>
      <c r="AN1292" s="0" t="n">
        <f aca="false">AJ1292*0.1</f>
        <v>3.02832944E-008</v>
      </c>
      <c r="AO1292" s="0" t="n">
        <f aca="false">(SQRT(((AM1292/W1292)^2)+((AN1292/AJ1292)^2)))*AK1292</f>
        <v>0.00426290871324366</v>
      </c>
    </row>
    <row r="1293" customFormat="false" ht="15" hidden="false" customHeight="false" outlineLevel="0" collapsed="false">
      <c r="A1293" s="42" t="s">
        <v>351</v>
      </c>
      <c r="B1293" s="32"/>
      <c r="C1293" s="0" t="s">
        <v>2154</v>
      </c>
      <c r="D1293" s="47"/>
      <c r="E1293" s="0" t="n">
        <v>5283</v>
      </c>
      <c r="F1293" s="0" t="n">
        <v>5315.115</v>
      </c>
      <c r="G1293" s="0" t="n">
        <f aca="false">(((F1293*3.7852*35.81)/1000)/(H1293^2))*1.2732</f>
        <v>13.634912478573</v>
      </c>
      <c r="H1293" s="0" t="n">
        <v>8.20209975</v>
      </c>
      <c r="I1293" s="0" t="n">
        <v>9.17782696595081</v>
      </c>
      <c r="J1293" s="0" t="n">
        <v>68.0020357347871</v>
      </c>
      <c r="K1293" s="0" t="n">
        <v>3.9836139795159</v>
      </c>
      <c r="L1293" s="0" t="n">
        <v>0.005</v>
      </c>
      <c r="M1293" s="0" t="n">
        <v>0</v>
      </c>
      <c r="N1293" s="0" t="n">
        <v>314.622227168255</v>
      </c>
      <c r="O1293" s="0" t="n">
        <f aca="false">(N1293/2204.59)*EXP(L1293*M1293)</f>
        <v>0.142712353393717</v>
      </c>
      <c r="P1293" s="0" t="n">
        <v>0.400684429145215</v>
      </c>
      <c r="Q1293" s="0" t="n">
        <v>0.0788250461799058</v>
      </c>
      <c r="R1293" s="0" t="n">
        <f aca="false">30.6123136425953*(I1293/Hoja4!$AL$2)</f>
        <v>0.461364202220599</v>
      </c>
      <c r="S1293" s="0" t="n">
        <v>0.388353619553598</v>
      </c>
      <c r="T1293" s="0" t="n">
        <v>0.0223763331258358</v>
      </c>
      <c r="U1293" s="0" t="n">
        <f aca="false">(SQRT(((P1293/G1293)^2)+((Q1293/H1293)^2)+((R1293/I1293)^2)+((S1293/J1293)^2)+((T1293/K1293)^2)))*O1293</f>
        <v>0.0084996161107335</v>
      </c>
      <c r="V1293" s="0" t="n">
        <f aca="false">O1293&gt;U1293</f>
        <v>1</v>
      </c>
      <c r="W1293" s="0" t="n">
        <v>48781.2057741296</v>
      </c>
      <c r="X1293" s="0" t="n">
        <v>4.994E-006</v>
      </c>
      <c r="Y1293" s="0" t="n">
        <f aca="false">(W1293*X1293)*EXP(L1293*M1293)</f>
        <v>0.243613341636003</v>
      </c>
      <c r="Z1293" s="0" t="n">
        <v>44299.0160687798</v>
      </c>
      <c r="AA1293" s="0" t="n">
        <v>804.406580767259</v>
      </c>
      <c r="AB1293" s="0" t="n">
        <f aca="false">X1293*0.1</f>
        <v>4.994E-007</v>
      </c>
      <c r="AC1293" s="0" t="n">
        <f aca="false">(SQRT(((AA1293/W1293)^2)+((AB1293/X1293)^2)))*Y1293</f>
        <v>0.0246903331287334</v>
      </c>
      <c r="AD1293" s="0" t="n">
        <v>5.223868284E-006</v>
      </c>
      <c r="AE1293" s="0" t="n">
        <f aca="false">(W1293*AD1293)*EXP(L1293*M1293)</f>
        <v>0.254826593698753</v>
      </c>
      <c r="AF1293" s="0" t="n">
        <v>44299.0160687798</v>
      </c>
      <c r="AG1293" s="0" t="n">
        <v>804.406580767259</v>
      </c>
      <c r="AH1293" s="0" t="n">
        <f aca="false">AD1293*0.1</f>
        <v>5.223868284E-007</v>
      </c>
      <c r="AI1293" s="0" t="n">
        <f aca="false">(SQRT(((AG1293/W1293)^2)+((AH1293/AD1293)^2)))*AE1293</f>
        <v>0.0258268017926682</v>
      </c>
      <c r="AJ1293" s="0" t="n">
        <v>3.02832944E-007</v>
      </c>
      <c r="AK1293" s="0" t="n">
        <f aca="false">(W1293*AJ1293)*EXP(L1293*M1293)</f>
        <v>0.0147725561564495</v>
      </c>
      <c r="AL1293" s="0" t="n">
        <v>44299.0160687798</v>
      </c>
      <c r="AM1293" s="0" t="n">
        <v>804.406580767259</v>
      </c>
      <c r="AN1293" s="0" t="n">
        <f aca="false">AJ1293*0.1</f>
        <v>3.02832944E-008</v>
      </c>
      <c r="AO1293" s="0" t="n">
        <f aca="false">(SQRT(((AM1293/W1293)^2)+((AN1293/AJ1293)^2)))*AK1293</f>
        <v>0.00149720590102424</v>
      </c>
    </row>
    <row r="1294" customFormat="false" ht="15" hidden="false" customHeight="false" outlineLevel="0" collapsed="false">
      <c r="A1294" s="42" t="s">
        <v>351</v>
      </c>
      <c r="B1294" s="40" t="s">
        <v>1836</v>
      </c>
      <c r="C1294" s="0" t="s">
        <v>2122</v>
      </c>
      <c r="D1294" s="41"/>
      <c r="E1294" s="0" t="n">
        <v>9685</v>
      </c>
      <c r="F1294" s="0" t="n">
        <v>9685</v>
      </c>
      <c r="G1294" s="0" t="n">
        <f aca="false">(((F1294*3.7852*35.81)/1000)/(H1294^2))*1.2732</f>
        <v>26.0819272240921</v>
      </c>
      <c r="H1294" s="0" t="n">
        <v>8.005249356</v>
      </c>
      <c r="I1294" s="0" t="n">
        <v>17.4040310639201</v>
      </c>
      <c r="J1294" s="0" t="n">
        <v>68.0016224983599</v>
      </c>
      <c r="K1294" s="0" t="n">
        <v>3.82238500207701</v>
      </c>
      <c r="L1294" s="0" t="n">
        <v>0.005</v>
      </c>
      <c r="M1294" s="0" t="n">
        <v>0</v>
      </c>
      <c r="N1294" s="0" t="n">
        <v>1043.14222495692</v>
      </c>
      <c r="O1294" s="0" t="n">
        <f aca="false">(N1294/2204.59)*EXP(L1294*M1294)</f>
        <v>0.473168355547707</v>
      </c>
      <c r="P1294" s="0" t="n">
        <v>1.328521888386</v>
      </c>
      <c r="Q1294" s="0" t="n">
        <v>0.0993471152211429</v>
      </c>
      <c r="R1294" s="0" t="n">
        <f aca="false">26.5039616037002*(I1294/Hoja4!$CT$2)</f>
        <v>0.135679717533648</v>
      </c>
      <c r="S1294" s="0" t="n">
        <v>0.346725101597201</v>
      </c>
      <c r="T1294" s="0" t="n">
        <v>0.0215793379964769</v>
      </c>
      <c r="U1294" s="0" t="n">
        <f aca="false">(SQRT(((P1294/G1294)^2)+((Q1294/H1294)^2)+((R1294/I1294)^2)+((S1294/J1294)^2)+((T1294/K1294)^2)))*O1294</f>
        <v>0.0253363234216658</v>
      </c>
      <c r="V1294" s="0" t="n">
        <f aca="false">O1294&gt;U1294</f>
        <v>1</v>
      </c>
      <c r="W1294" s="0" t="n">
        <v>168558.040854066</v>
      </c>
      <c r="X1294" s="0" t="n">
        <v>4.994E-006</v>
      </c>
      <c r="Y1294" s="0" t="n">
        <f aca="false">(W1294*X1294)*EXP(L1294*M1294)</f>
        <v>0.841778856025207</v>
      </c>
      <c r="Z1294" s="0" t="n">
        <v>237960.899425584</v>
      </c>
      <c r="AA1294" s="0" t="n">
        <v>3748.14709444969</v>
      </c>
      <c r="AB1294" s="0" t="n">
        <f aca="false">X1294*0.1</f>
        <v>4.994E-007</v>
      </c>
      <c r="AC1294" s="0" t="n">
        <f aca="false">(SQRT(((AA1294/W1294)^2)+((AB1294/X1294)^2)))*Y1294</f>
        <v>0.0862339212833512</v>
      </c>
      <c r="AD1294" s="0" t="n">
        <v>5.223868284E-006</v>
      </c>
      <c r="AE1294" s="0" t="n">
        <f aca="false">(W1294*AD1294)*EXP(L1294*M1294)</f>
        <v>0.880525003630734</v>
      </c>
      <c r="AF1294" s="0" t="n">
        <v>237960.899425584</v>
      </c>
      <c r="AG1294" s="0" t="n">
        <v>3748.14709444969</v>
      </c>
      <c r="AH1294" s="0" t="n">
        <f aca="false">AD1294*0.1</f>
        <v>5.223868284E-007</v>
      </c>
      <c r="AI1294" s="0" t="n">
        <f aca="false">(SQRT(((AG1294/W1294)^2)+((AH1294/AD1294)^2)))*AE1294</f>
        <v>0.0902031730871147</v>
      </c>
      <c r="AJ1294" s="0" t="n">
        <v>3.02832944E-007</v>
      </c>
      <c r="AK1294" s="0" t="n">
        <f aca="false">(W1294*AJ1294)*EXP(L1294*M1294)</f>
        <v>0.0510449277467092</v>
      </c>
      <c r="AL1294" s="0" t="n">
        <v>237960.899425584</v>
      </c>
      <c r="AM1294" s="0" t="n">
        <v>3748.14709444969</v>
      </c>
      <c r="AN1294" s="0" t="n">
        <f aca="false">AJ1294*0.1</f>
        <v>3.02832944E-008</v>
      </c>
      <c r="AO1294" s="0" t="n">
        <f aca="false">(SQRT(((AM1294/W1294)^2)+((AN1294/AJ1294)^2)))*AK1294</f>
        <v>0.00522916945432549</v>
      </c>
    </row>
    <row r="1295" customFormat="false" ht="15" hidden="false" customHeight="false" outlineLevel="0" collapsed="false">
      <c r="A1295" s="42" t="s">
        <v>351</v>
      </c>
      <c r="B1295" s="32"/>
      <c r="C1295" s="0" t="s">
        <v>2153</v>
      </c>
      <c r="D1295" s="47"/>
      <c r="E1295" s="0" t="n">
        <v>8000</v>
      </c>
      <c r="F1295" s="0" t="n">
        <v>8144.65</v>
      </c>
      <c r="G1295" s="0" t="n">
        <f aca="false">(((F1295*3.7852*35.81)/1000)/(H1295^2))*1.2732</f>
        <v>20.8935441507116</v>
      </c>
      <c r="H1295" s="0" t="n">
        <v>8.20209975</v>
      </c>
      <c r="I1295" s="0" t="n">
        <v>14.7427831698403</v>
      </c>
      <c r="J1295" s="0" t="n">
        <v>130.009325504884</v>
      </c>
      <c r="K1295" s="0" t="n">
        <v>0.00593973</v>
      </c>
      <c r="L1295" s="0" t="n">
        <v>0.005</v>
      </c>
      <c r="M1295" s="0" t="n">
        <v>0</v>
      </c>
      <c r="N1295" s="0" t="n">
        <v>2.20756078199647</v>
      </c>
      <c r="O1295" s="0" t="n">
        <f aca="false">(N1295/2204.59)*EXP(L1295*M1295)</f>
        <v>0.00100134754398617</v>
      </c>
      <c r="P1295" s="0" t="n">
        <v>0.107322321005691</v>
      </c>
      <c r="Q1295" s="0" t="n">
        <v>0.0548813846852914</v>
      </c>
      <c r="R1295" s="0" t="n">
        <f aca="false">18.998926608387*(I1295/Hoja4!$CJ$2)</f>
        <v>0.0538506950748927</v>
      </c>
      <c r="S1295" s="0" t="n">
        <v>1.14894745568521</v>
      </c>
      <c r="T1295" s="0" t="n">
        <v>5.58086552427142E-005</v>
      </c>
      <c r="U1295" s="0" t="n">
        <f aca="false">(SQRT(((P1295/G1295)^2)+((Q1295/H1295)^2)+((R1295/I1295)^2)+((S1295/J1295)^2)+((T1295/K1295)^2)))*O1295</f>
        <v>1.58605326387686E-005</v>
      </c>
      <c r="V1295" s="0" t="n">
        <f aca="false">O1295&gt;U1295</f>
        <v>1</v>
      </c>
      <c r="W1295" s="0" t="n">
        <v>120074.80894424</v>
      </c>
      <c r="X1295" s="0" t="n">
        <v>4.994E-006</v>
      </c>
      <c r="Y1295" s="0" t="n">
        <f aca="false">(W1295*X1295)*EXP(L1295*M1295)</f>
        <v>0.599653595867535</v>
      </c>
      <c r="Z1295" s="0" t="n">
        <v>214210.290852283</v>
      </c>
      <c r="AA1295" s="0" t="n">
        <v>6507.82824848106</v>
      </c>
      <c r="AB1295" s="0" t="n">
        <f aca="false">X1295*0.1</f>
        <v>4.994E-007</v>
      </c>
      <c r="AC1295" s="0" t="n">
        <f aca="false">(SQRT(((AA1295/W1295)^2)+((AB1295/X1295)^2)))*Y1295</f>
        <v>0.0682063081988534</v>
      </c>
      <c r="AD1295" s="0" t="n">
        <v>5.223868284E-006</v>
      </c>
      <c r="AE1295" s="0" t="n">
        <f aca="false">(W1295*AD1295)*EXP(L1295*M1295)</f>
        <v>0.627254986151175</v>
      </c>
      <c r="AF1295" s="0" t="n">
        <v>214210.290852283</v>
      </c>
      <c r="AG1295" s="0" t="n">
        <v>6507.82824848106</v>
      </c>
      <c r="AH1295" s="0" t="n">
        <f aca="false">AD1295*0.1</f>
        <v>5.223868284E-007</v>
      </c>
      <c r="AI1295" s="0" t="n">
        <f aca="false">(SQRT(((AG1295/W1295)^2)+((AH1295/AD1295)^2)))*AE1295</f>
        <v>0.0713457689564916</v>
      </c>
      <c r="AJ1295" s="0" t="n">
        <v>3.02832944E-007</v>
      </c>
      <c r="AK1295" s="0" t="n">
        <f aca="false">(W1295*AJ1295)*EXP(L1295*M1295)</f>
        <v>0.0363626078928217</v>
      </c>
      <c r="AL1295" s="0" t="n">
        <v>214210.290852283</v>
      </c>
      <c r="AM1295" s="0" t="n">
        <v>6507.82824848106</v>
      </c>
      <c r="AN1295" s="0" t="n">
        <f aca="false">AJ1295*0.1</f>
        <v>3.02832944E-008</v>
      </c>
      <c r="AO1295" s="0" t="n">
        <f aca="false">(SQRT(((AM1295/W1295)^2)+((AN1295/AJ1295)^2)))*AK1295</f>
        <v>0.00413598660617343</v>
      </c>
    </row>
    <row r="1296" customFormat="false" ht="15" hidden="false" customHeight="false" outlineLevel="0" collapsed="false">
      <c r="A1296" s="42" t="s">
        <v>351</v>
      </c>
      <c r="B1296" s="32"/>
      <c r="C1296" s="0" t="s">
        <v>2122</v>
      </c>
      <c r="D1296" s="47"/>
      <c r="E1296" s="0" t="n">
        <v>7300</v>
      </c>
      <c r="F1296" s="0" t="n">
        <v>7206.72</v>
      </c>
      <c r="G1296" s="0" t="n">
        <f aca="false">(((F1296*3.7852*35.81)/1000)/(H1296^2))*1.2732</f>
        <v>19.4078623195053</v>
      </c>
      <c r="H1296" s="0" t="n">
        <v>8.005249356</v>
      </c>
      <c r="I1296" s="0" t="n">
        <v>18.8276975416783</v>
      </c>
      <c r="J1296" s="0" t="n">
        <v>68.0016224983599</v>
      </c>
      <c r="K1296" s="0" t="n">
        <v>3.82238500207701</v>
      </c>
      <c r="L1296" s="0" t="n">
        <v>0.005</v>
      </c>
      <c r="M1296" s="0" t="n">
        <v>0</v>
      </c>
      <c r="N1296" s="0" t="n">
        <v>839.709202099264</v>
      </c>
      <c r="O1296" s="0" t="n">
        <f aca="false">(N1296/2204.59)*EXP(L1296*M1296)</f>
        <v>0.380891323148188</v>
      </c>
      <c r="P1296" s="0" t="n">
        <v>0.575296534612654</v>
      </c>
      <c r="Q1296" s="0" t="n">
        <v>0.0436657928861363</v>
      </c>
      <c r="R1296" s="0" t="n">
        <f aca="false">11.8457570192522*(I1296/Hoja4!$BU$2)</f>
        <v>0.22193406139045</v>
      </c>
      <c r="S1296" s="0" t="n">
        <v>0.346725101597201</v>
      </c>
      <c r="T1296" s="0" t="n">
        <v>0.0215793379964769</v>
      </c>
      <c r="U1296" s="0" t="n">
        <f aca="false">(SQRT(((P1296/G1296)^2)+((Q1296/H1296)^2)+((R1296/I1296)^2)+((S1296/J1296)^2)+((T1296/K1296)^2)))*O1296</f>
        <v>0.0126628212323556</v>
      </c>
      <c r="V1296" s="0" t="n">
        <f aca="false">O1296&gt;U1296</f>
        <v>1</v>
      </c>
      <c r="W1296" s="0" t="n">
        <v>135685.944427564</v>
      </c>
      <c r="X1296" s="0" t="n">
        <v>4.994E-006</v>
      </c>
      <c r="Y1296" s="0" t="n">
        <f aca="false">(W1296*X1296)*EXP(L1296*M1296)</f>
        <v>0.677615606471255</v>
      </c>
      <c r="Z1296" s="0" t="n">
        <v>237960.899425584</v>
      </c>
      <c r="AA1296" s="0" t="n">
        <v>3748.14709444969</v>
      </c>
      <c r="AB1296" s="0" t="n">
        <f aca="false">X1296*0.1</f>
        <v>4.994E-007</v>
      </c>
      <c r="AC1296" s="0" t="n">
        <f aca="false">(SQRT(((AA1296/W1296)^2)+((AB1296/X1296)^2)))*Y1296</f>
        <v>0.0702993730891407</v>
      </c>
      <c r="AD1296" s="0" t="n">
        <v>5.223868284E-006</v>
      </c>
      <c r="AE1296" s="0" t="n">
        <f aca="false">(W1296*AD1296)*EXP(L1296*M1296)</f>
        <v>0.708805501679738</v>
      </c>
      <c r="AF1296" s="0" t="n">
        <v>237960.899425584</v>
      </c>
      <c r="AG1296" s="0" t="n">
        <v>3748.14709444969</v>
      </c>
      <c r="AH1296" s="0" t="n">
        <f aca="false">AD1296*0.1</f>
        <v>5.223868284E-007</v>
      </c>
      <c r="AI1296" s="0" t="n">
        <f aca="false">(SQRT(((AG1296/W1296)^2)+((AH1296/AD1296)^2)))*AE1296</f>
        <v>0.0735351753034532</v>
      </c>
      <c r="AJ1296" s="0" t="n">
        <v>3.02832944E-007</v>
      </c>
      <c r="AK1296" s="0" t="n">
        <f aca="false">(W1296*AJ1296)*EXP(L1296*M1296)</f>
        <v>0.0410901740104196</v>
      </c>
      <c r="AL1296" s="0" t="n">
        <v>237960.899425584</v>
      </c>
      <c r="AM1296" s="0" t="n">
        <v>3748.14709444969</v>
      </c>
      <c r="AN1296" s="0" t="n">
        <f aca="false">AJ1296*0.1</f>
        <v>3.02832944E-008</v>
      </c>
      <c r="AO1296" s="0" t="n">
        <f aca="false">(SQRT(((AM1296/W1296)^2)+((AN1296/AJ1296)^2)))*AK1296</f>
        <v>0.00426290871324366</v>
      </c>
    </row>
    <row r="1297" customFormat="false" ht="15" hidden="false" customHeight="false" outlineLevel="0" collapsed="false">
      <c r="A1297" s="42" t="s">
        <v>351</v>
      </c>
      <c r="B1297" s="32"/>
      <c r="C1297" s="0" t="s">
        <v>2154</v>
      </c>
      <c r="D1297" s="47"/>
      <c r="E1297" s="0" t="n">
        <v>5283</v>
      </c>
      <c r="F1297" s="0" t="n">
        <v>5315.115</v>
      </c>
      <c r="G1297" s="0" t="n">
        <f aca="false">(((F1297*3.7852*35.81)/1000)/(H1297^2))*1.2732</f>
        <v>13.634912478573</v>
      </c>
      <c r="H1297" s="0" t="n">
        <v>8.20209975</v>
      </c>
      <c r="I1297" s="0" t="n">
        <v>9.17782696595081</v>
      </c>
      <c r="J1297" s="0" t="n">
        <v>68.0020357347871</v>
      </c>
      <c r="K1297" s="0" t="n">
        <v>3.9836139795159</v>
      </c>
      <c r="L1297" s="0" t="n">
        <v>0.005</v>
      </c>
      <c r="M1297" s="0" t="n">
        <v>0</v>
      </c>
      <c r="N1297" s="0" t="n">
        <v>314.622227168255</v>
      </c>
      <c r="O1297" s="0" t="n">
        <f aca="false">(N1297/2204.59)*EXP(L1297*M1297)</f>
        <v>0.142712353393717</v>
      </c>
      <c r="P1297" s="0" t="n">
        <v>0.400684429145215</v>
      </c>
      <c r="Q1297" s="0" t="n">
        <v>0.0788250461799058</v>
      </c>
      <c r="R1297" s="0" t="n">
        <f aca="false">30.6123136425953*(I1297/Hoja4!$AL$2)</f>
        <v>0.461364202220599</v>
      </c>
      <c r="S1297" s="0" t="n">
        <v>0.388353619553598</v>
      </c>
      <c r="T1297" s="0" t="n">
        <v>0.0223763331258358</v>
      </c>
      <c r="U1297" s="0" t="n">
        <f aca="false">(SQRT(((P1297/G1297)^2)+((Q1297/H1297)^2)+((R1297/I1297)^2)+((S1297/J1297)^2)+((T1297/K1297)^2)))*O1297</f>
        <v>0.0084996161107335</v>
      </c>
      <c r="V1297" s="0" t="n">
        <f aca="false">O1297&gt;U1297</f>
        <v>1</v>
      </c>
      <c r="W1297" s="0" t="n">
        <v>48781.2057741296</v>
      </c>
      <c r="X1297" s="0" t="n">
        <v>4.994E-006</v>
      </c>
      <c r="Y1297" s="0" t="n">
        <f aca="false">(W1297*X1297)*EXP(L1297*M1297)</f>
        <v>0.243613341636003</v>
      </c>
      <c r="Z1297" s="0" t="n">
        <v>44299.0160687798</v>
      </c>
      <c r="AA1297" s="0" t="n">
        <v>804.406580767259</v>
      </c>
      <c r="AB1297" s="0" t="n">
        <f aca="false">X1297*0.1</f>
        <v>4.994E-007</v>
      </c>
      <c r="AC1297" s="0" t="n">
        <f aca="false">(SQRT(((AA1297/W1297)^2)+((AB1297/X1297)^2)))*Y1297</f>
        <v>0.0246903331287334</v>
      </c>
      <c r="AD1297" s="0" t="n">
        <v>5.223868284E-006</v>
      </c>
      <c r="AE1297" s="0" t="n">
        <f aca="false">(W1297*AD1297)*EXP(L1297*M1297)</f>
        <v>0.254826593698753</v>
      </c>
      <c r="AF1297" s="0" t="n">
        <v>44299.0160687798</v>
      </c>
      <c r="AG1297" s="0" t="n">
        <v>804.406580767259</v>
      </c>
      <c r="AH1297" s="0" t="n">
        <f aca="false">AD1297*0.1</f>
        <v>5.223868284E-007</v>
      </c>
      <c r="AI1297" s="0" t="n">
        <f aca="false">(SQRT(((AG1297/W1297)^2)+((AH1297/AD1297)^2)))*AE1297</f>
        <v>0.0258268017926682</v>
      </c>
      <c r="AJ1297" s="0" t="n">
        <v>3.02832944E-007</v>
      </c>
      <c r="AK1297" s="0" t="n">
        <f aca="false">(W1297*AJ1297)*EXP(L1297*M1297)</f>
        <v>0.0147725561564495</v>
      </c>
      <c r="AL1297" s="0" t="n">
        <v>44299.0160687798</v>
      </c>
      <c r="AM1297" s="0" t="n">
        <v>804.406580767259</v>
      </c>
      <c r="AN1297" s="0" t="n">
        <f aca="false">AJ1297*0.1</f>
        <v>3.02832944E-008</v>
      </c>
      <c r="AO1297" s="0" t="n">
        <f aca="false">(SQRT(((AM1297/W1297)^2)+((AN1297/AJ1297)^2)))*AK1297</f>
        <v>0.00149720590102424</v>
      </c>
    </row>
    <row r="1298" customFormat="false" ht="15" hidden="false" customHeight="false" outlineLevel="0" collapsed="false">
      <c r="A1298" s="42" t="s">
        <v>351</v>
      </c>
      <c r="B1298" s="40" t="s">
        <v>1839</v>
      </c>
      <c r="C1298" s="0" t="s">
        <v>2122</v>
      </c>
      <c r="D1298" s="41"/>
      <c r="E1298" s="0" t="n">
        <v>9685</v>
      </c>
      <c r="F1298" s="0" t="n">
        <v>9685</v>
      </c>
      <c r="G1298" s="0" t="n">
        <f aca="false">(((F1298*3.7852*35.81)/1000)/(H1298^2))*1.2732</f>
        <v>26.0819272240921</v>
      </c>
      <c r="H1298" s="0" t="n">
        <v>8.005249356</v>
      </c>
      <c r="I1298" s="0" t="n">
        <v>17.4040310639201</v>
      </c>
      <c r="J1298" s="0" t="n">
        <v>68.0016224983599</v>
      </c>
      <c r="K1298" s="0" t="n">
        <v>3.82238500207701</v>
      </c>
      <c r="L1298" s="0" t="n">
        <v>0.005</v>
      </c>
      <c r="M1298" s="0" t="n">
        <v>0</v>
      </c>
      <c r="N1298" s="0" t="n">
        <v>1043.14222495692</v>
      </c>
      <c r="O1298" s="0" t="n">
        <f aca="false">(N1298/2204.59)*EXP(L1298*M1298)</f>
        <v>0.473168355547707</v>
      </c>
      <c r="P1298" s="0" t="n">
        <v>1.328521888386</v>
      </c>
      <c r="Q1298" s="0" t="n">
        <v>0.0993471152211429</v>
      </c>
      <c r="R1298" s="0" t="n">
        <f aca="false">26.5039616037002*(I1298/Hoja4!$CT$2)</f>
        <v>0.135679717533648</v>
      </c>
      <c r="S1298" s="0" t="n">
        <v>0.346725101597201</v>
      </c>
      <c r="T1298" s="0" t="n">
        <v>0.0215793379964769</v>
      </c>
      <c r="U1298" s="0" t="n">
        <f aca="false">(SQRT(((P1298/G1298)^2)+((Q1298/H1298)^2)+((R1298/I1298)^2)+((S1298/J1298)^2)+((T1298/K1298)^2)))*O1298</f>
        <v>0.0253363234216658</v>
      </c>
      <c r="V1298" s="0" t="n">
        <f aca="false">O1298&gt;U1298</f>
        <v>1</v>
      </c>
      <c r="W1298" s="0" t="n">
        <v>168558.040854066</v>
      </c>
      <c r="X1298" s="0" t="n">
        <v>4.994E-006</v>
      </c>
      <c r="Y1298" s="0" t="n">
        <f aca="false">(W1298*X1298)*EXP(L1298*M1298)</f>
        <v>0.841778856025207</v>
      </c>
      <c r="Z1298" s="0" t="n">
        <v>237960.899425584</v>
      </c>
      <c r="AA1298" s="0" t="n">
        <v>3748.14709444969</v>
      </c>
      <c r="AB1298" s="0" t="n">
        <f aca="false">X1298*0.1</f>
        <v>4.994E-007</v>
      </c>
      <c r="AC1298" s="0" t="n">
        <f aca="false">(SQRT(((AA1298/W1298)^2)+((AB1298/X1298)^2)))*Y1298</f>
        <v>0.0862339212833512</v>
      </c>
      <c r="AD1298" s="0" t="n">
        <v>5.223868284E-006</v>
      </c>
      <c r="AE1298" s="0" t="n">
        <f aca="false">(W1298*AD1298)*EXP(L1298*M1298)</f>
        <v>0.880525003630734</v>
      </c>
      <c r="AF1298" s="0" t="n">
        <v>237960.899425584</v>
      </c>
      <c r="AG1298" s="0" t="n">
        <v>3748.14709444969</v>
      </c>
      <c r="AH1298" s="0" t="n">
        <f aca="false">AD1298*0.1</f>
        <v>5.223868284E-007</v>
      </c>
      <c r="AI1298" s="0" t="n">
        <f aca="false">(SQRT(((AG1298/W1298)^2)+((AH1298/AD1298)^2)))*AE1298</f>
        <v>0.0902031730871147</v>
      </c>
      <c r="AJ1298" s="0" t="n">
        <v>3.02832944E-007</v>
      </c>
      <c r="AK1298" s="0" t="n">
        <f aca="false">(W1298*AJ1298)*EXP(L1298*M1298)</f>
        <v>0.0510449277467092</v>
      </c>
      <c r="AL1298" s="0" t="n">
        <v>237960.899425584</v>
      </c>
      <c r="AM1298" s="0" t="n">
        <v>3748.14709444969</v>
      </c>
      <c r="AN1298" s="0" t="n">
        <f aca="false">AJ1298*0.1</f>
        <v>3.02832944E-008</v>
      </c>
      <c r="AO1298" s="0" t="n">
        <f aca="false">(SQRT(((AM1298/W1298)^2)+((AN1298/AJ1298)^2)))*AK1298</f>
        <v>0.00522916945432549</v>
      </c>
    </row>
    <row r="1299" customFormat="false" ht="15" hidden="false" customHeight="false" outlineLevel="0" collapsed="false">
      <c r="A1299" s="42" t="s">
        <v>351</v>
      </c>
      <c r="B1299" s="32"/>
      <c r="C1299" s="0" t="s">
        <v>2153</v>
      </c>
      <c r="D1299" s="47"/>
      <c r="E1299" s="0" t="n">
        <v>8000</v>
      </c>
      <c r="F1299" s="0" t="n">
        <v>8144.65</v>
      </c>
      <c r="G1299" s="0" t="n">
        <f aca="false">(((F1299*3.7852*35.81)/1000)/(H1299^2))*1.2732</f>
        <v>20.8935441507116</v>
      </c>
      <c r="H1299" s="0" t="n">
        <v>8.20209975</v>
      </c>
      <c r="I1299" s="0" t="n">
        <v>14.7427831698403</v>
      </c>
      <c r="J1299" s="0" t="n">
        <v>130.009325504884</v>
      </c>
      <c r="K1299" s="0" t="n">
        <v>0.00593973</v>
      </c>
      <c r="L1299" s="0" t="n">
        <v>0.005</v>
      </c>
      <c r="M1299" s="0" t="n">
        <v>0</v>
      </c>
      <c r="N1299" s="0" t="n">
        <v>2.20756078199647</v>
      </c>
      <c r="O1299" s="0" t="n">
        <f aca="false">(N1299/2204.59)*EXP(L1299*M1299)</f>
        <v>0.00100134754398617</v>
      </c>
      <c r="P1299" s="0" t="n">
        <v>0.107322321005691</v>
      </c>
      <c r="Q1299" s="0" t="n">
        <v>0.0548813846852914</v>
      </c>
      <c r="R1299" s="0" t="n">
        <f aca="false">18.998926608387*(I1299/Hoja4!$CJ$2)</f>
        <v>0.0538506950748927</v>
      </c>
      <c r="S1299" s="0" t="n">
        <v>1.14894745568521</v>
      </c>
      <c r="T1299" s="0" t="n">
        <v>5.58086552427142E-005</v>
      </c>
      <c r="U1299" s="0" t="n">
        <f aca="false">(SQRT(((P1299/G1299)^2)+((Q1299/H1299)^2)+((R1299/I1299)^2)+((S1299/J1299)^2)+((T1299/K1299)^2)))*O1299</f>
        <v>1.58605326387686E-005</v>
      </c>
      <c r="V1299" s="0" t="n">
        <f aca="false">O1299&gt;U1299</f>
        <v>1</v>
      </c>
      <c r="W1299" s="0" t="n">
        <v>120074.80894424</v>
      </c>
      <c r="X1299" s="0" t="n">
        <v>4.994E-006</v>
      </c>
      <c r="Y1299" s="0" t="n">
        <f aca="false">(W1299*X1299)*EXP(L1299*M1299)</f>
        <v>0.599653595867535</v>
      </c>
      <c r="Z1299" s="0" t="n">
        <v>214210.290852283</v>
      </c>
      <c r="AA1299" s="0" t="n">
        <v>6507.82824848106</v>
      </c>
      <c r="AB1299" s="0" t="n">
        <f aca="false">X1299*0.1</f>
        <v>4.994E-007</v>
      </c>
      <c r="AC1299" s="0" t="n">
        <f aca="false">(SQRT(((AA1299/W1299)^2)+((AB1299/X1299)^2)))*Y1299</f>
        <v>0.0682063081988534</v>
      </c>
      <c r="AD1299" s="0" t="n">
        <v>5.223868284E-006</v>
      </c>
      <c r="AE1299" s="0" t="n">
        <f aca="false">(W1299*AD1299)*EXP(L1299*M1299)</f>
        <v>0.627254986151175</v>
      </c>
      <c r="AF1299" s="0" t="n">
        <v>214210.290852283</v>
      </c>
      <c r="AG1299" s="0" t="n">
        <v>6507.82824848106</v>
      </c>
      <c r="AH1299" s="0" t="n">
        <f aca="false">AD1299*0.1</f>
        <v>5.223868284E-007</v>
      </c>
      <c r="AI1299" s="0" t="n">
        <f aca="false">(SQRT(((AG1299/W1299)^2)+((AH1299/AD1299)^2)))*AE1299</f>
        <v>0.0713457689564916</v>
      </c>
      <c r="AJ1299" s="0" t="n">
        <v>3.02832944E-007</v>
      </c>
      <c r="AK1299" s="0" t="n">
        <f aca="false">(W1299*AJ1299)*EXP(L1299*M1299)</f>
        <v>0.0363626078928217</v>
      </c>
      <c r="AL1299" s="0" t="n">
        <v>214210.290852283</v>
      </c>
      <c r="AM1299" s="0" t="n">
        <v>6507.82824848106</v>
      </c>
      <c r="AN1299" s="0" t="n">
        <f aca="false">AJ1299*0.1</f>
        <v>3.02832944E-008</v>
      </c>
      <c r="AO1299" s="0" t="n">
        <f aca="false">(SQRT(((AM1299/W1299)^2)+((AN1299/AJ1299)^2)))*AK1299</f>
        <v>0.00413598660617343</v>
      </c>
    </row>
    <row r="1300" customFormat="false" ht="15" hidden="false" customHeight="false" outlineLevel="0" collapsed="false">
      <c r="A1300" s="42" t="s">
        <v>351</v>
      </c>
      <c r="B1300" s="32"/>
      <c r="C1300" s="0" t="s">
        <v>2122</v>
      </c>
      <c r="D1300" s="47"/>
      <c r="E1300" s="0" t="n">
        <v>7300</v>
      </c>
      <c r="F1300" s="0" t="n">
        <v>7206.72</v>
      </c>
      <c r="G1300" s="0" t="n">
        <f aca="false">(((F1300*3.7852*35.81)/1000)/(H1300^2))*1.2732</f>
        <v>19.4078623195053</v>
      </c>
      <c r="H1300" s="0" t="n">
        <v>8.005249356</v>
      </c>
      <c r="I1300" s="0" t="n">
        <v>18.8276975416783</v>
      </c>
      <c r="J1300" s="0" t="n">
        <v>68.0016224983599</v>
      </c>
      <c r="K1300" s="0" t="n">
        <v>3.82238500207701</v>
      </c>
      <c r="L1300" s="0" t="n">
        <v>0.005</v>
      </c>
      <c r="M1300" s="0" t="n">
        <v>0</v>
      </c>
      <c r="N1300" s="0" t="n">
        <v>839.709202099264</v>
      </c>
      <c r="O1300" s="0" t="n">
        <f aca="false">(N1300/2204.59)*EXP(L1300*M1300)</f>
        <v>0.380891323148188</v>
      </c>
      <c r="P1300" s="0" t="n">
        <v>0.575296534612654</v>
      </c>
      <c r="Q1300" s="0" t="n">
        <v>0.0436657928861363</v>
      </c>
      <c r="R1300" s="0" t="n">
        <f aca="false">11.8457570192522*(I1300/Hoja4!$BU$2)</f>
        <v>0.22193406139045</v>
      </c>
      <c r="S1300" s="0" t="n">
        <v>0.346725101597201</v>
      </c>
      <c r="T1300" s="0" t="n">
        <v>0.0215793379964769</v>
      </c>
      <c r="U1300" s="0" t="n">
        <f aca="false">(SQRT(((P1300/G1300)^2)+((Q1300/H1300)^2)+((R1300/I1300)^2)+((S1300/J1300)^2)+((T1300/K1300)^2)))*O1300</f>
        <v>0.0126628212323556</v>
      </c>
      <c r="V1300" s="0" t="n">
        <f aca="false">O1300&gt;U1300</f>
        <v>1</v>
      </c>
      <c r="W1300" s="0" t="n">
        <v>135685.944427564</v>
      </c>
      <c r="X1300" s="0" t="n">
        <v>4.994E-006</v>
      </c>
      <c r="Y1300" s="0" t="n">
        <f aca="false">(W1300*X1300)*EXP(L1300*M1300)</f>
        <v>0.677615606471255</v>
      </c>
      <c r="Z1300" s="0" t="n">
        <v>237960.899425584</v>
      </c>
      <c r="AA1300" s="0" t="n">
        <v>3748.14709444969</v>
      </c>
      <c r="AB1300" s="0" t="n">
        <f aca="false">X1300*0.1</f>
        <v>4.994E-007</v>
      </c>
      <c r="AC1300" s="0" t="n">
        <f aca="false">(SQRT(((AA1300/W1300)^2)+((AB1300/X1300)^2)))*Y1300</f>
        <v>0.0702993730891407</v>
      </c>
      <c r="AD1300" s="0" t="n">
        <v>5.223868284E-006</v>
      </c>
      <c r="AE1300" s="0" t="n">
        <f aca="false">(W1300*AD1300)*EXP(L1300*M1300)</f>
        <v>0.708805501679738</v>
      </c>
      <c r="AF1300" s="0" t="n">
        <v>237960.899425584</v>
      </c>
      <c r="AG1300" s="0" t="n">
        <v>3748.14709444969</v>
      </c>
      <c r="AH1300" s="0" t="n">
        <f aca="false">AD1300*0.1</f>
        <v>5.223868284E-007</v>
      </c>
      <c r="AI1300" s="0" t="n">
        <f aca="false">(SQRT(((AG1300/W1300)^2)+((AH1300/AD1300)^2)))*AE1300</f>
        <v>0.0735351753034532</v>
      </c>
      <c r="AJ1300" s="0" t="n">
        <v>3.02832944E-007</v>
      </c>
      <c r="AK1300" s="0" t="n">
        <f aca="false">(W1300*AJ1300)*EXP(L1300*M1300)</f>
        <v>0.0410901740104196</v>
      </c>
      <c r="AL1300" s="0" t="n">
        <v>237960.899425584</v>
      </c>
      <c r="AM1300" s="0" t="n">
        <v>3748.14709444969</v>
      </c>
      <c r="AN1300" s="0" t="n">
        <f aca="false">AJ1300*0.1</f>
        <v>3.02832944E-008</v>
      </c>
      <c r="AO1300" s="0" t="n">
        <f aca="false">(SQRT(((AM1300/W1300)^2)+((AN1300/AJ1300)^2)))*AK1300</f>
        <v>0.00426290871324366</v>
      </c>
    </row>
    <row r="1301" customFormat="false" ht="15" hidden="false" customHeight="false" outlineLevel="0" collapsed="false">
      <c r="A1301" s="42" t="s">
        <v>351</v>
      </c>
      <c r="B1301" s="32"/>
      <c r="C1301" s="0" t="s">
        <v>2154</v>
      </c>
      <c r="D1301" s="47"/>
      <c r="E1301" s="0" t="n">
        <v>5283</v>
      </c>
      <c r="F1301" s="0" t="n">
        <v>5315.115</v>
      </c>
      <c r="G1301" s="0" t="n">
        <f aca="false">(((F1301*3.7852*35.81)/1000)/(H1301^2))*1.2732</f>
        <v>13.634912478573</v>
      </c>
      <c r="H1301" s="0" t="n">
        <v>8.20209975</v>
      </c>
      <c r="I1301" s="0" t="n">
        <v>9.17782696595081</v>
      </c>
      <c r="J1301" s="0" t="n">
        <v>68.0020357347871</v>
      </c>
      <c r="K1301" s="0" t="n">
        <v>3.9836139795159</v>
      </c>
      <c r="L1301" s="0" t="n">
        <v>0.005</v>
      </c>
      <c r="M1301" s="0" t="n">
        <v>0</v>
      </c>
      <c r="N1301" s="0" t="n">
        <v>314.622227168255</v>
      </c>
      <c r="O1301" s="0" t="n">
        <f aca="false">(N1301/2204.59)*EXP(L1301*M1301)</f>
        <v>0.142712353393717</v>
      </c>
      <c r="P1301" s="0" t="n">
        <v>0.400684429145215</v>
      </c>
      <c r="Q1301" s="0" t="n">
        <v>0.0788250461799058</v>
      </c>
      <c r="R1301" s="0" t="n">
        <f aca="false">30.6123136425953*(I1301/Hoja4!$AL$2)</f>
        <v>0.461364202220599</v>
      </c>
      <c r="S1301" s="0" t="n">
        <v>0.388353619553598</v>
      </c>
      <c r="T1301" s="0" t="n">
        <v>0.0223763331258358</v>
      </c>
      <c r="U1301" s="0" t="n">
        <f aca="false">(SQRT(((P1301/G1301)^2)+((Q1301/H1301)^2)+((R1301/I1301)^2)+((S1301/J1301)^2)+((T1301/K1301)^2)))*O1301</f>
        <v>0.0084996161107335</v>
      </c>
      <c r="V1301" s="0" t="n">
        <f aca="false">O1301&gt;U1301</f>
        <v>1</v>
      </c>
      <c r="W1301" s="0" t="n">
        <v>48781.2057741296</v>
      </c>
      <c r="X1301" s="0" t="n">
        <v>4.994E-006</v>
      </c>
      <c r="Y1301" s="0" t="n">
        <f aca="false">(W1301*X1301)*EXP(L1301*M1301)</f>
        <v>0.243613341636003</v>
      </c>
      <c r="Z1301" s="0" t="n">
        <v>44299.0160687798</v>
      </c>
      <c r="AA1301" s="0" t="n">
        <v>804.406580767259</v>
      </c>
      <c r="AB1301" s="0" t="n">
        <f aca="false">X1301*0.1</f>
        <v>4.994E-007</v>
      </c>
      <c r="AC1301" s="0" t="n">
        <f aca="false">(SQRT(((AA1301/W1301)^2)+((AB1301/X1301)^2)))*Y1301</f>
        <v>0.0246903331287334</v>
      </c>
      <c r="AD1301" s="0" t="n">
        <v>5.223868284E-006</v>
      </c>
      <c r="AE1301" s="0" t="n">
        <f aca="false">(W1301*AD1301)*EXP(L1301*M1301)</f>
        <v>0.254826593698753</v>
      </c>
      <c r="AF1301" s="0" t="n">
        <v>44299.0160687798</v>
      </c>
      <c r="AG1301" s="0" t="n">
        <v>804.406580767259</v>
      </c>
      <c r="AH1301" s="0" t="n">
        <f aca="false">AD1301*0.1</f>
        <v>5.223868284E-007</v>
      </c>
      <c r="AI1301" s="0" t="n">
        <f aca="false">(SQRT(((AG1301/W1301)^2)+((AH1301/AD1301)^2)))*AE1301</f>
        <v>0.0258268017926682</v>
      </c>
      <c r="AJ1301" s="0" t="n">
        <v>3.02832944E-007</v>
      </c>
      <c r="AK1301" s="0" t="n">
        <f aca="false">(W1301*AJ1301)*EXP(L1301*M1301)</f>
        <v>0.0147725561564495</v>
      </c>
      <c r="AL1301" s="0" t="n">
        <v>44299.0160687798</v>
      </c>
      <c r="AM1301" s="0" t="n">
        <v>804.406580767259</v>
      </c>
      <c r="AN1301" s="0" t="n">
        <f aca="false">AJ1301*0.1</f>
        <v>3.02832944E-008</v>
      </c>
      <c r="AO1301" s="0" t="n">
        <f aca="false">(SQRT(((AM1301/W1301)^2)+((AN1301/AJ1301)^2)))*AK1301</f>
        <v>0.00149720590102424</v>
      </c>
    </row>
    <row r="1302" customFormat="false" ht="15" hidden="false" customHeight="false" outlineLevel="0" collapsed="false">
      <c r="A1302" s="42" t="s">
        <v>351</v>
      </c>
      <c r="B1302" s="50" t="s">
        <v>1843</v>
      </c>
      <c r="C1302" s="0" t="s">
        <v>2122</v>
      </c>
      <c r="D1302" s="41"/>
      <c r="E1302" s="0" t="n">
        <v>9685</v>
      </c>
      <c r="F1302" s="0" t="n">
        <v>9685</v>
      </c>
      <c r="G1302" s="0" t="n">
        <f aca="false">(((F1302*3.7852*35.81)/1000)/(H1302^2))*1.2732</f>
        <v>26.0819272240921</v>
      </c>
      <c r="H1302" s="0" t="n">
        <v>8.005249356</v>
      </c>
      <c r="I1302" s="0" t="n">
        <v>17.4040310639201</v>
      </c>
      <c r="J1302" s="0" t="n">
        <v>68.0016224983599</v>
      </c>
      <c r="K1302" s="0" t="n">
        <v>3.82238500207701</v>
      </c>
      <c r="L1302" s="0" t="n">
        <v>0.005</v>
      </c>
      <c r="M1302" s="0" t="n">
        <v>0</v>
      </c>
      <c r="N1302" s="0" t="n">
        <v>1043.14222495692</v>
      </c>
      <c r="O1302" s="0" t="n">
        <f aca="false">(N1302/2204.59)*EXP(L1302*M1302)</f>
        <v>0.473168355547707</v>
      </c>
      <c r="P1302" s="0" t="n">
        <v>1.328521888386</v>
      </c>
      <c r="Q1302" s="0" t="n">
        <v>0.0993471152211429</v>
      </c>
      <c r="R1302" s="0" t="n">
        <f aca="false">26.5039616037002*(I1302/Hoja4!$CT$2)</f>
        <v>0.135679717533648</v>
      </c>
      <c r="S1302" s="0" t="n">
        <v>0.346725101597201</v>
      </c>
      <c r="T1302" s="0" t="n">
        <v>0.0215793379964769</v>
      </c>
      <c r="U1302" s="0" t="n">
        <f aca="false">(SQRT(((P1302/G1302)^2)+((Q1302/H1302)^2)+((R1302/I1302)^2)+((S1302/J1302)^2)+((T1302/K1302)^2)))*O1302</f>
        <v>0.0253363234216658</v>
      </c>
      <c r="V1302" s="0" t="n">
        <f aca="false">O1302&gt;U1302</f>
        <v>1</v>
      </c>
      <c r="W1302" s="0" t="n">
        <v>168558.040854066</v>
      </c>
      <c r="X1302" s="0" t="n">
        <v>4.994E-006</v>
      </c>
      <c r="Y1302" s="0" t="n">
        <f aca="false">(W1302*X1302)*EXP(L1302*M1302)</f>
        <v>0.841778856025207</v>
      </c>
      <c r="Z1302" s="0" t="n">
        <v>237960.899425584</v>
      </c>
      <c r="AA1302" s="0" t="n">
        <v>3748.14709444969</v>
      </c>
      <c r="AB1302" s="0" t="n">
        <f aca="false">X1302*0.1</f>
        <v>4.994E-007</v>
      </c>
      <c r="AC1302" s="0" t="n">
        <f aca="false">(SQRT(((AA1302/W1302)^2)+((AB1302/X1302)^2)))*Y1302</f>
        <v>0.0862339212833512</v>
      </c>
      <c r="AD1302" s="0" t="n">
        <v>5.223868284E-006</v>
      </c>
      <c r="AE1302" s="0" t="n">
        <f aca="false">(W1302*AD1302)*EXP(L1302*M1302)</f>
        <v>0.880525003630734</v>
      </c>
      <c r="AF1302" s="0" t="n">
        <v>237960.899425584</v>
      </c>
      <c r="AG1302" s="0" t="n">
        <v>3748.14709444969</v>
      </c>
      <c r="AH1302" s="0" t="n">
        <f aca="false">AD1302*0.1</f>
        <v>5.223868284E-007</v>
      </c>
      <c r="AI1302" s="0" t="n">
        <f aca="false">(SQRT(((AG1302/W1302)^2)+((AH1302/AD1302)^2)))*AE1302</f>
        <v>0.0902031730871147</v>
      </c>
      <c r="AJ1302" s="0" t="n">
        <v>3.02832944E-007</v>
      </c>
      <c r="AK1302" s="0" t="n">
        <f aca="false">(W1302*AJ1302)*EXP(L1302*M1302)</f>
        <v>0.0510449277467092</v>
      </c>
      <c r="AL1302" s="0" t="n">
        <v>237960.899425584</v>
      </c>
      <c r="AM1302" s="0" t="n">
        <v>3748.14709444969</v>
      </c>
      <c r="AN1302" s="0" t="n">
        <f aca="false">AJ1302*0.1</f>
        <v>3.02832944E-008</v>
      </c>
      <c r="AO1302" s="0" t="n">
        <f aca="false">(SQRT(((AM1302/W1302)^2)+((AN1302/AJ1302)^2)))*AK1302</f>
        <v>0.00522916945432549</v>
      </c>
    </row>
    <row r="1303" customFormat="false" ht="15" hidden="false" customHeight="false" outlineLevel="0" collapsed="false">
      <c r="A1303" s="42" t="s">
        <v>351</v>
      </c>
      <c r="B1303" s="32"/>
      <c r="C1303" s="0" t="s">
        <v>2153</v>
      </c>
      <c r="D1303" s="47"/>
      <c r="E1303" s="0" t="n">
        <v>8000</v>
      </c>
      <c r="F1303" s="0" t="n">
        <v>8144.65</v>
      </c>
      <c r="G1303" s="0" t="n">
        <f aca="false">(((F1303*3.7852*35.81)/1000)/(H1303^2))*1.2732</f>
        <v>20.8935441507116</v>
      </c>
      <c r="H1303" s="0" t="n">
        <v>8.20209975</v>
      </c>
      <c r="I1303" s="0" t="n">
        <v>14.7427831698403</v>
      </c>
      <c r="J1303" s="0" t="n">
        <v>130.009325504884</v>
      </c>
      <c r="K1303" s="0" t="n">
        <v>0.00593973</v>
      </c>
      <c r="L1303" s="0" t="n">
        <v>0.005</v>
      </c>
      <c r="M1303" s="0" t="n">
        <v>0</v>
      </c>
      <c r="N1303" s="0" t="n">
        <v>2.20756078199647</v>
      </c>
      <c r="O1303" s="0" t="n">
        <f aca="false">(N1303/2204.59)*EXP(L1303*M1303)</f>
        <v>0.00100134754398617</v>
      </c>
      <c r="P1303" s="0" t="n">
        <v>0.107322321005691</v>
      </c>
      <c r="Q1303" s="0" t="n">
        <v>0.0548813846852914</v>
      </c>
      <c r="R1303" s="0" t="n">
        <f aca="false">18.998926608387*(I1303/Hoja4!$CJ$2)</f>
        <v>0.0538506950748927</v>
      </c>
      <c r="S1303" s="0" t="n">
        <v>1.14894745568521</v>
      </c>
      <c r="T1303" s="0" t="n">
        <v>5.58086552427142E-005</v>
      </c>
      <c r="U1303" s="0" t="n">
        <f aca="false">(SQRT(((P1303/G1303)^2)+((Q1303/H1303)^2)+((R1303/I1303)^2)+((S1303/J1303)^2)+((T1303/K1303)^2)))*O1303</f>
        <v>1.58605326387686E-005</v>
      </c>
      <c r="V1303" s="0" t="n">
        <f aca="false">O1303&gt;U1303</f>
        <v>1</v>
      </c>
      <c r="W1303" s="0" t="n">
        <v>120074.80894424</v>
      </c>
      <c r="X1303" s="0" t="n">
        <v>4.994E-006</v>
      </c>
      <c r="Y1303" s="0" t="n">
        <f aca="false">(W1303*X1303)*EXP(L1303*M1303)</f>
        <v>0.599653595867535</v>
      </c>
      <c r="Z1303" s="0" t="n">
        <v>214210.290852283</v>
      </c>
      <c r="AA1303" s="0" t="n">
        <v>6507.82824848106</v>
      </c>
      <c r="AB1303" s="0" t="n">
        <f aca="false">X1303*0.1</f>
        <v>4.994E-007</v>
      </c>
      <c r="AC1303" s="0" t="n">
        <f aca="false">(SQRT(((AA1303/W1303)^2)+((AB1303/X1303)^2)))*Y1303</f>
        <v>0.0682063081988534</v>
      </c>
      <c r="AD1303" s="0" t="n">
        <v>5.223868284E-006</v>
      </c>
      <c r="AE1303" s="0" t="n">
        <f aca="false">(W1303*AD1303)*EXP(L1303*M1303)</f>
        <v>0.627254986151175</v>
      </c>
      <c r="AF1303" s="0" t="n">
        <v>214210.290852283</v>
      </c>
      <c r="AG1303" s="0" t="n">
        <v>6507.82824848106</v>
      </c>
      <c r="AH1303" s="0" t="n">
        <f aca="false">AD1303*0.1</f>
        <v>5.223868284E-007</v>
      </c>
      <c r="AI1303" s="0" t="n">
        <f aca="false">(SQRT(((AG1303/W1303)^2)+((AH1303/AD1303)^2)))*AE1303</f>
        <v>0.0713457689564916</v>
      </c>
      <c r="AJ1303" s="0" t="n">
        <v>3.02832944E-007</v>
      </c>
      <c r="AK1303" s="0" t="n">
        <f aca="false">(W1303*AJ1303)*EXP(L1303*M1303)</f>
        <v>0.0363626078928217</v>
      </c>
      <c r="AL1303" s="0" t="n">
        <v>214210.290852283</v>
      </c>
      <c r="AM1303" s="0" t="n">
        <v>6507.82824848106</v>
      </c>
      <c r="AN1303" s="0" t="n">
        <f aca="false">AJ1303*0.1</f>
        <v>3.02832944E-008</v>
      </c>
      <c r="AO1303" s="0" t="n">
        <f aca="false">(SQRT(((AM1303/W1303)^2)+((AN1303/AJ1303)^2)))*AK1303</f>
        <v>0.00413598660617343</v>
      </c>
    </row>
    <row r="1304" customFormat="false" ht="15" hidden="false" customHeight="false" outlineLevel="0" collapsed="false">
      <c r="A1304" s="42" t="s">
        <v>351</v>
      </c>
      <c r="B1304" s="32"/>
      <c r="C1304" s="0" t="s">
        <v>2122</v>
      </c>
      <c r="D1304" s="47"/>
      <c r="E1304" s="0" t="n">
        <v>7300</v>
      </c>
      <c r="F1304" s="0" t="n">
        <v>7206.72</v>
      </c>
      <c r="G1304" s="0" t="n">
        <f aca="false">(((F1304*3.7852*35.81)/1000)/(H1304^2))*1.2732</f>
        <v>19.4078623195053</v>
      </c>
      <c r="H1304" s="0" t="n">
        <v>8.005249356</v>
      </c>
      <c r="I1304" s="0" t="n">
        <v>18.8276975416783</v>
      </c>
      <c r="J1304" s="0" t="n">
        <v>68.0016224983599</v>
      </c>
      <c r="K1304" s="0" t="n">
        <v>3.82238500207701</v>
      </c>
      <c r="L1304" s="0" t="n">
        <v>0.005</v>
      </c>
      <c r="M1304" s="0" t="n">
        <v>0</v>
      </c>
      <c r="N1304" s="0" t="n">
        <v>839.709202099264</v>
      </c>
      <c r="O1304" s="0" t="n">
        <f aca="false">(N1304/2204.59)*EXP(L1304*M1304)</f>
        <v>0.380891323148188</v>
      </c>
      <c r="P1304" s="0" t="n">
        <v>0.575296534612654</v>
      </c>
      <c r="Q1304" s="0" t="n">
        <v>0.0436657928861363</v>
      </c>
      <c r="R1304" s="0" t="n">
        <f aca="false">11.8457570192522*(I1304/Hoja4!$BU$2)</f>
        <v>0.22193406139045</v>
      </c>
      <c r="S1304" s="0" t="n">
        <v>0.346725101597201</v>
      </c>
      <c r="T1304" s="0" t="n">
        <v>0.0215793379964769</v>
      </c>
      <c r="U1304" s="0" t="n">
        <f aca="false">(SQRT(((P1304/G1304)^2)+((Q1304/H1304)^2)+((R1304/I1304)^2)+((S1304/J1304)^2)+((T1304/K1304)^2)))*O1304</f>
        <v>0.0126628212323556</v>
      </c>
      <c r="V1304" s="0" t="n">
        <f aca="false">O1304&gt;U1304</f>
        <v>1</v>
      </c>
      <c r="W1304" s="0" t="n">
        <v>135685.944427564</v>
      </c>
      <c r="X1304" s="0" t="n">
        <v>4.994E-006</v>
      </c>
      <c r="Y1304" s="0" t="n">
        <f aca="false">(W1304*X1304)*EXP(L1304*M1304)</f>
        <v>0.677615606471255</v>
      </c>
      <c r="Z1304" s="0" t="n">
        <v>237960.899425584</v>
      </c>
      <c r="AA1304" s="0" t="n">
        <v>3748.14709444969</v>
      </c>
      <c r="AB1304" s="0" t="n">
        <f aca="false">X1304*0.1</f>
        <v>4.994E-007</v>
      </c>
      <c r="AC1304" s="0" t="n">
        <f aca="false">(SQRT(((AA1304/W1304)^2)+((AB1304/X1304)^2)))*Y1304</f>
        <v>0.0702993730891407</v>
      </c>
      <c r="AD1304" s="0" t="n">
        <v>5.223868284E-006</v>
      </c>
      <c r="AE1304" s="0" t="n">
        <f aca="false">(W1304*AD1304)*EXP(L1304*M1304)</f>
        <v>0.708805501679738</v>
      </c>
      <c r="AF1304" s="0" t="n">
        <v>237960.899425584</v>
      </c>
      <c r="AG1304" s="0" t="n">
        <v>3748.14709444969</v>
      </c>
      <c r="AH1304" s="0" t="n">
        <f aca="false">AD1304*0.1</f>
        <v>5.223868284E-007</v>
      </c>
      <c r="AI1304" s="0" t="n">
        <f aca="false">(SQRT(((AG1304/W1304)^2)+((AH1304/AD1304)^2)))*AE1304</f>
        <v>0.0735351753034532</v>
      </c>
      <c r="AJ1304" s="0" t="n">
        <v>3.02832944E-007</v>
      </c>
      <c r="AK1304" s="0" t="n">
        <f aca="false">(W1304*AJ1304)*EXP(L1304*M1304)</f>
        <v>0.0410901740104196</v>
      </c>
      <c r="AL1304" s="0" t="n">
        <v>237960.899425584</v>
      </c>
      <c r="AM1304" s="0" t="n">
        <v>3748.14709444969</v>
      </c>
      <c r="AN1304" s="0" t="n">
        <f aca="false">AJ1304*0.1</f>
        <v>3.02832944E-008</v>
      </c>
      <c r="AO1304" s="0" t="n">
        <f aca="false">(SQRT(((AM1304/W1304)^2)+((AN1304/AJ1304)^2)))*AK1304</f>
        <v>0.00426290871324366</v>
      </c>
    </row>
    <row r="1305" customFormat="false" ht="15" hidden="false" customHeight="false" outlineLevel="0" collapsed="false">
      <c r="A1305" s="42" t="s">
        <v>351</v>
      </c>
      <c r="B1305" s="32"/>
      <c r="C1305" s="0" t="s">
        <v>2154</v>
      </c>
      <c r="D1305" s="47"/>
      <c r="E1305" s="0" t="n">
        <v>5283</v>
      </c>
      <c r="F1305" s="0" t="n">
        <v>5315.115</v>
      </c>
      <c r="G1305" s="0" t="n">
        <f aca="false">(((F1305*3.7852*35.81)/1000)/(H1305^2))*1.2732</f>
        <v>13.634912478573</v>
      </c>
      <c r="H1305" s="0" t="n">
        <v>8.20209975</v>
      </c>
      <c r="I1305" s="0" t="n">
        <v>9.17782696595081</v>
      </c>
      <c r="J1305" s="0" t="n">
        <v>68.0020357347871</v>
      </c>
      <c r="K1305" s="0" t="n">
        <v>3.9836139795159</v>
      </c>
      <c r="L1305" s="0" t="n">
        <v>0.005</v>
      </c>
      <c r="M1305" s="0" t="n">
        <v>0</v>
      </c>
      <c r="N1305" s="0" t="n">
        <v>314.622227168255</v>
      </c>
      <c r="O1305" s="0" t="n">
        <f aca="false">(N1305/2204.59)*EXP(L1305*M1305)</f>
        <v>0.142712353393717</v>
      </c>
      <c r="P1305" s="0" t="n">
        <v>0.400684429145215</v>
      </c>
      <c r="Q1305" s="0" t="n">
        <v>0.0788250461799058</v>
      </c>
      <c r="R1305" s="0" t="n">
        <f aca="false">30.6123136425953*(I1305/Hoja4!$AL$2)</f>
        <v>0.461364202220599</v>
      </c>
      <c r="S1305" s="0" t="n">
        <v>0.388353619553598</v>
      </c>
      <c r="T1305" s="0" t="n">
        <v>0.0223763331258358</v>
      </c>
      <c r="U1305" s="0" t="n">
        <f aca="false">(SQRT(((P1305/G1305)^2)+((Q1305/H1305)^2)+((R1305/I1305)^2)+((S1305/J1305)^2)+((T1305/K1305)^2)))*O1305</f>
        <v>0.0084996161107335</v>
      </c>
      <c r="V1305" s="0" t="n">
        <f aca="false">O1305&gt;U1305</f>
        <v>1</v>
      </c>
      <c r="W1305" s="0" t="n">
        <v>48781.2057741296</v>
      </c>
      <c r="X1305" s="0" t="n">
        <v>4.994E-006</v>
      </c>
      <c r="Y1305" s="0" t="n">
        <f aca="false">(W1305*X1305)*EXP(L1305*M1305)</f>
        <v>0.243613341636003</v>
      </c>
      <c r="Z1305" s="0" t="n">
        <v>44299.0160687798</v>
      </c>
      <c r="AA1305" s="0" t="n">
        <v>804.406580767259</v>
      </c>
      <c r="AB1305" s="0" t="n">
        <f aca="false">X1305*0.1</f>
        <v>4.994E-007</v>
      </c>
      <c r="AC1305" s="0" t="n">
        <f aca="false">(SQRT(((AA1305/W1305)^2)+((AB1305/X1305)^2)))*Y1305</f>
        <v>0.0246903331287334</v>
      </c>
      <c r="AD1305" s="0" t="n">
        <v>5.223868284E-006</v>
      </c>
      <c r="AE1305" s="0" t="n">
        <f aca="false">(W1305*AD1305)*EXP(L1305*M1305)</f>
        <v>0.254826593698753</v>
      </c>
      <c r="AF1305" s="0" t="n">
        <v>44299.0160687798</v>
      </c>
      <c r="AG1305" s="0" t="n">
        <v>804.406580767259</v>
      </c>
      <c r="AH1305" s="0" t="n">
        <f aca="false">AD1305*0.1</f>
        <v>5.223868284E-007</v>
      </c>
      <c r="AI1305" s="0" t="n">
        <f aca="false">(SQRT(((AG1305/W1305)^2)+((AH1305/AD1305)^2)))*AE1305</f>
        <v>0.0258268017926682</v>
      </c>
      <c r="AJ1305" s="0" t="n">
        <v>3.02832944E-007</v>
      </c>
      <c r="AK1305" s="0" t="n">
        <f aca="false">(W1305*AJ1305)*EXP(L1305*M1305)</f>
        <v>0.0147725561564495</v>
      </c>
      <c r="AL1305" s="0" t="n">
        <v>44299.0160687798</v>
      </c>
      <c r="AM1305" s="0" t="n">
        <v>804.406580767259</v>
      </c>
      <c r="AN1305" s="0" t="n">
        <f aca="false">AJ1305*0.1</f>
        <v>3.02832944E-008</v>
      </c>
      <c r="AO1305" s="0" t="n">
        <f aca="false">(SQRT(((AM1305/W1305)^2)+((AN1305/AJ1305)^2)))*AK1305</f>
        <v>0.00149720590102424</v>
      </c>
    </row>
    <row r="1306" customFormat="false" ht="15" hidden="false" customHeight="false" outlineLevel="0" collapsed="false">
      <c r="A1306" s="42" t="s">
        <v>351</v>
      </c>
      <c r="B1306" s="40" t="s">
        <v>1846</v>
      </c>
      <c r="C1306" s="0" t="s">
        <v>2122</v>
      </c>
      <c r="D1306" s="41"/>
      <c r="E1306" s="0" t="n">
        <v>9685</v>
      </c>
      <c r="F1306" s="0" t="n">
        <v>9685</v>
      </c>
      <c r="G1306" s="0" t="n">
        <f aca="false">(((F1306*3.7852*35.81)/1000)/(H1306^2))*1.2732</f>
        <v>26.0819272240921</v>
      </c>
      <c r="H1306" s="0" t="n">
        <v>8.005249356</v>
      </c>
      <c r="I1306" s="0" t="n">
        <v>17.4040310639201</v>
      </c>
      <c r="J1306" s="0" t="n">
        <v>68.0016224983599</v>
      </c>
      <c r="K1306" s="0" t="n">
        <v>3.82238500207701</v>
      </c>
      <c r="L1306" s="0" t="n">
        <v>0.005</v>
      </c>
      <c r="M1306" s="0" t="n">
        <v>0</v>
      </c>
      <c r="N1306" s="0" t="n">
        <v>1043.14222495692</v>
      </c>
      <c r="O1306" s="0" t="n">
        <f aca="false">(N1306/2204.59)*EXP(L1306*M1306)</f>
        <v>0.473168355547707</v>
      </c>
      <c r="P1306" s="0" t="n">
        <v>1.328521888386</v>
      </c>
      <c r="Q1306" s="0" t="n">
        <v>0.0993471152211429</v>
      </c>
      <c r="R1306" s="0" t="n">
        <f aca="false">26.5039616037002*(I1306/Hoja4!$CT$2)</f>
        <v>0.135679717533648</v>
      </c>
      <c r="S1306" s="0" t="n">
        <v>0.346725101597201</v>
      </c>
      <c r="T1306" s="0" t="n">
        <v>0.0215793379964769</v>
      </c>
      <c r="U1306" s="0" t="n">
        <f aca="false">(SQRT(((P1306/G1306)^2)+((Q1306/H1306)^2)+((R1306/I1306)^2)+((S1306/J1306)^2)+((T1306/K1306)^2)))*O1306</f>
        <v>0.0253363234216658</v>
      </c>
      <c r="V1306" s="0" t="n">
        <f aca="false">O1306&gt;U1306</f>
        <v>1</v>
      </c>
      <c r="W1306" s="0" t="n">
        <v>168558.040854066</v>
      </c>
      <c r="X1306" s="0" t="n">
        <v>4.994E-006</v>
      </c>
      <c r="Y1306" s="0" t="n">
        <f aca="false">(W1306*X1306)*EXP(L1306*M1306)</f>
        <v>0.841778856025207</v>
      </c>
      <c r="Z1306" s="0" t="n">
        <v>237960.899425584</v>
      </c>
      <c r="AA1306" s="0" t="n">
        <v>3748.14709444969</v>
      </c>
      <c r="AB1306" s="0" t="n">
        <f aca="false">X1306*0.1</f>
        <v>4.994E-007</v>
      </c>
      <c r="AC1306" s="0" t="n">
        <f aca="false">(SQRT(((AA1306/W1306)^2)+((AB1306/X1306)^2)))*Y1306</f>
        <v>0.0862339212833512</v>
      </c>
      <c r="AD1306" s="0" t="n">
        <v>5.223868284E-006</v>
      </c>
      <c r="AE1306" s="0" t="n">
        <f aca="false">(W1306*AD1306)*EXP(L1306*M1306)</f>
        <v>0.880525003630734</v>
      </c>
      <c r="AF1306" s="0" t="n">
        <v>237960.899425584</v>
      </c>
      <c r="AG1306" s="0" t="n">
        <v>3748.14709444969</v>
      </c>
      <c r="AH1306" s="0" t="n">
        <f aca="false">AD1306*0.1</f>
        <v>5.223868284E-007</v>
      </c>
      <c r="AI1306" s="0" t="n">
        <f aca="false">(SQRT(((AG1306/W1306)^2)+((AH1306/AD1306)^2)))*AE1306</f>
        <v>0.0902031730871147</v>
      </c>
      <c r="AJ1306" s="0" t="n">
        <v>3.02832944E-007</v>
      </c>
      <c r="AK1306" s="0" t="n">
        <f aca="false">(W1306*AJ1306)*EXP(L1306*M1306)</f>
        <v>0.0510449277467092</v>
      </c>
      <c r="AL1306" s="0" t="n">
        <v>237960.899425584</v>
      </c>
      <c r="AM1306" s="0" t="n">
        <v>3748.14709444969</v>
      </c>
      <c r="AN1306" s="0" t="n">
        <f aca="false">AJ1306*0.1</f>
        <v>3.02832944E-008</v>
      </c>
      <c r="AO1306" s="0" t="n">
        <f aca="false">(SQRT(((AM1306/W1306)^2)+((AN1306/AJ1306)^2)))*AK1306</f>
        <v>0.00522916945432549</v>
      </c>
    </row>
    <row r="1307" customFormat="false" ht="15" hidden="false" customHeight="false" outlineLevel="0" collapsed="false">
      <c r="A1307" s="42" t="s">
        <v>351</v>
      </c>
      <c r="B1307" s="32"/>
      <c r="C1307" s="0" t="s">
        <v>2153</v>
      </c>
      <c r="D1307" s="47"/>
      <c r="E1307" s="0" t="n">
        <v>8000</v>
      </c>
      <c r="F1307" s="0" t="n">
        <v>8144.65</v>
      </c>
      <c r="G1307" s="0" t="n">
        <f aca="false">(((F1307*3.7852*35.81)/1000)/(H1307^2))*1.2732</f>
        <v>20.8935441507116</v>
      </c>
      <c r="H1307" s="0" t="n">
        <v>8.20209975</v>
      </c>
      <c r="I1307" s="0" t="n">
        <v>14.7427831698403</v>
      </c>
      <c r="J1307" s="0" t="n">
        <v>130.009325504884</v>
      </c>
      <c r="K1307" s="0" t="n">
        <v>0.00593973</v>
      </c>
      <c r="L1307" s="0" t="n">
        <v>0.005</v>
      </c>
      <c r="M1307" s="0" t="n">
        <v>0</v>
      </c>
      <c r="N1307" s="0" t="n">
        <v>2.20756078199647</v>
      </c>
      <c r="O1307" s="0" t="n">
        <f aca="false">(N1307/2204.59)*EXP(L1307*M1307)</f>
        <v>0.00100134754398617</v>
      </c>
      <c r="P1307" s="0" t="n">
        <v>0.107322321005691</v>
      </c>
      <c r="Q1307" s="0" t="n">
        <v>0.0548813846852914</v>
      </c>
      <c r="R1307" s="0" t="n">
        <f aca="false">18.998926608387*(I1307/Hoja4!$CJ$2)</f>
        <v>0.0538506950748927</v>
      </c>
      <c r="S1307" s="0" t="n">
        <v>1.14894745568521</v>
      </c>
      <c r="T1307" s="0" t="n">
        <v>5.58086552427142E-005</v>
      </c>
      <c r="U1307" s="0" t="n">
        <f aca="false">(SQRT(((P1307/G1307)^2)+((Q1307/H1307)^2)+((R1307/I1307)^2)+((S1307/J1307)^2)+((T1307/K1307)^2)))*O1307</f>
        <v>1.58605326387686E-005</v>
      </c>
      <c r="V1307" s="0" t="n">
        <f aca="false">O1307&gt;U1307</f>
        <v>1</v>
      </c>
      <c r="W1307" s="0" t="n">
        <v>120074.80894424</v>
      </c>
      <c r="X1307" s="0" t="n">
        <v>4.994E-006</v>
      </c>
      <c r="Y1307" s="0" t="n">
        <f aca="false">(W1307*X1307)*EXP(L1307*M1307)</f>
        <v>0.599653595867535</v>
      </c>
      <c r="Z1307" s="0" t="n">
        <v>214210.290852283</v>
      </c>
      <c r="AA1307" s="0" t="n">
        <v>6507.82824848106</v>
      </c>
      <c r="AB1307" s="0" t="n">
        <f aca="false">X1307*0.1</f>
        <v>4.994E-007</v>
      </c>
      <c r="AC1307" s="0" t="n">
        <f aca="false">(SQRT(((AA1307/W1307)^2)+((AB1307/X1307)^2)))*Y1307</f>
        <v>0.0682063081988534</v>
      </c>
      <c r="AD1307" s="0" t="n">
        <v>5.223868284E-006</v>
      </c>
      <c r="AE1307" s="0" t="n">
        <f aca="false">(W1307*AD1307)*EXP(L1307*M1307)</f>
        <v>0.627254986151175</v>
      </c>
      <c r="AF1307" s="0" t="n">
        <v>214210.290852283</v>
      </c>
      <c r="AG1307" s="0" t="n">
        <v>6507.82824848106</v>
      </c>
      <c r="AH1307" s="0" t="n">
        <f aca="false">AD1307*0.1</f>
        <v>5.223868284E-007</v>
      </c>
      <c r="AI1307" s="0" t="n">
        <f aca="false">(SQRT(((AG1307/W1307)^2)+((AH1307/AD1307)^2)))*AE1307</f>
        <v>0.0713457689564916</v>
      </c>
      <c r="AJ1307" s="0" t="n">
        <v>3.02832944E-007</v>
      </c>
      <c r="AK1307" s="0" t="n">
        <f aca="false">(W1307*AJ1307)*EXP(L1307*M1307)</f>
        <v>0.0363626078928217</v>
      </c>
      <c r="AL1307" s="0" t="n">
        <v>214210.290852283</v>
      </c>
      <c r="AM1307" s="0" t="n">
        <v>6507.82824848106</v>
      </c>
      <c r="AN1307" s="0" t="n">
        <f aca="false">AJ1307*0.1</f>
        <v>3.02832944E-008</v>
      </c>
      <c r="AO1307" s="0" t="n">
        <f aca="false">(SQRT(((AM1307/W1307)^2)+((AN1307/AJ1307)^2)))*AK1307</f>
        <v>0.00413598660617343</v>
      </c>
    </row>
    <row r="1308" customFormat="false" ht="15" hidden="false" customHeight="false" outlineLevel="0" collapsed="false">
      <c r="A1308" s="42" t="s">
        <v>351</v>
      </c>
      <c r="B1308" s="32"/>
      <c r="C1308" s="0" t="s">
        <v>2122</v>
      </c>
      <c r="D1308" s="47"/>
      <c r="E1308" s="0" t="n">
        <v>7300</v>
      </c>
      <c r="F1308" s="0" t="n">
        <v>7206.72</v>
      </c>
      <c r="G1308" s="0" t="n">
        <f aca="false">(((F1308*3.7852*35.81)/1000)/(H1308^2))*1.2732</f>
        <v>19.4078623195053</v>
      </c>
      <c r="H1308" s="0" t="n">
        <v>8.005249356</v>
      </c>
      <c r="I1308" s="0" t="n">
        <v>18.8276975416783</v>
      </c>
      <c r="J1308" s="0" t="n">
        <v>68.0016224983599</v>
      </c>
      <c r="K1308" s="0" t="n">
        <v>3.82238500207701</v>
      </c>
      <c r="L1308" s="0" t="n">
        <v>0.005</v>
      </c>
      <c r="M1308" s="0" t="n">
        <v>0</v>
      </c>
      <c r="N1308" s="0" t="n">
        <v>839.709202099264</v>
      </c>
      <c r="O1308" s="0" t="n">
        <f aca="false">(N1308/2204.59)*EXP(L1308*M1308)</f>
        <v>0.380891323148188</v>
      </c>
      <c r="P1308" s="0" t="n">
        <v>0.575296534612654</v>
      </c>
      <c r="Q1308" s="0" t="n">
        <v>0.0436657928861363</v>
      </c>
      <c r="R1308" s="0" t="n">
        <f aca="false">11.8457570192522*(I1308/Hoja4!$BU$2)</f>
        <v>0.22193406139045</v>
      </c>
      <c r="S1308" s="0" t="n">
        <v>0.346725101597201</v>
      </c>
      <c r="T1308" s="0" t="n">
        <v>0.0215793379964769</v>
      </c>
      <c r="U1308" s="0" t="n">
        <f aca="false">(SQRT(((P1308/G1308)^2)+((Q1308/H1308)^2)+((R1308/I1308)^2)+((S1308/J1308)^2)+((T1308/K1308)^2)))*O1308</f>
        <v>0.0126628212323556</v>
      </c>
      <c r="V1308" s="0" t="n">
        <f aca="false">O1308&gt;U1308</f>
        <v>1</v>
      </c>
      <c r="W1308" s="0" t="n">
        <v>135685.944427564</v>
      </c>
      <c r="X1308" s="0" t="n">
        <v>4.994E-006</v>
      </c>
      <c r="Y1308" s="0" t="n">
        <f aca="false">(W1308*X1308)*EXP(L1308*M1308)</f>
        <v>0.677615606471255</v>
      </c>
      <c r="Z1308" s="0" t="n">
        <v>237960.899425584</v>
      </c>
      <c r="AA1308" s="0" t="n">
        <v>3748.14709444969</v>
      </c>
      <c r="AB1308" s="0" t="n">
        <f aca="false">X1308*0.1</f>
        <v>4.994E-007</v>
      </c>
      <c r="AC1308" s="0" t="n">
        <f aca="false">(SQRT(((AA1308/W1308)^2)+((AB1308/X1308)^2)))*Y1308</f>
        <v>0.0702993730891407</v>
      </c>
      <c r="AD1308" s="0" t="n">
        <v>5.223868284E-006</v>
      </c>
      <c r="AE1308" s="0" t="n">
        <f aca="false">(W1308*AD1308)*EXP(L1308*M1308)</f>
        <v>0.708805501679738</v>
      </c>
      <c r="AF1308" s="0" t="n">
        <v>237960.899425584</v>
      </c>
      <c r="AG1308" s="0" t="n">
        <v>3748.14709444969</v>
      </c>
      <c r="AH1308" s="0" t="n">
        <f aca="false">AD1308*0.1</f>
        <v>5.223868284E-007</v>
      </c>
      <c r="AI1308" s="0" t="n">
        <f aca="false">(SQRT(((AG1308/W1308)^2)+((AH1308/AD1308)^2)))*AE1308</f>
        <v>0.0735351753034532</v>
      </c>
      <c r="AJ1308" s="0" t="n">
        <v>3.02832944E-007</v>
      </c>
      <c r="AK1308" s="0" t="n">
        <f aca="false">(W1308*AJ1308)*EXP(L1308*M1308)</f>
        <v>0.0410901740104196</v>
      </c>
      <c r="AL1308" s="0" t="n">
        <v>237960.899425584</v>
      </c>
      <c r="AM1308" s="0" t="n">
        <v>3748.14709444969</v>
      </c>
      <c r="AN1308" s="0" t="n">
        <f aca="false">AJ1308*0.1</f>
        <v>3.02832944E-008</v>
      </c>
      <c r="AO1308" s="0" t="n">
        <f aca="false">(SQRT(((AM1308/W1308)^2)+((AN1308/AJ1308)^2)))*AK1308</f>
        <v>0.00426290871324366</v>
      </c>
    </row>
    <row r="1309" customFormat="false" ht="15" hidden="false" customHeight="false" outlineLevel="0" collapsed="false">
      <c r="A1309" s="42" t="s">
        <v>351</v>
      </c>
      <c r="B1309" s="32"/>
      <c r="C1309" s="0" t="s">
        <v>2154</v>
      </c>
      <c r="D1309" s="47"/>
      <c r="E1309" s="0" t="n">
        <v>5283</v>
      </c>
      <c r="F1309" s="0" t="n">
        <v>5315.115</v>
      </c>
      <c r="G1309" s="0" t="n">
        <f aca="false">(((F1309*3.7852*35.81)/1000)/(H1309^2))*1.2732</f>
        <v>13.634912478573</v>
      </c>
      <c r="H1309" s="0" t="n">
        <v>8.20209975</v>
      </c>
      <c r="I1309" s="0" t="n">
        <v>9.17782696595081</v>
      </c>
      <c r="J1309" s="0" t="n">
        <v>68.0020357347871</v>
      </c>
      <c r="K1309" s="0" t="n">
        <v>3.9836139795159</v>
      </c>
      <c r="L1309" s="0" t="n">
        <v>0.005</v>
      </c>
      <c r="M1309" s="0" t="n">
        <v>0</v>
      </c>
      <c r="N1309" s="0" t="n">
        <v>314.622227168255</v>
      </c>
      <c r="O1309" s="0" t="n">
        <f aca="false">(N1309/2204.59)*EXP(L1309*M1309)</f>
        <v>0.142712353393717</v>
      </c>
      <c r="P1309" s="0" t="n">
        <v>0.400684429145215</v>
      </c>
      <c r="Q1309" s="0" t="n">
        <v>0.0788250461799058</v>
      </c>
      <c r="R1309" s="0" t="n">
        <f aca="false">30.6123136425953*(I1309/Hoja4!$AL$2)</f>
        <v>0.461364202220599</v>
      </c>
      <c r="S1309" s="0" t="n">
        <v>0.388353619553598</v>
      </c>
      <c r="T1309" s="0" t="n">
        <v>0.0223763331258358</v>
      </c>
      <c r="U1309" s="0" t="n">
        <f aca="false">(SQRT(((P1309/G1309)^2)+((Q1309/H1309)^2)+((R1309/I1309)^2)+((S1309/J1309)^2)+((T1309/K1309)^2)))*O1309</f>
        <v>0.0084996161107335</v>
      </c>
      <c r="V1309" s="0" t="n">
        <f aca="false">O1309&gt;U1309</f>
        <v>1</v>
      </c>
      <c r="W1309" s="0" t="n">
        <v>48781.2057741296</v>
      </c>
      <c r="X1309" s="0" t="n">
        <v>4.994E-006</v>
      </c>
      <c r="Y1309" s="0" t="n">
        <f aca="false">(W1309*X1309)*EXP(L1309*M1309)</f>
        <v>0.243613341636003</v>
      </c>
      <c r="Z1309" s="0" t="n">
        <v>44299.0160687798</v>
      </c>
      <c r="AA1309" s="0" t="n">
        <v>804.406580767259</v>
      </c>
      <c r="AB1309" s="0" t="n">
        <f aca="false">X1309*0.1</f>
        <v>4.994E-007</v>
      </c>
      <c r="AC1309" s="0" t="n">
        <f aca="false">(SQRT(((AA1309/W1309)^2)+((AB1309/X1309)^2)))*Y1309</f>
        <v>0.0246903331287334</v>
      </c>
      <c r="AD1309" s="0" t="n">
        <v>5.223868284E-006</v>
      </c>
      <c r="AE1309" s="0" t="n">
        <f aca="false">(W1309*AD1309)*EXP(L1309*M1309)</f>
        <v>0.254826593698753</v>
      </c>
      <c r="AF1309" s="0" t="n">
        <v>44299.0160687798</v>
      </c>
      <c r="AG1309" s="0" t="n">
        <v>804.406580767259</v>
      </c>
      <c r="AH1309" s="0" t="n">
        <f aca="false">AD1309*0.1</f>
        <v>5.223868284E-007</v>
      </c>
      <c r="AI1309" s="0" t="n">
        <f aca="false">(SQRT(((AG1309/W1309)^2)+((AH1309/AD1309)^2)))*AE1309</f>
        <v>0.0258268017926682</v>
      </c>
      <c r="AJ1309" s="0" t="n">
        <v>3.02832944E-007</v>
      </c>
      <c r="AK1309" s="0" t="n">
        <f aca="false">(W1309*AJ1309)*EXP(L1309*M1309)</f>
        <v>0.0147725561564495</v>
      </c>
      <c r="AL1309" s="0" t="n">
        <v>44299.0160687798</v>
      </c>
      <c r="AM1309" s="0" t="n">
        <v>804.406580767259</v>
      </c>
      <c r="AN1309" s="0" t="n">
        <f aca="false">AJ1309*0.1</f>
        <v>3.02832944E-008</v>
      </c>
      <c r="AO1309" s="0" t="n">
        <f aca="false">(SQRT(((AM1309/W1309)^2)+((AN1309/AJ1309)^2)))*AK1309</f>
        <v>0.00149720590102424</v>
      </c>
    </row>
    <row r="1310" customFormat="false" ht="15" hidden="false" customHeight="false" outlineLevel="0" collapsed="false">
      <c r="A1310" s="42" t="s">
        <v>351</v>
      </c>
      <c r="B1310" s="50" t="s">
        <v>1850</v>
      </c>
      <c r="C1310" s="0" t="s">
        <v>2122</v>
      </c>
      <c r="D1310" s="41"/>
      <c r="E1310" s="0" t="n">
        <v>9685</v>
      </c>
      <c r="F1310" s="0" t="n">
        <v>9685</v>
      </c>
      <c r="G1310" s="0" t="n">
        <f aca="false">(((F1310*3.7852*35.81)/1000)/(H1310^2))*1.2732</f>
        <v>26.0819272240921</v>
      </c>
      <c r="H1310" s="0" t="n">
        <v>8.005249356</v>
      </c>
      <c r="I1310" s="0" t="n">
        <v>17.4040310639201</v>
      </c>
      <c r="J1310" s="0" t="n">
        <v>68.0016224983599</v>
      </c>
      <c r="K1310" s="0" t="n">
        <v>3.82238500207701</v>
      </c>
      <c r="L1310" s="0" t="n">
        <v>0.005</v>
      </c>
      <c r="M1310" s="0" t="n">
        <v>0</v>
      </c>
      <c r="N1310" s="0" t="n">
        <v>1043.14222495692</v>
      </c>
      <c r="O1310" s="0" t="n">
        <f aca="false">(N1310/2204.59)*EXP(L1310*M1310)</f>
        <v>0.473168355547707</v>
      </c>
      <c r="P1310" s="0" t="n">
        <v>1.328521888386</v>
      </c>
      <c r="Q1310" s="0" t="n">
        <v>0.0993471152211429</v>
      </c>
      <c r="R1310" s="0" t="n">
        <f aca="false">26.5039616037002*(I1310/Hoja4!$CT$2)</f>
        <v>0.135679717533648</v>
      </c>
      <c r="S1310" s="0" t="n">
        <v>0.346725101597201</v>
      </c>
      <c r="T1310" s="0" t="n">
        <v>0.0215793379964769</v>
      </c>
      <c r="U1310" s="0" t="n">
        <f aca="false">(SQRT(((P1310/G1310)^2)+((Q1310/H1310)^2)+((R1310/I1310)^2)+((S1310/J1310)^2)+((T1310/K1310)^2)))*O1310</f>
        <v>0.0253363234216658</v>
      </c>
      <c r="V1310" s="0" t="n">
        <f aca="false">O1310&gt;U1310</f>
        <v>1</v>
      </c>
      <c r="W1310" s="0" t="n">
        <v>168558.040854066</v>
      </c>
      <c r="X1310" s="0" t="n">
        <v>4.994E-006</v>
      </c>
      <c r="Y1310" s="0" t="n">
        <f aca="false">(W1310*X1310)*EXP(L1310*M1310)</f>
        <v>0.841778856025207</v>
      </c>
      <c r="Z1310" s="0" t="n">
        <v>237960.899425584</v>
      </c>
      <c r="AA1310" s="0" t="n">
        <v>3748.14709444969</v>
      </c>
      <c r="AB1310" s="0" t="n">
        <f aca="false">X1310*0.1</f>
        <v>4.994E-007</v>
      </c>
      <c r="AC1310" s="0" t="n">
        <f aca="false">(SQRT(((AA1310/W1310)^2)+((AB1310/X1310)^2)))*Y1310</f>
        <v>0.0862339212833512</v>
      </c>
      <c r="AD1310" s="0" t="n">
        <v>5.223868284E-006</v>
      </c>
      <c r="AE1310" s="0" t="n">
        <f aca="false">(W1310*AD1310)*EXP(L1310*M1310)</f>
        <v>0.880525003630734</v>
      </c>
      <c r="AF1310" s="0" t="n">
        <v>237960.899425584</v>
      </c>
      <c r="AG1310" s="0" t="n">
        <v>3748.14709444969</v>
      </c>
      <c r="AH1310" s="0" t="n">
        <f aca="false">AD1310*0.1</f>
        <v>5.223868284E-007</v>
      </c>
      <c r="AI1310" s="0" t="n">
        <f aca="false">(SQRT(((AG1310/W1310)^2)+((AH1310/AD1310)^2)))*AE1310</f>
        <v>0.0902031730871147</v>
      </c>
      <c r="AJ1310" s="0" t="n">
        <v>3.02832944E-007</v>
      </c>
      <c r="AK1310" s="0" t="n">
        <f aca="false">(W1310*AJ1310)*EXP(L1310*M1310)</f>
        <v>0.0510449277467092</v>
      </c>
      <c r="AL1310" s="0" t="n">
        <v>237960.899425584</v>
      </c>
      <c r="AM1310" s="0" t="n">
        <v>3748.14709444969</v>
      </c>
      <c r="AN1310" s="0" t="n">
        <f aca="false">AJ1310*0.1</f>
        <v>3.02832944E-008</v>
      </c>
      <c r="AO1310" s="0" t="n">
        <f aca="false">(SQRT(((AM1310/W1310)^2)+((AN1310/AJ1310)^2)))*AK1310</f>
        <v>0.00522916945432549</v>
      </c>
    </row>
    <row r="1311" customFormat="false" ht="15" hidden="false" customHeight="false" outlineLevel="0" collapsed="false">
      <c r="A1311" s="42" t="s">
        <v>351</v>
      </c>
      <c r="B1311" s="32"/>
      <c r="C1311" s="0" t="s">
        <v>2153</v>
      </c>
      <c r="D1311" s="47"/>
      <c r="E1311" s="0" t="n">
        <v>8000</v>
      </c>
      <c r="F1311" s="0" t="n">
        <v>8144.65</v>
      </c>
      <c r="G1311" s="0" t="n">
        <f aca="false">(((F1311*3.7852*35.81)/1000)/(H1311^2))*1.2732</f>
        <v>20.8935441507116</v>
      </c>
      <c r="H1311" s="0" t="n">
        <v>8.20209975</v>
      </c>
      <c r="I1311" s="0" t="n">
        <v>14.7427831698403</v>
      </c>
      <c r="J1311" s="0" t="n">
        <v>130.009325504884</v>
      </c>
      <c r="K1311" s="0" t="n">
        <v>0.00593973</v>
      </c>
      <c r="L1311" s="0" t="n">
        <v>0.005</v>
      </c>
      <c r="M1311" s="0" t="n">
        <v>0</v>
      </c>
      <c r="N1311" s="0" t="n">
        <v>2.20756078199647</v>
      </c>
      <c r="O1311" s="0" t="n">
        <f aca="false">(N1311/2204.59)*EXP(L1311*M1311)</f>
        <v>0.00100134754398617</v>
      </c>
      <c r="P1311" s="0" t="n">
        <v>0.107322321005691</v>
      </c>
      <c r="Q1311" s="0" t="n">
        <v>0.0548813846852914</v>
      </c>
      <c r="R1311" s="0" t="n">
        <f aca="false">18.998926608387*(I1311/Hoja4!$CJ$2)</f>
        <v>0.0538506950748927</v>
      </c>
      <c r="S1311" s="0" t="n">
        <v>1.14894745568521</v>
      </c>
      <c r="T1311" s="0" t="n">
        <v>5.58086552427142E-005</v>
      </c>
      <c r="U1311" s="0" t="n">
        <f aca="false">(SQRT(((P1311/G1311)^2)+((Q1311/H1311)^2)+((R1311/I1311)^2)+((S1311/J1311)^2)+((T1311/K1311)^2)))*O1311</f>
        <v>1.58605326387686E-005</v>
      </c>
      <c r="V1311" s="0" t="n">
        <f aca="false">O1311&gt;U1311</f>
        <v>1</v>
      </c>
      <c r="W1311" s="0" t="n">
        <v>120074.80894424</v>
      </c>
      <c r="X1311" s="0" t="n">
        <v>4.994E-006</v>
      </c>
      <c r="Y1311" s="0" t="n">
        <f aca="false">(W1311*X1311)*EXP(L1311*M1311)</f>
        <v>0.599653595867535</v>
      </c>
      <c r="Z1311" s="0" t="n">
        <v>214210.290852283</v>
      </c>
      <c r="AA1311" s="0" t="n">
        <v>6507.82824848106</v>
      </c>
      <c r="AB1311" s="0" t="n">
        <f aca="false">X1311*0.1</f>
        <v>4.994E-007</v>
      </c>
      <c r="AC1311" s="0" t="n">
        <f aca="false">(SQRT(((AA1311/W1311)^2)+((AB1311/X1311)^2)))*Y1311</f>
        <v>0.0682063081988534</v>
      </c>
      <c r="AD1311" s="0" t="n">
        <v>5.223868284E-006</v>
      </c>
      <c r="AE1311" s="0" t="n">
        <f aca="false">(W1311*AD1311)*EXP(L1311*M1311)</f>
        <v>0.627254986151175</v>
      </c>
      <c r="AF1311" s="0" t="n">
        <v>214210.290852283</v>
      </c>
      <c r="AG1311" s="0" t="n">
        <v>6507.82824848106</v>
      </c>
      <c r="AH1311" s="0" t="n">
        <f aca="false">AD1311*0.1</f>
        <v>5.223868284E-007</v>
      </c>
      <c r="AI1311" s="0" t="n">
        <f aca="false">(SQRT(((AG1311/W1311)^2)+((AH1311/AD1311)^2)))*AE1311</f>
        <v>0.0713457689564916</v>
      </c>
      <c r="AJ1311" s="0" t="n">
        <v>3.02832944E-007</v>
      </c>
      <c r="AK1311" s="0" t="n">
        <f aca="false">(W1311*AJ1311)*EXP(L1311*M1311)</f>
        <v>0.0363626078928217</v>
      </c>
      <c r="AL1311" s="0" t="n">
        <v>214210.290852283</v>
      </c>
      <c r="AM1311" s="0" t="n">
        <v>6507.82824848106</v>
      </c>
      <c r="AN1311" s="0" t="n">
        <f aca="false">AJ1311*0.1</f>
        <v>3.02832944E-008</v>
      </c>
      <c r="AO1311" s="0" t="n">
        <f aca="false">(SQRT(((AM1311/W1311)^2)+((AN1311/AJ1311)^2)))*AK1311</f>
        <v>0.00413598660617343</v>
      </c>
    </row>
    <row r="1312" customFormat="false" ht="15" hidden="false" customHeight="false" outlineLevel="0" collapsed="false">
      <c r="A1312" s="42" t="s">
        <v>351</v>
      </c>
      <c r="B1312" s="32"/>
      <c r="C1312" s="0" t="s">
        <v>2122</v>
      </c>
      <c r="D1312" s="47"/>
      <c r="E1312" s="0" t="n">
        <v>7300</v>
      </c>
      <c r="F1312" s="0" t="n">
        <v>7206.72</v>
      </c>
      <c r="G1312" s="0" t="n">
        <f aca="false">(((F1312*3.7852*35.81)/1000)/(H1312^2))*1.2732</f>
        <v>19.4078623195053</v>
      </c>
      <c r="H1312" s="0" t="n">
        <v>8.005249356</v>
      </c>
      <c r="I1312" s="0" t="n">
        <v>18.8276975416783</v>
      </c>
      <c r="J1312" s="0" t="n">
        <v>68.0016224983599</v>
      </c>
      <c r="K1312" s="0" t="n">
        <v>3.82238500207701</v>
      </c>
      <c r="L1312" s="0" t="n">
        <v>0.005</v>
      </c>
      <c r="M1312" s="0" t="n">
        <v>0</v>
      </c>
      <c r="N1312" s="0" t="n">
        <v>839.709202099264</v>
      </c>
      <c r="O1312" s="0" t="n">
        <f aca="false">(N1312/2204.59)*EXP(L1312*M1312)</f>
        <v>0.380891323148188</v>
      </c>
      <c r="P1312" s="0" t="n">
        <v>0.575296534612654</v>
      </c>
      <c r="Q1312" s="0" t="n">
        <v>0.0436657928861363</v>
      </c>
      <c r="R1312" s="0" t="n">
        <f aca="false">11.8457570192522*(I1312/Hoja4!$BU$2)</f>
        <v>0.22193406139045</v>
      </c>
      <c r="S1312" s="0" t="n">
        <v>0.346725101597201</v>
      </c>
      <c r="T1312" s="0" t="n">
        <v>0.0215793379964769</v>
      </c>
      <c r="U1312" s="0" t="n">
        <f aca="false">(SQRT(((P1312/G1312)^2)+((Q1312/H1312)^2)+((R1312/I1312)^2)+((S1312/J1312)^2)+((T1312/K1312)^2)))*O1312</f>
        <v>0.0126628212323556</v>
      </c>
      <c r="V1312" s="0" t="n">
        <f aca="false">O1312&gt;U1312</f>
        <v>1</v>
      </c>
      <c r="W1312" s="0" t="n">
        <v>135685.944427564</v>
      </c>
      <c r="X1312" s="0" t="n">
        <v>4.994E-006</v>
      </c>
      <c r="Y1312" s="0" t="n">
        <f aca="false">(W1312*X1312)*EXP(L1312*M1312)</f>
        <v>0.677615606471255</v>
      </c>
      <c r="Z1312" s="0" t="n">
        <v>237960.899425584</v>
      </c>
      <c r="AA1312" s="0" t="n">
        <v>3748.14709444969</v>
      </c>
      <c r="AB1312" s="0" t="n">
        <f aca="false">X1312*0.1</f>
        <v>4.994E-007</v>
      </c>
      <c r="AC1312" s="0" t="n">
        <f aca="false">(SQRT(((AA1312/W1312)^2)+((AB1312/X1312)^2)))*Y1312</f>
        <v>0.0702993730891407</v>
      </c>
      <c r="AD1312" s="0" t="n">
        <v>5.223868284E-006</v>
      </c>
      <c r="AE1312" s="0" t="n">
        <f aca="false">(W1312*AD1312)*EXP(L1312*M1312)</f>
        <v>0.708805501679738</v>
      </c>
      <c r="AF1312" s="0" t="n">
        <v>237960.899425584</v>
      </c>
      <c r="AG1312" s="0" t="n">
        <v>3748.14709444969</v>
      </c>
      <c r="AH1312" s="0" t="n">
        <f aca="false">AD1312*0.1</f>
        <v>5.223868284E-007</v>
      </c>
      <c r="AI1312" s="0" t="n">
        <f aca="false">(SQRT(((AG1312/W1312)^2)+((AH1312/AD1312)^2)))*AE1312</f>
        <v>0.0735351753034532</v>
      </c>
      <c r="AJ1312" s="0" t="n">
        <v>3.02832944E-007</v>
      </c>
      <c r="AK1312" s="0" t="n">
        <f aca="false">(W1312*AJ1312)*EXP(L1312*M1312)</f>
        <v>0.0410901740104196</v>
      </c>
      <c r="AL1312" s="0" t="n">
        <v>237960.899425584</v>
      </c>
      <c r="AM1312" s="0" t="n">
        <v>3748.14709444969</v>
      </c>
      <c r="AN1312" s="0" t="n">
        <f aca="false">AJ1312*0.1</f>
        <v>3.02832944E-008</v>
      </c>
      <c r="AO1312" s="0" t="n">
        <f aca="false">(SQRT(((AM1312/W1312)^2)+((AN1312/AJ1312)^2)))*AK1312</f>
        <v>0.00426290871324366</v>
      </c>
    </row>
    <row r="1313" customFormat="false" ht="15" hidden="false" customHeight="false" outlineLevel="0" collapsed="false">
      <c r="A1313" s="42" t="s">
        <v>351</v>
      </c>
      <c r="B1313" s="32"/>
      <c r="C1313" s="0" t="s">
        <v>2154</v>
      </c>
      <c r="D1313" s="47"/>
      <c r="E1313" s="0" t="n">
        <v>5283</v>
      </c>
      <c r="F1313" s="0" t="n">
        <v>5315.115</v>
      </c>
      <c r="G1313" s="0" t="n">
        <f aca="false">(((F1313*3.7852*35.81)/1000)/(H1313^2))*1.2732</f>
        <v>13.634912478573</v>
      </c>
      <c r="H1313" s="0" t="n">
        <v>8.20209975</v>
      </c>
      <c r="I1313" s="0" t="n">
        <v>9.17782696595081</v>
      </c>
      <c r="J1313" s="0" t="n">
        <v>68.0020357347871</v>
      </c>
      <c r="K1313" s="0" t="n">
        <v>3.9836139795159</v>
      </c>
      <c r="L1313" s="0" t="n">
        <v>0.005</v>
      </c>
      <c r="M1313" s="0" t="n">
        <v>0</v>
      </c>
      <c r="N1313" s="0" t="n">
        <v>314.622227168255</v>
      </c>
      <c r="O1313" s="0" t="n">
        <f aca="false">(N1313/2204.59)*EXP(L1313*M1313)</f>
        <v>0.142712353393717</v>
      </c>
      <c r="P1313" s="0" t="n">
        <v>0.400684429145215</v>
      </c>
      <c r="Q1313" s="0" t="n">
        <v>0.0788250461799058</v>
      </c>
      <c r="R1313" s="0" t="n">
        <f aca="false">30.6123136425953*(I1313/Hoja4!$AL$2)</f>
        <v>0.461364202220599</v>
      </c>
      <c r="S1313" s="0" t="n">
        <v>0.388353619553598</v>
      </c>
      <c r="T1313" s="0" t="n">
        <v>0.0223763331258358</v>
      </c>
      <c r="U1313" s="0" t="n">
        <f aca="false">(SQRT(((P1313/G1313)^2)+((Q1313/H1313)^2)+((R1313/I1313)^2)+((S1313/J1313)^2)+((T1313/K1313)^2)))*O1313</f>
        <v>0.0084996161107335</v>
      </c>
      <c r="V1313" s="0" t="n">
        <f aca="false">O1313&gt;U1313</f>
        <v>1</v>
      </c>
      <c r="W1313" s="0" t="n">
        <v>48781.2057741296</v>
      </c>
      <c r="X1313" s="0" t="n">
        <v>4.994E-006</v>
      </c>
      <c r="Y1313" s="0" t="n">
        <f aca="false">(W1313*X1313)*EXP(L1313*M1313)</f>
        <v>0.243613341636003</v>
      </c>
      <c r="Z1313" s="0" t="n">
        <v>44299.0160687798</v>
      </c>
      <c r="AA1313" s="0" t="n">
        <v>804.406580767259</v>
      </c>
      <c r="AB1313" s="0" t="n">
        <f aca="false">X1313*0.1</f>
        <v>4.994E-007</v>
      </c>
      <c r="AC1313" s="0" t="n">
        <f aca="false">(SQRT(((AA1313/W1313)^2)+((AB1313/X1313)^2)))*Y1313</f>
        <v>0.0246903331287334</v>
      </c>
      <c r="AD1313" s="0" t="n">
        <v>5.223868284E-006</v>
      </c>
      <c r="AE1313" s="0" t="n">
        <f aca="false">(W1313*AD1313)*EXP(L1313*M1313)</f>
        <v>0.254826593698753</v>
      </c>
      <c r="AF1313" s="0" t="n">
        <v>44299.0160687798</v>
      </c>
      <c r="AG1313" s="0" t="n">
        <v>804.406580767259</v>
      </c>
      <c r="AH1313" s="0" t="n">
        <f aca="false">AD1313*0.1</f>
        <v>5.223868284E-007</v>
      </c>
      <c r="AI1313" s="0" t="n">
        <f aca="false">(SQRT(((AG1313/W1313)^2)+((AH1313/AD1313)^2)))*AE1313</f>
        <v>0.0258268017926682</v>
      </c>
      <c r="AJ1313" s="0" t="n">
        <v>3.02832944E-007</v>
      </c>
      <c r="AK1313" s="0" t="n">
        <f aca="false">(W1313*AJ1313)*EXP(L1313*M1313)</f>
        <v>0.0147725561564495</v>
      </c>
      <c r="AL1313" s="0" t="n">
        <v>44299.0160687798</v>
      </c>
      <c r="AM1313" s="0" t="n">
        <v>804.406580767259</v>
      </c>
      <c r="AN1313" s="0" t="n">
        <f aca="false">AJ1313*0.1</f>
        <v>3.02832944E-008</v>
      </c>
      <c r="AO1313" s="0" t="n">
        <f aca="false">(SQRT(((AM1313/W1313)^2)+((AN1313/AJ1313)^2)))*AK1313</f>
        <v>0.00149720590102424</v>
      </c>
    </row>
    <row r="1314" customFormat="false" ht="15" hidden="false" customHeight="false" outlineLevel="0" collapsed="false">
      <c r="A1314" s="42" t="s">
        <v>351</v>
      </c>
      <c r="B1314" s="40" t="s">
        <v>1854</v>
      </c>
      <c r="C1314" s="0" t="s">
        <v>2122</v>
      </c>
      <c r="D1314" s="41"/>
      <c r="E1314" s="0" t="n">
        <v>9685</v>
      </c>
      <c r="F1314" s="0" t="n">
        <v>9685</v>
      </c>
      <c r="G1314" s="0" t="n">
        <f aca="false">(((F1314*3.7852*35.81)/1000)/(H1314^2))*1.2732</f>
        <v>26.0819272240921</v>
      </c>
      <c r="H1314" s="0" t="n">
        <v>8.005249356</v>
      </c>
      <c r="I1314" s="0" t="n">
        <v>17.4040310639201</v>
      </c>
      <c r="J1314" s="0" t="n">
        <v>68.0016224983599</v>
      </c>
      <c r="K1314" s="0" t="n">
        <v>3.82238500207701</v>
      </c>
      <c r="L1314" s="0" t="n">
        <v>0.005</v>
      </c>
      <c r="M1314" s="0" t="n">
        <v>0</v>
      </c>
      <c r="N1314" s="0" t="n">
        <v>1043.14222495692</v>
      </c>
      <c r="O1314" s="0" t="n">
        <f aca="false">(N1314/2204.59)*EXP(L1314*M1314)</f>
        <v>0.473168355547707</v>
      </c>
      <c r="P1314" s="0" t="n">
        <v>1.328521888386</v>
      </c>
      <c r="Q1314" s="0" t="n">
        <v>0.0993471152211429</v>
      </c>
      <c r="R1314" s="0" t="n">
        <f aca="false">26.5039616037002*(I1314/Hoja4!$CT$2)</f>
        <v>0.135679717533648</v>
      </c>
      <c r="S1314" s="0" t="n">
        <v>0.346725101597201</v>
      </c>
      <c r="T1314" s="0" t="n">
        <v>0.0215793379964769</v>
      </c>
      <c r="U1314" s="0" t="n">
        <f aca="false">(SQRT(((P1314/G1314)^2)+((Q1314/H1314)^2)+((R1314/I1314)^2)+((S1314/J1314)^2)+((T1314/K1314)^2)))*O1314</f>
        <v>0.0253363234216658</v>
      </c>
      <c r="V1314" s="0" t="n">
        <f aca="false">O1314&gt;U1314</f>
        <v>1</v>
      </c>
      <c r="W1314" s="0" t="n">
        <v>168558.040854066</v>
      </c>
      <c r="X1314" s="0" t="n">
        <v>4.994E-006</v>
      </c>
      <c r="Y1314" s="0" t="n">
        <f aca="false">(W1314*X1314)*EXP(L1314*M1314)</f>
        <v>0.841778856025207</v>
      </c>
      <c r="Z1314" s="0" t="n">
        <v>237960.899425584</v>
      </c>
      <c r="AA1314" s="0" t="n">
        <v>3748.14709444969</v>
      </c>
      <c r="AB1314" s="0" t="n">
        <f aca="false">X1314*0.1</f>
        <v>4.994E-007</v>
      </c>
      <c r="AC1314" s="0" t="n">
        <f aca="false">(SQRT(((AA1314/W1314)^2)+((AB1314/X1314)^2)))*Y1314</f>
        <v>0.0862339212833512</v>
      </c>
      <c r="AD1314" s="0" t="n">
        <v>5.223868284E-006</v>
      </c>
      <c r="AE1314" s="0" t="n">
        <f aca="false">(W1314*AD1314)*EXP(L1314*M1314)</f>
        <v>0.880525003630734</v>
      </c>
      <c r="AF1314" s="0" t="n">
        <v>237960.899425584</v>
      </c>
      <c r="AG1314" s="0" t="n">
        <v>3748.14709444969</v>
      </c>
      <c r="AH1314" s="0" t="n">
        <f aca="false">AD1314*0.1</f>
        <v>5.223868284E-007</v>
      </c>
      <c r="AI1314" s="0" t="n">
        <f aca="false">(SQRT(((AG1314/W1314)^2)+((AH1314/AD1314)^2)))*AE1314</f>
        <v>0.0902031730871147</v>
      </c>
      <c r="AJ1314" s="0" t="n">
        <v>3.02832944E-007</v>
      </c>
      <c r="AK1314" s="0" t="n">
        <f aca="false">(W1314*AJ1314)*EXP(L1314*M1314)</f>
        <v>0.0510449277467092</v>
      </c>
      <c r="AL1314" s="0" t="n">
        <v>237960.899425584</v>
      </c>
      <c r="AM1314" s="0" t="n">
        <v>3748.14709444969</v>
      </c>
      <c r="AN1314" s="0" t="n">
        <f aca="false">AJ1314*0.1</f>
        <v>3.02832944E-008</v>
      </c>
      <c r="AO1314" s="0" t="n">
        <f aca="false">(SQRT(((AM1314/W1314)^2)+((AN1314/AJ1314)^2)))*AK1314</f>
        <v>0.00522916945432549</v>
      </c>
    </row>
    <row r="1315" customFormat="false" ht="15" hidden="false" customHeight="false" outlineLevel="0" collapsed="false">
      <c r="A1315" s="42" t="s">
        <v>351</v>
      </c>
      <c r="B1315" s="32"/>
      <c r="C1315" s="0" t="s">
        <v>2153</v>
      </c>
      <c r="D1315" s="47"/>
      <c r="E1315" s="0" t="n">
        <v>8000</v>
      </c>
      <c r="F1315" s="0" t="n">
        <v>8144.65</v>
      </c>
      <c r="G1315" s="0" t="n">
        <f aca="false">(((F1315*3.7852*35.81)/1000)/(H1315^2))*1.2732</f>
        <v>20.8935441507116</v>
      </c>
      <c r="H1315" s="0" t="n">
        <v>8.20209975</v>
      </c>
      <c r="I1315" s="0" t="n">
        <v>14.7427831698403</v>
      </c>
      <c r="J1315" s="0" t="n">
        <v>130.009325504884</v>
      </c>
      <c r="K1315" s="0" t="n">
        <v>0.00593973</v>
      </c>
      <c r="L1315" s="0" t="n">
        <v>0.005</v>
      </c>
      <c r="M1315" s="0" t="n">
        <v>0</v>
      </c>
      <c r="N1315" s="0" t="n">
        <v>2.20756078199647</v>
      </c>
      <c r="O1315" s="0" t="n">
        <f aca="false">(N1315/2204.59)*EXP(L1315*M1315)</f>
        <v>0.00100134754398617</v>
      </c>
      <c r="P1315" s="0" t="n">
        <v>0.107322321005691</v>
      </c>
      <c r="Q1315" s="0" t="n">
        <v>0.0548813846852914</v>
      </c>
      <c r="R1315" s="0" t="n">
        <f aca="false">18.998926608387*(I1315/Hoja4!$CJ$2)</f>
        <v>0.0538506950748927</v>
      </c>
      <c r="S1315" s="0" t="n">
        <v>1.14894745568521</v>
      </c>
      <c r="T1315" s="0" t="n">
        <v>5.58086552427142E-005</v>
      </c>
      <c r="U1315" s="0" t="n">
        <f aca="false">(SQRT(((P1315/G1315)^2)+((Q1315/H1315)^2)+((R1315/I1315)^2)+((S1315/J1315)^2)+((T1315/K1315)^2)))*O1315</f>
        <v>1.58605326387686E-005</v>
      </c>
      <c r="V1315" s="0" t="n">
        <f aca="false">O1315&gt;U1315</f>
        <v>1</v>
      </c>
      <c r="W1315" s="0" t="n">
        <v>120074.80894424</v>
      </c>
      <c r="X1315" s="0" t="n">
        <v>4.994E-006</v>
      </c>
      <c r="Y1315" s="0" t="n">
        <f aca="false">(W1315*X1315)*EXP(L1315*M1315)</f>
        <v>0.599653595867535</v>
      </c>
      <c r="Z1315" s="0" t="n">
        <v>214210.290852283</v>
      </c>
      <c r="AA1315" s="0" t="n">
        <v>6507.82824848106</v>
      </c>
      <c r="AB1315" s="0" t="n">
        <f aca="false">X1315*0.1</f>
        <v>4.994E-007</v>
      </c>
      <c r="AC1315" s="0" t="n">
        <f aca="false">(SQRT(((AA1315/W1315)^2)+((AB1315/X1315)^2)))*Y1315</f>
        <v>0.0682063081988534</v>
      </c>
      <c r="AD1315" s="0" t="n">
        <v>5.223868284E-006</v>
      </c>
      <c r="AE1315" s="0" t="n">
        <f aca="false">(W1315*AD1315)*EXP(L1315*M1315)</f>
        <v>0.627254986151175</v>
      </c>
      <c r="AF1315" s="0" t="n">
        <v>214210.290852283</v>
      </c>
      <c r="AG1315" s="0" t="n">
        <v>6507.82824848106</v>
      </c>
      <c r="AH1315" s="0" t="n">
        <f aca="false">AD1315*0.1</f>
        <v>5.223868284E-007</v>
      </c>
      <c r="AI1315" s="0" t="n">
        <f aca="false">(SQRT(((AG1315/W1315)^2)+((AH1315/AD1315)^2)))*AE1315</f>
        <v>0.0713457689564916</v>
      </c>
      <c r="AJ1315" s="0" t="n">
        <v>3.02832944E-007</v>
      </c>
      <c r="AK1315" s="0" t="n">
        <f aca="false">(W1315*AJ1315)*EXP(L1315*M1315)</f>
        <v>0.0363626078928217</v>
      </c>
      <c r="AL1315" s="0" t="n">
        <v>214210.290852283</v>
      </c>
      <c r="AM1315" s="0" t="n">
        <v>6507.82824848106</v>
      </c>
      <c r="AN1315" s="0" t="n">
        <f aca="false">AJ1315*0.1</f>
        <v>3.02832944E-008</v>
      </c>
      <c r="AO1315" s="0" t="n">
        <f aca="false">(SQRT(((AM1315/W1315)^2)+((AN1315/AJ1315)^2)))*AK1315</f>
        <v>0.00413598660617343</v>
      </c>
    </row>
    <row r="1316" customFormat="false" ht="15" hidden="false" customHeight="false" outlineLevel="0" collapsed="false">
      <c r="A1316" s="42" t="s">
        <v>351</v>
      </c>
      <c r="B1316" s="32"/>
      <c r="C1316" s="0" t="s">
        <v>2122</v>
      </c>
      <c r="D1316" s="47"/>
      <c r="E1316" s="0" t="n">
        <v>7300</v>
      </c>
      <c r="F1316" s="0" t="n">
        <v>7206.72</v>
      </c>
      <c r="G1316" s="0" t="n">
        <f aca="false">(((F1316*3.7852*35.81)/1000)/(H1316^2))*1.2732</f>
        <v>19.4078623195053</v>
      </c>
      <c r="H1316" s="0" t="n">
        <v>8.005249356</v>
      </c>
      <c r="I1316" s="0" t="n">
        <v>18.8276975416783</v>
      </c>
      <c r="J1316" s="0" t="n">
        <v>68.0016224983599</v>
      </c>
      <c r="K1316" s="0" t="n">
        <v>3.82238500207701</v>
      </c>
      <c r="L1316" s="0" t="n">
        <v>0.005</v>
      </c>
      <c r="M1316" s="0" t="n">
        <v>0</v>
      </c>
      <c r="N1316" s="0" t="n">
        <v>839.709202099264</v>
      </c>
      <c r="O1316" s="0" t="n">
        <f aca="false">(N1316/2204.59)*EXP(L1316*M1316)</f>
        <v>0.380891323148188</v>
      </c>
      <c r="P1316" s="0" t="n">
        <v>0.575296534612654</v>
      </c>
      <c r="Q1316" s="0" t="n">
        <v>0.0436657928861363</v>
      </c>
      <c r="R1316" s="0" t="n">
        <f aca="false">11.8457570192522*(I1316/Hoja4!$BU$2)</f>
        <v>0.22193406139045</v>
      </c>
      <c r="S1316" s="0" t="n">
        <v>0.346725101597201</v>
      </c>
      <c r="T1316" s="0" t="n">
        <v>0.0215793379964769</v>
      </c>
      <c r="U1316" s="0" t="n">
        <f aca="false">(SQRT(((P1316/G1316)^2)+((Q1316/H1316)^2)+((R1316/I1316)^2)+((S1316/J1316)^2)+((T1316/K1316)^2)))*O1316</f>
        <v>0.0126628212323556</v>
      </c>
      <c r="V1316" s="0" t="n">
        <f aca="false">O1316&gt;U1316</f>
        <v>1</v>
      </c>
      <c r="W1316" s="0" t="n">
        <v>135685.944427564</v>
      </c>
      <c r="X1316" s="0" t="n">
        <v>4.994E-006</v>
      </c>
      <c r="Y1316" s="0" t="n">
        <f aca="false">(W1316*X1316)*EXP(L1316*M1316)</f>
        <v>0.677615606471255</v>
      </c>
      <c r="Z1316" s="0" t="n">
        <v>237960.899425584</v>
      </c>
      <c r="AA1316" s="0" t="n">
        <v>3748.14709444969</v>
      </c>
      <c r="AB1316" s="0" t="n">
        <f aca="false">X1316*0.1</f>
        <v>4.994E-007</v>
      </c>
      <c r="AC1316" s="0" t="n">
        <f aca="false">(SQRT(((AA1316/W1316)^2)+((AB1316/X1316)^2)))*Y1316</f>
        <v>0.0702993730891407</v>
      </c>
      <c r="AD1316" s="0" t="n">
        <v>5.223868284E-006</v>
      </c>
      <c r="AE1316" s="0" t="n">
        <f aca="false">(W1316*AD1316)*EXP(L1316*M1316)</f>
        <v>0.708805501679738</v>
      </c>
      <c r="AF1316" s="0" t="n">
        <v>237960.899425584</v>
      </c>
      <c r="AG1316" s="0" t="n">
        <v>3748.14709444969</v>
      </c>
      <c r="AH1316" s="0" t="n">
        <f aca="false">AD1316*0.1</f>
        <v>5.223868284E-007</v>
      </c>
      <c r="AI1316" s="0" t="n">
        <f aca="false">(SQRT(((AG1316/W1316)^2)+((AH1316/AD1316)^2)))*AE1316</f>
        <v>0.0735351753034532</v>
      </c>
      <c r="AJ1316" s="0" t="n">
        <v>3.02832944E-007</v>
      </c>
      <c r="AK1316" s="0" t="n">
        <f aca="false">(W1316*AJ1316)*EXP(L1316*M1316)</f>
        <v>0.0410901740104196</v>
      </c>
      <c r="AL1316" s="0" t="n">
        <v>237960.899425584</v>
      </c>
      <c r="AM1316" s="0" t="n">
        <v>3748.14709444969</v>
      </c>
      <c r="AN1316" s="0" t="n">
        <f aca="false">AJ1316*0.1</f>
        <v>3.02832944E-008</v>
      </c>
      <c r="AO1316" s="0" t="n">
        <f aca="false">(SQRT(((AM1316/W1316)^2)+((AN1316/AJ1316)^2)))*AK1316</f>
        <v>0.00426290871324366</v>
      </c>
    </row>
    <row r="1317" customFormat="false" ht="15" hidden="false" customHeight="false" outlineLevel="0" collapsed="false">
      <c r="A1317" s="42" t="s">
        <v>351</v>
      </c>
      <c r="B1317" s="32"/>
      <c r="C1317" s="0" t="s">
        <v>2154</v>
      </c>
      <c r="D1317" s="47"/>
      <c r="E1317" s="0" t="n">
        <v>5283</v>
      </c>
      <c r="F1317" s="0" t="n">
        <v>5315.115</v>
      </c>
      <c r="G1317" s="0" t="n">
        <f aca="false">(((F1317*3.7852*35.81)/1000)/(H1317^2))*1.2732</f>
        <v>13.634912478573</v>
      </c>
      <c r="H1317" s="0" t="n">
        <v>8.20209975</v>
      </c>
      <c r="I1317" s="0" t="n">
        <v>9.17782696595081</v>
      </c>
      <c r="J1317" s="0" t="n">
        <v>68.0020357347871</v>
      </c>
      <c r="K1317" s="0" t="n">
        <v>3.9836139795159</v>
      </c>
      <c r="L1317" s="0" t="n">
        <v>0.005</v>
      </c>
      <c r="M1317" s="0" t="n">
        <v>0</v>
      </c>
      <c r="N1317" s="0" t="n">
        <v>314.622227168255</v>
      </c>
      <c r="O1317" s="0" t="n">
        <f aca="false">(N1317/2204.59)*EXP(L1317*M1317)</f>
        <v>0.142712353393717</v>
      </c>
      <c r="P1317" s="0" t="n">
        <v>0.400684429145215</v>
      </c>
      <c r="Q1317" s="0" t="n">
        <v>0.0788250461799058</v>
      </c>
      <c r="R1317" s="0" t="n">
        <f aca="false">30.6123136425953*(I1317/Hoja4!$AL$2)</f>
        <v>0.461364202220599</v>
      </c>
      <c r="S1317" s="0" t="n">
        <v>0.388353619553598</v>
      </c>
      <c r="T1317" s="0" t="n">
        <v>0.0223763331258358</v>
      </c>
      <c r="U1317" s="0" t="n">
        <f aca="false">(SQRT(((P1317/G1317)^2)+((Q1317/H1317)^2)+((R1317/I1317)^2)+((S1317/J1317)^2)+((T1317/K1317)^2)))*O1317</f>
        <v>0.0084996161107335</v>
      </c>
      <c r="V1317" s="0" t="n">
        <f aca="false">O1317&gt;U1317</f>
        <v>1</v>
      </c>
      <c r="W1317" s="0" t="n">
        <v>48781.2057741296</v>
      </c>
      <c r="X1317" s="0" t="n">
        <v>4.994E-006</v>
      </c>
      <c r="Y1317" s="0" t="n">
        <f aca="false">(W1317*X1317)*EXP(L1317*M1317)</f>
        <v>0.243613341636003</v>
      </c>
      <c r="Z1317" s="0" t="n">
        <v>44299.0160687798</v>
      </c>
      <c r="AA1317" s="0" t="n">
        <v>804.406580767259</v>
      </c>
      <c r="AB1317" s="0" t="n">
        <f aca="false">X1317*0.1</f>
        <v>4.994E-007</v>
      </c>
      <c r="AC1317" s="0" t="n">
        <f aca="false">(SQRT(((AA1317/W1317)^2)+((AB1317/X1317)^2)))*Y1317</f>
        <v>0.0246903331287334</v>
      </c>
      <c r="AD1317" s="0" t="n">
        <v>5.223868284E-006</v>
      </c>
      <c r="AE1317" s="0" t="n">
        <f aca="false">(W1317*AD1317)*EXP(L1317*M1317)</f>
        <v>0.254826593698753</v>
      </c>
      <c r="AF1317" s="0" t="n">
        <v>44299.0160687798</v>
      </c>
      <c r="AG1317" s="0" t="n">
        <v>804.406580767259</v>
      </c>
      <c r="AH1317" s="0" t="n">
        <f aca="false">AD1317*0.1</f>
        <v>5.223868284E-007</v>
      </c>
      <c r="AI1317" s="0" t="n">
        <f aca="false">(SQRT(((AG1317/W1317)^2)+((AH1317/AD1317)^2)))*AE1317</f>
        <v>0.0258268017926682</v>
      </c>
      <c r="AJ1317" s="0" t="n">
        <v>3.02832944E-007</v>
      </c>
      <c r="AK1317" s="0" t="n">
        <f aca="false">(W1317*AJ1317)*EXP(L1317*M1317)</f>
        <v>0.0147725561564495</v>
      </c>
      <c r="AL1317" s="0" t="n">
        <v>44299.0160687798</v>
      </c>
      <c r="AM1317" s="0" t="n">
        <v>804.406580767259</v>
      </c>
      <c r="AN1317" s="0" t="n">
        <f aca="false">AJ1317*0.1</f>
        <v>3.02832944E-008</v>
      </c>
      <c r="AO1317" s="0" t="n">
        <f aca="false">(SQRT(((AM1317/W1317)^2)+((AN1317/AJ1317)^2)))*AK1317</f>
        <v>0.00149720590102424</v>
      </c>
    </row>
    <row r="1318" customFormat="false" ht="15" hidden="false" customHeight="false" outlineLevel="0" collapsed="false">
      <c r="A1318" s="42" t="s">
        <v>351</v>
      </c>
      <c r="B1318" s="40" t="s">
        <v>1858</v>
      </c>
      <c r="C1318" s="0" t="s">
        <v>2122</v>
      </c>
      <c r="D1318" s="41"/>
      <c r="E1318" s="0" t="n">
        <v>9685</v>
      </c>
      <c r="F1318" s="0" t="n">
        <v>9685</v>
      </c>
      <c r="G1318" s="0" t="n">
        <f aca="false">(((F1318*3.7852*35.81)/1000)/(H1318^2))*1.2732</f>
        <v>26.0819272240921</v>
      </c>
      <c r="H1318" s="0" t="n">
        <v>8.005249356</v>
      </c>
      <c r="I1318" s="0" t="n">
        <v>17.4040310639201</v>
      </c>
      <c r="J1318" s="0" t="n">
        <v>68.0016224983599</v>
      </c>
      <c r="K1318" s="0" t="n">
        <v>3.82238500207701</v>
      </c>
      <c r="L1318" s="0" t="n">
        <v>0.005</v>
      </c>
      <c r="M1318" s="0" t="n">
        <v>0</v>
      </c>
      <c r="N1318" s="0" t="n">
        <v>1043.14222495692</v>
      </c>
      <c r="O1318" s="0" t="n">
        <f aca="false">(N1318/2204.59)*EXP(L1318*M1318)</f>
        <v>0.473168355547707</v>
      </c>
      <c r="P1318" s="0" t="n">
        <v>1.328521888386</v>
      </c>
      <c r="Q1318" s="0" t="n">
        <v>0.0993471152211429</v>
      </c>
      <c r="R1318" s="0" t="n">
        <f aca="false">26.5039616037002*(I1318/Hoja4!$CT$2)</f>
        <v>0.135679717533648</v>
      </c>
      <c r="S1318" s="0" t="n">
        <v>0.346725101597201</v>
      </c>
      <c r="T1318" s="0" t="n">
        <v>0.0215793379964769</v>
      </c>
      <c r="U1318" s="0" t="n">
        <f aca="false">(SQRT(((P1318/G1318)^2)+((Q1318/H1318)^2)+((R1318/I1318)^2)+((S1318/J1318)^2)+((T1318/K1318)^2)))*O1318</f>
        <v>0.0253363234216658</v>
      </c>
      <c r="V1318" s="0" t="n">
        <f aca="false">O1318&gt;U1318</f>
        <v>1</v>
      </c>
      <c r="W1318" s="0" t="n">
        <v>168558.040854066</v>
      </c>
      <c r="X1318" s="0" t="n">
        <v>4.994E-006</v>
      </c>
      <c r="Y1318" s="0" t="n">
        <f aca="false">(W1318*X1318)*EXP(L1318*M1318)</f>
        <v>0.841778856025207</v>
      </c>
      <c r="Z1318" s="0" t="n">
        <v>237960.899425584</v>
      </c>
      <c r="AA1318" s="0" t="n">
        <v>3748.14709444969</v>
      </c>
      <c r="AB1318" s="0" t="n">
        <f aca="false">X1318*0.1</f>
        <v>4.994E-007</v>
      </c>
      <c r="AC1318" s="0" t="n">
        <f aca="false">(SQRT(((AA1318/W1318)^2)+((AB1318/X1318)^2)))*Y1318</f>
        <v>0.0862339212833512</v>
      </c>
      <c r="AD1318" s="0" t="n">
        <v>5.223868284E-006</v>
      </c>
      <c r="AE1318" s="0" t="n">
        <f aca="false">(W1318*AD1318)*EXP(L1318*M1318)</f>
        <v>0.880525003630734</v>
      </c>
      <c r="AF1318" s="0" t="n">
        <v>237960.899425584</v>
      </c>
      <c r="AG1318" s="0" t="n">
        <v>3748.14709444969</v>
      </c>
      <c r="AH1318" s="0" t="n">
        <f aca="false">AD1318*0.1</f>
        <v>5.223868284E-007</v>
      </c>
      <c r="AI1318" s="0" t="n">
        <f aca="false">(SQRT(((AG1318/W1318)^2)+((AH1318/AD1318)^2)))*AE1318</f>
        <v>0.0902031730871147</v>
      </c>
      <c r="AJ1318" s="0" t="n">
        <v>3.02832944E-007</v>
      </c>
      <c r="AK1318" s="0" t="n">
        <f aca="false">(W1318*AJ1318)*EXP(L1318*M1318)</f>
        <v>0.0510449277467092</v>
      </c>
      <c r="AL1318" s="0" t="n">
        <v>237960.899425584</v>
      </c>
      <c r="AM1318" s="0" t="n">
        <v>3748.14709444969</v>
      </c>
      <c r="AN1318" s="0" t="n">
        <f aca="false">AJ1318*0.1</f>
        <v>3.02832944E-008</v>
      </c>
      <c r="AO1318" s="0" t="n">
        <f aca="false">(SQRT(((AM1318/W1318)^2)+((AN1318/AJ1318)^2)))*AK1318</f>
        <v>0.00522916945432549</v>
      </c>
    </row>
    <row r="1319" customFormat="false" ht="15" hidden="false" customHeight="false" outlineLevel="0" collapsed="false">
      <c r="A1319" s="42" t="s">
        <v>351</v>
      </c>
      <c r="B1319" s="32"/>
      <c r="C1319" s="0" t="s">
        <v>2153</v>
      </c>
      <c r="D1319" s="47"/>
      <c r="E1319" s="0" t="n">
        <v>8000</v>
      </c>
      <c r="F1319" s="0" t="n">
        <v>8144.65</v>
      </c>
      <c r="G1319" s="0" t="n">
        <f aca="false">(((F1319*3.7852*35.81)/1000)/(H1319^2))*1.2732</f>
        <v>20.8935441507116</v>
      </c>
      <c r="H1319" s="0" t="n">
        <v>8.20209975</v>
      </c>
      <c r="I1319" s="0" t="n">
        <v>14.7427831698403</v>
      </c>
      <c r="J1319" s="0" t="n">
        <v>130.009325504884</v>
      </c>
      <c r="K1319" s="0" t="n">
        <v>0.00593973</v>
      </c>
      <c r="L1319" s="0" t="n">
        <v>0.005</v>
      </c>
      <c r="M1319" s="0" t="n">
        <v>0</v>
      </c>
      <c r="N1319" s="0" t="n">
        <v>2.20756078199647</v>
      </c>
      <c r="O1319" s="0" t="n">
        <f aca="false">(N1319/2204.59)*EXP(L1319*M1319)</f>
        <v>0.00100134754398617</v>
      </c>
      <c r="P1319" s="0" t="n">
        <v>0.107322321005691</v>
      </c>
      <c r="Q1319" s="0" t="n">
        <v>0.0548813846852914</v>
      </c>
      <c r="R1319" s="0" t="n">
        <f aca="false">18.998926608387*(I1319/Hoja4!$CJ$2)</f>
        <v>0.0538506950748927</v>
      </c>
      <c r="S1319" s="0" t="n">
        <v>1.14894745568521</v>
      </c>
      <c r="T1319" s="0" t="n">
        <v>5.58086552427142E-005</v>
      </c>
      <c r="U1319" s="0" t="n">
        <f aca="false">(SQRT(((P1319/G1319)^2)+((Q1319/H1319)^2)+((R1319/I1319)^2)+((S1319/J1319)^2)+((T1319/K1319)^2)))*O1319</f>
        <v>1.58605326387686E-005</v>
      </c>
      <c r="V1319" s="0" t="n">
        <f aca="false">O1319&gt;U1319</f>
        <v>1</v>
      </c>
      <c r="W1319" s="0" t="n">
        <v>120074.80894424</v>
      </c>
      <c r="X1319" s="0" t="n">
        <v>4.994E-006</v>
      </c>
      <c r="Y1319" s="0" t="n">
        <f aca="false">(W1319*X1319)*EXP(L1319*M1319)</f>
        <v>0.599653595867535</v>
      </c>
      <c r="Z1319" s="0" t="n">
        <v>214210.290852283</v>
      </c>
      <c r="AA1319" s="0" t="n">
        <v>6507.82824848106</v>
      </c>
      <c r="AB1319" s="0" t="n">
        <f aca="false">X1319*0.1</f>
        <v>4.994E-007</v>
      </c>
      <c r="AC1319" s="0" t="n">
        <f aca="false">(SQRT(((AA1319/W1319)^2)+((AB1319/X1319)^2)))*Y1319</f>
        <v>0.0682063081988534</v>
      </c>
      <c r="AD1319" s="0" t="n">
        <v>5.223868284E-006</v>
      </c>
      <c r="AE1319" s="0" t="n">
        <f aca="false">(W1319*AD1319)*EXP(L1319*M1319)</f>
        <v>0.627254986151175</v>
      </c>
      <c r="AF1319" s="0" t="n">
        <v>214210.290852283</v>
      </c>
      <c r="AG1319" s="0" t="n">
        <v>6507.82824848106</v>
      </c>
      <c r="AH1319" s="0" t="n">
        <f aca="false">AD1319*0.1</f>
        <v>5.223868284E-007</v>
      </c>
      <c r="AI1319" s="0" t="n">
        <f aca="false">(SQRT(((AG1319/W1319)^2)+((AH1319/AD1319)^2)))*AE1319</f>
        <v>0.0713457689564916</v>
      </c>
      <c r="AJ1319" s="0" t="n">
        <v>3.02832944E-007</v>
      </c>
      <c r="AK1319" s="0" t="n">
        <f aca="false">(W1319*AJ1319)*EXP(L1319*M1319)</f>
        <v>0.0363626078928217</v>
      </c>
      <c r="AL1319" s="0" t="n">
        <v>214210.290852283</v>
      </c>
      <c r="AM1319" s="0" t="n">
        <v>6507.82824848106</v>
      </c>
      <c r="AN1319" s="0" t="n">
        <f aca="false">AJ1319*0.1</f>
        <v>3.02832944E-008</v>
      </c>
      <c r="AO1319" s="0" t="n">
        <f aca="false">(SQRT(((AM1319/W1319)^2)+((AN1319/AJ1319)^2)))*AK1319</f>
        <v>0.00413598660617343</v>
      </c>
    </row>
    <row r="1320" customFormat="false" ht="15" hidden="false" customHeight="false" outlineLevel="0" collapsed="false">
      <c r="A1320" s="42" t="s">
        <v>351</v>
      </c>
      <c r="B1320" s="32"/>
      <c r="C1320" s="0" t="s">
        <v>2122</v>
      </c>
      <c r="D1320" s="47"/>
      <c r="E1320" s="0" t="n">
        <v>7300</v>
      </c>
      <c r="F1320" s="0" t="n">
        <v>7206.72</v>
      </c>
      <c r="G1320" s="0" t="n">
        <f aca="false">(((F1320*3.7852*35.81)/1000)/(H1320^2))*1.2732</f>
        <v>19.4078623195053</v>
      </c>
      <c r="H1320" s="0" t="n">
        <v>8.005249356</v>
      </c>
      <c r="I1320" s="0" t="n">
        <v>18.8276975416783</v>
      </c>
      <c r="J1320" s="0" t="n">
        <v>68.0016224983599</v>
      </c>
      <c r="K1320" s="0" t="n">
        <v>3.82238500207701</v>
      </c>
      <c r="L1320" s="0" t="n">
        <v>0.005</v>
      </c>
      <c r="M1320" s="0" t="n">
        <v>0</v>
      </c>
      <c r="N1320" s="0" t="n">
        <v>839.709202099264</v>
      </c>
      <c r="O1320" s="0" t="n">
        <f aca="false">(N1320/2204.59)*EXP(L1320*M1320)</f>
        <v>0.380891323148188</v>
      </c>
      <c r="P1320" s="0" t="n">
        <v>0.575296534612654</v>
      </c>
      <c r="Q1320" s="0" t="n">
        <v>0.0436657928861363</v>
      </c>
      <c r="R1320" s="0" t="n">
        <f aca="false">11.8457570192522*(I1320/Hoja4!$BU$2)</f>
        <v>0.22193406139045</v>
      </c>
      <c r="S1320" s="0" t="n">
        <v>0.346725101597201</v>
      </c>
      <c r="T1320" s="0" t="n">
        <v>0.0215793379964769</v>
      </c>
      <c r="U1320" s="0" t="n">
        <f aca="false">(SQRT(((P1320/G1320)^2)+((Q1320/H1320)^2)+((R1320/I1320)^2)+((S1320/J1320)^2)+((T1320/K1320)^2)))*O1320</f>
        <v>0.0126628212323556</v>
      </c>
      <c r="V1320" s="0" t="n">
        <f aca="false">O1320&gt;U1320</f>
        <v>1</v>
      </c>
      <c r="W1320" s="0" t="n">
        <v>135685.944427564</v>
      </c>
      <c r="X1320" s="0" t="n">
        <v>4.994E-006</v>
      </c>
      <c r="Y1320" s="0" t="n">
        <f aca="false">(W1320*X1320)*EXP(L1320*M1320)</f>
        <v>0.677615606471255</v>
      </c>
      <c r="Z1320" s="0" t="n">
        <v>237960.899425584</v>
      </c>
      <c r="AA1320" s="0" t="n">
        <v>3748.14709444969</v>
      </c>
      <c r="AB1320" s="0" t="n">
        <f aca="false">X1320*0.1</f>
        <v>4.994E-007</v>
      </c>
      <c r="AC1320" s="0" t="n">
        <f aca="false">(SQRT(((AA1320/W1320)^2)+((AB1320/X1320)^2)))*Y1320</f>
        <v>0.0702993730891407</v>
      </c>
      <c r="AD1320" s="0" t="n">
        <v>5.223868284E-006</v>
      </c>
      <c r="AE1320" s="0" t="n">
        <f aca="false">(W1320*AD1320)*EXP(L1320*M1320)</f>
        <v>0.708805501679738</v>
      </c>
      <c r="AF1320" s="0" t="n">
        <v>237960.899425584</v>
      </c>
      <c r="AG1320" s="0" t="n">
        <v>3748.14709444969</v>
      </c>
      <c r="AH1320" s="0" t="n">
        <f aca="false">AD1320*0.1</f>
        <v>5.223868284E-007</v>
      </c>
      <c r="AI1320" s="0" t="n">
        <f aca="false">(SQRT(((AG1320/W1320)^2)+((AH1320/AD1320)^2)))*AE1320</f>
        <v>0.0735351753034532</v>
      </c>
      <c r="AJ1320" s="0" t="n">
        <v>3.02832944E-007</v>
      </c>
      <c r="AK1320" s="0" t="n">
        <f aca="false">(W1320*AJ1320)*EXP(L1320*M1320)</f>
        <v>0.0410901740104196</v>
      </c>
      <c r="AL1320" s="0" t="n">
        <v>237960.899425584</v>
      </c>
      <c r="AM1320" s="0" t="n">
        <v>3748.14709444969</v>
      </c>
      <c r="AN1320" s="0" t="n">
        <f aca="false">AJ1320*0.1</f>
        <v>3.02832944E-008</v>
      </c>
      <c r="AO1320" s="0" t="n">
        <f aca="false">(SQRT(((AM1320/W1320)^2)+((AN1320/AJ1320)^2)))*AK1320</f>
        <v>0.00426290871324366</v>
      </c>
    </row>
    <row r="1321" customFormat="false" ht="15" hidden="false" customHeight="false" outlineLevel="0" collapsed="false">
      <c r="A1321" s="42" t="s">
        <v>351</v>
      </c>
      <c r="B1321" s="32"/>
      <c r="C1321" s="0" t="s">
        <v>2154</v>
      </c>
      <c r="D1321" s="47"/>
      <c r="E1321" s="0" t="n">
        <v>5283</v>
      </c>
      <c r="F1321" s="0" t="n">
        <v>5315.115</v>
      </c>
      <c r="G1321" s="0" t="n">
        <f aca="false">(((F1321*3.7852*35.81)/1000)/(H1321^2))*1.2732</f>
        <v>13.634912478573</v>
      </c>
      <c r="H1321" s="0" t="n">
        <v>8.20209975</v>
      </c>
      <c r="I1321" s="0" t="n">
        <v>9.17782696595081</v>
      </c>
      <c r="J1321" s="0" t="n">
        <v>68.0020357347871</v>
      </c>
      <c r="K1321" s="0" t="n">
        <v>3.9836139795159</v>
      </c>
      <c r="L1321" s="0" t="n">
        <v>0.005</v>
      </c>
      <c r="M1321" s="0" t="n">
        <v>0</v>
      </c>
      <c r="N1321" s="0" t="n">
        <v>314.622227168255</v>
      </c>
      <c r="O1321" s="0" t="n">
        <f aca="false">(N1321/2204.59)*EXP(L1321*M1321)</f>
        <v>0.142712353393717</v>
      </c>
      <c r="P1321" s="0" t="n">
        <v>0.400684429145215</v>
      </c>
      <c r="Q1321" s="0" t="n">
        <v>0.0788250461799058</v>
      </c>
      <c r="R1321" s="0" t="n">
        <f aca="false">30.6123136425953*(I1321/Hoja4!$AL$2)</f>
        <v>0.461364202220599</v>
      </c>
      <c r="S1321" s="0" t="n">
        <v>0.388353619553598</v>
      </c>
      <c r="T1321" s="0" t="n">
        <v>0.0223763331258358</v>
      </c>
      <c r="U1321" s="0" t="n">
        <f aca="false">(SQRT(((P1321/G1321)^2)+((Q1321/H1321)^2)+((R1321/I1321)^2)+((S1321/J1321)^2)+((T1321/K1321)^2)))*O1321</f>
        <v>0.0084996161107335</v>
      </c>
      <c r="V1321" s="0" t="n">
        <f aca="false">O1321&gt;U1321</f>
        <v>1</v>
      </c>
      <c r="W1321" s="0" t="n">
        <v>48781.2057741296</v>
      </c>
      <c r="X1321" s="0" t="n">
        <v>4.994E-006</v>
      </c>
      <c r="Y1321" s="0" t="n">
        <f aca="false">(W1321*X1321)*EXP(L1321*M1321)</f>
        <v>0.243613341636003</v>
      </c>
      <c r="Z1321" s="0" t="n">
        <v>44299.0160687798</v>
      </c>
      <c r="AA1321" s="0" t="n">
        <v>804.406580767259</v>
      </c>
      <c r="AB1321" s="0" t="n">
        <f aca="false">X1321*0.1</f>
        <v>4.994E-007</v>
      </c>
      <c r="AC1321" s="0" t="n">
        <f aca="false">(SQRT(((AA1321/W1321)^2)+((AB1321/X1321)^2)))*Y1321</f>
        <v>0.0246903331287334</v>
      </c>
      <c r="AD1321" s="0" t="n">
        <v>5.223868284E-006</v>
      </c>
      <c r="AE1321" s="0" t="n">
        <f aca="false">(W1321*AD1321)*EXP(L1321*M1321)</f>
        <v>0.254826593698753</v>
      </c>
      <c r="AF1321" s="0" t="n">
        <v>44299.0160687798</v>
      </c>
      <c r="AG1321" s="0" t="n">
        <v>804.406580767259</v>
      </c>
      <c r="AH1321" s="0" t="n">
        <f aca="false">AD1321*0.1</f>
        <v>5.223868284E-007</v>
      </c>
      <c r="AI1321" s="0" t="n">
        <f aca="false">(SQRT(((AG1321/W1321)^2)+((AH1321/AD1321)^2)))*AE1321</f>
        <v>0.0258268017926682</v>
      </c>
      <c r="AJ1321" s="0" t="n">
        <v>3.02832944E-007</v>
      </c>
      <c r="AK1321" s="0" t="n">
        <f aca="false">(W1321*AJ1321)*EXP(L1321*M1321)</f>
        <v>0.0147725561564495</v>
      </c>
      <c r="AL1321" s="0" t="n">
        <v>44299.0160687798</v>
      </c>
      <c r="AM1321" s="0" t="n">
        <v>804.406580767259</v>
      </c>
      <c r="AN1321" s="0" t="n">
        <f aca="false">AJ1321*0.1</f>
        <v>3.02832944E-008</v>
      </c>
      <c r="AO1321" s="0" t="n">
        <f aca="false">(SQRT(((AM1321/W1321)^2)+((AN1321/AJ1321)^2)))*AK1321</f>
        <v>0.00149720590102424</v>
      </c>
    </row>
    <row r="1322" customFormat="false" ht="15" hidden="false" customHeight="false" outlineLevel="0" collapsed="false">
      <c r="A1322" s="42" t="s">
        <v>351</v>
      </c>
      <c r="B1322" s="40" t="s">
        <v>1861</v>
      </c>
      <c r="C1322" s="0" t="s">
        <v>2122</v>
      </c>
      <c r="D1322" s="41"/>
      <c r="E1322" s="0" t="n">
        <v>9685</v>
      </c>
      <c r="F1322" s="0" t="n">
        <v>9685</v>
      </c>
      <c r="G1322" s="0" t="n">
        <f aca="false">(((F1322*3.7852*35.81)/1000)/(H1322^2))*1.2732</f>
        <v>26.0819272240921</v>
      </c>
      <c r="H1322" s="0" t="n">
        <v>8.005249356</v>
      </c>
      <c r="I1322" s="0" t="n">
        <v>17.4040310639201</v>
      </c>
      <c r="J1322" s="0" t="n">
        <v>68.0016224983599</v>
      </c>
      <c r="K1322" s="0" t="n">
        <v>3.82238500207701</v>
      </c>
      <c r="L1322" s="0" t="n">
        <v>0.005</v>
      </c>
      <c r="M1322" s="0" t="n">
        <v>0</v>
      </c>
      <c r="N1322" s="0" t="n">
        <v>1043.14222495692</v>
      </c>
      <c r="O1322" s="0" t="n">
        <f aca="false">(N1322/2204.59)*EXP(L1322*M1322)</f>
        <v>0.473168355547707</v>
      </c>
      <c r="P1322" s="0" t="n">
        <v>1.328521888386</v>
      </c>
      <c r="Q1322" s="0" t="n">
        <v>0.0993471152211429</v>
      </c>
      <c r="R1322" s="0" t="n">
        <f aca="false">26.5039616037002*(I1322/Hoja4!$CT$2)</f>
        <v>0.135679717533648</v>
      </c>
      <c r="S1322" s="0" t="n">
        <v>0.346725101597201</v>
      </c>
      <c r="T1322" s="0" t="n">
        <v>0.0215793379964769</v>
      </c>
      <c r="U1322" s="0" t="n">
        <f aca="false">(SQRT(((P1322/G1322)^2)+((Q1322/H1322)^2)+((R1322/I1322)^2)+((S1322/J1322)^2)+((T1322/K1322)^2)))*O1322</f>
        <v>0.0253363234216658</v>
      </c>
      <c r="V1322" s="0" t="n">
        <f aca="false">O1322&gt;U1322</f>
        <v>1</v>
      </c>
      <c r="W1322" s="0" t="n">
        <v>168558.040854066</v>
      </c>
      <c r="X1322" s="0" t="n">
        <v>4.994E-006</v>
      </c>
      <c r="Y1322" s="0" t="n">
        <f aca="false">(W1322*X1322)*EXP(L1322*M1322)</f>
        <v>0.841778856025207</v>
      </c>
      <c r="Z1322" s="0" t="n">
        <v>237960.899425584</v>
      </c>
      <c r="AA1322" s="0" t="n">
        <v>3748.14709444969</v>
      </c>
      <c r="AB1322" s="0" t="n">
        <f aca="false">X1322*0.1</f>
        <v>4.994E-007</v>
      </c>
      <c r="AC1322" s="0" t="n">
        <f aca="false">(SQRT(((AA1322/W1322)^2)+((AB1322/X1322)^2)))*Y1322</f>
        <v>0.0862339212833512</v>
      </c>
      <c r="AD1322" s="0" t="n">
        <v>5.223868284E-006</v>
      </c>
      <c r="AE1322" s="0" t="n">
        <f aca="false">(W1322*AD1322)*EXP(L1322*M1322)</f>
        <v>0.880525003630734</v>
      </c>
      <c r="AF1322" s="0" t="n">
        <v>237960.899425584</v>
      </c>
      <c r="AG1322" s="0" t="n">
        <v>3748.14709444969</v>
      </c>
      <c r="AH1322" s="0" t="n">
        <f aca="false">AD1322*0.1</f>
        <v>5.223868284E-007</v>
      </c>
      <c r="AI1322" s="0" t="n">
        <f aca="false">(SQRT(((AG1322/W1322)^2)+((AH1322/AD1322)^2)))*AE1322</f>
        <v>0.0902031730871147</v>
      </c>
      <c r="AJ1322" s="0" t="n">
        <v>3.02832944E-007</v>
      </c>
      <c r="AK1322" s="0" t="n">
        <f aca="false">(W1322*AJ1322)*EXP(L1322*M1322)</f>
        <v>0.0510449277467092</v>
      </c>
      <c r="AL1322" s="0" t="n">
        <v>237960.899425584</v>
      </c>
      <c r="AM1322" s="0" t="n">
        <v>3748.14709444969</v>
      </c>
      <c r="AN1322" s="0" t="n">
        <f aca="false">AJ1322*0.1</f>
        <v>3.02832944E-008</v>
      </c>
      <c r="AO1322" s="0" t="n">
        <f aca="false">(SQRT(((AM1322/W1322)^2)+((AN1322/AJ1322)^2)))*AK1322</f>
        <v>0.00522916945432549</v>
      </c>
    </row>
    <row r="1323" customFormat="false" ht="15" hidden="false" customHeight="false" outlineLevel="0" collapsed="false">
      <c r="A1323" s="42" t="s">
        <v>351</v>
      </c>
      <c r="B1323" s="32"/>
      <c r="C1323" s="0" t="s">
        <v>2153</v>
      </c>
      <c r="D1323" s="47"/>
      <c r="E1323" s="0" t="n">
        <v>8000</v>
      </c>
      <c r="F1323" s="0" t="n">
        <v>8144.65</v>
      </c>
      <c r="G1323" s="0" t="n">
        <f aca="false">(((F1323*3.7852*35.81)/1000)/(H1323^2))*1.2732</f>
        <v>20.8935441507116</v>
      </c>
      <c r="H1323" s="0" t="n">
        <v>8.20209975</v>
      </c>
      <c r="I1323" s="0" t="n">
        <v>14.7427831698403</v>
      </c>
      <c r="J1323" s="0" t="n">
        <v>130.009325504884</v>
      </c>
      <c r="K1323" s="0" t="n">
        <v>0.00593973</v>
      </c>
      <c r="L1323" s="0" t="n">
        <v>0.005</v>
      </c>
      <c r="M1323" s="0" t="n">
        <v>0</v>
      </c>
      <c r="N1323" s="0" t="n">
        <v>2.20756078199647</v>
      </c>
      <c r="O1323" s="0" t="n">
        <f aca="false">(N1323/2204.59)*EXP(L1323*M1323)</f>
        <v>0.00100134754398617</v>
      </c>
      <c r="P1323" s="0" t="n">
        <v>0.107322321005691</v>
      </c>
      <c r="Q1323" s="0" t="n">
        <v>0.0548813846852914</v>
      </c>
      <c r="R1323" s="0" t="n">
        <f aca="false">18.998926608387*(I1323/Hoja4!$CJ$2)</f>
        <v>0.0538506950748927</v>
      </c>
      <c r="S1323" s="0" t="n">
        <v>1.14894745568521</v>
      </c>
      <c r="T1323" s="0" t="n">
        <v>5.58086552427142E-005</v>
      </c>
      <c r="U1323" s="0" t="n">
        <f aca="false">(SQRT(((P1323/G1323)^2)+((Q1323/H1323)^2)+((R1323/I1323)^2)+((S1323/J1323)^2)+((T1323/K1323)^2)))*O1323</f>
        <v>1.58605326387686E-005</v>
      </c>
      <c r="V1323" s="0" t="n">
        <f aca="false">O1323&gt;U1323</f>
        <v>1</v>
      </c>
      <c r="W1323" s="0" t="n">
        <v>120074.80894424</v>
      </c>
      <c r="X1323" s="0" t="n">
        <v>4.994E-006</v>
      </c>
      <c r="Y1323" s="0" t="n">
        <f aca="false">(W1323*X1323)*EXP(L1323*M1323)</f>
        <v>0.599653595867535</v>
      </c>
      <c r="Z1323" s="0" t="n">
        <v>214210.290852283</v>
      </c>
      <c r="AA1323" s="0" t="n">
        <v>6507.82824848106</v>
      </c>
      <c r="AB1323" s="0" t="n">
        <f aca="false">X1323*0.1</f>
        <v>4.994E-007</v>
      </c>
      <c r="AC1323" s="0" t="n">
        <f aca="false">(SQRT(((AA1323/W1323)^2)+((AB1323/X1323)^2)))*Y1323</f>
        <v>0.0682063081988534</v>
      </c>
      <c r="AD1323" s="0" t="n">
        <v>5.223868284E-006</v>
      </c>
      <c r="AE1323" s="0" t="n">
        <f aca="false">(W1323*AD1323)*EXP(L1323*M1323)</f>
        <v>0.627254986151175</v>
      </c>
      <c r="AF1323" s="0" t="n">
        <v>214210.290852283</v>
      </c>
      <c r="AG1323" s="0" t="n">
        <v>6507.82824848106</v>
      </c>
      <c r="AH1323" s="0" t="n">
        <f aca="false">AD1323*0.1</f>
        <v>5.223868284E-007</v>
      </c>
      <c r="AI1323" s="0" t="n">
        <f aca="false">(SQRT(((AG1323/W1323)^2)+((AH1323/AD1323)^2)))*AE1323</f>
        <v>0.0713457689564916</v>
      </c>
      <c r="AJ1323" s="0" t="n">
        <v>3.02832944E-007</v>
      </c>
      <c r="AK1323" s="0" t="n">
        <f aca="false">(W1323*AJ1323)*EXP(L1323*M1323)</f>
        <v>0.0363626078928217</v>
      </c>
      <c r="AL1323" s="0" t="n">
        <v>214210.290852283</v>
      </c>
      <c r="AM1323" s="0" t="n">
        <v>6507.82824848106</v>
      </c>
      <c r="AN1323" s="0" t="n">
        <f aca="false">AJ1323*0.1</f>
        <v>3.02832944E-008</v>
      </c>
      <c r="AO1323" s="0" t="n">
        <f aca="false">(SQRT(((AM1323/W1323)^2)+((AN1323/AJ1323)^2)))*AK1323</f>
        <v>0.00413598660617343</v>
      </c>
    </row>
    <row r="1324" customFormat="false" ht="15" hidden="false" customHeight="false" outlineLevel="0" collapsed="false">
      <c r="A1324" s="42" t="s">
        <v>351</v>
      </c>
      <c r="B1324" s="32"/>
      <c r="C1324" s="0" t="s">
        <v>2122</v>
      </c>
      <c r="D1324" s="47"/>
      <c r="E1324" s="0" t="n">
        <v>7300</v>
      </c>
      <c r="F1324" s="0" t="n">
        <v>7206.72</v>
      </c>
      <c r="G1324" s="0" t="n">
        <f aca="false">(((F1324*3.7852*35.81)/1000)/(H1324^2))*1.2732</f>
        <v>19.4078623195053</v>
      </c>
      <c r="H1324" s="0" t="n">
        <v>8.005249356</v>
      </c>
      <c r="I1324" s="0" t="n">
        <v>18.8276975416783</v>
      </c>
      <c r="J1324" s="0" t="n">
        <v>68.0016224983599</v>
      </c>
      <c r="K1324" s="0" t="n">
        <v>3.82238500207701</v>
      </c>
      <c r="L1324" s="0" t="n">
        <v>0.005</v>
      </c>
      <c r="M1324" s="0" t="n">
        <v>0</v>
      </c>
      <c r="N1324" s="0" t="n">
        <v>839.709202099264</v>
      </c>
      <c r="O1324" s="0" t="n">
        <f aca="false">(N1324/2204.59)*EXP(L1324*M1324)</f>
        <v>0.380891323148188</v>
      </c>
      <c r="P1324" s="0" t="n">
        <v>0.575296534612654</v>
      </c>
      <c r="Q1324" s="0" t="n">
        <v>0.0436657928861363</v>
      </c>
      <c r="R1324" s="0" t="n">
        <f aca="false">11.8457570192522*(I1324/Hoja4!$BU$2)</f>
        <v>0.22193406139045</v>
      </c>
      <c r="S1324" s="0" t="n">
        <v>0.346725101597201</v>
      </c>
      <c r="T1324" s="0" t="n">
        <v>0.0215793379964769</v>
      </c>
      <c r="U1324" s="0" t="n">
        <f aca="false">(SQRT(((P1324/G1324)^2)+((Q1324/H1324)^2)+((R1324/I1324)^2)+((S1324/J1324)^2)+((T1324/K1324)^2)))*O1324</f>
        <v>0.0126628212323556</v>
      </c>
      <c r="V1324" s="0" t="n">
        <f aca="false">O1324&gt;U1324</f>
        <v>1</v>
      </c>
      <c r="W1324" s="0" t="n">
        <v>135685.944427564</v>
      </c>
      <c r="X1324" s="0" t="n">
        <v>4.994E-006</v>
      </c>
      <c r="Y1324" s="0" t="n">
        <f aca="false">(W1324*X1324)*EXP(L1324*M1324)</f>
        <v>0.677615606471255</v>
      </c>
      <c r="Z1324" s="0" t="n">
        <v>237960.899425584</v>
      </c>
      <c r="AA1324" s="0" t="n">
        <v>3748.14709444969</v>
      </c>
      <c r="AB1324" s="0" t="n">
        <f aca="false">X1324*0.1</f>
        <v>4.994E-007</v>
      </c>
      <c r="AC1324" s="0" t="n">
        <f aca="false">(SQRT(((AA1324/W1324)^2)+((AB1324/X1324)^2)))*Y1324</f>
        <v>0.0702993730891407</v>
      </c>
      <c r="AD1324" s="0" t="n">
        <v>5.223868284E-006</v>
      </c>
      <c r="AE1324" s="0" t="n">
        <f aca="false">(W1324*AD1324)*EXP(L1324*M1324)</f>
        <v>0.708805501679738</v>
      </c>
      <c r="AF1324" s="0" t="n">
        <v>237960.899425584</v>
      </c>
      <c r="AG1324" s="0" t="n">
        <v>3748.14709444969</v>
      </c>
      <c r="AH1324" s="0" t="n">
        <f aca="false">AD1324*0.1</f>
        <v>5.223868284E-007</v>
      </c>
      <c r="AI1324" s="0" t="n">
        <f aca="false">(SQRT(((AG1324/W1324)^2)+((AH1324/AD1324)^2)))*AE1324</f>
        <v>0.0735351753034532</v>
      </c>
      <c r="AJ1324" s="0" t="n">
        <v>3.02832944E-007</v>
      </c>
      <c r="AK1324" s="0" t="n">
        <f aca="false">(W1324*AJ1324)*EXP(L1324*M1324)</f>
        <v>0.0410901740104196</v>
      </c>
      <c r="AL1324" s="0" t="n">
        <v>237960.899425584</v>
      </c>
      <c r="AM1324" s="0" t="n">
        <v>3748.14709444969</v>
      </c>
      <c r="AN1324" s="0" t="n">
        <f aca="false">AJ1324*0.1</f>
        <v>3.02832944E-008</v>
      </c>
      <c r="AO1324" s="0" t="n">
        <f aca="false">(SQRT(((AM1324/W1324)^2)+((AN1324/AJ1324)^2)))*AK1324</f>
        <v>0.00426290871324366</v>
      </c>
    </row>
    <row r="1325" customFormat="false" ht="15" hidden="false" customHeight="false" outlineLevel="0" collapsed="false">
      <c r="A1325" s="42" t="s">
        <v>351</v>
      </c>
      <c r="B1325" s="32"/>
      <c r="C1325" s="0" t="s">
        <v>2154</v>
      </c>
      <c r="D1325" s="47"/>
      <c r="E1325" s="0" t="n">
        <v>5283</v>
      </c>
      <c r="F1325" s="0" t="n">
        <v>5315.115</v>
      </c>
      <c r="G1325" s="0" t="n">
        <f aca="false">(((F1325*3.7852*35.81)/1000)/(H1325^2))*1.2732</f>
        <v>13.634912478573</v>
      </c>
      <c r="H1325" s="0" t="n">
        <v>8.20209975</v>
      </c>
      <c r="I1325" s="0" t="n">
        <v>9.17782696595081</v>
      </c>
      <c r="J1325" s="0" t="n">
        <v>68.0020357347871</v>
      </c>
      <c r="K1325" s="0" t="n">
        <v>3.9836139795159</v>
      </c>
      <c r="L1325" s="0" t="n">
        <v>0.005</v>
      </c>
      <c r="M1325" s="0" t="n">
        <v>0</v>
      </c>
      <c r="N1325" s="0" t="n">
        <v>314.622227168255</v>
      </c>
      <c r="O1325" s="0" t="n">
        <f aca="false">(N1325/2204.59)*EXP(L1325*M1325)</f>
        <v>0.142712353393717</v>
      </c>
      <c r="P1325" s="0" t="n">
        <v>0.400684429145215</v>
      </c>
      <c r="Q1325" s="0" t="n">
        <v>0.0788250461799058</v>
      </c>
      <c r="R1325" s="0" t="n">
        <f aca="false">30.6123136425953*(I1325/Hoja4!$AL$2)</f>
        <v>0.461364202220599</v>
      </c>
      <c r="S1325" s="0" t="n">
        <v>0.388353619553598</v>
      </c>
      <c r="T1325" s="0" t="n">
        <v>0.0223763331258358</v>
      </c>
      <c r="U1325" s="0" t="n">
        <f aca="false">(SQRT(((P1325/G1325)^2)+((Q1325/H1325)^2)+((R1325/I1325)^2)+((S1325/J1325)^2)+((T1325/K1325)^2)))*O1325</f>
        <v>0.0084996161107335</v>
      </c>
      <c r="V1325" s="0" t="n">
        <f aca="false">O1325&gt;U1325</f>
        <v>1</v>
      </c>
      <c r="W1325" s="0" t="n">
        <v>48781.2057741296</v>
      </c>
      <c r="X1325" s="0" t="n">
        <v>4.994E-006</v>
      </c>
      <c r="Y1325" s="0" t="n">
        <f aca="false">(W1325*X1325)*EXP(L1325*M1325)</f>
        <v>0.243613341636003</v>
      </c>
      <c r="Z1325" s="0" t="n">
        <v>44299.0160687798</v>
      </c>
      <c r="AA1325" s="0" t="n">
        <v>804.406580767259</v>
      </c>
      <c r="AB1325" s="0" t="n">
        <f aca="false">X1325*0.1</f>
        <v>4.994E-007</v>
      </c>
      <c r="AC1325" s="0" t="n">
        <f aca="false">(SQRT(((AA1325/W1325)^2)+((AB1325/X1325)^2)))*Y1325</f>
        <v>0.0246903331287334</v>
      </c>
      <c r="AD1325" s="0" t="n">
        <v>5.223868284E-006</v>
      </c>
      <c r="AE1325" s="0" t="n">
        <f aca="false">(W1325*AD1325)*EXP(L1325*M1325)</f>
        <v>0.254826593698753</v>
      </c>
      <c r="AF1325" s="0" t="n">
        <v>44299.0160687798</v>
      </c>
      <c r="AG1325" s="0" t="n">
        <v>804.406580767259</v>
      </c>
      <c r="AH1325" s="0" t="n">
        <f aca="false">AD1325*0.1</f>
        <v>5.223868284E-007</v>
      </c>
      <c r="AI1325" s="0" t="n">
        <f aca="false">(SQRT(((AG1325/W1325)^2)+((AH1325/AD1325)^2)))*AE1325</f>
        <v>0.0258268017926682</v>
      </c>
      <c r="AJ1325" s="0" t="n">
        <v>3.02832944E-007</v>
      </c>
      <c r="AK1325" s="0" t="n">
        <f aca="false">(W1325*AJ1325)*EXP(L1325*M1325)</f>
        <v>0.0147725561564495</v>
      </c>
      <c r="AL1325" s="0" t="n">
        <v>44299.0160687798</v>
      </c>
      <c r="AM1325" s="0" t="n">
        <v>804.406580767259</v>
      </c>
      <c r="AN1325" s="0" t="n">
        <f aca="false">AJ1325*0.1</f>
        <v>3.02832944E-008</v>
      </c>
      <c r="AO1325" s="0" t="n">
        <f aca="false">(SQRT(((AM1325/W1325)^2)+((AN1325/AJ1325)^2)))*AK1325</f>
        <v>0.00149720590102424</v>
      </c>
    </row>
    <row r="1326" customFormat="false" ht="15" hidden="false" customHeight="false" outlineLevel="0" collapsed="false">
      <c r="A1326" s="42" t="s">
        <v>351</v>
      </c>
      <c r="B1326" s="40" t="s">
        <v>1865</v>
      </c>
      <c r="C1326" s="0" t="s">
        <v>2122</v>
      </c>
      <c r="D1326" s="41"/>
      <c r="E1326" s="0" t="n">
        <v>9685</v>
      </c>
      <c r="F1326" s="0" t="n">
        <v>9685</v>
      </c>
      <c r="G1326" s="0" t="n">
        <f aca="false">(((F1326*3.7852*35.81)/1000)/(H1326^2))*1.2732</f>
        <v>26.0819272240921</v>
      </c>
      <c r="H1326" s="0" t="n">
        <v>8.005249356</v>
      </c>
      <c r="I1326" s="0" t="n">
        <v>17.4040310639201</v>
      </c>
      <c r="J1326" s="0" t="n">
        <v>68.0016224983599</v>
      </c>
      <c r="K1326" s="0" t="n">
        <v>3.82238500207701</v>
      </c>
      <c r="L1326" s="0" t="n">
        <v>0.005</v>
      </c>
      <c r="M1326" s="0" t="n">
        <v>0</v>
      </c>
      <c r="N1326" s="0" t="n">
        <v>1043.14222495692</v>
      </c>
      <c r="O1326" s="0" t="n">
        <f aca="false">(N1326/2204.59)*EXP(L1326*M1326)</f>
        <v>0.473168355547707</v>
      </c>
      <c r="P1326" s="0" t="n">
        <v>1.328521888386</v>
      </c>
      <c r="Q1326" s="0" t="n">
        <v>0.0993471152211429</v>
      </c>
      <c r="R1326" s="0" t="n">
        <f aca="false">26.5039616037002*(I1326/Hoja4!$CT$2)</f>
        <v>0.135679717533648</v>
      </c>
      <c r="S1326" s="0" t="n">
        <v>0.346725101597201</v>
      </c>
      <c r="T1326" s="0" t="n">
        <v>0.0215793379964769</v>
      </c>
      <c r="U1326" s="0" t="n">
        <f aca="false">(SQRT(((P1326/G1326)^2)+((Q1326/H1326)^2)+((R1326/I1326)^2)+((S1326/J1326)^2)+((T1326/K1326)^2)))*O1326</f>
        <v>0.0253363234216658</v>
      </c>
      <c r="V1326" s="0" t="n">
        <f aca="false">O1326&gt;U1326</f>
        <v>1</v>
      </c>
      <c r="W1326" s="0" t="n">
        <v>168558.040854066</v>
      </c>
      <c r="X1326" s="0" t="n">
        <v>4.994E-006</v>
      </c>
      <c r="Y1326" s="0" t="n">
        <f aca="false">(W1326*X1326)*EXP(L1326*M1326)</f>
        <v>0.841778856025207</v>
      </c>
      <c r="Z1326" s="0" t="n">
        <v>237960.899425584</v>
      </c>
      <c r="AA1326" s="0" t="n">
        <v>3748.14709444969</v>
      </c>
      <c r="AB1326" s="0" t="n">
        <f aca="false">X1326*0.1</f>
        <v>4.994E-007</v>
      </c>
      <c r="AC1326" s="0" t="n">
        <f aca="false">(SQRT(((AA1326/W1326)^2)+((AB1326/X1326)^2)))*Y1326</f>
        <v>0.0862339212833512</v>
      </c>
      <c r="AD1326" s="0" t="n">
        <v>5.223868284E-006</v>
      </c>
      <c r="AE1326" s="0" t="n">
        <f aca="false">(W1326*AD1326)*EXP(L1326*M1326)</f>
        <v>0.880525003630734</v>
      </c>
      <c r="AF1326" s="0" t="n">
        <v>237960.899425584</v>
      </c>
      <c r="AG1326" s="0" t="n">
        <v>3748.14709444969</v>
      </c>
      <c r="AH1326" s="0" t="n">
        <f aca="false">AD1326*0.1</f>
        <v>5.223868284E-007</v>
      </c>
      <c r="AI1326" s="0" t="n">
        <f aca="false">(SQRT(((AG1326/W1326)^2)+((AH1326/AD1326)^2)))*AE1326</f>
        <v>0.0902031730871147</v>
      </c>
      <c r="AJ1326" s="0" t="n">
        <v>3.02832944E-007</v>
      </c>
      <c r="AK1326" s="0" t="n">
        <f aca="false">(W1326*AJ1326)*EXP(L1326*M1326)</f>
        <v>0.0510449277467092</v>
      </c>
      <c r="AL1326" s="0" t="n">
        <v>237960.899425584</v>
      </c>
      <c r="AM1326" s="0" t="n">
        <v>3748.14709444969</v>
      </c>
      <c r="AN1326" s="0" t="n">
        <f aca="false">AJ1326*0.1</f>
        <v>3.02832944E-008</v>
      </c>
      <c r="AO1326" s="0" t="n">
        <f aca="false">(SQRT(((AM1326/W1326)^2)+((AN1326/AJ1326)^2)))*AK1326</f>
        <v>0.00522916945432549</v>
      </c>
    </row>
    <row r="1327" customFormat="false" ht="15" hidden="false" customHeight="false" outlineLevel="0" collapsed="false">
      <c r="A1327" s="42" t="s">
        <v>351</v>
      </c>
      <c r="B1327" s="32"/>
      <c r="C1327" s="0" t="s">
        <v>2153</v>
      </c>
      <c r="D1327" s="47"/>
      <c r="E1327" s="0" t="n">
        <v>8000</v>
      </c>
      <c r="F1327" s="0" t="n">
        <v>8144.65</v>
      </c>
      <c r="G1327" s="0" t="n">
        <f aca="false">(((F1327*3.7852*35.81)/1000)/(H1327^2))*1.2732</f>
        <v>20.8935441507116</v>
      </c>
      <c r="H1327" s="0" t="n">
        <v>8.20209975</v>
      </c>
      <c r="I1327" s="0" t="n">
        <v>14.7427831698403</v>
      </c>
      <c r="J1327" s="0" t="n">
        <v>130.009325504884</v>
      </c>
      <c r="K1327" s="0" t="n">
        <v>0.00593973</v>
      </c>
      <c r="L1327" s="0" t="n">
        <v>0.005</v>
      </c>
      <c r="M1327" s="0" t="n">
        <v>0</v>
      </c>
      <c r="N1327" s="0" t="n">
        <v>2.20756078199647</v>
      </c>
      <c r="O1327" s="0" t="n">
        <f aca="false">(N1327/2204.59)*EXP(L1327*M1327)</f>
        <v>0.00100134754398617</v>
      </c>
      <c r="P1327" s="0" t="n">
        <v>0.107322321005691</v>
      </c>
      <c r="Q1327" s="0" t="n">
        <v>0.0548813846852914</v>
      </c>
      <c r="R1327" s="0" t="n">
        <f aca="false">18.998926608387*(I1327/Hoja4!$CJ$2)</f>
        <v>0.0538506950748927</v>
      </c>
      <c r="S1327" s="0" t="n">
        <v>1.14894745568521</v>
      </c>
      <c r="T1327" s="0" t="n">
        <v>5.58086552427142E-005</v>
      </c>
      <c r="U1327" s="0" t="n">
        <f aca="false">(SQRT(((P1327/G1327)^2)+((Q1327/H1327)^2)+((R1327/I1327)^2)+((S1327/J1327)^2)+((T1327/K1327)^2)))*O1327</f>
        <v>1.58605326387686E-005</v>
      </c>
      <c r="V1327" s="0" t="n">
        <f aca="false">O1327&gt;U1327</f>
        <v>1</v>
      </c>
      <c r="W1327" s="0" t="n">
        <v>120074.80894424</v>
      </c>
      <c r="X1327" s="0" t="n">
        <v>4.994E-006</v>
      </c>
      <c r="Y1327" s="0" t="n">
        <f aca="false">(W1327*X1327)*EXP(L1327*M1327)</f>
        <v>0.599653595867535</v>
      </c>
      <c r="Z1327" s="0" t="n">
        <v>214210.290852283</v>
      </c>
      <c r="AA1327" s="0" t="n">
        <v>6507.82824848106</v>
      </c>
      <c r="AB1327" s="0" t="n">
        <f aca="false">X1327*0.1</f>
        <v>4.994E-007</v>
      </c>
      <c r="AC1327" s="0" t="n">
        <f aca="false">(SQRT(((AA1327/W1327)^2)+((AB1327/X1327)^2)))*Y1327</f>
        <v>0.0682063081988534</v>
      </c>
      <c r="AD1327" s="0" t="n">
        <v>5.223868284E-006</v>
      </c>
      <c r="AE1327" s="0" t="n">
        <f aca="false">(W1327*AD1327)*EXP(L1327*M1327)</f>
        <v>0.627254986151175</v>
      </c>
      <c r="AF1327" s="0" t="n">
        <v>214210.290852283</v>
      </c>
      <c r="AG1327" s="0" t="n">
        <v>6507.82824848106</v>
      </c>
      <c r="AH1327" s="0" t="n">
        <f aca="false">AD1327*0.1</f>
        <v>5.223868284E-007</v>
      </c>
      <c r="AI1327" s="0" t="n">
        <f aca="false">(SQRT(((AG1327/W1327)^2)+((AH1327/AD1327)^2)))*AE1327</f>
        <v>0.0713457689564916</v>
      </c>
      <c r="AJ1327" s="0" t="n">
        <v>3.02832944E-007</v>
      </c>
      <c r="AK1327" s="0" t="n">
        <f aca="false">(W1327*AJ1327)*EXP(L1327*M1327)</f>
        <v>0.0363626078928217</v>
      </c>
      <c r="AL1327" s="0" t="n">
        <v>214210.290852283</v>
      </c>
      <c r="AM1327" s="0" t="n">
        <v>6507.82824848106</v>
      </c>
      <c r="AN1327" s="0" t="n">
        <f aca="false">AJ1327*0.1</f>
        <v>3.02832944E-008</v>
      </c>
      <c r="AO1327" s="0" t="n">
        <f aca="false">(SQRT(((AM1327/W1327)^2)+((AN1327/AJ1327)^2)))*AK1327</f>
        <v>0.00413598660617343</v>
      </c>
    </row>
    <row r="1328" customFormat="false" ht="15" hidden="false" customHeight="false" outlineLevel="0" collapsed="false">
      <c r="A1328" s="42" t="s">
        <v>351</v>
      </c>
      <c r="B1328" s="32"/>
      <c r="C1328" s="0" t="s">
        <v>2122</v>
      </c>
      <c r="D1328" s="47"/>
      <c r="E1328" s="0" t="n">
        <v>7300</v>
      </c>
      <c r="F1328" s="0" t="n">
        <v>7206.72</v>
      </c>
      <c r="G1328" s="0" t="n">
        <f aca="false">(((F1328*3.7852*35.81)/1000)/(H1328^2))*1.2732</f>
        <v>19.4078623195053</v>
      </c>
      <c r="H1328" s="0" t="n">
        <v>8.005249356</v>
      </c>
      <c r="I1328" s="0" t="n">
        <v>18.8276975416783</v>
      </c>
      <c r="J1328" s="0" t="n">
        <v>68.0016224983599</v>
      </c>
      <c r="K1328" s="0" t="n">
        <v>3.82238500207701</v>
      </c>
      <c r="L1328" s="0" t="n">
        <v>0.005</v>
      </c>
      <c r="M1328" s="0" t="n">
        <v>0</v>
      </c>
      <c r="N1328" s="0" t="n">
        <v>839.709202099264</v>
      </c>
      <c r="O1328" s="0" t="n">
        <f aca="false">(N1328/2204.59)*EXP(L1328*M1328)</f>
        <v>0.380891323148188</v>
      </c>
      <c r="P1328" s="0" t="n">
        <v>0.575296534612654</v>
      </c>
      <c r="Q1328" s="0" t="n">
        <v>0.0436657928861363</v>
      </c>
      <c r="R1328" s="0" t="n">
        <f aca="false">11.8457570192522*(I1328/Hoja4!$BU$2)</f>
        <v>0.22193406139045</v>
      </c>
      <c r="S1328" s="0" t="n">
        <v>0.346725101597201</v>
      </c>
      <c r="T1328" s="0" t="n">
        <v>0.0215793379964769</v>
      </c>
      <c r="U1328" s="0" t="n">
        <f aca="false">(SQRT(((P1328/G1328)^2)+((Q1328/H1328)^2)+((R1328/I1328)^2)+((S1328/J1328)^2)+((T1328/K1328)^2)))*O1328</f>
        <v>0.0126628212323556</v>
      </c>
      <c r="V1328" s="0" t="n">
        <f aca="false">O1328&gt;U1328</f>
        <v>1</v>
      </c>
      <c r="W1328" s="0" t="n">
        <v>135685.944427564</v>
      </c>
      <c r="X1328" s="0" t="n">
        <v>4.994E-006</v>
      </c>
      <c r="Y1328" s="0" t="n">
        <f aca="false">(W1328*X1328)*EXP(L1328*M1328)</f>
        <v>0.677615606471255</v>
      </c>
      <c r="Z1328" s="0" t="n">
        <v>237960.899425584</v>
      </c>
      <c r="AA1328" s="0" t="n">
        <v>3748.14709444969</v>
      </c>
      <c r="AB1328" s="0" t="n">
        <f aca="false">X1328*0.1</f>
        <v>4.994E-007</v>
      </c>
      <c r="AC1328" s="0" t="n">
        <f aca="false">(SQRT(((AA1328/W1328)^2)+((AB1328/X1328)^2)))*Y1328</f>
        <v>0.0702993730891407</v>
      </c>
      <c r="AD1328" s="0" t="n">
        <v>5.223868284E-006</v>
      </c>
      <c r="AE1328" s="0" t="n">
        <f aca="false">(W1328*AD1328)*EXP(L1328*M1328)</f>
        <v>0.708805501679738</v>
      </c>
      <c r="AF1328" s="0" t="n">
        <v>237960.899425584</v>
      </c>
      <c r="AG1328" s="0" t="n">
        <v>3748.14709444969</v>
      </c>
      <c r="AH1328" s="0" t="n">
        <f aca="false">AD1328*0.1</f>
        <v>5.223868284E-007</v>
      </c>
      <c r="AI1328" s="0" t="n">
        <f aca="false">(SQRT(((AG1328/W1328)^2)+((AH1328/AD1328)^2)))*AE1328</f>
        <v>0.0735351753034532</v>
      </c>
      <c r="AJ1328" s="0" t="n">
        <v>3.02832944E-007</v>
      </c>
      <c r="AK1328" s="0" t="n">
        <f aca="false">(W1328*AJ1328)*EXP(L1328*M1328)</f>
        <v>0.0410901740104196</v>
      </c>
      <c r="AL1328" s="0" t="n">
        <v>237960.899425584</v>
      </c>
      <c r="AM1328" s="0" t="n">
        <v>3748.14709444969</v>
      </c>
      <c r="AN1328" s="0" t="n">
        <f aca="false">AJ1328*0.1</f>
        <v>3.02832944E-008</v>
      </c>
      <c r="AO1328" s="0" t="n">
        <f aca="false">(SQRT(((AM1328/W1328)^2)+((AN1328/AJ1328)^2)))*AK1328</f>
        <v>0.00426290871324366</v>
      </c>
    </row>
    <row r="1329" customFormat="false" ht="15" hidden="false" customHeight="false" outlineLevel="0" collapsed="false">
      <c r="A1329" s="42" t="s">
        <v>351</v>
      </c>
      <c r="B1329" s="32"/>
      <c r="C1329" s="0" t="s">
        <v>2154</v>
      </c>
      <c r="D1329" s="47"/>
      <c r="E1329" s="0" t="n">
        <v>5283</v>
      </c>
      <c r="F1329" s="0" t="n">
        <v>5315.115</v>
      </c>
      <c r="G1329" s="0" t="n">
        <f aca="false">(((F1329*3.7852*35.81)/1000)/(H1329^2))*1.2732</f>
        <v>13.634912478573</v>
      </c>
      <c r="H1329" s="0" t="n">
        <v>8.20209975</v>
      </c>
      <c r="I1329" s="0" t="n">
        <v>9.17782696595081</v>
      </c>
      <c r="J1329" s="0" t="n">
        <v>68.0020357347871</v>
      </c>
      <c r="K1329" s="0" t="n">
        <v>3.9836139795159</v>
      </c>
      <c r="L1329" s="0" t="n">
        <v>0.005</v>
      </c>
      <c r="M1329" s="0" t="n">
        <v>0</v>
      </c>
      <c r="N1329" s="0" t="n">
        <v>314.622227168255</v>
      </c>
      <c r="O1329" s="0" t="n">
        <f aca="false">(N1329/2204.59)*EXP(L1329*M1329)</f>
        <v>0.142712353393717</v>
      </c>
      <c r="P1329" s="0" t="n">
        <v>0.400684429145215</v>
      </c>
      <c r="Q1329" s="0" t="n">
        <v>0.0788250461799058</v>
      </c>
      <c r="R1329" s="0" t="n">
        <f aca="false">30.6123136425953*(I1329/Hoja4!$AL$2)</f>
        <v>0.461364202220599</v>
      </c>
      <c r="S1329" s="0" t="n">
        <v>0.388353619553598</v>
      </c>
      <c r="T1329" s="0" t="n">
        <v>0.0223763331258358</v>
      </c>
      <c r="U1329" s="0" t="n">
        <f aca="false">(SQRT(((P1329/G1329)^2)+((Q1329/H1329)^2)+((R1329/I1329)^2)+((S1329/J1329)^2)+((T1329/K1329)^2)))*O1329</f>
        <v>0.0084996161107335</v>
      </c>
      <c r="V1329" s="0" t="n">
        <f aca="false">O1329&gt;U1329</f>
        <v>1</v>
      </c>
      <c r="W1329" s="0" t="n">
        <v>48781.2057741296</v>
      </c>
      <c r="X1329" s="0" t="n">
        <v>4.994E-006</v>
      </c>
      <c r="Y1329" s="0" t="n">
        <f aca="false">(W1329*X1329)*EXP(L1329*M1329)</f>
        <v>0.243613341636003</v>
      </c>
      <c r="Z1329" s="0" t="n">
        <v>44299.0160687798</v>
      </c>
      <c r="AA1329" s="0" t="n">
        <v>804.406580767259</v>
      </c>
      <c r="AB1329" s="0" t="n">
        <f aca="false">X1329*0.1</f>
        <v>4.994E-007</v>
      </c>
      <c r="AC1329" s="0" t="n">
        <f aca="false">(SQRT(((AA1329/W1329)^2)+((AB1329/X1329)^2)))*Y1329</f>
        <v>0.0246903331287334</v>
      </c>
      <c r="AD1329" s="0" t="n">
        <v>5.223868284E-006</v>
      </c>
      <c r="AE1329" s="0" t="n">
        <f aca="false">(W1329*AD1329)*EXP(L1329*M1329)</f>
        <v>0.254826593698753</v>
      </c>
      <c r="AF1329" s="0" t="n">
        <v>44299.0160687798</v>
      </c>
      <c r="AG1329" s="0" t="n">
        <v>804.406580767259</v>
      </c>
      <c r="AH1329" s="0" t="n">
        <f aca="false">AD1329*0.1</f>
        <v>5.223868284E-007</v>
      </c>
      <c r="AI1329" s="0" t="n">
        <f aca="false">(SQRT(((AG1329/W1329)^2)+((AH1329/AD1329)^2)))*AE1329</f>
        <v>0.0258268017926682</v>
      </c>
      <c r="AJ1329" s="0" t="n">
        <v>3.02832944E-007</v>
      </c>
      <c r="AK1329" s="0" t="n">
        <f aca="false">(W1329*AJ1329)*EXP(L1329*M1329)</f>
        <v>0.0147725561564495</v>
      </c>
      <c r="AL1329" s="0" t="n">
        <v>44299.0160687798</v>
      </c>
      <c r="AM1329" s="0" t="n">
        <v>804.406580767259</v>
      </c>
      <c r="AN1329" s="0" t="n">
        <f aca="false">AJ1329*0.1</f>
        <v>3.02832944E-008</v>
      </c>
      <c r="AO1329" s="0" t="n">
        <f aca="false">(SQRT(((AM1329/W1329)^2)+((AN1329/AJ1329)^2)))*AK1329</f>
        <v>0.00149720590102424</v>
      </c>
    </row>
    <row r="1330" customFormat="false" ht="15" hidden="false" customHeight="false" outlineLevel="0" collapsed="false">
      <c r="A1330" s="42" t="s">
        <v>351</v>
      </c>
      <c r="B1330" s="40" t="s">
        <v>1868</v>
      </c>
      <c r="C1330" s="0" t="s">
        <v>2122</v>
      </c>
      <c r="D1330" s="41"/>
      <c r="E1330" s="0" t="n">
        <v>9685</v>
      </c>
      <c r="F1330" s="0" t="n">
        <v>9685</v>
      </c>
      <c r="G1330" s="0" t="n">
        <f aca="false">(((F1330*3.7852*35.81)/1000)/(H1330^2))*1.2732</f>
        <v>26.0819272240921</v>
      </c>
      <c r="H1330" s="0" t="n">
        <v>8.005249356</v>
      </c>
      <c r="I1330" s="0" t="n">
        <v>17.4040310639201</v>
      </c>
      <c r="J1330" s="0" t="n">
        <v>68.0016224983599</v>
      </c>
      <c r="K1330" s="0" t="n">
        <v>3.82238500207701</v>
      </c>
      <c r="L1330" s="0" t="n">
        <v>0.005</v>
      </c>
      <c r="M1330" s="0" t="n">
        <v>0</v>
      </c>
      <c r="N1330" s="0" t="n">
        <v>1043.14222495692</v>
      </c>
      <c r="O1330" s="0" t="n">
        <f aca="false">(N1330/2204.59)*EXP(L1330*M1330)</f>
        <v>0.473168355547707</v>
      </c>
      <c r="P1330" s="0" t="n">
        <v>1.328521888386</v>
      </c>
      <c r="Q1330" s="0" t="n">
        <v>0.0993471152211429</v>
      </c>
      <c r="R1330" s="0" t="n">
        <f aca="false">26.5039616037002*(I1330/Hoja4!$CT$2)</f>
        <v>0.135679717533648</v>
      </c>
      <c r="S1330" s="0" t="n">
        <v>0.346725101597201</v>
      </c>
      <c r="T1330" s="0" t="n">
        <v>0.0215793379964769</v>
      </c>
      <c r="U1330" s="0" t="n">
        <f aca="false">(SQRT(((P1330/G1330)^2)+((Q1330/H1330)^2)+((R1330/I1330)^2)+((S1330/J1330)^2)+((T1330/K1330)^2)))*O1330</f>
        <v>0.0253363234216658</v>
      </c>
      <c r="V1330" s="0" t="n">
        <f aca="false">O1330&gt;U1330</f>
        <v>1</v>
      </c>
      <c r="W1330" s="0" t="n">
        <v>168558.040854066</v>
      </c>
      <c r="X1330" s="0" t="n">
        <v>4.994E-006</v>
      </c>
      <c r="Y1330" s="0" t="n">
        <f aca="false">(W1330*X1330)*EXP(L1330*M1330)</f>
        <v>0.841778856025207</v>
      </c>
      <c r="Z1330" s="0" t="n">
        <v>237960.899425584</v>
      </c>
      <c r="AA1330" s="0" t="n">
        <v>3748.14709444969</v>
      </c>
      <c r="AB1330" s="0" t="n">
        <f aca="false">X1330*0.1</f>
        <v>4.994E-007</v>
      </c>
      <c r="AC1330" s="0" t="n">
        <f aca="false">(SQRT(((AA1330/W1330)^2)+((AB1330/X1330)^2)))*Y1330</f>
        <v>0.0862339212833512</v>
      </c>
      <c r="AD1330" s="0" t="n">
        <v>5.223868284E-006</v>
      </c>
      <c r="AE1330" s="0" t="n">
        <f aca="false">(W1330*AD1330)*EXP(L1330*M1330)</f>
        <v>0.880525003630734</v>
      </c>
      <c r="AF1330" s="0" t="n">
        <v>237960.899425584</v>
      </c>
      <c r="AG1330" s="0" t="n">
        <v>3748.14709444969</v>
      </c>
      <c r="AH1330" s="0" t="n">
        <f aca="false">AD1330*0.1</f>
        <v>5.223868284E-007</v>
      </c>
      <c r="AI1330" s="0" t="n">
        <f aca="false">(SQRT(((AG1330/W1330)^2)+((AH1330/AD1330)^2)))*AE1330</f>
        <v>0.0902031730871147</v>
      </c>
      <c r="AJ1330" s="0" t="n">
        <v>3.02832944E-007</v>
      </c>
      <c r="AK1330" s="0" t="n">
        <f aca="false">(W1330*AJ1330)*EXP(L1330*M1330)</f>
        <v>0.0510449277467092</v>
      </c>
      <c r="AL1330" s="0" t="n">
        <v>237960.899425584</v>
      </c>
      <c r="AM1330" s="0" t="n">
        <v>3748.14709444969</v>
      </c>
      <c r="AN1330" s="0" t="n">
        <f aca="false">AJ1330*0.1</f>
        <v>3.02832944E-008</v>
      </c>
      <c r="AO1330" s="0" t="n">
        <f aca="false">(SQRT(((AM1330/W1330)^2)+((AN1330/AJ1330)^2)))*AK1330</f>
        <v>0.00522916945432549</v>
      </c>
    </row>
    <row r="1331" customFormat="false" ht="15" hidden="false" customHeight="false" outlineLevel="0" collapsed="false">
      <c r="A1331" s="42" t="s">
        <v>351</v>
      </c>
      <c r="B1331" s="32"/>
      <c r="C1331" s="0" t="s">
        <v>2153</v>
      </c>
      <c r="D1331" s="47"/>
      <c r="E1331" s="0" t="n">
        <v>8000</v>
      </c>
      <c r="F1331" s="0" t="n">
        <v>8144.65</v>
      </c>
      <c r="G1331" s="0" t="n">
        <f aca="false">(((F1331*3.7852*35.81)/1000)/(H1331^2))*1.2732</f>
        <v>20.8935441507116</v>
      </c>
      <c r="H1331" s="0" t="n">
        <v>8.20209975</v>
      </c>
      <c r="I1331" s="0" t="n">
        <v>14.7427831698403</v>
      </c>
      <c r="J1331" s="0" t="n">
        <v>130.009325504884</v>
      </c>
      <c r="K1331" s="0" t="n">
        <v>0.00593973</v>
      </c>
      <c r="L1331" s="0" t="n">
        <v>0.005</v>
      </c>
      <c r="M1331" s="0" t="n">
        <v>0</v>
      </c>
      <c r="N1331" s="0" t="n">
        <v>2.20756078199647</v>
      </c>
      <c r="O1331" s="0" t="n">
        <f aca="false">(N1331/2204.59)*EXP(L1331*M1331)</f>
        <v>0.00100134754398617</v>
      </c>
      <c r="P1331" s="0" t="n">
        <v>0.107322321005691</v>
      </c>
      <c r="Q1331" s="0" t="n">
        <v>0.0548813846852914</v>
      </c>
      <c r="R1331" s="0" t="n">
        <f aca="false">18.998926608387*(I1331/Hoja4!$CJ$2)</f>
        <v>0.0538506950748927</v>
      </c>
      <c r="S1331" s="0" t="n">
        <v>1.14894745568521</v>
      </c>
      <c r="T1331" s="0" t="n">
        <v>5.58086552427142E-005</v>
      </c>
      <c r="U1331" s="0" t="n">
        <f aca="false">(SQRT(((P1331/G1331)^2)+((Q1331/H1331)^2)+((R1331/I1331)^2)+((S1331/J1331)^2)+((T1331/K1331)^2)))*O1331</f>
        <v>1.58605326387686E-005</v>
      </c>
      <c r="V1331" s="0" t="n">
        <f aca="false">O1331&gt;U1331</f>
        <v>1</v>
      </c>
      <c r="W1331" s="0" t="n">
        <v>120074.80894424</v>
      </c>
      <c r="X1331" s="0" t="n">
        <v>4.994E-006</v>
      </c>
      <c r="Y1331" s="0" t="n">
        <f aca="false">(W1331*X1331)*EXP(L1331*M1331)</f>
        <v>0.599653595867535</v>
      </c>
      <c r="Z1331" s="0" t="n">
        <v>214210.290852283</v>
      </c>
      <c r="AA1331" s="0" t="n">
        <v>6507.82824848106</v>
      </c>
      <c r="AB1331" s="0" t="n">
        <f aca="false">X1331*0.1</f>
        <v>4.994E-007</v>
      </c>
      <c r="AC1331" s="0" t="n">
        <f aca="false">(SQRT(((AA1331/W1331)^2)+((AB1331/X1331)^2)))*Y1331</f>
        <v>0.0682063081988534</v>
      </c>
      <c r="AD1331" s="0" t="n">
        <v>5.223868284E-006</v>
      </c>
      <c r="AE1331" s="0" t="n">
        <f aca="false">(W1331*AD1331)*EXP(L1331*M1331)</f>
        <v>0.627254986151175</v>
      </c>
      <c r="AF1331" s="0" t="n">
        <v>214210.290852283</v>
      </c>
      <c r="AG1331" s="0" t="n">
        <v>6507.82824848106</v>
      </c>
      <c r="AH1331" s="0" t="n">
        <f aca="false">AD1331*0.1</f>
        <v>5.223868284E-007</v>
      </c>
      <c r="AI1331" s="0" t="n">
        <f aca="false">(SQRT(((AG1331/W1331)^2)+((AH1331/AD1331)^2)))*AE1331</f>
        <v>0.0713457689564916</v>
      </c>
      <c r="AJ1331" s="0" t="n">
        <v>3.02832944E-007</v>
      </c>
      <c r="AK1331" s="0" t="n">
        <f aca="false">(W1331*AJ1331)*EXP(L1331*M1331)</f>
        <v>0.0363626078928217</v>
      </c>
      <c r="AL1331" s="0" t="n">
        <v>214210.290852283</v>
      </c>
      <c r="AM1331" s="0" t="n">
        <v>6507.82824848106</v>
      </c>
      <c r="AN1331" s="0" t="n">
        <f aca="false">AJ1331*0.1</f>
        <v>3.02832944E-008</v>
      </c>
      <c r="AO1331" s="0" t="n">
        <f aca="false">(SQRT(((AM1331/W1331)^2)+((AN1331/AJ1331)^2)))*AK1331</f>
        <v>0.00413598660617343</v>
      </c>
    </row>
    <row r="1332" customFormat="false" ht="15" hidden="false" customHeight="false" outlineLevel="0" collapsed="false">
      <c r="A1332" s="42" t="s">
        <v>351</v>
      </c>
      <c r="B1332" s="32"/>
      <c r="C1332" s="0" t="s">
        <v>2122</v>
      </c>
      <c r="D1332" s="47"/>
      <c r="E1332" s="0" t="n">
        <v>7300</v>
      </c>
      <c r="F1332" s="0" t="n">
        <v>7206.72</v>
      </c>
      <c r="G1332" s="0" t="n">
        <f aca="false">(((F1332*3.7852*35.81)/1000)/(H1332^2))*1.2732</f>
        <v>19.4078623195053</v>
      </c>
      <c r="H1332" s="0" t="n">
        <v>8.005249356</v>
      </c>
      <c r="I1332" s="0" t="n">
        <v>18.8276975416783</v>
      </c>
      <c r="J1332" s="0" t="n">
        <v>68.0016224983599</v>
      </c>
      <c r="K1332" s="0" t="n">
        <v>3.82238500207701</v>
      </c>
      <c r="L1332" s="0" t="n">
        <v>0.005</v>
      </c>
      <c r="M1332" s="0" t="n">
        <v>0</v>
      </c>
      <c r="N1332" s="0" t="n">
        <v>839.709202099264</v>
      </c>
      <c r="O1332" s="0" t="n">
        <f aca="false">(N1332/2204.59)*EXP(L1332*M1332)</f>
        <v>0.380891323148188</v>
      </c>
      <c r="P1332" s="0" t="n">
        <v>0.575296534612654</v>
      </c>
      <c r="Q1332" s="0" t="n">
        <v>0.0436657928861363</v>
      </c>
      <c r="R1332" s="0" t="n">
        <f aca="false">11.8457570192522*(I1332/Hoja4!$BU$2)</f>
        <v>0.22193406139045</v>
      </c>
      <c r="S1332" s="0" t="n">
        <v>0.346725101597201</v>
      </c>
      <c r="T1332" s="0" t="n">
        <v>0.0215793379964769</v>
      </c>
      <c r="U1332" s="0" t="n">
        <f aca="false">(SQRT(((P1332/G1332)^2)+((Q1332/H1332)^2)+((R1332/I1332)^2)+((S1332/J1332)^2)+((T1332/K1332)^2)))*O1332</f>
        <v>0.0126628212323556</v>
      </c>
      <c r="V1332" s="0" t="n">
        <f aca="false">O1332&gt;U1332</f>
        <v>1</v>
      </c>
      <c r="W1332" s="0" t="n">
        <v>135685.944427564</v>
      </c>
      <c r="X1332" s="0" t="n">
        <v>4.994E-006</v>
      </c>
      <c r="Y1332" s="0" t="n">
        <f aca="false">(W1332*X1332)*EXP(L1332*M1332)</f>
        <v>0.677615606471255</v>
      </c>
      <c r="Z1332" s="0" t="n">
        <v>237960.899425584</v>
      </c>
      <c r="AA1332" s="0" t="n">
        <v>3748.14709444969</v>
      </c>
      <c r="AB1332" s="0" t="n">
        <f aca="false">X1332*0.1</f>
        <v>4.994E-007</v>
      </c>
      <c r="AC1332" s="0" t="n">
        <f aca="false">(SQRT(((AA1332/W1332)^2)+((AB1332/X1332)^2)))*Y1332</f>
        <v>0.0702993730891407</v>
      </c>
      <c r="AD1332" s="0" t="n">
        <v>5.223868284E-006</v>
      </c>
      <c r="AE1332" s="0" t="n">
        <f aca="false">(W1332*AD1332)*EXP(L1332*M1332)</f>
        <v>0.708805501679738</v>
      </c>
      <c r="AF1332" s="0" t="n">
        <v>237960.899425584</v>
      </c>
      <c r="AG1332" s="0" t="n">
        <v>3748.14709444969</v>
      </c>
      <c r="AH1332" s="0" t="n">
        <f aca="false">AD1332*0.1</f>
        <v>5.223868284E-007</v>
      </c>
      <c r="AI1332" s="0" t="n">
        <f aca="false">(SQRT(((AG1332/W1332)^2)+((AH1332/AD1332)^2)))*AE1332</f>
        <v>0.0735351753034532</v>
      </c>
      <c r="AJ1332" s="0" t="n">
        <v>3.02832944E-007</v>
      </c>
      <c r="AK1332" s="0" t="n">
        <f aca="false">(W1332*AJ1332)*EXP(L1332*M1332)</f>
        <v>0.0410901740104196</v>
      </c>
      <c r="AL1332" s="0" t="n">
        <v>237960.899425584</v>
      </c>
      <c r="AM1332" s="0" t="n">
        <v>3748.14709444969</v>
      </c>
      <c r="AN1332" s="0" t="n">
        <f aca="false">AJ1332*0.1</f>
        <v>3.02832944E-008</v>
      </c>
      <c r="AO1332" s="0" t="n">
        <f aca="false">(SQRT(((AM1332/W1332)^2)+((AN1332/AJ1332)^2)))*AK1332</f>
        <v>0.00426290871324366</v>
      </c>
    </row>
    <row r="1333" customFormat="false" ht="15" hidden="false" customHeight="false" outlineLevel="0" collapsed="false">
      <c r="A1333" s="42" t="s">
        <v>351</v>
      </c>
      <c r="B1333" s="32"/>
      <c r="C1333" s="0" t="s">
        <v>2154</v>
      </c>
      <c r="D1333" s="47"/>
      <c r="E1333" s="0" t="n">
        <v>5283</v>
      </c>
      <c r="F1333" s="0" t="n">
        <v>5315.115</v>
      </c>
      <c r="G1333" s="0" t="n">
        <f aca="false">(((F1333*3.7852*35.81)/1000)/(H1333^2))*1.2732</f>
        <v>13.634912478573</v>
      </c>
      <c r="H1333" s="0" t="n">
        <v>8.20209975</v>
      </c>
      <c r="I1333" s="0" t="n">
        <v>9.17782696595081</v>
      </c>
      <c r="J1333" s="0" t="n">
        <v>68.0020357347871</v>
      </c>
      <c r="K1333" s="0" t="n">
        <v>3.9836139795159</v>
      </c>
      <c r="L1333" s="0" t="n">
        <v>0.005</v>
      </c>
      <c r="M1333" s="0" t="n">
        <v>0</v>
      </c>
      <c r="N1333" s="0" t="n">
        <v>314.622227168255</v>
      </c>
      <c r="O1333" s="0" t="n">
        <f aca="false">(N1333/2204.59)*EXP(L1333*M1333)</f>
        <v>0.142712353393717</v>
      </c>
      <c r="P1333" s="0" t="n">
        <v>0.400684429145215</v>
      </c>
      <c r="Q1333" s="0" t="n">
        <v>0.0788250461799058</v>
      </c>
      <c r="R1333" s="0" t="n">
        <f aca="false">30.6123136425953*(I1333/Hoja4!$AL$2)</f>
        <v>0.461364202220599</v>
      </c>
      <c r="S1333" s="0" t="n">
        <v>0.388353619553598</v>
      </c>
      <c r="T1333" s="0" t="n">
        <v>0.0223763331258358</v>
      </c>
      <c r="U1333" s="0" t="n">
        <f aca="false">(SQRT(((P1333/G1333)^2)+((Q1333/H1333)^2)+((R1333/I1333)^2)+((S1333/J1333)^2)+((T1333/K1333)^2)))*O1333</f>
        <v>0.0084996161107335</v>
      </c>
      <c r="V1333" s="0" t="n">
        <f aca="false">O1333&gt;U1333</f>
        <v>1</v>
      </c>
      <c r="W1333" s="0" t="n">
        <v>48781.2057741296</v>
      </c>
      <c r="X1333" s="0" t="n">
        <v>4.994E-006</v>
      </c>
      <c r="Y1333" s="0" t="n">
        <f aca="false">(W1333*X1333)*EXP(L1333*M1333)</f>
        <v>0.243613341636003</v>
      </c>
      <c r="Z1333" s="0" t="n">
        <v>44299.0160687798</v>
      </c>
      <c r="AA1333" s="0" t="n">
        <v>804.406580767259</v>
      </c>
      <c r="AB1333" s="0" t="n">
        <f aca="false">X1333*0.1</f>
        <v>4.994E-007</v>
      </c>
      <c r="AC1333" s="0" t="n">
        <f aca="false">(SQRT(((AA1333/W1333)^2)+((AB1333/X1333)^2)))*Y1333</f>
        <v>0.0246903331287334</v>
      </c>
      <c r="AD1333" s="0" t="n">
        <v>5.223868284E-006</v>
      </c>
      <c r="AE1333" s="0" t="n">
        <f aca="false">(W1333*AD1333)*EXP(L1333*M1333)</f>
        <v>0.254826593698753</v>
      </c>
      <c r="AF1333" s="0" t="n">
        <v>44299.0160687798</v>
      </c>
      <c r="AG1333" s="0" t="n">
        <v>804.406580767259</v>
      </c>
      <c r="AH1333" s="0" t="n">
        <f aca="false">AD1333*0.1</f>
        <v>5.223868284E-007</v>
      </c>
      <c r="AI1333" s="0" t="n">
        <f aca="false">(SQRT(((AG1333/W1333)^2)+((AH1333/AD1333)^2)))*AE1333</f>
        <v>0.0258268017926682</v>
      </c>
      <c r="AJ1333" s="0" t="n">
        <v>3.02832944E-007</v>
      </c>
      <c r="AK1333" s="0" t="n">
        <f aca="false">(W1333*AJ1333)*EXP(L1333*M1333)</f>
        <v>0.0147725561564495</v>
      </c>
      <c r="AL1333" s="0" t="n">
        <v>44299.0160687798</v>
      </c>
      <c r="AM1333" s="0" t="n">
        <v>804.406580767259</v>
      </c>
      <c r="AN1333" s="0" t="n">
        <f aca="false">AJ1333*0.1</f>
        <v>3.02832944E-008</v>
      </c>
      <c r="AO1333" s="0" t="n">
        <f aca="false">(SQRT(((AM1333/W1333)^2)+((AN1333/AJ1333)^2)))*AK1333</f>
        <v>0.00149720590102424</v>
      </c>
    </row>
    <row r="1334" customFormat="false" ht="15" hidden="false" customHeight="false" outlineLevel="0" collapsed="false">
      <c r="A1334" s="42" t="s">
        <v>351</v>
      </c>
      <c r="B1334" s="40" t="s">
        <v>1872</v>
      </c>
      <c r="C1334" s="0" t="s">
        <v>2122</v>
      </c>
      <c r="D1334" s="41"/>
      <c r="E1334" s="0" t="n">
        <v>9685</v>
      </c>
      <c r="F1334" s="0" t="n">
        <v>9685</v>
      </c>
      <c r="G1334" s="0" t="n">
        <f aca="false">(((F1334*3.7852*35.81)/1000)/(H1334^2))*1.2732</f>
        <v>26.0819272240921</v>
      </c>
      <c r="H1334" s="0" t="n">
        <v>8.005249356</v>
      </c>
      <c r="I1334" s="0" t="n">
        <v>17.4040310639201</v>
      </c>
      <c r="J1334" s="0" t="n">
        <v>68.0016224983599</v>
      </c>
      <c r="K1334" s="0" t="n">
        <v>3.82238500207701</v>
      </c>
      <c r="L1334" s="0" t="n">
        <v>0.005</v>
      </c>
      <c r="M1334" s="0" t="n">
        <v>0</v>
      </c>
      <c r="N1334" s="0" t="n">
        <v>1043.14222495692</v>
      </c>
      <c r="O1334" s="0" t="n">
        <f aca="false">(N1334/2204.59)*EXP(L1334*M1334)</f>
        <v>0.473168355547707</v>
      </c>
      <c r="P1334" s="0" t="n">
        <v>1.328521888386</v>
      </c>
      <c r="Q1334" s="0" t="n">
        <v>0.0993471152211429</v>
      </c>
      <c r="R1334" s="0" t="n">
        <f aca="false">26.5039616037002*(I1334/Hoja4!$CT$2)</f>
        <v>0.135679717533648</v>
      </c>
      <c r="S1334" s="0" t="n">
        <v>0.346725101597201</v>
      </c>
      <c r="T1334" s="0" t="n">
        <v>0.0215793379964769</v>
      </c>
      <c r="U1334" s="0" t="n">
        <f aca="false">(SQRT(((P1334/G1334)^2)+((Q1334/H1334)^2)+((R1334/I1334)^2)+((S1334/J1334)^2)+((T1334/K1334)^2)))*O1334</f>
        <v>0.0253363234216658</v>
      </c>
      <c r="V1334" s="0" t="n">
        <f aca="false">O1334&gt;U1334</f>
        <v>1</v>
      </c>
      <c r="W1334" s="0" t="n">
        <v>168558.040854066</v>
      </c>
      <c r="X1334" s="0" t="n">
        <v>4.994E-006</v>
      </c>
      <c r="Y1334" s="0" t="n">
        <f aca="false">(W1334*X1334)*EXP(L1334*M1334)</f>
        <v>0.841778856025207</v>
      </c>
      <c r="Z1334" s="0" t="n">
        <v>69533.9091045545</v>
      </c>
      <c r="AA1334" s="0" t="n">
        <v>3748.14709444969</v>
      </c>
      <c r="AB1334" s="0" t="n">
        <f aca="false">X1334*0.1</f>
        <v>4.994E-007</v>
      </c>
      <c r="AC1334" s="0" t="n">
        <f aca="false">(SQRT(((AA1334/W1334)^2)+((AB1334/X1334)^2)))*Y1334</f>
        <v>0.0862339212833512</v>
      </c>
      <c r="AD1334" s="0" t="n">
        <v>5.223868284E-006</v>
      </c>
      <c r="AE1334" s="0" t="n">
        <f aca="false">(W1334*AD1334)*EXP(L1334*M1334)</f>
        <v>0.880525003630734</v>
      </c>
      <c r="AF1334" s="0" t="n">
        <v>69533.9091045545</v>
      </c>
      <c r="AG1334" s="0" t="n">
        <v>3748.14709444969</v>
      </c>
      <c r="AH1334" s="0" t="n">
        <f aca="false">AD1334*0.1</f>
        <v>5.223868284E-007</v>
      </c>
      <c r="AI1334" s="0" t="n">
        <f aca="false">(SQRT(((AG1334/W1334)^2)+((AH1334/AD1334)^2)))*AE1334</f>
        <v>0.0902031730871147</v>
      </c>
      <c r="AJ1334" s="0" t="n">
        <v>3.02832944E-007</v>
      </c>
      <c r="AK1334" s="0" t="n">
        <f aca="false">(W1334*AJ1334)*EXP(L1334*M1334)</f>
        <v>0.0510449277467092</v>
      </c>
      <c r="AL1334" s="0" t="n">
        <v>69533.9091045545</v>
      </c>
      <c r="AM1334" s="0" t="n">
        <v>3748.14709444969</v>
      </c>
      <c r="AN1334" s="0" t="n">
        <f aca="false">AJ1334*0.1</f>
        <v>3.02832944E-008</v>
      </c>
      <c r="AO1334" s="0" t="n">
        <f aca="false">(SQRT(((AM1334/W1334)^2)+((AN1334/AJ1334)^2)))*AK1334</f>
        <v>0.00522916945432549</v>
      </c>
    </row>
    <row r="1335" customFormat="false" ht="15" hidden="false" customHeight="false" outlineLevel="0" collapsed="false">
      <c r="A1335" s="42" t="s">
        <v>351</v>
      </c>
      <c r="B1335" s="32"/>
      <c r="C1335" s="0" t="s">
        <v>2153</v>
      </c>
      <c r="D1335" s="47"/>
      <c r="E1335" s="0" t="n">
        <v>8000</v>
      </c>
      <c r="F1335" s="0" t="n">
        <v>8144.65</v>
      </c>
      <c r="G1335" s="0" t="n">
        <f aca="false">(((F1335*3.7852*35.81)/1000)/(H1335^2))*1.2732</f>
        <v>20.8935441507116</v>
      </c>
      <c r="H1335" s="0" t="n">
        <v>8.20209975</v>
      </c>
      <c r="I1335" s="0" t="n">
        <v>14.7427831698403</v>
      </c>
      <c r="J1335" s="0" t="n">
        <v>130.009325504884</v>
      </c>
      <c r="K1335" s="0" t="n">
        <v>0.00593973</v>
      </c>
      <c r="L1335" s="0" t="n">
        <v>0.005</v>
      </c>
      <c r="M1335" s="0" t="n">
        <v>0</v>
      </c>
      <c r="N1335" s="0" t="n">
        <v>2.20756078199647</v>
      </c>
      <c r="O1335" s="0" t="n">
        <f aca="false">(N1335/2204.59)*EXP(L1335*M1335)</f>
        <v>0.00100134754398617</v>
      </c>
      <c r="P1335" s="0" t="n">
        <v>0.107322321005691</v>
      </c>
      <c r="Q1335" s="0" t="n">
        <v>0.0548813846852914</v>
      </c>
      <c r="R1335" s="0" t="n">
        <f aca="false">18.998926608387*(I1335/Hoja4!$CJ$2)</f>
        <v>0.0538506950748927</v>
      </c>
      <c r="S1335" s="0" t="n">
        <v>1.14894745568521</v>
      </c>
      <c r="T1335" s="0" t="n">
        <v>5.58086552427142E-005</v>
      </c>
      <c r="U1335" s="0" t="n">
        <f aca="false">(SQRT(((P1335/G1335)^2)+((Q1335/H1335)^2)+((R1335/I1335)^2)+((S1335/J1335)^2)+((T1335/K1335)^2)))*O1335</f>
        <v>1.58605326387686E-005</v>
      </c>
      <c r="V1335" s="0" t="n">
        <f aca="false">O1335&gt;U1335</f>
        <v>1</v>
      </c>
      <c r="W1335" s="0" t="n">
        <v>120074.80894424</v>
      </c>
      <c r="X1335" s="0" t="n">
        <v>4.994E-006</v>
      </c>
      <c r="Y1335" s="0" t="n">
        <f aca="false">(W1335*X1335)*EXP(L1335*M1335)</f>
        <v>0.599653595867535</v>
      </c>
      <c r="Z1335" s="0" t="n">
        <v>69533.9091045545</v>
      </c>
      <c r="AA1335" s="0" t="n">
        <v>6507.82824848106</v>
      </c>
      <c r="AB1335" s="0" t="n">
        <f aca="false">X1335*0.1</f>
        <v>4.994E-007</v>
      </c>
      <c r="AC1335" s="0" t="n">
        <f aca="false">(SQRT(((AA1335/W1335)^2)+((AB1335/X1335)^2)))*Y1335</f>
        <v>0.0682063081988534</v>
      </c>
      <c r="AD1335" s="0" t="n">
        <v>5.223868284E-006</v>
      </c>
      <c r="AE1335" s="0" t="n">
        <f aca="false">(W1335*AD1335)*EXP(L1335*M1335)</f>
        <v>0.627254986151175</v>
      </c>
      <c r="AF1335" s="0" t="n">
        <v>69533.9091045545</v>
      </c>
      <c r="AG1335" s="0" t="n">
        <v>6507.82824848106</v>
      </c>
      <c r="AH1335" s="0" t="n">
        <f aca="false">AD1335*0.1</f>
        <v>5.223868284E-007</v>
      </c>
      <c r="AI1335" s="0" t="n">
        <f aca="false">(SQRT(((AG1335/W1335)^2)+((AH1335/AD1335)^2)))*AE1335</f>
        <v>0.0713457689564916</v>
      </c>
      <c r="AJ1335" s="0" t="n">
        <v>3.02832944E-007</v>
      </c>
      <c r="AK1335" s="0" t="n">
        <f aca="false">(W1335*AJ1335)*EXP(L1335*M1335)</f>
        <v>0.0363626078928217</v>
      </c>
      <c r="AL1335" s="0" t="n">
        <v>69533.9091045545</v>
      </c>
      <c r="AM1335" s="0" t="n">
        <v>6507.82824848106</v>
      </c>
      <c r="AN1335" s="0" t="n">
        <f aca="false">AJ1335*0.1</f>
        <v>3.02832944E-008</v>
      </c>
      <c r="AO1335" s="0" t="n">
        <f aca="false">(SQRT(((AM1335/W1335)^2)+((AN1335/AJ1335)^2)))*AK1335</f>
        <v>0.00413598660617343</v>
      </c>
    </row>
    <row r="1336" customFormat="false" ht="15" hidden="false" customHeight="false" outlineLevel="0" collapsed="false">
      <c r="A1336" s="42" t="s">
        <v>351</v>
      </c>
      <c r="B1336" s="32"/>
      <c r="C1336" s="0" t="s">
        <v>2122</v>
      </c>
      <c r="D1336" s="47"/>
      <c r="E1336" s="0" t="n">
        <v>7300</v>
      </c>
      <c r="F1336" s="0" t="n">
        <v>7206.72</v>
      </c>
      <c r="G1336" s="0" t="n">
        <f aca="false">(((F1336*3.7852*35.81)/1000)/(H1336^2))*1.2732</f>
        <v>19.4078623195053</v>
      </c>
      <c r="H1336" s="0" t="n">
        <v>8.005249356</v>
      </c>
      <c r="I1336" s="0" t="n">
        <v>18.8276975416783</v>
      </c>
      <c r="J1336" s="0" t="n">
        <v>68.0016224983599</v>
      </c>
      <c r="K1336" s="0" t="n">
        <v>3.82238500207701</v>
      </c>
      <c r="L1336" s="0" t="n">
        <v>0.005</v>
      </c>
      <c r="M1336" s="0" t="n">
        <v>0</v>
      </c>
      <c r="N1336" s="0" t="n">
        <v>839.709202099264</v>
      </c>
      <c r="O1336" s="0" t="n">
        <f aca="false">(N1336/2204.59)*EXP(L1336*M1336)</f>
        <v>0.380891323148188</v>
      </c>
      <c r="P1336" s="0" t="n">
        <v>0.575296534612654</v>
      </c>
      <c r="Q1336" s="0" t="n">
        <v>0.0436657928861363</v>
      </c>
      <c r="R1336" s="0" t="n">
        <f aca="false">11.8457570192522*(I1336/Hoja4!$BU$2)</f>
        <v>0.22193406139045</v>
      </c>
      <c r="S1336" s="0" t="n">
        <v>0.346725101597201</v>
      </c>
      <c r="T1336" s="0" t="n">
        <v>0.0215793379964769</v>
      </c>
      <c r="U1336" s="0" t="n">
        <f aca="false">(SQRT(((P1336/G1336)^2)+((Q1336/H1336)^2)+((R1336/I1336)^2)+((S1336/J1336)^2)+((T1336/K1336)^2)))*O1336</f>
        <v>0.0126628212323556</v>
      </c>
      <c r="V1336" s="0" t="n">
        <f aca="false">O1336&gt;U1336</f>
        <v>1</v>
      </c>
      <c r="W1336" s="0" t="n">
        <v>135685.944427564</v>
      </c>
      <c r="X1336" s="0" t="n">
        <v>4.994E-006</v>
      </c>
      <c r="Y1336" s="0" t="n">
        <f aca="false">(W1336*X1336)*EXP(L1336*M1336)</f>
        <v>0.677615606471255</v>
      </c>
      <c r="Z1336" s="0" t="n">
        <v>63267.0248022963</v>
      </c>
      <c r="AA1336" s="0" t="n">
        <v>3748.14709444969</v>
      </c>
      <c r="AB1336" s="0" t="n">
        <f aca="false">X1336*0.1</f>
        <v>4.994E-007</v>
      </c>
      <c r="AC1336" s="0" t="n">
        <f aca="false">(SQRT(((AA1336/W1336)^2)+((AB1336/X1336)^2)))*Y1336</f>
        <v>0.0702993730891407</v>
      </c>
      <c r="AD1336" s="0" t="n">
        <v>5.223868284E-006</v>
      </c>
      <c r="AE1336" s="0" t="n">
        <f aca="false">(W1336*AD1336)*EXP(L1336*M1336)</f>
        <v>0.708805501679738</v>
      </c>
      <c r="AF1336" s="0" t="n">
        <v>63267.0248022963</v>
      </c>
      <c r="AG1336" s="0" t="n">
        <v>3748.14709444969</v>
      </c>
      <c r="AH1336" s="0" t="n">
        <f aca="false">AD1336*0.1</f>
        <v>5.223868284E-007</v>
      </c>
      <c r="AI1336" s="0" t="n">
        <f aca="false">(SQRT(((AG1336/W1336)^2)+((AH1336/AD1336)^2)))*AE1336</f>
        <v>0.0735351753034532</v>
      </c>
      <c r="AJ1336" s="0" t="n">
        <v>3.02832944E-007</v>
      </c>
      <c r="AK1336" s="0" t="n">
        <f aca="false">(W1336*AJ1336)*EXP(L1336*M1336)</f>
        <v>0.0410901740104196</v>
      </c>
      <c r="AL1336" s="0" t="n">
        <v>63267.0248022963</v>
      </c>
      <c r="AM1336" s="0" t="n">
        <v>3748.14709444969</v>
      </c>
      <c r="AN1336" s="0" t="n">
        <f aca="false">AJ1336*0.1</f>
        <v>3.02832944E-008</v>
      </c>
      <c r="AO1336" s="0" t="n">
        <f aca="false">(SQRT(((AM1336/W1336)^2)+((AN1336/AJ1336)^2)))*AK1336</f>
        <v>0.00426290871324366</v>
      </c>
    </row>
    <row r="1337" customFormat="false" ht="15" hidden="false" customHeight="false" outlineLevel="0" collapsed="false">
      <c r="A1337" s="42" t="s">
        <v>351</v>
      </c>
      <c r="B1337" s="32"/>
      <c r="C1337" s="0" t="s">
        <v>2154</v>
      </c>
      <c r="D1337" s="47"/>
      <c r="E1337" s="0" t="n">
        <v>5283</v>
      </c>
      <c r="F1337" s="0" t="n">
        <v>5315.115</v>
      </c>
      <c r="G1337" s="0" t="n">
        <f aca="false">(((F1337*3.7852*35.81)/1000)/(H1337^2))*1.2732</f>
        <v>13.634912478573</v>
      </c>
      <c r="H1337" s="0" t="n">
        <v>8.20209975</v>
      </c>
      <c r="I1337" s="0" t="n">
        <v>9.17782696595081</v>
      </c>
      <c r="J1337" s="0" t="n">
        <v>68.0020357347871</v>
      </c>
      <c r="K1337" s="0" t="n">
        <v>3.9836139795159</v>
      </c>
      <c r="L1337" s="0" t="n">
        <v>0.005</v>
      </c>
      <c r="M1337" s="0" t="n">
        <v>0</v>
      </c>
      <c r="N1337" s="0" t="n">
        <v>314.622227168255</v>
      </c>
      <c r="O1337" s="0" t="n">
        <f aca="false">(N1337/2204.59)*EXP(L1337*M1337)</f>
        <v>0.142712353393717</v>
      </c>
      <c r="P1337" s="0" t="n">
        <v>0.400684429145215</v>
      </c>
      <c r="Q1337" s="0" t="n">
        <v>0.0788250461799058</v>
      </c>
      <c r="R1337" s="0" t="n">
        <f aca="false">30.6123136425953*(I1337/Hoja4!$AL$2)</f>
        <v>0.461364202220599</v>
      </c>
      <c r="S1337" s="0" t="n">
        <v>0.388353619553598</v>
      </c>
      <c r="T1337" s="0" t="n">
        <v>0.0223763331258358</v>
      </c>
      <c r="U1337" s="0" t="n">
        <f aca="false">(SQRT(((P1337/G1337)^2)+((Q1337/H1337)^2)+((R1337/I1337)^2)+((S1337/J1337)^2)+((T1337/K1337)^2)))*O1337</f>
        <v>0.0084996161107335</v>
      </c>
      <c r="V1337" s="0" t="n">
        <f aca="false">O1337&gt;U1337</f>
        <v>1</v>
      </c>
      <c r="W1337" s="0" t="n">
        <v>48781.2057741296</v>
      </c>
      <c r="X1337" s="0" t="n">
        <v>4.994E-006</v>
      </c>
      <c r="Y1337" s="0" t="n">
        <f aca="false">(W1337*X1337)*EXP(L1337*M1337)</f>
        <v>0.243613341636003</v>
      </c>
      <c r="Z1337" s="0" t="n">
        <v>10477.0753117316</v>
      </c>
      <c r="AA1337" s="0" t="n">
        <v>804.406580767259</v>
      </c>
      <c r="AB1337" s="0" t="n">
        <f aca="false">X1337*0.1</f>
        <v>4.994E-007</v>
      </c>
      <c r="AC1337" s="0" t="n">
        <f aca="false">(SQRT(((AA1337/W1337)^2)+((AB1337/X1337)^2)))*Y1337</f>
        <v>0.0246903331287334</v>
      </c>
      <c r="AD1337" s="0" t="n">
        <v>5.223868284E-006</v>
      </c>
      <c r="AE1337" s="0" t="n">
        <f aca="false">(W1337*AD1337)*EXP(L1337*M1337)</f>
        <v>0.254826593698753</v>
      </c>
      <c r="AF1337" s="0" t="n">
        <v>10477.0753117316</v>
      </c>
      <c r="AG1337" s="0" t="n">
        <v>804.406580767259</v>
      </c>
      <c r="AH1337" s="0" t="n">
        <f aca="false">AD1337*0.1</f>
        <v>5.223868284E-007</v>
      </c>
      <c r="AI1337" s="0" t="n">
        <f aca="false">(SQRT(((AG1337/W1337)^2)+((AH1337/AD1337)^2)))*AE1337</f>
        <v>0.0258268017926682</v>
      </c>
      <c r="AJ1337" s="0" t="n">
        <v>3.02832944E-007</v>
      </c>
      <c r="AK1337" s="0" t="n">
        <f aca="false">(W1337*AJ1337)*EXP(L1337*M1337)</f>
        <v>0.0147725561564495</v>
      </c>
      <c r="AL1337" s="0" t="n">
        <v>10477.0753117316</v>
      </c>
      <c r="AM1337" s="0" t="n">
        <v>804.406580767259</v>
      </c>
      <c r="AN1337" s="0" t="n">
        <f aca="false">AJ1337*0.1</f>
        <v>3.02832944E-008</v>
      </c>
      <c r="AO1337" s="0" t="n">
        <f aca="false">(SQRT(((AM1337/W1337)^2)+((AN1337/AJ1337)^2)))*AK1337</f>
        <v>0.00149720590102424</v>
      </c>
    </row>
    <row r="1338" customFormat="false" ht="15" hidden="false" customHeight="false" outlineLevel="0" collapsed="false">
      <c r="A1338" s="42" t="s">
        <v>351</v>
      </c>
      <c r="B1338" s="40" t="s">
        <v>1876</v>
      </c>
      <c r="C1338" s="0" t="s">
        <v>2122</v>
      </c>
      <c r="D1338" s="41"/>
      <c r="E1338" s="0" t="n">
        <v>9685</v>
      </c>
      <c r="F1338" s="0" t="n">
        <v>9685</v>
      </c>
      <c r="G1338" s="0" t="n">
        <f aca="false">(((F1338*3.7852*35.81)/1000)/(H1338^2))*1.2732</f>
        <v>26.0819272240921</v>
      </c>
      <c r="H1338" s="0" t="n">
        <v>8.005249356</v>
      </c>
      <c r="I1338" s="0" t="n">
        <v>17.4040310639201</v>
      </c>
      <c r="J1338" s="0" t="n">
        <v>68.0016224983599</v>
      </c>
      <c r="K1338" s="0" t="n">
        <v>3.82238500207701</v>
      </c>
      <c r="L1338" s="0" t="n">
        <v>0.005</v>
      </c>
      <c r="M1338" s="0" t="n">
        <v>0</v>
      </c>
      <c r="N1338" s="0" t="n">
        <v>1043.14222495692</v>
      </c>
      <c r="O1338" s="0" t="n">
        <f aca="false">(N1338/2204.59)*EXP(L1338*M1338)</f>
        <v>0.473168355547707</v>
      </c>
      <c r="P1338" s="0" t="n">
        <v>1.328521888386</v>
      </c>
      <c r="Q1338" s="0" t="n">
        <v>0.0993471152211429</v>
      </c>
      <c r="R1338" s="0" t="n">
        <f aca="false">26.5039616037002*(I1338/Hoja4!$CT$2)</f>
        <v>0.135679717533648</v>
      </c>
      <c r="S1338" s="0" t="n">
        <v>0.346725101597201</v>
      </c>
      <c r="T1338" s="0" t="n">
        <v>0.0215793379964769</v>
      </c>
      <c r="U1338" s="0" t="n">
        <f aca="false">(SQRT(((P1338/G1338)^2)+((Q1338/H1338)^2)+((R1338/I1338)^2)+((S1338/J1338)^2)+((T1338/K1338)^2)))*O1338</f>
        <v>0.0253363234216658</v>
      </c>
      <c r="V1338" s="0" t="n">
        <f aca="false">O1338&gt;U1338</f>
        <v>1</v>
      </c>
      <c r="W1338" s="0" t="n">
        <v>168558.040854066</v>
      </c>
      <c r="X1338" s="0" t="n">
        <v>4.994E-006</v>
      </c>
      <c r="Y1338" s="0" t="n">
        <f aca="false">(W1338*X1338)*EXP(L1338*M1338)</f>
        <v>0.841778856025207</v>
      </c>
      <c r="Z1338" s="0" t="n">
        <v>69533.9091045545</v>
      </c>
      <c r="AA1338" s="0" t="n">
        <v>3748.14709444969</v>
      </c>
      <c r="AB1338" s="0" t="n">
        <f aca="false">X1338*0.1</f>
        <v>4.994E-007</v>
      </c>
      <c r="AC1338" s="0" t="n">
        <f aca="false">(SQRT(((AA1338/W1338)^2)+((AB1338/X1338)^2)))*Y1338</f>
        <v>0.0862339212833512</v>
      </c>
      <c r="AD1338" s="0" t="n">
        <v>5.223868284E-006</v>
      </c>
      <c r="AE1338" s="0" t="n">
        <f aca="false">(W1338*AD1338)*EXP(L1338*M1338)</f>
        <v>0.880525003630734</v>
      </c>
      <c r="AF1338" s="0" t="n">
        <v>69533.9091045545</v>
      </c>
      <c r="AG1338" s="0" t="n">
        <v>3748.14709444969</v>
      </c>
      <c r="AH1338" s="0" t="n">
        <f aca="false">AD1338*0.1</f>
        <v>5.223868284E-007</v>
      </c>
      <c r="AI1338" s="0" t="n">
        <f aca="false">(SQRT(((AG1338/W1338)^2)+((AH1338/AD1338)^2)))*AE1338</f>
        <v>0.0902031730871147</v>
      </c>
      <c r="AJ1338" s="0" t="n">
        <v>3.02832944E-007</v>
      </c>
      <c r="AK1338" s="0" t="n">
        <f aca="false">(W1338*AJ1338)*EXP(L1338*M1338)</f>
        <v>0.0510449277467092</v>
      </c>
      <c r="AL1338" s="0" t="n">
        <v>69533.9091045545</v>
      </c>
      <c r="AM1338" s="0" t="n">
        <v>3748.14709444969</v>
      </c>
      <c r="AN1338" s="0" t="n">
        <f aca="false">AJ1338*0.1</f>
        <v>3.02832944E-008</v>
      </c>
      <c r="AO1338" s="0" t="n">
        <f aca="false">(SQRT(((AM1338/W1338)^2)+((AN1338/AJ1338)^2)))*AK1338</f>
        <v>0.00522916945432549</v>
      </c>
    </row>
    <row r="1339" customFormat="false" ht="15" hidden="false" customHeight="false" outlineLevel="0" collapsed="false">
      <c r="A1339" s="42" t="s">
        <v>351</v>
      </c>
      <c r="B1339" s="32"/>
      <c r="C1339" s="0" t="s">
        <v>2153</v>
      </c>
      <c r="D1339" s="47"/>
      <c r="E1339" s="0" t="n">
        <v>8000</v>
      </c>
      <c r="F1339" s="0" t="n">
        <v>8144.65</v>
      </c>
      <c r="G1339" s="0" t="n">
        <f aca="false">(((F1339*3.7852*35.81)/1000)/(H1339^2))*1.2732</f>
        <v>20.8935441507116</v>
      </c>
      <c r="H1339" s="0" t="n">
        <v>8.20209975</v>
      </c>
      <c r="I1339" s="0" t="n">
        <v>14.7427831698403</v>
      </c>
      <c r="J1339" s="0" t="n">
        <v>130.009325504884</v>
      </c>
      <c r="K1339" s="0" t="n">
        <v>0.00593973</v>
      </c>
      <c r="L1339" s="0" t="n">
        <v>0.005</v>
      </c>
      <c r="M1339" s="0" t="n">
        <v>0</v>
      </c>
      <c r="N1339" s="0" t="n">
        <v>2.20756078199647</v>
      </c>
      <c r="O1339" s="0" t="n">
        <f aca="false">(N1339/2204.59)*EXP(L1339*M1339)</f>
        <v>0.00100134754398617</v>
      </c>
      <c r="P1339" s="0" t="n">
        <v>0.107322321005691</v>
      </c>
      <c r="Q1339" s="0" t="n">
        <v>0.0548813846852914</v>
      </c>
      <c r="R1339" s="0" t="n">
        <f aca="false">18.998926608387*(I1339/Hoja4!$CJ$2)</f>
        <v>0.0538506950748927</v>
      </c>
      <c r="S1339" s="0" t="n">
        <v>1.14894745568521</v>
      </c>
      <c r="T1339" s="0" t="n">
        <v>5.58086552427142E-005</v>
      </c>
      <c r="U1339" s="0" t="n">
        <f aca="false">(SQRT(((P1339/G1339)^2)+((Q1339/H1339)^2)+((R1339/I1339)^2)+((S1339/J1339)^2)+((T1339/K1339)^2)))*O1339</f>
        <v>1.58605326387686E-005</v>
      </c>
      <c r="V1339" s="0" t="n">
        <f aca="false">O1339&gt;U1339</f>
        <v>1</v>
      </c>
      <c r="W1339" s="0" t="n">
        <v>120074.80894424</v>
      </c>
      <c r="X1339" s="0" t="n">
        <v>4.994E-006</v>
      </c>
      <c r="Y1339" s="0" t="n">
        <f aca="false">(W1339*X1339)*EXP(L1339*M1339)</f>
        <v>0.599653595867535</v>
      </c>
      <c r="Z1339" s="0" t="n">
        <v>69533.9091045545</v>
      </c>
      <c r="AA1339" s="0" t="n">
        <v>6507.82824848106</v>
      </c>
      <c r="AB1339" s="0" t="n">
        <f aca="false">X1339*0.1</f>
        <v>4.994E-007</v>
      </c>
      <c r="AC1339" s="0" t="n">
        <f aca="false">(SQRT(((AA1339/W1339)^2)+((AB1339/X1339)^2)))*Y1339</f>
        <v>0.0682063081988534</v>
      </c>
      <c r="AD1339" s="0" t="n">
        <v>5.223868284E-006</v>
      </c>
      <c r="AE1339" s="0" t="n">
        <f aca="false">(W1339*AD1339)*EXP(L1339*M1339)</f>
        <v>0.627254986151175</v>
      </c>
      <c r="AF1339" s="0" t="n">
        <v>69533.9091045545</v>
      </c>
      <c r="AG1339" s="0" t="n">
        <v>6507.82824848106</v>
      </c>
      <c r="AH1339" s="0" t="n">
        <f aca="false">AD1339*0.1</f>
        <v>5.223868284E-007</v>
      </c>
      <c r="AI1339" s="0" t="n">
        <f aca="false">(SQRT(((AG1339/W1339)^2)+((AH1339/AD1339)^2)))*AE1339</f>
        <v>0.0713457689564916</v>
      </c>
      <c r="AJ1339" s="0" t="n">
        <v>3.02832944E-007</v>
      </c>
      <c r="AK1339" s="0" t="n">
        <f aca="false">(W1339*AJ1339)*EXP(L1339*M1339)</f>
        <v>0.0363626078928217</v>
      </c>
      <c r="AL1339" s="0" t="n">
        <v>69533.9091045545</v>
      </c>
      <c r="AM1339" s="0" t="n">
        <v>6507.82824848106</v>
      </c>
      <c r="AN1339" s="0" t="n">
        <f aca="false">AJ1339*0.1</f>
        <v>3.02832944E-008</v>
      </c>
      <c r="AO1339" s="0" t="n">
        <f aca="false">(SQRT(((AM1339/W1339)^2)+((AN1339/AJ1339)^2)))*AK1339</f>
        <v>0.00413598660617343</v>
      </c>
    </row>
    <row r="1340" customFormat="false" ht="15" hidden="false" customHeight="false" outlineLevel="0" collapsed="false">
      <c r="A1340" s="42" t="s">
        <v>351</v>
      </c>
      <c r="B1340" s="32"/>
      <c r="C1340" s="0" t="s">
        <v>2122</v>
      </c>
      <c r="D1340" s="47"/>
      <c r="E1340" s="0" t="n">
        <v>7300</v>
      </c>
      <c r="F1340" s="0" t="n">
        <v>7206.72</v>
      </c>
      <c r="G1340" s="0" t="n">
        <f aca="false">(((F1340*3.7852*35.81)/1000)/(H1340^2))*1.2732</f>
        <v>19.4078623195053</v>
      </c>
      <c r="H1340" s="0" t="n">
        <v>8.005249356</v>
      </c>
      <c r="I1340" s="0" t="n">
        <v>18.8276975416783</v>
      </c>
      <c r="J1340" s="0" t="n">
        <v>68.0016224983599</v>
      </c>
      <c r="K1340" s="0" t="n">
        <v>3.82238500207701</v>
      </c>
      <c r="L1340" s="0" t="n">
        <v>0.005</v>
      </c>
      <c r="M1340" s="0" t="n">
        <v>0</v>
      </c>
      <c r="N1340" s="0" t="n">
        <v>839.709202099264</v>
      </c>
      <c r="O1340" s="0" t="n">
        <f aca="false">(N1340/2204.59)*EXP(L1340*M1340)</f>
        <v>0.380891323148188</v>
      </c>
      <c r="P1340" s="0" t="n">
        <v>0.575296534612654</v>
      </c>
      <c r="Q1340" s="0" t="n">
        <v>0.0436657928861363</v>
      </c>
      <c r="R1340" s="0" t="n">
        <f aca="false">11.8457570192522*(I1340/Hoja4!$BU$2)</f>
        <v>0.22193406139045</v>
      </c>
      <c r="S1340" s="0" t="n">
        <v>0.346725101597201</v>
      </c>
      <c r="T1340" s="0" t="n">
        <v>0.0215793379964769</v>
      </c>
      <c r="U1340" s="0" t="n">
        <f aca="false">(SQRT(((P1340/G1340)^2)+((Q1340/H1340)^2)+((R1340/I1340)^2)+((S1340/J1340)^2)+((T1340/K1340)^2)))*O1340</f>
        <v>0.0126628212323556</v>
      </c>
      <c r="V1340" s="0" t="n">
        <f aca="false">O1340&gt;U1340</f>
        <v>1</v>
      </c>
      <c r="W1340" s="0" t="n">
        <v>135685.944427564</v>
      </c>
      <c r="X1340" s="0" t="n">
        <v>4.994E-006</v>
      </c>
      <c r="Y1340" s="0" t="n">
        <f aca="false">(W1340*X1340)*EXP(L1340*M1340)</f>
        <v>0.677615606471255</v>
      </c>
      <c r="Z1340" s="0" t="n">
        <v>63267.0248022963</v>
      </c>
      <c r="AA1340" s="0" t="n">
        <v>3748.14709444969</v>
      </c>
      <c r="AB1340" s="0" t="n">
        <f aca="false">X1340*0.1</f>
        <v>4.994E-007</v>
      </c>
      <c r="AC1340" s="0" t="n">
        <f aca="false">(SQRT(((AA1340/W1340)^2)+((AB1340/X1340)^2)))*Y1340</f>
        <v>0.0702993730891407</v>
      </c>
      <c r="AD1340" s="0" t="n">
        <v>5.223868284E-006</v>
      </c>
      <c r="AE1340" s="0" t="n">
        <f aca="false">(W1340*AD1340)*EXP(L1340*M1340)</f>
        <v>0.708805501679738</v>
      </c>
      <c r="AF1340" s="0" t="n">
        <v>63267.0248022963</v>
      </c>
      <c r="AG1340" s="0" t="n">
        <v>3748.14709444969</v>
      </c>
      <c r="AH1340" s="0" t="n">
        <f aca="false">AD1340*0.1</f>
        <v>5.223868284E-007</v>
      </c>
      <c r="AI1340" s="0" t="n">
        <f aca="false">(SQRT(((AG1340/W1340)^2)+((AH1340/AD1340)^2)))*AE1340</f>
        <v>0.0735351753034532</v>
      </c>
      <c r="AJ1340" s="0" t="n">
        <v>3.02832944E-007</v>
      </c>
      <c r="AK1340" s="0" t="n">
        <f aca="false">(W1340*AJ1340)*EXP(L1340*M1340)</f>
        <v>0.0410901740104196</v>
      </c>
      <c r="AL1340" s="0" t="n">
        <v>63267.0248022963</v>
      </c>
      <c r="AM1340" s="0" t="n">
        <v>3748.14709444969</v>
      </c>
      <c r="AN1340" s="0" t="n">
        <f aca="false">AJ1340*0.1</f>
        <v>3.02832944E-008</v>
      </c>
      <c r="AO1340" s="0" t="n">
        <f aca="false">(SQRT(((AM1340/W1340)^2)+((AN1340/AJ1340)^2)))*AK1340</f>
        <v>0.00426290871324366</v>
      </c>
    </row>
    <row r="1341" customFormat="false" ht="15" hidden="false" customHeight="false" outlineLevel="0" collapsed="false">
      <c r="A1341" s="42" t="s">
        <v>351</v>
      </c>
      <c r="B1341" s="32"/>
      <c r="C1341" s="0" t="s">
        <v>2154</v>
      </c>
      <c r="D1341" s="47"/>
      <c r="E1341" s="0" t="n">
        <v>5283</v>
      </c>
      <c r="F1341" s="0" t="n">
        <v>5315.115</v>
      </c>
      <c r="G1341" s="0" t="n">
        <f aca="false">(((F1341*3.7852*35.81)/1000)/(H1341^2))*1.2732</f>
        <v>13.634912478573</v>
      </c>
      <c r="H1341" s="0" t="n">
        <v>8.20209975</v>
      </c>
      <c r="I1341" s="0" t="n">
        <v>9.17782696595081</v>
      </c>
      <c r="J1341" s="0" t="n">
        <v>68.0020357347871</v>
      </c>
      <c r="K1341" s="0" t="n">
        <v>3.9836139795159</v>
      </c>
      <c r="L1341" s="0" t="n">
        <v>0.005</v>
      </c>
      <c r="M1341" s="0" t="n">
        <v>0</v>
      </c>
      <c r="N1341" s="0" t="n">
        <v>314.622227168255</v>
      </c>
      <c r="O1341" s="0" t="n">
        <f aca="false">(N1341/2204.59)*EXP(L1341*M1341)</f>
        <v>0.142712353393717</v>
      </c>
      <c r="P1341" s="0" t="n">
        <v>0.400684429145215</v>
      </c>
      <c r="Q1341" s="0" t="n">
        <v>0.0788250461799058</v>
      </c>
      <c r="R1341" s="0" t="n">
        <f aca="false">30.6123136425953*(I1341/Hoja4!$AL$2)</f>
        <v>0.461364202220599</v>
      </c>
      <c r="S1341" s="0" t="n">
        <v>0.388353619553598</v>
      </c>
      <c r="T1341" s="0" t="n">
        <v>0.0223763331258358</v>
      </c>
      <c r="U1341" s="0" t="n">
        <f aca="false">(SQRT(((P1341/G1341)^2)+((Q1341/H1341)^2)+((R1341/I1341)^2)+((S1341/J1341)^2)+((T1341/K1341)^2)))*O1341</f>
        <v>0.0084996161107335</v>
      </c>
      <c r="V1341" s="0" t="n">
        <f aca="false">O1341&gt;U1341</f>
        <v>1</v>
      </c>
      <c r="W1341" s="0" t="n">
        <v>48781.2057741296</v>
      </c>
      <c r="X1341" s="0" t="n">
        <v>4.994E-006</v>
      </c>
      <c r="Y1341" s="0" t="n">
        <f aca="false">(W1341*X1341)*EXP(L1341*M1341)</f>
        <v>0.243613341636003</v>
      </c>
      <c r="Z1341" s="0" t="n">
        <v>10477.0753117316</v>
      </c>
      <c r="AA1341" s="0" t="n">
        <v>804.406580767259</v>
      </c>
      <c r="AB1341" s="0" t="n">
        <f aca="false">X1341*0.1</f>
        <v>4.994E-007</v>
      </c>
      <c r="AC1341" s="0" t="n">
        <f aca="false">(SQRT(((AA1341/W1341)^2)+((AB1341/X1341)^2)))*Y1341</f>
        <v>0.0246903331287334</v>
      </c>
      <c r="AD1341" s="0" t="n">
        <v>5.223868284E-006</v>
      </c>
      <c r="AE1341" s="0" t="n">
        <f aca="false">(W1341*AD1341)*EXP(L1341*M1341)</f>
        <v>0.254826593698753</v>
      </c>
      <c r="AF1341" s="0" t="n">
        <v>10477.0753117316</v>
      </c>
      <c r="AG1341" s="0" t="n">
        <v>804.406580767259</v>
      </c>
      <c r="AH1341" s="0" t="n">
        <f aca="false">AD1341*0.1</f>
        <v>5.223868284E-007</v>
      </c>
      <c r="AI1341" s="0" t="n">
        <f aca="false">(SQRT(((AG1341/W1341)^2)+((AH1341/AD1341)^2)))*AE1341</f>
        <v>0.0258268017926682</v>
      </c>
      <c r="AJ1341" s="0" t="n">
        <v>3.02832944E-007</v>
      </c>
      <c r="AK1341" s="0" t="n">
        <f aca="false">(W1341*AJ1341)*EXP(L1341*M1341)</f>
        <v>0.0147725561564495</v>
      </c>
      <c r="AL1341" s="0" t="n">
        <v>10477.0753117316</v>
      </c>
      <c r="AM1341" s="0" t="n">
        <v>804.406580767259</v>
      </c>
      <c r="AN1341" s="0" t="n">
        <f aca="false">AJ1341*0.1</f>
        <v>3.02832944E-008</v>
      </c>
      <c r="AO1341" s="0" t="n">
        <f aca="false">(SQRT(((AM1341/W1341)^2)+((AN1341/AJ1341)^2)))*AK1341</f>
        <v>0.00149720590102424</v>
      </c>
    </row>
    <row r="1342" customFormat="false" ht="15" hidden="false" customHeight="false" outlineLevel="0" collapsed="false">
      <c r="A1342" s="42" t="s">
        <v>351</v>
      </c>
      <c r="B1342" s="40" t="s">
        <v>1399</v>
      </c>
      <c r="C1342" s="0" t="s">
        <v>2122</v>
      </c>
      <c r="E1342" s="0" t="n">
        <v>9685</v>
      </c>
      <c r="F1342" s="0" t="n">
        <v>9685</v>
      </c>
      <c r="G1342" s="0" t="n">
        <f aca="false">(((F1342*3.7852*35.81)/1000)/(H1342^2))*1.2732</f>
        <v>26.0819272240921</v>
      </c>
      <c r="H1342" s="0" t="n">
        <v>8.005249356</v>
      </c>
      <c r="I1342" s="0" t="n">
        <v>17.4040310639201</v>
      </c>
      <c r="J1342" s="0" t="n">
        <v>68.0016224983599</v>
      </c>
      <c r="K1342" s="0" t="n">
        <v>3.82238500207701</v>
      </c>
      <c r="L1342" s="0" t="n">
        <v>0.005</v>
      </c>
      <c r="M1342" s="0" t="n">
        <v>0</v>
      </c>
      <c r="N1342" s="0" t="n">
        <v>1043.14222495692</v>
      </c>
      <c r="O1342" s="0" t="n">
        <f aca="false">(N1342/2204.59)*EXP(L1342*M1342)</f>
        <v>0.473168355547707</v>
      </c>
      <c r="P1342" s="0" t="n">
        <v>1.328521888386</v>
      </c>
      <c r="Q1342" s="0" t="n">
        <v>0.0993471152211429</v>
      </c>
      <c r="R1342" s="0" t="n">
        <f aca="false">26.5039616037002*(I1342/Hoja4!$CT$2)</f>
        <v>0.135679717533648</v>
      </c>
      <c r="S1342" s="0" t="n">
        <v>0.346725101597201</v>
      </c>
      <c r="T1342" s="0" t="n">
        <v>0.0215793379964769</v>
      </c>
      <c r="U1342" s="0" t="n">
        <f aca="false">(SQRT(((P1342/G1342)^2)+((Q1342/H1342)^2)+((R1342/I1342)^2)+((S1342/J1342)^2)+((T1342/K1342)^2)))*O1342</f>
        <v>0.0253363234216658</v>
      </c>
      <c r="V1342" s="0" t="n">
        <f aca="false">O1342&gt;U1342</f>
        <v>1</v>
      </c>
      <c r="W1342" s="0" t="n">
        <v>168558.040854066</v>
      </c>
      <c r="X1342" s="0" t="n">
        <v>4.994E-006</v>
      </c>
      <c r="Y1342" s="0" t="n">
        <f aca="false">(W1342*X1342)*EXP(L1342*M1342)</f>
        <v>0.841778856025207</v>
      </c>
      <c r="Z1342" s="0" t="n">
        <v>69533.9091045545</v>
      </c>
      <c r="AA1342" s="0" t="n">
        <v>3748.14709444969</v>
      </c>
      <c r="AB1342" s="0" t="n">
        <f aca="false">X1342*0.1</f>
        <v>4.994E-007</v>
      </c>
      <c r="AC1342" s="0" t="n">
        <f aca="false">(SQRT(((AA1342/W1342)^2)+((AB1342/X1342)^2)))*Y1342</f>
        <v>0.0862339212833512</v>
      </c>
      <c r="AD1342" s="0" t="n">
        <v>5.223868284E-006</v>
      </c>
      <c r="AE1342" s="0" t="n">
        <f aca="false">(W1342*AD1342)*EXP(L1342*M1342)</f>
        <v>0.880525003630734</v>
      </c>
      <c r="AF1342" s="0" t="n">
        <v>69533.9091045545</v>
      </c>
      <c r="AG1342" s="0" t="n">
        <v>3748.14709444969</v>
      </c>
      <c r="AH1342" s="0" t="n">
        <f aca="false">AD1342*0.1</f>
        <v>5.223868284E-007</v>
      </c>
      <c r="AI1342" s="0" t="n">
        <f aca="false">(SQRT(((AG1342/W1342)^2)+((AH1342/AD1342)^2)))*AE1342</f>
        <v>0.0902031730871147</v>
      </c>
      <c r="AJ1342" s="0" t="n">
        <v>3.02832944E-007</v>
      </c>
      <c r="AK1342" s="0" t="n">
        <f aca="false">(W1342*AJ1342)*EXP(L1342*M1342)</f>
        <v>0.0510449277467092</v>
      </c>
      <c r="AL1342" s="0" t="n">
        <v>69533.9091045545</v>
      </c>
      <c r="AM1342" s="0" t="n">
        <v>3748.14709444969</v>
      </c>
      <c r="AN1342" s="0" t="n">
        <f aca="false">AJ1342*0.1</f>
        <v>3.02832944E-008</v>
      </c>
      <c r="AO1342" s="0" t="n">
        <f aca="false">(SQRT(((AM1342/W1342)^2)+((AN1342/AJ1342)^2)))*AK1342</f>
        <v>0.00522916945432549</v>
      </c>
    </row>
    <row r="1343" customFormat="false" ht="15" hidden="false" customHeight="false" outlineLevel="0" collapsed="false">
      <c r="A1343" s="42" t="s">
        <v>351</v>
      </c>
      <c r="B1343" s="32"/>
      <c r="C1343" s="0" t="s">
        <v>2153</v>
      </c>
      <c r="E1343" s="0" t="n">
        <v>8000</v>
      </c>
      <c r="F1343" s="0" t="n">
        <v>8144.65</v>
      </c>
      <c r="G1343" s="0" t="n">
        <f aca="false">(((F1343*3.7852*35.81)/1000)/(H1343^2))*1.2732</f>
        <v>20.8935441507116</v>
      </c>
      <c r="H1343" s="0" t="n">
        <v>8.20209975</v>
      </c>
      <c r="I1343" s="0" t="n">
        <v>14.7427831698403</v>
      </c>
      <c r="J1343" s="0" t="n">
        <v>130.009325504884</v>
      </c>
      <c r="K1343" s="0" t="n">
        <v>0.00593973</v>
      </c>
      <c r="L1343" s="0" t="n">
        <v>0.005</v>
      </c>
      <c r="M1343" s="0" t="n">
        <v>0</v>
      </c>
      <c r="N1343" s="0" t="n">
        <v>2.20756078199647</v>
      </c>
      <c r="O1343" s="0" t="n">
        <f aca="false">(N1343/2204.59)*EXP(L1343*M1343)</f>
        <v>0.00100134754398617</v>
      </c>
      <c r="P1343" s="0" t="n">
        <v>0.107322321005691</v>
      </c>
      <c r="Q1343" s="0" t="n">
        <v>0.0548813846852914</v>
      </c>
      <c r="R1343" s="0" t="n">
        <f aca="false">18.998926608387*(I1343/Hoja4!$CJ$2)</f>
        <v>0.0538506950748927</v>
      </c>
      <c r="S1343" s="0" t="n">
        <v>1.14894745568521</v>
      </c>
      <c r="T1343" s="0" t="n">
        <v>5.58086552427142E-005</v>
      </c>
      <c r="U1343" s="0" t="n">
        <f aca="false">(SQRT(((P1343/G1343)^2)+((Q1343/H1343)^2)+((R1343/I1343)^2)+((S1343/J1343)^2)+((T1343/K1343)^2)))*O1343</f>
        <v>1.58605326387686E-005</v>
      </c>
      <c r="V1343" s="0" t="n">
        <f aca="false">O1343&gt;U1343</f>
        <v>1</v>
      </c>
      <c r="W1343" s="0" t="n">
        <v>120074.80894424</v>
      </c>
      <c r="X1343" s="0" t="n">
        <v>4.994E-006</v>
      </c>
      <c r="Y1343" s="0" t="n">
        <f aca="false">(W1343*X1343)*EXP(L1343*M1343)</f>
        <v>0.599653595867535</v>
      </c>
      <c r="Z1343" s="0" t="n">
        <v>69533.9091045545</v>
      </c>
      <c r="AA1343" s="0" t="n">
        <v>6507.82824848106</v>
      </c>
      <c r="AB1343" s="0" t="n">
        <f aca="false">X1343*0.1</f>
        <v>4.994E-007</v>
      </c>
      <c r="AC1343" s="0" t="n">
        <f aca="false">(SQRT(((AA1343/W1343)^2)+((AB1343/X1343)^2)))*Y1343</f>
        <v>0.0682063081988534</v>
      </c>
      <c r="AD1343" s="0" t="n">
        <v>5.223868284E-006</v>
      </c>
      <c r="AE1343" s="0" t="n">
        <f aca="false">(W1343*AD1343)*EXP(L1343*M1343)</f>
        <v>0.627254986151175</v>
      </c>
      <c r="AF1343" s="0" t="n">
        <v>69533.9091045545</v>
      </c>
      <c r="AG1343" s="0" t="n">
        <v>6507.82824848106</v>
      </c>
      <c r="AH1343" s="0" t="n">
        <f aca="false">AD1343*0.1</f>
        <v>5.223868284E-007</v>
      </c>
      <c r="AI1343" s="0" t="n">
        <f aca="false">(SQRT(((AG1343/W1343)^2)+((AH1343/AD1343)^2)))*AE1343</f>
        <v>0.0713457689564916</v>
      </c>
      <c r="AJ1343" s="0" t="n">
        <v>3.02832944E-007</v>
      </c>
      <c r="AK1343" s="0" t="n">
        <f aca="false">(W1343*AJ1343)*EXP(L1343*M1343)</f>
        <v>0.0363626078928217</v>
      </c>
      <c r="AL1343" s="0" t="n">
        <v>69533.9091045545</v>
      </c>
      <c r="AM1343" s="0" t="n">
        <v>6507.82824848106</v>
      </c>
      <c r="AN1343" s="0" t="n">
        <f aca="false">AJ1343*0.1</f>
        <v>3.02832944E-008</v>
      </c>
      <c r="AO1343" s="0" t="n">
        <f aca="false">(SQRT(((AM1343/W1343)^2)+((AN1343/AJ1343)^2)))*AK1343</f>
        <v>0.00413598660617343</v>
      </c>
    </row>
    <row r="1344" customFormat="false" ht="15" hidden="false" customHeight="false" outlineLevel="0" collapsed="false">
      <c r="A1344" s="42" t="s">
        <v>351</v>
      </c>
      <c r="B1344" s="32"/>
      <c r="C1344" s="0" t="s">
        <v>2122</v>
      </c>
      <c r="E1344" s="0" t="n">
        <v>7300</v>
      </c>
      <c r="F1344" s="0" t="n">
        <v>7206.72</v>
      </c>
      <c r="G1344" s="0" t="n">
        <f aca="false">(((F1344*3.7852*35.81)/1000)/(H1344^2))*1.2732</f>
        <v>19.4078623195053</v>
      </c>
      <c r="H1344" s="0" t="n">
        <v>8.005249356</v>
      </c>
      <c r="I1344" s="0" t="n">
        <v>18.8276975416783</v>
      </c>
      <c r="J1344" s="0" t="n">
        <v>68.0016224983599</v>
      </c>
      <c r="K1344" s="0" t="n">
        <v>3.82238500207701</v>
      </c>
      <c r="L1344" s="0" t="n">
        <v>0.005</v>
      </c>
      <c r="M1344" s="0" t="n">
        <v>0</v>
      </c>
      <c r="N1344" s="0" t="n">
        <v>839.709202099264</v>
      </c>
      <c r="O1344" s="0" t="n">
        <f aca="false">(N1344/2204.59)*EXP(L1344*M1344)</f>
        <v>0.380891323148188</v>
      </c>
      <c r="P1344" s="0" t="n">
        <v>0.575296534612654</v>
      </c>
      <c r="Q1344" s="0" t="n">
        <v>0.0436657928861363</v>
      </c>
      <c r="R1344" s="0" t="n">
        <f aca="false">11.8457570192522*(I1344/Hoja4!$BU$2)</f>
        <v>0.22193406139045</v>
      </c>
      <c r="S1344" s="0" t="n">
        <v>0.346725101597201</v>
      </c>
      <c r="T1344" s="0" t="n">
        <v>0.0215793379964769</v>
      </c>
      <c r="U1344" s="0" t="n">
        <f aca="false">(SQRT(((P1344/G1344)^2)+((Q1344/H1344)^2)+((R1344/I1344)^2)+((S1344/J1344)^2)+((T1344/K1344)^2)))*O1344</f>
        <v>0.0126628212323556</v>
      </c>
      <c r="V1344" s="0" t="n">
        <f aca="false">O1344&gt;U1344</f>
        <v>1</v>
      </c>
      <c r="W1344" s="0" t="n">
        <v>135685.944427564</v>
      </c>
      <c r="X1344" s="0" t="n">
        <v>4.994E-006</v>
      </c>
      <c r="Y1344" s="0" t="n">
        <f aca="false">(W1344*X1344)*EXP(L1344*M1344)</f>
        <v>0.677615606471255</v>
      </c>
      <c r="Z1344" s="0" t="n">
        <v>63267.0248022963</v>
      </c>
      <c r="AA1344" s="0" t="n">
        <v>3748.14709444969</v>
      </c>
      <c r="AB1344" s="0" t="n">
        <f aca="false">X1344*0.1</f>
        <v>4.994E-007</v>
      </c>
      <c r="AC1344" s="0" t="n">
        <f aca="false">(SQRT(((AA1344/W1344)^2)+((AB1344/X1344)^2)))*Y1344</f>
        <v>0.0702993730891407</v>
      </c>
      <c r="AD1344" s="0" t="n">
        <v>5.223868284E-006</v>
      </c>
      <c r="AE1344" s="0" t="n">
        <f aca="false">(W1344*AD1344)*EXP(L1344*M1344)</f>
        <v>0.708805501679738</v>
      </c>
      <c r="AF1344" s="0" t="n">
        <v>63267.0248022963</v>
      </c>
      <c r="AG1344" s="0" t="n">
        <v>3748.14709444969</v>
      </c>
      <c r="AH1344" s="0" t="n">
        <f aca="false">AD1344*0.1</f>
        <v>5.223868284E-007</v>
      </c>
      <c r="AI1344" s="0" t="n">
        <f aca="false">(SQRT(((AG1344/W1344)^2)+((AH1344/AD1344)^2)))*AE1344</f>
        <v>0.0735351753034532</v>
      </c>
      <c r="AJ1344" s="0" t="n">
        <v>3.02832944E-007</v>
      </c>
      <c r="AK1344" s="0" t="n">
        <f aca="false">(W1344*AJ1344)*EXP(L1344*M1344)</f>
        <v>0.0410901740104196</v>
      </c>
      <c r="AL1344" s="0" t="n">
        <v>63267.0248022963</v>
      </c>
      <c r="AM1344" s="0" t="n">
        <v>3748.14709444969</v>
      </c>
      <c r="AN1344" s="0" t="n">
        <f aca="false">AJ1344*0.1</f>
        <v>3.02832944E-008</v>
      </c>
      <c r="AO1344" s="0" t="n">
        <f aca="false">(SQRT(((AM1344/W1344)^2)+((AN1344/AJ1344)^2)))*AK1344</f>
        <v>0.00426290871324366</v>
      </c>
    </row>
    <row r="1345" customFormat="false" ht="15" hidden="false" customHeight="false" outlineLevel="0" collapsed="false">
      <c r="A1345" s="42" t="s">
        <v>351</v>
      </c>
      <c r="B1345" s="32"/>
      <c r="C1345" s="0" t="s">
        <v>2154</v>
      </c>
      <c r="E1345" s="0" t="n">
        <v>5283</v>
      </c>
      <c r="F1345" s="0" t="n">
        <v>5315.115</v>
      </c>
      <c r="G1345" s="0" t="n">
        <f aca="false">(((F1345*3.7852*35.81)/1000)/(H1345^2))*1.2732</f>
        <v>13.634912478573</v>
      </c>
      <c r="H1345" s="0" t="n">
        <v>8.20209975</v>
      </c>
      <c r="I1345" s="0" t="n">
        <v>9.17782696595081</v>
      </c>
      <c r="J1345" s="0" t="n">
        <v>68.0020357347871</v>
      </c>
      <c r="K1345" s="0" t="n">
        <v>3.9836139795159</v>
      </c>
      <c r="L1345" s="0" t="n">
        <v>0.005</v>
      </c>
      <c r="M1345" s="0" t="n">
        <v>0</v>
      </c>
      <c r="N1345" s="0" t="n">
        <v>314.622227168255</v>
      </c>
      <c r="O1345" s="0" t="n">
        <f aca="false">(N1345/2204.59)*EXP(L1345*M1345)</f>
        <v>0.142712353393717</v>
      </c>
      <c r="P1345" s="0" t="n">
        <v>0.400684429145215</v>
      </c>
      <c r="Q1345" s="0" t="n">
        <v>0.0788250461799058</v>
      </c>
      <c r="R1345" s="0" t="n">
        <f aca="false">30.6123136425953*(I1345/Hoja4!$AL$2)</f>
        <v>0.461364202220599</v>
      </c>
      <c r="S1345" s="0" t="n">
        <v>0.388353619553598</v>
      </c>
      <c r="T1345" s="0" t="n">
        <v>0.0223763331258358</v>
      </c>
      <c r="U1345" s="0" t="n">
        <f aca="false">(SQRT(((P1345/G1345)^2)+((Q1345/H1345)^2)+((R1345/I1345)^2)+((S1345/J1345)^2)+((T1345/K1345)^2)))*O1345</f>
        <v>0.0084996161107335</v>
      </c>
      <c r="V1345" s="0" t="n">
        <f aca="false">O1345&gt;U1345</f>
        <v>1</v>
      </c>
      <c r="W1345" s="0" t="n">
        <v>48781.2057741296</v>
      </c>
      <c r="X1345" s="0" t="n">
        <v>4.994E-006</v>
      </c>
      <c r="Y1345" s="0" t="n">
        <f aca="false">(W1345*X1345)*EXP(L1345*M1345)</f>
        <v>0.243613341636003</v>
      </c>
      <c r="Z1345" s="0" t="n">
        <v>10477.0753117316</v>
      </c>
      <c r="AA1345" s="0" t="n">
        <v>804.406580767259</v>
      </c>
      <c r="AB1345" s="0" t="n">
        <f aca="false">X1345*0.1</f>
        <v>4.994E-007</v>
      </c>
      <c r="AC1345" s="0" t="n">
        <f aca="false">(SQRT(((AA1345/W1345)^2)+((AB1345/X1345)^2)))*Y1345</f>
        <v>0.0246903331287334</v>
      </c>
      <c r="AD1345" s="0" t="n">
        <v>5.223868284E-006</v>
      </c>
      <c r="AE1345" s="0" t="n">
        <f aca="false">(W1345*AD1345)*EXP(L1345*M1345)</f>
        <v>0.254826593698753</v>
      </c>
      <c r="AF1345" s="0" t="n">
        <v>10477.0753117316</v>
      </c>
      <c r="AG1345" s="0" t="n">
        <v>804.406580767259</v>
      </c>
      <c r="AH1345" s="0" t="n">
        <f aca="false">AD1345*0.1</f>
        <v>5.223868284E-007</v>
      </c>
      <c r="AI1345" s="0" t="n">
        <f aca="false">(SQRT(((AG1345/W1345)^2)+((AH1345/AD1345)^2)))*AE1345</f>
        <v>0.0258268017926682</v>
      </c>
      <c r="AJ1345" s="0" t="n">
        <v>3.02832944E-007</v>
      </c>
      <c r="AK1345" s="0" t="n">
        <f aca="false">(W1345*AJ1345)*EXP(L1345*M1345)</f>
        <v>0.0147725561564495</v>
      </c>
      <c r="AL1345" s="0" t="n">
        <v>10477.0753117316</v>
      </c>
      <c r="AM1345" s="0" t="n">
        <v>804.406580767259</v>
      </c>
      <c r="AN1345" s="0" t="n">
        <f aca="false">AJ1345*0.1</f>
        <v>3.02832944E-008</v>
      </c>
      <c r="AO1345" s="0" t="n">
        <f aca="false">(SQRT(((AM1345/W1345)^2)+((AN1345/AJ1345)^2)))*AK1345</f>
        <v>0.00149720590102424</v>
      </c>
    </row>
    <row r="1346" customFormat="false" ht="15" hidden="false" customHeight="false" outlineLevel="0" collapsed="false">
      <c r="A1346" s="42" t="s">
        <v>351</v>
      </c>
      <c r="B1346" s="40" t="s">
        <v>1882</v>
      </c>
      <c r="C1346" s="0" t="s">
        <v>2122</v>
      </c>
      <c r="E1346" s="0" t="n">
        <v>9685</v>
      </c>
      <c r="F1346" s="0" t="n">
        <v>9685</v>
      </c>
      <c r="G1346" s="0" t="n">
        <f aca="false">(((F1346*3.7852*35.81)/1000)/(H1346^2))*1.2732</f>
        <v>26.0819272240921</v>
      </c>
      <c r="H1346" s="0" t="n">
        <v>8.005249356</v>
      </c>
      <c r="I1346" s="0" t="n">
        <v>17.4040310639201</v>
      </c>
      <c r="J1346" s="0" t="n">
        <v>68.0016224983599</v>
      </c>
      <c r="K1346" s="0" t="n">
        <v>3.82238500207701</v>
      </c>
      <c r="L1346" s="0" t="n">
        <v>0.005</v>
      </c>
      <c r="M1346" s="0" t="n">
        <v>0</v>
      </c>
      <c r="N1346" s="0" t="n">
        <v>1043.14222495692</v>
      </c>
      <c r="O1346" s="0" t="n">
        <f aca="false">(N1346/2204.59)*EXP(L1346*M1346)</f>
        <v>0.473168355547707</v>
      </c>
      <c r="P1346" s="0" t="n">
        <v>1.328521888386</v>
      </c>
      <c r="Q1346" s="0" t="n">
        <v>0.0993471152211429</v>
      </c>
      <c r="R1346" s="0" t="n">
        <f aca="false">26.5039616037002*(I1346/Hoja4!$CT$2)</f>
        <v>0.135679717533648</v>
      </c>
      <c r="S1346" s="0" t="n">
        <v>0.346725101597201</v>
      </c>
      <c r="T1346" s="0" t="n">
        <v>0.0215793379964769</v>
      </c>
      <c r="U1346" s="0" t="n">
        <f aca="false">(SQRT(((P1346/G1346)^2)+((Q1346/H1346)^2)+((R1346/I1346)^2)+((S1346/J1346)^2)+((T1346/K1346)^2)))*O1346</f>
        <v>0.0253363234216658</v>
      </c>
      <c r="V1346" s="0" t="n">
        <f aca="false">O1346&gt;U1346</f>
        <v>1</v>
      </c>
      <c r="W1346" s="0" t="n">
        <v>168558.040854066</v>
      </c>
      <c r="X1346" s="0" t="n">
        <v>4.994E-006</v>
      </c>
      <c r="Y1346" s="0" t="n">
        <f aca="false">(W1346*X1346)*EXP(L1346*M1346)</f>
        <v>0.841778856025207</v>
      </c>
      <c r="Z1346" s="0" t="n">
        <v>69533.9091045545</v>
      </c>
      <c r="AA1346" s="0" t="n">
        <v>3748.14709444969</v>
      </c>
      <c r="AB1346" s="0" t="n">
        <f aca="false">X1346*0.1</f>
        <v>4.994E-007</v>
      </c>
      <c r="AC1346" s="0" t="n">
        <f aca="false">(SQRT(((AA1346/W1346)^2)+((AB1346/X1346)^2)))*Y1346</f>
        <v>0.0862339212833512</v>
      </c>
      <c r="AD1346" s="0" t="n">
        <v>5.223868284E-006</v>
      </c>
      <c r="AE1346" s="0" t="n">
        <f aca="false">(W1346*AD1346)*EXP(L1346*M1346)</f>
        <v>0.880525003630734</v>
      </c>
      <c r="AF1346" s="0" t="n">
        <v>69533.9091045545</v>
      </c>
      <c r="AG1346" s="0" t="n">
        <v>3748.14709444969</v>
      </c>
      <c r="AH1346" s="0" t="n">
        <f aca="false">AD1346*0.1</f>
        <v>5.223868284E-007</v>
      </c>
      <c r="AI1346" s="0" t="n">
        <f aca="false">(SQRT(((AG1346/W1346)^2)+((AH1346/AD1346)^2)))*AE1346</f>
        <v>0.0902031730871147</v>
      </c>
      <c r="AJ1346" s="0" t="n">
        <v>3.02832944E-007</v>
      </c>
      <c r="AK1346" s="0" t="n">
        <f aca="false">(W1346*AJ1346)*EXP(L1346*M1346)</f>
        <v>0.0510449277467092</v>
      </c>
      <c r="AL1346" s="0" t="n">
        <v>69533.9091045545</v>
      </c>
      <c r="AM1346" s="0" t="n">
        <v>3748.14709444969</v>
      </c>
      <c r="AN1346" s="0" t="n">
        <f aca="false">AJ1346*0.1</f>
        <v>3.02832944E-008</v>
      </c>
      <c r="AO1346" s="0" t="n">
        <f aca="false">(SQRT(((AM1346/W1346)^2)+((AN1346/AJ1346)^2)))*AK1346</f>
        <v>0.00522916945432549</v>
      </c>
    </row>
    <row r="1347" customFormat="false" ht="15" hidden="false" customHeight="false" outlineLevel="0" collapsed="false">
      <c r="A1347" s="42" t="s">
        <v>351</v>
      </c>
      <c r="B1347" s="32"/>
      <c r="C1347" s="0" t="s">
        <v>2153</v>
      </c>
      <c r="E1347" s="0" t="n">
        <v>8000</v>
      </c>
      <c r="F1347" s="0" t="n">
        <v>8144.65</v>
      </c>
      <c r="G1347" s="0" t="n">
        <f aca="false">(((F1347*3.7852*35.81)/1000)/(H1347^2))*1.2732</f>
        <v>20.8935441507116</v>
      </c>
      <c r="H1347" s="0" t="n">
        <v>8.20209975</v>
      </c>
      <c r="I1347" s="0" t="n">
        <v>14.7427831698403</v>
      </c>
      <c r="J1347" s="0" t="n">
        <v>130.009325504884</v>
      </c>
      <c r="K1347" s="0" t="n">
        <v>0.00593973</v>
      </c>
      <c r="L1347" s="0" t="n">
        <v>0.005</v>
      </c>
      <c r="M1347" s="0" t="n">
        <v>0</v>
      </c>
      <c r="N1347" s="0" t="n">
        <v>2.20756078199647</v>
      </c>
      <c r="O1347" s="0" t="n">
        <f aca="false">(N1347/2204.59)*EXP(L1347*M1347)</f>
        <v>0.00100134754398617</v>
      </c>
      <c r="P1347" s="0" t="n">
        <v>0.107322321005691</v>
      </c>
      <c r="Q1347" s="0" t="n">
        <v>0.0548813846852914</v>
      </c>
      <c r="R1347" s="0" t="n">
        <f aca="false">18.998926608387*(I1347/Hoja4!$CJ$2)</f>
        <v>0.0538506950748927</v>
      </c>
      <c r="S1347" s="0" t="n">
        <v>1.14894745568521</v>
      </c>
      <c r="T1347" s="0" t="n">
        <v>5.58086552427142E-005</v>
      </c>
      <c r="U1347" s="0" t="n">
        <f aca="false">(SQRT(((P1347/G1347)^2)+((Q1347/H1347)^2)+((R1347/I1347)^2)+((S1347/J1347)^2)+((T1347/K1347)^2)))*O1347</f>
        <v>1.58605326387686E-005</v>
      </c>
      <c r="V1347" s="0" t="n">
        <f aca="false">O1347&gt;U1347</f>
        <v>1</v>
      </c>
      <c r="W1347" s="0" t="n">
        <v>120074.80894424</v>
      </c>
      <c r="X1347" s="0" t="n">
        <v>4.994E-006</v>
      </c>
      <c r="Y1347" s="0" t="n">
        <f aca="false">(W1347*X1347)*EXP(L1347*M1347)</f>
        <v>0.599653595867535</v>
      </c>
      <c r="Z1347" s="0" t="n">
        <v>69533.9091045545</v>
      </c>
      <c r="AA1347" s="0" t="n">
        <v>6507.82824848106</v>
      </c>
      <c r="AB1347" s="0" t="n">
        <f aca="false">X1347*0.1</f>
        <v>4.994E-007</v>
      </c>
      <c r="AC1347" s="0" t="n">
        <f aca="false">(SQRT(((AA1347/W1347)^2)+((AB1347/X1347)^2)))*Y1347</f>
        <v>0.0682063081988534</v>
      </c>
      <c r="AD1347" s="0" t="n">
        <v>5.223868284E-006</v>
      </c>
      <c r="AE1347" s="0" t="n">
        <f aca="false">(W1347*AD1347)*EXP(L1347*M1347)</f>
        <v>0.627254986151175</v>
      </c>
      <c r="AF1347" s="0" t="n">
        <v>69533.9091045545</v>
      </c>
      <c r="AG1347" s="0" t="n">
        <v>6507.82824848106</v>
      </c>
      <c r="AH1347" s="0" t="n">
        <f aca="false">AD1347*0.1</f>
        <v>5.223868284E-007</v>
      </c>
      <c r="AI1347" s="0" t="n">
        <f aca="false">(SQRT(((AG1347/W1347)^2)+((AH1347/AD1347)^2)))*AE1347</f>
        <v>0.0713457689564916</v>
      </c>
      <c r="AJ1347" s="0" t="n">
        <v>3.02832944E-007</v>
      </c>
      <c r="AK1347" s="0" t="n">
        <f aca="false">(W1347*AJ1347)*EXP(L1347*M1347)</f>
        <v>0.0363626078928217</v>
      </c>
      <c r="AL1347" s="0" t="n">
        <v>69533.9091045545</v>
      </c>
      <c r="AM1347" s="0" t="n">
        <v>6507.82824848106</v>
      </c>
      <c r="AN1347" s="0" t="n">
        <f aca="false">AJ1347*0.1</f>
        <v>3.02832944E-008</v>
      </c>
      <c r="AO1347" s="0" t="n">
        <f aca="false">(SQRT(((AM1347/W1347)^2)+((AN1347/AJ1347)^2)))*AK1347</f>
        <v>0.00413598660617343</v>
      </c>
    </row>
    <row r="1348" customFormat="false" ht="15" hidden="false" customHeight="false" outlineLevel="0" collapsed="false">
      <c r="A1348" s="42" t="s">
        <v>351</v>
      </c>
      <c r="B1348" s="32"/>
      <c r="C1348" s="0" t="s">
        <v>2122</v>
      </c>
      <c r="E1348" s="0" t="n">
        <v>7300</v>
      </c>
      <c r="F1348" s="0" t="n">
        <v>7206.72</v>
      </c>
      <c r="G1348" s="0" t="n">
        <f aca="false">(((F1348*3.7852*35.81)/1000)/(H1348^2))*1.2732</f>
        <v>19.4078623195053</v>
      </c>
      <c r="H1348" s="0" t="n">
        <v>8.005249356</v>
      </c>
      <c r="I1348" s="0" t="n">
        <v>18.8276975416783</v>
      </c>
      <c r="J1348" s="0" t="n">
        <v>68.0016224983599</v>
      </c>
      <c r="K1348" s="0" t="n">
        <v>3.82238500207701</v>
      </c>
      <c r="L1348" s="0" t="n">
        <v>0.005</v>
      </c>
      <c r="M1348" s="0" t="n">
        <v>0</v>
      </c>
      <c r="N1348" s="0" t="n">
        <v>839.709202099264</v>
      </c>
      <c r="O1348" s="0" t="n">
        <f aca="false">(N1348/2204.59)*EXP(L1348*M1348)</f>
        <v>0.380891323148188</v>
      </c>
      <c r="P1348" s="0" t="n">
        <v>0.575296534612654</v>
      </c>
      <c r="Q1348" s="0" t="n">
        <v>0.0436657928861363</v>
      </c>
      <c r="R1348" s="0" t="n">
        <f aca="false">11.8457570192522*(I1348/Hoja4!$BU$2)</f>
        <v>0.22193406139045</v>
      </c>
      <c r="S1348" s="0" t="n">
        <v>0.346725101597201</v>
      </c>
      <c r="T1348" s="0" t="n">
        <v>0.0215793379964769</v>
      </c>
      <c r="U1348" s="0" t="n">
        <f aca="false">(SQRT(((P1348/G1348)^2)+((Q1348/H1348)^2)+((R1348/I1348)^2)+((S1348/J1348)^2)+((T1348/K1348)^2)))*O1348</f>
        <v>0.0126628212323556</v>
      </c>
      <c r="V1348" s="0" t="n">
        <f aca="false">O1348&gt;U1348</f>
        <v>1</v>
      </c>
      <c r="W1348" s="0" t="n">
        <v>135685.944427564</v>
      </c>
      <c r="X1348" s="0" t="n">
        <v>4.994E-006</v>
      </c>
      <c r="Y1348" s="0" t="n">
        <f aca="false">(W1348*X1348)*EXP(L1348*M1348)</f>
        <v>0.677615606471255</v>
      </c>
      <c r="Z1348" s="0" t="n">
        <v>63267.0248022963</v>
      </c>
      <c r="AA1348" s="0" t="n">
        <v>3748.14709444969</v>
      </c>
      <c r="AB1348" s="0" t="n">
        <f aca="false">X1348*0.1</f>
        <v>4.994E-007</v>
      </c>
      <c r="AC1348" s="0" t="n">
        <f aca="false">(SQRT(((AA1348/W1348)^2)+((AB1348/X1348)^2)))*Y1348</f>
        <v>0.0702993730891407</v>
      </c>
      <c r="AD1348" s="0" t="n">
        <v>5.223868284E-006</v>
      </c>
      <c r="AE1348" s="0" t="n">
        <f aca="false">(W1348*AD1348)*EXP(L1348*M1348)</f>
        <v>0.708805501679738</v>
      </c>
      <c r="AF1348" s="0" t="n">
        <v>63267.0248022963</v>
      </c>
      <c r="AG1348" s="0" t="n">
        <v>3748.14709444969</v>
      </c>
      <c r="AH1348" s="0" t="n">
        <f aca="false">AD1348*0.1</f>
        <v>5.223868284E-007</v>
      </c>
      <c r="AI1348" s="0" t="n">
        <f aca="false">(SQRT(((AG1348/W1348)^2)+((AH1348/AD1348)^2)))*AE1348</f>
        <v>0.0735351753034532</v>
      </c>
      <c r="AJ1348" s="0" t="n">
        <v>3.02832944E-007</v>
      </c>
      <c r="AK1348" s="0" t="n">
        <f aca="false">(W1348*AJ1348)*EXP(L1348*M1348)</f>
        <v>0.0410901740104196</v>
      </c>
      <c r="AL1348" s="0" t="n">
        <v>63267.0248022963</v>
      </c>
      <c r="AM1348" s="0" t="n">
        <v>3748.14709444969</v>
      </c>
      <c r="AN1348" s="0" t="n">
        <f aca="false">AJ1348*0.1</f>
        <v>3.02832944E-008</v>
      </c>
      <c r="AO1348" s="0" t="n">
        <f aca="false">(SQRT(((AM1348/W1348)^2)+((AN1348/AJ1348)^2)))*AK1348</f>
        <v>0.00426290871324366</v>
      </c>
    </row>
    <row r="1349" customFormat="false" ht="15" hidden="false" customHeight="false" outlineLevel="0" collapsed="false">
      <c r="A1349" s="42" t="s">
        <v>351</v>
      </c>
      <c r="B1349" s="32"/>
      <c r="C1349" s="0" t="s">
        <v>2154</v>
      </c>
      <c r="E1349" s="0" t="n">
        <v>5283</v>
      </c>
      <c r="F1349" s="0" t="n">
        <v>5315.115</v>
      </c>
      <c r="G1349" s="0" t="n">
        <f aca="false">(((F1349*3.7852*35.81)/1000)/(H1349^2))*1.2732</f>
        <v>13.634912478573</v>
      </c>
      <c r="H1349" s="0" t="n">
        <v>8.20209975</v>
      </c>
      <c r="I1349" s="0" t="n">
        <v>9.17782696595081</v>
      </c>
      <c r="J1349" s="0" t="n">
        <v>68.0020357347871</v>
      </c>
      <c r="K1349" s="0" t="n">
        <v>3.9836139795159</v>
      </c>
      <c r="L1349" s="0" t="n">
        <v>0.005</v>
      </c>
      <c r="M1349" s="0" t="n">
        <v>0</v>
      </c>
      <c r="N1349" s="0" t="n">
        <v>314.622227168255</v>
      </c>
      <c r="O1349" s="0" t="n">
        <f aca="false">(N1349/2204.59)*EXP(L1349*M1349)</f>
        <v>0.142712353393717</v>
      </c>
      <c r="P1349" s="0" t="n">
        <v>0.400684429145215</v>
      </c>
      <c r="Q1349" s="0" t="n">
        <v>0.0788250461799058</v>
      </c>
      <c r="R1349" s="0" t="n">
        <f aca="false">30.6123136425953*(I1349/Hoja4!$AL$2)</f>
        <v>0.461364202220599</v>
      </c>
      <c r="S1349" s="0" t="n">
        <v>0.388353619553598</v>
      </c>
      <c r="T1349" s="0" t="n">
        <v>0.0223763331258358</v>
      </c>
      <c r="U1349" s="0" t="n">
        <f aca="false">(SQRT(((P1349/G1349)^2)+((Q1349/H1349)^2)+((R1349/I1349)^2)+((S1349/J1349)^2)+((T1349/K1349)^2)))*O1349</f>
        <v>0.0084996161107335</v>
      </c>
      <c r="V1349" s="0" t="n">
        <f aca="false">O1349&gt;U1349</f>
        <v>1</v>
      </c>
      <c r="W1349" s="0" t="n">
        <v>48781.2057741296</v>
      </c>
      <c r="X1349" s="0" t="n">
        <v>4.994E-006</v>
      </c>
      <c r="Y1349" s="0" t="n">
        <f aca="false">(W1349*X1349)*EXP(L1349*M1349)</f>
        <v>0.243613341636003</v>
      </c>
      <c r="Z1349" s="0" t="n">
        <v>10477.0753117316</v>
      </c>
      <c r="AA1349" s="0" t="n">
        <v>804.406580767259</v>
      </c>
      <c r="AB1349" s="0" t="n">
        <f aca="false">X1349*0.1</f>
        <v>4.994E-007</v>
      </c>
      <c r="AC1349" s="0" t="n">
        <f aca="false">(SQRT(((AA1349/W1349)^2)+((AB1349/X1349)^2)))*Y1349</f>
        <v>0.0246903331287334</v>
      </c>
      <c r="AD1349" s="0" t="n">
        <v>5.223868284E-006</v>
      </c>
      <c r="AE1349" s="0" t="n">
        <f aca="false">(W1349*AD1349)*EXP(L1349*M1349)</f>
        <v>0.254826593698753</v>
      </c>
      <c r="AF1349" s="0" t="n">
        <v>10477.0753117316</v>
      </c>
      <c r="AG1349" s="0" t="n">
        <v>804.406580767259</v>
      </c>
      <c r="AH1349" s="0" t="n">
        <f aca="false">AD1349*0.1</f>
        <v>5.223868284E-007</v>
      </c>
      <c r="AI1349" s="0" t="n">
        <f aca="false">(SQRT(((AG1349/W1349)^2)+((AH1349/AD1349)^2)))*AE1349</f>
        <v>0.0258268017926682</v>
      </c>
      <c r="AJ1349" s="0" t="n">
        <v>3.02832944E-007</v>
      </c>
      <c r="AK1349" s="0" t="n">
        <f aca="false">(W1349*AJ1349)*EXP(L1349*M1349)</f>
        <v>0.0147725561564495</v>
      </c>
      <c r="AL1349" s="0" t="n">
        <v>10477.0753117316</v>
      </c>
      <c r="AM1349" s="0" t="n">
        <v>804.406580767259</v>
      </c>
      <c r="AN1349" s="0" t="n">
        <f aca="false">AJ1349*0.1</f>
        <v>3.02832944E-008</v>
      </c>
      <c r="AO1349" s="0" t="n">
        <f aca="false">(SQRT(((AM1349/W1349)^2)+((AN1349/AJ1349)^2)))*AK1349</f>
        <v>0.00149720590102424</v>
      </c>
    </row>
    <row r="1350" customFormat="false" ht="15" hidden="false" customHeight="false" outlineLevel="0" collapsed="false">
      <c r="A1350" s="42" t="s">
        <v>351</v>
      </c>
      <c r="B1350" s="40" t="s">
        <v>1885</v>
      </c>
      <c r="C1350" s="0" t="s">
        <v>2122</v>
      </c>
      <c r="E1350" s="0" t="n">
        <v>9685</v>
      </c>
      <c r="F1350" s="0" t="n">
        <v>9685</v>
      </c>
      <c r="G1350" s="0" t="n">
        <f aca="false">(((F1350*3.7852*35.81)/1000)/(H1350^2))*1.2732</f>
        <v>26.0819272240921</v>
      </c>
      <c r="H1350" s="0" t="n">
        <v>8.005249356</v>
      </c>
      <c r="I1350" s="0" t="n">
        <v>17.4040310639201</v>
      </c>
      <c r="J1350" s="0" t="n">
        <v>68.0016224983599</v>
      </c>
      <c r="K1350" s="0" t="n">
        <v>3.82238500207701</v>
      </c>
      <c r="L1350" s="0" t="n">
        <v>0.005</v>
      </c>
      <c r="M1350" s="0" t="n">
        <v>0</v>
      </c>
      <c r="N1350" s="0" t="n">
        <v>1043.14222495692</v>
      </c>
      <c r="O1350" s="0" t="n">
        <f aca="false">(N1350/2204.59)*EXP(L1350*M1350)</f>
        <v>0.473168355547707</v>
      </c>
      <c r="P1350" s="0" t="n">
        <v>1.328521888386</v>
      </c>
      <c r="Q1350" s="0" t="n">
        <v>0.0993471152211429</v>
      </c>
      <c r="R1350" s="0" t="n">
        <f aca="false">26.5039616037002*(I1350/Hoja4!$CT$2)</f>
        <v>0.135679717533648</v>
      </c>
      <c r="S1350" s="0" t="n">
        <v>0.346725101597201</v>
      </c>
      <c r="T1350" s="0" t="n">
        <v>0.0215793379964769</v>
      </c>
      <c r="U1350" s="0" t="n">
        <f aca="false">(SQRT(((P1350/G1350)^2)+((Q1350/H1350)^2)+((R1350/I1350)^2)+((S1350/J1350)^2)+((T1350/K1350)^2)))*O1350</f>
        <v>0.0253363234216658</v>
      </c>
      <c r="V1350" s="0" t="n">
        <f aca="false">O1350&gt;U1350</f>
        <v>1</v>
      </c>
      <c r="W1350" s="0" t="n">
        <v>168558.040854066</v>
      </c>
      <c r="X1350" s="0" t="n">
        <v>4.994E-006</v>
      </c>
      <c r="Y1350" s="0" t="n">
        <f aca="false">(W1350*X1350)*EXP(L1350*M1350)</f>
        <v>0.841778856025207</v>
      </c>
      <c r="Z1350" s="0" t="n">
        <v>69533.9091045545</v>
      </c>
      <c r="AA1350" s="0" t="n">
        <v>3748.14709444969</v>
      </c>
      <c r="AB1350" s="0" t="n">
        <f aca="false">X1350*0.1</f>
        <v>4.994E-007</v>
      </c>
      <c r="AC1350" s="0" t="n">
        <f aca="false">(SQRT(((AA1350/W1350)^2)+((AB1350/X1350)^2)))*Y1350</f>
        <v>0.0862339212833512</v>
      </c>
      <c r="AD1350" s="0" t="n">
        <v>5.223868284E-006</v>
      </c>
      <c r="AE1350" s="0" t="n">
        <f aca="false">(W1350*AD1350)*EXP(L1350*M1350)</f>
        <v>0.880525003630734</v>
      </c>
      <c r="AF1350" s="0" t="n">
        <v>69533.9091045545</v>
      </c>
      <c r="AG1350" s="0" t="n">
        <v>3748.14709444969</v>
      </c>
      <c r="AH1350" s="0" t="n">
        <f aca="false">AD1350*0.1</f>
        <v>5.223868284E-007</v>
      </c>
      <c r="AI1350" s="0" t="n">
        <f aca="false">(SQRT(((AG1350/W1350)^2)+((AH1350/AD1350)^2)))*AE1350</f>
        <v>0.0902031730871147</v>
      </c>
      <c r="AJ1350" s="0" t="n">
        <v>3.02832944E-007</v>
      </c>
      <c r="AK1350" s="0" t="n">
        <f aca="false">(W1350*AJ1350)*EXP(L1350*M1350)</f>
        <v>0.0510449277467092</v>
      </c>
      <c r="AL1350" s="0" t="n">
        <v>69533.9091045545</v>
      </c>
      <c r="AM1350" s="0" t="n">
        <v>3748.14709444969</v>
      </c>
      <c r="AN1350" s="0" t="n">
        <f aca="false">AJ1350*0.1</f>
        <v>3.02832944E-008</v>
      </c>
      <c r="AO1350" s="0" t="n">
        <f aca="false">(SQRT(((AM1350/W1350)^2)+((AN1350/AJ1350)^2)))*AK1350</f>
        <v>0.00522916945432549</v>
      </c>
    </row>
    <row r="1351" customFormat="false" ht="15" hidden="false" customHeight="false" outlineLevel="0" collapsed="false">
      <c r="A1351" s="42" t="s">
        <v>351</v>
      </c>
      <c r="B1351" s="32"/>
      <c r="C1351" s="0" t="s">
        <v>2153</v>
      </c>
      <c r="E1351" s="0" t="n">
        <v>8000</v>
      </c>
      <c r="F1351" s="0" t="n">
        <v>8144.65</v>
      </c>
      <c r="G1351" s="0" t="n">
        <f aca="false">(((F1351*3.7852*35.81)/1000)/(H1351^2))*1.2732</f>
        <v>20.8935441507116</v>
      </c>
      <c r="H1351" s="0" t="n">
        <v>8.20209975</v>
      </c>
      <c r="I1351" s="0" t="n">
        <v>14.7427831698403</v>
      </c>
      <c r="J1351" s="0" t="n">
        <v>130.009325504884</v>
      </c>
      <c r="K1351" s="0" t="n">
        <v>0.00593973</v>
      </c>
      <c r="L1351" s="0" t="n">
        <v>0.005</v>
      </c>
      <c r="M1351" s="0" t="n">
        <v>0</v>
      </c>
      <c r="N1351" s="0" t="n">
        <v>2.20756078199647</v>
      </c>
      <c r="O1351" s="0" t="n">
        <f aca="false">(N1351/2204.59)*EXP(L1351*M1351)</f>
        <v>0.00100134754398617</v>
      </c>
      <c r="P1351" s="0" t="n">
        <v>0.107322321005691</v>
      </c>
      <c r="Q1351" s="0" t="n">
        <v>0.0548813846852914</v>
      </c>
      <c r="R1351" s="0" t="n">
        <f aca="false">18.998926608387*(I1351/Hoja4!$CJ$2)</f>
        <v>0.0538506950748927</v>
      </c>
      <c r="S1351" s="0" t="n">
        <v>1.14894745568521</v>
      </c>
      <c r="T1351" s="0" t="n">
        <v>5.58086552427142E-005</v>
      </c>
      <c r="U1351" s="0" t="n">
        <f aca="false">(SQRT(((P1351/G1351)^2)+((Q1351/H1351)^2)+((R1351/I1351)^2)+((S1351/J1351)^2)+((T1351/K1351)^2)))*O1351</f>
        <v>1.58605326387686E-005</v>
      </c>
      <c r="V1351" s="0" t="n">
        <f aca="false">O1351&gt;U1351</f>
        <v>1</v>
      </c>
      <c r="W1351" s="0" t="n">
        <v>120074.80894424</v>
      </c>
      <c r="X1351" s="0" t="n">
        <v>4.994E-006</v>
      </c>
      <c r="Y1351" s="0" t="n">
        <f aca="false">(W1351*X1351)*EXP(L1351*M1351)</f>
        <v>0.599653595867535</v>
      </c>
      <c r="Z1351" s="0" t="n">
        <v>69533.9091045545</v>
      </c>
      <c r="AA1351" s="0" t="n">
        <v>6507.82824848106</v>
      </c>
      <c r="AB1351" s="0" t="n">
        <f aca="false">X1351*0.1</f>
        <v>4.994E-007</v>
      </c>
      <c r="AC1351" s="0" t="n">
        <f aca="false">(SQRT(((AA1351/W1351)^2)+((AB1351/X1351)^2)))*Y1351</f>
        <v>0.0682063081988534</v>
      </c>
      <c r="AD1351" s="0" t="n">
        <v>5.223868284E-006</v>
      </c>
      <c r="AE1351" s="0" t="n">
        <f aca="false">(W1351*AD1351)*EXP(L1351*M1351)</f>
        <v>0.627254986151175</v>
      </c>
      <c r="AF1351" s="0" t="n">
        <v>69533.9091045545</v>
      </c>
      <c r="AG1351" s="0" t="n">
        <v>6507.82824848106</v>
      </c>
      <c r="AH1351" s="0" t="n">
        <f aca="false">AD1351*0.1</f>
        <v>5.223868284E-007</v>
      </c>
      <c r="AI1351" s="0" t="n">
        <f aca="false">(SQRT(((AG1351/W1351)^2)+((AH1351/AD1351)^2)))*AE1351</f>
        <v>0.0713457689564916</v>
      </c>
      <c r="AJ1351" s="0" t="n">
        <v>3.02832944E-007</v>
      </c>
      <c r="AK1351" s="0" t="n">
        <f aca="false">(W1351*AJ1351)*EXP(L1351*M1351)</f>
        <v>0.0363626078928217</v>
      </c>
      <c r="AL1351" s="0" t="n">
        <v>69533.9091045545</v>
      </c>
      <c r="AM1351" s="0" t="n">
        <v>6507.82824848106</v>
      </c>
      <c r="AN1351" s="0" t="n">
        <f aca="false">AJ1351*0.1</f>
        <v>3.02832944E-008</v>
      </c>
      <c r="AO1351" s="0" t="n">
        <f aca="false">(SQRT(((AM1351/W1351)^2)+((AN1351/AJ1351)^2)))*AK1351</f>
        <v>0.00413598660617343</v>
      </c>
    </row>
    <row r="1352" customFormat="false" ht="15" hidden="false" customHeight="false" outlineLevel="0" collapsed="false">
      <c r="A1352" s="42" t="s">
        <v>351</v>
      </c>
      <c r="B1352" s="32"/>
      <c r="C1352" s="0" t="s">
        <v>2122</v>
      </c>
      <c r="E1352" s="0" t="n">
        <v>7300</v>
      </c>
      <c r="F1352" s="0" t="n">
        <v>7206.72</v>
      </c>
      <c r="G1352" s="0" t="n">
        <f aca="false">(((F1352*3.7852*35.81)/1000)/(H1352^2))*1.2732</f>
        <v>19.4078623195053</v>
      </c>
      <c r="H1352" s="0" t="n">
        <v>8.005249356</v>
      </c>
      <c r="I1352" s="0" t="n">
        <v>18.8276975416783</v>
      </c>
      <c r="J1352" s="0" t="n">
        <v>68.0016224983599</v>
      </c>
      <c r="K1352" s="0" t="n">
        <v>3.82238500207701</v>
      </c>
      <c r="L1352" s="0" t="n">
        <v>0.005</v>
      </c>
      <c r="M1352" s="0" t="n">
        <v>0</v>
      </c>
      <c r="N1352" s="0" t="n">
        <v>839.709202099264</v>
      </c>
      <c r="O1352" s="0" t="n">
        <f aca="false">(N1352/2204.59)*EXP(L1352*M1352)</f>
        <v>0.380891323148188</v>
      </c>
      <c r="P1352" s="0" t="n">
        <v>0.575296534612654</v>
      </c>
      <c r="Q1352" s="0" t="n">
        <v>0.0436657928861363</v>
      </c>
      <c r="R1352" s="0" t="n">
        <f aca="false">11.8457570192522*(I1352/Hoja4!$BU$2)</f>
        <v>0.22193406139045</v>
      </c>
      <c r="S1352" s="0" t="n">
        <v>0.346725101597201</v>
      </c>
      <c r="T1352" s="0" t="n">
        <v>0.0215793379964769</v>
      </c>
      <c r="U1352" s="0" t="n">
        <f aca="false">(SQRT(((P1352/G1352)^2)+((Q1352/H1352)^2)+((R1352/I1352)^2)+((S1352/J1352)^2)+((T1352/K1352)^2)))*O1352</f>
        <v>0.0126628212323556</v>
      </c>
      <c r="V1352" s="0" t="n">
        <f aca="false">O1352&gt;U1352</f>
        <v>1</v>
      </c>
      <c r="W1352" s="0" t="n">
        <v>135685.944427564</v>
      </c>
      <c r="X1352" s="0" t="n">
        <v>4.994E-006</v>
      </c>
      <c r="Y1352" s="0" t="n">
        <f aca="false">(W1352*X1352)*EXP(L1352*M1352)</f>
        <v>0.677615606471255</v>
      </c>
      <c r="Z1352" s="0" t="n">
        <v>63267.0248022963</v>
      </c>
      <c r="AA1352" s="0" t="n">
        <v>3748.14709444969</v>
      </c>
      <c r="AB1352" s="0" t="n">
        <f aca="false">X1352*0.1</f>
        <v>4.994E-007</v>
      </c>
      <c r="AC1352" s="0" t="n">
        <f aca="false">(SQRT(((AA1352/W1352)^2)+((AB1352/X1352)^2)))*Y1352</f>
        <v>0.0702993730891407</v>
      </c>
      <c r="AD1352" s="0" t="n">
        <v>5.223868284E-006</v>
      </c>
      <c r="AE1352" s="0" t="n">
        <f aca="false">(W1352*AD1352)*EXP(L1352*M1352)</f>
        <v>0.708805501679738</v>
      </c>
      <c r="AF1352" s="0" t="n">
        <v>63267.0248022963</v>
      </c>
      <c r="AG1352" s="0" t="n">
        <v>3748.14709444969</v>
      </c>
      <c r="AH1352" s="0" t="n">
        <f aca="false">AD1352*0.1</f>
        <v>5.223868284E-007</v>
      </c>
      <c r="AI1352" s="0" t="n">
        <f aca="false">(SQRT(((AG1352/W1352)^2)+((AH1352/AD1352)^2)))*AE1352</f>
        <v>0.0735351753034532</v>
      </c>
      <c r="AJ1352" s="0" t="n">
        <v>3.02832944E-007</v>
      </c>
      <c r="AK1352" s="0" t="n">
        <f aca="false">(W1352*AJ1352)*EXP(L1352*M1352)</f>
        <v>0.0410901740104196</v>
      </c>
      <c r="AL1352" s="0" t="n">
        <v>63267.0248022963</v>
      </c>
      <c r="AM1352" s="0" t="n">
        <v>3748.14709444969</v>
      </c>
      <c r="AN1352" s="0" t="n">
        <f aca="false">AJ1352*0.1</f>
        <v>3.02832944E-008</v>
      </c>
      <c r="AO1352" s="0" t="n">
        <f aca="false">(SQRT(((AM1352/W1352)^2)+((AN1352/AJ1352)^2)))*AK1352</f>
        <v>0.00426290871324366</v>
      </c>
    </row>
    <row r="1353" customFormat="false" ht="15" hidden="false" customHeight="false" outlineLevel="0" collapsed="false">
      <c r="A1353" s="42" t="s">
        <v>351</v>
      </c>
      <c r="B1353" s="32"/>
      <c r="C1353" s="0" t="s">
        <v>2154</v>
      </c>
      <c r="E1353" s="0" t="n">
        <v>5283</v>
      </c>
      <c r="F1353" s="0" t="n">
        <v>5315.115</v>
      </c>
      <c r="G1353" s="0" t="n">
        <f aca="false">(((F1353*3.7852*35.81)/1000)/(H1353^2))*1.2732</f>
        <v>13.634912478573</v>
      </c>
      <c r="H1353" s="0" t="n">
        <v>8.20209975</v>
      </c>
      <c r="I1353" s="0" t="n">
        <v>9.17782696595081</v>
      </c>
      <c r="J1353" s="0" t="n">
        <v>68.0020357347871</v>
      </c>
      <c r="K1353" s="0" t="n">
        <v>3.9836139795159</v>
      </c>
      <c r="L1353" s="0" t="n">
        <v>0.005</v>
      </c>
      <c r="M1353" s="0" t="n">
        <v>0</v>
      </c>
      <c r="N1353" s="0" t="n">
        <v>314.622227168255</v>
      </c>
      <c r="O1353" s="0" t="n">
        <f aca="false">(N1353/2204.59)*EXP(L1353*M1353)</f>
        <v>0.142712353393717</v>
      </c>
      <c r="P1353" s="0" t="n">
        <v>0.400684429145215</v>
      </c>
      <c r="Q1353" s="0" t="n">
        <v>0.0788250461799058</v>
      </c>
      <c r="R1353" s="0" t="n">
        <f aca="false">30.6123136425953*(I1353/Hoja4!$AL$2)</f>
        <v>0.461364202220599</v>
      </c>
      <c r="S1353" s="0" t="n">
        <v>0.388353619553598</v>
      </c>
      <c r="T1353" s="0" t="n">
        <v>0.0223763331258358</v>
      </c>
      <c r="U1353" s="0" t="n">
        <f aca="false">(SQRT(((P1353/G1353)^2)+((Q1353/H1353)^2)+((R1353/I1353)^2)+((S1353/J1353)^2)+((T1353/K1353)^2)))*O1353</f>
        <v>0.0084996161107335</v>
      </c>
      <c r="V1353" s="0" t="n">
        <f aca="false">O1353&gt;U1353</f>
        <v>1</v>
      </c>
      <c r="W1353" s="0" t="n">
        <v>48781.2057741296</v>
      </c>
      <c r="X1353" s="0" t="n">
        <v>4.994E-006</v>
      </c>
      <c r="Y1353" s="0" t="n">
        <f aca="false">(W1353*X1353)*EXP(L1353*M1353)</f>
        <v>0.243613341636003</v>
      </c>
      <c r="Z1353" s="0" t="n">
        <v>10477.0753117316</v>
      </c>
      <c r="AA1353" s="0" t="n">
        <v>804.406580767259</v>
      </c>
      <c r="AB1353" s="0" t="n">
        <f aca="false">X1353*0.1</f>
        <v>4.994E-007</v>
      </c>
      <c r="AC1353" s="0" t="n">
        <f aca="false">(SQRT(((AA1353/W1353)^2)+((AB1353/X1353)^2)))*Y1353</f>
        <v>0.0246903331287334</v>
      </c>
      <c r="AD1353" s="0" t="n">
        <v>5.223868284E-006</v>
      </c>
      <c r="AE1353" s="0" t="n">
        <f aca="false">(W1353*AD1353)*EXP(L1353*M1353)</f>
        <v>0.254826593698753</v>
      </c>
      <c r="AF1353" s="0" t="n">
        <v>10477.0753117316</v>
      </c>
      <c r="AG1353" s="0" t="n">
        <v>804.406580767259</v>
      </c>
      <c r="AH1353" s="0" t="n">
        <f aca="false">AD1353*0.1</f>
        <v>5.223868284E-007</v>
      </c>
      <c r="AI1353" s="0" t="n">
        <f aca="false">(SQRT(((AG1353/W1353)^2)+((AH1353/AD1353)^2)))*AE1353</f>
        <v>0.0258268017926682</v>
      </c>
      <c r="AJ1353" s="0" t="n">
        <v>3.02832944E-007</v>
      </c>
      <c r="AK1353" s="0" t="n">
        <f aca="false">(W1353*AJ1353)*EXP(L1353*M1353)</f>
        <v>0.0147725561564495</v>
      </c>
      <c r="AL1353" s="0" t="n">
        <v>10477.0753117316</v>
      </c>
      <c r="AM1353" s="0" t="n">
        <v>804.406580767259</v>
      </c>
      <c r="AN1353" s="0" t="n">
        <f aca="false">AJ1353*0.1</f>
        <v>3.02832944E-008</v>
      </c>
      <c r="AO1353" s="0" t="n">
        <f aca="false">(SQRT(((AM1353/W1353)^2)+((AN1353/AJ1353)^2)))*AK1353</f>
        <v>0.00149720590102424</v>
      </c>
    </row>
    <row r="1354" customFormat="false" ht="15" hidden="false" customHeight="false" outlineLevel="0" collapsed="false">
      <c r="A1354" s="42" t="s">
        <v>351</v>
      </c>
      <c r="B1354" s="40" t="s">
        <v>1889</v>
      </c>
      <c r="C1354" s="0" t="s">
        <v>2122</v>
      </c>
      <c r="E1354" s="0" t="n">
        <v>9685</v>
      </c>
      <c r="F1354" s="0" t="n">
        <v>9685</v>
      </c>
      <c r="G1354" s="0" t="n">
        <f aca="false">(((F1354*3.7852*35.81)/1000)/(H1354^2))*1.2732</f>
        <v>26.0819272240921</v>
      </c>
      <c r="H1354" s="0" t="n">
        <v>8.005249356</v>
      </c>
      <c r="I1354" s="0" t="n">
        <v>17.4040310639201</v>
      </c>
      <c r="J1354" s="0" t="n">
        <v>68.0016224983599</v>
      </c>
      <c r="K1354" s="0" t="n">
        <v>3.82238500207701</v>
      </c>
      <c r="L1354" s="0" t="n">
        <v>0.005</v>
      </c>
      <c r="M1354" s="0" t="n">
        <v>0</v>
      </c>
      <c r="N1354" s="0" t="n">
        <v>1043.14222495692</v>
      </c>
      <c r="O1354" s="0" t="n">
        <f aca="false">(N1354/2204.59)*EXP(L1354*M1354)</f>
        <v>0.473168355547707</v>
      </c>
      <c r="P1354" s="0" t="n">
        <v>1.328521888386</v>
      </c>
      <c r="Q1354" s="0" t="n">
        <v>0.0993471152211429</v>
      </c>
      <c r="R1354" s="0" t="n">
        <f aca="false">26.5039616037002*(I1354/Hoja4!$CT$2)</f>
        <v>0.135679717533648</v>
      </c>
      <c r="S1354" s="0" t="n">
        <v>0.346725101597201</v>
      </c>
      <c r="T1354" s="0" t="n">
        <v>0.0215793379964769</v>
      </c>
      <c r="U1354" s="0" t="n">
        <f aca="false">(SQRT(((P1354/G1354)^2)+((Q1354/H1354)^2)+((R1354/I1354)^2)+((S1354/J1354)^2)+((T1354/K1354)^2)))*O1354</f>
        <v>0.0253363234216658</v>
      </c>
      <c r="V1354" s="0" t="n">
        <f aca="false">O1354&gt;U1354</f>
        <v>1</v>
      </c>
      <c r="W1354" s="0" t="n">
        <v>168558.040854066</v>
      </c>
      <c r="X1354" s="0" t="n">
        <v>4.994E-006</v>
      </c>
      <c r="Y1354" s="0" t="n">
        <f aca="false">(W1354*X1354)*EXP(L1354*M1354)</f>
        <v>0.841778856025207</v>
      </c>
      <c r="Z1354" s="0" t="n">
        <v>69533.9091045545</v>
      </c>
      <c r="AA1354" s="0" t="n">
        <v>3748.14709444969</v>
      </c>
      <c r="AB1354" s="0" t="n">
        <f aca="false">X1354*0.1</f>
        <v>4.994E-007</v>
      </c>
      <c r="AC1354" s="0" t="n">
        <f aca="false">(SQRT(((AA1354/W1354)^2)+((AB1354/X1354)^2)))*Y1354</f>
        <v>0.0862339212833512</v>
      </c>
      <c r="AD1354" s="0" t="n">
        <v>5.223868284E-006</v>
      </c>
      <c r="AE1354" s="0" t="n">
        <f aca="false">(W1354*AD1354)*EXP(L1354*M1354)</f>
        <v>0.880525003630734</v>
      </c>
      <c r="AF1354" s="0" t="n">
        <v>69533.9091045545</v>
      </c>
      <c r="AG1354" s="0" t="n">
        <v>3748.14709444969</v>
      </c>
      <c r="AH1354" s="0" t="n">
        <f aca="false">AD1354*0.1</f>
        <v>5.223868284E-007</v>
      </c>
      <c r="AI1354" s="0" t="n">
        <f aca="false">(SQRT(((AG1354/W1354)^2)+((AH1354/AD1354)^2)))*AE1354</f>
        <v>0.0902031730871147</v>
      </c>
      <c r="AJ1354" s="0" t="n">
        <v>3.02832944E-007</v>
      </c>
      <c r="AK1354" s="0" t="n">
        <f aca="false">(W1354*AJ1354)*EXP(L1354*M1354)</f>
        <v>0.0510449277467092</v>
      </c>
      <c r="AL1354" s="0" t="n">
        <v>69533.9091045545</v>
      </c>
      <c r="AM1354" s="0" t="n">
        <v>3748.14709444969</v>
      </c>
      <c r="AN1354" s="0" t="n">
        <f aca="false">AJ1354*0.1</f>
        <v>3.02832944E-008</v>
      </c>
      <c r="AO1354" s="0" t="n">
        <f aca="false">(SQRT(((AM1354/W1354)^2)+((AN1354/AJ1354)^2)))*AK1354</f>
        <v>0.00522916945432549</v>
      </c>
    </row>
    <row r="1355" customFormat="false" ht="15" hidden="false" customHeight="false" outlineLevel="0" collapsed="false">
      <c r="A1355" s="42" t="s">
        <v>351</v>
      </c>
      <c r="B1355" s="32"/>
      <c r="C1355" s="0" t="s">
        <v>2153</v>
      </c>
      <c r="E1355" s="0" t="n">
        <v>8000</v>
      </c>
      <c r="F1355" s="0" t="n">
        <v>8144.65</v>
      </c>
      <c r="G1355" s="0" t="n">
        <f aca="false">(((F1355*3.7852*35.81)/1000)/(H1355^2))*1.2732</f>
        <v>20.8935441507116</v>
      </c>
      <c r="H1355" s="0" t="n">
        <v>8.20209975</v>
      </c>
      <c r="I1355" s="0" t="n">
        <v>14.7427831698403</v>
      </c>
      <c r="J1355" s="0" t="n">
        <v>130.009325504884</v>
      </c>
      <c r="K1355" s="0" t="n">
        <v>0.00593973</v>
      </c>
      <c r="L1355" s="0" t="n">
        <v>0.005</v>
      </c>
      <c r="M1355" s="0" t="n">
        <v>0</v>
      </c>
      <c r="N1355" s="0" t="n">
        <v>2.20756078199647</v>
      </c>
      <c r="O1355" s="0" t="n">
        <f aca="false">(N1355/2204.59)*EXP(L1355*M1355)</f>
        <v>0.00100134754398617</v>
      </c>
      <c r="P1355" s="0" t="n">
        <v>0.107322321005691</v>
      </c>
      <c r="Q1355" s="0" t="n">
        <v>0.0548813846852914</v>
      </c>
      <c r="R1355" s="0" t="n">
        <f aca="false">18.998926608387*(I1355/Hoja4!$CJ$2)</f>
        <v>0.0538506950748927</v>
      </c>
      <c r="S1355" s="0" t="n">
        <v>1.14894745568521</v>
      </c>
      <c r="T1355" s="0" t="n">
        <v>5.58086552427142E-005</v>
      </c>
      <c r="U1355" s="0" t="n">
        <f aca="false">(SQRT(((P1355/G1355)^2)+((Q1355/H1355)^2)+((R1355/I1355)^2)+((S1355/J1355)^2)+((T1355/K1355)^2)))*O1355</f>
        <v>1.58605326387686E-005</v>
      </c>
      <c r="V1355" s="0" t="n">
        <f aca="false">O1355&gt;U1355</f>
        <v>1</v>
      </c>
      <c r="W1355" s="0" t="n">
        <v>120074.80894424</v>
      </c>
      <c r="X1355" s="0" t="n">
        <v>4.994E-006</v>
      </c>
      <c r="Y1355" s="0" t="n">
        <f aca="false">(W1355*X1355)*EXP(L1355*M1355)</f>
        <v>0.599653595867535</v>
      </c>
      <c r="Z1355" s="0" t="n">
        <v>69533.9091045545</v>
      </c>
      <c r="AA1355" s="0" t="n">
        <v>6507.82824848106</v>
      </c>
      <c r="AB1355" s="0" t="n">
        <f aca="false">X1355*0.1</f>
        <v>4.994E-007</v>
      </c>
      <c r="AC1355" s="0" t="n">
        <f aca="false">(SQRT(((AA1355/W1355)^2)+((AB1355/X1355)^2)))*Y1355</f>
        <v>0.0682063081988534</v>
      </c>
      <c r="AD1355" s="0" t="n">
        <v>5.223868284E-006</v>
      </c>
      <c r="AE1355" s="0" t="n">
        <f aca="false">(W1355*AD1355)*EXP(L1355*M1355)</f>
        <v>0.627254986151175</v>
      </c>
      <c r="AF1355" s="0" t="n">
        <v>69533.9091045545</v>
      </c>
      <c r="AG1355" s="0" t="n">
        <v>6507.82824848106</v>
      </c>
      <c r="AH1355" s="0" t="n">
        <f aca="false">AD1355*0.1</f>
        <v>5.223868284E-007</v>
      </c>
      <c r="AI1355" s="0" t="n">
        <f aca="false">(SQRT(((AG1355/W1355)^2)+((AH1355/AD1355)^2)))*AE1355</f>
        <v>0.0713457689564916</v>
      </c>
      <c r="AJ1355" s="0" t="n">
        <v>3.02832944E-007</v>
      </c>
      <c r="AK1355" s="0" t="n">
        <f aca="false">(W1355*AJ1355)*EXP(L1355*M1355)</f>
        <v>0.0363626078928217</v>
      </c>
      <c r="AL1355" s="0" t="n">
        <v>69533.9091045545</v>
      </c>
      <c r="AM1355" s="0" t="n">
        <v>6507.82824848106</v>
      </c>
      <c r="AN1355" s="0" t="n">
        <f aca="false">AJ1355*0.1</f>
        <v>3.02832944E-008</v>
      </c>
      <c r="AO1355" s="0" t="n">
        <f aca="false">(SQRT(((AM1355/W1355)^2)+((AN1355/AJ1355)^2)))*AK1355</f>
        <v>0.00413598660617343</v>
      </c>
    </row>
    <row r="1356" customFormat="false" ht="15" hidden="false" customHeight="false" outlineLevel="0" collapsed="false">
      <c r="A1356" s="42" t="s">
        <v>351</v>
      </c>
      <c r="B1356" s="32"/>
      <c r="C1356" s="0" t="s">
        <v>2122</v>
      </c>
      <c r="E1356" s="0" t="n">
        <v>7300</v>
      </c>
      <c r="F1356" s="0" t="n">
        <v>7206.72</v>
      </c>
      <c r="G1356" s="0" t="n">
        <f aca="false">(((F1356*3.7852*35.81)/1000)/(H1356^2))*1.2732</f>
        <v>19.4078623195053</v>
      </c>
      <c r="H1356" s="0" t="n">
        <v>8.005249356</v>
      </c>
      <c r="I1356" s="0" t="n">
        <v>18.8276975416783</v>
      </c>
      <c r="J1356" s="0" t="n">
        <v>68.0016224983599</v>
      </c>
      <c r="K1356" s="0" t="n">
        <v>3.82238500207701</v>
      </c>
      <c r="L1356" s="0" t="n">
        <v>0.005</v>
      </c>
      <c r="M1356" s="0" t="n">
        <v>0</v>
      </c>
      <c r="N1356" s="0" t="n">
        <v>839.709202099264</v>
      </c>
      <c r="O1356" s="0" t="n">
        <f aca="false">(N1356/2204.59)*EXP(L1356*M1356)</f>
        <v>0.380891323148188</v>
      </c>
      <c r="P1356" s="0" t="n">
        <v>0.575296534612654</v>
      </c>
      <c r="Q1356" s="0" t="n">
        <v>0.0436657928861363</v>
      </c>
      <c r="R1356" s="0" t="n">
        <f aca="false">11.8457570192522*(I1356/Hoja4!$BU$2)</f>
        <v>0.22193406139045</v>
      </c>
      <c r="S1356" s="0" t="n">
        <v>0.346725101597201</v>
      </c>
      <c r="T1356" s="0" t="n">
        <v>0.0215793379964769</v>
      </c>
      <c r="U1356" s="0" t="n">
        <f aca="false">(SQRT(((P1356/G1356)^2)+((Q1356/H1356)^2)+((R1356/I1356)^2)+((S1356/J1356)^2)+((T1356/K1356)^2)))*O1356</f>
        <v>0.0126628212323556</v>
      </c>
      <c r="V1356" s="0" t="n">
        <f aca="false">O1356&gt;U1356</f>
        <v>1</v>
      </c>
      <c r="W1356" s="0" t="n">
        <v>135685.944427564</v>
      </c>
      <c r="X1356" s="0" t="n">
        <v>4.994E-006</v>
      </c>
      <c r="Y1356" s="0" t="n">
        <f aca="false">(W1356*X1356)*EXP(L1356*M1356)</f>
        <v>0.677615606471255</v>
      </c>
      <c r="Z1356" s="0" t="n">
        <v>63267.0248022963</v>
      </c>
      <c r="AA1356" s="0" t="n">
        <v>3748.14709444969</v>
      </c>
      <c r="AB1356" s="0" t="n">
        <f aca="false">X1356*0.1</f>
        <v>4.994E-007</v>
      </c>
      <c r="AC1356" s="0" t="n">
        <f aca="false">(SQRT(((AA1356/W1356)^2)+((AB1356/X1356)^2)))*Y1356</f>
        <v>0.0702993730891407</v>
      </c>
      <c r="AD1356" s="0" t="n">
        <v>5.223868284E-006</v>
      </c>
      <c r="AE1356" s="0" t="n">
        <f aca="false">(W1356*AD1356)*EXP(L1356*M1356)</f>
        <v>0.708805501679738</v>
      </c>
      <c r="AF1356" s="0" t="n">
        <v>63267.0248022963</v>
      </c>
      <c r="AG1356" s="0" t="n">
        <v>3748.14709444969</v>
      </c>
      <c r="AH1356" s="0" t="n">
        <f aca="false">AD1356*0.1</f>
        <v>5.223868284E-007</v>
      </c>
      <c r="AI1356" s="0" t="n">
        <f aca="false">(SQRT(((AG1356/W1356)^2)+((AH1356/AD1356)^2)))*AE1356</f>
        <v>0.0735351753034532</v>
      </c>
      <c r="AJ1356" s="0" t="n">
        <v>3.02832944E-007</v>
      </c>
      <c r="AK1356" s="0" t="n">
        <f aca="false">(W1356*AJ1356)*EXP(L1356*M1356)</f>
        <v>0.0410901740104196</v>
      </c>
      <c r="AL1356" s="0" t="n">
        <v>63267.0248022963</v>
      </c>
      <c r="AM1356" s="0" t="n">
        <v>3748.14709444969</v>
      </c>
      <c r="AN1356" s="0" t="n">
        <f aca="false">AJ1356*0.1</f>
        <v>3.02832944E-008</v>
      </c>
      <c r="AO1356" s="0" t="n">
        <f aca="false">(SQRT(((AM1356/W1356)^2)+((AN1356/AJ1356)^2)))*AK1356</f>
        <v>0.00426290871324366</v>
      </c>
    </row>
    <row r="1357" customFormat="false" ht="15" hidden="false" customHeight="false" outlineLevel="0" collapsed="false">
      <c r="A1357" s="42" t="s">
        <v>351</v>
      </c>
      <c r="B1357" s="32"/>
      <c r="C1357" s="0" t="s">
        <v>2154</v>
      </c>
      <c r="E1357" s="0" t="n">
        <v>5283</v>
      </c>
      <c r="F1357" s="0" t="n">
        <v>5315.115</v>
      </c>
      <c r="G1357" s="0" t="n">
        <f aca="false">(((F1357*3.7852*35.81)/1000)/(H1357^2))*1.2732</f>
        <v>13.634912478573</v>
      </c>
      <c r="H1357" s="0" t="n">
        <v>8.20209975</v>
      </c>
      <c r="I1357" s="0" t="n">
        <v>9.17782696595081</v>
      </c>
      <c r="J1357" s="0" t="n">
        <v>68.0020357347871</v>
      </c>
      <c r="K1357" s="0" t="n">
        <v>3.9836139795159</v>
      </c>
      <c r="L1357" s="0" t="n">
        <v>0.005</v>
      </c>
      <c r="M1357" s="0" t="n">
        <v>0</v>
      </c>
      <c r="N1357" s="0" t="n">
        <v>314.622227168255</v>
      </c>
      <c r="O1357" s="0" t="n">
        <f aca="false">(N1357/2204.59)*EXP(L1357*M1357)</f>
        <v>0.142712353393717</v>
      </c>
      <c r="P1357" s="0" t="n">
        <v>0.400684429145215</v>
      </c>
      <c r="Q1357" s="0" t="n">
        <v>0.0788250461799058</v>
      </c>
      <c r="R1357" s="0" t="n">
        <f aca="false">30.6123136425953*(I1357/Hoja4!$AL$2)</f>
        <v>0.461364202220599</v>
      </c>
      <c r="S1357" s="0" t="n">
        <v>0.388353619553598</v>
      </c>
      <c r="T1357" s="0" t="n">
        <v>0.0223763331258358</v>
      </c>
      <c r="U1357" s="0" t="n">
        <f aca="false">(SQRT(((P1357/G1357)^2)+((Q1357/H1357)^2)+((R1357/I1357)^2)+((S1357/J1357)^2)+((T1357/K1357)^2)))*O1357</f>
        <v>0.0084996161107335</v>
      </c>
      <c r="V1357" s="0" t="n">
        <f aca="false">O1357&gt;U1357</f>
        <v>1</v>
      </c>
      <c r="W1357" s="0" t="n">
        <v>48781.2057741296</v>
      </c>
      <c r="X1357" s="0" t="n">
        <v>4.994E-006</v>
      </c>
      <c r="Y1357" s="0" t="n">
        <f aca="false">(W1357*X1357)*EXP(L1357*M1357)</f>
        <v>0.243613341636003</v>
      </c>
      <c r="Z1357" s="0" t="n">
        <v>10477.0753117316</v>
      </c>
      <c r="AA1357" s="0" t="n">
        <v>804.406580767259</v>
      </c>
      <c r="AB1357" s="0" t="n">
        <f aca="false">X1357*0.1</f>
        <v>4.994E-007</v>
      </c>
      <c r="AC1357" s="0" t="n">
        <f aca="false">(SQRT(((AA1357/W1357)^2)+((AB1357/X1357)^2)))*Y1357</f>
        <v>0.0246903331287334</v>
      </c>
      <c r="AD1357" s="0" t="n">
        <v>5.223868284E-006</v>
      </c>
      <c r="AE1357" s="0" t="n">
        <f aca="false">(W1357*AD1357)*EXP(L1357*M1357)</f>
        <v>0.254826593698753</v>
      </c>
      <c r="AF1357" s="0" t="n">
        <v>10477.0753117316</v>
      </c>
      <c r="AG1357" s="0" t="n">
        <v>804.406580767259</v>
      </c>
      <c r="AH1357" s="0" t="n">
        <f aca="false">AD1357*0.1</f>
        <v>5.223868284E-007</v>
      </c>
      <c r="AI1357" s="0" t="n">
        <f aca="false">(SQRT(((AG1357/W1357)^2)+((AH1357/AD1357)^2)))*AE1357</f>
        <v>0.0258268017926682</v>
      </c>
      <c r="AJ1357" s="0" t="n">
        <v>3.02832944E-007</v>
      </c>
      <c r="AK1357" s="0" t="n">
        <f aca="false">(W1357*AJ1357)*EXP(L1357*M1357)</f>
        <v>0.0147725561564495</v>
      </c>
      <c r="AL1357" s="0" t="n">
        <v>10477.0753117316</v>
      </c>
      <c r="AM1357" s="0" t="n">
        <v>804.406580767259</v>
      </c>
      <c r="AN1357" s="0" t="n">
        <f aca="false">AJ1357*0.1</f>
        <v>3.02832944E-008</v>
      </c>
      <c r="AO1357" s="0" t="n">
        <f aca="false">(SQRT(((AM1357/W1357)^2)+((AN1357/AJ1357)^2)))*AK1357</f>
        <v>0.00149720590102424</v>
      </c>
    </row>
    <row r="1358" customFormat="false" ht="15" hidden="false" customHeight="false" outlineLevel="0" collapsed="false">
      <c r="A1358" s="42" t="s">
        <v>687</v>
      </c>
      <c r="B1358" s="50" t="s">
        <v>1892</v>
      </c>
      <c r="C1358" s="0" t="s">
        <v>2122</v>
      </c>
      <c r="E1358" s="0" t="n">
        <v>10000</v>
      </c>
      <c r="F1358" s="0" t="n">
        <v>10125.94</v>
      </c>
      <c r="G1358" s="0" t="n">
        <f aca="false">(((F1358*3.7852*35.81)/1000)/(H1358^2))*1.2732</f>
        <v>25.9761652689135</v>
      </c>
      <c r="H1358" s="0" t="n">
        <v>8.20209975</v>
      </c>
      <c r="I1358" s="0" t="n">
        <v>45.6922765602992</v>
      </c>
      <c r="J1358" s="0" t="n">
        <v>68.0016224983599</v>
      </c>
      <c r="K1358" s="0" t="n">
        <v>3.82238500207701</v>
      </c>
      <c r="L1358" s="0" t="n">
        <v>0.005</v>
      </c>
      <c r="M1358" s="0" t="n">
        <v>0</v>
      </c>
      <c r="N1358" s="0" t="n">
        <v>2357.19137832979</v>
      </c>
      <c r="O1358" s="0" t="n">
        <f aca="false">(N1358/2204.59)*EXP(L1358*M1358)</f>
        <v>1.06921984510943</v>
      </c>
      <c r="P1358" s="0" t="n">
        <v>0.693948706618423</v>
      </c>
      <c r="Q1358" s="0" t="n">
        <v>0.0696754411027923</v>
      </c>
      <c r="R1358" s="0" t="n">
        <f aca="false">30.3818643031628*(I1358/Hoja4!$DI$2)</f>
        <v>0.546567103342076</v>
      </c>
      <c r="S1358" s="0" t="n">
        <v>0.346725101597201</v>
      </c>
      <c r="T1358" s="0" t="n">
        <v>0.0215793379964769</v>
      </c>
      <c r="U1358" s="0" t="n">
        <f aca="false">(SQRT(((P1358/G1358)^2)+((Q1358/H1358)^2)+((R1358/I1358)^2)+((S1358/J1358)^2)+((T1358/K1358)^2)))*O1358</f>
        <v>0.0335878150817046</v>
      </c>
      <c r="V1358" s="0" t="n">
        <f aca="false">O1358&gt;U1358</f>
        <v>1</v>
      </c>
      <c r="W1358" s="0" t="n">
        <v>462677.250912996</v>
      </c>
      <c r="X1358" s="0" t="n">
        <v>4.994E-006</v>
      </c>
      <c r="Y1358" s="0" t="n">
        <f aca="false">(W1358*X1358)*EXP(L1358*M1358)</f>
        <v>2.3106101910595</v>
      </c>
      <c r="Z1358" s="0" t="n">
        <v>69533.9091045545</v>
      </c>
      <c r="AA1358" s="0" t="n">
        <v>3748.14709444969</v>
      </c>
      <c r="AB1358" s="0" t="n">
        <f aca="false">X1358*0.1</f>
        <v>4.994E-007</v>
      </c>
      <c r="AC1358" s="0" t="n">
        <f aca="false">(SQRT(((AA1358/W1358)^2)+((AB1358/X1358)^2)))*Y1358</f>
        <v>0.23181796156828</v>
      </c>
      <c r="AD1358" s="0" t="n">
        <v>5.223868284E-006</v>
      </c>
      <c r="AE1358" s="0" t="n">
        <f aca="false">(W1358*AD1358)*EXP(L1358*M1358)</f>
        <v>2.41696501677271</v>
      </c>
      <c r="AF1358" s="0" t="n">
        <v>69533.9091045545</v>
      </c>
      <c r="AG1358" s="0" t="n">
        <v>3748.14709444969</v>
      </c>
      <c r="AH1358" s="0" t="n">
        <f aca="false">AD1358*0.1</f>
        <v>5.223868284E-007</v>
      </c>
      <c r="AI1358" s="0" t="n">
        <f aca="false">(SQRT(((AG1358/W1358)^2)+((AH1358/AD1358)^2)))*AE1358</f>
        <v>0.242488285362048</v>
      </c>
      <c r="AJ1358" s="0" t="n">
        <v>3.02832944E-007</v>
      </c>
      <c r="AK1358" s="0" t="n">
        <f aca="false">(W1358*AJ1358)*EXP(L1358*M1358)</f>
        <v>0.140113914015809</v>
      </c>
      <c r="AL1358" s="0" t="n">
        <v>69533.9091045545</v>
      </c>
      <c r="AM1358" s="0" t="n">
        <v>3748.14709444969</v>
      </c>
      <c r="AN1358" s="0" t="n">
        <f aca="false">AJ1358*0.1</f>
        <v>3.02832944E-008</v>
      </c>
      <c r="AO1358" s="0" t="n">
        <f aca="false">(SQRT(((AM1358/W1358)^2)+((AN1358/AJ1358)^2)))*AK1358</f>
        <v>0.0140572919050463</v>
      </c>
    </row>
    <row r="1359" customFormat="false" ht="15" hidden="false" customHeight="false" outlineLevel="0" collapsed="false">
      <c r="A1359" s="42" t="s">
        <v>687</v>
      </c>
      <c r="B1359" s="32"/>
      <c r="C1359" s="0" t="s">
        <v>2122</v>
      </c>
      <c r="E1359" s="0" t="n">
        <v>7925.16</v>
      </c>
      <c r="F1359" s="0" t="n">
        <v>7925.16</v>
      </c>
      <c r="G1359" s="0" t="n">
        <f aca="false">(((F1359*3.7852*35.81)/1000)/(H1359^2))*1.2732</f>
        <v>20.3304844728077</v>
      </c>
      <c r="H1359" s="0" t="n">
        <v>8.20209975</v>
      </c>
      <c r="I1359" s="0" t="n">
        <v>58.3808088307361</v>
      </c>
      <c r="J1359" s="0" t="n">
        <v>68.0016224983599</v>
      </c>
      <c r="K1359" s="0" t="n">
        <v>3.82238500207701</v>
      </c>
      <c r="L1359" s="0" t="n">
        <v>0.005</v>
      </c>
      <c r="M1359" s="0" t="n">
        <v>0</v>
      </c>
      <c r="N1359" s="0" t="n">
        <v>1948.59743814778</v>
      </c>
      <c r="O1359" s="0" t="n">
        <f aca="false">(N1359/2204.59)*EXP(L1359*M1359)</f>
        <v>0.883882008966648</v>
      </c>
      <c r="P1359" s="0" t="n">
        <v>0.575296534612654</v>
      </c>
      <c r="Q1359" s="0" t="n">
        <v>0.0436657928861363</v>
      </c>
      <c r="R1359" s="0" t="n">
        <f aca="false">11.8457570192522*(I1359/Hoja4!$CE$2)</f>
        <v>0.638558683193408</v>
      </c>
      <c r="S1359" s="0" t="n">
        <v>0.346725101597201</v>
      </c>
      <c r="T1359" s="0" t="n">
        <v>0.0215793379964769</v>
      </c>
      <c r="U1359" s="0" t="n">
        <f aca="false">(SQRT(((P1359/G1359)^2)+((Q1359/H1359)^2)+((R1359/I1359)^2)+((S1359/J1359)^2)+((T1359/K1359)^2)))*O1359</f>
        <v>0.0280426246938129</v>
      </c>
      <c r="V1359" s="0" t="n">
        <f aca="false">O1359&gt;U1359</f>
        <v>1</v>
      </c>
      <c r="W1359" s="0" t="n">
        <v>462677.250912996</v>
      </c>
      <c r="X1359" s="0" t="n">
        <v>4.994E-006</v>
      </c>
      <c r="Y1359" s="0" t="n">
        <f aca="false">(W1359*X1359)*EXP(L1359*M1359)</f>
        <v>2.3106101910595</v>
      </c>
      <c r="Z1359" s="0" t="n">
        <v>69533.9091045545</v>
      </c>
      <c r="AA1359" s="0" t="n">
        <v>3748.14709444969</v>
      </c>
      <c r="AB1359" s="0" t="n">
        <f aca="false">X1359*0.1</f>
        <v>4.994E-007</v>
      </c>
      <c r="AC1359" s="0" t="n">
        <f aca="false">(SQRT(((AA1359/W1359)^2)+((AB1359/X1359)^2)))*Y1359</f>
        <v>0.23181796156828</v>
      </c>
      <c r="AD1359" s="0" t="n">
        <v>5.223868284E-006</v>
      </c>
      <c r="AE1359" s="0" t="n">
        <f aca="false">(W1359*AD1359)*EXP(L1359*M1359)</f>
        <v>2.41696501677271</v>
      </c>
      <c r="AF1359" s="0" t="n">
        <v>69533.9091045545</v>
      </c>
      <c r="AG1359" s="0" t="n">
        <v>3748.14709444969</v>
      </c>
      <c r="AH1359" s="0" t="n">
        <f aca="false">AD1359*0.1</f>
        <v>5.223868284E-007</v>
      </c>
      <c r="AI1359" s="0" t="n">
        <f aca="false">(SQRT(((AG1359/W1359)^2)+((AH1359/AD1359)^2)))*AE1359</f>
        <v>0.242488285362048</v>
      </c>
      <c r="AJ1359" s="0" t="n">
        <v>3.02832944E-007</v>
      </c>
      <c r="AK1359" s="0" t="n">
        <f aca="false">(W1359*AJ1359)*EXP(L1359*M1359)</f>
        <v>0.140113914015809</v>
      </c>
      <c r="AL1359" s="0" t="n">
        <v>69533.9091045545</v>
      </c>
      <c r="AM1359" s="0" t="n">
        <v>3748.14709444969</v>
      </c>
      <c r="AN1359" s="0" t="n">
        <f aca="false">AJ1359*0.1</f>
        <v>3.02832944E-008</v>
      </c>
      <c r="AO1359" s="0" t="n">
        <f aca="false">(SQRT(((AM1359/W1359)^2)+((AN1359/AJ1359)^2)))*AK1359</f>
        <v>0.0140572919050463</v>
      </c>
    </row>
    <row r="1360" customFormat="false" ht="15" hidden="false" customHeight="false" outlineLevel="0" collapsed="false">
      <c r="A1360" s="42" t="s">
        <v>687</v>
      </c>
      <c r="B1360" s="32"/>
      <c r="C1360" s="0" t="s">
        <v>2153</v>
      </c>
      <c r="E1360" s="0" t="n">
        <v>7925.16</v>
      </c>
      <c r="F1360" s="0" t="n">
        <v>7925.16</v>
      </c>
      <c r="G1360" s="0" t="n">
        <f aca="false">(((F1360*3.7852*35.81)/1000)/(H1360^2))*1.2732</f>
        <v>20.3304844728077</v>
      </c>
      <c r="H1360" s="0" t="n">
        <v>8.20209975</v>
      </c>
      <c r="I1360" s="0" t="n">
        <v>13.9277367589951</v>
      </c>
      <c r="J1360" s="0" t="n">
        <v>130.009325504884</v>
      </c>
      <c r="K1360" s="0" t="n">
        <v>0.00593973</v>
      </c>
      <c r="L1360" s="0" t="n">
        <v>0.005</v>
      </c>
      <c r="M1360" s="0" t="n">
        <v>0</v>
      </c>
      <c r="N1360" s="0" t="n">
        <v>2.02931448114643</v>
      </c>
      <c r="O1360" s="0" t="n">
        <f aca="false">(N1360/2204.59)*EXP(L1360*M1360)</f>
        <v>0.000920495185565765</v>
      </c>
      <c r="P1360" s="0" t="n">
        <v>0.575296534612654</v>
      </c>
      <c r="Q1360" s="0" t="n">
        <v>0.0436657928861363</v>
      </c>
      <c r="R1360" s="0" t="n">
        <f aca="false">11.8457570192522*(I1360/Hoja4!$CE$2)</f>
        <v>0.152339054953381</v>
      </c>
      <c r="S1360" s="0" t="n">
        <v>1.14894745568521</v>
      </c>
      <c r="T1360" s="0" t="n">
        <v>5.58086552427142E-005</v>
      </c>
      <c r="U1360" s="0" t="n">
        <f aca="false">(SQRT(((P1360/G1360)^2)+((Q1360/H1360)^2)+((R1360/I1360)^2)+((S1360/J1360)^2)+((T1360/K1360)^2)))*O1360</f>
        <v>3.07381057494573E-005</v>
      </c>
      <c r="V1360" s="0" t="n">
        <f aca="false">O1360&gt;U1360</f>
        <v>1</v>
      </c>
      <c r="W1360" s="0" t="n">
        <v>110379.542252917</v>
      </c>
      <c r="X1360" s="0" t="n">
        <v>4.994E-006</v>
      </c>
      <c r="Y1360" s="0" t="n">
        <f aca="false">(W1360*X1360)*EXP(L1360*M1360)</f>
        <v>0.55123543401107</v>
      </c>
      <c r="Z1360" s="0" t="n">
        <v>63267.0248022963</v>
      </c>
      <c r="AA1360" s="0" t="n">
        <v>6507.82824848106</v>
      </c>
      <c r="AB1360" s="0" t="n">
        <f aca="false">X1360*0.1</f>
        <v>4.994E-007</v>
      </c>
      <c r="AC1360" s="0" t="n">
        <f aca="false">(SQRT(((AA1360/W1360)^2)+((AB1360/X1360)^2)))*Y1360</f>
        <v>0.0639911022318107</v>
      </c>
      <c r="AD1360" s="0" t="n">
        <v>5.223868284E-006</v>
      </c>
      <c r="AE1360" s="0" t="n">
        <f aca="false">(W1360*AD1360)*EXP(L1360*M1360)</f>
        <v>0.576608189977454</v>
      </c>
      <c r="AF1360" s="0" t="n">
        <v>63267.0248022963</v>
      </c>
      <c r="AG1360" s="0" t="n">
        <v>6507.82824848106</v>
      </c>
      <c r="AH1360" s="0" t="n">
        <f aca="false">AD1360*0.1</f>
        <v>5.223868284E-007</v>
      </c>
      <c r="AI1360" s="0" t="n">
        <f aca="false">(SQRT(((AG1360/W1360)^2)+((AH1360/AD1360)^2)))*AE1360</f>
        <v>0.0669365417314693</v>
      </c>
      <c r="AJ1360" s="0" t="n">
        <v>3.02832944E-007</v>
      </c>
      <c r="AK1360" s="0" t="n">
        <f aca="false">(W1360*AJ1360)*EXP(L1360*M1360)</f>
        <v>0.0334265617378234</v>
      </c>
      <c r="AL1360" s="0" t="n">
        <v>63267.0248022963</v>
      </c>
      <c r="AM1360" s="0" t="n">
        <v>6507.82824848106</v>
      </c>
      <c r="AN1360" s="0" t="n">
        <f aca="false">AJ1360*0.1</f>
        <v>3.02832944E-008</v>
      </c>
      <c r="AO1360" s="0" t="n">
        <f aca="false">(SQRT(((AM1360/W1360)^2)+((AN1360/AJ1360)^2)))*AK1360</f>
        <v>0.00388037923080981</v>
      </c>
    </row>
    <row r="1361" customFormat="false" ht="15" hidden="false" customHeight="false" outlineLevel="0" collapsed="false">
      <c r="A1361" s="42" t="s">
        <v>687</v>
      </c>
      <c r="B1361" s="32"/>
      <c r="C1361" s="0" t="s">
        <v>2154</v>
      </c>
      <c r="E1361" s="0" t="n">
        <v>7925.16</v>
      </c>
      <c r="F1361" s="0" t="n">
        <v>7925.16</v>
      </c>
      <c r="G1361" s="0" t="n">
        <f aca="false">(((F1361*3.7852*35.81)/1000)/(H1361^2))*1.2732</f>
        <v>20.3304844728077</v>
      </c>
      <c r="H1361" s="0" t="n">
        <v>8.20209975</v>
      </c>
      <c r="I1361" s="0" t="n">
        <v>10.99984806882</v>
      </c>
      <c r="J1361" s="0" t="n">
        <v>68.0020357347871</v>
      </c>
      <c r="K1361" s="0" t="n">
        <v>3.9836139795159</v>
      </c>
      <c r="L1361" s="0" t="n">
        <v>0.005</v>
      </c>
      <c r="M1361" s="0" t="n">
        <v>0</v>
      </c>
      <c r="N1361" s="0" t="n">
        <v>562.2527596007</v>
      </c>
      <c r="O1361" s="0" t="n">
        <f aca="false">(N1361/2204.59)*EXP(L1361*M1361)</f>
        <v>0.25503733555931</v>
      </c>
      <c r="P1361" s="0" t="n">
        <v>0.575296534612654</v>
      </c>
      <c r="Q1361" s="0" t="n">
        <v>0.0436657928861363</v>
      </c>
      <c r="R1361" s="0" t="n">
        <f aca="false">11.8457570192522*(I1361/Hoja4!$CE$2)</f>
        <v>0.120314340257227</v>
      </c>
      <c r="S1361" s="0" t="n">
        <v>0.388353619553598</v>
      </c>
      <c r="T1361" s="0" t="n">
        <v>0.0223763331258358</v>
      </c>
      <c r="U1361" s="0" t="n">
        <f aca="false">(SQRT(((P1361/G1361)^2)+((Q1361/H1361)^2)+((R1361/I1361)^2)+((S1361/J1361)^2)+((T1361/K1361)^2)))*O1361</f>
        <v>0.00811675253340468</v>
      </c>
      <c r="V1361" s="0" t="n">
        <f aca="false">O1361&gt;U1361</f>
        <v>1</v>
      </c>
      <c r="W1361" s="0" t="n">
        <v>87175.5559210898</v>
      </c>
      <c r="X1361" s="0" t="n">
        <v>4.994E-006</v>
      </c>
      <c r="Y1361" s="0" t="n">
        <f aca="false">(W1361*X1361)*EXP(L1361*M1361)</f>
        <v>0.435354726269923</v>
      </c>
      <c r="Z1361" s="0" t="n">
        <v>10477.0753117316</v>
      </c>
      <c r="AA1361" s="0" t="n">
        <v>804.406580767259</v>
      </c>
      <c r="AB1361" s="0" t="n">
        <f aca="false">X1361*0.1</f>
        <v>4.994E-007</v>
      </c>
      <c r="AC1361" s="0" t="n">
        <f aca="false">(SQRT(((AA1361/W1361)^2)+((AB1361/X1361)^2)))*Y1361</f>
        <v>0.0437204222833314</v>
      </c>
      <c r="AD1361" s="0" t="n">
        <v>5.223868284E-006</v>
      </c>
      <c r="AE1361" s="0" t="n">
        <f aca="false">(W1361*AD1361)*EXP(L1361*M1361)</f>
        <v>0.45539362171625</v>
      </c>
      <c r="AF1361" s="0" t="n">
        <v>10477.0753117316</v>
      </c>
      <c r="AG1361" s="0" t="n">
        <v>804.406580767259</v>
      </c>
      <c r="AH1361" s="0" t="n">
        <f aca="false">AD1361*0.1</f>
        <v>5.223868284E-007</v>
      </c>
      <c r="AI1361" s="0" t="n">
        <f aca="false">(SQRT(((AG1361/W1361)^2)+((AH1361/AD1361)^2)))*AE1361</f>
        <v>0.0457328248556231</v>
      </c>
      <c r="AJ1361" s="0" t="n">
        <v>3.02832944E-007</v>
      </c>
      <c r="AK1361" s="0" t="n">
        <f aca="false">(W1361*AJ1361)*EXP(L1361*M1361)</f>
        <v>0.0263996302444203</v>
      </c>
      <c r="AL1361" s="0" t="n">
        <v>10477.0753117316</v>
      </c>
      <c r="AM1361" s="0" t="n">
        <v>804.406580767259</v>
      </c>
      <c r="AN1361" s="0" t="n">
        <f aca="false">AJ1361*0.1</f>
        <v>3.02832944E-008</v>
      </c>
      <c r="AO1361" s="0" t="n">
        <f aca="false">(SQRT(((AM1361/W1361)^2)+((AN1361/AJ1361)^2)))*AK1361</f>
        <v>0.00265117825249989</v>
      </c>
    </row>
    <row r="1362" customFormat="false" ht="15" hidden="false" customHeight="false" outlineLevel="0" collapsed="false">
      <c r="A1362" s="42" t="s">
        <v>687</v>
      </c>
      <c r="B1362" s="40" t="s">
        <v>1896</v>
      </c>
      <c r="C1362" s="0" t="s">
        <v>2122</v>
      </c>
      <c r="E1362" s="0" t="n">
        <v>10000</v>
      </c>
      <c r="F1362" s="0" t="n">
        <v>10125.94</v>
      </c>
      <c r="G1362" s="0" t="n">
        <f aca="false">(((F1362*3.7852*35.81)/1000)/(H1362^2))*1.2732</f>
        <v>25.9761652689135</v>
      </c>
      <c r="H1362" s="0" t="n">
        <v>8.20209975</v>
      </c>
      <c r="I1362" s="0" t="n">
        <v>45.6922765602992</v>
      </c>
      <c r="J1362" s="0" t="n">
        <v>68.0016224983599</v>
      </c>
      <c r="K1362" s="0" t="n">
        <v>3.82238500207701</v>
      </c>
      <c r="L1362" s="0" t="n">
        <v>0.005</v>
      </c>
      <c r="M1362" s="0" t="n">
        <v>0</v>
      </c>
      <c r="N1362" s="0" t="n">
        <v>2357.19137832979</v>
      </c>
      <c r="O1362" s="0" t="n">
        <f aca="false">(N1362/2204.59)*EXP(L1362*M1362)</f>
        <v>1.06921984510943</v>
      </c>
      <c r="P1362" s="0" t="n">
        <v>0.693948706618423</v>
      </c>
      <c r="Q1362" s="0" t="n">
        <v>0.0696754411027923</v>
      </c>
      <c r="R1362" s="0" t="n">
        <f aca="false">30.3818643031628*(I1362/Hoja4!$DI$2)</f>
        <v>0.546567103342076</v>
      </c>
      <c r="S1362" s="0" t="n">
        <v>0.346725101597201</v>
      </c>
      <c r="T1362" s="0" t="n">
        <v>0.0215793379964769</v>
      </c>
      <c r="U1362" s="0" t="n">
        <f aca="false">(SQRT(((P1362/G1362)^2)+((Q1362/H1362)^2)+((R1362/I1362)^2)+((S1362/J1362)^2)+((T1362/K1362)^2)))*O1362</f>
        <v>0.0335878150817046</v>
      </c>
      <c r="V1362" s="0" t="n">
        <f aca="false">O1362&gt;U1362</f>
        <v>1</v>
      </c>
      <c r="W1362" s="0" t="n">
        <v>462677.250912996</v>
      </c>
      <c r="X1362" s="0" t="n">
        <v>4.994E-006</v>
      </c>
      <c r="Y1362" s="0" t="n">
        <f aca="false">(W1362*X1362)*EXP(L1362*M1362)</f>
        <v>2.3106101910595</v>
      </c>
      <c r="Z1362" s="0" t="n">
        <v>69533.9091045545</v>
      </c>
      <c r="AA1362" s="0" t="n">
        <v>3748.14709444969</v>
      </c>
      <c r="AB1362" s="0" t="n">
        <f aca="false">X1362*0.1</f>
        <v>4.994E-007</v>
      </c>
      <c r="AC1362" s="0" t="n">
        <f aca="false">(SQRT(((AA1362/W1362)^2)+((AB1362/X1362)^2)))*Y1362</f>
        <v>0.23181796156828</v>
      </c>
      <c r="AD1362" s="0" t="n">
        <v>5.223868284E-006</v>
      </c>
      <c r="AE1362" s="0" t="n">
        <f aca="false">(W1362*AD1362)*EXP(L1362*M1362)</f>
        <v>2.41696501677271</v>
      </c>
      <c r="AF1362" s="0" t="n">
        <v>69533.9091045545</v>
      </c>
      <c r="AG1362" s="0" t="n">
        <v>3748.14709444969</v>
      </c>
      <c r="AH1362" s="0" t="n">
        <f aca="false">AD1362*0.1</f>
        <v>5.223868284E-007</v>
      </c>
      <c r="AI1362" s="0" t="n">
        <f aca="false">(SQRT(((AG1362/W1362)^2)+((AH1362/AD1362)^2)))*AE1362</f>
        <v>0.242488285362048</v>
      </c>
      <c r="AJ1362" s="0" t="n">
        <v>3.02832944E-007</v>
      </c>
      <c r="AK1362" s="0" t="n">
        <f aca="false">(W1362*AJ1362)*EXP(L1362*M1362)</f>
        <v>0.140113914015809</v>
      </c>
      <c r="AL1362" s="0" t="n">
        <v>69533.9091045545</v>
      </c>
      <c r="AM1362" s="0" t="n">
        <v>3748.14709444969</v>
      </c>
      <c r="AN1362" s="0" t="n">
        <f aca="false">AJ1362*0.1</f>
        <v>3.02832944E-008</v>
      </c>
      <c r="AO1362" s="0" t="n">
        <f aca="false">(SQRT(((AM1362/W1362)^2)+((AN1362/AJ1362)^2)))*AK1362</f>
        <v>0.0140572919050463</v>
      </c>
    </row>
    <row r="1363" customFormat="false" ht="15" hidden="false" customHeight="false" outlineLevel="0" collapsed="false">
      <c r="A1363" s="42" t="s">
        <v>687</v>
      </c>
      <c r="B1363" s="32"/>
      <c r="C1363" s="0" t="s">
        <v>2122</v>
      </c>
      <c r="E1363" s="0" t="n">
        <v>7925.16</v>
      </c>
      <c r="F1363" s="0" t="n">
        <v>7925.16</v>
      </c>
      <c r="G1363" s="0" t="n">
        <f aca="false">(((F1363*3.7852*35.81)/1000)/(H1363^2))*1.2732</f>
        <v>20.3304844728077</v>
      </c>
      <c r="H1363" s="0" t="n">
        <v>8.20209975</v>
      </c>
      <c r="I1363" s="0" t="n">
        <v>58.3808088307361</v>
      </c>
      <c r="J1363" s="0" t="n">
        <v>68.0016224983599</v>
      </c>
      <c r="K1363" s="0" t="n">
        <v>3.82238500207701</v>
      </c>
      <c r="L1363" s="0" t="n">
        <v>0.005</v>
      </c>
      <c r="M1363" s="0" t="n">
        <v>0</v>
      </c>
      <c r="N1363" s="0" t="n">
        <v>1948.59743814778</v>
      </c>
      <c r="O1363" s="0" t="n">
        <f aca="false">(N1363/2204.59)*EXP(L1363*M1363)</f>
        <v>0.883882008966648</v>
      </c>
      <c r="P1363" s="0" t="n">
        <v>0.575296534612654</v>
      </c>
      <c r="Q1363" s="0" t="n">
        <v>0.0436657928861363</v>
      </c>
      <c r="R1363" s="0" t="n">
        <f aca="false">11.8457570192522*(I1363/Hoja4!$CE$2)</f>
        <v>0.638558683193408</v>
      </c>
      <c r="S1363" s="0" t="n">
        <v>0.346725101597201</v>
      </c>
      <c r="T1363" s="0" t="n">
        <v>0.0215793379964769</v>
      </c>
      <c r="U1363" s="0" t="n">
        <f aca="false">(SQRT(((P1363/G1363)^2)+((Q1363/H1363)^2)+((R1363/I1363)^2)+((S1363/J1363)^2)+((T1363/K1363)^2)))*O1363</f>
        <v>0.0280426246938129</v>
      </c>
      <c r="V1363" s="0" t="n">
        <f aca="false">O1363&gt;U1363</f>
        <v>1</v>
      </c>
      <c r="W1363" s="0" t="n">
        <v>462677.250912996</v>
      </c>
      <c r="X1363" s="0" t="n">
        <v>4.994E-006</v>
      </c>
      <c r="Y1363" s="0" t="n">
        <f aca="false">(W1363*X1363)*EXP(L1363*M1363)</f>
        <v>2.3106101910595</v>
      </c>
      <c r="Z1363" s="0" t="n">
        <v>69533.9091045545</v>
      </c>
      <c r="AA1363" s="0" t="n">
        <v>3748.14709444969</v>
      </c>
      <c r="AB1363" s="0" t="n">
        <f aca="false">X1363*0.1</f>
        <v>4.994E-007</v>
      </c>
      <c r="AC1363" s="0" t="n">
        <f aca="false">(SQRT(((AA1363/W1363)^2)+((AB1363/X1363)^2)))*Y1363</f>
        <v>0.23181796156828</v>
      </c>
      <c r="AD1363" s="0" t="n">
        <v>5.223868284E-006</v>
      </c>
      <c r="AE1363" s="0" t="n">
        <f aca="false">(W1363*AD1363)*EXP(L1363*M1363)</f>
        <v>2.41696501677271</v>
      </c>
      <c r="AF1363" s="0" t="n">
        <v>69533.9091045545</v>
      </c>
      <c r="AG1363" s="0" t="n">
        <v>3748.14709444969</v>
      </c>
      <c r="AH1363" s="0" t="n">
        <f aca="false">AD1363*0.1</f>
        <v>5.223868284E-007</v>
      </c>
      <c r="AI1363" s="0" t="n">
        <f aca="false">(SQRT(((AG1363/W1363)^2)+((AH1363/AD1363)^2)))*AE1363</f>
        <v>0.242488285362048</v>
      </c>
      <c r="AJ1363" s="0" t="n">
        <v>3.02832944E-007</v>
      </c>
      <c r="AK1363" s="0" t="n">
        <f aca="false">(W1363*AJ1363)*EXP(L1363*M1363)</f>
        <v>0.140113914015809</v>
      </c>
      <c r="AL1363" s="0" t="n">
        <v>69533.9091045545</v>
      </c>
      <c r="AM1363" s="0" t="n">
        <v>3748.14709444969</v>
      </c>
      <c r="AN1363" s="0" t="n">
        <f aca="false">AJ1363*0.1</f>
        <v>3.02832944E-008</v>
      </c>
      <c r="AO1363" s="0" t="n">
        <f aca="false">(SQRT(((AM1363/W1363)^2)+((AN1363/AJ1363)^2)))*AK1363</f>
        <v>0.0140572919050463</v>
      </c>
    </row>
    <row r="1364" customFormat="false" ht="15" hidden="false" customHeight="false" outlineLevel="0" collapsed="false">
      <c r="A1364" s="42" t="s">
        <v>687</v>
      </c>
      <c r="B1364" s="32"/>
      <c r="C1364" s="0" t="s">
        <v>2153</v>
      </c>
      <c r="E1364" s="0" t="n">
        <v>7925.16</v>
      </c>
      <c r="F1364" s="0" t="n">
        <v>7925.16</v>
      </c>
      <c r="G1364" s="0" t="n">
        <f aca="false">(((F1364*3.7852*35.81)/1000)/(H1364^2))*1.2732</f>
        <v>20.3304844728077</v>
      </c>
      <c r="H1364" s="0" t="n">
        <v>8.20209975</v>
      </c>
      <c r="I1364" s="0" t="n">
        <v>13.9277367589951</v>
      </c>
      <c r="J1364" s="0" t="n">
        <v>130.009325504884</v>
      </c>
      <c r="K1364" s="0" t="n">
        <v>0.00593973</v>
      </c>
      <c r="L1364" s="0" t="n">
        <v>0.005</v>
      </c>
      <c r="M1364" s="0" t="n">
        <v>0</v>
      </c>
      <c r="N1364" s="0" t="n">
        <v>2.02931448114643</v>
      </c>
      <c r="O1364" s="0" t="n">
        <f aca="false">(N1364/2204.59)*EXP(L1364*M1364)</f>
        <v>0.000920495185565765</v>
      </c>
      <c r="P1364" s="0" t="n">
        <v>0.575296534612654</v>
      </c>
      <c r="Q1364" s="0" t="n">
        <v>0.0436657928861363</v>
      </c>
      <c r="R1364" s="0" t="n">
        <f aca="false">11.8457570192522*(I1364/Hoja4!$CE$2)</f>
        <v>0.152339054953381</v>
      </c>
      <c r="S1364" s="0" t="n">
        <v>1.14894745568521</v>
      </c>
      <c r="T1364" s="0" t="n">
        <v>5.58086552427142E-005</v>
      </c>
      <c r="U1364" s="0" t="n">
        <f aca="false">(SQRT(((P1364/G1364)^2)+((Q1364/H1364)^2)+((R1364/I1364)^2)+((S1364/J1364)^2)+((T1364/K1364)^2)))*O1364</f>
        <v>3.07381057494573E-005</v>
      </c>
      <c r="V1364" s="0" t="n">
        <f aca="false">O1364&gt;U1364</f>
        <v>1</v>
      </c>
      <c r="W1364" s="0" t="n">
        <v>110379.542252917</v>
      </c>
      <c r="X1364" s="0" t="n">
        <v>4.994E-006</v>
      </c>
      <c r="Y1364" s="0" t="n">
        <f aca="false">(W1364*X1364)*EXP(L1364*M1364)</f>
        <v>0.55123543401107</v>
      </c>
      <c r="Z1364" s="0" t="n">
        <v>63267.0248022963</v>
      </c>
      <c r="AA1364" s="0" t="n">
        <v>6507.82824848106</v>
      </c>
      <c r="AB1364" s="0" t="n">
        <f aca="false">X1364*0.1</f>
        <v>4.994E-007</v>
      </c>
      <c r="AC1364" s="0" t="n">
        <f aca="false">(SQRT(((AA1364/W1364)^2)+((AB1364/X1364)^2)))*Y1364</f>
        <v>0.0639911022318107</v>
      </c>
      <c r="AD1364" s="0" t="n">
        <v>5.223868284E-006</v>
      </c>
      <c r="AE1364" s="0" t="n">
        <f aca="false">(W1364*AD1364)*EXP(L1364*M1364)</f>
        <v>0.576608189977454</v>
      </c>
      <c r="AF1364" s="0" t="n">
        <v>63267.0248022963</v>
      </c>
      <c r="AG1364" s="0" t="n">
        <v>6507.82824848106</v>
      </c>
      <c r="AH1364" s="0" t="n">
        <f aca="false">AD1364*0.1</f>
        <v>5.223868284E-007</v>
      </c>
      <c r="AI1364" s="0" t="n">
        <f aca="false">(SQRT(((AG1364/W1364)^2)+((AH1364/AD1364)^2)))*AE1364</f>
        <v>0.0669365417314693</v>
      </c>
      <c r="AJ1364" s="0" t="n">
        <v>3.02832944E-007</v>
      </c>
      <c r="AK1364" s="0" t="n">
        <f aca="false">(W1364*AJ1364)*EXP(L1364*M1364)</f>
        <v>0.0334265617378234</v>
      </c>
      <c r="AL1364" s="0" t="n">
        <v>63267.0248022963</v>
      </c>
      <c r="AM1364" s="0" t="n">
        <v>6507.82824848106</v>
      </c>
      <c r="AN1364" s="0" t="n">
        <f aca="false">AJ1364*0.1</f>
        <v>3.02832944E-008</v>
      </c>
      <c r="AO1364" s="0" t="n">
        <f aca="false">(SQRT(((AM1364/W1364)^2)+((AN1364/AJ1364)^2)))*AK1364</f>
        <v>0.00388037923080981</v>
      </c>
    </row>
    <row r="1365" customFormat="false" ht="15" hidden="false" customHeight="false" outlineLevel="0" collapsed="false">
      <c r="A1365" s="42" t="s">
        <v>687</v>
      </c>
      <c r="B1365" s="32"/>
      <c r="C1365" s="0" t="s">
        <v>2154</v>
      </c>
      <c r="E1365" s="0" t="n">
        <v>7925.16</v>
      </c>
      <c r="F1365" s="0" t="n">
        <v>7925.16</v>
      </c>
      <c r="G1365" s="0" t="n">
        <f aca="false">(((F1365*3.7852*35.81)/1000)/(H1365^2))*1.2732</f>
        <v>20.3304844728077</v>
      </c>
      <c r="H1365" s="0" t="n">
        <v>8.20209975</v>
      </c>
      <c r="I1365" s="0" t="n">
        <v>10.99984806882</v>
      </c>
      <c r="J1365" s="0" t="n">
        <v>68.0020357347871</v>
      </c>
      <c r="K1365" s="0" t="n">
        <v>3.9836139795159</v>
      </c>
      <c r="L1365" s="0" t="n">
        <v>0.005</v>
      </c>
      <c r="M1365" s="0" t="n">
        <v>0</v>
      </c>
      <c r="N1365" s="0" t="n">
        <v>562.2527596007</v>
      </c>
      <c r="O1365" s="0" t="n">
        <f aca="false">(N1365/2204.59)*EXP(L1365*M1365)</f>
        <v>0.25503733555931</v>
      </c>
      <c r="P1365" s="0" t="n">
        <v>0.575296534612654</v>
      </c>
      <c r="Q1365" s="0" t="n">
        <v>0.0436657928861363</v>
      </c>
      <c r="R1365" s="0" t="n">
        <f aca="false">11.8457570192522*(I1365/Hoja4!$CE$2)</f>
        <v>0.120314340257227</v>
      </c>
      <c r="S1365" s="0" t="n">
        <v>0.388353619553598</v>
      </c>
      <c r="T1365" s="0" t="n">
        <v>0.0223763331258358</v>
      </c>
      <c r="U1365" s="0" t="n">
        <f aca="false">(SQRT(((P1365/G1365)^2)+((Q1365/H1365)^2)+((R1365/I1365)^2)+((S1365/J1365)^2)+((T1365/K1365)^2)))*O1365</f>
        <v>0.00811675253340468</v>
      </c>
      <c r="V1365" s="0" t="n">
        <f aca="false">O1365&gt;U1365</f>
        <v>1</v>
      </c>
      <c r="W1365" s="0" t="n">
        <v>87175.5559210898</v>
      </c>
      <c r="X1365" s="0" t="n">
        <v>4.994E-006</v>
      </c>
      <c r="Y1365" s="0" t="n">
        <f aca="false">(W1365*X1365)*EXP(L1365*M1365)</f>
        <v>0.435354726269923</v>
      </c>
      <c r="Z1365" s="0" t="n">
        <v>10477.0753117316</v>
      </c>
      <c r="AA1365" s="0" t="n">
        <v>804.406580767259</v>
      </c>
      <c r="AB1365" s="0" t="n">
        <f aca="false">X1365*0.1</f>
        <v>4.994E-007</v>
      </c>
      <c r="AC1365" s="0" t="n">
        <f aca="false">(SQRT(((AA1365/W1365)^2)+((AB1365/X1365)^2)))*Y1365</f>
        <v>0.0437204222833314</v>
      </c>
      <c r="AD1365" s="0" t="n">
        <v>5.223868284E-006</v>
      </c>
      <c r="AE1365" s="0" t="n">
        <f aca="false">(W1365*AD1365)*EXP(L1365*M1365)</f>
        <v>0.45539362171625</v>
      </c>
      <c r="AF1365" s="0" t="n">
        <v>10477.0753117316</v>
      </c>
      <c r="AG1365" s="0" t="n">
        <v>804.406580767259</v>
      </c>
      <c r="AH1365" s="0" t="n">
        <f aca="false">AD1365*0.1</f>
        <v>5.223868284E-007</v>
      </c>
      <c r="AI1365" s="0" t="n">
        <f aca="false">(SQRT(((AG1365/W1365)^2)+((AH1365/AD1365)^2)))*AE1365</f>
        <v>0.0457328248556231</v>
      </c>
      <c r="AJ1365" s="0" t="n">
        <v>3.02832944E-007</v>
      </c>
      <c r="AK1365" s="0" t="n">
        <f aca="false">(W1365*AJ1365)*EXP(L1365*M1365)</f>
        <v>0.0263996302444203</v>
      </c>
      <c r="AL1365" s="0" t="n">
        <v>10477.0753117316</v>
      </c>
      <c r="AM1365" s="0" t="n">
        <v>804.406580767259</v>
      </c>
      <c r="AN1365" s="0" t="n">
        <f aca="false">AJ1365*0.1</f>
        <v>3.02832944E-008</v>
      </c>
      <c r="AO1365" s="0" t="n">
        <f aca="false">(SQRT(((AM1365/W1365)^2)+((AN1365/AJ1365)^2)))*AK1365</f>
        <v>0.00265117825249989</v>
      </c>
    </row>
    <row r="1366" customFormat="false" ht="15" hidden="false" customHeight="false" outlineLevel="0" collapsed="false">
      <c r="A1366" s="42" t="s">
        <v>687</v>
      </c>
      <c r="B1366" s="40" t="s">
        <v>1900</v>
      </c>
      <c r="C1366" s="0" t="s">
        <v>2122</v>
      </c>
      <c r="E1366" s="0" t="n">
        <v>10000</v>
      </c>
      <c r="F1366" s="0" t="n">
        <v>10125.94</v>
      </c>
      <c r="G1366" s="0" t="n">
        <f aca="false">(((F1366*3.7852*35.81)/1000)/(H1366^2))*1.2732</f>
        <v>25.9761652689135</v>
      </c>
      <c r="H1366" s="0" t="n">
        <v>8.20209975</v>
      </c>
      <c r="I1366" s="0" t="n">
        <v>45.6922765602992</v>
      </c>
      <c r="J1366" s="0" t="n">
        <v>68.0016224983599</v>
      </c>
      <c r="K1366" s="0" t="n">
        <v>3.82238500207701</v>
      </c>
      <c r="L1366" s="0" t="n">
        <v>0.005</v>
      </c>
      <c r="M1366" s="0" t="n">
        <v>0</v>
      </c>
      <c r="N1366" s="0" t="n">
        <v>2357.19137832979</v>
      </c>
      <c r="O1366" s="0" t="n">
        <f aca="false">(N1366/2204.59)*EXP(L1366*M1366)</f>
        <v>1.06921984510943</v>
      </c>
      <c r="P1366" s="0" t="n">
        <v>0.693948706618423</v>
      </c>
      <c r="Q1366" s="0" t="n">
        <v>0.0696754411027923</v>
      </c>
      <c r="R1366" s="0" t="n">
        <f aca="false">30.3818643031628*(I1366/Hoja4!$DI$2)</f>
        <v>0.546567103342076</v>
      </c>
      <c r="S1366" s="0" t="n">
        <v>0.346725101597201</v>
      </c>
      <c r="T1366" s="0" t="n">
        <v>0.0215793379964769</v>
      </c>
      <c r="U1366" s="0" t="n">
        <f aca="false">(SQRT(((P1366/G1366)^2)+((Q1366/H1366)^2)+((R1366/I1366)^2)+((S1366/J1366)^2)+((T1366/K1366)^2)))*O1366</f>
        <v>0.0335878150817046</v>
      </c>
      <c r="V1366" s="0" t="n">
        <f aca="false">O1366&gt;U1366</f>
        <v>1</v>
      </c>
      <c r="W1366" s="0" t="n">
        <v>462677.250912996</v>
      </c>
      <c r="X1366" s="0" t="n">
        <v>4.994E-006</v>
      </c>
      <c r="Y1366" s="0" t="n">
        <f aca="false">(W1366*X1366)*EXP(L1366*M1366)</f>
        <v>2.3106101910595</v>
      </c>
      <c r="Z1366" s="0" t="n">
        <v>69533.9091045545</v>
      </c>
      <c r="AA1366" s="0" t="n">
        <v>3748.14709444969</v>
      </c>
      <c r="AB1366" s="0" t="n">
        <f aca="false">X1366*0.1</f>
        <v>4.994E-007</v>
      </c>
      <c r="AC1366" s="0" t="n">
        <f aca="false">(SQRT(((AA1366/W1366)^2)+((AB1366/X1366)^2)))*Y1366</f>
        <v>0.23181796156828</v>
      </c>
      <c r="AD1366" s="0" t="n">
        <v>5.223868284E-006</v>
      </c>
      <c r="AE1366" s="0" t="n">
        <f aca="false">(W1366*AD1366)*EXP(L1366*M1366)</f>
        <v>2.41696501677271</v>
      </c>
      <c r="AF1366" s="0" t="n">
        <v>69533.9091045545</v>
      </c>
      <c r="AG1366" s="0" t="n">
        <v>3748.14709444969</v>
      </c>
      <c r="AH1366" s="0" t="n">
        <f aca="false">AD1366*0.1</f>
        <v>5.223868284E-007</v>
      </c>
      <c r="AI1366" s="0" t="n">
        <f aca="false">(SQRT(((AG1366/W1366)^2)+((AH1366/AD1366)^2)))*AE1366</f>
        <v>0.242488285362048</v>
      </c>
      <c r="AJ1366" s="0" t="n">
        <v>3.02832944E-007</v>
      </c>
      <c r="AK1366" s="0" t="n">
        <f aca="false">(W1366*AJ1366)*EXP(L1366*M1366)</f>
        <v>0.140113914015809</v>
      </c>
      <c r="AL1366" s="0" t="n">
        <v>69533.9091045545</v>
      </c>
      <c r="AM1366" s="0" t="n">
        <v>3748.14709444969</v>
      </c>
      <c r="AN1366" s="0" t="n">
        <f aca="false">AJ1366*0.1</f>
        <v>3.02832944E-008</v>
      </c>
      <c r="AO1366" s="0" t="n">
        <f aca="false">(SQRT(((AM1366/W1366)^2)+((AN1366/AJ1366)^2)))*AK1366</f>
        <v>0.0140572919050463</v>
      </c>
    </row>
    <row r="1367" customFormat="false" ht="15" hidden="false" customHeight="false" outlineLevel="0" collapsed="false">
      <c r="A1367" s="42" t="s">
        <v>687</v>
      </c>
      <c r="B1367" s="32"/>
      <c r="C1367" s="0" t="s">
        <v>2122</v>
      </c>
      <c r="E1367" s="0" t="n">
        <v>7925.16</v>
      </c>
      <c r="F1367" s="0" t="n">
        <v>7925.16</v>
      </c>
      <c r="G1367" s="0" t="n">
        <f aca="false">(((F1367*3.7852*35.81)/1000)/(H1367^2))*1.2732</f>
        <v>20.3304844728077</v>
      </c>
      <c r="H1367" s="0" t="n">
        <v>8.20209975</v>
      </c>
      <c r="I1367" s="0" t="n">
        <v>58.3808088307361</v>
      </c>
      <c r="J1367" s="0" t="n">
        <v>68.0016224983599</v>
      </c>
      <c r="K1367" s="0" t="n">
        <v>3.82238500207701</v>
      </c>
      <c r="L1367" s="0" t="n">
        <v>0.005</v>
      </c>
      <c r="M1367" s="0" t="n">
        <v>0</v>
      </c>
      <c r="N1367" s="0" t="n">
        <v>1948.59743814778</v>
      </c>
      <c r="O1367" s="0" t="n">
        <f aca="false">(N1367/2204.59)*EXP(L1367*M1367)</f>
        <v>0.883882008966648</v>
      </c>
      <c r="P1367" s="0" t="n">
        <v>0.575296534612654</v>
      </c>
      <c r="Q1367" s="0" t="n">
        <v>0.0436657928861363</v>
      </c>
      <c r="R1367" s="0" t="n">
        <f aca="false">11.8457570192522*(I1367/Hoja4!$CE$2)</f>
        <v>0.638558683193408</v>
      </c>
      <c r="S1367" s="0" t="n">
        <v>0.346725101597201</v>
      </c>
      <c r="T1367" s="0" t="n">
        <v>0.0215793379964769</v>
      </c>
      <c r="U1367" s="0" t="n">
        <f aca="false">(SQRT(((P1367/G1367)^2)+((Q1367/H1367)^2)+((R1367/I1367)^2)+((S1367/J1367)^2)+((T1367/K1367)^2)))*O1367</f>
        <v>0.0280426246938129</v>
      </c>
      <c r="V1367" s="0" t="n">
        <f aca="false">O1367&gt;U1367</f>
        <v>1</v>
      </c>
      <c r="W1367" s="0" t="n">
        <v>462677.250912996</v>
      </c>
      <c r="X1367" s="0" t="n">
        <v>4.994E-006</v>
      </c>
      <c r="Y1367" s="0" t="n">
        <f aca="false">(W1367*X1367)*EXP(L1367*M1367)</f>
        <v>2.3106101910595</v>
      </c>
      <c r="Z1367" s="0" t="n">
        <v>69533.9091045545</v>
      </c>
      <c r="AA1367" s="0" t="n">
        <v>3748.14709444969</v>
      </c>
      <c r="AB1367" s="0" t="n">
        <f aca="false">X1367*0.1</f>
        <v>4.994E-007</v>
      </c>
      <c r="AC1367" s="0" t="n">
        <f aca="false">(SQRT(((AA1367/W1367)^2)+((AB1367/X1367)^2)))*Y1367</f>
        <v>0.23181796156828</v>
      </c>
      <c r="AD1367" s="0" t="n">
        <v>5.223868284E-006</v>
      </c>
      <c r="AE1367" s="0" t="n">
        <f aca="false">(W1367*AD1367)*EXP(L1367*M1367)</f>
        <v>2.41696501677271</v>
      </c>
      <c r="AF1367" s="0" t="n">
        <v>69533.9091045545</v>
      </c>
      <c r="AG1367" s="0" t="n">
        <v>3748.14709444969</v>
      </c>
      <c r="AH1367" s="0" t="n">
        <f aca="false">AD1367*0.1</f>
        <v>5.223868284E-007</v>
      </c>
      <c r="AI1367" s="0" t="n">
        <f aca="false">(SQRT(((AG1367/W1367)^2)+((AH1367/AD1367)^2)))*AE1367</f>
        <v>0.242488285362048</v>
      </c>
      <c r="AJ1367" s="0" t="n">
        <v>3.02832944E-007</v>
      </c>
      <c r="AK1367" s="0" t="n">
        <f aca="false">(W1367*AJ1367)*EXP(L1367*M1367)</f>
        <v>0.140113914015809</v>
      </c>
      <c r="AL1367" s="0" t="n">
        <v>69533.9091045545</v>
      </c>
      <c r="AM1367" s="0" t="n">
        <v>3748.14709444969</v>
      </c>
      <c r="AN1367" s="0" t="n">
        <f aca="false">AJ1367*0.1</f>
        <v>3.02832944E-008</v>
      </c>
      <c r="AO1367" s="0" t="n">
        <f aca="false">(SQRT(((AM1367/W1367)^2)+((AN1367/AJ1367)^2)))*AK1367</f>
        <v>0.0140572919050463</v>
      </c>
    </row>
    <row r="1368" customFormat="false" ht="15" hidden="false" customHeight="false" outlineLevel="0" collapsed="false">
      <c r="A1368" s="42" t="s">
        <v>687</v>
      </c>
      <c r="B1368" s="32"/>
      <c r="C1368" s="0" t="s">
        <v>2153</v>
      </c>
      <c r="E1368" s="0" t="n">
        <v>7925.16</v>
      </c>
      <c r="F1368" s="0" t="n">
        <v>7925.16</v>
      </c>
      <c r="G1368" s="0" t="n">
        <f aca="false">(((F1368*3.7852*35.81)/1000)/(H1368^2))*1.2732</f>
        <v>20.3304844728077</v>
      </c>
      <c r="H1368" s="0" t="n">
        <v>8.20209975</v>
      </c>
      <c r="I1368" s="0" t="n">
        <v>13.9277367589951</v>
      </c>
      <c r="J1368" s="0" t="n">
        <v>130.009325504884</v>
      </c>
      <c r="K1368" s="0" t="n">
        <v>0.00593973</v>
      </c>
      <c r="L1368" s="0" t="n">
        <v>0.005</v>
      </c>
      <c r="M1368" s="0" t="n">
        <v>0</v>
      </c>
      <c r="N1368" s="0" t="n">
        <v>2.02931448114643</v>
      </c>
      <c r="O1368" s="0" t="n">
        <f aca="false">(N1368/2204.59)*EXP(L1368*M1368)</f>
        <v>0.000920495185565765</v>
      </c>
      <c r="P1368" s="0" t="n">
        <v>0.575296534612654</v>
      </c>
      <c r="Q1368" s="0" t="n">
        <v>0.0436657928861363</v>
      </c>
      <c r="R1368" s="0" t="n">
        <f aca="false">11.8457570192522*(I1368/Hoja4!$CE$2)</f>
        <v>0.152339054953381</v>
      </c>
      <c r="S1368" s="0" t="n">
        <v>1.14894745568521</v>
      </c>
      <c r="T1368" s="0" t="n">
        <v>5.58086552427142E-005</v>
      </c>
      <c r="U1368" s="0" t="n">
        <f aca="false">(SQRT(((P1368/G1368)^2)+((Q1368/H1368)^2)+((R1368/I1368)^2)+((S1368/J1368)^2)+((T1368/K1368)^2)))*O1368</f>
        <v>3.07381057494573E-005</v>
      </c>
      <c r="V1368" s="0" t="n">
        <f aca="false">O1368&gt;U1368</f>
        <v>1</v>
      </c>
      <c r="W1368" s="0" t="n">
        <v>110379.542252917</v>
      </c>
      <c r="X1368" s="0" t="n">
        <v>4.994E-006</v>
      </c>
      <c r="Y1368" s="0" t="n">
        <f aca="false">(W1368*X1368)*EXP(L1368*M1368)</f>
        <v>0.55123543401107</v>
      </c>
      <c r="Z1368" s="0" t="n">
        <v>63267.0248022963</v>
      </c>
      <c r="AA1368" s="0" t="n">
        <v>6507.82824848106</v>
      </c>
      <c r="AB1368" s="0" t="n">
        <f aca="false">X1368*0.1</f>
        <v>4.994E-007</v>
      </c>
      <c r="AC1368" s="0" t="n">
        <f aca="false">(SQRT(((AA1368/W1368)^2)+((AB1368/X1368)^2)))*Y1368</f>
        <v>0.0639911022318107</v>
      </c>
      <c r="AD1368" s="0" t="n">
        <v>5.223868284E-006</v>
      </c>
      <c r="AE1368" s="0" t="n">
        <f aca="false">(W1368*AD1368)*EXP(L1368*M1368)</f>
        <v>0.576608189977454</v>
      </c>
      <c r="AF1368" s="0" t="n">
        <v>63267.0248022963</v>
      </c>
      <c r="AG1368" s="0" t="n">
        <v>6507.82824848106</v>
      </c>
      <c r="AH1368" s="0" t="n">
        <f aca="false">AD1368*0.1</f>
        <v>5.223868284E-007</v>
      </c>
      <c r="AI1368" s="0" t="n">
        <f aca="false">(SQRT(((AG1368/W1368)^2)+((AH1368/AD1368)^2)))*AE1368</f>
        <v>0.0669365417314693</v>
      </c>
      <c r="AJ1368" s="0" t="n">
        <v>3.02832944E-007</v>
      </c>
      <c r="AK1368" s="0" t="n">
        <f aca="false">(W1368*AJ1368)*EXP(L1368*M1368)</f>
        <v>0.0334265617378234</v>
      </c>
      <c r="AL1368" s="0" t="n">
        <v>63267.0248022963</v>
      </c>
      <c r="AM1368" s="0" t="n">
        <v>6507.82824848106</v>
      </c>
      <c r="AN1368" s="0" t="n">
        <f aca="false">AJ1368*0.1</f>
        <v>3.02832944E-008</v>
      </c>
      <c r="AO1368" s="0" t="n">
        <f aca="false">(SQRT(((AM1368/W1368)^2)+((AN1368/AJ1368)^2)))*AK1368</f>
        <v>0.00388037923080981</v>
      </c>
    </row>
    <row r="1369" customFormat="false" ht="15" hidden="false" customHeight="false" outlineLevel="0" collapsed="false">
      <c r="A1369" s="42" t="s">
        <v>687</v>
      </c>
      <c r="B1369" s="32"/>
      <c r="C1369" s="0" t="s">
        <v>2154</v>
      </c>
      <c r="E1369" s="0" t="n">
        <v>7925.16</v>
      </c>
      <c r="F1369" s="0" t="n">
        <v>7925.16</v>
      </c>
      <c r="G1369" s="0" t="n">
        <f aca="false">(((F1369*3.7852*35.81)/1000)/(H1369^2))*1.2732</f>
        <v>20.3304844728077</v>
      </c>
      <c r="H1369" s="0" t="n">
        <v>8.20209975</v>
      </c>
      <c r="I1369" s="0" t="n">
        <v>10.99984806882</v>
      </c>
      <c r="J1369" s="0" t="n">
        <v>68.0020357347871</v>
      </c>
      <c r="K1369" s="0" t="n">
        <v>3.9836139795159</v>
      </c>
      <c r="L1369" s="0" t="n">
        <v>0.005</v>
      </c>
      <c r="M1369" s="0" t="n">
        <v>0</v>
      </c>
      <c r="N1369" s="0" t="n">
        <v>562.2527596007</v>
      </c>
      <c r="O1369" s="0" t="n">
        <f aca="false">(N1369/2204.59)*EXP(L1369*M1369)</f>
        <v>0.25503733555931</v>
      </c>
      <c r="P1369" s="0" t="n">
        <v>0.575296534612654</v>
      </c>
      <c r="Q1369" s="0" t="n">
        <v>0.0436657928861363</v>
      </c>
      <c r="R1369" s="0" t="n">
        <f aca="false">11.8457570192522*(I1369/Hoja4!$CE$2)</f>
        <v>0.120314340257227</v>
      </c>
      <c r="S1369" s="0" t="n">
        <v>0.388353619553598</v>
      </c>
      <c r="T1369" s="0" t="n">
        <v>0.0223763331258358</v>
      </c>
      <c r="U1369" s="0" t="n">
        <f aca="false">(SQRT(((P1369/G1369)^2)+((Q1369/H1369)^2)+((R1369/I1369)^2)+((S1369/J1369)^2)+((T1369/K1369)^2)))*O1369</f>
        <v>0.00811675253340468</v>
      </c>
      <c r="V1369" s="0" t="n">
        <f aca="false">O1369&gt;U1369</f>
        <v>1</v>
      </c>
      <c r="W1369" s="0" t="n">
        <v>87175.5559210898</v>
      </c>
      <c r="X1369" s="0" t="n">
        <v>4.994E-006</v>
      </c>
      <c r="Y1369" s="0" t="n">
        <f aca="false">(W1369*X1369)*EXP(L1369*M1369)</f>
        <v>0.435354726269923</v>
      </c>
      <c r="Z1369" s="0" t="n">
        <v>10477.0753117316</v>
      </c>
      <c r="AA1369" s="0" t="n">
        <v>804.406580767259</v>
      </c>
      <c r="AB1369" s="0" t="n">
        <f aca="false">X1369*0.1</f>
        <v>4.994E-007</v>
      </c>
      <c r="AC1369" s="0" t="n">
        <f aca="false">(SQRT(((AA1369/W1369)^2)+((AB1369/X1369)^2)))*Y1369</f>
        <v>0.0437204222833314</v>
      </c>
      <c r="AD1369" s="0" t="n">
        <v>5.223868284E-006</v>
      </c>
      <c r="AE1369" s="0" t="n">
        <f aca="false">(W1369*AD1369)*EXP(L1369*M1369)</f>
        <v>0.45539362171625</v>
      </c>
      <c r="AF1369" s="0" t="n">
        <v>10477.0753117316</v>
      </c>
      <c r="AG1369" s="0" t="n">
        <v>804.406580767259</v>
      </c>
      <c r="AH1369" s="0" t="n">
        <f aca="false">AD1369*0.1</f>
        <v>5.223868284E-007</v>
      </c>
      <c r="AI1369" s="0" t="n">
        <f aca="false">(SQRT(((AG1369/W1369)^2)+((AH1369/AD1369)^2)))*AE1369</f>
        <v>0.0457328248556231</v>
      </c>
      <c r="AJ1369" s="0" t="n">
        <v>3.02832944E-007</v>
      </c>
      <c r="AK1369" s="0" t="n">
        <f aca="false">(W1369*AJ1369)*EXP(L1369*M1369)</f>
        <v>0.0263996302444203</v>
      </c>
      <c r="AL1369" s="0" t="n">
        <v>10477.0753117316</v>
      </c>
      <c r="AM1369" s="0" t="n">
        <v>804.406580767259</v>
      </c>
      <c r="AN1369" s="0" t="n">
        <f aca="false">AJ1369*0.1</f>
        <v>3.02832944E-008</v>
      </c>
      <c r="AO1369" s="0" t="n">
        <f aca="false">(SQRT(((AM1369/W1369)^2)+((AN1369/AJ1369)^2)))*AK1369</f>
        <v>0.00265117825249989</v>
      </c>
    </row>
    <row r="1370" customFormat="false" ht="15" hidden="false" customHeight="false" outlineLevel="0" collapsed="false">
      <c r="A1370" s="42" t="s">
        <v>687</v>
      </c>
      <c r="B1370" s="40" t="s">
        <v>1903</v>
      </c>
      <c r="C1370" s="0" t="s">
        <v>2122</v>
      </c>
      <c r="E1370" s="0" t="n">
        <v>10000</v>
      </c>
      <c r="F1370" s="0" t="n">
        <v>10125.94</v>
      </c>
      <c r="G1370" s="0" t="n">
        <f aca="false">(((F1370*3.7852*35.81)/1000)/(H1370^2))*1.2732</f>
        <v>25.9761652689135</v>
      </c>
      <c r="H1370" s="0" t="n">
        <v>8.20209975</v>
      </c>
      <c r="I1370" s="0" t="n">
        <v>45.6922765602992</v>
      </c>
      <c r="J1370" s="0" t="n">
        <v>68.0016224983599</v>
      </c>
      <c r="K1370" s="0" t="n">
        <v>3.82238500207701</v>
      </c>
      <c r="L1370" s="0" t="n">
        <v>0.005</v>
      </c>
      <c r="M1370" s="0" t="n">
        <v>0</v>
      </c>
      <c r="N1370" s="0" t="n">
        <v>2357.19137832979</v>
      </c>
      <c r="O1370" s="0" t="n">
        <f aca="false">(N1370/2204.59)*EXP(L1370*M1370)</f>
        <v>1.06921984510943</v>
      </c>
      <c r="P1370" s="0" t="n">
        <v>0.693948706618423</v>
      </c>
      <c r="Q1370" s="0" t="n">
        <v>0.0696754411027923</v>
      </c>
      <c r="R1370" s="0" t="n">
        <f aca="false">30.3818643031628*(I1370/Hoja4!$DI$2)</f>
        <v>0.546567103342076</v>
      </c>
      <c r="S1370" s="0" t="n">
        <v>0.346725101597201</v>
      </c>
      <c r="T1370" s="0" t="n">
        <v>0.0215793379964769</v>
      </c>
      <c r="U1370" s="0" t="n">
        <f aca="false">(SQRT(((P1370/G1370)^2)+((Q1370/H1370)^2)+((R1370/I1370)^2)+((S1370/J1370)^2)+((T1370/K1370)^2)))*O1370</f>
        <v>0.0335878150817046</v>
      </c>
      <c r="V1370" s="0" t="n">
        <f aca="false">O1370&gt;U1370</f>
        <v>1</v>
      </c>
      <c r="W1370" s="0" t="n">
        <v>462677.250912996</v>
      </c>
      <c r="X1370" s="0" t="n">
        <v>4.994E-006</v>
      </c>
      <c r="Y1370" s="0" t="n">
        <f aca="false">(W1370*X1370)*EXP(L1370*M1370)</f>
        <v>2.3106101910595</v>
      </c>
      <c r="Z1370" s="0" t="n">
        <v>69533.9091045545</v>
      </c>
      <c r="AA1370" s="0" t="n">
        <v>3748.14709444969</v>
      </c>
      <c r="AB1370" s="0" t="n">
        <f aca="false">X1370*0.1</f>
        <v>4.994E-007</v>
      </c>
      <c r="AC1370" s="0" t="n">
        <f aca="false">(SQRT(((AA1370/W1370)^2)+((AB1370/X1370)^2)))*Y1370</f>
        <v>0.23181796156828</v>
      </c>
      <c r="AD1370" s="0" t="n">
        <v>5.223868284E-006</v>
      </c>
      <c r="AE1370" s="0" t="n">
        <f aca="false">(W1370*AD1370)*EXP(L1370*M1370)</f>
        <v>2.41696501677271</v>
      </c>
      <c r="AF1370" s="0" t="n">
        <v>69533.9091045545</v>
      </c>
      <c r="AG1370" s="0" t="n">
        <v>3748.14709444969</v>
      </c>
      <c r="AH1370" s="0" t="n">
        <f aca="false">AD1370*0.1</f>
        <v>5.223868284E-007</v>
      </c>
      <c r="AI1370" s="0" t="n">
        <f aca="false">(SQRT(((AG1370/W1370)^2)+((AH1370/AD1370)^2)))*AE1370</f>
        <v>0.242488285362048</v>
      </c>
      <c r="AJ1370" s="0" t="n">
        <v>3.02832944E-007</v>
      </c>
      <c r="AK1370" s="0" t="n">
        <f aca="false">(W1370*AJ1370)*EXP(L1370*M1370)</f>
        <v>0.140113914015809</v>
      </c>
      <c r="AL1370" s="0" t="n">
        <v>69533.9091045545</v>
      </c>
      <c r="AM1370" s="0" t="n">
        <v>3748.14709444969</v>
      </c>
      <c r="AN1370" s="0" t="n">
        <f aca="false">AJ1370*0.1</f>
        <v>3.02832944E-008</v>
      </c>
      <c r="AO1370" s="0" t="n">
        <f aca="false">(SQRT(((AM1370/W1370)^2)+((AN1370/AJ1370)^2)))*AK1370</f>
        <v>0.0140572919050463</v>
      </c>
    </row>
    <row r="1371" customFormat="false" ht="15" hidden="false" customHeight="false" outlineLevel="0" collapsed="false">
      <c r="A1371" s="42" t="s">
        <v>687</v>
      </c>
      <c r="B1371" s="32"/>
      <c r="C1371" s="0" t="s">
        <v>2122</v>
      </c>
      <c r="E1371" s="0" t="n">
        <v>7925.16</v>
      </c>
      <c r="F1371" s="0" t="n">
        <v>7925.16</v>
      </c>
      <c r="G1371" s="0" t="n">
        <f aca="false">(((F1371*3.7852*35.81)/1000)/(H1371^2))*1.2732</f>
        <v>20.3304844728077</v>
      </c>
      <c r="H1371" s="0" t="n">
        <v>8.20209975</v>
      </c>
      <c r="I1371" s="0" t="n">
        <v>58.3808088307361</v>
      </c>
      <c r="J1371" s="0" t="n">
        <v>68.0016224983599</v>
      </c>
      <c r="K1371" s="0" t="n">
        <v>3.82238500207701</v>
      </c>
      <c r="L1371" s="0" t="n">
        <v>0.005</v>
      </c>
      <c r="M1371" s="0" t="n">
        <v>0</v>
      </c>
      <c r="N1371" s="0" t="n">
        <v>1948.59743814778</v>
      </c>
      <c r="O1371" s="0" t="n">
        <f aca="false">(N1371/2204.59)*EXP(L1371*M1371)</f>
        <v>0.883882008966648</v>
      </c>
      <c r="P1371" s="0" t="n">
        <v>0.575296534612654</v>
      </c>
      <c r="Q1371" s="0" t="n">
        <v>0.0436657928861363</v>
      </c>
      <c r="R1371" s="0" t="n">
        <f aca="false">11.8457570192522*(I1371/Hoja4!$CE$2)</f>
        <v>0.638558683193408</v>
      </c>
      <c r="S1371" s="0" t="n">
        <v>0.346725101597201</v>
      </c>
      <c r="T1371" s="0" t="n">
        <v>0.0215793379964769</v>
      </c>
      <c r="U1371" s="0" t="n">
        <f aca="false">(SQRT(((P1371/G1371)^2)+((Q1371/H1371)^2)+((R1371/I1371)^2)+((S1371/J1371)^2)+((T1371/K1371)^2)))*O1371</f>
        <v>0.0280426246938129</v>
      </c>
      <c r="V1371" s="0" t="n">
        <f aca="false">O1371&gt;U1371</f>
        <v>1</v>
      </c>
      <c r="W1371" s="0" t="n">
        <v>462677.250912996</v>
      </c>
      <c r="X1371" s="0" t="n">
        <v>4.994E-006</v>
      </c>
      <c r="Y1371" s="0" t="n">
        <f aca="false">(W1371*X1371)*EXP(L1371*M1371)</f>
        <v>2.3106101910595</v>
      </c>
      <c r="Z1371" s="0" t="n">
        <v>69533.9091045545</v>
      </c>
      <c r="AA1371" s="0" t="n">
        <v>3748.14709444969</v>
      </c>
      <c r="AB1371" s="0" t="n">
        <f aca="false">X1371*0.1</f>
        <v>4.994E-007</v>
      </c>
      <c r="AC1371" s="0" t="n">
        <f aca="false">(SQRT(((AA1371/W1371)^2)+((AB1371/X1371)^2)))*Y1371</f>
        <v>0.23181796156828</v>
      </c>
      <c r="AD1371" s="0" t="n">
        <v>5.223868284E-006</v>
      </c>
      <c r="AE1371" s="0" t="n">
        <f aca="false">(W1371*AD1371)*EXP(L1371*M1371)</f>
        <v>2.41696501677271</v>
      </c>
      <c r="AF1371" s="0" t="n">
        <v>69533.9091045545</v>
      </c>
      <c r="AG1371" s="0" t="n">
        <v>3748.14709444969</v>
      </c>
      <c r="AH1371" s="0" t="n">
        <f aca="false">AD1371*0.1</f>
        <v>5.223868284E-007</v>
      </c>
      <c r="AI1371" s="0" t="n">
        <f aca="false">(SQRT(((AG1371/W1371)^2)+((AH1371/AD1371)^2)))*AE1371</f>
        <v>0.242488285362048</v>
      </c>
      <c r="AJ1371" s="0" t="n">
        <v>3.02832944E-007</v>
      </c>
      <c r="AK1371" s="0" t="n">
        <f aca="false">(W1371*AJ1371)*EXP(L1371*M1371)</f>
        <v>0.140113914015809</v>
      </c>
      <c r="AL1371" s="0" t="n">
        <v>69533.9091045545</v>
      </c>
      <c r="AM1371" s="0" t="n">
        <v>3748.14709444969</v>
      </c>
      <c r="AN1371" s="0" t="n">
        <f aca="false">AJ1371*0.1</f>
        <v>3.02832944E-008</v>
      </c>
      <c r="AO1371" s="0" t="n">
        <f aca="false">(SQRT(((AM1371/W1371)^2)+((AN1371/AJ1371)^2)))*AK1371</f>
        <v>0.0140572919050463</v>
      </c>
    </row>
    <row r="1372" customFormat="false" ht="15" hidden="false" customHeight="false" outlineLevel="0" collapsed="false">
      <c r="A1372" s="42" t="s">
        <v>687</v>
      </c>
      <c r="B1372" s="32"/>
      <c r="C1372" s="0" t="s">
        <v>2153</v>
      </c>
      <c r="E1372" s="0" t="n">
        <v>7925.16</v>
      </c>
      <c r="F1372" s="0" t="n">
        <v>7925.16</v>
      </c>
      <c r="G1372" s="0" t="n">
        <f aca="false">(((F1372*3.7852*35.81)/1000)/(H1372^2))*1.2732</f>
        <v>20.3304844728077</v>
      </c>
      <c r="H1372" s="0" t="n">
        <v>8.20209975</v>
      </c>
      <c r="I1372" s="0" t="n">
        <v>13.9277367589951</v>
      </c>
      <c r="J1372" s="0" t="n">
        <v>130.009325504884</v>
      </c>
      <c r="K1372" s="0" t="n">
        <v>0.00593973</v>
      </c>
      <c r="L1372" s="0" t="n">
        <v>0.005</v>
      </c>
      <c r="M1372" s="0" t="n">
        <v>0</v>
      </c>
      <c r="N1372" s="0" t="n">
        <v>2.02931448114643</v>
      </c>
      <c r="O1372" s="0" t="n">
        <f aca="false">(N1372/2204.59)*EXP(L1372*M1372)</f>
        <v>0.000920495185565765</v>
      </c>
      <c r="P1372" s="0" t="n">
        <v>0.575296534612654</v>
      </c>
      <c r="Q1372" s="0" t="n">
        <v>0.0436657928861363</v>
      </c>
      <c r="R1372" s="0" t="n">
        <f aca="false">11.8457570192522*(I1372/Hoja4!$CE$2)</f>
        <v>0.152339054953381</v>
      </c>
      <c r="S1372" s="0" t="n">
        <v>1.14894745568521</v>
      </c>
      <c r="T1372" s="0" t="n">
        <v>5.58086552427142E-005</v>
      </c>
      <c r="U1372" s="0" t="n">
        <f aca="false">(SQRT(((P1372/G1372)^2)+((Q1372/H1372)^2)+((R1372/I1372)^2)+((S1372/J1372)^2)+((T1372/K1372)^2)))*O1372</f>
        <v>3.07381057494573E-005</v>
      </c>
      <c r="V1372" s="0" t="n">
        <f aca="false">O1372&gt;U1372</f>
        <v>1</v>
      </c>
      <c r="W1372" s="0" t="n">
        <v>110379.542252917</v>
      </c>
      <c r="X1372" s="0" t="n">
        <v>4.994E-006</v>
      </c>
      <c r="Y1372" s="0" t="n">
        <f aca="false">(W1372*X1372)*EXP(L1372*M1372)</f>
        <v>0.55123543401107</v>
      </c>
      <c r="Z1372" s="0" t="n">
        <v>63267.0248022963</v>
      </c>
      <c r="AA1372" s="0" t="n">
        <v>6507.82824848106</v>
      </c>
      <c r="AB1372" s="0" t="n">
        <f aca="false">X1372*0.1</f>
        <v>4.994E-007</v>
      </c>
      <c r="AC1372" s="0" t="n">
        <f aca="false">(SQRT(((AA1372/W1372)^2)+((AB1372/X1372)^2)))*Y1372</f>
        <v>0.0639911022318107</v>
      </c>
      <c r="AD1372" s="0" t="n">
        <v>5.223868284E-006</v>
      </c>
      <c r="AE1372" s="0" t="n">
        <f aca="false">(W1372*AD1372)*EXP(L1372*M1372)</f>
        <v>0.576608189977454</v>
      </c>
      <c r="AF1372" s="0" t="n">
        <v>63267.0248022963</v>
      </c>
      <c r="AG1372" s="0" t="n">
        <v>6507.82824848106</v>
      </c>
      <c r="AH1372" s="0" t="n">
        <f aca="false">AD1372*0.1</f>
        <v>5.223868284E-007</v>
      </c>
      <c r="AI1372" s="0" t="n">
        <f aca="false">(SQRT(((AG1372/W1372)^2)+((AH1372/AD1372)^2)))*AE1372</f>
        <v>0.0669365417314693</v>
      </c>
      <c r="AJ1372" s="0" t="n">
        <v>3.02832944E-007</v>
      </c>
      <c r="AK1372" s="0" t="n">
        <f aca="false">(W1372*AJ1372)*EXP(L1372*M1372)</f>
        <v>0.0334265617378234</v>
      </c>
      <c r="AL1372" s="0" t="n">
        <v>63267.0248022963</v>
      </c>
      <c r="AM1372" s="0" t="n">
        <v>6507.82824848106</v>
      </c>
      <c r="AN1372" s="0" t="n">
        <f aca="false">AJ1372*0.1</f>
        <v>3.02832944E-008</v>
      </c>
      <c r="AO1372" s="0" t="n">
        <f aca="false">(SQRT(((AM1372/W1372)^2)+((AN1372/AJ1372)^2)))*AK1372</f>
        <v>0.00388037923080981</v>
      </c>
    </row>
    <row r="1373" customFormat="false" ht="15" hidden="false" customHeight="false" outlineLevel="0" collapsed="false">
      <c r="A1373" s="42" t="s">
        <v>687</v>
      </c>
      <c r="B1373" s="32"/>
      <c r="C1373" s="0" t="s">
        <v>2154</v>
      </c>
      <c r="E1373" s="0" t="n">
        <v>7925.16</v>
      </c>
      <c r="F1373" s="0" t="n">
        <v>7925.16</v>
      </c>
      <c r="G1373" s="0" t="n">
        <f aca="false">(((F1373*3.7852*35.81)/1000)/(H1373^2))*1.2732</f>
        <v>20.3304844728077</v>
      </c>
      <c r="H1373" s="0" t="n">
        <v>8.20209975</v>
      </c>
      <c r="I1373" s="0" t="n">
        <v>10.99984806882</v>
      </c>
      <c r="J1373" s="0" t="n">
        <v>68.0020357347871</v>
      </c>
      <c r="K1373" s="0" t="n">
        <v>3.9836139795159</v>
      </c>
      <c r="L1373" s="0" t="n">
        <v>0.005</v>
      </c>
      <c r="M1373" s="0" t="n">
        <v>0</v>
      </c>
      <c r="N1373" s="0" t="n">
        <v>562.2527596007</v>
      </c>
      <c r="O1373" s="0" t="n">
        <f aca="false">(N1373/2204.59)*EXP(L1373*M1373)</f>
        <v>0.25503733555931</v>
      </c>
      <c r="P1373" s="0" t="n">
        <v>0.575296534612654</v>
      </c>
      <c r="Q1373" s="0" t="n">
        <v>0.0436657928861363</v>
      </c>
      <c r="R1373" s="0" t="n">
        <f aca="false">11.8457570192522*(I1373/Hoja4!$CE$2)</f>
        <v>0.120314340257227</v>
      </c>
      <c r="S1373" s="0" t="n">
        <v>0.388353619553598</v>
      </c>
      <c r="T1373" s="0" t="n">
        <v>0.0223763331258358</v>
      </c>
      <c r="U1373" s="0" t="n">
        <f aca="false">(SQRT(((P1373/G1373)^2)+((Q1373/H1373)^2)+((R1373/I1373)^2)+((S1373/J1373)^2)+((T1373/K1373)^2)))*O1373</f>
        <v>0.00811675253340468</v>
      </c>
      <c r="V1373" s="0" t="n">
        <f aca="false">O1373&gt;U1373</f>
        <v>1</v>
      </c>
      <c r="W1373" s="0" t="n">
        <v>87175.5559210898</v>
      </c>
      <c r="X1373" s="0" t="n">
        <v>4.994E-006</v>
      </c>
      <c r="Y1373" s="0" t="n">
        <f aca="false">(W1373*X1373)*EXP(L1373*M1373)</f>
        <v>0.435354726269923</v>
      </c>
      <c r="Z1373" s="0" t="n">
        <v>10477.0753117316</v>
      </c>
      <c r="AA1373" s="0" t="n">
        <v>804.406580767259</v>
      </c>
      <c r="AB1373" s="0" t="n">
        <f aca="false">X1373*0.1</f>
        <v>4.994E-007</v>
      </c>
      <c r="AC1373" s="0" t="n">
        <f aca="false">(SQRT(((AA1373/W1373)^2)+((AB1373/X1373)^2)))*Y1373</f>
        <v>0.0437204222833314</v>
      </c>
      <c r="AD1373" s="0" t="n">
        <v>5.223868284E-006</v>
      </c>
      <c r="AE1373" s="0" t="n">
        <f aca="false">(W1373*AD1373)*EXP(L1373*M1373)</f>
        <v>0.45539362171625</v>
      </c>
      <c r="AF1373" s="0" t="n">
        <v>10477.0753117316</v>
      </c>
      <c r="AG1373" s="0" t="n">
        <v>804.406580767259</v>
      </c>
      <c r="AH1373" s="0" t="n">
        <f aca="false">AD1373*0.1</f>
        <v>5.223868284E-007</v>
      </c>
      <c r="AI1373" s="0" t="n">
        <f aca="false">(SQRT(((AG1373/W1373)^2)+((AH1373/AD1373)^2)))*AE1373</f>
        <v>0.0457328248556231</v>
      </c>
      <c r="AJ1373" s="0" t="n">
        <v>3.02832944E-007</v>
      </c>
      <c r="AK1373" s="0" t="n">
        <f aca="false">(W1373*AJ1373)*EXP(L1373*M1373)</f>
        <v>0.0263996302444203</v>
      </c>
      <c r="AL1373" s="0" t="n">
        <v>10477.0753117316</v>
      </c>
      <c r="AM1373" s="0" t="n">
        <v>804.406580767259</v>
      </c>
      <c r="AN1373" s="0" t="n">
        <f aca="false">AJ1373*0.1</f>
        <v>3.02832944E-008</v>
      </c>
      <c r="AO1373" s="0" t="n">
        <f aca="false">(SQRT(((AM1373/W1373)^2)+((AN1373/AJ1373)^2)))*AK1373</f>
        <v>0.00265117825249989</v>
      </c>
    </row>
    <row r="1374" customFormat="false" ht="15" hidden="false" customHeight="false" outlineLevel="0" collapsed="false">
      <c r="A1374" s="42" t="s">
        <v>687</v>
      </c>
      <c r="B1374" s="40" t="s">
        <v>1906</v>
      </c>
      <c r="C1374" s="0" t="s">
        <v>2122</v>
      </c>
      <c r="E1374" s="0" t="n">
        <v>10000</v>
      </c>
      <c r="F1374" s="0" t="n">
        <v>10125.94</v>
      </c>
      <c r="G1374" s="0" t="n">
        <f aca="false">(((F1374*3.7852*35.81)/1000)/(H1374^2))*1.2732</f>
        <v>25.9761652689135</v>
      </c>
      <c r="H1374" s="0" t="n">
        <v>8.20209975</v>
      </c>
      <c r="I1374" s="0" t="n">
        <v>45.6922765602992</v>
      </c>
      <c r="J1374" s="0" t="n">
        <v>68.0016224983599</v>
      </c>
      <c r="K1374" s="0" t="n">
        <v>3.82238500207701</v>
      </c>
      <c r="L1374" s="0" t="n">
        <v>0.005</v>
      </c>
      <c r="M1374" s="0" t="n">
        <v>0</v>
      </c>
      <c r="N1374" s="0" t="n">
        <v>2357.19137832979</v>
      </c>
      <c r="O1374" s="0" t="n">
        <f aca="false">(N1374/2204.59)*EXP(L1374*M1374)</f>
        <v>1.06921984510943</v>
      </c>
      <c r="P1374" s="0" t="n">
        <v>0.693948706618423</v>
      </c>
      <c r="Q1374" s="0" t="n">
        <v>0.0696754411027923</v>
      </c>
      <c r="R1374" s="0" t="n">
        <f aca="false">30.3818643031628*(I1374/Hoja4!$DI$2)</f>
        <v>0.546567103342076</v>
      </c>
      <c r="S1374" s="0" t="n">
        <v>0.346725101597201</v>
      </c>
      <c r="T1374" s="0" t="n">
        <v>0.0215793379964769</v>
      </c>
      <c r="U1374" s="0" t="n">
        <f aca="false">(SQRT(((P1374/G1374)^2)+((Q1374/H1374)^2)+((R1374/I1374)^2)+((S1374/J1374)^2)+((T1374/K1374)^2)))*O1374</f>
        <v>0.0335878150817046</v>
      </c>
      <c r="V1374" s="0" t="n">
        <f aca="false">O1374&gt;U1374</f>
        <v>1</v>
      </c>
      <c r="W1374" s="0" t="n">
        <v>462677.250912996</v>
      </c>
      <c r="X1374" s="0" t="n">
        <v>4.994E-006</v>
      </c>
      <c r="Y1374" s="0" t="n">
        <f aca="false">(W1374*X1374)*EXP(L1374*M1374)</f>
        <v>2.3106101910595</v>
      </c>
      <c r="Z1374" s="0" t="n">
        <v>69533.9091045545</v>
      </c>
      <c r="AA1374" s="0" t="n">
        <v>3748.14709444969</v>
      </c>
      <c r="AB1374" s="0" t="n">
        <f aca="false">X1374*0.1</f>
        <v>4.994E-007</v>
      </c>
      <c r="AC1374" s="0" t="n">
        <f aca="false">(SQRT(((AA1374/W1374)^2)+((AB1374/X1374)^2)))*Y1374</f>
        <v>0.23181796156828</v>
      </c>
      <c r="AD1374" s="0" t="n">
        <v>5.223868284E-006</v>
      </c>
      <c r="AE1374" s="0" t="n">
        <f aca="false">(W1374*AD1374)*EXP(L1374*M1374)</f>
        <v>2.41696501677271</v>
      </c>
      <c r="AF1374" s="0" t="n">
        <v>69533.9091045545</v>
      </c>
      <c r="AG1374" s="0" t="n">
        <v>3748.14709444969</v>
      </c>
      <c r="AH1374" s="0" t="n">
        <f aca="false">AD1374*0.1</f>
        <v>5.223868284E-007</v>
      </c>
      <c r="AI1374" s="0" t="n">
        <f aca="false">(SQRT(((AG1374/W1374)^2)+((AH1374/AD1374)^2)))*AE1374</f>
        <v>0.242488285362048</v>
      </c>
      <c r="AJ1374" s="0" t="n">
        <v>3.02832944E-007</v>
      </c>
      <c r="AK1374" s="0" t="n">
        <f aca="false">(W1374*AJ1374)*EXP(L1374*M1374)</f>
        <v>0.140113914015809</v>
      </c>
      <c r="AL1374" s="0" t="n">
        <v>69533.9091045545</v>
      </c>
      <c r="AM1374" s="0" t="n">
        <v>3748.14709444969</v>
      </c>
      <c r="AN1374" s="0" t="n">
        <f aca="false">AJ1374*0.1</f>
        <v>3.02832944E-008</v>
      </c>
      <c r="AO1374" s="0" t="n">
        <f aca="false">(SQRT(((AM1374/W1374)^2)+((AN1374/AJ1374)^2)))*AK1374</f>
        <v>0.0140572919050463</v>
      </c>
    </row>
    <row r="1375" customFormat="false" ht="15" hidden="false" customHeight="false" outlineLevel="0" collapsed="false">
      <c r="A1375" s="42" t="s">
        <v>687</v>
      </c>
      <c r="B1375" s="32"/>
      <c r="C1375" s="0" t="s">
        <v>2122</v>
      </c>
      <c r="E1375" s="0" t="n">
        <v>7925.16</v>
      </c>
      <c r="F1375" s="0" t="n">
        <v>7925.16</v>
      </c>
      <c r="G1375" s="0" t="n">
        <f aca="false">(((F1375*3.7852*35.81)/1000)/(H1375^2))*1.2732</f>
        <v>20.3304844728077</v>
      </c>
      <c r="H1375" s="0" t="n">
        <v>8.20209975</v>
      </c>
      <c r="I1375" s="0" t="n">
        <v>58.3808088307361</v>
      </c>
      <c r="J1375" s="0" t="n">
        <v>68.0016224983599</v>
      </c>
      <c r="K1375" s="0" t="n">
        <v>3.82238500207701</v>
      </c>
      <c r="L1375" s="0" t="n">
        <v>0.005</v>
      </c>
      <c r="M1375" s="0" t="n">
        <v>0</v>
      </c>
      <c r="N1375" s="0" t="n">
        <v>1948.59743814778</v>
      </c>
      <c r="O1375" s="0" t="n">
        <f aca="false">(N1375/2204.59)*EXP(L1375*M1375)</f>
        <v>0.883882008966648</v>
      </c>
      <c r="P1375" s="0" t="n">
        <v>0.575296534612654</v>
      </c>
      <c r="Q1375" s="0" t="n">
        <v>0.0436657928861363</v>
      </c>
      <c r="R1375" s="0" t="n">
        <f aca="false">11.8457570192522*(I1375/Hoja4!$CE$2)</f>
        <v>0.638558683193408</v>
      </c>
      <c r="S1375" s="0" t="n">
        <v>0.346725101597201</v>
      </c>
      <c r="T1375" s="0" t="n">
        <v>0.0215793379964769</v>
      </c>
      <c r="U1375" s="0" t="n">
        <f aca="false">(SQRT(((P1375/G1375)^2)+((Q1375/H1375)^2)+((R1375/I1375)^2)+((S1375/J1375)^2)+((T1375/K1375)^2)))*O1375</f>
        <v>0.0280426246938129</v>
      </c>
      <c r="V1375" s="0" t="n">
        <f aca="false">O1375&gt;U1375</f>
        <v>1</v>
      </c>
      <c r="W1375" s="0" t="n">
        <v>462677.250912996</v>
      </c>
      <c r="X1375" s="0" t="n">
        <v>4.994E-006</v>
      </c>
      <c r="Y1375" s="0" t="n">
        <f aca="false">(W1375*X1375)*EXP(L1375*M1375)</f>
        <v>2.3106101910595</v>
      </c>
      <c r="Z1375" s="0" t="n">
        <v>69533.9091045545</v>
      </c>
      <c r="AA1375" s="0" t="n">
        <v>3748.14709444969</v>
      </c>
      <c r="AB1375" s="0" t="n">
        <f aca="false">X1375*0.1</f>
        <v>4.994E-007</v>
      </c>
      <c r="AC1375" s="0" t="n">
        <f aca="false">(SQRT(((AA1375/W1375)^2)+((AB1375/X1375)^2)))*Y1375</f>
        <v>0.23181796156828</v>
      </c>
      <c r="AD1375" s="0" t="n">
        <v>5.223868284E-006</v>
      </c>
      <c r="AE1375" s="0" t="n">
        <f aca="false">(W1375*AD1375)*EXP(L1375*M1375)</f>
        <v>2.41696501677271</v>
      </c>
      <c r="AF1375" s="0" t="n">
        <v>69533.9091045545</v>
      </c>
      <c r="AG1375" s="0" t="n">
        <v>3748.14709444969</v>
      </c>
      <c r="AH1375" s="0" t="n">
        <f aca="false">AD1375*0.1</f>
        <v>5.223868284E-007</v>
      </c>
      <c r="AI1375" s="0" t="n">
        <f aca="false">(SQRT(((AG1375/W1375)^2)+((AH1375/AD1375)^2)))*AE1375</f>
        <v>0.242488285362048</v>
      </c>
      <c r="AJ1375" s="0" t="n">
        <v>3.02832944E-007</v>
      </c>
      <c r="AK1375" s="0" t="n">
        <f aca="false">(W1375*AJ1375)*EXP(L1375*M1375)</f>
        <v>0.140113914015809</v>
      </c>
      <c r="AL1375" s="0" t="n">
        <v>69533.9091045545</v>
      </c>
      <c r="AM1375" s="0" t="n">
        <v>3748.14709444969</v>
      </c>
      <c r="AN1375" s="0" t="n">
        <f aca="false">AJ1375*0.1</f>
        <v>3.02832944E-008</v>
      </c>
      <c r="AO1375" s="0" t="n">
        <f aca="false">(SQRT(((AM1375/W1375)^2)+((AN1375/AJ1375)^2)))*AK1375</f>
        <v>0.0140572919050463</v>
      </c>
    </row>
    <row r="1376" customFormat="false" ht="15" hidden="false" customHeight="false" outlineLevel="0" collapsed="false">
      <c r="A1376" s="42" t="s">
        <v>687</v>
      </c>
      <c r="B1376" s="32"/>
      <c r="C1376" s="0" t="s">
        <v>2153</v>
      </c>
      <c r="E1376" s="0" t="n">
        <v>7925.16</v>
      </c>
      <c r="F1376" s="0" t="n">
        <v>7925.16</v>
      </c>
      <c r="G1376" s="0" t="n">
        <f aca="false">(((F1376*3.7852*35.81)/1000)/(H1376^2))*1.2732</f>
        <v>20.3304844728077</v>
      </c>
      <c r="H1376" s="0" t="n">
        <v>8.20209975</v>
      </c>
      <c r="I1376" s="0" t="n">
        <v>13.9277367589951</v>
      </c>
      <c r="J1376" s="0" t="n">
        <v>130.009325504884</v>
      </c>
      <c r="K1376" s="0" t="n">
        <v>0.00593973</v>
      </c>
      <c r="L1376" s="0" t="n">
        <v>0.005</v>
      </c>
      <c r="M1376" s="0" t="n">
        <v>0</v>
      </c>
      <c r="N1376" s="0" t="n">
        <v>2.02931448114643</v>
      </c>
      <c r="O1376" s="0" t="n">
        <f aca="false">(N1376/2204.59)*EXP(L1376*M1376)</f>
        <v>0.000920495185565765</v>
      </c>
      <c r="P1376" s="0" t="n">
        <v>0.575296534612654</v>
      </c>
      <c r="Q1376" s="0" t="n">
        <v>0.0436657928861363</v>
      </c>
      <c r="R1376" s="0" t="n">
        <f aca="false">11.8457570192522*(I1376/Hoja4!$CE$2)</f>
        <v>0.152339054953381</v>
      </c>
      <c r="S1376" s="0" t="n">
        <v>1.14894745568521</v>
      </c>
      <c r="T1376" s="0" t="n">
        <v>5.58086552427142E-005</v>
      </c>
      <c r="U1376" s="0" t="n">
        <f aca="false">(SQRT(((P1376/G1376)^2)+((Q1376/H1376)^2)+((R1376/I1376)^2)+((S1376/J1376)^2)+((T1376/K1376)^2)))*O1376</f>
        <v>3.07381057494573E-005</v>
      </c>
      <c r="V1376" s="0" t="n">
        <f aca="false">O1376&gt;U1376</f>
        <v>1</v>
      </c>
      <c r="W1376" s="0" t="n">
        <v>110379.542252917</v>
      </c>
      <c r="X1376" s="0" t="n">
        <v>4.994E-006</v>
      </c>
      <c r="Y1376" s="0" t="n">
        <f aca="false">(W1376*X1376)*EXP(L1376*M1376)</f>
        <v>0.55123543401107</v>
      </c>
      <c r="Z1376" s="0" t="n">
        <v>63267.0248022963</v>
      </c>
      <c r="AA1376" s="0" t="n">
        <v>6507.82824848106</v>
      </c>
      <c r="AB1376" s="0" t="n">
        <f aca="false">X1376*0.1</f>
        <v>4.994E-007</v>
      </c>
      <c r="AC1376" s="0" t="n">
        <f aca="false">(SQRT(((AA1376/W1376)^2)+((AB1376/X1376)^2)))*Y1376</f>
        <v>0.0639911022318107</v>
      </c>
      <c r="AD1376" s="0" t="n">
        <v>5.223868284E-006</v>
      </c>
      <c r="AE1376" s="0" t="n">
        <f aca="false">(W1376*AD1376)*EXP(L1376*M1376)</f>
        <v>0.576608189977454</v>
      </c>
      <c r="AF1376" s="0" t="n">
        <v>63267.0248022963</v>
      </c>
      <c r="AG1376" s="0" t="n">
        <v>6507.82824848106</v>
      </c>
      <c r="AH1376" s="0" t="n">
        <f aca="false">AD1376*0.1</f>
        <v>5.223868284E-007</v>
      </c>
      <c r="AI1376" s="0" t="n">
        <f aca="false">(SQRT(((AG1376/W1376)^2)+((AH1376/AD1376)^2)))*AE1376</f>
        <v>0.0669365417314693</v>
      </c>
      <c r="AJ1376" s="0" t="n">
        <v>3.02832944E-007</v>
      </c>
      <c r="AK1376" s="0" t="n">
        <f aca="false">(W1376*AJ1376)*EXP(L1376*M1376)</f>
        <v>0.0334265617378234</v>
      </c>
      <c r="AL1376" s="0" t="n">
        <v>63267.0248022963</v>
      </c>
      <c r="AM1376" s="0" t="n">
        <v>6507.82824848106</v>
      </c>
      <c r="AN1376" s="0" t="n">
        <f aca="false">AJ1376*0.1</f>
        <v>3.02832944E-008</v>
      </c>
      <c r="AO1376" s="0" t="n">
        <f aca="false">(SQRT(((AM1376/W1376)^2)+((AN1376/AJ1376)^2)))*AK1376</f>
        <v>0.00388037923080981</v>
      </c>
    </row>
    <row r="1377" customFormat="false" ht="15" hidden="false" customHeight="false" outlineLevel="0" collapsed="false">
      <c r="A1377" s="42" t="s">
        <v>687</v>
      </c>
      <c r="B1377" s="32"/>
      <c r="C1377" s="0" t="s">
        <v>2154</v>
      </c>
      <c r="E1377" s="0" t="n">
        <v>7925.16</v>
      </c>
      <c r="F1377" s="0" t="n">
        <v>7925.16</v>
      </c>
      <c r="G1377" s="0" t="n">
        <f aca="false">(((F1377*3.7852*35.81)/1000)/(H1377^2))*1.2732</f>
        <v>20.3304844728077</v>
      </c>
      <c r="H1377" s="0" t="n">
        <v>8.20209975</v>
      </c>
      <c r="I1377" s="0" t="n">
        <v>10.99984806882</v>
      </c>
      <c r="J1377" s="0" t="n">
        <v>68.0020357347871</v>
      </c>
      <c r="K1377" s="0" t="n">
        <v>3.9836139795159</v>
      </c>
      <c r="L1377" s="0" t="n">
        <v>0.005</v>
      </c>
      <c r="M1377" s="0" t="n">
        <v>0</v>
      </c>
      <c r="N1377" s="0" t="n">
        <v>562.2527596007</v>
      </c>
      <c r="O1377" s="0" t="n">
        <f aca="false">(N1377/2204.59)*EXP(L1377*M1377)</f>
        <v>0.25503733555931</v>
      </c>
      <c r="P1377" s="0" t="n">
        <v>0.575296534612654</v>
      </c>
      <c r="Q1377" s="0" t="n">
        <v>0.0436657928861363</v>
      </c>
      <c r="R1377" s="0" t="n">
        <f aca="false">11.8457570192522*(I1377/Hoja4!$CE$2)</f>
        <v>0.120314340257227</v>
      </c>
      <c r="S1377" s="0" t="n">
        <v>0.388353619553598</v>
      </c>
      <c r="T1377" s="0" t="n">
        <v>0.0223763331258358</v>
      </c>
      <c r="U1377" s="0" t="n">
        <f aca="false">(SQRT(((P1377/G1377)^2)+((Q1377/H1377)^2)+((R1377/I1377)^2)+((S1377/J1377)^2)+((T1377/K1377)^2)))*O1377</f>
        <v>0.00811675253340468</v>
      </c>
      <c r="V1377" s="0" t="n">
        <f aca="false">O1377&gt;U1377</f>
        <v>1</v>
      </c>
      <c r="W1377" s="0" t="n">
        <v>87175.5559210898</v>
      </c>
      <c r="X1377" s="0" t="n">
        <v>4.994E-006</v>
      </c>
      <c r="Y1377" s="0" t="n">
        <f aca="false">(W1377*X1377)*EXP(L1377*M1377)</f>
        <v>0.435354726269923</v>
      </c>
      <c r="Z1377" s="0" t="n">
        <v>10477.0753117316</v>
      </c>
      <c r="AA1377" s="0" t="n">
        <v>804.406580767259</v>
      </c>
      <c r="AB1377" s="0" t="n">
        <f aca="false">X1377*0.1</f>
        <v>4.994E-007</v>
      </c>
      <c r="AC1377" s="0" t="n">
        <f aca="false">(SQRT(((AA1377/W1377)^2)+((AB1377/X1377)^2)))*Y1377</f>
        <v>0.0437204222833314</v>
      </c>
      <c r="AD1377" s="0" t="n">
        <v>5.223868284E-006</v>
      </c>
      <c r="AE1377" s="0" t="n">
        <f aca="false">(W1377*AD1377)*EXP(L1377*M1377)</f>
        <v>0.45539362171625</v>
      </c>
      <c r="AF1377" s="0" t="n">
        <v>10477.0753117316</v>
      </c>
      <c r="AG1377" s="0" t="n">
        <v>804.406580767259</v>
      </c>
      <c r="AH1377" s="0" t="n">
        <f aca="false">AD1377*0.1</f>
        <v>5.223868284E-007</v>
      </c>
      <c r="AI1377" s="0" t="n">
        <f aca="false">(SQRT(((AG1377/W1377)^2)+((AH1377/AD1377)^2)))*AE1377</f>
        <v>0.0457328248556231</v>
      </c>
      <c r="AJ1377" s="0" t="n">
        <v>3.02832944E-007</v>
      </c>
      <c r="AK1377" s="0" t="n">
        <f aca="false">(W1377*AJ1377)*EXP(L1377*M1377)</f>
        <v>0.0263996302444203</v>
      </c>
      <c r="AL1377" s="0" t="n">
        <v>10477.0753117316</v>
      </c>
      <c r="AM1377" s="0" t="n">
        <v>804.406580767259</v>
      </c>
      <c r="AN1377" s="0" t="n">
        <f aca="false">AJ1377*0.1</f>
        <v>3.02832944E-008</v>
      </c>
      <c r="AO1377" s="0" t="n">
        <f aca="false">(SQRT(((AM1377/W1377)^2)+((AN1377/AJ1377)^2)))*AK1377</f>
        <v>0.00265117825249989</v>
      </c>
    </row>
    <row r="1378" customFormat="false" ht="15" hidden="false" customHeight="false" outlineLevel="0" collapsed="false">
      <c r="A1378" s="42" t="s">
        <v>687</v>
      </c>
      <c r="B1378" s="40" t="s">
        <v>1909</v>
      </c>
      <c r="C1378" s="0" t="s">
        <v>2122</v>
      </c>
      <c r="E1378" s="0" t="n">
        <v>10000</v>
      </c>
      <c r="F1378" s="0" t="n">
        <v>10125.94</v>
      </c>
      <c r="G1378" s="0" t="n">
        <f aca="false">(((F1378*3.7852*35.81)/1000)/(H1378^2))*1.2732</f>
        <v>25.9761652689135</v>
      </c>
      <c r="H1378" s="0" t="n">
        <v>8.20209975</v>
      </c>
      <c r="I1378" s="0" t="n">
        <v>45.6922765602992</v>
      </c>
      <c r="J1378" s="0" t="n">
        <v>68.0016224983599</v>
      </c>
      <c r="K1378" s="0" t="n">
        <v>3.82238500207701</v>
      </c>
      <c r="L1378" s="0" t="n">
        <v>0.005</v>
      </c>
      <c r="M1378" s="0" t="n">
        <v>0</v>
      </c>
      <c r="N1378" s="0" t="n">
        <v>2357.19137832979</v>
      </c>
      <c r="O1378" s="0" t="n">
        <f aca="false">(N1378/2204.59)*EXP(L1378*M1378)</f>
        <v>1.06921984510943</v>
      </c>
      <c r="P1378" s="0" t="n">
        <v>0.693948706618423</v>
      </c>
      <c r="Q1378" s="0" t="n">
        <v>0.0696754411027923</v>
      </c>
      <c r="R1378" s="0" t="n">
        <f aca="false">30.3818643031628*(I1378/Hoja4!$DI$2)</f>
        <v>0.546567103342076</v>
      </c>
      <c r="S1378" s="0" t="n">
        <v>0.346725101597201</v>
      </c>
      <c r="T1378" s="0" t="n">
        <v>0.0215793379964769</v>
      </c>
      <c r="U1378" s="0" t="n">
        <f aca="false">(SQRT(((P1378/G1378)^2)+((Q1378/H1378)^2)+((R1378/I1378)^2)+((S1378/J1378)^2)+((T1378/K1378)^2)))*O1378</f>
        <v>0.0335878150817046</v>
      </c>
      <c r="V1378" s="0" t="n">
        <f aca="false">O1378&gt;U1378</f>
        <v>1</v>
      </c>
      <c r="W1378" s="0" t="n">
        <v>462677.250912996</v>
      </c>
      <c r="X1378" s="0" t="n">
        <v>4.994E-006</v>
      </c>
      <c r="Y1378" s="0" t="n">
        <f aca="false">(W1378*X1378)*EXP(L1378*M1378)</f>
        <v>2.3106101910595</v>
      </c>
      <c r="Z1378" s="0" t="n">
        <v>69533.9091045545</v>
      </c>
      <c r="AA1378" s="0" t="n">
        <v>3748.14709444969</v>
      </c>
      <c r="AB1378" s="0" t="n">
        <f aca="false">X1378*0.1</f>
        <v>4.994E-007</v>
      </c>
      <c r="AC1378" s="0" t="n">
        <f aca="false">(SQRT(((AA1378/W1378)^2)+((AB1378/X1378)^2)))*Y1378</f>
        <v>0.23181796156828</v>
      </c>
      <c r="AD1378" s="0" t="n">
        <v>5.223868284E-006</v>
      </c>
      <c r="AE1378" s="0" t="n">
        <f aca="false">(W1378*AD1378)*EXP(L1378*M1378)</f>
        <v>2.41696501677271</v>
      </c>
      <c r="AF1378" s="0" t="n">
        <v>69533.9091045545</v>
      </c>
      <c r="AG1378" s="0" t="n">
        <v>3748.14709444969</v>
      </c>
      <c r="AH1378" s="0" t="n">
        <f aca="false">AD1378*0.1</f>
        <v>5.223868284E-007</v>
      </c>
      <c r="AI1378" s="0" t="n">
        <f aca="false">(SQRT(((AG1378/W1378)^2)+((AH1378/AD1378)^2)))*AE1378</f>
        <v>0.242488285362048</v>
      </c>
      <c r="AJ1378" s="0" t="n">
        <v>3.02832944E-007</v>
      </c>
      <c r="AK1378" s="0" t="n">
        <f aca="false">(W1378*AJ1378)*EXP(L1378*M1378)</f>
        <v>0.140113914015809</v>
      </c>
      <c r="AL1378" s="0" t="n">
        <v>69533.9091045545</v>
      </c>
      <c r="AM1378" s="0" t="n">
        <v>3748.14709444969</v>
      </c>
      <c r="AN1378" s="0" t="n">
        <f aca="false">AJ1378*0.1</f>
        <v>3.02832944E-008</v>
      </c>
      <c r="AO1378" s="0" t="n">
        <f aca="false">(SQRT(((AM1378/W1378)^2)+((AN1378/AJ1378)^2)))*AK1378</f>
        <v>0.0140572919050463</v>
      </c>
    </row>
    <row r="1379" customFormat="false" ht="15" hidden="false" customHeight="false" outlineLevel="0" collapsed="false">
      <c r="A1379" s="42" t="s">
        <v>687</v>
      </c>
      <c r="B1379" s="32"/>
      <c r="C1379" s="0" t="s">
        <v>2122</v>
      </c>
      <c r="E1379" s="0" t="n">
        <v>7925.16</v>
      </c>
      <c r="F1379" s="0" t="n">
        <v>7925.16</v>
      </c>
      <c r="G1379" s="0" t="n">
        <f aca="false">(((F1379*3.7852*35.81)/1000)/(H1379^2))*1.2732</f>
        <v>20.3304844728077</v>
      </c>
      <c r="H1379" s="0" t="n">
        <v>8.20209975</v>
      </c>
      <c r="I1379" s="0" t="n">
        <v>58.3808088307361</v>
      </c>
      <c r="J1379" s="0" t="n">
        <v>68.0016224983599</v>
      </c>
      <c r="K1379" s="0" t="n">
        <v>3.82238500207701</v>
      </c>
      <c r="L1379" s="0" t="n">
        <v>0.005</v>
      </c>
      <c r="M1379" s="0" t="n">
        <v>0</v>
      </c>
      <c r="N1379" s="0" t="n">
        <v>1948.59743814778</v>
      </c>
      <c r="O1379" s="0" t="n">
        <f aca="false">(N1379/2204.59)*EXP(L1379*M1379)</f>
        <v>0.883882008966648</v>
      </c>
      <c r="P1379" s="0" t="n">
        <v>0.575296534612654</v>
      </c>
      <c r="Q1379" s="0" t="n">
        <v>0.0436657928861363</v>
      </c>
      <c r="R1379" s="0" t="n">
        <f aca="false">11.8457570192522*(I1379/Hoja4!$CE$2)</f>
        <v>0.638558683193408</v>
      </c>
      <c r="S1379" s="0" t="n">
        <v>0.346725101597201</v>
      </c>
      <c r="T1379" s="0" t="n">
        <v>0.0215793379964769</v>
      </c>
      <c r="U1379" s="0" t="n">
        <f aca="false">(SQRT(((P1379/G1379)^2)+((Q1379/H1379)^2)+((R1379/I1379)^2)+((S1379/J1379)^2)+((T1379/K1379)^2)))*O1379</f>
        <v>0.0280426246938129</v>
      </c>
      <c r="V1379" s="0" t="n">
        <f aca="false">O1379&gt;U1379</f>
        <v>1</v>
      </c>
      <c r="W1379" s="0" t="n">
        <v>462677.250912996</v>
      </c>
      <c r="X1379" s="0" t="n">
        <v>4.994E-006</v>
      </c>
      <c r="Y1379" s="0" t="n">
        <f aca="false">(W1379*X1379)*EXP(L1379*M1379)</f>
        <v>2.3106101910595</v>
      </c>
      <c r="Z1379" s="0" t="n">
        <v>69533.9091045545</v>
      </c>
      <c r="AA1379" s="0" t="n">
        <v>3748.14709444969</v>
      </c>
      <c r="AB1379" s="0" t="n">
        <f aca="false">X1379*0.1</f>
        <v>4.994E-007</v>
      </c>
      <c r="AC1379" s="0" t="n">
        <f aca="false">(SQRT(((AA1379/W1379)^2)+((AB1379/X1379)^2)))*Y1379</f>
        <v>0.23181796156828</v>
      </c>
      <c r="AD1379" s="0" t="n">
        <v>5.223868284E-006</v>
      </c>
      <c r="AE1379" s="0" t="n">
        <f aca="false">(W1379*AD1379)*EXP(L1379*M1379)</f>
        <v>2.41696501677271</v>
      </c>
      <c r="AF1379" s="0" t="n">
        <v>69533.9091045545</v>
      </c>
      <c r="AG1379" s="0" t="n">
        <v>3748.14709444969</v>
      </c>
      <c r="AH1379" s="0" t="n">
        <f aca="false">AD1379*0.1</f>
        <v>5.223868284E-007</v>
      </c>
      <c r="AI1379" s="0" t="n">
        <f aca="false">(SQRT(((AG1379/W1379)^2)+((AH1379/AD1379)^2)))*AE1379</f>
        <v>0.242488285362048</v>
      </c>
      <c r="AJ1379" s="0" t="n">
        <v>3.02832944E-007</v>
      </c>
      <c r="AK1379" s="0" t="n">
        <f aca="false">(W1379*AJ1379)*EXP(L1379*M1379)</f>
        <v>0.140113914015809</v>
      </c>
      <c r="AL1379" s="0" t="n">
        <v>69533.9091045545</v>
      </c>
      <c r="AM1379" s="0" t="n">
        <v>3748.14709444969</v>
      </c>
      <c r="AN1379" s="0" t="n">
        <f aca="false">AJ1379*0.1</f>
        <v>3.02832944E-008</v>
      </c>
      <c r="AO1379" s="0" t="n">
        <f aca="false">(SQRT(((AM1379/W1379)^2)+((AN1379/AJ1379)^2)))*AK1379</f>
        <v>0.0140572919050463</v>
      </c>
    </row>
    <row r="1380" customFormat="false" ht="15" hidden="false" customHeight="false" outlineLevel="0" collapsed="false">
      <c r="A1380" s="42" t="s">
        <v>687</v>
      </c>
      <c r="B1380" s="32"/>
      <c r="C1380" s="0" t="s">
        <v>2153</v>
      </c>
      <c r="E1380" s="0" t="n">
        <v>7925.16</v>
      </c>
      <c r="F1380" s="0" t="n">
        <v>7925.16</v>
      </c>
      <c r="G1380" s="0" t="n">
        <f aca="false">(((F1380*3.7852*35.81)/1000)/(H1380^2))*1.2732</f>
        <v>20.3304844728077</v>
      </c>
      <c r="H1380" s="0" t="n">
        <v>8.20209975</v>
      </c>
      <c r="I1380" s="0" t="n">
        <v>13.9277367589951</v>
      </c>
      <c r="J1380" s="0" t="n">
        <v>130.009325504884</v>
      </c>
      <c r="K1380" s="0" t="n">
        <v>0.00593973</v>
      </c>
      <c r="L1380" s="0" t="n">
        <v>0.005</v>
      </c>
      <c r="M1380" s="0" t="n">
        <v>0</v>
      </c>
      <c r="N1380" s="0" t="n">
        <v>2.02931448114643</v>
      </c>
      <c r="O1380" s="0" t="n">
        <f aca="false">(N1380/2204.59)*EXP(L1380*M1380)</f>
        <v>0.000920495185565765</v>
      </c>
      <c r="P1380" s="0" t="n">
        <v>0.575296534612654</v>
      </c>
      <c r="Q1380" s="0" t="n">
        <v>0.0436657928861363</v>
      </c>
      <c r="R1380" s="0" t="n">
        <f aca="false">11.8457570192522*(I1380/Hoja4!$CE$2)</f>
        <v>0.152339054953381</v>
      </c>
      <c r="S1380" s="0" t="n">
        <v>1.14894745568521</v>
      </c>
      <c r="T1380" s="0" t="n">
        <v>5.58086552427142E-005</v>
      </c>
      <c r="U1380" s="0" t="n">
        <f aca="false">(SQRT(((P1380/G1380)^2)+((Q1380/H1380)^2)+((R1380/I1380)^2)+((S1380/J1380)^2)+((T1380/K1380)^2)))*O1380</f>
        <v>3.07381057494573E-005</v>
      </c>
      <c r="V1380" s="0" t="n">
        <f aca="false">O1380&gt;U1380</f>
        <v>1</v>
      </c>
      <c r="W1380" s="0" t="n">
        <v>110379.542252917</v>
      </c>
      <c r="X1380" s="0" t="n">
        <v>4.994E-006</v>
      </c>
      <c r="Y1380" s="0" t="n">
        <f aca="false">(W1380*X1380)*EXP(L1380*M1380)</f>
        <v>0.55123543401107</v>
      </c>
      <c r="Z1380" s="0" t="n">
        <v>63267.0248022963</v>
      </c>
      <c r="AA1380" s="0" t="n">
        <v>6507.82824848106</v>
      </c>
      <c r="AB1380" s="0" t="n">
        <f aca="false">X1380*0.1</f>
        <v>4.994E-007</v>
      </c>
      <c r="AC1380" s="0" t="n">
        <f aca="false">(SQRT(((AA1380/W1380)^2)+((AB1380/X1380)^2)))*Y1380</f>
        <v>0.0639911022318107</v>
      </c>
      <c r="AD1380" s="0" t="n">
        <v>5.223868284E-006</v>
      </c>
      <c r="AE1380" s="0" t="n">
        <f aca="false">(W1380*AD1380)*EXP(L1380*M1380)</f>
        <v>0.576608189977454</v>
      </c>
      <c r="AF1380" s="0" t="n">
        <v>63267.0248022963</v>
      </c>
      <c r="AG1380" s="0" t="n">
        <v>6507.82824848106</v>
      </c>
      <c r="AH1380" s="0" t="n">
        <f aca="false">AD1380*0.1</f>
        <v>5.223868284E-007</v>
      </c>
      <c r="AI1380" s="0" t="n">
        <f aca="false">(SQRT(((AG1380/W1380)^2)+((AH1380/AD1380)^2)))*AE1380</f>
        <v>0.0669365417314693</v>
      </c>
      <c r="AJ1380" s="0" t="n">
        <v>3.02832944E-007</v>
      </c>
      <c r="AK1380" s="0" t="n">
        <f aca="false">(W1380*AJ1380)*EXP(L1380*M1380)</f>
        <v>0.0334265617378234</v>
      </c>
      <c r="AL1380" s="0" t="n">
        <v>63267.0248022963</v>
      </c>
      <c r="AM1380" s="0" t="n">
        <v>6507.82824848106</v>
      </c>
      <c r="AN1380" s="0" t="n">
        <f aca="false">AJ1380*0.1</f>
        <v>3.02832944E-008</v>
      </c>
      <c r="AO1380" s="0" t="n">
        <f aca="false">(SQRT(((AM1380/W1380)^2)+((AN1380/AJ1380)^2)))*AK1380</f>
        <v>0.00388037923080981</v>
      </c>
    </row>
    <row r="1381" customFormat="false" ht="15" hidden="false" customHeight="false" outlineLevel="0" collapsed="false">
      <c r="A1381" s="42" t="s">
        <v>687</v>
      </c>
      <c r="B1381" s="32"/>
      <c r="C1381" s="0" t="s">
        <v>2154</v>
      </c>
      <c r="E1381" s="0" t="n">
        <v>7925.16</v>
      </c>
      <c r="F1381" s="0" t="n">
        <v>7925.16</v>
      </c>
      <c r="G1381" s="0" t="n">
        <f aca="false">(((F1381*3.7852*35.81)/1000)/(H1381^2))*1.2732</f>
        <v>20.3304844728077</v>
      </c>
      <c r="H1381" s="0" t="n">
        <v>8.20209975</v>
      </c>
      <c r="I1381" s="0" t="n">
        <v>10.99984806882</v>
      </c>
      <c r="J1381" s="0" t="n">
        <v>68.0020357347871</v>
      </c>
      <c r="K1381" s="0" t="n">
        <v>3.9836139795159</v>
      </c>
      <c r="L1381" s="0" t="n">
        <v>0.005</v>
      </c>
      <c r="M1381" s="0" t="n">
        <v>0</v>
      </c>
      <c r="N1381" s="0" t="n">
        <v>562.2527596007</v>
      </c>
      <c r="O1381" s="0" t="n">
        <f aca="false">(N1381/2204.59)*EXP(L1381*M1381)</f>
        <v>0.25503733555931</v>
      </c>
      <c r="P1381" s="0" t="n">
        <v>0.575296534612654</v>
      </c>
      <c r="Q1381" s="0" t="n">
        <v>0.0436657928861363</v>
      </c>
      <c r="R1381" s="0" t="n">
        <f aca="false">11.8457570192522*(I1381/Hoja4!$CE$2)</f>
        <v>0.120314340257227</v>
      </c>
      <c r="S1381" s="0" t="n">
        <v>0.388353619553598</v>
      </c>
      <c r="T1381" s="0" t="n">
        <v>0.0223763331258358</v>
      </c>
      <c r="U1381" s="0" t="n">
        <f aca="false">(SQRT(((P1381/G1381)^2)+((Q1381/H1381)^2)+((R1381/I1381)^2)+((S1381/J1381)^2)+((T1381/K1381)^2)))*O1381</f>
        <v>0.00811675253340468</v>
      </c>
      <c r="V1381" s="0" t="n">
        <f aca="false">O1381&gt;U1381</f>
        <v>1</v>
      </c>
      <c r="W1381" s="0" t="n">
        <v>87175.5559210898</v>
      </c>
      <c r="X1381" s="0" t="n">
        <v>4.994E-006</v>
      </c>
      <c r="Y1381" s="0" t="n">
        <f aca="false">(W1381*X1381)*EXP(L1381*M1381)</f>
        <v>0.435354726269923</v>
      </c>
      <c r="Z1381" s="0" t="n">
        <v>10477.0753117316</v>
      </c>
      <c r="AA1381" s="0" t="n">
        <v>804.406580767259</v>
      </c>
      <c r="AB1381" s="0" t="n">
        <f aca="false">X1381*0.1</f>
        <v>4.994E-007</v>
      </c>
      <c r="AC1381" s="0" t="n">
        <f aca="false">(SQRT(((AA1381/W1381)^2)+((AB1381/X1381)^2)))*Y1381</f>
        <v>0.0437204222833314</v>
      </c>
      <c r="AD1381" s="0" t="n">
        <v>5.223868284E-006</v>
      </c>
      <c r="AE1381" s="0" t="n">
        <f aca="false">(W1381*AD1381)*EXP(L1381*M1381)</f>
        <v>0.45539362171625</v>
      </c>
      <c r="AF1381" s="0" t="n">
        <v>10477.0753117316</v>
      </c>
      <c r="AG1381" s="0" t="n">
        <v>804.406580767259</v>
      </c>
      <c r="AH1381" s="0" t="n">
        <f aca="false">AD1381*0.1</f>
        <v>5.223868284E-007</v>
      </c>
      <c r="AI1381" s="0" t="n">
        <f aca="false">(SQRT(((AG1381/W1381)^2)+((AH1381/AD1381)^2)))*AE1381</f>
        <v>0.0457328248556231</v>
      </c>
      <c r="AJ1381" s="0" t="n">
        <v>3.02832944E-007</v>
      </c>
      <c r="AK1381" s="0" t="n">
        <f aca="false">(W1381*AJ1381)*EXP(L1381*M1381)</f>
        <v>0.0263996302444203</v>
      </c>
      <c r="AL1381" s="0" t="n">
        <v>10477.0753117316</v>
      </c>
      <c r="AM1381" s="0" t="n">
        <v>804.406580767259</v>
      </c>
      <c r="AN1381" s="0" t="n">
        <f aca="false">AJ1381*0.1</f>
        <v>3.02832944E-008</v>
      </c>
      <c r="AO1381" s="0" t="n">
        <f aca="false">(SQRT(((AM1381/W1381)^2)+((AN1381/AJ1381)^2)))*AK1381</f>
        <v>0.00265117825249989</v>
      </c>
    </row>
    <row r="1382" customFormat="false" ht="15" hidden="false" customHeight="false" outlineLevel="0" collapsed="false">
      <c r="A1382" s="42" t="s">
        <v>687</v>
      </c>
      <c r="B1382" s="40" t="s">
        <v>1912</v>
      </c>
      <c r="C1382" s="0" t="s">
        <v>2122</v>
      </c>
      <c r="E1382" s="0" t="n">
        <v>10000</v>
      </c>
      <c r="F1382" s="0" t="n">
        <v>10125.94</v>
      </c>
      <c r="G1382" s="0" t="n">
        <f aca="false">(((F1382*3.7852*35.81)/1000)/(H1382^2))*1.2732</f>
        <v>25.9761652689135</v>
      </c>
      <c r="H1382" s="0" t="n">
        <v>8.20209975</v>
      </c>
      <c r="I1382" s="0" t="n">
        <v>45.6922765602992</v>
      </c>
      <c r="J1382" s="0" t="n">
        <v>68.0016224983599</v>
      </c>
      <c r="K1382" s="0" t="n">
        <v>3.82238500207701</v>
      </c>
      <c r="L1382" s="0" t="n">
        <v>0.005</v>
      </c>
      <c r="M1382" s="0" t="n">
        <v>0</v>
      </c>
      <c r="N1382" s="0" t="n">
        <v>2357.19137832979</v>
      </c>
      <c r="O1382" s="0" t="n">
        <f aca="false">(N1382/2204.59)*EXP(L1382*M1382)</f>
        <v>1.06921984510943</v>
      </c>
      <c r="P1382" s="0" t="n">
        <v>0.693948706618423</v>
      </c>
      <c r="Q1382" s="0" t="n">
        <v>0.0696754411027923</v>
      </c>
      <c r="R1382" s="0" t="n">
        <f aca="false">30.3818643031628*(I1382/Hoja4!$DI$2)</f>
        <v>0.546567103342076</v>
      </c>
      <c r="S1382" s="0" t="n">
        <v>0.346725101597201</v>
      </c>
      <c r="T1382" s="0" t="n">
        <v>0.0215793379964769</v>
      </c>
      <c r="U1382" s="0" t="n">
        <f aca="false">(SQRT(((P1382/G1382)^2)+((Q1382/H1382)^2)+((R1382/I1382)^2)+((S1382/J1382)^2)+((T1382/K1382)^2)))*O1382</f>
        <v>0.0335878150817046</v>
      </c>
      <c r="V1382" s="0" t="n">
        <f aca="false">O1382&gt;U1382</f>
        <v>1</v>
      </c>
      <c r="W1382" s="0" t="n">
        <v>462677.250912996</v>
      </c>
      <c r="X1382" s="0" t="n">
        <v>4.994E-006</v>
      </c>
      <c r="Y1382" s="0" t="n">
        <f aca="false">(W1382*X1382)*EXP(L1382*M1382)</f>
        <v>2.3106101910595</v>
      </c>
      <c r="Z1382" s="0" t="n">
        <v>69533.9091045545</v>
      </c>
      <c r="AA1382" s="0" t="n">
        <v>3748.14709444969</v>
      </c>
      <c r="AB1382" s="0" t="n">
        <f aca="false">X1382*0.1</f>
        <v>4.994E-007</v>
      </c>
      <c r="AC1382" s="0" t="n">
        <f aca="false">(SQRT(((AA1382/W1382)^2)+((AB1382/X1382)^2)))*Y1382</f>
        <v>0.23181796156828</v>
      </c>
      <c r="AD1382" s="0" t="n">
        <v>5.223868284E-006</v>
      </c>
      <c r="AE1382" s="0" t="n">
        <f aca="false">(W1382*AD1382)*EXP(L1382*M1382)</f>
        <v>2.41696501677271</v>
      </c>
      <c r="AF1382" s="0" t="n">
        <v>69533.9091045545</v>
      </c>
      <c r="AG1382" s="0" t="n">
        <v>3748.14709444969</v>
      </c>
      <c r="AH1382" s="0" t="n">
        <f aca="false">AD1382*0.1</f>
        <v>5.223868284E-007</v>
      </c>
      <c r="AI1382" s="0" t="n">
        <f aca="false">(SQRT(((AG1382/W1382)^2)+((AH1382/AD1382)^2)))*AE1382</f>
        <v>0.242488285362048</v>
      </c>
      <c r="AJ1382" s="0" t="n">
        <v>3.02832944E-007</v>
      </c>
      <c r="AK1382" s="0" t="n">
        <f aca="false">(W1382*AJ1382)*EXP(L1382*M1382)</f>
        <v>0.140113914015809</v>
      </c>
      <c r="AL1382" s="0" t="n">
        <v>69533.9091045545</v>
      </c>
      <c r="AM1382" s="0" t="n">
        <v>3748.14709444969</v>
      </c>
      <c r="AN1382" s="0" t="n">
        <f aca="false">AJ1382*0.1</f>
        <v>3.02832944E-008</v>
      </c>
      <c r="AO1382" s="0" t="n">
        <f aca="false">(SQRT(((AM1382/W1382)^2)+((AN1382/AJ1382)^2)))*AK1382</f>
        <v>0.0140572919050463</v>
      </c>
    </row>
    <row r="1383" customFormat="false" ht="15" hidden="false" customHeight="false" outlineLevel="0" collapsed="false">
      <c r="A1383" s="42" t="s">
        <v>687</v>
      </c>
      <c r="B1383" s="32"/>
      <c r="C1383" s="0" t="s">
        <v>2122</v>
      </c>
      <c r="E1383" s="0" t="n">
        <v>7925.16</v>
      </c>
      <c r="F1383" s="0" t="n">
        <v>7925.16</v>
      </c>
      <c r="G1383" s="0" t="n">
        <f aca="false">(((F1383*3.7852*35.81)/1000)/(H1383^2))*1.2732</f>
        <v>20.3304844728077</v>
      </c>
      <c r="H1383" s="0" t="n">
        <v>8.20209975</v>
      </c>
      <c r="I1383" s="0" t="n">
        <v>58.3808088307361</v>
      </c>
      <c r="J1383" s="0" t="n">
        <v>68.0016224983599</v>
      </c>
      <c r="K1383" s="0" t="n">
        <v>3.82238500207701</v>
      </c>
      <c r="L1383" s="0" t="n">
        <v>0.005</v>
      </c>
      <c r="M1383" s="0" t="n">
        <v>0</v>
      </c>
      <c r="N1383" s="0" t="n">
        <v>1948.59743814778</v>
      </c>
      <c r="O1383" s="0" t="n">
        <f aca="false">(N1383/2204.59)*EXP(L1383*M1383)</f>
        <v>0.883882008966648</v>
      </c>
      <c r="P1383" s="0" t="n">
        <v>0.575296534612654</v>
      </c>
      <c r="Q1383" s="0" t="n">
        <v>0.0436657928861363</v>
      </c>
      <c r="R1383" s="0" t="n">
        <f aca="false">11.8457570192522*(I1383/Hoja4!$CE$2)</f>
        <v>0.638558683193408</v>
      </c>
      <c r="S1383" s="0" t="n">
        <v>0.346725101597201</v>
      </c>
      <c r="T1383" s="0" t="n">
        <v>0.0215793379964769</v>
      </c>
      <c r="U1383" s="0" t="n">
        <f aca="false">(SQRT(((P1383/G1383)^2)+((Q1383/H1383)^2)+((R1383/I1383)^2)+((S1383/J1383)^2)+((T1383/K1383)^2)))*O1383</f>
        <v>0.0280426246938129</v>
      </c>
      <c r="V1383" s="0" t="n">
        <f aca="false">O1383&gt;U1383</f>
        <v>1</v>
      </c>
      <c r="W1383" s="0" t="n">
        <v>462677.250912996</v>
      </c>
      <c r="X1383" s="0" t="n">
        <v>4.994E-006</v>
      </c>
      <c r="Y1383" s="0" t="n">
        <f aca="false">(W1383*X1383)*EXP(L1383*M1383)</f>
        <v>2.3106101910595</v>
      </c>
      <c r="Z1383" s="0" t="n">
        <v>69533.9091045545</v>
      </c>
      <c r="AA1383" s="0" t="n">
        <v>3748.14709444969</v>
      </c>
      <c r="AB1383" s="0" t="n">
        <f aca="false">X1383*0.1</f>
        <v>4.994E-007</v>
      </c>
      <c r="AC1383" s="0" t="n">
        <f aca="false">(SQRT(((AA1383/W1383)^2)+((AB1383/X1383)^2)))*Y1383</f>
        <v>0.23181796156828</v>
      </c>
      <c r="AD1383" s="0" t="n">
        <v>5.223868284E-006</v>
      </c>
      <c r="AE1383" s="0" t="n">
        <f aca="false">(W1383*AD1383)*EXP(L1383*M1383)</f>
        <v>2.41696501677271</v>
      </c>
      <c r="AF1383" s="0" t="n">
        <v>69533.9091045545</v>
      </c>
      <c r="AG1383" s="0" t="n">
        <v>3748.14709444969</v>
      </c>
      <c r="AH1383" s="0" t="n">
        <f aca="false">AD1383*0.1</f>
        <v>5.223868284E-007</v>
      </c>
      <c r="AI1383" s="0" t="n">
        <f aca="false">(SQRT(((AG1383/W1383)^2)+((AH1383/AD1383)^2)))*AE1383</f>
        <v>0.242488285362048</v>
      </c>
      <c r="AJ1383" s="0" t="n">
        <v>3.02832944E-007</v>
      </c>
      <c r="AK1383" s="0" t="n">
        <f aca="false">(W1383*AJ1383)*EXP(L1383*M1383)</f>
        <v>0.140113914015809</v>
      </c>
      <c r="AL1383" s="0" t="n">
        <v>69533.9091045545</v>
      </c>
      <c r="AM1383" s="0" t="n">
        <v>3748.14709444969</v>
      </c>
      <c r="AN1383" s="0" t="n">
        <f aca="false">AJ1383*0.1</f>
        <v>3.02832944E-008</v>
      </c>
      <c r="AO1383" s="0" t="n">
        <f aca="false">(SQRT(((AM1383/W1383)^2)+((AN1383/AJ1383)^2)))*AK1383</f>
        <v>0.0140572919050463</v>
      </c>
    </row>
    <row r="1384" customFormat="false" ht="15" hidden="false" customHeight="false" outlineLevel="0" collapsed="false">
      <c r="A1384" s="42" t="s">
        <v>687</v>
      </c>
      <c r="B1384" s="32"/>
      <c r="C1384" s="0" t="s">
        <v>2153</v>
      </c>
      <c r="E1384" s="0" t="n">
        <v>7925.16</v>
      </c>
      <c r="F1384" s="0" t="n">
        <v>7925.16</v>
      </c>
      <c r="G1384" s="0" t="n">
        <f aca="false">(((F1384*3.7852*35.81)/1000)/(H1384^2))*1.2732</f>
        <v>20.3304844728077</v>
      </c>
      <c r="H1384" s="0" t="n">
        <v>8.20209975</v>
      </c>
      <c r="I1384" s="0" t="n">
        <v>13.9277367589951</v>
      </c>
      <c r="J1384" s="0" t="n">
        <v>130.009325504884</v>
      </c>
      <c r="K1384" s="0" t="n">
        <v>0.00593973</v>
      </c>
      <c r="L1384" s="0" t="n">
        <v>0.005</v>
      </c>
      <c r="M1384" s="0" t="n">
        <v>0</v>
      </c>
      <c r="N1384" s="0" t="n">
        <v>2.02931448114643</v>
      </c>
      <c r="O1384" s="0" t="n">
        <f aca="false">(N1384/2204.59)*EXP(L1384*M1384)</f>
        <v>0.000920495185565765</v>
      </c>
      <c r="P1384" s="0" t="n">
        <v>0.575296534612654</v>
      </c>
      <c r="Q1384" s="0" t="n">
        <v>0.0436657928861363</v>
      </c>
      <c r="R1384" s="0" t="n">
        <f aca="false">11.8457570192522*(I1384/Hoja4!$CE$2)</f>
        <v>0.152339054953381</v>
      </c>
      <c r="S1384" s="0" t="n">
        <v>1.14894745568521</v>
      </c>
      <c r="T1384" s="0" t="n">
        <v>5.58086552427142E-005</v>
      </c>
      <c r="U1384" s="0" t="n">
        <f aca="false">(SQRT(((P1384/G1384)^2)+((Q1384/H1384)^2)+((R1384/I1384)^2)+((S1384/J1384)^2)+((T1384/K1384)^2)))*O1384</f>
        <v>3.07381057494573E-005</v>
      </c>
      <c r="V1384" s="0" t="n">
        <f aca="false">O1384&gt;U1384</f>
        <v>1</v>
      </c>
      <c r="W1384" s="0" t="n">
        <v>110379.542252917</v>
      </c>
      <c r="X1384" s="0" t="n">
        <v>4.994E-006</v>
      </c>
      <c r="Y1384" s="0" t="n">
        <f aca="false">(W1384*X1384)*EXP(L1384*M1384)</f>
        <v>0.55123543401107</v>
      </c>
      <c r="Z1384" s="0" t="n">
        <v>63267.0248022963</v>
      </c>
      <c r="AA1384" s="0" t="n">
        <v>6507.82824848106</v>
      </c>
      <c r="AB1384" s="0" t="n">
        <f aca="false">X1384*0.1</f>
        <v>4.994E-007</v>
      </c>
      <c r="AC1384" s="0" t="n">
        <f aca="false">(SQRT(((AA1384/W1384)^2)+((AB1384/X1384)^2)))*Y1384</f>
        <v>0.0639911022318107</v>
      </c>
      <c r="AD1384" s="0" t="n">
        <v>5.223868284E-006</v>
      </c>
      <c r="AE1384" s="0" t="n">
        <f aca="false">(W1384*AD1384)*EXP(L1384*M1384)</f>
        <v>0.576608189977454</v>
      </c>
      <c r="AF1384" s="0" t="n">
        <v>63267.0248022963</v>
      </c>
      <c r="AG1384" s="0" t="n">
        <v>6507.82824848106</v>
      </c>
      <c r="AH1384" s="0" t="n">
        <f aca="false">AD1384*0.1</f>
        <v>5.223868284E-007</v>
      </c>
      <c r="AI1384" s="0" t="n">
        <f aca="false">(SQRT(((AG1384/W1384)^2)+((AH1384/AD1384)^2)))*AE1384</f>
        <v>0.0669365417314693</v>
      </c>
      <c r="AJ1384" s="0" t="n">
        <v>3.02832944E-007</v>
      </c>
      <c r="AK1384" s="0" t="n">
        <f aca="false">(W1384*AJ1384)*EXP(L1384*M1384)</f>
        <v>0.0334265617378234</v>
      </c>
      <c r="AL1384" s="0" t="n">
        <v>63267.0248022963</v>
      </c>
      <c r="AM1384" s="0" t="n">
        <v>6507.82824848106</v>
      </c>
      <c r="AN1384" s="0" t="n">
        <f aca="false">AJ1384*0.1</f>
        <v>3.02832944E-008</v>
      </c>
      <c r="AO1384" s="0" t="n">
        <f aca="false">(SQRT(((AM1384/W1384)^2)+((AN1384/AJ1384)^2)))*AK1384</f>
        <v>0.00388037923080981</v>
      </c>
    </row>
    <row r="1385" customFormat="false" ht="15" hidden="false" customHeight="false" outlineLevel="0" collapsed="false">
      <c r="A1385" s="42" t="s">
        <v>687</v>
      </c>
      <c r="B1385" s="32"/>
      <c r="C1385" s="0" t="s">
        <v>2154</v>
      </c>
      <c r="E1385" s="0" t="n">
        <v>7925.16</v>
      </c>
      <c r="F1385" s="0" t="n">
        <v>7925.16</v>
      </c>
      <c r="G1385" s="0" t="n">
        <f aca="false">(((F1385*3.7852*35.81)/1000)/(H1385^2))*1.2732</f>
        <v>20.3304844728077</v>
      </c>
      <c r="H1385" s="0" t="n">
        <v>8.20209975</v>
      </c>
      <c r="I1385" s="0" t="n">
        <v>10.99984806882</v>
      </c>
      <c r="J1385" s="0" t="n">
        <v>68.0020357347871</v>
      </c>
      <c r="K1385" s="0" t="n">
        <v>3.9836139795159</v>
      </c>
      <c r="L1385" s="0" t="n">
        <v>0.005</v>
      </c>
      <c r="M1385" s="0" t="n">
        <v>0</v>
      </c>
      <c r="N1385" s="0" t="n">
        <v>562.2527596007</v>
      </c>
      <c r="O1385" s="0" t="n">
        <f aca="false">(N1385/2204.59)*EXP(L1385*M1385)</f>
        <v>0.25503733555931</v>
      </c>
      <c r="P1385" s="0" t="n">
        <v>0.575296534612654</v>
      </c>
      <c r="Q1385" s="0" t="n">
        <v>0.0436657928861363</v>
      </c>
      <c r="R1385" s="0" t="n">
        <f aca="false">11.8457570192522*(I1385/Hoja4!$CE$2)</f>
        <v>0.120314340257227</v>
      </c>
      <c r="S1385" s="0" t="n">
        <v>0.388353619553598</v>
      </c>
      <c r="T1385" s="0" t="n">
        <v>0.0223763331258358</v>
      </c>
      <c r="U1385" s="0" t="n">
        <f aca="false">(SQRT(((P1385/G1385)^2)+((Q1385/H1385)^2)+((R1385/I1385)^2)+((S1385/J1385)^2)+((T1385/K1385)^2)))*O1385</f>
        <v>0.00811675253340468</v>
      </c>
      <c r="V1385" s="0" t="n">
        <f aca="false">O1385&gt;U1385</f>
        <v>1</v>
      </c>
      <c r="W1385" s="0" t="n">
        <v>87175.5559210898</v>
      </c>
      <c r="X1385" s="0" t="n">
        <v>4.994E-006</v>
      </c>
      <c r="Y1385" s="0" t="n">
        <f aca="false">(W1385*X1385)*EXP(L1385*M1385)</f>
        <v>0.435354726269923</v>
      </c>
      <c r="Z1385" s="0" t="n">
        <v>10477.0753117316</v>
      </c>
      <c r="AA1385" s="0" t="n">
        <v>804.406580767259</v>
      </c>
      <c r="AB1385" s="0" t="n">
        <f aca="false">X1385*0.1</f>
        <v>4.994E-007</v>
      </c>
      <c r="AC1385" s="0" t="n">
        <f aca="false">(SQRT(((AA1385/W1385)^2)+((AB1385/X1385)^2)))*Y1385</f>
        <v>0.0437204222833314</v>
      </c>
      <c r="AD1385" s="0" t="n">
        <v>5.223868284E-006</v>
      </c>
      <c r="AE1385" s="0" t="n">
        <f aca="false">(W1385*AD1385)*EXP(L1385*M1385)</f>
        <v>0.45539362171625</v>
      </c>
      <c r="AF1385" s="0" t="n">
        <v>10477.0753117316</v>
      </c>
      <c r="AG1385" s="0" t="n">
        <v>804.406580767259</v>
      </c>
      <c r="AH1385" s="0" t="n">
        <f aca="false">AD1385*0.1</f>
        <v>5.223868284E-007</v>
      </c>
      <c r="AI1385" s="0" t="n">
        <f aca="false">(SQRT(((AG1385/W1385)^2)+((AH1385/AD1385)^2)))*AE1385</f>
        <v>0.0457328248556231</v>
      </c>
      <c r="AJ1385" s="0" t="n">
        <v>3.02832944E-007</v>
      </c>
      <c r="AK1385" s="0" t="n">
        <f aca="false">(W1385*AJ1385)*EXP(L1385*M1385)</f>
        <v>0.0263996302444203</v>
      </c>
      <c r="AL1385" s="0" t="n">
        <v>10477.0753117316</v>
      </c>
      <c r="AM1385" s="0" t="n">
        <v>804.406580767259</v>
      </c>
      <c r="AN1385" s="0" t="n">
        <f aca="false">AJ1385*0.1</f>
        <v>3.02832944E-008</v>
      </c>
      <c r="AO1385" s="0" t="n">
        <f aca="false">(SQRT(((AM1385/W1385)^2)+((AN1385/AJ1385)^2)))*AK1385</f>
        <v>0.00265117825249989</v>
      </c>
    </row>
    <row r="1386" customFormat="false" ht="15" hidden="false" customHeight="false" outlineLevel="0" collapsed="false">
      <c r="A1386" s="42" t="s">
        <v>687</v>
      </c>
      <c r="B1386" s="40" t="s">
        <v>1915</v>
      </c>
      <c r="C1386" s="0" t="s">
        <v>2122</v>
      </c>
      <c r="E1386" s="0" t="n">
        <v>10000</v>
      </c>
      <c r="F1386" s="0" t="n">
        <v>10125.94</v>
      </c>
      <c r="G1386" s="0" t="n">
        <f aca="false">(((F1386*3.7852*35.81)/1000)/(H1386^2))*1.2732</f>
        <v>25.9761652689135</v>
      </c>
      <c r="H1386" s="0" t="n">
        <v>8.20209975</v>
      </c>
      <c r="I1386" s="0" t="n">
        <v>45.6922765602992</v>
      </c>
      <c r="J1386" s="0" t="n">
        <v>68.0016224983599</v>
      </c>
      <c r="K1386" s="0" t="n">
        <v>3.82238500207701</v>
      </c>
      <c r="L1386" s="0" t="n">
        <v>0.005</v>
      </c>
      <c r="M1386" s="0" t="n">
        <v>0</v>
      </c>
      <c r="N1386" s="0" t="n">
        <v>2357.19137832979</v>
      </c>
      <c r="O1386" s="0" t="n">
        <f aca="false">(N1386/2204.59)*EXP(L1386*M1386)</f>
        <v>1.06921984510943</v>
      </c>
      <c r="P1386" s="0" t="n">
        <v>0.693948706618423</v>
      </c>
      <c r="Q1386" s="0" t="n">
        <v>0.0696754411027923</v>
      </c>
      <c r="R1386" s="0" t="n">
        <f aca="false">30.3818643031628*(I1386/Hoja4!$DI$2)</f>
        <v>0.546567103342076</v>
      </c>
      <c r="S1386" s="0" t="n">
        <v>0.346725101597201</v>
      </c>
      <c r="T1386" s="0" t="n">
        <v>0.0215793379964769</v>
      </c>
      <c r="U1386" s="0" t="n">
        <f aca="false">(SQRT(((P1386/G1386)^2)+((Q1386/H1386)^2)+((R1386/I1386)^2)+((S1386/J1386)^2)+((T1386/K1386)^2)))*O1386</f>
        <v>0.0335878150817046</v>
      </c>
      <c r="V1386" s="0" t="n">
        <f aca="false">O1386&gt;U1386</f>
        <v>1</v>
      </c>
      <c r="W1386" s="0" t="n">
        <v>462677.250912996</v>
      </c>
      <c r="X1386" s="0" t="n">
        <v>4.994E-006</v>
      </c>
      <c r="Y1386" s="0" t="n">
        <f aca="false">(W1386*X1386)*EXP(L1386*M1386)</f>
        <v>2.3106101910595</v>
      </c>
      <c r="Z1386" s="0" t="n">
        <v>32546.6973811347</v>
      </c>
      <c r="AA1386" s="0" t="n">
        <v>3748.14709444969</v>
      </c>
      <c r="AB1386" s="0" t="n">
        <f aca="false">X1386*0.1</f>
        <v>4.994E-007</v>
      </c>
      <c r="AC1386" s="0" t="n">
        <f aca="false">(SQRT(((AA1386/W1386)^2)+((AB1386/X1386)^2)))*Y1386</f>
        <v>0.23181796156828</v>
      </c>
      <c r="AD1386" s="0" t="n">
        <v>5.223868284E-006</v>
      </c>
      <c r="AE1386" s="0" t="n">
        <f aca="false">(W1386*AD1386)*EXP(L1386*M1386)</f>
        <v>2.41696501677271</v>
      </c>
      <c r="AF1386" s="0" t="n">
        <v>32546.6973811347</v>
      </c>
      <c r="AG1386" s="0" t="n">
        <v>3748.14709444969</v>
      </c>
      <c r="AH1386" s="0" t="n">
        <f aca="false">AD1386*0.1</f>
        <v>5.223868284E-007</v>
      </c>
      <c r="AI1386" s="0" t="n">
        <f aca="false">(SQRT(((AG1386/W1386)^2)+((AH1386/AD1386)^2)))*AE1386</f>
        <v>0.242488285362048</v>
      </c>
      <c r="AJ1386" s="0" t="n">
        <v>3.02832944E-007</v>
      </c>
      <c r="AK1386" s="0" t="n">
        <f aca="false">(W1386*AJ1386)*EXP(L1386*M1386)</f>
        <v>0.140113914015809</v>
      </c>
      <c r="AL1386" s="0" t="n">
        <v>32546.6973811347</v>
      </c>
      <c r="AM1386" s="0" t="n">
        <v>3748.14709444969</v>
      </c>
      <c r="AN1386" s="0" t="n">
        <f aca="false">AJ1386*0.1</f>
        <v>3.02832944E-008</v>
      </c>
      <c r="AO1386" s="0" t="n">
        <f aca="false">(SQRT(((AM1386/W1386)^2)+((AN1386/AJ1386)^2)))*AK1386</f>
        <v>0.0140572919050463</v>
      </c>
    </row>
    <row r="1387" customFormat="false" ht="15" hidden="false" customHeight="false" outlineLevel="0" collapsed="false">
      <c r="A1387" s="42" t="s">
        <v>687</v>
      </c>
      <c r="B1387" s="32"/>
      <c r="C1387" s="0" t="s">
        <v>2122</v>
      </c>
      <c r="E1387" s="0" t="n">
        <v>7925.16</v>
      </c>
      <c r="F1387" s="0" t="n">
        <v>7925.16</v>
      </c>
      <c r="G1387" s="0" t="n">
        <f aca="false">(((F1387*3.7852*35.81)/1000)/(H1387^2))*1.2732</f>
        <v>20.3304844728077</v>
      </c>
      <c r="H1387" s="0" t="n">
        <v>8.20209975</v>
      </c>
      <c r="I1387" s="0" t="n">
        <v>58.3808088307361</v>
      </c>
      <c r="J1387" s="0" t="n">
        <v>68.0016224983599</v>
      </c>
      <c r="K1387" s="0" t="n">
        <v>3.82238500207701</v>
      </c>
      <c r="L1387" s="0" t="n">
        <v>0.005</v>
      </c>
      <c r="M1387" s="0" t="n">
        <v>0</v>
      </c>
      <c r="N1387" s="0" t="n">
        <v>1948.59743814778</v>
      </c>
      <c r="O1387" s="0" t="n">
        <f aca="false">(N1387/2204.59)*EXP(L1387*M1387)</f>
        <v>0.883882008966648</v>
      </c>
      <c r="P1387" s="0" t="n">
        <v>0.575296534612654</v>
      </c>
      <c r="Q1387" s="0" t="n">
        <v>0.0436657928861363</v>
      </c>
      <c r="R1387" s="0" t="n">
        <f aca="false">11.8457570192522*(I1387/Hoja4!$CE$2)</f>
        <v>0.638558683193408</v>
      </c>
      <c r="S1387" s="0" t="n">
        <v>0.346725101597201</v>
      </c>
      <c r="T1387" s="0" t="n">
        <v>0.0215793379964769</v>
      </c>
      <c r="U1387" s="0" t="n">
        <f aca="false">(SQRT(((P1387/G1387)^2)+((Q1387/H1387)^2)+((R1387/I1387)^2)+((S1387/J1387)^2)+((T1387/K1387)^2)))*O1387</f>
        <v>0.0280426246938129</v>
      </c>
      <c r="V1387" s="0" t="n">
        <f aca="false">O1387&gt;U1387</f>
        <v>1</v>
      </c>
      <c r="W1387" s="0" t="n">
        <v>462677.250912996</v>
      </c>
      <c r="X1387" s="0" t="n">
        <v>4.994E-006</v>
      </c>
      <c r="Y1387" s="0" t="n">
        <f aca="false">(W1387*X1387)*EXP(L1387*M1387)</f>
        <v>2.3106101910595</v>
      </c>
      <c r="Z1387" s="0" t="n">
        <v>159991.148149425</v>
      </c>
      <c r="AA1387" s="0" t="n">
        <v>3748.14709444969</v>
      </c>
      <c r="AB1387" s="0" t="n">
        <f aca="false">X1387*0.1</f>
        <v>4.994E-007</v>
      </c>
      <c r="AC1387" s="0" t="n">
        <f aca="false">(SQRT(((AA1387/W1387)^2)+((AB1387/X1387)^2)))*Y1387</f>
        <v>0.23181796156828</v>
      </c>
      <c r="AD1387" s="0" t="n">
        <v>5.223868284E-006</v>
      </c>
      <c r="AE1387" s="0" t="n">
        <f aca="false">(W1387*AD1387)*EXP(L1387*M1387)</f>
        <v>2.41696501677271</v>
      </c>
      <c r="AF1387" s="0" t="n">
        <v>159991.148149425</v>
      </c>
      <c r="AG1387" s="0" t="n">
        <v>3748.14709444969</v>
      </c>
      <c r="AH1387" s="0" t="n">
        <f aca="false">AD1387*0.1</f>
        <v>5.223868284E-007</v>
      </c>
      <c r="AI1387" s="0" t="n">
        <f aca="false">(SQRT(((AG1387/W1387)^2)+((AH1387/AD1387)^2)))*AE1387</f>
        <v>0.242488285362048</v>
      </c>
      <c r="AJ1387" s="0" t="n">
        <v>3.02832944E-007</v>
      </c>
      <c r="AK1387" s="0" t="n">
        <f aca="false">(W1387*AJ1387)*EXP(L1387*M1387)</f>
        <v>0.140113914015809</v>
      </c>
      <c r="AL1387" s="0" t="n">
        <v>159991.148149425</v>
      </c>
      <c r="AM1387" s="0" t="n">
        <v>3748.14709444969</v>
      </c>
      <c r="AN1387" s="0" t="n">
        <f aca="false">AJ1387*0.1</f>
        <v>3.02832944E-008</v>
      </c>
      <c r="AO1387" s="0" t="n">
        <f aca="false">(SQRT(((AM1387/W1387)^2)+((AN1387/AJ1387)^2)))*AK1387</f>
        <v>0.0140572919050463</v>
      </c>
    </row>
    <row r="1388" customFormat="false" ht="15" hidden="false" customHeight="false" outlineLevel="0" collapsed="false">
      <c r="A1388" s="42" t="s">
        <v>687</v>
      </c>
      <c r="B1388" s="32"/>
      <c r="C1388" s="0" t="s">
        <v>2153</v>
      </c>
      <c r="E1388" s="0" t="n">
        <v>7925.16</v>
      </c>
      <c r="F1388" s="0" t="n">
        <v>7925.16</v>
      </c>
      <c r="G1388" s="0" t="n">
        <f aca="false">(((F1388*3.7852*35.81)/1000)/(H1388^2))*1.2732</f>
        <v>20.3304844728077</v>
      </c>
      <c r="H1388" s="0" t="n">
        <v>8.20209975</v>
      </c>
      <c r="I1388" s="0" t="n">
        <v>13.9277367589951</v>
      </c>
      <c r="J1388" s="0" t="n">
        <v>130.009325504884</v>
      </c>
      <c r="K1388" s="0" t="n">
        <v>0.00593973</v>
      </c>
      <c r="L1388" s="0" t="n">
        <v>0.005</v>
      </c>
      <c r="M1388" s="0" t="n">
        <v>0</v>
      </c>
      <c r="N1388" s="0" t="n">
        <v>2.02931448114643</v>
      </c>
      <c r="O1388" s="0" t="n">
        <f aca="false">(N1388/2204.59)*EXP(L1388*M1388)</f>
        <v>0.000920495185565765</v>
      </c>
      <c r="P1388" s="0" t="n">
        <v>0.575296534612654</v>
      </c>
      <c r="Q1388" s="0" t="n">
        <v>0.0436657928861363</v>
      </c>
      <c r="R1388" s="0" t="n">
        <f aca="false">11.8457570192522*(I1388/Hoja4!$CE$2)</f>
        <v>0.152339054953381</v>
      </c>
      <c r="S1388" s="0" t="n">
        <v>1.14894745568521</v>
      </c>
      <c r="T1388" s="0" t="n">
        <v>5.58086552427142E-005</v>
      </c>
      <c r="U1388" s="0" t="n">
        <f aca="false">(SQRT(((P1388/G1388)^2)+((Q1388/H1388)^2)+((R1388/I1388)^2)+((S1388/J1388)^2)+((T1388/K1388)^2)))*O1388</f>
        <v>3.07381057494573E-005</v>
      </c>
      <c r="V1388" s="0" t="n">
        <f aca="false">O1388&gt;U1388</f>
        <v>1</v>
      </c>
      <c r="W1388" s="0" t="n">
        <v>110379.542252917</v>
      </c>
      <c r="X1388" s="0" t="n">
        <v>4.994E-006</v>
      </c>
      <c r="Y1388" s="0" t="n">
        <f aca="false">(W1388*X1388)*EXP(L1388*M1388)</f>
        <v>0.55123543401107</v>
      </c>
      <c r="Z1388" s="0" t="n">
        <v>32546.6973811347</v>
      </c>
      <c r="AA1388" s="0" t="n">
        <v>6507.82824848106</v>
      </c>
      <c r="AB1388" s="0" t="n">
        <f aca="false">X1388*0.1</f>
        <v>4.994E-007</v>
      </c>
      <c r="AC1388" s="0" t="n">
        <f aca="false">(SQRT(((AA1388/W1388)^2)+((AB1388/X1388)^2)))*Y1388</f>
        <v>0.0639911022318107</v>
      </c>
      <c r="AD1388" s="0" t="n">
        <v>5.223868284E-006</v>
      </c>
      <c r="AE1388" s="0" t="n">
        <f aca="false">(W1388*AD1388)*EXP(L1388*M1388)</f>
        <v>0.576608189977454</v>
      </c>
      <c r="AF1388" s="0" t="n">
        <v>32546.6973811347</v>
      </c>
      <c r="AG1388" s="0" t="n">
        <v>6507.82824848106</v>
      </c>
      <c r="AH1388" s="0" t="n">
        <f aca="false">AD1388*0.1</f>
        <v>5.223868284E-007</v>
      </c>
      <c r="AI1388" s="0" t="n">
        <f aca="false">(SQRT(((AG1388/W1388)^2)+((AH1388/AD1388)^2)))*AE1388</f>
        <v>0.0669365417314693</v>
      </c>
      <c r="AJ1388" s="0" t="n">
        <v>3.02832944E-007</v>
      </c>
      <c r="AK1388" s="0" t="n">
        <f aca="false">(W1388*AJ1388)*EXP(L1388*M1388)</f>
        <v>0.0334265617378234</v>
      </c>
      <c r="AL1388" s="0" t="n">
        <v>32546.6973811347</v>
      </c>
      <c r="AM1388" s="0" t="n">
        <v>6507.82824848106</v>
      </c>
      <c r="AN1388" s="0" t="n">
        <f aca="false">AJ1388*0.1</f>
        <v>3.02832944E-008</v>
      </c>
      <c r="AO1388" s="0" t="n">
        <f aca="false">(SQRT(((AM1388/W1388)^2)+((AN1388/AJ1388)^2)))*AK1388</f>
        <v>0.00388037923080981</v>
      </c>
    </row>
    <row r="1389" customFormat="false" ht="15" hidden="false" customHeight="false" outlineLevel="0" collapsed="false">
      <c r="A1389" s="42" t="s">
        <v>687</v>
      </c>
      <c r="B1389" s="32"/>
      <c r="C1389" s="0" t="s">
        <v>2154</v>
      </c>
      <c r="E1389" s="0" t="n">
        <v>7925.16</v>
      </c>
      <c r="F1389" s="0" t="n">
        <v>7925.16</v>
      </c>
      <c r="G1389" s="0" t="n">
        <f aca="false">(((F1389*3.7852*35.81)/1000)/(H1389^2))*1.2732</f>
        <v>20.3304844728077</v>
      </c>
      <c r="H1389" s="0" t="n">
        <v>8.20209975</v>
      </c>
      <c r="I1389" s="0" t="n">
        <v>10.99984806882</v>
      </c>
      <c r="J1389" s="0" t="n">
        <v>68.0020357347871</v>
      </c>
      <c r="K1389" s="0" t="n">
        <v>3.9836139795159</v>
      </c>
      <c r="L1389" s="0" t="n">
        <v>0.005</v>
      </c>
      <c r="M1389" s="0" t="n">
        <v>0</v>
      </c>
      <c r="N1389" s="0" t="n">
        <v>562.2527596007</v>
      </c>
      <c r="O1389" s="0" t="n">
        <f aca="false">(N1389/2204.59)*EXP(L1389*M1389)</f>
        <v>0.25503733555931</v>
      </c>
      <c r="P1389" s="0" t="n">
        <v>0.575296534612654</v>
      </c>
      <c r="Q1389" s="0" t="n">
        <v>0.0436657928861363</v>
      </c>
      <c r="R1389" s="0" t="n">
        <f aca="false">11.8457570192522*(I1389/Hoja4!$CE$2)</f>
        <v>0.120314340257227</v>
      </c>
      <c r="S1389" s="0" t="n">
        <v>0.388353619553598</v>
      </c>
      <c r="T1389" s="0" t="n">
        <v>0.0223763331258358</v>
      </c>
      <c r="U1389" s="0" t="n">
        <f aca="false">(SQRT(((P1389/G1389)^2)+((Q1389/H1389)^2)+((R1389/I1389)^2)+((S1389/J1389)^2)+((T1389/K1389)^2)))*O1389</f>
        <v>0.00811675253340468</v>
      </c>
      <c r="V1389" s="0" t="n">
        <f aca="false">O1389&gt;U1389</f>
        <v>1</v>
      </c>
      <c r="W1389" s="0" t="n">
        <v>87175.5559210898</v>
      </c>
      <c r="X1389" s="0" t="n">
        <v>4.994E-006</v>
      </c>
      <c r="Y1389" s="0" t="n">
        <f aca="false">(W1389*X1389)*EXP(L1389*M1389)</f>
        <v>0.435354726269923</v>
      </c>
      <c r="Z1389" s="0" t="n">
        <v>159991.148149425</v>
      </c>
      <c r="AA1389" s="0" t="n">
        <v>804.406580767259</v>
      </c>
      <c r="AB1389" s="0" t="n">
        <f aca="false">X1389*0.1</f>
        <v>4.994E-007</v>
      </c>
      <c r="AC1389" s="0" t="n">
        <f aca="false">(SQRT(((AA1389/W1389)^2)+((AB1389/X1389)^2)))*Y1389</f>
        <v>0.0437204222833314</v>
      </c>
      <c r="AD1389" s="0" t="n">
        <v>5.223868284E-006</v>
      </c>
      <c r="AE1389" s="0" t="n">
        <f aca="false">(W1389*AD1389)*EXP(L1389*M1389)</f>
        <v>0.45539362171625</v>
      </c>
      <c r="AF1389" s="0" t="n">
        <v>159991.148149425</v>
      </c>
      <c r="AG1389" s="0" t="n">
        <v>804.406580767259</v>
      </c>
      <c r="AH1389" s="0" t="n">
        <f aca="false">AD1389*0.1</f>
        <v>5.223868284E-007</v>
      </c>
      <c r="AI1389" s="0" t="n">
        <f aca="false">(SQRT(((AG1389/W1389)^2)+((AH1389/AD1389)^2)))*AE1389</f>
        <v>0.0457328248556231</v>
      </c>
      <c r="AJ1389" s="0" t="n">
        <v>3.02832944E-007</v>
      </c>
      <c r="AK1389" s="0" t="n">
        <f aca="false">(W1389*AJ1389)*EXP(L1389*M1389)</f>
        <v>0.0263996302444203</v>
      </c>
      <c r="AL1389" s="0" t="n">
        <v>159991.148149425</v>
      </c>
      <c r="AM1389" s="0" t="n">
        <v>804.406580767259</v>
      </c>
      <c r="AN1389" s="0" t="n">
        <f aca="false">AJ1389*0.1</f>
        <v>3.02832944E-008</v>
      </c>
      <c r="AO1389" s="0" t="n">
        <f aca="false">(SQRT(((AM1389/W1389)^2)+((AN1389/AJ1389)^2)))*AK1389</f>
        <v>0.00265117825249989</v>
      </c>
    </row>
    <row r="1390" customFormat="false" ht="15" hidden="false" customHeight="false" outlineLevel="0" collapsed="false">
      <c r="A1390" s="42" t="s">
        <v>687</v>
      </c>
      <c r="B1390" s="40" t="s">
        <v>1368</v>
      </c>
      <c r="C1390" s="0" t="s">
        <v>2122</v>
      </c>
      <c r="E1390" s="0" t="n">
        <v>10000</v>
      </c>
      <c r="F1390" s="0" t="n">
        <v>10125.94</v>
      </c>
      <c r="G1390" s="0" t="n">
        <f aca="false">(((F1390*3.7852*35.81)/1000)/(H1390^2))*1.2732</f>
        <v>25.9761652689135</v>
      </c>
      <c r="H1390" s="0" t="n">
        <v>8.20209975</v>
      </c>
      <c r="I1390" s="0" t="n">
        <v>45.6922765602992</v>
      </c>
      <c r="J1390" s="0" t="n">
        <v>68.0016224983599</v>
      </c>
      <c r="K1390" s="0" t="n">
        <v>3.82238500207701</v>
      </c>
      <c r="L1390" s="0" t="n">
        <v>0.005</v>
      </c>
      <c r="M1390" s="0" t="n">
        <v>0</v>
      </c>
      <c r="N1390" s="0" t="n">
        <v>2357.19137832979</v>
      </c>
      <c r="O1390" s="0" t="n">
        <f aca="false">(N1390/2204.59)*EXP(L1390*M1390)</f>
        <v>1.06921984510943</v>
      </c>
      <c r="P1390" s="0" t="n">
        <v>0.693948706618423</v>
      </c>
      <c r="Q1390" s="0" t="n">
        <v>0.0696754411027923</v>
      </c>
      <c r="R1390" s="0" t="n">
        <f aca="false">30.3818643031628*(I1390/Hoja4!$DI$2)</f>
        <v>0.546567103342076</v>
      </c>
      <c r="S1390" s="0" t="n">
        <v>0.346725101597201</v>
      </c>
      <c r="T1390" s="0" t="n">
        <v>0.0215793379964769</v>
      </c>
      <c r="U1390" s="0" t="n">
        <f aca="false">(SQRT(((P1390/G1390)^2)+((Q1390/H1390)^2)+((R1390/I1390)^2)+((S1390/J1390)^2)+((T1390/K1390)^2)))*O1390</f>
        <v>0.0335878150817046</v>
      </c>
      <c r="V1390" s="0" t="n">
        <f aca="false">O1390&gt;U1390</f>
        <v>1</v>
      </c>
      <c r="W1390" s="0" t="n">
        <v>462677.250912996</v>
      </c>
      <c r="X1390" s="0" t="n">
        <v>4.994E-006</v>
      </c>
      <c r="Y1390" s="0" t="n">
        <f aca="false">(W1390*X1390)*EXP(L1390*M1390)</f>
        <v>2.3106101910595</v>
      </c>
      <c r="Z1390" s="0" t="n">
        <v>32546.6973811347</v>
      </c>
      <c r="AA1390" s="0" t="n">
        <v>3748.14709444969</v>
      </c>
      <c r="AB1390" s="0" t="n">
        <f aca="false">X1390*0.1</f>
        <v>4.994E-007</v>
      </c>
      <c r="AC1390" s="0" t="n">
        <f aca="false">(SQRT(((AA1390/W1390)^2)+((AB1390/X1390)^2)))*Y1390</f>
        <v>0.23181796156828</v>
      </c>
      <c r="AD1390" s="0" t="n">
        <v>5.223868284E-006</v>
      </c>
      <c r="AE1390" s="0" t="n">
        <f aca="false">(W1390*AD1390)*EXP(L1390*M1390)</f>
        <v>2.41696501677271</v>
      </c>
      <c r="AF1390" s="0" t="n">
        <v>32546.6973811347</v>
      </c>
      <c r="AG1390" s="0" t="n">
        <v>3748.14709444969</v>
      </c>
      <c r="AH1390" s="0" t="n">
        <f aca="false">AD1390*0.1</f>
        <v>5.223868284E-007</v>
      </c>
      <c r="AI1390" s="0" t="n">
        <f aca="false">(SQRT(((AG1390/W1390)^2)+((AH1390/AD1390)^2)))*AE1390</f>
        <v>0.242488285362048</v>
      </c>
      <c r="AJ1390" s="0" t="n">
        <v>3.02832944E-007</v>
      </c>
      <c r="AK1390" s="0" t="n">
        <f aca="false">(W1390*AJ1390)*EXP(L1390*M1390)</f>
        <v>0.140113914015809</v>
      </c>
      <c r="AL1390" s="0" t="n">
        <v>32546.6973811347</v>
      </c>
      <c r="AM1390" s="0" t="n">
        <v>3748.14709444969</v>
      </c>
      <c r="AN1390" s="0" t="n">
        <f aca="false">AJ1390*0.1</f>
        <v>3.02832944E-008</v>
      </c>
      <c r="AO1390" s="0" t="n">
        <f aca="false">(SQRT(((AM1390/W1390)^2)+((AN1390/AJ1390)^2)))*AK1390</f>
        <v>0.0140572919050463</v>
      </c>
    </row>
    <row r="1391" customFormat="false" ht="15" hidden="false" customHeight="false" outlineLevel="0" collapsed="false">
      <c r="A1391" s="42" t="s">
        <v>687</v>
      </c>
      <c r="B1391" s="32"/>
      <c r="C1391" s="0" t="s">
        <v>2122</v>
      </c>
      <c r="E1391" s="0" t="n">
        <v>7925.16</v>
      </c>
      <c r="F1391" s="0" t="n">
        <v>7925.16</v>
      </c>
      <c r="G1391" s="0" t="n">
        <f aca="false">(((F1391*3.7852*35.81)/1000)/(H1391^2))*1.2732</f>
        <v>20.3304844728077</v>
      </c>
      <c r="H1391" s="0" t="n">
        <v>8.20209975</v>
      </c>
      <c r="I1391" s="0" t="n">
        <v>58.3808088307361</v>
      </c>
      <c r="J1391" s="0" t="n">
        <v>68.0016224983599</v>
      </c>
      <c r="K1391" s="0" t="n">
        <v>3.82238500207701</v>
      </c>
      <c r="L1391" s="0" t="n">
        <v>0.005</v>
      </c>
      <c r="M1391" s="0" t="n">
        <v>0</v>
      </c>
      <c r="N1391" s="0" t="n">
        <v>1948.59743814778</v>
      </c>
      <c r="O1391" s="0" t="n">
        <f aca="false">(N1391/2204.59)*EXP(L1391*M1391)</f>
        <v>0.883882008966648</v>
      </c>
      <c r="P1391" s="0" t="n">
        <v>0.575296534612654</v>
      </c>
      <c r="Q1391" s="0" t="n">
        <v>0.0436657928861363</v>
      </c>
      <c r="R1391" s="0" t="n">
        <f aca="false">11.8457570192522*(I1391/Hoja4!$CE$2)</f>
        <v>0.638558683193408</v>
      </c>
      <c r="S1391" s="0" t="n">
        <v>0.346725101597201</v>
      </c>
      <c r="T1391" s="0" t="n">
        <v>0.0215793379964769</v>
      </c>
      <c r="U1391" s="0" t="n">
        <f aca="false">(SQRT(((P1391/G1391)^2)+((Q1391/H1391)^2)+((R1391/I1391)^2)+((S1391/J1391)^2)+((T1391/K1391)^2)))*O1391</f>
        <v>0.0280426246938129</v>
      </c>
      <c r="V1391" s="0" t="n">
        <f aca="false">O1391&gt;U1391</f>
        <v>1</v>
      </c>
      <c r="W1391" s="0" t="n">
        <v>462677.250912996</v>
      </c>
      <c r="X1391" s="0" t="n">
        <v>4.994E-006</v>
      </c>
      <c r="Y1391" s="0" t="n">
        <f aca="false">(W1391*X1391)*EXP(L1391*M1391)</f>
        <v>2.3106101910595</v>
      </c>
      <c r="Z1391" s="0" t="n">
        <v>159991.148149425</v>
      </c>
      <c r="AA1391" s="0" t="n">
        <v>3748.14709444969</v>
      </c>
      <c r="AB1391" s="0" t="n">
        <f aca="false">X1391*0.1</f>
        <v>4.994E-007</v>
      </c>
      <c r="AC1391" s="0" t="n">
        <f aca="false">(SQRT(((AA1391/W1391)^2)+((AB1391/X1391)^2)))*Y1391</f>
        <v>0.23181796156828</v>
      </c>
      <c r="AD1391" s="0" t="n">
        <v>5.223868284E-006</v>
      </c>
      <c r="AE1391" s="0" t="n">
        <f aca="false">(W1391*AD1391)*EXP(L1391*M1391)</f>
        <v>2.41696501677271</v>
      </c>
      <c r="AF1391" s="0" t="n">
        <v>159991.148149425</v>
      </c>
      <c r="AG1391" s="0" t="n">
        <v>3748.14709444969</v>
      </c>
      <c r="AH1391" s="0" t="n">
        <f aca="false">AD1391*0.1</f>
        <v>5.223868284E-007</v>
      </c>
      <c r="AI1391" s="0" t="n">
        <f aca="false">(SQRT(((AG1391/W1391)^2)+((AH1391/AD1391)^2)))*AE1391</f>
        <v>0.242488285362048</v>
      </c>
      <c r="AJ1391" s="0" t="n">
        <v>3.02832944E-007</v>
      </c>
      <c r="AK1391" s="0" t="n">
        <f aca="false">(W1391*AJ1391)*EXP(L1391*M1391)</f>
        <v>0.140113914015809</v>
      </c>
      <c r="AL1391" s="0" t="n">
        <v>159991.148149425</v>
      </c>
      <c r="AM1391" s="0" t="n">
        <v>3748.14709444969</v>
      </c>
      <c r="AN1391" s="0" t="n">
        <f aca="false">AJ1391*0.1</f>
        <v>3.02832944E-008</v>
      </c>
      <c r="AO1391" s="0" t="n">
        <f aca="false">(SQRT(((AM1391/W1391)^2)+((AN1391/AJ1391)^2)))*AK1391</f>
        <v>0.0140572919050463</v>
      </c>
    </row>
    <row r="1392" customFormat="false" ht="15" hidden="false" customHeight="false" outlineLevel="0" collapsed="false">
      <c r="A1392" s="42" t="s">
        <v>687</v>
      </c>
      <c r="B1392" s="32"/>
      <c r="C1392" s="0" t="s">
        <v>2153</v>
      </c>
      <c r="E1392" s="0" t="n">
        <v>7925.16</v>
      </c>
      <c r="F1392" s="0" t="n">
        <v>7925.16</v>
      </c>
      <c r="G1392" s="0" t="n">
        <f aca="false">(((F1392*3.7852*35.81)/1000)/(H1392^2))*1.2732</f>
        <v>20.3304844728077</v>
      </c>
      <c r="H1392" s="0" t="n">
        <v>8.20209975</v>
      </c>
      <c r="I1392" s="0" t="n">
        <v>13.9277367589951</v>
      </c>
      <c r="J1392" s="0" t="n">
        <v>130.009325504884</v>
      </c>
      <c r="K1392" s="0" t="n">
        <v>0.00593973</v>
      </c>
      <c r="L1392" s="0" t="n">
        <v>0.005</v>
      </c>
      <c r="M1392" s="0" t="n">
        <v>0</v>
      </c>
      <c r="N1392" s="0" t="n">
        <v>2.02931448114643</v>
      </c>
      <c r="O1392" s="0" t="n">
        <f aca="false">(N1392/2204.59)*EXP(L1392*M1392)</f>
        <v>0.000920495185565765</v>
      </c>
      <c r="P1392" s="0" t="n">
        <v>0.575296534612654</v>
      </c>
      <c r="Q1392" s="0" t="n">
        <v>0.0436657928861363</v>
      </c>
      <c r="R1392" s="0" t="n">
        <f aca="false">11.8457570192522*(I1392/Hoja4!$CE$2)</f>
        <v>0.152339054953381</v>
      </c>
      <c r="S1392" s="0" t="n">
        <v>1.14894745568521</v>
      </c>
      <c r="T1392" s="0" t="n">
        <v>5.58086552427142E-005</v>
      </c>
      <c r="U1392" s="0" t="n">
        <f aca="false">(SQRT(((P1392/G1392)^2)+((Q1392/H1392)^2)+((R1392/I1392)^2)+((S1392/J1392)^2)+((T1392/K1392)^2)))*O1392</f>
        <v>3.07381057494573E-005</v>
      </c>
      <c r="V1392" s="0" t="n">
        <f aca="false">O1392&gt;U1392</f>
        <v>1</v>
      </c>
      <c r="W1392" s="0" t="n">
        <v>110379.542252917</v>
      </c>
      <c r="X1392" s="0" t="n">
        <v>4.994E-006</v>
      </c>
      <c r="Y1392" s="0" t="n">
        <f aca="false">(W1392*X1392)*EXP(L1392*M1392)</f>
        <v>0.55123543401107</v>
      </c>
      <c r="Z1392" s="0" t="n">
        <v>32546.6973811347</v>
      </c>
      <c r="AA1392" s="0" t="n">
        <v>6507.82824848106</v>
      </c>
      <c r="AB1392" s="0" t="n">
        <f aca="false">X1392*0.1</f>
        <v>4.994E-007</v>
      </c>
      <c r="AC1392" s="0" t="n">
        <f aca="false">(SQRT(((AA1392/W1392)^2)+((AB1392/X1392)^2)))*Y1392</f>
        <v>0.0639911022318107</v>
      </c>
      <c r="AD1392" s="0" t="n">
        <v>5.223868284E-006</v>
      </c>
      <c r="AE1392" s="0" t="n">
        <f aca="false">(W1392*AD1392)*EXP(L1392*M1392)</f>
        <v>0.576608189977454</v>
      </c>
      <c r="AF1392" s="0" t="n">
        <v>32546.6973811347</v>
      </c>
      <c r="AG1392" s="0" t="n">
        <v>6507.82824848106</v>
      </c>
      <c r="AH1392" s="0" t="n">
        <f aca="false">AD1392*0.1</f>
        <v>5.223868284E-007</v>
      </c>
      <c r="AI1392" s="0" t="n">
        <f aca="false">(SQRT(((AG1392/W1392)^2)+((AH1392/AD1392)^2)))*AE1392</f>
        <v>0.0669365417314693</v>
      </c>
      <c r="AJ1392" s="0" t="n">
        <v>3.02832944E-007</v>
      </c>
      <c r="AK1392" s="0" t="n">
        <f aca="false">(W1392*AJ1392)*EXP(L1392*M1392)</f>
        <v>0.0334265617378234</v>
      </c>
      <c r="AL1392" s="0" t="n">
        <v>32546.6973811347</v>
      </c>
      <c r="AM1392" s="0" t="n">
        <v>6507.82824848106</v>
      </c>
      <c r="AN1392" s="0" t="n">
        <f aca="false">AJ1392*0.1</f>
        <v>3.02832944E-008</v>
      </c>
      <c r="AO1392" s="0" t="n">
        <f aca="false">(SQRT(((AM1392/W1392)^2)+((AN1392/AJ1392)^2)))*AK1392</f>
        <v>0.00388037923080981</v>
      </c>
    </row>
    <row r="1393" customFormat="false" ht="15" hidden="false" customHeight="false" outlineLevel="0" collapsed="false">
      <c r="A1393" s="42" t="s">
        <v>687</v>
      </c>
      <c r="B1393" s="32"/>
      <c r="C1393" s="0" t="s">
        <v>2154</v>
      </c>
      <c r="E1393" s="0" t="n">
        <v>7925.16</v>
      </c>
      <c r="F1393" s="0" t="n">
        <v>7925.16</v>
      </c>
      <c r="G1393" s="0" t="n">
        <f aca="false">(((F1393*3.7852*35.81)/1000)/(H1393^2))*1.2732</f>
        <v>20.3304844728077</v>
      </c>
      <c r="H1393" s="0" t="n">
        <v>8.20209975</v>
      </c>
      <c r="I1393" s="0" t="n">
        <v>10.99984806882</v>
      </c>
      <c r="J1393" s="0" t="n">
        <v>68.0020357347871</v>
      </c>
      <c r="K1393" s="0" t="n">
        <v>3.9836139795159</v>
      </c>
      <c r="L1393" s="0" t="n">
        <v>0.005</v>
      </c>
      <c r="M1393" s="0" t="n">
        <v>0</v>
      </c>
      <c r="N1393" s="0" t="n">
        <v>562.2527596007</v>
      </c>
      <c r="O1393" s="0" t="n">
        <f aca="false">(N1393/2204.59)*EXP(L1393*M1393)</f>
        <v>0.25503733555931</v>
      </c>
      <c r="P1393" s="0" t="n">
        <v>0.575296534612654</v>
      </c>
      <c r="Q1393" s="0" t="n">
        <v>0.0436657928861363</v>
      </c>
      <c r="R1393" s="0" t="n">
        <f aca="false">11.8457570192522*(I1393/Hoja4!$CE$2)</f>
        <v>0.120314340257227</v>
      </c>
      <c r="S1393" s="0" t="n">
        <v>0.388353619553598</v>
      </c>
      <c r="T1393" s="0" t="n">
        <v>0.0223763331258358</v>
      </c>
      <c r="U1393" s="0" t="n">
        <f aca="false">(SQRT(((P1393/G1393)^2)+((Q1393/H1393)^2)+((R1393/I1393)^2)+((S1393/J1393)^2)+((T1393/K1393)^2)))*O1393</f>
        <v>0.00811675253340468</v>
      </c>
      <c r="V1393" s="0" t="n">
        <f aca="false">O1393&gt;U1393</f>
        <v>1</v>
      </c>
      <c r="W1393" s="0" t="n">
        <v>87175.5559210898</v>
      </c>
      <c r="X1393" s="0" t="n">
        <v>4.994E-006</v>
      </c>
      <c r="Y1393" s="0" t="n">
        <f aca="false">(W1393*X1393)*EXP(L1393*M1393)</f>
        <v>0.435354726269923</v>
      </c>
      <c r="Z1393" s="0" t="n">
        <v>159991.148149425</v>
      </c>
      <c r="AA1393" s="0" t="n">
        <v>804.406580767259</v>
      </c>
      <c r="AB1393" s="0" t="n">
        <f aca="false">X1393*0.1</f>
        <v>4.994E-007</v>
      </c>
      <c r="AC1393" s="0" t="n">
        <f aca="false">(SQRT(((AA1393/W1393)^2)+((AB1393/X1393)^2)))*Y1393</f>
        <v>0.0437204222833314</v>
      </c>
      <c r="AD1393" s="0" t="n">
        <v>5.223868284E-006</v>
      </c>
      <c r="AE1393" s="0" t="n">
        <f aca="false">(W1393*AD1393)*EXP(L1393*M1393)</f>
        <v>0.45539362171625</v>
      </c>
      <c r="AF1393" s="0" t="n">
        <v>159991.148149425</v>
      </c>
      <c r="AG1393" s="0" t="n">
        <v>804.406580767259</v>
      </c>
      <c r="AH1393" s="0" t="n">
        <f aca="false">AD1393*0.1</f>
        <v>5.223868284E-007</v>
      </c>
      <c r="AI1393" s="0" t="n">
        <f aca="false">(SQRT(((AG1393/W1393)^2)+((AH1393/AD1393)^2)))*AE1393</f>
        <v>0.0457328248556231</v>
      </c>
      <c r="AJ1393" s="0" t="n">
        <v>3.02832944E-007</v>
      </c>
      <c r="AK1393" s="0" t="n">
        <f aca="false">(W1393*AJ1393)*EXP(L1393*M1393)</f>
        <v>0.0263996302444203</v>
      </c>
      <c r="AL1393" s="0" t="n">
        <v>159991.148149425</v>
      </c>
      <c r="AM1393" s="0" t="n">
        <v>804.406580767259</v>
      </c>
      <c r="AN1393" s="0" t="n">
        <f aca="false">AJ1393*0.1</f>
        <v>3.02832944E-008</v>
      </c>
      <c r="AO1393" s="0" t="n">
        <f aca="false">(SQRT(((AM1393/W1393)^2)+((AN1393/AJ1393)^2)))*AK1393</f>
        <v>0.00265117825249989</v>
      </c>
    </row>
    <row r="1394" customFormat="false" ht="15" hidden="false" customHeight="false" outlineLevel="0" collapsed="false">
      <c r="A1394" s="42" t="s">
        <v>687</v>
      </c>
      <c r="B1394" s="40" t="s">
        <v>1920</v>
      </c>
      <c r="C1394" s="0" t="s">
        <v>2122</v>
      </c>
      <c r="E1394" s="0" t="n">
        <v>10000</v>
      </c>
      <c r="F1394" s="0" t="n">
        <v>10125.94</v>
      </c>
      <c r="G1394" s="0" t="n">
        <f aca="false">(((F1394*3.7852*35.81)/1000)/(H1394^2))*1.2732</f>
        <v>25.9761652689135</v>
      </c>
      <c r="H1394" s="0" t="n">
        <v>8.20209975</v>
      </c>
      <c r="I1394" s="0" t="n">
        <v>45.6922765602992</v>
      </c>
      <c r="J1394" s="0" t="n">
        <v>68.0016224983599</v>
      </c>
      <c r="K1394" s="0" t="n">
        <v>3.82238500207701</v>
      </c>
      <c r="L1394" s="0" t="n">
        <v>0.005</v>
      </c>
      <c r="M1394" s="0" t="n">
        <v>0</v>
      </c>
      <c r="N1394" s="0" t="n">
        <v>2357.19137832979</v>
      </c>
      <c r="O1394" s="0" t="n">
        <f aca="false">(N1394/2204.59)*EXP(L1394*M1394)</f>
        <v>1.06921984510943</v>
      </c>
      <c r="P1394" s="0" t="n">
        <v>0.693948706618423</v>
      </c>
      <c r="Q1394" s="0" t="n">
        <v>0.0696754411027923</v>
      </c>
      <c r="R1394" s="0" t="n">
        <f aca="false">30.3818643031628*(I1394/Hoja4!$DI$2)</f>
        <v>0.546567103342076</v>
      </c>
      <c r="S1394" s="0" t="n">
        <v>0.346725101597201</v>
      </c>
      <c r="T1394" s="0" t="n">
        <v>0.0215793379964769</v>
      </c>
      <c r="U1394" s="0" t="n">
        <f aca="false">(SQRT(((P1394/G1394)^2)+((Q1394/H1394)^2)+((R1394/I1394)^2)+((S1394/J1394)^2)+((T1394/K1394)^2)))*O1394</f>
        <v>0.0335878150817046</v>
      </c>
      <c r="V1394" s="0" t="n">
        <f aca="false">O1394&gt;U1394</f>
        <v>1</v>
      </c>
      <c r="W1394" s="0" t="n">
        <v>462677.250912996</v>
      </c>
      <c r="X1394" s="0" t="n">
        <v>4.994E-006</v>
      </c>
      <c r="Y1394" s="0" t="n">
        <f aca="false">(W1394*X1394)*EXP(L1394*M1394)</f>
        <v>2.3106101910595</v>
      </c>
      <c r="Z1394" s="0" t="n">
        <v>79874165.3439532</v>
      </c>
      <c r="AA1394" s="0" t="n">
        <v>3748.14709444969</v>
      </c>
      <c r="AB1394" s="0" t="n">
        <f aca="false">X1394*0.1</f>
        <v>4.994E-007</v>
      </c>
      <c r="AC1394" s="0" t="n">
        <f aca="false">(SQRT(((AA1394/W1394)^2)+((AB1394/X1394)^2)))*Y1394</f>
        <v>0.23181796156828</v>
      </c>
      <c r="AD1394" s="0" t="n">
        <v>5.223868284E-006</v>
      </c>
      <c r="AE1394" s="0" t="n">
        <f aca="false">(W1394*AD1394)*EXP(L1394*M1394)</f>
        <v>2.41696501677271</v>
      </c>
      <c r="AF1394" s="0" t="n">
        <v>79874165.3439532</v>
      </c>
      <c r="AG1394" s="0" t="n">
        <v>3748.14709444969</v>
      </c>
      <c r="AH1394" s="0" t="n">
        <f aca="false">AD1394*0.1</f>
        <v>5.223868284E-007</v>
      </c>
      <c r="AI1394" s="0" t="n">
        <f aca="false">(SQRT(((AG1394/W1394)^2)+((AH1394/AD1394)^2)))*AE1394</f>
        <v>0.242488285362048</v>
      </c>
      <c r="AJ1394" s="0" t="n">
        <v>3.02832944E-007</v>
      </c>
      <c r="AK1394" s="0" t="n">
        <f aca="false">(W1394*AJ1394)*EXP(L1394*M1394)</f>
        <v>0.140113914015809</v>
      </c>
      <c r="AL1394" s="0" t="n">
        <v>79874165.3439532</v>
      </c>
      <c r="AM1394" s="0" t="n">
        <v>3748.14709444969</v>
      </c>
      <c r="AN1394" s="0" t="n">
        <f aca="false">AJ1394*0.1</f>
        <v>3.02832944E-008</v>
      </c>
      <c r="AO1394" s="0" t="n">
        <f aca="false">(SQRT(((AM1394/W1394)^2)+((AN1394/AJ1394)^2)))*AK1394</f>
        <v>0.0140572919050463</v>
      </c>
    </row>
    <row r="1395" customFormat="false" ht="15" hidden="false" customHeight="false" outlineLevel="0" collapsed="false">
      <c r="A1395" s="42" t="s">
        <v>687</v>
      </c>
      <c r="B1395" s="32"/>
      <c r="C1395" s="0" t="s">
        <v>2122</v>
      </c>
      <c r="E1395" s="0" t="n">
        <v>7925.16</v>
      </c>
      <c r="F1395" s="0" t="n">
        <v>7925.16</v>
      </c>
      <c r="G1395" s="0" t="n">
        <f aca="false">(((F1395*3.7852*35.81)/1000)/(H1395^2))*1.2732</f>
        <v>20.3304844728077</v>
      </c>
      <c r="H1395" s="0" t="n">
        <v>8.20209975</v>
      </c>
      <c r="I1395" s="0" t="n">
        <v>58.3808088307361</v>
      </c>
      <c r="J1395" s="0" t="n">
        <v>68.0016224983599</v>
      </c>
      <c r="K1395" s="0" t="n">
        <v>3.82238500207701</v>
      </c>
      <c r="L1395" s="0" t="n">
        <v>0.005</v>
      </c>
      <c r="M1395" s="0" t="n">
        <v>0</v>
      </c>
      <c r="N1395" s="0" t="n">
        <v>1948.59743814778</v>
      </c>
      <c r="O1395" s="0" t="n">
        <f aca="false">(N1395/2204.59)*EXP(L1395*M1395)</f>
        <v>0.883882008966648</v>
      </c>
      <c r="P1395" s="0" t="n">
        <v>0.575296534612654</v>
      </c>
      <c r="Q1395" s="0" t="n">
        <v>0.0436657928861363</v>
      </c>
      <c r="R1395" s="0" t="n">
        <f aca="false">11.8457570192522*(I1395/Hoja4!$CE$2)</f>
        <v>0.638558683193408</v>
      </c>
      <c r="S1395" s="0" t="n">
        <v>0.346725101597201</v>
      </c>
      <c r="T1395" s="0" t="n">
        <v>0.0215793379964769</v>
      </c>
      <c r="U1395" s="0" t="n">
        <f aca="false">(SQRT(((P1395/G1395)^2)+((Q1395/H1395)^2)+((R1395/I1395)^2)+((S1395/J1395)^2)+((T1395/K1395)^2)))*O1395</f>
        <v>0.0280426246938129</v>
      </c>
      <c r="V1395" s="0" t="n">
        <f aca="false">O1395&gt;U1395</f>
        <v>1</v>
      </c>
      <c r="W1395" s="0" t="n">
        <v>462677.250912996</v>
      </c>
      <c r="X1395" s="0" t="n">
        <v>4.994E-006</v>
      </c>
      <c r="Y1395" s="0" t="n">
        <f aca="false">(W1395*X1395)*EXP(L1395*M1395)</f>
        <v>2.3106101910595</v>
      </c>
      <c r="Z1395" s="0" t="n">
        <v>79874165.3439532</v>
      </c>
      <c r="AA1395" s="0" t="n">
        <v>3748.14709444969</v>
      </c>
      <c r="AB1395" s="0" t="n">
        <f aca="false">X1395*0.1</f>
        <v>4.994E-007</v>
      </c>
      <c r="AC1395" s="0" t="n">
        <f aca="false">(SQRT(((AA1395/W1395)^2)+((AB1395/X1395)^2)))*Y1395</f>
        <v>0.23181796156828</v>
      </c>
      <c r="AD1395" s="0" t="n">
        <v>5.223868284E-006</v>
      </c>
      <c r="AE1395" s="0" t="n">
        <f aca="false">(W1395*AD1395)*EXP(L1395*M1395)</f>
        <v>2.41696501677271</v>
      </c>
      <c r="AF1395" s="0" t="n">
        <v>79874165.3439532</v>
      </c>
      <c r="AG1395" s="0" t="n">
        <v>3748.14709444969</v>
      </c>
      <c r="AH1395" s="0" t="n">
        <f aca="false">AD1395*0.1</f>
        <v>5.223868284E-007</v>
      </c>
      <c r="AI1395" s="0" t="n">
        <f aca="false">(SQRT(((AG1395/W1395)^2)+((AH1395/AD1395)^2)))*AE1395</f>
        <v>0.242488285362048</v>
      </c>
      <c r="AJ1395" s="0" t="n">
        <v>3.02832944E-007</v>
      </c>
      <c r="AK1395" s="0" t="n">
        <f aca="false">(W1395*AJ1395)*EXP(L1395*M1395)</f>
        <v>0.140113914015809</v>
      </c>
      <c r="AL1395" s="0" t="n">
        <v>79874165.3439532</v>
      </c>
      <c r="AM1395" s="0" t="n">
        <v>3748.14709444969</v>
      </c>
      <c r="AN1395" s="0" t="n">
        <f aca="false">AJ1395*0.1</f>
        <v>3.02832944E-008</v>
      </c>
      <c r="AO1395" s="0" t="n">
        <f aca="false">(SQRT(((AM1395/W1395)^2)+((AN1395/AJ1395)^2)))*AK1395</f>
        <v>0.0140572919050463</v>
      </c>
    </row>
    <row r="1396" customFormat="false" ht="15" hidden="false" customHeight="false" outlineLevel="0" collapsed="false">
      <c r="A1396" s="42" t="s">
        <v>687</v>
      </c>
      <c r="B1396" s="32"/>
      <c r="C1396" s="0" t="s">
        <v>2153</v>
      </c>
      <c r="E1396" s="0" t="n">
        <v>7925.16</v>
      </c>
      <c r="F1396" s="0" t="n">
        <v>7925.16</v>
      </c>
      <c r="G1396" s="0" t="n">
        <f aca="false">(((F1396*3.7852*35.81)/1000)/(H1396^2))*1.2732</f>
        <v>20.3304844728077</v>
      </c>
      <c r="H1396" s="0" t="n">
        <v>8.20209975</v>
      </c>
      <c r="I1396" s="0" t="n">
        <v>13.9277367589951</v>
      </c>
      <c r="J1396" s="0" t="n">
        <v>130.009325504884</v>
      </c>
      <c r="K1396" s="0" t="n">
        <v>0.00593973</v>
      </c>
      <c r="L1396" s="0" t="n">
        <v>0.005</v>
      </c>
      <c r="M1396" s="0" t="n">
        <v>0</v>
      </c>
      <c r="N1396" s="0" t="n">
        <v>2.02931448114643</v>
      </c>
      <c r="O1396" s="0" t="n">
        <f aca="false">(N1396/2204.59)*EXP(L1396*M1396)</f>
        <v>0.000920495185565765</v>
      </c>
      <c r="P1396" s="0" t="n">
        <v>0.575296534612654</v>
      </c>
      <c r="Q1396" s="0" t="n">
        <v>0.0436657928861363</v>
      </c>
      <c r="R1396" s="0" t="n">
        <f aca="false">11.8457570192522*(I1396/Hoja4!$CE$2)</f>
        <v>0.152339054953381</v>
      </c>
      <c r="S1396" s="0" t="n">
        <v>1.14894745568521</v>
      </c>
      <c r="T1396" s="0" t="n">
        <v>5.58086552427142E-005</v>
      </c>
      <c r="U1396" s="0" t="n">
        <f aca="false">(SQRT(((P1396/G1396)^2)+((Q1396/H1396)^2)+((R1396/I1396)^2)+((S1396/J1396)^2)+((T1396/K1396)^2)))*O1396</f>
        <v>3.07381057494573E-005</v>
      </c>
      <c r="V1396" s="0" t="n">
        <f aca="false">O1396&gt;U1396</f>
        <v>1</v>
      </c>
      <c r="W1396" s="0" t="n">
        <v>110379.542252917</v>
      </c>
      <c r="X1396" s="0" t="n">
        <v>4.994E-006</v>
      </c>
      <c r="Y1396" s="0" t="n">
        <f aca="false">(W1396*X1396)*EXP(L1396*M1396)</f>
        <v>0.55123543401107</v>
      </c>
      <c r="Z1396" s="0" t="n">
        <v>144587.60673653</v>
      </c>
      <c r="AA1396" s="0" t="n">
        <v>6507.82824848106</v>
      </c>
      <c r="AB1396" s="0" t="n">
        <f aca="false">X1396*0.1</f>
        <v>4.994E-007</v>
      </c>
      <c r="AC1396" s="0" t="n">
        <f aca="false">(SQRT(((AA1396/W1396)^2)+((AB1396/X1396)^2)))*Y1396</f>
        <v>0.0639911022318107</v>
      </c>
      <c r="AD1396" s="0" t="n">
        <v>5.223868284E-006</v>
      </c>
      <c r="AE1396" s="0" t="n">
        <f aca="false">(W1396*AD1396)*EXP(L1396*M1396)</f>
        <v>0.576608189977454</v>
      </c>
      <c r="AF1396" s="0" t="n">
        <v>144587.60673653</v>
      </c>
      <c r="AG1396" s="0" t="n">
        <v>6507.82824848106</v>
      </c>
      <c r="AH1396" s="0" t="n">
        <f aca="false">AD1396*0.1</f>
        <v>5.223868284E-007</v>
      </c>
      <c r="AI1396" s="0" t="n">
        <f aca="false">(SQRT(((AG1396/W1396)^2)+((AH1396/AD1396)^2)))*AE1396</f>
        <v>0.0669365417314693</v>
      </c>
      <c r="AJ1396" s="0" t="n">
        <v>3.02832944E-007</v>
      </c>
      <c r="AK1396" s="0" t="n">
        <f aca="false">(W1396*AJ1396)*EXP(L1396*M1396)</f>
        <v>0.0334265617378234</v>
      </c>
      <c r="AL1396" s="0" t="n">
        <v>144587.60673653</v>
      </c>
      <c r="AM1396" s="0" t="n">
        <v>6507.82824848106</v>
      </c>
      <c r="AN1396" s="0" t="n">
        <f aca="false">AJ1396*0.1</f>
        <v>3.02832944E-008</v>
      </c>
      <c r="AO1396" s="0" t="n">
        <f aca="false">(SQRT(((AM1396/W1396)^2)+((AN1396/AJ1396)^2)))*AK1396</f>
        <v>0.00388037923080981</v>
      </c>
    </row>
    <row r="1397" customFormat="false" ht="15" hidden="false" customHeight="false" outlineLevel="0" collapsed="false">
      <c r="A1397" s="42" t="s">
        <v>687</v>
      </c>
      <c r="B1397" s="32"/>
      <c r="C1397" s="0" t="s">
        <v>2154</v>
      </c>
      <c r="E1397" s="0" t="n">
        <v>7925.16</v>
      </c>
      <c r="F1397" s="0" t="n">
        <v>7925.16</v>
      </c>
      <c r="G1397" s="0" t="n">
        <f aca="false">(((F1397*3.7852*35.81)/1000)/(H1397^2))*1.2732</f>
        <v>20.3304844728077</v>
      </c>
      <c r="H1397" s="0" t="n">
        <v>8.20209975</v>
      </c>
      <c r="I1397" s="0" t="n">
        <v>10.99984806882</v>
      </c>
      <c r="J1397" s="0" t="n">
        <v>68.0020357347871</v>
      </c>
      <c r="K1397" s="0" t="n">
        <v>3.9836139795159</v>
      </c>
      <c r="L1397" s="0" t="n">
        <v>0.005</v>
      </c>
      <c r="M1397" s="0" t="n">
        <v>0</v>
      </c>
      <c r="N1397" s="0" t="n">
        <v>562.2527596007</v>
      </c>
      <c r="O1397" s="0" t="n">
        <f aca="false">(N1397/2204.59)*EXP(L1397*M1397)</f>
        <v>0.25503733555931</v>
      </c>
      <c r="P1397" s="0" t="n">
        <v>0.575296534612654</v>
      </c>
      <c r="Q1397" s="0" t="n">
        <v>0.0436657928861363</v>
      </c>
      <c r="R1397" s="0" t="n">
        <f aca="false">11.8457570192522*(I1397/Hoja4!$CE$2)</f>
        <v>0.120314340257227</v>
      </c>
      <c r="S1397" s="0" t="n">
        <v>0.388353619553598</v>
      </c>
      <c r="T1397" s="0" t="n">
        <v>0.0223763331258358</v>
      </c>
      <c r="U1397" s="0" t="n">
        <f aca="false">(SQRT(((P1397/G1397)^2)+((Q1397/H1397)^2)+((R1397/I1397)^2)+((S1397/J1397)^2)+((T1397/K1397)^2)))*O1397</f>
        <v>0.00811675253340468</v>
      </c>
      <c r="V1397" s="0" t="n">
        <f aca="false">O1397&gt;U1397</f>
        <v>1</v>
      </c>
      <c r="W1397" s="0" t="n">
        <v>87175.5559210898</v>
      </c>
      <c r="X1397" s="0" t="n">
        <v>4.994E-006</v>
      </c>
      <c r="Y1397" s="0" t="n">
        <f aca="false">(W1397*X1397)*EXP(L1397*M1397)</f>
        <v>0.435354726269923</v>
      </c>
      <c r="Z1397" s="0" t="n">
        <v>1116842.27994909</v>
      </c>
      <c r="AA1397" s="0" t="n">
        <v>804.406580767259</v>
      </c>
      <c r="AB1397" s="0" t="n">
        <f aca="false">X1397*0.1</f>
        <v>4.994E-007</v>
      </c>
      <c r="AC1397" s="0" t="n">
        <f aca="false">(SQRT(((AA1397/W1397)^2)+((AB1397/X1397)^2)))*Y1397</f>
        <v>0.0437204222833314</v>
      </c>
      <c r="AD1397" s="0" t="n">
        <v>5.223868284E-006</v>
      </c>
      <c r="AE1397" s="0" t="n">
        <f aca="false">(W1397*AD1397)*EXP(L1397*M1397)</f>
        <v>0.45539362171625</v>
      </c>
      <c r="AF1397" s="0" t="n">
        <v>1116842.27994909</v>
      </c>
      <c r="AG1397" s="0" t="n">
        <v>804.406580767259</v>
      </c>
      <c r="AH1397" s="0" t="n">
        <f aca="false">AD1397*0.1</f>
        <v>5.223868284E-007</v>
      </c>
      <c r="AI1397" s="0" t="n">
        <f aca="false">(SQRT(((AG1397/W1397)^2)+((AH1397/AD1397)^2)))*AE1397</f>
        <v>0.0457328248556231</v>
      </c>
      <c r="AJ1397" s="0" t="n">
        <v>3.02832944E-007</v>
      </c>
      <c r="AK1397" s="0" t="n">
        <f aca="false">(W1397*AJ1397)*EXP(L1397*M1397)</f>
        <v>0.0263996302444203</v>
      </c>
      <c r="AL1397" s="0" t="n">
        <v>1116842.27994909</v>
      </c>
      <c r="AM1397" s="0" t="n">
        <v>804.406580767259</v>
      </c>
      <c r="AN1397" s="0" t="n">
        <f aca="false">AJ1397*0.1</f>
        <v>3.02832944E-008</v>
      </c>
      <c r="AO1397" s="0" t="n">
        <f aca="false">(SQRT(((AM1397/W1397)^2)+((AN1397/AJ1397)^2)))*AK1397</f>
        <v>0.00265117825249989</v>
      </c>
    </row>
    <row r="1398" customFormat="false" ht="15" hidden="false" customHeight="false" outlineLevel="0" collapsed="false">
      <c r="A1398" s="42" t="s">
        <v>687</v>
      </c>
      <c r="B1398" s="40" t="s">
        <v>1924</v>
      </c>
      <c r="C1398" s="0" t="s">
        <v>2122</v>
      </c>
      <c r="E1398" s="0" t="n">
        <v>10000</v>
      </c>
      <c r="F1398" s="0" t="n">
        <v>10125.94</v>
      </c>
      <c r="G1398" s="0" t="n">
        <f aca="false">(((F1398*3.7852*35.81)/1000)/(H1398^2))*1.2732</f>
        <v>25.9761652689135</v>
      </c>
      <c r="H1398" s="0" t="n">
        <v>8.20209975</v>
      </c>
      <c r="I1398" s="0" t="n">
        <v>45.6922765602992</v>
      </c>
      <c r="J1398" s="0" t="n">
        <v>68.0016224983599</v>
      </c>
      <c r="K1398" s="0" t="n">
        <v>3.82238500207701</v>
      </c>
      <c r="L1398" s="0" t="n">
        <v>0.005</v>
      </c>
      <c r="M1398" s="0" t="n">
        <v>0</v>
      </c>
      <c r="N1398" s="0" t="n">
        <v>2357.19137832979</v>
      </c>
      <c r="O1398" s="0" t="n">
        <f aca="false">(N1398/2204.59)*EXP(L1398*M1398)</f>
        <v>1.06921984510943</v>
      </c>
      <c r="P1398" s="0" t="n">
        <v>0.693948706618423</v>
      </c>
      <c r="Q1398" s="0" t="n">
        <v>0.0696754411027923</v>
      </c>
      <c r="R1398" s="0" t="n">
        <f aca="false">30.3818643031628*(I1398/Hoja4!$DI$2)</f>
        <v>0.546567103342076</v>
      </c>
      <c r="S1398" s="0" t="n">
        <v>0.346725101597201</v>
      </c>
      <c r="T1398" s="0" t="n">
        <v>0.0215793379964769</v>
      </c>
      <c r="U1398" s="0" t="n">
        <f aca="false">(SQRT(((P1398/G1398)^2)+((Q1398/H1398)^2)+((R1398/I1398)^2)+((S1398/J1398)^2)+((T1398/K1398)^2)))*O1398</f>
        <v>0.0335878150817046</v>
      </c>
      <c r="V1398" s="0" t="n">
        <f aca="false">O1398&gt;U1398</f>
        <v>1</v>
      </c>
      <c r="W1398" s="0" t="n">
        <v>462677.250912996</v>
      </c>
      <c r="X1398" s="0" t="n">
        <v>4.994E-006</v>
      </c>
      <c r="Y1398" s="0" t="n">
        <f aca="false">(W1398*X1398)*EXP(L1398*M1398)</f>
        <v>2.3106101910595</v>
      </c>
      <c r="Z1398" s="0" t="n">
        <v>79874165.3439532</v>
      </c>
      <c r="AA1398" s="0" t="n">
        <v>3748.14709444969</v>
      </c>
      <c r="AB1398" s="0" t="n">
        <f aca="false">X1398*0.1</f>
        <v>4.994E-007</v>
      </c>
      <c r="AC1398" s="0" t="n">
        <f aca="false">(SQRT(((AA1398/W1398)^2)+((AB1398/X1398)^2)))*Y1398</f>
        <v>0.23181796156828</v>
      </c>
      <c r="AD1398" s="0" t="n">
        <v>5.223868284E-006</v>
      </c>
      <c r="AE1398" s="0" t="n">
        <f aca="false">(W1398*AD1398)*EXP(L1398*M1398)</f>
        <v>2.41696501677271</v>
      </c>
      <c r="AF1398" s="0" t="n">
        <v>79874165.3439532</v>
      </c>
      <c r="AG1398" s="0" t="n">
        <v>3748.14709444969</v>
      </c>
      <c r="AH1398" s="0" t="n">
        <f aca="false">AD1398*0.1</f>
        <v>5.223868284E-007</v>
      </c>
      <c r="AI1398" s="0" t="n">
        <f aca="false">(SQRT(((AG1398/W1398)^2)+((AH1398/AD1398)^2)))*AE1398</f>
        <v>0.242488285362048</v>
      </c>
      <c r="AJ1398" s="0" t="n">
        <v>3.02832944E-007</v>
      </c>
      <c r="AK1398" s="0" t="n">
        <f aca="false">(W1398*AJ1398)*EXP(L1398*M1398)</f>
        <v>0.140113914015809</v>
      </c>
      <c r="AL1398" s="0" t="n">
        <v>79874165.3439532</v>
      </c>
      <c r="AM1398" s="0" t="n">
        <v>3748.14709444969</v>
      </c>
      <c r="AN1398" s="0" t="n">
        <f aca="false">AJ1398*0.1</f>
        <v>3.02832944E-008</v>
      </c>
      <c r="AO1398" s="0" t="n">
        <f aca="false">(SQRT(((AM1398/W1398)^2)+((AN1398/AJ1398)^2)))*AK1398</f>
        <v>0.0140572919050463</v>
      </c>
    </row>
    <row r="1399" customFormat="false" ht="15" hidden="false" customHeight="false" outlineLevel="0" collapsed="false">
      <c r="A1399" s="42" t="s">
        <v>687</v>
      </c>
      <c r="B1399" s="32"/>
      <c r="C1399" s="0" t="s">
        <v>2122</v>
      </c>
      <c r="E1399" s="0" t="n">
        <v>7925.16</v>
      </c>
      <c r="F1399" s="0" t="n">
        <v>7925.16</v>
      </c>
      <c r="G1399" s="0" t="n">
        <f aca="false">(((F1399*3.7852*35.81)/1000)/(H1399^2))*1.2732</f>
        <v>20.3304844728077</v>
      </c>
      <c r="H1399" s="0" t="n">
        <v>8.20209975</v>
      </c>
      <c r="I1399" s="0" t="n">
        <v>58.3808088307361</v>
      </c>
      <c r="J1399" s="0" t="n">
        <v>68.0016224983599</v>
      </c>
      <c r="K1399" s="0" t="n">
        <v>3.82238500207701</v>
      </c>
      <c r="L1399" s="0" t="n">
        <v>0.005</v>
      </c>
      <c r="M1399" s="0" t="n">
        <v>0</v>
      </c>
      <c r="N1399" s="0" t="n">
        <v>1948.59743814778</v>
      </c>
      <c r="O1399" s="0" t="n">
        <f aca="false">(N1399/2204.59)*EXP(L1399*M1399)</f>
        <v>0.883882008966648</v>
      </c>
      <c r="P1399" s="0" t="n">
        <v>0.575296534612654</v>
      </c>
      <c r="Q1399" s="0" t="n">
        <v>0.0436657928861363</v>
      </c>
      <c r="R1399" s="0" t="n">
        <f aca="false">11.8457570192522*(I1399/Hoja4!$CE$2)</f>
        <v>0.638558683193408</v>
      </c>
      <c r="S1399" s="0" t="n">
        <v>0.346725101597201</v>
      </c>
      <c r="T1399" s="0" t="n">
        <v>0.0215793379964769</v>
      </c>
      <c r="U1399" s="0" t="n">
        <f aca="false">(SQRT(((P1399/G1399)^2)+((Q1399/H1399)^2)+((R1399/I1399)^2)+((S1399/J1399)^2)+((T1399/K1399)^2)))*O1399</f>
        <v>0.0280426246938129</v>
      </c>
      <c r="V1399" s="0" t="n">
        <f aca="false">O1399&gt;U1399</f>
        <v>1</v>
      </c>
      <c r="W1399" s="0" t="n">
        <v>462677.250912996</v>
      </c>
      <c r="X1399" s="0" t="n">
        <v>4.994E-006</v>
      </c>
      <c r="Y1399" s="0" t="n">
        <f aca="false">(W1399*X1399)*EXP(L1399*M1399)</f>
        <v>2.3106101910595</v>
      </c>
      <c r="Z1399" s="0" t="n">
        <v>79874165.3439532</v>
      </c>
      <c r="AA1399" s="0" t="n">
        <v>3748.14709444969</v>
      </c>
      <c r="AB1399" s="0" t="n">
        <f aca="false">X1399*0.1</f>
        <v>4.994E-007</v>
      </c>
      <c r="AC1399" s="0" t="n">
        <f aca="false">(SQRT(((AA1399/W1399)^2)+((AB1399/X1399)^2)))*Y1399</f>
        <v>0.23181796156828</v>
      </c>
      <c r="AD1399" s="0" t="n">
        <v>5.223868284E-006</v>
      </c>
      <c r="AE1399" s="0" t="n">
        <f aca="false">(W1399*AD1399)*EXP(L1399*M1399)</f>
        <v>2.41696501677271</v>
      </c>
      <c r="AF1399" s="0" t="n">
        <v>79874165.3439532</v>
      </c>
      <c r="AG1399" s="0" t="n">
        <v>3748.14709444969</v>
      </c>
      <c r="AH1399" s="0" t="n">
        <f aca="false">AD1399*0.1</f>
        <v>5.223868284E-007</v>
      </c>
      <c r="AI1399" s="0" t="n">
        <f aca="false">(SQRT(((AG1399/W1399)^2)+((AH1399/AD1399)^2)))*AE1399</f>
        <v>0.242488285362048</v>
      </c>
      <c r="AJ1399" s="0" t="n">
        <v>3.02832944E-007</v>
      </c>
      <c r="AK1399" s="0" t="n">
        <f aca="false">(W1399*AJ1399)*EXP(L1399*M1399)</f>
        <v>0.140113914015809</v>
      </c>
      <c r="AL1399" s="0" t="n">
        <v>79874165.3439532</v>
      </c>
      <c r="AM1399" s="0" t="n">
        <v>3748.14709444969</v>
      </c>
      <c r="AN1399" s="0" t="n">
        <f aca="false">AJ1399*0.1</f>
        <v>3.02832944E-008</v>
      </c>
      <c r="AO1399" s="0" t="n">
        <f aca="false">(SQRT(((AM1399/W1399)^2)+((AN1399/AJ1399)^2)))*AK1399</f>
        <v>0.0140572919050463</v>
      </c>
    </row>
    <row r="1400" customFormat="false" ht="15" hidden="false" customHeight="false" outlineLevel="0" collapsed="false">
      <c r="A1400" s="42" t="s">
        <v>687</v>
      </c>
      <c r="B1400" s="32"/>
      <c r="C1400" s="0" t="s">
        <v>2153</v>
      </c>
      <c r="E1400" s="0" t="n">
        <v>7925.16</v>
      </c>
      <c r="F1400" s="0" t="n">
        <v>7925.16</v>
      </c>
      <c r="G1400" s="0" t="n">
        <f aca="false">(((F1400*3.7852*35.81)/1000)/(H1400^2))*1.2732</f>
        <v>20.3304844728077</v>
      </c>
      <c r="H1400" s="0" t="n">
        <v>8.20209975</v>
      </c>
      <c r="I1400" s="0" t="n">
        <v>13.9277367589951</v>
      </c>
      <c r="J1400" s="0" t="n">
        <v>130.009325504884</v>
      </c>
      <c r="K1400" s="0" t="n">
        <v>0.00593973</v>
      </c>
      <c r="L1400" s="0" t="n">
        <v>0.005</v>
      </c>
      <c r="M1400" s="0" t="n">
        <v>0</v>
      </c>
      <c r="N1400" s="0" t="n">
        <v>2.02931448114643</v>
      </c>
      <c r="O1400" s="0" t="n">
        <f aca="false">(N1400/2204.59)*EXP(L1400*M1400)</f>
        <v>0.000920495185565765</v>
      </c>
      <c r="P1400" s="0" t="n">
        <v>0.575296534612654</v>
      </c>
      <c r="Q1400" s="0" t="n">
        <v>0.0436657928861363</v>
      </c>
      <c r="R1400" s="0" t="n">
        <f aca="false">11.8457570192522*(I1400/Hoja4!$CE$2)</f>
        <v>0.152339054953381</v>
      </c>
      <c r="S1400" s="0" t="n">
        <v>1.14894745568521</v>
      </c>
      <c r="T1400" s="0" t="n">
        <v>5.58086552427142E-005</v>
      </c>
      <c r="U1400" s="0" t="n">
        <f aca="false">(SQRT(((P1400/G1400)^2)+((Q1400/H1400)^2)+((R1400/I1400)^2)+((S1400/J1400)^2)+((T1400/K1400)^2)))*O1400</f>
        <v>3.07381057494573E-005</v>
      </c>
      <c r="V1400" s="0" t="n">
        <f aca="false">O1400&gt;U1400</f>
        <v>1</v>
      </c>
      <c r="W1400" s="0" t="n">
        <v>110379.542252917</v>
      </c>
      <c r="X1400" s="0" t="n">
        <v>4.994E-006</v>
      </c>
      <c r="Y1400" s="0" t="n">
        <f aca="false">(W1400*X1400)*EXP(L1400*M1400)</f>
        <v>0.55123543401107</v>
      </c>
      <c r="Z1400" s="0" t="n">
        <v>144587.60673653</v>
      </c>
      <c r="AA1400" s="0" t="n">
        <v>6507.82824848106</v>
      </c>
      <c r="AB1400" s="0" t="n">
        <f aca="false">X1400*0.1</f>
        <v>4.994E-007</v>
      </c>
      <c r="AC1400" s="0" t="n">
        <f aca="false">(SQRT(((AA1400/W1400)^2)+((AB1400/X1400)^2)))*Y1400</f>
        <v>0.0639911022318107</v>
      </c>
      <c r="AD1400" s="0" t="n">
        <v>5.223868284E-006</v>
      </c>
      <c r="AE1400" s="0" t="n">
        <f aca="false">(W1400*AD1400)*EXP(L1400*M1400)</f>
        <v>0.576608189977454</v>
      </c>
      <c r="AF1400" s="0" t="n">
        <v>144587.60673653</v>
      </c>
      <c r="AG1400" s="0" t="n">
        <v>6507.82824848106</v>
      </c>
      <c r="AH1400" s="0" t="n">
        <f aca="false">AD1400*0.1</f>
        <v>5.223868284E-007</v>
      </c>
      <c r="AI1400" s="0" t="n">
        <f aca="false">(SQRT(((AG1400/W1400)^2)+((AH1400/AD1400)^2)))*AE1400</f>
        <v>0.0669365417314693</v>
      </c>
      <c r="AJ1400" s="0" t="n">
        <v>3.02832944E-007</v>
      </c>
      <c r="AK1400" s="0" t="n">
        <f aca="false">(W1400*AJ1400)*EXP(L1400*M1400)</f>
        <v>0.0334265617378234</v>
      </c>
      <c r="AL1400" s="0" t="n">
        <v>144587.60673653</v>
      </c>
      <c r="AM1400" s="0" t="n">
        <v>6507.82824848106</v>
      </c>
      <c r="AN1400" s="0" t="n">
        <f aca="false">AJ1400*0.1</f>
        <v>3.02832944E-008</v>
      </c>
      <c r="AO1400" s="0" t="n">
        <f aca="false">(SQRT(((AM1400/W1400)^2)+((AN1400/AJ1400)^2)))*AK1400</f>
        <v>0.00388037923080981</v>
      </c>
    </row>
    <row r="1401" customFormat="false" ht="15" hidden="false" customHeight="false" outlineLevel="0" collapsed="false">
      <c r="A1401" s="42" t="s">
        <v>687</v>
      </c>
      <c r="B1401" s="32"/>
      <c r="C1401" s="0" t="s">
        <v>2154</v>
      </c>
      <c r="E1401" s="0" t="n">
        <v>7925.16</v>
      </c>
      <c r="F1401" s="0" t="n">
        <v>7925.16</v>
      </c>
      <c r="G1401" s="0" t="n">
        <f aca="false">(((F1401*3.7852*35.81)/1000)/(H1401^2))*1.2732</f>
        <v>20.3304844728077</v>
      </c>
      <c r="H1401" s="0" t="n">
        <v>8.20209975</v>
      </c>
      <c r="I1401" s="0" t="n">
        <v>10.99984806882</v>
      </c>
      <c r="J1401" s="0" t="n">
        <v>68.0020357347871</v>
      </c>
      <c r="K1401" s="0" t="n">
        <v>3.9836139795159</v>
      </c>
      <c r="L1401" s="0" t="n">
        <v>0.005</v>
      </c>
      <c r="M1401" s="0" t="n">
        <v>0</v>
      </c>
      <c r="N1401" s="0" t="n">
        <v>562.2527596007</v>
      </c>
      <c r="O1401" s="0" t="n">
        <f aca="false">(N1401/2204.59)*EXP(L1401*M1401)</f>
        <v>0.25503733555931</v>
      </c>
      <c r="P1401" s="0" t="n">
        <v>0.575296534612654</v>
      </c>
      <c r="Q1401" s="0" t="n">
        <v>0.0436657928861363</v>
      </c>
      <c r="R1401" s="0" t="n">
        <f aca="false">11.8457570192522*(I1401/Hoja4!$CE$2)</f>
        <v>0.120314340257227</v>
      </c>
      <c r="S1401" s="0" t="n">
        <v>0.388353619553598</v>
      </c>
      <c r="T1401" s="0" t="n">
        <v>0.0223763331258358</v>
      </c>
      <c r="U1401" s="0" t="n">
        <f aca="false">(SQRT(((P1401/G1401)^2)+((Q1401/H1401)^2)+((R1401/I1401)^2)+((S1401/J1401)^2)+((T1401/K1401)^2)))*O1401</f>
        <v>0.00811675253340468</v>
      </c>
      <c r="V1401" s="0" t="n">
        <f aca="false">O1401&gt;U1401</f>
        <v>1</v>
      </c>
      <c r="W1401" s="0" t="n">
        <v>87175.5559210898</v>
      </c>
      <c r="X1401" s="0" t="n">
        <v>4.994E-006</v>
      </c>
      <c r="Y1401" s="0" t="n">
        <f aca="false">(W1401*X1401)*EXP(L1401*M1401)</f>
        <v>0.435354726269923</v>
      </c>
      <c r="Z1401" s="0" t="n">
        <v>1116842.27994909</v>
      </c>
      <c r="AA1401" s="0" t="n">
        <v>804.406580767259</v>
      </c>
      <c r="AB1401" s="0" t="n">
        <f aca="false">X1401*0.1</f>
        <v>4.994E-007</v>
      </c>
      <c r="AC1401" s="0" t="n">
        <f aca="false">(SQRT(((AA1401/W1401)^2)+((AB1401/X1401)^2)))*Y1401</f>
        <v>0.0437204222833314</v>
      </c>
      <c r="AD1401" s="0" t="n">
        <v>5.223868284E-006</v>
      </c>
      <c r="AE1401" s="0" t="n">
        <f aca="false">(W1401*AD1401)*EXP(L1401*M1401)</f>
        <v>0.45539362171625</v>
      </c>
      <c r="AF1401" s="0" t="n">
        <v>1116842.27994909</v>
      </c>
      <c r="AG1401" s="0" t="n">
        <v>804.406580767259</v>
      </c>
      <c r="AH1401" s="0" t="n">
        <f aca="false">AD1401*0.1</f>
        <v>5.223868284E-007</v>
      </c>
      <c r="AI1401" s="0" t="n">
        <f aca="false">(SQRT(((AG1401/W1401)^2)+((AH1401/AD1401)^2)))*AE1401</f>
        <v>0.0457328248556231</v>
      </c>
      <c r="AJ1401" s="0" t="n">
        <v>3.02832944E-007</v>
      </c>
      <c r="AK1401" s="0" t="n">
        <f aca="false">(W1401*AJ1401)*EXP(L1401*M1401)</f>
        <v>0.0263996302444203</v>
      </c>
      <c r="AL1401" s="0" t="n">
        <v>1116842.27994909</v>
      </c>
      <c r="AM1401" s="0" t="n">
        <v>804.406580767259</v>
      </c>
      <c r="AN1401" s="0" t="n">
        <f aca="false">AJ1401*0.1</f>
        <v>3.02832944E-008</v>
      </c>
      <c r="AO1401" s="0" t="n">
        <f aca="false">(SQRT(((AM1401/W1401)^2)+((AN1401/AJ1401)^2)))*AK1401</f>
        <v>0.00265117825249989</v>
      </c>
    </row>
    <row r="1402" customFormat="false" ht="15" hidden="false" customHeight="false" outlineLevel="0" collapsed="false">
      <c r="A1402" s="42" t="s">
        <v>687</v>
      </c>
      <c r="B1402" s="40" t="s">
        <v>1927</v>
      </c>
      <c r="C1402" s="0" t="s">
        <v>2122</v>
      </c>
      <c r="E1402" s="0" t="n">
        <v>10000</v>
      </c>
      <c r="F1402" s="0" t="n">
        <v>10125.94</v>
      </c>
      <c r="G1402" s="0" t="n">
        <f aca="false">(((F1402*3.7852*35.81)/1000)/(H1402^2))*1.2732</f>
        <v>25.9761652689135</v>
      </c>
      <c r="H1402" s="0" t="n">
        <v>8.20209975</v>
      </c>
      <c r="I1402" s="0" t="n">
        <v>45.6922765602992</v>
      </c>
      <c r="J1402" s="0" t="n">
        <v>68.0016224983599</v>
      </c>
      <c r="K1402" s="0" t="n">
        <v>3.82238500207701</v>
      </c>
      <c r="L1402" s="0" t="n">
        <v>0.005</v>
      </c>
      <c r="M1402" s="0" t="n">
        <v>0</v>
      </c>
      <c r="N1402" s="0" t="n">
        <v>2357.19137832979</v>
      </c>
      <c r="O1402" s="0" t="n">
        <f aca="false">(N1402/2204.59)*EXP(L1402*M1402)</f>
        <v>1.06921984510943</v>
      </c>
      <c r="P1402" s="0" t="n">
        <v>0.693948706618423</v>
      </c>
      <c r="Q1402" s="0" t="n">
        <v>0.0696754411027923</v>
      </c>
      <c r="R1402" s="0" t="n">
        <f aca="false">30.3818643031628*(I1402/Hoja4!$DI$2)</f>
        <v>0.546567103342076</v>
      </c>
      <c r="S1402" s="0" t="n">
        <v>0.346725101597201</v>
      </c>
      <c r="T1402" s="0" t="n">
        <v>0.0215793379964769</v>
      </c>
      <c r="U1402" s="0" t="n">
        <f aca="false">(SQRT(((P1402/G1402)^2)+((Q1402/H1402)^2)+((R1402/I1402)^2)+((S1402/J1402)^2)+((T1402/K1402)^2)))*O1402</f>
        <v>0.0335878150817046</v>
      </c>
      <c r="V1402" s="0" t="n">
        <f aca="false">O1402&gt;U1402</f>
        <v>1</v>
      </c>
      <c r="W1402" s="0" t="n">
        <v>462677.250912996</v>
      </c>
      <c r="X1402" s="0" t="n">
        <v>4.994E-006</v>
      </c>
      <c r="Y1402" s="0" t="n">
        <f aca="false">(W1402*X1402)*EXP(L1402*M1402)</f>
        <v>2.3106101910595</v>
      </c>
      <c r="Z1402" s="0" t="n">
        <v>79874165.3439532</v>
      </c>
      <c r="AA1402" s="0" t="n">
        <v>3748.14709444969</v>
      </c>
      <c r="AB1402" s="0" t="n">
        <f aca="false">X1402*0.1</f>
        <v>4.994E-007</v>
      </c>
      <c r="AC1402" s="0" t="n">
        <f aca="false">(SQRT(((AA1402/W1402)^2)+((AB1402/X1402)^2)))*Y1402</f>
        <v>0.23181796156828</v>
      </c>
      <c r="AD1402" s="0" t="n">
        <v>5.223868284E-006</v>
      </c>
      <c r="AE1402" s="0" t="n">
        <f aca="false">(W1402*AD1402)*EXP(L1402*M1402)</f>
        <v>2.41696501677271</v>
      </c>
      <c r="AF1402" s="0" t="n">
        <v>79874165.3439532</v>
      </c>
      <c r="AG1402" s="0" t="n">
        <v>3748.14709444969</v>
      </c>
      <c r="AH1402" s="0" t="n">
        <f aca="false">AD1402*0.1</f>
        <v>5.223868284E-007</v>
      </c>
      <c r="AI1402" s="0" t="n">
        <f aca="false">(SQRT(((AG1402/W1402)^2)+((AH1402/AD1402)^2)))*AE1402</f>
        <v>0.242488285362048</v>
      </c>
      <c r="AJ1402" s="0" t="n">
        <v>3.02832944E-007</v>
      </c>
      <c r="AK1402" s="0" t="n">
        <f aca="false">(W1402*AJ1402)*EXP(L1402*M1402)</f>
        <v>0.140113914015809</v>
      </c>
      <c r="AL1402" s="0" t="n">
        <v>79874165.3439532</v>
      </c>
      <c r="AM1402" s="0" t="n">
        <v>3748.14709444969</v>
      </c>
      <c r="AN1402" s="0" t="n">
        <f aca="false">AJ1402*0.1</f>
        <v>3.02832944E-008</v>
      </c>
      <c r="AO1402" s="0" t="n">
        <f aca="false">(SQRT(((AM1402/W1402)^2)+((AN1402/AJ1402)^2)))*AK1402</f>
        <v>0.0140572919050463</v>
      </c>
    </row>
    <row r="1403" customFormat="false" ht="15" hidden="false" customHeight="false" outlineLevel="0" collapsed="false">
      <c r="A1403" s="42" t="s">
        <v>687</v>
      </c>
      <c r="B1403" s="32"/>
      <c r="C1403" s="0" t="s">
        <v>2122</v>
      </c>
      <c r="E1403" s="0" t="n">
        <v>7925.16</v>
      </c>
      <c r="F1403" s="0" t="n">
        <v>7925.16</v>
      </c>
      <c r="G1403" s="0" t="n">
        <f aca="false">(((F1403*3.7852*35.81)/1000)/(H1403^2))*1.2732</f>
        <v>20.3304844728077</v>
      </c>
      <c r="H1403" s="0" t="n">
        <v>8.20209975</v>
      </c>
      <c r="I1403" s="0" t="n">
        <v>58.3808088307361</v>
      </c>
      <c r="J1403" s="0" t="n">
        <v>68.0016224983599</v>
      </c>
      <c r="K1403" s="0" t="n">
        <v>3.82238500207701</v>
      </c>
      <c r="L1403" s="0" t="n">
        <v>0.005</v>
      </c>
      <c r="M1403" s="0" t="n">
        <v>0</v>
      </c>
      <c r="N1403" s="0" t="n">
        <v>1948.59743814778</v>
      </c>
      <c r="O1403" s="0" t="n">
        <f aca="false">(N1403/2204.59)*EXP(L1403*M1403)</f>
        <v>0.883882008966648</v>
      </c>
      <c r="P1403" s="0" t="n">
        <v>0.575296534612654</v>
      </c>
      <c r="Q1403" s="0" t="n">
        <v>0.0436657928861363</v>
      </c>
      <c r="R1403" s="0" t="n">
        <f aca="false">11.8457570192522*(I1403/Hoja4!$CE$2)</f>
        <v>0.638558683193408</v>
      </c>
      <c r="S1403" s="0" t="n">
        <v>0.346725101597201</v>
      </c>
      <c r="T1403" s="0" t="n">
        <v>0.0215793379964769</v>
      </c>
      <c r="U1403" s="0" t="n">
        <f aca="false">(SQRT(((P1403/G1403)^2)+((Q1403/H1403)^2)+((R1403/I1403)^2)+((S1403/J1403)^2)+((T1403/K1403)^2)))*O1403</f>
        <v>0.0280426246938129</v>
      </c>
      <c r="V1403" s="0" t="n">
        <f aca="false">O1403&gt;U1403</f>
        <v>1</v>
      </c>
      <c r="W1403" s="0" t="n">
        <v>462677.250912996</v>
      </c>
      <c r="X1403" s="0" t="n">
        <v>4.994E-006</v>
      </c>
      <c r="Y1403" s="0" t="n">
        <f aca="false">(W1403*X1403)*EXP(L1403*M1403)</f>
        <v>2.3106101910595</v>
      </c>
      <c r="Z1403" s="0" t="n">
        <v>79874165.3439532</v>
      </c>
      <c r="AA1403" s="0" t="n">
        <v>3748.14709444969</v>
      </c>
      <c r="AB1403" s="0" t="n">
        <f aca="false">X1403*0.1</f>
        <v>4.994E-007</v>
      </c>
      <c r="AC1403" s="0" t="n">
        <f aca="false">(SQRT(((AA1403/W1403)^2)+((AB1403/X1403)^2)))*Y1403</f>
        <v>0.23181796156828</v>
      </c>
      <c r="AD1403" s="0" t="n">
        <v>5.223868284E-006</v>
      </c>
      <c r="AE1403" s="0" t="n">
        <f aca="false">(W1403*AD1403)*EXP(L1403*M1403)</f>
        <v>2.41696501677271</v>
      </c>
      <c r="AF1403" s="0" t="n">
        <v>79874165.3439532</v>
      </c>
      <c r="AG1403" s="0" t="n">
        <v>3748.14709444969</v>
      </c>
      <c r="AH1403" s="0" t="n">
        <f aca="false">AD1403*0.1</f>
        <v>5.223868284E-007</v>
      </c>
      <c r="AI1403" s="0" t="n">
        <f aca="false">(SQRT(((AG1403/W1403)^2)+((AH1403/AD1403)^2)))*AE1403</f>
        <v>0.242488285362048</v>
      </c>
      <c r="AJ1403" s="0" t="n">
        <v>3.02832944E-007</v>
      </c>
      <c r="AK1403" s="0" t="n">
        <f aca="false">(W1403*AJ1403)*EXP(L1403*M1403)</f>
        <v>0.140113914015809</v>
      </c>
      <c r="AL1403" s="0" t="n">
        <v>79874165.3439532</v>
      </c>
      <c r="AM1403" s="0" t="n">
        <v>3748.14709444969</v>
      </c>
      <c r="AN1403" s="0" t="n">
        <f aca="false">AJ1403*0.1</f>
        <v>3.02832944E-008</v>
      </c>
      <c r="AO1403" s="0" t="n">
        <f aca="false">(SQRT(((AM1403/W1403)^2)+((AN1403/AJ1403)^2)))*AK1403</f>
        <v>0.0140572919050463</v>
      </c>
    </row>
    <row r="1404" customFormat="false" ht="15" hidden="false" customHeight="false" outlineLevel="0" collapsed="false">
      <c r="A1404" s="42" t="s">
        <v>687</v>
      </c>
      <c r="B1404" s="32"/>
      <c r="C1404" s="0" t="s">
        <v>2153</v>
      </c>
      <c r="E1404" s="0" t="n">
        <v>7925.16</v>
      </c>
      <c r="F1404" s="0" t="n">
        <v>7925.16</v>
      </c>
      <c r="G1404" s="0" t="n">
        <f aca="false">(((F1404*3.7852*35.81)/1000)/(H1404^2))*1.2732</f>
        <v>20.3304844728077</v>
      </c>
      <c r="H1404" s="0" t="n">
        <v>8.20209975</v>
      </c>
      <c r="I1404" s="0" t="n">
        <v>13.9277367589951</v>
      </c>
      <c r="J1404" s="0" t="n">
        <v>130.009325504884</v>
      </c>
      <c r="K1404" s="0" t="n">
        <v>0.00593973</v>
      </c>
      <c r="L1404" s="0" t="n">
        <v>0.005</v>
      </c>
      <c r="M1404" s="0" t="n">
        <v>0</v>
      </c>
      <c r="N1404" s="0" t="n">
        <v>2.02931448114643</v>
      </c>
      <c r="O1404" s="0" t="n">
        <f aca="false">(N1404/2204.59)*EXP(L1404*M1404)</f>
        <v>0.000920495185565765</v>
      </c>
      <c r="P1404" s="0" t="n">
        <v>0.575296534612654</v>
      </c>
      <c r="Q1404" s="0" t="n">
        <v>0.0436657928861363</v>
      </c>
      <c r="R1404" s="0" t="n">
        <f aca="false">11.8457570192522*(I1404/Hoja4!$CE$2)</f>
        <v>0.152339054953381</v>
      </c>
      <c r="S1404" s="0" t="n">
        <v>1.14894745568521</v>
      </c>
      <c r="T1404" s="0" t="n">
        <v>5.58086552427142E-005</v>
      </c>
      <c r="U1404" s="0" t="n">
        <f aca="false">(SQRT(((P1404/G1404)^2)+((Q1404/H1404)^2)+((R1404/I1404)^2)+((S1404/J1404)^2)+((T1404/K1404)^2)))*O1404</f>
        <v>3.07381057494573E-005</v>
      </c>
      <c r="V1404" s="0" t="n">
        <f aca="false">O1404&gt;U1404</f>
        <v>1</v>
      </c>
      <c r="W1404" s="0" t="n">
        <v>110379.542252917</v>
      </c>
      <c r="X1404" s="0" t="n">
        <v>4.994E-006</v>
      </c>
      <c r="Y1404" s="0" t="n">
        <f aca="false">(W1404*X1404)*EXP(L1404*M1404)</f>
        <v>0.55123543401107</v>
      </c>
      <c r="Z1404" s="0" t="n">
        <v>144587.60673653</v>
      </c>
      <c r="AA1404" s="0" t="n">
        <v>6507.82824848106</v>
      </c>
      <c r="AB1404" s="0" t="n">
        <f aca="false">X1404*0.1</f>
        <v>4.994E-007</v>
      </c>
      <c r="AC1404" s="0" t="n">
        <f aca="false">(SQRT(((AA1404/W1404)^2)+((AB1404/X1404)^2)))*Y1404</f>
        <v>0.0639911022318107</v>
      </c>
      <c r="AD1404" s="0" t="n">
        <v>5.223868284E-006</v>
      </c>
      <c r="AE1404" s="0" t="n">
        <f aca="false">(W1404*AD1404)*EXP(L1404*M1404)</f>
        <v>0.576608189977454</v>
      </c>
      <c r="AF1404" s="0" t="n">
        <v>144587.60673653</v>
      </c>
      <c r="AG1404" s="0" t="n">
        <v>6507.82824848106</v>
      </c>
      <c r="AH1404" s="0" t="n">
        <f aca="false">AD1404*0.1</f>
        <v>5.223868284E-007</v>
      </c>
      <c r="AI1404" s="0" t="n">
        <f aca="false">(SQRT(((AG1404/W1404)^2)+((AH1404/AD1404)^2)))*AE1404</f>
        <v>0.0669365417314693</v>
      </c>
      <c r="AJ1404" s="0" t="n">
        <v>3.02832944E-007</v>
      </c>
      <c r="AK1404" s="0" t="n">
        <f aca="false">(W1404*AJ1404)*EXP(L1404*M1404)</f>
        <v>0.0334265617378234</v>
      </c>
      <c r="AL1404" s="0" t="n">
        <v>144587.60673653</v>
      </c>
      <c r="AM1404" s="0" t="n">
        <v>6507.82824848106</v>
      </c>
      <c r="AN1404" s="0" t="n">
        <f aca="false">AJ1404*0.1</f>
        <v>3.02832944E-008</v>
      </c>
      <c r="AO1404" s="0" t="n">
        <f aca="false">(SQRT(((AM1404/W1404)^2)+((AN1404/AJ1404)^2)))*AK1404</f>
        <v>0.00388037923080981</v>
      </c>
    </row>
    <row r="1405" customFormat="false" ht="15" hidden="false" customHeight="false" outlineLevel="0" collapsed="false">
      <c r="A1405" s="42" t="s">
        <v>687</v>
      </c>
      <c r="B1405" s="32"/>
      <c r="C1405" s="0" t="s">
        <v>2154</v>
      </c>
      <c r="E1405" s="0" t="n">
        <v>7925.16</v>
      </c>
      <c r="F1405" s="0" t="n">
        <v>7925.16</v>
      </c>
      <c r="G1405" s="0" t="n">
        <f aca="false">(((F1405*3.7852*35.81)/1000)/(H1405^2))*1.2732</f>
        <v>20.3304844728077</v>
      </c>
      <c r="H1405" s="0" t="n">
        <v>8.20209975</v>
      </c>
      <c r="I1405" s="0" t="n">
        <v>10.99984806882</v>
      </c>
      <c r="J1405" s="0" t="n">
        <v>68.0020357347871</v>
      </c>
      <c r="K1405" s="0" t="n">
        <v>3.9836139795159</v>
      </c>
      <c r="L1405" s="0" t="n">
        <v>0.005</v>
      </c>
      <c r="M1405" s="0" t="n">
        <v>0</v>
      </c>
      <c r="N1405" s="0" t="n">
        <v>562.2527596007</v>
      </c>
      <c r="O1405" s="0" t="n">
        <f aca="false">(N1405/2204.59)*EXP(L1405*M1405)</f>
        <v>0.25503733555931</v>
      </c>
      <c r="P1405" s="0" t="n">
        <v>0.575296534612654</v>
      </c>
      <c r="Q1405" s="0" t="n">
        <v>0.0436657928861363</v>
      </c>
      <c r="R1405" s="0" t="n">
        <f aca="false">11.8457570192522*(I1405/Hoja4!$CE$2)</f>
        <v>0.120314340257227</v>
      </c>
      <c r="S1405" s="0" t="n">
        <v>0.388353619553598</v>
      </c>
      <c r="T1405" s="0" t="n">
        <v>0.0223763331258358</v>
      </c>
      <c r="U1405" s="0" t="n">
        <f aca="false">(SQRT(((P1405/G1405)^2)+((Q1405/H1405)^2)+((R1405/I1405)^2)+((S1405/J1405)^2)+((T1405/K1405)^2)))*O1405</f>
        <v>0.00811675253340468</v>
      </c>
      <c r="V1405" s="0" t="n">
        <f aca="false">O1405&gt;U1405</f>
        <v>1</v>
      </c>
      <c r="W1405" s="0" t="n">
        <v>87175.5559210898</v>
      </c>
      <c r="X1405" s="0" t="n">
        <v>4.994E-006</v>
      </c>
      <c r="Y1405" s="0" t="n">
        <f aca="false">(W1405*X1405)*EXP(L1405*M1405)</f>
        <v>0.435354726269923</v>
      </c>
      <c r="Z1405" s="0" t="n">
        <v>1116842.27994909</v>
      </c>
      <c r="AA1405" s="0" t="n">
        <v>804.406580767259</v>
      </c>
      <c r="AB1405" s="0" t="n">
        <f aca="false">X1405*0.1</f>
        <v>4.994E-007</v>
      </c>
      <c r="AC1405" s="0" t="n">
        <f aca="false">(SQRT(((AA1405/W1405)^2)+((AB1405/X1405)^2)))*Y1405</f>
        <v>0.0437204222833314</v>
      </c>
      <c r="AD1405" s="0" t="n">
        <v>5.223868284E-006</v>
      </c>
      <c r="AE1405" s="0" t="n">
        <f aca="false">(W1405*AD1405)*EXP(L1405*M1405)</f>
        <v>0.45539362171625</v>
      </c>
      <c r="AF1405" s="0" t="n">
        <v>1116842.27994909</v>
      </c>
      <c r="AG1405" s="0" t="n">
        <v>804.406580767259</v>
      </c>
      <c r="AH1405" s="0" t="n">
        <f aca="false">AD1405*0.1</f>
        <v>5.223868284E-007</v>
      </c>
      <c r="AI1405" s="0" t="n">
        <f aca="false">(SQRT(((AG1405/W1405)^2)+((AH1405/AD1405)^2)))*AE1405</f>
        <v>0.0457328248556231</v>
      </c>
      <c r="AJ1405" s="0" t="n">
        <v>3.02832944E-007</v>
      </c>
      <c r="AK1405" s="0" t="n">
        <f aca="false">(W1405*AJ1405)*EXP(L1405*M1405)</f>
        <v>0.0263996302444203</v>
      </c>
      <c r="AL1405" s="0" t="n">
        <v>1116842.27994909</v>
      </c>
      <c r="AM1405" s="0" t="n">
        <v>804.406580767259</v>
      </c>
      <c r="AN1405" s="0" t="n">
        <f aca="false">AJ1405*0.1</f>
        <v>3.02832944E-008</v>
      </c>
      <c r="AO1405" s="0" t="n">
        <f aca="false">(SQRT(((AM1405/W1405)^2)+((AN1405/AJ1405)^2)))*AK1405</f>
        <v>0.00265117825249989</v>
      </c>
    </row>
    <row r="1406" customFormat="false" ht="15" hidden="false" customHeight="false" outlineLevel="0" collapsed="false">
      <c r="A1406" s="42" t="s">
        <v>687</v>
      </c>
      <c r="B1406" s="40" t="s">
        <v>1931</v>
      </c>
      <c r="C1406" s="0" t="s">
        <v>2122</v>
      </c>
      <c r="E1406" s="0" t="n">
        <v>10000</v>
      </c>
      <c r="F1406" s="0" t="n">
        <v>10125.94</v>
      </c>
      <c r="G1406" s="0" t="n">
        <f aca="false">(((F1406*3.7852*35.81)/1000)/(H1406^2))*1.2732</f>
        <v>25.9761652689135</v>
      </c>
      <c r="H1406" s="0" t="n">
        <v>8.20209975</v>
      </c>
      <c r="I1406" s="0" t="n">
        <v>45.6922765602992</v>
      </c>
      <c r="J1406" s="0" t="n">
        <v>68.0016224983599</v>
      </c>
      <c r="K1406" s="0" t="n">
        <v>3.82238500207701</v>
      </c>
      <c r="L1406" s="0" t="n">
        <v>0.005</v>
      </c>
      <c r="M1406" s="0" t="n">
        <v>0</v>
      </c>
      <c r="N1406" s="0" t="n">
        <v>2357.19137832979</v>
      </c>
      <c r="O1406" s="0" t="n">
        <f aca="false">(N1406/2204.59)*EXP(L1406*M1406)</f>
        <v>1.06921984510943</v>
      </c>
      <c r="P1406" s="0" t="n">
        <v>0.693948706618423</v>
      </c>
      <c r="Q1406" s="0" t="n">
        <v>0.0696754411027923</v>
      </c>
      <c r="R1406" s="0" t="n">
        <f aca="false">30.3818643031628*(I1406/Hoja4!$DI$2)</f>
        <v>0.546567103342076</v>
      </c>
      <c r="S1406" s="0" t="n">
        <v>0.346725101597201</v>
      </c>
      <c r="T1406" s="0" t="n">
        <v>0.0215793379964769</v>
      </c>
      <c r="U1406" s="0" t="n">
        <f aca="false">(SQRT(((P1406/G1406)^2)+((Q1406/H1406)^2)+((R1406/I1406)^2)+((S1406/J1406)^2)+((T1406/K1406)^2)))*O1406</f>
        <v>0.0335878150817046</v>
      </c>
      <c r="V1406" s="0" t="n">
        <f aca="false">O1406&gt;U1406</f>
        <v>1</v>
      </c>
      <c r="W1406" s="0" t="n">
        <v>462677.250912996</v>
      </c>
      <c r="X1406" s="0" t="n">
        <v>4.994E-006</v>
      </c>
      <c r="Y1406" s="0" t="n">
        <f aca="false">(W1406*X1406)*EXP(L1406*M1406)</f>
        <v>2.3106101910595</v>
      </c>
      <c r="Z1406" s="0" t="n">
        <v>79874165.3439532</v>
      </c>
      <c r="AA1406" s="0" t="n">
        <v>3748.14709444969</v>
      </c>
      <c r="AB1406" s="0" t="n">
        <f aca="false">X1406*0.1</f>
        <v>4.994E-007</v>
      </c>
      <c r="AC1406" s="0" t="n">
        <f aca="false">(SQRT(((AA1406/W1406)^2)+((AB1406/X1406)^2)))*Y1406</f>
        <v>0.23181796156828</v>
      </c>
      <c r="AD1406" s="0" t="n">
        <v>5.223868284E-006</v>
      </c>
      <c r="AE1406" s="0" t="n">
        <f aca="false">(W1406*AD1406)*EXP(L1406*M1406)</f>
        <v>2.41696501677271</v>
      </c>
      <c r="AF1406" s="0" t="n">
        <v>79874165.3439532</v>
      </c>
      <c r="AG1406" s="0" t="n">
        <v>3748.14709444969</v>
      </c>
      <c r="AH1406" s="0" t="n">
        <f aca="false">AD1406*0.1</f>
        <v>5.223868284E-007</v>
      </c>
      <c r="AI1406" s="0" t="n">
        <f aca="false">(SQRT(((AG1406/W1406)^2)+((AH1406/AD1406)^2)))*AE1406</f>
        <v>0.242488285362048</v>
      </c>
      <c r="AJ1406" s="0" t="n">
        <v>3.02832944E-007</v>
      </c>
      <c r="AK1406" s="0" t="n">
        <f aca="false">(W1406*AJ1406)*EXP(L1406*M1406)</f>
        <v>0.140113914015809</v>
      </c>
      <c r="AL1406" s="0" t="n">
        <v>79874165.3439532</v>
      </c>
      <c r="AM1406" s="0" t="n">
        <v>3748.14709444969</v>
      </c>
      <c r="AN1406" s="0" t="n">
        <f aca="false">AJ1406*0.1</f>
        <v>3.02832944E-008</v>
      </c>
      <c r="AO1406" s="0" t="n">
        <f aca="false">(SQRT(((AM1406/W1406)^2)+((AN1406/AJ1406)^2)))*AK1406</f>
        <v>0.0140572919050463</v>
      </c>
    </row>
    <row r="1407" customFormat="false" ht="15" hidden="false" customHeight="false" outlineLevel="0" collapsed="false">
      <c r="A1407" s="42" t="s">
        <v>687</v>
      </c>
      <c r="B1407" s="32"/>
      <c r="C1407" s="0" t="s">
        <v>2122</v>
      </c>
      <c r="E1407" s="0" t="n">
        <v>7925.16</v>
      </c>
      <c r="F1407" s="0" t="n">
        <v>7925.16</v>
      </c>
      <c r="G1407" s="0" t="n">
        <f aca="false">(((F1407*3.7852*35.81)/1000)/(H1407^2))*1.2732</f>
        <v>20.3304844728077</v>
      </c>
      <c r="H1407" s="0" t="n">
        <v>8.20209975</v>
      </c>
      <c r="I1407" s="0" t="n">
        <v>58.3808088307361</v>
      </c>
      <c r="J1407" s="0" t="n">
        <v>68.0016224983599</v>
      </c>
      <c r="K1407" s="0" t="n">
        <v>3.82238500207701</v>
      </c>
      <c r="L1407" s="0" t="n">
        <v>0.005</v>
      </c>
      <c r="M1407" s="0" t="n">
        <v>0</v>
      </c>
      <c r="N1407" s="0" t="n">
        <v>1948.59743814778</v>
      </c>
      <c r="O1407" s="0" t="n">
        <f aca="false">(N1407/2204.59)*EXP(L1407*M1407)</f>
        <v>0.883882008966648</v>
      </c>
      <c r="P1407" s="0" t="n">
        <v>0.575296534612654</v>
      </c>
      <c r="Q1407" s="0" t="n">
        <v>0.0436657928861363</v>
      </c>
      <c r="R1407" s="0" t="n">
        <f aca="false">11.8457570192522*(I1407/Hoja4!$CE$2)</f>
        <v>0.638558683193408</v>
      </c>
      <c r="S1407" s="0" t="n">
        <v>0.346725101597201</v>
      </c>
      <c r="T1407" s="0" t="n">
        <v>0.0215793379964769</v>
      </c>
      <c r="U1407" s="0" t="n">
        <f aca="false">(SQRT(((P1407/G1407)^2)+((Q1407/H1407)^2)+((R1407/I1407)^2)+((S1407/J1407)^2)+((T1407/K1407)^2)))*O1407</f>
        <v>0.0280426246938129</v>
      </c>
      <c r="V1407" s="0" t="n">
        <f aca="false">O1407&gt;U1407</f>
        <v>1</v>
      </c>
      <c r="W1407" s="0" t="n">
        <v>462677.250912996</v>
      </c>
      <c r="X1407" s="0" t="n">
        <v>4.994E-006</v>
      </c>
      <c r="Y1407" s="0" t="n">
        <f aca="false">(W1407*X1407)*EXP(L1407*M1407)</f>
        <v>2.3106101910595</v>
      </c>
      <c r="Z1407" s="0" t="n">
        <v>79874165.3439532</v>
      </c>
      <c r="AA1407" s="0" t="n">
        <v>3748.14709444969</v>
      </c>
      <c r="AB1407" s="0" t="n">
        <f aca="false">X1407*0.1</f>
        <v>4.994E-007</v>
      </c>
      <c r="AC1407" s="0" t="n">
        <f aca="false">(SQRT(((AA1407/W1407)^2)+((AB1407/X1407)^2)))*Y1407</f>
        <v>0.23181796156828</v>
      </c>
      <c r="AD1407" s="0" t="n">
        <v>5.223868284E-006</v>
      </c>
      <c r="AE1407" s="0" t="n">
        <f aca="false">(W1407*AD1407)*EXP(L1407*M1407)</f>
        <v>2.41696501677271</v>
      </c>
      <c r="AF1407" s="0" t="n">
        <v>79874165.3439532</v>
      </c>
      <c r="AG1407" s="0" t="n">
        <v>3748.14709444969</v>
      </c>
      <c r="AH1407" s="0" t="n">
        <f aca="false">AD1407*0.1</f>
        <v>5.223868284E-007</v>
      </c>
      <c r="AI1407" s="0" t="n">
        <f aca="false">(SQRT(((AG1407/W1407)^2)+((AH1407/AD1407)^2)))*AE1407</f>
        <v>0.242488285362048</v>
      </c>
      <c r="AJ1407" s="0" t="n">
        <v>3.02832944E-007</v>
      </c>
      <c r="AK1407" s="0" t="n">
        <f aca="false">(W1407*AJ1407)*EXP(L1407*M1407)</f>
        <v>0.140113914015809</v>
      </c>
      <c r="AL1407" s="0" t="n">
        <v>79874165.3439532</v>
      </c>
      <c r="AM1407" s="0" t="n">
        <v>3748.14709444969</v>
      </c>
      <c r="AN1407" s="0" t="n">
        <f aca="false">AJ1407*0.1</f>
        <v>3.02832944E-008</v>
      </c>
      <c r="AO1407" s="0" t="n">
        <f aca="false">(SQRT(((AM1407/W1407)^2)+((AN1407/AJ1407)^2)))*AK1407</f>
        <v>0.0140572919050463</v>
      </c>
    </row>
    <row r="1408" customFormat="false" ht="15" hidden="false" customHeight="false" outlineLevel="0" collapsed="false">
      <c r="A1408" s="42" t="s">
        <v>687</v>
      </c>
      <c r="B1408" s="32"/>
      <c r="C1408" s="0" t="s">
        <v>2153</v>
      </c>
      <c r="E1408" s="0" t="n">
        <v>7925.16</v>
      </c>
      <c r="F1408" s="0" t="n">
        <v>7925.16</v>
      </c>
      <c r="G1408" s="0" t="n">
        <f aca="false">(((F1408*3.7852*35.81)/1000)/(H1408^2))*1.2732</f>
        <v>20.3304844728077</v>
      </c>
      <c r="H1408" s="0" t="n">
        <v>8.20209975</v>
      </c>
      <c r="I1408" s="0" t="n">
        <v>13.9277367589951</v>
      </c>
      <c r="J1408" s="0" t="n">
        <v>130.009325504884</v>
      </c>
      <c r="K1408" s="0" t="n">
        <v>0.00593973</v>
      </c>
      <c r="L1408" s="0" t="n">
        <v>0.005</v>
      </c>
      <c r="M1408" s="0" t="n">
        <v>0</v>
      </c>
      <c r="N1408" s="0" t="n">
        <v>2.02931448114643</v>
      </c>
      <c r="O1408" s="0" t="n">
        <f aca="false">(N1408/2204.59)*EXP(L1408*M1408)</f>
        <v>0.000920495185565765</v>
      </c>
      <c r="P1408" s="0" t="n">
        <v>0.575296534612654</v>
      </c>
      <c r="Q1408" s="0" t="n">
        <v>0.0436657928861363</v>
      </c>
      <c r="R1408" s="0" t="n">
        <f aca="false">11.8457570192522*(I1408/Hoja4!$CE$2)</f>
        <v>0.152339054953381</v>
      </c>
      <c r="S1408" s="0" t="n">
        <v>1.14894745568521</v>
      </c>
      <c r="T1408" s="0" t="n">
        <v>5.58086552427142E-005</v>
      </c>
      <c r="U1408" s="0" t="n">
        <f aca="false">(SQRT(((P1408/G1408)^2)+((Q1408/H1408)^2)+((R1408/I1408)^2)+((S1408/J1408)^2)+((T1408/K1408)^2)))*O1408</f>
        <v>3.07381057494573E-005</v>
      </c>
      <c r="V1408" s="0" t="n">
        <f aca="false">O1408&gt;U1408</f>
        <v>1</v>
      </c>
      <c r="W1408" s="0" t="n">
        <v>110379.542252917</v>
      </c>
      <c r="X1408" s="0" t="n">
        <v>4.994E-006</v>
      </c>
      <c r="Y1408" s="0" t="n">
        <f aca="false">(W1408*X1408)*EXP(L1408*M1408)</f>
        <v>0.55123543401107</v>
      </c>
      <c r="Z1408" s="0" t="n">
        <v>144587.60673653</v>
      </c>
      <c r="AA1408" s="0" t="n">
        <v>6507.82824848106</v>
      </c>
      <c r="AB1408" s="0" t="n">
        <f aca="false">X1408*0.1</f>
        <v>4.994E-007</v>
      </c>
      <c r="AC1408" s="0" t="n">
        <f aca="false">(SQRT(((AA1408/W1408)^2)+((AB1408/X1408)^2)))*Y1408</f>
        <v>0.0639911022318107</v>
      </c>
      <c r="AD1408" s="0" t="n">
        <v>5.223868284E-006</v>
      </c>
      <c r="AE1408" s="0" t="n">
        <f aca="false">(W1408*AD1408)*EXP(L1408*M1408)</f>
        <v>0.576608189977454</v>
      </c>
      <c r="AF1408" s="0" t="n">
        <v>144587.60673653</v>
      </c>
      <c r="AG1408" s="0" t="n">
        <v>6507.82824848106</v>
      </c>
      <c r="AH1408" s="0" t="n">
        <f aca="false">AD1408*0.1</f>
        <v>5.223868284E-007</v>
      </c>
      <c r="AI1408" s="0" t="n">
        <f aca="false">(SQRT(((AG1408/W1408)^2)+((AH1408/AD1408)^2)))*AE1408</f>
        <v>0.0669365417314693</v>
      </c>
      <c r="AJ1408" s="0" t="n">
        <v>3.02832944E-007</v>
      </c>
      <c r="AK1408" s="0" t="n">
        <f aca="false">(W1408*AJ1408)*EXP(L1408*M1408)</f>
        <v>0.0334265617378234</v>
      </c>
      <c r="AL1408" s="0" t="n">
        <v>144587.60673653</v>
      </c>
      <c r="AM1408" s="0" t="n">
        <v>6507.82824848106</v>
      </c>
      <c r="AN1408" s="0" t="n">
        <f aca="false">AJ1408*0.1</f>
        <v>3.02832944E-008</v>
      </c>
      <c r="AO1408" s="0" t="n">
        <f aca="false">(SQRT(((AM1408/W1408)^2)+((AN1408/AJ1408)^2)))*AK1408</f>
        <v>0.00388037923080981</v>
      </c>
    </row>
    <row r="1409" customFormat="false" ht="15" hidden="false" customHeight="false" outlineLevel="0" collapsed="false">
      <c r="A1409" s="42" t="s">
        <v>687</v>
      </c>
      <c r="B1409" s="32"/>
      <c r="C1409" s="0" t="s">
        <v>2154</v>
      </c>
      <c r="E1409" s="0" t="n">
        <v>7925.16</v>
      </c>
      <c r="F1409" s="0" t="n">
        <v>7925.16</v>
      </c>
      <c r="G1409" s="0" t="n">
        <f aca="false">(((F1409*3.7852*35.81)/1000)/(H1409^2))*1.2732</f>
        <v>20.3304844728077</v>
      </c>
      <c r="H1409" s="0" t="n">
        <v>8.20209975</v>
      </c>
      <c r="I1409" s="0" t="n">
        <v>10.99984806882</v>
      </c>
      <c r="J1409" s="0" t="n">
        <v>68.0020357347871</v>
      </c>
      <c r="K1409" s="0" t="n">
        <v>3.9836139795159</v>
      </c>
      <c r="L1409" s="0" t="n">
        <v>0.005</v>
      </c>
      <c r="M1409" s="0" t="n">
        <v>0</v>
      </c>
      <c r="N1409" s="0" t="n">
        <v>562.2527596007</v>
      </c>
      <c r="O1409" s="0" t="n">
        <f aca="false">(N1409/2204.59)*EXP(L1409*M1409)</f>
        <v>0.25503733555931</v>
      </c>
      <c r="P1409" s="0" t="n">
        <v>0.575296534612654</v>
      </c>
      <c r="Q1409" s="0" t="n">
        <v>0.0436657928861363</v>
      </c>
      <c r="R1409" s="0" t="n">
        <f aca="false">11.8457570192522*(I1409/Hoja4!$CE$2)</f>
        <v>0.120314340257227</v>
      </c>
      <c r="S1409" s="0" t="n">
        <v>0.388353619553598</v>
      </c>
      <c r="T1409" s="0" t="n">
        <v>0.0223763331258358</v>
      </c>
      <c r="U1409" s="0" t="n">
        <f aca="false">(SQRT(((P1409/G1409)^2)+((Q1409/H1409)^2)+((R1409/I1409)^2)+((S1409/J1409)^2)+((T1409/K1409)^2)))*O1409</f>
        <v>0.00811675253340468</v>
      </c>
      <c r="V1409" s="0" t="n">
        <f aca="false">O1409&gt;U1409</f>
        <v>1</v>
      </c>
      <c r="W1409" s="0" t="n">
        <v>87175.5559210898</v>
      </c>
      <c r="X1409" s="0" t="n">
        <v>4.994E-006</v>
      </c>
      <c r="Y1409" s="0" t="n">
        <f aca="false">(W1409*X1409)*EXP(L1409*M1409)</f>
        <v>0.435354726269923</v>
      </c>
      <c r="Z1409" s="0" t="n">
        <v>1116842.27994909</v>
      </c>
      <c r="AA1409" s="0" t="n">
        <v>804.406580767259</v>
      </c>
      <c r="AB1409" s="0" t="n">
        <f aca="false">X1409*0.1</f>
        <v>4.994E-007</v>
      </c>
      <c r="AC1409" s="0" t="n">
        <f aca="false">(SQRT(((AA1409/W1409)^2)+((AB1409/X1409)^2)))*Y1409</f>
        <v>0.0437204222833314</v>
      </c>
      <c r="AD1409" s="0" t="n">
        <v>5.223868284E-006</v>
      </c>
      <c r="AE1409" s="0" t="n">
        <f aca="false">(W1409*AD1409)*EXP(L1409*M1409)</f>
        <v>0.45539362171625</v>
      </c>
      <c r="AF1409" s="0" t="n">
        <v>1116842.27994909</v>
      </c>
      <c r="AG1409" s="0" t="n">
        <v>804.406580767259</v>
      </c>
      <c r="AH1409" s="0" t="n">
        <f aca="false">AD1409*0.1</f>
        <v>5.223868284E-007</v>
      </c>
      <c r="AI1409" s="0" t="n">
        <f aca="false">(SQRT(((AG1409/W1409)^2)+((AH1409/AD1409)^2)))*AE1409</f>
        <v>0.0457328248556231</v>
      </c>
      <c r="AJ1409" s="0" t="n">
        <v>3.02832944E-007</v>
      </c>
      <c r="AK1409" s="0" t="n">
        <f aca="false">(W1409*AJ1409)*EXP(L1409*M1409)</f>
        <v>0.0263996302444203</v>
      </c>
      <c r="AL1409" s="0" t="n">
        <v>1116842.27994909</v>
      </c>
      <c r="AM1409" s="0" t="n">
        <v>804.406580767259</v>
      </c>
      <c r="AN1409" s="0" t="n">
        <f aca="false">AJ1409*0.1</f>
        <v>3.02832944E-008</v>
      </c>
      <c r="AO1409" s="0" t="n">
        <f aca="false">(SQRT(((AM1409/W1409)^2)+((AN1409/AJ1409)^2)))*AK1409</f>
        <v>0.00265117825249989</v>
      </c>
    </row>
    <row r="1410" customFormat="false" ht="15" hidden="false" customHeight="false" outlineLevel="0" collapsed="false">
      <c r="A1410" s="42" t="s">
        <v>1934</v>
      </c>
      <c r="B1410" s="40" t="s">
        <v>1936</v>
      </c>
      <c r="C1410" s="0" t="s">
        <v>2153</v>
      </c>
      <c r="E1410" s="0" t="n">
        <v>8000</v>
      </c>
      <c r="F1410" s="0" t="n">
        <v>8032.5</v>
      </c>
      <c r="G1410" s="0" t="n">
        <f aca="false">(((F1410*3.7852*35.81)/1000)/(H1410^2))*1.2732</f>
        <v>20.6058447435545</v>
      </c>
      <c r="H1410" s="0" t="n">
        <v>8.20209975</v>
      </c>
      <c r="I1410" s="0" t="n">
        <v>10.4575163398693</v>
      </c>
      <c r="J1410" s="0" t="n">
        <v>130.009325504884</v>
      </c>
      <c r="K1410" s="0" t="n">
        <v>0.00593973</v>
      </c>
      <c r="L1410" s="0" t="n">
        <v>0.005</v>
      </c>
      <c r="M1410" s="0" t="n">
        <v>0</v>
      </c>
      <c r="N1410" s="0" t="n">
        <v>1.5443298</v>
      </c>
      <c r="O1410" s="0" t="n">
        <f aca="false">(N1410/2204.59)*EXP(L1410*M1410)</f>
        <v>0.000700506579454683</v>
      </c>
      <c r="P1410" s="0" t="n">
        <v>0.107322321005691</v>
      </c>
      <c r="Q1410" s="0" t="n">
        <v>0.0548813846852914</v>
      </c>
      <c r="R1410" s="0" t="n">
        <f aca="false">18.998926608387*(I1410/Hoja4!$CJ$2)</f>
        <v>0.0381979791177454</v>
      </c>
      <c r="S1410" s="0" t="n">
        <v>1.14894745568521</v>
      </c>
      <c r="T1410" s="0" t="n">
        <v>5.58086552427142E-005</v>
      </c>
      <c r="U1410" s="0" t="n">
        <f aca="false">(SQRT(((P1410/G1410)^2)+((Q1410/H1410)^2)+((R1410/I1410)^2)+((S1410/J1410)^2)+((T1410/K1410)^2)))*O1410</f>
        <v>1.11118498274071E-005</v>
      </c>
      <c r="V1410" s="0" t="n">
        <f aca="false">O1410&gt;U1410</f>
        <v>1</v>
      </c>
      <c r="W1410" s="0" t="n">
        <v>84000</v>
      </c>
      <c r="X1410" s="0" t="n">
        <v>4.994E-006</v>
      </c>
      <c r="Y1410" s="0" t="n">
        <f aca="false">(W1410*X1410)*EXP(L1410*M1410)</f>
        <v>0.419496</v>
      </c>
      <c r="Z1410" s="0" t="n">
        <v>79874165.3439532</v>
      </c>
      <c r="AA1410" s="0" t="n">
        <v>6507.82824848106</v>
      </c>
      <c r="AB1410" s="0" t="n">
        <f aca="false">X1410*0.1</f>
        <v>4.994E-007</v>
      </c>
      <c r="AC1410" s="0" t="n">
        <f aca="false">(SQRT(((AA1410/W1410)^2)+((AB1410/X1410)^2)))*Y1410</f>
        <v>0.0530662328407465</v>
      </c>
      <c r="AD1410" s="0" t="n">
        <v>5.223868284E-006</v>
      </c>
      <c r="AE1410" s="0" t="n">
        <f aca="false">(W1410*AD1410)*EXP(L1410*M1410)</f>
        <v>0.438804935856</v>
      </c>
      <c r="AF1410" s="0" t="n">
        <v>79874165.3439532</v>
      </c>
      <c r="AG1410" s="0" t="n">
        <v>6507.82824848106</v>
      </c>
      <c r="AH1410" s="0" t="n">
        <f aca="false">AD1410*0.1</f>
        <v>5.223868284E-007</v>
      </c>
      <c r="AI1410" s="0" t="n">
        <f aca="false">(SQRT(((AG1410/W1410)^2)+((AH1410/AD1410)^2)))*AE1410</f>
        <v>0.0555088127128825</v>
      </c>
      <c r="AJ1410" s="0" t="n">
        <v>3.02832944E-007</v>
      </c>
      <c r="AK1410" s="0" t="n">
        <f aca="false">(W1410*AJ1410)*EXP(L1410*M1410)</f>
        <v>0.025437967296</v>
      </c>
      <c r="AL1410" s="0" t="n">
        <v>79874165.3439532</v>
      </c>
      <c r="AM1410" s="0" t="n">
        <v>6507.82824848106</v>
      </c>
      <c r="AN1410" s="0" t="n">
        <f aca="false">AJ1410*0.1</f>
        <v>3.02832944E-008</v>
      </c>
      <c r="AO1410" s="0" t="n">
        <f aca="false">(SQRT(((AM1410/W1410)^2)+((AN1410/AJ1410)^2)))*AK1410</f>
        <v>0.00321790218625405</v>
      </c>
    </row>
    <row r="1411" customFormat="false" ht="15" hidden="false" customHeight="false" outlineLevel="0" collapsed="false">
      <c r="A1411" s="42" t="s">
        <v>1934</v>
      </c>
      <c r="B1411" s="32"/>
      <c r="C1411" s="0" t="s">
        <v>2122</v>
      </c>
      <c r="E1411" s="0" t="n">
        <v>6731</v>
      </c>
      <c r="F1411" s="0" t="n">
        <v>6823.79</v>
      </c>
      <c r="G1411" s="0" t="n">
        <f aca="false">(((F1411*3.7852*35.81)/1000)/(H1411^2))*1.2732</f>
        <v>18.3766230431066</v>
      </c>
      <c r="H1411" s="0" t="n">
        <v>8.005249356</v>
      </c>
      <c r="I1411" s="0" t="n">
        <v>52.7566059330665</v>
      </c>
      <c r="J1411" s="0" t="n">
        <v>68.0016224983599</v>
      </c>
      <c r="K1411" s="0" t="n">
        <v>3.82238500207701</v>
      </c>
      <c r="L1411" s="0" t="n">
        <v>0.005</v>
      </c>
      <c r="M1411" s="0" t="n">
        <v>0</v>
      </c>
      <c r="N1411" s="0" t="n">
        <v>1638.21337964662</v>
      </c>
      <c r="O1411" s="0" t="n">
        <f aca="false">(N1411/2204.59)*EXP(L1411*M1411)</f>
        <v>0.743092084989328</v>
      </c>
      <c r="P1411" s="0" t="n">
        <v>0.581693626796288</v>
      </c>
      <c r="Q1411" s="0" t="n">
        <v>0.0152723966616018</v>
      </c>
      <c r="R1411" s="0" t="n">
        <f aca="false">32.2690362110918*(I1411/Hoja4!$BF$2)</f>
        <v>1.71117383903732</v>
      </c>
      <c r="S1411" s="0" t="n">
        <v>0.346725101597201</v>
      </c>
      <c r="T1411" s="0" t="n">
        <v>0.0215793379964769</v>
      </c>
      <c r="U1411" s="0" t="n">
        <f aca="false">(SQRT(((P1411/G1411)^2)+((Q1411/H1411)^2)+((R1411/I1411)^2)+((S1411/J1411)^2)+((T1411/K1411)^2)))*O1411</f>
        <v>0.0341784427432537</v>
      </c>
      <c r="V1411" s="0" t="n">
        <f aca="false">O1411&gt;U1411</f>
        <v>1</v>
      </c>
      <c r="W1411" s="0" t="n">
        <v>360000</v>
      </c>
      <c r="X1411" s="0" t="n">
        <v>4.994E-006</v>
      </c>
      <c r="Y1411" s="0" t="n">
        <f aca="false">(W1411*X1411)*EXP(L1411*M1411)</f>
        <v>1.79784</v>
      </c>
      <c r="Z1411" s="0" t="n">
        <v>79874165.3439532</v>
      </c>
      <c r="AA1411" s="0" t="n">
        <v>3748.14709444969</v>
      </c>
      <c r="AB1411" s="0" t="n">
        <f aca="false">X1411*0.1</f>
        <v>4.994E-007</v>
      </c>
      <c r="AC1411" s="0" t="n">
        <f aca="false">(SQRT(((AA1411/W1411)^2)+((AB1411/X1411)^2)))*Y1411</f>
        <v>0.180755800491691</v>
      </c>
      <c r="AD1411" s="0" t="n">
        <v>5.223868284E-006</v>
      </c>
      <c r="AE1411" s="0" t="n">
        <f aca="false">(W1411*AD1411)*EXP(L1411*M1411)</f>
        <v>1.88059258224</v>
      </c>
      <c r="AF1411" s="0" t="n">
        <v>79874165.3439532</v>
      </c>
      <c r="AG1411" s="0" t="n">
        <v>3748.14709444969</v>
      </c>
      <c r="AH1411" s="0" t="n">
        <f aca="false">AD1411*0.1</f>
        <v>5.223868284E-007</v>
      </c>
      <c r="AI1411" s="0" t="n">
        <f aca="false">(SQRT(((AG1411/W1411)^2)+((AH1411/AD1411)^2)))*AE1411</f>
        <v>0.189075789615054</v>
      </c>
      <c r="AJ1411" s="0" t="n">
        <v>3.02832944E-007</v>
      </c>
      <c r="AK1411" s="0" t="n">
        <f aca="false">(W1411*AJ1411)*EXP(L1411*M1411)</f>
        <v>0.10901985984</v>
      </c>
      <c r="AL1411" s="0" t="n">
        <v>79874165.3439532</v>
      </c>
      <c r="AM1411" s="0" t="n">
        <v>3748.14709444969</v>
      </c>
      <c r="AN1411" s="0" t="n">
        <f aca="false">AJ1411*0.1</f>
        <v>3.02832944E-008</v>
      </c>
      <c r="AO1411" s="0" t="n">
        <f aca="false">(SQRT(((AM1411/W1411)^2)+((AN1411/AJ1411)^2)))*AK1411</f>
        <v>0.0109609153400031</v>
      </c>
    </row>
    <row r="1412" customFormat="false" ht="15" hidden="false" customHeight="false" outlineLevel="0" collapsed="false">
      <c r="A1412" s="42" t="s">
        <v>1934</v>
      </c>
      <c r="B1412" s="40" t="s">
        <v>1939</v>
      </c>
      <c r="C1412" s="0" t="s">
        <v>2153</v>
      </c>
      <c r="E1412" s="0" t="n">
        <v>8000</v>
      </c>
      <c r="F1412" s="0" t="n">
        <v>8032.5</v>
      </c>
      <c r="G1412" s="0" t="n">
        <f aca="false">(((F1412*3.7852*35.81)/1000)/(H1412^2))*1.2732</f>
        <v>20.6058447435545</v>
      </c>
      <c r="H1412" s="0" t="n">
        <v>8.20209975</v>
      </c>
      <c r="I1412" s="0" t="n">
        <v>10.4575163398693</v>
      </c>
      <c r="J1412" s="0" t="n">
        <v>130.009325504884</v>
      </c>
      <c r="K1412" s="0" t="n">
        <v>0.00593973</v>
      </c>
      <c r="L1412" s="0" t="n">
        <v>0.005</v>
      </c>
      <c r="M1412" s="0" t="n">
        <v>0</v>
      </c>
      <c r="N1412" s="0" t="n">
        <v>1.5443298</v>
      </c>
      <c r="O1412" s="0" t="n">
        <f aca="false">(N1412/2204.59)*EXP(L1412*M1412)</f>
        <v>0.000700506579454683</v>
      </c>
      <c r="P1412" s="0" t="n">
        <v>0.107322321005691</v>
      </c>
      <c r="Q1412" s="0" t="n">
        <v>0.0548813846852914</v>
      </c>
      <c r="R1412" s="0" t="n">
        <f aca="false">18.998926608387*(I1412/Hoja4!$CJ$2)</f>
        <v>0.0381979791177454</v>
      </c>
      <c r="S1412" s="0" t="n">
        <v>1.14894745568521</v>
      </c>
      <c r="T1412" s="0" t="n">
        <v>5.58086552427142E-005</v>
      </c>
      <c r="U1412" s="0" t="n">
        <f aca="false">(SQRT(((P1412/G1412)^2)+((Q1412/H1412)^2)+((R1412/I1412)^2)+((S1412/J1412)^2)+((T1412/K1412)^2)))*O1412</f>
        <v>1.11118498274071E-005</v>
      </c>
      <c r="V1412" s="0" t="n">
        <f aca="false">O1412&gt;U1412</f>
        <v>1</v>
      </c>
      <c r="W1412" s="0" t="n">
        <v>84000</v>
      </c>
      <c r="X1412" s="0" t="n">
        <v>4.994E-006</v>
      </c>
      <c r="Y1412" s="0" t="n">
        <f aca="false">(W1412*X1412)*EXP(L1412*M1412)</f>
        <v>0.419496</v>
      </c>
      <c r="Z1412" s="0" t="n">
        <v>144587.60673653</v>
      </c>
      <c r="AA1412" s="0" t="n">
        <v>6507.82824848106</v>
      </c>
      <c r="AB1412" s="0" t="n">
        <f aca="false">X1412*0.1</f>
        <v>4.994E-007</v>
      </c>
      <c r="AC1412" s="0" t="n">
        <f aca="false">(SQRT(((AA1412/W1412)^2)+((AB1412/X1412)^2)))*Y1412</f>
        <v>0.0530662328407465</v>
      </c>
      <c r="AD1412" s="0" t="n">
        <v>5.223868284E-006</v>
      </c>
      <c r="AE1412" s="0" t="n">
        <f aca="false">(W1412*AD1412)*EXP(L1412*M1412)</f>
        <v>0.438804935856</v>
      </c>
      <c r="AF1412" s="0" t="n">
        <v>144587.60673653</v>
      </c>
      <c r="AG1412" s="0" t="n">
        <v>6507.82824848106</v>
      </c>
      <c r="AH1412" s="0" t="n">
        <f aca="false">AD1412*0.1</f>
        <v>5.223868284E-007</v>
      </c>
      <c r="AI1412" s="0" t="n">
        <f aca="false">(SQRT(((AG1412/W1412)^2)+((AH1412/AD1412)^2)))*AE1412</f>
        <v>0.0555088127128825</v>
      </c>
      <c r="AJ1412" s="0" t="n">
        <v>3.02832944E-007</v>
      </c>
      <c r="AK1412" s="0" t="n">
        <f aca="false">(W1412*AJ1412)*EXP(L1412*M1412)</f>
        <v>0.025437967296</v>
      </c>
      <c r="AL1412" s="0" t="n">
        <v>144587.60673653</v>
      </c>
      <c r="AM1412" s="0" t="n">
        <v>6507.82824848106</v>
      </c>
      <c r="AN1412" s="0" t="n">
        <f aca="false">AJ1412*0.1</f>
        <v>3.02832944E-008</v>
      </c>
      <c r="AO1412" s="0" t="n">
        <f aca="false">(SQRT(((AM1412/W1412)^2)+((AN1412/AJ1412)^2)))*AK1412</f>
        <v>0.00321790218625405</v>
      </c>
    </row>
    <row r="1413" customFormat="false" ht="15" hidden="false" customHeight="false" outlineLevel="0" collapsed="false">
      <c r="A1413" s="42" t="s">
        <v>1934</v>
      </c>
      <c r="B1413" s="32"/>
      <c r="C1413" s="0" t="s">
        <v>2122</v>
      </c>
      <c r="E1413" s="0" t="n">
        <v>6731</v>
      </c>
      <c r="F1413" s="0" t="n">
        <v>6823.79</v>
      </c>
      <c r="G1413" s="0" t="n">
        <f aca="false">(((F1413*3.7852*35.81)/1000)/(H1413^2))*1.2732</f>
        <v>18.3766230431066</v>
      </c>
      <c r="H1413" s="0" t="n">
        <v>8.005249356</v>
      </c>
      <c r="I1413" s="0" t="n">
        <v>52.7566059330665</v>
      </c>
      <c r="J1413" s="0" t="n">
        <v>68.0016224983599</v>
      </c>
      <c r="K1413" s="0" t="n">
        <v>3.82238500207701</v>
      </c>
      <c r="L1413" s="0" t="n">
        <v>0.005</v>
      </c>
      <c r="M1413" s="0" t="n">
        <v>0</v>
      </c>
      <c r="N1413" s="0" t="n">
        <v>1638.21337964662</v>
      </c>
      <c r="O1413" s="0" t="n">
        <f aca="false">(N1413/2204.59)*EXP(L1413*M1413)</f>
        <v>0.743092084989328</v>
      </c>
      <c r="P1413" s="0" t="n">
        <v>0.581693626796288</v>
      </c>
      <c r="Q1413" s="0" t="n">
        <v>0.0152723966616018</v>
      </c>
      <c r="R1413" s="0" t="n">
        <f aca="false">32.2690362110918*(I1413/Hoja4!$BF$2)</f>
        <v>1.71117383903732</v>
      </c>
      <c r="S1413" s="0" t="n">
        <v>0.346725101597201</v>
      </c>
      <c r="T1413" s="0" t="n">
        <v>0.0215793379964769</v>
      </c>
      <c r="U1413" s="0" t="n">
        <f aca="false">(SQRT(((P1413/G1413)^2)+((Q1413/H1413)^2)+((R1413/I1413)^2)+((S1413/J1413)^2)+((T1413/K1413)^2)))*O1413</f>
        <v>0.0341784427432537</v>
      </c>
      <c r="V1413" s="0" t="n">
        <f aca="false">O1413&gt;U1413</f>
        <v>1</v>
      </c>
      <c r="W1413" s="0" t="n">
        <v>360000</v>
      </c>
      <c r="X1413" s="0" t="n">
        <v>4.994E-006</v>
      </c>
      <c r="Y1413" s="0" t="n">
        <f aca="false">(W1413*X1413)*EXP(L1413*M1413)</f>
        <v>1.79784</v>
      </c>
      <c r="Z1413" s="0" t="n">
        <v>1116842.27994909</v>
      </c>
      <c r="AA1413" s="0" t="n">
        <v>3748.14709444969</v>
      </c>
      <c r="AB1413" s="0" t="n">
        <f aca="false">X1413*0.1</f>
        <v>4.994E-007</v>
      </c>
      <c r="AC1413" s="0" t="n">
        <f aca="false">(SQRT(((AA1413/W1413)^2)+((AB1413/X1413)^2)))*Y1413</f>
        <v>0.180755800491691</v>
      </c>
      <c r="AD1413" s="0" t="n">
        <v>5.223868284E-006</v>
      </c>
      <c r="AE1413" s="0" t="n">
        <f aca="false">(W1413*AD1413)*EXP(L1413*M1413)</f>
        <v>1.88059258224</v>
      </c>
      <c r="AF1413" s="0" t="n">
        <v>1116842.27994909</v>
      </c>
      <c r="AG1413" s="0" t="n">
        <v>3748.14709444969</v>
      </c>
      <c r="AH1413" s="0" t="n">
        <f aca="false">AD1413*0.1</f>
        <v>5.223868284E-007</v>
      </c>
      <c r="AI1413" s="0" t="n">
        <f aca="false">(SQRT(((AG1413/W1413)^2)+((AH1413/AD1413)^2)))*AE1413</f>
        <v>0.189075789615054</v>
      </c>
      <c r="AJ1413" s="0" t="n">
        <v>3.02832944E-007</v>
      </c>
      <c r="AK1413" s="0" t="n">
        <f aca="false">(W1413*AJ1413)*EXP(L1413*M1413)</f>
        <v>0.10901985984</v>
      </c>
      <c r="AL1413" s="0" t="n">
        <v>1116842.27994909</v>
      </c>
      <c r="AM1413" s="0" t="n">
        <v>3748.14709444969</v>
      </c>
      <c r="AN1413" s="0" t="n">
        <f aca="false">AJ1413*0.1</f>
        <v>3.02832944E-008</v>
      </c>
      <c r="AO1413" s="0" t="n">
        <f aca="false">(SQRT(((AM1413/W1413)^2)+((AN1413/AJ1413)^2)))*AK1413</f>
        <v>0.0109609153400031</v>
      </c>
    </row>
    <row r="1414" customFormat="false" ht="15" hidden="false" customHeight="false" outlineLevel="0" collapsed="false">
      <c r="A1414" s="42" t="s">
        <v>1934</v>
      </c>
      <c r="B1414" s="40" t="s">
        <v>1942</v>
      </c>
      <c r="C1414" s="0" t="s">
        <v>2153</v>
      </c>
      <c r="E1414" s="0" t="n">
        <v>8000</v>
      </c>
      <c r="F1414" s="0" t="n">
        <v>8032.5</v>
      </c>
      <c r="G1414" s="0" t="n">
        <f aca="false">(((F1414*3.7852*35.81)/1000)/(H1414^2))*1.2732</f>
        <v>20.6058447435545</v>
      </c>
      <c r="H1414" s="0" t="n">
        <v>8.20209975</v>
      </c>
      <c r="I1414" s="0" t="n">
        <v>10.4575163398693</v>
      </c>
      <c r="J1414" s="0" t="n">
        <v>130.009325504884</v>
      </c>
      <c r="K1414" s="0" t="n">
        <v>0.00593973</v>
      </c>
      <c r="L1414" s="0" t="n">
        <v>0.005</v>
      </c>
      <c r="M1414" s="0" t="n">
        <v>0</v>
      </c>
      <c r="N1414" s="0" t="n">
        <v>1.5443298</v>
      </c>
      <c r="O1414" s="0" t="n">
        <f aca="false">(N1414/2204.59)*EXP(L1414*M1414)</f>
        <v>0.000700506579454683</v>
      </c>
      <c r="P1414" s="0" t="n">
        <v>0.107322321005691</v>
      </c>
      <c r="Q1414" s="0" t="n">
        <v>0.0548813846852914</v>
      </c>
      <c r="R1414" s="0" t="n">
        <f aca="false">18.998926608387*(I1414/Hoja4!$CJ$2)</f>
        <v>0.0381979791177454</v>
      </c>
      <c r="S1414" s="0" t="n">
        <v>1.14894745568521</v>
      </c>
      <c r="T1414" s="0" t="n">
        <v>5.58086552427142E-005</v>
      </c>
      <c r="U1414" s="0" t="n">
        <f aca="false">(SQRT(((P1414/G1414)^2)+((Q1414/H1414)^2)+((R1414/I1414)^2)+((S1414/J1414)^2)+((T1414/K1414)^2)))*O1414</f>
        <v>1.11118498274071E-005</v>
      </c>
      <c r="V1414" s="0" t="n">
        <f aca="false">O1414&gt;U1414</f>
        <v>1</v>
      </c>
      <c r="W1414" s="0" t="n">
        <v>84000</v>
      </c>
      <c r="X1414" s="0" t="n">
        <v>4.994E-006</v>
      </c>
      <c r="Y1414" s="0" t="n">
        <f aca="false">(W1414*X1414)*EXP(L1414*M1414)</f>
        <v>0.419496</v>
      </c>
      <c r="Z1414" s="0" t="n">
        <v>79874165.3439532</v>
      </c>
      <c r="AA1414" s="0" t="n">
        <v>6507.82824848106</v>
      </c>
      <c r="AB1414" s="0" t="n">
        <f aca="false">X1414*0.1</f>
        <v>4.994E-007</v>
      </c>
      <c r="AC1414" s="0" t="n">
        <f aca="false">(SQRT(((AA1414/W1414)^2)+((AB1414/X1414)^2)))*Y1414</f>
        <v>0.0530662328407465</v>
      </c>
      <c r="AD1414" s="0" t="n">
        <v>5.223868284E-006</v>
      </c>
      <c r="AE1414" s="0" t="n">
        <f aca="false">(W1414*AD1414)*EXP(L1414*M1414)</f>
        <v>0.438804935856</v>
      </c>
      <c r="AF1414" s="0" t="n">
        <v>79874165.3439532</v>
      </c>
      <c r="AG1414" s="0" t="n">
        <v>6507.82824848106</v>
      </c>
      <c r="AH1414" s="0" t="n">
        <f aca="false">AD1414*0.1</f>
        <v>5.223868284E-007</v>
      </c>
      <c r="AI1414" s="0" t="n">
        <f aca="false">(SQRT(((AG1414/W1414)^2)+((AH1414/AD1414)^2)))*AE1414</f>
        <v>0.0555088127128825</v>
      </c>
      <c r="AJ1414" s="0" t="n">
        <v>3.02832944E-007</v>
      </c>
      <c r="AK1414" s="0" t="n">
        <f aca="false">(W1414*AJ1414)*EXP(L1414*M1414)</f>
        <v>0.025437967296</v>
      </c>
      <c r="AL1414" s="0" t="n">
        <v>79874165.3439532</v>
      </c>
      <c r="AM1414" s="0" t="n">
        <v>6507.82824848106</v>
      </c>
      <c r="AN1414" s="0" t="n">
        <f aca="false">AJ1414*0.1</f>
        <v>3.02832944E-008</v>
      </c>
      <c r="AO1414" s="0" t="n">
        <f aca="false">(SQRT(((AM1414/W1414)^2)+((AN1414/AJ1414)^2)))*AK1414</f>
        <v>0.00321790218625405</v>
      </c>
    </row>
    <row r="1415" customFormat="false" ht="15" hidden="false" customHeight="false" outlineLevel="0" collapsed="false">
      <c r="A1415" s="42" t="s">
        <v>1934</v>
      </c>
      <c r="B1415" s="32"/>
      <c r="C1415" s="0" t="s">
        <v>2122</v>
      </c>
      <c r="E1415" s="0" t="n">
        <v>6731</v>
      </c>
      <c r="F1415" s="0" t="n">
        <v>6823.79</v>
      </c>
      <c r="G1415" s="0" t="n">
        <f aca="false">(((F1415*3.7852*35.81)/1000)/(H1415^2))*1.2732</f>
        <v>18.3766230431066</v>
      </c>
      <c r="H1415" s="0" t="n">
        <v>8.005249356</v>
      </c>
      <c r="I1415" s="0" t="n">
        <v>52.7566059330665</v>
      </c>
      <c r="J1415" s="0" t="n">
        <v>68.0016224983599</v>
      </c>
      <c r="K1415" s="0" t="n">
        <v>3.82238500207701</v>
      </c>
      <c r="L1415" s="0" t="n">
        <v>0.005</v>
      </c>
      <c r="M1415" s="0" t="n">
        <v>0</v>
      </c>
      <c r="N1415" s="0" t="n">
        <v>1638.21337964662</v>
      </c>
      <c r="O1415" s="0" t="n">
        <f aca="false">(N1415/2204.59)*EXP(L1415*M1415)</f>
        <v>0.743092084989328</v>
      </c>
      <c r="P1415" s="0" t="n">
        <v>0.581693626796288</v>
      </c>
      <c r="Q1415" s="0" t="n">
        <v>0.0152723966616018</v>
      </c>
      <c r="R1415" s="0" t="n">
        <f aca="false">32.2690362110918*(I1415/Hoja4!$BF$2)</f>
        <v>1.71117383903732</v>
      </c>
      <c r="S1415" s="0" t="n">
        <v>0.346725101597201</v>
      </c>
      <c r="T1415" s="0" t="n">
        <v>0.0215793379964769</v>
      </c>
      <c r="U1415" s="0" t="n">
        <f aca="false">(SQRT(((P1415/G1415)^2)+((Q1415/H1415)^2)+((R1415/I1415)^2)+((S1415/J1415)^2)+((T1415/K1415)^2)))*O1415</f>
        <v>0.0341784427432537</v>
      </c>
      <c r="V1415" s="0" t="n">
        <f aca="false">O1415&gt;U1415</f>
        <v>1</v>
      </c>
      <c r="W1415" s="0" t="n">
        <v>360000</v>
      </c>
      <c r="X1415" s="0" t="n">
        <v>4.994E-006</v>
      </c>
      <c r="Y1415" s="0" t="n">
        <f aca="false">(W1415*X1415)*EXP(L1415*M1415)</f>
        <v>1.79784</v>
      </c>
      <c r="Z1415" s="0" t="n">
        <v>79874165.3439532</v>
      </c>
      <c r="AA1415" s="0" t="n">
        <v>3748.14709444969</v>
      </c>
      <c r="AB1415" s="0" t="n">
        <f aca="false">X1415*0.1</f>
        <v>4.994E-007</v>
      </c>
      <c r="AC1415" s="0" t="n">
        <f aca="false">(SQRT(((AA1415/W1415)^2)+((AB1415/X1415)^2)))*Y1415</f>
        <v>0.180755800491691</v>
      </c>
      <c r="AD1415" s="0" t="n">
        <v>5.223868284E-006</v>
      </c>
      <c r="AE1415" s="0" t="n">
        <f aca="false">(W1415*AD1415)*EXP(L1415*M1415)</f>
        <v>1.88059258224</v>
      </c>
      <c r="AF1415" s="0" t="n">
        <v>79874165.3439532</v>
      </c>
      <c r="AG1415" s="0" t="n">
        <v>3748.14709444969</v>
      </c>
      <c r="AH1415" s="0" t="n">
        <f aca="false">AD1415*0.1</f>
        <v>5.223868284E-007</v>
      </c>
      <c r="AI1415" s="0" t="n">
        <f aca="false">(SQRT(((AG1415/W1415)^2)+((AH1415/AD1415)^2)))*AE1415</f>
        <v>0.189075789615054</v>
      </c>
      <c r="AJ1415" s="0" t="n">
        <v>3.02832944E-007</v>
      </c>
      <c r="AK1415" s="0" t="n">
        <f aca="false">(W1415*AJ1415)*EXP(L1415*M1415)</f>
        <v>0.10901985984</v>
      </c>
      <c r="AL1415" s="0" t="n">
        <v>79874165.3439532</v>
      </c>
      <c r="AM1415" s="0" t="n">
        <v>3748.14709444969</v>
      </c>
      <c r="AN1415" s="0" t="n">
        <f aca="false">AJ1415*0.1</f>
        <v>3.02832944E-008</v>
      </c>
      <c r="AO1415" s="0" t="n">
        <f aca="false">(SQRT(((AM1415/W1415)^2)+((AN1415/AJ1415)^2)))*AK1415</f>
        <v>0.0109609153400031</v>
      </c>
    </row>
    <row r="1416" customFormat="false" ht="15" hidden="false" customHeight="false" outlineLevel="0" collapsed="false">
      <c r="A1416" s="42" t="s">
        <v>1934</v>
      </c>
      <c r="B1416" s="40" t="s">
        <v>1946</v>
      </c>
      <c r="C1416" s="0" t="s">
        <v>2153</v>
      </c>
      <c r="E1416" s="0" t="n">
        <v>8000</v>
      </c>
      <c r="F1416" s="0" t="n">
        <v>8032.5</v>
      </c>
      <c r="G1416" s="0" t="n">
        <f aca="false">(((F1416*3.7852*35.81)/1000)/(H1416^2))*1.2732</f>
        <v>20.6058447435545</v>
      </c>
      <c r="H1416" s="0" t="n">
        <v>8.20209975</v>
      </c>
      <c r="I1416" s="0" t="n">
        <v>10.4575163398693</v>
      </c>
      <c r="J1416" s="0" t="n">
        <v>130.009325504884</v>
      </c>
      <c r="K1416" s="0" t="n">
        <v>0.00593973</v>
      </c>
      <c r="L1416" s="0" t="n">
        <v>0.005</v>
      </c>
      <c r="M1416" s="0" t="n">
        <v>0</v>
      </c>
      <c r="N1416" s="0" t="n">
        <v>1.5443298</v>
      </c>
      <c r="O1416" s="0" t="n">
        <f aca="false">(N1416/2204.59)*EXP(L1416*M1416)</f>
        <v>0.000700506579454683</v>
      </c>
      <c r="P1416" s="0" t="n">
        <v>0.107322321005691</v>
      </c>
      <c r="Q1416" s="0" t="n">
        <v>0.0548813846852914</v>
      </c>
      <c r="R1416" s="0" t="n">
        <f aca="false">18.998926608387*(I1416/Hoja4!$CJ$2)</f>
        <v>0.0381979791177454</v>
      </c>
      <c r="S1416" s="0" t="n">
        <v>1.14894745568521</v>
      </c>
      <c r="T1416" s="0" t="n">
        <v>5.58086552427142E-005</v>
      </c>
      <c r="U1416" s="0" t="n">
        <f aca="false">(SQRT(((P1416/G1416)^2)+((Q1416/H1416)^2)+((R1416/I1416)^2)+((S1416/J1416)^2)+((T1416/K1416)^2)))*O1416</f>
        <v>1.11118498274071E-005</v>
      </c>
      <c r="V1416" s="0" t="n">
        <f aca="false">O1416&gt;U1416</f>
        <v>1</v>
      </c>
      <c r="W1416" s="0" t="n">
        <v>84000</v>
      </c>
      <c r="X1416" s="0" t="n">
        <v>4.994E-006</v>
      </c>
      <c r="Y1416" s="0" t="n">
        <f aca="false">(W1416*X1416)*EXP(L1416*M1416)</f>
        <v>0.419496</v>
      </c>
      <c r="Z1416" s="0" t="n">
        <v>144587.60673653</v>
      </c>
      <c r="AA1416" s="0" t="n">
        <v>6507.82824848106</v>
      </c>
      <c r="AB1416" s="0" t="n">
        <f aca="false">X1416*0.1</f>
        <v>4.994E-007</v>
      </c>
      <c r="AC1416" s="0" t="n">
        <f aca="false">(SQRT(((AA1416/W1416)^2)+((AB1416/X1416)^2)))*Y1416</f>
        <v>0.0530662328407465</v>
      </c>
      <c r="AD1416" s="0" t="n">
        <v>5.223868284E-006</v>
      </c>
      <c r="AE1416" s="0" t="n">
        <f aca="false">(W1416*AD1416)*EXP(L1416*M1416)</f>
        <v>0.438804935856</v>
      </c>
      <c r="AF1416" s="0" t="n">
        <v>144587.60673653</v>
      </c>
      <c r="AG1416" s="0" t="n">
        <v>6507.82824848106</v>
      </c>
      <c r="AH1416" s="0" t="n">
        <f aca="false">AD1416*0.1</f>
        <v>5.223868284E-007</v>
      </c>
      <c r="AI1416" s="0" t="n">
        <f aca="false">(SQRT(((AG1416/W1416)^2)+((AH1416/AD1416)^2)))*AE1416</f>
        <v>0.0555088127128825</v>
      </c>
      <c r="AJ1416" s="0" t="n">
        <v>3.02832944E-007</v>
      </c>
      <c r="AK1416" s="0" t="n">
        <f aca="false">(W1416*AJ1416)*EXP(L1416*M1416)</f>
        <v>0.025437967296</v>
      </c>
      <c r="AL1416" s="0" t="n">
        <v>144587.60673653</v>
      </c>
      <c r="AM1416" s="0" t="n">
        <v>6507.82824848106</v>
      </c>
      <c r="AN1416" s="0" t="n">
        <f aca="false">AJ1416*0.1</f>
        <v>3.02832944E-008</v>
      </c>
      <c r="AO1416" s="0" t="n">
        <f aca="false">(SQRT(((AM1416/W1416)^2)+((AN1416/AJ1416)^2)))*AK1416</f>
        <v>0.00321790218625405</v>
      </c>
    </row>
    <row r="1417" customFormat="false" ht="15" hidden="false" customHeight="false" outlineLevel="0" collapsed="false">
      <c r="A1417" s="42" t="s">
        <v>1934</v>
      </c>
      <c r="B1417" s="32"/>
      <c r="C1417" s="0" t="s">
        <v>2122</v>
      </c>
      <c r="E1417" s="0" t="n">
        <v>6731</v>
      </c>
      <c r="F1417" s="0" t="n">
        <v>6823.79</v>
      </c>
      <c r="G1417" s="0" t="n">
        <f aca="false">(((F1417*3.7852*35.81)/1000)/(H1417^2))*1.2732</f>
        <v>18.3766230431066</v>
      </c>
      <c r="H1417" s="0" t="n">
        <v>8.005249356</v>
      </c>
      <c r="I1417" s="0" t="n">
        <v>52.7566059330665</v>
      </c>
      <c r="J1417" s="0" t="n">
        <v>68.0016224983599</v>
      </c>
      <c r="K1417" s="0" t="n">
        <v>3.82238500207701</v>
      </c>
      <c r="L1417" s="0" t="n">
        <v>0.005</v>
      </c>
      <c r="M1417" s="0" t="n">
        <v>0</v>
      </c>
      <c r="N1417" s="0" t="n">
        <v>1638.21337964662</v>
      </c>
      <c r="O1417" s="0" t="n">
        <f aca="false">(N1417/2204.59)*EXP(L1417*M1417)</f>
        <v>0.743092084989328</v>
      </c>
      <c r="P1417" s="0" t="n">
        <v>0.581693626796288</v>
      </c>
      <c r="Q1417" s="0" t="n">
        <v>0.0152723966616018</v>
      </c>
      <c r="R1417" s="0" t="n">
        <f aca="false">32.2690362110918*(I1417/Hoja4!$BF$2)</f>
        <v>1.71117383903732</v>
      </c>
      <c r="S1417" s="0" t="n">
        <v>0.346725101597201</v>
      </c>
      <c r="T1417" s="0" t="n">
        <v>0.0215793379964769</v>
      </c>
      <c r="U1417" s="0" t="n">
        <f aca="false">(SQRT(((P1417/G1417)^2)+((Q1417/H1417)^2)+((R1417/I1417)^2)+((S1417/J1417)^2)+((T1417/K1417)^2)))*O1417</f>
        <v>0.0341784427432537</v>
      </c>
      <c r="V1417" s="0" t="n">
        <f aca="false">O1417&gt;U1417</f>
        <v>1</v>
      </c>
      <c r="W1417" s="0" t="n">
        <v>360000</v>
      </c>
      <c r="X1417" s="0" t="n">
        <v>4.994E-006</v>
      </c>
      <c r="Y1417" s="0" t="n">
        <f aca="false">(W1417*X1417)*EXP(L1417*M1417)</f>
        <v>1.79784</v>
      </c>
      <c r="Z1417" s="0" t="n">
        <v>1116842.27994909</v>
      </c>
      <c r="AA1417" s="0" t="n">
        <v>3748.14709444969</v>
      </c>
      <c r="AB1417" s="0" t="n">
        <f aca="false">X1417*0.1</f>
        <v>4.994E-007</v>
      </c>
      <c r="AC1417" s="0" t="n">
        <f aca="false">(SQRT(((AA1417/W1417)^2)+((AB1417/X1417)^2)))*Y1417</f>
        <v>0.180755800491691</v>
      </c>
      <c r="AD1417" s="0" t="n">
        <v>5.223868284E-006</v>
      </c>
      <c r="AE1417" s="0" t="n">
        <f aca="false">(W1417*AD1417)*EXP(L1417*M1417)</f>
        <v>1.88059258224</v>
      </c>
      <c r="AF1417" s="0" t="n">
        <v>1116842.27994909</v>
      </c>
      <c r="AG1417" s="0" t="n">
        <v>3748.14709444969</v>
      </c>
      <c r="AH1417" s="0" t="n">
        <f aca="false">AD1417*0.1</f>
        <v>5.223868284E-007</v>
      </c>
      <c r="AI1417" s="0" t="n">
        <f aca="false">(SQRT(((AG1417/W1417)^2)+((AH1417/AD1417)^2)))*AE1417</f>
        <v>0.189075789615054</v>
      </c>
      <c r="AJ1417" s="0" t="n">
        <v>3.02832944E-007</v>
      </c>
      <c r="AK1417" s="0" t="n">
        <f aca="false">(W1417*AJ1417)*EXP(L1417*M1417)</f>
        <v>0.10901985984</v>
      </c>
      <c r="AL1417" s="0" t="n">
        <v>1116842.27994909</v>
      </c>
      <c r="AM1417" s="0" t="n">
        <v>3748.14709444969</v>
      </c>
      <c r="AN1417" s="0" t="n">
        <f aca="false">AJ1417*0.1</f>
        <v>3.02832944E-008</v>
      </c>
      <c r="AO1417" s="0" t="n">
        <f aca="false">(SQRT(((AM1417/W1417)^2)+((AN1417/AJ1417)^2)))*AK1417</f>
        <v>0.0109609153400031</v>
      </c>
    </row>
    <row r="1418" customFormat="false" ht="15" hidden="false" customHeight="false" outlineLevel="0" collapsed="false">
      <c r="A1418" s="42" t="s">
        <v>650</v>
      </c>
      <c r="B1418" s="40" t="s">
        <v>1949</v>
      </c>
      <c r="C1418" s="0" t="s">
        <v>2122</v>
      </c>
      <c r="E1418" s="0" t="n">
        <v>7796</v>
      </c>
      <c r="F1418" s="0" t="n">
        <v>7742.5</v>
      </c>
      <c r="G1418" s="0" t="n">
        <f aca="false">(((F1418*3.7852*35.81)/1000)/(H1418^2))*1.2732</f>
        <v>20.8507301530752</v>
      </c>
      <c r="H1418" s="0" t="n">
        <v>8.005249356</v>
      </c>
      <c r="I1418" s="0" t="n">
        <v>21.561028054183</v>
      </c>
      <c r="J1418" s="0" t="n">
        <v>68.0016224983599</v>
      </c>
      <c r="K1418" s="0" t="n">
        <v>3.82238500207701</v>
      </c>
      <c r="L1418" s="0" t="n">
        <v>0.005</v>
      </c>
      <c r="M1418" s="0" t="n">
        <v>0</v>
      </c>
      <c r="N1418" s="0" t="n">
        <v>1033.10563237166</v>
      </c>
      <c r="O1418" s="0" t="n">
        <f aca="false">(N1418/2204.59)*EXP(L1418*M1418)</f>
        <v>0.468615766365472</v>
      </c>
      <c r="P1418" s="0" t="n">
        <v>0.575296534612654</v>
      </c>
      <c r="Q1418" s="0" t="n">
        <v>0.0436657928861363</v>
      </c>
      <c r="R1418" s="0" t="n">
        <f aca="false">11.8457570192522*(I1418/Hoja4!$BZ$2)</f>
        <v>0.158982797565982</v>
      </c>
      <c r="S1418" s="0" t="n">
        <v>0.346725101597201</v>
      </c>
      <c r="T1418" s="0" t="n">
        <v>0.0215793379964769</v>
      </c>
      <c r="U1418" s="0" t="n">
        <f aca="false">(SQRT(((P1418/G1418)^2)+((Q1418/H1418)^2)+((R1418/I1418)^2)+((S1418/J1418)^2)+((T1418/K1418)^2)))*O1418</f>
        <v>0.0140839641072539</v>
      </c>
      <c r="V1418" s="0" t="n">
        <f aca="false">O1418&gt;U1418</f>
        <v>1</v>
      </c>
      <c r="W1418" s="0" t="n">
        <v>166936.259709512</v>
      </c>
      <c r="X1418" s="0" t="n">
        <v>4.994E-006</v>
      </c>
      <c r="Y1418" s="0" t="n">
        <f aca="false">(W1418*X1418)*EXP(L1418*M1418)</f>
        <v>0.833679680989301</v>
      </c>
      <c r="Z1418" s="0" t="n">
        <v>79874165.3439532</v>
      </c>
      <c r="AA1418" s="0" t="n">
        <v>3748.14709444969</v>
      </c>
      <c r="AB1418" s="0" t="n">
        <f aca="false">X1418*0.1</f>
        <v>4.994E-007</v>
      </c>
      <c r="AC1418" s="0" t="n">
        <f aca="false">(SQRT(((AA1418/W1418)^2)+((AB1418/X1418)^2)))*Y1418</f>
        <v>0.0854434951317908</v>
      </c>
      <c r="AD1418" s="0" t="n">
        <v>5.223868284E-006</v>
      </c>
      <c r="AE1418" s="0" t="n">
        <f aca="false">(W1418*AD1418)*EXP(L1418*M1418)</f>
        <v>0.872053032546104</v>
      </c>
      <c r="AF1418" s="0" t="n">
        <v>79874165.3439532</v>
      </c>
      <c r="AG1418" s="0" t="n">
        <v>3748.14709444969</v>
      </c>
      <c r="AH1418" s="0" t="n">
        <f aca="false">AD1418*0.1</f>
        <v>5.223868284E-007</v>
      </c>
      <c r="AI1418" s="0" t="n">
        <f aca="false">(SQRT(((AG1418/W1418)^2)+((AH1418/AD1418)^2)))*AE1418</f>
        <v>0.0893763644960093</v>
      </c>
      <c r="AJ1418" s="0" t="n">
        <v>3.02832944E-007</v>
      </c>
      <c r="AK1418" s="0" t="n">
        <f aca="false">(W1418*AJ1418)*EXP(L1418*M1418)</f>
        <v>0.05055379898818</v>
      </c>
      <c r="AL1418" s="0" t="n">
        <v>79874165.3439532</v>
      </c>
      <c r="AM1418" s="0" t="n">
        <v>3748.14709444969</v>
      </c>
      <c r="AN1418" s="0" t="n">
        <f aca="false">AJ1418*0.1</f>
        <v>3.02832944E-008</v>
      </c>
      <c r="AO1418" s="0" t="n">
        <f aca="false">(SQRT(((AM1418/W1418)^2)+((AN1418/AJ1418)^2)))*AK1418</f>
        <v>0.00518123852150778</v>
      </c>
    </row>
    <row r="1419" customFormat="false" ht="15" hidden="false" customHeight="false" outlineLevel="0" collapsed="false">
      <c r="A1419" s="42" t="s">
        <v>650</v>
      </c>
      <c r="B1419" s="32"/>
      <c r="C1419" s="0" t="s">
        <v>2122</v>
      </c>
      <c r="E1419" s="0" t="n">
        <v>10500</v>
      </c>
      <c r="F1419" s="0" t="n">
        <v>10607</v>
      </c>
      <c r="G1419" s="0" t="n">
        <f aca="false">(((F1419*3.7852*35.81)/1000)/(H1419^2))*1.2732</f>
        <v>27.2102328284945</v>
      </c>
      <c r="H1419" s="0" t="n">
        <v>8.20209975</v>
      </c>
      <c r="I1419" s="0" t="n">
        <v>21.5060181173616</v>
      </c>
      <c r="J1419" s="0" t="n">
        <v>68.0016224983599</v>
      </c>
      <c r="K1419" s="0" t="n">
        <v>3.82238500207701</v>
      </c>
      <c r="L1419" s="0" t="n">
        <v>0.005</v>
      </c>
      <c r="M1419" s="0" t="n">
        <v>0</v>
      </c>
      <c r="N1419" s="0" t="n">
        <v>1411.71369206502</v>
      </c>
      <c r="O1419" s="0" t="n">
        <f aca="false">(N1419/2204.59)*EXP(L1419*M1419)</f>
        <v>0.640352034648173</v>
      </c>
      <c r="P1419" s="0" t="n">
        <v>0.693948706618423</v>
      </c>
      <c r="Q1419" s="0" t="n">
        <v>0.0696754411027923</v>
      </c>
      <c r="R1419" s="0" t="n">
        <f aca="false">30.3818643031628*(I1419/Hoja4!$DS$2)</f>
        <v>0.0518809223271471</v>
      </c>
      <c r="S1419" s="0" t="n">
        <v>0.346725101597201</v>
      </c>
      <c r="T1419" s="0" t="n">
        <v>0.0215793379964769</v>
      </c>
      <c r="U1419" s="0" t="n">
        <f aca="false">(SQRT(((P1419/G1419)^2)+((Q1419/H1419)^2)+((R1419/I1419)^2)+((S1419/J1419)^2)+((T1419/K1419)^2)))*O1419</f>
        <v>0.0179557458077209</v>
      </c>
      <c r="V1419" s="0" t="n">
        <f aca="false">O1419&gt;U1419</f>
        <v>1</v>
      </c>
      <c r="W1419" s="0" t="n">
        <v>228114.334170855</v>
      </c>
      <c r="X1419" s="0" t="n">
        <v>4.994E-006</v>
      </c>
      <c r="Y1419" s="0" t="n">
        <f aca="false">(W1419*X1419)*EXP(L1419*M1419)</f>
        <v>1.13920298484925</v>
      </c>
      <c r="Z1419" s="0" t="n">
        <v>79874165.3439532</v>
      </c>
      <c r="AA1419" s="0" t="n">
        <v>3748.14709444969</v>
      </c>
      <c r="AB1419" s="0" t="n">
        <f aca="false">X1419*0.1</f>
        <v>4.994E-007</v>
      </c>
      <c r="AC1419" s="0" t="n">
        <f aca="false">(SQRT(((AA1419/W1419)^2)+((AB1419/X1419)^2)))*Y1419</f>
        <v>0.115447854732284</v>
      </c>
      <c r="AD1419" s="0" t="n">
        <v>5.223868284E-006</v>
      </c>
      <c r="AE1419" s="0" t="n">
        <f aca="false">(W1419*AD1419)*EXP(L1419*M1419)</f>
        <v>1.19163923540091</v>
      </c>
      <c r="AF1419" s="0" t="n">
        <v>79874165.3439532</v>
      </c>
      <c r="AG1419" s="0" t="n">
        <v>3748.14709444969</v>
      </c>
      <c r="AH1419" s="0" t="n">
        <f aca="false">AD1419*0.1</f>
        <v>5.223868284E-007</v>
      </c>
      <c r="AI1419" s="0" t="n">
        <f aca="false">(SQRT(((AG1419/W1419)^2)+((AH1419/AD1419)^2)))*AE1419</f>
        <v>0.120761791508173</v>
      </c>
      <c r="AJ1419" s="0" t="n">
        <v>3.02832944E-007</v>
      </c>
      <c r="AK1419" s="0" t="n">
        <f aca="false">(W1419*AJ1419)*EXP(L1419*M1419)</f>
        <v>0.0690805353855598</v>
      </c>
      <c r="AL1419" s="0" t="n">
        <v>79874165.3439532</v>
      </c>
      <c r="AM1419" s="0" t="n">
        <v>3748.14709444969</v>
      </c>
      <c r="AN1419" s="0" t="n">
        <f aca="false">AJ1419*0.1</f>
        <v>3.02832944E-008</v>
      </c>
      <c r="AO1419" s="0" t="n">
        <f aca="false">(SQRT(((AM1419/W1419)^2)+((AN1419/AJ1419)^2)))*AK1419</f>
        <v>0.0070006835656912</v>
      </c>
    </row>
    <row r="1420" customFormat="false" ht="15" hidden="false" customHeight="false" outlineLevel="0" collapsed="false">
      <c r="A1420" s="42" t="s">
        <v>650</v>
      </c>
      <c r="B1420" s="32"/>
      <c r="C1420" s="0" t="s">
        <v>2153</v>
      </c>
      <c r="E1420" s="0" t="n">
        <v>7300</v>
      </c>
      <c r="F1420" s="0" t="n">
        <v>7484.22</v>
      </c>
      <c r="G1420" s="0" t="n">
        <f aca="false">(((F1420*3.7852*35.81)/1000)/(H1420^2))*1.2732</f>
        <v>20.1551761867935</v>
      </c>
      <c r="H1420" s="0" t="n">
        <v>8.005249356</v>
      </c>
      <c r="I1420" s="0" t="n">
        <v>20.4629354049091</v>
      </c>
      <c r="J1420" s="0" t="n">
        <v>130.009325504884</v>
      </c>
      <c r="K1420" s="0" t="n">
        <v>0.00593973</v>
      </c>
      <c r="L1420" s="0" t="n">
        <v>0.005</v>
      </c>
      <c r="M1420" s="0" t="n">
        <v>0</v>
      </c>
      <c r="N1420" s="0" t="n">
        <v>2.81562779809985</v>
      </c>
      <c r="O1420" s="0" t="n">
        <f aca="false">(N1420/2204.59)*EXP(L1420*M1420)</f>
        <v>0.00127716618423373</v>
      </c>
      <c r="P1420" s="0" t="n">
        <v>0.575296534612654</v>
      </c>
      <c r="Q1420" s="0" t="n">
        <v>0.0436657928861363</v>
      </c>
      <c r="R1420" s="0" t="n">
        <f aca="false">11.8457570192522*(I1420/Hoja4!$BU$2)</f>
        <v>0.24120965148971</v>
      </c>
      <c r="S1420" s="0" t="n">
        <v>1.14894745568521</v>
      </c>
      <c r="T1420" s="0" t="n">
        <v>5.58086552427142E-005</v>
      </c>
      <c r="U1420" s="0" t="n">
        <f aca="false">(SQRT(((P1420/G1420)^2)+((Q1420/H1420)^2)+((R1420/I1420)^2)+((S1420/J1420)^2)+((T1420/K1420)^2)))*O1420</f>
        <v>4.33071729008307E-005</v>
      </c>
      <c r="V1420" s="0" t="n">
        <f aca="false">O1420&gt;U1420</f>
        <v>1</v>
      </c>
      <c r="W1420" s="0" t="n">
        <v>153149.110416129</v>
      </c>
      <c r="X1420" s="0" t="n">
        <v>4.994E-006</v>
      </c>
      <c r="Y1420" s="0" t="n">
        <f aca="false">(W1420*X1420)*EXP(L1420*M1420)</f>
        <v>0.764826657418146</v>
      </c>
      <c r="Z1420" s="0" t="n">
        <v>144587.60673653</v>
      </c>
      <c r="AA1420" s="0" t="n">
        <v>6507.82824848106</v>
      </c>
      <c r="AB1420" s="0" t="n">
        <f aca="false">X1420*0.1</f>
        <v>4.994E-007</v>
      </c>
      <c r="AC1420" s="0" t="n">
        <f aca="false">(SQRT(((AA1420/W1420)^2)+((AB1420/X1420)^2)))*Y1420</f>
        <v>0.0831014698228765</v>
      </c>
      <c r="AD1420" s="0" t="n">
        <v>5.223868284E-006</v>
      </c>
      <c r="AE1420" s="0" t="n">
        <f aca="false">(W1420*AD1420)*EXP(L1420*M1420)</f>
        <v>0.800030780625628</v>
      </c>
      <c r="AF1420" s="0" t="n">
        <v>144587.60673653</v>
      </c>
      <c r="AG1420" s="0" t="n">
        <v>6507.82824848106</v>
      </c>
      <c r="AH1420" s="0" t="n">
        <f aca="false">AD1420*0.1</f>
        <v>5.223868284E-007</v>
      </c>
      <c r="AI1420" s="0" t="n">
        <f aca="false">(SQRT(((AG1420/W1420)^2)+((AH1420/AD1420)^2)))*AE1420</f>
        <v>0.0869265383583316</v>
      </c>
      <c r="AJ1420" s="0" t="n">
        <v>3.02832944E-007</v>
      </c>
      <c r="AK1420" s="0" t="n">
        <f aca="false">(W1420*AJ1420)*EXP(L1420*M1420)</f>
        <v>0.0463785959782973</v>
      </c>
      <c r="AL1420" s="0" t="n">
        <v>144587.60673653</v>
      </c>
      <c r="AM1420" s="0" t="n">
        <v>6507.82824848106</v>
      </c>
      <c r="AN1420" s="0" t="n">
        <f aca="false">AJ1420*0.1</f>
        <v>3.02832944E-008</v>
      </c>
      <c r="AO1420" s="0" t="n">
        <f aca="false">(SQRT(((AM1420/W1420)^2)+((AN1420/AJ1420)^2)))*AK1420</f>
        <v>0.00503921961497574</v>
      </c>
    </row>
    <row r="1421" customFormat="false" ht="15" hidden="false" customHeight="false" outlineLevel="0" collapsed="false">
      <c r="A1421" s="42" t="s">
        <v>650</v>
      </c>
      <c r="B1421" s="32"/>
      <c r="C1421" s="0" t="s">
        <v>2154</v>
      </c>
      <c r="E1421" s="0" t="n">
        <v>6000</v>
      </c>
      <c r="F1421" s="0" t="n">
        <v>5831.72</v>
      </c>
      <c r="G1421" s="0" t="n">
        <f aca="false">(((F1421*3.7852*35.81)/1000)/(H1421^2))*1.2732</f>
        <v>15.7049557698794</v>
      </c>
      <c r="H1421" s="0" t="n">
        <v>8.005249356</v>
      </c>
      <c r="I1421" s="0" t="n">
        <v>6.82479537829406</v>
      </c>
      <c r="J1421" s="0" t="n">
        <v>68.0020357347871</v>
      </c>
      <c r="K1421" s="0" t="n">
        <v>3.9836139795159</v>
      </c>
      <c r="L1421" s="0" t="n">
        <v>0.005</v>
      </c>
      <c r="M1421" s="0" t="n">
        <v>0</v>
      </c>
      <c r="N1421" s="0" t="n">
        <v>256.698404220128</v>
      </c>
      <c r="O1421" s="0" t="n">
        <f aca="false">(N1421/2204.59)*EXP(L1421*M1421)</f>
        <v>0.116438160483413</v>
      </c>
      <c r="P1421" s="0" t="n">
        <v>0.581693626796288</v>
      </c>
      <c r="Q1421" s="0" t="n">
        <v>0.0152723966616018</v>
      </c>
      <c r="R1421" s="0" t="n">
        <f aca="false">32.2690362110918*(I1421/Hoja4!$BA$2)</f>
        <v>0.894199150753909</v>
      </c>
      <c r="S1421" s="0" t="n">
        <v>0.388353619553598</v>
      </c>
      <c r="T1421" s="0" t="n">
        <v>0.0223763331258358</v>
      </c>
      <c r="U1421" s="0" t="n">
        <f aca="false">(SQRT(((P1421/G1421)^2)+((Q1421/H1421)^2)+((R1421/I1421)^2)+((S1421/J1421)^2)+((T1421/K1421)^2)))*O1421</f>
        <v>0.0158828132379667</v>
      </c>
      <c r="V1421" s="0" t="n">
        <f aca="false">O1421&gt;U1421</f>
        <v>1</v>
      </c>
      <c r="W1421" s="0" t="n">
        <v>39800.295703505</v>
      </c>
      <c r="X1421" s="0" t="n">
        <v>4.994E-006</v>
      </c>
      <c r="Y1421" s="0" t="n">
        <f aca="false">(W1421*X1421)*EXP(L1421*M1421)</f>
        <v>0.198762676743304</v>
      </c>
      <c r="Z1421" s="0" t="n">
        <v>1116842.27994909</v>
      </c>
      <c r="AA1421" s="0" t="n">
        <v>804.406580767259</v>
      </c>
      <c r="AB1421" s="0" t="n">
        <f aca="false">X1421*0.1</f>
        <v>4.994E-007</v>
      </c>
      <c r="AC1421" s="0" t="n">
        <f aca="false">(SQRT(((AA1421/W1421)^2)+((AB1421/X1421)^2)))*Y1421</f>
        <v>0.0202781647206758</v>
      </c>
      <c r="AD1421" s="0" t="n">
        <v>5.223868284E-006</v>
      </c>
      <c r="AE1421" s="0" t="n">
        <f aca="false">(W1421*AD1421)*EXP(L1421*M1421)</f>
        <v>0.207911502419361</v>
      </c>
      <c r="AF1421" s="0" t="n">
        <v>1116842.27994909</v>
      </c>
      <c r="AG1421" s="0" t="n">
        <v>804.406580767259</v>
      </c>
      <c r="AH1421" s="0" t="n">
        <f aca="false">AD1421*0.1</f>
        <v>5.223868284E-007</v>
      </c>
      <c r="AI1421" s="0" t="n">
        <f aca="false">(SQRT(((AG1421/W1421)^2)+((AH1421/AD1421)^2)))*AE1421</f>
        <v>0.0212115461638098</v>
      </c>
      <c r="AJ1421" s="0" t="n">
        <v>3.02832944E-007</v>
      </c>
      <c r="AK1421" s="0" t="n">
        <f aca="false">(W1421*AJ1421)*EXP(L1421*M1421)</f>
        <v>0.012052840719963</v>
      </c>
      <c r="AL1421" s="0" t="n">
        <v>1116842.27994909</v>
      </c>
      <c r="AM1421" s="0" t="n">
        <v>804.406580767259</v>
      </c>
      <c r="AN1421" s="0" t="n">
        <f aca="false">AJ1421*0.1</f>
        <v>3.02832944E-008</v>
      </c>
      <c r="AO1421" s="0" t="n">
        <f aca="false">(SQRT(((AM1421/W1421)^2)+((AN1421/AJ1421)^2)))*AK1421</f>
        <v>0.00122965485007593</v>
      </c>
    </row>
    <row r="1422" customFormat="false" ht="15" hidden="false" customHeight="false" outlineLevel="0" collapsed="false">
      <c r="A1422" s="42" t="s">
        <v>650</v>
      </c>
      <c r="B1422" s="40" t="s">
        <v>1954</v>
      </c>
      <c r="C1422" s="0" t="s">
        <v>2122</v>
      </c>
      <c r="E1422" s="0" t="n">
        <v>7796</v>
      </c>
      <c r="F1422" s="0" t="n">
        <v>7742.5</v>
      </c>
      <c r="G1422" s="0" t="n">
        <f aca="false">(((F1422*3.7852*35.81)/1000)/(H1422^2))*1.2732</f>
        <v>20.8507301530752</v>
      </c>
      <c r="H1422" s="0" t="n">
        <v>8.005249356</v>
      </c>
      <c r="I1422" s="0" t="n">
        <v>21.561028054183</v>
      </c>
      <c r="J1422" s="0" t="n">
        <v>68.0016224983599</v>
      </c>
      <c r="K1422" s="0" t="n">
        <v>3.82238500207701</v>
      </c>
      <c r="L1422" s="0" t="n">
        <v>0.005</v>
      </c>
      <c r="M1422" s="0" t="n">
        <v>0</v>
      </c>
      <c r="N1422" s="0" t="n">
        <v>1033.10563237166</v>
      </c>
      <c r="O1422" s="0" t="n">
        <f aca="false">(N1422/2204.59)*EXP(L1422*M1422)</f>
        <v>0.468615766365472</v>
      </c>
      <c r="P1422" s="0" t="n">
        <v>0.575296534612654</v>
      </c>
      <c r="Q1422" s="0" t="n">
        <v>0.0436657928861363</v>
      </c>
      <c r="R1422" s="0" t="n">
        <f aca="false">11.8457570192522*(I1422/Hoja4!$BZ$2)</f>
        <v>0.158982797565982</v>
      </c>
      <c r="S1422" s="0" t="n">
        <v>0.346725101597201</v>
      </c>
      <c r="T1422" s="0" t="n">
        <v>0.0215793379964769</v>
      </c>
      <c r="U1422" s="0" t="n">
        <f aca="false">(SQRT(((P1422/G1422)^2)+((Q1422/H1422)^2)+((R1422/I1422)^2)+((S1422/J1422)^2)+((T1422/K1422)^2)))*O1422</f>
        <v>0.0140839641072539</v>
      </c>
      <c r="V1422" s="0" t="n">
        <f aca="false">O1422&gt;U1422</f>
        <v>1</v>
      </c>
      <c r="W1422" s="0" t="n">
        <v>166936.259709512</v>
      </c>
      <c r="X1422" s="0" t="n">
        <v>4.994E-006</v>
      </c>
      <c r="Y1422" s="0" t="n">
        <f aca="false">(W1422*X1422)*EXP(L1422*M1422)</f>
        <v>0.833679680989301</v>
      </c>
      <c r="Z1422" s="0" t="n">
        <v>79874165.3439532</v>
      </c>
      <c r="AA1422" s="0" t="n">
        <v>3748.14709444969</v>
      </c>
      <c r="AB1422" s="0" t="n">
        <f aca="false">X1422*0.1</f>
        <v>4.994E-007</v>
      </c>
      <c r="AC1422" s="0" t="n">
        <f aca="false">(SQRT(((AA1422/W1422)^2)+((AB1422/X1422)^2)))*Y1422</f>
        <v>0.0854434951317908</v>
      </c>
      <c r="AD1422" s="0" t="n">
        <v>5.223868284E-006</v>
      </c>
      <c r="AE1422" s="0" t="n">
        <f aca="false">(W1422*AD1422)*EXP(L1422*M1422)</f>
        <v>0.872053032546104</v>
      </c>
      <c r="AF1422" s="0" t="n">
        <v>79874165.3439532</v>
      </c>
      <c r="AG1422" s="0" t="n">
        <v>3748.14709444969</v>
      </c>
      <c r="AH1422" s="0" t="n">
        <f aca="false">AD1422*0.1</f>
        <v>5.223868284E-007</v>
      </c>
      <c r="AI1422" s="0" t="n">
        <f aca="false">(SQRT(((AG1422/W1422)^2)+((AH1422/AD1422)^2)))*AE1422</f>
        <v>0.0893763644960093</v>
      </c>
      <c r="AJ1422" s="0" t="n">
        <v>3.02832944E-007</v>
      </c>
      <c r="AK1422" s="0" t="n">
        <f aca="false">(W1422*AJ1422)*EXP(L1422*M1422)</f>
        <v>0.05055379898818</v>
      </c>
      <c r="AL1422" s="0" t="n">
        <v>79874165.3439532</v>
      </c>
      <c r="AM1422" s="0" t="n">
        <v>3748.14709444969</v>
      </c>
      <c r="AN1422" s="0" t="n">
        <f aca="false">AJ1422*0.1</f>
        <v>3.02832944E-008</v>
      </c>
      <c r="AO1422" s="0" t="n">
        <f aca="false">(SQRT(((AM1422/W1422)^2)+((AN1422/AJ1422)^2)))*AK1422</f>
        <v>0.00518123852150778</v>
      </c>
    </row>
    <row r="1423" customFormat="false" ht="15" hidden="false" customHeight="false" outlineLevel="0" collapsed="false">
      <c r="A1423" s="42" t="s">
        <v>650</v>
      </c>
      <c r="B1423" s="32"/>
      <c r="C1423" s="0" t="s">
        <v>2122</v>
      </c>
      <c r="E1423" s="0" t="n">
        <v>10500</v>
      </c>
      <c r="F1423" s="0" t="n">
        <v>10607</v>
      </c>
      <c r="G1423" s="0" t="n">
        <f aca="false">(((F1423*3.7852*35.81)/1000)/(H1423^2))*1.2732</f>
        <v>27.2102328284945</v>
      </c>
      <c r="H1423" s="0" t="n">
        <v>8.20209975</v>
      </c>
      <c r="I1423" s="0" t="n">
        <v>21.5060181173616</v>
      </c>
      <c r="J1423" s="0" t="n">
        <v>68.0016224983599</v>
      </c>
      <c r="K1423" s="0" t="n">
        <v>3.82238500207701</v>
      </c>
      <c r="L1423" s="0" t="n">
        <v>0.005</v>
      </c>
      <c r="M1423" s="0" t="n">
        <v>0</v>
      </c>
      <c r="N1423" s="0" t="n">
        <v>1411.71369206502</v>
      </c>
      <c r="O1423" s="0" t="n">
        <f aca="false">(N1423/2204.59)*EXP(L1423*M1423)</f>
        <v>0.640352034648173</v>
      </c>
      <c r="P1423" s="0" t="n">
        <v>0.693948706618423</v>
      </c>
      <c r="Q1423" s="0" t="n">
        <v>0.0696754411027923</v>
      </c>
      <c r="R1423" s="0" t="n">
        <f aca="false">30.3818643031628*(I1423/Hoja4!$DS$2)</f>
        <v>0.0518809223271471</v>
      </c>
      <c r="S1423" s="0" t="n">
        <v>0.346725101597201</v>
      </c>
      <c r="T1423" s="0" t="n">
        <v>0.0215793379964769</v>
      </c>
      <c r="U1423" s="0" t="n">
        <f aca="false">(SQRT(((P1423/G1423)^2)+((Q1423/H1423)^2)+((R1423/I1423)^2)+((S1423/J1423)^2)+((T1423/K1423)^2)))*O1423</f>
        <v>0.0179557458077209</v>
      </c>
      <c r="V1423" s="0" t="n">
        <f aca="false">O1423&gt;U1423</f>
        <v>1</v>
      </c>
      <c r="W1423" s="0" t="n">
        <v>228114.334170855</v>
      </c>
      <c r="X1423" s="0" t="n">
        <v>4.994E-006</v>
      </c>
      <c r="Y1423" s="0" t="n">
        <f aca="false">(W1423*X1423)*EXP(L1423*M1423)</f>
        <v>1.13920298484925</v>
      </c>
      <c r="Z1423" s="0" t="n">
        <v>79874165.3439532</v>
      </c>
      <c r="AA1423" s="0" t="n">
        <v>3748.14709444969</v>
      </c>
      <c r="AB1423" s="0" t="n">
        <f aca="false">X1423*0.1</f>
        <v>4.994E-007</v>
      </c>
      <c r="AC1423" s="0" t="n">
        <f aca="false">(SQRT(((AA1423/W1423)^2)+((AB1423/X1423)^2)))*Y1423</f>
        <v>0.115447854732284</v>
      </c>
      <c r="AD1423" s="0" t="n">
        <v>5.223868284E-006</v>
      </c>
      <c r="AE1423" s="0" t="n">
        <f aca="false">(W1423*AD1423)*EXP(L1423*M1423)</f>
        <v>1.19163923540091</v>
      </c>
      <c r="AF1423" s="0" t="n">
        <v>79874165.3439532</v>
      </c>
      <c r="AG1423" s="0" t="n">
        <v>3748.14709444969</v>
      </c>
      <c r="AH1423" s="0" t="n">
        <f aca="false">AD1423*0.1</f>
        <v>5.223868284E-007</v>
      </c>
      <c r="AI1423" s="0" t="n">
        <f aca="false">(SQRT(((AG1423/W1423)^2)+((AH1423/AD1423)^2)))*AE1423</f>
        <v>0.120761791508173</v>
      </c>
      <c r="AJ1423" s="0" t="n">
        <v>3.02832944E-007</v>
      </c>
      <c r="AK1423" s="0" t="n">
        <f aca="false">(W1423*AJ1423)*EXP(L1423*M1423)</f>
        <v>0.0690805353855598</v>
      </c>
      <c r="AL1423" s="0" t="n">
        <v>79874165.3439532</v>
      </c>
      <c r="AM1423" s="0" t="n">
        <v>3748.14709444969</v>
      </c>
      <c r="AN1423" s="0" t="n">
        <f aca="false">AJ1423*0.1</f>
        <v>3.02832944E-008</v>
      </c>
      <c r="AO1423" s="0" t="n">
        <f aca="false">(SQRT(((AM1423/W1423)^2)+((AN1423/AJ1423)^2)))*AK1423</f>
        <v>0.0070006835656912</v>
      </c>
    </row>
    <row r="1424" customFormat="false" ht="15" hidden="false" customHeight="false" outlineLevel="0" collapsed="false">
      <c r="A1424" s="42" t="s">
        <v>650</v>
      </c>
      <c r="B1424" s="32"/>
      <c r="C1424" s="0" t="s">
        <v>2153</v>
      </c>
      <c r="E1424" s="0" t="n">
        <v>7300</v>
      </c>
      <c r="F1424" s="0" t="n">
        <v>7484.22</v>
      </c>
      <c r="G1424" s="0" t="n">
        <f aca="false">(((F1424*3.7852*35.81)/1000)/(H1424^2))*1.2732</f>
        <v>20.1551761867935</v>
      </c>
      <c r="H1424" s="0" t="n">
        <v>8.005249356</v>
      </c>
      <c r="I1424" s="0" t="n">
        <v>20.4629354049091</v>
      </c>
      <c r="J1424" s="0" t="n">
        <v>130.009325504884</v>
      </c>
      <c r="K1424" s="0" t="n">
        <v>0.00593973</v>
      </c>
      <c r="L1424" s="0" t="n">
        <v>0.005</v>
      </c>
      <c r="M1424" s="0" t="n">
        <v>0</v>
      </c>
      <c r="N1424" s="0" t="n">
        <v>2.81562779809985</v>
      </c>
      <c r="O1424" s="0" t="n">
        <f aca="false">(N1424/2204.59)*EXP(L1424*M1424)</f>
        <v>0.00127716618423373</v>
      </c>
      <c r="P1424" s="0" t="n">
        <v>0.575296534612654</v>
      </c>
      <c r="Q1424" s="0" t="n">
        <v>0.0436657928861363</v>
      </c>
      <c r="R1424" s="0" t="n">
        <f aca="false">11.8457570192522*(I1424/Hoja4!$BU$2)</f>
        <v>0.24120965148971</v>
      </c>
      <c r="S1424" s="0" t="n">
        <v>1.14894745568521</v>
      </c>
      <c r="T1424" s="0" t="n">
        <v>5.58086552427142E-005</v>
      </c>
      <c r="U1424" s="0" t="n">
        <f aca="false">(SQRT(((P1424/G1424)^2)+((Q1424/H1424)^2)+((R1424/I1424)^2)+((S1424/J1424)^2)+((T1424/K1424)^2)))*O1424</f>
        <v>4.33071729008307E-005</v>
      </c>
      <c r="V1424" s="0" t="n">
        <f aca="false">O1424&gt;U1424</f>
        <v>1</v>
      </c>
      <c r="W1424" s="0" t="n">
        <v>153149.110416129</v>
      </c>
      <c r="X1424" s="0" t="n">
        <v>4.994E-006</v>
      </c>
      <c r="Y1424" s="0" t="n">
        <f aca="false">(W1424*X1424)*EXP(L1424*M1424)</f>
        <v>0.764826657418146</v>
      </c>
      <c r="Z1424" s="0" t="n">
        <v>144587.60673653</v>
      </c>
      <c r="AA1424" s="0" t="n">
        <v>6507.82824848106</v>
      </c>
      <c r="AB1424" s="0" t="n">
        <f aca="false">X1424*0.1</f>
        <v>4.994E-007</v>
      </c>
      <c r="AC1424" s="0" t="n">
        <f aca="false">(SQRT(((AA1424/W1424)^2)+((AB1424/X1424)^2)))*Y1424</f>
        <v>0.0831014698228765</v>
      </c>
      <c r="AD1424" s="0" t="n">
        <v>5.223868284E-006</v>
      </c>
      <c r="AE1424" s="0" t="n">
        <f aca="false">(W1424*AD1424)*EXP(L1424*M1424)</f>
        <v>0.800030780625628</v>
      </c>
      <c r="AF1424" s="0" t="n">
        <v>144587.60673653</v>
      </c>
      <c r="AG1424" s="0" t="n">
        <v>6507.82824848106</v>
      </c>
      <c r="AH1424" s="0" t="n">
        <f aca="false">AD1424*0.1</f>
        <v>5.223868284E-007</v>
      </c>
      <c r="AI1424" s="0" t="n">
        <f aca="false">(SQRT(((AG1424/W1424)^2)+((AH1424/AD1424)^2)))*AE1424</f>
        <v>0.0869265383583316</v>
      </c>
      <c r="AJ1424" s="0" t="n">
        <v>3.02832944E-007</v>
      </c>
      <c r="AK1424" s="0" t="n">
        <f aca="false">(W1424*AJ1424)*EXP(L1424*M1424)</f>
        <v>0.0463785959782973</v>
      </c>
      <c r="AL1424" s="0" t="n">
        <v>144587.60673653</v>
      </c>
      <c r="AM1424" s="0" t="n">
        <v>6507.82824848106</v>
      </c>
      <c r="AN1424" s="0" t="n">
        <f aca="false">AJ1424*0.1</f>
        <v>3.02832944E-008</v>
      </c>
      <c r="AO1424" s="0" t="n">
        <f aca="false">(SQRT(((AM1424/W1424)^2)+((AN1424/AJ1424)^2)))*AK1424</f>
        <v>0.00503921961497574</v>
      </c>
    </row>
    <row r="1425" customFormat="false" ht="15" hidden="false" customHeight="false" outlineLevel="0" collapsed="false">
      <c r="A1425" s="42" t="s">
        <v>650</v>
      </c>
      <c r="B1425" s="32"/>
      <c r="C1425" s="0" t="s">
        <v>2154</v>
      </c>
      <c r="E1425" s="0" t="n">
        <v>6000</v>
      </c>
      <c r="F1425" s="0" t="n">
        <v>5831.72</v>
      </c>
      <c r="G1425" s="0" t="n">
        <f aca="false">(((F1425*3.7852*35.81)/1000)/(H1425^2))*1.2732</f>
        <v>15.7049557698794</v>
      </c>
      <c r="H1425" s="0" t="n">
        <v>8.005249356</v>
      </c>
      <c r="I1425" s="0" t="n">
        <v>6.82479537829406</v>
      </c>
      <c r="J1425" s="0" t="n">
        <v>68.0020357347871</v>
      </c>
      <c r="K1425" s="0" t="n">
        <v>3.9836139795159</v>
      </c>
      <c r="L1425" s="0" t="n">
        <v>0.005</v>
      </c>
      <c r="M1425" s="0" t="n">
        <v>0</v>
      </c>
      <c r="N1425" s="0" t="n">
        <v>256.698404220128</v>
      </c>
      <c r="O1425" s="0" t="n">
        <f aca="false">(N1425/2204.59)*EXP(L1425*M1425)</f>
        <v>0.116438160483413</v>
      </c>
      <c r="P1425" s="0" t="n">
        <v>0.581693626796288</v>
      </c>
      <c r="Q1425" s="0" t="n">
        <v>0.0152723966616018</v>
      </c>
      <c r="R1425" s="0" t="n">
        <f aca="false">32.2690362110918*(I1425/Hoja4!$BA$2)</f>
        <v>0.894199150753909</v>
      </c>
      <c r="S1425" s="0" t="n">
        <v>0.388353619553598</v>
      </c>
      <c r="T1425" s="0" t="n">
        <v>0.0223763331258358</v>
      </c>
      <c r="U1425" s="0" t="n">
        <f aca="false">(SQRT(((P1425/G1425)^2)+((Q1425/H1425)^2)+((R1425/I1425)^2)+((S1425/J1425)^2)+((T1425/K1425)^2)))*O1425</f>
        <v>0.0158828132379667</v>
      </c>
      <c r="V1425" s="0" t="n">
        <f aca="false">O1425&gt;U1425</f>
        <v>1</v>
      </c>
      <c r="W1425" s="0" t="n">
        <v>39800.295703505</v>
      </c>
      <c r="X1425" s="0" t="n">
        <v>4.994E-006</v>
      </c>
      <c r="Y1425" s="0" t="n">
        <f aca="false">(W1425*X1425)*EXP(L1425*M1425)</f>
        <v>0.198762676743304</v>
      </c>
      <c r="Z1425" s="0" t="n">
        <v>1116842.27994909</v>
      </c>
      <c r="AA1425" s="0" t="n">
        <v>804.406580767259</v>
      </c>
      <c r="AB1425" s="0" t="n">
        <f aca="false">X1425*0.1</f>
        <v>4.994E-007</v>
      </c>
      <c r="AC1425" s="0" t="n">
        <f aca="false">(SQRT(((AA1425/W1425)^2)+((AB1425/X1425)^2)))*Y1425</f>
        <v>0.0202781647206758</v>
      </c>
      <c r="AD1425" s="0" t="n">
        <v>5.223868284E-006</v>
      </c>
      <c r="AE1425" s="0" t="n">
        <f aca="false">(W1425*AD1425)*EXP(L1425*M1425)</f>
        <v>0.207911502419361</v>
      </c>
      <c r="AF1425" s="0" t="n">
        <v>1116842.27994909</v>
      </c>
      <c r="AG1425" s="0" t="n">
        <v>804.406580767259</v>
      </c>
      <c r="AH1425" s="0" t="n">
        <f aca="false">AD1425*0.1</f>
        <v>5.223868284E-007</v>
      </c>
      <c r="AI1425" s="0" t="n">
        <f aca="false">(SQRT(((AG1425/W1425)^2)+((AH1425/AD1425)^2)))*AE1425</f>
        <v>0.0212115461638098</v>
      </c>
      <c r="AJ1425" s="0" t="n">
        <v>3.02832944E-007</v>
      </c>
      <c r="AK1425" s="0" t="n">
        <f aca="false">(W1425*AJ1425)*EXP(L1425*M1425)</f>
        <v>0.012052840719963</v>
      </c>
      <c r="AL1425" s="0" t="n">
        <v>1116842.27994909</v>
      </c>
      <c r="AM1425" s="0" t="n">
        <v>804.406580767259</v>
      </c>
      <c r="AN1425" s="0" t="n">
        <f aca="false">AJ1425*0.1</f>
        <v>3.02832944E-008</v>
      </c>
      <c r="AO1425" s="0" t="n">
        <f aca="false">(SQRT(((AM1425/W1425)^2)+((AN1425/AJ1425)^2)))*AK1425</f>
        <v>0.00122965485007593</v>
      </c>
    </row>
    <row r="1426" customFormat="false" ht="15" hidden="false" customHeight="false" outlineLevel="0" collapsed="false">
      <c r="A1426" s="42" t="s">
        <v>650</v>
      </c>
      <c r="B1426" s="40" t="s">
        <v>1960</v>
      </c>
      <c r="C1426" s="0" t="s">
        <v>2122</v>
      </c>
      <c r="E1426" s="0" t="n">
        <v>7796</v>
      </c>
      <c r="F1426" s="0" t="n">
        <v>7742.5</v>
      </c>
      <c r="G1426" s="0" t="n">
        <f aca="false">(((F1426*3.7852*35.81)/1000)/(H1426^2))*1.2732</f>
        <v>20.8507301530752</v>
      </c>
      <c r="H1426" s="0" t="n">
        <v>8.005249356</v>
      </c>
      <c r="I1426" s="0" t="n">
        <v>21.561028054183</v>
      </c>
      <c r="J1426" s="0" t="n">
        <v>68.0016224983599</v>
      </c>
      <c r="K1426" s="0" t="n">
        <v>3.82238500207701</v>
      </c>
      <c r="L1426" s="0" t="n">
        <v>0.005</v>
      </c>
      <c r="M1426" s="0" t="n">
        <v>0</v>
      </c>
      <c r="N1426" s="0" t="n">
        <v>1033.10563237166</v>
      </c>
      <c r="O1426" s="0" t="n">
        <f aca="false">(N1426/2204.59)*EXP(L1426*M1426)</f>
        <v>0.468615766365472</v>
      </c>
      <c r="P1426" s="0" t="n">
        <v>0.575296534612654</v>
      </c>
      <c r="Q1426" s="0" t="n">
        <v>0.0436657928861363</v>
      </c>
      <c r="R1426" s="0" t="n">
        <f aca="false">11.8457570192522*(I1426/Hoja4!$BZ$2)</f>
        <v>0.158982797565982</v>
      </c>
      <c r="S1426" s="0" t="n">
        <v>0.346725101597201</v>
      </c>
      <c r="T1426" s="0" t="n">
        <v>0.0215793379964769</v>
      </c>
      <c r="U1426" s="0" t="n">
        <f aca="false">(SQRT(((P1426/G1426)^2)+((Q1426/H1426)^2)+((R1426/I1426)^2)+((S1426/J1426)^2)+((T1426/K1426)^2)))*O1426</f>
        <v>0.0140839641072539</v>
      </c>
      <c r="V1426" s="0" t="n">
        <f aca="false">O1426&gt;U1426</f>
        <v>1</v>
      </c>
      <c r="W1426" s="0" t="n">
        <v>166936.259709512</v>
      </c>
      <c r="X1426" s="0" t="n">
        <v>4.994E-006</v>
      </c>
      <c r="Y1426" s="0" t="n">
        <f aca="false">(W1426*X1426)*EXP(L1426*M1426)</f>
        <v>0.833679680989301</v>
      </c>
      <c r="Z1426" s="0" t="n">
        <v>79874165.3439532</v>
      </c>
      <c r="AA1426" s="0" t="n">
        <v>3748.14709444969</v>
      </c>
      <c r="AB1426" s="0" t="n">
        <f aca="false">X1426*0.1</f>
        <v>4.994E-007</v>
      </c>
      <c r="AC1426" s="0" t="n">
        <f aca="false">(SQRT(((AA1426/W1426)^2)+((AB1426/X1426)^2)))*Y1426</f>
        <v>0.0854434951317908</v>
      </c>
      <c r="AD1426" s="0" t="n">
        <v>5.223868284E-006</v>
      </c>
      <c r="AE1426" s="0" t="n">
        <f aca="false">(W1426*AD1426)*EXP(L1426*M1426)</f>
        <v>0.872053032546104</v>
      </c>
      <c r="AF1426" s="0" t="n">
        <v>79874165.3439532</v>
      </c>
      <c r="AG1426" s="0" t="n">
        <v>3748.14709444969</v>
      </c>
      <c r="AH1426" s="0" t="n">
        <f aca="false">AD1426*0.1</f>
        <v>5.223868284E-007</v>
      </c>
      <c r="AI1426" s="0" t="n">
        <f aca="false">(SQRT(((AG1426/W1426)^2)+((AH1426/AD1426)^2)))*AE1426</f>
        <v>0.0893763644960093</v>
      </c>
      <c r="AJ1426" s="0" t="n">
        <v>3.02832944E-007</v>
      </c>
      <c r="AK1426" s="0" t="n">
        <f aca="false">(W1426*AJ1426)*EXP(L1426*M1426)</f>
        <v>0.05055379898818</v>
      </c>
      <c r="AL1426" s="0" t="n">
        <v>79874165.3439532</v>
      </c>
      <c r="AM1426" s="0" t="n">
        <v>3748.14709444969</v>
      </c>
      <c r="AN1426" s="0" t="n">
        <f aca="false">AJ1426*0.1</f>
        <v>3.02832944E-008</v>
      </c>
      <c r="AO1426" s="0" t="n">
        <f aca="false">(SQRT(((AM1426/W1426)^2)+((AN1426/AJ1426)^2)))*AK1426</f>
        <v>0.00518123852150778</v>
      </c>
    </row>
    <row r="1427" customFormat="false" ht="15" hidden="false" customHeight="false" outlineLevel="0" collapsed="false">
      <c r="A1427" s="42" t="s">
        <v>650</v>
      </c>
      <c r="B1427" s="32"/>
      <c r="C1427" s="0" t="s">
        <v>2122</v>
      </c>
      <c r="E1427" s="0" t="n">
        <v>10500</v>
      </c>
      <c r="F1427" s="0" t="n">
        <v>10607</v>
      </c>
      <c r="G1427" s="0" t="n">
        <f aca="false">(((F1427*3.7852*35.81)/1000)/(H1427^2))*1.2732</f>
        <v>27.2102328284945</v>
      </c>
      <c r="H1427" s="0" t="n">
        <v>8.20209975</v>
      </c>
      <c r="I1427" s="0" t="n">
        <v>21.5060181173616</v>
      </c>
      <c r="J1427" s="0" t="n">
        <v>68.0016224983599</v>
      </c>
      <c r="K1427" s="0" t="n">
        <v>3.82238500207701</v>
      </c>
      <c r="L1427" s="0" t="n">
        <v>0.005</v>
      </c>
      <c r="M1427" s="0" t="n">
        <v>0</v>
      </c>
      <c r="N1427" s="0" t="n">
        <v>1411.71369206502</v>
      </c>
      <c r="O1427" s="0" t="n">
        <f aca="false">(N1427/2204.59)*EXP(L1427*M1427)</f>
        <v>0.640352034648173</v>
      </c>
      <c r="P1427" s="0" t="n">
        <v>0.693948706618423</v>
      </c>
      <c r="Q1427" s="0" t="n">
        <v>0.0696754411027923</v>
      </c>
      <c r="R1427" s="0" t="n">
        <f aca="false">30.3818643031628*(I1427/Hoja4!$DS$2)</f>
        <v>0.0518809223271471</v>
      </c>
      <c r="S1427" s="0" t="n">
        <v>0.346725101597201</v>
      </c>
      <c r="T1427" s="0" t="n">
        <v>0.0215793379964769</v>
      </c>
      <c r="U1427" s="0" t="n">
        <f aca="false">(SQRT(((P1427/G1427)^2)+((Q1427/H1427)^2)+((R1427/I1427)^2)+((S1427/J1427)^2)+((T1427/K1427)^2)))*O1427</f>
        <v>0.0179557458077209</v>
      </c>
      <c r="V1427" s="0" t="n">
        <f aca="false">O1427&gt;U1427</f>
        <v>1</v>
      </c>
      <c r="W1427" s="0" t="n">
        <v>228114.334170855</v>
      </c>
      <c r="X1427" s="0" t="n">
        <v>4.994E-006</v>
      </c>
      <c r="Y1427" s="0" t="n">
        <f aca="false">(W1427*X1427)*EXP(L1427*M1427)</f>
        <v>1.13920298484925</v>
      </c>
      <c r="Z1427" s="0" t="n">
        <v>79874165.3439532</v>
      </c>
      <c r="AA1427" s="0" t="n">
        <v>3748.14709444969</v>
      </c>
      <c r="AB1427" s="0" t="n">
        <f aca="false">X1427*0.1</f>
        <v>4.994E-007</v>
      </c>
      <c r="AC1427" s="0" t="n">
        <f aca="false">(SQRT(((AA1427/W1427)^2)+((AB1427/X1427)^2)))*Y1427</f>
        <v>0.115447854732284</v>
      </c>
      <c r="AD1427" s="0" t="n">
        <v>5.223868284E-006</v>
      </c>
      <c r="AE1427" s="0" t="n">
        <f aca="false">(W1427*AD1427)*EXP(L1427*M1427)</f>
        <v>1.19163923540091</v>
      </c>
      <c r="AF1427" s="0" t="n">
        <v>79874165.3439532</v>
      </c>
      <c r="AG1427" s="0" t="n">
        <v>3748.14709444969</v>
      </c>
      <c r="AH1427" s="0" t="n">
        <f aca="false">AD1427*0.1</f>
        <v>5.223868284E-007</v>
      </c>
      <c r="AI1427" s="0" t="n">
        <f aca="false">(SQRT(((AG1427/W1427)^2)+((AH1427/AD1427)^2)))*AE1427</f>
        <v>0.120761791508173</v>
      </c>
      <c r="AJ1427" s="0" t="n">
        <v>3.02832944E-007</v>
      </c>
      <c r="AK1427" s="0" t="n">
        <f aca="false">(W1427*AJ1427)*EXP(L1427*M1427)</f>
        <v>0.0690805353855598</v>
      </c>
      <c r="AL1427" s="0" t="n">
        <v>79874165.3439532</v>
      </c>
      <c r="AM1427" s="0" t="n">
        <v>3748.14709444969</v>
      </c>
      <c r="AN1427" s="0" t="n">
        <f aca="false">AJ1427*0.1</f>
        <v>3.02832944E-008</v>
      </c>
      <c r="AO1427" s="0" t="n">
        <f aca="false">(SQRT(((AM1427/W1427)^2)+((AN1427/AJ1427)^2)))*AK1427</f>
        <v>0.0070006835656912</v>
      </c>
    </row>
    <row r="1428" customFormat="false" ht="15" hidden="false" customHeight="false" outlineLevel="0" collapsed="false">
      <c r="A1428" s="42" t="s">
        <v>650</v>
      </c>
      <c r="B1428" s="32"/>
      <c r="C1428" s="0" t="s">
        <v>2153</v>
      </c>
      <c r="E1428" s="0" t="n">
        <v>7300</v>
      </c>
      <c r="F1428" s="0" t="n">
        <v>7484.22</v>
      </c>
      <c r="G1428" s="0" t="n">
        <f aca="false">(((F1428*3.7852*35.81)/1000)/(H1428^2))*1.2732</f>
        <v>20.1551761867935</v>
      </c>
      <c r="H1428" s="0" t="n">
        <v>8.005249356</v>
      </c>
      <c r="I1428" s="0" t="n">
        <v>20.4629354049091</v>
      </c>
      <c r="J1428" s="0" t="n">
        <v>130.009325504884</v>
      </c>
      <c r="K1428" s="0" t="n">
        <v>0.00593973</v>
      </c>
      <c r="L1428" s="0" t="n">
        <v>0.005</v>
      </c>
      <c r="M1428" s="0" t="n">
        <v>0</v>
      </c>
      <c r="N1428" s="0" t="n">
        <v>2.81562779809985</v>
      </c>
      <c r="O1428" s="0" t="n">
        <f aca="false">(N1428/2204.59)*EXP(L1428*M1428)</f>
        <v>0.00127716618423373</v>
      </c>
      <c r="P1428" s="0" t="n">
        <v>0.575296534612654</v>
      </c>
      <c r="Q1428" s="0" t="n">
        <v>0.0436657928861363</v>
      </c>
      <c r="R1428" s="0" t="n">
        <f aca="false">11.8457570192522*(I1428/Hoja4!$BU$2)</f>
        <v>0.24120965148971</v>
      </c>
      <c r="S1428" s="0" t="n">
        <v>1.14894745568521</v>
      </c>
      <c r="T1428" s="0" t="n">
        <v>5.58086552427142E-005</v>
      </c>
      <c r="U1428" s="0" t="n">
        <f aca="false">(SQRT(((P1428/G1428)^2)+((Q1428/H1428)^2)+((R1428/I1428)^2)+((S1428/J1428)^2)+((T1428/K1428)^2)))*O1428</f>
        <v>4.33071729008307E-005</v>
      </c>
      <c r="V1428" s="0" t="n">
        <f aca="false">O1428&gt;U1428</f>
        <v>1</v>
      </c>
      <c r="W1428" s="0" t="n">
        <v>153149.110416129</v>
      </c>
      <c r="X1428" s="0" t="n">
        <v>4.994E-006</v>
      </c>
      <c r="Y1428" s="0" t="n">
        <f aca="false">(W1428*X1428)*EXP(L1428*M1428)</f>
        <v>0.764826657418146</v>
      </c>
      <c r="Z1428" s="0" t="n">
        <v>144587.60673653</v>
      </c>
      <c r="AA1428" s="0" t="n">
        <v>6507.82824848106</v>
      </c>
      <c r="AB1428" s="0" t="n">
        <f aca="false">X1428*0.1</f>
        <v>4.994E-007</v>
      </c>
      <c r="AC1428" s="0" t="n">
        <f aca="false">(SQRT(((AA1428/W1428)^2)+((AB1428/X1428)^2)))*Y1428</f>
        <v>0.0831014698228765</v>
      </c>
      <c r="AD1428" s="0" t="n">
        <v>5.223868284E-006</v>
      </c>
      <c r="AE1428" s="0" t="n">
        <f aca="false">(W1428*AD1428)*EXP(L1428*M1428)</f>
        <v>0.800030780625628</v>
      </c>
      <c r="AF1428" s="0" t="n">
        <v>144587.60673653</v>
      </c>
      <c r="AG1428" s="0" t="n">
        <v>6507.82824848106</v>
      </c>
      <c r="AH1428" s="0" t="n">
        <f aca="false">AD1428*0.1</f>
        <v>5.223868284E-007</v>
      </c>
      <c r="AI1428" s="0" t="n">
        <f aca="false">(SQRT(((AG1428/W1428)^2)+((AH1428/AD1428)^2)))*AE1428</f>
        <v>0.0869265383583316</v>
      </c>
      <c r="AJ1428" s="0" t="n">
        <v>3.02832944E-007</v>
      </c>
      <c r="AK1428" s="0" t="n">
        <f aca="false">(W1428*AJ1428)*EXP(L1428*M1428)</f>
        <v>0.0463785959782973</v>
      </c>
      <c r="AL1428" s="0" t="n">
        <v>144587.60673653</v>
      </c>
      <c r="AM1428" s="0" t="n">
        <v>6507.82824848106</v>
      </c>
      <c r="AN1428" s="0" t="n">
        <f aca="false">AJ1428*0.1</f>
        <v>3.02832944E-008</v>
      </c>
      <c r="AO1428" s="0" t="n">
        <f aca="false">(SQRT(((AM1428/W1428)^2)+((AN1428/AJ1428)^2)))*AK1428</f>
        <v>0.00503921961497574</v>
      </c>
    </row>
    <row r="1429" customFormat="false" ht="15" hidden="false" customHeight="false" outlineLevel="0" collapsed="false">
      <c r="A1429" s="42" t="s">
        <v>650</v>
      </c>
      <c r="B1429" s="32"/>
      <c r="C1429" s="0" t="s">
        <v>2154</v>
      </c>
      <c r="E1429" s="0" t="n">
        <v>6000</v>
      </c>
      <c r="F1429" s="0" t="n">
        <v>5831.72</v>
      </c>
      <c r="G1429" s="0" t="n">
        <f aca="false">(((F1429*3.7852*35.81)/1000)/(H1429^2))*1.2732</f>
        <v>15.7049557698794</v>
      </c>
      <c r="H1429" s="0" t="n">
        <v>8.005249356</v>
      </c>
      <c r="I1429" s="0" t="n">
        <v>6.82479537829406</v>
      </c>
      <c r="J1429" s="0" t="n">
        <v>68.0020357347871</v>
      </c>
      <c r="K1429" s="0" t="n">
        <v>3.9836139795159</v>
      </c>
      <c r="L1429" s="0" t="n">
        <v>0.005</v>
      </c>
      <c r="M1429" s="0" t="n">
        <v>0</v>
      </c>
      <c r="N1429" s="0" t="n">
        <v>256.698404220128</v>
      </c>
      <c r="O1429" s="0" t="n">
        <f aca="false">(N1429/2204.59)*EXP(L1429*M1429)</f>
        <v>0.116438160483413</v>
      </c>
      <c r="P1429" s="0" t="n">
        <v>0.581693626796288</v>
      </c>
      <c r="Q1429" s="0" t="n">
        <v>0.0152723966616018</v>
      </c>
      <c r="R1429" s="0" t="n">
        <f aca="false">32.2690362110918*(I1429/Hoja4!$BA$2)</f>
        <v>0.894199150753909</v>
      </c>
      <c r="S1429" s="0" t="n">
        <v>0.388353619553598</v>
      </c>
      <c r="T1429" s="0" t="n">
        <v>0.0223763331258358</v>
      </c>
      <c r="U1429" s="0" t="n">
        <f aca="false">(SQRT(((P1429/G1429)^2)+((Q1429/H1429)^2)+((R1429/I1429)^2)+((S1429/J1429)^2)+((T1429/K1429)^2)))*O1429</f>
        <v>0.0158828132379667</v>
      </c>
      <c r="V1429" s="0" t="n">
        <f aca="false">O1429&gt;U1429</f>
        <v>1</v>
      </c>
      <c r="W1429" s="0" t="n">
        <v>39800.295703505</v>
      </c>
      <c r="X1429" s="0" t="n">
        <v>4.994E-006</v>
      </c>
      <c r="Y1429" s="0" t="n">
        <f aca="false">(W1429*X1429)*EXP(L1429*M1429)</f>
        <v>0.198762676743304</v>
      </c>
      <c r="Z1429" s="0" t="n">
        <v>1116842.27994909</v>
      </c>
      <c r="AA1429" s="0" t="n">
        <v>804.406580767259</v>
      </c>
      <c r="AB1429" s="0" t="n">
        <f aca="false">X1429*0.1</f>
        <v>4.994E-007</v>
      </c>
      <c r="AC1429" s="0" t="n">
        <f aca="false">(SQRT(((AA1429/W1429)^2)+((AB1429/X1429)^2)))*Y1429</f>
        <v>0.0202781647206758</v>
      </c>
      <c r="AD1429" s="0" t="n">
        <v>5.223868284E-006</v>
      </c>
      <c r="AE1429" s="0" t="n">
        <f aca="false">(W1429*AD1429)*EXP(L1429*M1429)</f>
        <v>0.207911502419361</v>
      </c>
      <c r="AF1429" s="0" t="n">
        <v>1116842.27994909</v>
      </c>
      <c r="AG1429" s="0" t="n">
        <v>804.406580767259</v>
      </c>
      <c r="AH1429" s="0" t="n">
        <f aca="false">AD1429*0.1</f>
        <v>5.223868284E-007</v>
      </c>
      <c r="AI1429" s="0" t="n">
        <f aca="false">(SQRT(((AG1429/W1429)^2)+((AH1429/AD1429)^2)))*AE1429</f>
        <v>0.0212115461638098</v>
      </c>
      <c r="AJ1429" s="0" t="n">
        <v>3.02832944E-007</v>
      </c>
      <c r="AK1429" s="0" t="n">
        <f aca="false">(W1429*AJ1429)*EXP(L1429*M1429)</f>
        <v>0.012052840719963</v>
      </c>
      <c r="AL1429" s="0" t="n">
        <v>1116842.27994909</v>
      </c>
      <c r="AM1429" s="0" t="n">
        <v>804.406580767259</v>
      </c>
      <c r="AN1429" s="0" t="n">
        <f aca="false">AJ1429*0.1</f>
        <v>3.02832944E-008</v>
      </c>
      <c r="AO1429" s="0" t="n">
        <f aca="false">(SQRT(((AM1429/W1429)^2)+((AN1429/AJ1429)^2)))*AK1429</f>
        <v>0.00122965485007593</v>
      </c>
    </row>
    <row r="1430" customFormat="false" ht="15" hidden="false" customHeight="false" outlineLevel="0" collapsed="false">
      <c r="A1430" s="42" t="s">
        <v>650</v>
      </c>
      <c r="B1430" s="40" t="s">
        <v>1965</v>
      </c>
      <c r="C1430" s="0" t="s">
        <v>2122</v>
      </c>
      <c r="E1430" s="0" t="n">
        <v>7796</v>
      </c>
      <c r="F1430" s="0" t="n">
        <v>7742.5</v>
      </c>
      <c r="G1430" s="0" t="n">
        <f aca="false">(((F1430*3.7852*35.81)/1000)/(H1430^2))*1.2732</f>
        <v>20.8507301530752</v>
      </c>
      <c r="H1430" s="0" t="n">
        <v>8.005249356</v>
      </c>
      <c r="I1430" s="0" t="n">
        <v>21.561028054183</v>
      </c>
      <c r="J1430" s="0" t="n">
        <v>68.0016224983599</v>
      </c>
      <c r="K1430" s="0" t="n">
        <v>3.82238500207701</v>
      </c>
      <c r="L1430" s="0" t="n">
        <v>0.005</v>
      </c>
      <c r="M1430" s="0" t="n">
        <v>0</v>
      </c>
      <c r="N1430" s="0" t="n">
        <v>1033.10563237166</v>
      </c>
      <c r="O1430" s="0" t="n">
        <f aca="false">(N1430/2204.59)*EXP(L1430*M1430)</f>
        <v>0.468615766365472</v>
      </c>
      <c r="P1430" s="0" t="n">
        <v>0.575296534612654</v>
      </c>
      <c r="Q1430" s="0" t="n">
        <v>0.0436657928861363</v>
      </c>
      <c r="R1430" s="0" t="n">
        <f aca="false">11.8457570192522*(I1430/Hoja4!$BZ$2)</f>
        <v>0.158982797565982</v>
      </c>
      <c r="S1430" s="0" t="n">
        <v>0.346725101597201</v>
      </c>
      <c r="T1430" s="0" t="n">
        <v>0.0215793379964769</v>
      </c>
      <c r="U1430" s="0" t="n">
        <f aca="false">(SQRT(((P1430/G1430)^2)+((Q1430/H1430)^2)+((R1430/I1430)^2)+((S1430/J1430)^2)+((T1430/K1430)^2)))*O1430</f>
        <v>0.0140839641072539</v>
      </c>
      <c r="V1430" s="0" t="n">
        <f aca="false">O1430&gt;U1430</f>
        <v>1</v>
      </c>
      <c r="W1430" s="0" t="n">
        <v>166936.259709512</v>
      </c>
      <c r="X1430" s="0" t="n">
        <v>4.994E-006</v>
      </c>
      <c r="Y1430" s="0" t="n">
        <f aca="false">(W1430*X1430)*EXP(L1430*M1430)</f>
        <v>0.833679680989301</v>
      </c>
      <c r="Z1430" s="0" t="n">
        <v>79874165.3439532</v>
      </c>
      <c r="AA1430" s="0" t="n">
        <v>3748.14709444969</v>
      </c>
      <c r="AB1430" s="0" t="n">
        <f aca="false">X1430*0.1</f>
        <v>4.994E-007</v>
      </c>
      <c r="AC1430" s="0" t="n">
        <f aca="false">(SQRT(((AA1430/W1430)^2)+((AB1430/X1430)^2)))*Y1430</f>
        <v>0.0854434951317908</v>
      </c>
      <c r="AD1430" s="0" t="n">
        <v>5.223868284E-006</v>
      </c>
      <c r="AE1430" s="0" t="n">
        <f aca="false">(W1430*AD1430)*EXP(L1430*M1430)</f>
        <v>0.872053032546104</v>
      </c>
      <c r="AF1430" s="0" t="n">
        <v>79874165.3439532</v>
      </c>
      <c r="AG1430" s="0" t="n">
        <v>3748.14709444969</v>
      </c>
      <c r="AH1430" s="0" t="n">
        <f aca="false">AD1430*0.1</f>
        <v>5.223868284E-007</v>
      </c>
      <c r="AI1430" s="0" t="n">
        <f aca="false">(SQRT(((AG1430/W1430)^2)+((AH1430/AD1430)^2)))*AE1430</f>
        <v>0.0893763644960093</v>
      </c>
      <c r="AJ1430" s="0" t="n">
        <v>3.02832944E-007</v>
      </c>
      <c r="AK1430" s="0" t="n">
        <f aca="false">(W1430*AJ1430)*EXP(L1430*M1430)</f>
        <v>0.05055379898818</v>
      </c>
      <c r="AL1430" s="0" t="n">
        <v>79874165.3439532</v>
      </c>
      <c r="AM1430" s="0" t="n">
        <v>3748.14709444969</v>
      </c>
      <c r="AN1430" s="0" t="n">
        <f aca="false">AJ1430*0.1</f>
        <v>3.02832944E-008</v>
      </c>
      <c r="AO1430" s="0" t="n">
        <f aca="false">(SQRT(((AM1430/W1430)^2)+((AN1430/AJ1430)^2)))*AK1430</f>
        <v>0.00518123852150778</v>
      </c>
    </row>
    <row r="1431" customFormat="false" ht="15" hidden="false" customHeight="false" outlineLevel="0" collapsed="false">
      <c r="A1431" s="42" t="s">
        <v>650</v>
      </c>
      <c r="B1431" s="32"/>
      <c r="C1431" s="0" t="s">
        <v>2122</v>
      </c>
      <c r="E1431" s="0" t="n">
        <v>10500</v>
      </c>
      <c r="F1431" s="0" t="n">
        <v>10607</v>
      </c>
      <c r="G1431" s="0" t="n">
        <f aca="false">(((F1431*3.7852*35.81)/1000)/(H1431^2))*1.2732</f>
        <v>27.2102328284945</v>
      </c>
      <c r="H1431" s="0" t="n">
        <v>8.20209975</v>
      </c>
      <c r="I1431" s="0" t="n">
        <v>21.5060181173616</v>
      </c>
      <c r="J1431" s="0" t="n">
        <v>68.0016224983599</v>
      </c>
      <c r="K1431" s="0" t="n">
        <v>3.82238500207701</v>
      </c>
      <c r="L1431" s="0" t="n">
        <v>0.005</v>
      </c>
      <c r="M1431" s="0" t="n">
        <v>0</v>
      </c>
      <c r="N1431" s="0" t="n">
        <v>1411.71369206502</v>
      </c>
      <c r="O1431" s="0" t="n">
        <f aca="false">(N1431/2204.59)*EXP(L1431*M1431)</f>
        <v>0.640352034648173</v>
      </c>
      <c r="P1431" s="0" t="n">
        <v>0.693948706618423</v>
      </c>
      <c r="Q1431" s="0" t="n">
        <v>0.0696754411027923</v>
      </c>
      <c r="R1431" s="0" t="n">
        <f aca="false">30.3818643031628*(I1431/Hoja4!$DS$2)</f>
        <v>0.0518809223271471</v>
      </c>
      <c r="S1431" s="0" t="n">
        <v>0.346725101597201</v>
      </c>
      <c r="T1431" s="0" t="n">
        <v>0.0215793379964769</v>
      </c>
      <c r="U1431" s="0" t="n">
        <f aca="false">(SQRT(((P1431/G1431)^2)+((Q1431/H1431)^2)+((R1431/I1431)^2)+((S1431/J1431)^2)+((T1431/K1431)^2)))*O1431</f>
        <v>0.0179557458077209</v>
      </c>
      <c r="V1431" s="0" t="n">
        <f aca="false">O1431&gt;U1431</f>
        <v>1</v>
      </c>
      <c r="W1431" s="0" t="n">
        <v>228114.334170855</v>
      </c>
      <c r="X1431" s="0" t="n">
        <v>4.994E-006</v>
      </c>
      <c r="Y1431" s="0" t="n">
        <f aca="false">(W1431*X1431)*EXP(L1431*M1431)</f>
        <v>1.13920298484925</v>
      </c>
      <c r="Z1431" s="0" t="n">
        <v>79874165.3439532</v>
      </c>
      <c r="AA1431" s="0" t="n">
        <v>3748.14709444969</v>
      </c>
      <c r="AB1431" s="0" t="n">
        <f aca="false">X1431*0.1</f>
        <v>4.994E-007</v>
      </c>
      <c r="AC1431" s="0" t="n">
        <f aca="false">(SQRT(((AA1431/W1431)^2)+((AB1431/X1431)^2)))*Y1431</f>
        <v>0.115447854732284</v>
      </c>
      <c r="AD1431" s="0" t="n">
        <v>5.223868284E-006</v>
      </c>
      <c r="AE1431" s="0" t="n">
        <f aca="false">(W1431*AD1431)*EXP(L1431*M1431)</f>
        <v>1.19163923540091</v>
      </c>
      <c r="AF1431" s="0" t="n">
        <v>79874165.3439532</v>
      </c>
      <c r="AG1431" s="0" t="n">
        <v>3748.14709444969</v>
      </c>
      <c r="AH1431" s="0" t="n">
        <f aca="false">AD1431*0.1</f>
        <v>5.223868284E-007</v>
      </c>
      <c r="AI1431" s="0" t="n">
        <f aca="false">(SQRT(((AG1431/W1431)^2)+((AH1431/AD1431)^2)))*AE1431</f>
        <v>0.120761791508173</v>
      </c>
      <c r="AJ1431" s="0" t="n">
        <v>3.02832944E-007</v>
      </c>
      <c r="AK1431" s="0" t="n">
        <f aca="false">(W1431*AJ1431)*EXP(L1431*M1431)</f>
        <v>0.0690805353855598</v>
      </c>
      <c r="AL1431" s="0" t="n">
        <v>79874165.3439532</v>
      </c>
      <c r="AM1431" s="0" t="n">
        <v>3748.14709444969</v>
      </c>
      <c r="AN1431" s="0" t="n">
        <f aca="false">AJ1431*0.1</f>
        <v>3.02832944E-008</v>
      </c>
      <c r="AO1431" s="0" t="n">
        <f aca="false">(SQRT(((AM1431/W1431)^2)+((AN1431/AJ1431)^2)))*AK1431</f>
        <v>0.0070006835656912</v>
      </c>
    </row>
    <row r="1432" customFormat="false" ht="15" hidden="false" customHeight="false" outlineLevel="0" collapsed="false">
      <c r="A1432" s="42" t="s">
        <v>650</v>
      </c>
      <c r="B1432" s="32"/>
      <c r="C1432" s="0" t="s">
        <v>2153</v>
      </c>
      <c r="E1432" s="0" t="n">
        <v>7300</v>
      </c>
      <c r="F1432" s="0" t="n">
        <v>7484.22</v>
      </c>
      <c r="G1432" s="0" t="n">
        <f aca="false">(((F1432*3.7852*35.81)/1000)/(H1432^2))*1.2732</f>
        <v>20.1551761867935</v>
      </c>
      <c r="H1432" s="0" t="n">
        <v>8.005249356</v>
      </c>
      <c r="I1432" s="0" t="n">
        <v>20.4629354049091</v>
      </c>
      <c r="J1432" s="0" t="n">
        <v>130.009325504884</v>
      </c>
      <c r="K1432" s="0" t="n">
        <v>0.00593973</v>
      </c>
      <c r="L1432" s="0" t="n">
        <v>0.005</v>
      </c>
      <c r="M1432" s="0" t="n">
        <v>0</v>
      </c>
      <c r="N1432" s="0" t="n">
        <v>2.81562779809985</v>
      </c>
      <c r="O1432" s="0" t="n">
        <f aca="false">(N1432/2204.59)*EXP(L1432*M1432)</f>
        <v>0.00127716618423373</v>
      </c>
      <c r="P1432" s="0" t="n">
        <v>0.575296534612654</v>
      </c>
      <c r="Q1432" s="0" t="n">
        <v>0.0436657928861363</v>
      </c>
      <c r="R1432" s="0" t="n">
        <f aca="false">11.8457570192522*(I1432/Hoja4!$BU$2)</f>
        <v>0.24120965148971</v>
      </c>
      <c r="S1432" s="0" t="n">
        <v>1.14894745568521</v>
      </c>
      <c r="T1432" s="0" t="n">
        <v>5.58086552427142E-005</v>
      </c>
      <c r="U1432" s="0" t="n">
        <f aca="false">(SQRT(((P1432/G1432)^2)+((Q1432/H1432)^2)+((R1432/I1432)^2)+((S1432/J1432)^2)+((T1432/K1432)^2)))*O1432</f>
        <v>4.33071729008307E-005</v>
      </c>
      <c r="V1432" s="0" t="n">
        <f aca="false">O1432&gt;U1432</f>
        <v>1</v>
      </c>
      <c r="W1432" s="0" t="n">
        <v>153149.110416129</v>
      </c>
      <c r="X1432" s="0" t="n">
        <v>4.994E-006</v>
      </c>
      <c r="Y1432" s="0" t="n">
        <f aca="false">(W1432*X1432)*EXP(L1432*M1432)</f>
        <v>0.764826657418146</v>
      </c>
      <c r="Z1432" s="0" t="n">
        <v>144587.60673653</v>
      </c>
      <c r="AA1432" s="0" t="n">
        <v>6507.82824848106</v>
      </c>
      <c r="AB1432" s="0" t="n">
        <f aca="false">X1432*0.1</f>
        <v>4.994E-007</v>
      </c>
      <c r="AC1432" s="0" t="n">
        <f aca="false">(SQRT(((AA1432/W1432)^2)+((AB1432/X1432)^2)))*Y1432</f>
        <v>0.0831014698228765</v>
      </c>
      <c r="AD1432" s="0" t="n">
        <v>5.223868284E-006</v>
      </c>
      <c r="AE1432" s="0" t="n">
        <f aca="false">(W1432*AD1432)*EXP(L1432*M1432)</f>
        <v>0.800030780625628</v>
      </c>
      <c r="AF1432" s="0" t="n">
        <v>144587.60673653</v>
      </c>
      <c r="AG1432" s="0" t="n">
        <v>6507.82824848106</v>
      </c>
      <c r="AH1432" s="0" t="n">
        <f aca="false">AD1432*0.1</f>
        <v>5.223868284E-007</v>
      </c>
      <c r="AI1432" s="0" t="n">
        <f aca="false">(SQRT(((AG1432/W1432)^2)+((AH1432/AD1432)^2)))*AE1432</f>
        <v>0.0869265383583316</v>
      </c>
      <c r="AJ1432" s="0" t="n">
        <v>3.02832944E-007</v>
      </c>
      <c r="AK1432" s="0" t="n">
        <f aca="false">(W1432*AJ1432)*EXP(L1432*M1432)</f>
        <v>0.0463785959782973</v>
      </c>
      <c r="AL1432" s="0" t="n">
        <v>144587.60673653</v>
      </c>
      <c r="AM1432" s="0" t="n">
        <v>6507.82824848106</v>
      </c>
      <c r="AN1432" s="0" t="n">
        <f aca="false">AJ1432*0.1</f>
        <v>3.02832944E-008</v>
      </c>
      <c r="AO1432" s="0" t="n">
        <f aca="false">(SQRT(((AM1432/W1432)^2)+((AN1432/AJ1432)^2)))*AK1432</f>
        <v>0.00503921961497574</v>
      </c>
    </row>
    <row r="1433" customFormat="false" ht="15" hidden="false" customHeight="false" outlineLevel="0" collapsed="false">
      <c r="A1433" s="42" t="s">
        <v>650</v>
      </c>
      <c r="B1433" s="32"/>
      <c r="C1433" s="0" t="s">
        <v>2154</v>
      </c>
      <c r="E1433" s="0" t="n">
        <v>6000</v>
      </c>
      <c r="F1433" s="0" t="n">
        <v>5831.72</v>
      </c>
      <c r="G1433" s="0" t="n">
        <f aca="false">(((F1433*3.7852*35.81)/1000)/(H1433^2))*1.2732</f>
        <v>15.7049557698794</v>
      </c>
      <c r="H1433" s="0" t="n">
        <v>8.005249356</v>
      </c>
      <c r="I1433" s="0" t="n">
        <v>6.82479537829406</v>
      </c>
      <c r="J1433" s="0" t="n">
        <v>68.0020357347871</v>
      </c>
      <c r="K1433" s="0" t="n">
        <v>3.9836139795159</v>
      </c>
      <c r="L1433" s="0" t="n">
        <v>0.005</v>
      </c>
      <c r="M1433" s="0" t="n">
        <v>0</v>
      </c>
      <c r="N1433" s="0" t="n">
        <v>256.698404220128</v>
      </c>
      <c r="O1433" s="0" t="n">
        <f aca="false">(N1433/2204.59)*EXP(L1433*M1433)</f>
        <v>0.116438160483413</v>
      </c>
      <c r="P1433" s="0" t="n">
        <v>0.581693626796288</v>
      </c>
      <c r="Q1433" s="0" t="n">
        <v>0.0152723966616018</v>
      </c>
      <c r="R1433" s="0" t="n">
        <f aca="false">32.2690362110918*(I1433/Hoja4!$BA$2)</f>
        <v>0.894199150753909</v>
      </c>
      <c r="S1433" s="0" t="n">
        <v>0.388353619553598</v>
      </c>
      <c r="T1433" s="0" t="n">
        <v>0.0223763331258358</v>
      </c>
      <c r="U1433" s="0" t="n">
        <f aca="false">(SQRT(((P1433/G1433)^2)+((Q1433/H1433)^2)+((R1433/I1433)^2)+((S1433/J1433)^2)+((T1433/K1433)^2)))*O1433</f>
        <v>0.0158828132379667</v>
      </c>
      <c r="V1433" s="0" t="n">
        <f aca="false">O1433&gt;U1433</f>
        <v>1</v>
      </c>
      <c r="W1433" s="0" t="n">
        <v>39800.295703505</v>
      </c>
      <c r="X1433" s="0" t="n">
        <v>4.994E-006</v>
      </c>
      <c r="Y1433" s="0" t="n">
        <f aca="false">(W1433*X1433)*EXP(L1433*M1433)</f>
        <v>0.198762676743304</v>
      </c>
      <c r="Z1433" s="0" t="n">
        <v>1116842.27994909</v>
      </c>
      <c r="AA1433" s="0" t="n">
        <v>804.406580767259</v>
      </c>
      <c r="AB1433" s="0" t="n">
        <f aca="false">X1433*0.1</f>
        <v>4.994E-007</v>
      </c>
      <c r="AC1433" s="0" t="n">
        <f aca="false">(SQRT(((AA1433/W1433)^2)+((AB1433/X1433)^2)))*Y1433</f>
        <v>0.0202781647206758</v>
      </c>
      <c r="AD1433" s="0" t="n">
        <v>5.223868284E-006</v>
      </c>
      <c r="AE1433" s="0" t="n">
        <f aca="false">(W1433*AD1433)*EXP(L1433*M1433)</f>
        <v>0.207911502419361</v>
      </c>
      <c r="AF1433" s="0" t="n">
        <v>1116842.27994909</v>
      </c>
      <c r="AG1433" s="0" t="n">
        <v>804.406580767259</v>
      </c>
      <c r="AH1433" s="0" t="n">
        <f aca="false">AD1433*0.1</f>
        <v>5.223868284E-007</v>
      </c>
      <c r="AI1433" s="0" t="n">
        <f aca="false">(SQRT(((AG1433/W1433)^2)+((AH1433/AD1433)^2)))*AE1433</f>
        <v>0.0212115461638098</v>
      </c>
      <c r="AJ1433" s="0" t="n">
        <v>3.02832944E-007</v>
      </c>
      <c r="AK1433" s="0" t="n">
        <f aca="false">(W1433*AJ1433)*EXP(L1433*M1433)</f>
        <v>0.012052840719963</v>
      </c>
      <c r="AL1433" s="0" t="n">
        <v>1116842.27994909</v>
      </c>
      <c r="AM1433" s="0" t="n">
        <v>804.406580767259</v>
      </c>
      <c r="AN1433" s="0" t="n">
        <f aca="false">AJ1433*0.1</f>
        <v>3.02832944E-008</v>
      </c>
      <c r="AO1433" s="0" t="n">
        <f aca="false">(SQRT(((AM1433/W1433)^2)+((AN1433/AJ1433)^2)))*AK1433</f>
        <v>0.00122965485007593</v>
      </c>
    </row>
    <row r="1434" customFormat="false" ht="15" hidden="false" customHeight="false" outlineLevel="0" collapsed="false">
      <c r="A1434" s="42" t="s">
        <v>650</v>
      </c>
      <c r="B1434" s="40" t="s">
        <v>1969</v>
      </c>
      <c r="C1434" s="0" t="s">
        <v>2122</v>
      </c>
      <c r="E1434" s="0" t="n">
        <v>7796</v>
      </c>
      <c r="F1434" s="0" t="n">
        <v>7742.5</v>
      </c>
      <c r="G1434" s="0" t="n">
        <f aca="false">(((F1434*3.7852*35.81)/1000)/(H1434^2))*1.2732</f>
        <v>20.8507301530752</v>
      </c>
      <c r="H1434" s="0" t="n">
        <v>8.005249356</v>
      </c>
      <c r="I1434" s="0" t="n">
        <v>21.561028054183</v>
      </c>
      <c r="J1434" s="0" t="n">
        <v>68.0016224983599</v>
      </c>
      <c r="K1434" s="0" t="n">
        <v>3.82238500207701</v>
      </c>
      <c r="L1434" s="0" t="n">
        <v>0.005</v>
      </c>
      <c r="M1434" s="0" t="n">
        <v>0</v>
      </c>
      <c r="N1434" s="0" t="n">
        <v>1033.10563237166</v>
      </c>
      <c r="O1434" s="0" t="n">
        <f aca="false">(N1434/2204.59)*EXP(L1434*M1434)</f>
        <v>0.468615766365472</v>
      </c>
      <c r="P1434" s="0" t="n">
        <v>0.575296534612654</v>
      </c>
      <c r="Q1434" s="0" t="n">
        <v>0.0436657928861363</v>
      </c>
      <c r="R1434" s="0" t="n">
        <f aca="false">11.8457570192522*(I1434/Hoja4!$BZ$2)</f>
        <v>0.158982797565982</v>
      </c>
      <c r="S1434" s="0" t="n">
        <v>0.346725101597201</v>
      </c>
      <c r="T1434" s="0" t="n">
        <v>0.0215793379964769</v>
      </c>
      <c r="U1434" s="0" t="n">
        <f aca="false">(SQRT(((P1434/G1434)^2)+((Q1434/H1434)^2)+((R1434/I1434)^2)+((S1434/J1434)^2)+((T1434/K1434)^2)))*O1434</f>
        <v>0.0140839641072539</v>
      </c>
      <c r="V1434" s="0" t="n">
        <f aca="false">O1434&gt;U1434</f>
        <v>1</v>
      </c>
      <c r="W1434" s="0" t="n">
        <v>166936.259709512</v>
      </c>
      <c r="X1434" s="0" t="n">
        <v>4.994E-006</v>
      </c>
      <c r="Y1434" s="0" t="n">
        <f aca="false">(W1434*X1434)*EXP(L1434*M1434)</f>
        <v>0.833679680989301</v>
      </c>
      <c r="Z1434" s="0" t="n">
        <v>79874165.3439532</v>
      </c>
      <c r="AA1434" s="0" t="n">
        <v>3748.14709444969</v>
      </c>
      <c r="AB1434" s="0" t="n">
        <f aca="false">X1434*0.1</f>
        <v>4.994E-007</v>
      </c>
      <c r="AC1434" s="0" t="n">
        <f aca="false">(SQRT(((AA1434/W1434)^2)+((AB1434/X1434)^2)))*Y1434</f>
        <v>0.0854434951317908</v>
      </c>
      <c r="AD1434" s="0" t="n">
        <v>5.223868284E-006</v>
      </c>
      <c r="AE1434" s="0" t="n">
        <f aca="false">(W1434*AD1434)*EXP(L1434*M1434)</f>
        <v>0.872053032546104</v>
      </c>
      <c r="AF1434" s="0" t="n">
        <v>79874165.3439532</v>
      </c>
      <c r="AG1434" s="0" t="n">
        <v>3748.14709444969</v>
      </c>
      <c r="AH1434" s="0" t="n">
        <f aca="false">AD1434*0.1</f>
        <v>5.223868284E-007</v>
      </c>
      <c r="AI1434" s="0" t="n">
        <f aca="false">(SQRT(((AG1434/W1434)^2)+((AH1434/AD1434)^2)))*AE1434</f>
        <v>0.0893763644960093</v>
      </c>
      <c r="AJ1434" s="0" t="n">
        <v>3.02832944E-007</v>
      </c>
      <c r="AK1434" s="0" t="n">
        <f aca="false">(W1434*AJ1434)*EXP(L1434*M1434)</f>
        <v>0.05055379898818</v>
      </c>
      <c r="AL1434" s="0" t="n">
        <v>79874165.3439532</v>
      </c>
      <c r="AM1434" s="0" t="n">
        <v>3748.14709444969</v>
      </c>
      <c r="AN1434" s="0" t="n">
        <f aca="false">AJ1434*0.1</f>
        <v>3.02832944E-008</v>
      </c>
      <c r="AO1434" s="0" t="n">
        <f aca="false">(SQRT(((AM1434/W1434)^2)+((AN1434/AJ1434)^2)))*AK1434</f>
        <v>0.00518123852150778</v>
      </c>
    </row>
    <row r="1435" customFormat="false" ht="15" hidden="false" customHeight="false" outlineLevel="0" collapsed="false">
      <c r="A1435" s="42" t="s">
        <v>650</v>
      </c>
      <c r="B1435" s="32"/>
      <c r="C1435" s="0" t="s">
        <v>2122</v>
      </c>
      <c r="E1435" s="0" t="n">
        <v>10500</v>
      </c>
      <c r="F1435" s="0" t="n">
        <v>10607</v>
      </c>
      <c r="G1435" s="0" t="n">
        <f aca="false">(((F1435*3.7852*35.81)/1000)/(H1435^2))*1.2732</f>
        <v>27.2102328284945</v>
      </c>
      <c r="H1435" s="0" t="n">
        <v>8.20209975</v>
      </c>
      <c r="I1435" s="0" t="n">
        <v>21.5060181173616</v>
      </c>
      <c r="J1435" s="0" t="n">
        <v>68.0016224983599</v>
      </c>
      <c r="K1435" s="0" t="n">
        <v>3.82238500207701</v>
      </c>
      <c r="L1435" s="0" t="n">
        <v>0.005</v>
      </c>
      <c r="M1435" s="0" t="n">
        <v>0</v>
      </c>
      <c r="N1435" s="0" t="n">
        <v>1411.71369206502</v>
      </c>
      <c r="O1435" s="0" t="n">
        <f aca="false">(N1435/2204.59)*EXP(L1435*M1435)</f>
        <v>0.640352034648173</v>
      </c>
      <c r="P1435" s="0" t="n">
        <v>0.693948706618423</v>
      </c>
      <c r="Q1435" s="0" t="n">
        <v>0.0696754411027923</v>
      </c>
      <c r="R1435" s="0" t="n">
        <f aca="false">30.3818643031628*(I1435/Hoja4!$DS$2)</f>
        <v>0.0518809223271471</v>
      </c>
      <c r="S1435" s="0" t="n">
        <v>0.346725101597201</v>
      </c>
      <c r="T1435" s="0" t="n">
        <v>0.0215793379964769</v>
      </c>
      <c r="U1435" s="0" t="n">
        <f aca="false">(SQRT(((P1435/G1435)^2)+((Q1435/H1435)^2)+((R1435/I1435)^2)+((S1435/J1435)^2)+((T1435/K1435)^2)))*O1435</f>
        <v>0.0179557458077209</v>
      </c>
      <c r="V1435" s="0" t="n">
        <f aca="false">O1435&gt;U1435</f>
        <v>1</v>
      </c>
      <c r="W1435" s="0" t="n">
        <v>228114.334170855</v>
      </c>
      <c r="X1435" s="0" t="n">
        <v>4.994E-006</v>
      </c>
      <c r="Y1435" s="0" t="n">
        <f aca="false">(W1435*X1435)*EXP(L1435*M1435)</f>
        <v>1.13920298484925</v>
      </c>
      <c r="Z1435" s="0" t="n">
        <v>79874165.3439532</v>
      </c>
      <c r="AA1435" s="0" t="n">
        <v>3748.14709444969</v>
      </c>
      <c r="AB1435" s="0" t="n">
        <f aca="false">X1435*0.1</f>
        <v>4.994E-007</v>
      </c>
      <c r="AC1435" s="0" t="n">
        <f aca="false">(SQRT(((AA1435/W1435)^2)+((AB1435/X1435)^2)))*Y1435</f>
        <v>0.115447854732284</v>
      </c>
      <c r="AD1435" s="0" t="n">
        <v>5.223868284E-006</v>
      </c>
      <c r="AE1435" s="0" t="n">
        <f aca="false">(W1435*AD1435)*EXP(L1435*M1435)</f>
        <v>1.19163923540091</v>
      </c>
      <c r="AF1435" s="0" t="n">
        <v>79874165.3439532</v>
      </c>
      <c r="AG1435" s="0" t="n">
        <v>3748.14709444969</v>
      </c>
      <c r="AH1435" s="0" t="n">
        <f aca="false">AD1435*0.1</f>
        <v>5.223868284E-007</v>
      </c>
      <c r="AI1435" s="0" t="n">
        <f aca="false">(SQRT(((AG1435/W1435)^2)+((AH1435/AD1435)^2)))*AE1435</f>
        <v>0.120761791508173</v>
      </c>
      <c r="AJ1435" s="0" t="n">
        <v>3.02832944E-007</v>
      </c>
      <c r="AK1435" s="0" t="n">
        <f aca="false">(W1435*AJ1435)*EXP(L1435*M1435)</f>
        <v>0.0690805353855598</v>
      </c>
      <c r="AL1435" s="0" t="n">
        <v>79874165.3439532</v>
      </c>
      <c r="AM1435" s="0" t="n">
        <v>3748.14709444969</v>
      </c>
      <c r="AN1435" s="0" t="n">
        <f aca="false">AJ1435*0.1</f>
        <v>3.02832944E-008</v>
      </c>
      <c r="AO1435" s="0" t="n">
        <f aca="false">(SQRT(((AM1435/W1435)^2)+((AN1435/AJ1435)^2)))*AK1435</f>
        <v>0.0070006835656912</v>
      </c>
    </row>
    <row r="1436" customFormat="false" ht="15" hidden="false" customHeight="false" outlineLevel="0" collapsed="false">
      <c r="A1436" s="42" t="s">
        <v>650</v>
      </c>
      <c r="B1436" s="32"/>
      <c r="C1436" s="0" t="s">
        <v>2153</v>
      </c>
      <c r="E1436" s="0" t="n">
        <v>7300</v>
      </c>
      <c r="F1436" s="0" t="n">
        <v>7484.22</v>
      </c>
      <c r="G1436" s="0" t="n">
        <f aca="false">(((F1436*3.7852*35.81)/1000)/(H1436^2))*1.2732</f>
        <v>20.1551761867935</v>
      </c>
      <c r="H1436" s="0" t="n">
        <v>8.005249356</v>
      </c>
      <c r="I1436" s="0" t="n">
        <v>20.4629354049091</v>
      </c>
      <c r="J1436" s="0" t="n">
        <v>130.009325504884</v>
      </c>
      <c r="K1436" s="0" t="n">
        <v>0.00593973</v>
      </c>
      <c r="L1436" s="0" t="n">
        <v>0.005</v>
      </c>
      <c r="M1436" s="0" t="n">
        <v>0</v>
      </c>
      <c r="N1436" s="0" t="n">
        <v>2.81562779809985</v>
      </c>
      <c r="O1436" s="0" t="n">
        <f aca="false">(N1436/2204.59)*EXP(L1436*M1436)</f>
        <v>0.00127716618423373</v>
      </c>
      <c r="P1436" s="0" t="n">
        <v>0.575296534612654</v>
      </c>
      <c r="Q1436" s="0" t="n">
        <v>0.0436657928861363</v>
      </c>
      <c r="R1436" s="0" t="n">
        <f aca="false">11.8457570192522*(I1436/Hoja4!$BU$2)</f>
        <v>0.24120965148971</v>
      </c>
      <c r="S1436" s="0" t="n">
        <v>1.14894745568521</v>
      </c>
      <c r="T1436" s="0" t="n">
        <v>5.58086552427142E-005</v>
      </c>
      <c r="U1436" s="0" t="n">
        <f aca="false">(SQRT(((P1436/G1436)^2)+((Q1436/H1436)^2)+((R1436/I1436)^2)+((S1436/J1436)^2)+((T1436/K1436)^2)))*O1436</f>
        <v>4.33071729008307E-005</v>
      </c>
      <c r="V1436" s="0" t="n">
        <f aca="false">O1436&gt;U1436</f>
        <v>1</v>
      </c>
      <c r="W1436" s="0" t="n">
        <v>153149.110416129</v>
      </c>
      <c r="X1436" s="0" t="n">
        <v>4.994E-006</v>
      </c>
      <c r="Y1436" s="0" t="n">
        <f aca="false">(W1436*X1436)*EXP(L1436*M1436)</f>
        <v>0.764826657418146</v>
      </c>
      <c r="Z1436" s="0" t="n">
        <v>144587.60673653</v>
      </c>
      <c r="AA1436" s="0" t="n">
        <v>6507.82824848106</v>
      </c>
      <c r="AB1436" s="0" t="n">
        <f aca="false">X1436*0.1</f>
        <v>4.994E-007</v>
      </c>
      <c r="AC1436" s="0" t="n">
        <f aca="false">(SQRT(((AA1436/W1436)^2)+((AB1436/X1436)^2)))*Y1436</f>
        <v>0.0831014698228765</v>
      </c>
      <c r="AD1436" s="0" t="n">
        <v>5.223868284E-006</v>
      </c>
      <c r="AE1436" s="0" t="n">
        <f aca="false">(W1436*AD1436)*EXP(L1436*M1436)</f>
        <v>0.800030780625628</v>
      </c>
      <c r="AF1436" s="0" t="n">
        <v>144587.60673653</v>
      </c>
      <c r="AG1436" s="0" t="n">
        <v>6507.82824848106</v>
      </c>
      <c r="AH1436" s="0" t="n">
        <f aca="false">AD1436*0.1</f>
        <v>5.223868284E-007</v>
      </c>
      <c r="AI1436" s="0" t="n">
        <f aca="false">(SQRT(((AG1436/W1436)^2)+((AH1436/AD1436)^2)))*AE1436</f>
        <v>0.0869265383583316</v>
      </c>
      <c r="AJ1436" s="0" t="n">
        <v>3.02832944E-007</v>
      </c>
      <c r="AK1436" s="0" t="n">
        <f aca="false">(W1436*AJ1436)*EXP(L1436*M1436)</f>
        <v>0.0463785959782973</v>
      </c>
      <c r="AL1436" s="0" t="n">
        <v>144587.60673653</v>
      </c>
      <c r="AM1436" s="0" t="n">
        <v>6507.82824848106</v>
      </c>
      <c r="AN1436" s="0" t="n">
        <f aca="false">AJ1436*0.1</f>
        <v>3.02832944E-008</v>
      </c>
      <c r="AO1436" s="0" t="n">
        <f aca="false">(SQRT(((AM1436/W1436)^2)+((AN1436/AJ1436)^2)))*AK1436</f>
        <v>0.00503921961497574</v>
      </c>
    </row>
    <row r="1437" customFormat="false" ht="15" hidden="false" customHeight="false" outlineLevel="0" collapsed="false">
      <c r="A1437" s="42" t="s">
        <v>650</v>
      </c>
      <c r="B1437" s="32"/>
      <c r="C1437" s="0" t="s">
        <v>2154</v>
      </c>
      <c r="E1437" s="0" t="n">
        <v>6000</v>
      </c>
      <c r="F1437" s="0" t="n">
        <v>5831.72</v>
      </c>
      <c r="G1437" s="0" t="n">
        <f aca="false">(((F1437*3.7852*35.81)/1000)/(H1437^2))*1.2732</f>
        <v>15.7049557698794</v>
      </c>
      <c r="H1437" s="0" t="n">
        <v>8.005249356</v>
      </c>
      <c r="I1437" s="0" t="n">
        <v>6.82479537829406</v>
      </c>
      <c r="J1437" s="0" t="n">
        <v>68.0020357347871</v>
      </c>
      <c r="K1437" s="0" t="n">
        <v>3.9836139795159</v>
      </c>
      <c r="L1437" s="0" t="n">
        <v>0.005</v>
      </c>
      <c r="M1437" s="0" t="n">
        <v>0</v>
      </c>
      <c r="N1437" s="0" t="n">
        <v>256.698404220128</v>
      </c>
      <c r="O1437" s="0" t="n">
        <f aca="false">(N1437/2204.59)*EXP(L1437*M1437)</f>
        <v>0.116438160483413</v>
      </c>
      <c r="P1437" s="0" t="n">
        <v>0.581693626796288</v>
      </c>
      <c r="Q1437" s="0" t="n">
        <v>0.0152723966616018</v>
      </c>
      <c r="R1437" s="0" t="n">
        <f aca="false">32.2690362110918*(I1437/Hoja4!$BA$2)</f>
        <v>0.894199150753909</v>
      </c>
      <c r="S1437" s="0" t="n">
        <v>0.388353619553598</v>
      </c>
      <c r="T1437" s="0" t="n">
        <v>0.0223763331258358</v>
      </c>
      <c r="U1437" s="0" t="n">
        <f aca="false">(SQRT(((P1437/G1437)^2)+((Q1437/H1437)^2)+((R1437/I1437)^2)+((S1437/J1437)^2)+((T1437/K1437)^2)))*O1437</f>
        <v>0.0158828132379667</v>
      </c>
      <c r="V1437" s="0" t="n">
        <f aca="false">O1437&gt;U1437</f>
        <v>1</v>
      </c>
      <c r="W1437" s="0" t="n">
        <v>39800.295703505</v>
      </c>
      <c r="X1437" s="0" t="n">
        <v>4.994E-006</v>
      </c>
      <c r="Y1437" s="0" t="n">
        <f aca="false">(W1437*X1437)*EXP(L1437*M1437)</f>
        <v>0.198762676743304</v>
      </c>
      <c r="Z1437" s="0" t="n">
        <v>1116842.27994909</v>
      </c>
      <c r="AA1437" s="0" t="n">
        <v>804.406580767259</v>
      </c>
      <c r="AB1437" s="0" t="n">
        <f aca="false">X1437*0.1</f>
        <v>4.994E-007</v>
      </c>
      <c r="AC1437" s="0" t="n">
        <f aca="false">(SQRT(((AA1437/W1437)^2)+((AB1437/X1437)^2)))*Y1437</f>
        <v>0.0202781647206758</v>
      </c>
      <c r="AD1437" s="0" t="n">
        <v>5.223868284E-006</v>
      </c>
      <c r="AE1437" s="0" t="n">
        <f aca="false">(W1437*AD1437)*EXP(L1437*M1437)</f>
        <v>0.207911502419361</v>
      </c>
      <c r="AF1437" s="0" t="n">
        <v>1116842.27994909</v>
      </c>
      <c r="AG1437" s="0" t="n">
        <v>804.406580767259</v>
      </c>
      <c r="AH1437" s="0" t="n">
        <f aca="false">AD1437*0.1</f>
        <v>5.223868284E-007</v>
      </c>
      <c r="AI1437" s="0" t="n">
        <f aca="false">(SQRT(((AG1437/W1437)^2)+((AH1437/AD1437)^2)))*AE1437</f>
        <v>0.0212115461638098</v>
      </c>
      <c r="AJ1437" s="0" t="n">
        <v>3.02832944E-007</v>
      </c>
      <c r="AK1437" s="0" t="n">
        <f aca="false">(W1437*AJ1437)*EXP(L1437*M1437)</f>
        <v>0.012052840719963</v>
      </c>
      <c r="AL1437" s="0" t="n">
        <v>1116842.27994909</v>
      </c>
      <c r="AM1437" s="0" t="n">
        <v>804.406580767259</v>
      </c>
      <c r="AN1437" s="0" t="n">
        <f aca="false">AJ1437*0.1</f>
        <v>3.02832944E-008</v>
      </c>
      <c r="AO1437" s="0" t="n">
        <f aca="false">(SQRT(((AM1437/W1437)^2)+((AN1437/AJ1437)^2)))*AK1437</f>
        <v>0.00122965485007593</v>
      </c>
    </row>
    <row r="1438" customFormat="false" ht="15" hidden="false" customHeight="false" outlineLevel="0" collapsed="false">
      <c r="A1438" s="42" t="s">
        <v>650</v>
      </c>
      <c r="B1438" s="40" t="s">
        <v>1973</v>
      </c>
      <c r="C1438" s="0" t="s">
        <v>2122</v>
      </c>
      <c r="E1438" s="0" t="n">
        <v>7796</v>
      </c>
      <c r="F1438" s="0" t="n">
        <v>7742.5</v>
      </c>
      <c r="G1438" s="0" t="n">
        <f aca="false">(((F1438*3.7852*35.81)/1000)/(H1438^2))*1.2732</f>
        <v>20.8507301530752</v>
      </c>
      <c r="H1438" s="0" t="n">
        <v>8.005249356</v>
      </c>
      <c r="I1438" s="0" t="n">
        <v>21.561028054183</v>
      </c>
      <c r="J1438" s="0" t="n">
        <v>68.0016224983599</v>
      </c>
      <c r="K1438" s="0" t="n">
        <v>3.82238500207701</v>
      </c>
      <c r="L1438" s="0" t="n">
        <v>0.005</v>
      </c>
      <c r="M1438" s="0" t="n">
        <v>0</v>
      </c>
      <c r="N1438" s="0" t="n">
        <v>1033.10563237166</v>
      </c>
      <c r="O1438" s="0" t="n">
        <f aca="false">(N1438/2204.59)*EXP(L1438*M1438)</f>
        <v>0.468615766365472</v>
      </c>
      <c r="P1438" s="0" t="n">
        <v>0.575296534612654</v>
      </c>
      <c r="Q1438" s="0" t="n">
        <v>0.0436657928861363</v>
      </c>
      <c r="R1438" s="0" t="n">
        <f aca="false">11.8457570192522*(I1438/Hoja4!$BZ$2)</f>
        <v>0.158982797565982</v>
      </c>
      <c r="S1438" s="0" t="n">
        <v>0.346725101597201</v>
      </c>
      <c r="T1438" s="0" t="n">
        <v>0.0215793379964769</v>
      </c>
      <c r="U1438" s="0" t="n">
        <f aca="false">(SQRT(((P1438/G1438)^2)+((Q1438/H1438)^2)+((R1438/I1438)^2)+((S1438/J1438)^2)+((T1438/K1438)^2)))*O1438</f>
        <v>0.0140839641072539</v>
      </c>
      <c r="V1438" s="0" t="n">
        <f aca="false">O1438&gt;U1438</f>
        <v>1</v>
      </c>
      <c r="W1438" s="0" t="n">
        <v>166936.259709512</v>
      </c>
      <c r="X1438" s="0" t="n">
        <v>4.994E-006</v>
      </c>
      <c r="Y1438" s="0" t="n">
        <f aca="false">(W1438*X1438)*EXP(L1438*M1438)</f>
        <v>0.833679680989301</v>
      </c>
      <c r="Z1438" s="0" t="n">
        <v>79874165.3439532</v>
      </c>
      <c r="AA1438" s="0" t="n">
        <v>3748.14709444969</v>
      </c>
      <c r="AB1438" s="0" t="n">
        <f aca="false">X1438*0.1</f>
        <v>4.994E-007</v>
      </c>
      <c r="AC1438" s="0" t="n">
        <f aca="false">(SQRT(((AA1438/W1438)^2)+((AB1438/X1438)^2)))*Y1438</f>
        <v>0.0854434951317908</v>
      </c>
      <c r="AD1438" s="0" t="n">
        <v>5.223868284E-006</v>
      </c>
      <c r="AE1438" s="0" t="n">
        <f aca="false">(W1438*AD1438)*EXP(L1438*M1438)</f>
        <v>0.872053032546104</v>
      </c>
      <c r="AF1438" s="0" t="n">
        <v>79874165.3439532</v>
      </c>
      <c r="AG1438" s="0" t="n">
        <v>3748.14709444969</v>
      </c>
      <c r="AH1438" s="0" t="n">
        <f aca="false">AD1438*0.1</f>
        <v>5.223868284E-007</v>
      </c>
      <c r="AI1438" s="0" t="n">
        <f aca="false">(SQRT(((AG1438/W1438)^2)+((AH1438/AD1438)^2)))*AE1438</f>
        <v>0.0893763644960093</v>
      </c>
      <c r="AJ1438" s="0" t="n">
        <v>3.02832944E-007</v>
      </c>
      <c r="AK1438" s="0" t="n">
        <f aca="false">(W1438*AJ1438)*EXP(L1438*M1438)</f>
        <v>0.05055379898818</v>
      </c>
      <c r="AL1438" s="0" t="n">
        <v>79874165.3439532</v>
      </c>
      <c r="AM1438" s="0" t="n">
        <v>3748.14709444969</v>
      </c>
      <c r="AN1438" s="0" t="n">
        <f aca="false">AJ1438*0.1</f>
        <v>3.02832944E-008</v>
      </c>
      <c r="AO1438" s="0" t="n">
        <f aca="false">(SQRT(((AM1438/W1438)^2)+((AN1438/AJ1438)^2)))*AK1438</f>
        <v>0.00518123852150778</v>
      </c>
    </row>
    <row r="1439" customFormat="false" ht="15" hidden="false" customHeight="false" outlineLevel="0" collapsed="false">
      <c r="A1439" s="42" t="s">
        <v>650</v>
      </c>
      <c r="B1439" s="32"/>
      <c r="C1439" s="0" t="s">
        <v>2122</v>
      </c>
      <c r="E1439" s="0" t="n">
        <v>10500</v>
      </c>
      <c r="F1439" s="0" t="n">
        <v>10607</v>
      </c>
      <c r="G1439" s="0" t="n">
        <f aca="false">(((F1439*3.7852*35.81)/1000)/(H1439^2))*1.2732</f>
        <v>27.2102328284945</v>
      </c>
      <c r="H1439" s="0" t="n">
        <v>8.20209975</v>
      </c>
      <c r="I1439" s="0" t="n">
        <v>21.5060181173616</v>
      </c>
      <c r="J1439" s="0" t="n">
        <v>68.0016224983599</v>
      </c>
      <c r="K1439" s="0" t="n">
        <v>3.82238500207701</v>
      </c>
      <c r="L1439" s="0" t="n">
        <v>0.005</v>
      </c>
      <c r="M1439" s="0" t="n">
        <v>0</v>
      </c>
      <c r="N1439" s="0" t="n">
        <v>1411.71369206502</v>
      </c>
      <c r="O1439" s="0" t="n">
        <f aca="false">(N1439/2204.59)*EXP(L1439*M1439)</f>
        <v>0.640352034648173</v>
      </c>
      <c r="P1439" s="0" t="n">
        <v>0.693948706618423</v>
      </c>
      <c r="Q1439" s="0" t="n">
        <v>0.0696754411027923</v>
      </c>
      <c r="R1439" s="0" t="n">
        <f aca="false">30.3818643031628*(I1439/Hoja4!$DS$2)</f>
        <v>0.0518809223271471</v>
      </c>
      <c r="S1439" s="0" t="n">
        <v>0.346725101597201</v>
      </c>
      <c r="T1439" s="0" t="n">
        <v>0.0215793379964769</v>
      </c>
      <c r="U1439" s="0" t="n">
        <f aca="false">(SQRT(((P1439/G1439)^2)+((Q1439/H1439)^2)+((R1439/I1439)^2)+((S1439/J1439)^2)+((T1439/K1439)^2)))*O1439</f>
        <v>0.0179557458077209</v>
      </c>
      <c r="V1439" s="0" t="n">
        <f aca="false">O1439&gt;U1439</f>
        <v>1</v>
      </c>
      <c r="W1439" s="0" t="n">
        <v>228114.334170855</v>
      </c>
      <c r="X1439" s="0" t="n">
        <v>4.994E-006</v>
      </c>
      <c r="Y1439" s="0" t="n">
        <f aca="false">(W1439*X1439)*EXP(L1439*M1439)</f>
        <v>1.13920298484925</v>
      </c>
      <c r="Z1439" s="0" t="n">
        <v>79874165.3439532</v>
      </c>
      <c r="AA1439" s="0" t="n">
        <v>3748.14709444969</v>
      </c>
      <c r="AB1439" s="0" t="n">
        <f aca="false">X1439*0.1</f>
        <v>4.994E-007</v>
      </c>
      <c r="AC1439" s="0" t="n">
        <f aca="false">(SQRT(((AA1439/W1439)^2)+((AB1439/X1439)^2)))*Y1439</f>
        <v>0.115447854732284</v>
      </c>
      <c r="AD1439" s="0" t="n">
        <v>5.223868284E-006</v>
      </c>
      <c r="AE1439" s="0" t="n">
        <f aca="false">(W1439*AD1439)*EXP(L1439*M1439)</f>
        <v>1.19163923540091</v>
      </c>
      <c r="AF1439" s="0" t="n">
        <v>79874165.3439532</v>
      </c>
      <c r="AG1439" s="0" t="n">
        <v>3748.14709444969</v>
      </c>
      <c r="AH1439" s="0" t="n">
        <f aca="false">AD1439*0.1</f>
        <v>5.223868284E-007</v>
      </c>
      <c r="AI1439" s="0" t="n">
        <f aca="false">(SQRT(((AG1439/W1439)^2)+((AH1439/AD1439)^2)))*AE1439</f>
        <v>0.120761791508173</v>
      </c>
      <c r="AJ1439" s="0" t="n">
        <v>3.02832944E-007</v>
      </c>
      <c r="AK1439" s="0" t="n">
        <f aca="false">(W1439*AJ1439)*EXP(L1439*M1439)</f>
        <v>0.0690805353855598</v>
      </c>
      <c r="AL1439" s="0" t="n">
        <v>79874165.3439532</v>
      </c>
      <c r="AM1439" s="0" t="n">
        <v>3748.14709444969</v>
      </c>
      <c r="AN1439" s="0" t="n">
        <f aca="false">AJ1439*0.1</f>
        <v>3.02832944E-008</v>
      </c>
      <c r="AO1439" s="0" t="n">
        <f aca="false">(SQRT(((AM1439/W1439)^2)+((AN1439/AJ1439)^2)))*AK1439</f>
        <v>0.0070006835656912</v>
      </c>
    </row>
    <row r="1440" customFormat="false" ht="15" hidden="false" customHeight="false" outlineLevel="0" collapsed="false">
      <c r="A1440" s="42" t="s">
        <v>650</v>
      </c>
      <c r="B1440" s="32"/>
      <c r="C1440" s="0" t="s">
        <v>2153</v>
      </c>
      <c r="E1440" s="0" t="n">
        <v>7300</v>
      </c>
      <c r="F1440" s="0" t="n">
        <v>7484.22</v>
      </c>
      <c r="G1440" s="0" t="n">
        <f aca="false">(((F1440*3.7852*35.81)/1000)/(H1440^2))*1.2732</f>
        <v>20.1551761867935</v>
      </c>
      <c r="H1440" s="0" t="n">
        <v>8.005249356</v>
      </c>
      <c r="I1440" s="0" t="n">
        <v>20.4629354049091</v>
      </c>
      <c r="J1440" s="0" t="n">
        <v>130.009325504884</v>
      </c>
      <c r="K1440" s="0" t="n">
        <v>0.00593973</v>
      </c>
      <c r="L1440" s="0" t="n">
        <v>0.005</v>
      </c>
      <c r="M1440" s="0" t="n">
        <v>0</v>
      </c>
      <c r="N1440" s="0" t="n">
        <v>2.81562779809985</v>
      </c>
      <c r="O1440" s="0" t="n">
        <f aca="false">(N1440/2204.59)*EXP(L1440*M1440)</f>
        <v>0.00127716618423373</v>
      </c>
      <c r="P1440" s="0" t="n">
        <v>0.575296534612654</v>
      </c>
      <c r="Q1440" s="0" t="n">
        <v>0.0436657928861363</v>
      </c>
      <c r="R1440" s="0" t="n">
        <f aca="false">11.8457570192522*(I1440/Hoja4!$BU$2)</f>
        <v>0.24120965148971</v>
      </c>
      <c r="S1440" s="0" t="n">
        <v>1.14894745568521</v>
      </c>
      <c r="T1440" s="0" t="n">
        <v>5.58086552427142E-005</v>
      </c>
      <c r="U1440" s="0" t="n">
        <f aca="false">(SQRT(((P1440/G1440)^2)+((Q1440/H1440)^2)+((R1440/I1440)^2)+((S1440/J1440)^2)+((T1440/K1440)^2)))*O1440</f>
        <v>4.33071729008307E-005</v>
      </c>
      <c r="V1440" s="0" t="n">
        <f aca="false">O1440&gt;U1440</f>
        <v>1</v>
      </c>
      <c r="W1440" s="0" t="n">
        <v>153149.110416129</v>
      </c>
      <c r="X1440" s="0" t="n">
        <v>4.994E-006</v>
      </c>
      <c r="Y1440" s="0" t="n">
        <f aca="false">(W1440*X1440)*EXP(L1440*M1440)</f>
        <v>0.764826657418146</v>
      </c>
      <c r="Z1440" s="0" t="n">
        <v>144587.60673653</v>
      </c>
      <c r="AA1440" s="0" t="n">
        <v>6507.82824848106</v>
      </c>
      <c r="AB1440" s="0" t="n">
        <f aca="false">X1440*0.1</f>
        <v>4.994E-007</v>
      </c>
      <c r="AC1440" s="0" t="n">
        <f aca="false">(SQRT(((AA1440/W1440)^2)+((AB1440/X1440)^2)))*Y1440</f>
        <v>0.0831014698228765</v>
      </c>
      <c r="AD1440" s="0" t="n">
        <v>5.223868284E-006</v>
      </c>
      <c r="AE1440" s="0" t="n">
        <f aca="false">(W1440*AD1440)*EXP(L1440*M1440)</f>
        <v>0.800030780625628</v>
      </c>
      <c r="AF1440" s="0" t="n">
        <v>144587.60673653</v>
      </c>
      <c r="AG1440" s="0" t="n">
        <v>6507.82824848106</v>
      </c>
      <c r="AH1440" s="0" t="n">
        <f aca="false">AD1440*0.1</f>
        <v>5.223868284E-007</v>
      </c>
      <c r="AI1440" s="0" t="n">
        <f aca="false">(SQRT(((AG1440/W1440)^2)+((AH1440/AD1440)^2)))*AE1440</f>
        <v>0.0869265383583316</v>
      </c>
      <c r="AJ1440" s="0" t="n">
        <v>3.02832944E-007</v>
      </c>
      <c r="AK1440" s="0" t="n">
        <f aca="false">(W1440*AJ1440)*EXP(L1440*M1440)</f>
        <v>0.0463785959782973</v>
      </c>
      <c r="AL1440" s="0" t="n">
        <v>144587.60673653</v>
      </c>
      <c r="AM1440" s="0" t="n">
        <v>6507.82824848106</v>
      </c>
      <c r="AN1440" s="0" t="n">
        <f aca="false">AJ1440*0.1</f>
        <v>3.02832944E-008</v>
      </c>
      <c r="AO1440" s="0" t="n">
        <f aca="false">(SQRT(((AM1440/W1440)^2)+((AN1440/AJ1440)^2)))*AK1440</f>
        <v>0.00503921961497574</v>
      </c>
    </row>
    <row r="1441" customFormat="false" ht="15" hidden="false" customHeight="false" outlineLevel="0" collapsed="false">
      <c r="A1441" s="42" t="s">
        <v>650</v>
      </c>
      <c r="B1441" s="32"/>
      <c r="C1441" s="0" t="s">
        <v>2154</v>
      </c>
      <c r="E1441" s="0" t="n">
        <v>6000</v>
      </c>
      <c r="F1441" s="0" t="n">
        <v>5831.72</v>
      </c>
      <c r="G1441" s="0" t="n">
        <f aca="false">(((F1441*3.7852*35.81)/1000)/(H1441^2))*1.2732</f>
        <v>15.7049557698794</v>
      </c>
      <c r="H1441" s="0" t="n">
        <v>8.005249356</v>
      </c>
      <c r="I1441" s="0" t="n">
        <v>6.82479537829406</v>
      </c>
      <c r="J1441" s="0" t="n">
        <v>68.0020357347871</v>
      </c>
      <c r="K1441" s="0" t="n">
        <v>3.9836139795159</v>
      </c>
      <c r="L1441" s="0" t="n">
        <v>0.005</v>
      </c>
      <c r="M1441" s="0" t="n">
        <v>0</v>
      </c>
      <c r="N1441" s="0" t="n">
        <v>256.698404220128</v>
      </c>
      <c r="O1441" s="0" t="n">
        <f aca="false">(N1441/2204.59)*EXP(L1441*M1441)</f>
        <v>0.116438160483413</v>
      </c>
      <c r="P1441" s="0" t="n">
        <v>0.581693626796288</v>
      </c>
      <c r="Q1441" s="0" t="n">
        <v>0.0152723966616018</v>
      </c>
      <c r="R1441" s="0" t="n">
        <f aca="false">32.2690362110918*(I1441/Hoja4!$BA$2)</f>
        <v>0.894199150753909</v>
      </c>
      <c r="S1441" s="0" t="n">
        <v>0.388353619553598</v>
      </c>
      <c r="T1441" s="0" t="n">
        <v>0.0223763331258358</v>
      </c>
      <c r="U1441" s="0" t="n">
        <f aca="false">(SQRT(((P1441/G1441)^2)+((Q1441/H1441)^2)+((R1441/I1441)^2)+((S1441/J1441)^2)+((T1441/K1441)^2)))*O1441</f>
        <v>0.0158828132379667</v>
      </c>
      <c r="V1441" s="0" t="n">
        <f aca="false">O1441&gt;U1441</f>
        <v>1</v>
      </c>
      <c r="W1441" s="0" t="n">
        <v>39800.295703505</v>
      </c>
      <c r="X1441" s="0" t="n">
        <v>4.994E-006</v>
      </c>
      <c r="Y1441" s="0" t="n">
        <f aca="false">(W1441*X1441)*EXP(L1441*M1441)</f>
        <v>0.198762676743304</v>
      </c>
      <c r="Z1441" s="0" t="n">
        <v>1116842.27994909</v>
      </c>
      <c r="AA1441" s="0" t="n">
        <v>804.406580767259</v>
      </c>
      <c r="AB1441" s="0" t="n">
        <f aca="false">X1441*0.1</f>
        <v>4.994E-007</v>
      </c>
      <c r="AC1441" s="0" t="n">
        <f aca="false">(SQRT(((AA1441/W1441)^2)+((AB1441/X1441)^2)))*Y1441</f>
        <v>0.0202781647206758</v>
      </c>
      <c r="AD1441" s="0" t="n">
        <v>5.223868284E-006</v>
      </c>
      <c r="AE1441" s="0" t="n">
        <f aca="false">(W1441*AD1441)*EXP(L1441*M1441)</f>
        <v>0.207911502419361</v>
      </c>
      <c r="AF1441" s="0" t="n">
        <v>1116842.27994909</v>
      </c>
      <c r="AG1441" s="0" t="n">
        <v>804.406580767259</v>
      </c>
      <c r="AH1441" s="0" t="n">
        <f aca="false">AD1441*0.1</f>
        <v>5.223868284E-007</v>
      </c>
      <c r="AI1441" s="0" t="n">
        <f aca="false">(SQRT(((AG1441/W1441)^2)+((AH1441/AD1441)^2)))*AE1441</f>
        <v>0.0212115461638098</v>
      </c>
      <c r="AJ1441" s="0" t="n">
        <v>3.02832944E-007</v>
      </c>
      <c r="AK1441" s="0" t="n">
        <f aca="false">(W1441*AJ1441)*EXP(L1441*M1441)</f>
        <v>0.012052840719963</v>
      </c>
      <c r="AL1441" s="0" t="n">
        <v>1116842.27994909</v>
      </c>
      <c r="AM1441" s="0" t="n">
        <v>804.406580767259</v>
      </c>
      <c r="AN1441" s="0" t="n">
        <f aca="false">AJ1441*0.1</f>
        <v>3.02832944E-008</v>
      </c>
      <c r="AO1441" s="0" t="n">
        <f aca="false">(SQRT(((AM1441/W1441)^2)+((AN1441/AJ1441)^2)))*AK1441</f>
        <v>0.00122965485007593</v>
      </c>
    </row>
    <row r="1442" customFormat="false" ht="15" hidden="false" customHeight="false" outlineLevel="0" collapsed="false">
      <c r="A1442" s="42" t="s">
        <v>650</v>
      </c>
      <c r="B1442" s="40" t="s">
        <v>1368</v>
      </c>
      <c r="C1442" s="0" t="s">
        <v>2122</v>
      </c>
      <c r="E1442" s="0" t="n">
        <v>7796</v>
      </c>
      <c r="F1442" s="0" t="n">
        <v>7742.5</v>
      </c>
      <c r="G1442" s="0" t="n">
        <f aca="false">(((F1442*3.7852*35.81)/1000)/(H1442^2))*1.2732</f>
        <v>20.8507301530752</v>
      </c>
      <c r="H1442" s="0" t="n">
        <v>8.005249356</v>
      </c>
      <c r="I1442" s="0" t="n">
        <v>21.561028054183</v>
      </c>
      <c r="J1442" s="0" t="n">
        <v>68.0016224983599</v>
      </c>
      <c r="K1442" s="0" t="n">
        <v>3.82238500207701</v>
      </c>
      <c r="L1442" s="0" t="n">
        <v>0.005</v>
      </c>
      <c r="M1442" s="0" t="n">
        <v>0</v>
      </c>
      <c r="N1442" s="0" t="n">
        <v>1033.10563237166</v>
      </c>
      <c r="O1442" s="0" t="n">
        <f aca="false">(N1442/2204.59)*EXP(L1442*M1442)</f>
        <v>0.468615766365472</v>
      </c>
      <c r="P1442" s="0" t="n">
        <v>0.575296534612654</v>
      </c>
      <c r="Q1442" s="0" t="n">
        <v>0.0436657928861363</v>
      </c>
      <c r="R1442" s="0" t="n">
        <f aca="false">11.8457570192522*(I1442/Hoja4!$BZ$2)</f>
        <v>0.158982797565982</v>
      </c>
      <c r="S1442" s="0" t="n">
        <v>0.346725101597201</v>
      </c>
      <c r="T1442" s="0" t="n">
        <v>0.0215793379964769</v>
      </c>
      <c r="U1442" s="0" t="n">
        <f aca="false">(SQRT(((P1442/G1442)^2)+((Q1442/H1442)^2)+((R1442/I1442)^2)+((S1442/J1442)^2)+((T1442/K1442)^2)))*O1442</f>
        <v>0.0140839641072539</v>
      </c>
      <c r="V1442" s="0" t="n">
        <f aca="false">O1442&gt;U1442</f>
        <v>1</v>
      </c>
      <c r="W1442" s="0" t="n">
        <v>166936.259709512</v>
      </c>
      <c r="X1442" s="0" t="n">
        <v>4.994E-006</v>
      </c>
      <c r="Y1442" s="0" t="n">
        <f aca="false">(W1442*X1442)*EXP(L1442*M1442)</f>
        <v>0.833679680989301</v>
      </c>
      <c r="Z1442" s="0" t="n">
        <v>79874165.3439532</v>
      </c>
      <c r="AA1442" s="0" t="n">
        <v>3748.14709444969</v>
      </c>
      <c r="AB1442" s="0" t="n">
        <f aca="false">X1442*0.1</f>
        <v>4.994E-007</v>
      </c>
      <c r="AC1442" s="0" t="n">
        <f aca="false">(SQRT(((AA1442/W1442)^2)+((AB1442/X1442)^2)))*Y1442</f>
        <v>0.0854434951317908</v>
      </c>
      <c r="AD1442" s="0" t="n">
        <v>5.223868284E-006</v>
      </c>
      <c r="AE1442" s="0" t="n">
        <f aca="false">(W1442*AD1442)*EXP(L1442*M1442)</f>
        <v>0.872053032546104</v>
      </c>
      <c r="AF1442" s="0" t="n">
        <v>79874165.3439532</v>
      </c>
      <c r="AG1442" s="0" t="n">
        <v>3748.14709444969</v>
      </c>
      <c r="AH1442" s="0" t="n">
        <f aca="false">AD1442*0.1</f>
        <v>5.223868284E-007</v>
      </c>
      <c r="AI1442" s="0" t="n">
        <f aca="false">(SQRT(((AG1442/W1442)^2)+((AH1442/AD1442)^2)))*AE1442</f>
        <v>0.0893763644960093</v>
      </c>
      <c r="AJ1442" s="0" t="n">
        <v>3.02832944E-007</v>
      </c>
      <c r="AK1442" s="0" t="n">
        <f aca="false">(W1442*AJ1442)*EXP(L1442*M1442)</f>
        <v>0.05055379898818</v>
      </c>
      <c r="AL1442" s="0" t="n">
        <v>79874165.3439532</v>
      </c>
      <c r="AM1442" s="0" t="n">
        <v>3748.14709444969</v>
      </c>
      <c r="AN1442" s="0" t="n">
        <f aca="false">AJ1442*0.1</f>
        <v>3.02832944E-008</v>
      </c>
      <c r="AO1442" s="0" t="n">
        <f aca="false">(SQRT(((AM1442/W1442)^2)+((AN1442/AJ1442)^2)))*AK1442</f>
        <v>0.00518123852150778</v>
      </c>
    </row>
    <row r="1443" customFormat="false" ht="15" hidden="false" customHeight="false" outlineLevel="0" collapsed="false">
      <c r="A1443" s="42" t="s">
        <v>650</v>
      </c>
      <c r="B1443" s="32"/>
      <c r="C1443" s="0" t="s">
        <v>2122</v>
      </c>
      <c r="E1443" s="0" t="n">
        <v>10500</v>
      </c>
      <c r="F1443" s="0" t="n">
        <v>10607</v>
      </c>
      <c r="G1443" s="0" t="n">
        <f aca="false">(((F1443*3.7852*35.81)/1000)/(H1443^2))*1.2732</f>
        <v>27.2102328284945</v>
      </c>
      <c r="H1443" s="0" t="n">
        <v>8.20209975</v>
      </c>
      <c r="I1443" s="0" t="n">
        <v>21.5060181173616</v>
      </c>
      <c r="J1443" s="0" t="n">
        <v>68.0016224983599</v>
      </c>
      <c r="K1443" s="0" t="n">
        <v>3.82238500207701</v>
      </c>
      <c r="L1443" s="0" t="n">
        <v>0.005</v>
      </c>
      <c r="M1443" s="0" t="n">
        <v>0</v>
      </c>
      <c r="N1443" s="0" t="n">
        <v>1411.71369206502</v>
      </c>
      <c r="O1443" s="0" t="n">
        <f aca="false">(N1443/2204.59)*EXP(L1443*M1443)</f>
        <v>0.640352034648173</v>
      </c>
      <c r="P1443" s="0" t="n">
        <v>0.693948706618423</v>
      </c>
      <c r="Q1443" s="0" t="n">
        <v>0.0696754411027923</v>
      </c>
      <c r="R1443" s="0" t="n">
        <f aca="false">30.3818643031628*(I1443/Hoja4!$DS$2)</f>
        <v>0.0518809223271471</v>
      </c>
      <c r="S1443" s="0" t="n">
        <v>0.346725101597201</v>
      </c>
      <c r="T1443" s="0" t="n">
        <v>0.0215793379964769</v>
      </c>
      <c r="U1443" s="0" t="n">
        <f aca="false">(SQRT(((P1443/G1443)^2)+((Q1443/H1443)^2)+((R1443/I1443)^2)+((S1443/J1443)^2)+((T1443/K1443)^2)))*O1443</f>
        <v>0.0179557458077209</v>
      </c>
      <c r="V1443" s="0" t="n">
        <f aca="false">O1443&gt;U1443</f>
        <v>1</v>
      </c>
      <c r="W1443" s="0" t="n">
        <v>228114.334170855</v>
      </c>
      <c r="X1443" s="0" t="n">
        <v>4.994E-006</v>
      </c>
      <c r="Y1443" s="0" t="n">
        <f aca="false">(W1443*X1443)*EXP(L1443*M1443)</f>
        <v>1.13920298484925</v>
      </c>
      <c r="Z1443" s="0" t="n">
        <v>79874165.3439532</v>
      </c>
      <c r="AA1443" s="0" t="n">
        <v>3748.14709444969</v>
      </c>
      <c r="AB1443" s="0" t="n">
        <f aca="false">X1443*0.1</f>
        <v>4.994E-007</v>
      </c>
      <c r="AC1443" s="0" t="n">
        <f aca="false">(SQRT(((AA1443/W1443)^2)+((AB1443/X1443)^2)))*Y1443</f>
        <v>0.115447854732284</v>
      </c>
      <c r="AD1443" s="0" t="n">
        <v>5.223868284E-006</v>
      </c>
      <c r="AE1443" s="0" t="n">
        <f aca="false">(W1443*AD1443)*EXP(L1443*M1443)</f>
        <v>1.19163923540091</v>
      </c>
      <c r="AF1443" s="0" t="n">
        <v>79874165.3439532</v>
      </c>
      <c r="AG1443" s="0" t="n">
        <v>3748.14709444969</v>
      </c>
      <c r="AH1443" s="0" t="n">
        <f aca="false">AD1443*0.1</f>
        <v>5.223868284E-007</v>
      </c>
      <c r="AI1443" s="0" t="n">
        <f aca="false">(SQRT(((AG1443/W1443)^2)+((AH1443/AD1443)^2)))*AE1443</f>
        <v>0.120761791508173</v>
      </c>
      <c r="AJ1443" s="0" t="n">
        <v>3.02832944E-007</v>
      </c>
      <c r="AK1443" s="0" t="n">
        <f aca="false">(W1443*AJ1443)*EXP(L1443*M1443)</f>
        <v>0.0690805353855598</v>
      </c>
      <c r="AL1443" s="0" t="n">
        <v>79874165.3439532</v>
      </c>
      <c r="AM1443" s="0" t="n">
        <v>3748.14709444969</v>
      </c>
      <c r="AN1443" s="0" t="n">
        <f aca="false">AJ1443*0.1</f>
        <v>3.02832944E-008</v>
      </c>
      <c r="AO1443" s="0" t="n">
        <f aca="false">(SQRT(((AM1443/W1443)^2)+((AN1443/AJ1443)^2)))*AK1443</f>
        <v>0.0070006835656912</v>
      </c>
    </row>
    <row r="1444" customFormat="false" ht="15" hidden="false" customHeight="false" outlineLevel="0" collapsed="false">
      <c r="A1444" s="42" t="s">
        <v>650</v>
      </c>
      <c r="B1444" s="32"/>
      <c r="C1444" s="0" t="s">
        <v>2153</v>
      </c>
      <c r="E1444" s="0" t="n">
        <v>7300</v>
      </c>
      <c r="F1444" s="0" t="n">
        <v>7484.22</v>
      </c>
      <c r="G1444" s="0" t="n">
        <f aca="false">(((F1444*3.7852*35.81)/1000)/(H1444^2))*1.2732</f>
        <v>20.1551761867935</v>
      </c>
      <c r="H1444" s="0" t="n">
        <v>8.005249356</v>
      </c>
      <c r="I1444" s="0" t="n">
        <v>20.4629354049091</v>
      </c>
      <c r="J1444" s="0" t="n">
        <v>130.009325504884</v>
      </c>
      <c r="K1444" s="0" t="n">
        <v>0.00593973</v>
      </c>
      <c r="L1444" s="0" t="n">
        <v>0.005</v>
      </c>
      <c r="M1444" s="0" t="n">
        <v>0</v>
      </c>
      <c r="N1444" s="0" t="n">
        <v>2.81562779809985</v>
      </c>
      <c r="O1444" s="0" t="n">
        <f aca="false">(N1444/2204.59)*EXP(L1444*M1444)</f>
        <v>0.00127716618423373</v>
      </c>
      <c r="P1444" s="0" t="n">
        <v>0.575296534612654</v>
      </c>
      <c r="Q1444" s="0" t="n">
        <v>0.0436657928861363</v>
      </c>
      <c r="R1444" s="0" t="n">
        <f aca="false">11.8457570192522*(I1444/Hoja4!$BU$2)</f>
        <v>0.24120965148971</v>
      </c>
      <c r="S1444" s="0" t="n">
        <v>1.14894745568521</v>
      </c>
      <c r="T1444" s="0" t="n">
        <v>5.58086552427142E-005</v>
      </c>
      <c r="U1444" s="0" t="n">
        <f aca="false">(SQRT(((P1444/G1444)^2)+((Q1444/H1444)^2)+((R1444/I1444)^2)+((S1444/J1444)^2)+((T1444/K1444)^2)))*O1444</f>
        <v>4.33071729008307E-005</v>
      </c>
      <c r="V1444" s="0" t="n">
        <f aca="false">O1444&gt;U1444</f>
        <v>1</v>
      </c>
      <c r="W1444" s="0" t="n">
        <v>153149.110416129</v>
      </c>
      <c r="X1444" s="0" t="n">
        <v>4.994E-006</v>
      </c>
      <c r="Y1444" s="0" t="n">
        <f aca="false">(W1444*X1444)*EXP(L1444*M1444)</f>
        <v>0.764826657418146</v>
      </c>
      <c r="Z1444" s="0" t="n">
        <v>144587.60673653</v>
      </c>
      <c r="AA1444" s="0" t="n">
        <v>6507.82824848106</v>
      </c>
      <c r="AB1444" s="0" t="n">
        <f aca="false">X1444*0.1</f>
        <v>4.994E-007</v>
      </c>
      <c r="AC1444" s="0" t="n">
        <f aca="false">(SQRT(((AA1444/W1444)^2)+((AB1444/X1444)^2)))*Y1444</f>
        <v>0.0831014698228765</v>
      </c>
      <c r="AD1444" s="0" t="n">
        <v>5.223868284E-006</v>
      </c>
      <c r="AE1444" s="0" t="n">
        <f aca="false">(W1444*AD1444)*EXP(L1444*M1444)</f>
        <v>0.800030780625628</v>
      </c>
      <c r="AF1444" s="0" t="n">
        <v>144587.60673653</v>
      </c>
      <c r="AG1444" s="0" t="n">
        <v>6507.82824848106</v>
      </c>
      <c r="AH1444" s="0" t="n">
        <f aca="false">AD1444*0.1</f>
        <v>5.223868284E-007</v>
      </c>
      <c r="AI1444" s="0" t="n">
        <f aca="false">(SQRT(((AG1444/W1444)^2)+((AH1444/AD1444)^2)))*AE1444</f>
        <v>0.0869265383583316</v>
      </c>
      <c r="AJ1444" s="0" t="n">
        <v>3.02832944E-007</v>
      </c>
      <c r="AK1444" s="0" t="n">
        <f aca="false">(W1444*AJ1444)*EXP(L1444*M1444)</f>
        <v>0.0463785959782973</v>
      </c>
      <c r="AL1444" s="0" t="n">
        <v>144587.60673653</v>
      </c>
      <c r="AM1444" s="0" t="n">
        <v>6507.82824848106</v>
      </c>
      <c r="AN1444" s="0" t="n">
        <f aca="false">AJ1444*0.1</f>
        <v>3.02832944E-008</v>
      </c>
      <c r="AO1444" s="0" t="n">
        <f aca="false">(SQRT(((AM1444/W1444)^2)+((AN1444/AJ1444)^2)))*AK1444</f>
        <v>0.00503921961497574</v>
      </c>
    </row>
    <row r="1445" customFormat="false" ht="15" hidden="false" customHeight="false" outlineLevel="0" collapsed="false">
      <c r="A1445" s="42" t="s">
        <v>650</v>
      </c>
      <c r="B1445" s="32"/>
      <c r="C1445" s="0" t="s">
        <v>2154</v>
      </c>
      <c r="E1445" s="0" t="n">
        <v>6000</v>
      </c>
      <c r="F1445" s="0" t="n">
        <v>5831.72</v>
      </c>
      <c r="G1445" s="0" t="n">
        <f aca="false">(((F1445*3.7852*35.81)/1000)/(H1445^2))*1.2732</f>
        <v>15.7049557698794</v>
      </c>
      <c r="H1445" s="0" t="n">
        <v>8.005249356</v>
      </c>
      <c r="I1445" s="0" t="n">
        <v>6.82479537829406</v>
      </c>
      <c r="J1445" s="0" t="n">
        <v>68.0020357347871</v>
      </c>
      <c r="K1445" s="0" t="n">
        <v>3.9836139795159</v>
      </c>
      <c r="L1445" s="0" t="n">
        <v>0.005</v>
      </c>
      <c r="M1445" s="0" t="n">
        <v>0</v>
      </c>
      <c r="N1445" s="0" t="n">
        <v>256.698404220128</v>
      </c>
      <c r="O1445" s="0" t="n">
        <f aca="false">(N1445/2204.59)*EXP(L1445*M1445)</f>
        <v>0.116438160483413</v>
      </c>
      <c r="P1445" s="0" t="n">
        <v>0.581693626796288</v>
      </c>
      <c r="Q1445" s="0" t="n">
        <v>0.0152723966616018</v>
      </c>
      <c r="R1445" s="0" t="n">
        <f aca="false">32.2690362110918*(I1445/Hoja4!$BA$2)</f>
        <v>0.894199150753909</v>
      </c>
      <c r="S1445" s="0" t="n">
        <v>0.388353619553598</v>
      </c>
      <c r="T1445" s="0" t="n">
        <v>0.0223763331258358</v>
      </c>
      <c r="U1445" s="0" t="n">
        <f aca="false">(SQRT(((P1445/G1445)^2)+((Q1445/H1445)^2)+((R1445/I1445)^2)+((S1445/J1445)^2)+((T1445/K1445)^2)))*O1445</f>
        <v>0.0158828132379667</v>
      </c>
      <c r="V1445" s="0" t="n">
        <f aca="false">O1445&gt;U1445</f>
        <v>1</v>
      </c>
      <c r="W1445" s="0" t="n">
        <v>39800.295703505</v>
      </c>
      <c r="X1445" s="0" t="n">
        <v>4.994E-006</v>
      </c>
      <c r="Y1445" s="0" t="n">
        <f aca="false">(W1445*X1445)*EXP(L1445*M1445)</f>
        <v>0.198762676743304</v>
      </c>
      <c r="Z1445" s="0" t="n">
        <v>1116842.27994909</v>
      </c>
      <c r="AA1445" s="0" t="n">
        <v>804.406580767259</v>
      </c>
      <c r="AB1445" s="0" t="n">
        <f aca="false">X1445*0.1</f>
        <v>4.994E-007</v>
      </c>
      <c r="AC1445" s="0" t="n">
        <f aca="false">(SQRT(((AA1445/W1445)^2)+((AB1445/X1445)^2)))*Y1445</f>
        <v>0.0202781647206758</v>
      </c>
      <c r="AD1445" s="0" t="n">
        <v>5.223868284E-006</v>
      </c>
      <c r="AE1445" s="0" t="n">
        <f aca="false">(W1445*AD1445)*EXP(L1445*M1445)</f>
        <v>0.207911502419361</v>
      </c>
      <c r="AF1445" s="0" t="n">
        <v>1116842.27994909</v>
      </c>
      <c r="AG1445" s="0" t="n">
        <v>804.406580767259</v>
      </c>
      <c r="AH1445" s="0" t="n">
        <f aca="false">AD1445*0.1</f>
        <v>5.223868284E-007</v>
      </c>
      <c r="AI1445" s="0" t="n">
        <f aca="false">(SQRT(((AG1445/W1445)^2)+((AH1445/AD1445)^2)))*AE1445</f>
        <v>0.0212115461638098</v>
      </c>
      <c r="AJ1445" s="0" t="n">
        <v>3.02832944E-007</v>
      </c>
      <c r="AK1445" s="0" t="n">
        <f aca="false">(W1445*AJ1445)*EXP(L1445*M1445)</f>
        <v>0.012052840719963</v>
      </c>
      <c r="AL1445" s="0" t="n">
        <v>1116842.27994909</v>
      </c>
      <c r="AM1445" s="0" t="n">
        <v>804.406580767259</v>
      </c>
      <c r="AN1445" s="0" t="n">
        <f aca="false">AJ1445*0.1</f>
        <v>3.02832944E-008</v>
      </c>
      <c r="AO1445" s="0" t="n">
        <f aca="false">(SQRT(((AM1445/W1445)^2)+((AN1445/AJ1445)^2)))*AK1445</f>
        <v>0.00122965485007593</v>
      </c>
    </row>
    <row r="1446" customFormat="false" ht="15" hidden="false" customHeight="false" outlineLevel="0" collapsed="false">
      <c r="A1446" s="42" t="s">
        <v>650</v>
      </c>
      <c r="B1446" s="40" t="s">
        <v>1979</v>
      </c>
      <c r="C1446" s="0" t="s">
        <v>2122</v>
      </c>
      <c r="E1446" s="0" t="n">
        <v>7796</v>
      </c>
      <c r="F1446" s="0" t="n">
        <v>7742.5</v>
      </c>
      <c r="G1446" s="0" t="n">
        <f aca="false">(((F1446*3.7852*35.81)/1000)/(H1446^2))*1.2732</f>
        <v>20.8507301530752</v>
      </c>
      <c r="H1446" s="0" t="n">
        <v>8.005249356</v>
      </c>
      <c r="I1446" s="0" t="n">
        <v>21.561028054183</v>
      </c>
      <c r="J1446" s="0" t="n">
        <v>68.0016224983599</v>
      </c>
      <c r="K1446" s="0" t="n">
        <v>3.82238500207701</v>
      </c>
      <c r="L1446" s="0" t="n">
        <v>0.005</v>
      </c>
      <c r="M1446" s="0" t="n">
        <v>0</v>
      </c>
      <c r="N1446" s="0" t="n">
        <v>1033.10563237166</v>
      </c>
      <c r="O1446" s="0" t="n">
        <f aca="false">(N1446/2204.59)*EXP(L1446*M1446)</f>
        <v>0.468615766365472</v>
      </c>
      <c r="P1446" s="0" t="n">
        <v>0.575296534612654</v>
      </c>
      <c r="Q1446" s="0" t="n">
        <v>0.0436657928861363</v>
      </c>
      <c r="R1446" s="0" t="n">
        <f aca="false">11.8457570192522*(I1446/Hoja4!$BZ$2)</f>
        <v>0.158982797565982</v>
      </c>
      <c r="S1446" s="0" t="n">
        <v>0.346725101597201</v>
      </c>
      <c r="T1446" s="0" t="n">
        <v>0.0215793379964769</v>
      </c>
      <c r="U1446" s="0" t="n">
        <f aca="false">(SQRT(((P1446/G1446)^2)+((Q1446/H1446)^2)+((R1446/I1446)^2)+((S1446/J1446)^2)+((T1446/K1446)^2)))*O1446</f>
        <v>0.0140839641072539</v>
      </c>
      <c r="V1446" s="0" t="n">
        <f aca="false">O1446&gt;U1446</f>
        <v>1</v>
      </c>
      <c r="W1446" s="0" t="n">
        <v>166936.259709512</v>
      </c>
      <c r="X1446" s="0" t="n">
        <v>4.994E-006</v>
      </c>
      <c r="Y1446" s="0" t="n">
        <f aca="false">(W1446*X1446)*EXP(L1446*M1446)</f>
        <v>0.833679680989301</v>
      </c>
      <c r="Z1446" s="0" t="n">
        <v>79874165.3439532</v>
      </c>
      <c r="AA1446" s="0" t="n">
        <v>3748.14709444969</v>
      </c>
      <c r="AB1446" s="0" t="n">
        <f aca="false">X1446*0.1</f>
        <v>4.994E-007</v>
      </c>
      <c r="AC1446" s="0" t="n">
        <f aca="false">(SQRT(((AA1446/W1446)^2)+((AB1446/X1446)^2)))*Y1446</f>
        <v>0.0854434951317908</v>
      </c>
      <c r="AD1446" s="0" t="n">
        <v>5.223868284E-006</v>
      </c>
      <c r="AE1446" s="0" t="n">
        <f aca="false">(W1446*AD1446)*EXP(L1446*M1446)</f>
        <v>0.872053032546104</v>
      </c>
      <c r="AF1446" s="0" t="n">
        <v>79874165.3439532</v>
      </c>
      <c r="AG1446" s="0" t="n">
        <v>3748.14709444969</v>
      </c>
      <c r="AH1446" s="0" t="n">
        <f aca="false">AD1446*0.1</f>
        <v>5.223868284E-007</v>
      </c>
      <c r="AI1446" s="0" t="n">
        <f aca="false">(SQRT(((AG1446/W1446)^2)+((AH1446/AD1446)^2)))*AE1446</f>
        <v>0.0893763644960093</v>
      </c>
      <c r="AJ1446" s="0" t="n">
        <v>3.02832944E-007</v>
      </c>
      <c r="AK1446" s="0" t="n">
        <f aca="false">(W1446*AJ1446)*EXP(L1446*M1446)</f>
        <v>0.05055379898818</v>
      </c>
      <c r="AL1446" s="0" t="n">
        <v>79874165.3439532</v>
      </c>
      <c r="AM1446" s="0" t="n">
        <v>3748.14709444969</v>
      </c>
      <c r="AN1446" s="0" t="n">
        <f aca="false">AJ1446*0.1</f>
        <v>3.02832944E-008</v>
      </c>
      <c r="AO1446" s="0" t="n">
        <f aca="false">(SQRT(((AM1446/W1446)^2)+((AN1446/AJ1446)^2)))*AK1446</f>
        <v>0.00518123852150778</v>
      </c>
    </row>
    <row r="1447" customFormat="false" ht="15" hidden="false" customHeight="false" outlineLevel="0" collapsed="false">
      <c r="A1447" s="42" t="s">
        <v>650</v>
      </c>
      <c r="B1447" s="32"/>
      <c r="C1447" s="0" t="s">
        <v>2122</v>
      </c>
      <c r="E1447" s="0" t="n">
        <v>10500</v>
      </c>
      <c r="F1447" s="0" t="n">
        <v>10607</v>
      </c>
      <c r="G1447" s="0" t="n">
        <f aca="false">(((F1447*3.7852*35.81)/1000)/(H1447^2))*1.2732</f>
        <v>27.2102328284945</v>
      </c>
      <c r="H1447" s="0" t="n">
        <v>8.20209975</v>
      </c>
      <c r="I1447" s="0" t="n">
        <v>21.5060181173616</v>
      </c>
      <c r="J1447" s="0" t="n">
        <v>68.0016224983599</v>
      </c>
      <c r="K1447" s="0" t="n">
        <v>3.82238500207701</v>
      </c>
      <c r="L1447" s="0" t="n">
        <v>0.005</v>
      </c>
      <c r="M1447" s="0" t="n">
        <v>0</v>
      </c>
      <c r="N1447" s="0" t="n">
        <v>1411.71369206502</v>
      </c>
      <c r="O1447" s="0" t="n">
        <f aca="false">(N1447/2204.59)*EXP(L1447*M1447)</f>
        <v>0.640352034648173</v>
      </c>
      <c r="P1447" s="0" t="n">
        <v>0.693948706618423</v>
      </c>
      <c r="Q1447" s="0" t="n">
        <v>0.0696754411027923</v>
      </c>
      <c r="R1447" s="0" t="n">
        <f aca="false">30.3818643031628*(I1447/Hoja4!$DS$2)</f>
        <v>0.0518809223271471</v>
      </c>
      <c r="S1447" s="0" t="n">
        <v>0.346725101597201</v>
      </c>
      <c r="T1447" s="0" t="n">
        <v>0.0215793379964769</v>
      </c>
      <c r="U1447" s="0" t="n">
        <f aca="false">(SQRT(((P1447/G1447)^2)+((Q1447/H1447)^2)+((R1447/I1447)^2)+((S1447/J1447)^2)+((T1447/K1447)^2)))*O1447</f>
        <v>0.0179557458077209</v>
      </c>
      <c r="V1447" s="0" t="n">
        <f aca="false">O1447&gt;U1447</f>
        <v>1</v>
      </c>
      <c r="W1447" s="0" t="n">
        <v>228114.334170855</v>
      </c>
      <c r="X1447" s="0" t="n">
        <v>4.994E-006</v>
      </c>
      <c r="Y1447" s="0" t="n">
        <f aca="false">(W1447*X1447)*EXP(L1447*M1447)</f>
        <v>1.13920298484925</v>
      </c>
      <c r="Z1447" s="0" t="n">
        <v>79874165.3439532</v>
      </c>
      <c r="AA1447" s="0" t="n">
        <v>3748.14709444969</v>
      </c>
      <c r="AB1447" s="0" t="n">
        <f aca="false">X1447*0.1</f>
        <v>4.994E-007</v>
      </c>
      <c r="AC1447" s="0" t="n">
        <f aca="false">(SQRT(((AA1447/W1447)^2)+((AB1447/X1447)^2)))*Y1447</f>
        <v>0.115447854732284</v>
      </c>
      <c r="AD1447" s="0" t="n">
        <v>5.223868284E-006</v>
      </c>
      <c r="AE1447" s="0" t="n">
        <f aca="false">(W1447*AD1447)*EXP(L1447*M1447)</f>
        <v>1.19163923540091</v>
      </c>
      <c r="AF1447" s="0" t="n">
        <v>79874165.3439532</v>
      </c>
      <c r="AG1447" s="0" t="n">
        <v>3748.14709444969</v>
      </c>
      <c r="AH1447" s="0" t="n">
        <f aca="false">AD1447*0.1</f>
        <v>5.223868284E-007</v>
      </c>
      <c r="AI1447" s="0" t="n">
        <f aca="false">(SQRT(((AG1447/W1447)^2)+((AH1447/AD1447)^2)))*AE1447</f>
        <v>0.120761791508173</v>
      </c>
      <c r="AJ1447" s="0" t="n">
        <v>3.02832944E-007</v>
      </c>
      <c r="AK1447" s="0" t="n">
        <f aca="false">(W1447*AJ1447)*EXP(L1447*M1447)</f>
        <v>0.0690805353855598</v>
      </c>
      <c r="AL1447" s="0" t="n">
        <v>79874165.3439532</v>
      </c>
      <c r="AM1447" s="0" t="n">
        <v>3748.14709444969</v>
      </c>
      <c r="AN1447" s="0" t="n">
        <f aca="false">AJ1447*0.1</f>
        <v>3.02832944E-008</v>
      </c>
      <c r="AO1447" s="0" t="n">
        <f aca="false">(SQRT(((AM1447/W1447)^2)+((AN1447/AJ1447)^2)))*AK1447</f>
        <v>0.0070006835656912</v>
      </c>
    </row>
    <row r="1448" customFormat="false" ht="15" hidden="false" customHeight="false" outlineLevel="0" collapsed="false">
      <c r="A1448" s="42" t="s">
        <v>650</v>
      </c>
      <c r="B1448" s="32"/>
      <c r="C1448" s="0" t="s">
        <v>2153</v>
      </c>
      <c r="E1448" s="0" t="n">
        <v>7300</v>
      </c>
      <c r="F1448" s="0" t="n">
        <v>7484.22</v>
      </c>
      <c r="G1448" s="0" t="n">
        <f aca="false">(((F1448*3.7852*35.81)/1000)/(H1448^2))*1.2732</f>
        <v>20.1551761867935</v>
      </c>
      <c r="H1448" s="0" t="n">
        <v>8.005249356</v>
      </c>
      <c r="I1448" s="0" t="n">
        <v>20.4629354049091</v>
      </c>
      <c r="J1448" s="0" t="n">
        <v>130.009325504884</v>
      </c>
      <c r="K1448" s="0" t="n">
        <v>0.00593973</v>
      </c>
      <c r="L1448" s="0" t="n">
        <v>0.005</v>
      </c>
      <c r="M1448" s="0" t="n">
        <v>0</v>
      </c>
      <c r="N1448" s="0" t="n">
        <v>2.81562779809985</v>
      </c>
      <c r="O1448" s="0" t="n">
        <f aca="false">(N1448/2204.59)*EXP(L1448*M1448)</f>
        <v>0.00127716618423373</v>
      </c>
      <c r="P1448" s="0" t="n">
        <v>0.575296534612654</v>
      </c>
      <c r="Q1448" s="0" t="n">
        <v>0.0436657928861363</v>
      </c>
      <c r="R1448" s="0" t="n">
        <f aca="false">11.8457570192522*(I1448/Hoja4!$BU$2)</f>
        <v>0.24120965148971</v>
      </c>
      <c r="S1448" s="0" t="n">
        <v>1.14894745568521</v>
      </c>
      <c r="T1448" s="0" t="n">
        <v>5.58086552427142E-005</v>
      </c>
      <c r="U1448" s="0" t="n">
        <f aca="false">(SQRT(((P1448/G1448)^2)+((Q1448/H1448)^2)+((R1448/I1448)^2)+((S1448/J1448)^2)+((T1448/K1448)^2)))*O1448</f>
        <v>4.33071729008307E-005</v>
      </c>
      <c r="V1448" s="0" t="n">
        <f aca="false">O1448&gt;U1448</f>
        <v>1</v>
      </c>
      <c r="W1448" s="0" t="n">
        <v>153149.110416129</v>
      </c>
      <c r="X1448" s="0" t="n">
        <v>4.994E-006</v>
      </c>
      <c r="Y1448" s="0" t="n">
        <f aca="false">(W1448*X1448)*EXP(L1448*M1448)</f>
        <v>0.764826657418146</v>
      </c>
      <c r="Z1448" s="0" t="n">
        <v>144587.60673653</v>
      </c>
      <c r="AA1448" s="0" t="n">
        <v>6507.82824848106</v>
      </c>
      <c r="AB1448" s="0" t="n">
        <f aca="false">X1448*0.1</f>
        <v>4.994E-007</v>
      </c>
      <c r="AC1448" s="0" t="n">
        <f aca="false">(SQRT(((AA1448/W1448)^2)+((AB1448/X1448)^2)))*Y1448</f>
        <v>0.0831014698228765</v>
      </c>
      <c r="AD1448" s="0" t="n">
        <v>5.223868284E-006</v>
      </c>
      <c r="AE1448" s="0" t="n">
        <f aca="false">(W1448*AD1448)*EXP(L1448*M1448)</f>
        <v>0.800030780625628</v>
      </c>
      <c r="AF1448" s="0" t="n">
        <v>144587.60673653</v>
      </c>
      <c r="AG1448" s="0" t="n">
        <v>6507.82824848106</v>
      </c>
      <c r="AH1448" s="0" t="n">
        <f aca="false">AD1448*0.1</f>
        <v>5.223868284E-007</v>
      </c>
      <c r="AI1448" s="0" t="n">
        <f aca="false">(SQRT(((AG1448/W1448)^2)+((AH1448/AD1448)^2)))*AE1448</f>
        <v>0.0869265383583316</v>
      </c>
      <c r="AJ1448" s="0" t="n">
        <v>3.02832944E-007</v>
      </c>
      <c r="AK1448" s="0" t="n">
        <f aca="false">(W1448*AJ1448)*EXP(L1448*M1448)</f>
        <v>0.0463785959782973</v>
      </c>
      <c r="AL1448" s="0" t="n">
        <v>144587.60673653</v>
      </c>
      <c r="AM1448" s="0" t="n">
        <v>6507.82824848106</v>
      </c>
      <c r="AN1448" s="0" t="n">
        <f aca="false">AJ1448*0.1</f>
        <v>3.02832944E-008</v>
      </c>
      <c r="AO1448" s="0" t="n">
        <f aca="false">(SQRT(((AM1448/W1448)^2)+((AN1448/AJ1448)^2)))*AK1448</f>
        <v>0.00503921961497574</v>
      </c>
    </row>
    <row r="1449" customFormat="false" ht="15" hidden="false" customHeight="false" outlineLevel="0" collapsed="false">
      <c r="A1449" s="42" t="s">
        <v>650</v>
      </c>
      <c r="B1449" s="32"/>
      <c r="C1449" s="0" t="s">
        <v>2154</v>
      </c>
      <c r="E1449" s="0" t="n">
        <v>6000</v>
      </c>
      <c r="F1449" s="0" t="n">
        <v>5831.72</v>
      </c>
      <c r="G1449" s="0" t="n">
        <f aca="false">(((F1449*3.7852*35.81)/1000)/(H1449^2))*1.2732</f>
        <v>15.7049557698794</v>
      </c>
      <c r="H1449" s="0" t="n">
        <v>8.005249356</v>
      </c>
      <c r="I1449" s="0" t="n">
        <v>6.82479537829406</v>
      </c>
      <c r="J1449" s="0" t="n">
        <v>68.0020357347871</v>
      </c>
      <c r="K1449" s="0" t="n">
        <v>3.9836139795159</v>
      </c>
      <c r="L1449" s="0" t="n">
        <v>0.005</v>
      </c>
      <c r="M1449" s="0" t="n">
        <v>0</v>
      </c>
      <c r="N1449" s="0" t="n">
        <v>256.698404220128</v>
      </c>
      <c r="O1449" s="0" t="n">
        <f aca="false">(N1449/2204.59)*EXP(L1449*M1449)</f>
        <v>0.116438160483413</v>
      </c>
      <c r="P1449" s="0" t="n">
        <v>0.581693626796288</v>
      </c>
      <c r="Q1449" s="0" t="n">
        <v>0.0152723966616018</v>
      </c>
      <c r="R1449" s="0" t="n">
        <f aca="false">32.2690362110918*(I1449/Hoja4!$BA$2)</f>
        <v>0.894199150753909</v>
      </c>
      <c r="S1449" s="0" t="n">
        <v>0.388353619553598</v>
      </c>
      <c r="T1449" s="0" t="n">
        <v>0.0223763331258358</v>
      </c>
      <c r="U1449" s="0" t="n">
        <f aca="false">(SQRT(((P1449/G1449)^2)+((Q1449/H1449)^2)+((R1449/I1449)^2)+((S1449/J1449)^2)+((T1449/K1449)^2)))*O1449</f>
        <v>0.0158828132379667</v>
      </c>
      <c r="V1449" s="0" t="n">
        <f aca="false">O1449&gt;U1449</f>
        <v>1</v>
      </c>
      <c r="W1449" s="0" t="n">
        <v>39800.295703505</v>
      </c>
      <c r="X1449" s="0" t="n">
        <v>4.994E-006</v>
      </c>
      <c r="Y1449" s="0" t="n">
        <f aca="false">(W1449*X1449)*EXP(L1449*M1449)</f>
        <v>0.198762676743304</v>
      </c>
      <c r="Z1449" s="0" t="n">
        <v>1116842.27994909</v>
      </c>
      <c r="AA1449" s="0" t="n">
        <v>804.406580767259</v>
      </c>
      <c r="AB1449" s="0" t="n">
        <f aca="false">X1449*0.1</f>
        <v>4.994E-007</v>
      </c>
      <c r="AC1449" s="0" t="n">
        <f aca="false">(SQRT(((AA1449/W1449)^2)+((AB1449/X1449)^2)))*Y1449</f>
        <v>0.0202781647206758</v>
      </c>
      <c r="AD1449" s="0" t="n">
        <v>5.223868284E-006</v>
      </c>
      <c r="AE1449" s="0" t="n">
        <f aca="false">(W1449*AD1449)*EXP(L1449*M1449)</f>
        <v>0.207911502419361</v>
      </c>
      <c r="AF1449" s="0" t="n">
        <v>1116842.27994909</v>
      </c>
      <c r="AG1449" s="0" t="n">
        <v>804.406580767259</v>
      </c>
      <c r="AH1449" s="0" t="n">
        <f aca="false">AD1449*0.1</f>
        <v>5.223868284E-007</v>
      </c>
      <c r="AI1449" s="0" t="n">
        <f aca="false">(SQRT(((AG1449/W1449)^2)+((AH1449/AD1449)^2)))*AE1449</f>
        <v>0.0212115461638098</v>
      </c>
      <c r="AJ1449" s="0" t="n">
        <v>3.02832944E-007</v>
      </c>
      <c r="AK1449" s="0" t="n">
        <f aca="false">(W1449*AJ1449)*EXP(L1449*M1449)</f>
        <v>0.012052840719963</v>
      </c>
      <c r="AL1449" s="0" t="n">
        <v>1116842.27994909</v>
      </c>
      <c r="AM1449" s="0" t="n">
        <v>804.406580767259</v>
      </c>
      <c r="AN1449" s="0" t="n">
        <f aca="false">AJ1449*0.1</f>
        <v>3.02832944E-008</v>
      </c>
      <c r="AO1449" s="0" t="n">
        <f aca="false">(SQRT(((AM1449/W1449)^2)+((AN1449/AJ1449)^2)))*AK1449</f>
        <v>0.00122965485007593</v>
      </c>
    </row>
    <row r="1450" customFormat="false" ht="15" hidden="false" customHeight="false" outlineLevel="0" collapsed="false">
      <c r="A1450" s="42" t="s">
        <v>650</v>
      </c>
      <c r="B1450" s="40" t="s">
        <v>1982</v>
      </c>
      <c r="C1450" s="0" t="s">
        <v>2122</v>
      </c>
      <c r="E1450" s="0" t="n">
        <v>7796</v>
      </c>
      <c r="F1450" s="0" t="n">
        <v>7742.5</v>
      </c>
      <c r="G1450" s="0" t="n">
        <f aca="false">(((F1450*3.7852*35.81)/1000)/(H1450^2))*1.2732</f>
        <v>20.8507301530752</v>
      </c>
      <c r="H1450" s="0" t="n">
        <v>8.005249356</v>
      </c>
      <c r="I1450" s="0" t="n">
        <v>21.561028054183</v>
      </c>
      <c r="J1450" s="0" t="n">
        <v>68.0016224983599</v>
      </c>
      <c r="K1450" s="0" t="n">
        <v>3.82238500207701</v>
      </c>
      <c r="L1450" s="0" t="n">
        <v>0.005</v>
      </c>
      <c r="M1450" s="0" t="n">
        <v>0</v>
      </c>
      <c r="N1450" s="0" t="n">
        <v>1033.10563237166</v>
      </c>
      <c r="O1450" s="0" t="n">
        <f aca="false">(N1450/2204.59)*EXP(L1450*M1450)</f>
        <v>0.468615766365472</v>
      </c>
      <c r="P1450" s="0" t="n">
        <v>0.575296534612654</v>
      </c>
      <c r="Q1450" s="0" t="n">
        <v>0.0436657928861363</v>
      </c>
      <c r="R1450" s="0" t="n">
        <f aca="false">11.8457570192522*(I1450/Hoja4!$BZ$2)</f>
        <v>0.158982797565982</v>
      </c>
      <c r="S1450" s="0" t="n">
        <v>0.346725101597201</v>
      </c>
      <c r="T1450" s="0" t="n">
        <v>0.0215793379964769</v>
      </c>
      <c r="U1450" s="0" t="n">
        <f aca="false">(SQRT(((P1450/G1450)^2)+((Q1450/H1450)^2)+((R1450/I1450)^2)+((S1450/J1450)^2)+((T1450/K1450)^2)))*O1450</f>
        <v>0.0140839641072539</v>
      </c>
      <c r="V1450" s="0" t="n">
        <f aca="false">O1450&gt;U1450</f>
        <v>1</v>
      </c>
      <c r="W1450" s="0" t="n">
        <v>166936.259709512</v>
      </c>
      <c r="X1450" s="0" t="n">
        <v>4.994E-006</v>
      </c>
      <c r="Y1450" s="0" t="n">
        <f aca="false">(W1450*X1450)*EXP(L1450*M1450)</f>
        <v>0.833679680989301</v>
      </c>
      <c r="Z1450" s="0" t="n">
        <v>79874165.3439532</v>
      </c>
      <c r="AA1450" s="0" t="n">
        <v>3748.14709444969</v>
      </c>
      <c r="AB1450" s="0" t="n">
        <f aca="false">X1450*0.1</f>
        <v>4.994E-007</v>
      </c>
      <c r="AC1450" s="0" t="n">
        <f aca="false">(SQRT(((AA1450/W1450)^2)+((AB1450/X1450)^2)))*Y1450</f>
        <v>0.0854434951317908</v>
      </c>
      <c r="AD1450" s="0" t="n">
        <v>5.223868284E-006</v>
      </c>
      <c r="AE1450" s="0" t="n">
        <f aca="false">(W1450*AD1450)*EXP(L1450*M1450)</f>
        <v>0.872053032546104</v>
      </c>
      <c r="AF1450" s="0" t="n">
        <v>79874165.3439532</v>
      </c>
      <c r="AG1450" s="0" t="n">
        <v>3748.14709444969</v>
      </c>
      <c r="AH1450" s="0" t="n">
        <f aca="false">AD1450*0.1</f>
        <v>5.223868284E-007</v>
      </c>
      <c r="AI1450" s="0" t="n">
        <f aca="false">(SQRT(((AG1450/W1450)^2)+((AH1450/AD1450)^2)))*AE1450</f>
        <v>0.0893763644960093</v>
      </c>
      <c r="AJ1450" s="0" t="n">
        <v>3.02832944E-007</v>
      </c>
      <c r="AK1450" s="0" t="n">
        <f aca="false">(W1450*AJ1450)*EXP(L1450*M1450)</f>
        <v>0.05055379898818</v>
      </c>
      <c r="AL1450" s="0" t="n">
        <v>79874165.3439532</v>
      </c>
      <c r="AM1450" s="0" t="n">
        <v>3748.14709444969</v>
      </c>
      <c r="AN1450" s="0" t="n">
        <f aca="false">AJ1450*0.1</f>
        <v>3.02832944E-008</v>
      </c>
      <c r="AO1450" s="0" t="n">
        <f aca="false">(SQRT(((AM1450/W1450)^2)+((AN1450/AJ1450)^2)))*AK1450</f>
        <v>0.00518123852150778</v>
      </c>
    </row>
    <row r="1451" customFormat="false" ht="15" hidden="false" customHeight="false" outlineLevel="0" collapsed="false">
      <c r="A1451" s="42" t="s">
        <v>650</v>
      </c>
      <c r="B1451" s="32"/>
      <c r="C1451" s="0" t="s">
        <v>2122</v>
      </c>
      <c r="E1451" s="0" t="n">
        <v>10500</v>
      </c>
      <c r="F1451" s="0" t="n">
        <v>10607</v>
      </c>
      <c r="G1451" s="0" t="n">
        <f aca="false">(((F1451*3.7852*35.81)/1000)/(H1451^2))*1.2732</f>
        <v>27.2102328284945</v>
      </c>
      <c r="H1451" s="0" t="n">
        <v>8.20209975</v>
      </c>
      <c r="I1451" s="0" t="n">
        <v>21.5060181173616</v>
      </c>
      <c r="J1451" s="0" t="n">
        <v>68.0016224983599</v>
      </c>
      <c r="K1451" s="0" t="n">
        <v>3.82238500207701</v>
      </c>
      <c r="L1451" s="0" t="n">
        <v>0.005</v>
      </c>
      <c r="M1451" s="0" t="n">
        <v>0</v>
      </c>
      <c r="N1451" s="0" t="n">
        <v>1411.71369206502</v>
      </c>
      <c r="O1451" s="0" t="n">
        <f aca="false">(N1451/2204.59)*EXP(L1451*M1451)</f>
        <v>0.640352034648173</v>
      </c>
      <c r="P1451" s="0" t="n">
        <v>0.693948706618423</v>
      </c>
      <c r="Q1451" s="0" t="n">
        <v>0.0696754411027923</v>
      </c>
      <c r="R1451" s="0" t="n">
        <f aca="false">30.3818643031628*(I1451/Hoja4!$DS$2)</f>
        <v>0.0518809223271471</v>
      </c>
      <c r="S1451" s="0" t="n">
        <v>0.346725101597201</v>
      </c>
      <c r="T1451" s="0" t="n">
        <v>0.0215793379964769</v>
      </c>
      <c r="U1451" s="0" t="n">
        <f aca="false">(SQRT(((P1451/G1451)^2)+((Q1451/H1451)^2)+((R1451/I1451)^2)+((S1451/J1451)^2)+((T1451/K1451)^2)))*O1451</f>
        <v>0.0179557458077209</v>
      </c>
      <c r="V1451" s="0" t="n">
        <f aca="false">O1451&gt;U1451</f>
        <v>1</v>
      </c>
      <c r="W1451" s="0" t="n">
        <v>228114.334170855</v>
      </c>
      <c r="X1451" s="0" t="n">
        <v>4.994E-006</v>
      </c>
      <c r="Y1451" s="0" t="n">
        <f aca="false">(W1451*X1451)*EXP(L1451*M1451)</f>
        <v>1.13920298484925</v>
      </c>
      <c r="Z1451" s="0" t="n">
        <v>79874165.3439532</v>
      </c>
      <c r="AA1451" s="0" t="n">
        <v>3748.14709444969</v>
      </c>
      <c r="AB1451" s="0" t="n">
        <f aca="false">X1451*0.1</f>
        <v>4.994E-007</v>
      </c>
      <c r="AC1451" s="0" t="n">
        <f aca="false">(SQRT(((AA1451/W1451)^2)+((AB1451/X1451)^2)))*Y1451</f>
        <v>0.115447854732284</v>
      </c>
      <c r="AD1451" s="0" t="n">
        <v>5.223868284E-006</v>
      </c>
      <c r="AE1451" s="0" t="n">
        <f aca="false">(W1451*AD1451)*EXP(L1451*M1451)</f>
        <v>1.19163923540091</v>
      </c>
      <c r="AF1451" s="0" t="n">
        <v>79874165.3439532</v>
      </c>
      <c r="AG1451" s="0" t="n">
        <v>3748.14709444969</v>
      </c>
      <c r="AH1451" s="0" t="n">
        <f aca="false">AD1451*0.1</f>
        <v>5.223868284E-007</v>
      </c>
      <c r="AI1451" s="0" t="n">
        <f aca="false">(SQRT(((AG1451/W1451)^2)+((AH1451/AD1451)^2)))*AE1451</f>
        <v>0.120761791508173</v>
      </c>
      <c r="AJ1451" s="0" t="n">
        <v>3.02832944E-007</v>
      </c>
      <c r="AK1451" s="0" t="n">
        <f aca="false">(W1451*AJ1451)*EXP(L1451*M1451)</f>
        <v>0.0690805353855598</v>
      </c>
      <c r="AL1451" s="0" t="n">
        <v>79874165.3439532</v>
      </c>
      <c r="AM1451" s="0" t="n">
        <v>3748.14709444969</v>
      </c>
      <c r="AN1451" s="0" t="n">
        <f aca="false">AJ1451*0.1</f>
        <v>3.02832944E-008</v>
      </c>
      <c r="AO1451" s="0" t="n">
        <f aca="false">(SQRT(((AM1451/W1451)^2)+((AN1451/AJ1451)^2)))*AK1451</f>
        <v>0.0070006835656912</v>
      </c>
    </row>
    <row r="1452" customFormat="false" ht="15" hidden="false" customHeight="false" outlineLevel="0" collapsed="false">
      <c r="A1452" s="42" t="s">
        <v>650</v>
      </c>
      <c r="B1452" s="32"/>
      <c r="C1452" s="0" t="s">
        <v>2153</v>
      </c>
      <c r="E1452" s="0" t="n">
        <v>7300</v>
      </c>
      <c r="F1452" s="0" t="n">
        <v>7484.22</v>
      </c>
      <c r="G1452" s="0" t="n">
        <f aca="false">(((F1452*3.7852*35.81)/1000)/(H1452^2))*1.2732</f>
        <v>20.1551761867935</v>
      </c>
      <c r="H1452" s="0" t="n">
        <v>8.005249356</v>
      </c>
      <c r="I1452" s="0" t="n">
        <v>20.4629354049091</v>
      </c>
      <c r="J1452" s="0" t="n">
        <v>130.009325504884</v>
      </c>
      <c r="K1452" s="0" t="n">
        <v>0.00593973</v>
      </c>
      <c r="L1452" s="0" t="n">
        <v>0.005</v>
      </c>
      <c r="M1452" s="0" t="n">
        <v>0</v>
      </c>
      <c r="N1452" s="0" t="n">
        <v>2.81562779809985</v>
      </c>
      <c r="O1452" s="0" t="n">
        <f aca="false">(N1452/2204.59)*EXP(L1452*M1452)</f>
        <v>0.00127716618423373</v>
      </c>
      <c r="P1452" s="0" t="n">
        <v>0.575296534612654</v>
      </c>
      <c r="Q1452" s="0" t="n">
        <v>0.0436657928861363</v>
      </c>
      <c r="R1452" s="0" t="n">
        <f aca="false">11.8457570192522*(I1452/Hoja4!$BU$2)</f>
        <v>0.24120965148971</v>
      </c>
      <c r="S1452" s="0" t="n">
        <v>1.14894745568521</v>
      </c>
      <c r="T1452" s="0" t="n">
        <v>5.58086552427142E-005</v>
      </c>
      <c r="U1452" s="0" t="n">
        <f aca="false">(SQRT(((P1452/G1452)^2)+((Q1452/H1452)^2)+((R1452/I1452)^2)+((S1452/J1452)^2)+((T1452/K1452)^2)))*O1452</f>
        <v>4.33071729008307E-005</v>
      </c>
      <c r="V1452" s="0" t="n">
        <f aca="false">O1452&gt;U1452</f>
        <v>1</v>
      </c>
      <c r="W1452" s="0" t="n">
        <v>153149.110416129</v>
      </c>
      <c r="X1452" s="0" t="n">
        <v>4.994E-006</v>
      </c>
      <c r="Y1452" s="0" t="n">
        <f aca="false">(W1452*X1452)*EXP(L1452*M1452)</f>
        <v>0.764826657418146</v>
      </c>
      <c r="Z1452" s="0" t="n">
        <v>144587.60673653</v>
      </c>
      <c r="AA1452" s="0" t="n">
        <v>6507.82824848106</v>
      </c>
      <c r="AB1452" s="0" t="n">
        <f aca="false">X1452*0.1</f>
        <v>4.994E-007</v>
      </c>
      <c r="AC1452" s="0" t="n">
        <f aca="false">(SQRT(((AA1452/W1452)^2)+((AB1452/X1452)^2)))*Y1452</f>
        <v>0.0831014698228765</v>
      </c>
      <c r="AD1452" s="0" t="n">
        <v>5.223868284E-006</v>
      </c>
      <c r="AE1452" s="0" t="n">
        <f aca="false">(W1452*AD1452)*EXP(L1452*M1452)</f>
        <v>0.800030780625628</v>
      </c>
      <c r="AF1452" s="0" t="n">
        <v>144587.60673653</v>
      </c>
      <c r="AG1452" s="0" t="n">
        <v>6507.82824848106</v>
      </c>
      <c r="AH1452" s="0" t="n">
        <f aca="false">AD1452*0.1</f>
        <v>5.223868284E-007</v>
      </c>
      <c r="AI1452" s="0" t="n">
        <f aca="false">(SQRT(((AG1452/W1452)^2)+((AH1452/AD1452)^2)))*AE1452</f>
        <v>0.0869265383583316</v>
      </c>
      <c r="AJ1452" s="0" t="n">
        <v>3.02832944E-007</v>
      </c>
      <c r="AK1452" s="0" t="n">
        <f aca="false">(W1452*AJ1452)*EXP(L1452*M1452)</f>
        <v>0.0463785959782973</v>
      </c>
      <c r="AL1452" s="0" t="n">
        <v>144587.60673653</v>
      </c>
      <c r="AM1452" s="0" t="n">
        <v>6507.82824848106</v>
      </c>
      <c r="AN1452" s="0" t="n">
        <f aca="false">AJ1452*0.1</f>
        <v>3.02832944E-008</v>
      </c>
      <c r="AO1452" s="0" t="n">
        <f aca="false">(SQRT(((AM1452/W1452)^2)+((AN1452/AJ1452)^2)))*AK1452</f>
        <v>0.00503921961497574</v>
      </c>
    </row>
    <row r="1453" customFormat="false" ht="15" hidden="false" customHeight="false" outlineLevel="0" collapsed="false">
      <c r="A1453" s="42" t="s">
        <v>650</v>
      </c>
      <c r="B1453" s="32"/>
      <c r="C1453" s="0" t="s">
        <v>2154</v>
      </c>
      <c r="E1453" s="0" t="n">
        <v>6000</v>
      </c>
      <c r="F1453" s="0" t="n">
        <v>5831.72</v>
      </c>
      <c r="G1453" s="0" t="n">
        <f aca="false">(((F1453*3.7852*35.81)/1000)/(H1453^2))*1.2732</f>
        <v>15.7049557698794</v>
      </c>
      <c r="H1453" s="0" t="n">
        <v>8.005249356</v>
      </c>
      <c r="I1453" s="0" t="n">
        <v>6.82479537829406</v>
      </c>
      <c r="J1453" s="0" t="n">
        <v>68.0020357347871</v>
      </c>
      <c r="K1453" s="0" t="n">
        <v>3.9836139795159</v>
      </c>
      <c r="L1453" s="0" t="n">
        <v>0.005</v>
      </c>
      <c r="M1453" s="0" t="n">
        <v>0</v>
      </c>
      <c r="N1453" s="0" t="n">
        <v>256.698404220128</v>
      </c>
      <c r="O1453" s="0" t="n">
        <f aca="false">(N1453/2204.59)*EXP(L1453*M1453)</f>
        <v>0.116438160483413</v>
      </c>
      <c r="P1453" s="0" t="n">
        <v>0.581693626796288</v>
      </c>
      <c r="Q1453" s="0" t="n">
        <v>0.0152723966616018</v>
      </c>
      <c r="R1453" s="0" t="n">
        <f aca="false">32.2690362110918*(I1453/Hoja4!$BA$2)</f>
        <v>0.894199150753909</v>
      </c>
      <c r="S1453" s="0" t="n">
        <v>0.388353619553598</v>
      </c>
      <c r="T1453" s="0" t="n">
        <v>0.0223763331258358</v>
      </c>
      <c r="U1453" s="0" t="n">
        <f aca="false">(SQRT(((P1453/G1453)^2)+((Q1453/H1453)^2)+((R1453/I1453)^2)+((S1453/J1453)^2)+((T1453/K1453)^2)))*O1453</f>
        <v>0.0158828132379667</v>
      </c>
      <c r="V1453" s="0" t="n">
        <f aca="false">O1453&gt;U1453</f>
        <v>1</v>
      </c>
      <c r="W1453" s="0" t="n">
        <v>39800.295703505</v>
      </c>
      <c r="X1453" s="0" t="n">
        <v>4.994E-006</v>
      </c>
      <c r="Y1453" s="0" t="n">
        <f aca="false">(W1453*X1453)*EXP(L1453*M1453)</f>
        <v>0.198762676743304</v>
      </c>
      <c r="Z1453" s="0" t="n">
        <v>1116842.27994909</v>
      </c>
      <c r="AA1453" s="0" t="n">
        <v>804.406580767259</v>
      </c>
      <c r="AB1453" s="0" t="n">
        <f aca="false">X1453*0.1</f>
        <v>4.994E-007</v>
      </c>
      <c r="AC1453" s="0" t="n">
        <f aca="false">(SQRT(((AA1453/W1453)^2)+((AB1453/X1453)^2)))*Y1453</f>
        <v>0.0202781647206758</v>
      </c>
      <c r="AD1453" s="0" t="n">
        <v>5.223868284E-006</v>
      </c>
      <c r="AE1453" s="0" t="n">
        <f aca="false">(W1453*AD1453)*EXP(L1453*M1453)</f>
        <v>0.207911502419361</v>
      </c>
      <c r="AF1453" s="0" t="n">
        <v>1116842.27994909</v>
      </c>
      <c r="AG1453" s="0" t="n">
        <v>804.406580767259</v>
      </c>
      <c r="AH1453" s="0" t="n">
        <f aca="false">AD1453*0.1</f>
        <v>5.223868284E-007</v>
      </c>
      <c r="AI1453" s="0" t="n">
        <f aca="false">(SQRT(((AG1453/W1453)^2)+((AH1453/AD1453)^2)))*AE1453</f>
        <v>0.0212115461638098</v>
      </c>
      <c r="AJ1453" s="0" t="n">
        <v>3.02832944E-007</v>
      </c>
      <c r="AK1453" s="0" t="n">
        <f aca="false">(W1453*AJ1453)*EXP(L1453*M1453)</f>
        <v>0.012052840719963</v>
      </c>
      <c r="AL1453" s="0" t="n">
        <v>1116842.27994909</v>
      </c>
      <c r="AM1453" s="0" t="n">
        <v>804.406580767259</v>
      </c>
      <c r="AN1453" s="0" t="n">
        <f aca="false">AJ1453*0.1</f>
        <v>3.02832944E-008</v>
      </c>
      <c r="AO1453" s="0" t="n">
        <f aca="false">(SQRT(((AM1453/W1453)^2)+((AN1453/AJ1453)^2)))*AK1453</f>
        <v>0.00122965485007593</v>
      </c>
    </row>
    <row r="1454" customFormat="false" ht="15" hidden="false" customHeight="false" outlineLevel="0" collapsed="false">
      <c r="A1454" s="42" t="s">
        <v>650</v>
      </c>
      <c r="B1454" s="40" t="s">
        <v>1985</v>
      </c>
      <c r="C1454" s="0" t="s">
        <v>2122</v>
      </c>
      <c r="E1454" s="0" t="n">
        <v>7796</v>
      </c>
      <c r="F1454" s="0" t="n">
        <v>7742.5</v>
      </c>
      <c r="G1454" s="0" t="n">
        <f aca="false">(((F1454*3.7852*35.81)/1000)/(H1454^2))*1.2732</f>
        <v>20.8507301530752</v>
      </c>
      <c r="H1454" s="0" t="n">
        <v>8.005249356</v>
      </c>
      <c r="I1454" s="0" t="n">
        <v>21.561028054183</v>
      </c>
      <c r="J1454" s="0" t="n">
        <v>68.0016224983599</v>
      </c>
      <c r="K1454" s="0" t="n">
        <v>3.82238500207701</v>
      </c>
      <c r="L1454" s="0" t="n">
        <v>0.005</v>
      </c>
      <c r="M1454" s="0" t="n">
        <v>0</v>
      </c>
      <c r="N1454" s="0" t="n">
        <v>1033.10563237166</v>
      </c>
      <c r="O1454" s="0" t="n">
        <f aca="false">(N1454/2204.59)*EXP(L1454*M1454)</f>
        <v>0.468615766365472</v>
      </c>
      <c r="P1454" s="0" t="n">
        <v>0.575296534612654</v>
      </c>
      <c r="Q1454" s="0" t="n">
        <v>0.0436657928861363</v>
      </c>
      <c r="R1454" s="0" t="n">
        <f aca="false">11.8457570192522*(I1454/Hoja4!$BZ$2)</f>
        <v>0.158982797565982</v>
      </c>
      <c r="S1454" s="0" t="n">
        <v>0.346725101597201</v>
      </c>
      <c r="T1454" s="0" t="n">
        <v>0.0215793379964769</v>
      </c>
      <c r="U1454" s="0" t="n">
        <f aca="false">(SQRT(((P1454/G1454)^2)+((Q1454/H1454)^2)+((R1454/I1454)^2)+((S1454/J1454)^2)+((T1454/K1454)^2)))*O1454</f>
        <v>0.0140839641072539</v>
      </c>
      <c r="V1454" s="0" t="n">
        <f aca="false">O1454&gt;U1454</f>
        <v>1</v>
      </c>
      <c r="W1454" s="0" t="n">
        <v>166936.259709512</v>
      </c>
      <c r="X1454" s="0" t="n">
        <v>4.994E-006</v>
      </c>
      <c r="Y1454" s="0" t="n">
        <f aca="false">(W1454*X1454)*EXP(L1454*M1454)</f>
        <v>0.833679680989301</v>
      </c>
      <c r="Z1454" s="0" t="n">
        <v>79874165.3439532</v>
      </c>
      <c r="AA1454" s="0" t="n">
        <v>3748.14709444969</v>
      </c>
      <c r="AB1454" s="0" t="n">
        <f aca="false">X1454*0.1</f>
        <v>4.994E-007</v>
      </c>
      <c r="AC1454" s="0" t="n">
        <f aca="false">(SQRT(((AA1454/W1454)^2)+((AB1454/X1454)^2)))*Y1454</f>
        <v>0.0854434951317908</v>
      </c>
      <c r="AD1454" s="0" t="n">
        <v>5.223868284E-006</v>
      </c>
      <c r="AE1454" s="0" t="n">
        <f aca="false">(W1454*AD1454)*EXP(L1454*M1454)</f>
        <v>0.872053032546104</v>
      </c>
      <c r="AF1454" s="0" t="n">
        <v>79874165.3439532</v>
      </c>
      <c r="AG1454" s="0" t="n">
        <v>3748.14709444969</v>
      </c>
      <c r="AH1454" s="0" t="n">
        <f aca="false">AD1454*0.1</f>
        <v>5.223868284E-007</v>
      </c>
      <c r="AI1454" s="0" t="n">
        <f aca="false">(SQRT(((AG1454/W1454)^2)+((AH1454/AD1454)^2)))*AE1454</f>
        <v>0.0893763644960093</v>
      </c>
      <c r="AJ1454" s="0" t="n">
        <v>3.02832944E-007</v>
      </c>
      <c r="AK1454" s="0" t="n">
        <f aca="false">(W1454*AJ1454)*EXP(L1454*M1454)</f>
        <v>0.05055379898818</v>
      </c>
      <c r="AL1454" s="0" t="n">
        <v>79874165.3439532</v>
      </c>
      <c r="AM1454" s="0" t="n">
        <v>3748.14709444969</v>
      </c>
      <c r="AN1454" s="0" t="n">
        <f aca="false">AJ1454*0.1</f>
        <v>3.02832944E-008</v>
      </c>
      <c r="AO1454" s="0" t="n">
        <f aca="false">(SQRT(((AM1454/W1454)^2)+((AN1454/AJ1454)^2)))*AK1454</f>
        <v>0.00518123852150778</v>
      </c>
    </row>
    <row r="1455" customFormat="false" ht="15" hidden="false" customHeight="false" outlineLevel="0" collapsed="false">
      <c r="A1455" s="42" t="s">
        <v>650</v>
      </c>
      <c r="B1455" s="32"/>
      <c r="C1455" s="0" t="s">
        <v>2122</v>
      </c>
      <c r="E1455" s="0" t="n">
        <v>10500</v>
      </c>
      <c r="F1455" s="0" t="n">
        <v>10607</v>
      </c>
      <c r="G1455" s="0" t="n">
        <f aca="false">(((F1455*3.7852*35.81)/1000)/(H1455^2))*1.2732</f>
        <v>27.2102328284945</v>
      </c>
      <c r="H1455" s="0" t="n">
        <v>8.20209975</v>
      </c>
      <c r="I1455" s="0" t="n">
        <v>21.5060181173616</v>
      </c>
      <c r="J1455" s="0" t="n">
        <v>68.0016224983599</v>
      </c>
      <c r="K1455" s="0" t="n">
        <v>3.82238500207701</v>
      </c>
      <c r="L1455" s="0" t="n">
        <v>0.005</v>
      </c>
      <c r="M1455" s="0" t="n">
        <v>0</v>
      </c>
      <c r="N1455" s="0" t="n">
        <v>1411.71369206502</v>
      </c>
      <c r="O1455" s="0" t="n">
        <f aca="false">(N1455/2204.59)*EXP(L1455*M1455)</f>
        <v>0.640352034648173</v>
      </c>
      <c r="P1455" s="0" t="n">
        <v>0.693948706618423</v>
      </c>
      <c r="Q1455" s="0" t="n">
        <v>0.0696754411027923</v>
      </c>
      <c r="R1455" s="0" t="n">
        <f aca="false">30.3818643031628*(I1455/Hoja4!$DS$2)</f>
        <v>0.0518809223271471</v>
      </c>
      <c r="S1455" s="0" t="n">
        <v>0.346725101597201</v>
      </c>
      <c r="T1455" s="0" t="n">
        <v>0.0215793379964769</v>
      </c>
      <c r="U1455" s="0" t="n">
        <f aca="false">(SQRT(((P1455/G1455)^2)+((Q1455/H1455)^2)+((R1455/I1455)^2)+((S1455/J1455)^2)+((T1455/K1455)^2)))*O1455</f>
        <v>0.0179557458077209</v>
      </c>
      <c r="V1455" s="0" t="n">
        <f aca="false">O1455&gt;U1455</f>
        <v>1</v>
      </c>
      <c r="W1455" s="0" t="n">
        <v>228114.334170855</v>
      </c>
      <c r="X1455" s="0" t="n">
        <v>4.994E-006</v>
      </c>
      <c r="Y1455" s="0" t="n">
        <f aca="false">(W1455*X1455)*EXP(L1455*M1455)</f>
        <v>1.13920298484925</v>
      </c>
      <c r="Z1455" s="0" t="n">
        <v>79874165.3439532</v>
      </c>
      <c r="AA1455" s="0" t="n">
        <v>3748.14709444969</v>
      </c>
      <c r="AB1455" s="0" t="n">
        <f aca="false">X1455*0.1</f>
        <v>4.994E-007</v>
      </c>
      <c r="AC1455" s="0" t="n">
        <f aca="false">(SQRT(((AA1455/W1455)^2)+((AB1455/X1455)^2)))*Y1455</f>
        <v>0.115447854732284</v>
      </c>
      <c r="AD1455" s="0" t="n">
        <v>5.223868284E-006</v>
      </c>
      <c r="AE1455" s="0" t="n">
        <f aca="false">(W1455*AD1455)*EXP(L1455*M1455)</f>
        <v>1.19163923540091</v>
      </c>
      <c r="AF1455" s="0" t="n">
        <v>79874165.3439532</v>
      </c>
      <c r="AG1455" s="0" t="n">
        <v>3748.14709444969</v>
      </c>
      <c r="AH1455" s="0" t="n">
        <f aca="false">AD1455*0.1</f>
        <v>5.223868284E-007</v>
      </c>
      <c r="AI1455" s="0" t="n">
        <f aca="false">(SQRT(((AG1455/W1455)^2)+((AH1455/AD1455)^2)))*AE1455</f>
        <v>0.120761791508173</v>
      </c>
      <c r="AJ1455" s="0" t="n">
        <v>3.02832944E-007</v>
      </c>
      <c r="AK1455" s="0" t="n">
        <f aca="false">(W1455*AJ1455)*EXP(L1455*M1455)</f>
        <v>0.0690805353855598</v>
      </c>
      <c r="AL1455" s="0" t="n">
        <v>79874165.3439532</v>
      </c>
      <c r="AM1455" s="0" t="n">
        <v>3748.14709444969</v>
      </c>
      <c r="AN1455" s="0" t="n">
        <f aca="false">AJ1455*0.1</f>
        <v>3.02832944E-008</v>
      </c>
      <c r="AO1455" s="0" t="n">
        <f aca="false">(SQRT(((AM1455/W1455)^2)+((AN1455/AJ1455)^2)))*AK1455</f>
        <v>0.0070006835656912</v>
      </c>
    </row>
    <row r="1456" customFormat="false" ht="15" hidden="false" customHeight="false" outlineLevel="0" collapsed="false">
      <c r="A1456" s="42" t="s">
        <v>650</v>
      </c>
      <c r="B1456" s="32"/>
      <c r="C1456" s="0" t="s">
        <v>2153</v>
      </c>
      <c r="E1456" s="0" t="n">
        <v>7300</v>
      </c>
      <c r="F1456" s="0" t="n">
        <v>7484.22</v>
      </c>
      <c r="G1456" s="0" t="n">
        <f aca="false">(((F1456*3.7852*35.81)/1000)/(H1456^2))*1.2732</f>
        <v>20.1551761867935</v>
      </c>
      <c r="H1456" s="0" t="n">
        <v>8.005249356</v>
      </c>
      <c r="I1456" s="0" t="n">
        <v>20.4629354049091</v>
      </c>
      <c r="J1456" s="0" t="n">
        <v>130.009325504884</v>
      </c>
      <c r="K1456" s="0" t="n">
        <v>0.00593973</v>
      </c>
      <c r="L1456" s="0" t="n">
        <v>0.005</v>
      </c>
      <c r="M1456" s="0" t="n">
        <v>0</v>
      </c>
      <c r="N1456" s="0" t="n">
        <v>2.81562779809985</v>
      </c>
      <c r="O1456" s="0" t="n">
        <f aca="false">(N1456/2204.59)*EXP(L1456*M1456)</f>
        <v>0.00127716618423373</v>
      </c>
      <c r="P1456" s="0" t="n">
        <v>0.575296534612654</v>
      </c>
      <c r="Q1456" s="0" t="n">
        <v>0.0436657928861363</v>
      </c>
      <c r="R1456" s="0" t="n">
        <f aca="false">11.8457570192522*(I1456/Hoja4!$BU$2)</f>
        <v>0.24120965148971</v>
      </c>
      <c r="S1456" s="0" t="n">
        <v>1.14894745568521</v>
      </c>
      <c r="T1456" s="0" t="n">
        <v>5.58086552427142E-005</v>
      </c>
      <c r="U1456" s="0" t="n">
        <f aca="false">(SQRT(((P1456/G1456)^2)+((Q1456/H1456)^2)+((R1456/I1456)^2)+((S1456/J1456)^2)+((T1456/K1456)^2)))*O1456</f>
        <v>4.33071729008307E-005</v>
      </c>
      <c r="V1456" s="0" t="n">
        <f aca="false">O1456&gt;U1456</f>
        <v>1</v>
      </c>
      <c r="W1456" s="0" t="n">
        <v>153149.110416129</v>
      </c>
      <c r="X1456" s="0" t="n">
        <v>4.994E-006</v>
      </c>
      <c r="Y1456" s="0" t="n">
        <f aca="false">(W1456*X1456)*EXP(L1456*M1456)</f>
        <v>0.764826657418146</v>
      </c>
      <c r="Z1456" s="0" t="n">
        <v>144587.60673653</v>
      </c>
      <c r="AA1456" s="0" t="n">
        <v>6507.82824848106</v>
      </c>
      <c r="AB1456" s="0" t="n">
        <f aca="false">X1456*0.1</f>
        <v>4.994E-007</v>
      </c>
      <c r="AC1456" s="0" t="n">
        <f aca="false">(SQRT(((AA1456/W1456)^2)+((AB1456/X1456)^2)))*Y1456</f>
        <v>0.0831014698228765</v>
      </c>
      <c r="AD1456" s="0" t="n">
        <v>5.223868284E-006</v>
      </c>
      <c r="AE1456" s="0" t="n">
        <f aca="false">(W1456*AD1456)*EXP(L1456*M1456)</f>
        <v>0.800030780625628</v>
      </c>
      <c r="AF1456" s="0" t="n">
        <v>144587.60673653</v>
      </c>
      <c r="AG1456" s="0" t="n">
        <v>6507.82824848106</v>
      </c>
      <c r="AH1456" s="0" t="n">
        <f aca="false">AD1456*0.1</f>
        <v>5.223868284E-007</v>
      </c>
      <c r="AI1456" s="0" t="n">
        <f aca="false">(SQRT(((AG1456/W1456)^2)+((AH1456/AD1456)^2)))*AE1456</f>
        <v>0.0869265383583316</v>
      </c>
      <c r="AJ1456" s="0" t="n">
        <v>3.02832944E-007</v>
      </c>
      <c r="AK1456" s="0" t="n">
        <f aca="false">(W1456*AJ1456)*EXP(L1456*M1456)</f>
        <v>0.0463785959782973</v>
      </c>
      <c r="AL1456" s="0" t="n">
        <v>144587.60673653</v>
      </c>
      <c r="AM1456" s="0" t="n">
        <v>6507.82824848106</v>
      </c>
      <c r="AN1456" s="0" t="n">
        <f aca="false">AJ1456*0.1</f>
        <v>3.02832944E-008</v>
      </c>
      <c r="AO1456" s="0" t="n">
        <f aca="false">(SQRT(((AM1456/W1456)^2)+((AN1456/AJ1456)^2)))*AK1456</f>
        <v>0.00503921961497574</v>
      </c>
    </row>
    <row r="1457" customFormat="false" ht="15" hidden="false" customHeight="false" outlineLevel="0" collapsed="false">
      <c r="A1457" s="42" t="s">
        <v>650</v>
      </c>
      <c r="B1457" s="32"/>
      <c r="C1457" s="0" t="s">
        <v>2154</v>
      </c>
      <c r="E1457" s="0" t="n">
        <v>6000</v>
      </c>
      <c r="F1457" s="0" t="n">
        <v>5831.72</v>
      </c>
      <c r="G1457" s="0" t="n">
        <f aca="false">(((F1457*3.7852*35.81)/1000)/(H1457^2))*1.2732</f>
        <v>15.7049557698794</v>
      </c>
      <c r="H1457" s="0" t="n">
        <v>8.005249356</v>
      </c>
      <c r="I1457" s="0" t="n">
        <v>6.82479537829406</v>
      </c>
      <c r="J1457" s="0" t="n">
        <v>68.0020357347871</v>
      </c>
      <c r="K1457" s="0" t="n">
        <v>3.9836139795159</v>
      </c>
      <c r="L1457" s="0" t="n">
        <v>0.005</v>
      </c>
      <c r="M1457" s="0" t="n">
        <v>0</v>
      </c>
      <c r="N1457" s="0" t="n">
        <v>256.698404220128</v>
      </c>
      <c r="O1457" s="0" t="n">
        <f aca="false">(N1457/2204.59)*EXP(L1457*M1457)</f>
        <v>0.116438160483413</v>
      </c>
      <c r="P1457" s="0" t="n">
        <v>0.581693626796288</v>
      </c>
      <c r="Q1457" s="0" t="n">
        <v>0.0152723966616018</v>
      </c>
      <c r="R1457" s="0" t="n">
        <f aca="false">32.2690362110918*(I1457/Hoja4!$BA$2)</f>
        <v>0.894199150753909</v>
      </c>
      <c r="S1457" s="0" t="n">
        <v>0.388353619553598</v>
      </c>
      <c r="T1457" s="0" t="n">
        <v>0.0223763331258358</v>
      </c>
      <c r="U1457" s="0" t="n">
        <f aca="false">(SQRT(((P1457/G1457)^2)+((Q1457/H1457)^2)+((R1457/I1457)^2)+((S1457/J1457)^2)+((T1457/K1457)^2)))*O1457</f>
        <v>0.0158828132379667</v>
      </c>
      <c r="V1457" s="0" t="n">
        <f aca="false">O1457&gt;U1457</f>
        <v>1</v>
      </c>
      <c r="W1457" s="0" t="n">
        <v>39800.295703505</v>
      </c>
      <c r="X1457" s="0" t="n">
        <v>4.994E-006</v>
      </c>
      <c r="Y1457" s="0" t="n">
        <f aca="false">(W1457*X1457)*EXP(L1457*M1457)</f>
        <v>0.198762676743304</v>
      </c>
      <c r="Z1457" s="0" t="n">
        <v>1116842.27994909</v>
      </c>
      <c r="AA1457" s="0" t="n">
        <v>804.406580767259</v>
      </c>
      <c r="AB1457" s="0" t="n">
        <f aca="false">X1457*0.1</f>
        <v>4.994E-007</v>
      </c>
      <c r="AC1457" s="0" t="n">
        <f aca="false">(SQRT(((AA1457/W1457)^2)+((AB1457/X1457)^2)))*Y1457</f>
        <v>0.0202781647206758</v>
      </c>
      <c r="AD1457" s="0" t="n">
        <v>5.223868284E-006</v>
      </c>
      <c r="AE1457" s="0" t="n">
        <f aca="false">(W1457*AD1457)*EXP(L1457*M1457)</f>
        <v>0.207911502419361</v>
      </c>
      <c r="AF1457" s="0" t="n">
        <v>1116842.27994909</v>
      </c>
      <c r="AG1457" s="0" t="n">
        <v>804.406580767259</v>
      </c>
      <c r="AH1457" s="0" t="n">
        <f aca="false">AD1457*0.1</f>
        <v>5.223868284E-007</v>
      </c>
      <c r="AI1457" s="0" t="n">
        <f aca="false">(SQRT(((AG1457/W1457)^2)+((AH1457/AD1457)^2)))*AE1457</f>
        <v>0.0212115461638098</v>
      </c>
      <c r="AJ1457" s="0" t="n">
        <v>3.02832944E-007</v>
      </c>
      <c r="AK1457" s="0" t="n">
        <f aca="false">(W1457*AJ1457)*EXP(L1457*M1457)</f>
        <v>0.012052840719963</v>
      </c>
      <c r="AL1457" s="0" t="n">
        <v>1116842.27994909</v>
      </c>
      <c r="AM1457" s="0" t="n">
        <v>804.406580767259</v>
      </c>
      <c r="AN1457" s="0" t="n">
        <f aca="false">AJ1457*0.1</f>
        <v>3.02832944E-008</v>
      </c>
      <c r="AO1457" s="0" t="n">
        <f aca="false">(SQRT(((AM1457/W1457)^2)+((AN1457/AJ1457)^2)))*AK1457</f>
        <v>0.00122965485007593</v>
      </c>
    </row>
    <row r="1458" customFormat="false" ht="15" hidden="false" customHeight="false" outlineLevel="0" collapsed="false">
      <c r="A1458" s="42" t="s">
        <v>650</v>
      </c>
      <c r="B1458" s="40" t="s">
        <v>1989</v>
      </c>
      <c r="C1458" s="0" t="s">
        <v>2122</v>
      </c>
      <c r="E1458" s="0" t="n">
        <v>7796</v>
      </c>
      <c r="F1458" s="0" t="n">
        <v>7742.5</v>
      </c>
      <c r="G1458" s="0" t="n">
        <f aca="false">(((F1458*3.7852*35.81)/1000)/(H1458^2))*1.2732</f>
        <v>20.8507301530752</v>
      </c>
      <c r="H1458" s="0" t="n">
        <v>8.005249356</v>
      </c>
      <c r="I1458" s="0" t="n">
        <v>21.561028054183</v>
      </c>
      <c r="J1458" s="0" t="n">
        <v>68.0016224983599</v>
      </c>
      <c r="K1458" s="0" t="n">
        <v>3.82238500207701</v>
      </c>
      <c r="L1458" s="0" t="n">
        <v>0.005</v>
      </c>
      <c r="M1458" s="0" t="n">
        <v>0</v>
      </c>
      <c r="N1458" s="0" t="n">
        <v>1033.10563237166</v>
      </c>
      <c r="O1458" s="0" t="n">
        <f aca="false">(N1458/2204.59)*EXP(L1458*M1458)</f>
        <v>0.468615766365472</v>
      </c>
      <c r="P1458" s="0" t="n">
        <v>0.575296534612654</v>
      </c>
      <c r="Q1458" s="0" t="n">
        <v>0.0436657928861363</v>
      </c>
      <c r="R1458" s="0" t="n">
        <f aca="false">11.8457570192522*(I1458/Hoja4!$BZ$2)</f>
        <v>0.158982797565982</v>
      </c>
      <c r="S1458" s="0" t="n">
        <v>0.346725101597201</v>
      </c>
      <c r="T1458" s="0" t="n">
        <v>0.0215793379964769</v>
      </c>
      <c r="U1458" s="0" t="n">
        <f aca="false">(SQRT(((P1458/G1458)^2)+((Q1458/H1458)^2)+((R1458/I1458)^2)+((S1458/J1458)^2)+((T1458/K1458)^2)))*O1458</f>
        <v>0.0140839641072539</v>
      </c>
      <c r="V1458" s="0" t="n">
        <f aca="false">O1458&gt;U1458</f>
        <v>1</v>
      </c>
      <c r="W1458" s="0" t="n">
        <v>166936.259709512</v>
      </c>
      <c r="X1458" s="0" t="n">
        <v>4.994E-006</v>
      </c>
      <c r="Y1458" s="0" t="n">
        <f aca="false">(W1458*X1458)*EXP(L1458*M1458)</f>
        <v>0.833679680989301</v>
      </c>
      <c r="Z1458" s="0" t="n">
        <v>79874165.3439532</v>
      </c>
      <c r="AA1458" s="0" t="n">
        <v>3748.14709444969</v>
      </c>
      <c r="AB1458" s="0" t="n">
        <f aca="false">X1458*0.1</f>
        <v>4.994E-007</v>
      </c>
      <c r="AC1458" s="0" t="n">
        <f aca="false">(SQRT(((AA1458/W1458)^2)+((AB1458/X1458)^2)))*Y1458</f>
        <v>0.0854434951317908</v>
      </c>
      <c r="AD1458" s="0" t="n">
        <v>5.223868284E-006</v>
      </c>
      <c r="AE1458" s="0" t="n">
        <f aca="false">(W1458*AD1458)*EXP(L1458*M1458)</f>
        <v>0.872053032546104</v>
      </c>
      <c r="AF1458" s="0" t="n">
        <v>79874165.3439532</v>
      </c>
      <c r="AG1458" s="0" t="n">
        <v>3748.14709444969</v>
      </c>
      <c r="AH1458" s="0" t="n">
        <f aca="false">AD1458*0.1</f>
        <v>5.223868284E-007</v>
      </c>
      <c r="AI1458" s="0" t="n">
        <f aca="false">(SQRT(((AG1458/W1458)^2)+((AH1458/AD1458)^2)))*AE1458</f>
        <v>0.0893763644960093</v>
      </c>
      <c r="AJ1458" s="0" t="n">
        <v>3.02832944E-007</v>
      </c>
      <c r="AK1458" s="0" t="n">
        <f aca="false">(W1458*AJ1458)*EXP(L1458*M1458)</f>
        <v>0.05055379898818</v>
      </c>
      <c r="AL1458" s="0" t="n">
        <v>79874165.3439532</v>
      </c>
      <c r="AM1458" s="0" t="n">
        <v>3748.14709444969</v>
      </c>
      <c r="AN1458" s="0" t="n">
        <f aca="false">AJ1458*0.1</f>
        <v>3.02832944E-008</v>
      </c>
      <c r="AO1458" s="0" t="n">
        <f aca="false">(SQRT(((AM1458/W1458)^2)+((AN1458/AJ1458)^2)))*AK1458</f>
        <v>0.00518123852150778</v>
      </c>
    </row>
    <row r="1459" customFormat="false" ht="15" hidden="false" customHeight="false" outlineLevel="0" collapsed="false">
      <c r="A1459" s="42" t="s">
        <v>650</v>
      </c>
      <c r="B1459" s="32"/>
      <c r="C1459" s="0" t="s">
        <v>2122</v>
      </c>
      <c r="E1459" s="0" t="n">
        <v>10500</v>
      </c>
      <c r="F1459" s="0" t="n">
        <v>10607</v>
      </c>
      <c r="G1459" s="0" t="n">
        <f aca="false">(((F1459*3.7852*35.81)/1000)/(H1459^2))*1.2732</f>
        <v>27.2102328284945</v>
      </c>
      <c r="H1459" s="0" t="n">
        <v>8.20209975</v>
      </c>
      <c r="I1459" s="0" t="n">
        <v>21.5060181173616</v>
      </c>
      <c r="J1459" s="0" t="n">
        <v>68.0016224983599</v>
      </c>
      <c r="K1459" s="0" t="n">
        <v>3.82238500207701</v>
      </c>
      <c r="L1459" s="0" t="n">
        <v>0.005</v>
      </c>
      <c r="M1459" s="0" t="n">
        <v>0</v>
      </c>
      <c r="N1459" s="0" t="n">
        <v>1411.71369206502</v>
      </c>
      <c r="O1459" s="0" t="n">
        <f aca="false">(N1459/2204.59)*EXP(L1459*M1459)</f>
        <v>0.640352034648173</v>
      </c>
      <c r="P1459" s="0" t="n">
        <v>0.693948706618423</v>
      </c>
      <c r="Q1459" s="0" t="n">
        <v>0.0696754411027923</v>
      </c>
      <c r="R1459" s="0" t="n">
        <f aca="false">30.3818643031628*(I1459/Hoja4!$DS$2)</f>
        <v>0.0518809223271471</v>
      </c>
      <c r="S1459" s="0" t="n">
        <v>0.346725101597201</v>
      </c>
      <c r="T1459" s="0" t="n">
        <v>0.0215793379964769</v>
      </c>
      <c r="U1459" s="0" t="n">
        <f aca="false">(SQRT(((P1459/G1459)^2)+((Q1459/H1459)^2)+((R1459/I1459)^2)+((S1459/J1459)^2)+((T1459/K1459)^2)))*O1459</f>
        <v>0.0179557458077209</v>
      </c>
      <c r="V1459" s="0" t="n">
        <f aca="false">O1459&gt;U1459</f>
        <v>1</v>
      </c>
      <c r="W1459" s="0" t="n">
        <v>228114.334170855</v>
      </c>
      <c r="X1459" s="0" t="n">
        <v>4.994E-006</v>
      </c>
      <c r="Y1459" s="0" t="n">
        <f aca="false">(W1459*X1459)*EXP(L1459*M1459)</f>
        <v>1.13920298484925</v>
      </c>
      <c r="Z1459" s="0" t="n">
        <v>79874165.3439532</v>
      </c>
      <c r="AA1459" s="0" t="n">
        <v>3748.14709444969</v>
      </c>
      <c r="AB1459" s="0" t="n">
        <f aca="false">X1459*0.1</f>
        <v>4.994E-007</v>
      </c>
      <c r="AC1459" s="0" t="n">
        <f aca="false">(SQRT(((AA1459/W1459)^2)+((AB1459/X1459)^2)))*Y1459</f>
        <v>0.115447854732284</v>
      </c>
      <c r="AD1459" s="0" t="n">
        <v>5.223868284E-006</v>
      </c>
      <c r="AE1459" s="0" t="n">
        <f aca="false">(W1459*AD1459)*EXP(L1459*M1459)</f>
        <v>1.19163923540091</v>
      </c>
      <c r="AF1459" s="0" t="n">
        <v>79874165.3439532</v>
      </c>
      <c r="AG1459" s="0" t="n">
        <v>3748.14709444969</v>
      </c>
      <c r="AH1459" s="0" t="n">
        <f aca="false">AD1459*0.1</f>
        <v>5.223868284E-007</v>
      </c>
      <c r="AI1459" s="0" t="n">
        <f aca="false">(SQRT(((AG1459/W1459)^2)+((AH1459/AD1459)^2)))*AE1459</f>
        <v>0.120761791508173</v>
      </c>
      <c r="AJ1459" s="0" t="n">
        <v>3.02832944E-007</v>
      </c>
      <c r="AK1459" s="0" t="n">
        <f aca="false">(W1459*AJ1459)*EXP(L1459*M1459)</f>
        <v>0.0690805353855598</v>
      </c>
      <c r="AL1459" s="0" t="n">
        <v>79874165.3439532</v>
      </c>
      <c r="AM1459" s="0" t="n">
        <v>3748.14709444969</v>
      </c>
      <c r="AN1459" s="0" t="n">
        <f aca="false">AJ1459*0.1</f>
        <v>3.02832944E-008</v>
      </c>
      <c r="AO1459" s="0" t="n">
        <f aca="false">(SQRT(((AM1459/W1459)^2)+((AN1459/AJ1459)^2)))*AK1459</f>
        <v>0.0070006835656912</v>
      </c>
    </row>
    <row r="1460" customFormat="false" ht="15" hidden="false" customHeight="false" outlineLevel="0" collapsed="false">
      <c r="A1460" s="42" t="s">
        <v>650</v>
      </c>
      <c r="B1460" s="32"/>
      <c r="C1460" s="0" t="s">
        <v>2153</v>
      </c>
      <c r="E1460" s="0" t="n">
        <v>7300</v>
      </c>
      <c r="F1460" s="0" t="n">
        <v>7484.22</v>
      </c>
      <c r="G1460" s="0" t="n">
        <f aca="false">(((F1460*3.7852*35.81)/1000)/(H1460^2))*1.2732</f>
        <v>20.1551761867935</v>
      </c>
      <c r="H1460" s="0" t="n">
        <v>8.005249356</v>
      </c>
      <c r="I1460" s="0" t="n">
        <v>20.4629354049091</v>
      </c>
      <c r="J1460" s="0" t="n">
        <v>130.009325504884</v>
      </c>
      <c r="K1460" s="0" t="n">
        <v>0.00593973</v>
      </c>
      <c r="L1460" s="0" t="n">
        <v>0.005</v>
      </c>
      <c r="M1460" s="0" t="n">
        <v>0</v>
      </c>
      <c r="N1460" s="0" t="n">
        <v>2.81562779809985</v>
      </c>
      <c r="O1460" s="0" t="n">
        <f aca="false">(N1460/2204.59)*EXP(L1460*M1460)</f>
        <v>0.00127716618423373</v>
      </c>
      <c r="P1460" s="0" t="n">
        <v>0.575296534612654</v>
      </c>
      <c r="Q1460" s="0" t="n">
        <v>0.0436657928861363</v>
      </c>
      <c r="R1460" s="0" t="n">
        <f aca="false">11.8457570192522*(I1460/Hoja4!$BU$2)</f>
        <v>0.24120965148971</v>
      </c>
      <c r="S1460" s="0" t="n">
        <v>1.14894745568521</v>
      </c>
      <c r="T1460" s="0" t="n">
        <v>5.58086552427142E-005</v>
      </c>
      <c r="U1460" s="0" t="n">
        <f aca="false">(SQRT(((P1460/G1460)^2)+((Q1460/H1460)^2)+((R1460/I1460)^2)+((S1460/J1460)^2)+((T1460/K1460)^2)))*O1460</f>
        <v>4.33071729008307E-005</v>
      </c>
      <c r="V1460" s="0" t="n">
        <f aca="false">O1460&gt;U1460</f>
        <v>1</v>
      </c>
      <c r="W1460" s="0" t="n">
        <v>153149.110416129</v>
      </c>
      <c r="X1460" s="0" t="n">
        <v>4.994E-006</v>
      </c>
      <c r="Y1460" s="0" t="n">
        <f aca="false">(W1460*X1460)*EXP(L1460*M1460)</f>
        <v>0.764826657418146</v>
      </c>
      <c r="Z1460" s="0" t="n">
        <v>144587.60673653</v>
      </c>
      <c r="AA1460" s="0" t="n">
        <v>6507.82824848106</v>
      </c>
      <c r="AB1460" s="0" t="n">
        <f aca="false">X1460*0.1</f>
        <v>4.994E-007</v>
      </c>
      <c r="AC1460" s="0" t="n">
        <f aca="false">(SQRT(((AA1460/W1460)^2)+((AB1460/X1460)^2)))*Y1460</f>
        <v>0.0831014698228765</v>
      </c>
      <c r="AD1460" s="0" t="n">
        <v>5.223868284E-006</v>
      </c>
      <c r="AE1460" s="0" t="n">
        <f aca="false">(W1460*AD1460)*EXP(L1460*M1460)</f>
        <v>0.800030780625628</v>
      </c>
      <c r="AF1460" s="0" t="n">
        <v>144587.60673653</v>
      </c>
      <c r="AG1460" s="0" t="n">
        <v>6507.82824848106</v>
      </c>
      <c r="AH1460" s="0" t="n">
        <f aca="false">AD1460*0.1</f>
        <v>5.223868284E-007</v>
      </c>
      <c r="AI1460" s="0" t="n">
        <f aca="false">(SQRT(((AG1460/W1460)^2)+((AH1460/AD1460)^2)))*AE1460</f>
        <v>0.0869265383583316</v>
      </c>
      <c r="AJ1460" s="0" t="n">
        <v>3.02832944E-007</v>
      </c>
      <c r="AK1460" s="0" t="n">
        <f aca="false">(W1460*AJ1460)*EXP(L1460*M1460)</f>
        <v>0.0463785959782973</v>
      </c>
      <c r="AL1460" s="0" t="n">
        <v>144587.60673653</v>
      </c>
      <c r="AM1460" s="0" t="n">
        <v>6507.82824848106</v>
      </c>
      <c r="AN1460" s="0" t="n">
        <f aca="false">AJ1460*0.1</f>
        <v>3.02832944E-008</v>
      </c>
      <c r="AO1460" s="0" t="n">
        <f aca="false">(SQRT(((AM1460/W1460)^2)+((AN1460/AJ1460)^2)))*AK1460</f>
        <v>0.00503921961497574</v>
      </c>
    </row>
    <row r="1461" customFormat="false" ht="15" hidden="false" customHeight="false" outlineLevel="0" collapsed="false">
      <c r="A1461" s="42" t="s">
        <v>650</v>
      </c>
      <c r="B1461" s="32"/>
      <c r="C1461" s="0" t="s">
        <v>2154</v>
      </c>
      <c r="E1461" s="0" t="n">
        <v>6000</v>
      </c>
      <c r="F1461" s="0" t="n">
        <v>5831.72</v>
      </c>
      <c r="G1461" s="0" t="n">
        <f aca="false">(((F1461*3.7852*35.81)/1000)/(H1461^2))*1.2732</f>
        <v>15.7049557698794</v>
      </c>
      <c r="H1461" s="0" t="n">
        <v>8.005249356</v>
      </c>
      <c r="I1461" s="0" t="n">
        <v>6.82479537829406</v>
      </c>
      <c r="J1461" s="0" t="n">
        <v>68.0020357347871</v>
      </c>
      <c r="K1461" s="0" t="n">
        <v>3.9836139795159</v>
      </c>
      <c r="L1461" s="0" t="n">
        <v>0.005</v>
      </c>
      <c r="M1461" s="0" t="n">
        <v>0</v>
      </c>
      <c r="N1461" s="0" t="n">
        <v>256.698404220128</v>
      </c>
      <c r="O1461" s="0" t="n">
        <f aca="false">(N1461/2204.59)*EXP(L1461*M1461)</f>
        <v>0.116438160483413</v>
      </c>
      <c r="P1461" s="0" t="n">
        <v>0.581693626796288</v>
      </c>
      <c r="Q1461" s="0" t="n">
        <v>0.0152723966616018</v>
      </c>
      <c r="R1461" s="0" t="n">
        <f aca="false">32.2690362110918*(I1461/Hoja4!$BA$2)</f>
        <v>0.894199150753909</v>
      </c>
      <c r="S1461" s="0" t="n">
        <v>0.388353619553598</v>
      </c>
      <c r="T1461" s="0" t="n">
        <v>0.0223763331258358</v>
      </c>
      <c r="U1461" s="0" t="n">
        <f aca="false">(SQRT(((P1461/G1461)^2)+((Q1461/H1461)^2)+((R1461/I1461)^2)+((S1461/J1461)^2)+((T1461/K1461)^2)))*O1461</f>
        <v>0.0158828132379667</v>
      </c>
      <c r="V1461" s="0" t="n">
        <f aca="false">O1461&gt;U1461</f>
        <v>1</v>
      </c>
      <c r="W1461" s="0" t="n">
        <v>39800.295703505</v>
      </c>
      <c r="X1461" s="0" t="n">
        <v>4.994E-006</v>
      </c>
      <c r="Y1461" s="0" t="n">
        <f aca="false">(W1461*X1461)*EXP(L1461*M1461)</f>
        <v>0.198762676743304</v>
      </c>
      <c r="Z1461" s="0" t="n">
        <v>1116842.27994909</v>
      </c>
      <c r="AA1461" s="0" t="n">
        <v>804.406580767259</v>
      </c>
      <c r="AB1461" s="0" t="n">
        <f aca="false">X1461*0.1</f>
        <v>4.994E-007</v>
      </c>
      <c r="AC1461" s="0" t="n">
        <f aca="false">(SQRT(((AA1461/W1461)^2)+((AB1461/X1461)^2)))*Y1461</f>
        <v>0.0202781647206758</v>
      </c>
      <c r="AD1461" s="0" t="n">
        <v>5.223868284E-006</v>
      </c>
      <c r="AE1461" s="0" t="n">
        <f aca="false">(W1461*AD1461)*EXP(L1461*M1461)</f>
        <v>0.207911502419361</v>
      </c>
      <c r="AF1461" s="0" t="n">
        <v>1116842.27994909</v>
      </c>
      <c r="AG1461" s="0" t="n">
        <v>804.406580767259</v>
      </c>
      <c r="AH1461" s="0" t="n">
        <f aca="false">AD1461*0.1</f>
        <v>5.223868284E-007</v>
      </c>
      <c r="AI1461" s="0" t="n">
        <f aca="false">(SQRT(((AG1461/W1461)^2)+((AH1461/AD1461)^2)))*AE1461</f>
        <v>0.0212115461638098</v>
      </c>
      <c r="AJ1461" s="0" t="n">
        <v>3.02832944E-007</v>
      </c>
      <c r="AK1461" s="0" t="n">
        <f aca="false">(W1461*AJ1461)*EXP(L1461*M1461)</f>
        <v>0.012052840719963</v>
      </c>
      <c r="AL1461" s="0" t="n">
        <v>1116842.27994909</v>
      </c>
      <c r="AM1461" s="0" t="n">
        <v>804.406580767259</v>
      </c>
      <c r="AN1461" s="0" t="n">
        <f aca="false">AJ1461*0.1</f>
        <v>3.02832944E-008</v>
      </c>
      <c r="AO1461" s="0" t="n">
        <f aca="false">(SQRT(((AM1461/W1461)^2)+((AN1461/AJ1461)^2)))*AK1461</f>
        <v>0.00122965485007593</v>
      </c>
    </row>
    <row r="1462" customFormat="false" ht="15" hidden="false" customHeight="false" outlineLevel="0" collapsed="false">
      <c r="A1462" s="42" t="s">
        <v>650</v>
      </c>
      <c r="B1462" s="40" t="s">
        <v>1993</v>
      </c>
      <c r="C1462" s="0" t="s">
        <v>2122</v>
      </c>
      <c r="E1462" s="0" t="n">
        <v>7796</v>
      </c>
      <c r="F1462" s="0" t="n">
        <v>7742.5</v>
      </c>
      <c r="G1462" s="0" t="n">
        <f aca="false">(((F1462*3.7852*35.81)/1000)/(H1462^2))*1.2732</f>
        <v>20.8507301530752</v>
      </c>
      <c r="H1462" s="0" t="n">
        <v>8.005249356</v>
      </c>
      <c r="I1462" s="0" t="n">
        <v>21.561028054183</v>
      </c>
      <c r="J1462" s="0" t="n">
        <v>68.0016224983599</v>
      </c>
      <c r="K1462" s="0" t="n">
        <v>3.82238500207701</v>
      </c>
      <c r="L1462" s="0" t="n">
        <v>0.005</v>
      </c>
      <c r="M1462" s="0" t="n">
        <v>0</v>
      </c>
      <c r="N1462" s="0" t="n">
        <v>1033.10563237166</v>
      </c>
      <c r="O1462" s="0" t="n">
        <f aca="false">(N1462/2204.59)*EXP(L1462*M1462)</f>
        <v>0.468615766365472</v>
      </c>
      <c r="P1462" s="0" t="n">
        <v>0.575296534612654</v>
      </c>
      <c r="Q1462" s="0" t="n">
        <v>0.0436657928861363</v>
      </c>
      <c r="R1462" s="0" t="n">
        <f aca="false">11.8457570192522*(I1462/Hoja4!$BZ$2)</f>
        <v>0.158982797565982</v>
      </c>
      <c r="S1462" s="0" t="n">
        <v>0.346725101597201</v>
      </c>
      <c r="T1462" s="0" t="n">
        <v>0.0215793379964769</v>
      </c>
      <c r="U1462" s="0" t="n">
        <f aca="false">(SQRT(((P1462/G1462)^2)+((Q1462/H1462)^2)+((R1462/I1462)^2)+((S1462/J1462)^2)+((T1462/K1462)^2)))*O1462</f>
        <v>0.0140839641072539</v>
      </c>
      <c r="V1462" s="0" t="n">
        <f aca="false">O1462&gt;U1462</f>
        <v>1</v>
      </c>
      <c r="W1462" s="0" t="n">
        <v>166936.259709512</v>
      </c>
      <c r="X1462" s="0" t="n">
        <v>4.994E-006</v>
      </c>
      <c r="Y1462" s="0" t="n">
        <f aca="false">(W1462*X1462)*EXP(L1462*M1462)</f>
        <v>0.833679680989301</v>
      </c>
      <c r="Z1462" s="0" t="n">
        <v>79874165.3439532</v>
      </c>
      <c r="AA1462" s="0" t="n">
        <v>3748.14709444969</v>
      </c>
      <c r="AB1462" s="0" t="n">
        <f aca="false">X1462*0.1</f>
        <v>4.994E-007</v>
      </c>
      <c r="AC1462" s="0" t="n">
        <f aca="false">(SQRT(((AA1462/W1462)^2)+((AB1462/X1462)^2)))*Y1462</f>
        <v>0.0854434951317908</v>
      </c>
      <c r="AD1462" s="0" t="n">
        <v>5.223868284E-006</v>
      </c>
      <c r="AE1462" s="0" t="n">
        <f aca="false">(W1462*AD1462)*EXP(L1462*M1462)</f>
        <v>0.872053032546104</v>
      </c>
      <c r="AF1462" s="0" t="n">
        <v>79874165.3439532</v>
      </c>
      <c r="AG1462" s="0" t="n">
        <v>3748.14709444969</v>
      </c>
      <c r="AH1462" s="0" t="n">
        <f aca="false">AD1462*0.1</f>
        <v>5.223868284E-007</v>
      </c>
      <c r="AI1462" s="0" t="n">
        <f aca="false">(SQRT(((AG1462/W1462)^2)+((AH1462/AD1462)^2)))*AE1462</f>
        <v>0.0893763644960093</v>
      </c>
      <c r="AJ1462" s="0" t="n">
        <v>3.02832944E-007</v>
      </c>
      <c r="AK1462" s="0" t="n">
        <f aca="false">(W1462*AJ1462)*EXP(L1462*M1462)</f>
        <v>0.05055379898818</v>
      </c>
      <c r="AL1462" s="0" t="n">
        <v>79874165.3439532</v>
      </c>
      <c r="AM1462" s="0" t="n">
        <v>3748.14709444969</v>
      </c>
      <c r="AN1462" s="0" t="n">
        <f aca="false">AJ1462*0.1</f>
        <v>3.02832944E-008</v>
      </c>
      <c r="AO1462" s="0" t="n">
        <f aca="false">(SQRT(((AM1462/W1462)^2)+((AN1462/AJ1462)^2)))*AK1462</f>
        <v>0.00518123852150778</v>
      </c>
    </row>
    <row r="1463" customFormat="false" ht="15" hidden="false" customHeight="false" outlineLevel="0" collapsed="false">
      <c r="A1463" s="42" t="s">
        <v>650</v>
      </c>
      <c r="B1463" s="32"/>
      <c r="C1463" s="0" t="s">
        <v>2122</v>
      </c>
      <c r="E1463" s="0" t="n">
        <v>10500</v>
      </c>
      <c r="F1463" s="0" t="n">
        <v>10607</v>
      </c>
      <c r="G1463" s="0" t="n">
        <f aca="false">(((F1463*3.7852*35.81)/1000)/(H1463^2))*1.2732</f>
        <v>27.2102328284945</v>
      </c>
      <c r="H1463" s="0" t="n">
        <v>8.20209975</v>
      </c>
      <c r="I1463" s="0" t="n">
        <v>21.5060181173616</v>
      </c>
      <c r="J1463" s="0" t="n">
        <v>68.0016224983599</v>
      </c>
      <c r="K1463" s="0" t="n">
        <v>3.82238500207701</v>
      </c>
      <c r="L1463" s="0" t="n">
        <v>0.005</v>
      </c>
      <c r="M1463" s="0" t="n">
        <v>0</v>
      </c>
      <c r="N1463" s="0" t="n">
        <v>1411.71369206502</v>
      </c>
      <c r="O1463" s="0" t="n">
        <f aca="false">(N1463/2204.59)*EXP(L1463*M1463)</f>
        <v>0.640352034648173</v>
      </c>
      <c r="P1463" s="0" t="n">
        <v>0.693948706618423</v>
      </c>
      <c r="Q1463" s="0" t="n">
        <v>0.0696754411027923</v>
      </c>
      <c r="R1463" s="0" t="n">
        <f aca="false">30.3818643031628*(I1463/Hoja4!$DS$2)</f>
        <v>0.0518809223271471</v>
      </c>
      <c r="S1463" s="0" t="n">
        <v>0.346725101597201</v>
      </c>
      <c r="T1463" s="0" t="n">
        <v>0.0215793379964769</v>
      </c>
      <c r="U1463" s="0" t="n">
        <f aca="false">(SQRT(((P1463/G1463)^2)+((Q1463/H1463)^2)+((R1463/I1463)^2)+((S1463/J1463)^2)+((T1463/K1463)^2)))*O1463</f>
        <v>0.0179557458077209</v>
      </c>
      <c r="V1463" s="0" t="n">
        <f aca="false">O1463&gt;U1463</f>
        <v>1</v>
      </c>
      <c r="W1463" s="0" t="n">
        <v>228114.334170855</v>
      </c>
      <c r="X1463" s="0" t="n">
        <v>4.994E-006</v>
      </c>
      <c r="Y1463" s="0" t="n">
        <f aca="false">(W1463*X1463)*EXP(L1463*M1463)</f>
        <v>1.13920298484925</v>
      </c>
      <c r="Z1463" s="0" t="n">
        <v>79874165.3439532</v>
      </c>
      <c r="AA1463" s="0" t="n">
        <v>3748.14709444969</v>
      </c>
      <c r="AB1463" s="0" t="n">
        <f aca="false">X1463*0.1</f>
        <v>4.994E-007</v>
      </c>
      <c r="AC1463" s="0" t="n">
        <f aca="false">(SQRT(((AA1463/W1463)^2)+((AB1463/X1463)^2)))*Y1463</f>
        <v>0.115447854732284</v>
      </c>
      <c r="AD1463" s="0" t="n">
        <v>5.223868284E-006</v>
      </c>
      <c r="AE1463" s="0" t="n">
        <f aca="false">(W1463*AD1463)*EXP(L1463*M1463)</f>
        <v>1.19163923540091</v>
      </c>
      <c r="AF1463" s="0" t="n">
        <v>79874165.3439532</v>
      </c>
      <c r="AG1463" s="0" t="n">
        <v>3748.14709444969</v>
      </c>
      <c r="AH1463" s="0" t="n">
        <f aca="false">AD1463*0.1</f>
        <v>5.223868284E-007</v>
      </c>
      <c r="AI1463" s="0" t="n">
        <f aca="false">(SQRT(((AG1463/W1463)^2)+((AH1463/AD1463)^2)))*AE1463</f>
        <v>0.120761791508173</v>
      </c>
      <c r="AJ1463" s="0" t="n">
        <v>3.02832944E-007</v>
      </c>
      <c r="AK1463" s="0" t="n">
        <f aca="false">(W1463*AJ1463)*EXP(L1463*M1463)</f>
        <v>0.0690805353855598</v>
      </c>
      <c r="AL1463" s="0" t="n">
        <v>79874165.3439532</v>
      </c>
      <c r="AM1463" s="0" t="n">
        <v>3748.14709444969</v>
      </c>
      <c r="AN1463" s="0" t="n">
        <f aca="false">AJ1463*0.1</f>
        <v>3.02832944E-008</v>
      </c>
      <c r="AO1463" s="0" t="n">
        <f aca="false">(SQRT(((AM1463/W1463)^2)+((AN1463/AJ1463)^2)))*AK1463</f>
        <v>0.0070006835656912</v>
      </c>
    </row>
    <row r="1464" customFormat="false" ht="15" hidden="false" customHeight="false" outlineLevel="0" collapsed="false">
      <c r="A1464" s="42" t="s">
        <v>650</v>
      </c>
      <c r="B1464" s="32"/>
      <c r="C1464" s="0" t="s">
        <v>2153</v>
      </c>
      <c r="E1464" s="0" t="n">
        <v>7300</v>
      </c>
      <c r="F1464" s="0" t="n">
        <v>7484.22</v>
      </c>
      <c r="G1464" s="0" t="n">
        <f aca="false">(((F1464*3.7852*35.81)/1000)/(H1464^2))*1.2732</f>
        <v>20.1551761867935</v>
      </c>
      <c r="H1464" s="0" t="n">
        <v>8.005249356</v>
      </c>
      <c r="I1464" s="0" t="n">
        <v>20.4629354049091</v>
      </c>
      <c r="J1464" s="0" t="n">
        <v>130.009325504884</v>
      </c>
      <c r="K1464" s="0" t="n">
        <v>0.00593973</v>
      </c>
      <c r="L1464" s="0" t="n">
        <v>0.005</v>
      </c>
      <c r="M1464" s="0" t="n">
        <v>0</v>
      </c>
      <c r="N1464" s="0" t="n">
        <v>2.81562779809985</v>
      </c>
      <c r="O1464" s="0" t="n">
        <f aca="false">(N1464/2204.59)*EXP(L1464*M1464)</f>
        <v>0.00127716618423373</v>
      </c>
      <c r="P1464" s="0" t="n">
        <v>0.575296534612654</v>
      </c>
      <c r="Q1464" s="0" t="n">
        <v>0.0436657928861363</v>
      </c>
      <c r="R1464" s="0" t="n">
        <f aca="false">11.8457570192522*(I1464/Hoja4!$BU$2)</f>
        <v>0.24120965148971</v>
      </c>
      <c r="S1464" s="0" t="n">
        <v>1.14894745568521</v>
      </c>
      <c r="T1464" s="0" t="n">
        <v>5.58086552427142E-005</v>
      </c>
      <c r="U1464" s="0" t="n">
        <f aca="false">(SQRT(((P1464/G1464)^2)+((Q1464/H1464)^2)+((R1464/I1464)^2)+((S1464/J1464)^2)+((T1464/K1464)^2)))*O1464</f>
        <v>4.33071729008307E-005</v>
      </c>
      <c r="V1464" s="0" t="n">
        <f aca="false">O1464&gt;U1464</f>
        <v>1</v>
      </c>
      <c r="W1464" s="0" t="n">
        <v>153149.110416129</v>
      </c>
      <c r="X1464" s="0" t="n">
        <v>4.994E-006</v>
      </c>
      <c r="Y1464" s="0" t="n">
        <f aca="false">(W1464*X1464)*EXP(L1464*M1464)</f>
        <v>0.764826657418146</v>
      </c>
      <c r="Z1464" s="0" t="n">
        <v>144587.60673653</v>
      </c>
      <c r="AA1464" s="0" t="n">
        <v>6507.82824848106</v>
      </c>
      <c r="AB1464" s="0" t="n">
        <f aca="false">X1464*0.1</f>
        <v>4.994E-007</v>
      </c>
      <c r="AC1464" s="0" t="n">
        <f aca="false">(SQRT(((AA1464/W1464)^2)+((AB1464/X1464)^2)))*Y1464</f>
        <v>0.0831014698228765</v>
      </c>
      <c r="AD1464" s="0" t="n">
        <v>5.223868284E-006</v>
      </c>
      <c r="AE1464" s="0" t="n">
        <f aca="false">(W1464*AD1464)*EXP(L1464*M1464)</f>
        <v>0.800030780625628</v>
      </c>
      <c r="AF1464" s="0" t="n">
        <v>144587.60673653</v>
      </c>
      <c r="AG1464" s="0" t="n">
        <v>6507.82824848106</v>
      </c>
      <c r="AH1464" s="0" t="n">
        <f aca="false">AD1464*0.1</f>
        <v>5.223868284E-007</v>
      </c>
      <c r="AI1464" s="0" t="n">
        <f aca="false">(SQRT(((AG1464/W1464)^2)+((AH1464/AD1464)^2)))*AE1464</f>
        <v>0.0869265383583316</v>
      </c>
      <c r="AJ1464" s="0" t="n">
        <v>3.02832944E-007</v>
      </c>
      <c r="AK1464" s="0" t="n">
        <f aca="false">(W1464*AJ1464)*EXP(L1464*M1464)</f>
        <v>0.0463785959782973</v>
      </c>
      <c r="AL1464" s="0" t="n">
        <v>144587.60673653</v>
      </c>
      <c r="AM1464" s="0" t="n">
        <v>6507.82824848106</v>
      </c>
      <c r="AN1464" s="0" t="n">
        <f aca="false">AJ1464*0.1</f>
        <v>3.02832944E-008</v>
      </c>
      <c r="AO1464" s="0" t="n">
        <f aca="false">(SQRT(((AM1464/W1464)^2)+((AN1464/AJ1464)^2)))*AK1464</f>
        <v>0.00503921961497574</v>
      </c>
    </row>
    <row r="1465" customFormat="false" ht="15" hidden="false" customHeight="false" outlineLevel="0" collapsed="false">
      <c r="A1465" s="42" t="s">
        <v>650</v>
      </c>
      <c r="B1465" s="32"/>
      <c r="C1465" s="0" t="s">
        <v>2154</v>
      </c>
      <c r="E1465" s="0" t="n">
        <v>6000</v>
      </c>
      <c r="F1465" s="0" t="n">
        <v>5831.72</v>
      </c>
      <c r="G1465" s="0" t="n">
        <f aca="false">(((F1465*3.7852*35.81)/1000)/(H1465^2))*1.2732</f>
        <v>15.7049557698794</v>
      </c>
      <c r="H1465" s="0" t="n">
        <v>8.005249356</v>
      </c>
      <c r="I1465" s="0" t="n">
        <v>6.82479537829406</v>
      </c>
      <c r="J1465" s="0" t="n">
        <v>68.0020357347871</v>
      </c>
      <c r="K1465" s="0" t="n">
        <v>3.9836139795159</v>
      </c>
      <c r="L1465" s="0" t="n">
        <v>0.005</v>
      </c>
      <c r="M1465" s="0" t="n">
        <v>0</v>
      </c>
      <c r="N1465" s="0" t="n">
        <v>256.698404220128</v>
      </c>
      <c r="O1465" s="0" t="n">
        <f aca="false">(N1465/2204.59)*EXP(L1465*M1465)</f>
        <v>0.116438160483413</v>
      </c>
      <c r="P1465" s="0" t="n">
        <v>0.581693626796288</v>
      </c>
      <c r="Q1465" s="0" t="n">
        <v>0.0152723966616018</v>
      </c>
      <c r="R1465" s="0" t="n">
        <f aca="false">32.2690362110918*(I1465/Hoja4!$BA$2)</f>
        <v>0.894199150753909</v>
      </c>
      <c r="S1465" s="0" t="n">
        <v>0.388353619553598</v>
      </c>
      <c r="T1465" s="0" t="n">
        <v>0.0223763331258358</v>
      </c>
      <c r="U1465" s="0" t="n">
        <f aca="false">(SQRT(((P1465/G1465)^2)+((Q1465/H1465)^2)+((R1465/I1465)^2)+((S1465/J1465)^2)+((T1465/K1465)^2)))*O1465</f>
        <v>0.0158828132379667</v>
      </c>
      <c r="V1465" s="0" t="n">
        <f aca="false">O1465&gt;U1465</f>
        <v>1</v>
      </c>
      <c r="W1465" s="0" t="n">
        <v>39800.295703505</v>
      </c>
      <c r="X1465" s="0" t="n">
        <v>4.994E-006</v>
      </c>
      <c r="Y1465" s="0" t="n">
        <f aca="false">(W1465*X1465)*EXP(L1465*M1465)</f>
        <v>0.198762676743304</v>
      </c>
      <c r="Z1465" s="0" t="n">
        <v>1116842.27994909</v>
      </c>
      <c r="AA1465" s="0" t="n">
        <v>804.406580767259</v>
      </c>
      <c r="AB1465" s="0" t="n">
        <f aca="false">X1465*0.1</f>
        <v>4.994E-007</v>
      </c>
      <c r="AC1465" s="0" t="n">
        <f aca="false">(SQRT(((AA1465/W1465)^2)+((AB1465/X1465)^2)))*Y1465</f>
        <v>0.0202781647206758</v>
      </c>
      <c r="AD1465" s="0" t="n">
        <v>5.223868284E-006</v>
      </c>
      <c r="AE1465" s="0" t="n">
        <f aca="false">(W1465*AD1465)*EXP(L1465*M1465)</f>
        <v>0.207911502419361</v>
      </c>
      <c r="AF1465" s="0" t="n">
        <v>1116842.27994909</v>
      </c>
      <c r="AG1465" s="0" t="n">
        <v>804.406580767259</v>
      </c>
      <c r="AH1465" s="0" t="n">
        <f aca="false">AD1465*0.1</f>
        <v>5.223868284E-007</v>
      </c>
      <c r="AI1465" s="0" t="n">
        <f aca="false">(SQRT(((AG1465/W1465)^2)+((AH1465/AD1465)^2)))*AE1465</f>
        <v>0.0212115461638098</v>
      </c>
      <c r="AJ1465" s="0" t="n">
        <v>3.02832944E-007</v>
      </c>
      <c r="AK1465" s="0" t="n">
        <f aca="false">(W1465*AJ1465)*EXP(L1465*M1465)</f>
        <v>0.012052840719963</v>
      </c>
      <c r="AL1465" s="0" t="n">
        <v>1116842.27994909</v>
      </c>
      <c r="AM1465" s="0" t="n">
        <v>804.406580767259</v>
      </c>
      <c r="AN1465" s="0" t="n">
        <f aca="false">AJ1465*0.1</f>
        <v>3.02832944E-008</v>
      </c>
      <c r="AO1465" s="0" t="n">
        <f aca="false">(SQRT(((AM1465/W1465)^2)+((AN1465/AJ1465)^2)))*AK1465</f>
        <v>0.00122965485007593</v>
      </c>
    </row>
    <row r="1466" customFormat="false" ht="15" hidden="false" customHeight="false" outlineLevel="0" collapsed="false">
      <c r="A1466" s="42" t="s">
        <v>650</v>
      </c>
      <c r="B1466" s="40" t="s">
        <v>1996</v>
      </c>
      <c r="C1466" s="0" t="s">
        <v>2122</v>
      </c>
      <c r="E1466" s="0" t="n">
        <v>7796</v>
      </c>
      <c r="F1466" s="0" t="n">
        <v>7742.5</v>
      </c>
      <c r="G1466" s="0" t="n">
        <f aca="false">(((F1466*3.7852*35.81)/1000)/(H1466^2))*1.2732</f>
        <v>20.8507301530752</v>
      </c>
      <c r="H1466" s="0" t="n">
        <v>8.005249356</v>
      </c>
      <c r="I1466" s="0" t="n">
        <v>21.561028054183</v>
      </c>
      <c r="J1466" s="0" t="n">
        <v>68.0016224983599</v>
      </c>
      <c r="K1466" s="0" t="n">
        <v>3.82238500207701</v>
      </c>
      <c r="L1466" s="0" t="n">
        <v>0.005</v>
      </c>
      <c r="M1466" s="0" t="n">
        <v>0</v>
      </c>
      <c r="N1466" s="0" t="n">
        <v>1033.10563237166</v>
      </c>
      <c r="O1466" s="0" t="n">
        <f aca="false">(N1466/2204.59)*EXP(L1466*M1466)</f>
        <v>0.468615766365472</v>
      </c>
      <c r="P1466" s="0" t="n">
        <v>0.575296534612654</v>
      </c>
      <c r="Q1466" s="0" t="n">
        <v>0.0436657928861363</v>
      </c>
      <c r="R1466" s="0" t="n">
        <f aca="false">11.8457570192522*(I1466/Hoja4!$BZ$2)</f>
        <v>0.158982797565982</v>
      </c>
      <c r="S1466" s="0" t="n">
        <v>0.346725101597201</v>
      </c>
      <c r="T1466" s="0" t="n">
        <v>0.0215793379964769</v>
      </c>
      <c r="U1466" s="0" t="n">
        <f aca="false">(SQRT(((P1466/G1466)^2)+((Q1466/H1466)^2)+((R1466/I1466)^2)+((S1466/J1466)^2)+((T1466/K1466)^2)))*O1466</f>
        <v>0.0140839641072539</v>
      </c>
      <c r="V1466" s="0" t="n">
        <f aca="false">O1466&gt;U1466</f>
        <v>1</v>
      </c>
      <c r="W1466" s="0" t="n">
        <v>166936.259709512</v>
      </c>
      <c r="X1466" s="0" t="n">
        <v>4.994E-006</v>
      </c>
      <c r="Y1466" s="0" t="n">
        <f aca="false">(W1466*X1466)*EXP(L1466*M1466)</f>
        <v>0.833679680989301</v>
      </c>
      <c r="Z1466" s="0" t="n">
        <v>79874165.3439532</v>
      </c>
      <c r="AA1466" s="0" t="n">
        <v>3748.14709444969</v>
      </c>
      <c r="AB1466" s="0" t="n">
        <f aca="false">X1466*0.1</f>
        <v>4.994E-007</v>
      </c>
      <c r="AC1466" s="0" t="n">
        <f aca="false">(SQRT(((AA1466/W1466)^2)+((AB1466/X1466)^2)))*Y1466</f>
        <v>0.0854434951317908</v>
      </c>
      <c r="AD1466" s="0" t="n">
        <v>5.223868284E-006</v>
      </c>
      <c r="AE1466" s="0" t="n">
        <f aca="false">(W1466*AD1466)*EXP(L1466*M1466)</f>
        <v>0.872053032546104</v>
      </c>
      <c r="AF1466" s="0" t="n">
        <v>79874165.3439532</v>
      </c>
      <c r="AG1466" s="0" t="n">
        <v>3748.14709444969</v>
      </c>
      <c r="AH1466" s="0" t="n">
        <f aca="false">AD1466*0.1</f>
        <v>5.223868284E-007</v>
      </c>
      <c r="AI1466" s="0" t="n">
        <f aca="false">(SQRT(((AG1466/W1466)^2)+((AH1466/AD1466)^2)))*AE1466</f>
        <v>0.0893763644960093</v>
      </c>
      <c r="AJ1466" s="0" t="n">
        <v>3.02832944E-007</v>
      </c>
      <c r="AK1466" s="0" t="n">
        <f aca="false">(W1466*AJ1466)*EXP(L1466*M1466)</f>
        <v>0.05055379898818</v>
      </c>
      <c r="AL1466" s="0" t="n">
        <v>79874165.3439532</v>
      </c>
      <c r="AM1466" s="0" t="n">
        <v>3748.14709444969</v>
      </c>
      <c r="AN1466" s="0" t="n">
        <f aca="false">AJ1466*0.1</f>
        <v>3.02832944E-008</v>
      </c>
      <c r="AO1466" s="0" t="n">
        <f aca="false">(SQRT(((AM1466/W1466)^2)+((AN1466/AJ1466)^2)))*AK1466</f>
        <v>0.00518123852150778</v>
      </c>
    </row>
    <row r="1467" customFormat="false" ht="15" hidden="false" customHeight="false" outlineLevel="0" collapsed="false">
      <c r="A1467" s="42" t="s">
        <v>650</v>
      </c>
      <c r="B1467" s="32"/>
      <c r="C1467" s="0" t="s">
        <v>2122</v>
      </c>
      <c r="E1467" s="0" t="n">
        <v>10500</v>
      </c>
      <c r="F1467" s="0" t="n">
        <v>10607</v>
      </c>
      <c r="G1467" s="0" t="n">
        <f aca="false">(((F1467*3.7852*35.81)/1000)/(H1467^2))*1.2732</f>
        <v>27.2102328284945</v>
      </c>
      <c r="H1467" s="0" t="n">
        <v>8.20209975</v>
      </c>
      <c r="I1467" s="0" t="n">
        <v>21.5060181173616</v>
      </c>
      <c r="J1467" s="0" t="n">
        <v>68.0016224983599</v>
      </c>
      <c r="K1467" s="0" t="n">
        <v>3.82238500207701</v>
      </c>
      <c r="L1467" s="0" t="n">
        <v>0.005</v>
      </c>
      <c r="M1467" s="0" t="n">
        <v>0</v>
      </c>
      <c r="N1467" s="0" t="n">
        <v>1411.71369206502</v>
      </c>
      <c r="O1467" s="0" t="n">
        <f aca="false">(N1467/2204.59)*EXP(L1467*M1467)</f>
        <v>0.640352034648173</v>
      </c>
      <c r="P1467" s="0" t="n">
        <v>0.693948706618423</v>
      </c>
      <c r="Q1467" s="0" t="n">
        <v>0.0696754411027923</v>
      </c>
      <c r="R1467" s="0" t="n">
        <f aca="false">30.3818643031628*(I1467/Hoja4!$DS$2)</f>
        <v>0.0518809223271471</v>
      </c>
      <c r="S1467" s="0" t="n">
        <v>0.346725101597201</v>
      </c>
      <c r="T1467" s="0" t="n">
        <v>0.0215793379964769</v>
      </c>
      <c r="U1467" s="0" t="n">
        <f aca="false">(SQRT(((P1467/G1467)^2)+((Q1467/H1467)^2)+((R1467/I1467)^2)+((S1467/J1467)^2)+((T1467/K1467)^2)))*O1467</f>
        <v>0.0179557458077209</v>
      </c>
      <c r="V1467" s="0" t="n">
        <f aca="false">O1467&gt;U1467</f>
        <v>1</v>
      </c>
      <c r="W1467" s="0" t="n">
        <v>228114.334170855</v>
      </c>
      <c r="X1467" s="0" t="n">
        <v>4.994E-006</v>
      </c>
      <c r="Y1467" s="0" t="n">
        <f aca="false">(W1467*X1467)*EXP(L1467*M1467)</f>
        <v>1.13920298484925</v>
      </c>
      <c r="Z1467" s="0" t="n">
        <v>79874165.3439532</v>
      </c>
      <c r="AA1467" s="0" t="n">
        <v>3748.14709444969</v>
      </c>
      <c r="AB1467" s="0" t="n">
        <f aca="false">X1467*0.1</f>
        <v>4.994E-007</v>
      </c>
      <c r="AC1467" s="0" t="n">
        <f aca="false">(SQRT(((AA1467/W1467)^2)+((AB1467/X1467)^2)))*Y1467</f>
        <v>0.115447854732284</v>
      </c>
      <c r="AD1467" s="0" t="n">
        <v>5.223868284E-006</v>
      </c>
      <c r="AE1467" s="0" t="n">
        <f aca="false">(W1467*AD1467)*EXP(L1467*M1467)</f>
        <v>1.19163923540091</v>
      </c>
      <c r="AF1467" s="0" t="n">
        <v>79874165.3439532</v>
      </c>
      <c r="AG1467" s="0" t="n">
        <v>3748.14709444969</v>
      </c>
      <c r="AH1467" s="0" t="n">
        <f aca="false">AD1467*0.1</f>
        <v>5.223868284E-007</v>
      </c>
      <c r="AI1467" s="0" t="n">
        <f aca="false">(SQRT(((AG1467/W1467)^2)+((AH1467/AD1467)^2)))*AE1467</f>
        <v>0.120761791508173</v>
      </c>
      <c r="AJ1467" s="0" t="n">
        <v>3.02832944E-007</v>
      </c>
      <c r="AK1467" s="0" t="n">
        <f aca="false">(W1467*AJ1467)*EXP(L1467*M1467)</f>
        <v>0.0690805353855598</v>
      </c>
      <c r="AL1467" s="0" t="n">
        <v>79874165.3439532</v>
      </c>
      <c r="AM1467" s="0" t="n">
        <v>3748.14709444969</v>
      </c>
      <c r="AN1467" s="0" t="n">
        <f aca="false">AJ1467*0.1</f>
        <v>3.02832944E-008</v>
      </c>
      <c r="AO1467" s="0" t="n">
        <f aca="false">(SQRT(((AM1467/W1467)^2)+((AN1467/AJ1467)^2)))*AK1467</f>
        <v>0.0070006835656912</v>
      </c>
    </row>
    <row r="1468" customFormat="false" ht="15" hidden="false" customHeight="false" outlineLevel="0" collapsed="false">
      <c r="A1468" s="42" t="s">
        <v>650</v>
      </c>
      <c r="B1468" s="32"/>
      <c r="C1468" s="0" t="s">
        <v>2153</v>
      </c>
      <c r="E1468" s="0" t="n">
        <v>7300</v>
      </c>
      <c r="F1468" s="0" t="n">
        <v>7484.22</v>
      </c>
      <c r="G1468" s="0" t="n">
        <f aca="false">(((F1468*3.7852*35.81)/1000)/(H1468^2))*1.2732</f>
        <v>20.1551761867935</v>
      </c>
      <c r="H1468" s="0" t="n">
        <v>8.005249356</v>
      </c>
      <c r="I1468" s="0" t="n">
        <v>20.4629354049091</v>
      </c>
      <c r="J1468" s="0" t="n">
        <v>130.009325504884</v>
      </c>
      <c r="K1468" s="0" t="n">
        <v>0.00593973</v>
      </c>
      <c r="L1468" s="0" t="n">
        <v>0.005</v>
      </c>
      <c r="M1468" s="0" t="n">
        <v>0</v>
      </c>
      <c r="N1468" s="0" t="n">
        <v>2.81562779809985</v>
      </c>
      <c r="O1468" s="0" t="n">
        <f aca="false">(N1468/2204.59)*EXP(L1468*M1468)</f>
        <v>0.00127716618423373</v>
      </c>
      <c r="P1468" s="0" t="n">
        <v>0.575296534612654</v>
      </c>
      <c r="Q1468" s="0" t="n">
        <v>0.0436657928861363</v>
      </c>
      <c r="R1468" s="0" t="n">
        <f aca="false">11.8457570192522*(I1468/Hoja4!$BU$2)</f>
        <v>0.24120965148971</v>
      </c>
      <c r="S1468" s="0" t="n">
        <v>1.14894745568521</v>
      </c>
      <c r="T1468" s="0" t="n">
        <v>5.58086552427142E-005</v>
      </c>
      <c r="U1468" s="0" t="n">
        <f aca="false">(SQRT(((P1468/G1468)^2)+((Q1468/H1468)^2)+((R1468/I1468)^2)+((S1468/J1468)^2)+((T1468/K1468)^2)))*O1468</f>
        <v>4.33071729008307E-005</v>
      </c>
      <c r="V1468" s="0" t="n">
        <f aca="false">O1468&gt;U1468</f>
        <v>1</v>
      </c>
      <c r="W1468" s="0" t="n">
        <v>153149.110416129</v>
      </c>
      <c r="X1468" s="0" t="n">
        <v>4.994E-006</v>
      </c>
      <c r="Y1468" s="0" t="n">
        <f aca="false">(W1468*X1468)*EXP(L1468*M1468)</f>
        <v>0.764826657418146</v>
      </c>
      <c r="Z1468" s="0" t="n">
        <v>144587.60673653</v>
      </c>
      <c r="AA1468" s="0" t="n">
        <v>6507.82824848106</v>
      </c>
      <c r="AB1468" s="0" t="n">
        <f aca="false">X1468*0.1</f>
        <v>4.994E-007</v>
      </c>
      <c r="AC1468" s="0" t="n">
        <f aca="false">(SQRT(((AA1468/W1468)^2)+((AB1468/X1468)^2)))*Y1468</f>
        <v>0.0831014698228765</v>
      </c>
      <c r="AD1468" s="0" t="n">
        <v>5.223868284E-006</v>
      </c>
      <c r="AE1468" s="0" t="n">
        <f aca="false">(W1468*AD1468)*EXP(L1468*M1468)</f>
        <v>0.800030780625628</v>
      </c>
      <c r="AF1468" s="0" t="n">
        <v>144587.60673653</v>
      </c>
      <c r="AG1468" s="0" t="n">
        <v>6507.82824848106</v>
      </c>
      <c r="AH1468" s="0" t="n">
        <f aca="false">AD1468*0.1</f>
        <v>5.223868284E-007</v>
      </c>
      <c r="AI1468" s="0" t="n">
        <f aca="false">(SQRT(((AG1468/W1468)^2)+((AH1468/AD1468)^2)))*AE1468</f>
        <v>0.0869265383583316</v>
      </c>
      <c r="AJ1468" s="0" t="n">
        <v>3.02832944E-007</v>
      </c>
      <c r="AK1468" s="0" t="n">
        <f aca="false">(W1468*AJ1468)*EXP(L1468*M1468)</f>
        <v>0.0463785959782973</v>
      </c>
      <c r="AL1468" s="0" t="n">
        <v>144587.60673653</v>
      </c>
      <c r="AM1468" s="0" t="n">
        <v>6507.82824848106</v>
      </c>
      <c r="AN1468" s="0" t="n">
        <f aca="false">AJ1468*0.1</f>
        <v>3.02832944E-008</v>
      </c>
      <c r="AO1468" s="0" t="n">
        <f aca="false">(SQRT(((AM1468/W1468)^2)+((AN1468/AJ1468)^2)))*AK1468</f>
        <v>0.00503921961497574</v>
      </c>
    </row>
    <row r="1469" customFormat="false" ht="15" hidden="false" customHeight="false" outlineLevel="0" collapsed="false">
      <c r="A1469" s="42" t="s">
        <v>650</v>
      </c>
      <c r="B1469" s="32"/>
      <c r="C1469" s="0" t="s">
        <v>2154</v>
      </c>
      <c r="E1469" s="0" t="n">
        <v>6000</v>
      </c>
      <c r="F1469" s="0" t="n">
        <v>5831.72</v>
      </c>
      <c r="G1469" s="0" t="n">
        <f aca="false">(((F1469*3.7852*35.81)/1000)/(H1469^2))*1.2732</f>
        <v>15.7049557698794</v>
      </c>
      <c r="H1469" s="0" t="n">
        <v>8.005249356</v>
      </c>
      <c r="I1469" s="0" t="n">
        <v>6.82479537829406</v>
      </c>
      <c r="J1469" s="0" t="n">
        <v>68.0020357347871</v>
      </c>
      <c r="K1469" s="0" t="n">
        <v>3.9836139795159</v>
      </c>
      <c r="L1469" s="0" t="n">
        <v>0.005</v>
      </c>
      <c r="M1469" s="0" t="n">
        <v>0</v>
      </c>
      <c r="N1469" s="0" t="n">
        <v>256.698404220128</v>
      </c>
      <c r="O1469" s="0" t="n">
        <f aca="false">(N1469/2204.59)*EXP(L1469*M1469)</f>
        <v>0.116438160483413</v>
      </c>
      <c r="P1469" s="0" t="n">
        <v>0.581693626796288</v>
      </c>
      <c r="Q1469" s="0" t="n">
        <v>0.0152723966616018</v>
      </c>
      <c r="R1469" s="0" t="n">
        <f aca="false">32.2690362110918*(I1469/Hoja4!$BA$2)</f>
        <v>0.894199150753909</v>
      </c>
      <c r="S1469" s="0" t="n">
        <v>0.388353619553598</v>
      </c>
      <c r="T1469" s="0" t="n">
        <v>0.0223763331258358</v>
      </c>
      <c r="U1469" s="0" t="n">
        <f aca="false">(SQRT(((P1469/G1469)^2)+((Q1469/H1469)^2)+((R1469/I1469)^2)+((S1469/J1469)^2)+((T1469/K1469)^2)))*O1469</f>
        <v>0.0158828132379667</v>
      </c>
      <c r="V1469" s="0" t="n">
        <f aca="false">O1469&gt;U1469</f>
        <v>1</v>
      </c>
      <c r="W1469" s="0" t="n">
        <v>39800.295703505</v>
      </c>
      <c r="X1469" s="0" t="n">
        <v>4.994E-006</v>
      </c>
      <c r="Y1469" s="0" t="n">
        <f aca="false">(W1469*X1469)*EXP(L1469*M1469)</f>
        <v>0.198762676743304</v>
      </c>
      <c r="Z1469" s="0" t="n">
        <v>1116842.27994909</v>
      </c>
      <c r="AA1469" s="0" t="n">
        <v>804.406580767259</v>
      </c>
      <c r="AB1469" s="0" t="n">
        <f aca="false">X1469*0.1</f>
        <v>4.994E-007</v>
      </c>
      <c r="AC1469" s="0" t="n">
        <f aca="false">(SQRT(((AA1469/W1469)^2)+((AB1469/X1469)^2)))*Y1469</f>
        <v>0.0202781647206758</v>
      </c>
      <c r="AD1469" s="0" t="n">
        <v>5.223868284E-006</v>
      </c>
      <c r="AE1469" s="0" t="n">
        <f aca="false">(W1469*AD1469)*EXP(L1469*M1469)</f>
        <v>0.207911502419361</v>
      </c>
      <c r="AF1469" s="0" t="n">
        <v>1116842.27994909</v>
      </c>
      <c r="AG1469" s="0" t="n">
        <v>804.406580767259</v>
      </c>
      <c r="AH1469" s="0" t="n">
        <f aca="false">AD1469*0.1</f>
        <v>5.223868284E-007</v>
      </c>
      <c r="AI1469" s="0" t="n">
        <f aca="false">(SQRT(((AG1469/W1469)^2)+((AH1469/AD1469)^2)))*AE1469</f>
        <v>0.0212115461638098</v>
      </c>
      <c r="AJ1469" s="0" t="n">
        <v>3.02832944E-007</v>
      </c>
      <c r="AK1469" s="0" t="n">
        <f aca="false">(W1469*AJ1469)*EXP(L1469*M1469)</f>
        <v>0.012052840719963</v>
      </c>
      <c r="AL1469" s="0" t="n">
        <v>1116842.27994909</v>
      </c>
      <c r="AM1469" s="0" t="n">
        <v>804.406580767259</v>
      </c>
      <c r="AN1469" s="0" t="n">
        <f aca="false">AJ1469*0.1</f>
        <v>3.02832944E-008</v>
      </c>
      <c r="AO1469" s="0" t="n">
        <f aca="false">(SQRT(((AM1469/W1469)^2)+((AN1469/AJ1469)^2)))*AK1469</f>
        <v>0.00122965485007593</v>
      </c>
    </row>
    <row r="1470" customFormat="false" ht="15" hidden="false" customHeight="false" outlineLevel="0" collapsed="false">
      <c r="A1470" s="42" t="s">
        <v>650</v>
      </c>
      <c r="B1470" s="40" t="s">
        <v>2000</v>
      </c>
      <c r="C1470" s="0" t="s">
        <v>2122</v>
      </c>
      <c r="E1470" s="0" t="n">
        <v>7796</v>
      </c>
      <c r="F1470" s="0" t="n">
        <v>7742.5</v>
      </c>
      <c r="G1470" s="0" t="n">
        <f aca="false">(((F1470*3.7852*35.81)/1000)/(H1470^2))*1.2732</f>
        <v>20.8507301530752</v>
      </c>
      <c r="H1470" s="0" t="n">
        <v>8.005249356</v>
      </c>
      <c r="I1470" s="0" t="n">
        <v>21.561028054183</v>
      </c>
      <c r="J1470" s="0" t="n">
        <v>68.0016224983599</v>
      </c>
      <c r="K1470" s="0" t="n">
        <v>3.82238500207701</v>
      </c>
      <c r="L1470" s="0" t="n">
        <v>0.005</v>
      </c>
      <c r="M1470" s="0" t="n">
        <v>0</v>
      </c>
      <c r="N1470" s="0" t="n">
        <v>1033.10563237166</v>
      </c>
      <c r="O1470" s="0" t="n">
        <f aca="false">(N1470/2204.59)*EXP(L1470*M1470)</f>
        <v>0.468615766365472</v>
      </c>
      <c r="P1470" s="0" t="n">
        <v>0.575296534612654</v>
      </c>
      <c r="Q1470" s="0" t="n">
        <v>0.0436657928861363</v>
      </c>
      <c r="R1470" s="0" t="n">
        <f aca="false">11.8457570192522*(I1470/Hoja4!$BZ$2)</f>
        <v>0.158982797565982</v>
      </c>
      <c r="S1470" s="0" t="n">
        <v>0.346725101597201</v>
      </c>
      <c r="T1470" s="0" t="n">
        <v>0.0215793379964769</v>
      </c>
      <c r="U1470" s="0" t="n">
        <f aca="false">(SQRT(((P1470/G1470)^2)+((Q1470/H1470)^2)+((R1470/I1470)^2)+((S1470/J1470)^2)+((T1470/K1470)^2)))*O1470</f>
        <v>0.0140839641072539</v>
      </c>
      <c r="V1470" s="0" t="n">
        <f aca="false">O1470&gt;U1470</f>
        <v>1</v>
      </c>
      <c r="W1470" s="0" t="n">
        <v>166936.259709512</v>
      </c>
      <c r="X1470" s="0" t="n">
        <v>4.994E-006</v>
      </c>
      <c r="Y1470" s="0" t="n">
        <f aca="false">(W1470*X1470)*EXP(L1470*M1470)</f>
        <v>0.833679680989301</v>
      </c>
      <c r="Z1470" s="0" t="n">
        <v>79874165.3439532</v>
      </c>
      <c r="AA1470" s="0" t="n">
        <v>3748.14709444969</v>
      </c>
      <c r="AB1470" s="0" t="n">
        <f aca="false">X1470*0.1</f>
        <v>4.994E-007</v>
      </c>
      <c r="AC1470" s="0" t="n">
        <f aca="false">(SQRT(((AA1470/W1470)^2)+((AB1470/X1470)^2)))*Y1470</f>
        <v>0.0854434951317908</v>
      </c>
      <c r="AD1470" s="0" t="n">
        <v>5.223868284E-006</v>
      </c>
      <c r="AE1470" s="0" t="n">
        <f aca="false">(W1470*AD1470)*EXP(L1470*M1470)</f>
        <v>0.872053032546104</v>
      </c>
      <c r="AF1470" s="0" t="n">
        <v>79874165.3439532</v>
      </c>
      <c r="AG1470" s="0" t="n">
        <v>3748.14709444969</v>
      </c>
      <c r="AH1470" s="0" t="n">
        <f aca="false">AD1470*0.1</f>
        <v>5.223868284E-007</v>
      </c>
      <c r="AI1470" s="0" t="n">
        <f aca="false">(SQRT(((AG1470/W1470)^2)+((AH1470/AD1470)^2)))*AE1470</f>
        <v>0.0893763644960093</v>
      </c>
      <c r="AJ1470" s="0" t="n">
        <v>3.02832944E-007</v>
      </c>
      <c r="AK1470" s="0" t="n">
        <f aca="false">(W1470*AJ1470)*EXP(L1470*M1470)</f>
        <v>0.05055379898818</v>
      </c>
      <c r="AL1470" s="0" t="n">
        <v>79874165.3439532</v>
      </c>
      <c r="AM1470" s="0" t="n">
        <v>3748.14709444969</v>
      </c>
      <c r="AN1470" s="0" t="n">
        <f aca="false">AJ1470*0.1</f>
        <v>3.02832944E-008</v>
      </c>
      <c r="AO1470" s="0" t="n">
        <f aca="false">(SQRT(((AM1470/W1470)^2)+((AN1470/AJ1470)^2)))*AK1470</f>
        <v>0.00518123852150778</v>
      </c>
    </row>
    <row r="1471" customFormat="false" ht="15" hidden="false" customHeight="false" outlineLevel="0" collapsed="false">
      <c r="A1471" s="42" t="s">
        <v>650</v>
      </c>
      <c r="B1471" s="32"/>
      <c r="C1471" s="0" t="s">
        <v>2122</v>
      </c>
      <c r="E1471" s="0" t="n">
        <v>10500</v>
      </c>
      <c r="F1471" s="0" t="n">
        <v>10607</v>
      </c>
      <c r="G1471" s="0" t="n">
        <f aca="false">(((F1471*3.7852*35.81)/1000)/(H1471^2))*1.2732</f>
        <v>27.2102328284945</v>
      </c>
      <c r="H1471" s="0" t="n">
        <v>8.20209975</v>
      </c>
      <c r="I1471" s="0" t="n">
        <v>21.5060181173616</v>
      </c>
      <c r="J1471" s="0" t="n">
        <v>68.0016224983599</v>
      </c>
      <c r="K1471" s="0" t="n">
        <v>3.82238500207701</v>
      </c>
      <c r="L1471" s="0" t="n">
        <v>0.005</v>
      </c>
      <c r="M1471" s="0" t="n">
        <v>0</v>
      </c>
      <c r="N1471" s="0" t="n">
        <v>1411.71369206502</v>
      </c>
      <c r="O1471" s="0" t="n">
        <f aca="false">(N1471/2204.59)*EXP(L1471*M1471)</f>
        <v>0.640352034648173</v>
      </c>
      <c r="P1471" s="0" t="n">
        <v>0.693948706618423</v>
      </c>
      <c r="Q1471" s="0" t="n">
        <v>0.0696754411027923</v>
      </c>
      <c r="R1471" s="0" t="n">
        <f aca="false">30.3818643031628*(I1471/Hoja4!$DS$2)</f>
        <v>0.0518809223271471</v>
      </c>
      <c r="S1471" s="0" t="n">
        <v>0.346725101597201</v>
      </c>
      <c r="T1471" s="0" t="n">
        <v>0.0215793379964769</v>
      </c>
      <c r="U1471" s="0" t="n">
        <f aca="false">(SQRT(((P1471/G1471)^2)+((Q1471/H1471)^2)+((R1471/I1471)^2)+((S1471/J1471)^2)+((T1471/K1471)^2)))*O1471</f>
        <v>0.0179557458077209</v>
      </c>
      <c r="V1471" s="0" t="n">
        <f aca="false">O1471&gt;U1471</f>
        <v>1</v>
      </c>
      <c r="W1471" s="0" t="n">
        <v>228114.334170855</v>
      </c>
      <c r="X1471" s="0" t="n">
        <v>4.994E-006</v>
      </c>
      <c r="Y1471" s="0" t="n">
        <f aca="false">(W1471*X1471)*EXP(L1471*M1471)</f>
        <v>1.13920298484925</v>
      </c>
      <c r="Z1471" s="0" t="n">
        <v>79874165.3439532</v>
      </c>
      <c r="AA1471" s="0" t="n">
        <v>3748.14709444969</v>
      </c>
      <c r="AB1471" s="0" t="n">
        <f aca="false">X1471*0.1</f>
        <v>4.994E-007</v>
      </c>
      <c r="AC1471" s="0" t="n">
        <f aca="false">(SQRT(((AA1471/W1471)^2)+((AB1471/X1471)^2)))*Y1471</f>
        <v>0.115447854732284</v>
      </c>
      <c r="AD1471" s="0" t="n">
        <v>5.223868284E-006</v>
      </c>
      <c r="AE1471" s="0" t="n">
        <f aca="false">(W1471*AD1471)*EXP(L1471*M1471)</f>
        <v>1.19163923540091</v>
      </c>
      <c r="AF1471" s="0" t="n">
        <v>79874165.3439532</v>
      </c>
      <c r="AG1471" s="0" t="n">
        <v>3748.14709444969</v>
      </c>
      <c r="AH1471" s="0" t="n">
        <f aca="false">AD1471*0.1</f>
        <v>5.223868284E-007</v>
      </c>
      <c r="AI1471" s="0" t="n">
        <f aca="false">(SQRT(((AG1471/W1471)^2)+((AH1471/AD1471)^2)))*AE1471</f>
        <v>0.120761791508173</v>
      </c>
      <c r="AJ1471" s="0" t="n">
        <v>3.02832944E-007</v>
      </c>
      <c r="AK1471" s="0" t="n">
        <f aca="false">(W1471*AJ1471)*EXP(L1471*M1471)</f>
        <v>0.0690805353855598</v>
      </c>
      <c r="AL1471" s="0" t="n">
        <v>79874165.3439532</v>
      </c>
      <c r="AM1471" s="0" t="n">
        <v>3748.14709444969</v>
      </c>
      <c r="AN1471" s="0" t="n">
        <f aca="false">AJ1471*0.1</f>
        <v>3.02832944E-008</v>
      </c>
      <c r="AO1471" s="0" t="n">
        <f aca="false">(SQRT(((AM1471/W1471)^2)+((AN1471/AJ1471)^2)))*AK1471</f>
        <v>0.0070006835656912</v>
      </c>
    </row>
    <row r="1472" customFormat="false" ht="15" hidden="false" customHeight="false" outlineLevel="0" collapsed="false">
      <c r="A1472" s="42" t="s">
        <v>650</v>
      </c>
      <c r="B1472" s="32"/>
      <c r="C1472" s="0" t="s">
        <v>2153</v>
      </c>
      <c r="E1472" s="0" t="n">
        <v>7300</v>
      </c>
      <c r="F1472" s="0" t="n">
        <v>7484.22</v>
      </c>
      <c r="G1472" s="0" t="n">
        <f aca="false">(((F1472*3.7852*35.81)/1000)/(H1472^2))*1.2732</f>
        <v>20.1551761867935</v>
      </c>
      <c r="H1472" s="0" t="n">
        <v>8.005249356</v>
      </c>
      <c r="I1472" s="0" t="n">
        <v>20.4629354049091</v>
      </c>
      <c r="J1472" s="0" t="n">
        <v>130.009325504884</v>
      </c>
      <c r="K1472" s="0" t="n">
        <v>0.00593973</v>
      </c>
      <c r="L1472" s="0" t="n">
        <v>0.005</v>
      </c>
      <c r="M1472" s="0" t="n">
        <v>0</v>
      </c>
      <c r="N1472" s="0" t="n">
        <v>2.81562779809985</v>
      </c>
      <c r="O1472" s="0" t="n">
        <f aca="false">(N1472/2204.59)*EXP(L1472*M1472)</f>
        <v>0.00127716618423373</v>
      </c>
      <c r="P1472" s="0" t="n">
        <v>0.575296534612654</v>
      </c>
      <c r="Q1472" s="0" t="n">
        <v>0.0436657928861363</v>
      </c>
      <c r="R1472" s="0" t="n">
        <f aca="false">11.8457570192522*(I1472/Hoja4!$BU$2)</f>
        <v>0.24120965148971</v>
      </c>
      <c r="S1472" s="0" t="n">
        <v>1.14894745568521</v>
      </c>
      <c r="T1472" s="0" t="n">
        <v>5.58086552427142E-005</v>
      </c>
      <c r="U1472" s="0" t="n">
        <f aca="false">(SQRT(((P1472/G1472)^2)+((Q1472/H1472)^2)+((R1472/I1472)^2)+((S1472/J1472)^2)+((T1472/K1472)^2)))*O1472</f>
        <v>4.33071729008307E-005</v>
      </c>
      <c r="V1472" s="0" t="n">
        <f aca="false">O1472&gt;U1472</f>
        <v>1</v>
      </c>
      <c r="W1472" s="0" t="n">
        <v>153149.110416129</v>
      </c>
      <c r="X1472" s="0" t="n">
        <v>4.994E-006</v>
      </c>
      <c r="Y1472" s="0" t="n">
        <f aca="false">(W1472*X1472)*EXP(L1472*M1472)</f>
        <v>0.764826657418146</v>
      </c>
      <c r="Z1472" s="0" t="n">
        <v>144587.60673653</v>
      </c>
      <c r="AA1472" s="0" t="n">
        <v>6507.82824848106</v>
      </c>
      <c r="AB1472" s="0" t="n">
        <f aca="false">X1472*0.1</f>
        <v>4.994E-007</v>
      </c>
      <c r="AC1472" s="0" t="n">
        <f aca="false">(SQRT(((AA1472/W1472)^2)+((AB1472/X1472)^2)))*Y1472</f>
        <v>0.0831014698228765</v>
      </c>
      <c r="AD1472" s="0" t="n">
        <v>5.223868284E-006</v>
      </c>
      <c r="AE1472" s="0" t="n">
        <f aca="false">(W1472*AD1472)*EXP(L1472*M1472)</f>
        <v>0.800030780625628</v>
      </c>
      <c r="AF1472" s="0" t="n">
        <v>144587.60673653</v>
      </c>
      <c r="AG1472" s="0" t="n">
        <v>6507.82824848106</v>
      </c>
      <c r="AH1472" s="0" t="n">
        <f aca="false">AD1472*0.1</f>
        <v>5.223868284E-007</v>
      </c>
      <c r="AI1472" s="0" t="n">
        <f aca="false">(SQRT(((AG1472/W1472)^2)+((AH1472/AD1472)^2)))*AE1472</f>
        <v>0.0869265383583316</v>
      </c>
      <c r="AJ1472" s="0" t="n">
        <v>3.02832944E-007</v>
      </c>
      <c r="AK1472" s="0" t="n">
        <f aca="false">(W1472*AJ1472)*EXP(L1472*M1472)</f>
        <v>0.0463785959782973</v>
      </c>
      <c r="AL1472" s="0" t="n">
        <v>144587.60673653</v>
      </c>
      <c r="AM1472" s="0" t="n">
        <v>6507.82824848106</v>
      </c>
      <c r="AN1472" s="0" t="n">
        <f aca="false">AJ1472*0.1</f>
        <v>3.02832944E-008</v>
      </c>
      <c r="AO1472" s="0" t="n">
        <f aca="false">(SQRT(((AM1472/W1472)^2)+((AN1472/AJ1472)^2)))*AK1472</f>
        <v>0.00503921961497574</v>
      </c>
    </row>
    <row r="1473" customFormat="false" ht="15" hidden="false" customHeight="false" outlineLevel="0" collapsed="false">
      <c r="A1473" s="42" t="s">
        <v>650</v>
      </c>
      <c r="B1473" s="32"/>
      <c r="C1473" s="0" t="s">
        <v>2154</v>
      </c>
      <c r="E1473" s="0" t="n">
        <v>6000</v>
      </c>
      <c r="F1473" s="0" t="n">
        <v>5831.72</v>
      </c>
      <c r="G1473" s="0" t="n">
        <f aca="false">(((F1473*3.7852*35.81)/1000)/(H1473^2))*1.2732</f>
        <v>15.7049557698794</v>
      </c>
      <c r="H1473" s="0" t="n">
        <v>8.005249356</v>
      </c>
      <c r="I1473" s="0" t="n">
        <v>6.82479537829406</v>
      </c>
      <c r="J1473" s="0" t="n">
        <v>68.0020357347871</v>
      </c>
      <c r="K1473" s="0" t="n">
        <v>3.9836139795159</v>
      </c>
      <c r="L1473" s="0" t="n">
        <v>0.005</v>
      </c>
      <c r="M1473" s="0" t="n">
        <v>0</v>
      </c>
      <c r="N1473" s="0" t="n">
        <v>256.698404220128</v>
      </c>
      <c r="O1473" s="0" t="n">
        <f aca="false">(N1473/2204.59)*EXP(L1473*M1473)</f>
        <v>0.116438160483413</v>
      </c>
      <c r="P1473" s="0" t="n">
        <v>0.581693626796288</v>
      </c>
      <c r="Q1473" s="0" t="n">
        <v>0.0152723966616018</v>
      </c>
      <c r="R1473" s="0" t="n">
        <f aca="false">32.2690362110918*(I1473/Hoja4!$BA$2)</f>
        <v>0.894199150753909</v>
      </c>
      <c r="S1473" s="0" t="n">
        <v>0.388353619553598</v>
      </c>
      <c r="T1473" s="0" t="n">
        <v>0.0223763331258358</v>
      </c>
      <c r="U1473" s="0" t="n">
        <f aca="false">(SQRT(((P1473/G1473)^2)+((Q1473/H1473)^2)+((R1473/I1473)^2)+((S1473/J1473)^2)+((T1473/K1473)^2)))*O1473</f>
        <v>0.0158828132379667</v>
      </c>
      <c r="V1473" s="0" t="n">
        <f aca="false">O1473&gt;U1473</f>
        <v>1</v>
      </c>
      <c r="W1473" s="0" t="n">
        <v>39800.295703505</v>
      </c>
      <c r="X1473" s="0" t="n">
        <v>4.994E-006</v>
      </c>
      <c r="Y1473" s="0" t="n">
        <f aca="false">(W1473*X1473)*EXP(L1473*M1473)</f>
        <v>0.198762676743304</v>
      </c>
      <c r="Z1473" s="0" t="n">
        <v>1116842.27994909</v>
      </c>
      <c r="AA1473" s="0" t="n">
        <v>804.406580767259</v>
      </c>
      <c r="AB1473" s="0" t="n">
        <f aca="false">X1473*0.1</f>
        <v>4.994E-007</v>
      </c>
      <c r="AC1473" s="0" t="n">
        <f aca="false">(SQRT(((AA1473/W1473)^2)+((AB1473/X1473)^2)))*Y1473</f>
        <v>0.0202781647206758</v>
      </c>
      <c r="AD1473" s="0" t="n">
        <v>5.223868284E-006</v>
      </c>
      <c r="AE1473" s="0" t="n">
        <f aca="false">(W1473*AD1473)*EXP(L1473*M1473)</f>
        <v>0.207911502419361</v>
      </c>
      <c r="AF1473" s="0" t="n">
        <v>1116842.27994909</v>
      </c>
      <c r="AG1473" s="0" t="n">
        <v>804.406580767259</v>
      </c>
      <c r="AH1473" s="0" t="n">
        <f aca="false">AD1473*0.1</f>
        <v>5.223868284E-007</v>
      </c>
      <c r="AI1473" s="0" t="n">
        <f aca="false">(SQRT(((AG1473/W1473)^2)+((AH1473/AD1473)^2)))*AE1473</f>
        <v>0.0212115461638098</v>
      </c>
      <c r="AJ1473" s="0" t="n">
        <v>3.02832944E-007</v>
      </c>
      <c r="AK1473" s="0" t="n">
        <f aca="false">(W1473*AJ1473)*EXP(L1473*M1473)</f>
        <v>0.012052840719963</v>
      </c>
      <c r="AL1473" s="0" t="n">
        <v>1116842.27994909</v>
      </c>
      <c r="AM1473" s="0" t="n">
        <v>804.406580767259</v>
      </c>
      <c r="AN1473" s="0" t="n">
        <f aca="false">AJ1473*0.1</f>
        <v>3.02832944E-008</v>
      </c>
      <c r="AO1473" s="0" t="n">
        <f aca="false">(SQRT(((AM1473/W1473)^2)+((AN1473/AJ1473)^2)))*AK1473</f>
        <v>0.00122965485007593</v>
      </c>
    </row>
    <row r="1474" customFormat="false" ht="15" hidden="false" customHeight="false" outlineLevel="0" collapsed="false">
      <c r="A1474" s="42" t="s">
        <v>650</v>
      </c>
      <c r="B1474" s="50" t="s">
        <v>2003</v>
      </c>
      <c r="C1474" s="0" t="s">
        <v>2122</v>
      </c>
      <c r="E1474" s="0" t="n">
        <v>7796</v>
      </c>
      <c r="F1474" s="0" t="n">
        <v>7742.5</v>
      </c>
      <c r="G1474" s="0" t="n">
        <f aca="false">(((F1474*3.7852*35.81)/1000)/(H1474^2))*1.2732</f>
        <v>20.8507301530752</v>
      </c>
      <c r="H1474" s="0" t="n">
        <v>8.005249356</v>
      </c>
      <c r="I1474" s="0" t="n">
        <v>21.561028054183</v>
      </c>
      <c r="J1474" s="0" t="n">
        <v>68.0016224983599</v>
      </c>
      <c r="K1474" s="0" t="n">
        <v>3.82238500207701</v>
      </c>
      <c r="L1474" s="0" t="n">
        <v>0.005</v>
      </c>
      <c r="M1474" s="0" t="n">
        <v>0</v>
      </c>
      <c r="N1474" s="0" t="n">
        <v>1033.10563237166</v>
      </c>
      <c r="O1474" s="0" t="n">
        <f aca="false">(N1474/2204.59)*EXP(L1474*M1474)</f>
        <v>0.468615766365472</v>
      </c>
      <c r="P1474" s="0" t="n">
        <v>0.575296534612654</v>
      </c>
      <c r="Q1474" s="0" t="n">
        <v>0.0436657928861363</v>
      </c>
      <c r="R1474" s="0" t="n">
        <f aca="false">11.8457570192522*(I1474/Hoja4!$BZ$2)</f>
        <v>0.158982797565982</v>
      </c>
      <c r="S1474" s="0" t="n">
        <v>0.346725101597201</v>
      </c>
      <c r="T1474" s="0" t="n">
        <v>0.0215793379964769</v>
      </c>
      <c r="U1474" s="0" t="n">
        <f aca="false">(SQRT(((P1474/G1474)^2)+((Q1474/H1474)^2)+((R1474/I1474)^2)+((S1474/J1474)^2)+((T1474/K1474)^2)))*O1474</f>
        <v>0.0140839641072539</v>
      </c>
      <c r="V1474" s="0" t="n">
        <f aca="false">O1474&gt;U1474</f>
        <v>1</v>
      </c>
      <c r="W1474" s="0" t="n">
        <v>166936.259709512</v>
      </c>
      <c r="X1474" s="0" t="n">
        <v>4.994E-006</v>
      </c>
      <c r="Y1474" s="0" t="n">
        <f aca="false">(W1474*X1474)*EXP(L1474*M1474)</f>
        <v>0.833679680989301</v>
      </c>
      <c r="Z1474" s="0" t="n">
        <v>79874165.3439532</v>
      </c>
      <c r="AA1474" s="0" t="n">
        <v>3748.14709444969</v>
      </c>
      <c r="AB1474" s="0" t="n">
        <f aca="false">X1474*0.1</f>
        <v>4.994E-007</v>
      </c>
      <c r="AC1474" s="0" t="n">
        <f aca="false">(SQRT(((AA1474/W1474)^2)+((AB1474/X1474)^2)))*Y1474</f>
        <v>0.0854434951317908</v>
      </c>
      <c r="AD1474" s="0" t="n">
        <v>5.223868284E-006</v>
      </c>
      <c r="AE1474" s="0" t="n">
        <f aca="false">(W1474*AD1474)*EXP(L1474*M1474)</f>
        <v>0.872053032546104</v>
      </c>
      <c r="AF1474" s="0" t="n">
        <v>79874165.3439532</v>
      </c>
      <c r="AG1474" s="0" t="n">
        <v>3748.14709444969</v>
      </c>
      <c r="AH1474" s="0" t="n">
        <f aca="false">AD1474*0.1</f>
        <v>5.223868284E-007</v>
      </c>
      <c r="AI1474" s="0" t="n">
        <f aca="false">(SQRT(((AG1474/W1474)^2)+((AH1474/AD1474)^2)))*AE1474</f>
        <v>0.0893763644960093</v>
      </c>
      <c r="AJ1474" s="0" t="n">
        <v>3.02832944E-007</v>
      </c>
      <c r="AK1474" s="0" t="n">
        <f aca="false">(W1474*AJ1474)*EXP(L1474*M1474)</f>
        <v>0.05055379898818</v>
      </c>
      <c r="AL1474" s="0" t="n">
        <v>79874165.3439532</v>
      </c>
      <c r="AM1474" s="0" t="n">
        <v>3748.14709444969</v>
      </c>
      <c r="AN1474" s="0" t="n">
        <f aca="false">AJ1474*0.1</f>
        <v>3.02832944E-008</v>
      </c>
      <c r="AO1474" s="0" t="n">
        <f aca="false">(SQRT(((AM1474/W1474)^2)+((AN1474/AJ1474)^2)))*AK1474</f>
        <v>0.00518123852150778</v>
      </c>
    </row>
    <row r="1475" customFormat="false" ht="15" hidden="false" customHeight="false" outlineLevel="0" collapsed="false">
      <c r="A1475" s="42" t="s">
        <v>650</v>
      </c>
      <c r="B1475" s="32"/>
      <c r="C1475" s="0" t="s">
        <v>2122</v>
      </c>
      <c r="E1475" s="0" t="n">
        <v>10500</v>
      </c>
      <c r="F1475" s="0" t="n">
        <v>10607</v>
      </c>
      <c r="G1475" s="0" t="n">
        <f aca="false">(((F1475*3.7852*35.81)/1000)/(H1475^2))*1.2732</f>
        <v>27.2102328284945</v>
      </c>
      <c r="H1475" s="0" t="n">
        <v>8.20209975</v>
      </c>
      <c r="I1475" s="0" t="n">
        <v>21.5060181173616</v>
      </c>
      <c r="J1475" s="0" t="n">
        <v>68.0016224983599</v>
      </c>
      <c r="K1475" s="0" t="n">
        <v>3.82238500207701</v>
      </c>
      <c r="L1475" s="0" t="n">
        <v>0.005</v>
      </c>
      <c r="M1475" s="0" t="n">
        <v>0</v>
      </c>
      <c r="N1475" s="0" t="n">
        <v>1411.71369206502</v>
      </c>
      <c r="O1475" s="0" t="n">
        <f aca="false">(N1475/2204.59)*EXP(L1475*M1475)</f>
        <v>0.640352034648173</v>
      </c>
      <c r="P1475" s="0" t="n">
        <v>0.693948706618423</v>
      </c>
      <c r="Q1475" s="0" t="n">
        <v>0.0696754411027923</v>
      </c>
      <c r="R1475" s="0" t="n">
        <f aca="false">30.3818643031628*(I1475/Hoja4!$DS$2)</f>
        <v>0.0518809223271471</v>
      </c>
      <c r="S1475" s="0" t="n">
        <v>0.346725101597201</v>
      </c>
      <c r="T1475" s="0" t="n">
        <v>0.0215793379964769</v>
      </c>
      <c r="U1475" s="0" t="n">
        <f aca="false">(SQRT(((P1475/G1475)^2)+((Q1475/H1475)^2)+((R1475/I1475)^2)+((S1475/J1475)^2)+((T1475/K1475)^2)))*O1475</f>
        <v>0.0179557458077209</v>
      </c>
      <c r="V1475" s="0" t="n">
        <f aca="false">O1475&gt;U1475</f>
        <v>1</v>
      </c>
      <c r="W1475" s="0" t="n">
        <v>228114.334170855</v>
      </c>
      <c r="X1475" s="0" t="n">
        <v>4.994E-006</v>
      </c>
      <c r="Y1475" s="0" t="n">
        <f aca="false">(W1475*X1475)*EXP(L1475*M1475)</f>
        <v>1.13920298484925</v>
      </c>
      <c r="Z1475" s="0" t="n">
        <v>79874165.3439532</v>
      </c>
      <c r="AA1475" s="0" t="n">
        <v>3748.14709444969</v>
      </c>
      <c r="AB1475" s="0" t="n">
        <f aca="false">X1475*0.1</f>
        <v>4.994E-007</v>
      </c>
      <c r="AC1475" s="0" t="n">
        <f aca="false">(SQRT(((AA1475/W1475)^2)+((AB1475/X1475)^2)))*Y1475</f>
        <v>0.115447854732284</v>
      </c>
      <c r="AD1475" s="0" t="n">
        <v>5.223868284E-006</v>
      </c>
      <c r="AE1475" s="0" t="n">
        <f aca="false">(W1475*AD1475)*EXP(L1475*M1475)</f>
        <v>1.19163923540091</v>
      </c>
      <c r="AF1475" s="0" t="n">
        <v>79874165.3439532</v>
      </c>
      <c r="AG1475" s="0" t="n">
        <v>3748.14709444969</v>
      </c>
      <c r="AH1475" s="0" t="n">
        <f aca="false">AD1475*0.1</f>
        <v>5.223868284E-007</v>
      </c>
      <c r="AI1475" s="0" t="n">
        <f aca="false">(SQRT(((AG1475/W1475)^2)+((AH1475/AD1475)^2)))*AE1475</f>
        <v>0.120761791508173</v>
      </c>
      <c r="AJ1475" s="0" t="n">
        <v>3.02832944E-007</v>
      </c>
      <c r="AK1475" s="0" t="n">
        <f aca="false">(W1475*AJ1475)*EXP(L1475*M1475)</f>
        <v>0.0690805353855598</v>
      </c>
      <c r="AL1475" s="0" t="n">
        <v>79874165.3439532</v>
      </c>
      <c r="AM1475" s="0" t="n">
        <v>3748.14709444969</v>
      </c>
      <c r="AN1475" s="0" t="n">
        <f aca="false">AJ1475*0.1</f>
        <v>3.02832944E-008</v>
      </c>
      <c r="AO1475" s="0" t="n">
        <f aca="false">(SQRT(((AM1475/W1475)^2)+((AN1475/AJ1475)^2)))*AK1475</f>
        <v>0.0070006835656912</v>
      </c>
    </row>
    <row r="1476" customFormat="false" ht="15" hidden="false" customHeight="false" outlineLevel="0" collapsed="false">
      <c r="A1476" s="42" t="s">
        <v>650</v>
      </c>
      <c r="B1476" s="32"/>
      <c r="C1476" s="0" t="s">
        <v>2153</v>
      </c>
      <c r="E1476" s="0" t="n">
        <v>7300</v>
      </c>
      <c r="F1476" s="0" t="n">
        <v>7484.22</v>
      </c>
      <c r="G1476" s="0" t="n">
        <f aca="false">(((F1476*3.7852*35.81)/1000)/(H1476^2))*1.2732</f>
        <v>20.1551761867935</v>
      </c>
      <c r="H1476" s="0" t="n">
        <v>8.005249356</v>
      </c>
      <c r="I1476" s="0" t="n">
        <v>20.4629354049091</v>
      </c>
      <c r="J1476" s="0" t="n">
        <v>130.009325504884</v>
      </c>
      <c r="K1476" s="0" t="n">
        <v>0.00593973</v>
      </c>
      <c r="L1476" s="0" t="n">
        <v>0.005</v>
      </c>
      <c r="M1476" s="0" t="n">
        <v>0</v>
      </c>
      <c r="N1476" s="0" t="n">
        <v>2.81562779809985</v>
      </c>
      <c r="O1476" s="0" t="n">
        <f aca="false">(N1476/2204.59)*EXP(L1476*M1476)</f>
        <v>0.00127716618423373</v>
      </c>
      <c r="P1476" s="0" t="n">
        <v>0.575296534612654</v>
      </c>
      <c r="Q1476" s="0" t="n">
        <v>0.0436657928861363</v>
      </c>
      <c r="R1476" s="0" t="n">
        <f aca="false">11.8457570192522*(I1476/Hoja4!$BU$2)</f>
        <v>0.24120965148971</v>
      </c>
      <c r="S1476" s="0" t="n">
        <v>1.14894745568521</v>
      </c>
      <c r="T1476" s="0" t="n">
        <v>5.58086552427142E-005</v>
      </c>
      <c r="U1476" s="0" t="n">
        <f aca="false">(SQRT(((P1476/G1476)^2)+((Q1476/H1476)^2)+((R1476/I1476)^2)+((S1476/J1476)^2)+((T1476/K1476)^2)))*O1476</f>
        <v>4.33071729008307E-005</v>
      </c>
      <c r="V1476" s="0" t="n">
        <f aca="false">O1476&gt;U1476</f>
        <v>1</v>
      </c>
      <c r="W1476" s="0" t="n">
        <v>153149.110416129</v>
      </c>
      <c r="X1476" s="0" t="n">
        <v>4.994E-006</v>
      </c>
      <c r="Y1476" s="0" t="n">
        <f aca="false">(W1476*X1476)*EXP(L1476*M1476)</f>
        <v>0.764826657418146</v>
      </c>
      <c r="Z1476" s="0" t="n">
        <v>144587.60673653</v>
      </c>
      <c r="AA1476" s="0" t="n">
        <v>6507.82824848106</v>
      </c>
      <c r="AB1476" s="0" t="n">
        <f aca="false">X1476*0.1</f>
        <v>4.994E-007</v>
      </c>
      <c r="AC1476" s="0" t="n">
        <f aca="false">(SQRT(((AA1476/W1476)^2)+((AB1476/X1476)^2)))*Y1476</f>
        <v>0.0831014698228765</v>
      </c>
      <c r="AD1476" s="0" t="n">
        <v>5.223868284E-006</v>
      </c>
      <c r="AE1476" s="0" t="n">
        <f aca="false">(W1476*AD1476)*EXP(L1476*M1476)</f>
        <v>0.800030780625628</v>
      </c>
      <c r="AF1476" s="0" t="n">
        <v>144587.60673653</v>
      </c>
      <c r="AG1476" s="0" t="n">
        <v>6507.82824848106</v>
      </c>
      <c r="AH1476" s="0" t="n">
        <f aca="false">AD1476*0.1</f>
        <v>5.223868284E-007</v>
      </c>
      <c r="AI1476" s="0" t="n">
        <f aca="false">(SQRT(((AG1476/W1476)^2)+((AH1476/AD1476)^2)))*AE1476</f>
        <v>0.0869265383583316</v>
      </c>
      <c r="AJ1476" s="0" t="n">
        <v>3.02832944E-007</v>
      </c>
      <c r="AK1476" s="0" t="n">
        <f aca="false">(W1476*AJ1476)*EXP(L1476*M1476)</f>
        <v>0.0463785959782973</v>
      </c>
      <c r="AL1476" s="0" t="n">
        <v>144587.60673653</v>
      </c>
      <c r="AM1476" s="0" t="n">
        <v>6507.82824848106</v>
      </c>
      <c r="AN1476" s="0" t="n">
        <f aca="false">AJ1476*0.1</f>
        <v>3.02832944E-008</v>
      </c>
      <c r="AO1476" s="0" t="n">
        <f aca="false">(SQRT(((AM1476/W1476)^2)+((AN1476/AJ1476)^2)))*AK1476</f>
        <v>0.00503921961497574</v>
      </c>
    </row>
    <row r="1477" customFormat="false" ht="15" hidden="false" customHeight="false" outlineLevel="0" collapsed="false">
      <c r="A1477" s="42" t="s">
        <v>650</v>
      </c>
      <c r="B1477" s="32"/>
      <c r="C1477" s="0" t="s">
        <v>2154</v>
      </c>
      <c r="E1477" s="0" t="n">
        <v>6000</v>
      </c>
      <c r="F1477" s="0" t="n">
        <v>5831.72</v>
      </c>
      <c r="G1477" s="0" t="n">
        <f aca="false">(((F1477*3.7852*35.81)/1000)/(H1477^2))*1.2732</f>
        <v>15.7049557698794</v>
      </c>
      <c r="H1477" s="0" t="n">
        <v>8.005249356</v>
      </c>
      <c r="I1477" s="0" t="n">
        <v>6.82479537829406</v>
      </c>
      <c r="J1477" s="0" t="n">
        <v>68.0020357347871</v>
      </c>
      <c r="K1477" s="0" t="n">
        <v>3.9836139795159</v>
      </c>
      <c r="L1477" s="0" t="n">
        <v>0.005</v>
      </c>
      <c r="M1477" s="0" t="n">
        <v>0</v>
      </c>
      <c r="N1477" s="0" t="n">
        <v>256.698404220128</v>
      </c>
      <c r="O1477" s="0" t="n">
        <f aca="false">(N1477/2204.59)*EXP(L1477*M1477)</f>
        <v>0.116438160483413</v>
      </c>
      <c r="P1477" s="0" t="n">
        <v>0.581693626796288</v>
      </c>
      <c r="Q1477" s="0" t="n">
        <v>0.0152723966616018</v>
      </c>
      <c r="R1477" s="0" t="n">
        <f aca="false">32.2690362110918*(I1477/Hoja4!$BA$2)</f>
        <v>0.894199150753909</v>
      </c>
      <c r="S1477" s="0" t="n">
        <v>0.388353619553598</v>
      </c>
      <c r="T1477" s="0" t="n">
        <v>0.0223763331258358</v>
      </c>
      <c r="U1477" s="0" t="n">
        <f aca="false">(SQRT(((P1477/G1477)^2)+((Q1477/H1477)^2)+((R1477/I1477)^2)+((S1477/J1477)^2)+((T1477/K1477)^2)))*O1477</f>
        <v>0.0158828132379667</v>
      </c>
      <c r="V1477" s="0" t="n">
        <f aca="false">O1477&gt;U1477</f>
        <v>1</v>
      </c>
      <c r="W1477" s="0" t="n">
        <v>39800.295703505</v>
      </c>
      <c r="X1477" s="0" t="n">
        <v>4.994E-006</v>
      </c>
      <c r="Y1477" s="0" t="n">
        <f aca="false">(W1477*X1477)*EXP(L1477*M1477)</f>
        <v>0.198762676743304</v>
      </c>
      <c r="Z1477" s="0" t="n">
        <v>1116842.27994909</v>
      </c>
      <c r="AA1477" s="0" t="n">
        <v>804.406580767259</v>
      </c>
      <c r="AB1477" s="0" t="n">
        <f aca="false">X1477*0.1</f>
        <v>4.994E-007</v>
      </c>
      <c r="AC1477" s="0" t="n">
        <f aca="false">(SQRT(((AA1477/W1477)^2)+((AB1477/X1477)^2)))*Y1477</f>
        <v>0.0202781647206758</v>
      </c>
      <c r="AD1477" s="0" t="n">
        <v>5.223868284E-006</v>
      </c>
      <c r="AE1477" s="0" t="n">
        <f aca="false">(W1477*AD1477)*EXP(L1477*M1477)</f>
        <v>0.207911502419361</v>
      </c>
      <c r="AF1477" s="0" t="n">
        <v>1116842.27994909</v>
      </c>
      <c r="AG1477" s="0" t="n">
        <v>804.406580767259</v>
      </c>
      <c r="AH1477" s="0" t="n">
        <f aca="false">AD1477*0.1</f>
        <v>5.223868284E-007</v>
      </c>
      <c r="AI1477" s="0" t="n">
        <f aca="false">(SQRT(((AG1477/W1477)^2)+((AH1477/AD1477)^2)))*AE1477</f>
        <v>0.0212115461638098</v>
      </c>
      <c r="AJ1477" s="0" t="n">
        <v>3.02832944E-007</v>
      </c>
      <c r="AK1477" s="0" t="n">
        <f aca="false">(W1477*AJ1477)*EXP(L1477*M1477)</f>
        <v>0.012052840719963</v>
      </c>
      <c r="AL1477" s="0" t="n">
        <v>1116842.27994909</v>
      </c>
      <c r="AM1477" s="0" t="n">
        <v>804.406580767259</v>
      </c>
      <c r="AN1477" s="0" t="n">
        <f aca="false">AJ1477*0.1</f>
        <v>3.02832944E-008</v>
      </c>
      <c r="AO1477" s="0" t="n">
        <f aca="false">(SQRT(((AM1477/W1477)^2)+((AN1477/AJ1477)^2)))*AK1477</f>
        <v>0.00122965485007593</v>
      </c>
    </row>
    <row r="1478" customFormat="false" ht="15" hidden="false" customHeight="false" outlineLevel="0" collapsed="false">
      <c r="A1478" s="42" t="s">
        <v>650</v>
      </c>
      <c r="B1478" s="40" t="s">
        <v>2007</v>
      </c>
      <c r="C1478" s="0" t="s">
        <v>2122</v>
      </c>
      <c r="E1478" s="0" t="n">
        <v>7796</v>
      </c>
      <c r="F1478" s="0" t="n">
        <v>7742.5</v>
      </c>
      <c r="G1478" s="0" t="n">
        <f aca="false">(((F1478*3.7852*35.81)/1000)/(H1478^2))*1.2732</f>
        <v>20.8507301530752</v>
      </c>
      <c r="H1478" s="0" t="n">
        <v>8.005249356</v>
      </c>
      <c r="I1478" s="0" t="n">
        <v>21.561028054183</v>
      </c>
      <c r="J1478" s="0" t="n">
        <v>68.0016224983599</v>
      </c>
      <c r="K1478" s="0" t="n">
        <v>3.82238500207701</v>
      </c>
      <c r="L1478" s="0" t="n">
        <v>0.005</v>
      </c>
      <c r="M1478" s="0" t="n">
        <v>0</v>
      </c>
      <c r="N1478" s="0" t="n">
        <v>1033.10563237166</v>
      </c>
      <c r="O1478" s="0" t="n">
        <f aca="false">(N1478/2204.59)*EXP(L1478*M1478)</f>
        <v>0.468615766365472</v>
      </c>
      <c r="P1478" s="0" t="n">
        <v>0.575296534612654</v>
      </c>
      <c r="Q1478" s="0" t="n">
        <v>0.0436657928861363</v>
      </c>
      <c r="R1478" s="0" t="n">
        <f aca="false">11.8457570192522*(I1478/Hoja4!$BZ$2)</f>
        <v>0.158982797565982</v>
      </c>
      <c r="S1478" s="0" t="n">
        <v>0.346725101597201</v>
      </c>
      <c r="T1478" s="0" t="n">
        <v>0.0215793379964769</v>
      </c>
      <c r="U1478" s="0" t="n">
        <f aca="false">(SQRT(((P1478/G1478)^2)+((Q1478/H1478)^2)+((R1478/I1478)^2)+((S1478/J1478)^2)+((T1478/K1478)^2)))*O1478</f>
        <v>0.0140839641072539</v>
      </c>
      <c r="V1478" s="0" t="n">
        <f aca="false">O1478&gt;U1478</f>
        <v>1</v>
      </c>
      <c r="W1478" s="0" t="n">
        <v>166936.259709512</v>
      </c>
      <c r="X1478" s="0" t="n">
        <v>4.994E-006</v>
      </c>
      <c r="Y1478" s="0" t="n">
        <f aca="false">(W1478*X1478)*EXP(L1478*M1478)</f>
        <v>0.833679680989301</v>
      </c>
      <c r="Z1478" s="0" t="n">
        <v>79874165.3439532</v>
      </c>
      <c r="AA1478" s="0" t="n">
        <v>3748.14709444969</v>
      </c>
      <c r="AB1478" s="0" t="n">
        <f aca="false">X1478*0.1</f>
        <v>4.994E-007</v>
      </c>
      <c r="AC1478" s="0" t="n">
        <f aca="false">(SQRT(((AA1478/W1478)^2)+((AB1478/X1478)^2)))*Y1478</f>
        <v>0.0854434951317908</v>
      </c>
      <c r="AD1478" s="0" t="n">
        <v>5.223868284E-006</v>
      </c>
      <c r="AE1478" s="0" t="n">
        <f aca="false">(W1478*AD1478)*EXP(L1478*M1478)</f>
        <v>0.872053032546104</v>
      </c>
      <c r="AF1478" s="0" t="n">
        <v>79874165.3439532</v>
      </c>
      <c r="AG1478" s="0" t="n">
        <v>3748.14709444969</v>
      </c>
      <c r="AH1478" s="0" t="n">
        <f aca="false">AD1478*0.1</f>
        <v>5.223868284E-007</v>
      </c>
      <c r="AI1478" s="0" t="n">
        <f aca="false">(SQRT(((AG1478/W1478)^2)+((AH1478/AD1478)^2)))*AE1478</f>
        <v>0.0893763644960093</v>
      </c>
      <c r="AJ1478" s="0" t="n">
        <v>3.02832944E-007</v>
      </c>
      <c r="AK1478" s="0" t="n">
        <f aca="false">(W1478*AJ1478)*EXP(L1478*M1478)</f>
        <v>0.05055379898818</v>
      </c>
      <c r="AL1478" s="0" t="n">
        <v>79874165.3439532</v>
      </c>
      <c r="AM1478" s="0" t="n">
        <v>3748.14709444969</v>
      </c>
      <c r="AN1478" s="0" t="n">
        <f aca="false">AJ1478*0.1</f>
        <v>3.02832944E-008</v>
      </c>
      <c r="AO1478" s="0" t="n">
        <f aca="false">(SQRT(((AM1478/W1478)^2)+((AN1478/AJ1478)^2)))*AK1478</f>
        <v>0.00518123852150778</v>
      </c>
    </row>
    <row r="1479" customFormat="false" ht="15" hidden="false" customHeight="false" outlineLevel="0" collapsed="false">
      <c r="A1479" s="42" t="s">
        <v>650</v>
      </c>
      <c r="B1479" s="32"/>
      <c r="C1479" s="0" t="s">
        <v>2122</v>
      </c>
      <c r="E1479" s="0" t="n">
        <v>10500</v>
      </c>
      <c r="F1479" s="0" t="n">
        <v>10607</v>
      </c>
      <c r="G1479" s="0" t="n">
        <f aca="false">(((F1479*3.7852*35.81)/1000)/(H1479^2))*1.2732</f>
        <v>27.2102328284945</v>
      </c>
      <c r="H1479" s="0" t="n">
        <v>8.20209975</v>
      </c>
      <c r="I1479" s="0" t="n">
        <v>21.5060181173616</v>
      </c>
      <c r="J1479" s="0" t="n">
        <v>68.0016224983599</v>
      </c>
      <c r="K1479" s="0" t="n">
        <v>3.82238500207701</v>
      </c>
      <c r="L1479" s="0" t="n">
        <v>0.005</v>
      </c>
      <c r="M1479" s="0" t="n">
        <v>0</v>
      </c>
      <c r="N1479" s="0" t="n">
        <v>1411.71369206502</v>
      </c>
      <c r="O1479" s="0" t="n">
        <f aca="false">(N1479/2204.59)*EXP(L1479*M1479)</f>
        <v>0.640352034648173</v>
      </c>
      <c r="P1479" s="0" t="n">
        <v>0.693948706618423</v>
      </c>
      <c r="Q1479" s="0" t="n">
        <v>0.0696754411027923</v>
      </c>
      <c r="R1479" s="0" t="n">
        <f aca="false">30.3818643031628*(I1479/Hoja4!$DS$2)</f>
        <v>0.0518809223271471</v>
      </c>
      <c r="S1479" s="0" t="n">
        <v>0.346725101597201</v>
      </c>
      <c r="T1479" s="0" t="n">
        <v>0.0215793379964769</v>
      </c>
      <c r="U1479" s="0" t="n">
        <f aca="false">(SQRT(((P1479/G1479)^2)+((Q1479/H1479)^2)+((R1479/I1479)^2)+((S1479/J1479)^2)+((T1479/K1479)^2)))*O1479</f>
        <v>0.0179557458077209</v>
      </c>
      <c r="V1479" s="0" t="n">
        <f aca="false">O1479&gt;U1479</f>
        <v>1</v>
      </c>
      <c r="W1479" s="0" t="n">
        <v>228114.334170855</v>
      </c>
      <c r="X1479" s="0" t="n">
        <v>4.994E-006</v>
      </c>
      <c r="Y1479" s="0" t="n">
        <f aca="false">(W1479*X1479)*EXP(L1479*M1479)</f>
        <v>1.13920298484925</v>
      </c>
      <c r="Z1479" s="0" t="n">
        <v>79874165.3439532</v>
      </c>
      <c r="AA1479" s="0" t="n">
        <v>3748.14709444969</v>
      </c>
      <c r="AB1479" s="0" t="n">
        <f aca="false">X1479*0.1</f>
        <v>4.994E-007</v>
      </c>
      <c r="AC1479" s="0" t="n">
        <f aca="false">(SQRT(((AA1479/W1479)^2)+((AB1479/X1479)^2)))*Y1479</f>
        <v>0.115447854732284</v>
      </c>
      <c r="AD1479" s="0" t="n">
        <v>5.223868284E-006</v>
      </c>
      <c r="AE1479" s="0" t="n">
        <f aca="false">(W1479*AD1479)*EXP(L1479*M1479)</f>
        <v>1.19163923540091</v>
      </c>
      <c r="AF1479" s="0" t="n">
        <v>79874165.3439532</v>
      </c>
      <c r="AG1479" s="0" t="n">
        <v>3748.14709444969</v>
      </c>
      <c r="AH1479" s="0" t="n">
        <f aca="false">AD1479*0.1</f>
        <v>5.223868284E-007</v>
      </c>
      <c r="AI1479" s="0" t="n">
        <f aca="false">(SQRT(((AG1479/W1479)^2)+((AH1479/AD1479)^2)))*AE1479</f>
        <v>0.120761791508173</v>
      </c>
      <c r="AJ1479" s="0" t="n">
        <v>3.02832944E-007</v>
      </c>
      <c r="AK1479" s="0" t="n">
        <f aca="false">(W1479*AJ1479)*EXP(L1479*M1479)</f>
        <v>0.0690805353855598</v>
      </c>
      <c r="AL1479" s="0" t="n">
        <v>79874165.3439532</v>
      </c>
      <c r="AM1479" s="0" t="n">
        <v>3748.14709444969</v>
      </c>
      <c r="AN1479" s="0" t="n">
        <f aca="false">AJ1479*0.1</f>
        <v>3.02832944E-008</v>
      </c>
      <c r="AO1479" s="0" t="n">
        <f aca="false">(SQRT(((AM1479/W1479)^2)+((AN1479/AJ1479)^2)))*AK1479</f>
        <v>0.0070006835656912</v>
      </c>
    </row>
    <row r="1480" customFormat="false" ht="15" hidden="false" customHeight="false" outlineLevel="0" collapsed="false">
      <c r="A1480" s="42" t="s">
        <v>650</v>
      </c>
      <c r="B1480" s="32"/>
      <c r="C1480" s="0" t="s">
        <v>2153</v>
      </c>
      <c r="E1480" s="0" t="n">
        <v>7300</v>
      </c>
      <c r="F1480" s="0" t="n">
        <v>7484.22</v>
      </c>
      <c r="G1480" s="0" t="n">
        <f aca="false">(((F1480*3.7852*35.81)/1000)/(H1480^2))*1.2732</f>
        <v>20.1551761867935</v>
      </c>
      <c r="H1480" s="0" t="n">
        <v>8.005249356</v>
      </c>
      <c r="I1480" s="0" t="n">
        <v>20.4629354049091</v>
      </c>
      <c r="J1480" s="0" t="n">
        <v>130.009325504884</v>
      </c>
      <c r="K1480" s="0" t="n">
        <v>0.00593973</v>
      </c>
      <c r="L1480" s="0" t="n">
        <v>0.005</v>
      </c>
      <c r="M1480" s="0" t="n">
        <v>0</v>
      </c>
      <c r="N1480" s="0" t="n">
        <v>2.81562779809985</v>
      </c>
      <c r="O1480" s="0" t="n">
        <f aca="false">(N1480/2204.59)*EXP(L1480*M1480)</f>
        <v>0.00127716618423373</v>
      </c>
      <c r="P1480" s="0" t="n">
        <v>0.575296534612654</v>
      </c>
      <c r="Q1480" s="0" t="n">
        <v>0.0436657928861363</v>
      </c>
      <c r="R1480" s="0" t="n">
        <f aca="false">11.8457570192522*(I1480/Hoja4!$BU$2)</f>
        <v>0.24120965148971</v>
      </c>
      <c r="S1480" s="0" t="n">
        <v>1.14894745568521</v>
      </c>
      <c r="T1480" s="0" t="n">
        <v>5.58086552427142E-005</v>
      </c>
      <c r="U1480" s="0" t="n">
        <f aca="false">(SQRT(((P1480/G1480)^2)+((Q1480/H1480)^2)+((R1480/I1480)^2)+((S1480/J1480)^2)+((T1480/K1480)^2)))*O1480</f>
        <v>4.33071729008307E-005</v>
      </c>
      <c r="V1480" s="0" t="n">
        <f aca="false">O1480&gt;U1480</f>
        <v>1</v>
      </c>
      <c r="W1480" s="0" t="n">
        <v>153149.110416129</v>
      </c>
      <c r="X1480" s="0" t="n">
        <v>4.994E-006</v>
      </c>
      <c r="Y1480" s="0" t="n">
        <f aca="false">(W1480*X1480)*EXP(L1480*M1480)</f>
        <v>0.764826657418146</v>
      </c>
      <c r="Z1480" s="0" t="n">
        <v>144587.60673653</v>
      </c>
      <c r="AA1480" s="0" t="n">
        <v>6507.82824848106</v>
      </c>
      <c r="AB1480" s="0" t="n">
        <f aca="false">X1480*0.1</f>
        <v>4.994E-007</v>
      </c>
      <c r="AC1480" s="0" t="n">
        <f aca="false">(SQRT(((AA1480/W1480)^2)+((AB1480/X1480)^2)))*Y1480</f>
        <v>0.0831014698228765</v>
      </c>
      <c r="AD1480" s="0" t="n">
        <v>5.223868284E-006</v>
      </c>
      <c r="AE1480" s="0" t="n">
        <f aca="false">(W1480*AD1480)*EXP(L1480*M1480)</f>
        <v>0.800030780625628</v>
      </c>
      <c r="AF1480" s="0" t="n">
        <v>144587.60673653</v>
      </c>
      <c r="AG1480" s="0" t="n">
        <v>6507.82824848106</v>
      </c>
      <c r="AH1480" s="0" t="n">
        <f aca="false">AD1480*0.1</f>
        <v>5.223868284E-007</v>
      </c>
      <c r="AI1480" s="0" t="n">
        <f aca="false">(SQRT(((AG1480/W1480)^2)+((AH1480/AD1480)^2)))*AE1480</f>
        <v>0.0869265383583316</v>
      </c>
      <c r="AJ1480" s="0" t="n">
        <v>3.02832944E-007</v>
      </c>
      <c r="AK1480" s="0" t="n">
        <f aca="false">(W1480*AJ1480)*EXP(L1480*M1480)</f>
        <v>0.0463785959782973</v>
      </c>
      <c r="AL1480" s="0" t="n">
        <v>144587.60673653</v>
      </c>
      <c r="AM1480" s="0" t="n">
        <v>6507.82824848106</v>
      </c>
      <c r="AN1480" s="0" t="n">
        <f aca="false">AJ1480*0.1</f>
        <v>3.02832944E-008</v>
      </c>
      <c r="AO1480" s="0" t="n">
        <f aca="false">(SQRT(((AM1480/W1480)^2)+((AN1480/AJ1480)^2)))*AK1480</f>
        <v>0.00503921961497574</v>
      </c>
    </row>
    <row r="1481" customFormat="false" ht="15" hidden="false" customHeight="false" outlineLevel="0" collapsed="false">
      <c r="A1481" s="42" t="s">
        <v>650</v>
      </c>
      <c r="B1481" s="32"/>
      <c r="C1481" s="0" t="s">
        <v>2154</v>
      </c>
      <c r="E1481" s="0" t="n">
        <v>6000</v>
      </c>
      <c r="F1481" s="0" t="n">
        <v>5831.72</v>
      </c>
      <c r="G1481" s="0" t="n">
        <f aca="false">(((F1481*3.7852*35.81)/1000)/(H1481^2))*1.2732</f>
        <v>15.7049557698794</v>
      </c>
      <c r="H1481" s="0" t="n">
        <v>8.005249356</v>
      </c>
      <c r="I1481" s="0" t="n">
        <v>6.82479537829406</v>
      </c>
      <c r="J1481" s="0" t="n">
        <v>68.0020357347871</v>
      </c>
      <c r="K1481" s="0" t="n">
        <v>3.9836139795159</v>
      </c>
      <c r="L1481" s="0" t="n">
        <v>0.005</v>
      </c>
      <c r="M1481" s="0" t="n">
        <v>0</v>
      </c>
      <c r="N1481" s="0" t="n">
        <v>256.698404220128</v>
      </c>
      <c r="O1481" s="0" t="n">
        <f aca="false">(N1481/2204.59)*EXP(L1481*M1481)</f>
        <v>0.116438160483413</v>
      </c>
      <c r="P1481" s="0" t="n">
        <v>0.581693626796288</v>
      </c>
      <c r="Q1481" s="0" t="n">
        <v>0.0152723966616018</v>
      </c>
      <c r="R1481" s="0" t="n">
        <f aca="false">32.2690362110918*(I1481/Hoja4!$BA$2)</f>
        <v>0.894199150753909</v>
      </c>
      <c r="S1481" s="0" t="n">
        <v>0.388353619553598</v>
      </c>
      <c r="T1481" s="0" t="n">
        <v>0.0223763331258358</v>
      </c>
      <c r="U1481" s="0" t="n">
        <f aca="false">(SQRT(((P1481/G1481)^2)+((Q1481/H1481)^2)+((R1481/I1481)^2)+((S1481/J1481)^2)+((T1481/K1481)^2)))*O1481</f>
        <v>0.0158828132379667</v>
      </c>
      <c r="V1481" s="0" t="n">
        <f aca="false">O1481&gt;U1481</f>
        <v>1</v>
      </c>
      <c r="W1481" s="0" t="n">
        <v>39800.295703505</v>
      </c>
      <c r="X1481" s="0" t="n">
        <v>4.994E-006</v>
      </c>
      <c r="Y1481" s="0" t="n">
        <f aca="false">(W1481*X1481)*EXP(L1481*M1481)</f>
        <v>0.198762676743304</v>
      </c>
      <c r="Z1481" s="0" t="n">
        <v>1116842.27994909</v>
      </c>
      <c r="AA1481" s="0" t="n">
        <v>804.406580767259</v>
      </c>
      <c r="AB1481" s="0" t="n">
        <f aca="false">X1481*0.1</f>
        <v>4.994E-007</v>
      </c>
      <c r="AC1481" s="0" t="n">
        <f aca="false">(SQRT(((AA1481/W1481)^2)+((AB1481/X1481)^2)))*Y1481</f>
        <v>0.0202781647206758</v>
      </c>
      <c r="AD1481" s="0" t="n">
        <v>5.223868284E-006</v>
      </c>
      <c r="AE1481" s="0" t="n">
        <f aca="false">(W1481*AD1481)*EXP(L1481*M1481)</f>
        <v>0.207911502419361</v>
      </c>
      <c r="AF1481" s="0" t="n">
        <v>1116842.27994909</v>
      </c>
      <c r="AG1481" s="0" t="n">
        <v>804.406580767259</v>
      </c>
      <c r="AH1481" s="0" t="n">
        <f aca="false">AD1481*0.1</f>
        <v>5.223868284E-007</v>
      </c>
      <c r="AI1481" s="0" t="n">
        <f aca="false">(SQRT(((AG1481/W1481)^2)+((AH1481/AD1481)^2)))*AE1481</f>
        <v>0.0212115461638098</v>
      </c>
      <c r="AJ1481" s="0" t="n">
        <v>3.02832944E-007</v>
      </c>
      <c r="AK1481" s="0" t="n">
        <f aca="false">(W1481*AJ1481)*EXP(L1481*M1481)</f>
        <v>0.012052840719963</v>
      </c>
      <c r="AL1481" s="0" t="n">
        <v>1116842.27994909</v>
      </c>
      <c r="AM1481" s="0" t="n">
        <v>804.406580767259</v>
      </c>
      <c r="AN1481" s="0" t="n">
        <f aca="false">AJ1481*0.1</f>
        <v>3.02832944E-008</v>
      </c>
      <c r="AO1481" s="0" t="n">
        <f aca="false">(SQRT(((AM1481/W1481)^2)+((AN1481/AJ1481)^2)))*AK1481</f>
        <v>0.00122965485007593</v>
      </c>
    </row>
    <row r="1482" customFormat="false" ht="15" hidden="false" customHeight="false" outlineLevel="0" collapsed="false">
      <c r="A1482" s="42" t="s">
        <v>650</v>
      </c>
      <c r="B1482" s="50" t="s">
        <v>2010</v>
      </c>
      <c r="C1482" s="0" t="s">
        <v>2122</v>
      </c>
      <c r="E1482" s="0" t="n">
        <v>7796</v>
      </c>
      <c r="F1482" s="0" t="n">
        <v>7742.5</v>
      </c>
      <c r="G1482" s="0" t="n">
        <f aca="false">(((F1482*3.7852*35.81)/1000)/(H1482^2))*1.2732</f>
        <v>20.8507301530752</v>
      </c>
      <c r="H1482" s="0" t="n">
        <v>8.005249356</v>
      </c>
      <c r="I1482" s="0" t="n">
        <v>21.561028054183</v>
      </c>
      <c r="J1482" s="0" t="n">
        <v>68.0016224983599</v>
      </c>
      <c r="K1482" s="0" t="n">
        <v>3.82238500207701</v>
      </c>
      <c r="L1482" s="0" t="n">
        <v>0.005</v>
      </c>
      <c r="M1482" s="0" t="n">
        <v>0</v>
      </c>
      <c r="N1482" s="0" t="n">
        <v>1033.10563237166</v>
      </c>
      <c r="O1482" s="0" t="n">
        <f aca="false">(N1482/2204.59)*EXP(L1482*M1482)</f>
        <v>0.468615766365472</v>
      </c>
      <c r="P1482" s="0" t="n">
        <v>0.575296534612654</v>
      </c>
      <c r="Q1482" s="0" t="n">
        <v>0.0436657928861363</v>
      </c>
      <c r="R1482" s="0" t="n">
        <f aca="false">11.8457570192522*(I1482/Hoja4!$BZ$2)</f>
        <v>0.158982797565982</v>
      </c>
      <c r="S1482" s="0" t="n">
        <v>0.346725101597201</v>
      </c>
      <c r="T1482" s="0" t="n">
        <v>0.0215793379964769</v>
      </c>
      <c r="U1482" s="0" t="n">
        <f aca="false">(SQRT(((P1482/G1482)^2)+((Q1482/H1482)^2)+((R1482/I1482)^2)+((S1482/J1482)^2)+((T1482/K1482)^2)))*O1482</f>
        <v>0.0140839641072539</v>
      </c>
      <c r="V1482" s="0" t="n">
        <f aca="false">O1482&gt;U1482</f>
        <v>1</v>
      </c>
      <c r="W1482" s="0" t="n">
        <v>166936.259709512</v>
      </c>
      <c r="X1482" s="0" t="n">
        <v>4.994E-006</v>
      </c>
      <c r="Y1482" s="0" t="n">
        <f aca="false">(W1482*X1482)*EXP(L1482*M1482)</f>
        <v>0.833679680989301</v>
      </c>
      <c r="Z1482" s="0" t="n">
        <v>129749.408826819</v>
      </c>
      <c r="AA1482" s="0" t="n">
        <v>3748.14709444969</v>
      </c>
      <c r="AB1482" s="0" t="n">
        <f aca="false">X1482*0.1</f>
        <v>4.994E-007</v>
      </c>
      <c r="AC1482" s="0" t="n">
        <f aca="false">(SQRT(((AA1482/W1482)^2)+((AB1482/X1482)^2)))*Y1482</f>
        <v>0.0854434951317908</v>
      </c>
      <c r="AD1482" s="0" t="n">
        <v>5.223868284E-006</v>
      </c>
      <c r="AE1482" s="0" t="n">
        <f aca="false">(W1482*AD1482)*EXP(L1482*M1482)</f>
        <v>0.872053032546104</v>
      </c>
      <c r="AF1482" s="0" t="n">
        <v>129749.408826819</v>
      </c>
      <c r="AG1482" s="0" t="n">
        <v>3748.14709444969</v>
      </c>
      <c r="AH1482" s="0" t="n">
        <f aca="false">AD1482*0.1</f>
        <v>5.223868284E-007</v>
      </c>
      <c r="AI1482" s="0" t="n">
        <f aca="false">(SQRT(((AG1482/W1482)^2)+((AH1482/AD1482)^2)))*AE1482</f>
        <v>0.0893763644960093</v>
      </c>
      <c r="AJ1482" s="0" t="n">
        <v>3.02832944E-007</v>
      </c>
      <c r="AK1482" s="0" t="n">
        <f aca="false">(W1482*AJ1482)*EXP(L1482*M1482)</f>
        <v>0.05055379898818</v>
      </c>
      <c r="AL1482" s="0" t="n">
        <v>129749.408826819</v>
      </c>
      <c r="AM1482" s="0" t="n">
        <v>3748.14709444969</v>
      </c>
      <c r="AN1482" s="0" t="n">
        <f aca="false">AJ1482*0.1</f>
        <v>3.02832944E-008</v>
      </c>
      <c r="AO1482" s="0" t="n">
        <f aca="false">(SQRT(((AM1482/W1482)^2)+((AN1482/AJ1482)^2)))*AK1482</f>
        <v>0.00518123852150778</v>
      </c>
    </row>
    <row r="1483" customFormat="false" ht="15" hidden="false" customHeight="false" outlineLevel="0" collapsed="false">
      <c r="A1483" s="42" t="s">
        <v>650</v>
      </c>
      <c r="B1483" s="32"/>
      <c r="C1483" s="0" t="s">
        <v>2122</v>
      </c>
      <c r="E1483" s="0" t="n">
        <v>10500</v>
      </c>
      <c r="F1483" s="0" t="n">
        <v>10607</v>
      </c>
      <c r="G1483" s="0" t="n">
        <f aca="false">(((F1483*3.7852*35.81)/1000)/(H1483^2))*1.2732</f>
        <v>27.2102328284945</v>
      </c>
      <c r="H1483" s="0" t="n">
        <v>8.20209975</v>
      </c>
      <c r="I1483" s="0" t="n">
        <v>21.5060181173616</v>
      </c>
      <c r="J1483" s="0" t="n">
        <v>68.0016224983599</v>
      </c>
      <c r="K1483" s="0" t="n">
        <v>3.82238500207701</v>
      </c>
      <c r="L1483" s="0" t="n">
        <v>0.005</v>
      </c>
      <c r="M1483" s="0" t="n">
        <v>0</v>
      </c>
      <c r="N1483" s="0" t="n">
        <v>1411.71369206502</v>
      </c>
      <c r="O1483" s="0" t="n">
        <f aca="false">(N1483/2204.59)*EXP(L1483*M1483)</f>
        <v>0.640352034648173</v>
      </c>
      <c r="P1483" s="0" t="n">
        <v>0.693948706618423</v>
      </c>
      <c r="Q1483" s="0" t="n">
        <v>0.0696754411027923</v>
      </c>
      <c r="R1483" s="0" t="n">
        <f aca="false">30.3818643031628*(I1483/Hoja4!$DS$2)</f>
        <v>0.0518809223271471</v>
      </c>
      <c r="S1483" s="0" t="n">
        <v>0.346725101597201</v>
      </c>
      <c r="T1483" s="0" t="n">
        <v>0.0215793379964769</v>
      </c>
      <c r="U1483" s="0" t="n">
        <f aca="false">(SQRT(((P1483/G1483)^2)+((Q1483/H1483)^2)+((R1483/I1483)^2)+((S1483/J1483)^2)+((T1483/K1483)^2)))*O1483</f>
        <v>0.0179557458077209</v>
      </c>
      <c r="V1483" s="0" t="n">
        <f aca="false">O1483&gt;U1483</f>
        <v>1</v>
      </c>
      <c r="W1483" s="0" t="n">
        <v>228114.334170855</v>
      </c>
      <c r="X1483" s="0" t="n">
        <v>4.994E-006</v>
      </c>
      <c r="Y1483" s="0" t="n">
        <f aca="false">(W1483*X1483)*EXP(L1483*M1483)</f>
        <v>1.13920298484925</v>
      </c>
      <c r="Z1483" s="0" t="n">
        <v>41593.6012865464</v>
      </c>
      <c r="AA1483" s="0" t="n">
        <v>3748.14709444969</v>
      </c>
      <c r="AB1483" s="0" t="n">
        <f aca="false">X1483*0.1</f>
        <v>4.994E-007</v>
      </c>
      <c r="AC1483" s="0" t="n">
        <f aca="false">(SQRT(((AA1483/W1483)^2)+((AB1483/X1483)^2)))*Y1483</f>
        <v>0.115447854732284</v>
      </c>
      <c r="AD1483" s="0" t="n">
        <v>5.223868284E-006</v>
      </c>
      <c r="AE1483" s="0" t="n">
        <f aca="false">(W1483*AD1483)*EXP(L1483*M1483)</f>
        <v>1.19163923540091</v>
      </c>
      <c r="AF1483" s="0" t="n">
        <v>41593.6012865464</v>
      </c>
      <c r="AG1483" s="0" t="n">
        <v>3748.14709444969</v>
      </c>
      <c r="AH1483" s="0" t="n">
        <f aca="false">AD1483*0.1</f>
        <v>5.223868284E-007</v>
      </c>
      <c r="AI1483" s="0" t="n">
        <f aca="false">(SQRT(((AG1483/W1483)^2)+((AH1483/AD1483)^2)))*AE1483</f>
        <v>0.120761791508173</v>
      </c>
      <c r="AJ1483" s="0" t="n">
        <v>3.02832944E-007</v>
      </c>
      <c r="AK1483" s="0" t="n">
        <f aca="false">(W1483*AJ1483)*EXP(L1483*M1483)</f>
        <v>0.0690805353855598</v>
      </c>
      <c r="AL1483" s="0" t="n">
        <v>41593.6012865464</v>
      </c>
      <c r="AM1483" s="0" t="n">
        <v>3748.14709444969</v>
      </c>
      <c r="AN1483" s="0" t="n">
        <f aca="false">AJ1483*0.1</f>
        <v>3.02832944E-008</v>
      </c>
      <c r="AO1483" s="0" t="n">
        <f aca="false">(SQRT(((AM1483/W1483)^2)+((AN1483/AJ1483)^2)))*AK1483</f>
        <v>0.0070006835656912</v>
      </c>
    </row>
    <row r="1484" customFormat="false" ht="15" hidden="false" customHeight="false" outlineLevel="0" collapsed="false">
      <c r="A1484" s="42" t="s">
        <v>650</v>
      </c>
      <c r="B1484" s="32"/>
      <c r="C1484" s="0" t="s">
        <v>2153</v>
      </c>
      <c r="E1484" s="0" t="n">
        <v>7300</v>
      </c>
      <c r="F1484" s="0" t="n">
        <v>7484.22</v>
      </c>
      <c r="G1484" s="0" t="n">
        <f aca="false">(((F1484*3.7852*35.81)/1000)/(H1484^2))*1.2732</f>
        <v>20.1551761867935</v>
      </c>
      <c r="H1484" s="0" t="n">
        <v>8.005249356</v>
      </c>
      <c r="I1484" s="0" t="n">
        <v>20.4629354049091</v>
      </c>
      <c r="J1484" s="0" t="n">
        <v>130.009325504884</v>
      </c>
      <c r="K1484" s="0" t="n">
        <v>0.00593973</v>
      </c>
      <c r="L1484" s="0" t="n">
        <v>0.005</v>
      </c>
      <c r="M1484" s="0" t="n">
        <v>0</v>
      </c>
      <c r="N1484" s="0" t="n">
        <v>2.81562779809985</v>
      </c>
      <c r="O1484" s="0" t="n">
        <f aca="false">(N1484/2204.59)*EXP(L1484*M1484)</f>
        <v>0.00127716618423373</v>
      </c>
      <c r="P1484" s="0" t="n">
        <v>0.575296534612654</v>
      </c>
      <c r="Q1484" s="0" t="n">
        <v>0.0436657928861363</v>
      </c>
      <c r="R1484" s="0" t="n">
        <f aca="false">11.8457570192522*(I1484/Hoja4!$BU$2)</f>
        <v>0.24120965148971</v>
      </c>
      <c r="S1484" s="0" t="n">
        <v>1.14894745568521</v>
      </c>
      <c r="T1484" s="0" t="n">
        <v>5.58086552427142E-005</v>
      </c>
      <c r="U1484" s="0" t="n">
        <f aca="false">(SQRT(((P1484/G1484)^2)+((Q1484/H1484)^2)+((R1484/I1484)^2)+((S1484/J1484)^2)+((T1484/K1484)^2)))*O1484</f>
        <v>4.33071729008307E-005</v>
      </c>
      <c r="V1484" s="0" t="n">
        <f aca="false">O1484&gt;U1484</f>
        <v>1</v>
      </c>
      <c r="W1484" s="0" t="n">
        <v>153149.110416129</v>
      </c>
      <c r="X1484" s="0" t="n">
        <v>4.994E-006</v>
      </c>
      <c r="Y1484" s="0" t="n">
        <f aca="false">(W1484*X1484)*EXP(L1484*M1484)</f>
        <v>0.764826657418146</v>
      </c>
      <c r="Z1484" s="0" t="n">
        <v>41593.6012865464</v>
      </c>
      <c r="AA1484" s="0" t="n">
        <v>6507.82824848106</v>
      </c>
      <c r="AB1484" s="0" t="n">
        <f aca="false">X1484*0.1</f>
        <v>4.994E-007</v>
      </c>
      <c r="AC1484" s="0" t="n">
        <f aca="false">(SQRT(((AA1484/W1484)^2)+((AB1484/X1484)^2)))*Y1484</f>
        <v>0.0831014698228765</v>
      </c>
      <c r="AD1484" s="0" t="n">
        <v>5.223868284E-006</v>
      </c>
      <c r="AE1484" s="0" t="n">
        <f aca="false">(W1484*AD1484)*EXP(L1484*M1484)</f>
        <v>0.800030780625628</v>
      </c>
      <c r="AF1484" s="0" t="n">
        <v>41593.6012865464</v>
      </c>
      <c r="AG1484" s="0" t="n">
        <v>6507.82824848106</v>
      </c>
      <c r="AH1484" s="0" t="n">
        <f aca="false">AD1484*0.1</f>
        <v>5.223868284E-007</v>
      </c>
      <c r="AI1484" s="0" t="n">
        <f aca="false">(SQRT(((AG1484/W1484)^2)+((AH1484/AD1484)^2)))*AE1484</f>
        <v>0.0869265383583316</v>
      </c>
      <c r="AJ1484" s="0" t="n">
        <v>3.02832944E-007</v>
      </c>
      <c r="AK1484" s="0" t="n">
        <f aca="false">(W1484*AJ1484)*EXP(L1484*M1484)</f>
        <v>0.0463785959782973</v>
      </c>
      <c r="AL1484" s="0" t="n">
        <v>41593.6012865464</v>
      </c>
      <c r="AM1484" s="0" t="n">
        <v>6507.82824848106</v>
      </c>
      <c r="AN1484" s="0" t="n">
        <f aca="false">AJ1484*0.1</f>
        <v>3.02832944E-008</v>
      </c>
      <c r="AO1484" s="0" t="n">
        <f aca="false">(SQRT(((AM1484/W1484)^2)+((AN1484/AJ1484)^2)))*AK1484</f>
        <v>0.00503921961497574</v>
      </c>
    </row>
    <row r="1485" customFormat="false" ht="15" hidden="false" customHeight="false" outlineLevel="0" collapsed="false">
      <c r="A1485" s="42" t="s">
        <v>650</v>
      </c>
      <c r="B1485" s="32"/>
      <c r="C1485" s="0" t="s">
        <v>2154</v>
      </c>
      <c r="E1485" s="0" t="n">
        <v>6000</v>
      </c>
      <c r="F1485" s="0" t="n">
        <v>5831.72</v>
      </c>
      <c r="G1485" s="0" t="n">
        <f aca="false">(((F1485*3.7852*35.81)/1000)/(H1485^2))*1.2732</f>
        <v>15.7049557698794</v>
      </c>
      <c r="H1485" s="0" t="n">
        <v>8.005249356</v>
      </c>
      <c r="I1485" s="0" t="n">
        <v>6.82479537829406</v>
      </c>
      <c r="J1485" s="0" t="n">
        <v>68.0020357347871</v>
      </c>
      <c r="K1485" s="0" t="n">
        <v>3.9836139795159</v>
      </c>
      <c r="L1485" s="0" t="n">
        <v>0.005</v>
      </c>
      <c r="M1485" s="0" t="n">
        <v>0</v>
      </c>
      <c r="N1485" s="0" t="n">
        <v>256.698404220128</v>
      </c>
      <c r="O1485" s="0" t="n">
        <f aca="false">(N1485/2204.59)*EXP(L1485*M1485)</f>
        <v>0.116438160483413</v>
      </c>
      <c r="P1485" s="0" t="n">
        <v>0.581693626796288</v>
      </c>
      <c r="Q1485" s="0" t="n">
        <v>0.0152723966616018</v>
      </c>
      <c r="R1485" s="0" t="n">
        <f aca="false">32.2690362110918*(I1485/Hoja4!$BA$2)</f>
        <v>0.894199150753909</v>
      </c>
      <c r="S1485" s="0" t="n">
        <v>0.388353619553598</v>
      </c>
      <c r="T1485" s="0" t="n">
        <v>0.0223763331258358</v>
      </c>
      <c r="U1485" s="0" t="n">
        <f aca="false">(SQRT(((P1485/G1485)^2)+((Q1485/H1485)^2)+((R1485/I1485)^2)+((S1485/J1485)^2)+((T1485/K1485)^2)))*O1485</f>
        <v>0.0158828132379667</v>
      </c>
      <c r="V1485" s="0" t="n">
        <f aca="false">O1485&gt;U1485</f>
        <v>1</v>
      </c>
      <c r="W1485" s="0" t="n">
        <v>39800.295703505</v>
      </c>
      <c r="X1485" s="0" t="n">
        <v>4.994E-006</v>
      </c>
      <c r="Y1485" s="0" t="n">
        <f aca="false">(W1485*X1485)*EXP(L1485*M1485)</f>
        <v>0.198762676743304</v>
      </c>
      <c r="Z1485" s="0" t="n">
        <v>129749.408826819</v>
      </c>
      <c r="AA1485" s="0" t="n">
        <v>804.406580767259</v>
      </c>
      <c r="AB1485" s="0" t="n">
        <f aca="false">X1485*0.1</f>
        <v>4.994E-007</v>
      </c>
      <c r="AC1485" s="0" t="n">
        <f aca="false">(SQRT(((AA1485/W1485)^2)+((AB1485/X1485)^2)))*Y1485</f>
        <v>0.0202781647206758</v>
      </c>
      <c r="AD1485" s="0" t="n">
        <v>5.223868284E-006</v>
      </c>
      <c r="AE1485" s="0" t="n">
        <f aca="false">(W1485*AD1485)*EXP(L1485*M1485)</f>
        <v>0.207911502419361</v>
      </c>
      <c r="AF1485" s="0" t="n">
        <v>129749.408826819</v>
      </c>
      <c r="AG1485" s="0" t="n">
        <v>804.406580767259</v>
      </c>
      <c r="AH1485" s="0" t="n">
        <f aca="false">AD1485*0.1</f>
        <v>5.223868284E-007</v>
      </c>
      <c r="AI1485" s="0" t="n">
        <f aca="false">(SQRT(((AG1485/W1485)^2)+((AH1485/AD1485)^2)))*AE1485</f>
        <v>0.0212115461638098</v>
      </c>
      <c r="AJ1485" s="0" t="n">
        <v>3.02832944E-007</v>
      </c>
      <c r="AK1485" s="0" t="n">
        <f aca="false">(W1485*AJ1485)*EXP(L1485*M1485)</f>
        <v>0.012052840719963</v>
      </c>
      <c r="AL1485" s="0" t="n">
        <v>129749.408826819</v>
      </c>
      <c r="AM1485" s="0" t="n">
        <v>804.406580767259</v>
      </c>
      <c r="AN1485" s="0" t="n">
        <f aca="false">AJ1485*0.1</f>
        <v>3.02832944E-008</v>
      </c>
      <c r="AO1485" s="0" t="n">
        <f aca="false">(SQRT(((AM1485/W1485)^2)+((AN1485/AJ1485)^2)))*AK1485</f>
        <v>0.00122965485007593</v>
      </c>
    </row>
    <row r="1486" customFormat="false" ht="15" hidden="false" customHeight="false" outlineLevel="0" collapsed="false">
      <c r="A1486" s="42" t="s">
        <v>650</v>
      </c>
      <c r="B1486" s="40" t="s">
        <v>2014</v>
      </c>
      <c r="C1486" s="0" t="s">
        <v>2122</v>
      </c>
      <c r="E1486" s="0" t="n">
        <v>7796</v>
      </c>
      <c r="F1486" s="0" t="n">
        <v>7742.5</v>
      </c>
      <c r="G1486" s="0" t="n">
        <f aca="false">(((F1486*3.7852*35.81)/1000)/(H1486^2))*1.2732</f>
        <v>20.8507301530752</v>
      </c>
      <c r="H1486" s="0" t="n">
        <v>8.005249356</v>
      </c>
      <c r="I1486" s="0" t="n">
        <v>21.561028054183</v>
      </c>
      <c r="J1486" s="0" t="n">
        <v>68.0016224983599</v>
      </c>
      <c r="K1486" s="0" t="n">
        <v>3.82238500207701</v>
      </c>
      <c r="L1486" s="0" t="n">
        <v>0.005</v>
      </c>
      <c r="M1486" s="0" t="n">
        <v>0</v>
      </c>
      <c r="N1486" s="0" t="n">
        <v>1033.10563237166</v>
      </c>
      <c r="O1486" s="0" t="n">
        <f aca="false">(N1486/2204.59)*EXP(L1486*M1486)</f>
        <v>0.468615766365472</v>
      </c>
      <c r="P1486" s="0" t="n">
        <v>0.575296534612654</v>
      </c>
      <c r="Q1486" s="0" t="n">
        <v>0.0436657928861363</v>
      </c>
      <c r="R1486" s="0" t="n">
        <f aca="false">11.8457570192522*(I1486/Hoja4!$BZ$2)</f>
        <v>0.158982797565982</v>
      </c>
      <c r="S1486" s="0" t="n">
        <v>0.346725101597201</v>
      </c>
      <c r="T1486" s="0" t="n">
        <v>0.0215793379964769</v>
      </c>
      <c r="U1486" s="0" t="n">
        <f aca="false">(SQRT(((P1486/G1486)^2)+((Q1486/H1486)^2)+((R1486/I1486)^2)+((S1486/J1486)^2)+((T1486/K1486)^2)))*O1486</f>
        <v>0.0140839641072539</v>
      </c>
      <c r="V1486" s="0" t="n">
        <f aca="false">O1486&gt;U1486</f>
        <v>1</v>
      </c>
      <c r="W1486" s="0" t="n">
        <v>166936.259709512</v>
      </c>
      <c r="X1486" s="0" t="n">
        <v>4.994E-006</v>
      </c>
      <c r="Y1486" s="0" t="n">
        <f aca="false">(W1486*X1486)*EXP(L1486*M1486)</f>
        <v>0.833679680989301</v>
      </c>
      <c r="Z1486" s="0" t="n">
        <v>41593.6012865464</v>
      </c>
      <c r="AA1486" s="0" t="n">
        <v>3748.14709444969</v>
      </c>
      <c r="AB1486" s="0" t="n">
        <f aca="false">X1486*0.1</f>
        <v>4.994E-007</v>
      </c>
      <c r="AC1486" s="0" t="n">
        <f aca="false">(SQRT(((AA1486/W1486)^2)+((AB1486/X1486)^2)))*Y1486</f>
        <v>0.0854434951317908</v>
      </c>
      <c r="AD1486" s="0" t="n">
        <v>5.223868284E-006</v>
      </c>
      <c r="AE1486" s="0" t="n">
        <f aca="false">(W1486*AD1486)*EXP(L1486*M1486)</f>
        <v>0.872053032546104</v>
      </c>
      <c r="AF1486" s="0" t="n">
        <v>41593.6012865464</v>
      </c>
      <c r="AG1486" s="0" t="n">
        <v>3748.14709444969</v>
      </c>
      <c r="AH1486" s="0" t="n">
        <f aca="false">AD1486*0.1</f>
        <v>5.223868284E-007</v>
      </c>
      <c r="AI1486" s="0" t="n">
        <f aca="false">(SQRT(((AG1486/W1486)^2)+((AH1486/AD1486)^2)))*AE1486</f>
        <v>0.0893763644960093</v>
      </c>
      <c r="AJ1486" s="0" t="n">
        <v>3.02832944E-007</v>
      </c>
      <c r="AK1486" s="0" t="n">
        <f aca="false">(W1486*AJ1486)*EXP(L1486*M1486)</f>
        <v>0.05055379898818</v>
      </c>
      <c r="AL1486" s="0" t="n">
        <v>41593.6012865464</v>
      </c>
      <c r="AM1486" s="0" t="n">
        <v>3748.14709444969</v>
      </c>
      <c r="AN1486" s="0" t="n">
        <f aca="false">AJ1486*0.1</f>
        <v>3.02832944E-008</v>
      </c>
      <c r="AO1486" s="0" t="n">
        <f aca="false">(SQRT(((AM1486/W1486)^2)+((AN1486/AJ1486)^2)))*AK1486</f>
        <v>0.00518123852150778</v>
      </c>
    </row>
    <row r="1487" customFormat="false" ht="15" hidden="false" customHeight="false" outlineLevel="0" collapsed="false">
      <c r="A1487" s="42" t="s">
        <v>650</v>
      </c>
      <c r="B1487" s="32"/>
      <c r="C1487" s="0" t="s">
        <v>2122</v>
      </c>
      <c r="E1487" s="0" t="n">
        <v>10500</v>
      </c>
      <c r="F1487" s="0" t="n">
        <v>10607</v>
      </c>
      <c r="G1487" s="0" t="n">
        <f aca="false">(((F1487*3.7852*35.81)/1000)/(H1487^2))*1.2732</f>
        <v>27.2102328284945</v>
      </c>
      <c r="H1487" s="0" t="n">
        <v>8.20209975</v>
      </c>
      <c r="I1487" s="0" t="n">
        <v>21.5060181173616</v>
      </c>
      <c r="J1487" s="0" t="n">
        <v>68.0016224983599</v>
      </c>
      <c r="K1487" s="0" t="n">
        <v>3.82238500207701</v>
      </c>
      <c r="L1487" s="0" t="n">
        <v>0.005</v>
      </c>
      <c r="M1487" s="0" t="n">
        <v>0</v>
      </c>
      <c r="N1487" s="0" t="n">
        <v>1411.71369206502</v>
      </c>
      <c r="O1487" s="0" t="n">
        <f aca="false">(N1487/2204.59)*EXP(L1487*M1487)</f>
        <v>0.640352034648173</v>
      </c>
      <c r="P1487" s="0" t="n">
        <v>0.693948706618423</v>
      </c>
      <c r="Q1487" s="0" t="n">
        <v>0.0696754411027923</v>
      </c>
      <c r="R1487" s="0" t="n">
        <f aca="false">30.3818643031628*(I1487/Hoja4!$DS$2)</f>
        <v>0.0518809223271471</v>
      </c>
      <c r="S1487" s="0" t="n">
        <v>0.346725101597201</v>
      </c>
      <c r="T1487" s="0" t="n">
        <v>0.0215793379964769</v>
      </c>
      <c r="U1487" s="0" t="n">
        <f aca="false">(SQRT(((P1487/G1487)^2)+((Q1487/H1487)^2)+((R1487/I1487)^2)+((S1487/J1487)^2)+((T1487/K1487)^2)))*O1487</f>
        <v>0.0179557458077209</v>
      </c>
      <c r="V1487" s="0" t="n">
        <f aca="false">O1487&gt;U1487</f>
        <v>1</v>
      </c>
      <c r="W1487" s="0" t="n">
        <v>228114.334170855</v>
      </c>
      <c r="X1487" s="0" t="n">
        <v>4.994E-006</v>
      </c>
      <c r="Y1487" s="0" t="n">
        <f aca="false">(W1487*X1487)*EXP(L1487*M1487)</f>
        <v>1.13920298484925</v>
      </c>
      <c r="Z1487" s="0" t="n">
        <v>41593.6012865464</v>
      </c>
      <c r="AA1487" s="0" t="n">
        <v>3748.14709444969</v>
      </c>
      <c r="AB1487" s="0" t="n">
        <f aca="false">X1487*0.1</f>
        <v>4.994E-007</v>
      </c>
      <c r="AC1487" s="0" t="n">
        <f aca="false">(SQRT(((AA1487/W1487)^2)+((AB1487/X1487)^2)))*Y1487</f>
        <v>0.115447854732284</v>
      </c>
      <c r="AD1487" s="0" t="n">
        <v>5.223868284E-006</v>
      </c>
      <c r="AE1487" s="0" t="n">
        <f aca="false">(W1487*AD1487)*EXP(L1487*M1487)</f>
        <v>1.19163923540091</v>
      </c>
      <c r="AF1487" s="0" t="n">
        <v>41593.6012865464</v>
      </c>
      <c r="AG1487" s="0" t="n">
        <v>3748.14709444969</v>
      </c>
      <c r="AH1487" s="0" t="n">
        <f aca="false">AD1487*0.1</f>
        <v>5.223868284E-007</v>
      </c>
      <c r="AI1487" s="0" t="n">
        <f aca="false">(SQRT(((AG1487/W1487)^2)+((AH1487/AD1487)^2)))*AE1487</f>
        <v>0.120761791508173</v>
      </c>
      <c r="AJ1487" s="0" t="n">
        <v>3.02832944E-007</v>
      </c>
      <c r="AK1487" s="0" t="n">
        <f aca="false">(W1487*AJ1487)*EXP(L1487*M1487)</f>
        <v>0.0690805353855598</v>
      </c>
      <c r="AL1487" s="0" t="n">
        <v>41593.6012865464</v>
      </c>
      <c r="AM1487" s="0" t="n">
        <v>3748.14709444969</v>
      </c>
      <c r="AN1487" s="0" t="n">
        <f aca="false">AJ1487*0.1</f>
        <v>3.02832944E-008</v>
      </c>
      <c r="AO1487" s="0" t="n">
        <f aca="false">(SQRT(((AM1487/W1487)^2)+((AN1487/AJ1487)^2)))*AK1487</f>
        <v>0.0070006835656912</v>
      </c>
    </row>
    <row r="1488" customFormat="false" ht="15" hidden="false" customHeight="false" outlineLevel="0" collapsed="false">
      <c r="A1488" s="42" t="s">
        <v>650</v>
      </c>
      <c r="B1488" s="32"/>
      <c r="C1488" s="0" t="s">
        <v>2153</v>
      </c>
      <c r="E1488" s="0" t="n">
        <v>7300</v>
      </c>
      <c r="F1488" s="0" t="n">
        <v>7484.22</v>
      </c>
      <c r="G1488" s="0" t="n">
        <f aca="false">(((F1488*3.7852*35.81)/1000)/(H1488^2))*1.2732</f>
        <v>20.1551761867935</v>
      </c>
      <c r="H1488" s="0" t="n">
        <v>8.005249356</v>
      </c>
      <c r="I1488" s="0" t="n">
        <v>20.4629354049091</v>
      </c>
      <c r="J1488" s="0" t="n">
        <v>130.009325504884</v>
      </c>
      <c r="K1488" s="0" t="n">
        <v>0.00593973</v>
      </c>
      <c r="L1488" s="0" t="n">
        <v>0.005</v>
      </c>
      <c r="M1488" s="0" t="n">
        <v>0</v>
      </c>
      <c r="N1488" s="0" t="n">
        <v>2.81562779809985</v>
      </c>
      <c r="O1488" s="0" t="n">
        <f aca="false">(N1488/2204.59)*EXP(L1488*M1488)</f>
        <v>0.00127716618423373</v>
      </c>
      <c r="P1488" s="0" t="n">
        <v>0.575296534612654</v>
      </c>
      <c r="Q1488" s="0" t="n">
        <v>0.0436657928861363</v>
      </c>
      <c r="R1488" s="0" t="n">
        <f aca="false">11.8457570192522*(I1488/Hoja4!$BU$2)</f>
        <v>0.24120965148971</v>
      </c>
      <c r="S1488" s="0" t="n">
        <v>1.14894745568521</v>
      </c>
      <c r="T1488" s="0" t="n">
        <v>5.58086552427142E-005</v>
      </c>
      <c r="U1488" s="0" t="n">
        <f aca="false">(SQRT(((P1488/G1488)^2)+((Q1488/H1488)^2)+((R1488/I1488)^2)+((S1488/J1488)^2)+((T1488/K1488)^2)))*O1488</f>
        <v>4.33071729008307E-005</v>
      </c>
      <c r="V1488" s="0" t="n">
        <f aca="false">O1488&gt;U1488</f>
        <v>1</v>
      </c>
      <c r="W1488" s="0" t="n">
        <v>153149.110416129</v>
      </c>
      <c r="X1488" s="0" t="n">
        <v>4.994E-006</v>
      </c>
      <c r="Y1488" s="0" t="n">
        <f aca="false">(W1488*X1488)*EXP(L1488*M1488)</f>
        <v>0.764826657418146</v>
      </c>
      <c r="Z1488" s="0" t="n">
        <v>129749.408826819</v>
      </c>
      <c r="AA1488" s="0" t="n">
        <v>6507.82824848106</v>
      </c>
      <c r="AB1488" s="0" t="n">
        <f aca="false">X1488*0.1</f>
        <v>4.994E-007</v>
      </c>
      <c r="AC1488" s="0" t="n">
        <f aca="false">(SQRT(((AA1488/W1488)^2)+((AB1488/X1488)^2)))*Y1488</f>
        <v>0.0831014698228765</v>
      </c>
      <c r="AD1488" s="0" t="n">
        <v>5.223868284E-006</v>
      </c>
      <c r="AE1488" s="0" t="n">
        <f aca="false">(W1488*AD1488)*EXP(L1488*M1488)</f>
        <v>0.800030780625628</v>
      </c>
      <c r="AF1488" s="0" t="n">
        <v>129749.408826819</v>
      </c>
      <c r="AG1488" s="0" t="n">
        <v>6507.82824848106</v>
      </c>
      <c r="AH1488" s="0" t="n">
        <f aca="false">AD1488*0.1</f>
        <v>5.223868284E-007</v>
      </c>
      <c r="AI1488" s="0" t="n">
        <f aca="false">(SQRT(((AG1488/W1488)^2)+((AH1488/AD1488)^2)))*AE1488</f>
        <v>0.0869265383583316</v>
      </c>
      <c r="AJ1488" s="0" t="n">
        <v>3.02832944E-007</v>
      </c>
      <c r="AK1488" s="0" t="n">
        <f aca="false">(W1488*AJ1488)*EXP(L1488*M1488)</f>
        <v>0.0463785959782973</v>
      </c>
      <c r="AL1488" s="0" t="n">
        <v>129749.408826819</v>
      </c>
      <c r="AM1488" s="0" t="n">
        <v>6507.82824848106</v>
      </c>
      <c r="AN1488" s="0" t="n">
        <f aca="false">AJ1488*0.1</f>
        <v>3.02832944E-008</v>
      </c>
      <c r="AO1488" s="0" t="n">
        <f aca="false">(SQRT(((AM1488/W1488)^2)+((AN1488/AJ1488)^2)))*AK1488</f>
        <v>0.00503921961497574</v>
      </c>
    </row>
    <row r="1489" customFormat="false" ht="15" hidden="false" customHeight="false" outlineLevel="0" collapsed="false">
      <c r="A1489" s="42" t="s">
        <v>650</v>
      </c>
      <c r="B1489" s="32"/>
      <c r="C1489" s="0" t="s">
        <v>2154</v>
      </c>
      <c r="E1489" s="0" t="n">
        <v>6000</v>
      </c>
      <c r="F1489" s="0" t="n">
        <v>5831.72</v>
      </c>
      <c r="G1489" s="0" t="n">
        <f aca="false">(((F1489*3.7852*35.81)/1000)/(H1489^2))*1.2732</f>
        <v>15.7049557698794</v>
      </c>
      <c r="H1489" s="0" t="n">
        <v>8.005249356</v>
      </c>
      <c r="I1489" s="0" t="n">
        <v>6.82479537829406</v>
      </c>
      <c r="J1489" s="0" t="n">
        <v>68.0020357347871</v>
      </c>
      <c r="K1489" s="0" t="n">
        <v>3.9836139795159</v>
      </c>
      <c r="L1489" s="0" t="n">
        <v>0.005</v>
      </c>
      <c r="M1489" s="0" t="n">
        <v>0</v>
      </c>
      <c r="N1489" s="0" t="n">
        <v>256.698404220128</v>
      </c>
      <c r="O1489" s="0" t="n">
        <f aca="false">(N1489/2204.59)*EXP(L1489*M1489)</f>
        <v>0.116438160483413</v>
      </c>
      <c r="P1489" s="0" t="n">
        <v>0.581693626796288</v>
      </c>
      <c r="Q1489" s="0" t="n">
        <v>0.0152723966616018</v>
      </c>
      <c r="R1489" s="0" t="n">
        <f aca="false">32.2690362110918*(I1489/Hoja4!$BA$2)</f>
        <v>0.894199150753909</v>
      </c>
      <c r="S1489" s="0" t="n">
        <v>0.388353619553598</v>
      </c>
      <c r="T1489" s="0" t="n">
        <v>0.0223763331258358</v>
      </c>
      <c r="U1489" s="0" t="n">
        <f aca="false">(SQRT(((P1489/G1489)^2)+((Q1489/H1489)^2)+((R1489/I1489)^2)+((S1489/J1489)^2)+((T1489/K1489)^2)))*O1489</f>
        <v>0.0158828132379667</v>
      </c>
      <c r="V1489" s="0" t="n">
        <f aca="false">O1489&gt;U1489</f>
        <v>1</v>
      </c>
      <c r="W1489" s="0" t="n">
        <v>39800.295703505</v>
      </c>
      <c r="X1489" s="0" t="n">
        <v>4.994E-006</v>
      </c>
      <c r="Y1489" s="0" t="n">
        <f aca="false">(W1489*X1489)*EXP(L1489*M1489)</f>
        <v>0.198762676743304</v>
      </c>
      <c r="Z1489" s="0" t="n">
        <v>41593.6012865464</v>
      </c>
      <c r="AA1489" s="0" t="n">
        <v>804.406580767259</v>
      </c>
      <c r="AB1489" s="0" t="n">
        <f aca="false">X1489*0.1</f>
        <v>4.994E-007</v>
      </c>
      <c r="AC1489" s="0" t="n">
        <f aca="false">(SQRT(((AA1489/W1489)^2)+((AB1489/X1489)^2)))*Y1489</f>
        <v>0.0202781647206758</v>
      </c>
      <c r="AD1489" s="0" t="n">
        <v>5.223868284E-006</v>
      </c>
      <c r="AE1489" s="0" t="n">
        <f aca="false">(W1489*AD1489)*EXP(L1489*M1489)</f>
        <v>0.207911502419361</v>
      </c>
      <c r="AF1489" s="0" t="n">
        <v>41593.6012865464</v>
      </c>
      <c r="AG1489" s="0" t="n">
        <v>804.406580767259</v>
      </c>
      <c r="AH1489" s="0" t="n">
        <f aca="false">AD1489*0.1</f>
        <v>5.223868284E-007</v>
      </c>
      <c r="AI1489" s="0" t="n">
        <f aca="false">(SQRT(((AG1489/W1489)^2)+((AH1489/AD1489)^2)))*AE1489</f>
        <v>0.0212115461638098</v>
      </c>
      <c r="AJ1489" s="0" t="n">
        <v>3.02832944E-007</v>
      </c>
      <c r="AK1489" s="0" t="n">
        <f aca="false">(W1489*AJ1489)*EXP(L1489*M1489)</f>
        <v>0.012052840719963</v>
      </c>
      <c r="AL1489" s="0" t="n">
        <v>41593.6012865464</v>
      </c>
      <c r="AM1489" s="0" t="n">
        <v>804.406580767259</v>
      </c>
      <c r="AN1489" s="0" t="n">
        <f aca="false">AJ1489*0.1</f>
        <v>3.02832944E-008</v>
      </c>
      <c r="AO1489" s="0" t="n">
        <f aca="false">(SQRT(((AM1489/W1489)^2)+((AN1489/AJ1489)^2)))*AK1489</f>
        <v>0.00122965485007593</v>
      </c>
    </row>
    <row r="1490" customFormat="false" ht="15" hidden="false" customHeight="false" outlineLevel="0" collapsed="false">
      <c r="A1490" s="42" t="s">
        <v>650</v>
      </c>
      <c r="B1490" s="40" t="s">
        <v>2017</v>
      </c>
      <c r="C1490" s="0" t="s">
        <v>2122</v>
      </c>
      <c r="E1490" s="0" t="n">
        <v>7796</v>
      </c>
      <c r="F1490" s="0" t="n">
        <v>7742.5</v>
      </c>
      <c r="G1490" s="0" t="n">
        <f aca="false">(((F1490*3.7852*35.81)/1000)/(H1490^2))*1.2732</f>
        <v>20.8507301530752</v>
      </c>
      <c r="H1490" s="0" t="n">
        <v>8.005249356</v>
      </c>
      <c r="I1490" s="0" t="n">
        <v>21.561028054183</v>
      </c>
      <c r="J1490" s="0" t="n">
        <v>68.0016224983599</v>
      </c>
      <c r="K1490" s="0" t="n">
        <v>3.82238500207701</v>
      </c>
      <c r="L1490" s="0" t="n">
        <v>0.005</v>
      </c>
      <c r="M1490" s="0" t="n">
        <v>0</v>
      </c>
      <c r="N1490" s="0" t="n">
        <v>1033.10563237166</v>
      </c>
      <c r="O1490" s="0" t="n">
        <f aca="false">(N1490/2204.59)*EXP(L1490*M1490)</f>
        <v>0.468615766365472</v>
      </c>
      <c r="P1490" s="0" t="n">
        <v>0.575296534612654</v>
      </c>
      <c r="Q1490" s="0" t="n">
        <v>0.0436657928861363</v>
      </c>
      <c r="R1490" s="0" t="n">
        <f aca="false">11.8457570192522*(I1490/Hoja4!$BZ$2)</f>
        <v>0.158982797565982</v>
      </c>
      <c r="S1490" s="0" t="n">
        <v>0.346725101597201</v>
      </c>
      <c r="T1490" s="0" t="n">
        <v>0.0215793379964769</v>
      </c>
      <c r="U1490" s="0" t="n">
        <f aca="false">(SQRT(((P1490/G1490)^2)+((Q1490/H1490)^2)+((R1490/I1490)^2)+((S1490/J1490)^2)+((T1490/K1490)^2)))*O1490</f>
        <v>0.0140839641072539</v>
      </c>
      <c r="V1490" s="0" t="n">
        <f aca="false">O1490&gt;U1490</f>
        <v>1</v>
      </c>
      <c r="W1490" s="0" t="n">
        <v>166936.259709512</v>
      </c>
      <c r="X1490" s="0" t="n">
        <v>4.994E-006</v>
      </c>
      <c r="Y1490" s="0" t="n">
        <f aca="false">(W1490*X1490)*EXP(L1490*M1490)</f>
        <v>0.833679680989301</v>
      </c>
      <c r="Z1490" s="0" t="n">
        <v>41593.6012865464</v>
      </c>
      <c r="AA1490" s="0" t="n">
        <v>3748.14709444969</v>
      </c>
      <c r="AB1490" s="0" t="n">
        <f aca="false">X1490*0.1</f>
        <v>4.994E-007</v>
      </c>
      <c r="AC1490" s="0" t="n">
        <f aca="false">(SQRT(((AA1490/W1490)^2)+((AB1490/X1490)^2)))*Y1490</f>
        <v>0.0854434951317908</v>
      </c>
      <c r="AD1490" s="0" t="n">
        <v>5.223868284E-006</v>
      </c>
      <c r="AE1490" s="0" t="n">
        <f aca="false">(W1490*AD1490)*EXP(L1490*M1490)</f>
        <v>0.872053032546104</v>
      </c>
      <c r="AF1490" s="0" t="n">
        <v>41593.6012865464</v>
      </c>
      <c r="AG1490" s="0" t="n">
        <v>3748.14709444969</v>
      </c>
      <c r="AH1490" s="0" t="n">
        <f aca="false">AD1490*0.1</f>
        <v>5.223868284E-007</v>
      </c>
      <c r="AI1490" s="0" t="n">
        <f aca="false">(SQRT(((AG1490/W1490)^2)+((AH1490/AD1490)^2)))*AE1490</f>
        <v>0.0893763644960093</v>
      </c>
      <c r="AJ1490" s="0" t="n">
        <v>3.02832944E-007</v>
      </c>
      <c r="AK1490" s="0" t="n">
        <f aca="false">(W1490*AJ1490)*EXP(L1490*M1490)</f>
        <v>0.05055379898818</v>
      </c>
      <c r="AL1490" s="0" t="n">
        <v>41593.6012865464</v>
      </c>
      <c r="AM1490" s="0" t="n">
        <v>3748.14709444969</v>
      </c>
      <c r="AN1490" s="0" t="n">
        <f aca="false">AJ1490*0.1</f>
        <v>3.02832944E-008</v>
      </c>
      <c r="AO1490" s="0" t="n">
        <f aca="false">(SQRT(((AM1490/W1490)^2)+((AN1490/AJ1490)^2)))*AK1490</f>
        <v>0.00518123852150778</v>
      </c>
    </row>
    <row r="1491" customFormat="false" ht="15" hidden="false" customHeight="false" outlineLevel="0" collapsed="false">
      <c r="A1491" s="42" t="s">
        <v>650</v>
      </c>
      <c r="B1491" s="32"/>
      <c r="C1491" s="0" t="s">
        <v>2122</v>
      </c>
      <c r="E1491" s="0" t="n">
        <v>10500</v>
      </c>
      <c r="F1491" s="0" t="n">
        <v>10607</v>
      </c>
      <c r="G1491" s="0" t="n">
        <f aca="false">(((F1491*3.7852*35.81)/1000)/(H1491^2))*1.2732</f>
        <v>27.2102328284945</v>
      </c>
      <c r="H1491" s="0" t="n">
        <v>8.20209975</v>
      </c>
      <c r="I1491" s="0" t="n">
        <v>21.5060181173616</v>
      </c>
      <c r="J1491" s="0" t="n">
        <v>68.0016224983599</v>
      </c>
      <c r="K1491" s="0" t="n">
        <v>3.82238500207701</v>
      </c>
      <c r="L1491" s="0" t="n">
        <v>0.005</v>
      </c>
      <c r="M1491" s="0" t="n">
        <v>0</v>
      </c>
      <c r="N1491" s="0" t="n">
        <v>1411.71369206502</v>
      </c>
      <c r="O1491" s="0" t="n">
        <f aca="false">(N1491/2204.59)*EXP(L1491*M1491)</f>
        <v>0.640352034648173</v>
      </c>
      <c r="P1491" s="0" t="n">
        <v>0.693948706618423</v>
      </c>
      <c r="Q1491" s="0" t="n">
        <v>0.0696754411027923</v>
      </c>
      <c r="R1491" s="0" t="n">
        <f aca="false">30.3818643031628*(I1491/Hoja4!$DS$2)</f>
        <v>0.0518809223271471</v>
      </c>
      <c r="S1491" s="0" t="n">
        <v>0.346725101597201</v>
      </c>
      <c r="T1491" s="0" t="n">
        <v>0.0215793379964769</v>
      </c>
      <c r="U1491" s="0" t="n">
        <f aca="false">(SQRT(((P1491/G1491)^2)+((Q1491/H1491)^2)+((R1491/I1491)^2)+((S1491/J1491)^2)+((T1491/K1491)^2)))*O1491</f>
        <v>0.0179557458077209</v>
      </c>
      <c r="V1491" s="0" t="n">
        <f aca="false">O1491&gt;U1491</f>
        <v>1</v>
      </c>
      <c r="W1491" s="0" t="n">
        <v>228114.334170855</v>
      </c>
      <c r="X1491" s="0" t="n">
        <v>4.994E-006</v>
      </c>
      <c r="Y1491" s="0" t="n">
        <f aca="false">(W1491*X1491)*EXP(L1491*M1491)</f>
        <v>1.13920298484925</v>
      </c>
      <c r="Z1491" s="0" t="n">
        <v>129749.408826819</v>
      </c>
      <c r="AA1491" s="0" t="n">
        <v>3748.14709444969</v>
      </c>
      <c r="AB1491" s="0" t="n">
        <f aca="false">X1491*0.1</f>
        <v>4.994E-007</v>
      </c>
      <c r="AC1491" s="0" t="n">
        <f aca="false">(SQRT(((AA1491/W1491)^2)+((AB1491/X1491)^2)))*Y1491</f>
        <v>0.115447854732284</v>
      </c>
      <c r="AD1491" s="0" t="n">
        <v>5.223868284E-006</v>
      </c>
      <c r="AE1491" s="0" t="n">
        <f aca="false">(W1491*AD1491)*EXP(L1491*M1491)</f>
        <v>1.19163923540091</v>
      </c>
      <c r="AF1491" s="0" t="n">
        <v>129749.408826819</v>
      </c>
      <c r="AG1491" s="0" t="n">
        <v>3748.14709444969</v>
      </c>
      <c r="AH1491" s="0" t="n">
        <f aca="false">AD1491*0.1</f>
        <v>5.223868284E-007</v>
      </c>
      <c r="AI1491" s="0" t="n">
        <f aca="false">(SQRT(((AG1491/W1491)^2)+((AH1491/AD1491)^2)))*AE1491</f>
        <v>0.120761791508173</v>
      </c>
      <c r="AJ1491" s="0" t="n">
        <v>3.02832944E-007</v>
      </c>
      <c r="AK1491" s="0" t="n">
        <f aca="false">(W1491*AJ1491)*EXP(L1491*M1491)</f>
        <v>0.0690805353855598</v>
      </c>
      <c r="AL1491" s="0" t="n">
        <v>129749.408826819</v>
      </c>
      <c r="AM1491" s="0" t="n">
        <v>3748.14709444969</v>
      </c>
      <c r="AN1491" s="0" t="n">
        <f aca="false">AJ1491*0.1</f>
        <v>3.02832944E-008</v>
      </c>
      <c r="AO1491" s="0" t="n">
        <f aca="false">(SQRT(((AM1491/W1491)^2)+((AN1491/AJ1491)^2)))*AK1491</f>
        <v>0.0070006835656912</v>
      </c>
    </row>
    <row r="1492" customFormat="false" ht="15" hidden="false" customHeight="false" outlineLevel="0" collapsed="false">
      <c r="A1492" s="42" t="s">
        <v>650</v>
      </c>
      <c r="B1492" s="32"/>
      <c r="C1492" s="0" t="s">
        <v>2153</v>
      </c>
      <c r="E1492" s="0" t="n">
        <v>7300</v>
      </c>
      <c r="F1492" s="0" t="n">
        <v>7484.22</v>
      </c>
      <c r="G1492" s="0" t="n">
        <f aca="false">(((F1492*3.7852*35.81)/1000)/(H1492^2))*1.2732</f>
        <v>20.1551761867935</v>
      </c>
      <c r="H1492" s="0" t="n">
        <v>8.005249356</v>
      </c>
      <c r="I1492" s="0" t="n">
        <v>20.4629354049091</v>
      </c>
      <c r="J1492" s="0" t="n">
        <v>130.009325504884</v>
      </c>
      <c r="K1492" s="0" t="n">
        <v>0.00593973</v>
      </c>
      <c r="L1492" s="0" t="n">
        <v>0.005</v>
      </c>
      <c r="M1492" s="0" t="n">
        <v>0</v>
      </c>
      <c r="N1492" s="0" t="n">
        <v>2.81562779809985</v>
      </c>
      <c r="O1492" s="0" t="n">
        <f aca="false">(N1492/2204.59)*EXP(L1492*M1492)</f>
        <v>0.00127716618423373</v>
      </c>
      <c r="P1492" s="0" t="n">
        <v>0.575296534612654</v>
      </c>
      <c r="Q1492" s="0" t="n">
        <v>0.0436657928861363</v>
      </c>
      <c r="R1492" s="0" t="n">
        <f aca="false">11.8457570192522*(I1492/Hoja4!$BU$2)</f>
        <v>0.24120965148971</v>
      </c>
      <c r="S1492" s="0" t="n">
        <v>1.14894745568521</v>
      </c>
      <c r="T1492" s="0" t="n">
        <v>5.58086552427142E-005</v>
      </c>
      <c r="U1492" s="0" t="n">
        <f aca="false">(SQRT(((P1492/G1492)^2)+((Q1492/H1492)^2)+((R1492/I1492)^2)+((S1492/J1492)^2)+((T1492/K1492)^2)))*O1492</f>
        <v>4.33071729008307E-005</v>
      </c>
      <c r="V1492" s="0" t="n">
        <f aca="false">O1492&gt;U1492</f>
        <v>1</v>
      </c>
      <c r="W1492" s="0" t="n">
        <v>153149.110416129</v>
      </c>
      <c r="X1492" s="0" t="n">
        <v>4.994E-006</v>
      </c>
      <c r="Y1492" s="0" t="n">
        <f aca="false">(W1492*X1492)*EXP(L1492*M1492)</f>
        <v>0.764826657418146</v>
      </c>
      <c r="Z1492" s="0" t="n">
        <v>41593.6012865464</v>
      </c>
      <c r="AA1492" s="0" t="n">
        <v>6507.82824848106</v>
      </c>
      <c r="AB1492" s="0" t="n">
        <f aca="false">X1492*0.1</f>
        <v>4.994E-007</v>
      </c>
      <c r="AC1492" s="0" t="n">
        <f aca="false">(SQRT(((AA1492/W1492)^2)+((AB1492/X1492)^2)))*Y1492</f>
        <v>0.0831014698228765</v>
      </c>
      <c r="AD1492" s="0" t="n">
        <v>5.223868284E-006</v>
      </c>
      <c r="AE1492" s="0" t="n">
        <f aca="false">(W1492*AD1492)*EXP(L1492*M1492)</f>
        <v>0.800030780625628</v>
      </c>
      <c r="AF1492" s="0" t="n">
        <v>41593.6012865464</v>
      </c>
      <c r="AG1492" s="0" t="n">
        <v>6507.82824848106</v>
      </c>
      <c r="AH1492" s="0" t="n">
        <f aca="false">AD1492*0.1</f>
        <v>5.223868284E-007</v>
      </c>
      <c r="AI1492" s="0" t="n">
        <f aca="false">(SQRT(((AG1492/W1492)^2)+((AH1492/AD1492)^2)))*AE1492</f>
        <v>0.0869265383583316</v>
      </c>
      <c r="AJ1492" s="0" t="n">
        <v>3.02832944E-007</v>
      </c>
      <c r="AK1492" s="0" t="n">
        <f aca="false">(W1492*AJ1492)*EXP(L1492*M1492)</f>
        <v>0.0463785959782973</v>
      </c>
      <c r="AL1492" s="0" t="n">
        <v>41593.6012865464</v>
      </c>
      <c r="AM1492" s="0" t="n">
        <v>6507.82824848106</v>
      </c>
      <c r="AN1492" s="0" t="n">
        <f aca="false">AJ1492*0.1</f>
        <v>3.02832944E-008</v>
      </c>
      <c r="AO1492" s="0" t="n">
        <f aca="false">(SQRT(((AM1492/W1492)^2)+((AN1492/AJ1492)^2)))*AK1492</f>
        <v>0.00503921961497574</v>
      </c>
    </row>
    <row r="1493" customFormat="false" ht="15" hidden="false" customHeight="false" outlineLevel="0" collapsed="false">
      <c r="A1493" s="42" t="s">
        <v>650</v>
      </c>
      <c r="B1493" s="32"/>
      <c r="C1493" s="0" t="s">
        <v>2154</v>
      </c>
      <c r="E1493" s="0" t="n">
        <v>6000</v>
      </c>
      <c r="F1493" s="0" t="n">
        <v>5831.72</v>
      </c>
      <c r="G1493" s="0" t="n">
        <f aca="false">(((F1493*3.7852*35.81)/1000)/(H1493^2))*1.2732</f>
        <v>15.7049557698794</v>
      </c>
      <c r="H1493" s="0" t="n">
        <v>8.005249356</v>
      </c>
      <c r="I1493" s="0" t="n">
        <v>6.82479537829406</v>
      </c>
      <c r="J1493" s="0" t="n">
        <v>68.0020357347871</v>
      </c>
      <c r="K1493" s="0" t="n">
        <v>3.9836139795159</v>
      </c>
      <c r="L1493" s="0" t="n">
        <v>0.005</v>
      </c>
      <c r="M1493" s="0" t="n">
        <v>0</v>
      </c>
      <c r="N1493" s="0" t="n">
        <v>256.698404220128</v>
      </c>
      <c r="O1493" s="0" t="n">
        <f aca="false">(N1493/2204.59)*EXP(L1493*M1493)</f>
        <v>0.116438160483413</v>
      </c>
      <c r="P1493" s="0" t="n">
        <v>0.581693626796288</v>
      </c>
      <c r="Q1493" s="0" t="n">
        <v>0.0152723966616018</v>
      </c>
      <c r="R1493" s="0" t="n">
        <f aca="false">32.2690362110918*(I1493/Hoja4!$BA$2)</f>
        <v>0.894199150753909</v>
      </c>
      <c r="S1493" s="0" t="n">
        <v>0.388353619553598</v>
      </c>
      <c r="T1493" s="0" t="n">
        <v>0.0223763331258358</v>
      </c>
      <c r="U1493" s="0" t="n">
        <f aca="false">(SQRT(((P1493/G1493)^2)+((Q1493/H1493)^2)+((R1493/I1493)^2)+((S1493/J1493)^2)+((T1493/K1493)^2)))*O1493</f>
        <v>0.0158828132379667</v>
      </c>
      <c r="V1493" s="0" t="n">
        <f aca="false">O1493&gt;U1493</f>
        <v>1</v>
      </c>
      <c r="W1493" s="0" t="n">
        <v>39800.295703505</v>
      </c>
      <c r="X1493" s="0" t="n">
        <v>4.994E-006</v>
      </c>
      <c r="Y1493" s="0" t="n">
        <f aca="false">(W1493*X1493)*EXP(L1493*M1493)</f>
        <v>0.198762676743304</v>
      </c>
      <c r="Z1493" s="0" t="n">
        <v>41593.6012865464</v>
      </c>
      <c r="AA1493" s="0" t="n">
        <v>804.406580767259</v>
      </c>
      <c r="AB1493" s="0" t="n">
        <f aca="false">X1493*0.1</f>
        <v>4.994E-007</v>
      </c>
      <c r="AC1493" s="0" t="n">
        <f aca="false">(SQRT(((AA1493/W1493)^2)+((AB1493/X1493)^2)))*Y1493</f>
        <v>0.0202781647206758</v>
      </c>
      <c r="AD1493" s="0" t="n">
        <v>5.223868284E-006</v>
      </c>
      <c r="AE1493" s="0" t="n">
        <f aca="false">(W1493*AD1493)*EXP(L1493*M1493)</f>
        <v>0.207911502419361</v>
      </c>
      <c r="AF1493" s="0" t="n">
        <v>41593.6012865464</v>
      </c>
      <c r="AG1493" s="0" t="n">
        <v>804.406580767259</v>
      </c>
      <c r="AH1493" s="0" t="n">
        <f aca="false">AD1493*0.1</f>
        <v>5.223868284E-007</v>
      </c>
      <c r="AI1493" s="0" t="n">
        <f aca="false">(SQRT(((AG1493/W1493)^2)+((AH1493/AD1493)^2)))*AE1493</f>
        <v>0.0212115461638098</v>
      </c>
      <c r="AJ1493" s="0" t="n">
        <v>3.02832944E-007</v>
      </c>
      <c r="AK1493" s="0" t="n">
        <f aca="false">(W1493*AJ1493)*EXP(L1493*M1493)</f>
        <v>0.012052840719963</v>
      </c>
      <c r="AL1493" s="0" t="n">
        <v>41593.6012865464</v>
      </c>
      <c r="AM1493" s="0" t="n">
        <v>804.406580767259</v>
      </c>
      <c r="AN1493" s="0" t="n">
        <f aca="false">AJ1493*0.1</f>
        <v>3.02832944E-008</v>
      </c>
      <c r="AO1493" s="0" t="n">
        <f aca="false">(SQRT(((AM1493/W1493)^2)+((AN1493/AJ1493)^2)))*AK1493</f>
        <v>0.00122965485007593</v>
      </c>
    </row>
    <row r="1494" customFormat="false" ht="15" hidden="false" customHeight="false" outlineLevel="0" collapsed="false">
      <c r="A1494" s="42" t="s">
        <v>650</v>
      </c>
      <c r="B1494" s="40" t="s">
        <v>2021</v>
      </c>
      <c r="C1494" s="0" t="s">
        <v>2122</v>
      </c>
      <c r="E1494" s="0" t="n">
        <v>7796</v>
      </c>
      <c r="F1494" s="0" t="n">
        <v>7742.5</v>
      </c>
      <c r="G1494" s="0" t="n">
        <f aca="false">(((F1494*3.7852*35.81)/1000)/(H1494^2))*1.2732</f>
        <v>20.8507301530752</v>
      </c>
      <c r="H1494" s="0" t="n">
        <v>8.005249356</v>
      </c>
      <c r="I1494" s="0" t="n">
        <v>21.561028054183</v>
      </c>
      <c r="J1494" s="0" t="n">
        <v>68.0016224983599</v>
      </c>
      <c r="K1494" s="0" t="n">
        <v>3.82238500207701</v>
      </c>
      <c r="L1494" s="0" t="n">
        <v>0.005</v>
      </c>
      <c r="M1494" s="0" t="n">
        <v>0</v>
      </c>
      <c r="N1494" s="0" t="n">
        <v>1033.10563237166</v>
      </c>
      <c r="O1494" s="0" t="n">
        <f aca="false">(N1494/2204.59)*EXP(L1494*M1494)</f>
        <v>0.468615766365472</v>
      </c>
      <c r="P1494" s="0" t="n">
        <v>0.575296534612654</v>
      </c>
      <c r="Q1494" s="0" t="n">
        <v>0.0436657928861363</v>
      </c>
      <c r="R1494" s="0" t="n">
        <f aca="false">11.8457570192522*(I1494/Hoja4!$BZ$2)</f>
        <v>0.158982797565982</v>
      </c>
      <c r="S1494" s="0" t="n">
        <v>0.346725101597201</v>
      </c>
      <c r="T1494" s="0" t="n">
        <v>0.0215793379964769</v>
      </c>
      <c r="U1494" s="0" t="n">
        <f aca="false">(SQRT(((P1494/G1494)^2)+((Q1494/H1494)^2)+((R1494/I1494)^2)+((S1494/J1494)^2)+((T1494/K1494)^2)))*O1494</f>
        <v>0.0140839641072539</v>
      </c>
      <c r="V1494" s="0" t="n">
        <f aca="false">O1494&gt;U1494</f>
        <v>1</v>
      </c>
      <c r="W1494" s="0" t="n">
        <v>166936.259709512</v>
      </c>
      <c r="X1494" s="0" t="n">
        <v>4.994E-006</v>
      </c>
      <c r="Y1494" s="0" t="n">
        <f aca="false">(W1494*X1494)*EXP(L1494*M1494)</f>
        <v>0.833679680989301</v>
      </c>
      <c r="Z1494" s="0" t="n">
        <v>129749.408826819</v>
      </c>
      <c r="AA1494" s="0" t="n">
        <v>3748.14709444969</v>
      </c>
      <c r="AB1494" s="0" t="n">
        <f aca="false">X1494*0.1</f>
        <v>4.994E-007</v>
      </c>
      <c r="AC1494" s="0" t="n">
        <f aca="false">(SQRT(((AA1494/W1494)^2)+((AB1494/X1494)^2)))*Y1494</f>
        <v>0.0854434951317908</v>
      </c>
      <c r="AD1494" s="0" t="n">
        <v>5.223868284E-006</v>
      </c>
      <c r="AE1494" s="0" t="n">
        <f aca="false">(W1494*AD1494)*EXP(L1494*M1494)</f>
        <v>0.872053032546104</v>
      </c>
      <c r="AF1494" s="0" t="n">
        <v>129749.408826819</v>
      </c>
      <c r="AG1494" s="0" t="n">
        <v>3748.14709444969</v>
      </c>
      <c r="AH1494" s="0" t="n">
        <f aca="false">AD1494*0.1</f>
        <v>5.223868284E-007</v>
      </c>
      <c r="AI1494" s="0" t="n">
        <f aca="false">(SQRT(((AG1494/W1494)^2)+((AH1494/AD1494)^2)))*AE1494</f>
        <v>0.0893763644960093</v>
      </c>
      <c r="AJ1494" s="0" t="n">
        <v>3.02832944E-007</v>
      </c>
      <c r="AK1494" s="0" t="n">
        <f aca="false">(W1494*AJ1494)*EXP(L1494*M1494)</f>
        <v>0.05055379898818</v>
      </c>
      <c r="AL1494" s="0" t="n">
        <v>129749.408826819</v>
      </c>
      <c r="AM1494" s="0" t="n">
        <v>3748.14709444969</v>
      </c>
      <c r="AN1494" s="0" t="n">
        <f aca="false">AJ1494*0.1</f>
        <v>3.02832944E-008</v>
      </c>
      <c r="AO1494" s="0" t="n">
        <f aca="false">(SQRT(((AM1494/W1494)^2)+((AN1494/AJ1494)^2)))*AK1494</f>
        <v>0.00518123852150778</v>
      </c>
    </row>
    <row r="1495" customFormat="false" ht="15" hidden="false" customHeight="false" outlineLevel="0" collapsed="false">
      <c r="A1495" s="42" t="s">
        <v>650</v>
      </c>
      <c r="B1495" s="32"/>
      <c r="C1495" s="0" t="s">
        <v>2122</v>
      </c>
      <c r="E1495" s="0" t="n">
        <v>10500</v>
      </c>
      <c r="F1495" s="0" t="n">
        <v>10607</v>
      </c>
      <c r="G1495" s="0" t="n">
        <f aca="false">(((F1495*3.7852*35.81)/1000)/(H1495^2))*1.2732</f>
        <v>27.2102328284945</v>
      </c>
      <c r="H1495" s="0" t="n">
        <v>8.20209975</v>
      </c>
      <c r="I1495" s="0" t="n">
        <v>21.5060181173616</v>
      </c>
      <c r="J1495" s="0" t="n">
        <v>68.0016224983599</v>
      </c>
      <c r="K1495" s="0" t="n">
        <v>3.82238500207701</v>
      </c>
      <c r="L1495" s="0" t="n">
        <v>0.005</v>
      </c>
      <c r="M1495" s="0" t="n">
        <v>0</v>
      </c>
      <c r="N1495" s="0" t="n">
        <v>1411.71369206502</v>
      </c>
      <c r="O1495" s="0" t="n">
        <f aca="false">(N1495/2204.59)*EXP(L1495*M1495)</f>
        <v>0.640352034648173</v>
      </c>
      <c r="P1495" s="0" t="n">
        <v>0.693948706618423</v>
      </c>
      <c r="Q1495" s="0" t="n">
        <v>0.0696754411027923</v>
      </c>
      <c r="R1495" s="0" t="n">
        <f aca="false">30.3818643031628*(I1495/Hoja4!$DS$2)</f>
        <v>0.0518809223271471</v>
      </c>
      <c r="S1495" s="0" t="n">
        <v>0.346725101597201</v>
      </c>
      <c r="T1495" s="0" t="n">
        <v>0.0215793379964769</v>
      </c>
      <c r="U1495" s="0" t="n">
        <f aca="false">(SQRT(((P1495/G1495)^2)+((Q1495/H1495)^2)+((R1495/I1495)^2)+((S1495/J1495)^2)+((T1495/K1495)^2)))*O1495</f>
        <v>0.0179557458077209</v>
      </c>
      <c r="V1495" s="0" t="n">
        <f aca="false">O1495&gt;U1495</f>
        <v>1</v>
      </c>
      <c r="W1495" s="0" t="n">
        <v>228114.334170855</v>
      </c>
      <c r="X1495" s="0" t="n">
        <v>4.994E-006</v>
      </c>
      <c r="Y1495" s="0" t="n">
        <f aca="false">(W1495*X1495)*EXP(L1495*M1495)</f>
        <v>1.13920298484925</v>
      </c>
      <c r="Z1495" s="0" t="n">
        <v>41593.6012865464</v>
      </c>
      <c r="AA1495" s="0" t="n">
        <v>3748.14709444969</v>
      </c>
      <c r="AB1495" s="0" t="n">
        <f aca="false">X1495*0.1</f>
        <v>4.994E-007</v>
      </c>
      <c r="AC1495" s="0" t="n">
        <f aca="false">(SQRT(((AA1495/W1495)^2)+((AB1495/X1495)^2)))*Y1495</f>
        <v>0.115447854732284</v>
      </c>
      <c r="AD1495" s="0" t="n">
        <v>5.223868284E-006</v>
      </c>
      <c r="AE1495" s="0" t="n">
        <f aca="false">(W1495*AD1495)*EXP(L1495*M1495)</f>
        <v>1.19163923540091</v>
      </c>
      <c r="AF1495" s="0" t="n">
        <v>41593.6012865464</v>
      </c>
      <c r="AG1495" s="0" t="n">
        <v>3748.14709444969</v>
      </c>
      <c r="AH1495" s="0" t="n">
        <f aca="false">AD1495*0.1</f>
        <v>5.223868284E-007</v>
      </c>
      <c r="AI1495" s="0" t="n">
        <f aca="false">(SQRT(((AG1495/W1495)^2)+((AH1495/AD1495)^2)))*AE1495</f>
        <v>0.120761791508173</v>
      </c>
      <c r="AJ1495" s="0" t="n">
        <v>3.02832944E-007</v>
      </c>
      <c r="AK1495" s="0" t="n">
        <f aca="false">(W1495*AJ1495)*EXP(L1495*M1495)</f>
        <v>0.0690805353855598</v>
      </c>
      <c r="AL1495" s="0" t="n">
        <v>41593.6012865464</v>
      </c>
      <c r="AM1495" s="0" t="n">
        <v>3748.14709444969</v>
      </c>
      <c r="AN1495" s="0" t="n">
        <f aca="false">AJ1495*0.1</f>
        <v>3.02832944E-008</v>
      </c>
      <c r="AO1495" s="0" t="n">
        <f aca="false">(SQRT(((AM1495/W1495)^2)+((AN1495/AJ1495)^2)))*AK1495</f>
        <v>0.0070006835656912</v>
      </c>
    </row>
    <row r="1496" customFormat="false" ht="15" hidden="false" customHeight="false" outlineLevel="0" collapsed="false">
      <c r="A1496" s="42" t="s">
        <v>650</v>
      </c>
      <c r="B1496" s="32"/>
      <c r="C1496" s="0" t="s">
        <v>2153</v>
      </c>
      <c r="E1496" s="0" t="n">
        <v>7300</v>
      </c>
      <c r="F1496" s="0" t="n">
        <v>7484.22</v>
      </c>
      <c r="G1496" s="0" t="n">
        <f aca="false">(((F1496*3.7852*35.81)/1000)/(H1496^2))*1.2732</f>
        <v>20.1551761867935</v>
      </c>
      <c r="H1496" s="0" t="n">
        <v>8.005249356</v>
      </c>
      <c r="I1496" s="0" t="n">
        <v>20.4629354049091</v>
      </c>
      <c r="J1496" s="0" t="n">
        <v>130.009325504884</v>
      </c>
      <c r="K1496" s="0" t="n">
        <v>0.00593973</v>
      </c>
      <c r="L1496" s="0" t="n">
        <v>0.005</v>
      </c>
      <c r="M1496" s="0" t="n">
        <v>0</v>
      </c>
      <c r="N1496" s="0" t="n">
        <v>2.81562779809985</v>
      </c>
      <c r="O1496" s="0" t="n">
        <f aca="false">(N1496/2204.59)*EXP(L1496*M1496)</f>
        <v>0.00127716618423373</v>
      </c>
      <c r="P1496" s="0" t="n">
        <v>0.575296534612654</v>
      </c>
      <c r="Q1496" s="0" t="n">
        <v>0.0436657928861363</v>
      </c>
      <c r="R1496" s="0" t="n">
        <f aca="false">11.8457570192522*(I1496/Hoja4!$BU$2)</f>
        <v>0.24120965148971</v>
      </c>
      <c r="S1496" s="0" t="n">
        <v>1.14894745568521</v>
      </c>
      <c r="T1496" s="0" t="n">
        <v>5.58086552427142E-005</v>
      </c>
      <c r="U1496" s="0" t="n">
        <f aca="false">(SQRT(((P1496/G1496)^2)+((Q1496/H1496)^2)+((R1496/I1496)^2)+((S1496/J1496)^2)+((T1496/K1496)^2)))*O1496</f>
        <v>4.33071729008307E-005</v>
      </c>
      <c r="V1496" s="0" t="n">
        <f aca="false">O1496&gt;U1496</f>
        <v>1</v>
      </c>
      <c r="W1496" s="0" t="n">
        <v>153149.110416129</v>
      </c>
      <c r="X1496" s="0" t="n">
        <v>4.994E-006</v>
      </c>
      <c r="Y1496" s="0" t="n">
        <f aca="false">(W1496*X1496)*EXP(L1496*M1496)</f>
        <v>0.764826657418146</v>
      </c>
      <c r="Z1496" s="0" t="n">
        <v>41593.6012865464</v>
      </c>
      <c r="AA1496" s="0" t="n">
        <v>6507.82824848106</v>
      </c>
      <c r="AB1496" s="0" t="n">
        <f aca="false">X1496*0.1</f>
        <v>4.994E-007</v>
      </c>
      <c r="AC1496" s="0" t="n">
        <f aca="false">(SQRT(((AA1496/W1496)^2)+((AB1496/X1496)^2)))*Y1496</f>
        <v>0.0831014698228765</v>
      </c>
      <c r="AD1496" s="0" t="n">
        <v>5.223868284E-006</v>
      </c>
      <c r="AE1496" s="0" t="n">
        <f aca="false">(W1496*AD1496)*EXP(L1496*M1496)</f>
        <v>0.800030780625628</v>
      </c>
      <c r="AF1496" s="0" t="n">
        <v>41593.6012865464</v>
      </c>
      <c r="AG1496" s="0" t="n">
        <v>6507.82824848106</v>
      </c>
      <c r="AH1496" s="0" t="n">
        <f aca="false">AD1496*0.1</f>
        <v>5.223868284E-007</v>
      </c>
      <c r="AI1496" s="0" t="n">
        <f aca="false">(SQRT(((AG1496/W1496)^2)+((AH1496/AD1496)^2)))*AE1496</f>
        <v>0.0869265383583316</v>
      </c>
      <c r="AJ1496" s="0" t="n">
        <v>3.02832944E-007</v>
      </c>
      <c r="AK1496" s="0" t="n">
        <f aca="false">(W1496*AJ1496)*EXP(L1496*M1496)</f>
        <v>0.0463785959782973</v>
      </c>
      <c r="AL1496" s="0" t="n">
        <v>41593.6012865464</v>
      </c>
      <c r="AM1496" s="0" t="n">
        <v>6507.82824848106</v>
      </c>
      <c r="AN1496" s="0" t="n">
        <f aca="false">AJ1496*0.1</f>
        <v>3.02832944E-008</v>
      </c>
      <c r="AO1496" s="0" t="n">
        <f aca="false">(SQRT(((AM1496/W1496)^2)+((AN1496/AJ1496)^2)))*AK1496</f>
        <v>0.00503921961497574</v>
      </c>
    </row>
    <row r="1497" customFormat="false" ht="15" hidden="false" customHeight="false" outlineLevel="0" collapsed="false">
      <c r="A1497" s="42" t="s">
        <v>650</v>
      </c>
      <c r="B1497" s="32"/>
      <c r="C1497" s="0" t="s">
        <v>2154</v>
      </c>
      <c r="E1497" s="0" t="n">
        <v>6000</v>
      </c>
      <c r="F1497" s="0" t="n">
        <v>5831.72</v>
      </c>
      <c r="G1497" s="0" t="n">
        <f aca="false">(((F1497*3.7852*35.81)/1000)/(H1497^2))*1.2732</f>
        <v>15.7049557698794</v>
      </c>
      <c r="H1497" s="0" t="n">
        <v>8.005249356</v>
      </c>
      <c r="I1497" s="0" t="n">
        <v>6.82479537829406</v>
      </c>
      <c r="J1497" s="0" t="n">
        <v>68.0020357347871</v>
      </c>
      <c r="K1497" s="0" t="n">
        <v>3.9836139795159</v>
      </c>
      <c r="L1497" s="0" t="n">
        <v>0.005</v>
      </c>
      <c r="M1497" s="0" t="n">
        <v>0</v>
      </c>
      <c r="N1497" s="0" t="n">
        <v>256.698404220128</v>
      </c>
      <c r="O1497" s="0" t="n">
        <f aca="false">(N1497/2204.59)*EXP(L1497*M1497)</f>
        <v>0.116438160483413</v>
      </c>
      <c r="P1497" s="0" t="n">
        <v>0.581693626796288</v>
      </c>
      <c r="Q1497" s="0" t="n">
        <v>0.0152723966616018</v>
      </c>
      <c r="R1497" s="0" t="n">
        <f aca="false">32.2690362110918*(I1497/Hoja4!$BA$2)</f>
        <v>0.894199150753909</v>
      </c>
      <c r="S1497" s="0" t="n">
        <v>0.388353619553598</v>
      </c>
      <c r="T1497" s="0" t="n">
        <v>0.0223763331258358</v>
      </c>
      <c r="U1497" s="0" t="n">
        <f aca="false">(SQRT(((P1497/G1497)^2)+((Q1497/H1497)^2)+((R1497/I1497)^2)+((S1497/J1497)^2)+((T1497/K1497)^2)))*O1497</f>
        <v>0.0158828132379667</v>
      </c>
      <c r="V1497" s="0" t="n">
        <f aca="false">O1497&gt;U1497</f>
        <v>1</v>
      </c>
      <c r="W1497" s="0" t="n">
        <v>39800.295703505</v>
      </c>
      <c r="X1497" s="0" t="n">
        <v>4.994E-006</v>
      </c>
      <c r="Y1497" s="0" t="n">
        <f aca="false">(W1497*X1497)*EXP(L1497*M1497)</f>
        <v>0.198762676743304</v>
      </c>
      <c r="Z1497" s="0" t="n">
        <v>129749.408826819</v>
      </c>
      <c r="AA1497" s="0" t="n">
        <v>804.406580767259</v>
      </c>
      <c r="AB1497" s="0" t="n">
        <f aca="false">X1497*0.1</f>
        <v>4.994E-007</v>
      </c>
      <c r="AC1497" s="0" t="n">
        <f aca="false">(SQRT(((AA1497/W1497)^2)+((AB1497/X1497)^2)))*Y1497</f>
        <v>0.0202781647206758</v>
      </c>
      <c r="AD1497" s="0" t="n">
        <v>5.223868284E-006</v>
      </c>
      <c r="AE1497" s="0" t="n">
        <f aca="false">(W1497*AD1497)*EXP(L1497*M1497)</f>
        <v>0.207911502419361</v>
      </c>
      <c r="AF1497" s="0" t="n">
        <v>129749.408826819</v>
      </c>
      <c r="AG1497" s="0" t="n">
        <v>804.406580767259</v>
      </c>
      <c r="AH1497" s="0" t="n">
        <f aca="false">AD1497*0.1</f>
        <v>5.223868284E-007</v>
      </c>
      <c r="AI1497" s="0" t="n">
        <f aca="false">(SQRT(((AG1497/W1497)^2)+((AH1497/AD1497)^2)))*AE1497</f>
        <v>0.0212115461638098</v>
      </c>
      <c r="AJ1497" s="0" t="n">
        <v>3.02832944E-007</v>
      </c>
      <c r="AK1497" s="0" t="n">
        <f aca="false">(W1497*AJ1497)*EXP(L1497*M1497)</f>
        <v>0.012052840719963</v>
      </c>
      <c r="AL1497" s="0" t="n">
        <v>129749.408826819</v>
      </c>
      <c r="AM1497" s="0" t="n">
        <v>804.406580767259</v>
      </c>
      <c r="AN1497" s="0" t="n">
        <f aca="false">AJ1497*0.1</f>
        <v>3.02832944E-008</v>
      </c>
      <c r="AO1497" s="0" t="n">
        <f aca="false">(SQRT(((AM1497/W1497)^2)+((AN1497/AJ1497)^2)))*AK1497</f>
        <v>0.00122965485007593</v>
      </c>
    </row>
    <row r="1498" customFormat="false" ht="15" hidden="false" customHeight="false" outlineLevel="0" collapsed="false">
      <c r="A1498" s="42" t="s">
        <v>650</v>
      </c>
      <c r="B1498" s="40" t="s">
        <v>2025</v>
      </c>
      <c r="C1498" s="0" t="s">
        <v>2122</v>
      </c>
      <c r="E1498" s="0" t="n">
        <v>7796</v>
      </c>
      <c r="F1498" s="0" t="n">
        <v>7742.5</v>
      </c>
      <c r="G1498" s="0" t="n">
        <f aca="false">(((F1498*3.7852*35.81)/1000)/(H1498^2))*1.2732</f>
        <v>20.8507301530752</v>
      </c>
      <c r="H1498" s="0" t="n">
        <v>8.005249356</v>
      </c>
      <c r="I1498" s="0" t="n">
        <v>21.561028054183</v>
      </c>
      <c r="J1498" s="0" t="n">
        <v>68.0016224983599</v>
      </c>
      <c r="K1498" s="0" t="n">
        <v>3.82238500207701</v>
      </c>
      <c r="L1498" s="0" t="n">
        <v>0.005</v>
      </c>
      <c r="M1498" s="0" t="n">
        <v>0</v>
      </c>
      <c r="N1498" s="0" t="n">
        <v>1033.10563237166</v>
      </c>
      <c r="O1498" s="0" t="n">
        <f aca="false">(N1498/2204.59)*EXP(L1498*M1498)</f>
        <v>0.468615766365472</v>
      </c>
      <c r="P1498" s="0" t="n">
        <v>0.575296534612654</v>
      </c>
      <c r="Q1498" s="0" t="n">
        <v>0.0436657928861363</v>
      </c>
      <c r="R1498" s="0" t="n">
        <f aca="false">11.8457570192522*(I1498/Hoja4!$BZ$2)</f>
        <v>0.158982797565982</v>
      </c>
      <c r="S1498" s="0" t="n">
        <v>0.346725101597201</v>
      </c>
      <c r="T1498" s="0" t="n">
        <v>0.0215793379964769</v>
      </c>
      <c r="U1498" s="0" t="n">
        <f aca="false">(SQRT(((P1498/G1498)^2)+((Q1498/H1498)^2)+((R1498/I1498)^2)+((S1498/J1498)^2)+((T1498/K1498)^2)))*O1498</f>
        <v>0.0140839641072539</v>
      </c>
      <c r="V1498" s="0" t="n">
        <f aca="false">O1498&gt;U1498</f>
        <v>1</v>
      </c>
      <c r="W1498" s="0" t="n">
        <v>166936.259709512</v>
      </c>
      <c r="X1498" s="0" t="n">
        <v>4.994E-006</v>
      </c>
      <c r="Y1498" s="0" t="n">
        <f aca="false">(W1498*X1498)*EXP(L1498*M1498)</f>
        <v>0.833679680989301</v>
      </c>
      <c r="Z1498" s="0" t="n">
        <v>41593.6012865464</v>
      </c>
      <c r="AA1498" s="0" t="n">
        <v>3748.14709444969</v>
      </c>
      <c r="AB1498" s="0" t="n">
        <f aca="false">X1498*0.1</f>
        <v>4.994E-007</v>
      </c>
      <c r="AC1498" s="0" t="n">
        <f aca="false">(SQRT(((AA1498/W1498)^2)+((AB1498/X1498)^2)))*Y1498</f>
        <v>0.0854434951317908</v>
      </c>
      <c r="AD1498" s="0" t="n">
        <v>5.223868284E-006</v>
      </c>
      <c r="AE1498" s="0" t="n">
        <f aca="false">(W1498*AD1498)*EXP(L1498*M1498)</f>
        <v>0.872053032546104</v>
      </c>
      <c r="AF1498" s="0" t="n">
        <v>41593.6012865464</v>
      </c>
      <c r="AG1498" s="0" t="n">
        <v>3748.14709444969</v>
      </c>
      <c r="AH1498" s="0" t="n">
        <f aca="false">AD1498*0.1</f>
        <v>5.223868284E-007</v>
      </c>
      <c r="AI1498" s="0" t="n">
        <f aca="false">(SQRT(((AG1498/W1498)^2)+((AH1498/AD1498)^2)))*AE1498</f>
        <v>0.0893763644960093</v>
      </c>
      <c r="AJ1498" s="0" t="n">
        <v>3.02832944E-007</v>
      </c>
      <c r="AK1498" s="0" t="n">
        <f aca="false">(W1498*AJ1498)*EXP(L1498*M1498)</f>
        <v>0.05055379898818</v>
      </c>
      <c r="AL1498" s="0" t="n">
        <v>41593.6012865464</v>
      </c>
      <c r="AM1498" s="0" t="n">
        <v>3748.14709444969</v>
      </c>
      <c r="AN1498" s="0" t="n">
        <f aca="false">AJ1498*0.1</f>
        <v>3.02832944E-008</v>
      </c>
      <c r="AO1498" s="0" t="n">
        <f aca="false">(SQRT(((AM1498/W1498)^2)+((AN1498/AJ1498)^2)))*AK1498</f>
        <v>0.00518123852150778</v>
      </c>
    </row>
    <row r="1499" customFormat="false" ht="15" hidden="false" customHeight="false" outlineLevel="0" collapsed="false">
      <c r="A1499" s="42" t="s">
        <v>650</v>
      </c>
      <c r="B1499" s="32"/>
      <c r="C1499" s="0" t="s">
        <v>2122</v>
      </c>
      <c r="E1499" s="0" t="n">
        <v>10500</v>
      </c>
      <c r="F1499" s="0" t="n">
        <v>10607</v>
      </c>
      <c r="G1499" s="0" t="n">
        <f aca="false">(((F1499*3.7852*35.81)/1000)/(H1499^2))*1.2732</f>
        <v>27.2102328284945</v>
      </c>
      <c r="H1499" s="0" t="n">
        <v>8.20209975</v>
      </c>
      <c r="I1499" s="0" t="n">
        <v>21.5060181173616</v>
      </c>
      <c r="J1499" s="0" t="n">
        <v>68.0016224983599</v>
      </c>
      <c r="K1499" s="0" t="n">
        <v>3.82238500207701</v>
      </c>
      <c r="L1499" s="0" t="n">
        <v>0.005</v>
      </c>
      <c r="M1499" s="0" t="n">
        <v>0</v>
      </c>
      <c r="N1499" s="0" t="n">
        <v>1411.71369206502</v>
      </c>
      <c r="O1499" s="0" t="n">
        <f aca="false">(N1499/2204.59)*EXP(L1499*M1499)</f>
        <v>0.640352034648173</v>
      </c>
      <c r="P1499" s="0" t="n">
        <v>0.693948706618423</v>
      </c>
      <c r="Q1499" s="0" t="n">
        <v>0.0696754411027923</v>
      </c>
      <c r="R1499" s="0" t="n">
        <f aca="false">30.3818643031628*(I1499/Hoja4!$DS$2)</f>
        <v>0.0518809223271471</v>
      </c>
      <c r="S1499" s="0" t="n">
        <v>0.346725101597201</v>
      </c>
      <c r="T1499" s="0" t="n">
        <v>0.0215793379964769</v>
      </c>
      <c r="U1499" s="0" t="n">
        <f aca="false">(SQRT(((P1499/G1499)^2)+((Q1499/H1499)^2)+((R1499/I1499)^2)+((S1499/J1499)^2)+((T1499/K1499)^2)))*O1499</f>
        <v>0.0179557458077209</v>
      </c>
      <c r="V1499" s="0" t="n">
        <f aca="false">O1499&gt;U1499</f>
        <v>1</v>
      </c>
      <c r="W1499" s="0" t="n">
        <v>228114.334170855</v>
      </c>
      <c r="X1499" s="0" t="n">
        <v>4.994E-006</v>
      </c>
      <c r="Y1499" s="0" t="n">
        <f aca="false">(W1499*X1499)*EXP(L1499*M1499)</f>
        <v>1.13920298484925</v>
      </c>
      <c r="Z1499" s="0" t="n">
        <v>41593.6012865464</v>
      </c>
      <c r="AA1499" s="0" t="n">
        <v>3748.14709444969</v>
      </c>
      <c r="AB1499" s="0" t="n">
        <f aca="false">X1499*0.1</f>
        <v>4.994E-007</v>
      </c>
      <c r="AC1499" s="0" t="n">
        <f aca="false">(SQRT(((AA1499/W1499)^2)+((AB1499/X1499)^2)))*Y1499</f>
        <v>0.115447854732284</v>
      </c>
      <c r="AD1499" s="0" t="n">
        <v>5.223868284E-006</v>
      </c>
      <c r="AE1499" s="0" t="n">
        <f aca="false">(W1499*AD1499)*EXP(L1499*M1499)</f>
        <v>1.19163923540091</v>
      </c>
      <c r="AF1499" s="0" t="n">
        <v>41593.6012865464</v>
      </c>
      <c r="AG1499" s="0" t="n">
        <v>3748.14709444969</v>
      </c>
      <c r="AH1499" s="0" t="n">
        <f aca="false">AD1499*0.1</f>
        <v>5.223868284E-007</v>
      </c>
      <c r="AI1499" s="0" t="n">
        <f aca="false">(SQRT(((AG1499/W1499)^2)+((AH1499/AD1499)^2)))*AE1499</f>
        <v>0.120761791508173</v>
      </c>
      <c r="AJ1499" s="0" t="n">
        <v>3.02832944E-007</v>
      </c>
      <c r="AK1499" s="0" t="n">
        <f aca="false">(W1499*AJ1499)*EXP(L1499*M1499)</f>
        <v>0.0690805353855598</v>
      </c>
      <c r="AL1499" s="0" t="n">
        <v>41593.6012865464</v>
      </c>
      <c r="AM1499" s="0" t="n">
        <v>3748.14709444969</v>
      </c>
      <c r="AN1499" s="0" t="n">
        <f aca="false">AJ1499*0.1</f>
        <v>3.02832944E-008</v>
      </c>
      <c r="AO1499" s="0" t="n">
        <f aca="false">(SQRT(((AM1499/W1499)^2)+((AN1499/AJ1499)^2)))*AK1499</f>
        <v>0.0070006835656912</v>
      </c>
    </row>
    <row r="1500" customFormat="false" ht="15" hidden="false" customHeight="false" outlineLevel="0" collapsed="false">
      <c r="A1500" s="42" t="s">
        <v>650</v>
      </c>
      <c r="B1500" s="32"/>
      <c r="C1500" s="0" t="s">
        <v>2153</v>
      </c>
      <c r="E1500" s="0" t="n">
        <v>7300</v>
      </c>
      <c r="F1500" s="0" t="n">
        <v>7484.22</v>
      </c>
      <c r="G1500" s="0" t="n">
        <f aca="false">(((F1500*3.7852*35.81)/1000)/(H1500^2))*1.2732</f>
        <v>20.1551761867935</v>
      </c>
      <c r="H1500" s="0" t="n">
        <v>8.005249356</v>
      </c>
      <c r="I1500" s="0" t="n">
        <v>20.4629354049091</v>
      </c>
      <c r="J1500" s="0" t="n">
        <v>130.009325504884</v>
      </c>
      <c r="K1500" s="0" t="n">
        <v>0.00593973</v>
      </c>
      <c r="L1500" s="0" t="n">
        <v>0.005</v>
      </c>
      <c r="M1500" s="0" t="n">
        <v>0</v>
      </c>
      <c r="N1500" s="0" t="n">
        <v>2.81562779809985</v>
      </c>
      <c r="O1500" s="0" t="n">
        <f aca="false">(N1500/2204.59)*EXP(L1500*M1500)</f>
        <v>0.00127716618423373</v>
      </c>
      <c r="P1500" s="0" t="n">
        <v>0.575296534612654</v>
      </c>
      <c r="Q1500" s="0" t="n">
        <v>0.0436657928861363</v>
      </c>
      <c r="R1500" s="0" t="n">
        <f aca="false">11.8457570192522*(I1500/Hoja4!$BU$2)</f>
        <v>0.24120965148971</v>
      </c>
      <c r="S1500" s="0" t="n">
        <v>1.14894745568521</v>
      </c>
      <c r="T1500" s="0" t="n">
        <v>5.58086552427142E-005</v>
      </c>
      <c r="U1500" s="0" t="n">
        <f aca="false">(SQRT(((P1500/G1500)^2)+((Q1500/H1500)^2)+((R1500/I1500)^2)+((S1500/J1500)^2)+((T1500/K1500)^2)))*O1500</f>
        <v>4.33071729008307E-005</v>
      </c>
      <c r="V1500" s="0" t="n">
        <f aca="false">O1500&gt;U1500</f>
        <v>1</v>
      </c>
      <c r="W1500" s="0" t="n">
        <v>153149.110416129</v>
      </c>
      <c r="X1500" s="0" t="n">
        <v>4.994E-006</v>
      </c>
      <c r="Y1500" s="0" t="n">
        <f aca="false">(W1500*X1500)*EXP(L1500*M1500)</f>
        <v>0.764826657418146</v>
      </c>
      <c r="Z1500" s="0" t="n">
        <v>129749.408826819</v>
      </c>
      <c r="AA1500" s="0" t="n">
        <v>6507.82824848106</v>
      </c>
      <c r="AB1500" s="0" t="n">
        <f aca="false">X1500*0.1</f>
        <v>4.994E-007</v>
      </c>
      <c r="AC1500" s="0" t="n">
        <f aca="false">(SQRT(((AA1500/W1500)^2)+((AB1500/X1500)^2)))*Y1500</f>
        <v>0.0831014698228765</v>
      </c>
      <c r="AD1500" s="0" t="n">
        <v>5.223868284E-006</v>
      </c>
      <c r="AE1500" s="0" t="n">
        <f aca="false">(W1500*AD1500)*EXP(L1500*M1500)</f>
        <v>0.800030780625628</v>
      </c>
      <c r="AF1500" s="0" t="n">
        <v>129749.408826819</v>
      </c>
      <c r="AG1500" s="0" t="n">
        <v>6507.82824848106</v>
      </c>
      <c r="AH1500" s="0" t="n">
        <f aca="false">AD1500*0.1</f>
        <v>5.223868284E-007</v>
      </c>
      <c r="AI1500" s="0" t="n">
        <f aca="false">(SQRT(((AG1500/W1500)^2)+((AH1500/AD1500)^2)))*AE1500</f>
        <v>0.0869265383583316</v>
      </c>
      <c r="AJ1500" s="0" t="n">
        <v>3.02832944E-007</v>
      </c>
      <c r="AK1500" s="0" t="n">
        <f aca="false">(W1500*AJ1500)*EXP(L1500*M1500)</f>
        <v>0.0463785959782973</v>
      </c>
      <c r="AL1500" s="0" t="n">
        <v>129749.408826819</v>
      </c>
      <c r="AM1500" s="0" t="n">
        <v>6507.82824848106</v>
      </c>
      <c r="AN1500" s="0" t="n">
        <f aca="false">AJ1500*0.1</f>
        <v>3.02832944E-008</v>
      </c>
      <c r="AO1500" s="0" t="n">
        <f aca="false">(SQRT(((AM1500/W1500)^2)+((AN1500/AJ1500)^2)))*AK1500</f>
        <v>0.00503921961497574</v>
      </c>
    </row>
    <row r="1501" customFormat="false" ht="15" hidden="false" customHeight="false" outlineLevel="0" collapsed="false">
      <c r="A1501" s="42" t="s">
        <v>650</v>
      </c>
      <c r="B1501" s="32"/>
      <c r="C1501" s="0" t="s">
        <v>2154</v>
      </c>
      <c r="E1501" s="0" t="n">
        <v>6000</v>
      </c>
      <c r="F1501" s="0" t="n">
        <v>5831.72</v>
      </c>
      <c r="G1501" s="0" t="n">
        <f aca="false">(((F1501*3.7852*35.81)/1000)/(H1501^2))*1.2732</f>
        <v>15.7049557698794</v>
      </c>
      <c r="H1501" s="0" t="n">
        <v>8.005249356</v>
      </c>
      <c r="I1501" s="0" t="n">
        <v>6.82479537829406</v>
      </c>
      <c r="J1501" s="0" t="n">
        <v>68.0020357347871</v>
      </c>
      <c r="K1501" s="0" t="n">
        <v>3.9836139795159</v>
      </c>
      <c r="L1501" s="0" t="n">
        <v>0.005</v>
      </c>
      <c r="M1501" s="0" t="n">
        <v>0</v>
      </c>
      <c r="N1501" s="0" t="n">
        <v>256.698404220128</v>
      </c>
      <c r="O1501" s="0" t="n">
        <f aca="false">(N1501/2204.59)*EXP(L1501*M1501)</f>
        <v>0.116438160483413</v>
      </c>
      <c r="P1501" s="0" t="n">
        <v>0.581693626796288</v>
      </c>
      <c r="Q1501" s="0" t="n">
        <v>0.0152723966616018</v>
      </c>
      <c r="R1501" s="0" t="n">
        <f aca="false">32.2690362110918*(I1501/Hoja4!$BA$2)</f>
        <v>0.894199150753909</v>
      </c>
      <c r="S1501" s="0" t="n">
        <v>0.388353619553598</v>
      </c>
      <c r="T1501" s="0" t="n">
        <v>0.0223763331258358</v>
      </c>
      <c r="U1501" s="0" t="n">
        <f aca="false">(SQRT(((P1501/G1501)^2)+((Q1501/H1501)^2)+((R1501/I1501)^2)+((S1501/J1501)^2)+((T1501/K1501)^2)))*O1501</f>
        <v>0.0158828132379667</v>
      </c>
      <c r="V1501" s="0" t="n">
        <f aca="false">O1501&gt;U1501</f>
        <v>1</v>
      </c>
      <c r="W1501" s="0" t="n">
        <v>39800.295703505</v>
      </c>
      <c r="X1501" s="0" t="n">
        <v>4.994E-006</v>
      </c>
      <c r="Y1501" s="0" t="n">
        <f aca="false">(W1501*X1501)*EXP(L1501*M1501)</f>
        <v>0.198762676743304</v>
      </c>
      <c r="Z1501" s="0" t="n">
        <v>41593.6012865464</v>
      </c>
      <c r="AA1501" s="0" t="n">
        <v>804.406580767259</v>
      </c>
      <c r="AB1501" s="0" t="n">
        <f aca="false">X1501*0.1</f>
        <v>4.994E-007</v>
      </c>
      <c r="AC1501" s="0" t="n">
        <f aca="false">(SQRT(((AA1501/W1501)^2)+((AB1501/X1501)^2)))*Y1501</f>
        <v>0.0202781647206758</v>
      </c>
      <c r="AD1501" s="0" t="n">
        <v>5.223868284E-006</v>
      </c>
      <c r="AE1501" s="0" t="n">
        <f aca="false">(W1501*AD1501)*EXP(L1501*M1501)</f>
        <v>0.207911502419361</v>
      </c>
      <c r="AF1501" s="0" t="n">
        <v>41593.6012865464</v>
      </c>
      <c r="AG1501" s="0" t="n">
        <v>804.406580767259</v>
      </c>
      <c r="AH1501" s="0" t="n">
        <f aca="false">AD1501*0.1</f>
        <v>5.223868284E-007</v>
      </c>
      <c r="AI1501" s="0" t="n">
        <f aca="false">(SQRT(((AG1501/W1501)^2)+((AH1501/AD1501)^2)))*AE1501</f>
        <v>0.0212115461638098</v>
      </c>
      <c r="AJ1501" s="0" t="n">
        <v>3.02832944E-007</v>
      </c>
      <c r="AK1501" s="0" t="n">
        <f aca="false">(W1501*AJ1501)*EXP(L1501*M1501)</f>
        <v>0.012052840719963</v>
      </c>
      <c r="AL1501" s="0" t="n">
        <v>41593.6012865464</v>
      </c>
      <c r="AM1501" s="0" t="n">
        <v>804.406580767259</v>
      </c>
      <c r="AN1501" s="0" t="n">
        <f aca="false">AJ1501*0.1</f>
        <v>3.02832944E-008</v>
      </c>
      <c r="AO1501" s="0" t="n">
        <f aca="false">(SQRT(((AM1501/W1501)^2)+((AN1501/AJ1501)^2)))*AK1501</f>
        <v>0.00122965485007593</v>
      </c>
    </row>
    <row r="1502" customFormat="false" ht="15" hidden="false" customHeight="false" outlineLevel="0" collapsed="false">
      <c r="A1502" s="42" t="s">
        <v>650</v>
      </c>
      <c r="B1502" s="40" t="s">
        <v>2028</v>
      </c>
      <c r="C1502" s="0" t="s">
        <v>2122</v>
      </c>
      <c r="E1502" s="0" t="n">
        <v>7796</v>
      </c>
      <c r="F1502" s="0" t="n">
        <v>7742.5</v>
      </c>
      <c r="G1502" s="0" t="n">
        <f aca="false">(((F1502*3.7852*35.81)/1000)/(H1502^2))*1.2732</f>
        <v>20.8507301530752</v>
      </c>
      <c r="H1502" s="0" t="n">
        <v>8.005249356</v>
      </c>
      <c r="I1502" s="0" t="n">
        <v>21.561028054183</v>
      </c>
      <c r="J1502" s="0" t="n">
        <v>68.0016224983599</v>
      </c>
      <c r="K1502" s="0" t="n">
        <v>3.82238500207701</v>
      </c>
      <c r="L1502" s="0" t="n">
        <v>0.005</v>
      </c>
      <c r="M1502" s="0" t="n">
        <v>0</v>
      </c>
      <c r="N1502" s="0" t="n">
        <v>1033.10563237166</v>
      </c>
      <c r="O1502" s="0" t="n">
        <f aca="false">(N1502/2204.59)*EXP(L1502*M1502)</f>
        <v>0.468615766365472</v>
      </c>
      <c r="P1502" s="0" t="n">
        <v>0.575296534612654</v>
      </c>
      <c r="Q1502" s="0" t="n">
        <v>0.0436657928861363</v>
      </c>
      <c r="R1502" s="0" t="n">
        <f aca="false">11.8457570192522*(I1502/Hoja4!$BZ$2)</f>
        <v>0.158982797565982</v>
      </c>
      <c r="S1502" s="0" t="n">
        <v>0.346725101597201</v>
      </c>
      <c r="T1502" s="0" t="n">
        <v>0.0215793379964769</v>
      </c>
      <c r="U1502" s="0" t="n">
        <f aca="false">(SQRT(((P1502/G1502)^2)+((Q1502/H1502)^2)+((R1502/I1502)^2)+((S1502/J1502)^2)+((T1502/K1502)^2)))*O1502</f>
        <v>0.0140839641072539</v>
      </c>
      <c r="V1502" s="0" t="n">
        <f aca="false">O1502&gt;U1502</f>
        <v>1</v>
      </c>
      <c r="W1502" s="0" t="n">
        <v>166936.259709512</v>
      </c>
      <c r="X1502" s="0" t="n">
        <v>4.994E-006</v>
      </c>
      <c r="Y1502" s="0" t="n">
        <f aca="false">(W1502*X1502)*EXP(L1502*M1502)</f>
        <v>0.833679680989301</v>
      </c>
      <c r="Z1502" s="0" t="n">
        <v>41593.6012865464</v>
      </c>
      <c r="AA1502" s="0" t="n">
        <v>3748.14709444969</v>
      </c>
      <c r="AB1502" s="0" t="n">
        <f aca="false">X1502*0.1</f>
        <v>4.994E-007</v>
      </c>
      <c r="AC1502" s="0" t="n">
        <f aca="false">(SQRT(((AA1502/W1502)^2)+((AB1502/X1502)^2)))*Y1502</f>
        <v>0.0854434951317908</v>
      </c>
      <c r="AD1502" s="0" t="n">
        <v>5.223868284E-006</v>
      </c>
      <c r="AE1502" s="0" t="n">
        <f aca="false">(W1502*AD1502)*EXP(L1502*M1502)</f>
        <v>0.872053032546104</v>
      </c>
      <c r="AF1502" s="0" t="n">
        <v>41593.6012865464</v>
      </c>
      <c r="AG1502" s="0" t="n">
        <v>3748.14709444969</v>
      </c>
      <c r="AH1502" s="0" t="n">
        <f aca="false">AD1502*0.1</f>
        <v>5.223868284E-007</v>
      </c>
      <c r="AI1502" s="0" t="n">
        <f aca="false">(SQRT(((AG1502/W1502)^2)+((AH1502/AD1502)^2)))*AE1502</f>
        <v>0.0893763644960093</v>
      </c>
      <c r="AJ1502" s="0" t="n">
        <v>3.02832944E-007</v>
      </c>
      <c r="AK1502" s="0" t="n">
        <f aca="false">(W1502*AJ1502)*EXP(L1502*M1502)</f>
        <v>0.05055379898818</v>
      </c>
      <c r="AL1502" s="0" t="n">
        <v>41593.6012865464</v>
      </c>
      <c r="AM1502" s="0" t="n">
        <v>3748.14709444969</v>
      </c>
      <c r="AN1502" s="0" t="n">
        <f aca="false">AJ1502*0.1</f>
        <v>3.02832944E-008</v>
      </c>
      <c r="AO1502" s="0" t="n">
        <f aca="false">(SQRT(((AM1502/W1502)^2)+((AN1502/AJ1502)^2)))*AK1502</f>
        <v>0.00518123852150778</v>
      </c>
    </row>
    <row r="1503" customFormat="false" ht="15" hidden="false" customHeight="false" outlineLevel="0" collapsed="false">
      <c r="A1503" s="42" t="s">
        <v>650</v>
      </c>
      <c r="B1503" s="32"/>
      <c r="C1503" s="0" t="s">
        <v>2122</v>
      </c>
      <c r="E1503" s="0" t="n">
        <v>10500</v>
      </c>
      <c r="F1503" s="0" t="n">
        <v>10607</v>
      </c>
      <c r="G1503" s="0" t="n">
        <f aca="false">(((F1503*3.7852*35.81)/1000)/(H1503^2))*1.2732</f>
        <v>27.2102328284945</v>
      </c>
      <c r="H1503" s="0" t="n">
        <v>8.20209975</v>
      </c>
      <c r="I1503" s="0" t="n">
        <v>21.5060181173616</v>
      </c>
      <c r="J1503" s="0" t="n">
        <v>68.0016224983599</v>
      </c>
      <c r="K1503" s="0" t="n">
        <v>3.82238500207701</v>
      </c>
      <c r="L1503" s="0" t="n">
        <v>0.005</v>
      </c>
      <c r="M1503" s="0" t="n">
        <v>0</v>
      </c>
      <c r="N1503" s="0" t="n">
        <v>1411.71369206502</v>
      </c>
      <c r="O1503" s="0" t="n">
        <f aca="false">(N1503/2204.59)*EXP(L1503*M1503)</f>
        <v>0.640352034648173</v>
      </c>
      <c r="P1503" s="0" t="n">
        <v>0.693948706618423</v>
      </c>
      <c r="Q1503" s="0" t="n">
        <v>0.0696754411027923</v>
      </c>
      <c r="R1503" s="0" t="n">
        <f aca="false">30.3818643031628*(I1503/Hoja4!$DS$2)</f>
        <v>0.0518809223271471</v>
      </c>
      <c r="S1503" s="0" t="n">
        <v>0.346725101597201</v>
      </c>
      <c r="T1503" s="0" t="n">
        <v>0.0215793379964769</v>
      </c>
      <c r="U1503" s="0" t="n">
        <f aca="false">(SQRT(((P1503/G1503)^2)+((Q1503/H1503)^2)+((R1503/I1503)^2)+((S1503/J1503)^2)+((T1503/K1503)^2)))*O1503</f>
        <v>0.0179557458077209</v>
      </c>
      <c r="V1503" s="0" t="n">
        <f aca="false">O1503&gt;U1503</f>
        <v>1</v>
      </c>
      <c r="W1503" s="0" t="n">
        <v>228114.334170855</v>
      </c>
      <c r="X1503" s="0" t="n">
        <v>4.994E-006</v>
      </c>
      <c r="Y1503" s="0" t="n">
        <f aca="false">(W1503*X1503)*EXP(L1503*M1503)</f>
        <v>1.13920298484925</v>
      </c>
      <c r="Z1503" s="0" t="n">
        <v>129749.408826819</v>
      </c>
      <c r="AA1503" s="0" t="n">
        <v>3748.14709444969</v>
      </c>
      <c r="AB1503" s="0" t="n">
        <f aca="false">X1503*0.1</f>
        <v>4.994E-007</v>
      </c>
      <c r="AC1503" s="0" t="n">
        <f aca="false">(SQRT(((AA1503/W1503)^2)+((AB1503/X1503)^2)))*Y1503</f>
        <v>0.115447854732284</v>
      </c>
      <c r="AD1503" s="0" t="n">
        <v>5.223868284E-006</v>
      </c>
      <c r="AE1503" s="0" t="n">
        <f aca="false">(W1503*AD1503)*EXP(L1503*M1503)</f>
        <v>1.19163923540091</v>
      </c>
      <c r="AF1503" s="0" t="n">
        <v>129749.408826819</v>
      </c>
      <c r="AG1503" s="0" t="n">
        <v>3748.14709444969</v>
      </c>
      <c r="AH1503" s="0" t="n">
        <f aca="false">AD1503*0.1</f>
        <v>5.223868284E-007</v>
      </c>
      <c r="AI1503" s="0" t="n">
        <f aca="false">(SQRT(((AG1503/W1503)^2)+((AH1503/AD1503)^2)))*AE1503</f>
        <v>0.120761791508173</v>
      </c>
      <c r="AJ1503" s="0" t="n">
        <v>3.02832944E-007</v>
      </c>
      <c r="AK1503" s="0" t="n">
        <f aca="false">(W1503*AJ1503)*EXP(L1503*M1503)</f>
        <v>0.0690805353855598</v>
      </c>
      <c r="AL1503" s="0" t="n">
        <v>129749.408826819</v>
      </c>
      <c r="AM1503" s="0" t="n">
        <v>3748.14709444969</v>
      </c>
      <c r="AN1503" s="0" t="n">
        <f aca="false">AJ1503*0.1</f>
        <v>3.02832944E-008</v>
      </c>
      <c r="AO1503" s="0" t="n">
        <f aca="false">(SQRT(((AM1503/W1503)^2)+((AN1503/AJ1503)^2)))*AK1503</f>
        <v>0.0070006835656912</v>
      </c>
    </row>
    <row r="1504" customFormat="false" ht="15" hidden="false" customHeight="false" outlineLevel="0" collapsed="false">
      <c r="A1504" s="42" t="s">
        <v>650</v>
      </c>
      <c r="B1504" s="32"/>
      <c r="C1504" s="0" t="s">
        <v>2153</v>
      </c>
      <c r="E1504" s="0" t="n">
        <v>7300</v>
      </c>
      <c r="F1504" s="0" t="n">
        <v>7484.22</v>
      </c>
      <c r="G1504" s="0" t="n">
        <f aca="false">(((F1504*3.7852*35.81)/1000)/(H1504^2))*1.2732</f>
        <v>20.1551761867935</v>
      </c>
      <c r="H1504" s="0" t="n">
        <v>8.005249356</v>
      </c>
      <c r="I1504" s="0" t="n">
        <v>20.4629354049091</v>
      </c>
      <c r="J1504" s="0" t="n">
        <v>130.009325504884</v>
      </c>
      <c r="K1504" s="0" t="n">
        <v>0.00593973</v>
      </c>
      <c r="L1504" s="0" t="n">
        <v>0.005</v>
      </c>
      <c r="M1504" s="0" t="n">
        <v>0</v>
      </c>
      <c r="N1504" s="0" t="n">
        <v>2.81562779809985</v>
      </c>
      <c r="O1504" s="0" t="n">
        <f aca="false">(N1504/2204.59)*EXP(L1504*M1504)</f>
        <v>0.00127716618423373</v>
      </c>
      <c r="P1504" s="0" t="n">
        <v>0.575296534612654</v>
      </c>
      <c r="Q1504" s="0" t="n">
        <v>0.0436657928861363</v>
      </c>
      <c r="R1504" s="0" t="n">
        <f aca="false">11.8457570192522*(I1504/Hoja4!$BU$2)</f>
        <v>0.24120965148971</v>
      </c>
      <c r="S1504" s="0" t="n">
        <v>1.14894745568521</v>
      </c>
      <c r="T1504" s="0" t="n">
        <v>5.58086552427142E-005</v>
      </c>
      <c r="U1504" s="0" t="n">
        <f aca="false">(SQRT(((P1504/G1504)^2)+((Q1504/H1504)^2)+((R1504/I1504)^2)+((S1504/J1504)^2)+((T1504/K1504)^2)))*O1504</f>
        <v>4.33071729008307E-005</v>
      </c>
      <c r="V1504" s="0" t="n">
        <f aca="false">O1504&gt;U1504</f>
        <v>1</v>
      </c>
      <c r="W1504" s="0" t="n">
        <v>153149.110416129</v>
      </c>
      <c r="X1504" s="0" t="n">
        <v>4.994E-006</v>
      </c>
      <c r="Y1504" s="0" t="n">
        <f aca="false">(W1504*X1504)*EXP(L1504*M1504)</f>
        <v>0.764826657418146</v>
      </c>
      <c r="Z1504" s="0" t="n">
        <v>41593.6012865464</v>
      </c>
      <c r="AA1504" s="0" t="n">
        <v>6507.82824848106</v>
      </c>
      <c r="AB1504" s="0" t="n">
        <f aca="false">X1504*0.1</f>
        <v>4.994E-007</v>
      </c>
      <c r="AC1504" s="0" t="n">
        <f aca="false">(SQRT(((AA1504/W1504)^2)+((AB1504/X1504)^2)))*Y1504</f>
        <v>0.0831014698228765</v>
      </c>
      <c r="AD1504" s="0" t="n">
        <v>5.223868284E-006</v>
      </c>
      <c r="AE1504" s="0" t="n">
        <f aca="false">(W1504*AD1504)*EXP(L1504*M1504)</f>
        <v>0.800030780625628</v>
      </c>
      <c r="AF1504" s="0" t="n">
        <v>41593.6012865464</v>
      </c>
      <c r="AG1504" s="0" t="n">
        <v>6507.82824848106</v>
      </c>
      <c r="AH1504" s="0" t="n">
        <f aca="false">AD1504*0.1</f>
        <v>5.223868284E-007</v>
      </c>
      <c r="AI1504" s="0" t="n">
        <f aca="false">(SQRT(((AG1504/W1504)^2)+((AH1504/AD1504)^2)))*AE1504</f>
        <v>0.0869265383583316</v>
      </c>
      <c r="AJ1504" s="0" t="n">
        <v>3.02832944E-007</v>
      </c>
      <c r="AK1504" s="0" t="n">
        <f aca="false">(W1504*AJ1504)*EXP(L1504*M1504)</f>
        <v>0.0463785959782973</v>
      </c>
      <c r="AL1504" s="0" t="n">
        <v>41593.6012865464</v>
      </c>
      <c r="AM1504" s="0" t="n">
        <v>6507.82824848106</v>
      </c>
      <c r="AN1504" s="0" t="n">
        <f aca="false">AJ1504*0.1</f>
        <v>3.02832944E-008</v>
      </c>
      <c r="AO1504" s="0" t="n">
        <f aca="false">(SQRT(((AM1504/W1504)^2)+((AN1504/AJ1504)^2)))*AK1504</f>
        <v>0.00503921961497574</v>
      </c>
    </row>
    <row r="1505" customFormat="false" ht="15" hidden="false" customHeight="false" outlineLevel="0" collapsed="false">
      <c r="A1505" s="42" t="s">
        <v>650</v>
      </c>
      <c r="B1505" s="32"/>
      <c r="C1505" s="0" t="s">
        <v>2154</v>
      </c>
      <c r="E1505" s="0" t="n">
        <v>6000</v>
      </c>
      <c r="F1505" s="0" t="n">
        <v>5831.72</v>
      </c>
      <c r="G1505" s="0" t="n">
        <f aca="false">(((F1505*3.7852*35.81)/1000)/(H1505^2))*1.2732</f>
        <v>15.7049557698794</v>
      </c>
      <c r="H1505" s="0" t="n">
        <v>8.005249356</v>
      </c>
      <c r="I1505" s="0" t="n">
        <v>6.82479537829406</v>
      </c>
      <c r="J1505" s="0" t="n">
        <v>68.0020357347871</v>
      </c>
      <c r="K1505" s="0" t="n">
        <v>3.9836139795159</v>
      </c>
      <c r="L1505" s="0" t="n">
        <v>0.005</v>
      </c>
      <c r="M1505" s="0" t="n">
        <v>0</v>
      </c>
      <c r="N1505" s="0" t="n">
        <v>256.698404220128</v>
      </c>
      <c r="O1505" s="0" t="n">
        <f aca="false">(N1505/2204.59)*EXP(L1505*M1505)</f>
        <v>0.116438160483413</v>
      </c>
      <c r="P1505" s="0" t="n">
        <v>0.581693626796288</v>
      </c>
      <c r="Q1505" s="0" t="n">
        <v>0.0152723966616018</v>
      </c>
      <c r="R1505" s="0" t="n">
        <f aca="false">32.2690362110918*(I1505/Hoja4!$BA$2)</f>
        <v>0.894199150753909</v>
      </c>
      <c r="S1505" s="0" t="n">
        <v>0.388353619553598</v>
      </c>
      <c r="T1505" s="0" t="n">
        <v>0.0223763331258358</v>
      </c>
      <c r="U1505" s="0" t="n">
        <f aca="false">(SQRT(((P1505/G1505)^2)+((Q1505/H1505)^2)+((R1505/I1505)^2)+((S1505/J1505)^2)+((T1505/K1505)^2)))*O1505</f>
        <v>0.0158828132379667</v>
      </c>
      <c r="V1505" s="0" t="n">
        <f aca="false">O1505&gt;U1505</f>
        <v>1</v>
      </c>
      <c r="W1505" s="0" t="n">
        <v>39800.295703505</v>
      </c>
      <c r="X1505" s="0" t="n">
        <v>4.994E-006</v>
      </c>
      <c r="Y1505" s="0" t="n">
        <f aca="false">(W1505*X1505)*EXP(L1505*M1505)</f>
        <v>0.198762676743304</v>
      </c>
      <c r="Z1505" s="0" t="n">
        <v>41593.6012865464</v>
      </c>
      <c r="AA1505" s="0" t="n">
        <v>804.406580767259</v>
      </c>
      <c r="AB1505" s="0" t="n">
        <f aca="false">X1505*0.1</f>
        <v>4.994E-007</v>
      </c>
      <c r="AC1505" s="0" t="n">
        <f aca="false">(SQRT(((AA1505/W1505)^2)+((AB1505/X1505)^2)))*Y1505</f>
        <v>0.0202781647206758</v>
      </c>
      <c r="AD1505" s="0" t="n">
        <v>5.223868284E-006</v>
      </c>
      <c r="AE1505" s="0" t="n">
        <f aca="false">(W1505*AD1505)*EXP(L1505*M1505)</f>
        <v>0.207911502419361</v>
      </c>
      <c r="AF1505" s="0" t="n">
        <v>41593.6012865464</v>
      </c>
      <c r="AG1505" s="0" t="n">
        <v>804.406580767259</v>
      </c>
      <c r="AH1505" s="0" t="n">
        <f aca="false">AD1505*0.1</f>
        <v>5.223868284E-007</v>
      </c>
      <c r="AI1505" s="0" t="n">
        <f aca="false">(SQRT(((AG1505/W1505)^2)+((AH1505/AD1505)^2)))*AE1505</f>
        <v>0.0212115461638098</v>
      </c>
      <c r="AJ1505" s="0" t="n">
        <v>3.02832944E-007</v>
      </c>
      <c r="AK1505" s="0" t="n">
        <f aca="false">(W1505*AJ1505)*EXP(L1505*M1505)</f>
        <v>0.012052840719963</v>
      </c>
      <c r="AL1505" s="0" t="n">
        <v>41593.6012865464</v>
      </c>
      <c r="AM1505" s="0" t="n">
        <v>804.406580767259</v>
      </c>
      <c r="AN1505" s="0" t="n">
        <f aca="false">AJ1505*0.1</f>
        <v>3.02832944E-008</v>
      </c>
      <c r="AO1505" s="0" t="n">
        <f aca="false">(SQRT(((AM1505/W1505)^2)+((AN1505/AJ1505)^2)))*AK1505</f>
        <v>0.00122965485007593</v>
      </c>
    </row>
    <row r="1506" customFormat="false" ht="15" hidden="false" customHeight="false" outlineLevel="0" collapsed="false">
      <c r="A1506" s="42" t="s">
        <v>1027</v>
      </c>
      <c r="B1506" s="40" t="s">
        <v>2031</v>
      </c>
      <c r="C1506" s="0" t="s">
        <v>2153</v>
      </c>
      <c r="E1506" s="0" t="n">
        <v>6731</v>
      </c>
      <c r="F1506" s="0" t="n">
        <v>6504</v>
      </c>
      <c r="G1506" s="0" t="n">
        <f aca="false">(((F1506*3.7852*35.81)/1000)/(H1506^2))*1.2732</f>
        <v>17.5154212354667</v>
      </c>
      <c r="H1506" s="0" t="n">
        <v>8.005249356</v>
      </c>
      <c r="I1506" s="0" t="n">
        <v>16.6051660516605</v>
      </c>
      <c r="J1506" s="0" t="n">
        <v>130.009325504884</v>
      </c>
      <c r="K1506" s="0" t="n">
        <v>0.00593973</v>
      </c>
      <c r="L1506" s="0" t="n">
        <v>0.005</v>
      </c>
      <c r="M1506" s="0" t="n">
        <v>0</v>
      </c>
      <c r="N1506" s="0" t="n">
        <v>1.98556688549367</v>
      </c>
      <c r="O1506" s="0" t="n">
        <f aca="false">(N1506/2204.59)*EXP(L1506*M1506)</f>
        <v>0.000900651316341664</v>
      </c>
      <c r="P1506" s="0" t="n">
        <v>0.581693626796288</v>
      </c>
      <c r="Q1506" s="0" t="n">
        <v>0.0152723966616018</v>
      </c>
      <c r="R1506" s="0" t="n">
        <f aca="false">32.2690362110918*(I1506/Hoja4!$BF$2)</f>
        <v>0.538592755123823</v>
      </c>
      <c r="S1506" s="0" t="n">
        <v>1.14894745568521</v>
      </c>
      <c r="T1506" s="0" t="n">
        <v>5.58086552427142E-005</v>
      </c>
      <c r="U1506" s="0" t="n">
        <f aca="false">(SQRT(((P1506/G1506)^2)+((Q1506/H1506)^2)+((R1506/I1506)^2)+((S1506/J1506)^2)+((T1506/K1506)^2)))*O1506</f>
        <v>4.34277922703934E-005</v>
      </c>
      <c r="V1506" s="0" t="n">
        <f aca="false">O1506&gt;U1506</f>
        <v>1</v>
      </c>
      <c r="W1506" s="0" t="n">
        <v>108000</v>
      </c>
      <c r="X1506" s="0" t="n">
        <v>4.994E-006</v>
      </c>
      <c r="Y1506" s="0" t="n">
        <f aca="false">(W1506*X1506)*EXP(L1506*M1506)</f>
        <v>0.539352</v>
      </c>
      <c r="Z1506" s="0" t="n">
        <v>129749.408826819</v>
      </c>
      <c r="AA1506" s="0" t="n">
        <v>6507.82824848106</v>
      </c>
      <c r="AB1506" s="0" t="n">
        <f aca="false">X1506*0.1</f>
        <v>4.994E-007</v>
      </c>
      <c r="AC1506" s="0" t="n">
        <f aca="false">(SQRT(((AA1506/W1506)^2)+((AB1506/X1506)^2)))*Y1506</f>
        <v>0.0629703257637145</v>
      </c>
      <c r="AD1506" s="0" t="n">
        <v>5.223868284E-006</v>
      </c>
      <c r="AE1506" s="0" t="n">
        <f aca="false">(W1506*AD1506)*EXP(L1506*M1506)</f>
        <v>0.564177774672</v>
      </c>
      <c r="AF1506" s="0" t="n">
        <v>129749.408826819</v>
      </c>
      <c r="AG1506" s="0" t="n">
        <v>6507.82824848106</v>
      </c>
      <c r="AH1506" s="0" t="n">
        <f aca="false">AD1506*0.1</f>
        <v>5.223868284E-007</v>
      </c>
      <c r="AI1506" s="0" t="n">
        <f aca="false">(SQRT(((AG1506/W1506)^2)+((AH1506/AD1506)^2)))*AE1506</f>
        <v>0.0658687800541082</v>
      </c>
      <c r="AJ1506" s="0" t="n">
        <v>3.02832944E-007</v>
      </c>
      <c r="AK1506" s="0" t="n">
        <f aca="false">(W1506*AJ1506)*EXP(L1506*M1506)</f>
        <v>0.032705957952</v>
      </c>
      <c r="AL1506" s="0" t="n">
        <v>129749.408826819</v>
      </c>
      <c r="AM1506" s="0" t="n">
        <v>6507.82824848106</v>
      </c>
      <c r="AN1506" s="0" t="n">
        <f aca="false">AJ1506*0.1</f>
        <v>3.02832944E-008</v>
      </c>
      <c r="AO1506" s="0" t="n">
        <f aca="false">(SQRT(((AM1506/W1506)^2)+((AN1506/AJ1506)^2)))*AK1506</f>
        <v>0.0038184800031367</v>
      </c>
    </row>
    <row r="1507" customFormat="false" ht="15" hidden="false" customHeight="false" outlineLevel="0" collapsed="false">
      <c r="A1507" s="42" t="s">
        <v>1027</v>
      </c>
      <c r="B1507" s="32"/>
      <c r="C1507" s="0" t="s">
        <v>2122</v>
      </c>
      <c r="E1507" s="0" t="n">
        <v>7700</v>
      </c>
      <c r="F1507" s="0" t="n">
        <v>7484.22</v>
      </c>
      <c r="G1507" s="0" t="n">
        <f aca="false">(((F1507*3.7852*35.81)/1000)/(H1507^2))*1.2732</f>
        <v>20.1551761867935</v>
      </c>
      <c r="H1507" s="0" t="n">
        <v>8.005249356</v>
      </c>
      <c r="I1507" s="0" t="n">
        <v>21.2446988463728</v>
      </c>
      <c r="J1507" s="0" t="n">
        <v>68.0016224983599</v>
      </c>
      <c r="K1507" s="0" t="n">
        <v>3.82238500207701</v>
      </c>
      <c r="L1507" s="0" t="n">
        <v>0.005</v>
      </c>
      <c r="M1507" s="0" t="n">
        <v>0</v>
      </c>
      <c r="N1507" s="0" t="n">
        <v>983.991110683209</v>
      </c>
      <c r="O1507" s="0" t="n">
        <f aca="false">(N1507/2204.59)*EXP(L1507*M1507)</f>
        <v>0.446337464418876</v>
      </c>
      <c r="P1507" s="0" t="n">
        <v>0.575296534612654</v>
      </c>
      <c r="Q1507" s="0" t="n">
        <v>0.0436657928861363</v>
      </c>
      <c r="R1507" s="0" t="n">
        <f aca="false">11.8457570192522*(I1507/Hoja4!$BZ$2)</f>
        <v>0.156650306634514</v>
      </c>
      <c r="S1507" s="0" t="n">
        <v>0.346725101597201</v>
      </c>
      <c r="T1507" s="0" t="n">
        <v>0.0215793379964769</v>
      </c>
      <c r="U1507" s="0" t="n">
        <f aca="false">(SQRT(((P1507/G1507)^2)+((Q1507/H1507)^2)+((R1507/I1507)^2)+((S1507/J1507)^2)+((T1507/K1507)^2)))*O1507</f>
        <v>0.0138055895491092</v>
      </c>
      <c r="V1507" s="0" t="n">
        <f aca="false">O1507&gt;U1507</f>
        <v>1</v>
      </c>
      <c r="W1507" s="0" t="n">
        <v>159000</v>
      </c>
      <c r="X1507" s="0" t="n">
        <v>4.994E-006</v>
      </c>
      <c r="Y1507" s="0" t="n">
        <f aca="false">(W1507*X1507)*EXP(L1507*M1507)</f>
        <v>0.794046</v>
      </c>
      <c r="Z1507" s="0" t="n">
        <v>41593.6012865464</v>
      </c>
      <c r="AA1507" s="0" t="n">
        <v>3748.14709444969</v>
      </c>
      <c r="AB1507" s="0" t="n">
        <f aca="false">X1507*0.1</f>
        <v>4.994E-007</v>
      </c>
      <c r="AC1507" s="0" t="n">
        <f aca="false">(SQRT(((AA1507/W1507)^2)+((AB1507/X1507)^2)))*Y1507</f>
        <v>0.0815810226495852</v>
      </c>
      <c r="AD1507" s="0" t="n">
        <v>5.223868284E-006</v>
      </c>
      <c r="AE1507" s="0" t="n">
        <f aca="false">(W1507*AD1507)*EXP(L1507*M1507)</f>
        <v>0.830595057156</v>
      </c>
      <c r="AF1507" s="0" t="n">
        <v>41593.6012865464</v>
      </c>
      <c r="AG1507" s="0" t="n">
        <v>3748.14709444969</v>
      </c>
      <c r="AH1507" s="0" t="n">
        <f aca="false">AD1507*0.1</f>
        <v>5.223868284E-007</v>
      </c>
      <c r="AI1507" s="0" t="n">
        <f aca="false">(SQRT(((AG1507/W1507)^2)+((AH1507/AD1507)^2)))*AE1507</f>
        <v>0.0853361066871153</v>
      </c>
      <c r="AJ1507" s="0" t="n">
        <v>3.02832944E-007</v>
      </c>
      <c r="AK1507" s="0" t="n">
        <f aca="false">(W1507*AJ1507)*EXP(L1507*M1507)</f>
        <v>0.048150438096</v>
      </c>
      <c r="AL1507" s="0" t="n">
        <v>41593.6012865464</v>
      </c>
      <c r="AM1507" s="0" t="n">
        <v>3748.14709444969</v>
      </c>
      <c r="AN1507" s="0" t="n">
        <f aca="false">AJ1507*0.1</f>
        <v>3.02832944E-008</v>
      </c>
      <c r="AO1507" s="0" t="n">
        <f aca="false">(SQRT(((AM1507/W1507)^2)+((AN1507/AJ1507)^2)))*AK1507</f>
        <v>0.00494702067751393</v>
      </c>
    </row>
    <row r="1508" customFormat="false" ht="15" hidden="false" customHeight="false" outlineLevel="0" collapsed="false">
      <c r="A1508" s="42" t="s">
        <v>1027</v>
      </c>
      <c r="B1508" s="32"/>
      <c r="C1508" s="0" t="s">
        <v>2122</v>
      </c>
      <c r="E1508" s="0" t="n">
        <v>7700</v>
      </c>
      <c r="F1508" s="0" t="n">
        <v>7484.22</v>
      </c>
      <c r="G1508" s="0" t="n">
        <f aca="false">(((F1508*3.7852*35.81)/1000)/(H1508^2))*1.2732</f>
        <v>20.1551761867935</v>
      </c>
      <c r="H1508" s="0" t="n">
        <v>8.005249356</v>
      </c>
      <c r="I1508" s="0" t="n">
        <v>21.2446988463728</v>
      </c>
      <c r="J1508" s="0" t="n">
        <v>68.0016224983599</v>
      </c>
      <c r="K1508" s="0" t="n">
        <v>3.82238500207701</v>
      </c>
      <c r="L1508" s="0" t="n">
        <v>0.005</v>
      </c>
      <c r="M1508" s="0" t="n">
        <v>0</v>
      </c>
      <c r="N1508" s="0" t="n">
        <v>983.991110683209</v>
      </c>
      <c r="O1508" s="0" t="n">
        <f aca="false">(N1508/2204.59)*EXP(L1508*M1508)</f>
        <v>0.446337464418876</v>
      </c>
      <c r="P1508" s="0" t="n">
        <v>0.575296534612654</v>
      </c>
      <c r="Q1508" s="0" t="n">
        <v>0.0436657928861363</v>
      </c>
      <c r="R1508" s="0" t="n">
        <f aca="false">11.8457570192522*(I1508/Hoja4!$BZ$2)</f>
        <v>0.156650306634514</v>
      </c>
      <c r="S1508" s="0" t="n">
        <v>0.346725101597201</v>
      </c>
      <c r="T1508" s="0" t="n">
        <v>0.0215793379964769</v>
      </c>
      <c r="U1508" s="0" t="n">
        <f aca="false">(SQRT(((P1508/G1508)^2)+((Q1508/H1508)^2)+((R1508/I1508)^2)+((S1508/J1508)^2)+((T1508/K1508)^2)))*O1508</f>
        <v>0.0138055895491092</v>
      </c>
      <c r="V1508" s="0" t="n">
        <f aca="false">O1508&gt;U1508</f>
        <v>1</v>
      </c>
      <c r="W1508" s="0" t="n">
        <v>159000</v>
      </c>
      <c r="X1508" s="0" t="n">
        <v>4.994E-006</v>
      </c>
      <c r="Y1508" s="0" t="n">
        <f aca="false">(W1508*X1508)*EXP(L1508*M1508)</f>
        <v>0.794046</v>
      </c>
      <c r="Z1508" s="0" t="n">
        <v>41593.6012865464</v>
      </c>
      <c r="AA1508" s="0" t="n">
        <v>3748.14709444969</v>
      </c>
      <c r="AB1508" s="0" t="n">
        <f aca="false">X1508*0.1</f>
        <v>4.994E-007</v>
      </c>
      <c r="AC1508" s="0" t="n">
        <f aca="false">(SQRT(((AA1508/W1508)^2)+((AB1508/X1508)^2)))*Y1508</f>
        <v>0.0815810226495852</v>
      </c>
      <c r="AD1508" s="0" t="n">
        <v>5.223868284E-006</v>
      </c>
      <c r="AE1508" s="0" t="n">
        <f aca="false">(W1508*AD1508)*EXP(L1508*M1508)</f>
        <v>0.830595057156</v>
      </c>
      <c r="AF1508" s="0" t="n">
        <v>41593.6012865464</v>
      </c>
      <c r="AG1508" s="0" t="n">
        <v>3748.14709444969</v>
      </c>
      <c r="AH1508" s="0" t="n">
        <f aca="false">AD1508*0.1</f>
        <v>5.223868284E-007</v>
      </c>
      <c r="AI1508" s="0" t="n">
        <f aca="false">(SQRT(((AG1508/W1508)^2)+((AH1508/AD1508)^2)))*AE1508</f>
        <v>0.0853361066871153</v>
      </c>
      <c r="AJ1508" s="0" t="n">
        <v>3.02832944E-007</v>
      </c>
      <c r="AK1508" s="0" t="n">
        <f aca="false">(W1508*AJ1508)*EXP(L1508*M1508)</f>
        <v>0.048150438096</v>
      </c>
      <c r="AL1508" s="0" t="n">
        <v>41593.6012865464</v>
      </c>
      <c r="AM1508" s="0" t="n">
        <v>3748.14709444969</v>
      </c>
      <c r="AN1508" s="0" t="n">
        <f aca="false">AJ1508*0.1</f>
        <v>3.02832944E-008</v>
      </c>
      <c r="AO1508" s="0" t="n">
        <f aca="false">(SQRT(((AM1508/W1508)^2)+((AN1508/AJ1508)^2)))*AK1508</f>
        <v>0.00494702067751393</v>
      </c>
    </row>
    <row r="1509" customFormat="false" ht="15" hidden="false" customHeight="false" outlineLevel="0" collapsed="false">
      <c r="A1509" s="42" t="s">
        <v>1027</v>
      </c>
      <c r="B1509" s="40" t="s">
        <v>2036</v>
      </c>
      <c r="C1509" s="0" t="s">
        <v>2153</v>
      </c>
      <c r="E1509" s="0" t="n">
        <v>6731</v>
      </c>
      <c r="F1509" s="0" t="n">
        <v>6504</v>
      </c>
      <c r="G1509" s="0" t="n">
        <f aca="false">(((F1509*3.7852*35.81)/1000)/(H1509^2))*1.2732</f>
        <v>17.5154212354667</v>
      </c>
      <c r="H1509" s="0" t="n">
        <v>8.005249356</v>
      </c>
      <c r="I1509" s="0" t="n">
        <v>16.6051660516605</v>
      </c>
      <c r="J1509" s="0" t="n">
        <v>130.009325504884</v>
      </c>
      <c r="K1509" s="0" t="n">
        <v>0.00593973</v>
      </c>
      <c r="L1509" s="0" t="n">
        <v>0.005</v>
      </c>
      <c r="M1509" s="0" t="n">
        <v>0</v>
      </c>
      <c r="N1509" s="0" t="n">
        <v>1.98556688549367</v>
      </c>
      <c r="O1509" s="0" t="n">
        <f aca="false">(N1509/2204.59)*EXP(L1509*M1509)</f>
        <v>0.000900651316341664</v>
      </c>
      <c r="P1509" s="0" t="n">
        <v>0.581693626796288</v>
      </c>
      <c r="Q1509" s="0" t="n">
        <v>0.0152723966616018</v>
      </c>
      <c r="R1509" s="0" t="n">
        <f aca="false">32.2690362110918*(I1509/Hoja4!$BF$2)</f>
        <v>0.538592755123823</v>
      </c>
      <c r="S1509" s="0" t="n">
        <v>1.14894745568521</v>
      </c>
      <c r="T1509" s="0" t="n">
        <v>5.58086552427142E-005</v>
      </c>
      <c r="U1509" s="0" t="n">
        <f aca="false">(SQRT(((P1509/G1509)^2)+((Q1509/H1509)^2)+((R1509/I1509)^2)+((S1509/J1509)^2)+((T1509/K1509)^2)))*O1509</f>
        <v>4.34277922703934E-005</v>
      </c>
      <c r="V1509" s="0" t="n">
        <f aca="false">O1509&gt;U1509</f>
        <v>1</v>
      </c>
      <c r="W1509" s="0" t="n">
        <v>108000</v>
      </c>
      <c r="X1509" s="0" t="n">
        <v>4.994E-006</v>
      </c>
      <c r="Y1509" s="0" t="n">
        <f aca="false">(W1509*X1509)*EXP(L1509*M1509)</f>
        <v>0.539352</v>
      </c>
      <c r="Z1509" s="0" t="n">
        <v>79874165.3439532</v>
      </c>
      <c r="AA1509" s="0" t="n">
        <v>6507.82824848106</v>
      </c>
      <c r="AB1509" s="0" t="n">
        <f aca="false">X1509*0.1</f>
        <v>4.994E-007</v>
      </c>
      <c r="AC1509" s="0" t="n">
        <f aca="false">(SQRT(((AA1509/W1509)^2)+((AB1509/X1509)^2)))*Y1509</f>
        <v>0.0629703257637145</v>
      </c>
      <c r="AD1509" s="0" t="n">
        <v>5.223868284E-006</v>
      </c>
      <c r="AE1509" s="0" t="n">
        <f aca="false">(W1509*AD1509)*EXP(L1509*M1509)</f>
        <v>0.564177774672</v>
      </c>
      <c r="AF1509" s="0" t="n">
        <v>79874165.3439532</v>
      </c>
      <c r="AG1509" s="0" t="n">
        <v>6507.82824848106</v>
      </c>
      <c r="AH1509" s="0" t="n">
        <f aca="false">AD1509*0.1</f>
        <v>5.223868284E-007</v>
      </c>
      <c r="AI1509" s="0" t="n">
        <f aca="false">(SQRT(((AG1509/W1509)^2)+((AH1509/AD1509)^2)))*AE1509</f>
        <v>0.0658687800541082</v>
      </c>
      <c r="AJ1509" s="0" t="n">
        <v>3.02832944E-007</v>
      </c>
      <c r="AK1509" s="0" t="n">
        <f aca="false">(W1509*AJ1509)*EXP(L1509*M1509)</f>
        <v>0.032705957952</v>
      </c>
      <c r="AL1509" s="0" t="n">
        <v>79874165.3439532</v>
      </c>
      <c r="AM1509" s="0" t="n">
        <v>6507.82824848106</v>
      </c>
      <c r="AN1509" s="0" t="n">
        <f aca="false">AJ1509*0.1</f>
        <v>3.02832944E-008</v>
      </c>
      <c r="AO1509" s="0" t="n">
        <f aca="false">(SQRT(((AM1509/W1509)^2)+((AN1509/AJ1509)^2)))*AK1509</f>
        <v>0.0038184800031367</v>
      </c>
    </row>
    <row r="1510" customFormat="false" ht="15" hidden="false" customHeight="false" outlineLevel="0" collapsed="false">
      <c r="A1510" s="42" t="s">
        <v>1027</v>
      </c>
      <c r="B1510" s="32"/>
      <c r="C1510" s="0" t="s">
        <v>2122</v>
      </c>
      <c r="E1510" s="0" t="n">
        <v>7700</v>
      </c>
      <c r="F1510" s="0" t="n">
        <v>7484.22</v>
      </c>
      <c r="G1510" s="0" t="n">
        <f aca="false">(((F1510*3.7852*35.81)/1000)/(H1510^2))*1.2732</f>
        <v>20.1551761867935</v>
      </c>
      <c r="H1510" s="0" t="n">
        <v>8.005249356</v>
      </c>
      <c r="I1510" s="0" t="n">
        <v>21.2446988463728</v>
      </c>
      <c r="J1510" s="0" t="n">
        <v>68.0016224983599</v>
      </c>
      <c r="K1510" s="0" t="n">
        <v>3.82238500207701</v>
      </c>
      <c r="L1510" s="0" t="n">
        <v>0.005</v>
      </c>
      <c r="M1510" s="0" t="n">
        <v>0</v>
      </c>
      <c r="N1510" s="0" t="n">
        <v>983.991110683209</v>
      </c>
      <c r="O1510" s="0" t="n">
        <f aca="false">(N1510/2204.59)*EXP(L1510*M1510)</f>
        <v>0.446337464418876</v>
      </c>
      <c r="P1510" s="0" t="n">
        <v>0.575296534612654</v>
      </c>
      <c r="Q1510" s="0" t="n">
        <v>0.0436657928861363</v>
      </c>
      <c r="R1510" s="0" t="n">
        <f aca="false">11.8457570192522*(I1510/Hoja4!$BZ$2)</f>
        <v>0.156650306634514</v>
      </c>
      <c r="S1510" s="0" t="n">
        <v>0.346725101597201</v>
      </c>
      <c r="T1510" s="0" t="n">
        <v>0.0215793379964769</v>
      </c>
      <c r="U1510" s="0" t="n">
        <f aca="false">(SQRT(((P1510/G1510)^2)+((Q1510/H1510)^2)+((R1510/I1510)^2)+((S1510/J1510)^2)+((T1510/K1510)^2)))*O1510</f>
        <v>0.0138055895491092</v>
      </c>
      <c r="V1510" s="0" t="n">
        <f aca="false">O1510&gt;U1510</f>
        <v>1</v>
      </c>
      <c r="W1510" s="0" t="n">
        <v>159000</v>
      </c>
      <c r="X1510" s="0" t="n">
        <v>4.994E-006</v>
      </c>
      <c r="Y1510" s="0" t="n">
        <f aca="false">(W1510*X1510)*EXP(L1510*M1510)</f>
        <v>0.794046</v>
      </c>
      <c r="Z1510" s="0" t="n">
        <v>144587.60673653</v>
      </c>
      <c r="AA1510" s="0" t="n">
        <v>3748.14709444969</v>
      </c>
      <c r="AB1510" s="0" t="n">
        <f aca="false">X1510*0.1</f>
        <v>4.994E-007</v>
      </c>
      <c r="AC1510" s="0" t="n">
        <f aca="false">(SQRT(((AA1510/W1510)^2)+((AB1510/X1510)^2)))*Y1510</f>
        <v>0.0815810226495852</v>
      </c>
      <c r="AD1510" s="0" t="n">
        <v>5.223868284E-006</v>
      </c>
      <c r="AE1510" s="0" t="n">
        <f aca="false">(W1510*AD1510)*EXP(L1510*M1510)</f>
        <v>0.830595057156</v>
      </c>
      <c r="AF1510" s="0" t="n">
        <v>144587.60673653</v>
      </c>
      <c r="AG1510" s="0" t="n">
        <v>3748.14709444969</v>
      </c>
      <c r="AH1510" s="0" t="n">
        <f aca="false">AD1510*0.1</f>
        <v>5.223868284E-007</v>
      </c>
      <c r="AI1510" s="0" t="n">
        <f aca="false">(SQRT(((AG1510/W1510)^2)+((AH1510/AD1510)^2)))*AE1510</f>
        <v>0.0853361066871153</v>
      </c>
      <c r="AJ1510" s="0" t="n">
        <v>3.02832944E-007</v>
      </c>
      <c r="AK1510" s="0" t="n">
        <f aca="false">(W1510*AJ1510)*EXP(L1510*M1510)</f>
        <v>0.048150438096</v>
      </c>
      <c r="AL1510" s="0" t="n">
        <v>144587.60673653</v>
      </c>
      <c r="AM1510" s="0" t="n">
        <v>3748.14709444969</v>
      </c>
      <c r="AN1510" s="0" t="n">
        <f aca="false">AJ1510*0.1</f>
        <v>3.02832944E-008</v>
      </c>
      <c r="AO1510" s="0" t="n">
        <f aca="false">(SQRT(((AM1510/W1510)^2)+((AN1510/AJ1510)^2)))*AK1510</f>
        <v>0.00494702067751393</v>
      </c>
    </row>
    <row r="1511" customFormat="false" ht="15" hidden="false" customHeight="false" outlineLevel="0" collapsed="false">
      <c r="A1511" s="42" t="s">
        <v>1027</v>
      </c>
      <c r="B1511" s="32"/>
      <c r="C1511" s="0" t="s">
        <v>2122</v>
      </c>
      <c r="E1511" s="0" t="n">
        <v>7700</v>
      </c>
      <c r="F1511" s="0" t="n">
        <v>7484.22</v>
      </c>
      <c r="G1511" s="0" t="n">
        <f aca="false">(((F1511*3.7852*35.81)/1000)/(H1511^2))*1.2732</f>
        <v>20.1551761867935</v>
      </c>
      <c r="H1511" s="0" t="n">
        <v>8.005249356</v>
      </c>
      <c r="I1511" s="0" t="n">
        <v>21.2446988463728</v>
      </c>
      <c r="J1511" s="0" t="n">
        <v>68.0016224983599</v>
      </c>
      <c r="K1511" s="0" t="n">
        <v>3.82238500207701</v>
      </c>
      <c r="L1511" s="0" t="n">
        <v>0.005</v>
      </c>
      <c r="M1511" s="0" t="n">
        <v>0</v>
      </c>
      <c r="N1511" s="0" t="n">
        <v>983.991110683209</v>
      </c>
      <c r="O1511" s="0" t="n">
        <f aca="false">(N1511/2204.59)*EXP(L1511*M1511)</f>
        <v>0.446337464418876</v>
      </c>
      <c r="P1511" s="0" t="n">
        <v>0.575296534612654</v>
      </c>
      <c r="Q1511" s="0" t="n">
        <v>0.0436657928861363</v>
      </c>
      <c r="R1511" s="0" t="n">
        <f aca="false">11.8457570192522*(I1511/Hoja4!$BZ$2)</f>
        <v>0.156650306634514</v>
      </c>
      <c r="S1511" s="0" t="n">
        <v>0.346725101597201</v>
      </c>
      <c r="T1511" s="0" t="n">
        <v>0.0215793379964769</v>
      </c>
      <c r="U1511" s="0" t="n">
        <f aca="false">(SQRT(((P1511/G1511)^2)+((Q1511/H1511)^2)+((R1511/I1511)^2)+((S1511/J1511)^2)+((T1511/K1511)^2)))*O1511</f>
        <v>0.0138055895491092</v>
      </c>
      <c r="V1511" s="0" t="n">
        <f aca="false">O1511&gt;U1511</f>
        <v>1</v>
      </c>
      <c r="W1511" s="0" t="n">
        <v>159000</v>
      </c>
      <c r="X1511" s="0" t="n">
        <v>4.994E-006</v>
      </c>
      <c r="Y1511" s="0" t="n">
        <f aca="false">(W1511*X1511)*EXP(L1511*M1511)</f>
        <v>0.794046</v>
      </c>
      <c r="Z1511" s="0" t="n">
        <v>144587.60673653</v>
      </c>
      <c r="AA1511" s="0" t="n">
        <v>3748.14709444969</v>
      </c>
      <c r="AB1511" s="0" t="n">
        <f aca="false">X1511*0.1</f>
        <v>4.994E-007</v>
      </c>
      <c r="AC1511" s="0" t="n">
        <f aca="false">(SQRT(((AA1511/W1511)^2)+((AB1511/X1511)^2)))*Y1511</f>
        <v>0.0815810226495852</v>
      </c>
      <c r="AD1511" s="0" t="n">
        <v>5.223868284E-006</v>
      </c>
      <c r="AE1511" s="0" t="n">
        <f aca="false">(W1511*AD1511)*EXP(L1511*M1511)</f>
        <v>0.830595057156</v>
      </c>
      <c r="AF1511" s="0" t="n">
        <v>144587.60673653</v>
      </c>
      <c r="AG1511" s="0" t="n">
        <v>3748.14709444969</v>
      </c>
      <c r="AH1511" s="0" t="n">
        <f aca="false">AD1511*0.1</f>
        <v>5.223868284E-007</v>
      </c>
      <c r="AI1511" s="0" t="n">
        <f aca="false">(SQRT(((AG1511/W1511)^2)+((AH1511/AD1511)^2)))*AE1511</f>
        <v>0.0853361066871153</v>
      </c>
      <c r="AJ1511" s="0" t="n">
        <v>3.02832944E-007</v>
      </c>
      <c r="AK1511" s="0" t="n">
        <f aca="false">(W1511*AJ1511)*EXP(L1511*M1511)</f>
        <v>0.048150438096</v>
      </c>
      <c r="AL1511" s="0" t="n">
        <v>144587.60673653</v>
      </c>
      <c r="AM1511" s="0" t="n">
        <v>3748.14709444969</v>
      </c>
      <c r="AN1511" s="0" t="n">
        <f aca="false">AJ1511*0.1</f>
        <v>3.02832944E-008</v>
      </c>
      <c r="AO1511" s="0" t="n">
        <f aca="false">(SQRT(((AM1511/W1511)^2)+((AN1511/AJ1511)^2)))*AK1511</f>
        <v>0.00494702067751393</v>
      </c>
    </row>
    <row r="1512" customFormat="false" ht="15" hidden="false" customHeight="false" outlineLevel="0" collapsed="false">
      <c r="A1512" s="42" t="s">
        <v>1027</v>
      </c>
      <c r="B1512" s="40" t="s">
        <v>2039</v>
      </c>
      <c r="C1512" s="0" t="s">
        <v>2153</v>
      </c>
      <c r="E1512" s="0" t="n">
        <v>6731</v>
      </c>
      <c r="F1512" s="0" t="n">
        <v>6504</v>
      </c>
      <c r="G1512" s="0" t="n">
        <f aca="false">(((F1512*3.7852*35.81)/1000)/(H1512^2))*1.2732</f>
        <v>17.5154212354667</v>
      </c>
      <c r="H1512" s="0" t="n">
        <v>8.005249356</v>
      </c>
      <c r="I1512" s="0" t="n">
        <v>16.6051660516605</v>
      </c>
      <c r="J1512" s="0" t="n">
        <v>130.009325504884</v>
      </c>
      <c r="K1512" s="0" t="n">
        <v>0.00593973</v>
      </c>
      <c r="L1512" s="0" t="n">
        <v>0.005</v>
      </c>
      <c r="M1512" s="0" t="n">
        <v>0</v>
      </c>
      <c r="N1512" s="0" t="n">
        <v>1.98556688549367</v>
      </c>
      <c r="O1512" s="0" t="n">
        <f aca="false">(N1512/2204.59)*EXP(L1512*M1512)</f>
        <v>0.000900651316341664</v>
      </c>
      <c r="P1512" s="0" t="n">
        <v>0.581693626796288</v>
      </c>
      <c r="Q1512" s="0" t="n">
        <v>0.0152723966616018</v>
      </c>
      <c r="R1512" s="0" t="n">
        <f aca="false">32.2690362110918*(I1512/Hoja4!$BF$2)</f>
        <v>0.538592755123823</v>
      </c>
      <c r="S1512" s="0" t="n">
        <v>1.14894745568521</v>
      </c>
      <c r="T1512" s="0" t="n">
        <v>5.58086552427142E-005</v>
      </c>
      <c r="U1512" s="0" t="n">
        <f aca="false">(SQRT(((P1512/G1512)^2)+((Q1512/H1512)^2)+((R1512/I1512)^2)+((S1512/J1512)^2)+((T1512/K1512)^2)))*O1512</f>
        <v>4.34277922703934E-005</v>
      </c>
      <c r="V1512" s="0" t="n">
        <f aca="false">O1512&gt;U1512</f>
        <v>1</v>
      </c>
      <c r="W1512" s="0" t="n">
        <v>108000</v>
      </c>
      <c r="X1512" s="0" t="n">
        <v>4.994E-006</v>
      </c>
      <c r="Y1512" s="0" t="n">
        <f aca="false">(W1512*X1512)*EXP(L1512*M1512)</f>
        <v>0.539352</v>
      </c>
      <c r="Z1512" s="0" t="n">
        <v>144587.60673653</v>
      </c>
      <c r="AA1512" s="0" t="n">
        <v>6507.82824848106</v>
      </c>
      <c r="AB1512" s="0" t="n">
        <f aca="false">X1512*0.1</f>
        <v>4.994E-007</v>
      </c>
      <c r="AC1512" s="0" t="n">
        <f aca="false">(SQRT(((AA1512/W1512)^2)+((AB1512/X1512)^2)))*Y1512</f>
        <v>0.0629703257637145</v>
      </c>
      <c r="AD1512" s="0" t="n">
        <v>5.223868284E-006</v>
      </c>
      <c r="AE1512" s="0" t="n">
        <f aca="false">(W1512*AD1512)*EXP(L1512*M1512)</f>
        <v>0.564177774672</v>
      </c>
      <c r="AF1512" s="0" t="n">
        <v>144587.60673653</v>
      </c>
      <c r="AG1512" s="0" t="n">
        <v>6507.82824848106</v>
      </c>
      <c r="AH1512" s="0" t="n">
        <f aca="false">AD1512*0.1</f>
        <v>5.223868284E-007</v>
      </c>
      <c r="AI1512" s="0" t="n">
        <f aca="false">(SQRT(((AG1512/W1512)^2)+((AH1512/AD1512)^2)))*AE1512</f>
        <v>0.0658687800541082</v>
      </c>
      <c r="AJ1512" s="0" t="n">
        <v>3.02832944E-007</v>
      </c>
      <c r="AK1512" s="0" t="n">
        <f aca="false">(W1512*AJ1512)*EXP(L1512*M1512)</f>
        <v>0.032705957952</v>
      </c>
      <c r="AL1512" s="0" t="n">
        <v>144587.60673653</v>
      </c>
      <c r="AM1512" s="0" t="n">
        <v>6507.82824848106</v>
      </c>
      <c r="AN1512" s="0" t="n">
        <f aca="false">AJ1512*0.1</f>
        <v>3.02832944E-008</v>
      </c>
      <c r="AO1512" s="0" t="n">
        <f aca="false">(SQRT(((AM1512/W1512)^2)+((AN1512/AJ1512)^2)))*AK1512</f>
        <v>0.0038184800031367</v>
      </c>
    </row>
    <row r="1513" customFormat="false" ht="15" hidden="false" customHeight="false" outlineLevel="0" collapsed="false">
      <c r="A1513" s="42" t="s">
        <v>1027</v>
      </c>
      <c r="B1513" s="32"/>
      <c r="C1513" s="0" t="s">
        <v>2122</v>
      </c>
      <c r="E1513" s="0" t="n">
        <v>7700</v>
      </c>
      <c r="F1513" s="0" t="n">
        <v>7484.22</v>
      </c>
      <c r="G1513" s="0" t="n">
        <f aca="false">(((F1513*3.7852*35.81)/1000)/(H1513^2))*1.2732</f>
        <v>20.1551761867935</v>
      </c>
      <c r="H1513" s="0" t="n">
        <v>8.005249356</v>
      </c>
      <c r="I1513" s="0" t="n">
        <v>21.2446988463728</v>
      </c>
      <c r="J1513" s="0" t="n">
        <v>68.0016224983599</v>
      </c>
      <c r="K1513" s="0" t="n">
        <v>3.82238500207701</v>
      </c>
      <c r="L1513" s="0" t="n">
        <v>0.005</v>
      </c>
      <c r="M1513" s="0" t="n">
        <v>0</v>
      </c>
      <c r="N1513" s="0" t="n">
        <v>983.991110683209</v>
      </c>
      <c r="O1513" s="0" t="n">
        <f aca="false">(N1513/2204.59)*EXP(L1513*M1513)</f>
        <v>0.446337464418876</v>
      </c>
      <c r="P1513" s="0" t="n">
        <v>0.575296534612654</v>
      </c>
      <c r="Q1513" s="0" t="n">
        <v>0.0436657928861363</v>
      </c>
      <c r="R1513" s="0" t="n">
        <f aca="false">11.8457570192522*(I1513/Hoja4!$BZ$2)</f>
        <v>0.156650306634514</v>
      </c>
      <c r="S1513" s="0" t="n">
        <v>0.346725101597201</v>
      </c>
      <c r="T1513" s="0" t="n">
        <v>0.0215793379964769</v>
      </c>
      <c r="U1513" s="0" t="n">
        <f aca="false">(SQRT(((P1513/G1513)^2)+((Q1513/H1513)^2)+((R1513/I1513)^2)+((S1513/J1513)^2)+((T1513/K1513)^2)))*O1513</f>
        <v>0.0138055895491092</v>
      </c>
      <c r="V1513" s="0" t="n">
        <f aca="false">O1513&gt;U1513</f>
        <v>1</v>
      </c>
      <c r="W1513" s="0" t="n">
        <v>159000</v>
      </c>
      <c r="X1513" s="0" t="n">
        <v>4.994E-006</v>
      </c>
      <c r="Y1513" s="0" t="n">
        <f aca="false">(W1513*X1513)*EXP(L1513*M1513)</f>
        <v>0.794046</v>
      </c>
      <c r="Z1513" s="0" t="n">
        <v>144587.60673653</v>
      </c>
      <c r="AA1513" s="0" t="n">
        <v>3748.14709444969</v>
      </c>
      <c r="AB1513" s="0" t="n">
        <f aca="false">X1513*0.1</f>
        <v>4.994E-007</v>
      </c>
      <c r="AC1513" s="0" t="n">
        <f aca="false">(SQRT(((AA1513/W1513)^2)+((AB1513/X1513)^2)))*Y1513</f>
        <v>0.0815810226495852</v>
      </c>
      <c r="AD1513" s="0" t="n">
        <v>5.223868284E-006</v>
      </c>
      <c r="AE1513" s="0" t="n">
        <f aca="false">(W1513*AD1513)*EXP(L1513*M1513)</f>
        <v>0.830595057156</v>
      </c>
      <c r="AF1513" s="0" t="n">
        <v>144587.60673653</v>
      </c>
      <c r="AG1513" s="0" t="n">
        <v>3748.14709444969</v>
      </c>
      <c r="AH1513" s="0" t="n">
        <f aca="false">AD1513*0.1</f>
        <v>5.223868284E-007</v>
      </c>
      <c r="AI1513" s="0" t="n">
        <f aca="false">(SQRT(((AG1513/W1513)^2)+((AH1513/AD1513)^2)))*AE1513</f>
        <v>0.0853361066871153</v>
      </c>
      <c r="AJ1513" s="0" t="n">
        <v>3.02832944E-007</v>
      </c>
      <c r="AK1513" s="0" t="n">
        <f aca="false">(W1513*AJ1513)*EXP(L1513*M1513)</f>
        <v>0.048150438096</v>
      </c>
      <c r="AL1513" s="0" t="n">
        <v>144587.60673653</v>
      </c>
      <c r="AM1513" s="0" t="n">
        <v>3748.14709444969</v>
      </c>
      <c r="AN1513" s="0" t="n">
        <f aca="false">AJ1513*0.1</f>
        <v>3.02832944E-008</v>
      </c>
      <c r="AO1513" s="0" t="n">
        <f aca="false">(SQRT(((AM1513/W1513)^2)+((AN1513/AJ1513)^2)))*AK1513</f>
        <v>0.00494702067751393</v>
      </c>
    </row>
    <row r="1514" customFormat="false" ht="15" hidden="false" customHeight="false" outlineLevel="0" collapsed="false">
      <c r="A1514" s="42" t="s">
        <v>1027</v>
      </c>
      <c r="B1514" s="32"/>
      <c r="C1514" s="0" t="s">
        <v>2122</v>
      </c>
      <c r="E1514" s="0" t="n">
        <v>7700</v>
      </c>
      <c r="F1514" s="0" t="n">
        <v>7484.22</v>
      </c>
      <c r="G1514" s="0" t="n">
        <f aca="false">(((F1514*3.7852*35.81)/1000)/(H1514^2))*1.2732</f>
        <v>20.1551761867935</v>
      </c>
      <c r="H1514" s="0" t="n">
        <v>8.005249356</v>
      </c>
      <c r="I1514" s="0" t="n">
        <v>21.2446988463728</v>
      </c>
      <c r="J1514" s="0" t="n">
        <v>68.0016224983599</v>
      </c>
      <c r="K1514" s="0" t="n">
        <v>3.82238500207701</v>
      </c>
      <c r="L1514" s="0" t="n">
        <v>0.005</v>
      </c>
      <c r="M1514" s="0" t="n">
        <v>0</v>
      </c>
      <c r="N1514" s="0" t="n">
        <v>983.991110683209</v>
      </c>
      <c r="O1514" s="0" t="n">
        <f aca="false">(N1514/2204.59)*EXP(L1514*M1514)</f>
        <v>0.446337464418876</v>
      </c>
      <c r="P1514" s="0" t="n">
        <v>0.575296534612654</v>
      </c>
      <c r="Q1514" s="0" t="n">
        <v>0.0436657928861363</v>
      </c>
      <c r="R1514" s="0" t="n">
        <f aca="false">11.8457570192522*(I1514/Hoja4!$BZ$2)</f>
        <v>0.156650306634514</v>
      </c>
      <c r="S1514" s="0" t="n">
        <v>0.346725101597201</v>
      </c>
      <c r="T1514" s="0" t="n">
        <v>0.0215793379964769</v>
      </c>
      <c r="U1514" s="0" t="n">
        <f aca="false">(SQRT(((P1514/G1514)^2)+((Q1514/H1514)^2)+((R1514/I1514)^2)+((S1514/J1514)^2)+((T1514/K1514)^2)))*O1514</f>
        <v>0.0138055895491092</v>
      </c>
      <c r="V1514" s="0" t="n">
        <f aca="false">O1514&gt;U1514</f>
        <v>1</v>
      </c>
      <c r="W1514" s="0" t="n">
        <v>159000</v>
      </c>
      <c r="X1514" s="0" t="n">
        <v>4.994E-006</v>
      </c>
      <c r="Y1514" s="0" t="n">
        <f aca="false">(W1514*X1514)*EXP(L1514*M1514)</f>
        <v>0.794046</v>
      </c>
      <c r="Z1514" s="0" t="n">
        <v>144587.60673653</v>
      </c>
      <c r="AA1514" s="0" t="n">
        <v>3748.14709444969</v>
      </c>
      <c r="AB1514" s="0" t="n">
        <f aca="false">X1514*0.1</f>
        <v>4.994E-007</v>
      </c>
      <c r="AC1514" s="0" t="n">
        <f aca="false">(SQRT(((AA1514/W1514)^2)+((AB1514/X1514)^2)))*Y1514</f>
        <v>0.0815810226495852</v>
      </c>
      <c r="AD1514" s="0" t="n">
        <v>5.223868284E-006</v>
      </c>
      <c r="AE1514" s="0" t="n">
        <f aca="false">(W1514*AD1514)*EXP(L1514*M1514)</f>
        <v>0.830595057156</v>
      </c>
      <c r="AF1514" s="0" t="n">
        <v>144587.60673653</v>
      </c>
      <c r="AG1514" s="0" t="n">
        <v>3748.14709444969</v>
      </c>
      <c r="AH1514" s="0" t="n">
        <f aca="false">AD1514*0.1</f>
        <v>5.223868284E-007</v>
      </c>
      <c r="AI1514" s="0" t="n">
        <f aca="false">(SQRT(((AG1514/W1514)^2)+((AH1514/AD1514)^2)))*AE1514</f>
        <v>0.0853361066871153</v>
      </c>
      <c r="AJ1514" s="0" t="n">
        <v>3.02832944E-007</v>
      </c>
      <c r="AK1514" s="0" t="n">
        <f aca="false">(W1514*AJ1514)*EXP(L1514*M1514)</f>
        <v>0.048150438096</v>
      </c>
      <c r="AL1514" s="0" t="n">
        <v>144587.60673653</v>
      </c>
      <c r="AM1514" s="0" t="n">
        <v>3748.14709444969</v>
      </c>
      <c r="AN1514" s="0" t="n">
        <f aca="false">AJ1514*0.1</f>
        <v>3.02832944E-008</v>
      </c>
      <c r="AO1514" s="0" t="n">
        <f aca="false">(SQRT(((AM1514/W1514)^2)+((AN1514/AJ1514)^2)))*AK1514</f>
        <v>0.00494702067751393</v>
      </c>
    </row>
    <row r="1515" customFormat="false" ht="15" hidden="false" customHeight="false" outlineLevel="0" collapsed="false">
      <c r="A1515" s="42" t="s">
        <v>1027</v>
      </c>
      <c r="B1515" s="40" t="s">
        <v>2043</v>
      </c>
      <c r="C1515" s="0" t="s">
        <v>2153</v>
      </c>
      <c r="E1515" s="0" t="n">
        <v>6731</v>
      </c>
      <c r="F1515" s="0" t="n">
        <v>6504</v>
      </c>
      <c r="G1515" s="0" t="n">
        <f aca="false">(((F1515*3.7852*35.81)/1000)/(H1515^2))*1.2732</f>
        <v>17.5154212354667</v>
      </c>
      <c r="H1515" s="0" t="n">
        <v>8.005249356</v>
      </c>
      <c r="I1515" s="0" t="n">
        <v>16.6051660516605</v>
      </c>
      <c r="J1515" s="0" t="n">
        <v>130.009325504884</v>
      </c>
      <c r="K1515" s="0" t="n">
        <v>0.00593973</v>
      </c>
      <c r="L1515" s="0" t="n">
        <v>0.005</v>
      </c>
      <c r="M1515" s="0" t="n">
        <v>0</v>
      </c>
      <c r="N1515" s="0" t="n">
        <v>1.98556688549367</v>
      </c>
      <c r="O1515" s="0" t="n">
        <f aca="false">(N1515/2204.59)*EXP(L1515*M1515)</f>
        <v>0.000900651316341664</v>
      </c>
      <c r="P1515" s="0" t="n">
        <v>0.581693626796288</v>
      </c>
      <c r="Q1515" s="0" t="n">
        <v>0.0152723966616018</v>
      </c>
      <c r="R1515" s="0" t="n">
        <f aca="false">32.2690362110918*(I1515/Hoja4!$BF$2)</f>
        <v>0.538592755123823</v>
      </c>
      <c r="S1515" s="0" t="n">
        <v>1.14894745568521</v>
      </c>
      <c r="T1515" s="0" t="n">
        <v>5.58086552427142E-005</v>
      </c>
      <c r="U1515" s="0" t="n">
        <f aca="false">(SQRT(((P1515/G1515)^2)+((Q1515/H1515)^2)+((R1515/I1515)^2)+((S1515/J1515)^2)+((T1515/K1515)^2)))*O1515</f>
        <v>4.34277922703934E-005</v>
      </c>
      <c r="V1515" s="0" t="n">
        <f aca="false">O1515&gt;U1515</f>
        <v>1</v>
      </c>
      <c r="W1515" s="0" t="n">
        <v>108000</v>
      </c>
      <c r="X1515" s="0" t="n">
        <v>4.994E-006</v>
      </c>
      <c r="Y1515" s="0" t="n">
        <f aca="false">(W1515*X1515)*EXP(L1515*M1515)</f>
        <v>0.539352</v>
      </c>
      <c r="Z1515" s="0" t="n">
        <v>144587.60673653</v>
      </c>
      <c r="AA1515" s="0" t="n">
        <v>6507.82824848106</v>
      </c>
      <c r="AB1515" s="0" t="n">
        <f aca="false">X1515*0.1</f>
        <v>4.994E-007</v>
      </c>
      <c r="AC1515" s="0" t="n">
        <f aca="false">(SQRT(((AA1515/W1515)^2)+((AB1515/X1515)^2)))*Y1515</f>
        <v>0.0629703257637145</v>
      </c>
      <c r="AD1515" s="0" t="n">
        <v>5.223868284E-006</v>
      </c>
      <c r="AE1515" s="0" t="n">
        <f aca="false">(W1515*AD1515)*EXP(L1515*M1515)</f>
        <v>0.564177774672</v>
      </c>
      <c r="AF1515" s="0" t="n">
        <v>144587.60673653</v>
      </c>
      <c r="AG1515" s="0" t="n">
        <v>6507.82824848106</v>
      </c>
      <c r="AH1515" s="0" t="n">
        <f aca="false">AD1515*0.1</f>
        <v>5.223868284E-007</v>
      </c>
      <c r="AI1515" s="0" t="n">
        <f aca="false">(SQRT(((AG1515/W1515)^2)+((AH1515/AD1515)^2)))*AE1515</f>
        <v>0.0658687800541082</v>
      </c>
      <c r="AJ1515" s="0" t="n">
        <v>3.02832944E-007</v>
      </c>
      <c r="AK1515" s="0" t="n">
        <f aca="false">(W1515*AJ1515)*EXP(L1515*M1515)</f>
        <v>0.032705957952</v>
      </c>
      <c r="AL1515" s="0" t="n">
        <v>144587.60673653</v>
      </c>
      <c r="AM1515" s="0" t="n">
        <v>6507.82824848106</v>
      </c>
      <c r="AN1515" s="0" t="n">
        <f aca="false">AJ1515*0.1</f>
        <v>3.02832944E-008</v>
      </c>
      <c r="AO1515" s="0" t="n">
        <f aca="false">(SQRT(((AM1515/W1515)^2)+((AN1515/AJ1515)^2)))*AK1515</f>
        <v>0.0038184800031367</v>
      </c>
    </row>
    <row r="1516" customFormat="false" ht="15" hidden="false" customHeight="false" outlineLevel="0" collapsed="false">
      <c r="A1516" s="42" t="s">
        <v>1027</v>
      </c>
      <c r="B1516" s="32"/>
      <c r="C1516" s="0" t="s">
        <v>2122</v>
      </c>
      <c r="E1516" s="0" t="n">
        <v>7700</v>
      </c>
      <c r="F1516" s="0" t="n">
        <v>7484.22</v>
      </c>
      <c r="G1516" s="0" t="n">
        <f aca="false">(((F1516*3.7852*35.81)/1000)/(H1516^2))*1.2732</f>
        <v>20.1551761867935</v>
      </c>
      <c r="H1516" s="0" t="n">
        <v>8.005249356</v>
      </c>
      <c r="I1516" s="0" t="n">
        <v>21.2446988463728</v>
      </c>
      <c r="J1516" s="0" t="n">
        <v>68.0016224983599</v>
      </c>
      <c r="K1516" s="0" t="n">
        <v>3.82238500207701</v>
      </c>
      <c r="L1516" s="0" t="n">
        <v>0.005</v>
      </c>
      <c r="M1516" s="0" t="n">
        <v>0</v>
      </c>
      <c r="N1516" s="0" t="n">
        <v>983.991110683209</v>
      </c>
      <c r="O1516" s="0" t="n">
        <f aca="false">(N1516/2204.59)*EXP(L1516*M1516)</f>
        <v>0.446337464418876</v>
      </c>
      <c r="P1516" s="0" t="n">
        <v>0.575296534612654</v>
      </c>
      <c r="Q1516" s="0" t="n">
        <v>0.0436657928861363</v>
      </c>
      <c r="R1516" s="0" t="n">
        <f aca="false">11.8457570192522*(I1516/Hoja4!$BZ$2)</f>
        <v>0.156650306634514</v>
      </c>
      <c r="S1516" s="0" t="n">
        <v>0.346725101597201</v>
      </c>
      <c r="T1516" s="0" t="n">
        <v>0.0215793379964769</v>
      </c>
      <c r="U1516" s="0" t="n">
        <f aca="false">(SQRT(((P1516/G1516)^2)+((Q1516/H1516)^2)+((R1516/I1516)^2)+((S1516/J1516)^2)+((T1516/K1516)^2)))*O1516</f>
        <v>0.0138055895491092</v>
      </c>
      <c r="V1516" s="0" t="n">
        <f aca="false">O1516&gt;U1516</f>
        <v>1</v>
      </c>
      <c r="W1516" s="0" t="n">
        <v>159000</v>
      </c>
      <c r="X1516" s="0" t="n">
        <v>4.994E-006</v>
      </c>
      <c r="Y1516" s="0" t="n">
        <f aca="false">(W1516*X1516)*EXP(L1516*M1516)</f>
        <v>0.794046</v>
      </c>
      <c r="Z1516" s="0" t="n">
        <v>144587.60673653</v>
      </c>
      <c r="AA1516" s="0" t="n">
        <v>3748.14709444969</v>
      </c>
      <c r="AB1516" s="0" t="n">
        <f aca="false">X1516*0.1</f>
        <v>4.994E-007</v>
      </c>
      <c r="AC1516" s="0" t="n">
        <f aca="false">(SQRT(((AA1516/W1516)^2)+((AB1516/X1516)^2)))*Y1516</f>
        <v>0.0815810226495852</v>
      </c>
      <c r="AD1516" s="0" t="n">
        <v>5.223868284E-006</v>
      </c>
      <c r="AE1516" s="0" t="n">
        <f aca="false">(W1516*AD1516)*EXP(L1516*M1516)</f>
        <v>0.830595057156</v>
      </c>
      <c r="AF1516" s="0" t="n">
        <v>144587.60673653</v>
      </c>
      <c r="AG1516" s="0" t="n">
        <v>3748.14709444969</v>
      </c>
      <c r="AH1516" s="0" t="n">
        <f aca="false">AD1516*0.1</f>
        <v>5.223868284E-007</v>
      </c>
      <c r="AI1516" s="0" t="n">
        <f aca="false">(SQRT(((AG1516/W1516)^2)+((AH1516/AD1516)^2)))*AE1516</f>
        <v>0.0853361066871153</v>
      </c>
      <c r="AJ1516" s="0" t="n">
        <v>3.02832944E-007</v>
      </c>
      <c r="AK1516" s="0" t="n">
        <f aca="false">(W1516*AJ1516)*EXP(L1516*M1516)</f>
        <v>0.048150438096</v>
      </c>
      <c r="AL1516" s="0" t="n">
        <v>144587.60673653</v>
      </c>
      <c r="AM1516" s="0" t="n">
        <v>3748.14709444969</v>
      </c>
      <c r="AN1516" s="0" t="n">
        <f aca="false">AJ1516*0.1</f>
        <v>3.02832944E-008</v>
      </c>
      <c r="AO1516" s="0" t="n">
        <f aca="false">(SQRT(((AM1516/W1516)^2)+((AN1516/AJ1516)^2)))*AK1516</f>
        <v>0.00494702067751393</v>
      </c>
    </row>
    <row r="1517" customFormat="false" ht="15" hidden="false" customHeight="false" outlineLevel="0" collapsed="false">
      <c r="A1517" s="42" t="s">
        <v>1027</v>
      </c>
      <c r="B1517" s="32"/>
      <c r="C1517" s="0" t="s">
        <v>2122</v>
      </c>
      <c r="E1517" s="0" t="n">
        <v>7700</v>
      </c>
      <c r="F1517" s="0" t="n">
        <v>7484.22</v>
      </c>
      <c r="G1517" s="0" t="n">
        <f aca="false">(((F1517*3.7852*35.81)/1000)/(H1517^2))*1.2732</f>
        <v>20.1551761867935</v>
      </c>
      <c r="H1517" s="0" t="n">
        <v>8.005249356</v>
      </c>
      <c r="I1517" s="0" t="n">
        <v>21.2446988463728</v>
      </c>
      <c r="J1517" s="0" t="n">
        <v>68.0016224983599</v>
      </c>
      <c r="K1517" s="0" t="n">
        <v>3.82238500207701</v>
      </c>
      <c r="L1517" s="0" t="n">
        <v>0.005</v>
      </c>
      <c r="M1517" s="0" t="n">
        <v>0</v>
      </c>
      <c r="N1517" s="0" t="n">
        <v>983.991110683209</v>
      </c>
      <c r="O1517" s="0" t="n">
        <f aca="false">(N1517/2204.59)*EXP(L1517*M1517)</f>
        <v>0.446337464418876</v>
      </c>
      <c r="P1517" s="0" t="n">
        <v>0.575296534612654</v>
      </c>
      <c r="Q1517" s="0" t="n">
        <v>0.0436657928861363</v>
      </c>
      <c r="R1517" s="0" t="n">
        <f aca="false">11.8457570192522*(I1517/Hoja4!$BZ$2)</f>
        <v>0.156650306634514</v>
      </c>
      <c r="S1517" s="0" t="n">
        <v>0.346725101597201</v>
      </c>
      <c r="T1517" s="0" t="n">
        <v>0.0215793379964769</v>
      </c>
      <c r="U1517" s="0" t="n">
        <f aca="false">(SQRT(((P1517/G1517)^2)+((Q1517/H1517)^2)+((R1517/I1517)^2)+((S1517/J1517)^2)+((T1517/K1517)^2)))*O1517</f>
        <v>0.0138055895491092</v>
      </c>
      <c r="V1517" s="0" t="n">
        <f aca="false">O1517&gt;U1517</f>
        <v>1</v>
      </c>
      <c r="W1517" s="0" t="n">
        <v>159000</v>
      </c>
      <c r="X1517" s="0" t="n">
        <v>4.994E-006</v>
      </c>
      <c r="Y1517" s="0" t="n">
        <f aca="false">(W1517*X1517)*EXP(L1517*M1517)</f>
        <v>0.794046</v>
      </c>
      <c r="Z1517" s="0" t="n">
        <v>13754981.9186042</v>
      </c>
      <c r="AA1517" s="0" t="n">
        <v>3748.14709444969</v>
      </c>
      <c r="AB1517" s="0" t="n">
        <f aca="false">X1517*0.1</f>
        <v>4.994E-007</v>
      </c>
      <c r="AC1517" s="0" t="n">
        <f aca="false">(SQRT(((AA1517/W1517)^2)+((AB1517/X1517)^2)))*Y1517</f>
        <v>0.0815810226495852</v>
      </c>
      <c r="AD1517" s="0" t="n">
        <v>5.223868284E-006</v>
      </c>
      <c r="AE1517" s="0" t="n">
        <f aca="false">(W1517*AD1517)*EXP(L1517*M1517)</f>
        <v>0.830595057156</v>
      </c>
      <c r="AF1517" s="0" t="n">
        <v>13754981.9186042</v>
      </c>
      <c r="AG1517" s="0" t="n">
        <v>3748.14709444969</v>
      </c>
      <c r="AH1517" s="0" t="n">
        <f aca="false">AD1517*0.1</f>
        <v>5.223868284E-007</v>
      </c>
      <c r="AI1517" s="0" t="n">
        <f aca="false">(SQRT(((AG1517/W1517)^2)+((AH1517/AD1517)^2)))*AE1517</f>
        <v>0.0853361066871153</v>
      </c>
      <c r="AJ1517" s="0" t="n">
        <v>3.02832944E-007</v>
      </c>
      <c r="AK1517" s="0" t="n">
        <f aca="false">(W1517*AJ1517)*EXP(L1517*M1517)</f>
        <v>0.048150438096</v>
      </c>
      <c r="AL1517" s="0" t="n">
        <v>13754981.9186042</v>
      </c>
      <c r="AM1517" s="0" t="n">
        <v>3748.14709444969</v>
      </c>
      <c r="AN1517" s="0" t="n">
        <f aca="false">AJ1517*0.1</f>
        <v>3.02832944E-008</v>
      </c>
      <c r="AO1517" s="0" t="n">
        <f aca="false">(SQRT(((AM1517/W1517)^2)+((AN1517/AJ1517)^2)))*AK1517</f>
        <v>0.00494702067751393</v>
      </c>
    </row>
    <row r="1518" customFormat="false" ht="15" hidden="false" customHeight="false" outlineLevel="0" collapsed="false">
      <c r="A1518" s="42" t="s">
        <v>1027</v>
      </c>
      <c r="B1518" s="50" t="s">
        <v>2046</v>
      </c>
      <c r="C1518" s="0" t="s">
        <v>2153</v>
      </c>
      <c r="E1518" s="0" t="n">
        <v>6731</v>
      </c>
      <c r="F1518" s="0" t="n">
        <v>6504</v>
      </c>
      <c r="G1518" s="0" t="n">
        <f aca="false">(((F1518*3.7852*35.81)/1000)/(H1518^2))*1.2732</f>
        <v>17.5154212354667</v>
      </c>
      <c r="H1518" s="0" t="n">
        <v>8.005249356</v>
      </c>
      <c r="I1518" s="0" t="n">
        <v>16.6051660516605</v>
      </c>
      <c r="J1518" s="0" t="n">
        <v>130.009325504884</v>
      </c>
      <c r="K1518" s="0" t="n">
        <v>0.00593973</v>
      </c>
      <c r="L1518" s="0" t="n">
        <v>0.005</v>
      </c>
      <c r="M1518" s="0" t="n">
        <v>0</v>
      </c>
      <c r="N1518" s="0" t="n">
        <v>1.98556688549367</v>
      </c>
      <c r="O1518" s="0" t="n">
        <f aca="false">(N1518/2204.59)*EXP(L1518*M1518)</f>
        <v>0.000900651316341664</v>
      </c>
      <c r="P1518" s="0" t="n">
        <v>0.581693626796288</v>
      </c>
      <c r="Q1518" s="0" t="n">
        <v>0.0152723966616018</v>
      </c>
      <c r="R1518" s="0" t="n">
        <f aca="false">32.2690362110918*(I1518/Hoja4!$BF$2)</f>
        <v>0.538592755123823</v>
      </c>
      <c r="S1518" s="0" t="n">
        <v>1.14894745568521</v>
      </c>
      <c r="T1518" s="0" t="n">
        <v>5.58086552427142E-005</v>
      </c>
      <c r="U1518" s="0" t="n">
        <f aca="false">(SQRT(((P1518/G1518)^2)+((Q1518/H1518)^2)+((R1518/I1518)^2)+((S1518/J1518)^2)+((T1518/K1518)^2)))*O1518</f>
        <v>4.34277922703934E-005</v>
      </c>
      <c r="V1518" s="0" t="n">
        <f aca="false">O1518&gt;U1518</f>
        <v>1</v>
      </c>
      <c r="W1518" s="0" t="n">
        <v>108000</v>
      </c>
      <c r="X1518" s="0" t="n">
        <v>4.994E-006</v>
      </c>
      <c r="Y1518" s="0" t="n">
        <f aca="false">(W1518*X1518)*EXP(L1518*M1518)</f>
        <v>0.539352</v>
      </c>
      <c r="Z1518" s="0" t="n">
        <v>13754981.9186042</v>
      </c>
      <c r="AA1518" s="0" t="n">
        <v>6507.82824848106</v>
      </c>
      <c r="AB1518" s="0" t="n">
        <f aca="false">X1518*0.1</f>
        <v>4.994E-007</v>
      </c>
      <c r="AC1518" s="0" t="n">
        <f aca="false">(SQRT(((AA1518/W1518)^2)+((AB1518/X1518)^2)))*Y1518</f>
        <v>0.0629703257637145</v>
      </c>
      <c r="AD1518" s="0" t="n">
        <v>5.223868284E-006</v>
      </c>
      <c r="AE1518" s="0" t="n">
        <f aca="false">(W1518*AD1518)*EXP(L1518*M1518)</f>
        <v>0.564177774672</v>
      </c>
      <c r="AF1518" s="0" t="n">
        <v>13754981.9186042</v>
      </c>
      <c r="AG1518" s="0" t="n">
        <v>6507.82824848106</v>
      </c>
      <c r="AH1518" s="0" t="n">
        <f aca="false">AD1518*0.1</f>
        <v>5.223868284E-007</v>
      </c>
      <c r="AI1518" s="0" t="n">
        <f aca="false">(SQRT(((AG1518/W1518)^2)+((AH1518/AD1518)^2)))*AE1518</f>
        <v>0.0658687800541082</v>
      </c>
      <c r="AJ1518" s="0" t="n">
        <v>3.02832944E-007</v>
      </c>
      <c r="AK1518" s="0" t="n">
        <f aca="false">(W1518*AJ1518)*EXP(L1518*M1518)</f>
        <v>0.032705957952</v>
      </c>
      <c r="AL1518" s="0" t="n">
        <v>13754981.9186042</v>
      </c>
      <c r="AM1518" s="0" t="n">
        <v>6507.82824848106</v>
      </c>
      <c r="AN1518" s="0" t="n">
        <f aca="false">AJ1518*0.1</f>
        <v>3.02832944E-008</v>
      </c>
      <c r="AO1518" s="0" t="n">
        <f aca="false">(SQRT(((AM1518/W1518)^2)+((AN1518/AJ1518)^2)))*AK1518</f>
        <v>0.0038184800031367</v>
      </c>
    </row>
    <row r="1519" customFormat="false" ht="15" hidden="false" customHeight="false" outlineLevel="0" collapsed="false">
      <c r="A1519" s="42" t="s">
        <v>1027</v>
      </c>
      <c r="B1519" s="32"/>
      <c r="C1519" s="0" t="s">
        <v>2122</v>
      </c>
      <c r="E1519" s="0" t="n">
        <v>7700</v>
      </c>
      <c r="F1519" s="0" t="n">
        <v>7484.22</v>
      </c>
      <c r="G1519" s="0" t="n">
        <f aca="false">(((F1519*3.7852*35.81)/1000)/(H1519^2))*1.2732</f>
        <v>20.1551761867935</v>
      </c>
      <c r="H1519" s="0" t="n">
        <v>8.005249356</v>
      </c>
      <c r="I1519" s="0" t="n">
        <v>21.2446988463728</v>
      </c>
      <c r="J1519" s="0" t="n">
        <v>68.0016224983599</v>
      </c>
      <c r="K1519" s="0" t="n">
        <v>3.82238500207701</v>
      </c>
      <c r="L1519" s="0" t="n">
        <v>0.005</v>
      </c>
      <c r="M1519" s="0" t="n">
        <v>0</v>
      </c>
      <c r="N1519" s="0" t="n">
        <v>983.991110683209</v>
      </c>
      <c r="O1519" s="0" t="n">
        <f aca="false">(N1519/2204.59)*EXP(L1519*M1519)</f>
        <v>0.446337464418876</v>
      </c>
      <c r="P1519" s="0" t="n">
        <v>0.575296534612654</v>
      </c>
      <c r="Q1519" s="0" t="n">
        <v>0.0436657928861363</v>
      </c>
      <c r="R1519" s="0" t="n">
        <f aca="false">11.8457570192522*(I1519/Hoja4!$BZ$2)</f>
        <v>0.156650306634514</v>
      </c>
      <c r="S1519" s="0" t="n">
        <v>0.346725101597201</v>
      </c>
      <c r="T1519" s="0" t="n">
        <v>0.0215793379964769</v>
      </c>
      <c r="U1519" s="0" t="n">
        <f aca="false">(SQRT(((P1519/G1519)^2)+((Q1519/H1519)^2)+((R1519/I1519)^2)+((S1519/J1519)^2)+((T1519/K1519)^2)))*O1519</f>
        <v>0.0138055895491092</v>
      </c>
      <c r="V1519" s="0" t="n">
        <f aca="false">O1519&gt;U1519</f>
        <v>1</v>
      </c>
      <c r="W1519" s="0" t="n">
        <v>159000</v>
      </c>
      <c r="X1519" s="0" t="n">
        <v>4.994E-006</v>
      </c>
      <c r="Y1519" s="0" t="n">
        <f aca="false">(W1519*X1519)*EXP(L1519*M1519)</f>
        <v>0.794046</v>
      </c>
      <c r="Z1519" s="0" t="n">
        <v>13754981.9186042</v>
      </c>
      <c r="AA1519" s="0" t="n">
        <v>3748.14709444969</v>
      </c>
      <c r="AB1519" s="0" t="n">
        <f aca="false">X1519*0.1</f>
        <v>4.994E-007</v>
      </c>
      <c r="AC1519" s="0" t="n">
        <f aca="false">(SQRT(((AA1519/W1519)^2)+((AB1519/X1519)^2)))*Y1519</f>
        <v>0.0815810226495852</v>
      </c>
      <c r="AD1519" s="0" t="n">
        <v>5.223868284E-006</v>
      </c>
      <c r="AE1519" s="0" t="n">
        <f aca="false">(W1519*AD1519)*EXP(L1519*M1519)</f>
        <v>0.830595057156</v>
      </c>
      <c r="AF1519" s="0" t="n">
        <v>13754981.9186042</v>
      </c>
      <c r="AG1519" s="0" t="n">
        <v>3748.14709444969</v>
      </c>
      <c r="AH1519" s="0" t="n">
        <f aca="false">AD1519*0.1</f>
        <v>5.223868284E-007</v>
      </c>
      <c r="AI1519" s="0" t="n">
        <f aca="false">(SQRT(((AG1519/W1519)^2)+((AH1519/AD1519)^2)))*AE1519</f>
        <v>0.0853361066871153</v>
      </c>
      <c r="AJ1519" s="0" t="n">
        <v>3.02832944E-007</v>
      </c>
      <c r="AK1519" s="0" t="n">
        <f aca="false">(W1519*AJ1519)*EXP(L1519*M1519)</f>
        <v>0.048150438096</v>
      </c>
      <c r="AL1519" s="0" t="n">
        <v>13754981.9186042</v>
      </c>
      <c r="AM1519" s="0" t="n">
        <v>3748.14709444969</v>
      </c>
      <c r="AN1519" s="0" t="n">
        <f aca="false">AJ1519*0.1</f>
        <v>3.02832944E-008</v>
      </c>
      <c r="AO1519" s="0" t="n">
        <f aca="false">(SQRT(((AM1519/W1519)^2)+((AN1519/AJ1519)^2)))*AK1519</f>
        <v>0.00494702067751393</v>
      </c>
    </row>
    <row r="1520" customFormat="false" ht="15" hidden="false" customHeight="false" outlineLevel="0" collapsed="false">
      <c r="A1520" s="42" t="s">
        <v>1027</v>
      </c>
      <c r="B1520" s="32"/>
      <c r="C1520" s="0" t="s">
        <v>2122</v>
      </c>
      <c r="E1520" s="0" t="n">
        <v>7700</v>
      </c>
      <c r="F1520" s="0" t="n">
        <v>7484.22</v>
      </c>
      <c r="G1520" s="0" t="n">
        <f aca="false">(((F1520*3.7852*35.81)/1000)/(H1520^2))*1.2732</f>
        <v>20.1551761867935</v>
      </c>
      <c r="H1520" s="0" t="n">
        <v>8.005249356</v>
      </c>
      <c r="I1520" s="0" t="n">
        <v>21.2446988463728</v>
      </c>
      <c r="J1520" s="0" t="n">
        <v>68.0016224983599</v>
      </c>
      <c r="K1520" s="0" t="n">
        <v>3.82238500207701</v>
      </c>
      <c r="L1520" s="0" t="n">
        <v>0.005</v>
      </c>
      <c r="M1520" s="0" t="n">
        <v>0</v>
      </c>
      <c r="N1520" s="0" t="n">
        <v>983.991110683209</v>
      </c>
      <c r="O1520" s="0" t="n">
        <f aca="false">(N1520/2204.59)*EXP(L1520*M1520)</f>
        <v>0.446337464418876</v>
      </c>
      <c r="P1520" s="0" t="n">
        <v>0.575296534612654</v>
      </c>
      <c r="Q1520" s="0" t="n">
        <v>0.0436657928861363</v>
      </c>
      <c r="R1520" s="0" t="n">
        <f aca="false">11.8457570192522*(I1520/Hoja4!$BZ$2)</f>
        <v>0.156650306634514</v>
      </c>
      <c r="S1520" s="0" t="n">
        <v>0.346725101597201</v>
      </c>
      <c r="T1520" s="0" t="n">
        <v>0.0215793379964769</v>
      </c>
      <c r="U1520" s="0" t="n">
        <f aca="false">(SQRT(((P1520/G1520)^2)+((Q1520/H1520)^2)+((R1520/I1520)^2)+((S1520/J1520)^2)+((T1520/K1520)^2)))*O1520</f>
        <v>0.0138055895491092</v>
      </c>
      <c r="V1520" s="0" t="n">
        <f aca="false">O1520&gt;U1520</f>
        <v>1</v>
      </c>
      <c r="W1520" s="0" t="n">
        <v>159000</v>
      </c>
      <c r="X1520" s="0" t="n">
        <v>4.994E-006</v>
      </c>
      <c r="Y1520" s="0" t="n">
        <f aca="false">(W1520*X1520)*EXP(L1520*M1520)</f>
        <v>0.794046</v>
      </c>
      <c r="Z1520" s="0" t="n">
        <v>1116842.27994909</v>
      </c>
      <c r="AA1520" s="0" t="n">
        <v>3748.14709444969</v>
      </c>
      <c r="AB1520" s="0" t="n">
        <f aca="false">X1520*0.1</f>
        <v>4.994E-007</v>
      </c>
      <c r="AC1520" s="0" t="n">
        <f aca="false">(SQRT(((AA1520/W1520)^2)+((AB1520/X1520)^2)))*Y1520</f>
        <v>0.0815810226495852</v>
      </c>
      <c r="AD1520" s="0" t="n">
        <v>5.223868284E-006</v>
      </c>
      <c r="AE1520" s="0" t="n">
        <f aca="false">(W1520*AD1520)*EXP(L1520*M1520)</f>
        <v>0.830595057156</v>
      </c>
      <c r="AF1520" s="0" t="n">
        <v>1116842.27994909</v>
      </c>
      <c r="AG1520" s="0" t="n">
        <v>3748.14709444969</v>
      </c>
      <c r="AH1520" s="0" t="n">
        <f aca="false">AD1520*0.1</f>
        <v>5.223868284E-007</v>
      </c>
      <c r="AI1520" s="0" t="n">
        <f aca="false">(SQRT(((AG1520/W1520)^2)+((AH1520/AD1520)^2)))*AE1520</f>
        <v>0.0853361066871153</v>
      </c>
      <c r="AJ1520" s="0" t="n">
        <v>3.02832944E-007</v>
      </c>
      <c r="AK1520" s="0" t="n">
        <f aca="false">(W1520*AJ1520)*EXP(L1520*M1520)</f>
        <v>0.048150438096</v>
      </c>
      <c r="AL1520" s="0" t="n">
        <v>1116842.27994909</v>
      </c>
      <c r="AM1520" s="0" t="n">
        <v>3748.14709444969</v>
      </c>
      <c r="AN1520" s="0" t="n">
        <f aca="false">AJ1520*0.1</f>
        <v>3.02832944E-008</v>
      </c>
      <c r="AO1520" s="0" t="n">
        <f aca="false">(SQRT(((AM1520/W1520)^2)+((AN1520/AJ1520)^2)))*AK1520</f>
        <v>0.00494702067751393</v>
      </c>
    </row>
    <row r="1521" customFormat="false" ht="15" hidden="false" customHeight="false" outlineLevel="0" collapsed="false">
      <c r="A1521" s="42" t="s">
        <v>1027</v>
      </c>
      <c r="B1521" s="40" t="s">
        <v>2049</v>
      </c>
      <c r="C1521" s="0" t="s">
        <v>2153</v>
      </c>
      <c r="E1521" s="0" t="n">
        <v>6731</v>
      </c>
      <c r="F1521" s="0" t="n">
        <v>6504</v>
      </c>
      <c r="G1521" s="0" t="n">
        <f aca="false">(((F1521*3.7852*35.81)/1000)/(H1521^2))*1.2732</f>
        <v>17.5154212354667</v>
      </c>
      <c r="H1521" s="0" t="n">
        <v>8.005249356</v>
      </c>
      <c r="I1521" s="0" t="n">
        <v>16.6051660516605</v>
      </c>
      <c r="J1521" s="0" t="n">
        <v>130.009325504884</v>
      </c>
      <c r="K1521" s="0" t="n">
        <v>0.00593973</v>
      </c>
      <c r="L1521" s="0" t="n">
        <v>0.005</v>
      </c>
      <c r="M1521" s="0" t="n">
        <v>0</v>
      </c>
      <c r="N1521" s="0" t="n">
        <v>1.98556688549367</v>
      </c>
      <c r="O1521" s="0" t="n">
        <f aca="false">(N1521/2204.59)*EXP(L1521*M1521)</f>
        <v>0.000900651316341664</v>
      </c>
      <c r="P1521" s="0" t="n">
        <v>0.581693626796288</v>
      </c>
      <c r="Q1521" s="0" t="n">
        <v>0.0152723966616018</v>
      </c>
      <c r="R1521" s="0" t="n">
        <f aca="false">32.2690362110918*(I1521/Hoja4!$BF$2)</f>
        <v>0.538592755123823</v>
      </c>
      <c r="S1521" s="0" t="n">
        <v>1.14894745568521</v>
      </c>
      <c r="T1521" s="0" t="n">
        <v>5.58086552427142E-005</v>
      </c>
      <c r="U1521" s="0" t="n">
        <f aca="false">(SQRT(((P1521/G1521)^2)+((Q1521/H1521)^2)+((R1521/I1521)^2)+((S1521/J1521)^2)+((T1521/K1521)^2)))*O1521</f>
        <v>4.34277922703934E-005</v>
      </c>
      <c r="V1521" s="0" t="n">
        <f aca="false">O1521&gt;U1521</f>
        <v>1</v>
      </c>
      <c r="W1521" s="0" t="n">
        <v>108000</v>
      </c>
      <c r="X1521" s="0" t="n">
        <v>4.994E-006</v>
      </c>
      <c r="Y1521" s="0" t="n">
        <f aca="false">(W1521*X1521)*EXP(L1521*M1521)</f>
        <v>0.539352</v>
      </c>
      <c r="Z1521" s="0" t="n">
        <v>79874165.3439532</v>
      </c>
      <c r="AA1521" s="0" t="n">
        <v>6507.82824848106</v>
      </c>
      <c r="AB1521" s="0" t="n">
        <f aca="false">X1521*0.1</f>
        <v>4.994E-007</v>
      </c>
      <c r="AC1521" s="0" t="n">
        <f aca="false">(SQRT(((AA1521/W1521)^2)+((AB1521/X1521)^2)))*Y1521</f>
        <v>0.0629703257637145</v>
      </c>
      <c r="AD1521" s="0" t="n">
        <v>5.223868284E-006</v>
      </c>
      <c r="AE1521" s="0" t="n">
        <f aca="false">(W1521*AD1521)*EXP(L1521*M1521)</f>
        <v>0.564177774672</v>
      </c>
      <c r="AF1521" s="0" t="n">
        <v>79874165.3439532</v>
      </c>
      <c r="AG1521" s="0" t="n">
        <v>6507.82824848106</v>
      </c>
      <c r="AH1521" s="0" t="n">
        <f aca="false">AD1521*0.1</f>
        <v>5.223868284E-007</v>
      </c>
      <c r="AI1521" s="0" t="n">
        <f aca="false">(SQRT(((AG1521/W1521)^2)+((AH1521/AD1521)^2)))*AE1521</f>
        <v>0.0658687800541082</v>
      </c>
      <c r="AJ1521" s="0" t="n">
        <v>3.02832944E-007</v>
      </c>
      <c r="AK1521" s="0" t="n">
        <f aca="false">(W1521*AJ1521)*EXP(L1521*M1521)</f>
        <v>0.032705957952</v>
      </c>
      <c r="AL1521" s="0" t="n">
        <v>79874165.3439532</v>
      </c>
      <c r="AM1521" s="0" t="n">
        <v>6507.82824848106</v>
      </c>
      <c r="AN1521" s="0" t="n">
        <f aca="false">AJ1521*0.1</f>
        <v>3.02832944E-008</v>
      </c>
      <c r="AO1521" s="0" t="n">
        <f aca="false">(SQRT(((AM1521/W1521)^2)+((AN1521/AJ1521)^2)))*AK1521</f>
        <v>0.0038184800031367</v>
      </c>
    </row>
    <row r="1522" customFormat="false" ht="15" hidden="false" customHeight="false" outlineLevel="0" collapsed="false">
      <c r="A1522" s="42" t="s">
        <v>1027</v>
      </c>
      <c r="B1522" s="32"/>
      <c r="C1522" s="0" t="s">
        <v>2122</v>
      </c>
      <c r="E1522" s="0" t="n">
        <v>7700</v>
      </c>
      <c r="F1522" s="0" t="n">
        <v>7484.22</v>
      </c>
      <c r="G1522" s="0" t="n">
        <f aca="false">(((F1522*3.7852*35.81)/1000)/(H1522^2))*1.2732</f>
        <v>20.1551761867935</v>
      </c>
      <c r="H1522" s="0" t="n">
        <v>8.005249356</v>
      </c>
      <c r="I1522" s="0" t="n">
        <v>21.2446988463728</v>
      </c>
      <c r="J1522" s="0" t="n">
        <v>68.0016224983599</v>
      </c>
      <c r="K1522" s="0" t="n">
        <v>3.82238500207701</v>
      </c>
      <c r="L1522" s="0" t="n">
        <v>0.005</v>
      </c>
      <c r="M1522" s="0" t="n">
        <v>0</v>
      </c>
      <c r="N1522" s="0" t="n">
        <v>983.991110683209</v>
      </c>
      <c r="O1522" s="0" t="n">
        <f aca="false">(N1522/2204.59)*EXP(L1522*M1522)</f>
        <v>0.446337464418876</v>
      </c>
      <c r="P1522" s="0" t="n">
        <v>0.575296534612654</v>
      </c>
      <c r="Q1522" s="0" t="n">
        <v>0.0436657928861363</v>
      </c>
      <c r="R1522" s="0" t="n">
        <f aca="false">11.8457570192522*(I1522/Hoja4!$BZ$2)</f>
        <v>0.156650306634514</v>
      </c>
      <c r="S1522" s="0" t="n">
        <v>0.346725101597201</v>
      </c>
      <c r="T1522" s="0" t="n">
        <v>0.0215793379964769</v>
      </c>
      <c r="U1522" s="0" t="n">
        <f aca="false">(SQRT(((P1522/G1522)^2)+((Q1522/H1522)^2)+((R1522/I1522)^2)+((S1522/J1522)^2)+((T1522/K1522)^2)))*O1522</f>
        <v>0.0138055895491092</v>
      </c>
      <c r="V1522" s="0" t="n">
        <f aca="false">O1522&gt;U1522</f>
        <v>1</v>
      </c>
      <c r="W1522" s="0" t="n">
        <v>159000</v>
      </c>
      <c r="X1522" s="0" t="n">
        <v>4.994E-006</v>
      </c>
      <c r="Y1522" s="0" t="n">
        <f aca="false">(W1522*X1522)*EXP(L1522*M1522)</f>
        <v>0.794046</v>
      </c>
      <c r="Z1522" s="0" t="n">
        <v>79874165.3439532</v>
      </c>
      <c r="AA1522" s="0" t="n">
        <v>3748.14709444969</v>
      </c>
      <c r="AB1522" s="0" t="n">
        <f aca="false">X1522*0.1</f>
        <v>4.994E-007</v>
      </c>
      <c r="AC1522" s="0" t="n">
        <f aca="false">(SQRT(((AA1522/W1522)^2)+((AB1522/X1522)^2)))*Y1522</f>
        <v>0.0815810226495852</v>
      </c>
      <c r="AD1522" s="0" t="n">
        <v>5.223868284E-006</v>
      </c>
      <c r="AE1522" s="0" t="n">
        <f aca="false">(W1522*AD1522)*EXP(L1522*M1522)</f>
        <v>0.830595057156</v>
      </c>
      <c r="AF1522" s="0" t="n">
        <v>79874165.3439532</v>
      </c>
      <c r="AG1522" s="0" t="n">
        <v>3748.14709444969</v>
      </c>
      <c r="AH1522" s="0" t="n">
        <f aca="false">AD1522*0.1</f>
        <v>5.223868284E-007</v>
      </c>
      <c r="AI1522" s="0" t="n">
        <f aca="false">(SQRT(((AG1522/W1522)^2)+((AH1522/AD1522)^2)))*AE1522</f>
        <v>0.0853361066871153</v>
      </c>
      <c r="AJ1522" s="0" t="n">
        <v>3.02832944E-007</v>
      </c>
      <c r="AK1522" s="0" t="n">
        <f aca="false">(W1522*AJ1522)*EXP(L1522*M1522)</f>
        <v>0.048150438096</v>
      </c>
      <c r="AL1522" s="0" t="n">
        <v>79874165.3439532</v>
      </c>
      <c r="AM1522" s="0" t="n">
        <v>3748.14709444969</v>
      </c>
      <c r="AN1522" s="0" t="n">
        <f aca="false">AJ1522*0.1</f>
        <v>3.02832944E-008</v>
      </c>
      <c r="AO1522" s="0" t="n">
        <f aca="false">(SQRT(((AM1522/W1522)^2)+((AN1522/AJ1522)^2)))*AK1522</f>
        <v>0.00494702067751393</v>
      </c>
    </row>
    <row r="1523" customFormat="false" ht="15" hidden="false" customHeight="false" outlineLevel="0" collapsed="false">
      <c r="A1523" s="42" t="s">
        <v>1027</v>
      </c>
      <c r="B1523" s="32"/>
      <c r="C1523" s="0" t="s">
        <v>2122</v>
      </c>
      <c r="E1523" s="0" t="n">
        <v>7700</v>
      </c>
      <c r="F1523" s="0" t="n">
        <v>7484.22</v>
      </c>
      <c r="G1523" s="0" t="n">
        <f aca="false">(((F1523*3.7852*35.81)/1000)/(H1523^2))*1.2732</f>
        <v>20.1551761867935</v>
      </c>
      <c r="H1523" s="0" t="n">
        <v>8.005249356</v>
      </c>
      <c r="I1523" s="0" t="n">
        <v>21.2446988463728</v>
      </c>
      <c r="J1523" s="0" t="n">
        <v>68.0016224983599</v>
      </c>
      <c r="K1523" s="0" t="n">
        <v>3.82238500207701</v>
      </c>
      <c r="L1523" s="0" t="n">
        <v>0.005</v>
      </c>
      <c r="M1523" s="0" t="n">
        <v>0</v>
      </c>
      <c r="N1523" s="0" t="n">
        <v>983.991110683209</v>
      </c>
      <c r="O1523" s="0" t="n">
        <f aca="false">(N1523/2204.59)*EXP(L1523*M1523)</f>
        <v>0.446337464418876</v>
      </c>
      <c r="P1523" s="0" t="n">
        <v>0.575296534612654</v>
      </c>
      <c r="Q1523" s="0" t="n">
        <v>0.0436657928861363</v>
      </c>
      <c r="R1523" s="0" t="n">
        <f aca="false">11.8457570192522*(I1523/Hoja4!$BZ$2)</f>
        <v>0.156650306634514</v>
      </c>
      <c r="S1523" s="0" t="n">
        <v>0.346725101597201</v>
      </c>
      <c r="T1523" s="0" t="n">
        <v>0.0215793379964769</v>
      </c>
      <c r="U1523" s="0" t="n">
        <f aca="false">(SQRT(((P1523/G1523)^2)+((Q1523/H1523)^2)+((R1523/I1523)^2)+((S1523/J1523)^2)+((T1523/K1523)^2)))*O1523</f>
        <v>0.0138055895491092</v>
      </c>
      <c r="V1523" s="0" t="n">
        <f aca="false">O1523&gt;U1523</f>
        <v>1</v>
      </c>
      <c r="W1523" s="0" t="n">
        <v>159000</v>
      </c>
      <c r="X1523" s="0" t="n">
        <v>4.994E-006</v>
      </c>
      <c r="Y1523" s="0" t="n">
        <f aca="false">(W1523*X1523)*EXP(L1523*M1523)</f>
        <v>0.794046</v>
      </c>
      <c r="Z1523" s="0" t="n">
        <v>79874165.3439532</v>
      </c>
      <c r="AA1523" s="0" t="n">
        <v>3748.14709444969</v>
      </c>
      <c r="AB1523" s="0" t="n">
        <f aca="false">X1523*0.1</f>
        <v>4.994E-007</v>
      </c>
      <c r="AC1523" s="0" t="n">
        <f aca="false">(SQRT(((AA1523/W1523)^2)+((AB1523/X1523)^2)))*Y1523</f>
        <v>0.0815810226495852</v>
      </c>
      <c r="AD1523" s="0" t="n">
        <v>5.223868284E-006</v>
      </c>
      <c r="AE1523" s="0" t="n">
        <f aca="false">(W1523*AD1523)*EXP(L1523*M1523)</f>
        <v>0.830595057156</v>
      </c>
      <c r="AF1523" s="0" t="n">
        <v>79874165.3439532</v>
      </c>
      <c r="AG1523" s="0" t="n">
        <v>3748.14709444969</v>
      </c>
      <c r="AH1523" s="0" t="n">
        <f aca="false">AD1523*0.1</f>
        <v>5.223868284E-007</v>
      </c>
      <c r="AI1523" s="0" t="n">
        <f aca="false">(SQRT(((AG1523/W1523)^2)+((AH1523/AD1523)^2)))*AE1523</f>
        <v>0.0853361066871153</v>
      </c>
      <c r="AJ1523" s="0" t="n">
        <v>3.02832944E-007</v>
      </c>
      <c r="AK1523" s="0" t="n">
        <f aca="false">(W1523*AJ1523)*EXP(L1523*M1523)</f>
        <v>0.048150438096</v>
      </c>
      <c r="AL1523" s="0" t="n">
        <v>79874165.3439532</v>
      </c>
      <c r="AM1523" s="0" t="n">
        <v>3748.14709444969</v>
      </c>
      <c r="AN1523" s="0" t="n">
        <f aca="false">AJ1523*0.1</f>
        <v>3.02832944E-008</v>
      </c>
      <c r="AO1523" s="0" t="n">
        <f aca="false">(SQRT(((AM1523/W1523)^2)+((AN1523/AJ1523)^2)))*AK1523</f>
        <v>0.00494702067751393</v>
      </c>
    </row>
    <row r="1524" customFormat="false" ht="15" hidden="false" customHeight="false" outlineLevel="0" collapsed="false">
      <c r="A1524" s="42" t="s">
        <v>1027</v>
      </c>
      <c r="B1524" s="40" t="s">
        <v>2052</v>
      </c>
      <c r="C1524" s="0" t="s">
        <v>2153</v>
      </c>
      <c r="E1524" s="0" t="n">
        <v>6731</v>
      </c>
      <c r="F1524" s="0" t="n">
        <v>6504</v>
      </c>
      <c r="G1524" s="0" t="n">
        <f aca="false">(((F1524*3.7852*35.81)/1000)/(H1524^2))*1.2732</f>
        <v>17.5154212354667</v>
      </c>
      <c r="H1524" s="0" t="n">
        <v>8.005249356</v>
      </c>
      <c r="I1524" s="0" t="n">
        <v>16.6051660516605</v>
      </c>
      <c r="J1524" s="0" t="n">
        <v>130.009325504884</v>
      </c>
      <c r="K1524" s="0" t="n">
        <v>0.00593973</v>
      </c>
      <c r="L1524" s="0" t="n">
        <v>0.005</v>
      </c>
      <c r="M1524" s="0" t="n">
        <v>0</v>
      </c>
      <c r="N1524" s="0" t="n">
        <v>1.98556688549367</v>
      </c>
      <c r="O1524" s="0" t="n">
        <f aca="false">(N1524/2204.59)*EXP(L1524*M1524)</f>
        <v>0.000900651316341664</v>
      </c>
      <c r="P1524" s="0" t="n">
        <v>0.581693626796288</v>
      </c>
      <c r="Q1524" s="0" t="n">
        <v>0.0152723966616018</v>
      </c>
      <c r="R1524" s="0" t="n">
        <f aca="false">32.2690362110918*(I1524/Hoja4!$BF$2)</f>
        <v>0.538592755123823</v>
      </c>
      <c r="S1524" s="0" t="n">
        <v>1.14894745568521</v>
      </c>
      <c r="T1524" s="0" t="n">
        <v>5.58086552427142E-005</v>
      </c>
      <c r="U1524" s="0" t="n">
        <f aca="false">(SQRT(((P1524/G1524)^2)+((Q1524/H1524)^2)+((R1524/I1524)^2)+((S1524/J1524)^2)+((T1524/K1524)^2)))*O1524</f>
        <v>4.34277922703934E-005</v>
      </c>
      <c r="V1524" s="0" t="n">
        <f aca="false">O1524&gt;U1524</f>
        <v>1</v>
      </c>
      <c r="W1524" s="0" t="n">
        <v>108000</v>
      </c>
      <c r="X1524" s="0" t="n">
        <v>4.994E-006</v>
      </c>
      <c r="Y1524" s="0" t="n">
        <f aca="false">(W1524*X1524)*EXP(L1524*M1524)</f>
        <v>0.539352</v>
      </c>
      <c r="Z1524" s="0" t="n">
        <v>13754981.9186042</v>
      </c>
      <c r="AA1524" s="0" t="n">
        <v>6507.82824848106</v>
      </c>
      <c r="AB1524" s="0" t="n">
        <f aca="false">X1524*0.1</f>
        <v>4.994E-007</v>
      </c>
      <c r="AC1524" s="0" t="n">
        <f aca="false">(SQRT(((AA1524/W1524)^2)+((AB1524/X1524)^2)))*Y1524</f>
        <v>0.0629703257637145</v>
      </c>
      <c r="AD1524" s="0" t="n">
        <v>5.223868284E-006</v>
      </c>
      <c r="AE1524" s="0" t="n">
        <f aca="false">(W1524*AD1524)*EXP(L1524*M1524)</f>
        <v>0.564177774672</v>
      </c>
      <c r="AF1524" s="0" t="n">
        <v>13754981.9186042</v>
      </c>
      <c r="AG1524" s="0" t="n">
        <v>6507.82824848106</v>
      </c>
      <c r="AH1524" s="0" t="n">
        <f aca="false">AD1524*0.1</f>
        <v>5.223868284E-007</v>
      </c>
      <c r="AI1524" s="0" t="n">
        <f aca="false">(SQRT(((AG1524/W1524)^2)+((AH1524/AD1524)^2)))*AE1524</f>
        <v>0.0658687800541082</v>
      </c>
      <c r="AJ1524" s="0" t="n">
        <v>3.02832944E-007</v>
      </c>
      <c r="AK1524" s="0" t="n">
        <f aca="false">(W1524*AJ1524)*EXP(L1524*M1524)</f>
        <v>0.032705957952</v>
      </c>
      <c r="AL1524" s="0" t="n">
        <v>13754981.9186042</v>
      </c>
      <c r="AM1524" s="0" t="n">
        <v>6507.82824848106</v>
      </c>
      <c r="AN1524" s="0" t="n">
        <f aca="false">AJ1524*0.1</f>
        <v>3.02832944E-008</v>
      </c>
      <c r="AO1524" s="0" t="n">
        <f aca="false">(SQRT(((AM1524/W1524)^2)+((AN1524/AJ1524)^2)))*AK1524</f>
        <v>0.0038184800031367</v>
      </c>
    </row>
    <row r="1525" customFormat="false" ht="15" hidden="false" customHeight="false" outlineLevel="0" collapsed="false">
      <c r="A1525" s="42" t="s">
        <v>1027</v>
      </c>
      <c r="B1525" s="32"/>
      <c r="C1525" s="0" t="s">
        <v>2122</v>
      </c>
      <c r="E1525" s="0" t="n">
        <v>7700</v>
      </c>
      <c r="F1525" s="0" t="n">
        <v>7484.22</v>
      </c>
      <c r="G1525" s="0" t="n">
        <f aca="false">(((F1525*3.7852*35.81)/1000)/(H1525^2))*1.2732</f>
        <v>20.1551761867935</v>
      </c>
      <c r="H1525" s="0" t="n">
        <v>8.005249356</v>
      </c>
      <c r="I1525" s="0" t="n">
        <v>21.2446988463728</v>
      </c>
      <c r="J1525" s="0" t="n">
        <v>68.0016224983599</v>
      </c>
      <c r="K1525" s="0" t="n">
        <v>3.82238500207701</v>
      </c>
      <c r="L1525" s="0" t="n">
        <v>0.005</v>
      </c>
      <c r="M1525" s="0" t="n">
        <v>0</v>
      </c>
      <c r="N1525" s="0" t="n">
        <v>983.991110683209</v>
      </c>
      <c r="O1525" s="0" t="n">
        <f aca="false">(N1525/2204.59)*EXP(L1525*M1525)</f>
        <v>0.446337464418876</v>
      </c>
      <c r="P1525" s="0" t="n">
        <v>0.575296534612654</v>
      </c>
      <c r="Q1525" s="0" t="n">
        <v>0.0436657928861363</v>
      </c>
      <c r="R1525" s="0" t="n">
        <f aca="false">11.8457570192522*(I1525/Hoja4!$BZ$2)</f>
        <v>0.156650306634514</v>
      </c>
      <c r="S1525" s="0" t="n">
        <v>0.346725101597201</v>
      </c>
      <c r="T1525" s="0" t="n">
        <v>0.0215793379964769</v>
      </c>
      <c r="U1525" s="0" t="n">
        <f aca="false">(SQRT(((P1525/G1525)^2)+((Q1525/H1525)^2)+((R1525/I1525)^2)+((S1525/J1525)^2)+((T1525/K1525)^2)))*O1525</f>
        <v>0.0138055895491092</v>
      </c>
      <c r="V1525" s="0" t="n">
        <f aca="false">O1525&gt;U1525</f>
        <v>1</v>
      </c>
      <c r="W1525" s="0" t="n">
        <v>159000</v>
      </c>
      <c r="X1525" s="0" t="n">
        <v>4.994E-006</v>
      </c>
      <c r="Y1525" s="0" t="n">
        <f aca="false">(W1525*X1525)*EXP(L1525*M1525)</f>
        <v>0.794046</v>
      </c>
      <c r="Z1525" s="0" t="n">
        <v>13754981.9186042</v>
      </c>
      <c r="AA1525" s="0" t="n">
        <v>3748.14709444969</v>
      </c>
      <c r="AB1525" s="0" t="n">
        <f aca="false">X1525*0.1</f>
        <v>4.994E-007</v>
      </c>
      <c r="AC1525" s="0" t="n">
        <f aca="false">(SQRT(((AA1525/W1525)^2)+((AB1525/X1525)^2)))*Y1525</f>
        <v>0.0815810226495852</v>
      </c>
      <c r="AD1525" s="0" t="n">
        <v>5.223868284E-006</v>
      </c>
      <c r="AE1525" s="0" t="n">
        <f aca="false">(W1525*AD1525)*EXP(L1525*M1525)</f>
        <v>0.830595057156</v>
      </c>
      <c r="AF1525" s="0" t="n">
        <v>13754981.9186042</v>
      </c>
      <c r="AG1525" s="0" t="n">
        <v>3748.14709444969</v>
      </c>
      <c r="AH1525" s="0" t="n">
        <f aca="false">AD1525*0.1</f>
        <v>5.223868284E-007</v>
      </c>
      <c r="AI1525" s="0" t="n">
        <f aca="false">(SQRT(((AG1525/W1525)^2)+((AH1525/AD1525)^2)))*AE1525</f>
        <v>0.0853361066871153</v>
      </c>
      <c r="AJ1525" s="0" t="n">
        <v>3.02832944E-007</v>
      </c>
      <c r="AK1525" s="0" t="n">
        <f aca="false">(W1525*AJ1525)*EXP(L1525*M1525)</f>
        <v>0.048150438096</v>
      </c>
      <c r="AL1525" s="0" t="n">
        <v>13754981.9186042</v>
      </c>
      <c r="AM1525" s="0" t="n">
        <v>3748.14709444969</v>
      </c>
      <c r="AN1525" s="0" t="n">
        <f aca="false">AJ1525*0.1</f>
        <v>3.02832944E-008</v>
      </c>
      <c r="AO1525" s="0" t="n">
        <f aca="false">(SQRT(((AM1525/W1525)^2)+((AN1525/AJ1525)^2)))*AK1525</f>
        <v>0.00494702067751393</v>
      </c>
    </row>
    <row r="1526" customFormat="false" ht="15" hidden="false" customHeight="false" outlineLevel="0" collapsed="false">
      <c r="A1526" s="42" t="s">
        <v>1027</v>
      </c>
      <c r="B1526" s="32"/>
      <c r="C1526" s="0" t="s">
        <v>2122</v>
      </c>
      <c r="E1526" s="0" t="n">
        <v>7700</v>
      </c>
      <c r="F1526" s="0" t="n">
        <v>7484.22</v>
      </c>
      <c r="G1526" s="0" t="n">
        <f aca="false">(((F1526*3.7852*35.81)/1000)/(H1526^2))*1.2732</f>
        <v>20.1551761867935</v>
      </c>
      <c r="H1526" s="0" t="n">
        <v>8.005249356</v>
      </c>
      <c r="I1526" s="0" t="n">
        <v>21.2446988463728</v>
      </c>
      <c r="J1526" s="0" t="n">
        <v>68.0016224983599</v>
      </c>
      <c r="K1526" s="0" t="n">
        <v>3.82238500207701</v>
      </c>
      <c r="L1526" s="0" t="n">
        <v>0.005</v>
      </c>
      <c r="M1526" s="0" t="n">
        <v>0</v>
      </c>
      <c r="N1526" s="0" t="n">
        <v>983.991110683209</v>
      </c>
      <c r="O1526" s="0" t="n">
        <f aca="false">(N1526/2204.59)*EXP(L1526*M1526)</f>
        <v>0.446337464418876</v>
      </c>
      <c r="P1526" s="0" t="n">
        <v>0.575296534612654</v>
      </c>
      <c r="Q1526" s="0" t="n">
        <v>0.0436657928861363</v>
      </c>
      <c r="R1526" s="0" t="n">
        <f aca="false">11.8457570192522*(I1526/Hoja4!$BZ$2)</f>
        <v>0.156650306634514</v>
      </c>
      <c r="S1526" s="0" t="n">
        <v>0.346725101597201</v>
      </c>
      <c r="T1526" s="0" t="n">
        <v>0.0215793379964769</v>
      </c>
      <c r="U1526" s="0" t="n">
        <f aca="false">(SQRT(((P1526/G1526)^2)+((Q1526/H1526)^2)+((R1526/I1526)^2)+((S1526/J1526)^2)+((T1526/K1526)^2)))*O1526</f>
        <v>0.0138055895491092</v>
      </c>
      <c r="V1526" s="0" t="n">
        <f aca="false">O1526&gt;U1526</f>
        <v>1</v>
      </c>
      <c r="W1526" s="0" t="n">
        <v>159000</v>
      </c>
      <c r="X1526" s="0" t="n">
        <v>4.994E-006</v>
      </c>
      <c r="Y1526" s="0" t="n">
        <f aca="false">(W1526*X1526)*EXP(L1526*M1526)</f>
        <v>0.794046</v>
      </c>
      <c r="Z1526" s="0" t="n">
        <v>79874165.3439532</v>
      </c>
      <c r="AA1526" s="0" t="n">
        <v>3748.14709444969</v>
      </c>
      <c r="AB1526" s="0" t="n">
        <f aca="false">X1526*0.1</f>
        <v>4.994E-007</v>
      </c>
      <c r="AC1526" s="0" t="n">
        <f aca="false">(SQRT(((AA1526/W1526)^2)+((AB1526/X1526)^2)))*Y1526</f>
        <v>0.0815810226495852</v>
      </c>
      <c r="AD1526" s="0" t="n">
        <v>5.223868284E-006</v>
      </c>
      <c r="AE1526" s="0" t="n">
        <f aca="false">(W1526*AD1526)*EXP(L1526*M1526)</f>
        <v>0.830595057156</v>
      </c>
      <c r="AF1526" s="0" t="n">
        <v>79874165.3439532</v>
      </c>
      <c r="AG1526" s="0" t="n">
        <v>3748.14709444969</v>
      </c>
      <c r="AH1526" s="0" t="n">
        <f aca="false">AD1526*0.1</f>
        <v>5.223868284E-007</v>
      </c>
      <c r="AI1526" s="0" t="n">
        <f aca="false">(SQRT(((AG1526/W1526)^2)+((AH1526/AD1526)^2)))*AE1526</f>
        <v>0.0853361066871153</v>
      </c>
      <c r="AJ1526" s="0" t="n">
        <v>3.02832944E-007</v>
      </c>
      <c r="AK1526" s="0" t="n">
        <f aca="false">(W1526*AJ1526)*EXP(L1526*M1526)</f>
        <v>0.048150438096</v>
      </c>
      <c r="AL1526" s="0" t="n">
        <v>79874165.3439532</v>
      </c>
      <c r="AM1526" s="0" t="n">
        <v>3748.14709444969</v>
      </c>
      <c r="AN1526" s="0" t="n">
        <f aca="false">AJ1526*0.1</f>
        <v>3.02832944E-008</v>
      </c>
      <c r="AO1526" s="0" t="n">
        <f aca="false">(SQRT(((AM1526/W1526)^2)+((AN1526/AJ1526)^2)))*AK1526</f>
        <v>0.00494702067751393</v>
      </c>
    </row>
    <row r="1527" customFormat="false" ht="15" hidden="false" customHeight="false" outlineLevel="0" collapsed="false">
      <c r="A1527" s="42" t="s">
        <v>1027</v>
      </c>
      <c r="B1527" s="40" t="s">
        <v>2055</v>
      </c>
      <c r="C1527" s="0" t="s">
        <v>2153</v>
      </c>
      <c r="E1527" s="0" t="n">
        <v>6731</v>
      </c>
      <c r="F1527" s="0" t="n">
        <v>6504</v>
      </c>
      <c r="G1527" s="0" t="n">
        <f aca="false">(((F1527*3.7852*35.81)/1000)/(H1527^2))*1.2732</f>
        <v>17.5154212354667</v>
      </c>
      <c r="H1527" s="0" t="n">
        <v>8.005249356</v>
      </c>
      <c r="I1527" s="0" t="n">
        <v>16.6051660516605</v>
      </c>
      <c r="J1527" s="0" t="n">
        <v>130.009325504884</v>
      </c>
      <c r="K1527" s="0" t="n">
        <v>0.00593973</v>
      </c>
      <c r="L1527" s="0" t="n">
        <v>0.005</v>
      </c>
      <c r="M1527" s="0" t="n">
        <v>0</v>
      </c>
      <c r="N1527" s="0" t="n">
        <v>1.98556688549367</v>
      </c>
      <c r="O1527" s="0" t="n">
        <f aca="false">(N1527/2204.59)*EXP(L1527*M1527)</f>
        <v>0.000900651316341664</v>
      </c>
      <c r="P1527" s="0" t="n">
        <v>0.581693626796288</v>
      </c>
      <c r="Q1527" s="0" t="n">
        <v>0.0152723966616018</v>
      </c>
      <c r="R1527" s="0" t="n">
        <f aca="false">32.2690362110918*(I1527/Hoja4!$BF$2)</f>
        <v>0.538592755123823</v>
      </c>
      <c r="S1527" s="0" t="n">
        <v>1.14894745568521</v>
      </c>
      <c r="T1527" s="0" t="n">
        <v>5.58086552427142E-005</v>
      </c>
      <c r="U1527" s="0" t="n">
        <f aca="false">(SQRT(((P1527/G1527)^2)+((Q1527/H1527)^2)+((R1527/I1527)^2)+((S1527/J1527)^2)+((T1527/K1527)^2)))*O1527</f>
        <v>4.34277922703934E-005</v>
      </c>
      <c r="V1527" s="0" t="n">
        <f aca="false">O1527&gt;U1527</f>
        <v>1</v>
      </c>
      <c r="W1527" s="0" t="n">
        <v>108000</v>
      </c>
      <c r="X1527" s="0" t="n">
        <v>4.994E-006</v>
      </c>
      <c r="Y1527" s="0" t="n">
        <f aca="false">(W1527*X1527)*EXP(L1527*M1527)</f>
        <v>0.539352</v>
      </c>
      <c r="Z1527" s="0" t="n">
        <v>13754981.9186042</v>
      </c>
      <c r="AA1527" s="0" t="n">
        <v>6507.82824848106</v>
      </c>
      <c r="AB1527" s="0" t="n">
        <f aca="false">X1527*0.1</f>
        <v>4.994E-007</v>
      </c>
      <c r="AC1527" s="0" t="n">
        <f aca="false">(SQRT(((AA1527/W1527)^2)+((AB1527/X1527)^2)))*Y1527</f>
        <v>0.0629703257637145</v>
      </c>
      <c r="AD1527" s="0" t="n">
        <v>5.223868284E-006</v>
      </c>
      <c r="AE1527" s="0" t="n">
        <f aca="false">(W1527*AD1527)*EXP(L1527*M1527)</f>
        <v>0.564177774672</v>
      </c>
      <c r="AF1527" s="0" t="n">
        <v>13754981.9186042</v>
      </c>
      <c r="AG1527" s="0" t="n">
        <v>6507.82824848106</v>
      </c>
      <c r="AH1527" s="0" t="n">
        <f aca="false">AD1527*0.1</f>
        <v>5.223868284E-007</v>
      </c>
      <c r="AI1527" s="0" t="n">
        <f aca="false">(SQRT(((AG1527/W1527)^2)+((AH1527/AD1527)^2)))*AE1527</f>
        <v>0.0658687800541082</v>
      </c>
      <c r="AJ1527" s="0" t="n">
        <v>3.02832944E-007</v>
      </c>
      <c r="AK1527" s="0" t="n">
        <f aca="false">(W1527*AJ1527)*EXP(L1527*M1527)</f>
        <v>0.032705957952</v>
      </c>
      <c r="AL1527" s="0" t="n">
        <v>13754981.9186042</v>
      </c>
      <c r="AM1527" s="0" t="n">
        <v>6507.82824848106</v>
      </c>
      <c r="AN1527" s="0" t="n">
        <f aca="false">AJ1527*0.1</f>
        <v>3.02832944E-008</v>
      </c>
      <c r="AO1527" s="0" t="n">
        <f aca="false">(SQRT(((AM1527/W1527)^2)+((AN1527/AJ1527)^2)))*AK1527</f>
        <v>0.0038184800031367</v>
      </c>
    </row>
    <row r="1528" customFormat="false" ht="15" hidden="false" customHeight="false" outlineLevel="0" collapsed="false">
      <c r="A1528" s="42" t="s">
        <v>1027</v>
      </c>
      <c r="B1528" s="32"/>
      <c r="C1528" s="0" t="s">
        <v>2122</v>
      </c>
      <c r="E1528" s="0" t="n">
        <v>7700</v>
      </c>
      <c r="F1528" s="0" t="n">
        <v>7484.22</v>
      </c>
      <c r="G1528" s="0" t="n">
        <f aca="false">(((F1528*3.7852*35.81)/1000)/(H1528^2))*1.2732</f>
        <v>20.1551761867935</v>
      </c>
      <c r="H1528" s="0" t="n">
        <v>8.005249356</v>
      </c>
      <c r="I1528" s="0" t="n">
        <v>21.2446988463728</v>
      </c>
      <c r="J1528" s="0" t="n">
        <v>68.0016224983599</v>
      </c>
      <c r="K1528" s="0" t="n">
        <v>3.82238500207701</v>
      </c>
      <c r="L1528" s="0" t="n">
        <v>0.005</v>
      </c>
      <c r="M1528" s="0" t="n">
        <v>0</v>
      </c>
      <c r="N1528" s="0" t="n">
        <v>983.991110683209</v>
      </c>
      <c r="O1528" s="0" t="n">
        <f aca="false">(N1528/2204.59)*EXP(L1528*M1528)</f>
        <v>0.446337464418876</v>
      </c>
      <c r="P1528" s="0" t="n">
        <v>0.575296534612654</v>
      </c>
      <c r="Q1528" s="0" t="n">
        <v>0.0436657928861363</v>
      </c>
      <c r="R1528" s="0" t="n">
        <f aca="false">11.8457570192522*(I1528/Hoja4!$BZ$2)</f>
        <v>0.156650306634514</v>
      </c>
      <c r="S1528" s="0" t="n">
        <v>0.346725101597201</v>
      </c>
      <c r="T1528" s="0" t="n">
        <v>0.0215793379964769</v>
      </c>
      <c r="U1528" s="0" t="n">
        <f aca="false">(SQRT(((P1528/G1528)^2)+((Q1528/H1528)^2)+((R1528/I1528)^2)+((S1528/J1528)^2)+((T1528/K1528)^2)))*O1528</f>
        <v>0.0138055895491092</v>
      </c>
      <c r="V1528" s="0" t="n">
        <f aca="false">O1528&gt;U1528</f>
        <v>1</v>
      </c>
      <c r="W1528" s="0" t="n">
        <v>159000</v>
      </c>
      <c r="X1528" s="0" t="n">
        <v>4.994E-006</v>
      </c>
      <c r="Y1528" s="0" t="n">
        <f aca="false">(W1528*X1528)*EXP(L1528*M1528)</f>
        <v>0.794046</v>
      </c>
      <c r="Z1528" s="0" t="n">
        <v>13754981.9186042</v>
      </c>
      <c r="AA1528" s="0" t="n">
        <v>3748.14709444969</v>
      </c>
      <c r="AB1528" s="0" t="n">
        <f aca="false">X1528*0.1</f>
        <v>4.994E-007</v>
      </c>
      <c r="AC1528" s="0" t="n">
        <f aca="false">(SQRT(((AA1528/W1528)^2)+((AB1528/X1528)^2)))*Y1528</f>
        <v>0.0815810226495852</v>
      </c>
      <c r="AD1528" s="0" t="n">
        <v>5.223868284E-006</v>
      </c>
      <c r="AE1528" s="0" t="n">
        <f aca="false">(W1528*AD1528)*EXP(L1528*M1528)</f>
        <v>0.830595057156</v>
      </c>
      <c r="AF1528" s="0" t="n">
        <v>13754981.9186042</v>
      </c>
      <c r="AG1528" s="0" t="n">
        <v>3748.14709444969</v>
      </c>
      <c r="AH1528" s="0" t="n">
        <f aca="false">AD1528*0.1</f>
        <v>5.223868284E-007</v>
      </c>
      <c r="AI1528" s="0" t="n">
        <f aca="false">(SQRT(((AG1528/W1528)^2)+((AH1528/AD1528)^2)))*AE1528</f>
        <v>0.0853361066871153</v>
      </c>
      <c r="AJ1528" s="0" t="n">
        <v>3.02832944E-007</v>
      </c>
      <c r="AK1528" s="0" t="n">
        <f aca="false">(W1528*AJ1528)*EXP(L1528*M1528)</f>
        <v>0.048150438096</v>
      </c>
      <c r="AL1528" s="0" t="n">
        <v>13754981.9186042</v>
      </c>
      <c r="AM1528" s="0" t="n">
        <v>3748.14709444969</v>
      </c>
      <c r="AN1528" s="0" t="n">
        <f aca="false">AJ1528*0.1</f>
        <v>3.02832944E-008</v>
      </c>
      <c r="AO1528" s="0" t="n">
        <f aca="false">(SQRT(((AM1528/W1528)^2)+((AN1528/AJ1528)^2)))*AK1528</f>
        <v>0.00494702067751393</v>
      </c>
    </row>
    <row r="1529" customFormat="false" ht="15" hidden="false" customHeight="false" outlineLevel="0" collapsed="false">
      <c r="A1529" s="42" t="s">
        <v>1027</v>
      </c>
      <c r="B1529" s="32"/>
      <c r="C1529" s="0" t="s">
        <v>2122</v>
      </c>
      <c r="E1529" s="0" t="n">
        <v>7700</v>
      </c>
      <c r="F1529" s="0" t="n">
        <v>7484.22</v>
      </c>
      <c r="G1529" s="0" t="n">
        <f aca="false">(((F1529*3.7852*35.81)/1000)/(H1529^2))*1.2732</f>
        <v>20.1551761867935</v>
      </c>
      <c r="H1529" s="0" t="n">
        <v>8.005249356</v>
      </c>
      <c r="I1529" s="0" t="n">
        <v>21.2446988463728</v>
      </c>
      <c r="J1529" s="0" t="n">
        <v>68.0016224983599</v>
      </c>
      <c r="K1529" s="0" t="n">
        <v>3.82238500207701</v>
      </c>
      <c r="L1529" s="0" t="n">
        <v>0.005</v>
      </c>
      <c r="M1529" s="0" t="n">
        <v>0</v>
      </c>
      <c r="N1529" s="0" t="n">
        <v>983.991110683209</v>
      </c>
      <c r="O1529" s="0" t="n">
        <f aca="false">(N1529/2204.59)*EXP(L1529*M1529)</f>
        <v>0.446337464418876</v>
      </c>
      <c r="P1529" s="0" t="n">
        <v>0.575296534612654</v>
      </c>
      <c r="Q1529" s="0" t="n">
        <v>0.0436657928861363</v>
      </c>
      <c r="R1529" s="0" t="n">
        <f aca="false">11.8457570192522*(I1529/Hoja4!$BZ$2)</f>
        <v>0.156650306634514</v>
      </c>
      <c r="S1529" s="0" t="n">
        <v>0.346725101597201</v>
      </c>
      <c r="T1529" s="0" t="n">
        <v>0.0215793379964769</v>
      </c>
      <c r="U1529" s="0" t="n">
        <f aca="false">(SQRT(((P1529/G1529)^2)+((Q1529/H1529)^2)+((R1529/I1529)^2)+((S1529/J1529)^2)+((T1529/K1529)^2)))*O1529</f>
        <v>0.0138055895491092</v>
      </c>
      <c r="V1529" s="0" t="n">
        <f aca="false">O1529&gt;U1529</f>
        <v>1</v>
      </c>
      <c r="W1529" s="0" t="n">
        <v>159000</v>
      </c>
      <c r="X1529" s="0" t="n">
        <v>4.994E-006</v>
      </c>
      <c r="Y1529" s="0" t="n">
        <f aca="false">(W1529*X1529)*EXP(L1529*M1529)</f>
        <v>0.794046</v>
      </c>
      <c r="Z1529" s="0" t="n">
        <v>144587.60673653</v>
      </c>
      <c r="AA1529" s="0" t="n">
        <v>3748.14709444969</v>
      </c>
      <c r="AB1529" s="0" t="n">
        <f aca="false">X1529*0.1</f>
        <v>4.994E-007</v>
      </c>
      <c r="AC1529" s="0" t="n">
        <f aca="false">(SQRT(((AA1529/W1529)^2)+((AB1529/X1529)^2)))*Y1529</f>
        <v>0.0815810226495852</v>
      </c>
      <c r="AD1529" s="0" t="n">
        <v>5.223868284E-006</v>
      </c>
      <c r="AE1529" s="0" t="n">
        <f aca="false">(W1529*AD1529)*EXP(L1529*M1529)</f>
        <v>0.830595057156</v>
      </c>
      <c r="AF1529" s="0" t="n">
        <v>144587.60673653</v>
      </c>
      <c r="AG1529" s="0" t="n">
        <v>3748.14709444969</v>
      </c>
      <c r="AH1529" s="0" t="n">
        <f aca="false">AD1529*0.1</f>
        <v>5.223868284E-007</v>
      </c>
      <c r="AI1529" s="0" t="n">
        <f aca="false">(SQRT(((AG1529/W1529)^2)+((AH1529/AD1529)^2)))*AE1529</f>
        <v>0.0853361066871153</v>
      </c>
      <c r="AJ1529" s="0" t="n">
        <v>3.02832944E-007</v>
      </c>
      <c r="AK1529" s="0" t="n">
        <f aca="false">(W1529*AJ1529)*EXP(L1529*M1529)</f>
        <v>0.048150438096</v>
      </c>
      <c r="AL1529" s="0" t="n">
        <v>144587.60673653</v>
      </c>
      <c r="AM1529" s="0" t="n">
        <v>3748.14709444969</v>
      </c>
      <c r="AN1529" s="0" t="n">
        <f aca="false">AJ1529*0.1</f>
        <v>3.02832944E-008</v>
      </c>
      <c r="AO1529" s="0" t="n">
        <f aca="false">(SQRT(((AM1529/W1529)^2)+((AN1529/AJ1529)^2)))*AK1529</f>
        <v>0.00494702067751393</v>
      </c>
    </row>
    <row r="1530" customFormat="false" ht="15" hidden="false" customHeight="false" outlineLevel="0" collapsed="false">
      <c r="A1530" s="42" t="s">
        <v>1027</v>
      </c>
      <c r="B1530" s="40" t="s">
        <v>1712</v>
      </c>
      <c r="C1530" s="0" t="s">
        <v>2153</v>
      </c>
      <c r="E1530" s="0" t="n">
        <v>6731</v>
      </c>
      <c r="F1530" s="0" t="n">
        <v>6504</v>
      </c>
      <c r="G1530" s="0" t="n">
        <f aca="false">(((F1530*3.7852*35.81)/1000)/(H1530^2))*1.2732</f>
        <v>17.5154212354667</v>
      </c>
      <c r="H1530" s="0" t="n">
        <v>8.005249356</v>
      </c>
      <c r="I1530" s="0" t="n">
        <v>16.6051660516605</v>
      </c>
      <c r="J1530" s="0" t="n">
        <v>130.009325504884</v>
      </c>
      <c r="K1530" s="0" t="n">
        <v>0.00593973</v>
      </c>
      <c r="L1530" s="0" t="n">
        <v>0.005</v>
      </c>
      <c r="M1530" s="0" t="n">
        <v>0</v>
      </c>
      <c r="N1530" s="0" t="n">
        <v>1.98556688549367</v>
      </c>
      <c r="O1530" s="0" t="n">
        <f aca="false">(N1530/2204.59)*EXP(L1530*M1530)</f>
        <v>0.000900651316341664</v>
      </c>
      <c r="P1530" s="0" t="n">
        <v>0.581693626796288</v>
      </c>
      <c r="Q1530" s="0" t="n">
        <v>0.0152723966616018</v>
      </c>
      <c r="R1530" s="0" t="n">
        <f aca="false">32.2690362110918*(I1530/Hoja4!$BF$2)</f>
        <v>0.538592755123823</v>
      </c>
      <c r="S1530" s="0" t="n">
        <v>1.14894745568521</v>
      </c>
      <c r="T1530" s="0" t="n">
        <v>5.58086552427142E-005</v>
      </c>
      <c r="U1530" s="0" t="n">
        <f aca="false">(SQRT(((P1530/G1530)^2)+((Q1530/H1530)^2)+((R1530/I1530)^2)+((S1530/J1530)^2)+((T1530/K1530)^2)))*O1530</f>
        <v>4.34277922703934E-005</v>
      </c>
      <c r="V1530" s="0" t="n">
        <f aca="false">O1530&gt;U1530</f>
        <v>1</v>
      </c>
      <c r="W1530" s="0" t="n">
        <v>108000</v>
      </c>
      <c r="X1530" s="0" t="n">
        <v>4.994E-006</v>
      </c>
      <c r="Y1530" s="0" t="n">
        <f aca="false">(W1530*X1530)*EXP(L1530*M1530)</f>
        <v>0.539352</v>
      </c>
      <c r="Z1530" s="0" t="n">
        <v>79874165.3439532</v>
      </c>
      <c r="AA1530" s="0" t="n">
        <v>6507.82824848106</v>
      </c>
      <c r="AB1530" s="0" t="n">
        <f aca="false">X1530*0.1</f>
        <v>4.994E-007</v>
      </c>
      <c r="AC1530" s="0" t="n">
        <f aca="false">(SQRT(((AA1530/W1530)^2)+((AB1530/X1530)^2)))*Y1530</f>
        <v>0.0629703257637145</v>
      </c>
      <c r="AD1530" s="0" t="n">
        <v>5.223868284E-006</v>
      </c>
      <c r="AE1530" s="0" t="n">
        <f aca="false">(W1530*AD1530)*EXP(L1530*M1530)</f>
        <v>0.564177774672</v>
      </c>
      <c r="AF1530" s="0" t="n">
        <v>79874165.3439532</v>
      </c>
      <c r="AG1530" s="0" t="n">
        <v>6507.82824848106</v>
      </c>
      <c r="AH1530" s="0" t="n">
        <f aca="false">AD1530*0.1</f>
        <v>5.223868284E-007</v>
      </c>
      <c r="AI1530" s="0" t="n">
        <f aca="false">(SQRT(((AG1530/W1530)^2)+((AH1530/AD1530)^2)))*AE1530</f>
        <v>0.0658687800541082</v>
      </c>
      <c r="AJ1530" s="0" t="n">
        <v>3.02832944E-007</v>
      </c>
      <c r="AK1530" s="0" t="n">
        <f aca="false">(W1530*AJ1530)*EXP(L1530*M1530)</f>
        <v>0.032705957952</v>
      </c>
      <c r="AL1530" s="0" t="n">
        <v>79874165.3439532</v>
      </c>
      <c r="AM1530" s="0" t="n">
        <v>6507.82824848106</v>
      </c>
      <c r="AN1530" s="0" t="n">
        <f aca="false">AJ1530*0.1</f>
        <v>3.02832944E-008</v>
      </c>
      <c r="AO1530" s="0" t="n">
        <f aca="false">(SQRT(((AM1530/W1530)^2)+((AN1530/AJ1530)^2)))*AK1530</f>
        <v>0.0038184800031367</v>
      </c>
    </row>
    <row r="1531" customFormat="false" ht="15" hidden="false" customHeight="false" outlineLevel="0" collapsed="false">
      <c r="A1531" s="42" t="s">
        <v>1027</v>
      </c>
      <c r="B1531" s="32"/>
      <c r="C1531" s="0" t="s">
        <v>2122</v>
      </c>
      <c r="E1531" s="0" t="n">
        <v>7700</v>
      </c>
      <c r="F1531" s="0" t="n">
        <v>7484.22</v>
      </c>
      <c r="G1531" s="0" t="n">
        <f aca="false">(((F1531*3.7852*35.81)/1000)/(H1531^2))*1.2732</f>
        <v>20.1551761867935</v>
      </c>
      <c r="H1531" s="0" t="n">
        <v>8.005249356</v>
      </c>
      <c r="I1531" s="0" t="n">
        <v>21.2446988463728</v>
      </c>
      <c r="J1531" s="0" t="n">
        <v>68.0016224983599</v>
      </c>
      <c r="K1531" s="0" t="n">
        <v>3.82238500207701</v>
      </c>
      <c r="L1531" s="0" t="n">
        <v>0.005</v>
      </c>
      <c r="M1531" s="0" t="n">
        <v>0</v>
      </c>
      <c r="N1531" s="0" t="n">
        <v>983.991110683209</v>
      </c>
      <c r="O1531" s="0" t="n">
        <f aca="false">(N1531/2204.59)*EXP(L1531*M1531)</f>
        <v>0.446337464418876</v>
      </c>
      <c r="P1531" s="0" t="n">
        <v>0.575296534612654</v>
      </c>
      <c r="Q1531" s="0" t="n">
        <v>0.0436657928861363</v>
      </c>
      <c r="R1531" s="0" t="n">
        <f aca="false">11.8457570192522*(I1531/Hoja4!$BZ$2)</f>
        <v>0.156650306634514</v>
      </c>
      <c r="S1531" s="0" t="n">
        <v>0.346725101597201</v>
      </c>
      <c r="T1531" s="0" t="n">
        <v>0.0215793379964769</v>
      </c>
      <c r="U1531" s="0" t="n">
        <f aca="false">(SQRT(((P1531/G1531)^2)+((Q1531/H1531)^2)+((R1531/I1531)^2)+((S1531/J1531)^2)+((T1531/K1531)^2)))*O1531</f>
        <v>0.0138055895491092</v>
      </c>
      <c r="V1531" s="0" t="n">
        <f aca="false">O1531&gt;U1531</f>
        <v>1</v>
      </c>
      <c r="W1531" s="0" t="n">
        <v>159000</v>
      </c>
      <c r="X1531" s="0" t="n">
        <v>4.994E-006</v>
      </c>
      <c r="Y1531" s="0" t="n">
        <f aca="false">(W1531*X1531)*EXP(L1531*M1531)</f>
        <v>0.794046</v>
      </c>
      <c r="Z1531" s="0" t="n">
        <v>79874165.3439532</v>
      </c>
      <c r="AA1531" s="0" t="n">
        <v>3748.14709444969</v>
      </c>
      <c r="AB1531" s="0" t="n">
        <f aca="false">X1531*0.1</f>
        <v>4.994E-007</v>
      </c>
      <c r="AC1531" s="0" t="n">
        <f aca="false">(SQRT(((AA1531/W1531)^2)+((AB1531/X1531)^2)))*Y1531</f>
        <v>0.0815810226495852</v>
      </c>
      <c r="AD1531" s="0" t="n">
        <v>5.223868284E-006</v>
      </c>
      <c r="AE1531" s="0" t="n">
        <f aca="false">(W1531*AD1531)*EXP(L1531*M1531)</f>
        <v>0.830595057156</v>
      </c>
      <c r="AF1531" s="0" t="n">
        <v>79874165.3439532</v>
      </c>
      <c r="AG1531" s="0" t="n">
        <v>3748.14709444969</v>
      </c>
      <c r="AH1531" s="0" t="n">
        <f aca="false">AD1531*0.1</f>
        <v>5.223868284E-007</v>
      </c>
      <c r="AI1531" s="0" t="n">
        <f aca="false">(SQRT(((AG1531/W1531)^2)+((AH1531/AD1531)^2)))*AE1531</f>
        <v>0.0853361066871153</v>
      </c>
      <c r="AJ1531" s="0" t="n">
        <v>3.02832944E-007</v>
      </c>
      <c r="AK1531" s="0" t="n">
        <f aca="false">(W1531*AJ1531)*EXP(L1531*M1531)</f>
        <v>0.048150438096</v>
      </c>
      <c r="AL1531" s="0" t="n">
        <v>79874165.3439532</v>
      </c>
      <c r="AM1531" s="0" t="n">
        <v>3748.14709444969</v>
      </c>
      <c r="AN1531" s="0" t="n">
        <f aca="false">AJ1531*0.1</f>
        <v>3.02832944E-008</v>
      </c>
      <c r="AO1531" s="0" t="n">
        <f aca="false">(SQRT(((AM1531/W1531)^2)+((AN1531/AJ1531)^2)))*AK1531</f>
        <v>0.00494702067751393</v>
      </c>
    </row>
    <row r="1532" customFormat="false" ht="15" hidden="false" customHeight="false" outlineLevel="0" collapsed="false">
      <c r="A1532" s="42" t="s">
        <v>1027</v>
      </c>
      <c r="B1532" s="32"/>
      <c r="C1532" s="0" t="s">
        <v>2122</v>
      </c>
      <c r="E1532" s="0" t="n">
        <v>7700</v>
      </c>
      <c r="F1532" s="0" t="n">
        <v>7484.22</v>
      </c>
      <c r="G1532" s="0" t="n">
        <f aca="false">(((F1532*3.7852*35.81)/1000)/(H1532^2))*1.2732</f>
        <v>20.1551761867935</v>
      </c>
      <c r="H1532" s="0" t="n">
        <v>8.005249356</v>
      </c>
      <c r="I1532" s="0" t="n">
        <v>21.2446988463728</v>
      </c>
      <c r="J1532" s="0" t="n">
        <v>68.0016224983599</v>
      </c>
      <c r="K1532" s="0" t="n">
        <v>3.82238500207701</v>
      </c>
      <c r="L1532" s="0" t="n">
        <v>0.005</v>
      </c>
      <c r="M1532" s="0" t="n">
        <v>0</v>
      </c>
      <c r="N1532" s="0" t="n">
        <v>983.991110683209</v>
      </c>
      <c r="O1532" s="0" t="n">
        <f aca="false">(N1532/2204.59)*EXP(L1532*M1532)</f>
        <v>0.446337464418876</v>
      </c>
      <c r="P1532" s="0" t="n">
        <v>0.575296534612654</v>
      </c>
      <c r="Q1532" s="0" t="n">
        <v>0.0436657928861363</v>
      </c>
      <c r="R1532" s="0" t="n">
        <f aca="false">11.8457570192522*(I1532/Hoja4!$BZ$2)</f>
        <v>0.156650306634514</v>
      </c>
      <c r="S1532" s="0" t="n">
        <v>0.346725101597201</v>
      </c>
      <c r="T1532" s="0" t="n">
        <v>0.0215793379964769</v>
      </c>
      <c r="U1532" s="0" t="n">
        <f aca="false">(SQRT(((P1532/G1532)^2)+((Q1532/H1532)^2)+((R1532/I1532)^2)+((S1532/J1532)^2)+((T1532/K1532)^2)))*O1532</f>
        <v>0.0138055895491092</v>
      </c>
      <c r="V1532" s="0" t="n">
        <f aca="false">O1532&gt;U1532</f>
        <v>1</v>
      </c>
      <c r="W1532" s="0" t="n">
        <v>159000</v>
      </c>
      <c r="X1532" s="0" t="n">
        <v>4.994E-006</v>
      </c>
      <c r="Y1532" s="0" t="n">
        <f aca="false">(W1532*X1532)*EXP(L1532*M1532)</f>
        <v>0.794046</v>
      </c>
      <c r="Z1532" s="0" t="n">
        <v>144587.60673653</v>
      </c>
      <c r="AA1532" s="0" t="n">
        <v>3748.14709444969</v>
      </c>
      <c r="AB1532" s="0" t="n">
        <f aca="false">X1532*0.1</f>
        <v>4.994E-007</v>
      </c>
      <c r="AC1532" s="0" t="n">
        <f aca="false">(SQRT(((AA1532/W1532)^2)+((AB1532/X1532)^2)))*Y1532</f>
        <v>0.0815810226495852</v>
      </c>
      <c r="AD1532" s="0" t="n">
        <v>5.223868284E-006</v>
      </c>
      <c r="AE1532" s="0" t="n">
        <f aca="false">(W1532*AD1532)*EXP(L1532*M1532)</f>
        <v>0.830595057156</v>
      </c>
      <c r="AF1532" s="0" t="n">
        <v>144587.60673653</v>
      </c>
      <c r="AG1532" s="0" t="n">
        <v>3748.14709444969</v>
      </c>
      <c r="AH1532" s="0" t="n">
        <f aca="false">AD1532*0.1</f>
        <v>5.223868284E-007</v>
      </c>
      <c r="AI1532" s="0" t="n">
        <f aca="false">(SQRT(((AG1532/W1532)^2)+((AH1532/AD1532)^2)))*AE1532</f>
        <v>0.0853361066871153</v>
      </c>
      <c r="AJ1532" s="0" t="n">
        <v>3.02832944E-007</v>
      </c>
      <c r="AK1532" s="0" t="n">
        <f aca="false">(W1532*AJ1532)*EXP(L1532*M1532)</f>
        <v>0.048150438096</v>
      </c>
      <c r="AL1532" s="0" t="n">
        <v>144587.60673653</v>
      </c>
      <c r="AM1532" s="0" t="n">
        <v>3748.14709444969</v>
      </c>
      <c r="AN1532" s="0" t="n">
        <f aca="false">AJ1532*0.1</f>
        <v>3.02832944E-008</v>
      </c>
      <c r="AO1532" s="0" t="n">
        <f aca="false">(SQRT(((AM1532/W1532)^2)+((AN1532/AJ1532)^2)))*AK1532</f>
        <v>0.00494702067751393</v>
      </c>
    </row>
    <row r="1533" customFormat="false" ht="15" hidden="false" customHeight="false" outlineLevel="0" collapsed="false">
      <c r="O1533" s="0" t="n">
        <f aca="false">SUM(O2:O1532)</f>
        <v>1541.46213160049</v>
      </c>
      <c r="P1533" s="0" t="n">
        <f aca="false">O1533-919.26893724115</f>
        <v>622.193194359338</v>
      </c>
      <c r="U1533" s="0" t="n">
        <f aca="false">SUM(U2:U1532)</f>
        <v>314.651419384308</v>
      </c>
      <c r="V1533" s="0" t="n">
        <f aca="false">O1533&gt;U1533</f>
        <v>1</v>
      </c>
      <c r="W1533" s="0" t="n">
        <f aca="false">SUM(W2:W1532)</f>
        <v>2107371039.38769</v>
      </c>
      <c r="Y1533" s="0" t="n">
        <f aca="false">SUM(Y2:Y1532)</f>
        <v>10502.6135380047</v>
      </c>
      <c r="AC1533" s="0" t="n">
        <f aca="false">SUM(AC2:AC1532)</f>
        <v>1054.27188232227</v>
      </c>
      <c r="AE1533" s="0" t="n">
        <f aca="false">SUM(AE2:AE1532)</f>
        <v>10986.0371966943</v>
      </c>
      <c r="AI1533" s="0" t="n">
        <f aca="false">SUM(AI2:AI1532)</f>
        <v>1102.79874292932</v>
      </c>
      <c r="AK1533" s="0" t="n">
        <f aca="false">SUM(AK2:AK1532)</f>
        <v>636.871721547496</v>
      </c>
      <c r="AO1533" s="0" t="n">
        <f aca="false">SUM(AO2:AO1532)</f>
        <v>63.9303619089463</v>
      </c>
    </row>
  </sheetData>
  <autoFilter ref="A1:AO1533"/>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tabColor rgb="FFFFFFFF"/>
    <pageSetUpPr fitToPage="false"/>
  </sheetPr>
  <dimension ref="A1:AL2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7" activeCellId="0" sqref="D17"/>
    </sheetView>
  </sheetViews>
  <sheetFormatPr defaultRowHeight="15"/>
  <cols>
    <col collapsed="false" hidden="false" max="1025" min="1" style="0" width="10.7295918367347"/>
  </cols>
  <sheetData>
    <row r="1" customFormat="false" ht="15" hidden="false" customHeight="false" outlineLevel="0" collapsed="false">
      <c r="W1" s="0" t="s">
        <v>2155</v>
      </c>
      <c r="AA1" s="0" t="s">
        <v>2156</v>
      </c>
      <c r="AC1" s="0" t="s">
        <v>2157</v>
      </c>
      <c r="AD1" s="0" t="s">
        <v>2158</v>
      </c>
      <c r="AE1" s="0" t="s">
        <v>2159</v>
      </c>
      <c r="AI1" s="0" t="s">
        <v>2160</v>
      </c>
    </row>
    <row r="2" customFormat="false" ht="15" hidden="false" customHeight="false" outlineLevel="0" collapsed="false">
      <c r="W2" s="0" t="s">
        <v>2144</v>
      </c>
      <c r="X2" s="0" t="s">
        <v>2161</v>
      </c>
      <c r="Y2" s="0" t="s">
        <v>2162</v>
      </c>
      <c r="Z2" s="0" t="s">
        <v>2163</v>
      </c>
      <c r="AE2" s="0" t="s">
        <v>2144</v>
      </c>
      <c r="AF2" s="0" t="s">
        <v>2161</v>
      </c>
      <c r="AG2" s="0" t="s">
        <v>2162</v>
      </c>
      <c r="AH2" s="0" t="s">
        <v>2163</v>
      </c>
      <c r="AI2" s="0" t="s">
        <v>2144</v>
      </c>
      <c r="AJ2" s="0" t="s">
        <v>2161</v>
      </c>
      <c r="AK2" s="0" t="s">
        <v>2162</v>
      </c>
      <c r="AL2" s="0" t="s">
        <v>2163</v>
      </c>
    </row>
    <row r="3" customFormat="false" ht="15" hidden="false" customHeight="false" outlineLevel="0" collapsed="false">
      <c r="B3" s="0" t="s">
        <v>2164</v>
      </c>
      <c r="C3" s="0" t="s">
        <v>2165</v>
      </c>
      <c r="D3" s="0" t="s">
        <v>2166</v>
      </c>
      <c r="E3" s="0" t="s">
        <v>2167</v>
      </c>
      <c r="F3" s="0" t="s">
        <v>2168</v>
      </c>
      <c r="G3" s="0" t="s">
        <v>2169</v>
      </c>
      <c r="J3" s="0" t="s">
        <v>2170</v>
      </c>
      <c r="V3" s="0" t="s">
        <v>67</v>
      </c>
      <c r="W3" s="0" t="n">
        <v>0.00987787374</v>
      </c>
      <c r="X3" s="0" t="n">
        <v>0.00592356000000001</v>
      </c>
      <c r="Y3" s="0" t="n">
        <v>3.8160951017851</v>
      </c>
      <c r="Z3" s="0" t="n">
        <v>3.97709201425427</v>
      </c>
      <c r="AA3" s="0" t="n">
        <v>68</v>
      </c>
      <c r="AB3" s="0" t="n">
        <v>130</v>
      </c>
      <c r="AC3" s="0" t="n">
        <v>516.7878</v>
      </c>
      <c r="AD3" s="0" t="n">
        <v>10.731</v>
      </c>
      <c r="AE3" s="0" t="n">
        <f aca="false">(AB3*W3)/(AD3*AC3)</f>
        <v>0.000231555113209419</v>
      </c>
      <c r="AF3" s="0" t="n">
        <f aca="false">(AB3*X3)/(AD3*AC3)</f>
        <v>0.000138858892359439</v>
      </c>
      <c r="AG3" s="0" t="n">
        <f aca="false">(AA3*Y3)/(AD3*AC3)</f>
        <v>0.0467924359547127</v>
      </c>
      <c r="AH3" s="0" t="n">
        <f aca="false">(AA3*Z3)/(AD3*AC3)</f>
        <v>0.0487665580650595</v>
      </c>
      <c r="AI3" s="0" t="n">
        <f aca="false">($AE$15*AD3*AC3)/W3</f>
        <v>128.390236605137</v>
      </c>
      <c r="AJ3" s="0" t="n">
        <f aca="false">($AF$15*AD3*AC3)/X3</f>
        <v>130.333909455586</v>
      </c>
      <c r="AK3" s="0" t="n">
        <f aca="false">($AG$15*AD3*AC3)/Y3</f>
        <v>68.1012550581829</v>
      </c>
      <c r="AL3" s="0" t="n">
        <f aca="false">($AH$15*AD3*AC3)/Z3</f>
        <v>68.1009028294678</v>
      </c>
    </row>
    <row r="4" customFormat="false" ht="15" hidden="false" customHeight="false" outlineLevel="0" collapsed="false">
      <c r="B4" s="0" t="n">
        <v>-1000</v>
      </c>
      <c r="C4" s="0" t="n">
        <v>2.04565260522565</v>
      </c>
      <c r="D4" s="0" t="n">
        <v>1.48038112546583</v>
      </c>
      <c r="E4" s="0" t="n">
        <v>306.737494238587</v>
      </c>
      <c r="J4" s="0" t="s">
        <v>2162</v>
      </c>
      <c r="K4" s="0" t="s">
        <v>2153</v>
      </c>
      <c r="L4" s="0" t="s">
        <v>2154</v>
      </c>
      <c r="M4" s="0" t="s">
        <v>2144</v>
      </c>
      <c r="V4" s="0" t="s">
        <v>68</v>
      </c>
      <c r="W4" s="0" t="n">
        <v>0.0098808504</v>
      </c>
      <c r="X4" s="0" t="n">
        <v>0.00588528</v>
      </c>
      <c r="Y4" s="0" t="n">
        <v>3.80134440783352</v>
      </c>
      <c r="Z4" s="0" t="n">
        <v>3.96179620041512</v>
      </c>
      <c r="AA4" s="0" t="n">
        <v>68</v>
      </c>
      <c r="AB4" s="0" t="n">
        <v>130</v>
      </c>
      <c r="AC4" s="0" t="n">
        <v>516.5964</v>
      </c>
      <c r="AD4" s="0" t="n">
        <v>10.731</v>
      </c>
      <c r="AE4" s="0" t="n">
        <f aca="false">(AB4*W4)/(AD4*AC4)</f>
        <v>0.000231710708955353</v>
      </c>
      <c r="AF4" s="0" t="n">
        <f aca="false">(AB4*X4)/(AD4*AC4)</f>
        <v>0.000138012655388524</v>
      </c>
      <c r="AG4" s="0" t="n">
        <f aca="false">(AA4*Y4)/(AD4*AC4)</f>
        <v>0.0466288346420177</v>
      </c>
      <c r="AH4" s="0" t="n">
        <f aca="false">(AA4*Z4)/(AD4*AC4)</f>
        <v>0.0485970015065841</v>
      </c>
      <c r="AI4" s="0" t="n">
        <f aca="false">($AE$15*AD4*AC4)/W4</f>
        <v>128.304021450364</v>
      </c>
      <c r="AJ4" s="0" t="n">
        <f aca="false">($AF$15*AD4*AC4)/X4</f>
        <v>131.133063507326</v>
      </c>
      <c r="AK4" s="0" t="n">
        <f aca="false">($AG$15*AD4*AC4)/Y4</f>
        <v>68.3401942212402</v>
      </c>
      <c r="AL4" s="0" t="n">
        <f aca="false">($AH$15*AD4*AC4)/Z4</f>
        <v>68.3385091499168</v>
      </c>
    </row>
    <row r="5" customFormat="false" ht="15" hidden="false" customHeight="false" outlineLevel="0" collapsed="false">
      <c r="B5" s="0" t="n">
        <v>1000</v>
      </c>
      <c r="C5" s="0" t="n">
        <v>3.84628009552178</v>
      </c>
      <c r="D5" s="0" t="n">
        <v>0.929413195093969</v>
      </c>
      <c r="E5" s="0" t="n">
        <v>20.0517050054558</v>
      </c>
      <c r="J5" s="0" t="n">
        <v>68</v>
      </c>
      <c r="K5" s="0" t="n">
        <v>130</v>
      </c>
      <c r="L5" s="0" t="n">
        <v>68</v>
      </c>
      <c r="M5" s="0" t="n">
        <v>130</v>
      </c>
      <c r="V5" s="0" t="s">
        <v>69</v>
      </c>
      <c r="W5" s="0" t="n">
        <v>0.00960895405999999</v>
      </c>
      <c r="X5" s="0" t="n">
        <v>0.00600760000000001</v>
      </c>
      <c r="Y5" s="0" t="n">
        <v>3.84864119355238</v>
      </c>
      <c r="Z5" s="0" t="n">
        <v>3.98519871208058</v>
      </c>
      <c r="AA5" s="0" t="n">
        <v>68</v>
      </c>
      <c r="AB5" s="0" t="n">
        <v>130</v>
      </c>
      <c r="AC5" s="0" t="n">
        <v>517.208</v>
      </c>
      <c r="AD5" s="0" t="n">
        <v>10.731</v>
      </c>
      <c r="AE5" s="0" t="n">
        <f aca="false">(AB5*W5)/(AD5*AC5)</f>
        <v>0.000225068149758724</v>
      </c>
      <c r="AF5" s="0" t="n">
        <f aca="false">(AB5*X5)/(AD5*AC5)</f>
        <v>0.000140714526060551</v>
      </c>
      <c r="AG5" s="0" t="n">
        <f aca="false">(AA5*Y5)/(AD5*AC5)</f>
        <v>0.0471531714493603</v>
      </c>
      <c r="AH5" s="0" t="n">
        <f aca="false">(AA5*Z5)/(AD5*AC5)</f>
        <v>0.0488262606670942</v>
      </c>
      <c r="AI5" s="0" t="n">
        <f aca="false">($AE$15*AD5*AC5)/W5</f>
        <v>132.090728092611</v>
      </c>
      <c r="AJ5" s="0" t="n">
        <f aca="false">($AF$15*AD5*AC5)/X5</f>
        <v>128.61516725068</v>
      </c>
      <c r="AK5" s="0" t="n">
        <f aca="false">($AG$15*AD5*AC5)/Y5</f>
        <v>67.5802606229324</v>
      </c>
      <c r="AL5" s="0" t="n">
        <f aca="false">($AH$15*AD5*AC5)/Z5</f>
        <v>68.0176320435367</v>
      </c>
    </row>
    <row r="6" customFormat="false" ht="15" hidden="false" customHeight="false" outlineLevel="0" collapsed="false">
      <c r="B6" s="0" t="n">
        <v>2000</v>
      </c>
      <c r="C6" s="0" t="n">
        <v>2.76641421144396</v>
      </c>
      <c r="D6" s="0" t="n">
        <v>0.53313602271233</v>
      </c>
      <c r="E6" s="0" t="n">
        <v>194.735920132611</v>
      </c>
      <c r="I6" s="0" t="n">
        <v>5000</v>
      </c>
      <c r="J6" s="0" t="n">
        <v>0.485902530012584</v>
      </c>
      <c r="K6" s="0" t="n">
        <v>0.0952740913766487</v>
      </c>
      <c r="L6" s="0" t="n">
        <v>30.2204026912536</v>
      </c>
      <c r="V6" s="0" t="s">
        <v>70</v>
      </c>
      <c r="W6" s="0" t="n">
        <v>0.00952846355999999</v>
      </c>
      <c r="X6" s="0" t="n">
        <v>0.00597900000000001</v>
      </c>
      <c r="Y6" s="0" t="n">
        <v>3.83754020472417</v>
      </c>
      <c r="Z6" s="0" t="n">
        <v>3.95390323925696</v>
      </c>
      <c r="AA6" s="0" t="n">
        <v>68</v>
      </c>
      <c r="AB6" s="0" t="n">
        <v>130</v>
      </c>
      <c r="AC6" s="0" t="n">
        <v>517.065</v>
      </c>
      <c r="AD6" s="0" t="n">
        <v>10.731</v>
      </c>
      <c r="AE6" s="0" t="n">
        <f aca="false">(AB6*W6)/(AD6*AC6)</f>
        <v>0.000223244564387323</v>
      </c>
      <c r="AF6" s="0" t="n">
        <f aca="false">(AB6*X6)/(AD6*AC6)</f>
        <v>0.000140083366228648</v>
      </c>
      <c r="AG6" s="0" t="n">
        <f aca="false">(AA6*Y6)/(AD6*AC6)</f>
        <v>0.0470301663440716</v>
      </c>
      <c r="AH6" s="0" t="n">
        <f aca="false">(AA6*Z6)/(AD6*AC6)</f>
        <v>0.048456229024442</v>
      </c>
      <c r="AI6" s="0" t="n">
        <f aca="false">($AE$15*AD6*AC6)/W6</f>
        <v>133.169718392368</v>
      </c>
      <c r="AJ6" s="0" t="n">
        <f aca="false">($AF$15*AD6*AC6)/X6</f>
        <v>129.194655947501</v>
      </c>
      <c r="AK6" s="0" t="n">
        <f aca="false">($AG$15*AD6*AC6)/Y6</f>
        <v>67.7570134970885</v>
      </c>
      <c r="AL6" s="0" t="n">
        <f aca="false">($AH$15*AD6*AC6)/Z6</f>
        <v>68.5370425841647</v>
      </c>
    </row>
    <row r="7" customFormat="false" ht="15" hidden="false" customHeight="false" outlineLevel="0" collapsed="false">
      <c r="B7" s="0" t="n">
        <v>3000</v>
      </c>
      <c r="C7" s="0" t="n">
        <v>2.81690318237076</v>
      </c>
      <c r="D7" s="0" t="n">
        <v>0.689957873411666</v>
      </c>
      <c r="E7" s="0" t="n">
        <v>40.5074751462878</v>
      </c>
      <c r="J7" s="0" t="n">
        <v>0.340816819105863</v>
      </c>
      <c r="K7" s="0" t="n">
        <v>0.101203229559549</v>
      </c>
      <c r="L7" s="0" t="n">
        <v>41.6626749157231</v>
      </c>
      <c r="V7" s="0" t="s">
        <v>71</v>
      </c>
      <c r="W7" s="0" t="n">
        <v>0.00962456493999999</v>
      </c>
      <c r="X7" s="0" t="n">
        <v>0.00597548</v>
      </c>
      <c r="Y7" s="0" t="n">
        <v>3.83617572038136</v>
      </c>
      <c r="Z7" s="0" t="n">
        <v>3.95092476184997</v>
      </c>
      <c r="AA7" s="0" t="n">
        <v>68</v>
      </c>
      <c r="AB7" s="0" t="n">
        <v>130</v>
      </c>
      <c r="AC7" s="0" t="n">
        <v>517.0474</v>
      </c>
      <c r="AD7" s="0" t="n">
        <v>10.731</v>
      </c>
      <c r="AE7" s="0" t="n">
        <f aca="false">(AB7*W7)/(AD7*AC7)</f>
        <v>0.000225503821484403</v>
      </c>
      <c r="AF7" s="0" t="n">
        <f aca="false">(AB7*X7)/(AD7*AC7)</f>
        <v>0.000140005660890021</v>
      </c>
      <c r="AG7" s="0" t="n">
        <f aca="false">(AA7*Y7)/(AD7*AC7)</f>
        <v>0.0470150445043264</v>
      </c>
      <c r="AH7" s="0" t="n">
        <f aca="false">(AA7*Z7)/(AD7*AC7)</f>
        <v>0.0484213751014397</v>
      </c>
      <c r="AI7" s="0" t="n">
        <f aca="false">($AE$15*AD7*AC7)/W7</f>
        <v>131.835529776789</v>
      </c>
      <c r="AJ7" s="0" t="n">
        <f aca="false">($AF$15*AD7*AC7)/X7</f>
        <v>129.266361008749</v>
      </c>
      <c r="AK7" s="0" t="n">
        <f aca="false">($AG$15*AD7*AC7)/Y7</f>
        <v>67.7788067488129</v>
      </c>
      <c r="AL7" s="0" t="n">
        <f aca="false">($AH$15*AD7*AC7)/Z7</f>
        <v>68.5863758548541</v>
      </c>
    </row>
    <row r="8" customFormat="false" ht="15" hidden="false" customHeight="false" outlineLevel="0" collapsed="false">
      <c r="B8" s="0" t="n">
        <v>4000</v>
      </c>
      <c r="C8" s="0" t="n">
        <v>2.86253203470796</v>
      </c>
      <c r="D8" s="0" t="n">
        <v>0.903813762349225</v>
      </c>
      <c r="E8" s="0" t="n">
        <v>56.8126563291011</v>
      </c>
      <c r="J8" s="0" t="n">
        <v>0.375333938317197</v>
      </c>
      <c r="K8" s="0" t="n">
        <v>0.0399978176035195</v>
      </c>
      <c r="L8" s="0" t="n">
        <v>19.9538633208093</v>
      </c>
      <c r="V8" s="0" t="s">
        <v>72</v>
      </c>
      <c r="W8" s="0" t="n">
        <v>0.00983272917999999</v>
      </c>
      <c r="X8" s="0" t="n">
        <v>0.0059438</v>
      </c>
      <c r="Y8" s="0" t="n">
        <v>3.82391300542724</v>
      </c>
      <c r="Z8" s="0" t="n">
        <v>3.98167242256619</v>
      </c>
      <c r="AA8" s="0" t="n">
        <v>68</v>
      </c>
      <c r="AB8" s="0" t="n">
        <v>130</v>
      </c>
      <c r="AC8" s="0" t="n">
        <v>516.889</v>
      </c>
      <c r="AD8" s="0" t="n">
        <v>10.731</v>
      </c>
      <c r="AE8" s="0" t="n">
        <f aca="false">(AB8*W8)/(AD8*AC8)</f>
        <v>0.000230451715368045</v>
      </c>
      <c r="AF8" s="0" t="n">
        <f aca="false">(AB8*X8)/(AD8*AC8)</f>
        <v>0.00013930607471532</v>
      </c>
      <c r="AG8" s="0" t="n">
        <f aca="false">(AA8*Y8)/(AD8*AC8)</f>
        <v>0.0468791179134914</v>
      </c>
      <c r="AH8" s="0" t="n">
        <f aca="false">(AA8*Z8)/(AD8*AC8)</f>
        <v>0.0488131635645102</v>
      </c>
      <c r="AI8" s="0" t="n">
        <f aca="false">($AE$15*AD8*AC8)/W8</f>
        <v>129.004966288088</v>
      </c>
      <c r="AJ8" s="0" t="n">
        <f aca="false">($AF$15*AD8*AC8)/X8</f>
        <v>129.915528384978</v>
      </c>
      <c r="AK8" s="0" t="n">
        <f aca="false">($AG$15*AD8*AC8)/Y8</f>
        <v>67.9753322497669</v>
      </c>
      <c r="AL8" s="0" t="n">
        <f aca="false">($AH$15*AD8*AC8)/Z8</f>
        <v>68.035881913845</v>
      </c>
    </row>
    <row r="9" customFormat="false" ht="15" hidden="false" customHeight="false" outlineLevel="0" collapsed="false">
      <c r="B9" s="0" t="n">
        <v>5000</v>
      </c>
      <c r="C9" s="0" t="n">
        <v>0.400684429145215</v>
      </c>
      <c r="D9" s="0" t="n">
        <v>0.0788250461799058</v>
      </c>
      <c r="E9" s="0" t="n">
        <v>30.6123136425953</v>
      </c>
      <c r="I9" s="0" t="n">
        <v>6000</v>
      </c>
      <c r="J9" s="0" t="n">
        <v>0.28661932707193</v>
      </c>
      <c r="K9" s="0" t="n">
        <v>0.0280950484904716</v>
      </c>
      <c r="L9" s="0" t="n">
        <v>38.6986221037138</v>
      </c>
      <c r="V9" s="0" t="s">
        <v>73</v>
      </c>
      <c r="W9" s="0" t="n">
        <v>0.00944912033999999</v>
      </c>
      <c r="X9" s="0" t="n">
        <v>0.00586547999999999</v>
      </c>
      <c r="Y9" s="0" t="n">
        <v>3.79373285255583</v>
      </c>
      <c r="Z9" s="0" t="n">
        <v>3.98184867716735</v>
      </c>
      <c r="AA9" s="0" t="n">
        <v>68</v>
      </c>
      <c r="AB9" s="0" t="n">
        <v>130</v>
      </c>
      <c r="AC9" s="0" t="n">
        <v>516.4974</v>
      </c>
      <c r="AD9" s="0" t="n">
        <v>10.731</v>
      </c>
      <c r="AE9" s="0" t="n">
        <f aca="false">(AB9*W9)/(AD9*AC9)</f>
        <v>0.000221628903491533</v>
      </c>
      <c r="AF9" s="0" t="n">
        <f aca="false">(AB9*X9)/(AD9*AC9)</f>
        <v>0.000137574700509266</v>
      </c>
      <c r="AG9" s="0" t="n">
        <f aca="false">(AA9*Y9)/(AD9*AC9)</f>
        <v>0.046544387931491</v>
      </c>
      <c r="AH9" s="0" t="n">
        <f aca="false">(AA9*Z9)/(AD9*AC9)</f>
        <v>0.0488523353429362</v>
      </c>
      <c r="AI9" s="0" t="n">
        <f aca="false">($AE$15*AD9*AC9)/W9</f>
        <v>134.140517341063</v>
      </c>
      <c r="AJ9" s="0" t="n">
        <f aca="false">($AF$15*AD9*AC9)/X9</f>
        <v>131.550512099127</v>
      </c>
      <c r="AK9" s="0" t="n">
        <f aca="false">($AG$15*AD9*AC9)/Y9</f>
        <v>68.4641856379333</v>
      </c>
      <c r="AL9" s="0" t="n">
        <f aca="false">($AH$15*AD9*AC9)/Z9</f>
        <v>67.9813279918547</v>
      </c>
    </row>
    <row r="10" customFormat="false" ht="15" hidden="false" customHeight="false" outlineLevel="0" collapsed="false">
      <c r="B10" s="0" t="n">
        <v>6000</v>
      </c>
      <c r="C10" s="0" t="n">
        <v>0.581693626796288</v>
      </c>
      <c r="D10" s="0" t="n">
        <v>0.0152723966616018</v>
      </c>
      <c r="E10" s="0" t="n">
        <v>32.2690362110918</v>
      </c>
      <c r="J10" s="0" t="n">
        <v>0.876767926520646</v>
      </c>
      <c r="K10" s="0" t="n">
        <v>0.00244974483273187</v>
      </c>
      <c r="L10" s="0" t="n">
        <v>25.8394503184697</v>
      </c>
      <c r="V10" s="0" t="s">
        <v>74</v>
      </c>
      <c r="W10" s="0" t="n">
        <v>0.00937187482</v>
      </c>
      <c r="X10" s="0" t="n">
        <v>0.005858</v>
      </c>
      <c r="Y10" s="0" t="n">
        <v>3.79086058605962</v>
      </c>
      <c r="Z10" s="0" t="n">
        <v>4.01083981388484</v>
      </c>
      <c r="AA10" s="0" t="n">
        <v>68</v>
      </c>
      <c r="AB10" s="0" t="n">
        <v>130</v>
      </c>
      <c r="AC10" s="0" t="n">
        <v>516.46</v>
      </c>
      <c r="AD10" s="0" t="n">
        <v>10.731</v>
      </c>
      <c r="AE10" s="0" t="n">
        <f aca="false">(AB10*W10)/(AD10*AC10)</f>
        <v>0.000219833029859883</v>
      </c>
      <c r="AF10" s="0" t="n">
        <f aca="false">(AB10*X10)/(AD10*AC10)</f>
        <v>0.000137409207192035</v>
      </c>
      <c r="AG10" s="0" t="n">
        <f aca="false">(AA10*Y10)/(AD10*AC10)</f>
        <v>0.0465125168001772</v>
      </c>
      <c r="AH10" s="0" t="n">
        <f aca="false">(AA10*Z10)/(AD10*AC10)</f>
        <v>0.0492115840166126</v>
      </c>
      <c r="AI10" s="0" t="n">
        <f aca="false">($AE$15*AD10*AC10)/W10</f>
        <v>135.236346380867</v>
      </c>
      <c r="AJ10" s="0" t="n">
        <f aca="false">($AF$15*AD10*AC10)/X10</f>
        <v>131.708949303414</v>
      </c>
      <c r="AK10" s="0" t="n">
        <f aca="false">($AG$15*AD10*AC10)/Y10</f>
        <v>68.511098408965</v>
      </c>
      <c r="AL10" s="0" t="n">
        <f aca="false">($AH$15*AD10*AC10)/Z10</f>
        <v>67.4850586194322</v>
      </c>
    </row>
    <row r="11" customFormat="false" ht="15" hidden="false" customHeight="false" outlineLevel="0" collapsed="false">
      <c r="B11" s="0" t="n">
        <v>7000</v>
      </c>
      <c r="C11" s="0" t="n">
        <v>0.575296534612654</v>
      </c>
      <c r="D11" s="0" t="n">
        <v>0.0436657928861363</v>
      </c>
      <c r="E11" s="0" t="n">
        <v>11.8457570192522</v>
      </c>
      <c r="I11" s="0" t="n">
        <v>7000</v>
      </c>
      <c r="J11" s="0" t="n">
        <v>0.671523916133125</v>
      </c>
      <c r="K11" s="0" t="n">
        <v>0.034239021841501</v>
      </c>
      <c r="L11" s="0" t="n">
        <v>18.2820306017415</v>
      </c>
      <c r="V11" s="0" t="s">
        <v>75</v>
      </c>
      <c r="W11" s="0" t="n">
        <v>0.01004249996</v>
      </c>
      <c r="X11" s="0" t="n">
        <v>0.00592312000000001</v>
      </c>
      <c r="Y11" s="0" t="n">
        <v>3.81592529101868</v>
      </c>
      <c r="Z11" s="0" t="n">
        <v>3.99932910230439</v>
      </c>
      <c r="AA11" s="0" t="n">
        <v>68</v>
      </c>
      <c r="AB11" s="0" t="n">
        <v>130</v>
      </c>
      <c r="AC11" s="0" t="n">
        <v>516.7856</v>
      </c>
      <c r="AD11" s="0" t="n">
        <v>10.731</v>
      </c>
      <c r="AE11" s="0" t="n">
        <f aca="false">(AB11*W11)/(AD11*AC11)</f>
        <v>0.00023541524985464</v>
      </c>
      <c r="AF11" s="0" t="n">
        <f aca="false">(AB11*X11)/(AD11*AC11)</f>
        <v>0.000138849169058798</v>
      </c>
      <c r="AG11" s="0" t="n">
        <f aca="false">(AA11*Y11)/(AD11*AC11)</f>
        <v>0.046790552948824</v>
      </c>
      <c r="AH11" s="0" t="n">
        <f aca="false">(AA11*Z11)/(AD11*AC11)</f>
        <v>0.0490394349600043</v>
      </c>
      <c r="AI11" s="0" t="n">
        <f aca="false">($AE$15*AD11*AC11)/W11</f>
        <v>126.285004010757</v>
      </c>
      <c r="AJ11" s="0" t="n">
        <f aca="false">($AF$15*AD11*AC11)/X11</f>
        <v>130.343036451403</v>
      </c>
      <c r="AK11" s="0" t="n">
        <f aca="false">($AG$15*AD11*AC11)/Y11</f>
        <v>68.1039956768809</v>
      </c>
      <c r="AL11" s="0" t="n">
        <f aca="false">($AH$15*AD11*AC11)/Z11</f>
        <v>67.7219595785474</v>
      </c>
    </row>
    <row r="12" customFormat="false" ht="15" hidden="false" customHeight="false" outlineLevel="0" collapsed="false">
      <c r="B12" s="0" t="n">
        <v>8000</v>
      </c>
      <c r="C12" s="0" t="n">
        <v>0.107322321005691</v>
      </c>
      <c r="D12" s="0" t="n">
        <v>0.0548813846852914</v>
      </c>
      <c r="E12" s="0" t="n">
        <v>18.998926608387</v>
      </c>
      <c r="J12" s="0" t="n">
        <v>0.728412858683989</v>
      </c>
      <c r="K12" s="0" t="n">
        <v>0.0967583568169025</v>
      </c>
      <c r="L12" s="0" t="n">
        <v>16.7934403723052</v>
      </c>
      <c r="V12" s="0" t="s">
        <v>76</v>
      </c>
      <c r="W12" s="0" t="n">
        <v>0.00994748507999999</v>
      </c>
      <c r="X12" s="0" t="n">
        <v>0.00604499999999999</v>
      </c>
      <c r="Y12" s="0" t="n">
        <v>3.86319703162697</v>
      </c>
      <c r="Z12" s="0" t="n">
        <v>3.99791424510533</v>
      </c>
      <c r="AA12" s="0" t="n">
        <v>68</v>
      </c>
      <c r="AB12" s="0" t="n">
        <v>130</v>
      </c>
      <c r="AC12" s="0" t="n">
        <v>517.395</v>
      </c>
      <c r="AD12" s="0" t="n">
        <v>10.731</v>
      </c>
      <c r="AE12" s="0" t="n">
        <f aca="false">(AB12*W12)/(AD12*AC12)</f>
        <v>0.00023291326660494</v>
      </c>
      <c r="AF12" s="0" t="n">
        <f aca="false">(AB12*X12)/(AD12*AC12)</f>
        <v>0.000141539362492501</v>
      </c>
      <c r="AG12" s="0" t="n">
        <f aca="false">(AA12*Y12)/(AD12*AC12)</f>
        <v>0.0473144013013672</v>
      </c>
      <c r="AH12" s="0" t="n">
        <f aca="false">(AA12*Z12)/(AD12*AC12)</f>
        <v>0.0489643467347826</v>
      </c>
      <c r="AI12" s="0" t="n">
        <f aca="false">($AE$15*AD12*AC12)/W12</f>
        <v>127.641573214946</v>
      </c>
      <c r="AJ12" s="0" t="n">
        <f aca="false">($AF$15*AD12*AC12)/X12</f>
        <v>127.865648008955</v>
      </c>
      <c r="AK12" s="0" t="n">
        <f aca="false">($AG$15*AD12*AC12)/Y12</f>
        <v>67.349972272681</v>
      </c>
      <c r="AL12" s="0" t="n">
        <f aca="false">($AH$15*AD12*AC12)/Z12</f>
        <v>67.825813139197</v>
      </c>
    </row>
    <row r="13" customFormat="false" ht="15" hidden="false" customHeight="false" outlineLevel="0" collapsed="false">
      <c r="B13" s="0" t="n">
        <v>9000</v>
      </c>
      <c r="C13" s="0" t="n">
        <v>1.328521888386</v>
      </c>
      <c r="D13" s="0" t="n">
        <v>0.0993471152211429</v>
      </c>
      <c r="E13" s="0" t="n">
        <v>26.5039616037002</v>
      </c>
      <c r="J13" s="0" t="n">
        <v>0.325952829020847</v>
      </c>
      <c r="K13" s="0" t="n">
        <v>5.38209740154483E-015</v>
      </c>
      <c r="L13" s="0" t="n">
        <v>0.461800083710026</v>
      </c>
      <c r="V13" s="0" t="s">
        <v>77</v>
      </c>
      <c r="W13" s="0" t="n">
        <v>0.00983929945999999</v>
      </c>
      <c r="X13" s="0" t="n">
        <v>0.005935</v>
      </c>
      <c r="Y13" s="0" t="n">
        <v>3.82051232707237</v>
      </c>
      <c r="Z13" s="0" t="n">
        <v>3.97691592973369</v>
      </c>
      <c r="AA13" s="0" t="n">
        <v>68</v>
      </c>
      <c r="AB13" s="0" t="n">
        <v>130</v>
      </c>
      <c r="AC13" s="0" t="n">
        <v>516.845</v>
      </c>
      <c r="AD13" s="0" t="n">
        <v>10.731</v>
      </c>
      <c r="AE13" s="0" t="n">
        <f aca="false">(AB13*W13)/(AD13*AC13)</f>
        <v>0.000230625336287765</v>
      </c>
      <c r="AF13" s="0" t="n">
        <f aca="false">(AB13*X13)/(AD13*AC13)</f>
        <v>0.000139111669121603</v>
      </c>
      <c r="AG13" s="0" t="n">
        <f aca="false">(AA13*Y13)/(AD13*AC13)</f>
        <v>0.046841414784358</v>
      </c>
      <c r="AH13" s="0" t="n">
        <f aca="false">(AA13*Z13)/(AD13*AC13)</f>
        <v>0.0487590021126629</v>
      </c>
      <c r="AI13" s="0" t="n">
        <f aca="false">($AE$15*AD13*AC13)/W13</f>
        <v>128.907847900074</v>
      </c>
      <c r="AJ13" s="0" t="n">
        <f aca="false">($AF$15*AD13*AC13)/X13</f>
        <v>130.097082567946</v>
      </c>
      <c r="AK13" s="0" t="n">
        <f aca="false">($AG$15*AD13*AC13)/Y13</f>
        <v>68.0300462830961</v>
      </c>
      <c r="AL13" s="0" t="n">
        <f aca="false">($AH$15*AD13*AC13)/Z13</f>
        <v>68.1114561049174</v>
      </c>
    </row>
    <row r="14" customFormat="false" ht="15" hidden="false" customHeight="false" outlineLevel="0" collapsed="false">
      <c r="B14" s="0" t="n">
        <v>10000</v>
      </c>
      <c r="C14" s="0" t="n">
        <v>0.459083601348369</v>
      </c>
      <c r="D14" s="0" t="n">
        <v>0.0696754411027923</v>
      </c>
      <c r="E14" s="0" t="n">
        <v>30.3818643031628</v>
      </c>
      <c r="I14" s="0" t="n">
        <v>8000</v>
      </c>
      <c r="J14" s="0" t="n">
        <v>0.176682324823621</v>
      </c>
      <c r="K14" s="0" t="n">
        <v>0.0579378454434841</v>
      </c>
      <c r="L14" s="0" t="n">
        <v>29.6908162969431</v>
      </c>
      <c r="V14" s="0" t="s">
        <v>78</v>
      </c>
      <c r="W14" s="0" t="n">
        <v>0.01008161034</v>
      </c>
      <c r="X14" s="0" t="n">
        <v>0.00593544000000001</v>
      </c>
      <c r="Y14" s="0" t="n">
        <v>3.8206823028869</v>
      </c>
      <c r="Z14" s="0" t="n">
        <v>4.02593263557213</v>
      </c>
      <c r="AA14" s="0" t="n">
        <v>68</v>
      </c>
      <c r="AB14" s="0" t="n">
        <v>130</v>
      </c>
      <c r="AC14" s="0" t="n">
        <v>516.8472</v>
      </c>
      <c r="AD14" s="0" t="n">
        <v>10.731</v>
      </c>
      <c r="AE14" s="0" t="n">
        <f aca="false">(AB14*W14)/(AD14*AC14)</f>
        <v>0.000236303904315204</v>
      </c>
      <c r="AF14" s="0" t="n">
        <f aca="false">(AB14*X14)/(AD14*AC14)</f>
        <v>0.000139121390187416</v>
      </c>
      <c r="AG14" s="0" t="n">
        <f aca="false">(AA14*Y14)/(AD14*AC14)</f>
        <v>0.0468432993809048</v>
      </c>
      <c r="AH14" s="0" t="n">
        <f aca="false">(AA14*Z14)/(AD14*AC14)</f>
        <v>0.0493597616302627</v>
      </c>
      <c r="AI14" s="0" t="n">
        <f aca="false">($AE$15*AD14*AC14)/W14</f>
        <v>125.810091281568</v>
      </c>
      <c r="AJ14" s="0" t="n">
        <f aca="false">($AF$15*AD14*AC14)/X14</f>
        <v>130.087992072947</v>
      </c>
      <c r="AK14" s="0" t="n">
        <f aca="false">($AG$15*AD14*AC14)/Y14</f>
        <v>68.0273093027382</v>
      </c>
      <c r="AL14" s="0" t="n">
        <f aca="false">($AH$15*AD14*AC14)/Z14</f>
        <v>67.2824690077123</v>
      </c>
    </row>
    <row r="15" customFormat="false" ht="15" hidden="false" customHeight="false" outlineLevel="0" collapsed="false">
      <c r="B15" s="0" t="n">
        <v>11000</v>
      </c>
      <c r="C15" s="0" t="n">
        <v>0.780766980416145</v>
      </c>
      <c r="D15" s="0" t="n">
        <v>0.0662372265305065</v>
      </c>
      <c r="E15" s="0" t="n">
        <v>15.1037169846062</v>
      </c>
      <c r="J15" s="0" t="n">
        <v>0.0150920557956605</v>
      </c>
      <c r="K15" s="0" t="n">
        <v>0.0518249239270988</v>
      </c>
      <c r="L15" s="0" t="n">
        <v>24.8219890003282</v>
      </c>
      <c r="V15" s="0" t="s">
        <v>2171</v>
      </c>
      <c r="W15" s="51" t="n">
        <f aca="false">AVERAGE(W3:W14)</f>
        <v>0.00975711049</v>
      </c>
      <c r="X15" s="51" t="n">
        <f aca="false">AVERAGE(X3:X14)</f>
        <v>0.00593973</v>
      </c>
      <c r="Y15" s="51" t="n">
        <f aca="false">AVERAGE(Y3:Y14)</f>
        <v>3.82238500207701</v>
      </c>
      <c r="Z15" s="51" t="n">
        <f aca="false">AVERAGE(Z3:Z14)</f>
        <v>3.9836139795159</v>
      </c>
      <c r="AE15" s="51" t="n">
        <f aca="false">AVERAGE(AE3:AE14)</f>
        <v>0.000228687813631436</v>
      </c>
      <c r="AF15" s="51" t="n">
        <f aca="false">AVERAGE(AF3:AF14)</f>
        <v>0.000139215556183677</v>
      </c>
      <c r="AG15" s="51" t="n">
        <f aca="false">AVERAGE(AG3:AG14)</f>
        <v>0.0468621119962585</v>
      </c>
      <c r="AH15" s="51" t="n">
        <f aca="false">AVERAGE(AH3:AH14)</f>
        <v>0.0488389210605326</v>
      </c>
      <c r="AI15" s="51" t="n">
        <f aca="false">AVERAGE(AI3:AI14)</f>
        <v>130.068048394553</v>
      </c>
      <c r="AJ15" s="51" t="n">
        <f aca="false">AVERAGE(AJ3:AJ14)</f>
        <v>130.009325504884</v>
      </c>
      <c r="AK15" s="51" t="n">
        <f aca="false">AVERAGE(AK3:AK14)</f>
        <v>68.0016224983599</v>
      </c>
      <c r="AL15" s="51" t="n">
        <f aca="false">AVERAGE(AL3:AL14)</f>
        <v>68.0020357347872</v>
      </c>
    </row>
    <row r="16" customFormat="false" ht="15" hidden="false" customHeight="false" outlineLevel="0" collapsed="false">
      <c r="B16" s="0" t="n">
        <v>12000</v>
      </c>
      <c r="C16" s="0" t="n">
        <v>1.07195269681865</v>
      </c>
      <c r="D16" s="0" t="n">
        <v>0.0717296563018546</v>
      </c>
      <c r="E16" s="0" t="n">
        <v>40.3876152128855</v>
      </c>
      <c r="J16" s="0" t="n">
        <v>0.130192582397792</v>
      </c>
      <c r="L16" s="0" t="n">
        <v>2.48397452788971</v>
      </c>
      <c r="V16" s="0" t="s">
        <v>2172</v>
      </c>
      <c r="W16" s="0" t="n">
        <f aca="false">STDEV(W3:W14)</f>
        <v>0.000233631576868344</v>
      </c>
      <c r="X16" s="0" t="n">
        <f aca="false">STDEV(X3:X14)</f>
        <v>5.58086552427142E-005</v>
      </c>
      <c r="Y16" s="0" t="n">
        <f aca="false">STDEV(Y3:Y14)</f>
        <v>0.0215793379964769</v>
      </c>
      <c r="Z16" s="0" t="n">
        <f aca="false">STDEV(Z3:Z14)</f>
        <v>0.0223763331258358</v>
      </c>
      <c r="AI16" s="0" t="n">
        <f aca="false">STDEV(AI3:AI14)</f>
        <v>3.11687992833896</v>
      </c>
      <c r="AJ16" s="0" t="n">
        <f aca="false">STDEV(AJ3:AJ14)</f>
        <v>1.14894745568305</v>
      </c>
      <c r="AK16" s="0" t="n">
        <f aca="false">STDEV(AK3:AK14)</f>
        <v>0.346725101595394</v>
      </c>
      <c r="AL16" s="0" t="n">
        <f aca="false">STDEV(AL3:AL14)</f>
        <v>0.388353619551346</v>
      </c>
    </row>
    <row r="17" customFormat="false" ht="15" hidden="false" customHeight="false" outlineLevel="0" collapsed="false">
      <c r="B17" s="0" t="s">
        <v>2173</v>
      </c>
      <c r="C17" s="0" t="n">
        <v>9.92200718770326</v>
      </c>
      <c r="D17" s="0" t="n">
        <v>0.652066252831334</v>
      </c>
      <c r="E17" s="0" t="n">
        <v>21.4917929989275</v>
      </c>
      <c r="I17" s="0" t="n">
        <v>10000</v>
      </c>
      <c r="J17" s="0" t="n">
        <v>0.38269616590092</v>
      </c>
      <c r="K17" s="0" t="n">
        <v>0.0741669439391354</v>
      </c>
      <c r="L17" s="0" t="n">
        <v>36.096997062605</v>
      </c>
    </row>
    <row r="18" customFormat="false" ht="15" hidden="false" customHeight="false" outlineLevel="0" collapsed="false">
      <c r="A18" s="0" t="s">
        <v>2174</v>
      </c>
      <c r="B18" s="0" t="n">
        <v>200000</v>
      </c>
      <c r="C18" s="0" t="n">
        <v>6.50911436864469</v>
      </c>
      <c r="D18" s="0" t="n">
        <v>4.58805933905126</v>
      </c>
      <c r="E18" s="0" t="n">
        <v>930.997453405583</v>
      </c>
      <c r="J18" s="0" t="n">
        <v>0.423427355912516</v>
      </c>
      <c r="K18" s="0" t="n">
        <v>0.0824624916876829</v>
      </c>
      <c r="L18" s="0" t="n">
        <v>35.5590942057829</v>
      </c>
    </row>
    <row r="19" customFormat="false" ht="15" hidden="false" customHeight="false" outlineLevel="0" collapsed="false">
      <c r="B19" s="0" t="n">
        <v>400000</v>
      </c>
      <c r="C19" s="0" t="n">
        <v>1.13530417550793</v>
      </c>
      <c r="D19" s="0" t="n">
        <v>2.82506313165743</v>
      </c>
      <c r="E19" s="0" t="n">
        <v>46.9959726278439</v>
      </c>
      <c r="J19" s="0" t="n">
        <v>0.454326351265124</v>
      </c>
      <c r="K19" s="0" t="n">
        <v>0.0905096505501042</v>
      </c>
      <c r="L19" s="0" t="n">
        <v>38.7848157179131</v>
      </c>
      <c r="AA19" s="0" t="s">
        <v>2144</v>
      </c>
      <c r="AB19" s="0" t="s">
        <v>2161</v>
      </c>
      <c r="AC19" s="0" t="s">
        <v>2162</v>
      </c>
      <c r="AD19" s="0" t="s">
        <v>2163</v>
      </c>
      <c r="AF19" s="0" t="s">
        <v>2144</v>
      </c>
      <c r="AG19" s="0" t="s">
        <v>2161</v>
      </c>
      <c r="AH19" s="0" t="s">
        <v>2162</v>
      </c>
      <c r="AI19" s="0" t="s">
        <v>2163</v>
      </c>
    </row>
    <row r="20" customFormat="false" ht="15" hidden="false" customHeight="false" outlineLevel="0" collapsed="false">
      <c r="B20" s="0" t="n">
        <v>800000</v>
      </c>
      <c r="C20" s="0" t="n">
        <v>5.79318232545639</v>
      </c>
      <c r="D20" s="0" t="n">
        <v>7.73787144669526</v>
      </c>
      <c r="E20" s="0" t="n">
        <v>28.8715700440395</v>
      </c>
      <c r="J20" s="0" t="n">
        <v>0.575884532314916</v>
      </c>
      <c r="K20" s="0" t="n">
        <v>0.0315626782342468</v>
      </c>
      <c r="L20" s="0" t="n">
        <v>11.0865502263501</v>
      </c>
      <c r="Z20" s="0" t="s">
        <v>231</v>
      </c>
      <c r="AA20" s="0" t="n">
        <v>3.11687992833896</v>
      </c>
      <c r="AB20" s="0" t="n">
        <v>1.14894745568521</v>
      </c>
      <c r="AC20" s="0" t="n">
        <v>0.346725101597201</v>
      </c>
      <c r="AD20" s="0" t="n">
        <v>0.388353619553598</v>
      </c>
      <c r="AE20" s="0" t="s">
        <v>231</v>
      </c>
      <c r="AF20" s="0" t="n">
        <v>130.068048394553</v>
      </c>
      <c r="AG20" s="0" t="n">
        <v>130.009325504884</v>
      </c>
      <c r="AH20" s="0" t="n">
        <v>68.0016224983599</v>
      </c>
      <c r="AI20" s="0" t="n">
        <v>68.0020357347871</v>
      </c>
    </row>
    <row r="21" customFormat="false" ht="15" hidden="false" customHeight="false" outlineLevel="0" collapsed="false">
      <c r="B21" s="0" t="n">
        <v>1000000</v>
      </c>
      <c r="C21" s="0" t="n">
        <v>2.54080376924532</v>
      </c>
      <c r="D21" s="0" t="n">
        <v>6.15873160454338</v>
      </c>
      <c r="E21" s="0" t="n">
        <v>71.8328898782547</v>
      </c>
      <c r="Z21" s="0" t="s">
        <v>130</v>
      </c>
      <c r="AA21" s="0" t="n">
        <v>0.000233631576868344</v>
      </c>
      <c r="AB21" s="0" t="n">
        <v>5.58086552427142E-005</v>
      </c>
      <c r="AC21" s="0" t="n">
        <v>0.0215793379964769</v>
      </c>
      <c r="AD21" s="0" t="n">
        <v>0.0223763331258358</v>
      </c>
      <c r="AE21" s="0" t="s">
        <v>130</v>
      </c>
      <c r="AF21" s="0" t="n">
        <v>0.00975711049</v>
      </c>
      <c r="AG21" s="0" t="n">
        <v>0.00593973</v>
      </c>
      <c r="AH21" s="0" t="n">
        <v>3.82238500207701</v>
      </c>
      <c r="AI21" s="0" t="n">
        <v>3.9836139795159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tabColor rgb="FFFFFFFF"/>
    <pageSetUpPr fitToPage="false"/>
  </sheetPr>
  <dimension ref="A1:FD275"/>
  <sheetViews>
    <sheetView windowProtection="false" showFormulas="false" showGridLines="true" showRowColHeaders="true" showZeros="true" rightToLeft="false" tabSelected="false" showOutlineSymbols="true" defaultGridColor="true" view="normal" topLeftCell="BV1" colorId="64" zoomScale="100" zoomScaleNormal="100" zoomScalePageLayoutView="100" workbookViewId="0">
      <selection pane="topLeft" activeCell="CU23" activeCellId="0" sqref="CU23"/>
    </sheetView>
  </sheetViews>
  <sheetFormatPr defaultRowHeight="15"/>
  <cols>
    <col collapsed="false" hidden="false" max="1025" min="1" style="0" width="10.7295918367347"/>
  </cols>
  <sheetData>
    <row r="1" customFormat="false" ht="15" hidden="false" customHeight="false" outlineLevel="0" collapsed="false">
      <c r="A1" s="0" t="n">
        <v>-1000</v>
      </c>
      <c r="F1" s="52" t="n">
        <v>1000</v>
      </c>
      <c r="K1" s="52" t="n">
        <v>2000</v>
      </c>
      <c r="P1" s="52" t="n">
        <v>3000</v>
      </c>
      <c r="U1" s="52" t="n">
        <v>4000</v>
      </c>
      <c r="Z1" s="52" t="n">
        <v>5000</v>
      </c>
      <c r="AA1" s="0" t="s">
        <v>2162</v>
      </c>
      <c r="AB1" s="0" t="s">
        <v>2161</v>
      </c>
      <c r="AE1" s="52" t="n">
        <v>5000</v>
      </c>
      <c r="AF1" s="0" t="s">
        <v>2154</v>
      </c>
      <c r="AJ1" s="52" t="n">
        <v>5200</v>
      </c>
      <c r="AO1" s="52" t="s">
        <v>2175</v>
      </c>
      <c r="AT1" s="52" t="n">
        <v>6000</v>
      </c>
      <c r="AU1" s="0" t="s">
        <v>2162</v>
      </c>
      <c r="AV1" s="0" t="s">
        <v>2161</v>
      </c>
      <c r="AY1" s="52" t="n">
        <v>6000</v>
      </c>
      <c r="AZ1" s="0" t="s">
        <v>2154</v>
      </c>
      <c r="BD1" s="52" t="n">
        <v>6000</v>
      </c>
      <c r="BE1" s="0" t="s">
        <v>2176</v>
      </c>
      <c r="BI1" s="52" t="n">
        <v>7000</v>
      </c>
      <c r="BJ1" s="0" t="s">
        <v>2162</v>
      </c>
      <c r="BK1" s="0" t="s">
        <v>2153</v>
      </c>
      <c r="BN1" s="52" t="n">
        <v>7000</v>
      </c>
      <c r="BO1" s="0" t="s">
        <v>2154</v>
      </c>
      <c r="BS1" s="52" t="s">
        <v>2177</v>
      </c>
      <c r="BX1" s="52" t="s">
        <v>2178</v>
      </c>
      <c r="CC1" s="52" t="n">
        <v>7925</v>
      </c>
      <c r="CH1" s="52" t="n">
        <v>8000</v>
      </c>
      <c r="CI1" s="0" t="s">
        <v>2162</v>
      </c>
      <c r="CJ1" s="0" t="s">
        <v>2161</v>
      </c>
      <c r="CM1" s="52" t="n">
        <v>8000</v>
      </c>
      <c r="CN1" s="0" t="s">
        <v>2176</v>
      </c>
      <c r="CR1" s="52" t="n">
        <v>9000</v>
      </c>
      <c r="CW1" s="52" t="n">
        <v>10000</v>
      </c>
      <c r="CX1" s="0" t="s">
        <v>2179</v>
      </c>
      <c r="CY1" s="0" t="s">
        <v>2180</v>
      </c>
      <c r="DB1" s="52" t="n">
        <v>10000</v>
      </c>
      <c r="DC1" s="0" t="s">
        <v>2179</v>
      </c>
      <c r="DD1" s="32" t="s">
        <v>2181</v>
      </c>
      <c r="DG1" s="52" t="n">
        <v>10000</v>
      </c>
      <c r="DH1" s="0" t="s">
        <v>2179</v>
      </c>
      <c r="DI1" s="32" t="s">
        <v>2182</v>
      </c>
      <c r="DJ1" s="32" t="n">
        <v>8.20209975</v>
      </c>
      <c r="DL1" s="52" t="n">
        <v>10000</v>
      </c>
      <c r="DM1" s="0" t="s">
        <v>2123</v>
      </c>
      <c r="DN1" s="0" t="s">
        <v>2183</v>
      </c>
      <c r="DQ1" s="52" t="n">
        <v>10000</v>
      </c>
      <c r="DR1" s="0" t="s">
        <v>2184</v>
      </c>
      <c r="DV1" s="52" t="n">
        <v>11000</v>
      </c>
      <c r="EA1" s="52" t="n">
        <v>12000</v>
      </c>
      <c r="EF1" s="52" t="s">
        <v>2185</v>
      </c>
      <c r="EK1" s="52" t="n">
        <v>200000</v>
      </c>
      <c r="EL1" s="0" t="n">
        <v>300000</v>
      </c>
      <c r="EP1" s="52" t="n">
        <v>400000</v>
      </c>
      <c r="EU1" s="52" t="n">
        <v>800000</v>
      </c>
      <c r="EZ1" s="52" t="n">
        <v>1000000</v>
      </c>
    </row>
    <row r="2" customFormat="false" ht="15" hidden="false" customHeight="false" outlineLevel="0" collapsed="false">
      <c r="A2" s="53" t="n">
        <f aca="false">SUM(A3:A12)</f>
        <v>59.4525509684467</v>
      </c>
      <c r="B2" s="53" t="n">
        <f aca="false">SUM(B3:B12)</f>
        <v>39.8413648565</v>
      </c>
      <c r="C2" s="53" t="n">
        <f aca="false">SUM(C3:C12)</f>
        <v>2928.99084164874</v>
      </c>
      <c r="D2" s="53" t="n">
        <f aca="false">SUM(D3:D12)</f>
        <v>1176.07784903579</v>
      </c>
      <c r="E2" s="53" t="n">
        <f aca="false">SUM(E3:E12)</f>
        <v>7.69228784415403</v>
      </c>
      <c r="F2" s="54" t="n">
        <f aca="false">SUM(F3:F12)</f>
        <v>49.9360657297083</v>
      </c>
      <c r="G2" s="53" t="n">
        <f aca="false">SUM(G3:G12)</f>
        <v>23.476666673</v>
      </c>
      <c r="H2" s="53" t="n">
        <f aca="false">SUM(H3:H12)</f>
        <v>153.15077793234</v>
      </c>
      <c r="I2" s="53" t="n">
        <f aca="false">SUM(I3:I12)</f>
        <v>588.038924517897</v>
      </c>
      <c r="J2" s="53" t="n">
        <f aca="false">SUM(J3:J12)</f>
        <v>3.84614392207701</v>
      </c>
      <c r="K2" s="54" t="n">
        <f aca="false">SUM(K3:K13)</f>
        <v>96.2821243660932</v>
      </c>
      <c r="L2" s="53" t="n">
        <f aca="false">SUM(L3:L13)</f>
        <v>70.31797905</v>
      </c>
      <c r="M2" s="53" t="n">
        <f aca="false">SUM(M3:M13)</f>
        <v>2560.18068626773</v>
      </c>
      <c r="N2" s="53" t="n">
        <f aca="false">SUM(N3:N13)</f>
        <v>1182.07218176406</v>
      </c>
      <c r="O2" s="53" t="n">
        <f aca="false">SUM(O3:O13)</f>
        <v>15.4923470957469</v>
      </c>
      <c r="P2" s="54" t="n">
        <f aca="false">SUM(P3:P38)</f>
        <v>499.905803488104</v>
      </c>
      <c r="Q2" s="55" t="n">
        <f aca="false">SUM(Q3:Q38)</f>
        <v>225.461994943</v>
      </c>
      <c r="R2" s="55" t="n">
        <f aca="false">SUM(R3:R38)</f>
        <v>1566.69807751352</v>
      </c>
      <c r="S2" s="55" t="n">
        <f aca="false">SUM(S3:S38)</f>
        <v>3372.18499438411</v>
      </c>
      <c r="T2" s="55" t="n">
        <f aca="false">SUM(T3:T38)</f>
        <v>74.6550984487299</v>
      </c>
      <c r="U2" s="54" t="n">
        <f aca="false">SUM(U3:U38)</f>
        <v>526.098451066801</v>
      </c>
      <c r="V2" s="53" t="n">
        <f aca="false">SUM(V3:V38)</f>
        <v>256.418530384</v>
      </c>
      <c r="W2" s="53" t="n">
        <f aca="false">SUM(W3:W38)</f>
        <v>1109.10384096292</v>
      </c>
      <c r="X2" s="53" t="n">
        <f aca="false">SUM(X3:X38)</f>
        <v>3124.14485685313</v>
      </c>
      <c r="Y2" s="53" t="n">
        <f aca="false">SUM(Y3:Y38)</f>
        <v>89.9208795370379</v>
      </c>
      <c r="Z2" s="54" t="n">
        <f aca="false">SUM(Z3:Z122)</f>
        <v>1526.43142362198</v>
      </c>
      <c r="AA2" s="53" t="n">
        <f aca="false">SUM(AA3:AA122)</f>
        <v>932.110236856</v>
      </c>
      <c r="AB2" s="53" t="n">
        <f aca="false">SUM(AB3:AB122)</f>
        <v>5602.94779238386</v>
      </c>
      <c r="AC2" s="53" t="n">
        <f aca="false">SUM(AC3:AC122)</f>
        <v>11788.679579729</v>
      </c>
      <c r="AD2" s="53" t="n">
        <f aca="false">SUM(AD3:AD122)</f>
        <v>195.321777825927</v>
      </c>
      <c r="AE2" s="54" t="n">
        <f aca="false">SUM(AE3:AE83)</f>
        <v>807.525705255538</v>
      </c>
      <c r="AF2" s="53" t="n">
        <f aca="false">SUM(AF3:AF83)</f>
        <v>504.48399</v>
      </c>
      <c r="AG2" s="53" t="n">
        <f aca="false">SUM(AG3:AG83)</f>
        <v>1159.25265276364</v>
      </c>
      <c r="AH2" s="53" t="n">
        <f aca="false">SUM(AH3:AH83)</f>
        <v>4216.1262155568</v>
      </c>
      <c r="AI2" s="53" t="n">
        <f aca="false">SUM(AI3:AI83)</f>
        <v>246.984066729986</v>
      </c>
      <c r="AJ2" s="54" t="n">
        <f aca="false">SUM(AJ3:AJ41)</f>
        <v>527.785286174165</v>
      </c>
      <c r="AK2" s="53" t="n">
        <f aca="false">SUM(AK3:AK41)</f>
        <v>319.87769075</v>
      </c>
      <c r="AL2" s="53" t="n">
        <f aca="false">SUM(AL3:AL41)</f>
        <v>608.964710063955</v>
      </c>
      <c r="AM2" s="53" t="n">
        <f aca="false">SUM(AM3:AM41)</f>
        <v>3210.14293540544</v>
      </c>
      <c r="AN2" s="53" t="n">
        <f aca="false">SUM(AN3:AN41)</f>
        <v>118.755732068283</v>
      </c>
      <c r="AO2" s="54" t="n">
        <f aca="false">SUM(AO3:AO35)</f>
        <v>454.94784791962</v>
      </c>
      <c r="AP2" s="54" t="n">
        <f aca="false">SUM(AP3:AP35)</f>
        <v>268.843044856</v>
      </c>
      <c r="AQ2" s="54" t="n">
        <f aca="false">SUM(AQ3:AQ35)</f>
        <v>1216.89160615154</v>
      </c>
      <c r="AR2" s="54" t="n">
        <f aca="false">SUM(AR3:AR35)</f>
        <v>3360.1934362726</v>
      </c>
      <c r="AS2" s="54" t="n">
        <f aca="false">SUM(AS3:AS35)</f>
        <v>57.9263771034719</v>
      </c>
      <c r="AT2" s="54" t="n">
        <f aca="false">SUM(AT3:AT107)</f>
        <v>1802.43935372303</v>
      </c>
      <c r="AU2" s="54" t="n">
        <f aca="false">SUM(AU3:AU107)</f>
        <v>840.262992272</v>
      </c>
      <c r="AV2" s="54" t="n">
        <f aca="false">SUM(AV3:AV107)</f>
        <v>5411.69269413501</v>
      </c>
      <c r="AW2" s="54" t="n">
        <f aca="false">SUM(AW3:AW107)</f>
        <v>10178.5478096475</v>
      </c>
      <c r="AX2" s="54" t="n">
        <f aca="false">SUM(AX3:AX107)</f>
        <v>214.344606886312</v>
      </c>
      <c r="AY2" s="54" t="n">
        <f aca="false">SUM(AY3:AY34)</f>
        <v>465.892208330704</v>
      </c>
      <c r="AZ2" s="53" t="n">
        <f aca="false">SUM(AZ3:AZ34)</f>
        <v>232.125984544</v>
      </c>
      <c r="BA2" s="53" t="n">
        <f aca="false">SUM(BA3:BA34)</f>
        <v>246.286936204072</v>
      </c>
      <c r="BB2" s="53" t="n">
        <f aca="false">SUM(BB3:BB34)</f>
        <v>1972.05903630883</v>
      </c>
      <c r="BC2" s="53" t="n">
        <f aca="false">SUM(BC3:BC34)</f>
        <v>115.524805405961</v>
      </c>
      <c r="BD2" s="54" t="n">
        <f aca="false">SUM(BD3:BD27)</f>
        <v>424.58618756546</v>
      </c>
      <c r="BE2" s="53" t="n">
        <f aca="false">SUM(BE3:BE27)</f>
        <v>200.494488408</v>
      </c>
      <c r="BF2" s="53" t="n">
        <f aca="false">SUM(BF3:BF27)</f>
        <v>994.875440701086</v>
      </c>
      <c r="BG2" s="53" t="n">
        <f aca="false">SUM(BG3:BG27)</f>
        <v>2568.14881778677</v>
      </c>
      <c r="BH2" s="53" t="n">
        <f aca="false">SUM(BH3:BH27)</f>
        <v>42.290620220286</v>
      </c>
      <c r="BI2" s="54" t="n">
        <f aca="false">SUM(BI3:BI85)</f>
        <v>1513.90851617645</v>
      </c>
      <c r="BJ2" s="54" t="n">
        <f aca="false">SUM(BJ3:BJ85)</f>
        <v>664.457742916</v>
      </c>
      <c r="BK2" s="54" t="n">
        <f aca="false">SUM(BK3:BK85)</f>
        <v>3300.8318562319</v>
      </c>
      <c r="BL2" s="54" t="n">
        <f aca="false">SUM(BL3:BL85)</f>
        <v>7690.38886657918</v>
      </c>
      <c r="BM2" s="54" t="n">
        <f aca="false">SUM(BM3:BM85)</f>
        <v>191.315261193851</v>
      </c>
      <c r="BN2" s="54" t="n">
        <f aca="false">SUM(BN3:BN53)</f>
        <v>431.053400926496</v>
      </c>
      <c r="BO2" s="53" t="n">
        <f aca="false">SUM(BO3:BO53)</f>
        <v>192.005249356</v>
      </c>
      <c r="BP2" s="53" t="n">
        <f aca="false">SUM(BP3:BP53)</f>
        <v>239.978072917715</v>
      </c>
      <c r="BQ2" s="53" t="n">
        <f aca="false">SUM(BQ3:BQ53)</f>
        <v>1632.04885763489</v>
      </c>
      <c r="BR2" s="53" t="n">
        <f aca="false">SUM(BR3:BR53)</f>
        <v>95.6067355083816</v>
      </c>
      <c r="BS2" s="54" t="n">
        <f aca="false">SUM(BS3:BS49)</f>
        <v>927.543335689841</v>
      </c>
      <c r="BT2" s="53" t="n">
        <f aca="false">SUM(BT3:BT49)</f>
        <v>376.441470376</v>
      </c>
      <c r="BU2" s="53" t="n">
        <f aca="false">SUM(BU3:BU49)</f>
        <v>1004.93060377208</v>
      </c>
      <c r="BV2" s="53" t="n">
        <f aca="false">SUM(BV3:BV49)</f>
        <v>4622.25342657297</v>
      </c>
      <c r="BW2" s="53" t="n">
        <f aca="false">SUM(BW3:BW49)</f>
        <v>91.8738538398482</v>
      </c>
      <c r="BX2" s="54" t="n">
        <f aca="false">SUM(BX3:BX60)</f>
        <v>1182.49252299795</v>
      </c>
      <c r="BY2" s="54" t="n">
        <f aca="false">SUM(BY3:BY60)</f>
        <v>464.299213292</v>
      </c>
      <c r="BZ2" s="54" t="n">
        <f aca="false">SUM(BZ3:BZ60)</f>
        <v>1606.50525292921</v>
      </c>
      <c r="CA2" s="54" t="n">
        <f aca="false">SUM(CA3:CA60)</f>
        <v>4316.14032294401</v>
      </c>
      <c r="CB2" s="54" t="n">
        <f aca="false">SUM(CB3:CB60)</f>
        <v>198.799658488004</v>
      </c>
      <c r="CC2" s="54" t="n">
        <f aca="false">SUM(CC3:CC63)</f>
        <v>792.888894439502</v>
      </c>
      <c r="CD2" s="53" t="n">
        <f aca="false">SUM(CD3:CD63)</f>
        <v>319.88189025</v>
      </c>
      <c r="CE2" s="53" t="n">
        <f aca="false">SUM(CE3:CE63)</f>
        <v>1083.00911756117</v>
      </c>
      <c r="CF2" s="53" t="n">
        <f aca="false">SUM(CF3:CF63)</f>
        <v>3458.1687885944</v>
      </c>
      <c r="CG2" s="53" t="n">
        <f aca="false">SUM(CG3:CG63)</f>
        <v>101.555203250708</v>
      </c>
      <c r="CH2" s="54" t="n">
        <f aca="false">SUM(CH3:CH168)</f>
        <v>1974.25457959632</v>
      </c>
      <c r="CI2" s="53" t="n">
        <f aca="false">SUM(CI3:CI168)</f>
        <v>752.614698212</v>
      </c>
      <c r="CJ2" s="53" t="n">
        <f aca="false">SUM(CJ3:CJ168)</f>
        <v>5201.36379033948</v>
      </c>
      <c r="CK2" s="53" t="n">
        <f aca="false">SUM(CK3:CK168)</f>
        <v>6516.16792085888</v>
      </c>
      <c r="CL2" s="53" t="n">
        <f aca="false">SUM(CL3:CL168)</f>
        <v>351.671299651084</v>
      </c>
      <c r="CM2" s="54" t="n">
        <f aca="false">SUM(CM3:CM116)</f>
        <v>903.830996054236</v>
      </c>
      <c r="CN2" s="53" t="n">
        <f aca="false">SUM(CN3:CN116)</f>
        <v>347.433596</v>
      </c>
      <c r="CO2" s="53" t="n">
        <f aca="false">SUM(CO3:CO116)</f>
        <v>462.322932156087</v>
      </c>
      <c r="CP2" s="53" t="n">
        <f aca="false">SUM(CP3:CP116)</f>
        <v>3854.19646991087</v>
      </c>
      <c r="CQ2" s="53" t="n">
        <f aca="false">SUM(CQ3:CQ116)</f>
        <v>111.469058399006</v>
      </c>
      <c r="CR2" s="54" t="n">
        <f aca="false">SUM(CR3:CR82)</f>
        <v>1968.38147155753</v>
      </c>
      <c r="CS2" s="54" t="n">
        <f aca="false">SUM(CS3:CS82)</f>
        <v>648.830971968001</v>
      </c>
      <c r="CT2" s="54" t="n">
        <f aca="false">SUM(CT3:CT82)</f>
        <v>3399.7400602883</v>
      </c>
      <c r="CU2" s="54" t="n">
        <f aca="false">SUM(CU3:CU82)</f>
        <v>6928.31467202538</v>
      </c>
      <c r="CV2" s="54" t="n">
        <f aca="false">SUM(CV3:CV82)</f>
        <v>214.196113636312</v>
      </c>
      <c r="CW2" s="54" t="n">
        <f aca="false">SUM(CW3:CW193)</f>
        <v>2141.5688212347</v>
      </c>
      <c r="CX2" s="53" t="n">
        <f aca="false">SUM(CX3:CX193)</f>
        <v>656</v>
      </c>
      <c r="CY2" s="53" t="n">
        <f aca="false">SUM(CY3:CY193)</f>
        <v>3414.83462977067</v>
      </c>
      <c r="CZ2" s="53" t="n">
        <f aca="false">SUM(CZ3:CZ193)</f>
        <v>5576.10708489175</v>
      </c>
      <c r="DA2" s="53" t="n">
        <f aca="false">SUM(DA3:DA193)</f>
        <v>313.435570170314</v>
      </c>
      <c r="DB2" s="54" t="n">
        <f aca="false">SUM(DB3:DB193)</f>
        <v>1956.14454180691</v>
      </c>
      <c r="DC2" s="53" t="n">
        <f aca="false">SUM(DC3:DC193)</f>
        <v>600.3937017</v>
      </c>
      <c r="DD2" s="53" t="n">
        <f aca="false">SUM(DD3:DD193)</f>
        <v>3143.24465383162</v>
      </c>
      <c r="DE2" s="53" t="n">
        <f aca="false">SUM(DE3:DE193)</f>
        <v>5100.12168737699</v>
      </c>
      <c r="DF2" s="53" t="n">
        <f aca="false">SUM(DF3:DF193)</f>
        <v>286.678875155775</v>
      </c>
      <c r="DG2" s="54" t="n">
        <f aca="false">SUM(DG3:DG193)</f>
        <v>2124.49408289303</v>
      </c>
      <c r="DH2" s="53" t="n">
        <f aca="false">SUM(DH3:DH193)</f>
        <v>647.9049875</v>
      </c>
      <c r="DI2" s="53" t="n">
        <f aca="false">SUM(DI3:DI193)</f>
        <v>2539.88309517553</v>
      </c>
      <c r="DJ2" s="53" t="n">
        <f aca="false">SUM(DJ3:DJ193)</f>
        <v>5372.12817737043</v>
      </c>
      <c r="DK2" s="53" t="n">
        <f aca="false">SUM(DK3:DK193)</f>
        <v>301.968415164083</v>
      </c>
      <c r="DL2" s="54" t="n">
        <f aca="false">SUM(DL3:DL193)</f>
        <v>3160.88977167207</v>
      </c>
      <c r="DM2" s="53" t="n">
        <f aca="false">SUM(DM3:DM193)</f>
        <v>997.979527998001</v>
      </c>
      <c r="DN2" s="53" t="n">
        <f aca="false">SUM(DN3:DN193)</f>
        <v>5745.58565684264</v>
      </c>
      <c r="DO2" s="53" t="n">
        <f aca="false">SUM(DO3:DO193)</f>
        <v>15067.032436514</v>
      </c>
      <c r="DP2" s="53" t="n">
        <f aca="false">SUM(DP3:DP193)</f>
        <v>68.3569887617704</v>
      </c>
      <c r="DQ2" s="54" t="n">
        <f aca="false">SUM(DQ3:DQ275)</f>
        <v>6198.94024442426</v>
      </c>
      <c r="DR2" s="54" t="n">
        <f aca="false">SUM(DR3:DR275)</f>
        <v>2168.8858812</v>
      </c>
      <c r="DS2" s="54" t="n">
        <f aca="false">SUM(DS3:DS275)</f>
        <v>12594.0884401191</v>
      </c>
      <c r="DT2" s="54" t="n">
        <f aca="false">SUM(DT3:DT275)</f>
        <v>24498.1496522001</v>
      </c>
      <c r="DU2" s="54" t="n">
        <f aca="false">SUM(DU3:DU275)</f>
        <v>657.440448173947</v>
      </c>
      <c r="DV2" s="54" t="n">
        <f aca="false">SUM(DV3:DV193)</f>
        <v>523.099510705215</v>
      </c>
      <c r="DW2" s="53" t="n">
        <f aca="false">SUM(DW3:DW193)</f>
        <v>136.446194348</v>
      </c>
      <c r="DX2" s="53" t="n">
        <f aca="false">SUM(DX3:DX193)</f>
        <v>514.014580744752</v>
      </c>
      <c r="DY2" s="53" t="n">
        <f aca="false">SUM(DY3:DY193)</f>
        <v>1528.07380051126</v>
      </c>
      <c r="DZ2" s="53" t="n">
        <f aca="false">SUM(DZ3:DZ193)</f>
        <v>42.0818734028472</v>
      </c>
      <c r="EA2" s="54" t="n">
        <f aca="false">SUM(EA3:EA193)</f>
        <v>1863.0939670002</v>
      </c>
      <c r="EB2" s="53" t="n">
        <f aca="false">SUM(EB3:EB193)</f>
        <v>481.915485832</v>
      </c>
      <c r="EC2" s="53" t="n">
        <f aca="false">SUM(EC3:EC193)</f>
        <v>2718.83374541449</v>
      </c>
      <c r="ED2" s="53" t="n">
        <f aca="false">SUM(ED3:ED193)</f>
        <v>5072.22142447884</v>
      </c>
      <c r="EE2" s="53" t="n">
        <f aca="false">SUM(EE3:EE193)</f>
        <v>168.602433726266</v>
      </c>
      <c r="EF2" s="54" t="n">
        <f aca="false">SUM(EF3:EF193)</f>
        <v>250.217896349137</v>
      </c>
      <c r="EG2" s="53" t="n">
        <f aca="false">SUM(EG3:EG193)</f>
        <v>58.654068306</v>
      </c>
      <c r="EH2" s="53" t="n">
        <f aca="false">SUM(EH3:EH193)</f>
        <v>300.649471088222</v>
      </c>
      <c r="EI2" s="53" t="n">
        <f aca="false">SUM(EI3:EI193)</f>
        <v>600.026763501568</v>
      </c>
      <c r="EJ2" s="53" t="n">
        <f aca="false">SUM(EJ3:EJ193)</f>
        <v>19.1238044703851</v>
      </c>
      <c r="EK2" s="54" t="n">
        <f aca="false">SUM(EK3:EK193)</f>
        <v>497.182714546481</v>
      </c>
      <c r="EL2" s="53" t="n">
        <f aca="false">SUM(EL3:EL193)</f>
        <v>387.725256069619</v>
      </c>
      <c r="EM2" s="53" t="n">
        <f aca="false">SUM(EM3:EM193)</f>
        <v>4652.84677321583</v>
      </c>
      <c r="EN2" s="53" t="n">
        <f aca="false">SUM(EN3:EN193)</f>
        <v>1250.36741871076</v>
      </c>
      <c r="EO2" s="53" t="n">
        <f aca="false">SUM(EO3:EO193)</f>
        <v>19.333819000274</v>
      </c>
      <c r="EP2" s="54" t="n">
        <f aca="false">SUM(EP3:EP193)</f>
        <v>142.818077815306</v>
      </c>
      <c r="EQ2" s="53" t="n">
        <f aca="false">SUM(EQ3:EQ193)</f>
        <v>337.433764871152</v>
      </c>
      <c r="ER2" s="53" t="n">
        <f aca="false">SUM(ER3:ER193)</f>
        <v>460.882649375023</v>
      </c>
      <c r="ES2" s="53" t="n">
        <f aca="false">SUM(ES3:ES193)</f>
        <v>780.114675918974</v>
      </c>
      <c r="ET2" s="53" t="n">
        <f aca="false">SUM(ET3:ET193)</f>
        <v>0.03945576049</v>
      </c>
      <c r="EU2" s="54" t="n">
        <f aca="false">SUM(EU3:EU193)</f>
        <v>89.0677736628766</v>
      </c>
      <c r="EV2" s="53" t="n">
        <f aca="false">SUM(EV3:EV193)</f>
        <v>118.966561714832</v>
      </c>
      <c r="EW2" s="53" t="n">
        <f aca="false">SUM(EW3:EW193)</f>
        <v>93.593373885143</v>
      </c>
      <c r="EX2" s="53" t="n">
        <f aca="false">SUM(EX3:EX193)</f>
        <v>198.010948003244</v>
      </c>
      <c r="EY2" s="53" t="n">
        <f aca="false">SUM(EY3:EY193)</f>
        <v>3.82832473207701</v>
      </c>
      <c r="EZ2" s="54" t="n">
        <f aca="false">SUM(EZ3:EZ5)</f>
        <v>99.1773382740188</v>
      </c>
      <c r="FA2" s="53" t="n">
        <f aca="false">SUM(FA3:FA5)</f>
        <v>239.301351933812</v>
      </c>
      <c r="FB2" s="53" t="n">
        <f aca="false">SUM(FB3:FB5)</f>
        <v>259.677700043069</v>
      </c>
      <c r="FC2" s="53" t="n">
        <f aca="false">SUM(FC3:FC5)</f>
        <v>266.012570501604</v>
      </c>
      <c r="FD2" s="53" t="n">
        <f aca="false">SUM(FD3:FD5)</f>
        <v>7.65070973415403</v>
      </c>
    </row>
    <row r="3" customFormat="false" ht="15" hidden="false" customHeight="false" outlineLevel="0" collapsed="false">
      <c r="A3" s="32" t="n">
        <v>11.2689169841068</v>
      </c>
      <c r="B3" s="32" t="n">
        <v>8</v>
      </c>
      <c r="C3" s="32" t="n">
        <v>332.136874850443</v>
      </c>
      <c r="D3" s="32" t="n">
        <v>130.009325504884</v>
      </c>
      <c r="E3" s="56" t="n">
        <v>0.00593973</v>
      </c>
      <c r="F3" s="32" t="n">
        <v>14.3888348952366</v>
      </c>
      <c r="G3" s="32" t="n">
        <v>4</v>
      </c>
      <c r="H3" s="32" t="n">
        <v>44.9775112443778</v>
      </c>
      <c r="I3" s="32" t="n">
        <v>130.009325504884</v>
      </c>
      <c r="J3" s="56" t="n">
        <v>0.00593973</v>
      </c>
      <c r="K3" s="52" t="n">
        <v>11.7327357299214</v>
      </c>
      <c r="L3" s="32" t="n">
        <v>6.23359581</v>
      </c>
      <c r="M3" s="32" t="n">
        <v>111.064885222472</v>
      </c>
      <c r="N3" s="32" t="n">
        <v>130.009325504884</v>
      </c>
      <c r="O3" s="56" t="n">
        <v>0.00593973</v>
      </c>
      <c r="P3" s="52" t="n">
        <v>15.9091826610512</v>
      </c>
      <c r="Q3" s="32" t="n">
        <v>6.003937017</v>
      </c>
      <c r="R3" s="32" t="n">
        <v>48.53445681613</v>
      </c>
      <c r="S3" s="32" t="n">
        <v>130.009325504884</v>
      </c>
      <c r="T3" s="32" t="n">
        <v>0.00593973</v>
      </c>
      <c r="U3" s="52" t="n">
        <v>17.5991035948821</v>
      </c>
      <c r="V3" s="32" t="n">
        <v>6.23359581</v>
      </c>
      <c r="W3" s="32" t="n">
        <v>35.3066815885753</v>
      </c>
      <c r="X3" s="32" t="n">
        <v>130.009325504884</v>
      </c>
      <c r="Y3" s="32" t="n">
        <v>0.00593973</v>
      </c>
      <c r="Z3" s="52" t="n">
        <v>13.5536563152052</v>
      </c>
      <c r="AA3" s="32" t="n">
        <v>8.20209975</v>
      </c>
      <c r="AB3" s="32" t="n">
        <v>17.0343564041609</v>
      </c>
      <c r="AC3" s="32" t="n">
        <v>130.009325504884</v>
      </c>
      <c r="AD3" s="32" t="n">
        <v>0.00593973</v>
      </c>
      <c r="AE3" s="52" t="n">
        <v>13.5536563152052</v>
      </c>
      <c r="AF3" s="0" t="n">
        <v>8.20209975</v>
      </c>
      <c r="AG3" s="0" t="n">
        <v>4.54249504110958</v>
      </c>
      <c r="AH3" s="0" t="n">
        <v>68.0020357347871</v>
      </c>
      <c r="AI3" s="0" t="n">
        <v>3.9836139795159</v>
      </c>
      <c r="AJ3" s="52" t="n">
        <v>13.5536563152052</v>
      </c>
      <c r="AK3" s="32" t="n">
        <v>8.20209975</v>
      </c>
      <c r="AL3" s="32" t="n">
        <v>22.7124752055479</v>
      </c>
      <c r="AM3" s="32" t="n">
        <v>130.009325504884</v>
      </c>
      <c r="AN3" s="32" t="n">
        <v>0.00593973</v>
      </c>
      <c r="AO3" s="52" t="n">
        <v>13.5536563152052</v>
      </c>
      <c r="AP3" s="32" t="n">
        <v>8.20209975</v>
      </c>
      <c r="AQ3" s="32" t="n">
        <v>42.5858910104023</v>
      </c>
      <c r="AR3" s="32" t="n">
        <v>68.0016224983599</v>
      </c>
      <c r="AS3" s="32" t="n">
        <v>3.82238500207701</v>
      </c>
      <c r="AT3" s="52" t="n">
        <v>17.2057235967707</v>
      </c>
      <c r="AU3" s="32" t="n">
        <v>8.005249356</v>
      </c>
      <c r="AV3" s="32" t="n">
        <v>12.2084833307247</v>
      </c>
      <c r="AW3" s="32" t="n">
        <v>68.0016224983599</v>
      </c>
      <c r="AX3" s="32" t="n">
        <v>3.82238500207701</v>
      </c>
      <c r="AY3" s="52" t="n">
        <v>17.1814863902641</v>
      </c>
      <c r="AZ3" s="32" t="n">
        <v>8.005249356</v>
      </c>
      <c r="BA3" s="32" t="n">
        <v>8.7367921273264</v>
      </c>
      <c r="BB3" s="32" t="n">
        <v>68.0020357347871</v>
      </c>
      <c r="BC3" s="32" t="n">
        <v>3.9836139795159</v>
      </c>
      <c r="BD3" s="52" t="n">
        <v>17.2057235967707</v>
      </c>
      <c r="BE3" s="32" t="n">
        <v>8.005249356</v>
      </c>
      <c r="BF3" s="32" t="n">
        <v>73.2581893564234</v>
      </c>
      <c r="BG3" s="32" t="n">
        <v>130.009325504884</v>
      </c>
      <c r="BH3" s="32" t="n">
        <v>0.00593973</v>
      </c>
      <c r="BI3" s="52" t="n">
        <v>18.1267374440231</v>
      </c>
      <c r="BJ3" s="32" t="n">
        <v>8.005249356</v>
      </c>
      <c r="BK3" s="32" t="n">
        <v>23.1763482394889</v>
      </c>
      <c r="BL3" s="32" t="n">
        <v>130.009325504884</v>
      </c>
      <c r="BM3" s="32" t="n">
        <v>0.00593973</v>
      </c>
      <c r="BN3" s="52" t="n">
        <v>18.1267374440231</v>
      </c>
      <c r="BO3" s="0" t="n">
        <v>8.005249356</v>
      </c>
      <c r="BP3" s="0" t="n">
        <v>1.78279601842223</v>
      </c>
      <c r="BQ3" s="0" t="n">
        <v>68.0020357347871</v>
      </c>
      <c r="BR3" s="0" t="n">
        <v>3.9836139795159</v>
      </c>
      <c r="BS3" s="52" t="n">
        <v>19.6590674998319</v>
      </c>
      <c r="BT3" s="32" t="n">
        <v>8.005249356</v>
      </c>
      <c r="BU3" s="32" t="n">
        <v>99.8593786812965</v>
      </c>
      <c r="BV3" s="32" t="n">
        <v>130.009325504884</v>
      </c>
      <c r="BW3" s="32" t="n">
        <v>0.00593973</v>
      </c>
      <c r="BX3" s="52" t="n">
        <v>20.9948068806424</v>
      </c>
      <c r="BY3" s="32" t="n">
        <v>8.005249356</v>
      </c>
      <c r="BZ3" s="32" t="n">
        <v>38.4812724474089</v>
      </c>
      <c r="CA3" s="32" t="n">
        <v>130.009325504884</v>
      </c>
      <c r="CB3" s="32" t="n">
        <v>0.00593973</v>
      </c>
      <c r="CC3" s="52" t="n">
        <v>20.3304844728077</v>
      </c>
      <c r="CD3" s="0" t="n">
        <v>8.20209975</v>
      </c>
      <c r="CE3" s="0" t="n">
        <v>58.3808088307361</v>
      </c>
      <c r="CF3" s="0" t="n">
        <v>68.0016224983599</v>
      </c>
      <c r="CG3" s="0" t="n">
        <v>3.82238500207701</v>
      </c>
      <c r="CH3" s="52" t="n">
        <v>20.3408977411948</v>
      </c>
      <c r="CI3" s="0" t="n">
        <v>8.2</v>
      </c>
      <c r="CJ3" s="0" t="n">
        <v>20.1714809292292</v>
      </c>
      <c r="CK3" s="0" t="n">
        <v>68.0016224983599</v>
      </c>
      <c r="CL3" s="0" t="n">
        <v>3.82238500207701</v>
      </c>
      <c r="CM3" s="52" t="n">
        <v>21.0223682240001</v>
      </c>
      <c r="CN3" s="0" t="n">
        <v>8</v>
      </c>
      <c r="CO3" s="0" t="n">
        <v>9.04030102908499</v>
      </c>
      <c r="CP3" s="0" t="n">
        <v>68.0020357347871</v>
      </c>
      <c r="CQ3" s="0" t="n">
        <v>3.9836139795159</v>
      </c>
      <c r="CR3" s="52" t="n">
        <v>23.718898551609</v>
      </c>
      <c r="CS3" s="32" t="n">
        <v>8.20209975</v>
      </c>
      <c r="CT3" s="32" t="n">
        <v>60.4281626040177</v>
      </c>
      <c r="CU3" s="32" t="n">
        <v>68.0016224983599</v>
      </c>
      <c r="CV3" s="32" t="n">
        <v>3.82238500207701</v>
      </c>
      <c r="CW3" s="52" t="n">
        <v>26.1161667841766</v>
      </c>
      <c r="CX3" s="32" t="n">
        <v>8</v>
      </c>
      <c r="CY3" s="32" t="n">
        <v>6.19514713474445</v>
      </c>
      <c r="CZ3" s="32" t="n">
        <v>68.0016224983599</v>
      </c>
      <c r="DA3" s="32" t="n">
        <v>3.82238500207701</v>
      </c>
      <c r="DB3" s="52" t="n">
        <v>26.0819272240921</v>
      </c>
      <c r="DC3" s="32" t="n">
        <v>8.005249356</v>
      </c>
      <c r="DD3" s="32" t="n">
        <v>37.7363424588976</v>
      </c>
      <c r="DE3" s="32" t="n">
        <v>68.0016224983599</v>
      </c>
      <c r="DF3" s="32" t="n">
        <v>3.82238500207701</v>
      </c>
      <c r="DG3" s="52" t="n">
        <v>27.1073126304103</v>
      </c>
      <c r="DH3" s="32" t="n">
        <v>8.20209975</v>
      </c>
      <c r="DI3" s="32" t="n">
        <v>42.5858910104023</v>
      </c>
      <c r="DJ3" s="32" t="n">
        <v>68.0016224983599</v>
      </c>
      <c r="DK3" s="32" t="n">
        <v>3.82238500207701</v>
      </c>
      <c r="DL3" s="52" t="n">
        <v>26.0819272240921</v>
      </c>
      <c r="DM3" s="32" t="n">
        <v>8.005249356</v>
      </c>
      <c r="DN3" s="32" t="n">
        <v>18.7479917903883</v>
      </c>
      <c r="DO3" s="32" t="n">
        <v>130.009325504884</v>
      </c>
      <c r="DP3" s="32" t="n">
        <v>0.00593973</v>
      </c>
      <c r="DQ3" s="0" t="n">
        <v>27.1073126304103</v>
      </c>
      <c r="DR3" s="0" t="n">
        <v>8.20209975</v>
      </c>
      <c r="DS3" s="0" t="n">
        <v>42.5858910104023</v>
      </c>
      <c r="DT3" s="0" t="n">
        <v>68.0016224983599</v>
      </c>
      <c r="DU3" s="0" t="n">
        <v>3.82238500207701</v>
      </c>
      <c r="DV3" s="52" t="n">
        <v>31.0478615350086</v>
      </c>
      <c r="DW3" s="32" t="n">
        <v>8.005249356</v>
      </c>
      <c r="DX3" s="32" t="n">
        <v>41.6341399947957</v>
      </c>
      <c r="DY3" s="32" t="n">
        <v>68.0016224983599</v>
      </c>
      <c r="DZ3" s="32" t="n">
        <v>3.82238500207701</v>
      </c>
      <c r="EA3" s="52" t="n">
        <v>31.0478615350086</v>
      </c>
      <c r="EB3" s="32" t="n">
        <v>8.005249356</v>
      </c>
      <c r="EC3" s="32" t="n">
        <v>60.9627355622316</v>
      </c>
      <c r="ED3" s="32" t="n">
        <v>68.0016224983599</v>
      </c>
      <c r="EE3" s="32" t="n">
        <v>3.82238500207701</v>
      </c>
      <c r="EF3" s="52" t="n">
        <v>40.6609689456155</v>
      </c>
      <c r="EG3" s="32" t="n">
        <v>8.20209975</v>
      </c>
      <c r="EH3" s="32" t="n">
        <v>37.8541253425798</v>
      </c>
      <c r="EI3" s="32" t="n">
        <v>68.0016224983599</v>
      </c>
      <c r="EJ3" s="32" t="n">
        <v>3.82238500207701</v>
      </c>
      <c r="EK3" s="52" t="n">
        <v>49.248713577495</v>
      </c>
      <c r="EL3" s="0" t="n">
        <v>27.1273326612506</v>
      </c>
      <c r="EM3" s="0" t="n">
        <v>3339.3552</v>
      </c>
      <c r="EN3" s="0" t="n">
        <v>68.0016224983599</v>
      </c>
      <c r="EO3" s="0" t="n">
        <v>3.82238500207701</v>
      </c>
      <c r="EP3" s="0" t="n">
        <v>21.6982906341373</v>
      </c>
      <c r="EQ3" s="0" t="n">
        <v>61.5710361190152</v>
      </c>
      <c r="ER3" s="0" t="n">
        <v>26.3814039809288</v>
      </c>
      <c r="ES3" s="0" t="n">
        <v>130.009325504884</v>
      </c>
      <c r="ET3" s="0" t="n">
        <v>0.00593973</v>
      </c>
      <c r="EU3" s="52" t="n">
        <v>48.6302853384186</v>
      </c>
      <c r="EV3" s="32" t="n">
        <v>54.0117794855082</v>
      </c>
      <c r="EW3" s="32" t="n">
        <v>26.3814039809288</v>
      </c>
      <c r="EX3" s="32" t="n">
        <v>130.009325504884</v>
      </c>
      <c r="EY3" s="32" t="n">
        <v>0.00593973</v>
      </c>
      <c r="EZ3" s="0" t="n">
        <v>33.0949929839487</v>
      </c>
      <c r="FA3" s="0" t="n">
        <v>79.3657291086278</v>
      </c>
      <c r="FB3" s="0" t="n">
        <v>26.3814039809288</v>
      </c>
      <c r="FC3" s="0" t="n">
        <v>130.009325504884</v>
      </c>
      <c r="FD3" s="0" t="n">
        <v>0.00593973</v>
      </c>
    </row>
    <row r="4" customFormat="false" ht="15" hidden="false" customHeight="false" outlineLevel="0" collapsed="false">
      <c r="A4" s="32" t="n">
        <v>5.35934151063817</v>
      </c>
      <c r="B4" s="32" t="n">
        <v>4.17</v>
      </c>
      <c r="C4" s="32" t="n">
        <v>22.2222222222222</v>
      </c>
      <c r="D4" s="32" t="n">
        <v>130.009325504884</v>
      </c>
      <c r="E4" s="56" t="n">
        <v>0.00593973</v>
      </c>
      <c r="F4" s="32" t="n">
        <v>5.65013530042187</v>
      </c>
      <c r="G4" s="32" t="n">
        <v>4.92</v>
      </c>
      <c r="H4" s="32" t="n">
        <v>37.8548895899054</v>
      </c>
      <c r="I4" s="32" t="n">
        <v>68.0016224983599</v>
      </c>
      <c r="J4" s="56" t="n">
        <v>3.82238500207701</v>
      </c>
      <c r="K4" s="52" t="n">
        <v>6.22503395597237</v>
      </c>
      <c r="L4" s="32" t="n">
        <v>6.23</v>
      </c>
      <c r="M4" s="32" t="n">
        <v>268.954188111886</v>
      </c>
      <c r="N4" s="32" t="n">
        <v>130.009325504884</v>
      </c>
      <c r="O4" s="56" t="n">
        <v>0.00593973</v>
      </c>
      <c r="P4" s="52" t="n">
        <v>15.9091826610512</v>
      </c>
      <c r="Q4" s="32" t="n">
        <v>6.003937017</v>
      </c>
      <c r="R4" s="32" t="n">
        <v>3.6111947035811</v>
      </c>
      <c r="S4" s="32" t="n">
        <v>68.0016224983599</v>
      </c>
      <c r="T4" s="32" t="n">
        <v>3.82238500207701</v>
      </c>
      <c r="U4" s="52" t="n">
        <v>11.2541428879175</v>
      </c>
      <c r="V4" s="32" t="n">
        <v>8.005249356</v>
      </c>
      <c r="W4" s="32" t="n">
        <v>61.1518134007684</v>
      </c>
      <c r="X4" s="32" t="n">
        <v>68.0016224983599</v>
      </c>
      <c r="Y4" s="32" t="n">
        <v>3.82238500207701</v>
      </c>
      <c r="Z4" s="52" t="n">
        <v>13.5536563152052</v>
      </c>
      <c r="AA4" s="32" t="n">
        <v>8.20209975</v>
      </c>
      <c r="AB4" s="32" t="n">
        <v>17.0343564041609</v>
      </c>
      <c r="AC4" s="32" t="n">
        <v>130.009325504884</v>
      </c>
      <c r="AD4" s="32" t="n">
        <v>0.00593973</v>
      </c>
      <c r="AE4" s="52" t="n">
        <v>13.5536563152052</v>
      </c>
      <c r="AF4" s="0" t="n">
        <v>8.20209975</v>
      </c>
      <c r="AG4" s="0" t="n">
        <v>14.3248841738547</v>
      </c>
      <c r="AH4" s="0" t="n">
        <v>68.0020357347871</v>
      </c>
      <c r="AI4" s="0" t="n">
        <v>3.9836139795159</v>
      </c>
      <c r="AJ4" s="52" t="n">
        <v>13.5605984941299</v>
      </c>
      <c r="AK4" s="32" t="n">
        <v>8.2</v>
      </c>
      <c r="AL4" s="32" t="n">
        <v>45.4249504110958</v>
      </c>
      <c r="AM4" s="32" t="n">
        <v>68.0016224983599</v>
      </c>
      <c r="AN4" s="32" t="n">
        <v>3.82238500207701</v>
      </c>
      <c r="AO4" s="52" t="n">
        <v>13.5536563152052</v>
      </c>
      <c r="AP4" s="32" t="n">
        <v>8.20209975</v>
      </c>
      <c r="AQ4" s="32" t="n">
        <v>42.5858910104023</v>
      </c>
      <c r="AR4" s="32" t="n">
        <v>68.0016224983599</v>
      </c>
      <c r="AS4" s="32" t="n">
        <v>3.82238500207701</v>
      </c>
      <c r="AT4" s="52" t="n">
        <v>17.1814863902641</v>
      </c>
      <c r="AU4" s="32" t="n">
        <v>8.005249356</v>
      </c>
      <c r="AV4" s="32" t="n">
        <v>39.9483660574767</v>
      </c>
      <c r="AW4" s="32" t="n">
        <v>130.009325504884</v>
      </c>
      <c r="AX4" s="32" t="n">
        <v>0.00593973</v>
      </c>
      <c r="AY4" s="52" t="n">
        <v>17.2040417225655</v>
      </c>
      <c r="AZ4" s="32" t="n">
        <v>8</v>
      </c>
      <c r="BA4" s="32" t="n">
        <v>41.3793103448276</v>
      </c>
      <c r="BB4" s="32" t="n">
        <v>68.0020357347871</v>
      </c>
      <c r="BC4" s="32" t="n">
        <v>3.9836139795159</v>
      </c>
      <c r="BD4" s="52" t="n">
        <v>18.1267374440231</v>
      </c>
      <c r="BE4" s="32" t="n">
        <v>8.005249356</v>
      </c>
      <c r="BF4" s="32" t="n">
        <v>23.7999808958684</v>
      </c>
      <c r="BG4" s="32" t="n">
        <v>68.0016224983599</v>
      </c>
      <c r="BH4" s="32" t="n">
        <v>3.82238500207701</v>
      </c>
      <c r="BI4" s="52" t="n">
        <v>18.1267374440231</v>
      </c>
      <c r="BJ4" s="32" t="n">
        <v>8.005249356</v>
      </c>
      <c r="BK4" s="32" t="n">
        <v>67.7462487000446</v>
      </c>
      <c r="BL4" s="32" t="n">
        <v>68.0016224983599</v>
      </c>
      <c r="BM4" s="32" t="n">
        <v>3.82238500207701</v>
      </c>
      <c r="BN4" s="52" t="n">
        <v>13.6149226735475</v>
      </c>
      <c r="BO4" s="0" t="n">
        <v>8</v>
      </c>
      <c r="BP4" s="0" t="n">
        <v>5.55723455150711</v>
      </c>
      <c r="BQ4" s="0" t="n">
        <v>68.0020357347871</v>
      </c>
      <c r="BR4" s="0" t="n">
        <v>3.9836139795159</v>
      </c>
      <c r="BS4" s="52" t="n">
        <v>18.0895587319299</v>
      </c>
      <c r="BT4" s="32" t="n">
        <v>8.2</v>
      </c>
      <c r="BU4" s="32" t="n">
        <v>21.8496027241771</v>
      </c>
      <c r="BV4" s="32" t="n">
        <v>68.0016224983599</v>
      </c>
      <c r="BW4" s="32" t="n">
        <v>3.82238500207701</v>
      </c>
      <c r="BX4" s="52" t="n">
        <v>18.150533673133</v>
      </c>
      <c r="BY4" s="32" t="n">
        <v>8</v>
      </c>
      <c r="BZ4" s="32" t="n">
        <v>43.1013578963007</v>
      </c>
      <c r="CA4" s="32" t="n">
        <v>68.0016224983599</v>
      </c>
      <c r="CB4" s="32" t="n">
        <v>3.82238500207701</v>
      </c>
      <c r="CC4" s="52" t="n">
        <v>20.3304844728077</v>
      </c>
      <c r="CD4" s="0" t="n">
        <v>8.20209975</v>
      </c>
      <c r="CE4" s="0" t="n">
        <v>13.9277367589951</v>
      </c>
      <c r="CF4" s="0" t="n">
        <v>130.009325504884</v>
      </c>
      <c r="CG4" s="0" t="n">
        <v>0.00593973</v>
      </c>
      <c r="CH4" s="52" t="n">
        <v>20.9948068806424</v>
      </c>
      <c r="CI4" s="0" t="n">
        <v>8.005249356</v>
      </c>
      <c r="CJ4" s="0" t="n">
        <v>34.3054885591864</v>
      </c>
      <c r="CK4" s="0" t="n">
        <v>68.0016224983599</v>
      </c>
      <c r="CL4" s="0" t="n">
        <v>3.82238500207701</v>
      </c>
      <c r="CM4" s="52" t="n">
        <v>21.0223682240001</v>
      </c>
      <c r="CN4" s="0" t="n">
        <v>8</v>
      </c>
      <c r="CO4" s="0" t="n">
        <v>9.04030102908499</v>
      </c>
      <c r="CP4" s="0" t="n">
        <v>68.0020357347871</v>
      </c>
      <c r="CQ4" s="0" t="n">
        <v>3.9836139795159</v>
      </c>
      <c r="CR4" s="52" t="n">
        <v>23.718898551609</v>
      </c>
      <c r="CS4" s="32" t="n">
        <v>8.20209975</v>
      </c>
      <c r="CT4" s="32" t="n">
        <v>37.9660577036002</v>
      </c>
      <c r="CU4" s="32" t="n">
        <v>130.009325504884</v>
      </c>
      <c r="CV4" s="32" t="n">
        <v>0.00593973</v>
      </c>
      <c r="CW4" s="52" t="n">
        <v>26.1161667841766</v>
      </c>
      <c r="CX4" s="32" t="n">
        <v>8</v>
      </c>
      <c r="CY4" s="32" t="n">
        <v>34.0733092410945</v>
      </c>
      <c r="CZ4" s="32" t="n">
        <v>68.0016224983599</v>
      </c>
      <c r="DA4" s="32" t="n">
        <v>3.82238500207701</v>
      </c>
      <c r="DB4" s="52" t="n">
        <v>26.0819272240921</v>
      </c>
      <c r="DC4" s="32" t="n">
        <v>8.005249356</v>
      </c>
      <c r="DD4" s="32" t="n">
        <v>21.0635002581311</v>
      </c>
      <c r="DE4" s="32" t="n">
        <v>68.0016224983599</v>
      </c>
      <c r="DF4" s="32" t="n">
        <v>3.82238500207701</v>
      </c>
      <c r="DG4" s="52" t="n">
        <v>27.1073126304103</v>
      </c>
      <c r="DH4" s="32" t="n">
        <v>8.20209975</v>
      </c>
      <c r="DI4" s="32" t="n">
        <v>14.1952970034674</v>
      </c>
      <c r="DJ4" s="32" t="n">
        <v>68.0016224983599</v>
      </c>
      <c r="DK4" s="32" t="n">
        <v>3.82238500207701</v>
      </c>
      <c r="DL4" s="52" t="n">
        <v>26.0819272240921</v>
      </c>
      <c r="DM4" s="32" t="n">
        <v>8.005249356</v>
      </c>
      <c r="DN4" s="32" t="n">
        <v>1.50224293192214</v>
      </c>
      <c r="DO4" s="32" t="n">
        <v>68.0020357347871</v>
      </c>
      <c r="DP4" s="32" t="n">
        <v>3.9836139795159</v>
      </c>
      <c r="DQ4" s="0" t="n">
        <v>27.1073126304103</v>
      </c>
      <c r="DR4" s="0" t="n">
        <v>8.20209975</v>
      </c>
      <c r="DS4" s="0" t="n">
        <v>14.1952970034674</v>
      </c>
      <c r="DT4" s="0" t="n">
        <v>68.0016224983599</v>
      </c>
      <c r="DU4" s="0" t="n">
        <v>3.82238500207701</v>
      </c>
      <c r="DV4" s="52" t="n">
        <v>31.0478615350086</v>
      </c>
      <c r="DW4" s="32" t="n">
        <v>8.005249356</v>
      </c>
      <c r="DX4" s="32" t="n">
        <v>12.3853894345698</v>
      </c>
      <c r="DY4" s="32" t="n">
        <v>130.009325504884</v>
      </c>
      <c r="DZ4" s="32" t="n">
        <v>0.00593973</v>
      </c>
      <c r="EA4" s="52" t="n">
        <v>31.0478615350086</v>
      </c>
      <c r="EB4" s="32" t="n">
        <v>8.005249356</v>
      </c>
      <c r="EC4" s="32" t="n">
        <v>46.8384074941452</v>
      </c>
      <c r="ED4" s="32" t="n">
        <v>130.009325504884</v>
      </c>
      <c r="EE4" s="32" t="n">
        <v>0.00593973</v>
      </c>
      <c r="EF4" s="52" t="n">
        <v>40.6609689456155</v>
      </c>
      <c r="EG4" s="32" t="n">
        <v>8.20209975</v>
      </c>
      <c r="EH4" s="32" t="n">
        <v>30.2833002740639</v>
      </c>
      <c r="EI4" s="32" t="n">
        <v>130.009325504884</v>
      </c>
      <c r="EJ4" s="32" t="n">
        <v>0.00593973</v>
      </c>
      <c r="EK4" s="52" t="n">
        <v>49.2660740035724</v>
      </c>
      <c r="EL4" s="0" t="n">
        <v>27.1177735059319</v>
      </c>
      <c r="EM4" s="0" t="n">
        <v>63.5294245197161</v>
      </c>
      <c r="EN4" s="0" t="n">
        <v>130.009325504884</v>
      </c>
      <c r="EO4" s="0" t="n">
        <v>0.00593973</v>
      </c>
      <c r="EP4" s="0" t="n">
        <v>23.7961378757298</v>
      </c>
      <c r="EQ4" s="0" t="n">
        <v>56.1429860312735</v>
      </c>
      <c r="ER4" s="0" t="n">
        <v>63.5294245197161</v>
      </c>
      <c r="ES4" s="0" t="n">
        <v>130.009325504884</v>
      </c>
      <c r="ET4" s="0" t="n">
        <v>0.00593973</v>
      </c>
      <c r="EU4" s="52" t="n">
        <v>40.437488324458</v>
      </c>
      <c r="EV4" s="32" t="n">
        <v>64.9547822293241</v>
      </c>
      <c r="EW4" s="32" t="n">
        <v>67.2119699042142</v>
      </c>
      <c r="EX4" s="32" t="n">
        <v>68.0016224983599</v>
      </c>
      <c r="EY4" s="32" t="n">
        <v>3.82238500207701</v>
      </c>
      <c r="EZ4" s="0" t="n">
        <v>30.5005588902799</v>
      </c>
      <c r="FA4" s="0" t="n">
        <v>86.116725187389</v>
      </c>
      <c r="FB4" s="0" t="n">
        <v>67.2119699042142</v>
      </c>
      <c r="FC4" s="0" t="n">
        <v>68.0016224983599</v>
      </c>
      <c r="FD4" s="0" t="n">
        <v>3.82238500207701</v>
      </c>
    </row>
    <row r="5" customFormat="false" ht="15" hidden="false" customHeight="false" outlineLevel="0" collapsed="false">
      <c r="A5" s="32" t="n">
        <v>4.2376549466284</v>
      </c>
      <c r="B5" s="32" t="n">
        <v>3.28</v>
      </c>
      <c r="C5" s="32" t="n">
        <v>699.596122543467</v>
      </c>
      <c r="D5" s="32" t="n">
        <v>130.009325504884</v>
      </c>
      <c r="E5" s="56" t="n">
        <v>0.00593973</v>
      </c>
      <c r="F5" s="32" t="n">
        <v>6.22503395597237</v>
      </c>
      <c r="G5" s="32" t="n">
        <v>6.23</v>
      </c>
      <c r="H5" s="32" t="n">
        <v>8.57142857142857</v>
      </c>
      <c r="I5" s="32" t="n">
        <v>130.009325504884</v>
      </c>
      <c r="J5" s="56" t="n">
        <v>0.00593973</v>
      </c>
      <c r="K5" s="52" t="n">
        <v>6.22503395597237</v>
      </c>
      <c r="L5" s="32" t="n">
        <v>6.23</v>
      </c>
      <c r="M5" s="32" t="n">
        <v>178.151260504202</v>
      </c>
      <c r="N5" s="32" t="n">
        <v>130.009325504884</v>
      </c>
      <c r="O5" s="56" t="n">
        <v>0.00593973</v>
      </c>
      <c r="P5" s="52" t="n">
        <v>15.9091826610512</v>
      </c>
      <c r="Q5" s="32" t="n">
        <v>6.003937017</v>
      </c>
      <c r="R5" s="32" t="n">
        <v>54.1679205537165</v>
      </c>
      <c r="S5" s="32" t="n">
        <v>130.009325504884</v>
      </c>
      <c r="T5" s="32" t="n">
        <v>0.00593973</v>
      </c>
      <c r="U5" s="52" t="n">
        <v>9.99614148362858</v>
      </c>
      <c r="V5" s="32" t="n">
        <v>8</v>
      </c>
      <c r="W5" s="32" t="n">
        <v>28.3247909360669</v>
      </c>
      <c r="X5" s="32" t="n">
        <v>68.0016224983599</v>
      </c>
      <c r="Y5" s="32" t="n">
        <v>3.82238500207701</v>
      </c>
      <c r="Z5" s="52" t="n">
        <v>13.5536563152052</v>
      </c>
      <c r="AA5" s="32" t="n">
        <v>8.20209975</v>
      </c>
      <c r="AB5" s="32" t="n">
        <v>6.81374256166437</v>
      </c>
      <c r="AC5" s="32" t="n">
        <v>130.009325504884</v>
      </c>
      <c r="AD5" s="32" t="n">
        <v>0.00593973</v>
      </c>
      <c r="AE5" s="52" t="n">
        <v>13.5536563152052</v>
      </c>
      <c r="AF5" s="0" t="n">
        <v>8.20209975</v>
      </c>
      <c r="AG5" s="0" t="n">
        <v>3.47500870644883</v>
      </c>
      <c r="AH5" s="0" t="n">
        <v>68.0020357347871</v>
      </c>
      <c r="AI5" s="0" t="n">
        <v>3.9836139795159</v>
      </c>
      <c r="AJ5" s="52" t="n">
        <v>13.4960907806835</v>
      </c>
      <c r="AK5" s="32" t="n">
        <v>8.20209975</v>
      </c>
      <c r="AL5" s="32" t="n">
        <v>34.4973048980548</v>
      </c>
      <c r="AM5" s="32" t="n">
        <v>130.009325504884</v>
      </c>
      <c r="AN5" s="32" t="n">
        <v>0.00593973</v>
      </c>
      <c r="AO5" s="52" t="n">
        <v>13.7167073568361</v>
      </c>
      <c r="AP5" s="32" t="n">
        <v>8.20209975</v>
      </c>
      <c r="AQ5" s="32" t="n">
        <v>29.0329768648305</v>
      </c>
      <c r="AR5" s="32" t="n">
        <v>130.009325504884</v>
      </c>
      <c r="AS5" s="32" t="n">
        <v>0.00593973</v>
      </c>
      <c r="AT5" s="52" t="n">
        <v>17.1814863902641</v>
      </c>
      <c r="AU5" s="32" t="n">
        <v>8.005249356</v>
      </c>
      <c r="AV5" s="32" t="n">
        <v>51.2621359223301</v>
      </c>
      <c r="AW5" s="32" t="n">
        <v>68.0016224983599</v>
      </c>
      <c r="AX5" s="32" t="n">
        <v>3.82238500207701</v>
      </c>
      <c r="AY5" s="52" t="n">
        <v>17.2040417225655</v>
      </c>
      <c r="AZ5" s="32" t="n">
        <v>8</v>
      </c>
      <c r="BA5" s="32" t="n">
        <v>18.8087774294671</v>
      </c>
      <c r="BB5" s="32" t="n">
        <v>68.0020357347871</v>
      </c>
      <c r="BC5" s="32" t="n">
        <v>3.9836139795159</v>
      </c>
      <c r="BD5" s="52" t="n">
        <v>18.3125560272407</v>
      </c>
      <c r="BE5" s="32" t="n">
        <v>8.005249356</v>
      </c>
      <c r="BF5" s="32" t="n">
        <v>123.529411764706</v>
      </c>
      <c r="BG5" s="32" t="n">
        <v>130.009325504884</v>
      </c>
      <c r="BH5" s="32" t="n">
        <v>0.00593973</v>
      </c>
      <c r="BI5" s="52" t="n">
        <v>18.1267374440231</v>
      </c>
      <c r="BJ5" s="32" t="n">
        <v>8.005249356</v>
      </c>
      <c r="BK5" s="32" t="n">
        <v>20.0224931946696</v>
      </c>
      <c r="BL5" s="32" t="n">
        <v>130.009325504884</v>
      </c>
      <c r="BM5" s="32" t="n">
        <v>0.00593973</v>
      </c>
      <c r="BN5" s="52" t="n">
        <v>18.150533673133</v>
      </c>
      <c r="BO5" s="0" t="n">
        <v>8</v>
      </c>
      <c r="BP5" s="0" t="n">
        <v>3.35577872449779</v>
      </c>
      <c r="BQ5" s="0" t="n">
        <v>68.0020357347871</v>
      </c>
      <c r="BR5" s="0" t="n">
        <v>3.9836139795159</v>
      </c>
      <c r="BS5" s="52" t="n">
        <v>19.4078623195053</v>
      </c>
      <c r="BT5" s="32" t="n">
        <v>8.005249356</v>
      </c>
      <c r="BU5" s="32" t="n">
        <v>18.8276975416783</v>
      </c>
      <c r="BV5" s="32" t="n">
        <v>68.0016224983599</v>
      </c>
      <c r="BW5" s="32" t="n">
        <v>3.82238500207701</v>
      </c>
      <c r="BX5" s="52" t="n">
        <v>19.9768711375929</v>
      </c>
      <c r="BY5" s="32" t="n">
        <v>8.005249356</v>
      </c>
      <c r="BZ5" s="32" t="n">
        <v>34.8125710264613</v>
      </c>
      <c r="CA5" s="32" t="n">
        <v>68.0016224983599</v>
      </c>
      <c r="CB5" s="32" t="n">
        <v>3.82238500207701</v>
      </c>
      <c r="CC5" s="52" t="n">
        <v>20.3304844728077</v>
      </c>
      <c r="CD5" s="0" t="n">
        <v>8.20209975</v>
      </c>
      <c r="CE5" s="0" t="n">
        <v>10.99984806882</v>
      </c>
      <c r="CF5" s="0" t="n">
        <v>68.0020357347871</v>
      </c>
      <c r="CG5" s="0" t="n">
        <v>3.9836139795159</v>
      </c>
      <c r="CH5" s="52" t="n">
        <v>21.3426377242422</v>
      </c>
      <c r="CI5" s="0" t="n">
        <v>8.005249356</v>
      </c>
      <c r="CJ5" s="0" t="n">
        <v>90.8499008221916</v>
      </c>
      <c r="CK5" s="0" t="n">
        <v>68.0016224983599</v>
      </c>
      <c r="CL5" s="0" t="n">
        <v>3.82238500207701</v>
      </c>
      <c r="CM5" s="52" t="n">
        <v>21.0223682240001</v>
      </c>
      <c r="CN5" s="0" t="n">
        <v>8</v>
      </c>
      <c r="CO5" s="0" t="n">
        <v>9.04030102908499</v>
      </c>
      <c r="CP5" s="0" t="n">
        <v>68.0020357347871</v>
      </c>
      <c r="CQ5" s="0" t="n">
        <v>3.9836139795159</v>
      </c>
      <c r="CR5" s="52" t="n">
        <v>26.1161667841766</v>
      </c>
      <c r="CS5" s="32" t="n">
        <v>8</v>
      </c>
      <c r="CT5" s="32" t="n">
        <v>31.1437086724442</v>
      </c>
      <c r="CU5" s="32" t="n">
        <v>68.0016224983599</v>
      </c>
      <c r="CV5" s="32" t="n">
        <v>3.82238500207701</v>
      </c>
      <c r="CW5" s="52" t="n">
        <v>26.1161667841766</v>
      </c>
      <c r="CX5" s="32" t="n">
        <v>8</v>
      </c>
      <c r="CY5" s="32" t="n">
        <v>34.0733092410945</v>
      </c>
      <c r="CZ5" s="32" t="n">
        <v>68.0016224983599</v>
      </c>
      <c r="DA5" s="32" t="n">
        <v>3.82238500207701</v>
      </c>
      <c r="DB5" s="52" t="n">
        <v>26.0819272240921</v>
      </c>
      <c r="DC5" s="32" t="n">
        <v>8.005249356</v>
      </c>
      <c r="DD5" s="32" t="n">
        <v>21.1461022612287</v>
      </c>
      <c r="DE5" s="32" t="n">
        <v>68.0016224983599</v>
      </c>
      <c r="DF5" s="32" t="n">
        <v>3.82238500207701</v>
      </c>
      <c r="DG5" s="52" t="n">
        <v>27.1073126304103</v>
      </c>
      <c r="DH5" s="32" t="n">
        <v>8.20209975</v>
      </c>
      <c r="DI5" s="32" t="n">
        <v>14.1952970034674</v>
      </c>
      <c r="DJ5" s="32" t="n">
        <v>68.0016224983599</v>
      </c>
      <c r="DK5" s="32" t="n">
        <v>3.82238500207701</v>
      </c>
      <c r="DL5" s="52" t="n">
        <v>26.0819272240921</v>
      </c>
      <c r="DM5" s="32" t="n">
        <v>8.005249356</v>
      </c>
      <c r="DN5" s="32" t="n">
        <v>19.6141971636173</v>
      </c>
      <c r="DO5" s="32" t="n">
        <v>130.009325504884</v>
      </c>
      <c r="DP5" s="32" t="n">
        <v>0.00593973</v>
      </c>
      <c r="DQ5" s="0" t="n">
        <v>27.1073126304103</v>
      </c>
      <c r="DR5" s="0" t="n">
        <v>8.20209975</v>
      </c>
      <c r="DS5" s="0" t="n">
        <v>14.1952970034674</v>
      </c>
      <c r="DT5" s="0" t="n">
        <v>68.0016224983599</v>
      </c>
      <c r="DU5" s="0" t="n">
        <v>3.82238500207701</v>
      </c>
      <c r="DV5" s="52" t="n">
        <v>30.7273918045318</v>
      </c>
      <c r="DW5" s="32" t="n">
        <v>8.005249356</v>
      </c>
      <c r="DX5" s="32" t="n">
        <v>10.5170902716915</v>
      </c>
      <c r="DY5" s="32" t="n">
        <v>68.0016224983599</v>
      </c>
      <c r="DZ5" s="32" t="n">
        <v>3.82238500207701</v>
      </c>
      <c r="EA5" s="52" t="n">
        <v>31.0478615350086</v>
      </c>
      <c r="EB5" s="32" t="n">
        <v>8.005249356</v>
      </c>
      <c r="EC5" s="32" t="n">
        <v>46.8384074941452</v>
      </c>
      <c r="ED5" s="32" t="n">
        <v>130.009325504884</v>
      </c>
      <c r="EE5" s="32" t="n">
        <v>0.00593973</v>
      </c>
      <c r="EF5" s="52" t="n">
        <v>40.6609689456155</v>
      </c>
      <c r="EG5" s="32" t="n">
        <v>8.20209975</v>
      </c>
      <c r="EH5" s="32" t="n">
        <v>37.8541253425798</v>
      </c>
      <c r="EI5" s="32" t="n">
        <v>68.0016224983599</v>
      </c>
      <c r="EJ5" s="32" t="n">
        <v>3.82238500207701</v>
      </c>
      <c r="EK5" s="52" t="n">
        <v>47.6260268069993</v>
      </c>
      <c r="EL5" s="0" t="n">
        <v>28.0515996383518</v>
      </c>
      <c r="EM5" s="0" t="n">
        <v>77.8286456770203</v>
      </c>
      <c r="EN5" s="0" t="n">
        <v>130.068048394553</v>
      </c>
      <c r="EO5" s="0" t="n">
        <v>0.00975711049</v>
      </c>
      <c r="EP5" s="0" t="n">
        <v>24.0515854607047</v>
      </c>
      <c r="EQ5" s="0" t="n">
        <v>55.5467014238243</v>
      </c>
      <c r="ER5" s="0" t="n">
        <v>63.529424519716</v>
      </c>
      <c r="ES5" s="0" t="n">
        <v>130.009325504884</v>
      </c>
      <c r="ET5" s="0" t="n">
        <v>0.00593973</v>
      </c>
      <c r="EZ5" s="0" t="n">
        <v>35.5817863997902</v>
      </c>
      <c r="FA5" s="0" t="n">
        <v>73.8188976377953</v>
      </c>
      <c r="FB5" s="0" t="n">
        <v>166.084326157926</v>
      </c>
      <c r="FC5" s="0" t="n">
        <v>68.0016224983599</v>
      </c>
      <c r="FD5" s="0" t="n">
        <v>3.82238500207701</v>
      </c>
    </row>
    <row r="6" customFormat="false" ht="15" hidden="false" customHeight="false" outlineLevel="0" collapsed="false">
      <c r="A6" s="32" t="n">
        <v>4.2376549466284</v>
      </c>
      <c r="B6" s="32" t="n">
        <v>3.28</v>
      </c>
      <c r="C6" s="32" t="n">
        <v>699.596122543467</v>
      </c>
      <c r="D6" s="32" t="n">
        <v>130.009325504884</v>
      </c>
      <c r="E6" s="56" t="n">
        <v>0.00593973</v>
      </c>
      <c r="F6" s="32" t="n">
        <v>11.8170779716856</v>
      </c>
      <c r="G6" s="32" t="n">
        <v>4.166666673</v>
      </c>
      <c r="H6" s="32" t="n">
        <v>10.0944673906643</v>
      </c>
      <c r="I6" s="32" t="n">
        <v>130.009325504884</v>
      </c>
      <c r="J6" s="56" t="n">
        <v>0.00593973</v>
      </c>
      <c r="K6" s="52" t="n">
        <v>11.1033112232952</v>
      </c>
      <c r="L6" s="32" t="n">
        <v>6.23359581</v>
      </c>
      <c r="M6" s="32" t="n">
        <v>24</v>
      </c>
      <c r="N6" s="32" t="n">
        <v>68.0016224983599</v>
      </c>
      <c r="O6" s="56" t="n">
        <v>3.82238500207701</v>
      </c>
      <c r="P6" s="52" t="n">
        <v>15.9091826610512</v>
      </c>
      <c r="Q6" s="32" t="n">
        <v>6.003937017</v>
      </c>
      <c r="R6" s="32" t="n">
        <v>68.6126993680409</v>
      </c>
      <c r="S6" s="32" t="n">
        <v>68.0016224983599</v>
      </c>
      <c r="T6" s="32" t="n">
        <v>3.82238500207701</v>
      </c>
      <c r="U6" s="52" t="n">
        <v>17.5991035948821</v>
      </c>
      <c r="V6" s="32" t="n">
        <v>6.23359581</v>
      </c>
      <c r="W6" s="32" t="n">
        <v>63.663363742379</v>
      </c>
      <c r="X6" s="32" t="n">
        <v>68.0020357347871</v>
      </c>
      <c r="Y6" s="32" t="n">
        <v>3.9836139795159</v>
      </c>
      <c r="Z6" s="52" t="n">
        <v>13.5536563152052</v>
      </c>
      <c r="AA6" s="32" t="n">
        <v>8.20209975</v>
      </c>
      <c r="AB6" s="32" t="n">
        <v>50.8759444604273</v>
      </c>
      <c r="AC6" s="32" t="n">
        <v>130.009325504884</v>
      </c>
      <c r="AD6" s="32" t="n">
        <v>0.00593973</v>
      </c>
      <c r="AE6" s="52" t="n">
        <v>13.5536563152052</v>
      </c>
      <c r="AF6" s="0" t="n">
        <v>8.20209975</v>
      </c>
      <c r="AG6" s="0" t="n">
        <v>6.81374256166437</v>
      </c>
      <c r="AH6" s="0" t="n">
        <v>68.0020357347871</v>
      </c>
      <c r="AI6" s="0" t="n">
        <v>3.9836139795159</v>
      </c>
      <c r="AJ6" s="52" t="n">
        <v>13.5536563152052</v>
      </c>
      <c r="AK6" s="32" t="n">
        <v>8.20209975</v>
      </c>
      <c r="AL6" s="32" t="n">
        <v>2.27124752055479</v>
      </c>
      <c r="AM6" s="32" t="n">
        <v>68.0020357347871</v>
      </c>
      <c r="AN6" s="32" t="n">
        <v>3.9836139795159</v>
      </c>
      <c r="AO6" s="52" t="n">
        <v>13.2652129684308</v>
      </c>
      <c r="AP6" s="32" t="n">
        <v>8.20209975</v>
      </c>
      <c r="AQ6" s="32" t="n">
        <v>16.3915437446822</v>
      </c>
      <c r="AR6" s="32" t="n">
        <v>68.0016224983599</v>
      </c>
      <c r="AS6" s="32" t="n">
        <v>3.82238500207701</v>
      </c>
      <c r="AT6" s="52" t="n">
        <v>17.2040417225655</v>
      </c>
      <c r="AU6" s="32" t="n">
        <v>8</v>
      </c>
      <c r="AV6" s="32" t="n">
        <v>21.6300940438871</v>
      </c>
      <c r="AW6" s="32" t="n">
        <v>68.0016224983599</v>
      </c>
      <c r="AX6" s="32" t="n">
        <v>3.82238500207701</v>
      </c>
      <c r="AY6" s="52" t="n">
        <v>17.2040417225655</v>
      </c>
      <c r="AZ6" s="32" t="n">
        <v>8</v>
      </c>
      <c r="BA6" s="32" t="n">
        <v>4.60392609800485</v>
      </c>
      <c r="BB6" s="32" t="n">
        <v>68.0020357347871</v>
      </c>
      <c r="BC6" s="32" t="n">
        <v>3.9836139795159</v>
      </c>
      <c r="BD6" s="52" t="n">
        <v>17.1814863902641</v>
      </c>
      <c r="BE6" s="32" t="n">
        <v>8.005249356</v>
      </c>
      <c r="BF6" s="32" t="n">
        <v>16.9278996865204</v>
      </c>
      <c r="BG6" s="32" t="n">
        <v>130.009325504884</v>
      </c>
      <c r="BH6" s="32" t="n">
        <v>0.00593973</v>
      </c>
      <c r="BI6" s="52" t="n">
        <v>18.1267374440231</v>
      </c>
      <c r="BJ6" s="32" t="n">
        <v>8.005249356</v>
      </c>
      <c r="BK6" s="32" t="n">
        <v>29.2397660818713</v>
      </c>
      <c r="BL6" s="32" t="n">
        <v>68.0016224983599</v>
      </c>
      <c r="BM6" s="32" t="n">
        <v>3.82238500207701</v>
      </c>
      <c r="BN6" s="52" t="n">
        <v>18.150533673133</v>
      </c>
      <c r="BO6" s="0" t="n">
        <v>8</v>
      </c>
      <c r="BP6" s="0" t="n">
        <v>3.35577872449779</v>
      </c>
      <c r="BQ6" s="0" t="n">
        <v>68.0020357347871</v>
      </c>
      <c r="BR6" s="0" t="n">
        <v>3.9836139795159</v>
      </c>
      <c r="BS6" s="52" t="n">
        <v>19.4078623195053</v>
      </c>
      <c r="BT6" s="32" t="n">
        <v>8.005249356</v>
      </c>
      <c r="BU6" s="32" t="n">
        <v>18.8276975416783</v>
      </c>
      <c r="BV6" s="32" t="n">
        <v>68.0016224983599</v>
      </c>
      <c r="BW6" s="32" t="n">
        <v>3.82238500207701</v>
      </c>
      <c r="BX6" s="52" t="n">
        <v>19.9768711375929</v>
      </c>
      <c r="BY6" s="32" t="n">
        <v>8.005249356</v>
      </c>
      <c r="BZ6" s="32" t="n">
        <v>34.8125710264613</v>
      </c>
      <c r="CA6" s="32" t="n">
        <v>68.0016224983599</v>
      </c>
      <c r="CB6" s="32" t="n">
        <v>3.82238500207701</v>
      </c>
      <c r="CC6" s="52" t="n">
        <v>20.3304844728077</v>
      </c>
      <c r="CD6" s="0" t="n">
        <v>8.20209975</v>
      </c>
      <c r="CE6" s="0" t="n">
        <v>58.3808088307361</v>
      </c>
      <c r="CF6" s="0" t="n">
        <v>68.0016224983599</v>
      </c>
      <c r="CG6" s="0" t="n">
        <v>3.82238500207701</v>
      </c>
      <c r="CH6" s="52" t="n">
        <v>20.9846164083079</v>
      </c>
      <c r="CI6" s="0" t="n">
        <v>8</v>
      </c>
      <c r="CJ6" s="0" t="n">
        <v>32.6908249807247</v>
      </c>
      <c r="CK6" s="0" t="n">
        <v>68.0016224983599</v>
      </c>
      <c r="CL6" s="0" t="n">
        <v>3.82238500207701</v>
      </c>
      <c r="CM6" s="52" t="n">
        <v>21.0223682240001</v>
      </c>
      <c r="CN6" s="0" t="n">
        <v>8</v>
      </c>
      <c r="CO6" s="0" t="n">
        <v>9.04030102908499</v>
      </c>
      <c r="CP6" s="0" t="n">
        <v>68.0020357347871</v>
      </c>
      <c r="CQ6" s="0" t="n">
        <v>3.9836139795159</v>
      </c>
      <c r="CR6" s="52" t="n">
        <v>26.1161667841766</v>
      </c>
      <c r="CS6" s="32" t="n">
        <v>8</v>
      </c>
      <c r="CT6" s="32" t="n">
        <v>43.1980569444892</v>
      </c>
      <c r="CU6" s="32" t="n">
        <v>130.009325504884</v>
      </c>
      <c r="CV6" s="32" t="n">
        <v>0.00593973</v>
      </c>
      <c r="CW6" s="52" t="n">
        <v>26.1161667841766</v>
      </c>
      <c r="CX6" s="32" t="n">
        <v>8</v>
      </c>
      <c r="CY6" s="32" t="n">
        <v>5.78131130614352</v>
      </c>
      <c r="CZ6" s="32" t="n">
        <v>68.0016224983599</v>
      </c>
      <c r="DA6" s="32" t="n">
        <v>3.82238500207701</v>
      </c>
      <c r="DB6" s="52" t="n">
        <v>26.0819272240921</v>
      </c>
      <c r="DC6" s="32" t="n">
        <v>8.005249356</v>
      </c>
      <c r="DD6" s="32" t="n">
        <v>77.9737653294195</v>
      </c>
      <c r="DE6" s="32" t="n">
        <v>68.0016224983599</v>
      </c>
      <c r="DF6" s="32" t="n">
        <v>3.82238500207701</v>
      </c>
      <c r="DG6" s="52" t="n">
        <v>27.1189383600413</v>
      </c>
      <c r="DH6" s="32" t="n">
        <v>8.2</v>
      </c>
      <c r="DI6" s="32" t="n">
        <v>25.6922332617225</v>
      </c>
      <c r="DJ6" s="32" t="n">
        <v>68.0016224983599</v>
      </c>
      <c r="DK6" s="32" t="n">
        <v>3.82238500207701</v>
      </c>
      <c r="DL6" s="52" t="n">
        <v>26.0819272240921</v>
      </c>
      <c r="DM6" s="32" t="n">
        <v>8.005249356</v>
      </c>
      <c r="DN6" s="32" t="n">
        <v>13.8427479457688</v>
      </c>
      <c r="DO6" s="32" t="n">
        <v>130.009325504884</v>
      </c>
      <c r="DP6" s="32" t="n">
        <v>0.00593973</v>
      </c>
      <c r="DQ6" s="0" t="n">
        <v>27.1189383600413</v>
      </c>
      <c r="DR6" s="0" t="n">
        <v>8.2</v>
      </c>
      <c r="DS6" s="0" t="n">
        <v>99.8296422487223</v>
      </c>
      <c r="DT6" s="0" t="n">
        <v>130.009325504884</v>
      </c>
      <c r="DU6" s="0" t="n">
        <v>0.00593973</v>
      </c>
      <c r="DV6" s="52" t="n">
        <v>31.0886202224855</v>
      </c>
      <c r="DW6" s="32" t="n">
        <v>8</v>
      </c>
      <c r="DX6" s="32" t="n">
        <v>33.8620869112672</v>
      </c>
      <c r="DY6" s="32" t="n">
        <v>68.0016224983599</v>
      </c>
      <c r="DZ6" s="32" t="n">
        <v>3.82238500207701</v>
      </c>
      <c r="EA6" s="52" t="n">
        <v>31.0886202224855</v>
      </c>
      <c r="EB6" s="32" t="n">
        <v>8</v>
      </c>
      <c r="EC6" s="32" t="n">
        <v>45.7975539942753</v>
      </c>
      <c r="ED6" s="32" t="n">
        <v>68.0016224983599</v>
      </c>
      <c r="EE6" s="32" t="n">
        <v>3.82238500207701</v>
      </c>
      <c r="EF6" s="52" t="n">
        <v>37.7023212325544</v>
      </c>
      <c r="EG6" s="32" t="n">
        <v>8.005249356</v>
      </c>
      <c r="EH6" s="32" t="n">
        <v>59.6821802595932</v>
      </c>
      <c r="EI6" s="32" t="n">
        <v>68.0016224983599</v>
      </c>
      <c r="EJ6" s="32" t="n">
        <v>3.82238500207701</v>
      </c>
      <c r="EK6" s="52" t="n">
        <v>47.6736664451315</v>
      </c>
      <c r="EL6" s="0" t="n">
        <v>28.0235680612685</v>
      </c>
      <c r="EM6" s="0" t="n">
        <v>77.8286456770203</v>
      </c>
      <c r="EN6" s="0" t="n">
        <v>130.068048394553</v>
      </c>
      <c r="EO6" s="0" t="n">
        <v>0.00975711049</v>
      </c>
      <c r="EP6" s="0" t="n">
        <v>23.7055412964501</v>
      </c>
      <c r="EQ6" s="0" t="n">
        <v>56.3575503148465</v>
      </c>
      <c r="ER6" s="0" t="n">
        <v>63.5294245197161</v>
      </c>
      <c r="ES6" s="0" t="n">
        <v>130.009325504884</v>
      </c>
      <c r="ET6" s="0" t="n">
        <v>0.00593973</v>
      </c>
    </row>
    <row r="7" customFormat="false" ht="15" hidden="false" customHeight="false" outlineLevel="0" collapsed="false">
      <c r="A7" s="32" t="n">
        <v>4.2376549466284</v>
      </c>
      <c r="B7" s="32" t="n">
        <v>3.28</v>
      </c>
      <c r="C7" s="32" t="n">
        <v>699.596122543467</v>
      </c>
      <c r="D7" s="32" t="n">
        <v>130.009325504884</v>
      </c>
      <c r="E7" s="56" t="n">
        <v>0.00593973</v>
      </c>
      <c r="F7" s="32" t="n">
        <v>11.8549836063919</v>
      </c>
      <c r="G7" s="32" t="n">
        <v>4.16</v>
      </c>
      <c r="H7" s="32" t="n">
        <v>51.6524811359641</v>
      </c>
      <c r="I7" s="32" t="n">
        <v>130.009325504884</v>
      </c>
      <c r="J7" s="56" t="n">
        <v>0.00593973</v>
      </c>
      <c r="K7" s="52" t="n">
        <v>5.87287489217736</v>
      </c>
      <c r="L7" s="32" t="n">
        <v>6.23</v>
      </c>
      <c r="M7" s="32" t="n">
        <v>451.961787401575</v>
      </c>
      <c r="N7" s="32" t="n">
        <v>130.009325504884</v>
      </c>
      <c r="O7" s="56" t="n">
        <v>0.00593973</v>
      </c>
      <c r="P7" s="52" t="n">
        <v>15.9091826610512</v>
      </c>
      <c r="Q7" s="32" t="n">
        <v>6.003937017</v>
      </c>
      <c r="R7" s="32" t="n">
        <v>68.6126993680409</v>
      </c>
      <c r="S7" s="32" t="n">
        <v>68.0016224983599</v>
      </c>
      <c r="T7" s="32" t="n">
        <v>3.82238500207701</v>
      </c>
      <c r="U7" s="52" t="n">
        <v>17.5991035948821</v>
      </c>
      <c r="V7" s="32" t="n">
        <v>6.23359581</v>
      </c>
      <c r="W7" s="32" t="n">
        <v>10.4572958772595</v>
      </c>
      <c r="X7" s="32" t="n">
        <v>68.0020357347871</v>
      </c>
      <c r="Y7" s="32" t="n">
        <v>3.9836139795159</v>
      </c>
      <c r="Z7" s="52" t="n">
        <v>13.5536563152052</v>
      </c>
      <c r="AA7" s="32" t="n">
        <v>8.20209975</v>
      </c>
      <c r="AB7" s="32" t="n">
        <v>19.38131216783</v>
      </c>
      <c r="AC7" s="32" t="n">
        <v>68.0016224983599</v>
      </c>
      <c r="AD7" s="32" t="n">
        <v>3.82238500207701</v>
      </c>
      <c r="AE7" s="52" t="n">
        <v>13.5536563152052</v>
      </c>
      <c r="AF7" s="0" t="n">
        <v>8.20209975</v>
      </c>
      <c r="AG7" s="0" t="n">
        <v>34.1053734334173</v>
      </c>
      <c r="AH7" s="0" t="n">
        <v>68.0020357347871</v>
      </c>
      <c r="AI7" s="0" t="n">
        <v>3.9836139795159</v>
      </c>
      <c r="AJ7" s="52" t="n">
        <v>13.5536563152052</v>
      </c>
      <c r="AK7" s="32" t="n">
        <v>8.20209975</v>
      </c>
      <c r="AL7" s="32" t="n">
        <v>13.6274851233287</v>
      </c>
      <c r="AM7" s="32" t="n">
        <v>68.0016224983599</v>
      </c>
      <c r="AN7" s="32" t="n">
        <v>3.82238500207701</v>
      </c>
      <c r="AO7" s="52" t="n">
        <v>13.5961378326597</v>
      </c>
      <c r="AP7" s="32" t="n">
        <v>8.20209975</v>
      </c>
      <c r="AQ7" s="32" t="n">
        <v>16.9811320754717</v>
      </c>
      <c r="AR7" s="32" t="n">
        <v>130.009325504884</v>
      </c>
      <c r="AS7" s="32" t="n">
        <v>0.00593973</v>
      </c>
      <c r="AT7" s="52" t="n">
        <v>17.2067382808292</v>
      </c>
      <c r="AU7" s="32" t="n">
        <v>8</v>
      </c>
      <c r="AV7" s="32" t="n">
        <v>21.6267042783263</v>
      </c>
      <c r="AW7" s="32" t="n">
        <v>68.0016224983599</v>
      </c>
      <c r="AX7" s="32" t="n">
        <v>3.82238500207701</v>
      </c>
      <c r="AY7" s="52" t="n">
        <v>17.1814863902641</v>
      </c>
      <c r="AZ7" s="32" t="n">
        <v>8.005249356</v>
      </c>
      <c r="BA7" s="32" t="n">
        <v>3.07219301050314</v>
      </c>
      <c r="BB7" s="32" t="n">
        <v>68.0020357347871</v>
      </c>
      <c r="BC7" s="32" t="n">
        <v>3.9836139795159</v>
      </c>
      <c r="BD7" s="52" t="n">
        <v>17.1814863902641</v>
      </c>
      <c r="BE7" s="32" t="n">
        <v>8.005249356</v>
      </c>
      <c r="BF7" s="32" t="n">
        <v>65.8307210031348</v>
      </c>
      <c r="BG7" s="32" t="n">
        <v>68.0016224983599</v>
      </c>
      <c r="BH7" s="32" t="n">
        <v>3.82238500207701</v>
      </c>
      <c r="BI7" s="52" t="n">
        <v>18.150533673133</v>
      </c>
      <c r="BJ7" s="32" t="n">
        <v>8</v>
      </c>
      <c r="BK7" s="32" t="n">
        <v>73.697221809538</v>
      </c>
      <c r="BL7" s="32" t="n">
        <v>68.0016224983599</v>
      </c>
      <c r="BM7" s="32" t="n">
        <v>3.82238500207701</v>
      </c>
      <c r="BN7" s="52" t="n">
        <v>18.150533673133</v>
      </c>
      <c r="BO7" s="0" t="n">
        <v>8</v>
      </c>
      <c r="BP7" s="0" t="n">
        <v>3.35577872449779</v>
      </c>
      <c r="BQ7" s="0" t="n">
        <v>68.0020357347871</v>
      </c>
      <c r="BR7" s="0" t="n">
        <v>3.9836139795159</v>
      </c>
      <c r="BS7" s="52" t="n">
        <v>19.4078623195053</v>
      </c>
      <c r="BT7" s="32" t="n">
        <v>8.005249356</v>
      </c>
      <c r="BU7" s="32" t="n">
        <v>18.8276975416783</v>
      </c>
      <c r="BV7" s="32" t="n">
        <v>68.0016224983599</v>
      </c>
      <c r="BW7" s="32" t="n">
        <v>3.82238500207701</v>
      </c>
      <c r="BX7" s="52" t="n">
        <v>19.9768711375929</v>
      </c>
      <c r="BY7" s="32" t="n">
        <v>8.005249356</v>
      </c>
      <c r="BZ7" s="32" t="n">
        <v>34.8125710264613</v>
      </c>
      <c r="CA7" s="32" t="n">
        <v>68.0016224983599</v>
      </c>
      <c r="CB7" s="32" t="n">
        <v>3.82238500207701</v>
      </c>
      <c r="CC7" s="52" t="n">
        <v>20.3304844728077</v>
      </c>
      <c r="CD7" s="0" t="n">
        <v>8.20209975</v>
      </c>
      <c r="CE7" s="0" t="n">
        <v>13.9277367589951</v>
      </c>
      <c r="CF7" s="0" t="n">
        <v>130.009325504884</v>
      </c>
      <c r="CG7" s="0" t="n">
        <v>0.00593973</v>
      </c>
      <c r="CH7" s="52" t="n">
        <v>20.9846164083079</v>
      </c>
      <c r="CI7" s="0" t="n">
        <v>8</v>
      </c>
      <c r="CJ7" s="0" t="n">
        <v>27.7563608326908</v>
      </c>
      <c r="CK7" s="0" t="n">
        <v>130.009325504884</v>
      </c>
      <c r="CL7" s="0" t="n">
        <v>0.00593973</v>
      </c>
      <c r="CM7" s="52" t="n">
        <v>21.0223682240001</v>
      </c>
      <c r="CN7" s="0" t="n">
        <v>8</v>
      </c>
      <c r="CO7" s="0" t="n">
        <v>9.04030102908499</v>
      </c>
      <c r="CP7" s="0" t="n">
        <v>68.0020357347871</v>
      </c>
      <c r="CQ7" s="0" t="n">
        <v>3.9836139795159</v>
      </c>
      <c r="CR7" s="52" t="n">
        <v>23.7309960322678</v>
      </c>
      <c r="CS7" s="32" t="n">
        <v>8.2</v>
      </c>
      <c r="CT7" s="32" t="n">
        <v>98.6496041531473</v>
      </c>
      <c r="CU7" s="32" t="n">
        <v>130.009325504884</v>
      </c>
      <c r="CV7" s="32" t="n">
        <v>0.00593973</v>
      </c>
      <c r="CW7" s="52" t="n">
        <v>26.1161667841766</v>
      </c>
      <c r="CX7" s="32" t="n">
        <v>8</v>
      </c>
      <c r="CY7" s="32" t="n">
        <v>31.6364217567195</v>
      </c>
      <c r="CZ7" s="32" t="n">
        <v>68.0016224983599</v>
      </c>
      <c r="DA7" s="32" t="n">
        <v>3.82238500207701</v>
      </c>
      <c r="DB7" s="52" t="n">
        <v>26.0819272240921</v>
      </c>
      <c r="DC7" s="32" t="n">
        <v>8.005249356</v>
      </c>
      <c r="DD7" s="32" t="n">
        <v>77.9737653294195</v>
      </c>
      <c r="DE7" s="32" t="n">
        <v>68.0016224983599</v>
      </c>
      <c r="DF7" s="32" t="n">
        <v>3.82238500207701</v>
      </c>
      <c r="DG7" s="52" t="n">
        <v>27.1189383600413</v>
      </c>
      <c r="DH7" s="32" t="n">
        <v>8.2</v>
      </c>
      <c r="DI7" s="32" t="n">
        <v>101.124361158433</v>
      </c>
      <c r="DJ7" s="32" t="n">
        <v>68.0016224983599</v>
      </c>
      <c r="DK7" s="32" t="n">
        <v>3.82238500207701</v>
      </c>
      <c r="DL7" s="52" t="n">
        <v>26.0819272240921</v>
      </c>
      <c r="DM7" s="32" t="n">
        <v>8.005249356</v>
      </c>
      <c r="DN7" s="32" t="n">
        <v>48.3269563033752</v>
      </c>
      <c r="DO7" s="32" t="n">
        <v>130.009325504884</v>
      </c>
      <c r="DP7" s="32" t="n">
        <v>0.00593973</v>
      </c>
      <c r="DQ7" s="0" t="n">
        <v>27.1189383600413</v>
      </c>
      <c r="DR7" s="0" t="n">
        <v>8.2</v>
      </c>
      <c r="DS7" s="0" t="n">
        <v>101.124361158433</v>
      </c>
      <c r="DT7" s="0" t="n">
        <v>68.0016224983599</v>
      </c>
      <c r="DU7" s="0" t="n">
        <v>3.82238500207701</v>
      </c>
      <c r="DV7" s="52" t="n">
        <v>31.0478615350086</v>
      </c>
      <c r="DW7" s="32" t="n">
        <v>8.005249356</v>
      </c>
      <c r="DX7" s="32" t="n">
        <v>31.2256049960968</v>
      </c>
      <c r="DY7" s="32" t="n">
        <v>130.009325504884</v>
      </c>
      <c r="DZ7" s="32" t="n">
        <v>0.00593973</v>
      </c>
      <c r="EA7" s="52" t="n">
        <v>31.0886202224855</v>
      </c>
      <c r="EB7" s="32" t="n">
        <v>8</v>
      </c>
      <c r="EC7" s="32" t="n">
        <v>45.7975539942753</v>
      </c>
      <c r="ED7" s="32" t="n">
        <v>130.009325504884</v>
      </c>
      <c r="EE7" s="32" t="n">
        <v>0.00593973</v>
      </c>
      <c r="EF7" s="52" t="n">
        <v>13.6149226735475</v>
      </c>
      <c r="EG7" s="32" t="n">
        <v>8</v>
      </c>
      <c r="EH7" s="32" t="n">
        <v>17.825311942959</v>
      </c>
      <c r="EI7" s="32" t="n">
        <v>130.009325504884</v>
      </c>
      <c r="EJ7" s="32" t="n">
        <v>0.00593973</v>
      </c>
      <c r="EK7" s="52" t="n">
        <v>49.0271575180443</v>
      </c>
      <c r="EL7" s="0" t="n">
        <v>27.2499223693246</v>
      </c>
      <c r="EM7" s="0" t="n">
        <v>30.5869304903081</v>
      </c>
      <c r="EN7" s="0" t="n">
        <v>68.0020357347871</v>
      </c>
      <c r="EO7" s="0" t="n">
        <v>3.9836139795159</v>
      </c>
      <c r="EP7" s="0" t="n">
        <v>24.8872131639746</v>
      </c>
      <c r="EQ7" s="0" t="n">
        <v>53.681632714476</v>
      </c>
      <c r="ER7" s="0" t="n">
        <v>77.8286456770203</v>
      </c>
      <c r="ES7" s="0" t="n">
        <v>130.068048394553</v>
      </c>
      <c r="ET7" s="0" t="n">
        <v>0.00975711049</v>
      </c>
    </row>
    <row r="8" customFormat="false" ht="15" hidden="false" customHeight="false" outlineLevel="0" collapsed="false">
      <c r="A8" s="32" t="n">
        <v>6.18565983934182</v>
      </c>
      <c r="B8" s="32" t="n">
        <v>3.1660105035</v>
      </c>
      <c r="C8" s="32" t="n">
        <v>345.346452528739</v>
      </c>
      <c r="D8" s="32" t="n">
        <v>130.009325504884</v>
      </c>
      <c r="E8" s="56" t="n">
        <v>0.00593973</v>
      </c>
      <c r="K8" s="52" t="n">
        <v>6.22503395597237</v>
      </c>
      <c r="L8" s="32" t="n">
        <v>6.23</v>
      </c>
      <c r="M8" s="32" t="n">
        <v>8.57142857142857</v>
      </c>
      <c r="N8" s="32" t="n">
        <v>130.009325504884</v>
      </c>
      <c r="O8" s="56" t="n">
        <v>0.00593973</v>
      </c>
      <c r="P8" s="52" t="n">
        <v>17.5991035948821</v>
      </c>
      <c r="Q8" s="32" t="n">
        <v>6.23359581</v>
      </c>
      <c r="R8" s="32" t="n">
        <v>9.08499008221916</v>
      </c>
      <c r="S8" s="32" t="n">
        <v>68.0020357347871</v>
      </c>
      <c r="T8" s="32" t="n">
        <v>3.9836139795159</v>
      </c>
      <c r="U8" s="52" t="n">
        <v>17.5991035948821</v>
      </c>
      <c r="V8" s="32" t="n">
        <v>6.23359581</v>
      </c>
      <c r="W8" s="32" t="n">
        <v>1.46402142281633</v>
      </c>
      <c r="X8" s="32" t="n">
        <v>68.0020357347871</v>
      </c>
      <c r="Y8" s="32" t="n">
        <v>3.9836139795159</v>
      </c>
      <c r="Z8" s="52" t="n">
        <v>13.5536563152052</v>
      </c>
      <c r="AA8" s="32" t="n">
        <v>8.20209975</v>
      </c>
      <c r="AB8" s="32" t="n">
        <v>14.4045119968981</v>
      </c>
      <c r="AC8" s="32" t="n">
        <v>130.009325504884</v>
      </c>
      <c r="AD8" s="32" t="n">
        <v>0.00593973</v>
      </c>
      <c r="AE8" s="52" t="n">
        <v>13.5536563152052</v>
      </c>
      <c r="AF8" s="0" t="n">
        <v>8.20209975</v>
      </c>
      <c r="AG8" s="0" t="n">
        <v>35.8593640671359</v>
      </c>
      <c r="AH8" s="0" t="n">
        <v>68.0020357347871</v>
      </c>
      <c r="AI8" s="0" t="n">
        <v>3.9836139795159</v>
      </c>
      <c r="AJ8" s="52" t="n">
        <v>13.5536563152052</v>
      </c>
      <c r="AK8" s="32" t="n">
        <v>8.20209975</v>
      </c>
      <c r="AL8" s="32" t="n">
        <v>13.6274851233287</v>
      </c>
      <c r="AM8" s="32" t="n">
        <v>68.0016224983599</v>
      </c>
      <c r="AN8" s="32" t="n">
        <v>3.82238500207701</v>
      </c>
      <c r="AO8" s="52" t="n">
        <v>13.0830760276536</v>
      </c>
      <c r="AP8" s="32" t="n">
        <v>8.20209975</v>
      </c>
      <c r="AQ8" s="32" t="n">
        <v>17.6470588235294</v>
      </c>
      <c r="AR8" s="32" t="n">
        <v>68.0016224983599</v>
      </c>
      <c r="AS8" s="32" t="n">
        <v>3.82238500207701</v>
      </c>
      <c r="AT8" s="52" t="n">
        <v>17.2040417225655</v>
      </c>
      <c r="AU8" s="32" t="n">
        <v>8</v>
      </c>
      <c r="AV8" s="32" t="n">
        <v>30.5943573667712</v>
      </c>
      <c r="AW8" s="32" t="n">
        <v>68.0016224983599</v>
      </c>
      <c r="AX8" s="32" t="n">
        <v>3.82238500207701</v>
      </c>
      <c r="AY8" s="52" t="n">
        <v>17.2040417225655</v>
      </c>
      <c r="AZ8" s="32" t="n">
        <v>8</v>
      </c>
      <c r="BA8" s="32" t="n">
        <v>11.2852664576803</v>
      </c>
      <c r="BB8" s="32" t="n">
        <v>68.0020357347871</v>
      </c>
      <c r="BC8" s="32" t="n">
        <v>3.9836139795159</v>
      </c>
      <c r="BD8" s="52" t="n">
        <v>17.2040417225655</v>
      </c>
      <c r="BE8" s="32" t="n">
        <v>8</v>
      </c>
      <c r="BF8" s="32" t="n">
        <v>12.2034273398202</v>
      </c>
      <c r="BG8" s="32" t="n">
        <v>68.0016224983599</v>
      </c>
      <c r="BH8" s="32" t="n">
        <v>3.82238500207701</v>
      </c>
      <c r="BI8" s="52" t="n">
        <v>18.150533673133</v>
      </c>
      <c r="BJ8" s="32" t="n">
        <v>8</v>
      </c>
      <c r="BK8" s="32" t="n">
        <v>71.311840736889</v>
      </c>
      <c r="BL8" s="32" t="n">
        <v>130.009325504884</v>
      </c>
      <c r="BM8" s="32" t="n">
        <v>0.00593973</v>
      </c>
      <c r="BN8" s="52" t="n">
        <v>18.150533673133</v>
      </c>
      <c r="BO8" s="0" t="n">
        <v>8</v>
      </c>
      <c r="BP8" s="0" t="n">
        <v>11.7142476933838</v>
      </c>
      <c r="BQ8" s="0" t="n">
        <v>68.0020357347871</v>
      </c>
      <c r="BR8" s="0" t="n">
        <v>3.9836139795159</v>
      </c>
      <c r="BS8" s="52" t="n">
        <v>19.4078623195053</v>
      </c>
      <c r="BT8" s="32" t="n">
        <v>8.005249356</v>
      </c>
      <c r="BU8" s="32" t="n">
        <v>18.8276975416783</v>
      </c>
      <c r="BV8" s="32" t="n">
        <v>68.0016224983599</v>
      </c>
      <c r="BW8" s="32" t="n">
        <v>3.82238500207701</v>
      </c>
      <c r="BX8" s="52" t="n">
        <v>19.9768711375929</v>
      </c>
      <c r="BY8" s="32" t="n">
        <v>8.005249356</v>
      </c>
      <c r="BZ8" s="32" t="n">
        <v>34.8125710264613</v>
      </c>
      <c r="CA8" s="32" t="n">
        <v>68.0016224983599</v>
      </c>
      <c r="CB8" s="32" t="n">
        <v>3.82238500207701</v>
      </c>
      <c r="CC8" s="52" t="n">
        <v>20.3304844728077</v>
      </c>
      <c r="CD8" s="0" t="n">
        <v>8.20209975</v>
      </c>
      <c r="CE8" s="0" t="n">
        <v>10.99984806882</v>
      </c>
      <c r="CF8" s="0" t="n">
        <v>68.0020357347871</v>
      </c>
      <c r="CG8" s="0" t="n">
        <v>3.9836139795159</v>
      </c>
      <c r="CH8" s="52" t="n">
        <v>21.0223682240001</v>
      </c>
      <c r="CI8" s="0" t="n">
        <v>8</v>
      </c>
      <c r="CJ8" s="0" t="n">
        <v>31.7687444937643</v>
      </c>
      <c r="CK8" s="0" t="n">
        <v>68.0016224983599</v>
      </c>
      <c r="CL8" s="0" t="n">
        <v>3.82238500207701</v>
      </c>
      <c r="CM8" s="52" t="n">
        <v>21.0223682240001</v>
      </c>
      <c r="CN8" s="0" t="n">
        <v>8</v>
      </c>
      <c r="CO8" s="0" t="n">
        <v>9.04030102908499</v>
      </c>
      <c r="CP8" s="0" t="n">
        <v>68.0020357347871</v>
      </c>
      <c r="CQ8" s="0" t="n">
        <v>3.9836139795159</v>
      </c>
      <c r="CR8" s="52" t="n">
        <v>25.3144156847151</v>
      </c>
      <c r="CS8" s="32" t="n">
        <v>8.005249356</v>
      </c>
      <c r="CT8" s="32" t="n">
        <v>74.0515025161687</v>
      </c>
      <c r="CU8" s="32" t="n">
        <v>68.0016224983599</v>
      </c>
      <c r="CV8" s="32" t="n">
        <v>3.82238500207701</v>
      </c>
      <c r="CW8" s="52" t="n">
        <v>26.1161667841766</v>
      </c>
      <c r="CX8" s="32" t="n">
        <v>8</v>
      </c>
      <c r="CY8" s="32" t="n">
        <v>31.6364217567195</v>
      </c>
      <c r="CZ8" s="32" t="n">
        <v>68.0016224983599</v>
      </c>
      <c r="DA8" s="32" t="n">
        <v>3.82238500207701</v>
      </c>
      <c r="DB8" s="52" t="n">
        <v>26.0819272240921</v>
      </c>
      <c r="DC8" s="32" t="n">
        <v>8.005249356</v>
      </c>
      <c r="DD8" s="32" t="n">
        <v>62.4775038859173</v>
      </c>
      <c r="DE8" s="32" t="n">
        <v>68.0016224983599</v>
      </c>
      <c r="DF8" s="32" t="n">
        <v>3.82238500207701</v>
      </c>
      <c r="DG8" s="52" t="n">
        <v>27.1189383600413</v>
      </c>
      <c r="DH8" s="32" t="n">
        <v>8.2</v>
      </c>
      <c r="DI8" s="32" t="n">
        <v>87.4355479840999</v>
      </c>
      <c r="DJ8" s="32" t="n">
        <v>68.0016224983599</v>
      </c>
      <c r="DK8" s="32" t="n">
        <v>3.82238500207701</v>
      </c>
      <c r="DL8" s="52" t="n">
        <v>26.0819272240921</v>
      </c>
      <c r="DM8" s="32" t="n">
        <v>8.005249356</v>
      </c>
      <c r="DN8" s="32" t="n">
        <v>99.1223541559112</v>
      </c>
      <c r="DO8" s="32" t="n">
        <v>130.009325504884</v>
      </c>
      <c r="DP8" s="32" t="n">
        <v>0.00593973</v>
      </c>
      <c r="DQ8" s="0" t="n">
        <v>27.1189383600413</v>
      </c>
      <c r="DR8" s="0" t="n">
        <v>8.2</v>
      </c>
      <c r="DS8" s="0" t="n">
        <v>84.1226575809199</v>
      </c>
      <c r="DT8" s="0" t="n">
        <v>130.009325504884</v>
      </c>
      <c r="DU8" s="0" t="n">
        <v>0.00593973</v>
      </c>
      <c r="DV8" s="52" t="n">
        <v>31.0478615350086</v>
      </c>
      <c r="DW8" s="32" t="n">
        <v>8.005249356</v>
      </c>
      <c r="DX8" s="32" t="n">
        <v>24.9804839968774</v>
      </c>
      <c r="DY8" s="32" t="n">
        <v>68.0016224983599</v>
      </c>
      <c r="DZ8" s="32" t="n">
        <v>3.82238500207701</v>
      </c>
      <c r="EA8" s="52" t="n">
        <v>31.0886202224855</v>
      </c>
      <c r="EB8" s="32" t="n">
        <v>8</v>
      </c>
      <c r="EC8" s="32" t="n">
        <v>52.3248882804445</v>
      </c>
      <c r="ED8" s="32" t="n">
        <v>68.0016224983599</v>
      </c>
      <c r="EE8" s="32" t="n">
        <v>3.82238500207701</v>
      </c>
      <c r="EF8" s="52" t="n">
        <v>36.2367714431512</v>
      </c>
      <c r="EG8" s="32" t="n">
        <v>9.8425197</v>
      </c>
      <c r="EH8" s="32" t="n">
        <v>34.4973048980548</v>
      </c>
      <c r="EI8" s="32" t="n">
        <v>68.0016224983599</v>
      </c>
      <c r="EJ8" s="32" t="n">
        <v>3.82238500207701</v>
      </c>
      <c r="EK8" s="52" t="n">
        <v>37.0281799284441</v>
      </c>
      <c r="EL8" s="0" t="n">
        <v>36.0802566838854</v>
      </c>
      <c r="EM8" s="0" t="n">
        <v>67.2119699042142</v>
      </c>
      <c r="EN8" s="0" t="n">
        <v>68.0016224983599</v>
      </c>
      <c r="EO8" s="0" t="n">
        <v>3.82238500207701</v>
      </c>
      <c r="EP8" s="0" t="n">
        <v>24.6793093843099</v>
      </c>
      <c r="EQ8" s="0" t="n">
        <v>54.1338582677165</v>
      </c>
      <c r="ER8" s="0" t="n">
        <v>166.084326157926</v>
      </c>
      <c r="ES8" s="0" t="n">
        <v>130.009325504884</v>
      </c>
      <c r="ET8" s="0" t="n">
        <v>0.00593973</v>
      </c>
    </row>
    <row r="9" customFormat="false" ht="15" hidden="false" customHeight="false" outlineLevel="0" collapsed="false">
      <c r="A9" s="32" t="n">
        <v>6.18565983934182</v>
      </c>
      <c r="B9" s="32" t="n">
        <v>3.1660105035</v>
      </c>
      <c r="C9" s="32" t="n">
        <v>10.0203189801542</v>
      </c>
      <c r="D9" s="32" t="n">
        <v>68.0016224983599</v>
      </c>
      <c r="E9" s="56" t="n">
        <v>3.82238500207701</v>
      </c>
      <c r="K9" s="52" t="n">
        <v>11.7327357299214</v>
      </c>
      <c r="L9" s="32" t="n">
        <v>6.23359581</v>
      </c>
      <c r="M9" s="32" t="n">
        <v>490.200507956865</v>
      </c>
      <c r="N9" s="32" t="n">
        <v>68.0016224983599</v>
      </c>
      <c r="O9" s="56" t="n">
        <v>3.82238500207701</v>
      </c>
      <c r="P9" s="52" t="n">
        <v>15.9091826610512</v>
      </c>
      <c r="Q9" s="32" t="n">
        <v>6.003937017</v>
      </c>
      <c r="R9" s="32" t="n">
        <v>105.08015260186</v>
      </c>
      <c r="S9" s="32" t="n">
        <v>130.009325504884</v>
      </c>
      <c r="T9" s="32" t="n">
        <v>0.00593973</v>
      </c>
      <c r="U9" s="52" t="n">
        <v>17.5991035948821</v>
      </c>
      <c r="V9" s="32" t="n">
        <v>6.23359581</v>
      </c>
      <c r="W9" s="32" t="n">
        <v>10.9626009631045</v>
      </c>
      <c r="X9" s="32" t="n">
        <v>68.0016224983599</v>
      </c>
      <c r="Y9" s="32" t="n">
        <v>3.82238500207701</v>
      </c>
      <c r="Z9" s="52" t="n">
        <v>13.5536563152052</v>
      </c>
      <c r="AA9" s="32" t="n">
        <v>8.20209975</v>
      </c>
      <c r="AB9" s="32" t="n">
        <v>19.0103417470436</v>
      </c>
      <c r="AC9" s="32" t="n">
        <v>130.009325504884</v>
      </c>
      <c r="AD9" s="32" t="n">
        <v>0.00593973</v>
      </c>
      <c r="AE9" s="52" t="n">
        <v>13.5536563152052</v>
      </c>
      <c r="AF9" s="0" t="n">
        <v>8.20209975</v>
      </c>
      <c r="AG9" s="0" t="n">
        <v>111.24445230802</v>
      </c>
      <c r="AH9" s="0" t="n">
        <v>68.0020357347871</v>
      </c>
      <c r="AI9" s="0" t="n">
        <v>3.9836139795159</v>
      </c>
      <c r="AJ9" s="52" t="n">
        <v>13.5536563152052</v>
      </c>
      <c r="AK9" s="32" t="n">
        <v>8.20209975</v>
      </c>
      <c r="AL9" s="32" t="n">
        <v>13.6274851233287</v>
      </c>
      <c r="AM9" s="32" t="n">
        <v>130.009325504884</v>
      </c>
      <c r="AN9" s="32" t="n">
        <v>0.00593973</v>
      </c>
      <c r="AO9" s="52" t="n">
        <v>13.5605984941299</v>
      </c>
      <c r="AP9" s="32" t="n">
        <v>8.2</v>
      </c>
      <c r="AQ9" s="32" t="n">
        <v>12.4918613630513</v>
      </c>
      <c r="AR9" s="32" t="n">
        <v>130.009325504884</v>
      </c>
      <c r="AS9" s="32" t="n">
        <v>0.00593973</v>
      </c>
      <c r="AT9" s="52" t="n">
        <v>17.2040417225655</v>
      </c>
      <c r="AU9" s="32" t="n">
        <v>8</v>
      </c>
      <c r="AV9" s="32" t="n">
        <v>316.551724137931</v>
      </c>
      <c r="AW9" s="32" t="n">
        <v>130.009325504884</v>
      </c>
      <c r="AX9" s="32" t="n">
        <v>0.00593973</v>
      </c>
      <c r="AY9" s="52" t="n">
        <v>17.2040417225655</v>
      </c>
      <c r="AZ9" s="32" t="n">
        <v>8</v>
      </c>
      <c r="BA9" s="32" t="n">
        <v>8.2551724137931</v>
      </c>
      <c r="BB9" s="32" t="n">
        <v>68.0020357347871</v>
      </c>
      <c r="BC9" s="32" t="n">
        <v>3.9836139795159</v>
      </c>
      <c r="BD9" s="52" t="n">
        <v>17.2040417225655</v>
      </c>
      <c r="BE9" s="32" t="n">
        <v>8</v>
      </c>
      <c r="BF9" s="32" t="n">
        <v>95.5109717868339</v>
      </c>
      <c r="BG9" s="32" t="n">
        <v>68.0016224983599</v>
      </c>
      <c r="BH9" s="32" t="n">
        <v>3.82238500207701</v>
      </c>
      <c r="BI9" s="52" t="n">
        <v>20.3408977411948</v>
      </c>
      <c r="BJ9" s="32" t="n">
        <v>8.2</v>
      </c>
      <c r="BK9" s="32" t="n">
        <v>21.2275335766092</v>
      </c>
      <c r="BL9" s="32" t="n">
        <v>130.009325504884</v>
      </c>
      <c r="BM9" s="32" t="n">
        <v>0.00593973</v>
      </c>
      <c r="BN9" s="52" t="n">
        <v>18.150533673133</v>
      </c>
      <c r="BO9" s="0" t="n">
        <v>8</v>
      </c>
      <c r="BP9" s="0" t="n">
        <v>11.7142476933838</v>
      </c>
      <c r="BQ9" s="0" t="n">
        <v>68.0020357347871</v>
      </c>
      <c r="BR9" s="0" t="n">
        <v>3.9836139795159</v>
      </c>
      <c r="BS9" s="52" t="n">
        <v>19.4078623195053</v>
      </c>
      <c r="BT9" s="32" t="n">
        <v>8.005249356</v>
      </c>
      <c r="BU9" s="32" t="n">
        <v>18.8276975416783</v>
      </c>
      <c r="BV9" s="32" t="n">
        <v>68.0016224983599</v>
      </c>
      <c r="BW9" s="32" t="n">
        <v>3.82238500207701</v>
      </c>
      <c r="BX9" s="52" t="n">
        <v>19.9768711375929</v>
      </c>
      <c r="BY9" s="32" t="n">
        <v>8.005249356</v>
      </c>
      <c r="BZ9" s="32" t="n">
        <v>34.8125710264613</v>
      </c>
      <c r="CA9" s="32" t="n">
        <v>68.0016224983599</v>
      </c>
      <c r="CB9" s="32" t="n">
        <v>3.82238500207701</v>
      </c>
      <c r="CC9" s="52" t="n">
        <v>20.3304844728077</v>
      </c>
      <c r="CD9" s="0" t="n">
        <v>8.20209975</v>
      </c>
      <c r="CE9" s="0" t="n">
        <v>58.3808088307361</v>
      </c>
      <c r="CF9" s="0" t="n">
        <v>68.0016224983599</v>
      </c>
      <c r="CG9" s="0" t="n">
        <v>3.82238500207701</v>
      </c>
      <c r="CH9" s="52" t="n">
        <v>20.3304844728077</v>
      </c>
      <c r="CI9" s="0" t="n">
        <v>8.20209975</v>
      </c>
      <c r="CJ9" s="0" t="n">
        <v>21.9553926986963</v>
      </c>
      <c r="CK9" s="0" t="n">
        <v>130.009325504884</v>
      </c>
      <c r="CL9" s="0" t="n">
        <v>0.00593973</v>
      </c>
      <c r="CM9" s="52" t="n">
        <v>21.0223682240001</v>
      </c>
      <c r="CN9" s="0" t="n">
        <v>8</v>
      </c>
      <c r="CO9" s="0" t="n">
        <v>9.04030102908499</v>
      </c>
      <c r="CP9" s="0" t="n">
        <v>68.0020357347871</v>
      </c>
      <c r="CQ9" s="0" t="n">
        <v>3.9836139795159</v>
      </c>
      <c r="CR9" s="52" t="n">
        <v>26.0819272240921</v>
      </c>
      <c r="CS9" s="32" t="n">
        <v>8.005249356</v>
      </c>
      <c r="CT9" s="32" t="n">
        <v>32.9434509424843</v>
      </c>
      <c r="CU9" s="32" t="n">
        <v>68.0016224983599</v>
      </c>
      <c r="CV9" s="32" t="n">
        <v>3.82238500207701</v>
      </c>
      <c r="CW9" s="52" t="n">
        <v>26.1161667841766</v>
      </c>
      <c r="CX9" s="32" t="n">
        <v>8</v>
      </c>
      <c r="CY9" s="32" t="n">
        <v>31.6364217567195</v>
      </c>
      <c r="CZ9" s="32" t="n">
        <v>68.0016224983599</v>
      </c>
      <c r="DA9" s="32" t="n">
        <v>3.82238500207701</v>
      </c>
      <c r="DB9" s="52" t="n">
        <v>26.0819272240921</v>
      </c>
      <c r="DC9" s="32" t="n">
        <v>8.005249356</v>
      </c>
      <c r="DD9" s="32" t="n">
        <v>55.0129065565307</v>
      </c>
      <c r="DE9" s="32" t="n">
        <v>68.0016224983599</v>
      </c>
      <c r="DF9" s="32" t="n">
        <v>3.82238500207701</v>
      </c>
      <c r="DG9" s="52" t="n">
        <v>27.1189383600413</v>
      </c>
      <c r="DH9" s="32" t="n">
        <v>8.2</v>
      </c>
      <c r="DI9" s="32" t="n">
        <v>21.4101943847688</v>
      </c>
      <c r="DJ9" s="32" t="n">
        <v>68.0016224983599</v>
      </c>
      <c r="DK9" s="32" t="n">
        <v>3.82238500207701</v>
      </c>
      <c r="DL9" s="52" t="n">
        <v>26.0819272240921</v>
      </c>
      <c r="DM9" s="32" t="n">
        <v>8.005249356</v>
      </c>
      <c r="DN9" s="32" t="n">
        <v>48.3269563033752</v>
      </c>
      <c r="DO9" s="32" t="n">
        <v>130.009325504884</v>
      </c>
      <c r="DP9" s="32" t="n">
        <v>0.00593973</v>
      </c>
      <c r="DQ9" s="0" t="n">
        <v>27.1189383600413</v>
      </c>
      <c r="DR9" s="0" t="n">
        <v>8.2</v>
      </c>
      <c r="DS9" s="0" t="n">
        <v>87.4355479840999</v>
      </c>
      <c r="DT9" s="0" t="n">
        <v>68.0016224983599</v>
      </c>
      <c r="DU9" s="0" t="n">
        <v>3.82238500207701</v>
      </c>
      <c r="DV9" s="52" t="n">
        <v>31.0478615350086</v>
      </c>
      <c r="DW9" s="32" t="n">
        <v>8.005249356</v>
      </c>
      <c r="DX9" s="32" t="n">
        <v>48.920114493885</v>
      </c>
      <c r="DY9" s="32" t="n">
        <v>130.009325504884</v>
      </c>
      <c r="DZ9" s="32" t="n">
        <v>0.00593973</v>
      </c>
      <c r="EA9" s="52" t="n">
        <v>31.0886202224855</v>
      </c>
      <c r="EB9" s="32" t="n">
        <v>8</v>
      </c>
      <c r="EC9" s="32" t="n">
        <v>72.5775317039427</v>
      </c>
      <c r="ED9" s="32" t="n">
        <v>130.009325504884</v>
      </c>
      <c r="EE9" s="32" t="n">
        <v>0.00593973</v>
      </c>
      <c r="EF9" s="52" t="n">
        <v>40.6809741630375</v>
      </c>
      <c r="EG9" s="32" t="n">
        <v>8.2</v>
      </c>
      <c r="EH9" s="32" t="n">
        <v>82.6531230283912</v>
      </c>
      <c r="EI9" s="32" t="n">
        <v>68.0016224983599</v>
      </c>
      <c r="EJ9" s="32" t="n">
        <v>3.82238500207701</v>
      </c>
      <c r="EK9" s="52" t="n">
        <v>36.1963204303211</v>
      </c>
      <c r="EL9" s="0" t="n">
        <v>36.9094488188976</v>
      </c>
      <c r="EM9" s="0" t="n">
        <v>166.084326157926</v>
      </c>
      <c r="EN9" s="0" t="n">
        <v>130.068048394553</v>
      </c>
      <c r="EO9" s="0" t="n">
        <v>0.00975711049</v>
      </c>
    </row>
    <row r="10" customFormat="false" ht="15" hidden="false" customHeight="false" outlineLevel="0" collapsed="false">
      <c r="A10" s="32" t="n">
        <v>6.18565983934182</v>
      </c>
      <c r="B10" s="32" t="n">
        <v>3.1660105035</v>
      </c>
      <c r="C10" s="32" t="n">
        <v>10.0203189801542</v>
      </c>
      <c r="D10" s="32" t="n">
        <v>68.0016224983599</v>
      </c>
      <c r="E10" s="56" t="n">
        <v>3.82238500207701</v>
      </c>
      <c r="K10" s="52" t="n">
        <v>11.7327357299214</v>
      </c>
      <c r="L10" s="32" t="n">
        <v>6.23359581</v>
      </c>
      <c r="M10" s="32" t="n">
        <v>490.200507956865</v>
      </c>
      <c r="N10" s="32" t="n">
        <v>68.0016224983599</v>
      </c>
      <c r="O10" s="56" t="n">
        <v>3.82238500207701</v>
      </c>
      <c r="P10" s="52" t="n">
        <v>15.9091826610512</v>
      </c>
      <c r="Q10" s="32" t="n">
        <v>6.003937017</v>
      </c>
      <c r="R10" s="32" t="n">
        <v>8.41988402258497</v>
      </c>
      <c r="S10" s="32" t="n">
        <v>68.0020357347871</v>
      </c>
      <c r="T10" s="32" t="n">
        <v>3.9836139795159</v>
      </c>
      <c r="U10" s="52" t="n">
        <v>12.94347966588</v>
      </c>
      <c r="V10" s="32" t="n">
        <v>8</v>
      </c>
      <c r="W10" s="32" t="n">
        <v>12</v>
      </c>
      <c r="X10" s="32" t="n">
        <v>130.009325504884</v>
      </c>
      <c r="Y10" s="32" t="n">
        <v>0.00593973</v>
      </c>
      <c r="Z10" s="52" t="n">
        <v>13.5536563152052</v>
      </c>
      <c r="AA10" s="32" t="n">
        <v>8.20209975</v>
      </c>
      <c r="AB10" s="32" t="n">
        <v>100.87490216083</v>
      </c>
      <c r="AC10" s="32" t="n">
        <v>68.0016224983599</v>
      </c>
      <c r="AD10" s="32" t="n">
        <v>3.82238500207701</v>
      </c>
      <c r="AE10" s="52" t="n">
        <v>13.5536563152052</v>
      </c>
      <c r="AF10" s="0" t="n">
        <v>8.20209975</v>
      </c>
      <c r="AG10" s="0" t="n">
        <v>66.3049061180673</v>
      </c>
      <c r="AH10" s="0" t="n">
        <v>68.0020357347871</v>
      </c>
      <c r="AI10" s="0" t="n">
        <v>3.9836139795159</v>
      </c>
      <c r="AJ10" s="52" t="n">
        <v>13.5536563152052</v>
      </c>
      <c r="AK10" s="32" t="n">
        <v>8.20209975</v>
      </c>
      <c r="AL10" s="32" t="n">
        <v>9.08499008221916</v>
      </c>
      <c r="AM10" s="32" t="n">
        <v>68.0020357347871</v>
      </c>
      <c r="AN10" s="32" t="n">
        <v>3.9836139795159</v>
      </c>
      <c r="AO10" s="52" t="n">
        <v>13.5536563152052</v>
      </c>
      <c r="AP10" s="32" t="n">
        <v>8.20209975</v>
      </c>
      <c r="AQ10" s="32" t="n">
        <v>13.6274851233287</v>
      </c>
      <c r="AR10" s="32" t="n">
        <v>130.009325504884</v>
      </c>
      <c r="AS10" s="32" t="n">
        <v>0.00593973</v>
      </c>
      <c r="AT10" s="52" t="n">
        <v>17.2040417225655</v>
      </c>
      <c r="AU10" s="32" t="n">
        <v>8</v>
      </c>
      <c r="AV10" s="32" t="n">
        <v>16.9278996865204</v>
      </c>
      <c r="AW10" s="32" t="n">
        <v>68.0016224983599</v>
      </c>
      <c r="AX10" s="32" t="n">
        <v>3.82238500207701</v>
      </c>
      <c r="AY10" s="52" t="n">
        <v>15.7049557698794</v>
      </c>
      <c r="AZ10" s="32" t="n">
        <v>8.005249356</v>
      </c>
      <c r="BA10" s="32" t="n">
        <v>6.82479537829406</v>
      </c>
      <c r="BB10" s="32" t="n">
        <v>68.0020357347871</v>
      </c>
      <c r="BC10" s="32" t="n">
        <v>3.9836139795159</v>
      </c>
      <c r="BD10" s="52"/>
      <c r="BE10" s="32" t="n">
        <v>8.2</v>
      </c>
      <c r="BF10" s="32" t="n">
        <v>45.4249504110958</v>
      </c>
      <c r="BG10" s="32" t="n">
        <v>130.009325504884</v>
      </c>
      <c r="BH10" s="32" t="n">
        <v>0.00593973</v>
      </c>
      <c r="BI10" s="52" t="n">
        <v>18.1267374440231</v>
      </c>
      <c r="BJ10" s="32" t="n">
        <v>8.005249356</v>
      </c>
      <c r="BK10" s="32" t="n">
        <v>2.67419402763334</v>
      </c>
      <c r="BL10" s="32" t="n">
        <v>130.009325504884</v>
      </c>
      <c r="BM10" s="32" t="n">
        <v>0.00593973</v>
      </c>
      <c r="BN10" s="52" t="n">
        <v>18.150533673133</v>
      </c>
      <c r="BO10" s="0" t="n">
        <v>8</v>
      </c>
      <c r="BP10" s="0" t="n">
        <v>11.7142476933838</v>
      </c>
      <c r="BQ10" s="0" t="n">
        <v>68.0020357347871</v>
      </c>
      <c r="BR10" s="0" t="n">
        <v>3.9836139795159</v>
      </c>
      <c r="BS10" s="52" t="n">
        <v>19.4078623195053</v>
      </c>
      <c r="BT10" s="32" t="n">
        <v>8.005249356</v>
      </c>
      <c r="BU10" s="32" t="n">
        <v>18.8276975416783</v>
      </c>
      <c r="BV10" s="32" t="n">
        <v>68.0016224983599</v>
      </c>
      <c r="BW10" s="32" t="n">
        <v>3.82238500207701</v>
      </c>
      <c r="BX10" s="52" t="n">
        <v>19.9768711375929</v>
      </c>
      <c r="BY10" s="32" t="n">
        <v>8.005249356</v>
      </c>
      <c r="BZ10" s="32" t="n">
        <v>34.8125710264613</v>
      </c>
      <c r="CA10" s="32" t="n">
        <v>68.0016224983599</v>
      </c>
      <c r="CB10" s="32" t="n">
        <v>3.82238500207701</v>
      </c>
      <c r="CC10" s="52" t="n">
        <v>20.3304844728077</v>
      </c>
      <c r="CD10" s="0" t="n">
        <v>8.20209975</v>
      </c>
      <c r="CE10" s="0" t="n">
        <v>13.9277367589951</v>
      </c>
      <c r="CF10" s="0" t="n">
        <v>130.009325504884</v>
      </c>
      <c r="CG10" s="0" t="n">
        <v>0.00593973</v>
      </c>
      <c r="CH10" s="52" t="n">
        <v>20.3304844728077</v>
      </c>
      <c r="CI10" s="0" t="n">
        <v>8.20209975</v>
      </c>
      <c r="CJ10" s="0" t="n">
        <v>13.6155414804215</v>
      </c>
      <c r="CK10" s="0" t="n">
        <v>68.0016224983599</v>
      </c>
      <c r="CL10" s="0" t="n">
        <v>3.82238500207701</v>
      </c>
      <c r="CM10" s="52" t="n">
        <v>21.0223682240001</v>
      </c>
      <c r="CN10" s="0" t="n">
        <v>8</v>
      </c>
      <c r="CO10" s="0" t="n">
        <v>9.04030102908499</v>
      </c>
      <c r="CP10" s="0" t="n">
        <v>68.0020357347871</v>
      </c>
      <c r="CQ10" s="0" t="n">
        <v>3.9836139795159</v>
      </c>
      <c r="CR10" s="52" t="n">
        <v>26.0819272240921</v>
      </c>
      <c r="CS10" s="32" t="n">
        <v>8.005249356</v>
      </c>
      <c r="CT10" s="32" t="n">
        <v>83.0880743417656</v>
      </c>
      <c r="CU10" s="32" t="n">
        <v>130.009325504884</v>
      </c>
      <c r="CV10" s="32" t="n">
        <v>0.00593973</v>
      </c>
      <c r="CW10" s="52" t="n">
        <v>26.1161667841766</v>
      </c>
      <c r="CX10" s="32" t="n">
        <v>8</v>
      </c>
      <c r="CY10" s="32" t="n">
        <v>74.3417656169334</v>
      </c>
      <c r="CZ10" s="32" t="n">
        <v>68.0016224983599</v>
      </c>
      <c r="DA10" s="32" t="n">
        <v>3.82238500207701</v>
      </c>
      <c r="DB10" s="52" t="n">
        <v>26.0819272240921</v>
      </c>
      <c r="DC10" s="32" t="n">
        <v>8.005249356</v>
      </c>
      <c r="DD10" s="32" t="n">
        <v>110.638450805257</v>
      </c>
      <c r="DE10" s="32" t="n">
        <v>68.0016224983599</v>
      </c>
      <c r="DF10" s="32" t="n">
        <v>3.82238500207701</v>
      </c>
      <c r="DG10" s="52" t="n">
        <v>27.1189383600413</v>
      </c>
      <c r="DH10" s="32" t="n">
        <v>8.2</v>
      </c>
      <c r="DI10" s="32" t="n">
        <v>21.4101943847688</v>
      </c>
      <c r="DJ10" s="32" t="n">
        <v>68.0016224983599</v>
      </c>
      <c r="DK10" s="32" t="n">
        <v>3.82238500207701</v>
      </c>
      <c r="DL10" s="52" t="n">
        <v>26.0819272240921</v>
      </c>
      <c r="DM10" s="32" t="n">
        <v>8.005249356</v>
      </c>
      <c r="DN10" s="32" t="n">
        <v>37.1708828084667</v>
      </c>
      <c r="DO10" s="32" t="n">
        <v>130.009325504884</v>
      </c>
      <c r="DP10" s="32" t="n">
        <v>0.00593973</v>
      </c>
      <c r="DQ10" s="0" t="n">
        <v>27.1073126304103</v>
      </c>
      <c r="DR10" s="0" t="n">
        <v>8.20209975</v>
      </c>
      <c r="DS10" s="0" t="n">
        <v>19.4200033698542</v>
      </c>
      <c r="DT10" s="0" t="n">
        <v>68.0016224983599</v>
      </c>
      <c r="DU10" s="0" t="n">
        <v>3.82238500207701</v>
      </c>
      <c r="DV10" s="52" t="n">
        <v>31.0886202224855</v>
      </c>
      <c r="DW10" s="32" t="n">
        <v>8</v>
      </c>
      <c r="DX10" s="32" t="n">
        <v>37.4707259953162</v>
      </c>
      <c r="DY10" s="32" t="n">
        <v>68.0016224983599</v>
      </c>
      <c r="DZ10" s="32" t="n">
        <v>3.82238500207701</v>
      </c>
      <c r="EA10" s="52" t="n">
        <v>31.0886202224855</v>
      </c>
      <c r="EB10" s="32" t="n">
        <v>8</v>
      </c>
      <c r="EC10" s="32" t="n">
        <v>27.3224043715847</v>
      </c>
      <c r="ED10" s="32" t="n">
        <v>68.0016224983599</v>
      </c>
      <c r="EE10" s="32" t="n">
        <v>3.82238500207701</v>
      </c>
      <c r="EK10" s="52" t="n">
        <v>36.1963204303211</v>
      </c>
      <c r="EL10" s="0" t="n">
        <v>36.9094488188976</v>
      </c>
      <c r="EM10" s="0" t="n">
        <v>166.084326157926</v>
      </c>
      <c r="EN10" s="0" t="n">
        <v>68.0016224983599</v>
      </c>
      <c r="EO10" s="0" t="n">
        <v>3.82238500207701</v>
      </c>
    </row>
    <row r="11" customFormat="false" ht="15" hidden="false" customHeight="false" outlineLevel="0" collapsed="false">
      <c r="A11" s="32" t="n">
        <v>5.77717405789555</v>
      </c>
      <c r="B11" s="32" t="n">
        <v>4.166666673</v>
      </c>
      <c r="C11" s="32" t="n">
        <v>57.6294027565084</v>
      </c>
      <c r="D11" s="32" t="n">
        <v>130.009325504884</v>
      </c>
      <c r="E11" s="56" t="n">
        <v>0.00593973</v>
      </c>
      <c r="K11" s="52" t="n">
        <v>11.7327357299214</v>
      </c>
      <c r="L11" s="32" t="n">
        <v>6.23359581</v>
      </c>
      <c r="M11" s="32" t="n">
        <v>405.059971624692</v>
      </c>
      <c r="N11" s="32" t="n">
        <v>68.0020357347871</v>
      </c>
      <c r="O11" s="56" t="n">
        <v>3.9836139795159</v>
      </c>
      <c r="P11" s="52" t="n">
        <v>15.9091826610512</v>
      </c>
      <c r="Q11" s="32" t="n">
        <v>6.003937017</v>
      </c>
      <c r="R11" s="32" t="n">
        <v>43.5637043037887</v>
      </c>
      <c r="S11" s="32" t="n">
        <v>68.0016224983599</v>
      </c>
      <c r="T11" s="32" t="n">
        <v>3.82238500207701</v>
      </c>
      <c r="U11" s="52" t="n">
        <v>11.2689169841068</v>
      </c>
      <c r="V11" s="32" t="n">
        <v>8</v>
      </c>
      <c r="W11" s="32" t="n">
        <v>13.9985642498205</v>
      </c>
      <c r="X11" s="32" t="n">
        <v>68.0016224983599</v>
      </c>
      <c r="Y11" s="32" t="n">
        <v>3.82238500207701</v>
      </c>
      <c r="Z11" s="52" t="n">
        <v>13.5536563152052</v>
      </c>
      <c r="AA11" s="32" t="n">
        <v>8.20209975</v>
      </c>
      <c r="AB11" s="32" t="n">
        <v>100.87490216083</v>
      </c>
      <c r="AC11" s="32" t="n">
        <v>68.0016224983599</v>
      </c>
      <c r="AD11" s="32" t="n">
        <v>3.82238500207701</v>
      </c>
      <c r="AE11" s="52" t="n">
        <v>13.5536563152052</v>
      </c>
      <c r="AF11" s="0" t="n">
        <v>8.20209975</v>
      </c>
      <c r="AG11" s="0" t="n">
        <v>48.831821691928</v>
      </c>
      <c r="AH11" s="0" t="n">
        <v>68.0020357347871</v>
      </c>
      <c r="AI11" s="0" t="n">
        <v>3.9836139795159</v>
      </c>
      <c r="AJ11" s="52" t="n">
        <v>13.5536563152052</v>
      </c>
      <c r="AK11" s="32" t="n">
        <v>8.20209975</v>
      </c>
      <c r="AL11" s="32" t="n">
        <v>83.9782920816596</v>
      </c>
      <c r="AM11" s="32" t="n">
        <v>68.0016224983599</v>
      </c>
      <c r="AN11" s="32" t="n">
        <v>3.82238500207701</v>
      </c>
      <c r="AO11" s="52" t="n">
        <v>13.5536563152052</v>
      </c>
      <c r="AP11" s="32" t="n">
        <v>8.20209975</v>
      </c>
      <c r="AQ11" s="32" t="n">
        <v>13.6274851233287</v>
      </c>
      <c r="AR11" s="32" t="n">
        <v>130.009325504884</v>
      </c>
      <c r="AS11" s="32" t="n">
        <v>0.00593973</v>
      </c>
      <c r="AT11" s="52" t="n">
        <v>17.2040417225655</v>
      </c>
      <c r="AU11" s="32" t="n">
        <v>8</v>
      </c>
      <c r="AV11" s="32" t="n">
        <v>11.2852664576803</v>
      </c>
      <c r="AW11" s="32" t="n">
        <v>130.009325504884</v>
      </c>
      <c r="AX11" s="32" t="n">
        <v>0.00593973</v>
      </c>
      <c r="AY11" s="52" t="n">
        <v>15.7049557698794</v>
      </c>
      <c r="AZ11" s="32" t="n">
        <v>8.005249356</v>
      </c>
      <c r="BA11" s="32" t="n">
        <v>6.82479537829406</v>
      </c>
      <c r="BB11" s="32" t="n">
        <v>68.0020357347871</v>
      </c>
      <c r="BC11" s="32" t="n">
        <v>3.9836139795159</v>
      </c>
      <c r="BD11" s="52" t="n">
        <v>16.9507481176624</v>
      </c>
      <c r="BE11" s="32" t="n">
        <v>8.2</v>
      </c>
      <c r="BF11" s="32" t="n">
        <v>3.63399603288766</v>
      </c>
      <c r="BG11" s="32" t="n">
        <v>68.0016224983599</v>
      </c>
      <c r="BH11" s="32" t="n">
        <v>3.82238500207701</v>
      </c>
      <c r="BI11" s="52" t="n">
        <v>18.1267374440231</v>
      </c>
      <c r="BJ11" s="32" t="n">
        <v>8.005249356</v>
      </c>
      <c r="BK11" s="32" t="n">
        <v>29.5694320507737</v>
      </c>
      <c r="BL11" s="32" t="n">
        <v>130.009325504884</v>
      </c>
      <c r="BM11" s="32" t="n">
        <v>0.00593973</v>
      </c>
      <c r="BN11" s="52" t="n">
        <v>18.150533673133</v>
      </c>
      <c r="BO11" s="0" t="n">
        <v>8</v>
      </c>
      <c r="BP11" s="0" t="n">
        <v>11.7142476933838</v>
      </c>
      <c r="BQ11" s="0" t="n">
        <v>68.0020357347871</v>
      </c>
      <c r="BR11" s="0" t="n">
        <v>3.9836139795159</v>
      </c>
      <c r="BS11" s="52" t="n">
        <v>19.4078623195053</v>
      </c>
      <c r="BT11" s="32" t="n">
        <v>8.005249356</v>
      </c>
      <c r="BU11" s="32" t="n">
        <v>18.8276975416783</v>
      </c>
      <c r="BV11" s="32" t="n">
        <v>68.0016224983599</v>
      </c>
      <c r="BW11" s="32" t="n">
        <v>3.82238500207701</v>
      </c>
      <c r="BX11" s="52" t="n">
        <v>20.1976720888684</v>
      </c>
      <c r="BY11" s="32" t="n">
        <v>8.005249356</v>
      </c>
      <c r="BZ11" s="32" t="n">
        <v>62.4812419146184</v>
      </c>
      <c r="CA11" s="32" t="n">
        <v>130.009325504884</v>
      </c>
      <c r="CB11" s="32" t="n">
        <v>0.00593973</v>
      </c>
      <c r="CC11" s="52" t="n">
        <v>20.3304844728077</v>
      </c>
      <c r="CD11" s="0" t="n">
        <v>8.20209975</v>
      </c>
      <c r="CE11" s="0" t="n">
        <v>10.99984806882</v>
      </c>
      <c r="CF11" s="0" t="n">
        <v>68.0020357347871</v>
      </c>
      <c r="CG11" s="0" t="n">
        <v>3.9836139795159</v>
      </c>
      <c r="CH11" s="52" t="n">
        <v>21.0223682240001</v>
      </c>
      <c r="CI11" s="0" t="n">
        <v>8</v>
      </c>
      <c r="CJ11" s="0" t="n">
        <v>59.3521037594919</v>
      </c>
      <c r="CK11" s="0" t="n">
        <v>68.0016224983599</v>
      </c>
      <c r="CL11" s="0" t="n">
        <v>3.82238500207701</v>
      </c>
      <c r="CM11" s="52" t="n">
        <v>21.0223682240001</v>
      </c>
      <c r="CN11" s="0" t="n">
        <v>8</v>
      </c>
      <c r="CO11" s="0" t="n">
        <v>9.04030102908499</v>
      </c>
      <c r="CP11" s="0" t="n">
        <v>68.0020357347871</v>
      </c>
      <c r="CQ11" s="0" t="n">
        <v>3.9836139795159</v>
      </c>
      <c r="CR11" s="52" t="n">
        <v>23.7309960322678</v>
      </c>
      <c r="CS11" s="32" t="n">
        <v>8.2</v>
      </c>
      <c r="CT11" s="32" t="n">
        <v>85.0136275146009</v>
      </c>
      <c r="CU11" s="32" t="n">
        <v>68.0016224983599</v>
      </c>
      <c r="CV11" s="32" t="n">
        <v>3.82238500207701</v>
      </c>
      <c r="CW11" s="52" t="n">
        <v>26.1161667841766</v>
      </c>
      <c r="CX11" s="32" t="n">
        <v>8</v>
      </c>
      <c r="CY11" s="32" t="n">
        <v>24.7805885389778</v>
      </c>
      <c r="CZ11" s="32" t="n">
        <v>68.0016224983599</v>
      </c>
      <c r="DA11" s="32" t="n">
        <v>3.82238500207701</v>
      </c>
      <c r="DB11" s="52" t="n">
        <v>26.0819272240921</v>
      </c>
      <c r="DC11" s="32" t="n">
        <v>8.005249356</v>
      </c>
      <c r="DD11" s="32" t="n">
        <v>28.4976768198245</v>
      </c>
      <c r="DE11" s="32" t="n">
        <v>68.0016224983599</v>
      </c>
      <c r="DF11" s="32" t="n">
        <v>3.82238500207701</v>
      </c>
      <c r="DG11" s="52" t="n">
        <v>27.1073126304103</v>
      </c>
      <c r="DH11" s="32" t="n">
        <v>8.20209975</v>
      </c>
      <c r="DI11" s="32" t="n">
        <v>19.4200033698542</v>
      </c>
      <c r="DJ11" s="32" t="n">
        <v>68.0016224983599</v>
      </c>
      <c r="DK11" s="32" t="n">
        <v>3.82238500207701</v>
      </c>
      <c r="DL11" s="52" t="n">
        <v>26.0819272240921</v>
      </c>
      <c r="DM11" s="32" t="n">
        <v>8.005249356</v>
      </c>
      <c r="DN11" s="32" t="n">
        <v>74.7134744450181</v>
      </c>
      <c r="DO11" s="32" t="n">
        <v>130.009325504884</v>
      </c>
      <c r="DP11" s="32" t="n">
        <v>0.00593973</v>
      </c>
      <c r="DQ11" s="0" t="n">
        <v>27.1189383600413</v>
      </c>
      <c r="DR11" s="0" t="n">
        <v>8.2</v>
      </c>
      <c r="DS11" s="0" t="n">
        <v>22.7143668370244</v>
      </c>
      <c r="DT11" s="0" t="n">
        <v>130.009325504884</v>
      </c>
      <c r="DU11" s="0" t="n">
        <v>0.00593973</v>
      </c>
      <c r="DV11" s="52" t="n">
        <v>31.0886202224855</v>
      </c>
      <c r="DW11" s="32" t="n">
        <v>8</v>
      </c>
      <c r="DX11" s="32" t="n">
        <v>12.4902419984387</v>
      </c>
      <c r="DY11" s="32" t="n">
        <v>130.009325504884</v>
      </c>
      <c r="DZ11" s="32" t="n">
        <v>0.00593973</v>
      </c>
      <c r="EA11" s="52" t="n">
        <v>31.0478615350086</v>
      </c>
      <c r="EB11" s="32" t="n">
        <v>8.005249356</v>
      </c>
      <c r="EC11" s="32" t="n">
        <v>34.3054885591864</v>
      </c>
      <c r="ED11" s="32" t="n">
        <v>68.0016224983599</v>
      </c>
      <c r="EE11" s="32" t="n">
        <v>3.82238500207701</v>
      </c>
      <c r="EK11" s="52" t="n">
        <v>33.4966563060057</v>
      </c>
      <c r="EL11" s="0" t="n">
        <v>39.3700787401575</v>
      </c>
      <c r="EM11" s="0" t="n">
        <v>166.084326157926</v>
      </c>
      <c r="EN11" s="0" t="n">
        <v>130.068048394553</v>
      </c>
      <c r="EO11" s="0" t="n">
        <v>0.00975711049</v>
      </c>
    </row>
    <row r="12" customFormat="false" ht="15" hidden="false" customHeight="false" outlineLevel="0" collapsed="false">
      <c r="A12" s="32" t="n">
        <v>5.77717405789555</v>
      </c>
      <c r="B12" s="32" t="n">
        <v>4.166666673</v>
      </c>
      <c r="C12" s="32" t="n">
        <v>52.8268837001222</v>
      </c>
      <c r="D12" s="32" t="n">
        <v>130.009325504884</v>
      </c>
      <c r="E12" s="56" t="n">
        <v>0.00593973</v>
      </c>
      <c r="K12" s="52" t="n">
        <v>6.22503395597237</v>
      </c>
      <c r="L12" s="32" t="n">
        <v>6.23</v>
      </c>
      <c r="M12" s="32" t="n">
        <v>79.7441142857143</v>
      </c>
      <c r="N12" s="32" t="n">
        <v>130.009325504884</v>
      </c>
      <c r="O12" s="56" t="n">
        <v>0.00593973</v>
      </c>
      <c r="P12" s="52" t="n">
        <v>15.9091826610512</v>
      </c>
      <c r="Q12" s="32" t="n">
        <v>6.003937017</v>
      </c>
      <c r="R12" s="32" t="n">
        <v>22.9026105521792</v>
      </c>
      <c r="S12" s="32" t="n">
        <v>68.0020357347871</v>
      </c>
      <c r="T12" s="32" t="n">
        <v>3.9836139795159</v>
      </c>
      <c r="U12" s="52" t="n">
        <v>13.5594691800206</v>
      </c>
      <c r="V12" s="32" t="n">
        <v>8.2</v>
      </c>
      <c r="W12" s="32" t="n">
        <v>90.0786825667235</v>
      </c>
      <c r="X12" s="32" t="n">
        <v>130.009325504884</v>
      </c>
      <c r="Y12" s="32" t="n">
        <v>0.00593973</v>
      </c>
      <c r="Z12" s="52" t="n">
        <v>13.5536563152052</v>
      </c>
      <c r="AA12" s="32" t="n">
        <v>8.20209975</v>
      </c>
      <c r="AB12" s="32" t="n">
        <v>43.5637043037887</v>
      </c>
      <c r="AC12" s="32" t="n">
        <v>68.0016224983599</v>
      </c>
      <c r="AD12" s="32" t="n">
        <v>3.82238500207701</v>
      </c>
      <c r="AE12" s="52" t="n">
        <v>13.5536563152052</v>
      </c>
      <c r="AF12" s="0" t="n">
        <v>8.20209975</v>
      </c>
      <c r="AG12" s="0" t="n">
        <v>5.29400603786264</v>
      </c>
      <c r="AH12" s="0" t="n">
        <v>68.0020357347871</v>
      </c>
      <c r="AI12" s="0" t="n">
        <v>3.9836139795159</v>
      </c>
      <c r="AJ12" s="52" t="n">
        <v>13.5594691800206</v>
      </c>
      <c r="AK12" s="32" t="n">
        <v>8.2</v>
      </c>
      <c r="AL12" s="32" t="n">
        <v>20.8199886428166</v>
      </c>
      <c r="AM12" s="32" t="n">
        <v>68.0016224983599</v>
      </c>
      <c r="AN12" s="32" t="n">
        <v>3.82238500207701</v>
      </c>
      <c r="AO12" s="52" t="n">
        <v>17.2040417225655</v>
      </c>
      <c r="AP12" s="32" t="n">
        <v>8</v>
      </c>
      <c r="AQ12" s="32" t="n">
        <v>63.3122257053292</v>
      </c>
      <c r="AR12" s="32" t="n">
        <v>68.0016224983599</v>
      </c>
      <c r="AS12" s="32" t="n">
        <v>3.82238500207701</v>
      </c>
      <c r="AT12" s="52" t="n">
        <v>17.1814863902641</v>
      </c>
      <c r="AU12" s="32" t="n">
        <v>8.005249356</v>
      </c>
      <c r="AV12" s="32" t="n">
        <v>22.5705329153605</v>
      </c>
      <c r="AW12" s="32" t="n">
        <v>68.0016224983599</v>
      </c>
      <c r="AX12" s="32" t="n">
        <v>3.82238500207701</v>
      </c>
      <c r="AY12" s="52" t="n">
        <v>15.7049557698794</v>
      </c>
      <c r="AZ12" s="32" t="n">
        <v>8.005249356</v>
      </c>
      <c r="BA12" s="32" t="n">
        <v>6.82479537829406</v>
      </c>
      <c r="BB12" s="32" t="n">
        <v>68.0020357347871</v>
      </c>
      <c r="BC12" s="32" t="n">
        <v>3.9836139795159</v>
      </c>
      <c r="BD12" s="52" t="n">
        <v>19.6659994173464</v>
      </c>
      <c r="BE12" s="32" t="n">
        <v>8</v>
      </c>
      <c r="BF12" s="32" t="n">
        <v>50.145043192102</v>
      </c>
      <c r="BG12" s="32" t="n">
        <v>130.009325504884</v>
      </c>
      <c r="BH12" s="32" t="n">
        <v>0.00593973</v>
      </c>
      <c r="BI12" s="52" t="n">
        <v>19.6659994173464</v>
      </c>
      <c r="BJ12" s="32" t="n">
        <v>8</v>
      </c>
      <c r="BK12" s="32" t="n">
        <v>30.4885396955985</v>
      </c>
      <c r="BL12" s="32" t="n">
        <v>68.0016224983599</v>
      </c>
      <c r="BM12" s="32" t="n">
        <v>3.82238500207701</v>
      </c>
      <c r="BN12" s="52" t="n">
        <v>18.150533673133</v>
      </c>
      <c r="BO12" s="0" t="n">
        <v>8</v>
      </c>
      <c r="BP12" s="0" t="n">
        <v>11.7142476933838</v>
      </c>
      <c r="BQ12" s="0" t="n">
        <v>68.0020357347871</v>
      </c>
      <c r="BR12" s="0" t="n">
        <v>3.9836139795159</v>
      </c>
      <c r="BS12" s="52" t="n">
        <v>19.4078623195053</v>
      </c>
      <c r="BT12" s="32" t="n">
        <v>8.005249356</v>
      </c>
      <c r="BU12" s="32" t="n">
        <v>18.8276975416783</v>
      </c>
      <c r="BV12" s="32" t="n">
        <v>68.0016224983599</v>
      </c>
      <c r="BW12" s="32" t="n">
        <v>3.82238500207701</v>
      </c>
      <c r="BX12" s="52" t="n">
        <v>20.1976720888684</v>
      </c>
      <c r="BY12" s="32" t="n">
        <v>8.005249356</v>
      </c>
      <c r="BZ12" s="32" t="n">
        <v>29.3787580853816</v>
      </c>
      <c r="CA12" s="32" t="n">
        <v>68.0016224983599</v>
      </c>
      <c r="CB12" s="32" t="n">
        <v>3.82238500207701</v>
      </c>
      <c r="CC12" s="52" t="n">
        <v>20.3304844728077</v>
      </c>
      <c r="CD12" s="0" t="n">
        <v>8.20209975</v>
      </c>
      <c r="CE12" s="0" t="n">
        <v>58.3808088307361</v>
      </c>
      <c r="CF12" s="0" t="n">
        <v>68.0016224983599</v>
      </c>
      <c r="CG12" s="0" t="n">
        <v>3.82238500207701</v>
      </c>
      <c r="CH12" s="52" t="n">
        <v>21.0223682240001</v>
      </c>
      <c r="CI12" s="0" t="n">
        <v>8</v>
      </c>
      <c r="CJ12" s="0" t="n">
        <v>59.3521037594919</v>
      </c>
      <c r="CK12" s="0" t="n">
        <v>68.0016224983599</v>
      </c>
      <c r="CL12" s="0" t="n">
        <v>3.82238500207701</v>
      </c>
      <c r="CM12" s="52" t="n">
        <v>21.0223682240001</v>
      </c>
      <c r="CN12" s="0" t="n">
        <v>8</v>
      </c>
      <c r="CO12" s="0" t="n">
        <v>9.04030102908499</v>
      </c>
      <c r="CP12" s="0" t="n">
        <v>68.0020357347871</v>
      </c>
      <c r="CQ12" s="0" t="n">
        <v>3.9836139795159</v>
      </c>
      <c r="CR12" s="52" t="n">
        <v>23.7309960322678</v>
      </c>
      <c r="CS12" s="32" t="n">
        <v>8.2</v>
      </c>
      <c r="CT12" s="32" t="n">
        <v>96.2050616482803</v>
      </c>
      <c r="CU12" s="32" t="n">
        <v>130.009325504884</v>
      </c>
      <c r="CV12" s="32" t="n">
        <v>0.00593973</v>
      </c>
      <c r="CW12" s="52" t="n">
        <v>26.1161667841766</v>
      </c>
      <c r="CX12" s="32" t="n">
        <v>8</v>
      </c>
      <c r="CY12" s="32" t="n">
        <v>49.5611770779556</v>
      </c>
      <c r="CZ12" s="32" t="n">
        <v>68.0016224983599</v>
      </c>
      <c r="DA12" s="32" t="n">
        <v>3.82238500207701</v>
      </c>
      <c r="DB12" s="52" t="n">
        <v>26.0819272240921</v>
      </c>
      <c r="DC12" s="32" t="n">
        <v>8.005249356</v>
      </c>
      <c r="DD12" s="32" t="n">
        <v>28.4976768198245</v>
      </c>
      <c r="DE12" s="32" t="n">
        <v>68.0016224983599</v>
      </c>
      <c r="DF12" s="32" t="n">
        <v>3.82238500207701</v>
      </c>
      <c r="DG12" s="52" t="n">
        <v>25.6662297558596</v>
      </c>
      <c r="DH12" s="32" t="n">
        <v>8.2</v>
      </c>
      <c r="DI12" s="32" t="n">
        <v>36</v>
      </c>
      <c r="DJ12" s="32" t="n">
        <v>68.0016224983599</v>
      </c>
      <c r="DK12" s="32" t="n">
        <v>3.82238500207701</v>
      </c>
      <c r="DL12" s="52" t="n">
        <v>27.1189383600413</v>
      </c>
      <c r="DM12" s="32" t="n">
        <v>8.2</v>
      </c>
      <c r="DN12" s="32" t="n">
        <v>99.8296422487223</v>
      </c>
      <c r="DO12" s="32" t="n">
        <v>130.009325504884</v>
      </c>
      <c r="DP12" s="32" t="n">
        <v>0.00593973</v>
      </c>
      <c r="DQ12" s="0" t="n">
        <v>26.1161667841766</v>
      </c>
      <c r="DR12" s="0" t="n">
        <v>8</v>
      </c>
      <c r="DS12" s="0" t="n">
        <v>61.3319566339701</v>
      </c>
      <c r="DT12" s="0" t="n">
        <v>68.0016224983599</v>
      </c>
      <c r="DU12" s="0" t="n">
        <v>3.82238500207701</v>
      </c>
      <c r="DV12" s="52" t="n">
        <v>28.7135039171622</v>
      </c>
      <c r="DW12" s="32" t="n">
        <v>8.20209975</v>
      </c>
      <c r="DX12" s="32" t="n">
        <v>32.1629589922273</v>
      </c>
      <c r="DY12" s="32" t="n">
        <v>68.0016224983599</v>
      </c>
      <c r="DZ12" s="32" t="n">
        <v>3.82238500207701</v>
      </c>
      <c r="EA12" s="52" t="n">
        <v>31.0478615350086</v>
      </c>
      <c r="EB12" s="32" t="n">
        <v>8.005249356</v>
      </c>
      <c r="EC12" s="32" t="n">
        <v>39.9483660574767</v>
      </c>
      <c r="ED12" s="32" t="n">
        <v>130.009325504884</v>
      </c>
      <c r="EE12" s="32" t="n">
        <v>0.00593973</v>
      </c>
      <c r="EK12" s="52" t="n">
        <v>38.7817718896298</v>
      </c>
      <c r="EL12" s="0" t="n">
        <v>34.4488188976378</v>
      </c>
      <c r="EM12" s="0" t="n">
        <v>166.084326157926</v>
      </c>
      <c r="EN12" s="0" t="n">
        <v>130.068048394553</v>
      </c>
      <c r="EO12" s="0" t="n">
        <v>0.00975711049</v>
      </c>
    </row>
    <row r="13" customFormat="false" ht="15" hidden="false" customHeight="false" outlineLevel="0" collapsed="false">
      <c r="K13" s="52" t="n">
        <v>7.4748595070457</v>
      </c>
      <c r="L13" s="32" t="n">
        <v>8</v>
      </c>
      <c r="M13" s="32" t="n">
        <v>52.2720346320346</v>
      </c>
      <c r="N13" s="32" t="n">
        <v>130.009325504884</v>
      </c>
      <c r="O13" s="56" t="n">
        <v>0.00593973</v>
      </c>
      <c r="P13" s="52" t="n">
        <v>15.9091826610512</v>
      </c>
      <c r="Q13" s="32" t="n">
        <v>6.003937017</v>
      </c>
      <c r="R13" s="32" t="n">
        <v>16.1586525000786</v>
      </c>
      <c r="S13" s="32" t="n">
        <v>68.0020357347871</v>
      </c>
      <c r="T13" s="32" t="n">
        <v>3.9836139795159</v>
      </c>
      <c r="U13" s="52" t="n">
        <v>11.2689169841068</v>
      </c>
      <c r="V13" s="32" t="n">
        <v>8</v>
      </c>
      <c r="W13" s="32" t="n">
        <v>332.136874850443</v>
      </c>
      <c r="X13" s="32" t="n">
        <v>130.009325504884</v>
      </c>
      <c r="Y13" s="32" t="n">
        <v>0.00593973</v>
      </c>
      <c r="Z13" s="52" t="n">
        <v>13.5536563152052</v>
      </c>
      <c r="AA13" s="32" t="n">
        <v>8.20209975</v>
      </c>
      <c r="AB13" s="32" t="n">
        <v>43.5637043037887</v>
      </c>
      <c r="AC13" s="32" t="n">
        <v>68.0016224983599</v>
      </c>
      <c r="AD13" s="32" t="n">
        <v>3.82238500207701</v>
      </c>
      <c r="AE13" s="52" t="n">
        <v>13.5536563152052</v>
      </c>
      <c r="AF13" s="0" t="n">
        <v>8.20209975</v>
      </c>
      <c r="AG13" s="0" t="n">
        <v>1.76466867928755</v>
      </c>
      <c r="AH13" s="0" t="n">
        <v>68.0020357347871</v>
      </c>
      <c r="AI13" s="0" t="n">
        <v>3.9836139795159</v>
      </c>
      <c r="AJ13" s="52" t="n">
        <v>13.115091084286</v>
      </c>
      <c r="AK13" s="32" t="n">
        <v>8.20209975</v>
      </c>
      <c r="AL13" s="32" t="n">
        <v>23.0338309391919</v>
      </c>
      <c r="AM13" s="32" t="n">
        <v>130.009325504884</v>
      </c>
      <c r="AN13" s="32" t="n">
        <v>0.00593973</v>
      </c>
      <c r="AO13" s="52" t="n">
        <v>13.6149226735475</v>
      </c>
      <c r="AP13" s="32" t="n">
        <v>8</v>
      </c>
      <c r="AQ13" s="32" t="n">
        <v>42.7807486631016</v>
      </c>
      <c r="AR13" s="32" t="n">
        <v>130.009325504884</v>
      </c>
      <c r="AS13" s="32" t="n">
        <v>0.00593973</v>
      </c>
      <c r="AT13" s="52" t="n">
        <v>17.2040417225655</v>
      </c>
      <c r="AU13" s="32" t="n">
        <v>8</v>
      </c>
      <c r="AV13" s="32" t="n">
        <v>45.6771159874608</v>
      </c>
      <c r="AW13" s="32" t="n">
        <v>68.0016224983599</v>
      </c>
      <c r="AX13" s="32" t="n">
        <v>3.82238500207701</v>
      </c>
      <c r="AY13" s="52" t="n">
        <v>15.7049557698794</v>
      </c>
      <c r="AZ13" s="32" t="n">
        <v>8.005249356</v>
      </c>
      <c r="BA13" s="32" t="n">
        <v>6.82479537829406</v>
      </c>
      <c r="BB13" s="32" t="n">
        <v>68.0020357347871</v>
      </c>
      <c r="BC13" s="32" t="n">
        <v>3.9836139795159</v>
      </c>
      <c r="BD13" s="52" t="n">
        <v>17.2040417225655</v>
      </c>
      <c r="BE13" s="32" t="n">
        <v>8</v>
      </c>
      <c r="BF13" s="32" t="n">
        <v>62.0689655172414</v>
      </c>
      <c r="BG13" s="32" t="n">
        <v>68.0016224983599</v>
      </c>
      <c r="BH13" s="32" t="n">
        <v>3.82238500207701</v>
      </c>
      <c r="BI13" s="52" t="n">
        <v>19.6659994173464</v>
      </c>
      <c r="BJ13" s="32" t="n">
        <v>8</v>
      </c>
      <c r="BK13" s="32" t="n">
        <v>59.2348827642945</v>
      </c>
      <c r="BL13" s="32" t="n">
        <v>68.0016224983599</v>
      </c>
      <c r="BM13" s="32" t="n">
        <v>3.82238500207701</v>
      </c>
      <c r="BN13" s="52" t="n">
        <v>18.150533673133</v>
      </c>
      <c r="BO13" s="0" t="n">
        <v>8</v>
      </c>
      <c r="BP13" s="0" t="n">
        <v>11.7142476933838</v>
      </c>
      <c r="BQ13" s="0" t="n">
        <v>68.0020357347871</v>
      </c>
      <c r="BR13" s="0" t="n">
        <v>3.9836139795159</v>
      </c>
      <c r="BS13" s="52" t="n">
        <v>19.4078623195053</v>
      </c>
      <c r="BT13" s="32" t="n">
        <v>8.005249356</v>
      </c>
      <c r="BU13" s="32" t="n">
        <v>18.8276975416783</v>
      </c>
      <c r="BV13" s="32" t="n">
        <v>68.0016224983599</v>
      </c>
      <c r="BW13" s="32" t="n">
        <v>3.82238500207701</v>
      </c>
      <c r="BX13" s="52" t="n">
        <v>20.1976720888684</v>
      </c>
      <c r="BY13" s="32" t="n">
        <v>8.005249356</v>
      </c>
      <c r="BZ13" s="32" t="n">
        <v>62.4812419146184</v>
      </c>
      <c r="CA13" s="32" t="n">
        <v>130.009325504884</v>
      </c>
      <c r="CB13" s="32" t="n">
        <v>0.00593973</v>
      </c>
      <c r="CC13" s="52" t="n">
        <v>20.3304844728077</v>
      </c>
      <c r="CD13" s="0" t="n">
        <v>8.20209975</v>
      </c>
      <c r="CE13" s="0" t="n">
        <v>13.9277367589951</v>
      </c>
      <c r="CF13" s="0" t="n">
        <v>130.009325504884</v>
      </c>
      <c r="CG13" s="0" t="n">
        <v>0.00593973</v>
      </c>
      <c r="CH13" s="52" t="n">
        <v>21.0223682240001</v>
      </c>
      <c r="CI13" s="0" t="n">
        <v>8</v>
      </c>
      <c r="CJ13" s="0" t="n">
        <v>59.3521037594919</v>
      </c>
      <c r="CK13" s="0" t="n">
        <v>68.0016224983599</v>
      </c>
      <c r="CL13" s="0" t="n">
        <v>3.82238500207701</v>
      </c>
      <c r="CM13" s="52" t="n">
        <v>21.0223682240001</v>
      </c>
      <c r="CN13" s="0" t="n">
        <v>8</v>
      </c>
      <c r="CO13" s="0" t="n">
        <v>9.04030102908499</v>
      </c>
      <c r="CP13" s="0" t="n">
        <v>68.0020357347871</v>
      </c>
      <c r="CQ13" s="0" t="n">
        <v>3.9836139795159</v>
      </c>
      <c r="CR13" s="52" t="n">
        <v>26.1188633424404</v>
      </c>
      <c r="CS13" s="32" t="n">
        <v>8</v>
      </c>
      <c r="CT13" s="32" t="n">
        <v>32.5211645674169</v>
      </c>
      <c r="CU13" s="32" t="n">
        <v>68.0016224983599</v>
      </c>
      <c r="CV13" s="32" t="n">
        <v>3.82238500207701</v>
      </c>
      <c r="CW13" s="52" t="n">
        <v>26.1161667841766</v>
      </c>
      <c r="CX13" s="32" t="n">
        <v>8</v>
      </c>
      <c r="CY13" s="32" t="n">
        <v>45.6788766133196</v>
      </c>
      <c r="CZ13" s="32" t="n">
        <v>68.0016224983599</v>
      </c>
      <c r="DA13" s="32" t="n">
        <v>3.82238500207701</v>
      </c>
      <c r="DB13" s="52" t="n">
        <v>26.0819272240921</v>
      </c>
      <c r="DC13" s="32" t="n">
        <v>8.005249356</v>
      </c>
      <c r="DD13" s="32" t="n">
        <v>57.426624465586</v>
      </c>
      <c r="DE13" s="32" t="n">
        <v>68.0016224983599</v>
      </c>
      <c r="DF13" s="32" t="n">
        <v>3.82238500207701</v>
      </c>
      <c r="DG13" s="52" t="n">
        <v>27.1189383600413</v>
      </c>
      <c r="DH13" s="32" t="n">
        <v>8.2</v>
      </c>
      <c r="DI13" s="32" t="n">
        <v>18.2183260466436</v>
      </c>
      <c r="DJ13" s="32" t="n">
        <v>68.0016224983599</v>
      </c>
      <c r="DK13" s="32" t="n">
        <v>3.82238500207701</v>
      </c>
      <c r="DL13" s="52" t="n">
        <v>27.1189383600413</v>
      </c>
      <c r="DM13" s="32" t="n">
        <v>8.2</v>
      </c>
      <c r="DN13" s="32" t="n">
        <v>84.1226575809199</v>
      </c>
      <c r="DO13" s="32" t="n">
        <v>130.009325504884</v>
      </c>
      <c r="DP13" s="32" t="n">
        <v>0.00593973</v>
      </c>
      <c r="DQ13" s="0" t="n">
        <v>26.1161667841766</v>
      </c>
      <c r="DR13" s="0" t="n">
        <v>8</v>
      </c>
      <c r="DS13" s="0" t="n">
        <v>61.3319566339701</v>
      </c>
      <c r="DT13" s="0" t="n">
        <v>68.0016224983599</v>
      </c>
      <c r="DU13" s="0" t="n">
        <v>3.82238500207701</v>
      </c>
      <c r="DV13" s="52" t="n">
        <v>28.7032426810621</v>
      </c>
      <c r="DW13" s="32" t="n">
        <v>8.20209975</v>
      </c>
      <c r="DX13" s="32" t="n">
        <v>32.1744570560372</v>
      </c>
      <c r="DY13" s="32" t="n">
        <v>68.0016224983599</v>
      </c>
      <c r="DZ13" s="32" t="n">
        <v>3.82238500207701</v>
      </c>
      <c r="EA13" s="52" t="n">
        <v>31.0478615350086</v>
      </c>
      <c r="EB13" s="32" t="n">
        <v>8.005249356</v>
      </c>
      <c r="EC13" s="32" t="n">
        <v>39.9483660574767</v>
      </c>
      <c r="ED13" s="32" t="n">
        <v>130.009325504884</v>
      </c>
      <c r="EE13" s="32" t="n">
        <v>0.00593973</v>
      </c>
      <c r="EK13" s="52" t="n">
        <v>33.8600553208864</v>
      </c>
      <c r="EL13" s="0" t="n">
        <v>31.988188976378</v>
      </c>
      <c r="EM13" s="0" t="n">
        <v>166.084326157926</v>
      </c>
      <c r="EN13" s="0" t="n">
        <v>68.0016224983599</v>
      </c>
      <c r="EO13" s="0" t="n">
        <v>3.82238500207701</v>
      </c>
    </row>
    <row r="14" customFormat="false" ht="15" hidden="false" customHeight="false" outlineLevel="0" collapsed="false">
      <c r="P14" s="52" t="n">
        <v>15.9091826610512</v>
      </c>
      <c r="Q14" s="32" t="n">
        <v>6.003937017</v>
      </c>
      <c r="R14" s="32" t="n">
        <v>35.212652106394</v>
      </c>
      <c r="S14" s="32" t="n">
        <v>130.009325504884</v>
      </c>
      <c r="T14" s="32" t="n">
        <v>0.00593973</v>
      </c>
      <c r="U14" s="52" t="n">
        <v>9.99614148362858</v>
      </c>
      <c r="V14" s="32" t="n">
        <v>8</v>
      </c>
      <c r="W14" s="32" t="n">
        <v>8.09279741030483</v>
      </c>
      <c r="X14" s="32" t="n">
        <v>68.0016224983599</v>
      </c>
      <c r="Y14" s="32" t="n">
        <v>3.82238500207701</v>
      </c>
      <c r="Z14" s="52" t="n">
        <v>13.5536563152052</v>
      </c>
      <c r="AA14" s="32" t="n">
        <v>8.20209975</v>
      </c>
      <c r="AB14" s="32" t="n">
        <v>6.81374256166437</v>
      </c>
      <c r="AC14" s="32" t="n">
        <v>130.009325504884</v>
      </c>
      <c r="AD14" s="32" t="n">
        <v>0.00593973</v>
      </c>
      <c r="AE14" s="52" t="n">
        <v>13.5536563152052</v>
      </c>
      <c r="AF14" s="0" t="n">
        <v>8.20209975</v>
      </c>
      <c r="AG14" s="0" t="n">
        <v>31.7974652877671</v>
      </c>
      <c r="AH14" s="0" t="n">
        <v>68.0020357347871</v>
      </c>
      <c r="AI14" s="0" t="n">
        <v>3.9836139795159</v>
      </c>
      <c r="AJ14" s="52" t="n">
        <v>13.115091084286</v>
      </c>
      <c r="AK14" s="32" t="n">
        <v>8.20209975</v>
      </c>
      <c r="AL14" s="32" t="n">
        <v>23.0338309391919</v>
      </c>
      <c r="AM14" s="32" t="n">
        <v>130.009325504884</v>
      </c>
      <c r="AN14" s="32" t="n">
        <v>0.00593973</v>
      </c>
      <c r="AO14" s="52" t="n">
        <v>13.5605984941299</v>
      </c>
      <c r="AP14" s="32" t="n">
        <v>8.2</v>
      </c>
      <c r="AQ14" s="32" t="n">
        <v>83.9550422776503</v>
      </c>
      <c r="AR14" s="32" t="n">
        <v>130.009325504884</v>
      </c>
      <c r="AS14" s="32" t="n">
        <v>0.00593973</v>
      </c>
      <c r="AT14" s="52" t="n">
        <v>17.2040417225655</v>
      </c>
      <c r="AU14" s="32" t="n">
        <v>8</v>
      </c>
      <c r="AV14" s="32" t="n">
        <v>66.7711598746081</v>
      </c>
      <c r="AW14" s="32" t="n">
        <v>68.0016224983599</v>
      </c>
      <c r="AX14" s="32" t="n">
        <v>3.82238500207701</v>
      </c>
      <c r="AY14" s="52" t="n">
        <v>15.7049557698794</v>
      </c>
      <c r="AZ14" s="32" t="n">
        <v>8.005249356</v>
      </c>
      <c r="BA14" s="32" t="n">
        <v>6.82479537829406</v>
      </c>
      <c r="BB14" s="32" t="n">
        <v>68.0020357347871</v>
      </c>
      <c r="BC14" s="32" t="n">
        <v>3.9836139795159</v>
      </c>
      <c r="BD14" s="52" t="n">
        <v>17.2040417225655</v>
      </c>
      <c r="BE14" s="32" t="n">
        <v>8</v>
      </c>
      <c r="BF14" s="32" t="n">
        <v>62.0689655172414</v>
      </c>
      <c r="BG14" s="32" t="n">
        <v>68.0020357347871</v>
      </c>
      <c r="BH14" s="32" t="n">
        <v>3.9836139795159</v>
      </c>
      <c r="BI14" s="52" t="n">
        <v>20.3408977411948</v>
      </c>
      <c r="BJ14" s="32" t="n">
        <v>8.2</v>
      </c>
      <c r="BK14" s="32" t="n">
        <v>53.5004971508462</v>
      </c>
      <c r="BL14" s="32" t="n">
        <v>68.0016224983599</v>
      </c>
      <c r="BM14" s="32" t="n">
        <v>3.82238500207701</v>
      </c>
      <c r="BN14" s="52" t="n">
        <v>18.150533673133</v>
      </c>
      <c r="BO14" s="0" t="n">
        <v>8</v>
      </c>
      <c r="BP14" s="0" t="n">
        <v>11.7142476933838</v>
      </c>
      <c r="BQ14" s="0" t="n">
        <v>68.0020357347871</v>
      </c>
      <c r="BR14" s="0" t="n">
        <v>3.9836139795159</v>
      </c>
      <c r="BS14" s="52" t="n">
        <v>19.4078623195053</v>
      </c>
      <c r="BT14" s="32" t="n">
        <v>8.005249356</v>
      </c>
      <c r="BU14" s="32" t="n">
        <v>18.8276975416783</v>
      </c>
      <c r="BV14" s="32" t="n">
        <v>68.0016224983599</v>
      </c>
      <c r="BW14" s="32" t="n">
        <v>3.82238500207701</v>
      </c>
      <c r="BX14" s="52" t="n">
        <v>20.1976720888684</v>
      </c>
      <c r="BY14" s="32" t="n">
        <v>8.005249356</v>
      </c>
      <c r="BZ14" s="32" t="n">
        <v>29.3787580853816</v>
      </c>
      <c r="CA14" s="32" t="n">
        <v>68.0016224983599</v>
      </c>
      <c r="CB14" s="32" t="n">
        <v>3.82238500207701</v>
      </c>
      <c r="CC14" s="52" t="n">
        <v>20.3304844728077</v>
      </c>
      <c r="CD14" s="0" t="n">
        <v>8.20209975</v>
      </c>
      <c r="CE14" s="0" t="n">
        <v>10.99984806882</v>
      </c>
      <c r="CF14" s="0" t="n">
        <v>68.0020357347871</v>
      </c>
      <c r="CG14" s="0" t="n">
        <v>3.9836139795159</v>
      </c>
      <c r="CH14" s="52" t="n">
        <v>21.0223682240001</v>
      </c>
      <c r="CI14" s="0" t="n">
        <v>8</v>
      </c>
      <c r="CJ14" s="0" t="n">
        <v>59.3521037594919</v>
      </c>
      <c r="CK14" s="0" t="n">
        <v>68.0016224983599</v>
      </c>
      <c r="CL14" s="0" t="n">
        <v>3.82238500207701</v>
      </c>
      <c r="CM14" s="52" t="n">
        <v>21.0223682240001</v>
      </c>
      <c r="CN14" s="0" t="n">
        <v>8</v>
      </c>
      <c r="CO14" s="0" t="n">
        <v>9.04030102908499</v>
      </c>
      <c r="CP14" s="0" t="n">
        <v>68.0020357347871</v>
      </c>
      <c r="CQ14" s="0" t="n">
        <v>3.9836139795159</v>
      </c>
      <c r="CR14" s="52" t="n">
        <v>26.1188633424404</v>
      </c>
      <c r="CS14" s="32" t="n">
        <v>8</v>
      </c>
      <c r="CT14" s="32" t="n">
        <v>32.5211645674169</v>
      </c>
      <c r="CU14" s="32" t="n">
        <v>68.0016224983599</v>
      </c>
      <c r="CV14" s="32" t="n">
        <v>3.82238500207701</v>
      </c>
      <c r="CW14" s="52" t="n">
        <v>26.1161667841766</v>
      </c>
      <c r="CX14" s="32" t="n">
        <v>8</v>
      </c>
      <c r="CY14" s="32" t="n">
        <v>27.87816210635</v>
      </c>
      <c r="CZ14" s="32" t="n">
        <v>68.0016224983599</v>
      </c>
      <c r="DA14" s="32" t="n">
        <v>3.82238500207701</v>
      </c>
      <c r="DB14" s="52" t="n">
        <v>26.0819272240921</v>
      </c>
      <c r="DC14" s="32" t="n">
        <v>8.005249356</v>
      </c>
      <c r="DD14" s="32" t="n">
        <v>57.426624465586</v>
      </c>
      <c r="DE14" s="32" t="n">
        <v>68.0016224983599</v>
      </c>
      <c r="DF14" s="32" t="n">
        <v>3.82238500207701</v>
      </c>
      <c r="DG14" s="52" t="n">
        <v>27.1189383600413</v>
      </c>
      <c r="DH14" s="32" t="n">
        <v>8.2</v>
      </c>
      <c r="DI14" s="32" t="n">
        <v>18.2183260466436</v>
      </c>
      <c r="DJ14" s="32" t="n">
        <v>68.0016224983599</v>
      </c>
      <c r="DK14" s="32" t="n">
        <v>3.82238500207701</v>
      </c>
      <c r="DL14" s="52" t="n">
        <v>27.1189383600413</v>
      </c>
      <c r="DM14" s="32" t="n">
        <v>8.2</v>
      </c>
      <c r="DN14" s="32" t="n">
        <v>29.6971309985362</v>
      </c>
      <c r="DO14" s="32" t="n">
        <v>130.009325504884</v>
      </c>
      <c r="DP14" s="32" t="n">
        <v>0.00593973</v>
      </c>
      <c r="DQ14" s="0" t="n">
        <v>27.1189383600413</v>
      </c>
      <c r="DR14" s="0" t="n">
        <v>8.2</v>
      </c>
      <c r="DS14" s="0" t="n">
        <v>24.8392958546281</v>
      </c>
      <c r="DT14" s="0" t="n">
        <v>68.0016224983599</v>
      </c>
      <c r="DU14" s="0" t="n">
        <v>3.82238500207701</v>
      </c>
      <c r="DV14" s="52" t="n">
        <v>31.0478615350086</v>
      </c>
      <c r="DW14" s="32" t="n">
        <v>8.005249356</v>
      </c>
      <c r="DX14" s="32" t="n">
        <v>63.7485488817162</v>
      </c>
      <c r="DY14" s="32" t="n">
        <v>68.0016224983599</v>
      </c>
      <c r="DZ14" s="32" t="n">
        <v>3.82238500207701</v>
      </c>
      <c r="EA14" s="52" t="n">
        <v>31.0478615350086</v>
      </c>
      <c r="EB14" s="32" t="n">
        <v>8.005249356</v>
      </c>
      <c r="EC14" s="32" t="n">
        <v>31.2256049960968</v>
      </c>
      <c r="ED14" s="32" t="n">
        <v>130.009325504884</v>
      </c>
      <c r="EE14" s="32" t="n">
        <v>0.00593973</v>
      </c>
      <c r="EK14" s="52" t="n">
        <v>38.7817718896298</v>
      </c>
      <c r="EL14" s="0" t="n">
        <v>34.4488188976378</v>
      </c>
      <c r="EM14" s="0" t="n">
        <v>166.084326157926</v>
      </c>
      <c r="EN14" s="0" t="n">
        <v>130.009325504884</v>
      </c>
      <c r="EO14" s="0" t="n">
        <v>0.00593973</v>
      </c>
    </row>
    <row r="15" customFormat="false" ht="15" hidden="false" customHeight="false" outlineLevel="0" collapsed="false">
      <c r="P15" s="52" t="n">
        <v>17.5991035948821</v>
      </c>
      <c r="Q15" s="32" t="n">
        <v>6.23359581</v>
      </c>
      <c r="R15" s="32" t="n">
        <v>75.7082506851597</v>
      </c>
      <c r="S15" s="32" t="n">
        <v>130.009325504884</v>
      </c>
      <c r="T15" s="32" t="n">
        <v>0.00593973</v>
      </c>
      <c r="U15" s="52" t="n">
        <v>9.99614148362858</v>
      </c>
      <c r="V15" s="32" t="n">
        <v>8</v>
      </c>
      <c r="W15" s="32" t="n">
        <v>48.556784461829</v>
      </c>
      <c r="X15" s="32" t="n">
        <v>68.0020357347871</v>
      </c>
      <c r="Y15" s="32" t="n">
        <v>3.9836139795159</v>
      </c>
      <c r="Z15" s="52" t="n">
        <v>13.5536563152052</v>
      </c>
      <c r="AA15" s="32" t="n">
        <v>8.20209975</v>
      </c>
      <c r="AB15" s="32" t="n">
        <v>48.3687575143867</v>
      </c>
      <c r="AC15" s="32" t="n">
        <v>68.0016224983599</v>
      </c>
      <c r="AD15" s="32" t="n">
        <v>3.82238500207701</v>
      </c>
      <c r="AE15" s="52" t="n">
        <v>13.6149226735475</v>
      </c>
      <c r="AF15" s="0" t="n">
        <v>8</v>
      </c>
      <c r="AG15" s="0" t="n">
        <v>2.3767082590612</v>
      </c>
      <c r="AH15" s="0" t="n">
        <v>68.0020357347871</v>
      </c>
      <c r="AI15" s="0" t="n">
        <v>3.9836139795159</v>
      </c>
      <c r="AJ15" s="52" t="n">
        <v>13.115091084286</v>
      </c>
      <c r="AK15" s="32" t="n">
        <v>8.20209975</v>
      </c>
      <c r="AL15" s="32" t="n">
        <v>23.0338309391919</v>
      </c>
      <c r="AM15" s="32" t="n">
        <v>130.009325504884</v>
      </c>
      <c r="AN15" s="32" t="n">
        <v>0.00593973</v>
      </c>
      <c r="AO15" s="52" t="n">
        <v>13.5605984941299</v>
      </c>
      <c r="AP15" s="32" t="n">
        <v>8.2</v>
      </c>
      <c r="AQ15" s="32" t="n">
        <v>83.9550422776503</v>
      </c>
      <c r="AR15" s="32" t="n">
        <v>130.009325504884</v>
      </c>
      <c r="AS15" s="32" t="n">
        <v>0.00593973</v>
      </c>
      <c r="AT15" s="52" t="n">
        <v>17.2040417225655</v>
      </c>
      <c r="AU15" s="32" t="n">
        <v>8</v>
      </c>
      <c r="AV15" s="32" t="n">
        <v>9.04534796238244</v>
      </c>
      <c r="AW15" s="32" t="n">
        <v>68.0016224983599</v>
      </c>
      <c r="AX15" s="32" t="n">
        <v>3.82238500207701</v>
      </c>
      <c r="AY15" s="52" t="n">
        <v>15.7049557698794</v>
      </c>
      <c r="AZ15" s="32" t="n">
        <v>8.005249356</v>
      </c>
      <c r="BA15" s="32" t="n">
        <v>6.82479537829406</v>
      </c>
      <c r="BB15" s="32" t="n">
        <v>68.0020357347871</v>
      </c>
      <c r="BC15" s="32" t="n">
        <v>3.9836139795159</v>
      </c>
      <c r="BD15" s="52" t="n">
        <v>18.3766230431066</v>
      </c>
      <c r="BE15" s="32" t="n">
        <v>8.005249356</v>
      </c>
      <c r="BF15" s="32" t="n">
        <v>52.7566059330665</v>
      </c>
      <c r="BG15" s="32" t="n">
        <v>68.0016224983599</v>
      </c>
      <c r="BH15" s="32" t="n">
        <v>3.82238500207701</v>
      </c>
      <c r="BI15" s="52" t="n">
        <v>18.150533673133</v>
      </c>
      <c r="BJ15" s="32" t="n">
        <v>8</v>
      </c>
      <c r="BK15" s="32" t="n">
        <v>68.7859362401601</v>
      </c>
      <c r="BL15" s="32" t="n">
        <v>68.0016224983599</v>
      </c>
      <c r="BM15" s="32" t="n">
        <v>3.82238500207701</v>
      </c>
      <c r="BN15" s="52" t="n">
        <v>18.150533673133</v>
      </c>
      <c r="BO15" s="0" t="n">
        <v>8</v>
      </c>
      <c r="BP15" s="0" t="n">
        <v>11.7142476933838</v>
      </c>
      <c r="BQ15" s="0" t="n">
        <v>68.0020357347871</v>
      </c>
      <c r="BR15" s="0" t="n">
        <v>3.9836139795159</v>
      </c>
      <c r="BS15" s="52" t="n">
        <v>19.4078623195053</v>
      </c>
      <c r="BT15" s="32" t="n">
        <v>8.005249356</v>
      </c>
      <c r="BU15" s="32" t="n">
        <v>18.8276975416783</v>
      </c>
      <c r="BV15" s="32" t="n">
        <v>68.0016224983599</v>
      </c>
      <c r="BW15" s="32" t="n">
        <v>3.82238500207701</v>
      </c>
      <c r="BX15" s="52" t="n">
        <v>20.1976720888684</v>
      </c>
      <c r="BY15" s="32" t="n">
        <v>8.005249356</v>
      </c>
      <c r="BZ15" s="32" t="n">
        <v>62.4812419146184</v>
      </c>
      <c r="CA15" s="32" t="n">
        <v>130.009325504884</v>
      </c>
      <c r="CB15" s="32" t="n">
        <v>0.00593973</v>
      </c>
      <c r="CC15" s="52" t="n">
        <v>20.3304844728077</v>
      </c>
      <c r="CD15" s="0" t="n">
        <v>8.20209975</v>
      </c>
      <c r="CE15" s="0" t="n">
        <v>58.3808088307361</v>
      </c>
      <c r="CF15" s="0" t="n">
        <v>68.0016224983599</v>
      </c>
      <c r="CG15" s="0" t="n">
        <v>3.82238500207701</v>
      </c>
      <c r="CH15" s="52" t="n">
        <v>21.0223682240001</v>
      </c>
      <c r="CI15" s="0" t="n">
        <v>8</v>
      </c>
      <c r="CJ15" s="0" t="n">
        <v>59.3521037594919</v>
      </c>
      <c r="CK15" s="0" t="n">
        <v>68.0016224983599</v>
      </c>
      <c r="CL15" s="0" t="n">
        <v>3.82238500207701</v>
      </c>
      <c r="CM15" s="52" t="n">
        <v>21.0223682240001</v>
      </c>
      <c r="CN15" s="0" t="n">
        <v>8</v>
      </c>
      <c r="CO15" s="0" t="n">
        <v>9.04030102908499</v>
      </c>
      <c r="CP15" s="0" t="n">
        <v>68.0020357347871</v>
      </c>
      <c r="CQ15" s="0" t="n">
        <v>3.9836139795159</v>
      </c>
      <c r="CR15" s="52" t="n">
        <v>26.0819272240921</v>
      </c>
      <c r="CS15" s="32" t="n">
        <v>8.005249356</v>
      </c>
      <c r="CT15" s="32" t="n">
        <v>30.9757356737223</v>
      </c>
      <c r="CU15" s="32" t="n">
        <v>68.0016224983599</v>
      </c>
      <c r="CV15" s="32" t="n">
        <v>3.82238500207701</v>
      </c>
      <c r="CW15" s="52" t="n">
        <v>26.1161667841766</v>
      </c>
      <c r="CX15" s="32" t="n">
        <v>8</v>
      </c>
      <c r="CY15" s="32" t="n">
        <v>27.87816210635</v>
      </c>
      <c r="CZ15" s="32" t="n">
        <v>68.0016224983599</v>
      </c>
      <c r="DA15" s="32" t="n">
        <v>3.82238500207701</v>
      </c>
      <c r="DB15" s="52" t="n">
        <v>26.0819272240921</v>
      </c>
      <c r="DC15" s="32" t="n">
        <v>8.005249356</v>
      </c>
      <c r="DD15" s="32" t="n">
        <v>26.3865181416429</v>
      </c>
      <c r="DE15" s="32" t="n">
        <v>68.0016224983599</v>
      </c>
      <c r="DF15" s="32" t="n">
        <v>3.82238500207701</v>
      </c>
      <c r="DG15" s="52" t="n">
        <v>27.1189383600413</v>
      </c>
      <c r="DH15" s="32" t="n">
        <v>8.2</v>
      </c>
      <c r="DI15" s="32" t="n">
        <v>43.601326880403</v>
      </c>
      <c r="DJ15" s="32" t="n">
        <v>68.0016224983599</v>
      </c>
      <c r="DK15" s="32" t="n">
        <v>3.82238500207701</v>
      </c>
      <c r="DL15" s="52" t="n">
        <v>27.1189383600413</v>
      </c>
      <c r="DM15" s="32" t="n">
        <v>8.2</v>
      </c>
      <c r="DN15" s="32" t="n">
        <v>29.6971309985362</v>
      </c>
      <c r="DO15" s="32" t="n">
        <v>130.009325504884</v>
      </c>
      <c r="DP15" s="32" t="n">
        <v>0.00593973</v>
      </c>
      <c r="DQ15" s="0" t="n">
        <v>27.1189383600413</v>
      </c>
      <c r="DR15" s="0" t="n">
        <v>8.2</v>
      </c>
      <c r="DS15" s="0" t="n">
        <v>24.8392958546281</v>
      </c>
      <c r="DT15" s="0" t="n">
        <v>68.0016224983599</v>
      </c>
      <c r="DU15" s="0" t="n">
        <v>3.82238500207701</v>
      </c>
      <c r="DV15" s="52" t="n">
        <v>31.0478615350086</v>
      </c>
      <c r="DW15" s="32" t="n">
        <v>8.005249356</v>
      </c>
      <c r="DX15" s="32" t="n">
        <v>14.3154636085258</v>
      </c>
      <c r="DY15" s="32" t="n">
        <v>130.009325504884</v>
      </c>
      <c r="DZ15" s="32" t="n">
        <v>0.00593973</v>
      </c>
      <c r="EA15" s="52" t="n">
        <v>31.0478615350086</v>
      </c>
      <c r="EB15" s="32" t="n">
        <v>8.005249356</v>
      </c>
      <c r="EC15" s="32" t="n">
        <v>5.51414506028108</v>
      </c>
      <c r="ED15" s="32" t="n">
        <v>68.0016224983599</v>
      </c>
      <c r="EE15" s="32" t="n">
        <v>3.82238500207701</v>
      </c>
      <c r="EK15" s="52"/>
    </row>
    <row r="16" customFormat="false" ht="15" hidden="false" customHeight="false" outlineLevel="0" collapsed="false">
      <c r="P16" s="52" t="n">
        <v>15.9091826610512</v>
      </c>
      <c r="Q16" s="32" t="n">
        <v>6.003937017</v>
      </c>
      <c r="R16" s="32" t="n">
        <v>158.74051665426</v>
      </c>
      <c r="S16" s="32" t="n">
        <v>130.009325504884</v>
      </c>
      <c r="T16" s="32" t="n">
        <v>0.00593973</v>
      </c>
      <c r="U16" s="52" t="n">
        <v>13.6149226735475</v>
      </c>
      <c r="V16" s="32" t="n">
        <v>8</v>
      </c>
      <c r="W16" s="32" t="n">
        <v>17.825311942959</v>
      </c>
      <c r="X16" s="32" t="n">
        <v>130.009325504884</v>
      </c>
      <c r="Y16" s="32" t="n">
        <v>0.00593973</v>
      </c>
      <c r="Z16" s="52" t="n">
        <v>12.3879055478393</v>
      </c>
      <c r="AA16" s="32" t="n">
        <v>8.005249356</v>
      </c>
      <c r="AB16" s="32" t="n">
        <v>101.749254738737</v>
      </c>
      <c r="AC16" s="32" t="n">
        <v>130.009325504884</v>
      </c>
      <c r="AD16" s="32" t="n">
        <v>0.00593973</v>
      </c>
      <c r="AE16" s="52"/>
      <c r="AF16" s="0" t="n">
        <v>8</v>
      </c>
      <c r="AG16" s="0" t="n">
        <v>0</v>
      </c>
      <c r="AH16" s="0" t="n">
        <v>68.0020357347871</v>
      </c>
      <c r="AI16" s="0" t="n">
        <v>3.9836139795159</v>
      </c>
      <c r="AJ16" s="52" t="n">
        <v>13.115091084286</v>
      </c>
      <c r="AK16" s="32" t="n">
        <v>8.20209975</v>
      </c>
      <c r="AL16" s="32" t="n">
        <v>23.0338309391919</v>
      </c>
      <c r="AM16" s="32" t="n">
        <v>130.009325504884</v>
      </c>
      <c r="AN16" s="32" t="n">
        <v>0.00593973</v>
      </c>
      <c r="AO16" s="52" t="n">
        <v>13.5605984941299</v>
      </c>
      <c r="AP16" s="32" t="n">
        <v>8.2</v>
      </c>
      <c r="AQ16" s="32" t="n">
        <v>4.36533773450631</v>
      </c>
      <c r="AR16" s="32" t="n">
        <v>68.0020357347871</v>
      </c>
      <c r="AS16" s="32" t="n">
        <v>3.9836139795159</v>
      </c>
      <c r="AT16" s="52" t="n">
        <v>17.2040417225655</v>
      </c>
      <c r="AU16" s="32" t="n">
        <v>8</v>
      </c>
      <c r="AV16" s="32" t="n">
        <v>89.2198750364993</v>
      </c>
      <c r="AW16" s="32" t="n">
        <v>130.009325504884</v>
      </c>
      <c r="AX16" s="32" t="n">
        <v>0.00593973</v>
      </c>
      <c r="AY16" s="52" t="n">
        <v>15.7049557698794</v>
      </c>
      <c r="AZ16" s="32" t="n">
        <v>8.005249356</v>
      </c>
      <c r="BA16" s="32" t="n">
        <v>6.82479537829406</v>
      </c>
      <c r="BB16" s="32" t="n">
        <v>68.0020357347871</v>
      </c>
      <c r="BC16" s="32" t="n">
        <v>3.9836139795159</v>
      </c>
      <c r="BD16" s="52" t="n">
        <v>18.3766230431066</v>
      </c>
      <c r="BE16" s="32" t="n">
        <v>8.005249356</v>
      </c>
      <c r="BF16" s="32" t="n">
        <v>52.7566059330665</v>
      </c>
      <c r="BG16" s="32" t="n">
        <v>68.0016224983599</v>
      </c>
      <c r="BH16" s="32" t="n">
        <v>3.82238500207701</v>
      </c>
      <c r="BI16" s="52" t="n">
        <v>18.150533673133</v>
      </c>
      <c r="BJ16" s="32" t="n">
        <v>8</v>
      </c>
      <c r="BK16" s="32" t="n">
        <v>68.7859362401601</v>
      </c>
      <c r="BL16" s="32" t="n">
        <v>68.0016224983599</v>
      </c>
      <c r="BM16" s="32" t="n">
        <v>3.82238500207701</v>
      </c>
      <c r="BN16" s="52" t="n">
        <v>18.150533673133</v>
      </c>
      <c r="BO16" s="0" t="n">
        <v>8</v>
      </c>
      <c r="BP16" s="0" t="n">
        <v>11.7142476933838</v>
      </c>
      <c r="BQ16" s="0" t="n">
        <v>68.0020357347871</v>
      </c>
      <c r="BR16" s="0" t="n">
        <v>3.9836139795159</v>
      </c>
      <c r="BS16" s="52" t="n">
        <v>19.4078623195053</v>
      </c>
      <c r="BT16" s="32" t="n">
        <v>8.005249356</v>
      </c>
      <c r="BU16" s="32" t="n">
        <v>18.8276975416783</v>
      </c>
      <c r="BV16" s="32" t="n">
        <v>68.0016224983599</v>
      </c>
      <c r="BW16" s="32" t="n">
        <v>3.82238500207701</v>
      </c>
      <c r="BX16" s="52" t="n">
        <v>20.1976720888684</v>
      </c>
      <c r="BY16" s="32" t="n">
        <v>8.005249356</v>
      </c>
      <c r="BZ16" s="32" t="n">
        <v>29.3787580853816</v>
      </c>
      <c r="CA16" s="32" t="n">
        <v>68.0016224983599</v>
      </c>
      <c r="CB16" s="32" t="n">
        <v>3.82238500207701</v>
      </c>
      <c r="CC16" s="52" t="n">
        <v>20.3304844728077</v>
      </c>
      <c r="CD16" s="0" t="n">
        <v>8.20209975</v>
      </c>
      <c r="CE16" s="0" t="n">
        <v>13.9277367589951</v>
      </c>
      <c r="CF16" s="0" t="n">
        <v>130.009325504884</v>
      </c>
      <c r="CG16" s="0" t="n">
        <v>0.00593973</v>
      </c>
      <c r="CH16" s="52" t="n">
        <v>21.0223682240001</v>
      </c>
      <c r="CI16" s="0" t="n">
        <v>8</v>
      </c>
      <c r="CJ16" s="0" t="n">
        <v>59.3521037594919</v>
      </c>
      <c r="CK16" s="0" t="n">
        <v>68.0016224983599</v>
      </c>
      <c r="CL16" s="0" t="n">
        <v>3.82238500207701</v>
      </c>
      <c r="CM16" s="52" t="n">
        <v>21.0223682240001</v>
      </c>
      <c r="CN16" s="0" t="n">
        <v>8</v>
      </c>
      <c r="CO16" s="0" t="n">
        <v>9.04030102908499</v>
      </c>
      <c r="CP16" s="0" t="n">
        <v>68.0020357347871</v>
      </c>
      <c r="CQ16" s="0" t="n">
        <v>3.9836139795159</v>
      </c>
      <c r="CR16" s="52" t="n">
        <v>26.0819272240921</v>
      </c>
      <c r="CS16" s="32" t="n">
        <v>8.005249356</v>
      </c>
      <c r="CT16" s="32" t="n">
        <v>55.7563242127001</v>
      </c>
      <c r="CU16" s="32" t="n">
        <v>130.009325504884</v>
      </c>
      <c r="CV16" s="32" t="n">
        <v>0.00593973</v>
      </c>
      <c r="CW16" s="52" t="n">
        <v>26.1161667841766</v>
      </c>
      <c r="CX16" s="32" t="n">
        <v>8</v>
      </c>
      <c r="CY16" s="32" t="n">
        <v>49.5611770779556</v>
      </c>
      <c r="CZ16" s="32" t="n">
        <v>68.0016224983599</v>
      </c>
      <c r="DA16" s="32" t="n">
        <v>3.82238500207701</v>
      </c>
      <c r="DB16" s="52" t="n">
        <v>26.0819272240921</v>
      </c>
      <c r="DC16" s="32" t="n">
        <v>8.005249356</v>
      </c>
      <c r="DD16" s="32" t="n">
        <v>24.7805885389778</v>
      </c>
      <c r="DE16" s="32" t="n">
        <v>68.0016224983599</v>
      </c>
      <c r="DF16" s="32" t="n">
        <v>3.82238500207701</v>
      </c>
      <c r="DG16" s="52" t="n">
        <v>27.1189383600413</v>
      </c>
      <c r="DH16" s="32" t="n">
        <v>8.2</v>
      </c>
      <c r="DI16" s="32" t="n">
        <v>14.7444100561749</v>
      </c>
      <c r="DJ16" s="32" t="n">
        <v>68.0016224983599</v>
      </c>
      <c r="DK16" s="32" t="n">
        <v>3.82238500207701</v>
      </c>
      <c r="DL16" s="52" t="n">
        <v>26.0819272240921</v>
      </c>
      <c r="DM16" s="32" t="n">
        <v>8.005249356</v>
      </c>
      <c r="DN16" s="32" t="n">
        <v>29.2371212676982</v>
      </c>
      <c r="DO16" s="32" t="n">
        <v>68.0020357347871</v>
      </c>
      <c r="DP16" s="32" t="n">
        <v>3.9836139795159</v>
      </c>
      <c r="DQ16" s="0" t="n">
        <v>27.1189383600413</v>
      </c>
      <c r="DR16" s="0" t="n">
        <v>8.2</v>
      </c>
      <c r="DS16" s="0" t="n">
        <v>8.55195911413969</v>
      </c>
      <c r="DT16" s="0" t="n">
        <v>130.009325504884</v>
      </c>
      <c r="DU16" s="0" t="n">
        <v>0.00593973</v>
      </c>
      <c r="DV16" s="52" t="n">
        <v>31.0886202224855</v>
      </c>
      <c r="DW16" s="32" t="n">
        <v>8</v>
      </c>
      <c r="DX16" s="32" t="n">
        <v>37.6365547749154</v>
      </c>
      <c r="DY16" s="32" t="n">
        <v>68.0016224983599</v>
      </c>
      <c r="DZ16" s="32" t="n">
        <v>3.82238500207701</v>
      </c>
      <c r="EA16" s="52" t="n">
        <v>31.0478615350086</v>
      </c>
      <c r="EB16" s="32" t="n">
        <v>8.005249356</v>
      </c>
      <c r="EC16" s="32" t="n">
        <v>10.9626009631045</v>
      </c>
      <c r="ED16" s="32" t="n">
        <v>68.0016224983599</v>
      </c>
      <c r="EE16" s="32" t="n">
        <v>3.82238500207701</v>
      </c>
    </row>
    <row r="17" customFormat="false" ht="15" hidden="false" customHeight="false" outlineLevel="0" collapsed="false">
      <c r="P17" s="52" t="n">
        <v>15.9300677517479</v>
      </c>
      <c r="Q17" s="32" t="n">
        <v>6</v>
      </c>
      <c r="R17" s="32" t="n">
        <v>2.52783629250677</v>
      </c>
      <c r="S17" s="32" t="n">
        <v>68.0016224983599</v>
      </c>
      <c r="T17" s="32" t="n">
        <v>3.82238500207701</v>
      </c>
      <c r="U17" s="52"/>
      <c r="V17" s="32" t="n">
        <v>8</v>
      </c>
      <c r="W17" s="32" t="n">
        <v>0</v>
      </c>
      <c r="X17" s="32"/>
      <c r="Y17" s="32"/>
      <c r="Z17" s="52" t="n">
        <v>13.5536563152052</v>
      </c>
      <c r="AA17" s="32" t="n">
        <v>8.20209975</v>
      </c>
      <c r="AB17" s="32" t="n">
        <v>29.8756278560161</v>
      </c>
      <c r="AC17" s="32" t="n">
        <v>68.0016224983599</v>
      </c>
      <c r="AD17" s="32" t="n">
        <v>3.82238500207701</v>
      </c>
      <c r="AE17" s="52" t="n">
        <v>13.6149226735475</v>
      </c>
      <c r="AF17" s="0" t="n">
        <v>8</v>
      </c>
      <c r="AG17" s="0" t="n">
        <v>3.5650623885918</v>
      </c>
      <c r="AH17" s="0" t="n">
        <v>68.0020357347871</v>
      </c>
      <c r="AI17" s="0" t="n">
        <v>3.9836139795159</v>
      </c>
      <c r="AJ17" s="52" t="n">
        <v>13.115091084286</v>
      </c>
      <c r="AK17" s="32" t="n">
        <v>8.20209975</v>
      </c>
      <c r="AL17" s="32" t="n">
        <v>23.0338309391919</v>
      </c>
      <c r="AM17" s="32" t="n">
        <v>130.009325504884</v>
      </c>
      <c r="AN17" s="32" t="n">
        <v>0.00593973</v>
      </c>
      <c r="AO17" s="52" t="n">
        <v>13.5594691800206</v>
      </c>
      <c r="AP17" s="32" t="n">
        <v>8.2</v>
      </c>
      <c r="AQ17" s="32" t="n">
        <v>20.9328478694147</v>
      </c>
      <c r="AR17" s="32" t="n">
        <v>130.009325504884</v>
      </c>
      <c r="AS17" s="32" t="n">
        <v>0.00593973</v>
      </c>
      <c r="AT17" s="52" t="n">
        <v>17.1814863902641</v>
      </c>
      <c r="AU17" s="32" t="n">
        <v>8.005249356</v>
      </c>
      <c r="AV17" s="32" t="n">
        <v>18.8087774294671</v>
      </c>
      <c r="AW17" s="32" t="n">
        <v>130.009325504884</v>
      </c>
      <c r="AX17" s="32" t="n">
        <v>0.00593973</v>
      </c>
      <c r="AY17" s="52" t="n">
        <v>15.7049557698794</v>
      </c>
      <c r="AZ17" s="32" t="n">
        <v>8.005249356</v>
      </c>
      <c r="BA17" s="32" t="n">
        <v>6.82479537829406</v>
      </c>
      <c r="BB17" s="32" t="n">
        <v>68.0020357347871</v>
      </c>
      <c r="BC17" s="32" t="n">
        <v>3.9836139795159</v>
      </c>
      <c r="BD17" s="52" t="n">
        <v>18.3766230431066</v>
      </c>
      <c r="BE17" s="32" t="n">
        <v>8.005249356</v>
      </c>
      <c r="BF17" s="32" t="n">
        <v>52.7566059330665</v>
      </c>
      <c r="BG17" s="32" t="n">
        <v>68.0016224983599</v>
      </c>
      <c r="BH17" s="32" t="n">
        <v>3.82238500207701</v>
      </c>
      <c r="BI17" s="52" t="n">
        <v>18.150533673133</v>
      </c>
      <c r="BJ17" s="32" t="n">
        <v>8</v>
      </c>
      <c r="BK17" s="32" t="n">
        <v>39.5430069440455</v>
      </c>
      <c r="BL17" s="32" t="n">
        <v>130.009325504884</v>
      </c>
      <c r="BM17" s="32" t="n">
        <v>0.00593973</v>
      </c>
      <c r="BN17" s="52" t="n">
        <v>18.150533673133</v>
      </c>
      <c r="BO17" s="0" t="n">
        <v>8</v>
      </c>
      <c r="BP17" s="0" t="n">
        <v>11.7142476933838</v>
      </c>
      <c r="BQ17" s="0" t="n">
        <v>68.0020357347871</v>
      </c>
      <c r="BR17" s="0" t="n">
        <v>3.9836139795159</v>
      </c>
      <c r="BS17" s="52" t="n">
        <v>19.4078623195053</v>
      </c>
      <c r="BT17" s="32" t="n">
        <v>8.005249356</v>
      </c>
      <c r="BU17" s="32" t="n">
        <v>18.8276975416783</v>
      </c>
      <c r="BV17" s="32" t="n">
        <v>68.0016224983599</v>
      </c>
      <c r="BW17" s="32" t="n">
        <v>3.82238500207701</v>
      </c>
      <c r="BX17" s="52" t="n">
        <v>20.1976720888684</v>
      </c>
      <c r="BY17" s="32" t="n">
        <v>8.005249356</v>
      </c>
      <c r="BZ17" s="32" t="n">
        <v>62.4812419146184</v>
      </c>
      <c r="CA17" s="32" t="n">
        <v>130.009325504884</v>
      </c>
      <c r="CB17" s="32" t="n">
        <v>0.00593973</v>
      </c>
      <c r="CC17" s="52" t="n">
        <v>20.3304844728077</v>
      </c>
      <c r="CD17" s="0" t="n">
        <v>8.20209975</v>
      </c>
      <c r="CE17" s="0" t="n">
        <v>10.99984806882</v>
      </c>
      <c r="CF17" s="0" t="n">
        <v>68.0020357347871</v>
      </c>
      <c r="CG17" s="0" t="n">
        <v>3.9836139795159</v>
      </c>
      <c r="CH17" s="52" t="n">
        <v>21.0223682240001</v>
      </c>
      <c r="CI17" s="0" t="n">
        <v>8</v>
      </c>
      <c r="CJ17" s="0" t="n">
        <v>59.3521037594919</v>
      </c>
      <c r="CK17" s="0" t="n">
        <v>68.0016224983599</v>
      </c>
      <c r="CL17" s="0" t="n">
        <v>3.82238500207701</v>
      </c>
      <c r="CM17" s="52" t="n">
        <v>21.0223682240001</v>
      </c>
      <c r="CN17" s="0" t="n">
        <v>8</v>
      </c>
      <c r="CO17" s="0" t="n">
        <v>9.04030102908499</v>
      </c>
      <c r="CP17" s="0" t="n">
        <v>68.0020357347871</v>
      </c>
      <c r="CQ17" s="0" t="n">
        <v>3.9836139795159</v>
      </c>
      <c r="CR17" s="52" t="n">
        <v>26.1161667841766</v>
      </c>
      <c r="CS17" s="32" t="n">
        <v>8</v>
      </c>
      <c r="CT17" s="32" t="n">
        <v>14.8683531233867</v>
      </c>
      <c r="CU17" s="32" t="n">
        <v>130.009325504884</v>
      </c>
      <c r="CV17" s="32" t="n">
        <v>0.00593973</v>
      </c>
      <c r="CW17" s="52" t="n">
        <v>26.1161667841766</v>
      </c>
      <c r="CX17" s="32" t="n">
        <v>8</v>
      </c>
      <c r="CY17" s="32" t="n">
        <v>49.5611770779556</v>
      </c>
      <c r="CZ17" s="32" t="n">
        <v>68.0016224983599</v>
      </c>
      <c r="DA17" s="32" t="n">
        <v>3.82238500207701</v>
      </c>
      <c r="DB17" s="52" t="n">
        <v>26.0819272240921</v>
      </c>
      <c r="DC17" s="32" t="n">
        <v>8.005249356</v>
      </c>
      <c r="DD17" s="32" t="n">
        <v>26.3865181416429</v>
      </c>
      <c r="DE17" s="32" t="n">
        <v>68.0016224983599</v>
      </c>
      <c r="DF17" s="32" t="n">
        <v>3.82238500207701</v>
      </c>
      <c r="DG17" s="52" t="n">
        <v>27.1189383600413</v>
      </c>
      <c r="DH17" s="32" t="n">
        <v>8.2</v>
      </c>
      <c r="DI17" s="32" t="n">
        <v>14.7444100561749</v>
      </c>
      <c r="DJ17" s="32" t="n">
        <v>68.0016224983599</v>
      </c>
      <c r="DK17" s="32" t="n">
        <v>3.82238500207701</v>
      </c>
      <c r="DL17" s="52" t="n">
        <v>26.0819272240921</v>
      </c>
      <c r="DM17" s="32" t="n">
        <v>8.005249356</v>
      </c>
      <c r="DN17" s="32" t="n">
        <v>30.2227079393752</v>
      </c>
      <c r="DO17" s="32" t="n">
        <v>130.009325504884</v>
      </c>
      <c r="DP17" s="32" t="n">
        <v>0.00593973</v>
      </c>
      <c r="DQ17" s="0" t="n">
        <v>27.1073126304103</v>
      </c>
      <c r="DR17" s="0" t="n">
        <v>8.20209975</v>
      </c>
      <c r="DS17" s="0" t="n">
        <v>13.6274851233287</v>
      </c>
      <c r="DT17" s="0" t="n">
        <v>68.0016224983599</v>
      </c>
      <c r="DU17" s="0" t="n">
        <v>3.82238500207701</v>
      </c>
      <c r="DV17" s="52" t="n">
        <v>31.0886202224855</v>
      </c>
      <c r="DW17" s="32" t="n">
        <v>8</v>
      </c>
      <c r="DX17" s="32" t="n">
        <v>22.5754774915431</v>
      </c>
      <c r="DY17" s="32" t="n">
        <v>130.009325504884</v>
      </c>
      <c r="DZ17" s="32" t="n">
        <v>0.00593973</v>
      </c>
      <c r="EA17" s="52" t="n">
        <v>31.0886202224855</v>
      </c>
      <c r="EB17" s="32" t="n">
        <v>8</v>
      </c>
      <c r="EC17" s="32" t="n">
        <v>69.0085870413739</v>
      </c>
      <c r="ED17" s="32" t="n">
        <v>130.009325504884</v>
      </c>
      <c r="EE17" s="32" t="n">
        <v>0.00593973</v>
      </c>
    </row>
    <row r="18" customFormat="false" ht="15" hidden="false" customHeight="false" outlineLevel="0" collapsed="false">
      <c r="P18" s="52" t="n">
        <v>15.9091826610512</v>
      </c>
      <c r="Q18" s="32" t="n">
        <v>6.003937017</v>
      </c>
      <c r="R18" s="32" t="n">
        <v>19.7341293536502</v>
      </c>
      <c r="S18" s="32" t="n">
        <v>68.0020357347871</v>
      </c>
      <c r="T18" s="32" t="n">
        <v>3.9836139795159</v>
      </c>
      <c r="U18" s="52" t="n">
        <v>13.6122261152838</v>
      </c>
      <c r="V18" s="32" t="n">
        <v>8</v>
      </c>
      <c r="W18" s="32" t="n">
        <v>40.4120443740095</v>
      </c>
      <c r="X18" s="32" t="n">
        <v>130.009325504884</v>
      </c>
      <c r="Y18" s="32" t="n">
        <v>0.00593973</v>
      </c>
      <c r="Z18" s="52" t="n">
        <v>13.5536563152052</v>
      </c>
      <c r="AA18" s="32" t="n">
        <v>8.20209975</v>
      </c>
      <c r="AB18" s="32" t="n">
        <v>35.2550694373696</v>
      </c>
      <c r="AC18" s="32" t="n">
        <v>130.009325504884</v>
      </c>
      <c r="AD18" s="32" t="n">
        <v>0.00593973</v>
      </c>
      <c r="AE18" s="52" t="n">
        <v>13.6149226735475</v>
      </c>
      <c r="AF18" s="0" t="n">
        <v>8</v>
      </c>
      <c r="AG18" s="0" t="n">
        <v>11.883541295306</v>
      </c>
      <c r="AH18" s="0" t="n">
        <v>68.0020357347871</v>
      </c>
      <c r="AI18" s="0" t="n">
        <v>3.9836139795159</v>
      </c>
      <c r="AJ18" s="52" t="n">
        <v>13.115091084286</v>
      </c>
      <c r="AK18" s="32" t="n">
        <v>8.20209975</v>
      </c>
      <c r="AL18" s="32" t="n">
        <v>23.0338309391919</v>
      </c>
      <c r="AM18" s="32" t="n">
        <v>130.009325504884</v>
      </c>
      <c r="AN18" s="32" t="n">
        <v>0.00593973</v>
      </c>
      <c r="AO18" s="52" t="n">
        <v>13.0138126839778</v>
      </c>
      <c r="AP18" s="32" t="n">
        <v>8.20209975</v>
      </c>
      <c r="AQ18" s="32" t="n">
        <v>92.2622849986574</v>
      </c>
      <c r="AR18" s="32" t="n">
        <v>130.009325504884</v>
      </c>
      <c r="AS18" s="32" t="n">
        <v>0.00593973</v>
      </c>
      <c r="AT18" s="52" t="n">
        <v>17.1814863902641</v>
      </c>
      <c r="AU18" s="32" t="n">
        <v>8.005249356</v>
      </c>
      <c r="AV18" s="32" t="n">
        <v>43.2601880877743</v>
      </c>
      <c r="AW18" s="32" t="n">
        <v>130.009325504884</v>
      </c>
      <c r="AX18" s="32" t="n">
        <v>0.00593973</v>
      </c>
      <c r="AY18" s="52" t="n">
        <v>15.7049557698794</v>
      </c>
      <c r="AZ18" s="32" t="n">
        <v>8.005249356</v>
      </c>
      <c r="BA18" s="32" t="n">
        <v>6.82479537829406</v>
      </c>
      <c r="BB18" s="32" t="n">
        <v>68.0020357347871</v>
      </c>
      <c r="BC18" s="32" t="n">
        <v>3.9836139795159</v>
      </c>
      <c r="BD18" s="52" t="n">
        <v>18.3766230431066</v>
      </c>
      <c r="BE18" s="32" t="n">
        <v>8.005249356</v>
      </c>
      <c r="BF18" s="32" t="n">
        <v>52.7566059330665</v>
      </c>
      <c r="BG18" s="32" t="n">
        <v>68.0016224983599</v>
      </c>
      <c r="BH18" s="32" t="n">
        <v>3.82238500207701</v>
      </c>
      <c r="BI18" s="52" t="n">
        <v>18.150533673133</v>
      </c>
      <c r="BJ18" s="32" t="n">
        <v>8</v>
      </c>
      <c r="BK18" s="32" t="n">
        <v>68.7859362401601</v>
      </c>
      <c r="BL18" s="32" t="n">
        <v>68.0016224983599</v>
      </c>
      <c r="BM18" s="32" t="n">
        <v>3.82238500207701</v>
      </c>
      <c r="BN18" s="52" t="n">
        <v>18.150533673133</v>
      </c>
      <c r="BO18" s="0" t="n">
        <v>8</v>
      </c>
      <c r="BP18" s="0" t="n">
        <v>11.7142476933838</v>
      </c>
      <c r="BQ18" s="0" t="n">
        <v>68.0020357347871</v>
      </c>
      <c r="BR18" s="0" t="n">
        <v>3.9836139795159</v>
      </c>
      <c r="BS18" s="52" t="n">
        <v>19.4078623195053</v>
      </c>
      <c r="BT18" s="32" t="n">
        <v>8.005249356</v>
      </c>
      <c r="BU18" s="32" t="n">
        <v>18.8276975416783</v>
      </c>
      <c r="BV18" s="32" t="n">
        <v>68.0016224983599</v>
      </c>
      <c r="BW18" s="32" t="n">
        <v>3.82238500207701</v>
      </c>
      <c r="BX18" s="52" t="n">
        <v>20.1976720888684</v>
      </c>
      <c r="BY18" s="32" t="n">
        <v>8.005249356</v>
      </c>
      <c r="BZ18" s="32" t="n">
        <v>29.3787580853816</v>
      </c>
      <c r="CA18" s="32" t="n">
        <v>68.0016224983599</v>
      </c>
      <c r="CB18" s="32" t="n">
        <v>3.82238500207701</v>
      </c>
      <c r="CC18" s="52" t="n">
        <v>20.3304844728077</v>
      </c>
      <c r="CD18" s="0" t="n">
        <v>8.20209975</v>
      </c>
      <c r="CE18" s="0" t="n">
        <v>58.3808088307361</v>
      </c>
      <c r="CF18" s="0" t="n">
        <v>68.0016224983599</v>
      </c>
      <c r="CG18" s="0" t="n">
        <v>3.82238500207701</v>
      </c>
      <c r="CH18" s="52" t="n">
        <v>21.0223682240001</v>
      </c>
      <c r="CI18" s="0" t="n">
        <v>8</v>
      </c>
      <c r="CJ18" s="0" t="n">
        <v>59.3521037594919</v>
      </c>
      <c r="CK18" s="0" t="n">
        <v>68.0016224983599</v>
      </c>
      <c r="CL18" s="0" t="n">
        <v>3.82238500207701</v>
      </c>
      <c r="CM18" s="52" t="n">
        <v>21.0223682240001</v>
      </c>
      <c r="CN18" s="0" t="n">
        <v>8</v>
      </c>
      <c r="CO18" s="0" t="n">
        <v>9.04030102908499</v>
      </c>
      <c r="CP18" s="0" t="n">
        <v>68.0020357347871</v>
      </c>
      <c r="CQ18" s="0" t="n">
        <v>3.9836139795159</v>
      </c>
      <c r="CR18" s="52" t="n">
        <v>26.1161667841766</v>
      </c>
      <c r="CS18" s="32" t="n">
        <v>8</v>
      </c>
      <c r="CT18" s="32" t="n">
        <v>66.9075890552401</v>
      </c>
      <c r="CU18" s="32" t="n">
        <v>68.0016224983599</v>
      </c>
      <c r="CV18" s="32" t="n">
        <v>3.82238500207701</v>
      </c>
      <c r="CW18" s="52" t="n">
        <v>26.1161667841766</v>
      </c>
      <c r="CX18" s="32" t="n">
        <v>8</v>
      </c>
      <c r="CY18" s="32" t="n">
        <v>37.6664945792463</v>
      </c>
      <c r="CZ18" s="32" t="n">
        <v>68.0016224983599</v>
      </c>
      <c r="DA18" s="32" t="n">
        <v>3.82238500207701</v>
      </c>
      <c r="DB18" s="52" t="n">
        <v>26.0819272240921</v>
      </c>
      <c r="DC18" s="32" t="n">
        <v>8.005249356</v>
      </c>
      <c r="DD18" s="32" t="n">
        <v>28.9106866288074</v>
      </c>
      <c r="DE18" s="32" t="n">
        <v>68.0016224983599</v>
      </c>
      <c r="DF18" s="32" t="n">
        <v>3.82238500207701</v>
      </c>
      <c r="DG18" s="52" t="n">
        <v>27.1189383600413</v>
      </c>
      <c r="DH18" s="32" t="n">
        <v>8.2</v>
      </c>
      <c r="DI18" s="32" t="n">
        <v>29.5286768881317</v>
      </c>
      <c r="DJ18" s="32" t="n">
        <v>68.0016224983599</v>
      </c>
      <c r="DK18" s="32" t="n">
        <v>3.82238500207701</v>
      </c>
      <c r="DL18" s="52" t="n">
        <v>26.0819272240921</v>
      </c>
      <c r="DM18" s="32" t="n">
        <v>8.005249356</v>
      </c>
      <c r="DN18" s="32" t="n">
        <v>36.1711918616873</v>
      </c>
      <c r="DO18" s="32" t="n">
        <v>68.0020357347871</v>
      </c>
      <c r="DP18" s="32" t="n">
        <v>3.9836139795159</v>
      </c>
      <c r="DQ18" s="0" t="n">
        <v>27.1073126304103</v>
      </c>
      <c r="DR18" s="0" t="n">
        <v>8.20209975</v>
      </c>
      <c r="DS18" s="0" t="n">
        <v>30.2833002740639</v>
      </c>
      <c r="DT18" s="0" t="n">
        <v>68.0016224983599</v>
      </c>
      <c r="DU18" s="0" t="n">
        <v>3.82238500207701</v>
      </c>
      <c r="DV18" s="52" t="n">
        <v>31.0886202224855</v>
      </c>
      <c r="DW18" s="32" t="n">
        <v>8</v>
      </c>
      <c r="DX18" s="32" t="n">
        <v>12.3185725780487</v>
      </c>
      <c r="DY18" s="32" t="n">
        <v>68.0016224983599</v>
      </c>
      <c r="DZ18" s="32" t="n">
        <v>3.82238500207701</v>
      </c>
      <c r="EA18" s="52" t="n">
        <v>31.0886202224855</v>
      </c>
      <c r="EB18" s="32" t="n">
        <v>8</v>
      </c>
      <c r="EC18" s="32" t="n">
        <v>15.2224824355972</v>
      </c>
      <c r="ED18" s="32" t="n">
        <v>68.0016224983599</v>
      </c>
      <c r="EE18" s="32" t="n">
        <v>3.82238500207701</v>
      </c>
    </row>
    <row r="19" customFormat="false" ht="15" hidden="false" customHeight="false" outlineLevel="0" collapsed="false">
      <c r="P19" s="52" t="n">
        <v>15.9091826610512</v>
      </c>
      <c r="Q19" s="32" t="n">
        <v>6.003937017</v>
      </c>
      <c r="R19" s="32" t="n">
        <v>24.9868686445486</v>
      </c>
      <c r="S19" s="32" t="n">
        <v>130.009325504884</v>
      </c>
      <c r="T19" s="32" t="n">
        <v>0.00593973</v>
      </c>
      <c r="U19" s="52" t="n">
        <v>17.5991035948821</v>
      </c>
      <c r="V19" s="32" t="n">
        <v>6.23359581</v>
      </c>
      <c r="W19" s="32" t="n">
        <v>6.05666005481277</v>
      </c>
      <c r="X19" s="32" t="n">
        <v>68.0020357347871</v>
      </c>
      <c r="Y19" s="32" t="n">
        <v>3.9836139795159</v>
      </c>
      <c r="Z19" s="52" t="n">
        <v>13.5536563152052</v>
      </c>
      <c r="AA19" s="32" t="n">
        <v>8.20209975</v>
      </c>
      <c r="AB19" s="32" t="n">
        <v>31.4120887171827</v>
      </c>
      <c r="AC19" s="32" t="n">
        <v>68.0016224983599</v>
      </c>
      <c r="AD19" s="32" t="n">
        <v>3.82238500207701</v>
      </c>
      <c r="AE19" s="52" t="n">
        <v>13.5536563152052</v>
      </c>
      <c r="AF19" s="0" t="n">
        <v>8.20209975</v>
      </c>
      <c r="AG19" s="0" t="n">
        <v>8.17649107399724</v>
      </c>
      <c r="AH19" s="0" t="n">
        <v>68.0020357347871</v>
      </c>
      <c r="AI19" s="0" t="n">
        <v>3.9836139795159</v>
      </c>
      <c r="AJ19" s="52" t="n">
        <v>13.634912478573</v>
      </c>
      <c r="AK19" s="32" t="n">
        <v>8.20209975</v>
      </c>
      <c r="AL19" s="32" t="n">
        <v>9.17782696595081</v>
      </c>
      <c r="AM19" s="32" t="n">
        <v>68.0020357347871</v>
      </c>
      <c r="AN19" s="32" t="n">
        <v>3.9836139795159</v>
      </c>
      <c r="AO19" s="52" t="n">
        <v>13.0625535554534</v>
      </c>
      <c r="AP19" s="32" t="n">
        <v>8.20209975</v>
      </c>
      <c r="AQ19" s="32" t="n">
        <v>50.187240416695</v>
      </c>
      <c r="AR19" s="32" t="n">
        <v>68.0016224983599</v>
      </c>
      <c r="AS19" s="32" t="n">
        <v>3.82238500207701</v>
      </c>
      <c r="AT19" s="52" t="n">
        <v>17.1814863902641</v>
      </c>
      <c r="AU19" s="32" t="n">
        <v>8.005249356</v>
      </c>
      <c r="AV19" s="32" t="n">
        <v>100.626959247649</v>
      </c>
      <c r="AW19" s="32" t="n">
        <v>68.0016224983599</v>
      </c>
      <c r="AX19" s="32" t="n">
        <v>3.82238500207701</v>
      </c>
      <c r="AY19" s="52" t="n">
        <v>15.7049557698794</v>
      </c>
      <c r="AZ19" s="32" t="n">
        <v>8.005249356</v>
      </c>
      <c r="BA19" s="32" t="n">
        <v>6.82479537829406</v>
      </c>
      <c r="BB19" s="32" t="n">
        <v>68.0020357347871</v>
      </c>
      <c r="BC19" s="32" t="n">
        <v>3.9836139795159</v>
      </c>
      <c r="BD19" s="52" t="n">
        <v>17.5154212354667</v>
      </c>
      <c r="BE19" s="32" t="n">
        <v>8.005249356</v>
      </c>
      <c r="BF19" s="32" t="n">
        <v>16.6051660516605</v>
      </c>
      <c r="BG19" s="32" t="n">
        <v>130.009325504884</v>
      </c>
      <c r="BH19" s="32" t="n">
        <v>0.00593973</v>
      </c>
      <c r="BI19" s="52" t="n">
        <v>18.150533673133</v>
      </c>
      <c r="BJ19" s="32" t="n">
        <v>8</v>
      </c>
      <c r="BK19" s="32" t="n">
        <v>68.7859362401601</v>
      </c>
      <c r="BL19" s="32" t="n">
        <v>68.0016224983599</v>
      </c>
      <c r="BM19" s="32" t="n">
        <v>3.82238500207701</v>
      </c>
      <c r="BN19" s="52" t="n">
        <v>18.150533673133</v>
      </c>
      <c r="BO19" s="0" t="n">
        <v>8</v>
      </c>
      <c r="BP19" s="0" t="n">
        <v>11.7142476933838</v>
      </c>
      <c r="BQ19" s="0" t="n">
        <v>68.0020357347871</v>
      </c>
      <c r="BR19" s="0" t="n">
        <v>3.9836139795159</v>
      </c>
      <c r="BS19" s="52" t="n">
        <v>19.4078623195053</v>
      </c>
      <c r="BT19" s="32" t="n">
        <v>8.005249356</v>
      </c>
      <c r="BU19" s="32" t="n">
        <v>18.8276975416783</v>
      </c>
      <c r="BV19" s="32" t="n">
        <v>68.0016224983599</v>
      </c>
      <c r="BW19" s="32" t="n">
        <v>3.82238500207701</v>
      </c>
      <c r="BX19" s="52" t="n">
        <v>20.1976720888684</v>
      </c>
      <c r="BY19" s="32" t="n">
        <v>8.005249356</v>
      </c>
      <c r="BZ19" s="32" t="n">
        <v>62.4812419146184</v>
      </c>
      <c r="CA19" s="32" t="n">
        <v>130.009325504884</v>
      </c>
      <c r="CB19" s="32" t="n">
        <v>0.00593973</v>
      </c>
      <c r="CC19" s="52" t="n">
        <v>20.3304844728077</v>
      </c>
      <c r="CD19" s="0" t="n">
        <v>8.20209975</v>
      </c>
      <c r="CE19" s="0" t="n">
        <v>13.9277367589951</v>
      </c>
      <c r="CF19" s="0" t="n">
        <v>130.009325504884</v>
      </c>
      <c r="CG19" s="0" t="n">
        <v>0.00593973</v>
      </c>
      <c r="CH19" s="52" t="n">
        <v>21.0223682240001</v>
      </c>
      <c r="CI19" s="0" t="n">
        <v>8</v>
      </c>
      <c r="CJ19" s="0" t="n">
        <v>59.3521037594919</v>
      </c>
      <c r="CK19" s="0" t="n">
        <v>68.0016224983599</v>
      </c>
      <c r="CL19" s="0" t="n">
        <v>3.82238500207701</v>
      </c>
      <c r="CM19" s="52" t="n">
        <v>21.0223682240001</v>
      </c>
      <c r="CN19" s="0" t="n">
        <v>8</v>
      </c>
      <c r="CO19" s="0" t="n">
        <v>9.04030102908499</v>
      </c>
      <c r="CP19" s="0" t="n">
        <v>68.0020357347871</v>
      </c>
      <c r="CQ19" s="0" t="n">
        <v>3.9836139795159</v>
      </c>
      <c r="CR19" s="52" t="n">
        <v>23.1229871114419</v>
      </c>
      <c r="CS19" s="32" t="n">
        <v>8</v>
      </c>
      <c r="CT19" s="32" t="n">
        <v>2.67148688046647</v>
      </c>
      <c r="CU19" s="32" t="n">
        <v>130.009325504884</v>
      </c>
      <c r="CV19" s="32" t="n">
        <v>0.00593973</v>
      </c>
      <c r="CW19" s="52" t="n">
        <v>26.1161667841766</v>
      </c>
      <c r="CX19" s="32" t="n">
        <v>8</v>
      </c>
      <c r="CY19" s="32" t="n">
        <v>27.8817800722767</v>
      </c>
      <c r="CZ19" s="32" t="n">
        <v>68.0016224983599</v>
      </c>
      <c r="DA19" s="32" t="n">
        <v>3.82238500207701</v>
      </c>
      <c r="DB19" s="52" t="n">
        <v>26.0819272240921</v>
      </c>
      <c r="DC19" s="32" t="n">
        <v>8.005249356</v>
      </c>
      <c r="DD19" s="32" t="n">
        <v>28.9106866288074</v>
      </c>
      <c r="DE19" s="32" t="n">
        <v>68.0016224983599</v>
      </c>
      <c r="DF19" s="32" t="n">
        <v>3.82238500207701</v>
      </c>
      <c r="DG19" s="52" t="n">
        <v>27.1189383600413</v>
      </c>
      <c r="DH19" s="32" t="n">
        <v>8.2</v>
      </c>
      <c r="DI19" s="32" t="n">
        <v>24.8392958546281</v>
      </c>
      <c r="DJ19" s="32" t="n">
        <v>68.0016224983599</v>
      </c>
      <c r="DK19" s="32" t="n">
        <v>3.82238500207701</v>
      </c>
      <c r="DL19" s="52" t="n">
        <v>26.0819272240921</v>
      </c>
      <c r="DM19" s="32" t="n">
        <v>8.005249356</v>
      </c>
      <c r="DN19" s="32" t="n">
        <v>26.9256852550797</v>
      </c>
      <c r="DO19" s="32" t="n">
        <v>130.009325504884</v>
      </c>
      <c r="DP19" s="32" t="n">
        <v>0.00593973</v>
      </c>
      <c r="DQ19" s="0" t="n">
        <v>27.1073126304103</v>
      </c>
      <c r="DR19" s="0" t="n">
        <v>8.20209975</v>
      </c>
      <c r="DS19" s="0" t="n">
        <v>30.2833002740639</v>
      </c>
      <c r="DT19" s="0" t="n">
        <v>68.0016224983599</v>
      </c>
      <c r="DU19" s="0" t="n">
        <v>3.82238500207701</v>
      </c>
      <c r="DV19" s="52" t="n">
        <v>31.0886202224855</v>
      </c>
      <c r="DW19" s="32" t="n">
        <v>8</v>
      </c>
      <c r="DX19" s="32" t="n">
        <v>45.5966692688004</v>
      </c>
      <c r="DY19" s="32" t="n">
        <v>68.0016224983599</v>
      </c>
      <c r="DZ19" s="32" t="n">
        <v>3.82238500207701</v>
      </c>
      <c r="EA19" s="52" t="n">
        <v>31.0886202224855</v>
      </c>
      <c r="EB19" s="32" t="n">
        <v>8</v>
      </c>
      <c r="EC19" s="32" t="n">
        <v>34.8685922456414</v>
      </c>
      <c r="ED19" s="32" t="n">
        <v>68.0016224983599</v>
      </c>
      <c r="EE19" s="32" t="n">
        <v>3.82238500207701</v>
      </c>
    </row>
    <row r="20" customFormat="false" ht="15" hidden="false" customHeight="false" outlineLevel="0" collapsed="false">
      <c r="P20" s="52" t="n">
        <v>7.4748595070457</v>
      </c>
      <c r="Q20" s="32" t="n">
        <v>8</v>
      </c>
      <c r="R20" s="32" t="n">
        <v>80.0865800865801</v>
      </c>
      <c r="S20" s="32" t="n">
        <v>130.009325504884</v>
      </c>
      <c r="T20" s="32" t="n">
        <v>0.00593973</v>
      </c>
      <c r="U20" s="52" t="n">
        <v>17.5991035948821</v>
      </c>
      <c r="V20" s="32" t="n">
        <v>6.23359581</v>
      </c>
      <c r="W20" s="32" t="n">
        <v>42.1720456689483</v>
      </c>
      <c r="X20" s="32" t="n">
        <v>68.0016224983599</v>
      </c>
      <c r="Y20" s="32" t="n">
        <v>3.82238500207701</v>
      </c>
      <c r="Z20" s="52" t="n">
        <v>13.5536563152052</v>
      </c>
      <c r="AA20" s="32" t="n">
        <v>8.20209975</v>
      </c>
      <c r="AB20" s="32" t="n">
        <v>37.0681872941487</v>
      </c>
      <c r="AC20" s="32" t="n">
        <v>130.009325504884</v>
      </c>
      <c r="AD20" s="32" t="n">
        <v>0.00593973</v>
      </c>
      <c r="AE20" s="52" t="n">
        <v>13.6122261152838</v>
      </c>
      <c r="AF20" s="0" t="n">
        <v>8</v>
      </c>
      <c r="AG20" s="0" t="n">
        <v>7.13153724247227</v>
      </c>
      <c r="AH20" s="0" t="n">
        <v>68.0020357347871</v>
      </c>
      <c r="AI20" s="0" t="n">
        <v>3.9836139795159</v>
      </c>
      <c r="AJ20" s="52" t="n">
        <v>13.634912478573</v>
      </c>
      <c r="AK20" s="32" t="n">
        <v>8.20209975</v>
      </c>
      <c r="AL20" s="32" t="n">
        <v>9.17782696595081</v>
      </c>
      <c r="AM20" s="32" t="n">
        <v>68.0020357347871</v>
      </c>
      <c r="AN20" s="32" t="n">
        <v>3.9836139795159</v>
      </c>
      <c r="AO20" s="52" t="n">
        <v>13.2523864233056</v>
      </c>
      <c r="AP20" s="32" t="n">
        <v>8.20209975</v>
      </c>
      <c r="AQ20" s="32" t="n">
        <v>20.9059233449477</v>
      </c>
      <c r="AR20" s="32" t="n">
        <v>130.009325504884</v>
      </c>
      <c r="AS20" s="32" t="n">
        <v>0.00593973</v>
      </c>
      <c r="AT20" s="52" t="n">
        <v>17.2040417225655</v>
      </c>
      <c r="AU20" s="32" t="n">
        <v>8</v>
      </c>
      <c r="AV20" s="32" t="n">
        <v>43.8865203761756</v>
      </c>
      <c r="AW20" s="32" t="n">
        <v>130.009325504884</v>
      </c>
      <c r="AX20" s="32" t="n">
        <v>0.00593973</v>
      </c>
      <c r="AY20" s="52" t="n">
        <v>15.7049557698794</v>
      </c>
      <c r="AZ20" s="32" t="n">
        <v>8.005249356</v>
      </c>
      <c r="BA20" s="32" t="n">
        <v>6.82479537829406</v>
      </c>
      <c r="BB20" s="32" t="n">
        <v>68.0020357347871</v>
      </c>
      <c r="BC20" s="32" t="n">
        <v>3.9836139795159</v>
      </c>
      <c r="BD20" s="52" t="n">
        <v>17.5154212354667</v>
      </c>
      <c r="BE20" s="32" t="n">
        <v>8.005249356</v>
      </c>
      <c r="BF20" s="32" t="n">
        <v>16.6051660516605</v>
      </c>
      <c r="BG20" s="32" t="n">
        <v>130.009325504884</v>
      </c>
      <c r="BH20" s="32" t="n">
        <v>0.00593973</v>
      </c>
      <c r="BI20" s="52" t="n">
        <v>18.150533673133</v>
      </c>
      <c r="BJ20" s="32" t="n">
        <v>8</v>
      </c>
      <c r="BK20" s="32" t="n">
        <v>39.5430069440455</v>
      </c>
      <c r="BL20" s="32" t="n">
        <v>130.009325504884</v>
      </c>
      <c r="BM20" s="32" t="n">
        <v>0.00593973</v>
      </c>
      <c r="BN20" s="52" t="n">
        <v>18.150533673133</v>
      </c>
      <c r="BO20" s="0" t="n">
        <v>8</v>
      </c>
      <c r="BP20" s="0" t="n">
        <v>11.7142476933838</v>
      </c>
      <c r="BQ20" s="0" t="n">
        <v>68.0020357347871</v>
      </c>
      <c r="BR20" s="0" t="n">
        <v>3.9836139795159</v>
      </c>
      <c r="BS20" s="52" t="n">
        <v>19.4078623195053</v>
      </c>
      <c r="BT20" s="32" t="n">
        <v>8.005249356</v>
      </c>
      <c r="BU20" s="32" t="n">
        <v>18.8276975416783</v>
      </c>
      <c r="BV20" s="32" t="n">
        <v>68.0016224983599</v>
      </c>
      <c r="BW20" s="32" t="n">
        <v>3.82238500207701</v>
      </c>
      <c r="BX20" s="52" t="n">
        <v>20.1976720888684</v>
      </c>
      <c r="BY20" s="32" t="n">
        <v>8.005249356</v>
      </c>
      <c r="BZ20" s="32" t="n">
        <v>29.3787580853816</v>
      </c>
      <c r="CA20" s="32" t="n">
        <v>68.0016224983599</v>
      </c>
      <c r="CB20" s="32" t="n">
        <v>3.82238500207701</v>
      </c>
      <c r="CC20" s="52" t="n">
        <v>20.3304844728077</v>
      </c>
      <c r="CD20" s="0" t="n">
        <v>8.20209975</v>
      </c>
      <c r="CE20" s="0" t="n">
        <v>10.99984806882</v>
      </c>
      <c r="CF20" s="0" t="n">
        <v>68.0020357347871</v>
      </c>
      <c r="CG20" s="0" t="n">
        <v>3.9836139795159</v>
      </c>
      <c r="CH20" s="52" t="n">
        <v>21.0223682240001</v>
      </c>
      <c r="CI20" s="0" t="n">
        <v>8</v>
      </c>
      <c r="CJ20" s="0" t="n">
        <v>59.3521037594919</v>
      </c>
      <c r="CK20" s="0" t="n">
        <v>68.0016224983599</v>
      </c>
      <c r="CL20" s="0" t="n">
        <v>3.82238500207701</v>
      </c>
      <c r="CM20" s="52" t="n">
        <v>21.0223682240001</v>
      </c>
      <c r="CN20" s="0" t="n">
        <v>8</v>
      </c>
      <c r="CO20" s="0" t="n">
        <v>9.04030102908499</v>
      </c>
      <c r="CP20" s="0" t="n">
        <v>68.0020357347871</v>
      </c>
      <c r="CQ20" s="0" t="n">
        <v>3.9836139795159</v>
      </c>
      <c r="CR20" s="52" t="n">
        <v>23.1229871114419</v>
      </c>
      <c r="CS20" s="32" t="n">
        <v>8</v>
      </c>
      <c r="CT20" s="32" t="n">
        <v>2.67148688046647</v>
      </c>
      <c r="CU20" s="32" t="n">
        <v>130.009325504884</v>
      </c>
      <c r="CV20" s="32" t="n">
        <v>0.00593973</v>
      </c>
      <c r="CW20" s="52" t="n">
        <v>26.1161667841766</v>
      </c>
      <c r="CX20" s="32" t="n">
        <v>8</v>
      </c>
      <c r="CY20" s="32" t="n">
        <v>45.431491997935</v>
      </c>
      <c r="CZ20" s="32" t="n">
        <v>68.0016224983599</v>
      </c>
      <c r="DA20" s="32" t="n">
        <v>3.82238500207701</v>
      </c>
      <c r="DB20" s="52" t="n">
        <v>26.0819272240921</v>
      </c>
      <c r="DC20" s="32" t="n">
        <v>8.005249356</v>
      </c>
      <c r="DD20" s="32" t="n">
        <v>28.9106866288074</v>
      </c>
      <c r="DE20" s="32" t="n">
        <v>68.0016224983599</v>
      </c>
      <c r="DF20" s="32" t="n">
        <v>3.82238500207701</v>
      </c>
      <c r="DG20" s="52" t="n">
        <v>27.1189383600413</v>
      </c>
      <c r="DH20" s="32" t="n">
        <v>8.2</v>
      </c>
      <c r="DI20" s="32" t="n">
        <v>24.8392958546281</v>
      </c>
      <c r="DJ20" s="32" t="n">
        <v>68.0016224983599</v>
      </c>
      <c r="DK20" s="32" t="n">
        <v>3.82238500207701</v>
      </c>
      <c r="DL20" s="52" t="n">
        <v>26.0819272240921</v>
      </c>
      <c r="DM20" s="32" t="n">
        <v>8.005249356</v>
      </c>
      <c r="DN20" s="32" t="n">
        <v>74.3417656169334</v>
      </c>
      <c r="DO20" s="32" t="n">
        <v>130.009325504884</v>
      </c>
      <c r="DP20" s="32" t="n">
        <v>0.00593973</v>
      </c>
      <c r="DR20" s="0" t="n">
        <v>8.20209975</v>
      </c>
      <c r="DS20" s="0" t="n">
        <v>0</v>
      </c>
      <c r="EA20" s="52" t="n">
        <v>31.0886202224855</v>
      </c>
      <c r="EB20" s="32" t="n">
        <v>8</v>
      </c>
      <c r="EC20" s="32" t="n">
        <v>34.8685922456414</v>
      </c>
      <c r="ED20" s="32" t="n">
        <v>68.0016224983599</v>
      </c>
      <c r="EE20" s="32" t="n">
        <v>3.82238500207701</v>
      </c>
    </row>
    <row r="21" customFormat="false" ht="15" hidden="false" customHeight="false" outlineLevel="0" collapsed="false">
      <c r="P21" s="52" t="n">
        <v>7.4748595070457</v>
      </c>
      <c r="Q21" s="32" t="n">
        <v>8</v>
      </c>
      <c r="R21" s="32" t="n">
        <v>80.0865800865801</v>
      </c>
      <c r="S21" s="32" t="n">
        <v>130.009325504884</v>
      </c>
      <c r="T21" s="32" t="n">
        <v>0.00593973</v>
      </c>
      <c r="U21" s="52" t="n">
        <v>17.5991035948821</v>
      </c>
      <c r="V21" s="32" t="n">
        <v>6.23359581</v>
      </c>
      <c r="W21" s="32" t="n">
        <v>2.09145917545191</v>
      </c>
      <c r="X21" s="32" t="n">
        <v>68.0020357347871</v>
      </c>
      <c r="Y21" s="32" t="n">
        <v>3.9836139795159</v>
      </c>
      <c r="Z21" s="52" t="n">
        <v>13.5536563152052</v>
      </c>
      <c r="AA21" s="32" t="n">
        <v>8.20209975</v>
      </c>
      <c r="AB21" s="32" t="n">
        <v>68.5400520183225</v>
      </c>
      <c r="AC21" s="32" t="n">
        <v>130.009325504884</v>
      </c>
      <c r="AD21" s="32" t="n">
        <v>0.00593973</v>
      </c>
      <c r="AE21" s="52" t="n">
        <v>12.404168013135</v>
      </c>
      <c r="AF21" s="0" t="n">
        <v>8</v>
      </c>
      <c r="AG21" s="0" t="n">
        <v>13.0434782608696</v>
      </c>
      <c r="AH21" s="0" t="n">
        <v>68.0020357347871</v>
      </c>
      <c r="AI21" s="0" t="n">
        <v>3.9836139795159</v>
      </c>
      <c r="AJ21" s="52" t="n">
        <v>13.634912478573</v>
      </c>
      <c r="AK21" s="32" t="n">
        <v>8.20209975</v>
      </c>
      <c r="AL21" s="32" t="n">
        <v>9.17782696595081</v>
      </c>
      <c r="AM21" s="32" t="n">
        <v>68.0020357347871</v>
      </c>
      <c r="AN21" s="32" t="n">
        <v>3.9836139795159</v>
      </c>
      <c r="AO21" s="52" t="n">
        <v>12.9137656320017</v>
      </c>
      <c r="AP21" s="32" t="n">
        <v>8.20209975</v>
      </c>
      <c r="AQ21" s="32" t="n">
        <v>21.4541120381406</v>
      </c>
      <c r="AR21" s="32" t="n">
        <v>130.009325504884</v>
      </c>
      <c r="AS21" s="32" t="n">
        <v>0.00593973</v>
      </c>
      <c r="AT21" s="52" t="n">
        <v>17.2040417225655</v>
      </c>
      <c r="AU21" s="32" t="n">
        <v>8</v>
      </c>
      <c r="AV21" s="32" t="n">
        <v>38.9341692789969</v>
      </c>
      <c r="AW21" s="32" t="n">
        <v>130.009325504884</v>
      </c>
      <c r="AX21" s="32" t="n">
        <v>0.00593973</v>
      </c>
      <c r="AY21" s="52" t="n">
        <v>15.7049557698794</v>
      </c>
      <c r="AZ21" s="32" t="n">
        <v>8.005249356</v>
      </c>
      <c r="BA21" s="32" t="n">
        <v>6.82479537829406</v>
      </c>
      <c r="BB21" s="32" t="n">
        <v>68.0020357347871</v>
      </c>
      <c r="BC21" s="32" t="n">
        <v>3.9836139795159</v>
      </c>
      <c r="BD21" s="52" t="n">
        <v>17.5154212354667</v>
      </c>
      <c r="BE21" s="32" t="n">
        <v>8.005249356</v>
      </c>
      <c r="BF21" s="32" t="n">
        <v>16.6051660516605</v>
      </c>
      <c r="BG21" s="32" t="n">
        <v>130.009325504884</v>
      </c>
      <c r="BH21" s="32" t="n">
        <v>0.00593973</v>
      </c>
      <c r="BI21" s="52" t="n">
        <v>18.150533673133</v>
      </c>
      <c r="BJ21" s="32" t="n">
        <v>8</v>
      </c>
      <c r="BK21" s="32" t="n">
        <v>68.7859362401601</v>
      </c>
      <c r="BL21" s="32" t="n">
        <v>68.0016224983599</v>
      </c>
      <c r="BM21" s="32" t="n">
        <v>3.82238500207701</v>
      </c>
      <c r="BN21" s="52" t="n">
        <v>18.150533673133</v>
      </c>
      <c r="BO21" s="0" t="n">
        <v>8</v>
      </c>
      <c r="BP21" s="0" t="n">
        <v>11.7142476933838</v>
      </c>
      <c r="BQ21" s="0" t="n">
        <v>68.0020357347871</v>
      </c>
      <c r="BR21" s="0" t="n">
        <v>3.9836139795159</v>
      </c>
      <c r="BS21" s="52" t="n">
        <v>19.4078623195053</v>
      </c>
      <c r="BT21" s="32" t="n">
        <v>8.005249356</v>
      </c>
      <c r="BU21" s="32" t="n">
        <v>18.8276975416783</v>
      </c>
      <c r="BV21" s="32" t="n">
        <v>68.0016224983599</v>
      </c>
      <c r="BW21" s="32" t="n">
        <v>3.82238500207701</v>
      </c>
      <c r="BX21" s="52" t="n">
        <v>20.8507301530752</v>
      </c>
      <c r="BY21" s="32" t="n">
        <v>8.005249356</v>
      </c>
      <c r="BZ21" s="32" t="n">
        <v>21.561028054183</v>
      </c>
      <c r="CA21" s="32" t="n">
        <v>68.0016224983599</v>
      </c>
      <c r="CB21" s="32" t="n">
        <v>3.82238500207701</v>
      </c>
      <c r="CC21" s="52" t="n">
        <v>20.3304844728077</v>
      </c>
      <c r="CD21" s="0" t="n">
        <v>8.20209975</v>
      </c>
      <c r="CE21" s="0" t="n">
        <v>58.3808088307361</v>
      </c>
      <c r="CF21" s="0" t="n">
        <v>68.0016224983599</v>
      </c>
      <c r="CG21" s="0" t="n">
        <v>3.82238500207701</v>
      </c>
      <c r="CH21" s="52" t="n">
        <v>21.0223682240001</v>
      </c>
      <c r="CI21" s="0" t="n">
        <v>8</v>
      </c>
      <c r="CJ21" s="0" t="n">
        <v>59.3521037594919</v>
      </c>
      <c r="CK21" s="0" t="n">
        <v>68.0016224983599</v>
      </c>
      <c r="CL21" s="0" t="n">
        <v>3.82238500207701</v>
      </c>
      <c r="CM21" s="52" t="n">
        <v>21.0223682240001</v>
      </c>
      <c r="CN21" s="0" t="n">
        <v>8</v>
      </c>
      <c r="CO21" s="0" t="n">
        <v>9.04030102908499</v>
      </c>
      <c r="CP21" s="0" t="n">
        <v>68.0020357347871</v>
      </c>
      <c r="CQ21" s="0" t="n">
        <v>3.9836139795159</v>
      </c>
      <c r="CR21" s="52" t="n">
        <v>26.1161667841766</v>
      </c>
      <c r="CS21" s="32" t="n">
        <v>8</v>
      </c>
      <c r="CT21" s="32" t="n">
        <v>39.7722250903459</v>
      </c>
      <c r="CU21" s="32" t="n">
        <v>68.0016224983599</v>
      </c>
      <c r="CV21" s="32" t="n">
        <v>3.82238500207701</v>
      </c>
      <c r="CW21" s="52" t="n">
        <v>26.1161667841766</v>
      </c>
      <c r="CX21" s="32" t="n">
        <v>8</v>
      </c>
      <c r="CY21" s="32" t="n">
        <v>32.2147651006711</v>
      </c>
      <c r="CZ21" s="32" t="n">
        <v>68.0016224983599</v>
      </c>
      <c r="DA21" s="32" t="n">
        <v>3.82238500207701</v>
      </c>
      <c r="DB21" s="52" t="n">
        <v>26.0819272240921</v>
      </c>
      <c r="DC21" s="32" t="n">
        <v>8.005249356</v>
      </c>
      <c r="DD21" s="32" t="n">
        <v>50.6246886295188</v>
      </c>
      <c r="DE21" s="32" t="n">
        <v>68.0016224983599</v>
      </c>
      <c r="DF21" s="32" t="n">
        <v>3.82238500207701</v>
      </c>
      <c r="DG21" s="52" t="n">
        <v>27.1189383600413</v>
      </c>
      <c r="DH21" s="32" t="n">
        <v>8.2</v>
      </c>
      <c r="DI21" s="32" t="n">
        <v>56.785917092561</v>
      </c>
      <c r="DJ21" s="32" t="n">
        <v>68.0016224983599</v>
      </c>
      <c r="DK21" s="32" t="n">
        <v>3.82238500207701</v>
      </c>
      <c r="DL21" s="52" t="n">
        <v>26.0819272240921</v>
      </c>
      <c r="DM21" s="32" t="n">
        <v>8.005249356</v>
      </c>
      <c r="DN21" s="32" t="n">
        <v>2.35415591120289</v>
      </c>
      <c r="DO21" s="32" t="n">
        <v>68.0020357347871</v>
      </c>
      <c r="DP21" s="32" t="n">
        <v>3.9836139795159</v>
      </c>
      <c r="DR21" s="0" t="n">
        <v>8.20209975</v>
      </c>
      <c r="DS21" s="0" t="n">
        <v>0</v>
      </c>
      <c r="EA21" s="52" t="n">
        <v>31.0886202224855</v>
      </c>
      <c r="EB21" s="32" t="n">
        <v>8</v>
      </c>
      <c r="EC21" s="32" t="n">
        <v>215.456674473068</v>
      </c>
      <c r="ED21" s="32" t="n">
        <v>68.0016224983599</v>
      </c>
      <c r="EE21" s="32" t="n">
        <v>3.82238500207701</v>
      </c>
    </row>
    <row r="22" customFormat="false" ht="15" hidden="false" customHeight="false" outlineLevel="0" collapsed="false">
      <c r="P22" s="52" t="n">
        <v>15.9091826610512</v>
      </c>
      <c r="Q22" s="32" t="n">
        <v>6.003937017</v>
      </c>
      <c r="R22" s="32" t="n">
        <v>8.66686728859464</v>
      </c>
      <c r="S22" s="32" t="n">
        <v>68.0020357347871</v>
      </c>
      <c r="T22" s="32" t="n">
        <v>3.9836139795159</v>
      </c>
      <c r="U22" s="52" t="n">
        <v>17.5991035948821</v>
      </c>
      <c r="V22" s="32" t="n">
        <v>6.23359581</v>
      </c>
      <c r="W22" s="32" t="n">
        <v>15.1416501370319</v>
      </c>
      <c r="X22" s="32" t="n">
        <v>130.009325504884</v>
      </c>
      <c r="Y22" s="32" t="n">
        <v>0.00593973</v>
      </c>
      <c r="Z22" s="52" t="n">
        <v>13.5536563152052</v>
      </c>
      <c r="AA22" s="32" t="n">
        <v>8.20209975</v>
      </c>
      <c r="AB22" s="32" t="n">
        <v>37.3422432887205</v>
      </c>
      <c r="AC22" s="32" t="n">
        <v>68.0016224983599</v>
      </c>
      <c r="AD22" s="32" t="n">
        <v>3.82238500207701</v>
      </c>
      <c r="AE22" s="52" t="n">
        <v>13.6122261152838</v>
      </c>
      <c r="AF22" s="0" t="n">
        <v>8</v>
      </c>
      <c r="AG22" s="0" t="n">
        <v>9.62510218038099</v>
      </c>
      <c r="AH22" s="0" t="n">
        <v>68.0020357347871</v>
      </c>
      <c r="AI22" s="0" t="n">
        <v>3.9836139795159</v>
      </c>
      <c r="AJ22" s="52" t="n">
        <v>13.634912478573</v>
      </c>
      <c r="AK22" s="32" t="n">
        <v>8.20209975</v>
      </c>
      <c r="AL22" s="32" t="n">
        <v>9.17782696595081</v>
      </c>
      <c r="AM22" s="32" t="n">
        <v>68.0020357347871</v>
      </c>
      <c r="AN22" s="32" t="n">
        <v>3.9836139795159</v>
      </c>
      <c r="AO22" s="52" t="n">
        <v>13.5536563152052</v>
      </c>
      <c r="AP22" s="32" t="n">
        <v>8.20209975</v>
      </c>
      <c r="AQ22" s="32" t="n">
        <v>13.6274851233287</v>
      </c>
      <c r="AR22" s="32" t="n">
        <v>130.009325504884</v>
      </c>
      <c r="AS22" s="32" t="n">
        <v>0.00593973</v>
      </c>
      <c r="AT22" s="52" t="n">
        <v>16.9507481176624</v>
      </c>
      <c r="AU22" s="32" t="n">
        <v>8.2</v>
      </c>
      <c r="AV22" s="32" t="n">
        <v>50.7132141180746</v>
      </c>
      <c r="AW22" s="32" t="n">
        <v>130.009325504884</v>
      </c>
      <c r="AX22" s="32" t="n">
        <v>0.00593973</v>
      </c>
      <c r="AY22" s="52" t="n">
        <v>15.7049557698794</v>
      </c>
      <c r="AZ22" s="32" t="n">
        <v>8.005249356</v>
      </c>
      <c r="BA22" s="32" t="n">
        <v>6.82479537829406</v>
      </c>
      <c r="BB22" s="32" t="n">
        <v>68.0020357347871</v>
      </c>
      <c r="BC22" s="32" t="n">
        <v>3.9836139795159</v>
      </c>
      <c r="BD22" s="52" t="n">
        <v>17.5154212354667</v>
      </c>
      <c r="BE22" s="32" t="n">
        <v>8.005249356</v>
      </c>
      <c r="BF22" s="32" t="n">
        <v>16.6051660516605</v>
      </c>
      <c r="BG22" s="32" t="n">
        <v>130.009325504884</v>
      </c>
      <c r="BH22" s="32" t="n">
        <v>0.00593973</v>
      </c>
      <c r="BI22" s="52" t="n">
        <v>18.150533673133</v>
      </c>
      <c r="BJ22" s="32" t="n">
        <v>8</v>
      </c>
      <c r="BK22" s="32" t="n">
        <v>68.7859362401601</v>
      </c>
      <c r="BL22" s="32" t="n">
        <v>68.0016224983599</v>
      </c>
      <c r="BM22" s="32" t="n">
        <v>3.82238500207701</v>
      </c>
      <c r="BN22" s="52" t="n">
        <v>18.150533673133</v>
      </c>
      <c r="BO22" s="0" t="n">
        <v>8</v>
      </c>
      <c r="BP22" s="0" t="n">
        <v>11.7142476933838</v>
      </c>
      <c r="BQ22" s="0" t="n">
        <v>68.0020357347871</v>
      </c>
      <c r="BR22" s="0" t="n">
        <v>3.9836139795159</v>
      </c>
      <c r="BS22" s="52" t="n">
        <v>19.4078623195053</v>
      </c>
      <c r="BT22" s="32" t="n">
        <v>8.005249356</v>
      </c>
      <c r="BU22" s="32" t="n">
        <v>18.8276975416783</v>
      </c>
      <c r="BV22" s="32" t="n">
        <v>68.0016224983599</v>
      </c>
      <c r="BW22" s="32" t="n">
        <v>3.82238500207701</v>
      </c>
      <c r="BX22" s="52" t="n">
        <v>20.8507301530752</v>
      </c>
      <c r="BY22" s="32" t="n">
        <v>8.005249356</v>
      </c>
      <c r="BZ22" s="32" t="n">
        <v>21.561028054183</v>
      </c>
      <c r="CA22" s="32" t="n">
        <v>68.0016224983599</v>
      </c>
      <c r="CB22" s="32" t="n">
        <v>3.82238500207701</v>
      </c>
      <c r="CC22" s="52" t="n">
        <v>20.3304844728077</v>
      </c>
      <c r="CD22" s="0" t="n">
        <v>8.20209975</v>
      </c>
      <c r="CE22" s="0" t="n">
        <v>13.9277367589951</v>
      </c>
      <c r="CF22" s="0" t="n">
        <v>130.009325504884</v>
      </c>
      <c r="CG22" s="0" t="n">
        <v>0.00593973</v>
      </c>
      <c r="CH22" s="52" t="n">
        <v>21.0223682240001</v>
      </c>
      <c r="CI22" s="0" t="n">
        <v>8</v>
      </c>
      <c r="CJ22" s="0" t="n">
        <v>59.3521037594919</v>
      </c>
      <c r="CK22" s="0" t="n">
        <v>68.0016224983599</v>
      </c>
      <c r="CL22" s="0" t="n">
        <v>3.82238500207701</v>
      </c>
      <c r="CM22" s="52" t="n">
        <v>21.0223682240001</v>
      </c>
      <c r="CN22" s="0" t="n">
        <v>8</v>
      </c>
      <c r="CO22" s="0" t="n">
        <v>9.04030102908499</v>
      </c>
      <c r="CP22" s="0" t="n">
        <v>68.0020357347871</v>
      </c>
      <c r="CQ22" s="0" t="n">
        <v>3.9836139795159</v>
      </c>
      <c r="CR22" s="52" t="n">
        <v>23.718898551609</v>
      </c>
      <c r="CS22" s="32" t="n">
        <v>8.20209975</v>
      </c>
      <c r="CT22" s="32" t="n">
        <v>52.2068542777815</v>
      </c>
      <c r="CU22" s="32" t="n">
        <v>68.0016224983599</v>
      </c>
      <c r="CV22" s="32" t="n">
        <v>3.82238500207701</v>
      </c>
      <c r="CW22" s="52" t="n">
        <v>26.1161667841766</v>
      </c>
      <c r="CX22" s="32" t="n">
        <v>8</v>
      </c>
      <c r="CY22" s="32" t="n">
        <v>25.6070211667527</v>
      </c>
      <c r="CZ22" s="32" t="n">
        <v>68.0016224983599</v>
      </c>
      <c r="DA22" s="32" t="n">
        <v>3.82238500207701</v>
      </c>
      <c r="DB22" s="52" t="n">
        <v>26.0819272240921</v>
      </c>
      <c r="DC22" s="32" t="n">
        <v>8.005249356</v>
      </c>
      <c r="DD22" s="32" t="n">
        <v>76.8334077573045</v>
      </c>
      <c r="DE22" s="32" t="n">
        <v>68.0016224983599</v>
      </c>
      <c r="DF22" s="32" t="n">
        <v>3.82238500207701</v>
      </c>
      <c r="DG22" s="52" t="n">
        <v>27.1073126304103</v>
      </c>
      <c r="DH22" s="32" t="n">
        <v>8.20209975</v>
      </c>
      <c r="DI22" s="32" t="n">
        <v>13.6274851233287</v>
      </c>
      <c r="DJ22" s="32" t="n">
        <v>68.0016224983599</v>
      </c>
      <c r="DK22" s="32" t="n">
        <v>3.82238500207701</v>
      </c>
      <c r="DL22" s="52" t="n">
        <v>26.0819272240921</v>
      </c>
      <c r="DM22" s="32" t="n">
        <v>8.005249356</v>
      </c>
      <c r="DN22" s="32" t="n">
        <v>12.3902942694889</v>
      </c>
      <c r="DO22" s="32" t="n">
        <v>130.009325504884</v>
      </c>
      <c r="DP22" s="32" t="n">
        <v>0.00593973</v>
      </c>
      <c r="DQ22" s="0" t="n">
        <v>27.1073126304103</v>
      </c>
      <c r="DR22" s="0" t="n">
        <v>8.20209975</v>
      </c>
      <c r="DS22" s="0" t="n">
        <v>90.8499008221916</v>
      </c>
      <c r="DT22" s="0" t="n">
        <v>68.0016224983599</v>
      </c>
      <c r="DU22" s="0" t="n">
        <v>3.82238500207701</v>
      </c>
      <c r="EA22" s="52" t="n">
        <v>31.0886202224855</v>
      </c>
      <c r="EB22" s="32" t="n">
        <v>8</v>
      </c>
      <c r="EC22" s="32" t="n">
        <v>215.456674473068</v>
      </c>
      <c r="ED22" s="32" t="n">
        <v>68.0016224983599</v>
      </c>
      <c r="EE22" s="32" t="n">
        <v>3.82238500207701</v>
      </c>
    </row>
    <row r="23" customFormat="false" ht="15" hidden="false" customHeight="false" outlineLevel="0" collapsed="false">
      <c r="P23" s="52" t="n">
        <v>15.9091826610512</v>
      </c>
      <c r="Q23" s="32" t="n">
        <v>6.003937017</v>
      </c>
      <c r="R23" s="32" t="n">
        <v>45.0187165313979</v>
      </c>
      <c r="S23" s="32" t="n">
        <v>68.0016224983599</v>
      </c>
      <c r="T23" s="32" t="n">
        <v>3.82238500207701</v>
      </c>
      <c r="U23" s="52" t="n">
        <v>17.5991035948821</v>
      </c>
      <c r="V23" s="32" t="n">
        <v>6.23359581</v>
      </c>
      <c r="W23" s="32" t="n">
        <v>15.1416501370319</v>
      </c>
      <c r="X23" s="32" t="n">
        <v>130.009325504884</v>
      </c>
      <c r="Y23" s="32" t="n">
        <v>0.00593973</v>
      </c>
      <c r="Z23" s="52" t="n">
        <v>13.5536563152052</v>
      </c>
      <c r="AA23" s="32" t="n">
        <v>8.20209975</v>
      </c>
      <c r="AB23" s="32" t="n">
        <v>68.5400520183225</v>
      </c>
      <c r="AC23" s="32" t="n">
        <v>130.009325504884</v>
      </c>
      <c r="AD23" s="32" t="n">
        <v>0.00593973</v>
      </c>
      <c r="AE23" s="52" t="n">
        <v>13.5536563152052</v>
      </c>
      <c r="AF23" s="0" t="n">
        <v>8.20209975</v>
      </c>
      <c r="AG23" s="0" t="n">
        <v>6.19454450761284</v>
      </c>
      <c r="AH23" s="0" t="n">
        <v>68.0020357347871</v>
      </c>
      <c r="AI23" s="0" t="n">
        <v>3.9836139795159</v>
      </c>
      <c r="AJ23" s="52" t="n">
        <v>13.634912478573</v>
      </c>
      <c r="AK23" s="32" t="n">
        <v>8.20209975</v>
      </c>
      <c r="AL23" s="32" t="n">
        <v>9.17782696595081</v>
      </c>
      <c r="AM23" s="32" t="n">
        <v>68.0020357347871</v>
      </c>
      <c r="AN23" s="32" t="n">
        <v>3.9836139795159</v>
      </c>
      <c r="AO23" s="52" t="n">
        <v>13.5536563152052</v>
      </c>
      <c r="AP23" s="32" t="n">
        <v>8.20209975</v>
      </c>
      <c r="AQ23" s="32" t="n">
        <v>13.6274851233287</v>
      </c>
      <c r="AR23" s="32" t="n">
        <v>130.009325504884</v>
      </c>
      <c r="AS23" s="32" t="n">
        <v>0.00593973</v>
      </c>
      <c r="AT23" s="52" t="n">
        <v>17.2040417225655</v>
      </c>
      <c r="AU23" s="32" t="n">
        <v>8</v>
      </c>
      <c r="AV23" s="32" t="n">
        <v>27.4675982269334</v>
      </c>
      <c r="AW23" s="32" t="n">
        <v>68.0016224983599</v>
      </c>
      <c r="AX23" s="32" t="n">
        <v>3.82238500207701</v>
      </c>
      <c r="AY23" s="52" t="n">
        <v>15.7049557698794</v>
      </c>
      <c r="AZ23" s="32" t="n">
        <v>8.005249356</v>
      </c>
      <c r="BA23" s="32" t="n">
        <v>6.82479537829406</v>
      </c>
      <c r="BB23" s="32" t="n">
        <v>68.0020357347871</v>
      </c>
      <c r="BC23" s="32" t="n">
        <v>3.9836139795159</v>
      </c>
      <c r="BD23" s="52" t="n">
        <v>17.5154212354667</v>
      </c>
      <c r="BE23" s="32" t="n">
        <v>8.005249356</v>
      </c>
      <c r="BF23" s="32" t="n">
        <v>16.6051660516605</v>
      </c>
      <c r="BG23" s="32" t="n">
        <v>130.009325504884</v>
      </c>
      <c r="BH23" s="32" t="n">
        <v>0.00593973</v>
      </c>
      <c r="BI23" s="52" t="n">
        <v>18.150533673133</v>
      </c>
      <c r="BJ23" s="32" t="n">
        <v>8</v>
      </c>
      <c r="BK23" s="32" t="n">
        <v>39.5430069440455</v>
      </c>
      <c r="BL23" s="32" t="n">
        <v>130.009325504884</v>
      </c>
      <c r="BM23" s="32" t="n">
        <v>0.00593973</v>
      </c>
      <c r="BN23" s="52" t="n">
        <v>18.150533673133</v>
      </c>
      <c r="BO23" s="0" t="n">
        <v>8</v>
      </c>
      <c r="BP23" s="0" t="n">
        <v>11.7142476933838</v>
      </c>
      <c r="BQ23" s="0" t="n">
        <v>68.0020357347871</v>
      </c>
      <c r="BR23" s="0" t="n">
        <v>3.9836139795159</v>
      </c>
      <c r="BS23" s="52" t="n">
        <v>19.4078623195053</v>
      </c>
      <c r="BT23" s="32" t="n">
        <v>8.005249356</v>
      </c>
      <c r="BU23" s="32" t="n">
        <v>18.8276975416783</v>
      </c>
      <c r="BV23" s="32" t="n">
        <v>68.0016224983599</v>
      </c>
      <c r="BW23" s="32" t="n">
        <v>3.82238500207701</v>
      </c>
      <c r="BX23" s="52" t="n">
        <v>20.8507301530752</v>
      </c>
      <c r="BY23" s="32" t="n">
        <v>8.005249356</v>
      </c>
      <c r="BZ23" s="32" t="n">
        <v>21.561028054183</v>
      </c>
      <c r="CA23" s="32" t="n">
        <v>68.0016224983599</v>
      </c>
      <c r="CB23" s="32" t="n">
        <v>3.82238500207701</v>
      </c>
      <c r="CC23" s="52" t="n">
        <v>20.3304844728077</v>
      </c>
      <c r="CD23" s="0" t="n">
        <v>8.20209975</v>
      </c>
      <c r="CE23" s="0" t="n">
        <v>10.99984806882</v>
      </c>
      <c r="CF23" s="0" t="n">
        <v>68.0020357347871</v>
      </c>
      <c r="CG23" s="0" t="n">
        <v>3.9836139795159</v>
      </c>
      <c r="CH23" s="52" t="n">
        <v>21.0223682240001</v>
      </c>
      <c r="CI23" s="0" t="n">
        <v>8</v>
      </c>
      <c r="CJ23" s="0" t="n">
        <v>59.3521037594919</v>
      </c>
      <c r="CK23" s="0" t="n">
        <v>68.0016224983599</v>
      </c>
      <c r="CL23" s="0" t="n">
        <v>3.82238500207701</v>
      </c>
      <c r="CM23" s="52" t="n">
        <v>21.0223682240001</v>
      </c>
      <c r="CN23" s="0" t="n">
        <v>8</v>
      </c>
      <c r="CO23" s="0" t="n">
        <v>9.04030102908499</v>
      </c>
      <c r="CP23" s="0" t="n">
        <v>68.0020357347871</v>
      </c>
      <c r="CQ23" s="0" t="n">
        <v>3.9836139795159</v>
      </c>
      <c r="CR23" s="52" t="n">
        <v>23.718898551609</v>
      </c>
      <c r="CS23" s="32" t="n">
        <v>8.20209975</v>
      </c>
      <c r="CT23" s="32" t="n">
        <v>77.9641440911869</v>
      </c>
      <c r="CU23" s="32" t="n">
        <v>130.009325504884</v>
      </c>
      <c r="CV23" s="32" t="n">
        <v>0.00593973</v>
      </c>
      <c r="CW23" s="52" t="n">
        <v>26.1161667841766</v>
      </c>
      <c r="CX23" s="32" t="n">
        <v>8</v>
      </c>
      <c r="CY23" s="32" t="n">
        <v>61.3319566339701</v>
      </c>
      <c r="CZ23" s="32" t="n">
        <v>68.0016224983599</v>
      </c>
      <c r="DA23" s="32" t="n">
        <v>3.82238500207701</v>
      </c>
      <c r="DB23" s="52" t="n">
        <v>26.0819272240921</v>
      </c>
      <c r="DC23" s="32" t="n">
        <v>8.005249356</v>
      </c>
      <c r="DD23" s="32" t="n">
        <v>32.5959911697656</v>
      </c>
      <c r="DE23" s="32" t="n">
        <v>68.0016224983599</v>
      </c>
      <c r="DF23" s="32" t="n">
        <v>3.82238500207701</v>
      </c>
      <c r="DG23" s="52" t="n">
        <v>27.1073126304103</v>
      </c>
      <c r="DH23" s="32" t="n">
        <v>8.20209975</v>
      </c>
      <c r="DI23" s="32" t="n">
        <v>30.2833002740639</v>
      </c>
      <c r="DJ23" s="32" t="n">
        <v>68.0016224983599</v>
      </c>
      <c r="DK23" s="32" t="n">
        <v>3.82238500207701</v>
      </c>
      <c r="DL23" s="52" t="n">
        <v>26.0819272240921</v>
      </c>
      <c r="DM23" s="32" t="n">
        <v>8.005249356</v>
      </c>
      <c r="DN23" s="32" t="n">
        <v>12.3902942694889</v>
      </c>
      <c r="DO23" s="32" t="n">
        <v>130.009325504884</v>
      </c>
      <c r="DP23" s="32" t="n">
        <v>0.00593973</v>
      </c>
      <c r="DQ23" s="0" t="n">
        <v>27.1073126304103</v>
      </c>
      <c r="DR23" s="0" t="n">
        <v>8.20209975</v>
      </c>
      <c r="DS23" s="0" t="n">
        <v>51.1030692124828</v>
      </c>
      <c r="DT23" s="0" t="n">
        <v>130.009325504884</v>
      </c>
      <c r="DU23" s="0" t="n">
        <v>0.00593973</v>
      </c>
      <c r="EA23" s="52" t="n">
        <v>31.0886202224855</v>
      </c>
      <c r="EB23" s="32" t="n">
        <v>8</v>
      </c>
      <c r="EC23" s="32" t="n">
        <v>33.0991412958626</v>
      </c>
      <c r="ED23" s="32" t="n">
        <v>68.0020357347871</v>
      </c>
      <c r="EE23" s="32" t="n">
        <v>3.9836139795159</v>
      </c>
    </row>
    <row r="24" customFormat="false" ht="15" hidden="false" customHeight="false" outlineLevel="0" collapsed="false">
      <c r="P24" s="52" t="n">
        <v>15.3203083103713</v>
      </c>
      <c r="Q24" s="32" t="n">
        <v>6.003937017</v>
      </c>
      <c r="R24" s="32" t="n">
        <v>30.0955414012739</v>
      </c>
      <c r="S24" s="32" t="n">
        <v>130.009325504884</v>
      </c>
      <c r="T24" s="32" t="n">
        <v>0.00593973</v>
      </c>
      <c r="U24" s="52" t="n">
        <v>17.5991035948821</v>
      </c>
      <c r="V24" s="32" t="n">
        <v>6.23359581</v>
      </c>
      <c r="W24" s="32" t="n">
        <v>30.2833002740639</v>
      </c>
      <c r="X24" s="32" t="n">
        <v>68.0016224983599</v>
      </c>
      <c r="Y24" s="32" t="n">
        <v>3.82238500207701</v>
      </c>
      <c r="Z24" s="52" t="n">
        <v>13.5536563152052</v>
      </c>
      <c r="AA24" s="32" t="n">
        <v>8.20209975</v>
      </c>
      <c r="AB24" s="32" t="n">
        <v>48.831821691928</v>
      </c>
      <c r="AC24" s="32" t="n">
        <v>68.0016224983599</v>
      </c>
      <c r="AD24" s="32" t="n">
        <v>3.82238500207701</v>
      </c>
      <c r="AE24" s="52" t="n">
        <v>13.5536563152052</v>
      </c>
      <c r="AF24" s="0" t="n">
        <v>8.20209975</v>
      </c>
      <c r="AG24" s="0" t="n">
        <v>48.1595324258438</v>
      </c>
      <c r="AH24" s="0" t="n">
        <v>68.0020357347871</v>
      </c>
      <c r="AI24" s="0" t="n">
        <v>3.9836139795159</v>
      </c>
      <c r="AJ24" s="52" t="n">
        <v>13.634912478573</v>
      </c>
      <c r="AK24" s="32" t="n">
        <v>8.20209975</v>
      </c>
      <c r="AL24" s="32" t="n">
        <v>9.17782696595081</v>
      </c>
      <c r="AM24" s="32" t="n">
        <v>68.0020357347871</v>
      </c>
      <c r="AN24" s="32" t="n">
        <v>3.9836139795159</v>
      </c>
      <c r="AO24" s="52" t="n">
        <v>13.5536563152052</v>
      </c>
      <c r="AP24" s="32" t="n">
        <v>8.20209975</v>
      </c>
      <c r="AQ24" s="32" t="n">
        <v>30.2833002740639</v>
      </c>
      <c r="AR24" s="32" t="n">
        <v>68.0016224983599</v>
      </c>
      <c r="AS24" s="32" t="n">
        <v>3.82238500207701</v>
      </c>
      <c r="AT24" s="52" t="n">
        <v>17.2040417225655</v>
      </c>
      <c r="AU24" s="32" t="n">
        <v>8</v>
      </c>
      <c r="AV24" s="32" t="n">
        <v>27.4675982269334</v>
      </c>
      <c r="AW24" s="32" t="n">
        <v>68.0016224983599</v>
      </c>
      <c r="AX24" s="32" t="n">
        <v>3.82238500207701</v>
      </c>
      <c r="AY24" s="52" t="n">
        <v>15.7049557698794</v>
      </c>
      <c r="AZ24" s="32" t="n">
        <v>8.005249356</v>
      </c>
      <c r="BA24" s="32" t="n">
        <v>6.82479537829406</v>
      </c>
      <c r="BB24" s="32" t="n">
        <v>68.0020357347871</v>
      </c>
      <c r="BC24" s="32" t="n">
        <v>3.9836139795159</v>
      </c>
      <c r="BD24" s="52" t="n">
        <v>17.5154212354667</v>
      </c>
      <c r="BE24" s="32" t="n">
        <v>8.005249356</v>
      </c>
      <c r="BF24" s="32" t="n">
        <v>16.6051660516605</v>
      </c>
      <c r="BG24" s="32" t="n">
        <v>130.009325504884</v>
      </c>
      <c r="BH24" s="32" t="n">
        <v>0.00593973</v>
      </c>
      <c r="BI24" s="52" t="n">
        <v>18.150533673133</v>
      </c>
      <c r="BJ24" s="32" t="n">
        <v>8</v>
      </c>
      <c r="BK24" s="32" t="n">
        <v>40.0837634643391</v>
      </c>
      <c r="BL24" s="32" t="n">
        <v>68.0016224983599</v>
      </c>
      <c r="BM24" s="32" t="n">
        <v>3.82238500207701</v>
      </c>
      <c r="BN24" s="52" t="n">
        <v>18.150533673133</v>
      </c>
      <c r="BO24" s="0" t="n">
        <v>8</v>
      </c>
      <c r="BP24" s="0" t="n">
        <v>11.7142476933838</v>
      </c>
      <c r="BQ24" s="0" t="n">
        <v>68.0020357347871</v>
      </c>
      <c r="BR24" s="0" t="n">
        <v>3.9836139795159</v>
      </c>
      <c r="BS24" s="52" t="n">
        <v>19.4078623195053</v>
      </c>
      <c r="BT24" s="32" t="n">
        <v>8.005249356</v>
      </c>
      <c r="BU24" s="32" t="n">
        <v>18.8276975416783</v>
      </c>
      <c r="BV24" s="32" t="n">
        <v>68.0016224983599</v>
      </c>
      <c r="BW24" s="32" t="n">
        <v>3.82238500207701</v>
      </c>
      <c r="BX24" s="52" t="n">
        <v>20.8507301530752</v>
      </c>
      <c r="BY24" s="32" t="n">
        <v>8.005249356</v>
      </c>
      <c r="BZ24" s="32" t="n">
        <v>21.561028054183</v>
      </c>
      <c r="CA24" s="32" t="n">
        <v>68.0016224983599</v>
      </c>
      <c r="CB24" s="32" t="n">
        <v>3.82238500207701</v>
      </c>
      <c r="CC24" s="52" t="n">
        <v>20.3304844728077</v>
      </c>
      <c r="CD24" s="0" t="n">
        <v>8.20209975</v>
      </c>
      <c r="CE24" s="0" t="n">
        <v>58.3808088307361</v>
      </c>
      <c r="CF24" s="0" t="n">
        <v>68.0016224983599</v>
      </c>
      <c r="CG24" s="0" t="n">
        <v>3.82238500207701</v>
      </c>
      <c r="CH24" s="52" t="n">
        <v>21.0223682240001</v>
      </c>
      <c r="CI24" s="0" t="n">
        <v>8</v>
      </c>
      <c r="CJ24" s="0" t="n">
        <v>59.3521037594919</v>
      </c>
      <c r="CK24" s="0" t="n">
        <v>68.0016224983599</v>
      </c>
      <c r="CL24" s="0" t="n">
        <v>3.82238500207701</v>
      </c>
      <c r="CM24" s="52" t="n">
        <v>21.0223682240001</v>
      </c>
      <c r="CN24" s="0" t="n">
        <v>8</v>
      </c>
      <c r="CO24" s="0" t="n">
        <v>9.04030102908499</v>
      </c>
      <c r="CP24" s="0" t="n">
        <v>68.0020357347871</v>
      </c>
      <c r="CQ24" s="0" t="n">
        <v>3.9836139795159</v>
      </c>
      <c r="CR24" s="52" t="n">
        <v>23.718898551609</v>
      </c>
      <c r="CS24" s="32" t="n">
        <v>8.20209975</v>
      </c>
      <c r="CT24" s="32" t="n">
        <v>52.2068542777815</v>
      </c>
      <c r="CU24" s="32" t="n">
        <v>68.0016224983599</v>
      </c>
      <c r="CV24" s="32" t="n">
        <v>3.82238500207701</v>
      </c>
      <c r="CW24" s="52" t="n">
        <v>26.1161667841766</v>
      </c>
      <c r="CX24" s="32" t="n">
        <v>8</v>
      </c>
      <c r="CY24" s="32" t="n">
        <v>61.3319566339701</v>
      </c>
      <c r="CZ24" s="32" t="n">
        <v>68.0016224983599</v>
      </c>
      <c r="DA24" s="32" t="n">
        <v>3.82238500207701</v>
      </c>
      <c r="DB24" s="52" t="n">
        <v>26.0819272240921</v>
      </c>
      <c r="DC24" s="32" t="n">
        <v>8.005249356</v>
      </c>
      <c r="DD24" s="32" t="n">
        <v>34.2723564299249</v>
      </c>
      <c r="DE24" s="32" t="n">
        <v>68.0016224983599</v>
      </c>
      <c r="DF24" s="32" t="n">
        <v>3.82238500207701</v>
      </c>
      <c r="DG24" s="52" t="n">
        <v>27.1073126304103</v>
      </c>
      <c r="DH24" s="32" t="n">
        <v>8.20209975</v>
      </c>
      <c r="DI24" s="32" t="n">
        <v>30.2833002740639</v>
      </c>
      <c r="DJ24" s="32" t="n">
        <v>68.0016224983599</v>
      </c>
      <c r="DK24" s="32" t="n">
        <v>3.82238500207701</v>
      </c>
      <c r="DL24" s="52" t="n">
        <v>26.0819272240921</v>
      </c>
      <c r="DM24" s="32" t="n">
        <v>8.005249356</v>
      </c>
      <c r="DN24" s="32" t="n">
        <v>33.3517403064929</v>
      </c>
      <c r="DO24" s="32" t="n">
        <v>130.009325504884</v>
      </c>
      <c r="DP24" s="32" t="n">
        <v>0.00593973</v>
      </c>
      <c r="DQ24" s="0" t="n">
        <v>27.1073126304103</v>
      </c>
      <c r="DR24" s="0" t="n">
        <v>8.20209975</v>
      </c>
      <c r="DS24" s="0" t="n">
        <v>32.9370695821276</v>
      </c>
      <c r="DT24" s="0" t="n">
        <v>68.0016224983599</v>
      </c>
      <c r="DU24" s="0" t="n">
        <v>3.82238500207701</v>
      </c>
      <c r="EA24" s="52"/>
      <c r="EB24" s="32" t="n">
        <v>8</v>
      </c>
      <c r="EC24" s="32" t="n">
        <v>0</v>
      </c>
      <c r="ED24" s="32" t="n">
        <v>68.0020357347871</v>
      </c>
      <c r="EE24" s="32" t="n">
        <v>3.9836139795159</v>
      </c>
    </row>
    <row r="25" customFormat="false" ht="15" hidden="false" customHeight="false" outlineLevel="0" collapsed="false">
      <c r="P25" s="52" t="n">
        <v>15.9091826610512</v>
      </c>
      <c r="Q25" s="32" t="n">
        <v>6.003937017</v>
      </c>
      <c r="R25" s="32" t="n">
        <v>70.4926316779091</v>
      </c>
      <c r="S25" s="32" t="n">
        <v>68.0016224983599</v>
      </c>
      <c r="T25" s="32" t="n">
        <v>3.82238500207701</v>
      </c>
      <c r="U25" s="52" t="n">
        <v>17.5991035948821</v>
      </c>
      <c r="V25" s="32" t="n">
        <v>6.23359581</v>
      </c>
      <c r="W25" s="32" t="n">
        <v>45.0187165313979</v>
      </c>
      <c r="X25" s="32" t="n">
        <v>68.0016224983599</v>
      </c>
      <c r="Y25" s="32" t="n">
        <v>3.82238500207701</v>
      </c>
      <c r="Z25" s="52" t="n">
        <v>13.5536563152052</v>
      </c>
      <c r="AA25" s="32" t="n">
        <v>8.20209975</v>
      </c>
      <c r="AB25" s="32" t="n">
        <v>22.8769941822787</v>
      </c>
      <c r="AC25" s="32" t="n">
        <v>68.0016224983599</v>
      </c>
      <c r="AD25" s="32" t="n">
        <v>3.82238500207701</v>
      </c>
      <c r="AE25" s="52" t="n">
        <v>13.5536563152052</v>
      </c>
      <c r="AF25" s="0" t="n">
        <v>8.20209975</v>
      </c>
      <c r="AG25" s="0" t="n">
        <v>7.94936632194177</v>
      </c>
      <c r="AH25" s="0" t="n">
        <v>68.0020357347871</v>
      </c>
      <c r="AI25" s="0" t="n">
        <v>3.9836139795159</v>
      </c>
      <c r="AJ25" s="52" t="n">
        <v>13.634912478573</v>
      </c>
      <c r="AK25" s="32" t="n">
        <v>8.20209975</v>
      </c>
      <c r="AL25" s="32" t="n">
        <v>9.17782696595081</v>
      </c>
      <c r="AM25" s="32" t="n">
        <v>68.0020357347871</v>
      </c>
      <c r="AN25" s="32" t="n">
        <v>3.9836139795159</v>
      </c>
      <c r="AO25" s="52" t="n">
        <v>13.5536563152052</v>
      </c>
      <c r="AP25" s="32" t="n">
        <v>8.20209975</v>
      </c>
      <c r="AQ25" s="32" t="n">
        <v>30.2833002740639</v>
      </c>
      <c r="AR25" s="32" t="n">
        <v>68.0016224983599</v>
      </c>
      <c r="AS25" s="32" t="n">
        <v>3.82238500207701</v>
      </c>
      <c r="AT25" s="52" t="n">
        <v>17.2040417225655</v>
      </c>
      <c r="AU25" s="32" t="n">
        <v>8</v>
      </c>
      <c r="AV25" s="32" t="n">
        <v>77.5111954297142</v>
      </c>
      <c r="AW25" s="32" t="n">
        <v>130.009325504884</v>
      </c>
      <c r="AX25" s="32" t="n">
        <v>0.00593973</v>
      </c>
      <c r="AY25" s="52" t="n">
        <v>15.7049557698794</v>
      </c>
      <c r="AZ25" s="32" t="n">
        <v>8.005249356</v>
      </c>
      <c r="BA25" s="32" t="n">
        <v>6.82479537829406</v>
      </c>
      <c r="BB25" s="32" t="n">
        <v>68.0020357347871</v>
      </c>
      <c r="BC25" s="32" t="n">
        <v>3.9836139795159</v>
      </c>
      <c r="BD25" s="52" t="n">
        <v>17.5154212354667</v>
      </c>
      <c r="BE25" s="32" t="n">
        <v>8.005249356</v>
      </c>
      <c r="BF25" s="32" t="n">
        <v>16.6051660516605</v>
      </c>
      <c r="BG25" s="32" t="n">
        <v>130.009325504884</v>
      </c>
      <c r="BH25" s="32" t="n">
        <v>0.00593973</v>
      </c>
      <c r="BI25" s="52" t="n">
        <v>18.150533673133</v>
      </c>
      <c r="BJ25" s="32" t="n">
        <v>8</v>
      </c>
      <c r="BK25" s="32" t="n">
        <v>40.0837634643391</v>
      </c>
      <c r="BL25" s="32" t="n">
        <v>68.0016224983599</v>
      </c>
      <c r="BM25" s="32" t="n">
        <v>3.82238500207701</v>
      </c>
      <c r="BN25" s="52" t="n">
        <v>18.150533673133</v>
      </c>
      <c r="BO25" s="0" t="n">
        <v>8</v>
      </c>
      <c r="BP25" s="0" t="n">
        <v>11.7142476933838</v>
      </c>
      <c r="BQ25" s="0" t="n">
        <v>68.0020357347871</v>
      </c>
      <c r="BR25" s="0" t="n">
        <v>3.9836139795159</v>
      </c>
      <c r="BS25" s="52" t="n">
        <v>19.4078623195053</v>
      </c>
      <c r="BT25" s="32" t="n">
        <v>8.005249356</v>
      </c>
      <c r="BU25" s="32" t="n">
        <v>18.8276975416783</v>
      </c>
      <c r="BV25" s="32" t="n">
        <v>68.0016224983599</v>
      </c>
      <c r="BW25" s="32" t="n">
        <v>3.82238500207701</v>
      </c>
      <c r="BX25" s="52" t="n">
        <v>20.8507301530752</v>
      </c>
      <c r="BY25" s="32" t="n">
        <v>8.005249356</v>
      </c>
      <c r="BZ25" s="32" t="n">
        <v>21.561028054183</v>
      </c>
      <c r="CA25" s="32" t="n">
        <v>68.0016224983599</v>
      </c>
      <c r="CB25" s="32" t="n">
        <v>3.82238500207701</v>
      </c>
      <c r="CC25" s="52" t="n">
        <v>20.3304844728077</v>
      </c>
      <c r="CD25" s="0" t="n">
        <v>8.20209975</v>
      </c>
      <c r="CE25" s="0" t="n">
        <v>13.9277367589951</v>
      </c>
      <c r="CF25" s="0" t="n">
        <v>130.009325504884</v>
      </c>
      <c r="CG25" s="0" t="n">
        <v>0.00593973</v>
      </c>
      <c r="CH25" s="52" t="n">
        <v>21.0223682240001</v>
      </c>
      <c r="CI25" s="0" t="n">
        <v>8</v>
      </c>
      <c r="CJ25" s="0" t="n">
        <v>59.3521037594919</v>
      </c>
      <c r="CK25" s="0" t="n">
        <v>68.0016224983599</v>
      </c>
      <c r="CL25" s="0" t="n">
        <v>3.82238500207701</v>
      </c>
      <c r="CM25" s="52" t="n">
        <v>21.0223682240001</v>
      </c>
      <c r="CN25" s="0" t="n">
        <v>8</v>
      </c>
      <c r="CO25" s="0" t="n">
        <v>9.04030102908499</v>
      </c>
      <c r="CP25" s="0" t="n">
        <v>68.0020357347871</v>
      </c>
      <c r="CQ25" s="0" t="n">
        <v>3.9836139795159</v>
      </c>
      <c r="CR25" s="52" t="n">
        <v>23.718898551609</v>
      </c>
      <c r="CS25" s="32" t="n">
        <v>8.20209975</v>
      </c>
      <c r="CT25" s="32" t="n">
        <v>77.9641440911869</v>
      </c>
      <c r="CU25" s="32" t="n">
        <v>130.009325504884</v>
      </c>
      <c r="CV25" s="32" t="n">
        <v>0.00593973</v>
      </c>
      <c r="CW25" s="52" t="n">
        <v>26.1161667841766</v>
      </c>
      <c r="CX25" s="32" t="n">
        <v>8</v>
      </c>
      <c r="CY25" s="32" t="n">
        <v>18.9879752669025</v>
      </c>
      <c r="CZ25" s="32" t="n">
        <v>68.0016224983599</v>
      </c>
      <c r="DA25" s="32" t="n">
        <v>3.82238500207701</v>
      </c>
      <c r="DB25" s="52" t="n">
        <v>26.0819272240921</v>
      </c>
      <c r="DC25" s="32" t="n">
        <v>8.005249356</v>
      </c>
      <c r="DD25" s="32" t="n">
        <v>68.7788647856333</v>
      </c>
      <c r="DE25" s="32" t="n">
        <v>68.0016224983599</v>
      </c>
      <c r="DF25" s="32" t="n">
        <v>3.82238500207701</v>
      </c>
      <c r="DG25" s="52" t="n">
        <v>27.1073126304103</v>
      </c>
      <c r="DH25" s="32" t="n">
        <v>8.20209975</v>
      </c>
      <c r="DI25" s="32" t="n">
        <v>90.8499008221916</v>
      </c>
      <c r="DJ25" s="32" t="n">
        <v>68.0016224983599</v>
      </c>
      <c r="DK25" s="32" t="n">
        <v>3.82238500207701</v>
      </c>
      <c r="DL25" s="52" t="n">
        <v>26.0819272240921</v>
      </c>
      <c r="DM25" s="32" t="n">
        <v>8.005249356</v>
      </c>
      <c r="DN25" s="32" t="n">
        <v>18.5854414042333</v>
      </c>
      <c r="DO25" s="32" t="n">
        <v>130.009325504884</v>
      </c>
      <c r="DP25" s="32" t="n">
        <v>0.00593973</v>
      </c>
      <c r="DQ25" s="0" t="n">
        <v>27.1073126304103</v>
      </c>
      <c r="DR25" s="0" t="n">
        <v>8.20209975</v>
      </c>
      <c r="DS25" s="0" t="n">
        <v>32.9370695821276</v>
      </c>
      <c r="DT25" s="0" t="n">
        <v>68.0016224983599</v>
      </c>
      <c r="DU25" s="0" t="n">
        <v>3.82238500207701</v>
      </c>
      <c r="EA25" s="52" t="n">
        <v>31.0886202224855</v>
      </c>
      <c r="EB25" s="32" t="n">
        <v>8</v>
      </c>
      <c r="EC25" s="32" t="n">
        <v>43.7158469945355</v>
      </c>
      <c r="ED25" s="32" t="n">
        <v>68.0016224983599</v>
      </c>
      <c r="EE25" s="32" t="n">
        <v>3.82238500207701</v>
      </c>
    </row>
    <row r="26" customFormat="false" ht="15" hidden="false" customHeight="false" outlineLevel="0" collapsed="false">
      <c r="P26" s="52" t="n">
        <v>11.2689169841068</v>
      </c>
      <c r="Q26" s="32" t="n">
        <v>8</v>
      </c>
      <c r="R26" s="32" t="n">
        <v>20.0290021536253</v>
      </c>
      <c r="S26" s="32" t="n">
        <v>130.009325504884</v>
      </c>
      <c r="T26" s="32" t="n">
        <v>0.00593973</v>
      </c>
      <c r="U26" s="52" t="n">
        <v>17.5991035948821</v>
      </c>
      <c r="V26" s="32" t="n">
        <v>6.23359581</v>
      </c>
      <c r="W26" s="32" t="n">
        <v>6.26974958312824</v>
      </c>
      <c r="X26" s="32" t="n">
        <v>68.0020357347871</v>
      </c>
      <c r="Y26" s="32" t="n">
        <v>3.9836139795159</v>
      </c>
      <c r="Z26" s="52" t="n">
        <v>13.5536563152052</v>
      </c>
      <c r="AA26" s="32" t="n">
        <v>8.20209975</v>
      </c>
      <c r="AB26" s="32" t="n">
        <v>41.2672110000604</v>
      </c>
      <c r="AC26" s="32" t="n">
        <v>130.009325504884</v>
      </c>
      <c r="AD26" s="32" t="n">
        <v>0.00593973</v>
      </c>
      <c r="AE26" s="52" t="n">
        <v>13.6149226735475</v>
      </c>
      <c r="AF26" s="0" t="n">
        <v>8</v>
      </c>
      <c r="AG26" s="0" t="n">
        <v>126.756981580511</v>
      </c>
      <c r="AH26" s="0" t="n">
        <v>68.0020357347871</v>
      </c>
      <c r="AI26" s="0" t="n">
        <v>3.9836139795159</v>
      </c>
      <c r="AJ26" s="52" t="n">
        <v>13.634912478573</v>
      </c>
      <c r="AK26" s="32" t="n">
        <v>8.20209975</v>
      </c>
      <c r="AL26" s="32" t="n">
        <v>9.17782696595081</v>
      </c>
      <c r="AM26" s="32" t="n">
        <v>68.0020357347871</v>
      </c>
      <c r="AN26" s="32" t="n">
        <v>3.9836139795159</v>
      </c>
      <c r="AO26" s="52" t="n">
        <v>13.5536563152052</v>
      </c>
      <c r="AP26" s="32" t="n">
        <v>8.20209975</v>
      </c>
      <c r="AQ26" s="32" t="n">
        <v>45.4249504110958</v>
      </c>
      <c r="AR26" s="32" t="n">
        <v>130.009325504884</v>
      </c>
      <c r="AS26" s="32" t="n">
        <v>0.00593973</v>
      </c>
      <c r="AT26" s="52" t="n">
        <v>17.2040417225655</v>
      </c>
      <c r="AU26" s="32" t="n">
        <v>8</v>
      </c>
      <c r="AV26" s="32" t="n">
        <v>77.5111954297142</v>
      </c>
      <c r="AW26" s="32" t="n">
        <v>130.009325504884</v>
      </c>
      <c r="AX26" s="32" t="n">
        <v>0.00593973</v>
      </c>
      <c r="AY26" s="52" t="n">
        <v>15.7049557698794</v>
      </c>
      <c r="AZ26" s="32" t="n">
        <v>8.005249356</v>
      </c>
      <c r="BA26" s="32" t="n">
        <v>6.82479537829406</v>
      </c>
      <c r="BB26" s="32" t="n">
        <v>68.0020357347871</v>
      </c>
      <c r="BC26" s="32" t="n">
        <v>3.9836139795159</v>
      </c>
      <c r="BD26" s="52" t="n">
        <v>17.5154212354667</v>
      </c>
      <c r="BE26" s="32" t="n">
        <v>8.005249356</v>
      </c>
      <c r="BF26" s="32" t="n">
        <v>16.6051660516605</v>
      </c>
      <c r="BG26" s="32" t="n">
        <v>130.009325504884</v>
      </c>
      <c r="BH26" s="32" t="n">
        <v>0.00593973</v>
      </c>
      <c r="BI26" s="52" t="n">
        <v>18.150533673133</v>
      </c>
      <c r="BJ26" s="32" t="n">
        <v>8</v>
      </c>
      <c r="BK26" s="32" t="n">
        <v>31.878502168448</v>
      </c>
      <c r="BL26" s="32" t="n">
        <v>130.009325504884</v>
      </c>
      <c r="BM26" s="32" t="n">
        <v>0.00593973</v>
      </c>
      <c r="BN26" s="52" t="n">
        <v>18.150533673133</v>
      </c>
      <c r="BO26" s="0" t="n">
        <v>8</v>
      </c>
      <c r="BP26" s="0" t="n">
        <v>11.7142476933838</v>
      </c>
      <c r="BQ26" s="0" t="n">
        <v>68.0020357347871</v>
      </c>
      <c r="BR26" s="0" t="n">
        <v>3.9836139795159</v>
      </c>
      <c r="BS26" s="52" t="n">
        <v>19.4078623195053</v>
      </c>
      <c r="BT26" s="32" t="n">
        <v>8.005249356</v>
      </c>
      <c r="BU26" s="32" t="n">
        <v>18.8276975416783</v>
      </c>
      <c r="BV26" s="32" t="n">
        <v>68.0016224983599</v>
      </c>
      <c r="BW26" s="32" t="n">
        <v>3.82238500207701</v>
      </c>
      <c r="BX26" s="52" t="n">
        <v>20.8507301530752</v>
      </c>
      <c r="BY26" s="32" t="n">
        <v>8.005249356</v>
      </c>
      <c r="BZ26" s="32" t="n">
        <v>21.561028054183</v>
      </c>
      <c r="CA26" s="32" t="n">
        <v>68.0016224983599</v>
      </c>
      <c r="CB26" s="32" t="n">
        <v>3.82238500207701</v>
      </c>
      <c r="CC26" s="52" t="n">
        <v>20.3304844728077</v>
      </c>
      <c r="CD26" s="0" t="n">
        <v>8.20209975</v>
      </c>
      <c r="CE26" s="0" t="n">
        <v>10.99984806882</v>
      </c>
      <c r="CF26" s="0" t="n">
        <v>68.0020357347871</v>
      </c>
      <c r="CG26" s="0" t="n">
        <v>3.9836139795159</v>
      </c>
      <c r="CH26" s="52" t="n">
        <v>21.0223682240001</v>
      </c>
      <c r="CI26" s="0" t="n">
        <v>8</v>
      </c>
      <c r="CJ26" s="0" t="n">
        <v>59.3521037594919</v>
      </c>
      <c r="CK26" s="0" t="n">
        <v>68.0016224983599</v>
      </c>
      <c r="CL26" s="0" t="n">
        <v>3.82238500207701</v>
      </c>
      <c r="CM26" s="52" t="n">
        <v>21.0223682240001</v>
      </c>
      <c r="CN26" s="0" t="n">
        <v>8</v>
      </c>
      <c r="CO26" s="0" t="n">
        <v>9.04030102908499</v>
      </c>
      <c r="CP26" s="0" t="n">
        <v>68.0020357347871</v>
      </c>
      <c r="CQ26" s="0" t="n">
        <v>3.9836139795159</v>
      </c>
      <c r="CR26" s="52" t="n">
        <v>23.718898551609</v>
      </c>
      <c r="CS26" s="32" t="n">
        <v>8.20209975</v>
      </c>
      <c r="CT26" s="32" t="n">
        <v>52.2068542777815</v>
      </c>
      <c r="CU26" s="32" t="n">
        <v>68.0016224983599</v>
      </c>
      <c r="CV26" s="32" t="n">
        <v>3.82238500207701</v>
      </c>
      <c r="CW26" s="52" t="n">
        <v>26.1161667841766</v>
      </c>
      <c r="CX26" s="32" t="n">
        <v>8</v>
      </c>
      <c r="CY26" s="32" t="n">
        <v>18.9879752669025</v>
      </c>
      <c r="CZ26" s="32" t="n">
        <v>68.0016224983599</v>
      </c>
      <c r="DA26" s="32" t="n">
        <v>3.82238500207701</v>
      </c>
      <c r="DB26" s="52" t="n">
        <v>26.0819272240921</v>
      </c>
      <c r="DC26" s="32" t="n">
        <v>8.005249356</v>
      </c>
      <c r="DD26" s="32" t="n">
        <v>68.7788647856333</v>
      </c>
      <c r="DE26" s="32" t="n">
        <v>68.0016224983599</v>
      </c>
      <c r="DF26" s="32" t="n">
        <v>3.82238500207701</v>
      </c>
      <c r="DG26" s="52" t="n">
        <v>27.1189383600413</v>
      </c>
      <c r="DH26" s="32" t="n">
        <v>8.2</v>
      </c>
      <c r="DI26" s="32" t="n">
        <v>24.9858035207269</v>
      </c>
      <c r="DJ26" s="32" t="n">
        <v>68.0016224983599</v>
      </c>
      <c r="DK26" s="32" t="n">
        <v>3.82238500207701</v>
      </c>
      <c r="DL26" s="52" t="n">
        <v>26.0819272240921</v>
      </c>
      <c r="DM26" s="32" t="n">
        <v>8.005249356</v>
      </c>
      <c r="DN26" s="32" t="n">
        <v>18.8332472896231</v>
      </c>
      <c r="DO26" s="32" t="n">
        <v>130.009325504884</v>
      </c>
      <c r="DP26" s="32" t="n">
        <v>0.00593973</v>
      </c>
      <c r="DQ26" s="0" t="n">
        <v>27.1073126304103</v>
      </c>
      <c r="DR26" s="0" t="n">
        <v>8.20209975</v>
      </c>
      <c r="DS26" s="0" t="n">
        <v>7.85769919842328</v>
      </c>
      <c r="DT26" s="0" t="n">
        <v>130.009325504884</v>
      </c>
      <c r="DU26" s="0" t="n">
        <v>0.00593973</v>
      </c>
      <c r="EA26" s="52" t="n">
        <v>33.9014962353247</v>
      </c>
      <c r="EB26" s="32" t="n">
        <v>8.2</v>
      </c>
      <c r="EC26" s="32" t="n">
        <v>16.3529821479945</v>
      </c>
      <c r="ED26" s="32" t="n">
        <v>68.0016224983599</v>
      </c>
      <c r="EE26" s="32" t="n">
        <v>3.82238500207701</v>
      </c>
    </row>
    <row r="27" customFormat="false" ht="15" hidden="false" customHeight="false" outlineLevel="0" collapsed="false">
      <c r="P27" s="52" t="n">
        <v>14.193077419617</v>
      </c>
      <c r="Q27" s="32" t="n">
        <v>6.23</v>
      </c>
      <c r="R27" s="32" t="n">
        <v>56.390977443609</v>
      </c>
      <c r="S27" s="32" t="n">
        <v>130.009325504884</v>
      </c>
      <c r="T27" s="32" t="n">
        <v>0.00593973</v>
      </c>
      <c r="U27" s="52" t="n">
        <v>17.5991035948821</v>
      </c>
      <c r="V27" s="32" t="n">
        <v>6.23359581</v>
      </c>
      <c r="W27" s="32" t="n">
        <v>6.05666005481277</v>
      </c>
      <c r="X27" s="32" t="n">
        <v>68.0020357347871</v>
      </c>
      <c r="Y27" s="32" t="n">
        <v>3.9836139795159</v>
      </c>
      <c r="Z27" s="52" t="n">
        <v>13.5536563152052</v>
      </c>
      <c r="AA27" s="32" t="n">
        <v>8.20209975</v>
      </c>
      <c r="AB27" s="32" t="n">
        <v>13.979054149852</v>
      </c>
      <c r="AC27" s="32" t="n">
        <v>130.009325504884</v>
      </c>
      <c r="AD27" s="32" t="n">
        <v>0.00593973</v>
      </c>
      <c r="AE27" s="52"/>
      <c r="AF27" s="0" t="n">
        <v>8.2</v>
      </c>
      <c r="AG27" s="0" t="n">
        <v>0</v>
      </c>
      <c r="AH27" s="0" t="n">
        <v>68.0020357347871</v>
      </c>
      <c r="AI27" s="0" t="n">
        <v>3.9836139795159</v>
      </c>
      <c r="AJ27" s="52" t="n">
        <v>13.634912478573</v>
      </c>
      <c r="AK27" s="32" t="n">
        <v>8.20209975</v>
      </c>
      <c r="AL27" s="32" t="n">
        <v>9.17782696595081</v>
      </c>
      <c r="AM27" s="32" t="n">
        <v>68.0020357347871</v>
      </c>
      <c r="AN27" s="32" t="n">
        <v>3.9836139795159</v>
      </c>
      <c r="AO27" s="52" t="n">
        <v>13.5536563152052</v>
      </c>
      <c r="AP27" s="32" t="n">
        <v>8.20209975</v>
      </c>
      <c r="AQ27" s="32" t="n">
        <v>79.4936632194177</v>
      </c>
      <c r="AR27" s="32" t="n">
        <v>68.0016224983599</v>
      </c>
      <c r="AS27" s="32" t="n">
        <v>3.82238500207701</v>
      </c>
      <c r="AT27" s="52" t="n">
        <v>17.2040417225655</v>
      </c>
      <c r="AU27" s="32" t="n">
        <v>8</v>
      </c>
      <c r="AV27" s="32" t="n">
        <v>27.4675982269334</v>
      </c>
      <c r="AW27" s="32" t="n">
        <v>68.0016224983599</v>
      </c>
      <c r="AX27" s="32" t="n">
        <v>3.82238500207701</v>
      </c>
      <c r="AY27" s="52" t="n">
        <v>15.7049557698794</v>
      </c>
      <c r="AZ27" s="32" t="n">
        <v>8.005249356</v>
      </c>
      <c r="BA27" s="32" t="n">
        <v>6.82479537829406</v>
      </c>
      <c r="BB27" s="32" t="n">
        <v>68.0020357347871</v>
      </c>
      <c r="BC27" s="32" t="n">
        <v>3.9836139795159</v>
      </c>
      <c r="BD27" s="52" t="n">
        <v>17.5154212354667</v>
      </c>
      <c r="BE27" s="32" t="n">
        <v>8.005249356</v>
      </c>
      <c r="BF27" s="32" t="n">
        <v>16.6051660516605</v>
      </c>
      <c r="BG27" s="32" t="n">
        <v>130.009325504884</v>
      </c>
      <c r="BH27" s="32" t="n">
        <v>0.00593973</v>
      </c>
      <c r="BI27" s="52" t="n">
        <v>18.150533673133</v>
      </c>
      <c r="BJ27" s="32" t="n">
        <v>8</v>
      </c>
      <c r="BK27" s="32" t="n">
        <v>40.0837634643391</v>
      </c>
      <c r="BL27" s="32" t="n">
        <v>68.0016224983599</v>
      </c>
      <c r="BM27" s="32" t="n">
        <v>3.82238500207701</v>
      </c>
      <c r="BS27" s="52" t="n">
        <v>19.4078623195053</v>
      </c>
      <c r="BT27" s="32" t="n">
        <v>8.005249356</v>
      </c>
      <c r="BU27" s="32" t="n">
        <v>18.8276975416783</v>
      </c>
      <c r="BV27" s="32" t="n">
        <v>68.0016224983599</v>
      </c>
      <c r="BW27" s="32" t="n">
        <v>3.82238500207701</v>
      </c>
      <c r="BX27" s="52" t="n">
        <v>20.8507301530752</v>
      </c>
      <c r="BY27" s="32" t="n">
        <v>8.005249356</v>
      </c>
      <c r="BZ27" s="32" t="n">
        <v>21.561028054183</v>
      </c>
      <c r="CA27" s="32" t="n">
        <v>68.0016224983599</v>
      </c>
      <c r="CB27" s="32" t="n">
        <v>3.82238500207701</v>
      </c>
      <c r="CC27" s="52" t="n">
        <v>20.3304844728077</v>
      </c>
      <c r="CD27" s="0" t="n">
        <v>8.20209975</v>
      </c>
      <c r="CE27" s="0" t="n">
        <v>58.3808088307361</v>
      </c>
      <c r="CF27" s="0" t="n">
        <v>68.0016224983599</v>
      </c>
      <c r="CG27" s="0" t="n">
        <v>3.82238500207701</v>
      </c>
      <c r="CH27" s="52" t="n">
        <v>21.0223682240001</v>
      </c>
      <c r="CI27" s="0" t="n">
        <v>8</v>
      </c>
      <c r="CJ27" s="0" t="n">
        <v>59.3521037594919</v>
      </c>
      <c r="CK27" s="0" t="n">
        <v>68.0016224983599</v>
      </c>
      <c r="CL27" s="0" t="n">
        <v>3.82238500207701</v>
      </c>
      <c r="CM27" s="52" t="n">
        <v>21.0223682240001</v>
      </c>
      <c r="CN27" s="0" t="n">
        <v>8</v>
      </c>
      <c r="CO27" s="0" t="n">
        <v>9.04030102908499</v>
      </c>
      <c r="CP27" s="0" t="n">
        <v>68.0020357347871</v>
      </c>
      <c r="CQ27" s="0" t="n">
        <v>3.9836139795159</v>
      </c>
      <c r="CR27" s="52" t="n">
        <v>23.718898551609</v>
      </c>
      <c r="CS27" s="32" t="n">
        <v>8.20209975</v>
      </c>
      <c r="CT27" s="32" t="n">
        <v>77.9641440911869</v>
      </c>
      <c r="CU27" s="32" t="n">
        <v>130.009325504884</v>
      </c>
      <c r="CV27" s="32" t="n">
        <v>0.00593973</v>
      </c>
      <c r="CW27" s="52" t="n">
        <v>26.1161667841766</v>
      </c>
      <c r="CX27" s="32" t="n">
        <v>8</v>
      </c>
      <c r="CY27" s="32" t="n">
        <v>18.2756840474961</v>
      </c>
      <c r="CZ27" s="32" t="n">
        <v>68.0016224983599</v>
      </c>
      <c r="DA27" s="32" t="n">
        <v>3.82238500207701</v>
      </c>
      <c r="DB27" s="52" t="n">
        <v>26.0819272240921</v>
      </c>
      <c r="DC27" s="32" t="n">
        <v>8.005249356</v>
      </c>
      <c r="DD27" s="32" t="n">
        <v>47.5278654818726</v>
      </c>
      <c r="DE27" s="32" t="n">
        <v>68.0016224983599</v>
      </c>
      <c r="DF27" s="32" t="n">
        <v>3.82238500207701</v>
      </c>
      <c r="DG27" s="52" t="n">
        <v>27.1189383600413</v>
      </c>
      <c r="DH27" s="32" t="n">
        <v>8.2</v>
      </c>
      <c r="DI27" s="32" t="n">
        <v>24.9858035207269</v>
      </c>
      <c r="DJ27" s="32" t="n">
        <v>68.0016224983599</v>
      </c>
      <c r="DK27" s="32" t="n">
        <v>3.82238500207701</v>
      </c>
      <c r="DL27" s="52" t="n">
        <v>26.1188633424404</v>
      </c>
      <c r="DM27" s="32" t="n">
        <v>8</v>
      </c>
      <c r="DN27" s="32" t="n">
        <v>59.6844889531282</v>
      </c>
      <c r="DO27" s="32" t="n">
        <v>130.009325504884</v>
      </c>
      <c r="DP27" s="32" t="n">
        <v>0.00593973</v>
      </c>
      <c r="DQ27" s="0" t="n">
        <v>27.1073126304103</v>
      </c>
      <c r="DR27" s="0" t="n">
        <v>8.20209975</v>
      </c>
      <c r="DS27" s="0" t="n">
        <v>6.2058537470076</v>
      </c>
      <c r="DT27" s="0" t="n">
        <v>68.0020357347871</v>
      </c>
      <c r="DU27" s="0" t="n">
        <v>3.9836139795159</v>
      </c>
      <c r="EA27" s="52" t="n">
        <v>31.0886202224855</v>
      </c>
      <c r="EB27" s="32" t="n">
        <v>8</v>
      </c>
      <c r="EC27" s="32" t="n">
        <v>57.2469424928441</v>
      </c>
      <c r="ED27" s="32" t="n">
        <v>130.009325504884</v>
      </c>
      <c r="EE27" s="32" t="n">
        <v>0.00593973</v>
      </c>
    </row>
    <row r="28" customFormat="false" ht="15" hidden="false" customHeight="false" outlineLevel="0" collapsed="false">
      <c r="P28" s="52" t="n">
        <v>13.6506101748823</v>
      </c>
      <c r="Q28" s="32" t="n">
        <v>6.23</v>
      </c>
      <c r="R28" s="32" t="n">
        <v>85.9934853420195</v>
      </c>
      <c r="S28" s="32" t="n">
        <v>130.009325504884</v>
      </c>
      <c r="T28" s="32" t="n">
        <v>0.00593973</v>
      </c>
      <c r="U28" s="52" t="n">
        <v>13.238900798517</v>
      </c>
      <c r="V28" s="32" t="n">
        <v>8.005249356</v>
      </c>
      <c r="W28" s="32" t="n">
        <v>10.7794955248169</v>
      </c>
      <c r="X28" s="32" t="n">
        <v>68.0020357347871</v>
      </c>
      <c r="Y28" s="32" t="n">
        <v>3.9836139795159</v>
      </c>
      <c r="Z28" s="52" t="n">
        <v>13.5536563152052</v>
      </c>
      <c r="AA28" s="32" t="n">
        <v>8.20209975</v>
      </c>
      <c r="AB28" s="32" t="n">
        <v>13.7557370000201</v>
      </c>
      <c r="AC28" s="32" t="n">
        <v>130.009325504884</v>
      </c>
      <c r="AD28" s="32" t="n">
        <v>0.00593973</v>
      </c>
      <c r="AE28" s="52" t="n">
        <v>13.5536563152052</v>
      </c>
      <c r="AF28" s="0" t="n">
        <v>8.20209975</v>
      </c>
      <c r="AG28" s="0" t="n">
        <v>2.36079213971253</v>
      </c>
      <c r="AH28" s="0" t="n">
        <v>68.0020357347871</v>
      </c>
      <c r="AI28" s="0" t="n">
        <v>3.9836139795159</v>
      </c>
      <c r="AJ28" s="52" t="n">
        <v>13.634912478573</v>
      </c>
      <c r="AK28" s="32" t="n">
        <v>8.20209975</v>
      </c>
      <c r="AL28" s="32" t="n">
        <v>9.17782696595081</v>
      </c>
      <c r="AM28" s="32" t="n">
        <v>68.0020357347871</v>
      </c>
      <c r="AN28" s="32" t="n">
        <v>3.9836139795159</v>
      </c>
      <c r="AO28" s="52" t="n">
        <v>15.6195330820583</v>
      </c>
      <c r="AP28" s="32" t="n">
        <v>8.005249356</v>
      </c>
      <c r="AQ28" s="32" t="n">
        <v>21.3573309343143</v>
      </c>
      <c r="AR28" s="32" t="n">
        <v>68.0016224983599</v>
      </c>
      <c r="AS28" s="32" t="n">
        <v>3.82238500207701</v>
      </c>
      <c r="AT28" s="52" t="n">
        <v>17.2040417225655</v>
      </c>
      <c r="AU28" s="32" t="n">
        <v>8</v>
      </c>
      <c r="AV28" s="32" t="n">
        <v>27.4675982269334</v>
      </c>
      <c r="AW28" s="32" t="n">
        <v>68.0016224983599</v>
      </c>
      <c r="AX28" s="32" t="n">
        <v>3.82238500207701</v>
      </c>
      <c r="AY28" s="52" t="n">
        <v>15.7049557698794</v>
      </c>
      <c r="AZ28" s="32" t="n">
        <v>8.005249356</v>
      </c>
      <c r="BA28" s="32" t="n">
        <v>6.82479537829406</v>
      </c>
      <c r="BB28" s="32" t="n">
        <v>68.0020357347871</v>
      </c>
      <c r="BC28" s="32" t="n">
        <v>3.9836139795159</v>
      </c>
      <c r="BI28" s="52" t="n">
        <v>18.150533673133</v>
      </c>
      <c r="BJ28" s="32" t="n">
        <v>8</v>
      </c>
      <c r="BK28" s="32" t="n">
        <v>40.0837634643391</v>
      </c>
      <c r="BL28" s="32" t="n">
        <v>68.0016224983599</v>
      </c>
      <c r="BM28" s="32" t="n">
        <v>3.82238500207701</v>
      </c>
      <c r="BS28" s="52" t="n">
        <v>20.1551761867935</v>
      </c>
      <c r="BT28" s="32" t="n">
        <v>8.005249356</v>
      </c>
      <c r="BU28" s="32" t="n">
        <v>20.4629354049091</v>
      </c>
      <c r="BV28" s="32" t="n">
        <v>130.009325504884</v>
      </c>
      <c r="BW28" s="32" t="n">
        <v>0.00593973</v>
      </c>
      <c r="BX28" s="52" t="n">
        <v>20.8507301530752</v>
      </c>
      <c r="BY28" s="32" t="n">
        <v>8.005249356</v>
      </c>
      <c r="BZ28" s="32" t="n">
        <v>21.561028054183</v>
      </c>
      <c r="CA28" s="32" t="n">
        <v>68.0016224983599</v>
      </c>
      <c r="CB28" s="32" t="n">
        <v>3.82238500207701</v>
      </c>
      <c r="CC28" s="52" t="n">
        <v>20.3304844728077</v>
      </c>
      <c r="CD28" s="0" t="n">
        <v>8.20209975</v>
      </c>
      <c r="CE28" s="0" t="n">
        <v>13.9277367589951</v>
      </c>
      <c r="CF28" s="0" t="n">
        <v>130.009325504884</v>
      </c>
      <c r="CG28" s="0" t="n">
        <v>0.00593973</v>
      </c>
      <c r="CH28" s="52" t="n">
        <v>21.0223682240001</v>
      </c>
      <c r="CI28" s="0" t="n">
        <v>8</v>
      </c>
      <c r="CJ28" s="0" t="n">
        <v>59.3521037594919</v>
      </c>
      <c r="CK28" s="0" t="n">
        <v>68.0016224983599</v>
      </c>
      <c r="CL28" s="0" t="n">
        <v>3.82238500207701</v>
      </c>
      <c r="CM28" s="52" t="n">
        <v>21.0223682240001</v>
      </c>
      <c r="CN28" s="0" t="n">
        <v>8</v>
      </c>
      <c r="CO28" s="0" t="n">
        <v>9.04030102908499</v>
      </c>
      <c r="CP28" s="0" t="n">
        <v>68.0020357347871</v>
      </c>
      <c r="CQ28" s="0" t="n">
        <v>3.9836139795159</v>
      </c>
      <c r="CR28" s="52" t="n">
        <v>23.718898551609</v>
      </c>
      <c r="CS28" s="32" t="n">
        <v>8.20209975</v>
      </c>
      <c r="CT28" s="32" t="n">
        <v>52.2068542777815</v>
      </c>
      <c r="CU28" s="32" t="n">
        <v>68.0016224983599</v>
      </c>
      <c r="CV28" s="32" t="n">
        <v>3.82238500207701</v>
      </c>
      <c r="CW28" s="52" t="n">
        <v>26.1161667841766</v>
      </c>
      <c r="CX28" s="32" t="n">
        <v>8</v>
      </c>
      <c r="CY28" s="32" t="n">
        <v>18.2756840474961</v>
      </c>
      <c r="CZ28" s="32" t="n">
        <v>68.0016224983599</v>
      </c>
      <c r="DA28" s="32" t="n">
        <v>3.82238500207701</v>
      </c>
      <c r="DB28" s="52" t="n">
        <v>26.0819272240921</v>
      </c>
      <c r="DC28" s="32" t="n">
        <v>8.005249356</v>
      </c>
      <c r="DD28" s="32" t="n">
        <v>47.5278654818726</v>
      </c>
      <c r="DE28" s="32" t="n">
        <v>68.0016224983599</v>
      </c>
      <c r="DF28" s="32" t="n">
        <v>3.82238500207701</v>
      </c>
      <c r="DG28" s="52" t="n">
        <v>27.1189383600413</v>
      </c>
      <c r="DH28" s="32" t="n">
        <v>8.2</v>
      </c>
      <c r="DI28" s="32" t="n">
        <v>24.9858035207269</v>
      </c>
      <c r="DJ28" s="32" t="n">
        <v>68.0016224983599</v>
      </c>
      <c r="DK28" s="32" t="n">
        <v>3.82238500207701</v>
      </c>
      <c r="DL28" s="52" t="n">
        <v>26.1161667841766</v>
      </c>
      <c r="DM28" s="32" t="n">
        <v>8</v>
      </c>
      <c r="DN28" s="32" t="n">
        <v>43.3660299432112</v>
      </c>
      <c r="DO28" s="32" t="n">
        <v>130.009325504884</v>
      </c>
      <c r="DP28" s="32" t="n">
        <v>0.00593973</v>
      </c>
      <c r="DQ28" s="0" t="n">
        <v>27.1189383600413</v>
      </c>
      <c r="DR28" s="0" t="n">
        <v>8.2</v>
      </c>
      <c r="DS28" s="0" t="n">
        <v>204.42930153322</v>
      </c>
      <c r="DT28" s="0" t="n">
        <v>68.0016224983599</v>
      </c>
      <c r="DU28" s="0" t="n">
        <v>3.82238500207701</v>
      </c>
      <c r="EA28" s="52" t="n">
        <v>31.0478615350086</v>
      </c>
      <c r="EB28" s="32" t="n">
        <v>8.005249356</v>
      </c>
      <c r="EC28" s="32" t="n">
        <v>24.9804839968774</v>
      </c>
      <c r="ED28" s="32" t="n">
        <v>68.0016224983599</v>
      </c>
      <c r="EE28" s="32" t="n">
        <v>3.82238500207701</v>
      </c>
    </row>
    <row r="29" customFormat="false" ht="15" hidden="false" customHeight="false" outlineLevel="0" collapsed="false">
      <c r="P29" s="52" t="n">
        <v>15.9091826610512</v>
      </c>
      <c r="Q29" s="32" t="n">
        <v>6.003937017</v>
      </c>
      <c r="R29" s="32" t="n">
        <v>7.2223894071622</v>
      </c>
      <c r="S29" s="32" t="n">
        <v>130.009325504884</v>
      </c>
      <c r="T29" s="32" t="n">
        <v>0.00593973</v>
      </c>
      <c r="U29" s="52" t="n">
        <v>12.0324265190752</v>
      </c>
      <c r="V29" s="32" t="n">
        <v>8.005249356</v>
      </c>
      <c r="W29" s="32" t="n">
        <v>32.9434509424843</v>
      </c>
      <c r="X29" s="32" t="n">
        <v>68.0016224983599</v>
      </c>
      <c r="Y29" s="32" t="n">
        <v>3.82238500207701</v>
      </c>
      <c r="Z29" s="52" t="n">
        <v>13.5536563152052</v>
      </c>
      <c r="AA29" s="32" t="n">
        <v>8.20209975</v>
      </c>
      <c r="AB29" s="32" t="n">
        <v>12.559683428448</v>
      </c>
      <c r="AC29" s="32" t="n">
        <v>68.0016224983599</v>
      </c>
      <c r="AD29" s="32" t="n">
        <v>3.82238500207701</v>
      </c>
      <c r="AE29" s="52" t="n">
        <v>13.5536563152052</v>
      </c>
      <c r="AF29" s="0" t="n">
        <v>8.20209975</v>
      </c>
      <c r="AG29" s="0" t="n">
        <v>5.67811880138698</v>
      </c>
      <c r="AH29" s="0" t="n">
        <v>68.0020357347871</v>
      </c>
      <c r="AI29" s="0" t="n">
        <v>3.9836139795159</v>
      </c>
      <c r="AJ29" s="52" t="n">
        <v>13.634912478573</v>
      </c>
      <c r="AK29" s="32" t="n">
        <v>8.20209975</v>
      </c>
      <c r="AL29" s="32" t="n">
        <v>9.17782696595081</v>
      </c>
      <c r="AM29" s="32" t="n">
        <v>68.0020357347871</v>
      </c>
      <c r="AN29" s="32" t="n">
        <v>3.9836139795159</v>
      </c>
      <c r="AO29" s="52" t="n">
        <v>13.6149226735475</v>
      </c>
      <c r="AP29" s="32" t="n">
        <v>8</v>
      </c>
      <c r="AQ29" s="32" t="n">
        <v>44.1812559018992</v>
      </c>
      <c r="AR29" s="32" t="n">
        <v>68.0016224983599</v>
      </c>
      <c r="AS29" s="32" t="n">
        <v>3.82238500207701</v>
      </c>
      <c r="AT29" s="52" t="n">
        <v>17.2040417225655</v>
      </c>
      <c r="AU29" s="32" t="n">
        <v>8</v>
      </c>
      <c r="AV29" s="32" t="n">
        <v>77.5111954297142</v>
      </c>
      <c r="AW29" s="32" t="n">
        <v>130.009325504884</v>
      </c>
      <c r="AX29" s="32" t="n">
        <v>0.00593973</v>
      </c>
      <c r="AY29" s="52" t="n">
        <v>15.7049557698794</v>
      </c>
      <c r="AZ29" s="32" t="n">
        <v>8.005249356</v>
      </c>
      <c r="BA29" s="32" t="n">
        <v>6.82479537829406</v>
      </c>
      <c r="BB29" s="32" t="n">
        <v>68.0020357347871</v>
      </c>
      <c r="BC29" s="32" t="n">
        <v>3.9836139795159</v>
      </c>
      <c r="BI29" s="52" t="n">
        <v>18.150533673133</v>
      </c>
      <c r="BJ29" s="32" t="n">
        <v>8</v>
      </c>
      <c r="BK29" s="32" t="n">
        <v>31.878502168448</v>
      </c>
      <c r="BL29" s="32" t="n">
        <v>130.009325504884</v>
      </c>
      <c r="BM29" s="32" t="n">
        <v>0.00593973</v>
      </c>
      <c r="BS29" s="52" t="n">
        <v>20.1551761867935</v>
      </c>
      <c r="BT29" s="32" t="n">
        <v>8.005249356</v>
      </c>
      <c r="BU29" s="32" t="n">
        <v>20.4629354049091</v>
      </c>
      <c r="BV29" s="32" t="n">
        <v>130.009325504884</v>
      </c>
      <c r="BW29" s="32" t="n">
        <v>0.00593973</v>
      </c>
      <c r="BX29" s="52" t="n">
        <v>20.8507301530752</v>
      </c>
      <c r="BY29" s="32" t="n">
        <v>8.005249356</v>
      </c>
      <c r="BZ29" s="32" t="n">
        <v>21.561028054183</v>
      </c>
      <c r="CA29" s="32" t="n">
        <v>68.0016224983599</v>
      </c>
      <c r="CB29" s="32" t="n">
        <v>3.82238500207701</v>
      </c>
      <c r="CC29" s="52" t="n">
        <v>20.3304844728077</v>
      </c>
      <c r="CD29" s="0" t="n">
        <v>8.20209975</v>
      </c>
      <c r="CE29" s="0" t="n">
        <v>10.99984806882</v>
      </c>
      <c r="CF29" s="0" t="n">
        <v>68.0020357347871</v>
      </c>
      <c r="CG29" s="0" t="n">
        <v>3.9836139795159</v>
      </c>
      <c r="CH29" s="52" t="n">
        <v>21.0223682240001</v>
      </c>
      <c r="CI29" s="0" t="n">
        <v>8</v>
      </c>
      <c r="CJ29" s="0" t="n">
        <v>59.3521037594919</v>
      </c>
      <c r="CK29" s="0" t="n">
        <v>68.0016224983599</v>
      </c>
      <c r="CL29" s="0" t="n">
        <v>3.82238500207701</v>
      </c>
      <c r="CM29" s="52" t="n">
        <v>20.3408977411948</v>
      </c>
      <c r="CN29" s="0" t="n">
        <v>8.2</v>
      </c>
      <c r="CO29" s="0" t="n">
        <v>27.9789665065324</v>
      </c>
      <c r="CP29" s="0" t="n">
        <v>130.009325504884</v>
      </c>
      <c r="CQ29" s="0" t="n">
        <v>0.00593973</v>
      </c>
      <c r="CR29" s="52" t="n">
        <v>23.718898551609</v>
      </c>
      <c r="CS29" s="32" t="n">
        <v>8.20209975</v>
      </c>
      <c r="CT29" s="32" t="n">
        <v>77.9641440911869</v>
      </c>
      <c r="CU29" s="32" t="n">
        <v>130.009325504884</v>
      </c>
      <c r="CV29" s="32" t="n">
        <v>0.00593973</v>
      </c>
      <c r="CW29" s="52" t="n">
        <v>26.1161667841766</v>
      </c>
      <c r="CX29" s="32" t="n">
        <v>8</v>
      </c>
      <c r="CY29" s="32" t="n">
        <v>49.5611770779556</v>
      </c>
      <c r="CZ29" s="32" t="n">
        <v>68.0016224983599</v>
      </c>
      <c r="DA29" s="32" t="n">
        <v>3.82238500207701</v>
      </c>
      <c r="DB29" s="52" t="n">
        <v>26.0819272240921</v>
      </c>
      <c r="DC29" s="32" t="n">
        <v>8.005249356</v>
      </c>
      <c r="DD29" s="32" t="n">
        <v>37.3422432887205</v>
      </c>
      <c r="DE29" s="32" t="n">
        <v>68.0016224983599</v>
      </c>
      <c r="DF29" s="32" t="n">
        <v>3.82238500207701</v>
      </c>
      <c r="DG29" s="52" t="n">
        <v>27.1189383600413</v>
      </c>
      <c r="DH29" s="32" t="n">
        <v>8.2</v>
      </c>
      <c r="DI29" s="32" t="n">
        <v>26.4997160704145</v>
      </c>
      <c r="DJ29" s="32" t="n">
        <v>68.0016224983599</v>
      </c>
      <c r="DK29" s="32" t="n">
        <v>3.82238500207701</v>
      </c>
      <c r="DL29" s="52" t="n">
        <v>26.1161667841766</v>
      </c>
      <c r="DM29" s="32" t="n">
        <v>8</v>
      </c>
      <c r="DN29" s="32" t="n">
        <v>43.3660299432112</v>
      </c>
      <c r="DO29" s="32" t="n">
        <v>130.009325504884</v>
      </c>
      <c r="DP29" s="32" t="n">
        <v>0.00593973</v>
      </c>
      <c r="DQ29" s="0" t="n">
        <v>27.1189383600413</v>
      </c>
      <c r="DR29" s="0" t="n">
        <v>8.2</v>
      </c>
      <c r="DS29" s="0" t="n">
        <v>204.42930153322</v>
      </c>
      <c r="DT29" s="0" t="n">
        <v>130.009325504884</v>
      </c>
      <c r="DU29" s="0" t="n">
        <v>0.00593973</v>
      </c>
      <c r="EA29" s="52" t="n">
        <v>31.0478615350086</v>
      </c>
      <c r="EB29" s="32" t="n">
        <v>8.005249356</v>
      </c>
      <c r="EC29" s="32" t="n">
        <v>60.3695029924538</v>
      </c>
      <c r="ED29" s="32" t="n">
        <v>68.0016224983599</v>
      </c>
      <c r="EE29" s="32" t="n">
        <v>3.82238500207701</v>
      </c>
    </row>
    <row r="30" customFormat="false" ht="15" hidden="false" customHeight="false" outlineLevel="0" collapsed="false">
      <c r="P30" s="52" t="n">
        <v>17.6194250380407</v>
      </c>
      <c r="Q30" s="32" t="n">
        <v>6.23</v>
      </c>
      <c r="R30" s="32" t="n">
        <v>139.918165204721</v>
      </c>
      <c r="S30" s="32" t="n">
        <v>130.009325504884</v>
      </c>
      <c r="T30" s="32" t="n">
        <v>0.00593973</v>
      </c>
      <c r="U30" s="52" t="n">
        <v>12.0324265190752</v>
      </c>
      <c r="V30" s="32" t="n">
        <v>8.005249356</v>
      </c>
      <c r="W30" s="32" t="n">
        <v>32.9434509424843</v>
      </c>
      <c r="X30" s="32" t="n">
        <v>68.0016224983599</v>
      </c>
      <c r="Y30" s="32" t="n">
        <v>3.82238500207701</v>
      </c>
      <c r="Z30" s="52" t="n">
        <v>13.5536563152052</v>
      </c>
      <c r="AA30" s="32" t="n">
        <v>8.20209975</v>
      </c>
      <c r="AB30" s="32" t="n">
        <v>40.8824553699862</v>
      </c>
      <c r="AC30" s="32" t="n">
        <v>68.0016224983599</v>
      </c>
      <c r="AD30" s="32" t="n">
        <v>3.82238500207701</v>
      </c>
      <c r="AE30" s="52" t="n">
        <v>13.5536563152052</v>
      </c>
      <c r="AF30" s="0" t="n">
        <v>8.20209975</v>
      </c>
      <c r="AG30" s="0" t="n">
        <v>3.40687128083219</v>
      </c>
      <c r="AH30" s="0" t="n">
        <v>68.0020357347871</v>
      </c>
      <c r="AI30" s="0" t="n">
        <v>3.9836139795159</v>
      </c>
      <c r="AJ30" s="52" t="n">
        <v>13.634912478573</v>
      </c>
      <c r="AK30" s="32" t="n">
        <v>8.20209975</v>
      </c>
      <c r="AL30" s="32" t="n">
        <v>9.17782696595081</v>
      </c>
      <c r="AM30" s="32" t="n">
        <v>68.0020357347871</v>
      </c>
      <c r="AN30" s="32" t="n">
        <v>3.9836139795159</v>
      </c>
      <c r="AO30" s="52" t="n">
        <v>13.6715503970858</v>
      </c>
      <c r="AP30" s="32" t="n">
        <v>8</v>
      </c>
      <c r="AQ30" s="32" t="n">
        <v>120.189349112426</v>
      </c>
      <c r="AR30" s="32" t="n">
        <v>68.0016224983599</v>
      </c>
      <c r="AS30" s="32" t="n">
        <v>3.82238500207701</v>
      </c>
      <c r="AT30" s="52" t="n">
        <v>17.2040417225655</v>
      </c>
      <c r="AU30" s="32" t="n">
        <v>8</v>
      </c>
      <c r="AV30" s="32" t="n">
        <v>77.5111954297142</v>
      </c>
      <c r="AW30" s="32" t="n">
        <v>130.009325504884</v>
      </c>
      <c r="AX30" s="32" t="n">
        <v>0.00593973</v>
      </c>
      <c r="AY30" s="52" t="n">
        <v>15.7049557698794</v>
      </c>
      <c r="AZ30" s="32" t="n">
        <v>8.005249356</v>
      </c>
      <c r="BA30" s="32" t="n">
        <v>6.82479537829406</v>
      </c>
      <c r="BB30" s="32" t="n">
        <v>68.0020357347871</v>
      </c>
      <c r="BC30" s="32" t="n">
        <v>3.9836139795159</v>
      </c>
      <c r="BI30" s="52" t="n">
        <v>18.150533673133</v>
      </c>
      <c r="BJ30" s="32" t="n">
        <v>8</v>
      </c>
      <c r="BK30" s="32" t="n">
        <v>40.0837634643391</v>
      </c>
      <c r="BL30" s="32" t="n">
        <v>68.0016224983599</v>
      </c>
      <c r="BM30" s="32" t="n">
        <v>3.82238500207701</v>
      </c>
      <c r="BS30" s="52" t="n">
        <v>20.1551761867935</v>
      </c>
      <c r="BT30" s="32" t="n">
        <v>8.005249356</v>
      </c>
      <c r="BU30" s="32" t="n">
        <v>20.4629354049091</v>
      </c>
      <c r="BV30" s="32" t="n">
        <v>130.009325504884</v>
      </c>
      <c r="BW30" s="32" t="n">
        <v>0.00593973</v>
      </c>
      <c r="BX30" s="52" t="n">
        <v>20.8507301530752</v>
      </c>
      <c r="BY30" s="32" t="n">
        <v>8.005249356</v>
      </c>
      <c r="BZ30" s="32" t="n">
        <v>21.561028054183</v>
      </c>
      <c r="CA30" s="32" t="n">
        <v>68.0016224983599</v>
      </c>
      <c r="CB30" s="32" t="n">
        <v>3.82238500207701</v>
      </c>
      <c r="CC30" s="52" t="n">
        <v>20.3304844728077</v>
      </c>
      <c r="CD30" s="0" t="n">
        <v>8.20209975</v>
      </c>
      <c r="CE30" s="0" t="n">
        <v>58.3808088307361</v>
      </c>
      <c r="CF30" s="0" t="n">
        <v>68.0016224983599</v>
      </c>
      <c r="CG30" s="0" t="n">
        <v>3.82238500207701</v>
      </c>
      <c r="CH30" s="52" t="n">
        <v>21.0223682240001</v>
      </c>
      <c r="CI30" s="0" t="n">
        <v>8</v>
      </c>
      <c r="CJ30" s="0" t="n">
        <v>59.3521037594919</v>
      </c>
      <c r="CK30" s="0" t="n">
        <v>68.0016224983599</v>
      </c>
      <c r="CL30" s="0" t="n">
        <v>3.82238500207701</v>
      </c>
      <c r="CM30" s="52" t="n">
        <v>21.035534005247</v>
      </c>
      <c r="CN30" s="0" t="n">
        <v>8.20209975</v>
      </c>
      <c r="CO30" s="0" t="n">
        <v>74.6341463414634</v>
      </c>
      <c r="CP30" s="0" t="n">
        <v>68.0016224983599</v>
      </c>
      <c r="CQ30" s="0" t="n">
        <v>3.82238500207701</v>
      </c>
      <c r="CR30" s="52" t="n">
        <v>23.718898551609</v>
      </c>
      <c r="CS30" s="32" t="n">
        <v>8.20209975</v>
      </c>
      <c r="CT30" s="32" t="n">
        <v>52.2068542777815</v>
      </c>
      <c r="CU30" s="32" t="n">
        <v>68.0016224983599</v>
      </c>
      <c r="CV30" s="32" t="n">
        <v>3.82238500207701</v>
      </c>
      <c r="CW30" s="52" t="n">
        <v>26.1161667841766</v>
      </c>
      <c r="CX30" s="32" t="n">
        <v>8</v>
      </c>
      <c r="CY30" s="32" t="n">
        <v>49.5611770779556</v>
      </c>
      <c r="CZ30" s="32" t="n">
        <v>68.0016224983599</v>
      </c>
      <c r="DA30" s="32" t="n">
        <v>3.82238500207701</v>
      </c>
      <c r="DB30" s="52" t="n">
        <v>26.0819272240921</v>
      </c>
      <c r="DC30" s="32" t="n">
        <v>8.005249356</v>
      </c>
      <c r="DD30" s="32" t="n">
        <v>37.3422432887205</v>
      </c>
      <c r="DE30" s="32" t="n">
        <v>68.0016224983599</v>
      </c>
      <c r="DF30" s="32" t="n">
        <v>3.82238500207701</v>
      </c>
      <c r="DG30" s="52" t="n">
        <v>27.1189383600413</v>
      </c>
      <c r="DH30" s="32" t="n">
        <v>8.2</v>
      </c>
      <c r="DI30" s="32" t="n">
        <v>26.4997160704145</v>
      </c>
      <c r="DJ30" s="32" t="n">
        <v>68.0016224983599</v>
      </c>
      <c r="DK30" s="32" t="n">
        <v>3.82238500207701</v>
      </c>
      <c r="DL30" s="52" t="n">
        <v>26.1161667841766</v>
      </c>
      <c r="DM30" s="32" t="n">
        <v>8</v>
      </c>
      <c r="DN30" s="32" t="n">
        <v>235.415591120289</v>
      </c>
      <c r="DO30" s="32" t="n">
        <v>130.009325504884</v>
      </c>
      <c r="DP30" s="32" t="n">
        <v>0.00593973</v>
      </c>
      <c r="DQ30" s="0" t="n">
        <v>26.1161667841766</v>
      </c>
      <c r="DR30" s="0" t="n">
        <v>8</v>
      </c>
      <c r="DS30" s="0" t="n">
        <v>48.0711024729975</v>
      </c>
      <c r="DT30" s="0" t="n">
        <v>68.0016224983599</v>
      </c>
      <c r="DU30" s="0" t="n">
        <v>3.82238500207701</v>
      </c>
      <c r="EA30" s="52" t="n">
        <v>31.0478615350086</v>
      </c>
      <c r="EB30" s="32" t="n">
        <v>8.005249356</v>
      </c>
      <c r="EC30" s="32" t="n">
        <v>5.60346265709747</v>
      </c>
      <c r="ED30" s="32" t="n">
        <v>130.009325504884</v>
      </c>
      <c r="EE30" s="32" t="n">
        <v>0.00593973</v>
      </c>
    </row>
    <row r="31" customFormat="false" ht="15" hidden="false" customHeight="false" outlineLevel="0" collapsed="false">
      <c r="P31" s="52" t="n">
        <v>7.4748595070457</v>
      </c>
      <c r="Q31" s="32" t="n">
        <v>8</v>
      </c>
      <c r="R31" s="32" t="n">
        <v>7.46320346320346</v>
      </c>
      <c r="S31" s="32" t="n">
        <v>68.0020357347871</v>
      </c>
      <c r="T31" s="32" t="n">
        <v>3.9836139795159</v>
      </c>
      <c r="U31" s="52" t="n">
        <v>17.5991035948821</v>
      </c>
      <c r="V31" s="32" t="n">
        <v>6.23359581</v>
      </c>
      <c r="W31" s="32" t="n">
        <v>12.1133201096255</v>
      </c>
      <c r="X31" s="32" t="n">
        <v>68.0020357347871</v>
      </c>
      <c r="Y31" s="32" t="n">
        <v>3.9836139795159</v>
      </c>
      <c r="Z31" s="52" t="n">
        <v>13.6149226735475</v>
      </c>
      <c r="AA31" s="32" t="n">
        <v>8</v>
      </c>
      <c r="AB31" s="32" t="n">
        <v>57.2493404634581</v>
      </c>
      <c r="AC31" s="32" t="n">
        <v>130.009325504884</v>
      </c>
      <c r="AD31" s="32" t="n">
        <v>0.00593973</v>
      </c>
      <c r="AE31" s="52" t="n">
        <v>13.5536563152052</v>
      </c>
      <c r="AF31" s="0" t="n">
        <v>8.20209975</v>
      </c>
      <c r="AG31" s="0" t="n">
        <v>11.356237602774</v>
      </c>
      <c r="AH31" s="0" t="n">
        <v>68.0020357347871</v>
      </c>
      <c r="AI31" s="0" t="n">
        <v>3.9836139795159</v>
      </c>
      <c r="AJ31" s="52" t="n">
        <v>13.634912478573</v>
      </c>
      <c r="AK31" s="32" t="n">
        <v>8.20209975</v>
      </c>
      <c r="AL31" s="32" t="n">
        <v>9.17782696595081</v>
      </c>
      <c r="AM31" s="32" t="n">
        <v>68.0020357347871</v>
      </c>
      <c r="AN31" s="32" t="n">
        <v>3.9836139795159</v>
      </c>
      <c r="AO31" s="52" t="n">
        <v>15.10072627686</v>
      </c>
      <c r="AP31" s="32" t="n">
        <v>8</v>
      </c>
      <c r="AQ31" s="32" t="n">
        <v>24.3239476296632</v>
      </c>
      <c r="AR31" s="32" t="n">
        <v>130.009325504884</v>
      </c>
      <c r="AS31" s="32" t="n">
        <v>0.00593973</v>
      </c>
      <c r="AT31" s="52" t="n">
        <v>17.2040417225655</v>
      </c>
      <c r="AU31" s="32" t="n">
        <v>8</v>
      </c>
      <c r="AV31" s="32" t="n">
        <v>27.4675982269334</v>
      </c>
      <c r="AW31" s="32" t="n">
        <v>68.0016224983599</v>
      </c>
      <c r="AX31" s="32" t="n">
        <v>3.82238500207701</v>
      </c>
      <c r="AY31" s="52" t="n">
        <v>15.7049557698794</v>
      </c>
      <c r="AZ31" s="32" t="n">
        <v>8.005249356</v>
      </c>
      <c r="BA31" s="32" t="n">
        <v>6.82479537829406</v>
      </c>
      <c r="BB31" s="32" t="n">
        <v>68.0020357347871</v>
      </c>
      <c r="BC31" s="32" t="n">
        <v>3.9836139795159</v>
      </c>
      <c r="BI31" s="52" t="n">
        <v>18.150533673133</v>
      </c>
      <c r="BJ31" s="32" t="n">
        <v>8</v>
      </c>
      <c r="BK31" s="32" t="n">
        <v>40.0837634643391</v>
      </c>
      <c r="BL31" s="32" t="n">
        <v>68.0016224983599</v>
      </c>
      <c r="BM31" s="32" t="n">
        <v>3.82238500207701</v>
      </c>
      <c r="BS31" s="52" t="n">
        <v>20.1551761867935</v>
      </c>
      <c r="BT31" s="32" t="n">
        <v>8.005249356</v>
      </c>
      <c r="BU31" s="32" t="n">
        <v>20.4629354049091</v>
      </c>
      <c r="BV31" s="32" t="n">
        <v>130.009325504884</v>
      </c>
      <c r="BW31" s="32" t="n">
        <v>0.00593973</v>
      </c>
      <c r="BX31" s="52" t="n">
        <v>20.8507301530752</v>
      </c>
      <c r="BY31" s="32" t="n">
        <v>8.005249356</v>
      </c>
      <c r="BZ31" s="32" t="n">
        <v>21.561028054183</v>
      </c>
      <c r="CA31" s="32" t="n">
        <v>68.0016224983599</v>
      </c>
      <c r="CB31" s="32" t="n">
        <v>3.82238500207701</v>
      </c>
      <c r="CC31" s="52" t="n">
        <v>20.3304844728077</v>
      </c>
      <c r="CD31" s="0" t="n">
        <v>8.20209975</v>
      </c>
      <c r="CE31" s="0" t="n">
        <v>13.9277367589951</v>
      </c>
      <c r="CF31" s="0" t="n">
        <v>130.009325504884</v>
      </c>
      <c r="CG31" s="0" t="n">
        <v>0.00593973</v>
      </c>
      <c r="CH31" s="52" t="n">
        <v>21.0223682240001</v>
      </c>
      <c r="CI31" s="0" t="n">
        <v>8</v>
      </c>
      <c r="CJ31" s="0" t="n">
        <v>59.3521037594919</v>
      </c>
      <c r="CK31" s="0" t="n">
        <v>68.0016224983599</v>
      </c>
      <c r="CL31" s="0" t="n">
        <v>3.82238500207701</v>
      </c>
      <c r="CM31" s="52" t="n">
        <v>21.035534005247</v>
      </c>
      <c r="CN31" s="0" t="n">
        <v>8.20209975</v>
      </c>
      <c r="CO31" s="0" t="n">
        <v>2.63414634146341</v>
      </c>
      <c r="CP31" s="0" t="n">
        <v>68.0020357347871</v>
      </c>
      <c r="CQ31" s="0" t="n">
        <v>3.9836139795159</v>
      </c>
      <c r="CR31" s="52" t="n">
        <v>23.718898551609</v>
      </c>
      <c r="CS31" s="32" t="n">
        <v>8.20209975</v>
      </c>
      <c r="CT31" s="32" t="n">
        <v>77.9641440911869</v>
      </c>
      <c r="CU31" s="32" t="n">
        <v>130.009325504884</v>
      </c>
      <c r="CV31" s="32" t="n">
        <v>0.00593973</v>
      </c>
      <c r="CW31" s="52" t="n">
        <v>26.1161667841766</v>
      </c>
      <c r="CX31" s="32" t="n">
        <v>8</v>
      </c>
      <c r="CY31" s="32" t="n">
        <v>24.7805885389778</v>
      </c>
      <c r="CZ31" s="32" t="n">
        <v>68.0016224983599</v>
      </c>
      <c r="DA31" s="32" t="n">
        <v>3.82238500207701</v>
      </c>
      <c r="DB31" s="52" t="n">
        <v>26.0819272240921</v>
      </c>
      <c r="DC31" s="32" t="n">
        <v>8.005249356</v>
      </c>
      <c r="DD31" s="32" t="n">
        <v>49.5611770779556</v>
      </c>
      <c r="DE31" s="32" t="n">
        <v>68.0016224983599</v>
      </c>
      <c r="DF31" s="32" t="n">
        <v>3.82238500207701</v>
      </c>
      <c r="DG31" s="52" t="n">
        <v>27.1189383600413</v>
      </c>
      <c r="DH31" s="32" t="n">
        <v>8.2</v>
      </c>
      <c r="DI31" s="32" t="n">
        <v>26.4997160704145</v>
      </c>
      <c r="DJ31" s="32" t="n">
        <v>68.0016224983599</v>
      </c>
      <c r="DK31" s="32" t="n">
        <v>3.82238500207701</v>
      </c>
      <c r="DL31" s="52" t="n">
        <v>26.1161667841766</v>
      </c>
      <c r="DM31" s="32" t="n">
        <v>8</v>
      </c>
      <c r="DN31" s="32" t="n">
        <v>235.415591120289</v>
      </c>
      <c r="DO31" s="32" t="n">
        <v>130.009325504884</v>
      </c>
      <c r="DP31" s="32" t="n">
        <v>0.00593973</v>
      </c>
      <c r="DQ31" s="0" t="n">
        <v>26.1161667841766</v>
      </c>
      <c r="DR31" s="0" t="n">
        <v>8</v>
      </c>
      <c r="DS31" s="0" t="n">
        <v>21.3145454361404</v>
      </c>
      <c r="DT31" s="0" t="n">
        <v>130.009325504884</v>
      </c>
      <c r="DU31" s="0" t="n">
        <v>0.00593973</v>
      </c>
      <c r="EA31" s="52" t="n">
        <v>31.0886202224855</v>
      </c>
      <c r="EB31" s="32" t="n">
        <v>8</v>
      </c>
      <c r="EC31" s="32" t="n">
        <v>50.5552953421806</v>
      </c>
      <c r="ED31" s="32" t="n">
        <v>68.0016224983599</v>
      </c>
      <c r="EE31" s="32" t="n">
        <v>3.82238500207701</v>
      </c>
    </row>
    <row r="32" customFormat="false" ht="15" hidden="false" customHeight="false" outlineLevel="0" collapsed="false">
      <c r="P32" s="52"/>
      <c r="Q32" s="32"/>
      <c r="R32" s="32"/>
      <c r="S32" s="32"/>
      <c r="T32" s="32"/>
      <c r="U32" s="52" t="n">
        <v>13.6149226735475</v>
      </c>
      <c r="V32" s="32" t="n">
        <v>8</v>
      </c>
      <c r="W32" s="32" t="n">
        <v>3.35290927932479</v>
      </c>
      <c r="X32" s="32" t="n">
        <v>130.009325504884</v>
      </c>
      <c r="Y32" s="32" t="n">
        <v>0.00593973</v>
      </c>
      <c r="Z32" s="52" t="n">
        <v>13.6122261152838</v>
      </c>
      <c r="AA32" s="32" t="n">
        <v>8</v>
      </c>
      <c r="AB32" s="32" t="n">
        <v>32.967917161047</v>
      </c>
      <c r="AC32" s="32" t="n">
        <v>68.0016224983599</v>
      </c>
      <c r="AD32" s="32" t="n">
        <v>3.82238500207701</v>
      </c>
      <c r="AE32" s="52" t="n">
        <v>13.5594691800206</v>
      </c>
      <c r="AF32" s="0" t="n">
        <v>8.2</v>
      </c>
      <c r="AG32" s="0" t="n">
        <v>3.40715502555366</v>
      </c>
      <c r="AH32" s="0" t="n">
        <v>68.0020357347871</v>
      </c>
      <c r="AI32" s="0" t="n">
        <v>3.9836139795159</v>
      </c>
      <c r="AJ32" s="52" t="n">
        <v>13.634912478573</v>
      </c>
      <c r="AK32" s="32" t="n">
        <v>8.20209975</v>
      </c>
      <c r="AL32" s="32" t="n">
        <v>9.17782696595081</v>
      </c>
      <c r="AM32" s="32" t="n">
        <v>68.0020357347871</v>
      </c>
      <c r="AN32" s="32" t="n">
        <v>3.9836139795159</v>
      </c>
      <c r="AO32" s="52" t="n">
        <v>15.10072627686</v>
      </c>
      <c r="AP32" s="32" t="n">
        <v>8</v>
      </c>
      <c r="AQ32" s="32" t="n">
        <v>8.71464569220441</v>
      </c>
      <c r="AR32" s="32" t="n">
        <v>68.0020357347871</v>
      </c>
      <c r="AS32" s="32" t="n">
        <v>3.9836139795159</v>
      </c>
      <c r="AT32" s="52" t="n">
        <v>17.2040417225655</v>
      </c>
      <c r="AU32" s="32" t="n">
        <v>8</v>
      </c>
      <c r="AV32" s="32" t="n">
        <v>27.4675982269334</v>
      </c>
      <c r="AW32" s="32" t="n">
        <v>68.0016224983599</v>
      </c>
      <c r="AX32" s="32" t="n">
        <v>3.82238500207701</v>
      </c>
      <c r="BI32" s="52" t="n">
        <v>18.150533673133</v>
      </c>
      <c r="BJ32" s="32" t="n">
        <v>8</v>
      </c>
      <c r="BK32" s="32" t="n">
        <v>31.878502168448</v>
      </c>
      <c r="BL32" s="32" t="n">
        <v>130.009325504884</v>
      </c>
      <c r="BM32" s="32" t="n">
        <v>0.00593973</v>
      </c>
      <c r="BS32" s="52" t="n">
        <v>20.1551761867935</v>
      </c>
      <c r="BT32" s="32" t="n">
        <v>8.005249356</v>
      </c>
      <c r="BU32" s="32" t="n">
        <v>20.4629354049091</v>
      </c>
      <c r="BV32" s="32" t="n">
        <v>130.009325504884</v>
      </c>
      <c r="BW32" s="32" t="n">
        <v>0.00593973</v>
      </c>
      <c r="BX32" s="52" t="n">
        <v>20.8507301530752</v>
      </c>
      <c r="BY32" s="32" t="n">
        <v>8.005249356</v>
      </c>
      <c r="BZ32" s="32" t="n">
        <v>21.561028054183</v>
      </c>
      <c r="CA32" s="32" t="n">
        <v>68.0016224983599</v>
      </c>
      <c r="CB32" s="32" t="n">
        <v>3.82238500207701</v>
      </c>
      <c r="CC32" s="52" t="n">
        <v>20.3304844728077</v>
      </c>
      <c r="CD32" s="0" t="n">
        <v>8.20209975</v>
      </c>
      <c r="CE32" s="0" t="n">
        <v>10.99984806882</v>
      </c>
      <c r="CF32" s="0" t="n">
        <v>68.0020357347871</v>
      </c>
      <c r="CG32" s="0" t="n">
        <v>3.9836139795159</v>
      </c>
      <c r="CH32" s="52" t="n">
        <v>21.0223682240001</v>
      </c>
      <c r="CI32" s="0" t="n">
        <v>8</v>
      </c>
      <c r="CJ32" s="0" t="n">
        <v>59.3521037594919</v>
      </c>
      <c r="CK32" s="0" t="n">
        <v>68.0016224983599</v>
      </c>
      <c r="CL32" s="0" t="n">
        <v>3.82238500207701</v>
      </c>
      <c r="CM32" s="52" t="n">
        <v>20.781568411769</v>
      </c>
      <c r="CN32" s="0" t="n">
        <v>8.20209975</v>
      </c>
      <c r="CO32" s="0" t="n">
        <v>6.76506467151268</v>
      </c>
      <c r="CP32" s="0" t="n">
        <v>130.009325504884</v>
      </c>
      <c r="CQ32" s="0" t="n">
        <v>0.00593973</v>
      </c>
      <c r="CR32" s="52" t="n">
        <v>23.718898551609</v>
      </c>
      <c r="CS32" s="32" t="n">
        <v>8.20209975</v>
      </c>
      <c r="CT32" s="32" t="n">
        <v>99.2533700794241</v>
      </c>
      <c r="CU32" s="32" t="n">
        <v>68.0016224983599</v>
      </c>
      <c r="CV32" s="32" t="n">
        <v>3.82238500207701</v>
      </c>
      <c r="CW32" s="52" t="n">
        <v>26.1161667841766</v>
      </c>
      <c r="CX32" s="32" t="n">
        <v>8</v>
      </c>
      <c r="CY32" s="32" t="n">
        <v>68.6320578213733</v>
      </c>
      <c r="CZ32" s="32" t="n">
        <v>68.0016224983599</v>
      </c>
      <c r="DA32" s="32" t="n">
        <v>3.82238500207701</v>
      </c>
      <c r="DB32" s="52" t="n">
        <v>26.0819272240921</v>
      </c>
      <c r="DC32" s="32" t="n">
        <v>8.005249356</v>
      </c>
      <c r="DD32" s="32" t="n">
        <v>51.2621359223301</v>
      </c>
      <c r="DE32" s="32" t="n">
        <v>68.0016224983599</v>
      </c>
      <c r="DF32" s="32" t="n">
        <v>3.82238500207701</v>
      </c>
      <c r="DG32" s="52" t="n">
        <v>27.1189383600413</v>
      </c>
      <c r="DH32" s="32" t="n">
        <v>8.2</v>
      </c>
      <c r="DI32" s="32" t="n">
        <v>14.1964792731403</v>
      </c>
      <c r="DJ32" s="32" t="n">
        <v>68.0016224983599</v>
      </c>
      <c r="DK32" s="32" t="n">
        <v>3.82238500207701</v>
      </c>
      <c r="DL32" s="52" t="n">
        <v>26.1161667841766</v>
      </c>
      <c r="DM32" s="32" t="n">
        <v>8</v>
      </c>
      <c r="DN32" s="32" t="n">
        <v>33.45379452762</v>
      </c>
      <c r="DO32" s="32" t="n">
        <v>130.009325504884</v>
      </c>
      <c r="DP32" s="32" t="n">
        <v>0.00593973</v>
      </c>
      <c r="DQ32" s="0" t="n">
        <v>26.421836405832</v>
      </c>
      <c r="DR32" s="0" t="n">
        <v>8.20209975</v>
      </c>
      <c r="DS32" s="0" t="n">
        <v>33.7592668535938</v>
      </c>
      <c r="DT32" s="0" t="n">
        <v>68.0016224983599</v>
      </c>
      <c r="DU32" s="0" t="n">
        <v>3.82238500207701</v>
      </c>
      <c r="EA32" s="52" t="n">
        <v>31.0886202224855</v>
      </c>
      <c r="EB32" s="32" t="n">
        <v>8</v>
      </c>
      <c r="EC32" s="32" t="n">
        <v>50.5552953421806</v>
      </c>
      <c r="ED32" s="32" t="n">
        <v>68.0016224983599</v>
      </c>
      <c r="EE32" s="32" t="n">
        <v>3.82238500207701</v>
      </c>
    </row>
    <row r="33" customFormat="false" ht="15" hidden="false" customHeight="false" outlineLevel="0" collapsed="false">
      <c r="P33" s="52" t="n">
        <v>7.4748595070457</v>
      </c>
      <c r="Q33" s="32" t="n">
        <v>8</v>
      </c>
      <c r="R33" s="32" t="n">
        <v>13.8528138528139</v>
      </c>
      <c r="S33" s="32" t="n">
        <v>68.0020357347871</v>
      </c>
      <c r="T33" s="32" t="n">
        <v>3.9836139795159</v>
      </c>
      <c r="U33" s="52" t="n">
        <v>13.6149226735475</v>
      </c>
      <c r="V33" s="32" t="n">
        <v>8</v>
      </c>
      <c r="W33" s="32" t="n">
        <v>16.0575214636657</v>
      </c>
      <c r="X33" s="32" t="n">
        <v>130.009325504884</v>
      </c>
      <c r="Y33" s="32" t="n">
        <v>0.00593973</v>
      </c>
      <c r="Z33" s="52" t="n">
        <v>12.404168013135</v>
      </c>
      <c r="AA33" s="32" t="n">
        <v>8</v>
      </c>
      <c r="AB33" s="32" t="n">
        <v>36.1787056149924</v>
      </c>
      <c r="AC33" s="32" t="n">
        <v>68.0016224983599</v>
      </c>
      <c r="AD33" s="32" t="n">
        <v>3.82238500207701</v>
      </c>
      <c r="AE33" s="52" t="n">
        <v>13.6149226735475</v>
      </c>
      <c r="AF33" s="0" t="n">
        <v>8</v>
      </c>
      <c r="AG33" s="0" t="n">
        <v>3.5650623885918</v>
      </c>
      <c r="AH33" s="0" t="n">
        <v>68.0020357347871</v>
      </c>
      <c r="AI33" s="0" t="n">
        <v>3.9836139795159</v>
      </c>
      <c r="AJ33" s="52" t="n">
        <v>13.634912478573</v>
      </c>
      <c r="AK33" s="32" t="n">
        <v>8.20209975</v>
      </c>
      <c r="AL33" s="32" t="n">
        <v>9.17782696595081</v>
      </c>
      <c r="AM33" s="32" t="n">
        <v>68.0020357347871</v>
      </c>
      <c r="AN33" s="32" t="n">
        <v>3.9836139795159</v>
      </c>
      <c r="AO33" s="52" t="n">
        <v>13.6149226735475</v>
      </c>
      <c r="AP33" s="32" t="n">
        <v>8</v>
      </c>
      <c r="AQ33" s="32" t="n">
        <v>46.6143790849673</v>
      </c>
      <c r="AR33" s="32" t="n">
        <v>68.0020357347871</v>
      </c>
      <c r="AS33" s="32" t="n">
        <v>3.9836139795159</v>
      </c>
      <c r="AT33" s="52" t="n">
        <v>17.2040417225655</v>
      </c>
      <c r="AU33" s="32" t="n">
        <v>8</v>
      </c>
      <c r="AV33" s="32" t="n">
        <v>77.5111954297142</v>
      </c>
      <c r="AW33" s="32" t="n">
        <v>130.009325504884</v>
      </c>
      <c r="AX33" s="32" t="n">
        <v>0.00593973</v>
      </c>
      <c r="BI33" s="52" t="n">
        <v>18.150533673133</v>
      </c>
      <c r="BJ33" s="32" t="n">
        <v>8</v>
      </c>
      <c r="BK33" s="32" t="n">
        <v>40.0837634643391</v>
      </c>
      <c r="BL33" s="32" t="n">
        <v>68.0016224983599</v>
      </c>
      <c r="BM33" s="32" t="n">
        <v>3.82238500207701</v>
      </c>
      <c r="BS33" s="52" t="n">
        <v>20.1551761867935</v>
      </c>
      <c r="BT33" s="32" t="n">
        <v>8.005249356</v>
      </c>
      <c r="BU33" s="32" t="n">
        <v>20.4629354049091</v>
      </c>
      <c r="BV33" s="32" t="n">
        <v>130.009325504884</v>
      </c>
      <c r="BW33" s="32" t="n">
        <v>0.00593973</v>
      </c>
      <c r="BX33" s="52" t="n">
        <v>20.8507301530752</v>
      </c>
      <c r="BY33" s="32" t="n">
        <v>8.005249356</v>
      </c>
      <c r="BZ33" s="32" t="n">
        <v>21.561028054183</v>
      </c>
      <c r="CA33" s="32" t="n">
        <v>68.0016224983599</v>
      </c>
      <c r="CB33" s="32" t="n">
        <v>3.82238500207701</v>
      </c>
      <c r="CC33" s="52" t="n">
        <v>20.3304844728077</v>
      </c>
      <c r="CD33" s="0" t="n">
        <v>8.20209975</v>
      </c>
      <c r="CE33" s="0" t="n">
        <v>58.3808088307361</v>
      </c>
      <c r="CF33" s="0" t="n">
        <v>68.0016224983599</v>
      </c>
      <c r="CG33" s="0" t="n">
        <v>3.82238500207701</v>
      </c>
      <c r="CH33" s="52" t="n">
        <v>21.0223682240001</v>
      </c>
      <c r="CI33" s="0" t="n">
        <v>8</v>
      </c>
      <c r="CJ33" s="0" t="n">
        <v>59.3521037594919</v>
      </c>
      <c r="CK33" s="0" t="n">
        <v>68.0016224983599</v>
      </c>
      <c r="CL33" s="0" t="n">
        <v>3.82238500207701</v>
      </c>
      <c r="CM33" s="52" t="n">
        <v>21.0812221589828</v>
      </c>
      <c r="CN33" s="0" t="n">
        <v>8.20209975</v>
      </c>
      <c r="CO33" s="0" t="n">
        <v>8.86636781068502</v>
      </c>
      <c r="CP33" s="0" t="n">
        <v>130.009325504884</v>
      </c>
      <c r="CQ33" s="0" t="n">
        <v>0.00593973</v>
      </c>
      <c r="CR33" s="52" t="n">
        <v>23.718898551609</v>
      </c>
      <c r="CS33" s="32" t="n">
        <v>8.20209975</v>
      </c>
      <c r="CT33" s="32" t="n">
        <v>50.9841723886733</v>
      </c>
      <c r="CU33" s="32" t="n">
        <v>130.009325504884</v>
      </c>
      <c r="CV33" s="32" t="n">
        <v>0.00593973</v>
      </c>
      <c r="CW33" s="52" t="n">
        <v>26.1161667841766</v>
      </c>
      <c r="CX33" s="32" t="n">
        <v>8</v>
      </c>
      <c r="CY33" s="32" t="n">
        <v>41.0388489416624</v>
      </c>
      <c r="CZ33" s="32" t="n">
        <v>68.0016224983599</v>
      </c>
      <c r="DA33" s="32" t="n">
        <v>3.82238500207701</v>
      </c>
      <c r="DB33" s="52" t="n">
        <v>26.0819272240921</v>
      </c>
      <c r="DC33" s="32" t="n">
        <v>8.005249356</v>
      </c>
      <c r="DD33" s="32" t="n">
        <v>51.2621359223301</v>
      </c>
      <c r="DE33" s="32" t="n">
        <v>68.0016224983599</v>
      </c>
      <c r="DF33" s="32" t="n">
        <v>3.82238500207701</v>
      </c>
      <c r="DG33" s="52" t="n">
        <v>27.1189383600413</v>
      </c>
      <c r="DH33" s="32" t="n">
        <v>8.2</v>
      </c>
      <c r="DI33" s="32" t="n">
        <v>14.1964792731403</v>
      </c>
      <c r="DJ33" s="32" t="n">
        <v>68.0016224983599</v>
      </c>
      <c r="DK33" s="32" t="n">
        <v>3.82238500207701</v>
      </c>
      <c r="DL33" s="52" t="n">
        <v>26.1161667841766</v>
      </c>
      <c r="DM33" s="32" t="n">
        <v>8</v>
      </c>
      <c r="DN33" s="32" t="n">
        <v>68.146618482189</v>
      </c>
      <c r="DO33" s="32" t="n">
        <v>130.009325504884</v>
      </c>
      <c r="DP33" s="32" t="n">
        <v>0.00593973</v>
      </c>
      <c r="DQ33" s="0" t="n">
        <v>26.421836405832</v>
      </c>
      <c r="DR33" s="0" t="n">
        <v>8.20209975</v>
      </c>
      <c r="DS33" s="0" t="n">
        <v>33.7592668535938</v>
      </c>
      <c r="DT33" s="0" t="n">
        <v>68.0016224983599</v>
      </c>
      <c r="DU33" s="0" t="n">
        <v>3.82238500207701</v>
      </c>
      <c r="EA33" s="52" t="n">
        <v>31.0886202224855</v>
      </c>
      <c r="EB33" s="32" t="n">
        <v>8</v>
      </c>
      <c r="EC33" s="32" t="n">
        <v>41.6341399947957</v>
      </c>
      <c r="ED33" s="32" t="n">
        <v>130.009325504884</v>
      </c>
      <c r="EE33" s="32" t="n">
        <v>0.00593973</v>
      </c>
    </row>
    <row r="34" customFormat="false" ht="15" hidden="false" customHeight="false" outlineLevel="0" collapsed="false">
      <c r="P34" s="52" t="n">
        <v>15.9300677517479</v>
      </c>
      <c r="Q34" s="32" t="n">
        <v>6</v>
      </c>
      <c r="R34" s="32" t="n">
        <v>102.160918544974</v>
      </c>
      <c r="S34" s="32" t="n">
        <v>130.009325504884</v>
      </c>
      <c r="T34" s="32" t="n">
        <v>0.00593973</v>
      </c>
      <c r="U34" s="52" t="n">
        <v>13.6149226735475</v>
      </c>
      <c r="V34" s="32" t="n">
        <v>8</v>
      </c>
      <c r="W34" s="32" t="n">
        <v>5.75299751427527</v>
      </c>
      <c r="X34" s="32" t="n">
        <v>68.0020357347871</v>
      </c>
      <c r="Y34" s="32" t="n">
        <v>3.9836139795159</v>
      </c>
      <c r="Z34" s="52" t="n">
        <v>13.6149226735475</v>
      </c>
      <c r="AA34" s="32" t="n">
        <v>8</v>
      </c>
      <c r="AB34" s="32" t="n">
        <v>11.883541295306</v>
      </c>
      <c r="AC34" s="32" t="n">
        <v>68.0016224983599</v>
      </c>
      <c r="AD34" s="32" t="n">
        <v>3.82238500207701</v>
      </c>
      <c r="AE34" s="52" t="n">
        <v>13.6149226735475</v>
      </c>
      <c r="AF34" s="0" t="n">
        <v>8</v>
      </c>
      <c r="AG34" s="0" t="n">
        <v>82.7094474153298</v>
      </c>
      <c r="AH34" s="0" t="n">
        <v>68.0020357347871</v>
      </c>
      <c r="AI34" s="0" t="n">
        <v>3.9836139795159</v>
      </c>
      <c r="AJ34" s="52" t="n">
        <v>13.634912478573</v>
      </c>
      <c r="AK34" s="32" t="n">
        <v>8.20209975</v>
      </c>
      <c r="AL34" s="32" t="n">
        <v>9.17782696595081</v>
      </c>
      <c r="AM34" s="32" t="n">
        <v>68.0020357347871</v>
      </c>
      <c r="AN34" s="32" t="n">
        <v>3.9836139795159</v>
      </c>
      <c r="AO34" s="52" t="n">
        <v>13.973564922623</v>
      </c>
      <c r="AP34" s="32" t="n">
        <v>8</v>
      </c>
      <c r="AQ34" s="32" t="n">
        <v>44.2624469316866</v>
      </c>
      <c r="AR34" s="32" t="n">
        <v>130.009325504884</v>
      </c>
      <c r="AS34" s="32" t="n">
        <v>0.00593973</v>
      </c>
      <c r="AT34" s="52" t="n">
        <v>17.2040417225655</v>
      </c>
      <c r="AU34" s="32" t="n">
        <v>8</v>
      </c>
      <c r="AV34" s="32" t="n">
        <v>77.5111954297142</v>
      </c>
      <c r="AW34" s="32" t="n">
        <v>130.009325504884</v>
      </c>
      <c r="AX34" s="32" t="n">
        <v>0.00593973</v>
      </c>
      <c r="BI34" s="52" t="n">
        <v>18.150533673133</v>
      </c>
      <c r="BJ34" s="32" t="n">
        <v>8</v>
      </c>
      <c r="BK34" s="32" t="n">
        <v>40.0837634643391</v>
      </c>
      <c r="BL34" s="32" t="n">
        <v>68.0016224983599</v>
      </c>
      <c r="BM34" s="32" t="n">
        <v>3.82238500207701</v>
      </c>
      <c r="BS34" s="52" t="n">
        <v>20.1551761867935</v>
      </c>
      <c r="BT34" s="32" t="n">
        <v>8.005249356</v>
      </c>
      <c r="BU34" s="32" t="n">
        <v>20.4629354049091</v>
      </c>
      <c r="BV34" s="32" t="n">
        <v>130.009325504884</v>
      </c>
      <c r="BW34" s="32" t="n">
        <v>0.00593973</v>
      </c>
      <c r="BX34" s="52" t="n">
        <v>20.8507301530752</v>
      </c>
      <c r="BY34" s="32" t="n">
        <v>8.005249356</v>
      </c>
      <c r="BZ34" s="32" t="n">
        <v>21.561028054183</v>
      </c>
      <c r="CA34" s="32" t="n">
        <v>68.0016224983599</v>
      </c>
      <c r="CB34" s="32" t="n">
        <v>3.82238500207701</v>
      </c>
      <c r="CC34" s="52" t="n">
        <v>20.3304844728077</v>
      </c>
      <c r="CD34" s="0" t="n">
        <v>8.20209975</v>
      </c>
      <c r="CE34" s="0" t="n">
        <v>13.9277367589951</v>
      </c>
      <c r="CF34" s="0" t="n">
        <v>130.009325504884</v>
      </c>
      <c r="CG34" s="0" t="n">
        <v>0.00593973</v>
      </c>
      <c r="CH34" s="52" t="n">
        <v>21.0223682240001</v>
      </c>
      <c r="CI34" s="0" t="n">
        <v>8</v>
      </c>
      <c r="CJ34" s="0" t="n">
        <v>59.3521037594919</v>
      </c>
      <c r="CK34" s="0" t="n">
        <v>68.0016224983599</v>
      </c>
      <c r="CL34" s="0" t="n">
        <v>3.82238500207701</v>
      </c>
      <c r="CM34" s="52" t="n">
        <v>21.0812221589828</v>
      </c>
      <c r="CN34" s="0" t="n">
        <v>8.20209975</v>
      </c>
      <c r="CO34" s="0" t="n">
        <v>8.86636781068502</v>
      </c>
      <c r="CP34" s="0" t="n">
        <v>130.009325504884</v>
      </c>
      <c r="CQ34" s="0" t="n">
        <v>0.00593973</v>
      </c>
      <c r="CR34" s="52" t="n">
        <v>23.718898551609</v>
      </c>
      <c r="CS34" s="32" t="n">
        <v>8.20209975</v>
      </c>
      <c r="CT34" s="32" t="n">
        <v>50.9841723886733</v>
      </c>
      <c r="CU34" s="32" t="n">
        <v>130.009325504884</v>
      </c>
      <c r="CV34" s="32" t="n">
        <v>0.00593973</v>
      </c>
      <c r="CW34" s="52" t="n">
        <v>26.1161667841766</v>
      </c>
      <c r="CX34" s="32" t="n">
        <v>8</v>
      </c>
      <c r="CY34" s="32" t="n">
        <v>20.4439855446567</v>
      </c>
      <c r="CZ34" s="32" t="n">
        <v>68.0016224983599</v>
      </c>
      <c r="DA34" s="32" t="n">
        <v>3.82238500207701</v>
      </c>
      <c r="DB34" s="52" t="n">
        <v>26.0819272240921</v>
      </c>
      <c r="DC34" s="32" t="n">
        <v>8.005249356</v>
      </c>
      <c r="DD34" s="32" t="n">
        <v>36.0566696137166</v>
      </c>
      <c r="DE34" s="32" t="n">
        <v>68.0016224983599</v>
      </c>
      <c r="DF34" s="32" t="n">
        <v>3.82238500207701</v>
      </c>
      <c r="DG34" s="52" t="n">
        <v>27.1189383600413</v>
      </c>
      <c r="DH34" s="32" t="n">
        <v>8.2</v>
      </c>
      <c r="DI34" s="32" t="n">
        <v>14.1964792731403</v>
      </c>
      <c r="DJ34" s="32" t="n">
        <v>68.0016224983599</v>
      </c>
      <c r="DK34" s="32" t="n">
        <v>3.82238500207701</v>
      </c>
      <c r="DL34" s="52" t="n">
        <v>26.1161667841766</v>
      </c>
      <c r="DM34" s="32" t="n">
        <v>8</v>
      </c>
      <c r="DN34" s="32" t="n">
        <v>61.9514713474445</v>
      </c>
      <c r="DO34" s="32" t="n">
        <v>130.009325504884</v>
      </c>
      <c r="DP34" s="32" t="n">
        <v>0.00593973</v>
      </c>
      <c r="DQ34" s="0" t="n">
        <v>26.421836405832</v>
      </c>
      <c r="DR34" s="0" t="n">
        <v>8.20209975</v>
      </c>
      <c r="DS34" s="0" t="n">
        <v>33.7592668535938</v>
      </c>
      <c r="DT34" s="0" t="n">
        <v>68.0016224983599</v>
      </c>
      <c r="DU34" s="0" t="n">
        <v>3.82238500207701</v>
      </c>
      <c r="EA34" s="52" t="n">
        <v>31.0886202224855</v>
      </c>
      <c r="EB34" s="32" t="n">
        <v>8</v>
      </c>
      <c r="EC34" s="32" t="n">
        <v>50.5552953421806</v>
      </c>
      <c r="ED34" s="32" t="n">
        <v>68.0016224983599</v>
      </c>
      <c r="EE34" s="32" t="n">
        <v>3.82238500207701</v>
      </c>
    </row>
    <row r="35" customFormat="false" ht="15" hidden="false" customHeight="false" outlineLevel="0" collapsed="false">
      <c r="P35" s="52" t="n">
        <v>7.4748595070457</v>
      </c>
      <c r="Q35" s="32" t="n">
        <v>8</v>
      </c>
      <c r="R35" s="32" t="n">
        <v>7.46320346320346</v>
      </c>
      <c r="S35" s="32" t="n">
        <v>68.0020357347871</v>
      </c>
      <c r="T35" s="32" t="n">
        <v>3.9836139795159</v>
      </c>
      <c r="U35" s="52" t="n">
        <v>13.6149226735475</v>
      </c>
      <c r="V35" s="32" t="n">
        <v>8</v>
      </c>
      <c r="W35" s="32" t="n">
        <v>9.5068330362448</v>
      </c>
      <c r="X35" s="32" t="n">
        <v>68.0020357347871</v>
      </c>
      <c r="Y35" s="32" t="n">
        <v>3.9836139795159</v>
      </c>
      <c r="Z35" s="52" t="n">
        <v>13.6149226735475</v>
      </c>
      <c r="AA35" s="32" t="n">
        <v>8</v>
      </c>
      <c r="AB35" s="32" t="n">
        <v>38.125338286559</v>
      </c>
      <c r="AC35" s="32" t="n">
        <v>68.0016224983599</v>
      </c>
      <c r="AD35" s="32" t="n">
        <v>3.82238500207701</v>
      </c>
      <c r="AE35" s="52" t="n">
        <v>13.6149226735475</v>
      </c>
      <c r="AF35" s="0" t="n">
        <v>8</v>
      </c>
      <c r="AG35" s="0" t="n">
        <v>4.27807486631016</v>
      </c>
      <c r="AH35" s="0" t="n">
        <v>68.0020357347871</v>
      </c>
      <c r="AI35" s="0" t="n">
        <v>3.9836139795159</v>
      </c>
      <c r="AJ35" s="52" t="n">
        <v>13.634912478573</v>
      </c>
      <c r="AK35" s="32" t="n">
        <v>8.20209975</v>
      </c>
      <c r="AL35" s="32" t="n">
        <v>9.17782696595081</v>
      </c>
      <c r="AM35" s="32" t="n">
        <v>68.0020357347871</v>
      </c>
      <c r="AN35" s="32" t="n">
        <v>3.9836139795159</v>
      </c>
      <c r="AO35" s="52" t="n">
        <v>14.1908584320148</v>
      </c>
      <c r="AP35" s="32" t="n">
        <v>8.2</v>
      </c>
      <c r="AQ35" s="32" t="n">
        <v>5.42593597395551</v>
      </c>
      <c r="AR35" s="32" t="n">
        <v>130.009325504884</v>
      </c>
      <c r="AS35" s="32" t="n">
        <v>0.00593973</v>
      </c>
      <c r="AT35" s="52" t="n">
        <v>17.2040417225655</v>
      </c>
      <c r="AU35" s="32" t="n">
        <v>8</v>
      </c>
      <c r="AV35" s="32" t="n">
        <v>27.4675982269334</v>
      </c>
      <c r="AW35" s="32" t="n">
        <v>68.0016224983599</v>
      </c>
      <c r="AX35" s="32" t="n">
        <v>3.82238500207701</v>
      </c>
      <c r="BI35" s="52" t="n">
        <v>18.150533673133</v>
      </c>
      <c r="BJ35" s="32" t="n">
        <v>8</v>
      </c>
      <c r="BK35" s="32" t="n">
        <v>31.878502168448</v>
      </c>
      <c r="BL35" s="32" t="n">
        <v>130.009325504884</v>
      </c>
      <c r="BM35" s="32" t="n">
        <v>0.00593973</v>
      </c>
      <c r="BS35" s="52" t="n">
        <v>20.1551761867935</v>
      </c>
      <c r="BT35" s="32" t="n">
        <v>8.005249356</v>
      </c>
      <c r="BU35" s="32" t="n">
        <v>20.4629354049091</v>
      </c>
      <c r="BV35" s="32" t="n">
        <v>130.009325504884</v>
      </c>
      <c r="BW35" s="32" t="n">
        <v>0.00593973</v>
      </c>
      <c r="BX35" s="52" t="n">
        <v>20.8507301530752</v>
      </c>
      <c r="BY35" s="32" t="n">
        <v>8.005249356</v>
      </c>
      <c r="BZ35" s="32" t="n">
        <v>21.561028054183</v>
      </c>
      <c r="CA35" s="32" t="n">
        <v>68.0016224983599</v>
      </c>
      <c r="CB35" s="32" t="n">
        <v>3.82238500207701</v>
      </c>
      <c r="CC35" s="52" t="n">
        <v>20.3304844728077</v>
      </c>
      <c r="CD35" s="0" t="n">
        <v>8.20209975</v>
      </c>
      <c r="CE35" s="0" t="n">
        <v>10.99984806882</v>
      </c>
      <c r="CF35" s="0" t="n">
        <v>68.0020357347871</v>
      </c>
      <c r="CG35" s="0" t="n">
        <v>3.9836139795159</v>
      </c>
      <c r="CH35" s="52" t="n">
        <v>21.0223682240001</v>
      </c>
      <c r="CI35" s="0" t="n">
        <v>8</v>
      </c>
      <c r="CJ35" s="0" t="n">
        <v>59.3521037594919</v>
      </c>
      <c r="CK35" s="0" t="n">
        <v>68.0016224983599</v>
      </c>
      <c r="CL35" s="0" t="n">
        <v>3.82238500207701</v>
      </c>
      <c r="CM35" s="52" t="n">
        <v>21.0812221589828</v>
      </c>
      <c r="CN35" s="0" t="n">
        <v>8.20209975</v>
      </c>
      <c r="CO35" s="0" t="n">
        <v>8.86636781068502</v>
      </c>
      <c r="CP35" s="0" t="n">
        <v>130.009325504884</v>
      </c>
      <c r="CQ35" s="0" t="n">
        <v>0.00593973</v>
      </c>
      <c r="CR35" s="52" t="n">
        <v>23.718898551609</v>
      </c>
      <c r="CS35" s="32" t="n">
        <v>8.20209975</v>
      </c>
      <c r="CT35" s="32" t="n">
        <v>99.2533700794241</v>
      </c>
      <c r="CU35" s="32" t="n">
        <v>68.0016224983599</v>
      </c>
      <c r="CV35" s="32" t="n">
        <v>3.82238500207701</v>
      </c>
      <c r="CW35" s="52" t="n">
        <v>26.1161667841766</v>
      </c>
      <c r="CX35" s="32" t="n">
        <v>8</v>
      </c>
      <c r="CY35" s="32" t="n">
        <v>20.4439855446567</v>
      </c>
      <c r="CZ35" s="32" t="n">
        <v>68.0016224983599</v>
      </c>
      <c r="DA35" s="32" t="n">
        <v>3.82238500207701</v>
      </c>
      <c r="DB35" s="52" t="n">
        <v>26.0819272240921</v>
      </c>
      <c r="DC35" s="32" t="n">
        <v>8.005249356</v>
      </c>
      <c r="DD35" s="32" t="n">
        <v>36.0566696137166</v>
      </c>
      <c r="DE35" s="32" t="n">
        <v>68.0016224983599</v>
      </c>
      <c r="DF35" s="32" t="n">
        <v>3.82238500207701</v>
      </c>
      <c r="DG35" s="52" t="n">
        <v>27.1189383600413</v>
      </c>
      <c r="DH35" s="32" t="n">
        <v>8.2</v>
      </c>
      <c r="DI35" s="32" t="n">
        <v>14.1964792731403</v>
      </c>
      <c r="DJ35" s="32" t="n">
        <v>68.0016224983599</v>
      </c>
      <c r="DK35" s="32" t="n">
        <v>3.82238500207701</v>
      </c>
      <c r="DL35" s="52" t="n">
        <v>26.1161667841766</v>
      </c>
      <c r="DM35" s="32" t="n">
        <v>8</v>
      </c>
      <c r="DN35" s="32" t="n">
        <v>61.9514713474445</v>
      </c>
      <c r="DO35" s="32" t="n">
        <v>130.009325504884</v>
      </c>
      <c r="DP35" s="32" t="n">
        <v>0.00593973</v>
      </c>
      <c r="DQ35" s="0" t="n">
        <v>26.421836405832</v>
      </c>
      <c r="DR35" s="0" t="n">
        <v>8.20209975</v>
      </c>
      <c r="DS35" s="0" t="n">
        <v>33.7592668535938</v>
      </c>
      <c r="DT35" s="0" t="n">
        <v>68.0016224983599</v>
      </c>
      <c r="DU35" s="0" t="n">
        <v>3.82238500207701</v>
      </c>
      <c r="EA35" s="52" t="n">
        <v>31.0886202224855</v>
      </c>
      <c r="EB35" s="32" t="n">
        <v>8</v>
      </c>
      <c r="EC35" s="32" t="n">
        <v>10.0111683580536</v>
      </c>
      <c r="ED35" s="32" t="n">
        <v>68.0016224983599</v>
      </c>
      <c r="EE35" s="32" t="n">
        <v>3.82238500207701</v>
      </c>
    </row>
    <row r="36" customFormat="false" ht="15" hidden="false" customHeight="false" outlineLevel="0" collapsed="false">
      <c r="P36" s="52" t="n">
        <v>7.4748595070457</v>
      </c>
      <c r="Q36" s="32" t="n">
        <v>8</v>
      </c>
      <c r="R36" s="32" t="n">
        <v>8.4978354978355</v>
      </c>
      <c r="S36" s="32" t="n">
        <v>68.0020357347871</v>
      </c>
      <c r="T36" s="32" t="n">
        <v>3.9836139795159</v>
      </c>
      <c r="U36" s="52" t="n">
        <v>17.5991035948821</v>
      </c>
      <c r="V36" s="32" t="n">
        <v>6.23359581</v>
      </c>
      <c r="W36" s="32" t="n">
        <v>13.6155414804215</v>
      </c>
      <c r="X36" s="32" t="n">
        <v>68.0016224983599</v>
      </c>
      <c r="Y36" s="32" t="n">
        <v>3.82238500207701</v>
      </c>
      <c r="Z36" s="52" t="n">
        <v>13.6149226735475</v>
      </c>
      <c r="AA36" s="32" t="n">
        <v>8</v>
      </c>
      <c r="AB36" s="32" t="n">
        <v>38.125338286559</v>
      </c>
      <c r="AC36" s="32" t="n">
        <v>68.0016224983599</v>
      </c>
      <c r="AD36" s="32" t="n">
        <v>3.82238500207701</v>
      </c>
      <c r="AE36" s="52" t="n">
        <v>13.6149226735475</v>
      </c>
      <c r="AF36" s="0" t="n">
        <v>8</v>
      </c>
      <c r="AG36" s="0" t="n">
        <v>7.1301247771836</v>
      </c>
      <c r="AH36" s="0" t="n">
        <v>68.0020357347871</v>
      </c>
      <c r="AI36" s="0" t="n">
        <v>3.9836139795159</v>
      </c>
      <c r="AJ36" s="52" t="n">
        <v>13.634912478573</v>
      </c>
      <c r="AK36" s="32" t="n">
        <v>8.20209975</v>
      </c>
      <c r="AL36" s="32" t="n">
        <v>9.17782696595081</v>
      </c>
      <c r="AM36" s="32" t="n">
        <v>68.0020357347871</v>
      </c>
      <c r="AN36" s="32" t="n">
        <v>3.9836139795159</v>
      </c>
      <c r="AT36" s="52" t="n">
        <v>17.2040417225655</v>
      </c>
      <c r="AU36" s="32" t="n">
        <v>8</v>
      </c>
      <c r="AV36" s="32" t="n">
        <v>27.4675982269334</v>
      </c>
      <c r="AW36" s="32" t="n">
        <v>68.0016224983599</v>
      </c>
      <c r="AX36" s="32" t="n">
        <v>3.82238500207701</v>
      </c>
      <c r="BI36" s="52" t="n">
        <v>18.150533673133</v>
      </c>
      <c r="BJ36" s="32" t="n">
        <v>8</v>
      </c>
      <c r="BK36" s="32" t="n">
        <v>40.0837634643391</v>
      </c>
      <c r="BL36" s="32" t="n">
        <v>68.0016224983599</v>
      </c>
      <c r="BM36" s="32" t="n">
        <v>3.82238500207701</v>
      </c>
      <c r="BS36" s="52" t="n">
        <v>20.1551761867935</v>
      </c>
      <c r="BT36" s="32" t="n">
        <v>8.005249356</v>
      </c>
      <c r="BU36" s="32" t="n">
        <v>20.4629354049091</v>
      </c>
      <c r="BV36" s="32" t="n">
        <v>130.009325504884</v>
      </c>
      <c r="BW36" s="32" t="n">
        <v>0.00593973</v>
      </c>
      <c r="BX36" s="52" t="n">
        <v>20.8507301530752</v>
      </c>
      <c r="BY36" s="32" t="n">
        <v>8.005249356</v>
      </c>
      <c r="BZ36" s="32" t="n">
        <v>21.561028054183</v>
      </c>
      <c r="CA36" s="32" t="n">
        <v>68.0016224983599</v>
      </c>
      <c r="CB36" s="32" t="n">
        <v>3.82238500207701</v>
      </c>
      <c r="CC36" s="52" t="n">
        <v>20.3304844728077</v>
      </c>
      <c r="CD36" s="0" t="n">
        <v>8.20209975</v>
      </c>
      <c r="CE36" s="0" t="n">
        <v>58.3808088307361</v>
      </c>
      <c r="CF36" s="0" t="n">
        <v>68.0016224983599</v>
      </c>
      <c r="CG36" s="0" t="n">
        <v>3.82238500207701</v>
      </c>
      <c r="CH36" s="52" t="n">
        <v>21.0223682240001</v>
      </c>
      <c r="CI36" s="0" t="n">
        <v>8</v>
      </c>
      <c r="CJ36" s="0" t="n">
        <v>59.3521037594919</v>
      </c>
      <c r="CK36" s="0" t="n">
        <v>68.0016224983599</v>
      </c>
      <c r="CL36" s="0" t="n">
        <v>3.82238500207701</v>
      </c>
      <c r="CM36" s="52" t="n">
        <v>21.0812221589828</v>
      </c>
      <c r="CN36" s="0" t="n">
        <v>8.20209975</v>
      </c>
      <c r="CO36" s="0" t="n">
        <v>8.86636781068502</v>
      </c>
      <c r="CP36" s="0" t="n">
        <v>130.009325504884</v>
      </c>
      <c r="CQ36" s="0" t="n">
        <v>0.00593973</v>
      </c>
      <c r="CR36" s="52" t="n">
        <v>23.718898551609</v>
      </c>
      <c r="CS36" s="32" t="n">
        <v>8.20209975</v>
      </c>
      <c r="CT36" s="32" t="n">
        <v>50.9841723886733</v>
      </c>
      <c r="CU36" s="32" t="n">
        <v>130.009325504884</v>
      </c>
      <c r="CV36" s="32" t="n">
        <v>0.00593973</v>
      </c>
      <c r="CW36" s="52" t="n">
        <v>26.1161667841766</v>
      </c>
      <c r="CX36" s="32" t="n">
        <v>8</v>
      </c>
      <c r="CY36" s="32" t="n">
        <v>20.4439855446567</v>
      </c>
      <c r="CZ36" s="32" t="n">
        <v>68.0016224983599</v>
      </c>
      <c r="DA36" s="32" t="n">
        <v>3.82238500207701</v>
      </c>
      <c r="DB36" s="52" t="n">
        <v>26.0819272240921</v>
      </c>
      <c r="DC36" s="32" t="n">
        <v>8.005249356</v>
      </c>
      <c r="DD36" s="32" t="n">
        <v>36.0566696137166</v>
      </c>
      <c r="DE36" s="32" t="n">
        <v>68.0016224983599</v>
      </c>
      <c r="DF36" s="32" t="n">
        <v>3.82238500207701</v>
      </c>
      <c r="DG36" s="52" t="n">
        <v>27.1189383600413</v>
      </c>
      <c r="DH36" s="32" t="n">
        <v>8.2</v>
      </c>
      <c r="DI36" s="32" t="n">
        <v>7.37361977270988</v>
      </c>
      <c r="DJ36" s="32" t="n">
        <v>68.0016224983599</v>
      </c>
      <c r="DK36" s="32" t="n">
        <v>3.82238500207701</v>
      </c>
      <c r="DL36" s="52" t="n">
        <v>27.1189383600413</v>
      </c>
      <c r="DM36" s="32" t="n">
        <v>8.2</v>
      </c>
      <c r="DN36" s="32" t="n">
        <v>63.2853946621238</v>
      </c>
      <c r="DO36" s="32" t="n">
        <v>130.009325504884</v>
      </c>
      <c r="DP36" s="32" t="n">
        <v>0.00593973</v>
      </c>
      <c r="DQ36" s="0" t="n">
        <v>26.421836405832</v>
      </c>
      <c r="DR36" s="0" t="n">
        <v>8.20209975</v>
      </c>
      <c r="DS36" s="0" t="n">
        <v>33.7592668535938</v>
      </c>
      <c r="DT36" s="0" t="n">
        <v>68.0016224983599</v>
      </c>
      <c r="DU36" s="0" t="n">
        <v>3.82238500207701</v>
      </c>
      <c r="EA36" s="52" t="n">
        <v>31.0886202224855</v>
      </c>
      <c r="EB36" s="32" t="n">
        <v>8</v>
      </c>
      <c r="EC36" s="32" t="n">
        <v>10.0111683580536</v>
      </c>
      <c r="ED36" s="32" t="n">
        <v>68.0016224983599</v>
      </c>
      <c r="EE36" s="32" t="n">
        <v>3.82238500207701</v>
      </c>
    </row>
    <row r="37" customFormat="false" ht="15" hidden="false" customHeight="false" outlineLevel="0" collapsed="false">
      <c r="P37" s="52" t="n">
        <v>15.9300677517479</v>
      </c>
      <c r="Q37" s="32" t="n">
        <v>6</v>
      </c>
      <c r="R37" s="32" t="n">
        <v>18.0559735179055</v>
      </c>
      <c r="S37" s="32" t="n">
        <v>68.0020357347871</v>
      </c>
      <c r="T37" s="32" t="n">
        <v>3.9836139795159</v>
      </c>
      <c r="U37" s="52" t="n">
        <v>17.6194250380407</v>
      </c>
      <c r="V37" s="32" t="n">
        <v>6.23</v>
      </c>
      <c r="W37" s="32" t="n">
        <v>14.687400632921</v>
      </c>
      <c r="X37" s="32" t="n">
        <v>130.009325504884</v>
      </c>
      <c r="Y37" s="32" t="n">
        <v>0.00593973</v>
      </c>
      <c r="Z37" s="52" t="n">
        <v>13.6149226735475</v>
      </c>
      <c r="AA37" s="32" t="n">
        <v>8</v>
      </c>
      <c r="AB37" s="32" t="n">
        <v>99.3276226958138</v>
      </c>
      <c r="AC37" s="32" t="n">
        <v>130.009325504884</v>
      </c>
      <c r="AD37" s="32" t="n">
        <v>0.00593973</v>
      </c>
      <c r="AE37" s="52" t="n">
        <v>13.6149226735475</v>
      </c>
      <c r="AF37" s="0" t="n">
        <v>8</v>
      </c>
      <c r="AG37" s="0" t="n">
        <v>24.0893695915926</v>
      </c>
      <c r="AH37" s="0" t="n">
        <v>68.0020357347871</v>
      </c>
      <c r="AI37" s="0" t="n">
        <v>3.9836139795159</v>
      </c>
      <c r="AJ37" s="52" t="n">
        <v>13.634912478573</v>
      </c>
      <c r="AK37" s="32" t="n">
        <v>8.20209975</v>
      </c>
      <c r="AL37" s="32" t="n">
        <v>9.17782696595081</v>
      </c>
      <c r="AM37" s="32" t="n">
        <v>68.0020357347871</v>
      </c>
      <c r="AN37" s="32" t="n">
        <v>3.9836139795159</v>
      </c>
      <c r="AT37" s="52" t="n">
        <v>17.2040417225655</v>
      </c>
      <c r="AU37" s="32" t="n">
        <v>8</v>
      </c>
      <c r="AV37" s="32" t="n">
        <v>77.5111954297142</v>
      </c>
      <c r="AW37" s="32" t="n">
        <v>130.009325504884</v>
      </c>
      <c r="AX37" s="32" t="n">
        <v>0.00593973</v>
      </c>
      <c r="BI37" s="52" t="n">
        <v>18.150533673133</v>
      </c>
      <c r="BJ37" s="32" t="n">
        <v>8</v>
      </c>
      <c r="BK37" s="32" t="n">
        <v>40.0837634643391</v>
      </c>
      <c r="BL37" s="32" t="n">
        <v>68.0016224983599</v>
      </c>
      <c r="BM37" s="32" t="n">
        <v>3.82238500207701</v>
      </c>
      <c r="BS37" s="52" t="n">
        <v>20.1551761867935</v>
      </c>
      <c r="BT37" s="32" t="n">
        <v>8.005249356</v>
      </c>
      <c r="BU37" s="32" t="n">
        <v>20.4629354049091</v>
      </c>
      <c r="BV37" s="32" t="n">
        <v>130.009325504884</v>
      </c>
      <c r="BW37" s="32" t="n">
        <v>0.00593973</v>
      </c>
      <c r="BX37" s="52" t="n">
        <v>20.8507301530752</v>
      </c>
      <c r="BY37" s="32" t="n">
        <v>8.005249356</v>
      </c>
      <c r="BZ37" s="32" t="n">
        <v>21.561028054183</v>
      </c>
      <c r="CA37" s="32" t="n">
        <v>68.0016224983599</v>
      </c>
      <c r="CB37" s="32" t="n">
        <v>3.82238500207701</v>
      </c>
      <c r="CC37" s="52" t="n">
        <v>20.3304844728077</v>
      </c>
      <c r="CD37" s="0" t="n">
        <v>8.20209975</v>
      </c>
      <c r="CE37" s="0" t="n">
        <v>13.9277367589951</v>
      </c>
      <c r="CF37" s="0" t="n">
        <v>130.009325504884</v>
      </c>
      <c r="CG37" s="0" t="n">
        <v>0.00593973</v>
      </c>
      <c r="CH37" s="52" t="n">
        <v>21.0223682240001</v>
      </c>
      <c r="CI37" s="0" t="n">
        <v>8</v>
      </c>
      <c r="CJ37" s="0" t="n">
        <v>59.3521037594919</v>
      </c>
      <c r="CK37" s="0" t="n">
        <v>68.0016224983599</v>
      </c>
      <c r="CL37" s="0" t="n">
        <v>3.82238500207701</v>
      </c>
      <c r="CM37" s="52" t="n">
        <v>21.0812221589828</v>
      </c>
      <c r="CN37" s="0" t="n">
        <v>8.20209975</v>
      </c>
      <c r="CO37" s="0" t="n">
        <v>8.86636781068502</v>
      </c>
      <c r="CP37" s="0" t="n">
        <v>130.009325504884</v>
      </c>
      <c r="CQ37" s="0" t="n">
        <v>0.00593973</v>
      </c>
      <c r="CR37" s="52" t="n">
        <v>23.718898551609</v>
      </c>
      <c r="CS37" s="32" t="n">
        <v>8.20209975</v>
      </c>
      <c r="CT37" s="32" t="n">
        <v>50.9841723886733</v>
      </c>
      <c r="CU37" s="32" t="n">
        <v>130.009325504884</v>
      </c>
      <c r="CV37" s="32" t="n">
        <v>0.00593973</v>
      </c>
      <c r="CW37" s="52" t="n">
        <v>26.1161667841766</v>
      </c>
      <c r="CX37" s="32" t="n">
        <v>8</v>
      </c>
      <c r="CY37" s="32" t="n">
        <v>20.4439855446567</v>
      </c>
      <c r="CZ37" s="32" t="n">
        <v>68.0016224983599</v>
      </c>
      <c r="DA37" s="32" t="n">
        <v>3.82238500207701</v>
      </c>
      <c r="DB37" s="52" t="n">
        <v>26.0819272240921</v>
      </c>
      <c r="DC37" s="32" t="n">
        <v>8.005249356</v>
      </c>
      <c r="DD37" s="32" t="n">
        <v>30.3562209602478</v>
      </c>
      <c r="DE37" s="32" t="n">
        <v>68.0016224983599</v>
      </c>
      <c r="DF37" s="32" t="n">
        <v>3.82238500207701</v>
      </c>
      <c r="DG37" s="52" t="n">
        <v>27.1189383600413</v>
      </c>
      <c r="DH37" s="32" t="n">
        <v>8.2</v>
      </c>
      <c r="DI37" s="32" t="n">
        <v>7.37361977270988</v>
      </c>
      <c r="DJ37" s="32" t="n">
        <v>68.0016224983599</v>
      </c>
      <c r="DK37" s="32" t="n">
        <v>3.82238500207701</v>
      </c>
      <c r="DL37" s="52" t="n">
        <v>26.1161667841766</v>
      </c>
      <c r="DM37" s="32" t="n">
        <v>8</v>
      </c>
      <c r="DN37" s="32" t="n">
        <v>29.2850805664607</v>
      </c>
      <c r="DO37" s="32" t="n">
        <v>130.009325504884</v>
      </c>
      <c r="DP37" s="32" t="n">
        <v>0.00593973</v>
      </c>
      <c r="DQ37" s="0" t="n">
        <v>27.2102328284945</v>
      </c>
      <c r="DR37" s="0" t="n">
        <v>8.20209975</v>
      </c>
      <c r="DS37" s="0" t="n">
        <v>21.5060181173616</v>
      </c>
      <c r="DT37" s="0" t="n">
        <v>68.0016224983599</v>
      </c>
      <c r="DU37" s="0" t="n">
        <v>3.82238500207701</v>
      </c>
      <c r="EA37" s="52" t="n">
        <v>33.2615263959485</v>
      </c>
      <c r="EB37" s="32" t="n">
        <v>8.005249356</v>
      </c>
      <c r="EC37" s="32" t="n">
        <v>18.6362167756847</v>
      </c>
      <c r="ED37" s="32" t="n">
        <v>68.0016224983599</v>
      </c>
      <c r="EE37" s="32" t="n">
        <v>3.82238500207701</v>
      </c>
    </row>
    <row r="38" customFormat="false" ht="15" hidden="false" customHeight="false" outlineLevel="0" collapsed="false">
      <c r="P38" s="52" t="n">
        <v>13.6506101748823</v>
      </c>
      <c r="Q38" s="32" t="n">
        <v>6.23</v>
      </c>
      <c r="R38" s="32" t="n">
        <v>19.5439739413681</v>
      </c>
      <c r="S38" s="32" t="n">
        <v>68.0020357347871</v>
      </c>
      <c r="T38" s="32" t="n">
        <v>3.9836139795159</v>
      </c>
      <c r="U38" s="0" t="n">
        <v>17.6194250380407</v>
      </c>
      <c r="V38" s="0" t="n">
        <v>6.23</v>
      </c>
      <c r="W38" s="0" t="n">
        <v>14.687400632921</v>
      </c>
      <c r="X38" s="0" t="n">
        <v>130</v>
      </c>
      <c r="Y38" s="0" t="n">
        <v>0.00593973</v>
      </c>
      <c r="Z38" s="52" t="n">
        <v>13.6149226735475</v>
      </c>
      <c r="AA38" s="32" t="n">
        <v>8</v>
      </c>
      <c r="AB38" s="32" t="n">
        <v>99.3276226958138</v>
      </c>
      <c r="AC38" s="32" t="n">
        <v>130.009325504884</v>
      </c>
      <c r="AD38" s="32" t="n">
        <v>0.00593973</v>
      </c>
      <c r="AE38" s="52" t="n">
        <v>13.6149226735475</v>
      </c>
      <c r="AF38" s="0" t="n">
        <v>8</v>
      </c>
      <c r="AG38" s="0" t="n">
        <v>2.13903743315508</v>
      </c>
      <c r="AH38" s="0" t="n">
        <v>68.0020357347871</v>
      </c>
      <c r="AI38" s="0" t="n">
        <v>3.9836139795159</v>
      </c>
      <c r="AJ38" s="52" t="n">
        <v>13.634912478573</v>
      </c>
      <c r="AK38" s="32" t="n">
        <v>8.20209975</v>
      </c>
      <c r="AL38" s="32" t="n">
        <v>9.17782696595081</v>
      </c>
      <c r="AM38" s="32" t="n">
        <v>68.0020357347871</v>
      </c>
      <c r="AN38" s="32" t="n">
        <v>3.9836139795159</v>
      </c>
      <c r="AT38" s="52" t="n">
        <v>17.2040417225655</v>
      </c>
      <c r="AU38" s="32" t="n">
        <v>8</v>
      </c>
      <c r="AV38" s="32" t="n">
        <v>77.5111954297142</v>
      </c>
      <c r="AW38" s="32" t="n">
        <v>130.009325504884</v>
      </c>
      <c r="AX38" s="32" t="n">
        <v>0.00593973</v>
      </c>
      <c r="BI38" s="52" t="n">
        <v>18.150533673133</v>
      </c>
      <c r="BJ38" s="32" t="n">
        <v>8</v>
      </c>
      <c r="BK38" s="32" t="n">
        <v>31.878502168448</v>
      </c>
      <c r="BL38" s="32" t="n">
        <v>130.009325504884</v>
      </c>
      <c r="BM38" s="32" t="n">
        <v>0.00593973</v>
      </c>
      <c r="BS38" s="52" t="n">
        <v>20.1551761867935</v>
      </c>
      <c r="BT38" s="32" t="n">
        <v>8.005249356</v>
      </c>
      <c r="BU38" s="32" t="n">
        <v>20.4629354049091</v>
      </c>
      <c r="BV38" s="32" t="n">
        <v>130.009325504884</v>
      </c>
      <c r="BW38" s="32" t="n">
        <v>0.00593973</v>
      </c>
      <c r="BX38" s="52" t="n">
        <v>20.8507301530752</v>
      </c>
      <c r="BY38" s="32" t="n">
        <v>8.005249356</v>
      </c>
      <c r="BZ38" s="32" t="n">
        <v>21.561028054183</v>
      </c>
      <c r="CA38" s="32" t="n">
        <v>68.0016224983599</v>
      </c>
      <c r="CB38" s="32" t="n">
        <v>3.82238500207701</v>
      </c>
      <c r="CC38" s="52" t="n">
        <v>20.3304844728077</v>
      </c>
      <c r="CD38" s="0" t="n">
        <v>8.20209975</v>
      </c>
      <c r="CE38" s="0" t="n">
        <v>10.99984806882</v>
      </c>
      <c r="CF38" s="0" t="n">
        <v>68.0020357347871</v>
      </c>
      <c r="CG38" s="0" t="n">
        <v>3.9836139795159</v>
      </c>
      <c r="CH38" s="52" t="n">
        <v>21.0223682240001</v>
      </c>
      <c r="CI38" s="0" t="n">
        <v>8</v>
      </c>
      <c r="CJ38" s="0" t="n">
        <v>59.3521037594919</v>
      </c>
      <c r="CK38" s="0" t="n">
        <v>68.0016224983599</v>
      </c>
      <c r="CL38" s="0" t="n">
        <v>3.82238500207701</v>
      </c>
      <c r="CM38" s="52" t="n">
        <v>21.0812221589828</v>
      </c>
      <c r="CN38" s="0" t="n">
        <v>8.20209975</v>
      </c>
      <c r="CO38" s="0" t="n">
        <v>8.86636781068502</v>
      </c>
      <c r="CP38" s="0" t="n">
        <v>130.009325504884</v>
      </c>
      <c r="CQ38" s="0" t="n">
        <v>0.00593973</v>
      </c>
      <c r="CR38" s="52" t="n">
        <v>23.718898551609</v>
      </c>
      <c r="CS38" s="32" t="n">
        <v>8.20209975</v>
      </c>
      <c r="CT38" s="32" t="n">
        <v>99.2533700794241</v>
      </c>
      <c r="CU38" s="32" t="n">
        <v>68.0016224983599</v>
      </c>
      <c r="CV38" s="32" t="n">
        <v>3.82238500207701</v>
      </c>
      <c r="CW38" s="52" t="n">
        <v>26.1161667841766</v>
      </c>
      <c r="CX38" s="32" t="n">
        <v>8</v>
      </c>
      <c r="CY38" s="32" t="n">
        <v>57.8217862674239</v>
      </c>
      <c r="CZ38" s="32" t="n">
        <v>68.0016224983599</v>
      </c>
      <c r="DA38" s="32" t="n">
        <v>3.82238500207701</v>
      </c>
      <c r="DB38" s="52" t="n">
        <v>26.0819272240921</v>
      </c>
      <c r="DC38" s="32" t="n">
        <v>8.005249356</v>
      </c>
      <c r="DD38" s="32" t="n">
        <v>30.3562209602478</v>
      </c>
      <c r="DE38" s="32" t="n">
        <v>68.0016224983599</v>
      </c>
      <c r="DF38" s="32" t="n">
        <v>3.82238500207701</v>
      </c>
      <c r="DG38" s="52" t="n">
        <v>27.1073126304103</v>
      </c>
      <c r="DH38" s="32" t="n">
        <v>8.20209975</v>
      </c>
      <c r="DI38" s="32" t="n">
        <v>32.9370695821276</v>
      </c>
      <c r="DJ38" s="32" t="n">
        <v>68.0016224983599</v>
      </c>
      <c r="DK38" s="32" t="n">
        <v>3.82238500207701</v>
      </c>
      <c r="DL38" s="52" t="n">
        <v>26.1161667841766</v>
      </c>
      <c r="DM38" s="32" t="n">
        <v>8</v>
      </c>
      <c r="DN38" s="32" t="n">
        <v>29.2850805664607</v>
      </c>
      <c r="DO38" s="32" t="n">
        <v>130.009325504884</v>
      </c>
      <c r="DP38" s="32" t="n">
        <v>0.00593973</v>
      </c>
      <c r="DQ38" s="0" t="n">
        <v>27.2102328284945</v>
      </c>
      <c r="DR38" s="0" t="n">
        <v>8.20209975</v>
      </c>
      <c r="DS38" s="0" t="n">
        <v>21.5060181173616</v>
      </c>
      <c r="DT38" s="0" t="n">
        <v>68.0016224983599</v>
      </c>
      <c r="DU38" s="0" t="n">
        <v>3.82238500207701</v>
      </c>
      <c r="EA38" s="52" t="n">
        <v>33.2803775565648</v>
      </c>
      <c r="EB38" s="32" t="n">
        <v>8.005249356</v>
      </c>
      <c r="EC38" s="32" t="n">
        <v>18.6256605758603</v>
      </c>
      <c r="ED38" s="32" t="n">
        <v>68.0016224983599</v>
      </c>
      <c r="EE38" s="32" t="n">
        <v>3.82238500207701</v>
      </c>
    </row>
    <row r="39" customFormat="false" ht="15" hidden="false" customHeight="false" outlineLevel="0" collapsed="false">
      <c r="Z39" s="52" t="n">
        <v>13.5594691800206</v>
      </c>
      <c r="AA39" s="32" t="n">
        <v>8.2</v>
      </c>
      <c r="AB39" s="32" t="n">
        <v>27.2572402044293</v>
      </c>
      <c r="AC39" s="32" t="n">
        <v>130.009325504884</v>
      </c>
      <c r="AD39" s="32" t="n">
        <v>0.00593973</v>
      </c>
      <c r="AE39" s="52" t="n">
        <v>13.6149226735475</v>
      </c>
      <c r="AF39" s="0" t="n">
        <v>8</v>
      </c>
      <c r="AG39" s="0" t="n">
        <v>9.66567951601203</v>
      </c>
      <c r="AH39" s="0" t="n">
        <v>68.0020357347871</v>
      </c>
      <c r="AI39" s="0" t="n">
        <v>3.9836139795159</v>
      </c>
      <c r="AJ39" s="52" t="n">
        <v>13.634912478573</v>
      </c>
      <c r="AK39" s="32" t="n">
        <v>8.20209975</v>
      </c>
      <c r="AL39" s="32" t="n">
        <v>9.17782696595081</v>
      </c>
      <c r="AM39" s="32" t="n">
        <v>68.0020357347871</v>
      </c>
      <c r="AN39" s="32" t="n">
        <v>3.9836139795159</v>
      </c>
      <c r="AT39" s="52" t="n">
        <v>17.2040417225655</v>
      </c>
      <c r="AU39" s="32" t="n">
        <v>8</v>
      </c>
      <c r="AV39" s="32" t="n">
        <v>27.4675982269334</v>
      </c>
      <c r="AW39" s="32" t="n">
        <v>68.0016224983599</v>
      </c>
      <c r="AX39" s="32" t="n">
        <v>3.82238500207701</v>
      </c>
      <c r="BI39" s="52" t="n">
        <v>18.150533673133</v>
      </c>
      <c r="BJ39" s="32" t="n">
        <v>8</v>
      </c>
      <c r="BK39" s="32" t="n">
        <v>40.0837634643391</v>
      </c>
      <c r="BL39" s="32" t="n">
        <v>68.0016224983599</v>
      </c>
      <c r="BM39" s="32" t="n">
        <v>3.82238500207701</v>
      </c>
      <c r="BS39" s="52" t="n">
        <v>20.1551761867935</v>
      </c>
      <c r="BT39" s="32" t="n">
        <v>8.005249356</v>
      </c>
      <c r="BU39" s="32" t="n">
        <v>20.4629354049091</v>
      </c>
      <c r="BV39" s="32" t="n">
        <v>130.009325504884</v>
      </c>
      <c r="BW39" s="32" t="n">
        <v>0.00593973</v>
      </c>
      <c r="BX39" s="52" t="n">
        <v>20.8507301530752</v>
      </c>
      <c r="BY39" s="32" t="n">
        <v>8.005249356</v>
      </c>
      <c r="BZ39" s="32" t="n">
        <v>21.561028054183</v>
      </c>
      <c r="CA39" s="32" t="n">
        <v>68.0016224983599</v>
      </c>
      <c r="CB39" s="32" t="n">
        <v>3.82238500207701</v>
      </c>
      <c r="CC39" s="52" t="n">
        <v>20.3304844728077</v>
      </c>
      <c r="CD39" s="0" t="n">
        <v>8.20209975</v>
      </c>
      <c r="CE39" s="0" t="n">
        <v>58.3808088307361</v>
      </c>
      <c r="CF39" s="0" t="n">
        <v>68.0016224983599</v>
      </c>
      <c r="CG39" s="0" t="n">
        <v>3.82238500207701</v>
      </c>
      <c r="CH39" s="52" t="n">
        <v>21.0223682240001</v>
      </c>
      <c r="CI39" s="0" t="n">
        <v>8</v>
      </c>
      <c r="CJ39" s="0" t="n">
        <v>59.3521037594919</v>
      </c>
      <c r="CK39" s="0" t="n">
        <v>68.0016224983599</v>
      </c>
      <c r="CL39" s="0" t="n">
        <v>3.82238500207701</v>
      </c>
      <c r="CM39" s="52" t="n">
        <v>21.0812221589828</v>
      </c>
      <c r="CN39" s="0" t="n">
        <v>8.20209975</v>
      </c>
      <c r="CO39" s="0" t="n">
        <v>8.86636781068502</v>
      </c>
      <c r="CP39" s="0" t="n">
        <v>130.009325504884</v>
      </c>
      <c r="CQ39" s="0" t="n">
        <v>0.00593973</v>
      </c>
      <c r="CR39" s="52" t="n">
        <v>23.718898551609</v>
      </c>
      <c r="CS39" s="32" t="n">
        <v>8.20209975</v>
      </c>
      <c r="CT39" s="32" t="n">
        <v>50.9841723886733</v>
      </c>
      <c r="CU39" s="32" t="n">
        <v>130.009325504884</v>
      </c>
      <c r="CV39" s="32" t="n">
        <v>0.00593973</v>
      </c>
      <c r="CW39" s="52" t="n">
        <v>26.1161667841766</v>
      </c>
      <c r="CX39" s="32" t="n">
        <v>8</v>
      </c>
      <c r="CY39" s="32" t="n">
        <v>57.8217862674239</v>
      </c>
      <c r="CZ39" s="32" t="n">
        <v>68.0016224983599</v>
      </c>
      <c r="DA39" s="32" t="n">
        <v>3.82238500207701</v>
      </c>
      <c r="DB39" s="52" t="n">
        <v>26.0819272240921</v>
      </c>
      <c r="DC39" s="32" t="n">
        <v>8.005249356</v>
      </c>
      <c r="DD39" s="32" t="n">
        <v>30.3562209602478</v>
      </c>
      <c r="DE39" s="32" t="n">
        <v>68.0016224983599</v>
      </c>
      <c r="DF39" s="32" t="n">
        <v>3.82238500207701</v>
      </c>
      <c r="DG39" s="52" t="n">
        <v>27.1073126304103</v>
      </c>
      <c r="DH39" s="32" t="n">
        <v>8.20209975</v>
      </c>
      <c r="DI39" s="32" t="n">
        <v>32.9370695821276</v>
      </c>
      <c r="DJ39" s="32" t="n">
        <v>68.0016224983599</v>
      </c>
      <c r="DK39" s="32" t="n">
        <v>3.82238500207701</v>
      </c>
      <c r="DL39" s="52" t="n">
        <v>26.1161667841766</v>
      </c>
      <c r="DM39" s="32" t="n">
        <v>8</v>
      </c>
      <c r="DN39" s="32" t="n">
        <v>29.2850805664607</v>
      </c>
      <c r="DO39" s="32" t="n">
        <v>130.009325504884</v>
      </c>
      <c r="DP39" s="32" t="n">
        <v>0.00593973</v>
      </c>
      <c r="DQ39" s="0" t="n">
        <v>27.2102328284945</v>
      </c>
      <c r="DR39" s="0" t="n">
        <v>8.20209975</v>
      </c>
      <c r="DS39" s="0" t="n">
        <v>21.5060181173616</v>
      </c>
      <c r="DT39" s="0" t="n">
        <v>68.0016224983599</v>
      </c>
      <c r="DU39" s="0" t="n">
        <v>3.82238500207701</v>
      </c>
      <c r="EA39" s="52" t="n">
        <v>31.0478615350086</v>
      </c>
      <c r="EB39" s="32" t="n">
        <v>8.005249356</v>
      </c>
      <c r="EC39" s="32" t="n">
        <v>33.3073119958366</v>
      </c>
      <c r="ED39" s="32" t="n">
        <v>68.0016224983599</v>
      </c>
      <c r="EE39" s="32" t="n">
        <v>3.82238500207701</v>
      </c>
    </row>
    <row r="40" customFormat="false" ht="15" hidden="false" customHeight="false" outlineLevel="0" collapsed="false">
      <c r="Z40" s="52" t="n">
        <v>13.5594691800206</v>
      </c>
      <c r="AA40" s="32" t="n">
        <v>8.2</v>
      </c>
      <c r="AB40" s="32" t="n">
        <v>27.2572402044293</v>
      </c>
      <c r="AC40" s="32" t="n">
        <v>130.009325504884</v>
      </c>
      <c r="AD40" s="32" t="n">
        <v>0.00593973</v>
      </c>
      <c r="AE40" s="52" t="n">
        <v>13.6149226735475</v>
      </c>
      <c r="AF40" s="0" t="n">
        <v>8</v>
      </c>
      <c r="AG40" s="0" t="n">
        <v>24.0893695915926</v>
      </c>
      <c r="AH40" s="0" t="n">
        <v>68.0020357347871</v>
      </c>
      <c r="AI40" s="0" t="n">
        <v>3.9836139795159</v>
      </c>
      <c r="AJ40" s="52" t="n">
        <v>13.634912478573</v>
      </c>
      <c r="AK40" s="32" t="n">
        <v>8.20209975</v>
      </c>
      <c r="AL40" s="32" t="n">
        <v>9.17782696595081</v>
      </c>
      <c r="AM40" s="32" t="n">
        <v>68.0020357347871</v>
      </c>
      <c r="AN40" s="32" t="n">
        <v>3.9836139795159</v>
      </c>
      <c r="AT40" s="52" t="n">
        <v>17.2040417225655</v>
      </c>
      <c r="AU40" s="32" t="n">
        <v>8</v>
      </c>
      <c r="AV40" s="32" t="n">
        <v>27.4675982269334</v>
      </c>
      <c r="AW40" s="32" t="n">
        <v>68.0016224983599</v>
      </c>
      <c r="AX40" s="32" t="n">
        <v>3.82238500207701</v>
      </c>
      <c r="BI40" s="52" t="n">
        <v>18.150533673133</v>
      </c>
      <c r="BJ40" s="32" t="n">
        <v>8</v>
      </c>
      <c r="BK40" s="32" t="n">
        <v>40.0837634643391</v>
      </c>
      <c r="BL40" s="32" t="n">
        <v>68.0016224983599</v>
      </c>
      <c r="BM40" s="32" t="n">
        <v>3.82238500207701</v>
      </c>
      <c r="BS40" s="52" t="n">
        <v>20.1551761867935</v>
      </c>
      <c r="BT40" s="32" t="n">
        <v>8.005249356</v>
      </c>
      <c r="BU40" s="32" t="n">
        <v>20.4629354049091</v>
      </c>
      <c r="BV40" s="32" t="n">
        <v>130.009325504884</v>
      </c>
      <c r="BW40" s="32" t="n">
        <v>0.00593973</v>
      </c>
      <c r="BX40" s="52" t="n">
        <v>20.8507301530752</v>
      </c>
      <c r="BY40" s="32" t="n">
        <v>8.005249356</v>
      </c>
      <c r="BZ40" s="32" t="n">
        <v>21.561028054183</v>
      </c>
      <c r="CA40" s="32" t="n">
        <v>68.0016224983599</v>
      </c>
      <c r="CB40" s="32" t="n">
        <v>3.82238500207701</v>
      </c>
      <c r="CC40" s="52" t="n">
        <v>20.3304844728077</v>
      </c>
      <c r="CD40" s="0" t="n">
        <v>8.20209975</v>
      </c>
      <c r="CE40" s="0" t="n">
        <v>13.9277367589951</v>
      </c>
      <c r="CF40" s="0" t="n">
        <v>130.009325504884</v>
      </c>
      <c r="CG40" s="0" t="n">
        <v>0.00593973</v>
      </c>
      <c r="CH40" s="52" t="n">
        <v>21.0223682240001</v>
      </c>
      <c r="CI40" s="0" t="n">
        <v>8</v>
      </c>
      <c r="CJ40" s="0" t="n">
        <v>59.3521037594919</v>
      </c>
      <c r="CK40" s="0" t="n">
        <v>68.0016224983599</v>
      </c>
      <c r="CL40" s="0" t="n">
        <v>3.82238500207701</v>
      </c>
      <c r="CM40" s="52" t="n">
        <v>21.0812221589828</v>
      </c>
      <c r="CN40" s="0" t="n">
        <v>8.20209975</v>
      </c>
      <c r="CO40" s="0" t="n">
        <v>8.86636781068502</v>
      </c>
      <c r="CP40" s="0" t="n">
        <v>130.009325504884</v>
      </c>
      <c r="CQ40" s="0" t="n">
        <v>0.00593973</v>
      </c>
      <c r="CR40" s="52" t="n">
        <v>23.718898551609</v>
      </c>
      <c r="CS40" s="32" t="n">
        <v>8.20209975</v>
      </c>
      <c r="CT40" s="32" t="n">
        <v>50.9841723886733</v>
      </c>
      <c r="CU40" s="32" t="n">
        <v>130.009325504884</v>
      </c>
      <c r="CV40" s="32" t="n">
        <v>0.00593973</v>
      </c>
      <c r="CW40" s="52" t="n">
        <v>26.1161667841766</v>
      </c>
      <c r="CX40" s="32" t="n">
        <v>8</v>
      </c>
      <c r="CY40" s="32" t="n">
        <v>57.8217862674239</v>
      </c>
      <c r="CZ40" s="32" t="n">
        <v>68.0016224983599</v>
      </c>
      <c r="DA40" s="32" t="n">
        <v>3.82238500207701</v>
      </c>
      <c r="DB40" s="52" t="n">
        <v>26.0819272240921</v>
      </c>
      <c r="DC40" s="32" t="n">
        <v>8.005249356</v>
      </c>
      <c r="DD40" s="32" t="n">
        <v>30.3562209602478</v>
      </c>
      <c r="DE40" s="32" t="n">
        <v>68.0016224983599</v>
      </c>
      <c r="DF40" s="32" t="n">
        <v>3.82238500207701</v>
      </c>
      <c r="DG40" s="52" t="n">
        <v>27.1189383600413</v>
      </c>
      <c r="DH40" s="32" t="n">
        <v>8.2</v>
      </c>
      <c r="DI40" s="32" t="n">
        <v>204.42930153322</v>
      </c>
      <c r="DJ40" s="32" t="n">
        <v>68.0016224983599</v>
      </c>
      <c r="DK40" s="32" t="n">
        <v>3.82238500207701</v>
      </c>
      <c r="DL40" s="52" t="n">
        <v>27.1189383600413</v>
      </c>
      <c r="DM40" s="32" t="n">
        <v>8.2</v>
      </c>
      <c r="DN40" s="32" t="n">
        <v>54.5144804088586</v>
      </c>
      <c r="DO40" s="32" t="n">
        <v>130.009325504884</v>
      </c>
      <c r="DP40" s="32" t="n">
        <v>0.00593973</v>
      </c>
      <c r="DQ40" s="0" t="n">
        <v>27.2102328284945</v>
      </c>
      <c r="DR40" s="0" t="n">
        <v>8.20209975</v>
      </c>
      <c r="DS40" s="0" t="n">
        <v>21.5060181173616</v>
      </c>
      <c r="DT40" s="0" t="n">
        <v>68.0016224983599</v>
      </c>
      <c r="DU40" s="0" t="n">
        <v>3.82238500207701</v>
      </c>
      <c r="EA40" s="52" t="n">
        <v>31.0478615350086</v>
      </c>
      <c r="EB40" s="32" t="n">
        <v>8.005249356</v>
      </c>
      <c r="EC40" s="32" t="n">
        <v>55.6856622430393</v>
      </c>
      <c r="ED40" s="32" t="n">
        <v>68.0016224983599</v>
      </c>
      <c r="EE40" s="32" t="n">
        <v>3.82238500207701</v>
      </c>
    </row>
    <row r="41" customFormat="false" ht="15" hidden="false" customHeight="false" outlineLevel="0" collapsed="false">
      <c r="Z41" s="52" t="n">
        <v>13.6149226735475</v>
      </c>
      <c r="AA41" s="32" t="n">
        <v>8</v>
      </c>
      <c r="AB41" s="32" t="n">
        <v>35.650623885918</v>
      </c>
      <c r="AC41" s="32" t="n">
        <v>130.009325504884</v>
      </c>
      <c r="AD41" s="32" t="n">
        <v>0.00593973</v>
      </c>
      <c r="AE41" s="52" t="n">
        <v>13.5536563152052</v>
      </c>
      <c r="AF41" s="0" t="n">
        <v>8.20209975</v>
      </c>
      <c r="AG41" s="0" t="n">
        <v>20.5878367124449</v>
      </c>
      <c r="AH41" s="0" t="n">
        <v>68.0020357347871</v>
      </c>
      <c r="AI41" s="0" t="n">
        <v>3.9836139795159</v>
      </c>
      <c r="AJ41" s="52" t="n">
        <v>13.634912478573</v>
      </c>
      <c r="AK41" s="32" t="n">
        <v>8.20209975</v>
      </c>
      <c r="AL41" s="32" t="n">
        <v>9.17782696595081</v>
      </c>
      <c r="AM41" s="32" t="n">
        <v>68.0020357347871</v>
      </c>
      <c r="AN41" s="32" t="n">
        <v>3.9836139795159</v>
      </c>
      <c r="AT41" s="52" t="n">
        <v>17.2040417225655</v>
      </c>
      <c r="AU41" s="32" t="n">
        <v>8</v>
      </c>
      <c r="AV41" s="32" t="n">
        <v>77.5111954297142</v>
      </c>
      <c r="AW41" s="32" t="n">
        <v>130.009325504884</v>
      </c>
      <c r="AX41" s="32" t="n">
        <v>0.00593973</v>
      </c>
      <c r="BI41" s="52" t="n">
        <v>18.150533673133</v>
      </c>
      <c r="BJ41" s="32" t="n">
        <v>8</v>
      </c>
      <c r="BK41" s="32" t="n">
        <v>31.878502168448</v>
      </c>
      <c r="BL41" s="32" t="n">
        <v>130.009325504884</v>
      </c>
      <c r="BM41" s="32" t="n">
        <v>0.00593973</v>
      </c>
      <c r="BS41" s="52" t="n">
        <v>20.1551761867935</v>
      </c>
      <c r="BT41" s="32" t="n">
        <v>8.005249356</v>
      </c>
      <c r="BU41" s="32" t="n">
        <v>20.4629354049091</v>
      </c>
      <c r="BV41" s="32" t="n">
        <v>130.009325504884</v>
      </c>
      <c r="BW41" s="32" t="n">
        <v>0.00593973</v>
      </c>
      <c r="BX41" s="52" t="n">
        <v>20.8507301530752</v>
      </c>
      <c r="BY41" s="32" t="n">
        <v>8.005249356</v>
      </c>
      <c r="BZ41" s="32" t="n">
        <v>21.561028054183</v>
      </c>
      <c r="CA41" s="32" t="n">
        <v>68.0016224983599</v>
      </c>
      <c r="CB41" s="32" t="n">
        <v>3.82238500207701</v>
      </c>
      <c r="CC41" s="52" t="n">
        <v>20.3304844728077</v>
      </c>
      <c r="CD41" s="0" t="n">
        <v>8.20209975</v>
      </c>
      <c r="CE41" s="0" t="n">
        <v>10.99984806882</v>
      </c>
      <c r="CF41" s="0" t="n">
        <v>68.0020357347871</v>
      </c>
      <c r="CG41" s="0" t="n">
        <v>3.9836139795159</v>
      </c>
      <c r="CH41" s="52" t="n">
        <v>21.0223682240001</v>
      </c>
      <c r="CI41" s="0" t="n">
        <v>8</v>
      </c>
      <c r="CJ41" s="0" t="n">
        <v>40.0205233453053</v>
      </c>
      <c r="CK41" s="0" t="n">
        <v>68.0016224983599</v>
      </c>
      <c r="CL41" s="0" t="n">
        <v>3.82238500207701</v>
      </c>
      <c r="CM41" s="52" t="n">
        <v>21.0812221589828</v>
      </c>
      <c r="CN41" s="0" t="n">
        <v>8.20209975</v>
      </c>
      <c r="CO41" s="0" t="n">
        <v>8.86636781068502</v>
      </c>
      <c r="CP41" s="0" t="n">
        <v>130.009325504884</v>
      </c>
      <c r="CQ41" s="0" t="n">
        <v>0.00593973</v>
      </c>
      <c r="CR41" s="52" t="n">
        <v>23.718898551609</v>
      </c>
      <c r="CS41" s="32" t="n">
        <v>8.20209975</v>
      </c>
      <c r="CT41" s="32" t="n">
        <v>99.2533700794241</v>
      </c>
      <c r="CU41" s="32" t="n">
        <v>68.0016224983599</v>
      </c>
      <c r="CV41" s="32" t="n">
        <v>3.82238500207701</v>
      </c>
      <c r="CW41" s="52" t="n">
        <v>26.1161667841766</v>
      </c>
      <c r="CX41" s="32" t="n">
        <v>8</v>
      </c>
      <c r="CY41" s="32" t="n">
        <v>43.1182240578214</v>
      </c>
      <c r="CZ41" s="32" t="n">
        <v>68.0016224983599</v>
      </c>
      <c r="DA41" s="32" t="n">
        <v>3.82238500207701</v>
      </c>
      <c r="DB41" s="52" t="n">
        <v>26.0819272240921</v>
      </c>
      <c r="DC41" s="32" t="n">
        <v>8.005249356</v>
      </c>
      <c r="DD41" s="32" t="n">
        <v>22.8769941822787</v>
      </c>
      <c r="DE41" s="32" t="n">
        <v>68.0016224983599</v>
      </c>
      <c r="DF41" s="32" t="n">
        <v>3.82238500207701</v>
      </c>
      <c r="DG41" s="52" t="n">
        <v>27.1189383600413</v>
      </c>
      <c r="DH41" s="32" t="n">
        <v>8.2</v>
      </c>
      <c r="DI41" s="32" t="n">
        <v>13.6286201022147</v>
      </c>
      <c r="DJ41" s="32" t="n">
        <v>68.0016224983599</v>
      </c>
      <c r="DK41" s="32" t="n">
        <v>3.82238500207701</v>
      </c>
      <c r="DL41" s="52" t="n">
        <v>27.1189383600413</v>
      </c>
      <c r="DM41" s="32" t="n">
        <v>8.2</v>
      </c>
      <c r="DN41" s="32" t="n">
        <v>73.8216922203294</v>
      </c>
      <c r="DO41" s="32" t="n">
        <v>130.009325504884</v>
      </c>
      <c r="DP41" s="32" t="n">
        <v>0.00593973</v>
      </c>
      <c r="DQ41" s="0" t="n">
        <v>27.2102328284945</v>
      </c>
      <c r="DR41" s="0" t="n">
        <v>8.20209975</v>
      </c>
      <c r="DS41" s="0" t="n">
        <v>21.5060181173616</v>
      </c>
      <c r="DT41" s="0" t="n">
        <v>68.0016224983599</v>
      </c>
      <c r="DU41" s="0" t="n">
        <v>3.82238500207701</v>
      </c>
      <c r="EA41" s="52" t="n">
        <v>31.0478615350086</v>
      </c>
      <c r="EB41" s="32" t="n">
        <v>8.005249356</v>
      </c>
      <c r="EC41" s="32" t="n">
        <v>41.6341399947957</v>
      </c>
      <c r="ED41" s="32" t="n">
        <v>68.0016224983599</v>
      </c>
      <c r="EE41" s="32" t="n">
        <v>3.82238500207701</v>
      </c>
    </row>
    <row r="42" customFormat="false" ht="15" hidden="false" customHeight="false" outlineLevel="0" collapsed="false">
      <c r="Z42" s="52" t="n">
        <v>13.6149226735475</v>
      </c>
      <c r="AA42" s="32" t="n">
        <v>8</v>
      </c>
      <c r="AB42" s="32" t="n">
        <v>118.83541295306</v>
      </c>
      <c r="AC42" s="32" t="n">
        <v>130.009325504884</v>
      </c>
      <c r="AD42" s="32" t="n">
        <v>0.00593973</v>
      </c>
      <c r="AE42" s="52" t="n">
        <v>13.5536563152052</v>
      </c>
      <c r="AF42" s="0" t="n">
        <v>8.20209975</v>
      </c>
      <c r="AG42" s="0" t="n">
        <v>12.4117074940152</v>
      </c>
      <c r="AH42" s="0" t="n">
        <v>68.0020357347871</v>
      </c>
      <c r="AI42" s="0" t="n">
        <v>3.9836139795159</v>
      </c>
      <c r="AT42" s="52" t="n">
        <v>17.2040417225655</v>
      </c>
      <c r="AU42" s="32" t="n">
        <v>8</v>
      </c>
      <c r="AV42" s="32" t="n">
        <v>77.5111954297142</v>
      </c>
      <c r="AW42" s="32" t="n">
        <v>130.009325504884</v>
      </c>
      <c r="AX42" s="32" t="n">
        <v>0.00593973</v>
      </c>
      <c r="BI42" s="52" t="n">
        <v>18.150533673133</v>
      </c>
      <c r="BJ42" s="32" t="n">
        <v>8</v>
      </c>
      <c r="BK42" s="32" t="n">
        <v>40.0837634643391</v>
      </c>
      <c r="BL42" s="32" t="n">
        <v>68.0016224983599</v>
      </c>
      <c r="BM42" s="32" t="n">
        <v>3.82238500207701</v>
      </c>
      <c r="BS42" s="52" t="n">
        <v>20.1551761867935</v>
      </c>
      <c r="BT42" s="32" t="n">
        <v>8.005249356</v>
      </c>
      <c r="BU42" s="32" t="n">
        <v>20.4629354049091</v>
      </c>
      <c r="BV42" s="32" t="n">
        <v>130.009325504884</v>
      </c>
      <c r="BW42" s="32" t="n">
        <v>0.00593973</v>
      </c>
      <c r="BX42" s="52" t="n">
        <v>20.8507301530752</v>
      </c>
      <c r="BY42" s="32" t="n">
        <v>8.005249356</v>
      </c>
      <c r="BZ42" s="32" t="n">
        <v>21.561028054183</v>
      </c>
      <c r="CA42" s="32" t="n">
        <v>68.0016224983599</v>
      </c>
      <c r="CB42" s="32" t="n">
        <v>3.82238500207701</v>
      </c>
      <c r="CH42" s="52" t="n">
        <v>21.0223682240001</v>
      </c>
      <c r="CI42" s="0" t="n">
        <v>8</v>
      </c>
      <c r="CJ42" s="0" t="n">
        <v>20.0102616726526</v>
      </c>
      <c r="CK42" s="0" t="n">
        <v>68.0016224983599</v>
      </c>
      <c r="CL42" s="0" t="n">
        <v>3.82238500207701</v>
      </c>
      <c r="CM42" s="52" t="n">
        <v>21.0812221589828</v>
      </c>
      <c r="CN42" s="0" t="n">
        <v>8.20209975</v>
      </c>
      <c r="CO42" s="0" t="n">
        <v>8.86636781068502</v>
      </c>
      <c r="CP42" s="0" t="n">
        <v>130.009325504884</v>
      </c>
      <c r="CQ42" s="0" t="n">
        <v>0.00593973</v>
      </c>
      <c r="CR42" s="52" t="n">
        <v>23.718898551609</v>
      </c>
      <c r="CS42" s="32" t="n">
        <v>8.20209975</v>
      </c>
      <c r="CT42" s="32" t="n">
        <v>50.9841723886733</v>
      </c>
      <c r="CU42" s="32" t="n">
        <v>130.009325504884</v>
      </c>
      <c r="CV42" s="32" t="n">
        <v>0.00593973</v>
      </c>
      <c r="CW42" s="52" t="n">
        <v>26.1161667841766</v>
      </c>
      <c r="CX42" s="32" t="n">
        <v>8</v>
      </c>
      <c r="CY42" s="32" t="n">
        <v>43.1182240578214</v>
      </c>
      <c r="CZ42" s="32" t="n">
        <v>68.0016224983599</v>
      </c>
      <c r="DA42" s="32" t="n">
        <v>3.82238500207701</v>
      </c>
      <c r="DB42" s="52" t="n">
        <v>26.0819272240921</v>
      </c>
      <c r="DC42" s="32" t="n">
        <v>8.005249356</v>
      </c>
      <c r="DD42" s="32" t="n">
        <v>22.8769941822787</v>
      </c>
      <c r="DE42" s="32" t="n">
        <v>68.0016224983599</v>
      </c>
      <c r="DF42" s="32" t="n">
        <v>3.82238500207701</v>
      </c>
      <c r="DG42" s="52" t="n">
        <v>26.421836405832</v>
      </c>
      <c r="DH42" s="32" t="n">
        <v>8.20209975</v>
      </c>
      <c r="DI42" s="32" t="n">
        <v>33.7592668535938</v>
      </c>
      <c r="DJ42" s="32" t="n">
        <v>68.0016224983599</v>
      </c>
      <c r="DK42" s="32" t="n">
        <v>3.82238500207701</v>
      </c>
      <c r="DL42" s="52" t="n">
        <v>26.1161667841766</v>
      </c>
      <c r="DM42" s="32" t="n">
        <v>8</v>
      </c>
      <c r="DN42" s="32" t="n">
        <v>37.1708828084667</v>
      </c>
      <c r="DO42" s="32" t="n">
        <v>130.009325504884</v>
      </c>
      <c r="DP42" s="32" t="n">
        <v>0.00593973</v>
      </c>
      <c r="DQ42" s="0" t="n">
        <v>27.2102328284945</v>
      </c>
      <c r="DR42" s="0" t="n">
        <v>8.20209975</v>
      </c>
      <c r="DS42" s="0" t="n">
        <v>21.5060181173616</v>
      </c>
      <c r="DT42" s="0" t="n">
        <v>68.0016224983599</v>
      </c>
      <c r="DU42" s="0" t="n">
        <v>3.82238500207701</v>
      </c>
      <c r="EA42" s="52" t="n">
        <v>31.0478615350086</v>
      </c>
      <c r="EB42" s="32" t="n">
        <v>8.005249356</v>
      </c>
      <c r="EC42" s="32" t="n">
        <v>78.064012490242</v>
      </c>
      <c r="ED42" s="32" t="n">
        <v>68.0016224983599</v>
      </c>
      <c r="EE42" s="32" t="n">
        <v>3.82238500207701</v>
      </c>
    </row>
    <row r="43" customFormat="false" ht="15" hidden="false" customHeight="false" outlineLevel="0" collapsed="false">
      <c r="Z43" s="52" t="n">
        <v>13.6149226735475</v>
      </c>
      <c r="AA43" s="32" t="n">
        <v>8</v>
      </c>
      <c r="AB43" s="32" t="n">
        <v>5.54486036838978</v>
      </c>
      <c r="AC43" s="32" t="n">
        <v>68.0016224983599</v>
      </c>
      <c r="AD43" s="32" t="n">
        <v>3.82238500207701</v>
      </c>
      <c r="AE43" s="52" t="n">
        <v>13.6149226735475</v>
      </c>
      <c r="AF43" s="0" t="n">
        <v>8</v>
      </c>
      <c r="AG43" s="0" t="n">
        <v>17.2853149695836</v>
      </c>
      <c r="AH43" s="0" t="n">
        <v>68.0020357347871</v>
      </c>
      <c r="AI43" s="0" t="n">
        <v>3.9836139795159</v>
      </c>
      <c r="AT43" s="52" t="n">
        <v>17.2040417225655</v>
      </c>
      <c r="AU43" s="32" t="n">
        <v>8</v>
      </c>
      <c r="AV43" s="32" t="n">
        <v>27.4675982269334</v>
      </c>
      <c r="AW43" s="32" t="n">
        <v>68.0016224983599</v>
      </c>
      <c r="AX43" s="32" t="n">
        <v>3.82238500207701</v>
      </c>
      <c r="BI43" s="52" t="n">
        <v>18.150533673133</v>
      </c>
      <c r="BJ43" s="32" t="n">
        <v>8</v>
      </c>
      <c r="BK43" s="32" t="n">
        <v>40.0837634643391</v>
      </c>
      <c r="BL43" s="32" t="n">
        <v>68.0016224983599</v>
      </c>
      <c r="BM43" s="32" t="n">
        <v>3.82238500207701</v>
      </c>
      <c r="BS43" s="52" t="n">
        <v>20.1551761867935</v>
      </c>
      <c r="BT43" s="32" t="n">
        <v>8.005249356</v>
      </c>
      <c r="BU43" s="32" t="n">
        <v>20.4629354049091</v>
      </c>
      <c r="BV43" s="32" t="n">
        <v>130.009325504884</v>
      </c>
      <c r="BW43" s="32" t="n">
        <v>0.00593973</v>
      </c>
      <c r="BX43" s="52" t="n">
        <v>20.1551761867935</v>
      </c>
      <c r="BY43" s="32" t="n">
        <v>8.005249356</v>
      </c>
      <c r="BZ43" s="32" t="n">
        <v>21.2446988463728</v>
      </c>
      <c r="CA43" s="32" t="n">
        <v>68.0016224983599</v>
      </c>
      <c r="CB43" s="32" t="n">
        <v>3.82238500207701</v>
      </c>
      <c r="CH43" s="52" t="n">
        <v>21.0223682240001</v>
      </c>
      <c r="CI43" s="0" t="n">
        <v>8</v>
      </c>
      <c r="CJ43" s="0" t="n">
        <v>59.3521037594919</v>
      </c>
      <c r="CK43" s="0" t="n">
        <v>68.0016224983599</v>
      </c>
      <c r="CL43" s="0" t="n">
        <v>3.82238500207701</v>
      </c>
      <c r="CM43" s="52" t="n">
        <v>21.0812221589828</v>
      </c>
      <c r="CN43" s="0" t="n">
        <v>8.20209975</v>
      </c>
      <c r="CO43" s="0" t="n">
        <v>8.86636781068502</v>
      </c>
      <c r="CP43" s="0" t="n">
        <v>130.009325504884</v>
      </c>
      <c r="CQ43" s="0" t="n">
        <v>0.00593973</v>
      </c>
      <c r="CR43" s="52" t="n">
        <v>23.718898551609</v>
      </c>
      <c r="CS43" s="32" t="n">
        <v>8.20209975</v>
      </c>
      <c r="CT43" s="32" t="n">
        <v>50.9841723886733</v>
      </c>
      <c r="CU43" s="32" t="n">
        <v>130.009325504884</v>
      </c>
      <c r="CV43" s="32" t="n">
        <v>0.00593973</v>
      </c>
      <c r="CW43" s="52" t="n">
        <v>26.1161667841766</v>
      </c>
      <c r="CX43" s="32" t="n">
        <v>8</v>
      </c>
      <c r="CY43" s="32" t="n">
        <v>21.0635002581311</v>
      </c>
      <c r="CZ43" s="32" t="n">
        <v>68.0016224983599</v>
      </c>
      <c r="DA43" s="32" t="n">
        <v>3.82238500207701</v>
      </c>
      <c r="DB43" s="52" t="n">
        <v>26.0819272240921</v>
      </c>
      <c r="DC43" s="32" t="n">
        <v>8.005249356</v>
      </c>
      <c r="DD43" s="32" t="n">
        <v>29.2397660818713</v>
      </c>
      <c r="DE43" s="32" t="n">
        <v>68.0016224983599</v>
      </c>
      <c r="DF43" s="32" t="n">
        <v>3.82238500207701</v>
      </c>
      <c r="DG43" s="52" t="n">
        <v>26.421836405832</v>
      </c>
      <c r="DH43" s="32" t="n">
        <v>8.20209975</v>
      </c>
      <c r="DI43" s="32" t="n">
        <v>33.7592668535938</v>
      </c>
      <c r="DJ43" s="32" t="n">
        <v>68.0016224983599</v>
      </c>
      <c r="DK43" s="32" t="n">
        <v>3.82238500207701</v>
      </c>
      <c r="DL43" s="52" t="n">
        <v>26.1161667841766</v>
      </c>
      <c r="DM43" s="32" t="n">
        <v>8</v>
      </c>
      <c r="DN43" s="32" t="n">
        <v>37.1708828084667</v>
      </c>
      <c r="DO43" s="32" t="n">
        <v>130.009325504884</v>
      </c>
      <c r="DP43" s="32" t="n">
        <v>0.00593973</v>
      </c>
      <c r="DQ43" s="0" t="n">
        <v>27.2102328284945</v>
      </c>
      <c r="DR43" s="0" t="n">
        <v>8.20209975</v>
      </c>
      <c r="DS43" s="0" t="n">
        <v>21.5060181173616</v>
      </c>
      <c r="DT43" s="0" t="n">
        <v>68.0016224983599</v>
      </c>
      <c r="DU43" s="0" t="n">
        <v>3.82238500207701</v>
      </c>
      <c r="EA43" s="52" t="n">
        <v>31.0478615350086</v>
      </c>
      <c r="EB43" s="32" t="n">
        <v>8.005249356</v>
      </c>
      <c r="EC43" s="32" t="n">
        <v>78.064012490242</v>
      </c>
      <c r="ED43" s="32" t="n">
        <v>68.0016224983599</v>
      </c>
      <c r="EE43" s="32" t="n">
        <v>3.82238500207701</v>
      </c>
    </row>
    <row r="44" customFormat="false" ht="15" hidden="false" customHeight="false" outlineLevel="0" collapsed="false">
      <c r="Z44" s="52" t="n">
        <v>13.6149226735475</v>
      </c>
      <c r="AA44" s="32" t="n">
        <v>8</v>
      </c>
      <c r="AB44" s="32" t="n">
        <v>59.41770647653</v>
      </c>
      <c r="AC44" s="32" t="n">
        <v>130.009325504884</v>
      </c>
      <c r="AD44" s="32" t="n">
        <v>0.00593973</v>
      </c>
      <c r="AE44" s="52" t="n">
        <v>13.6149226735475</v>
      </c>
      <c r="AF44" s="0" t="n">
        <v>8</v>
      </c>
      <c r="AG44" s="0" t="n">
        <v>11.4081996434938</v>
      </c>
      <c r="AH44" s="0" t="n">
        <v>68.0020357347871</v>
      </c>
      <c r="AI44" s="0" t="n">
        <v>3.9836139795159</v>
      </c>
      <c r="AT44" s="52" t="n">
        <v>17.2040417225655</v>
      </c>
      <c r="AU44" s="32" t="n">
        <v>8</v>
      </c>
      <c r="AV44" s="32" t="n">
        <v>27.4675982269334</v>
      </c>
      <c r="AW44" s="32" t="n">
        <v>68.0016224983599</v>
      </c>
      <c r="AX44" s="32" t="n">
        <v>3.82238500207701</v>
      </c>
      <c r="BI44" s="52" t="n">
        <v>18.150533673133</v>
      </c>
      <c r="BJ44" s="32" t="n">
        <v>8</v>
      </c>
      <c r="BK44" s="32" t="n">
        <v>31.878502168448</v>
      </c>
      <c r="BL44" s="32" t="n">
        <v>130.009325504884</v>
      </c>
      <c r="BM44" s="32" t="n">
        <v>0.00593973</v>
      </c>
      <c r="BS44" s="52" t="n">
        <v>20.1551761867935</v>
      </c>
      <c r="BT44" s="32" t="n">
        <v>8.005249356</v>
      </c>
      <c r="BU44" s="32" t="n">
        <v>20.4629354049091</v>
      </c>
      <c r="BV44" s="32" t="n">
        <v>130.009325504884</v>
      </c>
      <c r="BW44" s="32" t="n">
        <v>0.00593973</v>
      </c>
      <c r="BX44" s="52" t="n">
        <v>20.1551761867935</v>
      </c>
      <c r="BY44" s="32" t="n">
        <v>8.005249356</v>
      </c>
      <c r="BZ44" s="32" t="n">
        <v>21.2446988463728</v>
      </c>
      <c r="CA44" s="32" t="n">
        <v>68.0016224983599</v>
      </c>
      <c r="CB44" s="32" t="n">
        <v>3.82238500207701</v>
      </c>
      <c r="CH44" s="52" t="n">
        <v>21.0223682240001</v>
      </c>
      <c r="CI44" s="0" t="n">
        <v>8</v>
      </c>
      <c r="CJ44" s="0" t="n">
        <v>59.3521037594919</v>
      </c>
      <c r="CK44" s="0" t="n">
        <v>68.0016224983599</v>
      </c>
      <c r="CL44" s="0" t="n">
        <v>3.82238500207701</v>
      </c>
      <c r="CM44" s="52" t="n">
        <v>21.0812221589828</v>
      </c>
      <c r="CN44" s="0" t="n">
        <v>8.20209975</v>
      </c>
      <c r="CO44" s="0" t="n">
        <v>8.86636781068502</v>
      </c>
      <c r="CP44" s="0" t="n">
        <v>130.009325504884</v>
      </c>
      <c r="CQ44" s="0" t="n">
        <v>0.00593973</v>
      </c>
      <c r="CR44" s="52" t="n">
        <v>23.718898551609</v>
      </c>
      <c r="CS44" s="32" t="n">
        <v>8.20209975</v>
      </c>
      <c r="CT44" s="32" t="n">
        <v>99.2533700794241</v>
      </c>
      <c r="CU44" s="32" t="n">
        <v>68.0016224983599</v>
      </c>
      <c r="CV44" s="32" t="n">
        <v>3.82238500207701</v>
      </c>
      <c r="CW44" s="52" t="n">
        <v>26.1161667841766</v>
      </c>
      <c r="CX44" s="32" t="n">
        <v>8</v>
      </c>
      <c r="CY44" s="32" t="n">
        <v>95.0637109558184</v>
      </c>
      <c r="CZ44" s="32" t="n">
        <v>68.0016224983599</v>
      </c>
      <c r="DA44" s="32" t="n">
        <v>3.82238500207701</v>
      </c>
      <c r="DB44" s="52" t="n">
        <v>26.0819272240921</v>
      </c>
      <c r="DC44" s="32" t="n">
        <v>8.005249356</v>
      </c>
      <c r="DD44" s="32" t="n">
        <v>10.9594740467224</v>
      </c>
      <c r="DE44" s="32" t="n">
        <v>68.0016224983599</v>
      </c>
      <c r="DF44" s="32" t="n">
        <v>3.82238500207701</v>
      </c>
      <c r="DG44" s="52" t="n">
        <v>26.421836405832</v>
      </c>
      <c r="DH44" s="32" t="n">
        <v>8.20209975</v>
      </c>
      <c r="DI44" s="32" t="n">
        <v>33.7592668535938</v>
      </c>
      <c r="DJ44" s="32" t="n">
        <v>68.0016224983599</v>
      </c>
      <c r="DK44" s="32" t="n">
        <v>3.82238500207701</v>
      </c>
      <c r="DL44" s="52" t="n">
        <v>26.1161667841766</v>
      </c>
      <c r="DM44" s="32" t="n">
        <v>8</v>
      </c>
      <c r="DN44" s="32" t="n">
        <v>182.764506969541</v>
      </c>
      <c r="DO44" s="32" t="n">
        <v>130.009325504884</v>
      </c>
      <c r="DP44" s="32" t="n">
        <v>0.00593973</v>
      </c>
      <c r="DQ44" s="0" t="n">
        <v>27.2102328284945</v>
      </c>
      <c r="DR44" s="0" t="n">
        <v>8.20209975</v>
      </c>
      <c r="DS44" s="0" t="n">
        <v>21.5060181173616</v>
      </c>
      <c r="DT44" s="0" t="n">
        <v>68.0016224983599</v>
      </c>
      <c r="DU44" s="0" t="n">
        <v>3.82238500207701</v>
      </c>
      <c r="EA44" s="52" t="n">
        <v>31.0478615350086</v>
      </c>
      <c r="EB44" s="32" t="n">
        <v>8.005249356</v>
      </c>
      <c r="EC44" s="32" t="n">
        <v>21.3573309343143</v>
      </c>
      <c r="ED44" s="32" t="n">
        <v>68.0016224983599</v>
      </c>
      <c r="EE44" s="32" t="n">
        <v>3.82238500207701</v>
      </c>
    </row>
    <row r="45" customFormat="false" ht="15" hidden="false" customHeight="false" outlineLevel="0" collapsed="false">
      <c r="Z45" s="52" t="n">
        <v>13.5594691800206</v>
      </c>
      <c r="AA45" s="32" t="n">
        <v>8.2</v>
      </c>
      <c r="AB45" s="32" t="n">
        <v>63.2853833049404</v>
      </c>
      <c r="AC45" s="32" t="n">
        <v>130.009325504884</v>
      </c>
      <c r="AD45" s="32" t="n">
        <v>0.00593973</v>
      </c>
      <c r="AE45" s="52" t="n">
        <v>13.6149226735475</v>
      </c>
      <c r="AF45" s="0" t="n">
        <v>8</v>
      </c>
      <c r="AG45" s="0" t="n">
        <v>11.883541295306</v>
      </c>
      <c r="AH45" s="0" t="n">
        <v>68.0020357347871</v>
      </c>
      <c r="AI45" s="0" t="n">
        <v>3.9836139795159</v>
      </c>
      <c r="AT45" s="52" t="n">
        <v>17.2040417225655</v>
      </c>
      <c r="AU45" s="32" t="n">
        <v>8</v>
      </c>
      <c r="AV45" s="32" t="n">
        <v>77.5111954297142</v>
      </c>
      <c r="AW45" s="32" t="n">
        <v>130.009325504884</v>
      </c>
      <c r="AX45" s="32" t="n">
        <v>0.00593973</v>
      </c>
      <c r="BI45" s="52" t="n">
        <v>18.150533673133</v>
      </c>
      <c r="BJ45" s="32" t="n">
        <v>8</v>
      </c>
      <c r="BK45" s="32" t="n">
        <v>40.0837634643391</v>
      </c>
      <c r="BL45" s="32" t="n">
        <v>68.0016224983599</v>
      </c>
      <c r="BM45" s="32" t="n">
        <v>3.82238500207701</v>
      </c>
      <c r="BS45" s="52" t="n">
        <v>20.1551761867935</v>
      </c>
      <c r="BT45" s="32" t="n">
        <v>8.005249356</v>
      </c>
      <c r="BU45" s="32" t="n">
        <v>20.4629354049091</v>
      </c>
      <c r="BV45" s="32" t="n">
        <v>130.009325504884</v>
      </c>
      <c r="BW45" s="32" t="n">
        <v>0.00593973</v>
      </c>
      <c r="BX45" s="52" t="n">
        <v>20.1551761867935</v>
      </c>
      <c r="BY45" s="32" t="n">
        <v>8.005249356</v>
      </c>
      <c r="BZ45" s="32" t="n">
        <v>21.2446988463728</v>
      </c>
      <c r="CA45" s="32" t="n">
        <v>68.0016224983599</v>
      </c>
      <c r="CB45" s="32" t="n">
        <v>3.82238500207701</v>
      </c>
      <c r="CH45" s="52" t="n">
        <v>21.0223682240001</v>
      </c>
      <c r="CI45" s="0" t="n">
        <v>8</v>
      </c>
      <c r="CJ45" s="0" t="n">
        <v>29.2961289626168</v>
      </c>
      <c r="CK45" s="0" t="n">
        <v>68.0016224983599</v>
      </c>
      <c r="CL45" s="0" t="n">
        <v>3.82238500207701</v>
      </c>
      <c r="CM45" s="52" t="n">
        <v>21.0812221589828</v>
      </c>
      <c r="CN45" s="0" t="n">
        <v>8.20209975</v>
      </c>
      <c r="CO45" s="0" t="n">
        <v>8.86636781068502</v>
      </c>
      <c r="CP45" s="0" t="n">
        <v>130.009325504884</v>
      </c>
      <c r="CQ45" s="0" t="n">
        <v>0.00593973</v>
      </c>
      <c r="CR45" s="52" t="n">
        <v>23.718898551609</v>
      </c>
      <c r="CS45" s="32" t="n">
        <v>8.20209975</v>
      </c>
      <c r="CT45" s="32" t="n">
        <v>50.9841723886733</v>
      </c>
      <c r="CU45" s="32" t="n">
        <v>130.009325504884</v>
      </c>
      <c r="CV45" s="32" t="n">
        <v>0.00593973</v>
      </c>
      <c r="CW45" s="52" t="n">
        <v>26.1161667841766</v>
      </c>
      <c r="CX45" s="32" t="n">
        <v>8</v>
      </c>
      <c r="CY45" s="32" t="n">
        <v>74.3417656169334</v>
      </c>
      <c r="CZ45" s="32" t="n">
        <v>68.0016224983599</v>
      </c>
      <c r="DA45" s="32" t="n">
        <v>3.82238500207701</v>
      </c>
      <c r="DB45" s="52" t="n">
        <v>26.0819272240921</v>
      </c>
      <c r="DC45" s="32" t="n">
        <v>8.005249356</v>
      </c>
      <c r="DD45" s="32" t="n">
        <v>12.559683428448</v>
      </c>
      <c r="DE45" s="32" t="n">
        <v>68.0016224983599</v>
      </c>
      <c r="DF45" s="32" t="n">
        <v>3.82238500207701</v>
      </c>
      <c r="DG45" s="52" t="n">
        <v>26.421836405832</v>
      </c>
      <c r="DH45" s="32" t="n">
        <v>8.20209975</v>
      </c>
      <c r="DI45" s="32" t="n">
        <v>33.7592668535938</v>
      </c>
      <c r="DJ45" s="32" t="n">
        <v>68.0016224983599</v>
      </c>
      <c r="DK45" s="32" t="n">
        <v>3.82238500207701</v>
      </c>
      <c r="DL45" s="52" t="n">
        <v>27.1189383600413</v>
      </c>
      <c r="DM45" s="32" t="n">
        <v>8.2</v>
      </c>
      <c r="DN45" s="32" t="n">
        <v>20.1803538389418</v>
      </c>
      <c r="DO45" s="32" t="n">
        <v>130.009325504884</v>
      </c>
      <c r="DP45" s="32" t="n">
        <v>0.00593973</v>
      </c>
      <c r="DQ45" s="0" t="n">
        <v>27.2102328284945</v>
      </c>
      <c r="DR45" s="0" t="n">
        <v>8.20209975</v>
      </c>
      <c r="DS45" s="0" t="n">
        <v>21.5060181173616</v>
      </c>
      <c r="DT45" s="0" t="n">
        <v>68.0016224983599</v>
      </c>
      <c r="DU45" s="0" t="n">
        <v>3.82238500207701</v>
      </c>
      <c r="EA45" s="52" t="n">
        <v>33.9014962353247</v>
      </c>
      <c r="EB45" s="32" t="n">
        <v>8.2</v>
      </c>
      <c r="EC45" s="32" t="n">
        <v>73.9076421995442</v>
      </c>
      <c r="ED45" s="32" t="n">
        <v>68.0016224983599</v>
      </c>
      <c r="EE45" s="32" t="n">
        <v>3.82238500207701</v>
      </c>
    </row>
    <row r="46" customFormat="false" ht="15" hidden="false" customHeight="false" outlineLevel="0" collapsed="false">
      <c r="Z46" s="52" t="n">
        <v>13.6149226735475</v>
      </c>
      <c r="AA46" s="32" t="n">
        <v>8</v>
      </c>
      <c r="AB46" s="32" t="n">
        <v>47.534165181224</v>
      </c>
      <c r="AC46" s="32" t="n">
        <v>68.0016224983599</v>
      </c>
      <c r="AD46" s="32" t="n">
        <v>3.82238500207701</v>
      </c>
      <c r="AE46" s="52" t="n">
        <v>13.6149226735475</v>
      </c>
      <c r="AF46" s="0" t="n">
        <v>8</v>
      </c>
      <c r="AG46" s="0" t="n">
        <v>7.1301247771836</v>
      </c>
      <c r="AH46" s="0" t="n">
        <v>68.0020357347871</v>
      </c>
      <c r="AI46" s="0" t="n">
        <v>3.9836139795159</v>
      </c>
      <c r="AT46" s="52" t="n">
        <v>17.2040417225655</v>
      </c>
      <c r="AU46" s="32" t="n">
        <v>8</v>
      </c>
      <c r="AV46" s="32" t="n">
        <v>77.5111954297142</v>
      </c>
      <c r="AW46" s="32" t="n">
        <v>130.009325504884</v>
      </c>
      <c r="AX46" s="32" t="n">
        <v>0.00593973</v>
      </c>
      <c r="BI46" s="52" t="n">
        <v>18.150533673133</v>
      </c>
      <c r="BJ46" s="32" t="n">
        <v>8</v>
      </c>
      <c r="BK46" s="32" t="n">
        <v>40.0837634643391</v>
      </c>
      <c r="BL46" s="32" t="n">
        <v>68.0016224983599</v>
      </c>
      <c r="BM46" s="32" t="n">
        <v>3.82238500207701</v>
      </c>
      <c r="BS46" s="52" t="n">
        <v>20.1551761867935</v>
      </c>
      <c r="BT46" s="32" t="n">
        <v>8.005249356</v>
      </c>
      <c r="BU46" s="32" t="n">
        <v>20.4629354049091</v>
      </c>
      <c r="BV46" s="32" t="n">
        <v>130.009325504884</v>
      </c>
      <c r="BW46" s="32" t="n">
        <v>0.00593973</v>
      </c>
      <c r="BX46" s="52" t="n">
        <v>20.1551761867935</v>
      </c>
      <c r="BY46" s="32" t="n">
        <v>8.005249356</v>
      </c>
      <c r="BZ46" s="32" t="n">
        <v>21.2446988463728</v>
      </c>
      <c r="CA46" s="32" t="n">
        <v>68.0016224983599</v>
      </c>
      <c r="CB46" s="32" t="n">
        <v>3.82238500207701</v>
      </c>
      <c r="CH46" s="52" t="n">
        <v>21.0223682240001</v>
      </c>
      <c r="CI46" s="0" t="n">
        <v>8</v>
      </c>
      <c r="CJ46" s="0" t="n">
        <v>29.2961289626168</v>
      </c>
      <c r="CK46" s="0" t="n">
        <v>68.0016224983599</v>
      </c>
      <c r="CL46" s="0" t="n">
        <v>3.82238500207701</v>
      </c>
      <c r="CM46" s="52"/>
      <c r="CR46" s="52" t="n">
        <v>23.718898551609</v>
      </c>
      <c r="CS46" s="32" t="n">
        <v>8.20209975</v>
      </c>
      <c r="CT46" s="32" t="n">
        <v>50.9841723886733</v>
      </c>
      <c r="CU46" s="32" t="n">
        <v>130.009325504884</v>
      </c>
      <c r="CV46" s="32" t="n">
        <v>0.00593973</v>
      </c>
      <c r="CW46" s="52" t="n">
        <v>26.1161667841766</v>
      </c>
      <c r="CX46" s="32" t="n">
        <v>8</v>
      </c>
      <c r="CY46" s="32" t="n">
        <v>19.0718017797865</v>
      </c>
      <c r="CZ46" s="32" t="n">
        <v>68.0016224983599</v>
      </c>
      <c r="DA46" s="32" t="n">
        <v>3.82238500207701</v>
      </c>
      <c r="DB46" s="52" t="n">
        <v>26.0819272240921</v>
      </c>
      <c r="DC46" s="32" t="n">
        <v>8.005249356</v>
      </c>
      <c r="DD46" s="32" t="n">
        <v>5.51414506028108</v>
      </c>
      <c r="DE46" s="32" t="n">
        <v>68.0016224983599</v>
      </c>
      <c r="DF46" s="32" t="n">
        <v>3.82238500207701</v>
      </c>
      <c r="DG46" s="52" t="n">
        <v>26.421836405832</v>
      </c>
      <c r="DH46" s="32" t="n">
        <v>8.20209975</v>
      </c>
      <c r="DI46" s="32" t="n">
        <v>33.7592668535938</v>
      </c>
      <c r="DJ46" s="32" t="n">
        <v>68.0016224983599</v>
      </c>
      <c r="DK46" s="32" t="n">
        <v>3.82238500207701</v>
      </c>
      <c r="DL46" s="52" t="n">
        <v>27.1189383600413</v>
      </c>
      <c r="DM46" s="32" t="n">
        <v>8.2</v>
      </c>
      <c r="DN46" s="32" t="n">
        <v>20.1803538389418</v>
      </c>
      <c r="DO46" s="32" t="n">
        <v>130.009325504884</v>
      </c>
      <c r="DP46" s="32" t="n">
        <v>0.00593973</v>
      </c>
      <c r="DQ46" s="0" t="n">
        <v>27.2102328284945</v>
      </c>
      <c r="DR46" s="0" t="n">
        <v>8.20209975</v>
      </c>
      <c r="DS46" s="0" t="n">
        <v>21.5060181173616</v>
      </c>
      <c r="DT46" s="0" t="n">
        <v>68.0016224983599</v>
      </c>
      <c r="DU46" s="0" t="n">
        <v>3.82238500207701</v>
      </c>
      <c r="EA46" s="52" t="n">
        <v>33.9014962353247</v>
      </c>
      <c r="EB46" s="32" t="n">
        <v>8.2</v>
      </c>
      <c r="EC46" s="32" t="n">
        <v>35.1122387870857</v>
      </c>
      <c r="ED46" s="32" t="n">
        <v>130.009325504884</v>
      </c>
      <c r="EE46" s="32" t="n">
        <v>0.00593973</v>
      </c>
    </row>
    <row r="47" customFormat="false" ht="15" hidden="false" customHeight="false" outlineLevel="0" collapsed="false">
      <c r="Z47" s="52" t="n">
        <v>13.6122261152838</v>
      </c>
      <c r="AA47" s="32" t="n">
        <v>8</v>
      </c>
      <c r="AB47" s="32" t="n">
        <v>43.8193264659271</v>
      </c>
      <c r="AC47" s="32" t="n">
        <v>68.0016224983599</v>
      </c>
      <c r="AD47" s="32" t="n">
        <v>3.82238500207701</v>
      </c>
      <c r="AE47" s="52" t="n">
        <v>13.5536563152052</v>
      </c>
      <c r="AF47" s="0" t="n">
        <v>8.20209975</v>
      </c>
      <c r="AG47" s="0" t="n">
        <v>5.49443192524201</v>
      </c>
      <c r="AH47" s="0" t="n">
        <v>68.0020357347871</v>
      </c>
      <c r="AI47" s="0" t="n">
        <v>3.9836139795159</v>
      </c>
      <c r="AT47" s="52" t="n">
        <v>17.2040417225655</v>
      </c>
      <c r="AU47" s="32" t="n">
        <v>8</v>
      </c>
      <c r="AV47" s="32" t="n">
        <v>27.4675982269334</v>
      </c>
      <c r="AW47" s="32" t="n">
        <v>68.0016224983599</v>
      </c>
      <c r="AX47" s="32" t="n">
        <v>3.82238500207701</v>
      </c>
      <c r="BI47" s="52" t="n">
        <v>18.150533673133</v>
      </c>
      <c r="BJ47" s="32" t="n">
        <v>8</v>
      </c>
      <c r="BK47" s="32" t="n">
        <v>31.878502168448</v>
      </c>
      <c r="BL47" s="32" t="n">
        <v>130.009325504884</v>
      </c>
      <c r="BM47" s="32" t="n">
        <v>0.00593973</v>
      </c>
      <c r="BS47" s="52" t="n">
        <v>20.1551761867935</v>
      </c>
      <c r="BT47" s="32" t="n">
        <v>8.005249356</v>
      </c>
      <c r="BU47" s="32" t="n">
        <v>20.4629354049091</v>
      </c>
      <c r="BV47" s="32" t="n">
        <v>130.009325504884</v>
      </c>
      <c r="BW47" s="32" t="n">
        <v>0.00593973</v>
      </c>
      <c r="BX47" s="52" t="n">
        <v>20.1551761867935</v>
      </c>
      <c r="BY47" s="32" t="n">
        <v>8.005249356</v>
      </c>
      <c r="BZ47" s="32" t="n">
        <v>21.2446988463728</v>
      </c>
      <c r="CA47" s="32" t="n">
        <v>68.0016224983599</v>
      </c>
      <c r="CB47" s="32" t="n">
        <v>3.82238500207701</v>
      </c>
      <c r="CH47" s="52" t="n">
        <v>21.0223682240001</v>
      </c>
      <c r="CI47" s="0" t="n">
        <v>8</v>
      </c>
      <c r="CJ47" s="0" t="n">
        <v>29.2961289626168</v>
      </c>
      <c r="CK47" s="0" t="n">
        <v>68.0016224983599</v>
      </c>
      <c r="CL47" s="0" t="n">
        <v>3.82238500207701</v>
      </c>
      <c r="CM47" s="52"/>
      <c r="CR47" s="52" t="n">
        <v>22.9374797694946</v>
      </c>
      <c r="CS47" s="32" t="n">
        <v>8.20209975</v>
      </c>
      <c r="CT47" s="32" t="n">
        <v>32.3946878920983</v>
      </c>
      <c r="CU47" s="32" t="n">
        <v>68.0016224983599</v>
      </c>
      <c r="CV47" s="32" t="n">
        <v>3.82238500207701</v>
      </c>
      <c r="CW47" s="52" t="n">
        <v>26.1161667841766</v>
      </c>
      <c r="CX47" s="32" t="n">
        <v>8</v>
      </c>
      <c r="CY47" s="32" t="n">
        <v>19.0718017797865</v>
      </c>
      <c r="CZ47" s="32" t="n">
        <v>68.0016224983599</v>
      </c>
      <c r="DA47" s="32" t="n">
        <v>3.82238500207701</v>
      </c>
      <c r="DB47" s="52" t="n">
        <v>26.0819272240921</v>
      </c>
      <c r="DC47" s="32" t="n">
        <v>8.005249356</v>
      </c>
      <c r="DD47" s="32" t="n">
        <v>22.30252968508</v>
      </c>
      <c r="DE47" s="32" t="n">
        <v>68.0016224983599</v>
      </c>
      <c r="DF47" s="32" t="n">
        <v>3.82238500207701</v>
      </c>
      <c r="DG47" s="52" t="n">
        <v>25.9761652689135</v>
      </c>
      <c r="DH47" s="32" t="n">
        <v>8.20209975</v>
      </c>
      <c r="DI47" s="32" t="n">
        <v>45.6922765602992</v>
      </c>
      <c r="DJ47" s="32" t="n">
        <v>68.0016224983599</v>
      </c>
      <c r="DK47" s="32" t="n">
        <v>3.82238500207701</v>
      </c>
      <c r="DL47" s="52" t="n">
        <v>27.1189383600413</v>
      </c>
      <c r="DM47" s="32" t="n">
        <v>8.2</v>
      </c>
      <c r="DN47" s="32" t="n">
        <v>22.7143668370244</v>
      </c>
      <c r="DO47" s="32" t="n">
        <v>130.009325504884</v>
      </c>
      <c r="DP47" s="32" t="n">
        <v>0.00593973</v>
      </c>
      <c r="DQ47" s="0" t="n">
        <v>27.2102328284945</v>
      </c>
      <c r="DR47" s="0" t="n">
        <v>8.20209975</v>
      </c>
      <c r="DS47" s="0" t="n">
        <v>21.5060181173616</v>
      </c>
      <c r="DT47" s="0" t="n">
        <v>68.0016224983599</v>
      </c>
      <c r="DU47" s="0" t="n">
        <v>3.82238500207701</v>
      </c>
      <c r="EA47" s="52" t="n">
        <v>33.9014962353247</v>
      </c>
      <c r="EB47" s="32" t="n">
        <v>8.2</v>
      </c>
      <c r="EC47" s="32" t="n">
        <v>19.0784791726602</v>
      </c>
      <c r="ED47" s="32" t="n">
        <v>68.0016224983599</v>
      </c>
      <c r="EE47" s="32" t="n">
        <v>3.82238500207701</v>
      </c>
    </row>
    <row r="48" customFormat="false" ht="15" hidden="false" customHeight="false" outlineLevel="0" collapsed="false">
      <c r="Z48" s="52" t="n">
        <v>13.5605984941299</v>
      </c>
      <c r="AA48" s="32" t="n">
        <v>8.2</v>
      </c>
      <c r="AB48" s="32" t="n">
        <v>22.7437729963811</v>
      </c>
      <c r="AC48" s="32" t="n">
        <v>130.009325504884</v>
      </c>
      <c r="AD48" s="32" t="n">
        <v>0.00593973</v>
      </c>
      <c r="AE48" s="52" t="n">
        <v>13.5536563152052</v>
      </c>
      <c r="AF48" s="0" t="n">
        <v>8.20209975</v>
      </c>
      <c r="AG48" s="0" t="n">
        <v>5.49443192524201</v>
      </c>
      <c r="AH48" s="0" t="n">
        <v>68.0020357347871</v>
      </c>
      <c r="AI48" s="0" t="n">
        <v>3.9836139795159</v>
      </c>
      <c r="AT48" s="52" t="n">
        <v>17.2040417225655</v>
      </c>
      <c r="AU48" s="32" t="n">
        <v>8</v>
      </c>
      <c r="AV48" s="32" t="n">
        <v>27.4675982269334</v>
      </c>
      <c r="AW48" s="32" t="n">
        <v>68.0016224983599</v>
      </c>
      <c r="AX48" s="32" t="n">
        <v>3.82238500207701</v>
      </c>
      <c r="BI48" s="52" t="n">
        <v>18.150533673133</v>
      </c>
      <c r="BJ48" s="32" t="n">
        <v>8</v>
      </c>
      <c r="BK48" s="32" t="n">
        <v>40.0837634643391</v>
      </c>
      <c r="BL48" s="32" t="n">
        <v>68.0016224983599</v>
      </c>
      <c r="BM48" s="32" t="n">
        <v>3.82238500207701</v>
      </c>
      <c r="BS48" s="52" t="n">
        <v>20.1551761867935</v>
      </c>
      <c r="BT48" s="32" t="n">
        <v>8.005249356</v>
      </c>
      <c r="BU48" s="32" t="n">
        <v>20.4629354049091</v>
      </c>
      <c r="BV48" s="32" t="n">
        <v>130.009325504884</v>
      </c>
      <c r="BW48" s="32" t="n">
        <v>0.00593973</v>
      </c>
      <c r="BX48" s="52" t="n">
        <v>20.1551761867935</v>
      </c>
      <c r="BY48" s="32" t="n">
        <v>8.005249356</v>
      </c>
      <c r="BZ48" s="32" t="n">
        <v>21.2446988463728</v>
      </c>
      <c r="CA48" s="32" t="n">
        <v>68.0016224983599</v>
      </c>
      <c r="CB48" s="32" t="n">
        <v>3.82238500207701</v>
      </c>
      <c r="CH48" s="52" t="n">
        <v>21.0223682240001</v>
      </c>
      <c r="CI48" s="0" t="n">
        <v>8</v>
      </c>
      <c r="CJ48" s="0" t="n">
        <v>29.2961289626168</v>
      </c>
      <c r="CK48" s="0" t="n">
        <v>68.0016224983599</v>
      </c>
      <c r="CL48" s="0" t="n">
        <v>3.82238500207701</v>
      </c>
      <c r="CM48" s="52"/>
      <c r="CR48" s="52" t="n">
        <v>22.9374797694946</v>
      </c>
      <c r="CS48" s="32" t="n">
        <v>8.20209975</v>
      </c>
      <c r="CT48" s="32" t="n">
        <v>32.3946878920983</v>
      </c>
      <c r="CU48" s="32" t="n">
        <v>68.0016224983599</v>
      </c>
      <c r="CV48" s="32" t="n">
        <v>3.82238500207701</v>
      </c>
      <c r="CW48" s="52" t="n">
        <v>26.1161667841766</v>
      </c>
      <c r="CX48" s="32" t="n">
        <v>8</v>
      </c>
      <c r="CY48" s="32" t="n">
        <v>32.7978275684047</v>
      </c>
      <c r="CZ48" s="32" t="n">
        <v>68.0016224983599</v>
      </c>
      <c r="DA48" s="32" t="n">
        <v>3.82238500207701</v>
      </c>
      <c r="DB48" s="52" t="n">
        <v>26.0819272240921</v>
      </c>
      <c r="DC48" s="32" t="n">
        <v>8.005249356</v>
      </c>
      <c r="DD48" s="32" t="n">
        <v>26.4922508822996</v>
      </c>
      <c r="DE48" s="32" t="n">
        <v>68.0016224983599</v>
      </c>
      <c r="DF48" s="32" t="n">
        <v>3.82238500207701</v>
      </c>
      <c r="DG48" s="52" t="n">
        <v>25.9761652689135</v>
      </c>
      <c r="DH48" s="32" t="n">
        <v>8.20209975</v>
      </c>
      <c r="DI48" s="32" t="n">
        <v>45.6922765602992</v>
      </c>
      <c r="DJ48" s="32" t="n">
        <v>68.0016224983599</v>
      </c>
      <c r="DK48" s="32" t="n">
        <v>3.82238500207701</v>
      </c>
      <c r="DL48" s="52" t="n">
        <v>26.1161667841766</v>
      </c>
      <c r="DM48" s="32" t="n">
        <v>8</v>
      </c>
      <c r="DN48" s="32" t="n">
        <v>31.2854930304595</v>
      </c>
      <c r="DO48" s="32" t="n">
        <v>130.009325504884</v>
      </c>
      <c r="DP48" s="32" t="n">
        <v>0.00593973</v>
      </c>
      <c r="DQ48" s="0" t="n">
        <v>27.2102328284945</v>
      </c>
      <c r="DR48" s="0" t="n">
        <v>8.20209975</v>
      </c>
      <c r="DS48" s="0" t="n">
        <v>21.5060181173616</v>
      </c>
      <c r="DT48" s="0" t="n">
        <v>68.0016224983599</v>
      </c>
      <c r="DU48" s="0" t="n">
        <v>3.82238500207701</v>
      </c>
      <c r="EA48" s="52" t="n">
        <v>33.9014962353247</v>
      </c>
      <c r="EB48" s="32" t="n">
        <v>8.2</v>
      </c>
      <c r="EC48" s="32" t="n">
        <v>19.0784791726602</v>
      </c>
      <c r="ED48" s="32" t="n">
        <v>68.0016224983599</v>
      </c>
      <c r="EE48" s="32" t="n">
        <v>3.82238500207701</v>
      </c>
    </row>
    <row r="49" customFormat="false" ht="15" hidden="false" customHeight="false" outlineLevel="0" collapsed="false">
      <c r="Z49" s="52" t="n">
        <v>13.6122261152838</v>
      </c>
      <c r="AA49" s="32" t="n">
        <v>8</v>
      </c>
      <c r="AB49" s="32" t="n">
        <v>47.5435816164818</v>
      </c>
      <c r="AC49" s="32" t="n">
        <v>130.009325504884</v>
      </c>
      <c r="AD49" s="32" t="n">
        <v>0.00593973</v>
      </c>
      <c r="AE49" s="52" t="n">
        <v>13.5536563152052</v>
      </c>
      <c r="AF49" s="0" t="n">
        <v>8.20209975</v>
      </c>
      <c r="AG49" s="0" t="n">
        <v>5.49443192524201</v>
      </c>
      <c r="AH49" s="0" t="n">
        <v>68.0020357347871</v>
      </c>
      <c r="AI49" s="0" t="n">
        <v>3.9836139795159</v>
      </c>
      <c r="AT49" s="52" t="n">
        <v>17.2040417225655</v>
      </c>
      <c r="AU49" s="32" t="n">
        <v>8</v>
      </c>
      <c r="AV49" s="32" t="n">
        <v>77.5111954297142</v>
      </c>
      <c r="AW49" s="32" t="n">
        <v>130.009325504884</v>
      </c>
      <c r="AX49" s="32" t="n">
        <v>0.00593973</v>
      </c>
      <c r="BI49" s="52" t="n">
        <v>18.150533673133</v>
      </c>
      <c r="BJ49" s="32" t="n">
        <v>8</v>
      </c>
      <c r="BK49" s="32" t="n">
        <v>40.0837634643391</v>
      </c>
      <c r="BL49" s="32" t="n">
        <v>68.0016224983599</v>
      </c>
      <c r="BM49" s="32" t="n">
        <v>3.82238500207701</v>
      </c>
      <c r="BS49" s="52" t="n">
        <v>20.1551761867935</v>
      </c>
      <c r="BT49" s="32" t="n">
        <v>8.005249356</v>
      </c>
      <c r="BU49" s="32" t="n">
        <v>20.4629354049091</v>
      </c>
      <c r="BV49" s="32" t="n">
        <v>130.009325504884</v>
      </c>
      <c r="BW49" s="32" t="n">
        <v>0.00593973</v>
      </c>
      <c r="BX49" s="52" t="n">
        <v>20.1551761867935</v>
      </c>
      <c r="BY49" s="32" t="n">
        <v>8.005249356</v>
      </c>
      <c r="BZ49" s="32" t="n">
        <v>21.2446988463728</v>
      </c>
      <c r="CA49" s="32" t="n">
        <v>68.0016224983599</v>
      </c>
      <c r="CB49" s="32" t="n">
        <v>3.82238500207701</v>
      </c>
      <c r="CH49" s="52" t="n">
        <v>21.0223682240001</v>
      </c>
      <c r="CI49" s="0" t="n">
        <v>8</v>
      </c>
      <c r="CJ49" s="0" t="n">
        <v>29.2961289626168</v>
      </c>
      <c r="CK49" s="0" t="n">
        <v>68.0016224983599</v>
      </c>
      <c r="CL49" s="0" t="n">
        <v>3.82238500207701</v>
      </c>
      <c r="CM49" s="52"/>
      <c r="CR49" s="52" t="n">
        <v>22.9374797694946</v>
      </c>
      <c r="CS49" s="32" t="n">
        <v>8.20209975</v>
      </c>
      <c r="CT49" s="32" t="n">
        <v>32.3946878920983</v>
      </c>
      <c r="CU49" s="32" t="n">
        <v>68.0016224983599</v>
      </c>
      <c r="CV49" s="32" t="n">
        <v>3.82238500207701</v>
      </c>
      <c r="CW49" s="52" t="n">
        <v>26.1161667841766</v>
      </c>
      <c r="CX49" s="32" t="n">
        <v>8</v>
      </c>
      <c r="CY49" s="32" t="n">
        <v>95.0637109558184</v>
      </c>
      <c r="CZ49" s="32" t="n">
        <v>68.0016224983599</v>
      </c>
      <c r="DA49" s="32" t="n">
        <v>3.82238500207701</v>
      </c>
      <c r="DB49" s="52" t="n">
        <v>26.0819272240921</v>
      </c>
      <c r="DC49" s="32" t="n">
        <v>8.005249356</v>
      </c>
      <c r="DD49" s="32" t="n">
        <v>26.4922508822996</v>
      </c>
      <c r="DE49" s="32" t="n">
        <v>68.0016224983599</v>
      </c>
      <c r="DF49" s="32" t="n">
        <v>3.82238500207701</v>
      </c>
      <c r="DG49" s="52" t="n">
        <v>25.9761652689135</v>
      </c>
      <c r="DH49" s="32" t="n">
        <v>8.20209975</v>
      </c>
      <c r="DI49" s="32" t="n">
        <v>45.6922765602992</v>
      </c>
      <c r="DJ49" s="32" t="n">
        <v>68.0016224983599</v>
      </c>
      <c r="DK49" s="32" t="n">
        <v>3.82238500207701</v>
      </c>
      <c r="DL49" s="52" t="n">
        <v>26.1161667841766</v>
      </c>
      <c r="DM49" s="32" t="n">
        <v>8</v>
      </c>
      <c r="DN49" s="32" t="n">
        <v>38.4099122354156</v>
      </c>
      <c r="DO49" s="32" t="n">
        <v>130.009325504884</v>
      </c>
      <c r="DP49" s="32" t="n">
        <v>0.00593973</v>
      </c>
      <c r="DQ49" s="0" t="n">
        <v>27.2102328284945</v>
      </c>
      <c r="DR49" s="0" t="n">
        <v>8.20209975</v>
      </c>
      <c r="DS49" s="0" t="n">
        <v>21.5060181173616</v>
      </c>
      <c r="DT49" s="0" t="n">
        <v>68.0016224983599</v>
      </c>
      <c r="DU49" s="0" t="n">
        <v>3.82238500207701</v>
      </c>
      <c r="EA49" s="52" t="n">
        <v>33.9014962353247</v>
      </c>
      <c r="EB49" s="32" t="n">
        <v>8.2</v>
      </c>
      <c r="EC49" s="32" t="n">
        <v>16.3529821479945</v>
      </c>
      <c r="ED49" s="32" t="n">
        <v>130.009325504884</v>
      </c>
      <c r="EE49" s="32" t="n">
        <v>0.00593973</v>
      </c>
    </row>
    <row r="50" customFormat="false" ht="15" hidden="false" customHeight="false" outlineLevel="0" collapsed="false">
      <c r="Z50" s="52" t="n">
        <v>12.404168013135</v>
      </c>
      <c r="AA50" s="32" t="n">
        <v>8</v>
      </c>
      <c r="AB50" s="32" t="n">
        <v>52.1739130434783</v>
      </c>
      <c r="AC50" s="32" t="n">
        <v>130.009325504884</v>
      </c>
      <c r="AD50" s="32" t="n">
        <v>0.00593973</v>
      </c>
      <c r="AE50" s="52" t="n">
        <v>13.5536563152052</v>
      </c>
      <c r="AF50" s="0" t="n">
        <v>8.20209975</v>
      </c>
      <c r="AG50" s="0" t="n">
        <v>5.49443192524201</v>
      </c>
      <c r="AH50" s="0" t="n">
        <v>68.0020357347871</v>
      </c>
      <c r="AI50" s="0" t="n">
        <v>3.9836139795159</v>
      </c>
      <c r="AT50" s="52" t="n">
        <v>17.2040417225655</v>
      </c>
      <c r="AU50" s="32" t="n">
        <v>8</v>
      </c>
      <c r="AV50" s="32" t="n">
        <v>77.5111954297142</v>
      </c>
      <c r="AW50" s="32" t="n">
        <v>130.009325504884</v>
      </c>
      <c r="AX50" s="32" t="n">
        <v>0.00593973</v>
      </c>
      <c r="BI50" s="52" t="n">
        <v>18.150533673133</v>
      </c>
      <c r="BJ50" s="32" t="n">
        <v>8</v>
      </c>
      <c r="BK50" s="32" t="n">
        <v>31.878502168448</v>
      </c>
      <c r="BL50" s="32" t="n">
        <v>130.009325504884</v>
      </c>
      <c r="BM50" s="32" t="n">
        <v>0.00593973</v>
      </c>
      <c r="BX50" s="52" t="n">
        <v>20.1551761867935</v>
      </c>
      <c r="BY50" s="32" t="n">
        <v>8.005249356</v>
      </c>
      <c r="BZ50" s="32" t="n">
        <v>21.2446988463728</v>
      </c>
      <c r="CA50" s="32" t="n">
        <v>68.0016224983599</v>
      </c>
      <c r="CB50" s="32" t="n">
        <v>3.82238500207701</v>
      </c>
      <c r="CH50" s="52" t="n">
        <v>21.0223682240001</v>
      </c>
      <c r="CI50" s="0" t="n">
        <v>8</v>
      </c>
      <c r="CJ50" s="0" t="n">
        <v>29.2961289626168</v>
      </c>
      <c r="CK50" s="0" t="n">
        <v>68.0016224983599</v>
      </c>
      <c r="CL50" s="0" t="n">
        <v>3.82238500207701</v>
      </c>
      <c r="CM50" s="52"/>
      <c r="CR50" s="52" t="n">
        <v>22.9374797694946</v>
      </c>
      <c r="CS50" s="32" t="n">
        <v>8.20209975</v>
      </c>
      <c r="CT50" s="32" t="n">
        <v>32.3946878920983</v>
      </c>
      <c r="CU50" s="32" t="n">
        <v>68.0016224983599</v>
      </c>
      <c r="CV50" s="32" t="n">
        <v>3.82238500207701</v>
      </c>
      <c r="CW50" s="52" t="n">
        <v>26.1161667841766</v>
      </c>
      <c r="CX50" s="32" t="n">
        <v>8</v>
      </c>
      <c r="CY50" s="32" t="n">
        <v>53.6908621579763</v>
      </c>
      <c r="CZ50" s="32" t="n">
        <v>68.0016224983599</v>
      </c>
      <c r="DA50" s="32" t="n">
        <v>3.82238500207701</v>
      </c>
      <c r="DB50" s="52" t="n">
        <v>26.0819272240921</v>
      </c>
      <c r="DC50" s="32" t="n">
        <v>8.005249356</v>
      </c>
      <c r="DD50" s="32" t="n">
        <v>72.521011874032</v>
      </c>
      <c r="DE50" s="32" t="n">
        <v>68.0016224983599</v>
      </c>
      <c r="DF50" s="32" t="n">
        <v>3.82238500207701</v>
      </c>
      <c r="DG50" s="52" t="n">
        <v>25.9761652689135</v>
      </c>
      <c r="DH50" s="32" t="n">
        <v>8.20209975</v>
      </c>
      <c r="DI50" s="32" t="n">
        <v>45.6922765602992</v>
      </c>
      <c r="DJ50" s="32" t="n">
        <v>68.0016224983599</v>
      </c>
      <c r="DK50" s="32" t="n">
        <v>3.82238500207701</v>
      </c>
      <c r="DL50" s="52" t="n">
        <v>26.1161667841766</v>
      </c>
      <c r="DM50" s="32" t="n">
        <v>8</v>
      </c>
      <c r="DN50" s="32" t="n">
        <v>38.4099122354156</v>
      </c>
      <c r="DO50" s="32" t="n">
        <v>130.009325504884</v>
      </c>
      <c r="DP50" s="32" t="n">
        <v>0.00593973</v>
      </c>
      <c r="DQ50" s="0" t="n">
        <v>27.2102328284945</v>
      </c>
      <c r="DR50" s="0" t="n">
        <v>8.20209975</v>
      </c>
      <c r="DS50" s="0" t="n">
        <v>21.5060181173616</v>
      </c>
      <c r="DT50" s="0" t="n">
        <v>68.0016224983599</v>
      </c>
      <c r="DU50" s="0" t="n">
        <v>3.82238500207701</v>
      </c>
      <c r="EA50" s="52" t="n">
        <v>33.9014962353247</v>
      </c>
      <c r="EB50" s="32" t="n">
        <v>8.2</v>
      </c>
      <c r="EC50" s="32" t="n">
        <v>43.607952394652</v>
      </c>
      <c r="ED50" s="32" t="n">
        <v>68.0016224983599</v>
      </c>
      <c r="EE50" s="32" t="n">
        <v>3.82238500207701</v>
      </c>
    </row>
    <row r="51" customFormat="false" ht="15" hidden="false" customHeight="false" outlineLevel="0" collapsed="false">
      <c r="Z51" s="52" t="n">
        <v>13.6149226735475</v>
      </c>
      <c r="AA51" s="32" t="n">
        <v>8</v>
      </c>
      <c r="AB51" s="32" t="n">
        <v>36.1259655377302</v>
      </c>
      <c r="AC51" s="32" t="n">
        <v>68.0016224983599</v>
      </c>
      <c r="AD51" s="32" t="n">
        <v>3.82238500207701</v>
      </c>
      <c r="AE51" s="52" t="n">
        <v>13.5536563152052</v>
      </c>
      <c r="AF51" s="0" t="n">
        <v>8.20209975</v>
      </c>
      <c r="AG51" s="0" t="n">
        <v>5.49443192524201</v>
      </c>
      <c r="AH51" s="0" t="n">
        <v>68.0020357347871</v>
      </c>
      <c r="AI51" s="0" t="n">
        <v>3.9836139795159</v>
      </c>
      <c r="AT51" s="52" t="n">
        <v>17.2040417225655</v>
      </c>
      <c r="AU51" s="32" t="n">
        <v>8</v>
      </c>
      <c r="AV51" s="32" t="n">
        <v>27.4675982269334</v>
      </c>
      <c r="AW51" s="32" t="n">
        <v>68.0016224983599</v>
      </c>
      <c r="AX51" s="32" t="n">
        <v>3.82238500207701</v>
      </c>
      <c r="BI51" s="52" t="n">
        <v>18.150533673133</v>
      </c>
      <c r="BJ51" s="32" t="n">
        <v>8</v>
      </c>
      <c r="BK51" s="32" t="n">
        <v>40.0837634643391</v>
      </c>
      <c r="BL51" s="32" t="n">
        <v>68.0016224983599</v>
      </c>
      <c r="BM51" s="32" t="n">
        <v>3.82238500207701</v>
      </c>
      <c r="BX51" s="52" t="n">
        <v>20.1551761867935</v>
      </c>
      <c r="BY51" s="32" t="n">
        <v>8.005249356</v>
      </c>
      <c r="BZ51" s="32" t="n">
        <v>21.2446988463728</v>
      </c>
      <c r="CA51" s="32" t="n">
        <v>68.0016224983599</v>
      </c>
      <c r="CB51" s="32" t="n">
        <v>3.82238500207701</v>
      </c>
      <c r="CH51" s="52" t="n">
        <v>21.0223682240001</v>
      </c>
      <c r="CI51" s="0" t="n">
        <v>8</v>
      </c>
      <c r="CJ51" s="0" t="n">
        <v>29.2961289626168</v>
      </c>
      <c r="CK51" s="0" t="n">
        <v>68.0016224983599</v>
      </c>
      <c r="CL51" s="0" t="n">
        <v>3.82238500207701</v>
      </c>
      <c r="CM51" s="52"/>
      <c r="CR51" s="52" t="n">
        <v>22.9374797694946</v>
      </c>
      <c r="CS51" s="32" t="n">
        <v>8.20209975</v>
      </c>
      <c r="CT51" s="32" t="n">
        <v>32.3946878920983</v>
      </c>
      <c r="CU51" s="32" t="n">
        <v>68.0016224983599</v>
      </c>
      <c r="CV51" s="32" t="n">
        <v>3.82238500207701</v>
      </c>
      <c r="CW51" s="52" t="n">
        <v>26.1161667841766</v>
      </c>
      <c r="CX51" s="32" t="n">
        <v>8</v>
      </c>
      <c r="CY51" s="32" t="n">
        <v>24.7805885389778</v>
      </c>
      <c r="CZ51" s="32" t="n">
        <v>68.0016224983599</v>
      </c>
      <c r="DA51" s="32" t="n">
        <v>3.82238500207701</v>
      </c>
      <c r="DB51" s="52" t="n">
        <v>26.0819272240921</v>
      </c>
      <c r="DC51" s="32" t="n">
        <v>8.005249356</v>
      </c>
      <c r="DD51" s="32" t="n">
        <v>51.1442122180377</v>
      </c>
      <c r="DE51" s="32" t="n">
        <v>68.0016224983599</v>
      </c>
      <c r="DF51" s="32" t="n">
        <v>3.82238500207701</v>
      </c>
      <c r="DG51" s="52" t="n">
        <v>25.9761652689135</v>
      </c>
      <c r="DH51" s="32" t="n">
        <v>8.20209975</v>
      </c>
      <c r="DI51" s="32" t="n">
        <v>45.6922765602992</v>
      </c>
      <c r="DJ51" s="32" t="n">
        <v>68.0016224983599</v>
      </c>
      <c r="DK51" s="32" t="n">
        <v>3.82238500207701</v>
      </c>
      <c r="DL51" s="52" t="n">
        <v>26.1161667841766</v>
      </c>
      <c r="DM51" s="32" t="n">
        <v>8</v>
      </c>
      <c r="DN51" s="32" t="n">
        <v>3.71708828084667</v>
      </c>
      <c r="DO51" s="32" t="n">
        <v>68.0020357347871</v>
      </c>
      <c r="DP51" s="32" t="n">
        <v>3.9836139795159</v>
      </c>
      <c r="DQ51" s="0" t="n">
        <v>27.2102328284945</v>
      </c>
      <c r="DR51" s="0" t="n">
        <v>8.20209975</v>
      </c>
      <c r="DS51" s="0" t="n">
        <v>21.5060181173616</v>
      </c>
      <c r="DT51" s="0" t="n">
        <v>68.0016224983599</v>
      </c>
      <c r="DU51" s="0" t="n">
        <v>3.82238500207701</v>
      </c>
      <c r="EA51" s="52" t="n">
        <v>33.9014962353247</v>
      </c>
      <c r="EB51" s="32" t="n">
        <v>8.2</v>
      </c>
      <c r="EC51" s="32" t="n">
        <v>43.607952394652</v>
      </c>
      <c r="ED51" s="32" t="n">
        <v>68.0016224983599</v>
      </c>
      <c r="EE51" s="32" t="n">
        <v>3.82238500207701</v>
      </c>
    </row>
    <row r="52" customFormat="false" ht="15" hidden="false" customHeight="false" outlineLevel="0" collapsed="false">
      <c r="Z52" s="52" t="n">
        <v>13.6122261152838</v>
      </c>
      <c r="AA52" s="32" t="n">
        <v>8</v>
      </c>
      <c r="AB52" s="32" t="n">
        <v>26.746735340729</v>
      </c>
      <c r="AC52" s="32" t="n">
        <v>68.0016224983599</v>
      </c>
      <c r="AD52" s="32" t="n">
        <v>3.82238500207701</v>
      </c>
      <c r="AE52" s="52" t="n">
        <v>13.5536563152052</v>
      </c>
      <c r="AF52" s="0" t="n">
        <v>8.20209975</v>
      </c>
      <c r="AG52" s="0" t="n">
        <v>5.49443192524201</v>
      </c>
      <c r="AH52" s="0" t="n">
        <v>68.0020357347871</v>
      </c>
      <c r="AI52" s="0" t="n">
        <v>3.9836139795159</v>
      </c>
      <c r="AT52" s="52" t="n">
        <v>17.2040417225655</v>
      </c>
      <c r="AU52" s="32" t="n">
        <v>8</v>
      </c>
      <c r="AV52" s="32" t="n">
        <v>27.4675982269334</v>
      </c>
      <c r="AW52" s="32" t="n">
        <v>68.0016224983599</v>
      </c>
      <c r="AX52" s="32" t="n">
        <v>3.82238500207701</v>
      </c>
      <c r="BI52" s="52" t="n">
        <v>18.150533673133</v>
      </c>
      <c r="BJ52" s="32" t="n">
        <v>8</v>
      </c>
      <c r="BK52" s="32" t="n">
        <v>40.0837634643391</v>
      </c>
      <c r="BL52" s="32" t="n">
        <v>68.0016224983599</v>
      </c>
      <c r="BM52" s="32" t="n">
        <v>3.82238500207701</v>
      </c>
      <c r="BX52" s="52" t="n">
        <v>20.1551761867935</v>
      </c>
      <c r="BY52" s="32" t="n">
        <v>8.005249356</v>
      </c>
      <c r="BZ52" s="32" t="n">
        <v>21.2446988463728</v>
      </c>
      <c r="CA52" s="32" t="n">
        <v>68.0016224983599</v>
      </c>
      <c r="CB52" s="32" t="n">
        <v>3.82238500207701</v>
      </c>
      <c r="CH52" s="52" t="n">
        <v>21.0223682240001</v>
      </c>
      <c r="CI52" s="0" t="n">
        <v>8</v>
      </c>
      <c r="CJ52" s="0" t="n">
        <v>29.2961289626168</v>
      </c>
      <c r="CK52" s="0" t="n">
        <v>68.0016224983599</v>
      </c>
      <c r="CL52" s="0" t="n">
        <v>3.82238500207701</v>
      </c>
      <c r="CM52" s="52"/>
      <c r="CR52" s="52" t="n">
        <v>22.9374797694946</v>
      </c>
      <c r="CS52" s="32" t="n">
        <v>8.20209975</v>
      </c>
      <c r="CT52" s="32" t="n">
        <v>32.3946878920983</v>
      </c>
      <c r="CU52" s="32" t="n">
        <v>68.0016224983599</v>
      </c>
      <c r="CV52" s="32" t="n">
        <v>3.82238500207701</v>
      </c>
      <c r="CW52" s="52" t="n">
        <v>26.1161667841766</v>
      </c>
      <c r="CX52" s="32" t="n">
        <v>8</v>
      </c>
      <c r="CY52" s="32" t="n">
        <v>50.8002065049045</v>
      </c>
      <c r="CZ52" s="32" t="n">
        <v>68.0016224983599</v>
      </c>
      <c r="DA52" s="32" t="n">
        <v>3.82238500207701</v>
      </c>
      <c r="DB52" s="52" t="n">
        <v>26.0819272240921</v>
      </c>
      <c r="DC52" s="32" t="n">
        <v>8.005249356</v>
      </c>
      <c r="DD52" s="32" t="n">
        <v>111.5126484254</v>
      </c>
      <c r="DE52" s="32" t="n">
        <v>68.0016224983599</v>
      </c>
      <c r="DF52" s="32" t="n">
        <v>3.82238500207701</v>
      </c>
      <c r="DG52" s="52" t="n">
        <v>25.9761652689135</v>
      </c>
      <c r="DH52" s="32" t="n">
        <v>8.20209975</v>
      </c>
      <c r="DI52" s="32" t="n">
        <v>45.6922765602992</v>
      </c>
      <c r="DJ52" s="32" t="n">
        <v>68.0016224983599</v>
      </c>
      <c r="DK52" s="32" t="n">
        <v>3.82238500207701</v>
      </c>
      <c r="DL52" s="52" t="n">
        <v>26.1161667841766</v>
      </c>
      <c r="DM52" s="32" t="n">
        <v>8</v>
      </c>
      <c r="DN52" s="32" t="n">
        <v>29.7367062467734</v>
      </c>
      <c r="DO52" s="32" t="n">
        <v>130.009325504884</v>
      </c>
      <c r="DP52" s="32" t="n">
        <v>0.00593973</v>
      </c>
      <c r="DQ52" s="0" t="n">
        <v>27.2102328284945</v>
      </c>
      <c r="DR52" s="0" t="n">
        <v>8.20209975</v>
      </c>
      <c r="DS52" s="0" t="n">
        <v>21.5060181173616</v>
      </c>
      <c r="DT52" s="0" t="n">
        <v>68.0016224983599</v>
      </c>
      <c r="DU52" s="0" t="n">
        <v>3.82238500207701</v>
      </c>
      <c r="EA52" s="52" t="n">
        <v>33.9014962353247</v>
      </c>
      <c r="EB52" s="32" t="n">
        <v>8.2</v>
      </c>
      <c r="EC52" s="32" t="n">
        <v>42.3969232166922</v>
      </c>
      <c r="ED52" s="32" t="n">
        <v>130.009325504884</v>
      </c>
      <c r="EE52" s="32" t="n">
        <v>0.00593973</v>
      </c>
    </row>
    <row r="53" customFormat="false" ht="15" hidden="false" customHeight="false" outlineLevel="0" collapsed="false">
      <c r="Z53" s="52" t="n">
        <v>12.404168013135</v>
      </c>
      <c r="AA53" s="32" t="n">
        <v>8</v>
      </c>
      <c r="AB53" s="32" t="n">
        <v>81.510318413214</v>
      </c>
      <c r="AC53" s="32" t="n">
        <v>130.009325504884</v>
      </c>
      <c r="AD53" s="32" t="n">
        <v>0.00593973</v>
      </c>
      <c r="AE53" s="52" t="n">
        <v>13.5536563152052</v>
      </c>
      <c r="AF53" s="0" t="n">
        <v>8.20209975</v>
      </c>
      <c r="AG53" s="0" t="n">
        <v>5.49443192524201</v>
      </c>
      <c r="AH53" s="0" t="n">
        <v>68.0020357347871</v>
      </c>
      <c r="AI53" s="0" t="n">
        <v>3.9836139795159</v>
      </c>
      <c r="AT53" s="52" t="n">
        <v>17.2040417225655</v>
      </c>
      <c r="AU53" s="32" t="n">
        <v>8</v>
      </c>
      <c r="AV53" s="32" t="n">
        <v>77.5111954297142</v>
      </c>
      <c r="AW53" s="32" t="n">
        <v>130.009325504884</v>
      </c>
      <c r="AX53" s="32" t="n">
        <v>0.00593973</v>
      </c>
      <c r="BI53" s="52" t="n">
        <v>18.150533673133</v>
      </c>
      <c r="BJ53" s="32" t="n">
        <v>8</v>
      </c>
      <c r="BK53" s="32" t="n">
        <v>31.878502168448</v>
      </c>
      <c r="BL53" s="32" t="n">
        <v>130.009325504884</v>
      </c>
      <c r="BM53" s="32" t="n">
        <v>0.00593973</v>
      </c>
      <c r="BX53" s="52" t="n">
        <v>20.1551761867935</v>
      </c>
      <c r="BY53" s="32" t="n">
        <v>8.005249356</v>
      </c>
      <c r="BZ53" s="32" t="n">
        <v>21.2446988463728</v>
      </c>
      <c r="CA53" s="32" t="n">
        <v>68.0016224983599</v>
      </c>
      <c r="CB53" s="32" t="n">
        <v>3.82238500207701</v>
      </c>
      <c r="CH53" s="52" t="n">
        <v>21.0223682240001</v>
      </c>
      <c r="CI53" s="0" t="n">
        <v>8</v>
      </c>
      <c r="CJ53" s="0" t="n">
        <v>29.2961289626168</v>
      </c>
      <c r="CK53" s="0" t="n">
        <v>68.0016224983599</v>
      </c>
      <c r="CL53" s="0" t="n">
        <v>3.82238500207701</v>
      </c>
      <c r="CM53" s="52"/>
      <c r="CR53" s="52" t="n">
        <v>22.9374797694946</v>
      </c>
      <c r="CS53" s="32" t="n">
        <v>8.20209975</v>
      </c>
      <c r="CT53" s="32" t="n">
        <v>32.3946878920983</v>
      </c>
      <c r="CU53" s="32" t="n">
        <v>68.0016224983599</v>
      </c>
      <c r="CV53" s="32" t="n">
        <v>3.82238500207701</v>
      </c>
      <c r="CW53" s="52" t="n">
        <v>26.1161667841766</v>
      </c>
      <c r="CX53" s="32" t="n">
        <v>8</v>
      </c>
      <c r="CY53" s="32" t="n">
        <v>41.3005678884874</v>
      </c>
      <c r="CZ53" s="32" t="n">
        <v>68.0016224983599</v>
      </c>
      <c r="DA53" s="32" t="n">
        <v>3.82238500207701</v>
      </c>
      <c r="DB53" s="52" t="n">
        <v>26.0819272240921</v>
      </c>
      <c r="DC53" s="32" t="n">
        <v>8.005249356</v>
      </c>
      <c r="DD53" s="32" t="n">
        <v>49.5611770779556</v>
      </c>
      <c r="DE53" s="32" t="n">
        <v>68.0016224983599</v>
      </c>
      <c r="DF53" s="32" t="n">
        <v>3.82238500207701</v>
      </c>
      <c r="DG53" s="52" t="n">
        <v>25.9761652689135</v>
      </c>
      <c r="DH53" s="32" t="n">
        <v>8.20209975</v>
      </c>
      <c r="DI53" s="32" t="n">
        <v>45.6922765602992</v>
      </c>
      <c r="DJ53" s="32" t="n">
        <v>68.0016224983599</v>
      </c>
      <c r="DK53" s="32" t="n">
        <v>3.82238500207701</v>
      </c>
      <c r="DL53" s="52" t="n">
        <v>26.1161667841766</v>
      </c>
      <c r="DM53" s="32" t="n">
        <v>8</v>
      </c>
      <c r="DN53" s="32" t="n">
        <v>37.1708828084667</v>
      </c>
      <c r="DO53" s="32" t="n">
        <v>130.009325504884</v>
      </c>
      <c r="DP53" s="32" t="n">
        <v>0.00593973</v>
      </c>
      <c r="DQ53" s="0" t="n">
        <v>27.2102328284945</v>
      </c>
      <c r="DR53" s="0" t="n">
        <v>8.20209975</v>
      </c>
      <c r="DS53" s="0" t="n">
        <v>21.5060181173616</v>
      </c>
      <c r="DT53" s="0" t="n">
        <v>68.0016224983599</v>
      </c>
      <c r="DU53" s="0" t="n">
        <v>3.82238500207701</v>
      </c>
      <c r="EA53" s="52" t="n">
        <v>31.0886202224855</v>
      </c>
      <c r="EB53" s="32" t="n">
        <v>8</v>
      </c>
      <c r="EC53" s="32" t="n">
        <v>19.047619047619</v>
      </c>
      <c r="ED53" s="32" t="n">
        <v>68.0016224983599</v>
      </c>
      <c r="EE53" s="32" t="n">
        <v>3.82238500207701</v>
      </c>
    </row>
    <row r="54" customFormat="false" ht="15" hidden="false" customHeight="false" outlineLevel="0" collapsed="false">
      <c r="Z54" s="52" t="n">
        <v>13.6149226735475</v>
      </c>
      <c r="AA54" s="32" t="n">
        <v>8</v>
      </c>
      <c r="AB54" s="32" t="n">
        <v>35.650623885918</v>
      </c>
      <c r="AC54" s="32" t="n">
        <v>130.009325504884</v>
      </c>
      <c r="AD54" s="32" t="n">
        <v>0.00593973</v>
      </c>
      <c r="AE54" s="52" t="n">
        <v>13.5536563152052</v>
      </c>
      <c r="AF54" s="0" t="n">
        <v>8.20209975</v>
      </c>
      <c r="AG54" s="0" t="n">
        <v>5.49443192524201</v>
      </c>
      <c r="AH54" s="0" t="n">
        <v>68.0020357347871</v>
      </c>
      <c r="AI54" s="0" t="n">
        <v>3.9836139795159</v>
      </c>
      <c r="AT54" s="52" t="n">
        <v>17.2040417225655</v>
      </c>
      <c r="AU54" s="32" t="n">
        <v>8</v>
      </c>
      <c r="AV54" s="32" t="n">
        <v>77.5111954297142</v>
      </c>
      <c r="AW54" s="32" t="n">
        <v>130.009325504884</v>
      </c>
      <c r="AX54" s="32" t="n">
        <v>0.00593973</v>
      </c>
      <c r="BI54" s="52" t="n">
        <v>18.150533673133</v>
      </c>
      <c r="BJ54" s="32" t="n">
        <v>8</v>
      </c>
      <c r="BK54" s="32" t="n">
        <v>40.0837634643391</v>
      </c>
      <c r="BL54" s="32" t="n">
        <v>68.0016224983599</v>
      </c>
      <c r="BM54" s="32" t="n">
        <v>3.82238500207701</v>
      </c>
      <c r="BX54" s="52" t="n">
        <v>20.1551761867935</v>
      </c>
      <c r="BY54" s="32" t="n">
        <v>8.005249356</v>
      </c>
      <c r="BZ54" s="32" t="n">
        <v>21.2446988463728</v>
      </c>
      <c r="CA54" s="32" t="n">
        <v>68.0016224983599</v>
      </c>
      <c r="CB54" s="32" t="n">
        <v>3.82238500207701</v>
      </c>
      <c r="CH54" s="52" t="n">
        <v>21.0223682240001</v>
      </c>
      <c r="CI54" s="0" t="n">
        <v>8</v>
      </c>
      <c r="CJ54" s="0" t="n">
        <v>29.2961289626168</v>
      </c>
      <c r="CK54" s="0" t="n">
        <v>68.0016224983599</v>
      </c>
      <c r="CL54" s="0" t="n">
        <v>3.82238500207701</v>
      </c>
      <c r="CR54" s="52" t="n">
        <v>22.9374797694946</v>
      </c>
      <c r="CS54" s="32" t="n">
        <v>8.20209975</v>
      </c>
      <c r="CT54" s="32" t="n">
        <v>32.3946878920983</v>
      </c>
      <c r="CU54" s="32" t="n">
        <v>68.0016224983599</v>
      </c>
      <c r="CV54" s="32" t="n">
        <v>3.82238500207701</v>
      </c>
      <c r="CW54" s="52" t="n">
        <v>26.1161667841766</v>
      </c>
      <c r="CX54" s="32" t="n">
        <v>8</v>
      </c>
      <c r="CY54" s="32" t="n">
        <v>156.622436538187</v>
      </c>
      <c r="CZ54" s="32" t="n">
        <v>68.0016224983599</v>
      </c>
      <c r="DA54" s="32" t="n">
        <v>3.82238500207701</v>
      </c>
      <c r="DB54" s="52" t="n">
        <v>26.0819272240921</v>
      </c>
      <c r="DC54" s="32" t="n">
        <v>8.005249356</v>
      </c>
      <c r="DD54" s="32" t="n">
        <v>148.683531233867</v>
      </c>
      <c r="DE54" s="32" t="n">
        <v>68.0016224983599</v>
      </c>
      <c r="DF54" s="32" t="n">
        <v>3.82238500207701</v>
      </c>
      <c r="DG54" s="52" t="n">
        <v>25.9761652689135</v>
      </c>
      <c r="DH54" s="32" t="n">
        <v>8.20209975</v>
      </c>
      <c r="DI54" s="32" t="n">
        <v>45.6922765602992</v>
      </c>
      <c r="DJ54" s="32" t="n">
        <v>68.0016224983599</v>
      </c>
      <c r="DK54" s="32" t="n">
        <v>3.82238500207701</v>
      </c>
      <c r="DL54" s="52" t="n">
        <v>27.1189383600413</v>
      </c>
      <c r="DM54" s="32" t="n">
        <v>8.2</v>
      </c>
      <c r="DN54" s="32" t="n">
        <v>20.442930153322</v>
      </c>
      <c r="DO54" s="32" t="n">
        <v>130.009325504884</v>
      </c>
      <c r="DP54" s="32" t="n">
        <v>0.00593973</v>
      </c>
      <c r="DQ54" s="0" t="n">
        <v>27.2102328284945</v>
      </c>
      <c r="DR54" s="0" t="n">
        <v>8.20209975</v>
      </c>
      <c r="DS54" s="0" t="n">
        <v>21.5060181173616</v>
      </c>
      <c r="DT54" s="0" t="n">
        <v>68.0016224983599</v>
      </c>
      <c r="DU54" s="0" t="n">
        <v>3.82238500207701</v>
      </c>
      <c r="EA54" s="52" t="n">
        <v>31.0886202224855</v>
      </c>
      <c r="EB54" s="32" t="n">
        <v>8</v>
      </c>
      <c r="EC54" s="32" t="n">
        <v>46.2138953942233</v>
      </c>
      <c r="ED54" s="32" t="n">
        <v>68.0016224983599</v>
      </c>
      <c r="EE54" s="32" t="n">
        <v>3.82238500207701</v>
      </c>
    </row>
    <row r="55" customFormat="false" ht="15" hidden="false" customHeight="false" outlineLevel="0" collapsed="false">
      <c r="Z55" s="52" t="n">
        <v>13.6149226735475</v>
      </c>
      <c r="AA55" s="32" t="n">
        <v>8</v>
      </c>
      <c r="AB55" s="32" t="n">
        <v>43.572192513369</v>
      </c>
      <c r="AC55" s="32" t="n">
        <v>68.0016224983599</v>
      </c>
      <c r="AD55" s="32" t="n">
        <v>3.82238500207701</v>
      </c>
      <c r="AE55" s="52" t="n">
        <v>13.5536563152052</v>
      </c>
      <c r="AF55" s="0" t="n">
        <v>8.20209975</v>
      </c>
      <c r="AG55" s="0" t="n">
        <v>5.49443192524201</v>
      </c>
      <c r="AH55" s="0" t="n">
        <v>68.0020357347871</v>
      </c>
      <c r="AI55" s="0" t="n">
        <v>3.9836139795159</v>
      </c>
      <c r="AT55" s="52" t="n">
        <v>17.2040417225655</v>
      </c>
      <c r="AU55" s="32" t="n">
        <v>8</v>
      </c>
      <c r="AV55" s="32" t="n">
        <v>27.4675982269334</v>
      </c>
      <c r="AW55" s="32" t="n">
        <v>68.0016224983599</v>
      </c>
      <c r="AX55" s="32" t="n">
        <v>3.82238500207701</v>
      </c>
      <c r="BI55" s="52" t="n">
        <v>18.150533673133</v>
      </c>
      <c r="BJ55" s="32" t="n">
        <v>8</v>
      </c>
      <c r="BK55" s="32" t="n">
        <v>40.0837634643391</v>
      </c>
      <c r="BL55" s="32" t="n">
        <v>68.0016224983599</v>
      </c>
      <c r="BM55" s="32" t="n">
        <v>3.82238500207701</v>
      </c>
      <c r="BX55" s="52" t="n">
        <v>20.1551761867935</v>
      </c>
      <c r="BY55" s="32" t="n">
        <v>8.005249356</v>
      </c>
      <c r="BZ55" s="32" t="n">
        <v>21.2446988463728</v>
      </c>
      <c r="CA55" s="32" t="n">
        <v>68.0016224983599</v>
      </c>
      <c r="CB55" s="32" t="n">
        <v>3.82238500207701</v>
      </c>
      <c r="CH55" s="52" t="n">
        <v>21.0223682240001</v>
      </c>
      <c r="CI55" s="0" t="n">
        <v>8</v>
      </c>
      <c r="CJ55" s="0" t="n">
        <v>29.2961289626168</v>
      </c>
      <c r="CK55" s="0" t="n">
        <v>68.0016224983599</v>
      </c>
      <c r="CL55" s="0" t="n">
        <v>3.82238500207701</v>
      </c>
      <c r="CR55" s="52" t="n">
        <v>22.9374797694946</v>
      </c>
      <c r="CS55" s="32" t="n">
        <v>8.20209975</v>
      </c>
      <c r="CT55" s="32" t="n">
        <v>32.3946878920983</v>
      </c>
      <c r="CU55" s="32" t="n">
        <v>68.0016224983599</v>
      </c>
      <c r="CV55" s="32" t="n">
        <v>3.82238500207701</v>
      </c>
      <c r="CW55" s="52" t="n">
        <v>26.1161667841766</v>
      </c>
      <c r="CX55" s="32" t="n">
        <v>8</v>
      </c>
      <c r="CY55" s="32" t="n">
        <v>58.6622104229764</v>
      </c>
      <c r="CZ55" s="32" t="n">
        <v>68.0016224983599</v>
      </c>
      <c r="DA55" s="32" t="n">
        <v>3.82238500207701</v>
      </c>
      <c r="DB55" s="52" t="n">
        <v>26.0819272240921</v>
      </c>
      <c r="DC55" s="32" t="n">
        <v>8.005249356</v>
      </c>
      <c r="DD55" s="32" t="n">
        <v>52.6587506453278</v>
      </c>
      <c r="DE55" s="32" t="n">
        <v>68.0016224983599</v>
      </c>
      <c r="DF55" s="32" t="n">
        <v>3.82238500207701</v>
      </c>
      <c r="DG55" s="52" t="n">
        <v>25.9761652689135</v>
      </c>
      <c r="DH55" s="32" t="n">
        <v>8.20209975</v>
      </c>
      <c r="DI55" s="32" t="n">
        <v>45.6922765602992</v>
      </c>
      <c r="DJ55" s="32" t="n">
        <v>68.0016224983599</v>
      </c>
      <c r="DK55" s="32" t="n">
        <v>3.82238500207701</v>
      </c>
      <c r="DL55" s="52" t="n">
        <v>27.1189383600413</v>
      </c>
      <c r="DM55" s="32" t="n">
        <v>8.2</v>
      </c>
      <c r="DN55" s="32" t="n">
        <v>8.55195911413969</v>
      </c>
      <c r="DO55" s="32" t="n">
        <v>130.009325504884</v>
      </c>
      <c r="DP55" s="32" t="n">
        <v>0.00593973</v>
      </c>
      <c r="DQ55" s="0" t="n">
        <v>27.2102328284945</v>
      </c>
      <c r="DR55" s="0" t="n">
        <v>8.20209975</v>
      </c>
      <c r="DS55" s="0" t="n">
        <v>21.5060181173616</v>
      </c>
      <c r="DT55" s="0" t="n">
        <v>68.0016224983599</v>
      </c>
      <c r="DU55" s="0" t="n">
        <v>3.82238500207701</v>
      </c>
      <c r="EA55" s="52" t="n">
        <v>31.0886202224855</v>
      </c>
      <c r="EB55" s="32" t="n">
        <v>8</v>
      </c>
      <c r="EC55" s="32" t="n">
        <v>32.042744424882</v>
      </c>
      <c r="ED55" s="32" t="n">
        <v>68.0016224983599</v>
      </c>
      <c r="EE55" s="32" t="n">
        <v>3.82238500207701</v>
      </c>
    </row>
    <row r="56" customFormat="false" ht="15" hidden="false" customHeight="false" outlineLevel="0" collapsed="false">
      <c r="Z56" s="52" t="n">
        <v>13.5605984941299</v>
      </c>
      <c r="AA56" s="32" t="n">
        <v>8.2</v>
      </c>
      <c r="AB56" s="32" t="n">
        <v>118.104871068849</v>
      </c>
      <c r="AC56" s="32" t="n">
        <v>68.0016224983599</v>
      </c>
      <c r="AD56" s="32" t="n">
        <v>3.82238500207701</v>
      </c>
      <c r="AE56" s="52" t="n">
        <v>13.5536563152052</v>
      </c>
      <c r="AF56" s="0" t="n">
        <v>8.20209975</v>
      </c>
      <c r="AG56" s="0" t="n">
        <v>5.49443192524201</v>
      </c>
      <c r="AH56" s="0" t="n">
        <v>68.0020357347871</v>
      </c>
      <c r="AI56" s="0" t="n">
        <v>3.9836139795159</v>
      </c>
      <c r="AT56" s="52" t="n">
        <v>17.2040417225655</v>
      </c>
      <c r="AU56" s="32" t="n">
        <v>8</v>
      </c>
      <c r="AV56" s="32" t="n">
        <v>27.4675982269334</v>
      </c>
      <c r="AW56" s="32" t="n">
        <v>68.0016224983599</v>
      </c>
      <c r="AX56" s="32" t="n">
        <v>3.82238500207701</v>
      </c>
      <c r="BI56" s="52" t="n">
        <v>18.150533673133</v>
      </c>
      <c r="BJ56" s="32" t="n">
        <v>8</v>
      </c>
      <c r="BK56" s="32" t="n">
        <v>31.878502168448</v>
      </c>
      <c r="BL56" s="32" t="n">
        <v>130.009325504884</v>
      </c>
      <c r="BM56" s="32" t="n">
        <v>0.00593973</v>
      </c>
      <c r="BX56" s="52" t="n">
        <v>20.1551761867935</v>
      </c>
      <c r="BY56" s="32" t="n">
        <v>8.005249356</v>
      </c>
      <c r="BZ56" s="32" t="n">
        <v>21.2446988463728</v>
      </c>
      <c r="CA56" s="32" t="n">
        <v>68.0016224983599</v>
      </c>
      <c r="CB56" s="32" t="n">
        <v>3.82238500207701</v>
      </c>
      <c r="CH56" s="52" t="n">
        <v>21.0223682240001</v>
      </c>
      <c r="CI56" s="0" t="n">
        <v>8</v>
      </c>
      <c r="CJ56" s="0" t="n">
        <v>29.2961289626168</v>
      </c>
      <c r="CK56" s="0" t="n">
        <v>68.0016224983599</v>
      </c>
      <c r="CL56" s="0" t="n">
        <v>3.82238500207701</v>
      </c>
      <c r="CR56" s="52" t="n">
        <v>22.9374797694946</v>
      </c>
      <c r="CS56" s="32" t="n">
        <v>8.20209975</v>
      </c>
      <c r="CT56" s="32" t="n">
        <v>32.3946878920983</v>
      </c>
      <c r="CU56" s="32" t="n">
        <v>68.0016224983599</v>
      </c>
      <c r="CV56" s="32" t="n">
        <v>3.82238500207701</v>
      </c>
      <c r="CW56" s="52" t="n">
        <v>26.1161667841766</v>
      </c>
      <c r="CX56" s="32" t="n">
        <v>8</v>
      </c>
      <c r="CY56" s="32" t="n">
        <v>9.16881775942179</v>
      </c>
      <c r="CZ56" s="32" t="n">
        <v>68.0016224983599</v>
      </c>
      <c r="DA56" s="32" t="n">
        <v>3.82238500207701</v>
      </c>
      <c r="DB56" s="52" t="n">
        <v>26.0819272240921</v>
      </c>
      <c r="DC56" s="32" t="n">
        <v>8.005249356</v>
      </c>
      <c r="DD56" s="32" t="n">
        <v>43.3660299432112</v>
      </c>
      <c r="DE56" s="32" t="n">
        <v>68.0016224983599</v>
      </c>
      <c r="DF56" s="32" t="n">
        <v>3.82238500207701</v>
      </c>
      <c r="DG56" s="52" t="n">
        <v>25.9761652689135</v>
      </c>
      <c r="DH56" s="32" t="n">
        <v>8.20209975</v>
      </c>
      <c r="DI56" s="32" t="n">
        <v>45.6922765602992</v>
      </c>
      <c r="DJ56" s="32" t="n">
        <v>68.0016224983599</v>
      </c>
      <c r="DK56" s="32" t="n">
        <v>3.82238500207701</v>
      </c>
      <c r="DL56" s="52" t="n">
        <v>26.0819272240921</v>
      </c>
      <c r="DM56" s="32" t="n">
        <v>8.005249356</v>
      </c>
      <c r="DN56" s="32" t="n">
        <v>8.48181498967233</v>
      </c>
      <c r="DO56" s="32" t="n">
        <v>130.009325504884</v>
      </c>
      <c r="DP56" s="32" t="n">
        <v>0.00593973</v>
      </c>
      <c r="DQ56" s="0" t="n">
        <v>27.2102328284945</v>
      </c>
      <c r="DR56" s="0" t="n">
        <v>8.20209975</v>
      </c>
      <c r="DS56" s="0" t="n">
        <v>21.5060181173616</v>
      </c>
      <c r="DT56" s="0" t="n">
        <v>68.0016224983599</v>
      </c>
      <c r="DU56" s="0" t="n">
        <v>3.82238500207701</v>
      </c>
      <c r="EA56" s="52" t="n">
        <v>31.0886202224855</v>
      </c>
      <c r="EB56" s="32" t="n">
        <v>8</v>
      </c>
      <c r="EC56" s="32" t="n">
        <v>19.047619047619</v>
      </c>
      <c r="ED56" s="32" t="n">
        <v>68.0016224983599</v>
      </c>
      <c r="EE56" s="32" t="n">
        <v>3.82238500207701</v>
      </c>
    </row>
    <row r="57" customFormat="false" ht="15" hidden="false" customHeight="false" outlineLevel="0" collapsed="false">
      <c r="Z57" s="52" t="n">
        <v>12.404168013135</v>
      </c>
      <c r="AA57" s="32" t="n">
        <v>8</v>
      </c>
      <c r="AB57" s="32" t="n">
        <v>26.955652173913</v>
      </c>
      <c r="AC57" s="32" t="n">
        <v>68.0016224983599</v>
      </c>
      <c r="AD57" s="32" t="n">
        <v>3.82238500207701</v>
      </c>
      <c r="AE57" s="52" t="n">
        <v>13.5536563152052</v>
      </c>
      <c r="AF57" s="0" t="n">
        <v>8.20209975</v>
      </c>
      <c r="AG57" s="0" t="n">
        <v>5.49443192524201</v>
      </c>
      <c r="AH57" s="0" t="n">
        <v>68.0020357347871</v>
      </c>
      <c r="AI57" s="0" t="n">
        <v>3.9836139795159</v>
      </c>
      <c r="AT57" s="52" t="n">
        <v>17.2040417225655</v>
      </c>
      <c r="AU57" s="32" t="n">
        <v>8</v>
      </c>
      <c r="AV57" s="32" t="n">
        <v>77.5111954297142</v>
      </c>
      <c r="AW57" s="32" t="n">
        <v>130.009325504884</v>
      </c>
      <c r="AX57" s="32" t="n">
        <v>0.00593973</v>
      </c>
      <c r="BI57" s="52" t="n">
        <v>18.150533673133</v>
      </c>
      <c r="BJ57" s="32" t="n">
        <v>8</v>
      </c>
      <c r="BK57" s="32" t="n">
        <v>40.0837634643391</v>
      </c>
      <c r="BL57" s="32" t="n">
        <v>68.0016224983599</v>
      </c>
      <c r="BM57" s="32" t="n">
        <v>3.82238500207701</v>
      </c>
      <c r="BX57" s="52" t="n">
        <v>20.1551761867935</v>
      </c>
      <c r="BY57" s="32" t="n">
        <v>8.005249356</v>
      </c>
      <c r="BZ57" s="32" t="n">
        <v>21.2446988463728</v>
      </c>
      <c r="CA57" s="32" t="n">
        <v>68.0016224983599</v>
      </c>
      <c r="CB57" s="32" t="n">
        <v>3.82238500207701</v>
      </c>
      <c r="CH57" s="52" t="n">
        <v>21.0223682240001</v>
      </c>
      <c r="CI57" s="0" t="n">
        <v>8</v>
      </c>
      <c r="CJ57" s="0" t="n">
        <v>29.2961289626168</v>
      </c>
      <c r="CK57" s="0" t="n">
        <v>68.0016224983599</v>
      </c>
      <c r="CL57" s="0" t="n">
        <v>3.82238500207701</v>
      </c>
      <c r="CR57" s="52" t="n">
        <v>22.9374797694946</v>
      </c>
      <c r="CS57" s="32" t="n">
        <v>8.20209975</v>
      </c>
      <c r="CT57" s="32" t="n">
        <v>32.3946878920983</v>
      </c>
      <c r="CU57" s="32" t="n">
        <v>68.0016224983599</v>
      </c>
      <c r="CV57" s="32" t="n">
        <v>3.82238500207701</v>
      </c>
      <c r="CW57" s="52" t="n">
        <v>26.1161667841766</v>
      </c>
      <c r="CX57" s="32" t="n">
        <v>8</v>
      </c>
      <c r="CY57" s="32" t="n">
        <v>53.6908621579763</v>
      </c>
      <c r="CZ57" s="32" t="n">
        <v>68.0016224983599</v>
      </c>
      <c r="DA57" s="32" t="n">
        <v>3.82238500207701</v>
      </c>
      <c r="DB57" s="52" t="n">
        <v>26.0819272240921</v>
      </c>
      <c r="DC57" s="32" t="n">
        <v>8.005249356</v>
      </c>
      <c r="DD57" s="32" t="n">
        <v>34.6928239545689</v>
      </c>
      <c r="DE57" s="32" t="n">
        <v>68.0016224983599</v>
      </c>
      <c r="DF57" s="32" t="n">
        <v>3.82238500207701</v>
      </c>
      <c r="DG57" s="52" t="n">
        <v>25.9761652689135</v>
      </c>
      <c r="DH57" s="32" t="n">
        <v>8.20209975</v>
      </c>
      <c r="DI57" s="32" t="n">
        <v>45.6922765602992</v>
      </c>
      <c r="DJ57" s="32" t="n">
        <v>68.0016224983599</v>
      </c>
      <c r="DK57" s="32" t="n">
        <v>3.82238500207701</v>
      </c>
      <c r="DL57" s="52" t="n">
        <v>26.1161667841766</v>
      </c>
      <c r="DM57" s="32" t="n">
        <v>8</v>
      </c>
      <c r="DN57" s="32" t="n">
        <v>23.6469261744966</v>
      </c>
      <c r="DO57" s="32" t="n">
        <v>130.009325504884</v>
      </c>
      <c r="DP57" s="32" t="n">
        <v>0.00593973</v>
      </c>
      <c r="DQ57" s="0" t="n">
        <v>27.2102328284945</v>
      </c>
      <c r="DR57" s="0" t="n">
        <v>8.20209975</v>
      </c>
      <c r="DS57" s="0" t="n">
        <v>21.5060181173616</v>
      </c>
      <c r="DT57" s="0" t="n">
        <v>68.0016224983599</v>
      </c>
      <c r="DU57" s="0" t="n">
        <v>3.82238500207701</v>
      </c>
      <c r="EA57" s="52" t="n">
        <v>31.0478615350086</v>
      </c>
      <c r="EB57" s="32" t="n">
        <v>8.005249356</v>
      </c>
      <c r="EC57" s="32" t="n">
        <v>10.9412770337006</v>
      </c>
      <c r="ED57" s="32" t="n">
        <v>130.009325504884</v>
      </c>
      <c r="EE57" s="32" t="n">
        <v>0.00593973</v>
      </c>
    </row>
    <row r="58" customFormat="false" ht="15" hidden="false" customHeight="false" outlineLevel="0" collapsed="false">
      <c r="Z58" s="52" t="n">
        <v>13.6149226735475</v>
      </c>
      <c r="AA58" s="32" t="n">
        <v>8</v>
      </c>
      <c r="AB58" s="32" t="n">
        <v>9.5068330362448</v>
      </c>
      <c r="AC58" s="32" t="n">
        <v>130.009325504884</v>
      </c>
      <c r="AD58" s="32" t="n">
        <v>0.00593973</v>
      </c>
      <c r="AE58" s="52" t="n">
        <v>13.5536563152052</v>
      </c>
      <c r="AF58" s="0" t="n">
        <v>8.20209975</v>
      </c>
      <c r="AG58" s="0" t="n">
        <v>5.49443192524201</v>
      </c>
      <c r="AH58" s="0" t="n">
        <v>68.0020357347871</v>
      </c>
      <c r="AI58" s="0" t="n">
        <v>3.9836139795159</v>
      </c>
      <c r="AT58" s="52" t="n">
        <v>17.2040417225655</v>
      </c>
      <c r="AU58" s="32" t="n">
        <v>8</v>
      </c>
      <c r="AV58" s="32" t="n">
        <v>77.5111954297142</v>
      </c>
      <c r="AW58" s="32" t="n">
        <v>130.009325504884</v>
      </c>
      <c r="AX58" s="32" t="n">
        <v>0.00593973</v>
      </c>
      <c r="BI58" s="52" t="n">
        <v>18.150533673133</v>
      </c>
      <c r="BJ58" s="32" t="n">
        <v>8</v>
      </c>
      <c r="BK58" s="32" t="n">
        <v>40.0837634643391</v>
      </c>
      <c r="BL58" s="32" t="n">
        <v>68.0016224983599</v>
      </c>
      <c r="BM58" s="32" t="n">
        <v>3.82238500207701</v>
      </c>
      <c r="BX58" s="52" t="n">
        <v>20.1551761867935</v>
      </c>
      <c r="BY58" s="32" t="n">
        <v>8.005249356</v>
      </c>
      <c r="BZ58" s="32" t="n">
        <v>21.2446988463728</v>
      </c>
      <c r="CA58" s="32" t="n">
        <v>68.0016224983599</v>
      </c>
      <c r="CB58" s="32" t="n">
        <v>3.82238500207701</v>
      </c>
      <c r="CH58" s="52" t="n">
        <v>21.0223682240001</v>
      </c>
      <c r="CI58" s="0" t="n">
        <v>8</v>
      </c>
      <c r="CJ58" s="0" t="n">
        <v>29.2961289626168</v>
      </c>
      <c r="CK58" s="0" t="n">
        <v>68.0016224983599</v>
      </c>
      <c r="CL58" s="0" t="n">
        <v>3.82238500207701</v>
      </c>
      <c r="CR58" s="52" t="n">
        <v>22.9374797694946</v>
      </c>
      <c r="CS58" s="32" t="n">
        <v>8.20209975</v>
      </c>
      <c r="CT58" s="32" t="n">
        <v>32.3946878920983</v>
      </c>
      <c r="CU58" s="32" t="n">
        <v>68.0016224983599</v>
      </c>
      <c r="CV58" s="32" t="n">
        <v>3.82238500207701</v>
      </c>
      <c r="CW58" s="52" t="n">
        <v>26.1161667841766</v>
      </c>
      <c r="CX58" s="32" t="n">
        <v>8</v>
      </c>
      <c r="CY58" s="32" t="n">
        <v>80.5369127516778</v>
      </c>
      <c r="CZ58" s="32" t="n">
        <v>68.0016224983599</v>
      </c>
      <c r="DA58" s="32" t="n">
        <v>3.82238500207701</v>
      </c>
      <c r="DB58" s="52" t="n">
        <v>26.0819272240921</v>
      </c>
      <c r="DC58" s="32" t="n">
        <v>8.005249356</v>
      </c>
      <c r="DD58" s="32" t="n">
        <v>21.6830149716056</v>
      </c>
      <c r="DE58" s="32" t="n">
        <v>68.0016224983599</v>
      </c>
      <c r="DF58" s="32" t="n">
        <v>3.82238500207701</v>
      </c>
      <c r="DG58" s="52" t="n">
        <v>25.9761652689135</v>
      </c>
      <c r="DH58" s="32" t="n">
        <v>8.20209975</v>
      </c>
      <c r="DI58" s="32" t="n">
        <v>45.6922765602992</v>
      </c>
      <c r="DJ58" s="32" t="n">
        <v>68.0016224983599</v>
      </c>
      <c r="DK58" s="32" t="n">
        <v>3.82238500207701</v>
      </c>
      <c r="DL58" s="52" t="n">
        <v>26.1161667841766</v>
      </c>
      <c r="DM58" s="32" t="n">
        <v>8</v>
      </c>
      <c r="DN58" s="32" t="n">
        <v>18.2756840474961</v>
      </c>
      <c r="DO58" s="32" t="n">
        <v>68.0020357347871</v>
      </c>
      <c r="DP58" s="32" t="n">
        <v>3.9836139795159</v>
      </c>
      <c r="DQ58" s="0" t="n">
        <v>27.2102328284945</v>
      </c>
      <c r="DR58" s="0" t="n">
        <v>8.20209975</v>
      </c>
      <c r="DS58" s="0" t="n">
        <v>21.5060181173616</v>
      </c>
      <c r="DT58" s="0" t="n">
        <v>68.0016224983599</v>
      </c>
      <c r="DU58" s="0" t="n">
        <v>3.82238500207701</v>
      </c>
      <c r="EA58" s="52" t="n">
        <v>31.0478615350086</v>
      </c>
      <c r="EB58" s="32" t="n">
        <v>8.005249356</v>
      </c>
      <c r="EC58" s="32" t="n">
        <v>60.376799692253</v>
      </c>
      <c r="ED58" s="32" t="n">
        <v>68.0016224983599</v>
      </c>
      <c r="EE58" s="32" t="n">
        <v>3.82238500207701</v>
      </c>
    </row>
    <row r="59" customFormat="false" ht="15" hidden="false" customHeight="false" outlineLevel="0" collapsed="false">
      <c r="Z59" s="52" t="n">
        <v>12.404168013135</v>
      </c>
      <c r="AA59" s="32" t="n">
        <v>8</v>
      </c>
      <c r="AB59" s="32" t="n">
        <v>29.4816094072903</v>
      </c>
      <c r="AC59" s="32" t="n">
        <v>130.009325504884</v>
      </c>
      <c r="AD59" s="32" t="n">
        <v>0.00593973</v>
      </c>
      <c r="AE59" s="52" t="n">
        <v>13.5536563152052</v>
      </c>
      <c r="AF59" s="0" t="n">
        <v>8.20209975</v>
      </c>
      <c r="AG59" s="0" t="n">
        <v>5.49443192524201</v>
      </c>
      <c r="AH59" s="0" t="n">
        <v>68.0020357347871</v>
      </c>
      <c r="AI59" s="0" t="n">
        <v>3.9836139795159</v>
      </c>
      <c r="AT59" s="52" t="n">
        <v>17.2040417225655</v>
      </c>
      <c r="AU59" s="32" t="n">
        <v>8</v>
      </c>
      <c r="AV59" s="32" t="n">
        <v>27.4675982269334</v>
      </c>
      <c r="AW59" s="32" t="n">
        <v>68.0016224983599</v>
      </c>
      <c r="AX59" s="32" t="n">
        <v>3.82238500207701</v>
      </c>
      <c r="BI59" s="52" t="n">
        <v>18.150533673133</v>
      </c>
      <c r="BJ59" s="32" t="n">
        <v>8</v>
      </c>
      <c r="BK59" s="32" t="n">
        <v>31.878502168448</v>
      </c>
      <c r="BL59" s="32" t="n">
        <v>130.009325504884</v>
      </c>
      <c r="BM59" s="32" t="n">
        <v>0.00593973</v>
      </c>
      <c r="BX59" s="52" t="n">
        <v>20.1551761867935</v>
      </c>
      <c r="BY59" s="32" t="n">
        <v>8.005249356</v>
      </c>
      <c r="BZ59" s="32" t="n">
        <v>21.2446988463728</v>
      </c>
      <c r="CA59" s="32" t="n">
        <v>68.0016224983599</v>
      </c>
      <c r="CB59" s="32" t="n">
        <v>3.82238500207701</v>
      </c>
      <c r="CH59" s="52" t="n">
        <v>21.0223682240001</v>
      </c>
      <c r="CI59" s="0" t="n">
        <v>8</v>
      </c>
      <c r="CJ59" s="0" t="n">
        <v>76.5204411776697</v>
      </c>
      <c r="CK59" s="0" t="n">
        <v>68.0016224983599</v>
      </c>
      <c r="CL59" s="0" t="n">
        <v>3.82238500207701</v>
      </c>
      <c r="CR59" s="52" t="n">
        <v>22.9374797694946</v>
      </c>
      <c r="CS59" s="32" t="n">
        <v>8.20209975</v>
      </c>
      <c r="CT59" s="32" t="n">
        <v>32.3946878920983</v>
      </c>
      <c r="CU59" s="32" t="n">
        <v>68.0016224983599</v>
      </c>
      <c r="CV59" s="32" t="n">
        <v>3.82238500207701</v>
      </c>
      <c r="CW59" s="52" t="n">
        <v>26.1161667841766</v>
      </c>
      <c r="CX59" s="32" t="n">
        <v>8</v>
      </c>
      <c r="CY59" s="32" t="n">
        <v>61.9514713474445</v>
      </c>
      <c r="CZ59" s="32" t="n">
        <v>68.0016224983599</v>
      </c>
      <c r="DA59" s="32" t="n">
        <v>3.82238500207701</v>
      </c>
      <c r="DB59" s="52" t="n">
        <v>26.0819272240921</v>
      </c>
      <c r="DC59" s="32" t="n">
        <v>8.005249356</v>
      </c>
      <c r="DD59" s="32" t="n">
        <v>21.6830149716056</v>
      </c>
      <c r="DE59" s="32" t="n">
        <v>68.0016224983599</v>
      </c>
      <c r="DF59" s="32" t="n">
        <v>3.82238500207701</v>
      </c>
      <c r="DG59" s="52" t="n">
        <v>25.9761652689135</v>
      </c>
      <c r="DH59" s="32" t="n">
        <v>8.20209975</v>
      </c>
      <c r="DI59" s="32" t="n">
        <v>45.6922765602992</v>
      </c>
      <c r="DJ59" s="32" t="n">
        <v>68.0016224983599</v>
      </c>
      <c r="DK59" s="32" t="n">
        <v>3.82238500207701</v>
      </c>
      <c r="DL59" s="52" t="n">
        <v>26.1161667841766</v>
      </c>
      <c r="DM59" s="32" t="n">
        <v>8</v>
      </c>
      <c r="DN59" s="32" t="n">
        <v>18.2756840474961</v>
      </c>
      <c r="DO59" s="32" t="n">
        <v>130.009325504884</v>
      </c>
      <c r="DP59" s="32" t="n">
        <v>0.00593973</v>
      </c>
      <c r="DQ59" s="0" t="n">
        <v>13.7167073568361</v>
      </c>
      <c r="DR59" s="0" t="n">
        <v>8.20209975</v>
      </c>
      <c r="DS59" s="0" t="n">
        <v>29.0329768648305</v>
      </c>
      <c r="DT59" s="0" t="n">
        <v>130</v>
      </c>
      <c r="DU59" s="0" t="n">
        <v>0.00593973</v>
      </c>
      <c r="EA59" s="52" t="n">
        <v>31.0886202224855</v>
      </c>
      <c r="EB59" s="32" t="n">
        <v>8</v>
      </c>
      <c r="EC59" s="32" t="n">
        <v>15.8433800046752</v>
      </c>
      <c r="ED59" s="32" t="n">
        <v>68.0016224983599</v>
      </c>
      <c r="EE59" s="32" t="n">
        <v>3.82238500207701</v>
      </c>
    </row>
    <row r="60" customFormat="false" ht="15" hidden="false" customHeight="false" outlineLevel="0" collapsed="false">
      <c r="Z60" s="52" t="n">
        <v>13.5536563152052</v>
      </c>
      <c r="AA60" s="32" t="n">
        <v>8.20209975</v>
      </c>
      <c r="AB60" s="32" t="n">
        <v>26.4922508822996</v>
      </c>
      <c r="AC60" s="32" t="n">
        <v>68.0016224983599</v>
      </c>
      <c r="AD60" s="32" t="n">
        <v>3.82238500207701</v>
      </c>
      <c r="AE60" s="52" t="n">
        <v>12.4241764045747</v>
      </c>
      <c r="AF60" s="0" t="n">
        <v>8.20209975</v>
      </c>
      <c r="AG60" s="0" t="n">
        <v>42.8044877540581</v>
      </c>
      <c r="AH60" s="0" t="n">
        <v>68.0020357347871</v>
      </c>
      <c r="AI60" s="0" t="n">
        <v>3.9836139795159</v>
      </c>
      <c r="AT60" s="52" t="n">
        <v>17.2040417225655</v>
      </c>
      <c r="AU60" s="32" t="n">
        <v>8</v>
      </c>
      <c r="AV60" s="32" t="n">
        <v>27.4675982269334</v>
      </c>
      <c r="AW60" s="32" t="n">
        <v>68.0016224983599</v>
      </c>
      <c r="AX60" s="32" t="n">
        <v>3.82238500207701</v>
      </c>
      <c r="BI60" s="52" t="n">
        <v>18.150533673133</v>
      </c>
      <c r="BJ60" s="32" t="n">
        <v>8</v>
      </c>
      <c r="BK60" s="32" t="n">
        <v>40.0837634643391</v>
      </c>
      <c r="BL60" s="32" t="n">
        <v>68.0016224983599</v>
      </c>
      <c r="BM60" s="32" t="n">
        <v>3.82238500207701</v>
      </c>
      <c r="BX60" s="52" t="n">
        <v>20.1551761867935</v>
      </c>
      <c r="BY60" s="32" t="n">
        <v>8.005249356</v>
      </c>
      <c r="BZ60" s="32" t="n">
        <v>21.2446988463728</v>
      </c>
      <c r="CA60" s="32" t="n">
        <v>68.0016224983599</v>
      </c>
      <c r="CB60" s="32" t="n">
        <v>3.82238500207701</v>
      </c>
      <c r="CH60" s="52" t="n">
        <v>21.0223682240001</v>
      </c>
      <c r="CI60" s="0" t="n">
        <v>8</v>
      </c>
      <c r="CJ60" s="0" t="n">
        <v>76.5204411776697</v>
      </c>
      <c r="CK60" s="0" t="n">
        <v>68.0016224983599</v>
      </c>
      <c r="CL60" s="0" t="n">
        <v>3.82238500207701</v>
      </c>
      <c r="CR60" s="52" t="n">
        <v>26.0819272240921</v>
      </c>
      <c r="CS60" s="32" t="n">
        <v>8.005249356</v>
      </c>
      <c r="CT60" s="32" t="n">
        <v>17.4040310639201</v>
      </c>
      <c r="CU60" s="32" t="n">
        <v>68.0016224983599</v>
      </c>
      <c r="CV60" s="32" t="n">
        <v>3.82238500207701</v>
      </c>
      <c r="CW60" s="52" t="n">
        <v>26.1161667841766</v>
      </c>
      <c r="CX60" s="32" t="n">
        <v>8</v>
      </c>
      <c r="CY60" s="32" t="n">
        <v>35.3623505563823</v>
      </c>
      <c r="CZ60" s="32" t="n">
        <v>68.0016224983599</v>
      </c>
      <c r="DA60" s="32" t="n">
        <v>3.82238500207701</v>
      </c>
      <c r="DB60" s="52" t="n">
        <v>26.0819272240921</v>
      </c>
      <c r="DC60" s="32" t="n">
        <v>8.005249356</v>
      </c>
      <c r="DD60" s="32" t="n">
        <v>61.9514713474445</v>
      </c>
      <c r="DE60" s="32" t="n">
        <v>68.0016224983599</v>
      </c>
      <c r="DF60" s="32" t="n">
        <v>3.82238500207701</v>
      </c>
      <c r="DG60" s="52" t="n">
        <v>27.2102328284945</v>
      </c>
      <c r="DH60" s="32" t="n">
        <v>8.20209975</v>
      </c>
      <c r="DI60" s="32" t="n">
        <v>21.5060181173616</v>
      </c>
      <c r="DJ60" s="32" t="n">
        <v>68.0016224983599</v>
      </c>
      <c r="DK60" s="32" t="n">
        <v>3.82238500207701</v>
      </c>
      <c r="DL60" s="52" t="n">
        <v>26.0819272240921</v>
      </c>
      <c r="DM60" s="32" t="n">
        <v>8.005249356</v>
      </c>
      <c r="DN60" s="32" t="n">
        <v>35.5878476683846</v>
      </c>
      <c r="DO60" s="32" t="n">
        <v>130.009325504884</v>
      </c>
      <c r="DP60" s="32" t="n">
        <v>0.00593973</v>
      </c>
      <c r="DQ60" s="0" t="n">
        <v>13.2652129684308</v>
      </c>
      <c r="DR60" s="0" t="n">
        <v>8.20209975</v>
      </c>
      <c r="DS60" s="0" t="n">
        <v>16.3915437446822</v>
      </c>
      <c r="DT60" s="0" t="n">
        <v>68</v>
      </c>
      <c r="DU60" s="0" t="n">
        <v>3.82238500207701</v>
      </c>
      <c r="EA60" s="52" t="n">
        <v>31.0886202224855</v>
      </c>
      <c r="EB60" s="32" t="n">
        <v>8</v>
      </c>
      <c r="EC60" s="32" t="n">
        <v>44.7567004944054</v>
      </c>
      <c r="ED60" s="32" t="n">
        <v>68.0016224983599</v>
      </c>
      <c r="EE60" s="32" t="n">
        <v>3.82238500207701</v>
      </c>
    </row>
    <row r="61" customFormat="false" ht="15" hidden="false" customHeight="false" outlineLevel="0" collapsed="false">
      <c r="Z61" s="52" t="n">
        <v>13.5536563152052</v>
      </c>
      <c r="AA61" s="32" t="n">
        <v>8.20209975</v>
      </c>
      <c r="AB61" s="32" t="n">
        <v>132.937253001832</v>
      </c>
      <c r="AC61" s="32" t="n">
        <v>68.0016224983599</v>
      </c>
      <c r="AD61" s="32" t="n">
        <v>3.82238500207701</v>
      </c>
      <c r="AE61" s="52" t="n">
        <v>12.4241764045747</v>
      </c>
      <c r="AF61" s="0" t="n">
        <v>8.20209975</v>
      </c>
      <c r="AG61" s="0" t="n">
        <v>42.8044877540581</v>
      </c>
      <c r="AH61" s="0" t="n">
        <v>68.0020357347871</v>
      </c>
      <c r="AI61" s="0" t="n">
        <v>3.9836139795159</v>
      </c>
      <c r="AT61" s="52" t="n">
        <v>17.2040417225655</v>
      </c>
      <c r="AU61" s="32" t="n">
        <v>8</v>
      </c>
      <c r="AV61" s="32" t="n">
        <v>77.5111954297142</v>
      </c>
      <c r="AW61" s="32" t="n">
        <v>130.009325504884</v>
      </c>
      <c r="AX61" s="32" t="n">
        <v>0.00593973</v>
      </c>
      <c r="BI61" s="52" t="n">
        <v>18.150533673133</v>
      </c>
      <c r="BJ61" s="32" t="n">
        <v>8</v>
      </c>
      <c r="BK61" s="32" t="n">
        <v>40.0837634643391</v>
      </c>
      <c r="BL61" s="32" t="n">
        <v>68.0016224983599</v>
      </c>
      <c r="BM61" s="32" t="n">
        <v>3.82238500207701</v>
      </c>
      <c r="CH61" s="52" t="n">
        <v>21.0223682240001</v>
      </c>
      <c r="CI61" s="0" t="n">
        <v>8</v>
      </c>
      <c r="CJ61" s="0" t="n">
        <v>76.5204411776697</v>
      </c>
      <c r="CK61" s="0" t="n">
        <v>68.0016224983599</v>
      </c>
      <c r="CL61" s="0" t="n">
        <v>3.82238500207701</v>
      </c>
      <c r="CR61" s="52" t="n">
        <v>26.0819272240921</v>
      </c>
      <c r="CS61" s="32" t="n">
        <v>8.005249356</v>
      </c>
      <c r="CT61" s="32" t="n">
        <v>17.4040310639201</v>
      </c>
      <c r="CU61" s="32" t="n">
        <v>68.0016224983599</v>
      </c>
      <c r="CV61" s="32" t="n">
        <v>3.82238500207701</v>
      </c>
      <c r="CW61" s="52" t="n">
        <v>26.1161667841766</v>
      </c>
      <c r="CX61" s="32" t="n">
        <v>8</v>
      </c>
      <c r="CY61" s="32" t="n">
        <v>35.3623505563823</v>
      </c>
      <c r="CZ61" s="32" t="n">
        <v>68.0016224983599</v>
      </c>
      <c r="DA61" s="32" t="n">
        <v>3.82238500207701</v>
      </c>
      <c r="DB61" s="52" t="n">
        <v>26.0819272240921</v>
      </c>
      <c r="DC61" s="32" t="n">
        <v>8.005249356</v>
      </c>
      <c r="DD61" s="32" t="n">
        <v>45.0187165313979</v>
      </c>
      <c r="DE61" s="32" t="n">
        <v>68.0016224983599</v>
      </c>
      <c r="DF61" s="32" t="n">
        <v>3.82238500207701</v>
      </c>
      <c r="DG61" s="52" t="n">
        <v>27.2102328284945</v>
      </c>
      <c r="DH61" s="32" t="n">
        <v>8.20209975</v>
      </c>
      <c r="DI61" s="32" t="n">
        <v>21.5060181173616</v>
      </c>
      <c r="DJ61" s="32" t="n">
        <v>68.0016224983599</v>
      </c>
      <c r="DK61" s="32" t="n">
        <v>3.82238500207701</v>
      </c>
      <c r="DL61" s="52" t="n">
        <v>26.0819272240921</v>
      </c>
      <c r="DM61" s="32" t="n">
        <v>8.005249356</v>
      </c>
      <c r="DN61" s="32" t="n">
        <v>2.47805885389778</v>
      </c>
      <c r="DO61" s="32" t="n">
        <v>68.0020357347871</v>
      </c>
      <c r="DP61" s="32" t="n">
        <v>3.9836139795159</v>
      </c>
      <c r="DQ61" s="0" t="n">
        <v>26.0819272240921</v>
      </c>
      <c r="DR61" s="0" t="n">
        <v>8.005249356</v>
      </c>
      <c r="DS61" s="0" t="n">
        <v>26.3865181416428</v>
      </c>
      <c r="DT61" s="0" t="n">
        <v>68</v>
      </c>
      <c r="DU61" s="0" t="n">
        <v>3.82238500207701</v>
      </c>
      <c r="EA61" s="52" t="n">
        <v>31.0886202224855</v>
      </c>
      <c r="EB61" s="32" t="n">
        <v>8</v>
      </c>
      <c r="EC61" s="32" t="n">
        <v>156.128024980484</v>
      </c>
      <c r="ED61" s="32" t="n">
        <v>68.0016224983599</v>
      </c>
      <c r="EE61" s="32" t="n">
        <v>3.82238500207701</v>
      </c>
    </row>
    <row r="62" customFormat="false" ht="15" hidden="false" customHeight="false" outlineLevel="0" collapsed="false">
      <c r="Z62" s="52" t="n">
        <v>13.6149226735475</v>
      </c>
      <c r="AA62" s="32" t="n">
        <v>8</v>
      </c>
      <c r="AB62" s="32" t="n">
        <v>22.6797860962567</v>
      </c>
      <c r="AC62" s="32" t="n">
        <v>130.009325504884</v>
      </c>
      <c r="AD62" s="32" t="n">
        <v>0.00593973</v>
      </c>
      <c r="AE62" s="52" t="n">
        <v>12.4241764045747</v>
      </c>
      <c r="AF62" s="0" t="n">
        <v>8.20209975</v>
      </c>
      <c r="AG62" s="0" t="n">
        <v>42.8044877540581</v>
      </c>
      <c r="AH62" s="0" t="n">
        <v>68.0020357347871</v>
      </c>
      <c r="AI62" s="0" t="n">
        <v>3.9836139795159</v>
      </c>
      <c r="AT62" s="52" t="n">
        <v>17.2040417225655</v>
      </c>
      <c r="AU62" s="32" t="n">
        <v>8</v>
      </c>
      <c r="AV62" s="32" t="n">
        <v>77.5111954297142</v>
      </c>
      <c r="AW62" s="32" t="n">
        <v>130.009325504884</v>
      </c>
      <c r="AX62" s="32" t="n">
        <v>0.00593973</v>
      </c>
      <c r="BI62" s="52" t="n">
        <v>18.150533673133</v>
      </c>
      <c r="BJ62" s="32" t="n">
        <v>8</v>
      </c>
      <c r="BK62" s="32" t="n">
        <v>31.878502168448</v>
      </c>
      <c r="BL62" s="32" t="n">
        <v>130.009325504884</v>
      </c>
      <c r="BM62" s="32" t="n">
        <v>0.00593973</v>
      </c>
      <c r="CH62" s="52" t="n">
        <v>21.0223682240001</v>
      </c>
      <c r="CI62" s="0" t="n">
        <v>8</v>
      </c>
      <c r="CJ62" s="0" t="n">
        <v>76.5204411776697</v>
      </c>
      <c r="CK62" s="0" t="n">
        <v>68.0016224983599</v>
      </c>
      <c r="CL62" s="0" t="n">
        <v>3.82238500207701</v>
      </c>
      <c r="CR62" s="52" t="n">
        <v>26.0819272240921</v>
      </c>
      <c r="CS62" s="32" t="n">
        <v>8.005249356</v>
      </c>
      <c r="CT62" s="32" t="n">
        <v>17.4040310639201</v>
      </c>
      <c r="CU62" s="32" t="n">
        <v>68.0016224983599</v>
      </c>
      <c r="CV62" s="32" t="n">
        <v>3.82238500207701</v>
      </c>
      <c r="CW62" s="52" t="n">
        <v>26.1161667841766</v>
      </c>
      <c r="CX62" s="32" t="n">
        <v>8</v>
      </c>
      <c r="CY62" s="32" t="n">
        <v>26.456277082923</v>
      </c>
      <c r="CZ62" s="32" t="n">
        <v>68.0016224983599</v>
      </c>
      <c r="DA62" s="32" t="n">
        <v>3.82238500207701</v>
      </c>
      <c r="DB62" s="52" t="n">
        <v>26.0819272240921</v>
      </c>
      <c r="DC62" s="32" t="n">
        <v>8.005249356</v>
      </c>
      <c r="DD62" s="32" t="n">
        <v>45.0187165313979</v>
      </c>
      <c r="DE62" s="32" t="n">
        <v>68.0016224983599</v>
      </c>
      <c r="DF62" s="32" t="n">
        <v>3.82238500207701</v>
      </c>
      <c r="DG62" s="52" t="n">
        <v>27.2102328284945</v>
      </c>
      <c r="DH62" s="32" t="n">
        <v>8.20209975</v>
      </c>
      <c r="DI62" s="32" t="n">
        <v>21.5060181173616</v>
      </c>
      <c r="DJ62" s="32" t="n">
        <v>68.0016224983599</v>
      </c>
      <c r="DK62" s="32" t="n">
        <v>3.82238500207701</v>
      </c>
      <c r="DL62" s="52" t="n">
        <v>26.0819272240921</v>
      </c>
      <c r="DM62" s="32" t="n">
        <v>8.005249356</v>
      </c>
      <c r="DN62" s="32" t="n">
        <v>74.3417656169334</v>
      </c>
      <c r="DO62" s="32" t="n">
        <v>130.009325504884</v>
      </c>
      <c r="DP62" s="32" t="n">
        <v>0.00593973</v>
      </c>
      <c r="DQ62" s="0" t="n">
        <v>26.0819272240921</v>
      </c>
      <c r="DR62" s="0" t="n">
        <v>8.005249356</v>
      </c>
      <c r="DS62" s="0" t="n">
        <v>48.3269563033752</v>
      </c>
      <c r="DT62" s="0" t="n">
        <v>130</v>
      </c>
      <c r="DU62" s="0" t="n">
        <v>0.00593973</v>
      </c>
      <c r="EA62" s="52" t="n">
        <v>31.0886202224855</v>
      </c>
      <c r="EB62" s="32" t="n">
        <v>8</v>
      </c>
      <c r="EC62" s="32" t="n">
        <v>75.9823054905022</v>
      </c>
      <c r="ED62" s="32" t="n">
        <v>130.009325504884</v>
      </c>
      <c r="EE62" s="32" t="n">
        <v>0.00593973</v>
      </c>
    </row>
    <row r="63" customFormat="false" ht="15" hidden="false" customHeight="false" outlineLevel="0" collapsed="false">
      <c r="Z63" s="52" t="n">
        <v>13.5536563152052</v>
      </c>
      <c r="AA63" s="32" t="n">
        <v>8.20209975</v>
      </c>
      <c r="AB63" s="32" t="n">
        <v>204.412276849931</v>
      </c>
      <c r="AC63" s="32" t="n">
        <v>68.0016224983599</v>
      </c>
      <c r="AD63" s="32" t="n">
        <v>3.82238500207701</v>
      </c>
      <c r="AE63" s="52" t="n">
        <v>12.4241764045747</v>
      </c>
      <c r="AF63" s="0" t="n">
        <v>8.20209975</v>
      </c>
      <c r="AG63" s="0" t="n">
        <v>42.8044877540581</v>
      </c>
      <c r="AH63" s="0" t="n">
        <v>68.0020357347871</v>
      </c>
      <c r="AI63" s="0" t="n">
        <v>3.9836139795159</v>
      </c>
      <c r="AT63" s="52" t="n">
        <v>17.2040417225655</v>
      </c>
      <c r="AU63" s="32" t="n">
        <v>8</v>
      </c>
      <c r="AV63" s="32" t="n">
        <v>27.4675982269334</v>
      </c>
      <c r="AW63" s="32" t="n">
        <v>68.0016224983599</v>
      </c>
      <c r="AX63" s="32" t="n">
        <v>3.82238500207701</v>
      </c>
      <c r="BI63" s="52" t="n">
        <v>18.150533673133</v>
      </c>
      <c r="BJ63" s="32" t="n">
        <v>8</v>
      </c>
      <c r="BK63" s="32" t="n">
        <v>40.0837634643391</v>
      </c>
      <c r="BL63" s="32" t="n">
        <v>68.0016224983599</v>
      </c>
      <c r="BM63" s="32" t="n">
        <v>3.82238500207701</v>
      </c>
      <c r="CH63" s="52" t="n">
        <v>21.0223682240001</v>
      </c>
      <c r="CI63" s="0" t="n">
        <v>8</v>
      </c>
      <c r="CJ63" s="0" t="n">
        <v>76.5204411776697</v>
      </c>
      <c r="CK63" s="0" t="n">
        <v>68.0016224983599</v>
      </c>
      <c r="CL63" s="0" t="n">
        <v>3.82238500207701</v>
      </c>
      <c r="CR63" s="52" t="n">
        <v>26.0819272240921</v>
      </c>
      <c r="CS63" s="32" t="n">
        <v>8.005249356</v>
      </c>
      <c r="CT63" s="32" t="n">
        <v>17.4040310639201</v>
      </c>
      <c r="CU63" s="32" t="n">
        <v>68.0016224983599</v>
      </c>
      <c r="CV63" s="32" t="n">
        <v>3.82238500207701</v>
      </c>
      <c r="CW63" s="52" t="n">
        <v>26.1161667841766</v>
      </c>
      <c r="CX63" s="32" t="n">
        <v>8</v>
      </c>
      <c r="CY63" s="32" t="n">
        <v>26.456277082923</v>
      </c>
      <c r="CZ63" s="32" t="n">
        <v>68.0016224983599</v>
      </c>
      <c r="DA63" s="32" t="n">
        <v>3.82238500207701</v>
      </c>
      <c r="DB63" s="52" t="n">
        <v>26.0819272240921</v>
      </c>
      <c r="DC63" s="32" t="n">
        <v>8.005249356</v>
      </c>
      <c r="DD63" s="32" t="n">
        <v>9.55318761462583</v>
      </c>
      <c r="DE63" s="32" t="n">
        <v>68.0016224983599</v>
      </c>
      <c r="DF63" s="32" t="n">
        <v>3.82238500207701</v>
      </c>
      <c r="DG63" s="52" t="n">
        <v>27.2102328284945</v>
      </c>
      <c r="DH63" s="32" t="n">
        <v>8.20209975</v>
      </c>
      <c r="DI63" s="32" t="n">
        <v>21.5060181173616</v>
      </c>
      <c r="DJ63" s="32" t="n">
        <v>68.0016224983599</v>
      </c>
      <c r="DK63" s="32" t="n">
        <v>3.82238500207701</v>
      </c>
      <c r="DL63" s="52" t="n">
        <v>27.1189383600413</v>
      </c>
      <c r="DM63" s="32" t="n">
        <v>8.2</v>
      </c>
      <c r="DN63" s="32" t="n">
        <v>164.679159568427</v>
      </c>
      <c r="DO63" s="32" t="n">
        <v>130.009325504884</v>
      </c>
      <c r="DP63" s="32" t="n">
        <v>0.00593973</v>
      </c>
      <c r="DQ63" s="0" t="n">
        <v>26.0819272240921</v>
      </c>
      <c r="DR63" s="0" t="n">
        <v>8.005249356</v>
      </c>
      <c r="DS63" s="0" t="n">
        <v>24.7805885389778</v>
      </c>
      <c r="DT63" s="0" t="n">
        <v>68</v>
      </c>
      <c r="DU63" s="0" t="n">
        <v>3.82238500207701</v>
      </c>
    </row>
    <row r="64" customFormat="false" ht="15" hidden="false" customHeight="false" outlineLevel="0" collapsed="false">
      <c r="Z64" s="52" t="n">
        <v>13.5536563152052</v>
      </c>
      <c r="AA64" s="32" t="n">
        <v>8.20209975</v>
      </c>
      <c r="AB64" s="32" t="n">
        <v>158.987326438835</v>
      </c>
      <c r="AC64" s="32" t="n">
        <v>130.009325504884</v>
      </c>
      <c r="AD64" s="32" t="n">
        <v>0.00593973</v>
      </c>
      <c r="AE64" s="52" t="n">
        <v>12.4241764045747</v>
      </c>
      <c r="AF64" s="0" t="n">
        <v>8.20209975</v>
      </c>
      <c r="AG64" s="0" t="n">
        <v>42.8044877540581</v>
      </c>
      <c r="AH64" s="0" t="n">
        <v>68.0020357347871</v>
      </c>
      <c r="AI64" s="0" t="n">
        <v>3.9836139795159</v>
      </c>
      <c r="AT64" s="52" t="n">
        <v>17.2040417225655</v>
      </c>
      <c r="AU64" s="32" t="n">
        <v>8</v>
      </c>
      <c r="AV64" s="32" t="n">
        <v>27.4675982269334</v>
      </c>
      <c r="AW64" s="32" t="n">
        <v>68.0016224983599</v>
      </c>
      <c r="AX64" s="32" t="n">
        <v>3.82238500207701</v>
      </c>
      <c r="BI64" s="52" t="n">
        <v>18.150533673133</v>
      </c>
      <c r="BJ64" s="32" t="n">
        <v>8</v>
      </c>
      <c r="BK64" s="32" t="n">
        <v>40.0837634643391</v>
      </c>
      <c r="BL64" s="32" t="n">
        <v>68.0016224983599</v>
      </c>
      <c r="BM64" s="32" t="n">
        <v>3.82238500207701</v>
      </c>
      <c r="CH64" s="52" t="n">
        <v>21.0223682240001</v>
      </c>
      <c r="CI64" s="0" t="n">
        <v>8</v>
      </c>
      <c r="CJ64" s="0" t="n">
        <v>76.5204411776697</v>
      </c>
      <c r="CK64" s="0" t="n">
        <v>68.0016224983599</v>
      </c>
      <c r="CL64" s="0" t="n">
        <v>3.82238500207701</v>
      </c>
      <c r="CR64" s="52" t="n">
        <v>26.0819272240921</v>
      </c>
      <c r="CS64" s="32" t="n">
        <v>8.005249356</v>
      </c>
      <c r="CT64" s="32" t="n">
        <v>17.4040310639201</v>
      </c>
      <c r="CU64" s="32" t="n">
        <v>68.0016224983599</v>
      </c>
      <c r="CV64" s="32" t="n">
        <v>3.82238500207701</v>
      </c>
      <c r="CW64" s="52" t="n">
        <v>26.1161667841766</v>
      </c>
      <c r="CX64" s="32" t="n">
        <v>8</v>
      </c>
      <c r="CY64" s="32" t="n">
        <v>26.456277082923</v>
      </c>
      <c r="CZ64" s="32" t="n">
        <v>68.0016224983599</v>
      </c>
      <c r="DA64" s="32" t="n">
        <v>3.82238500207701</v>
      </c>
      <c r="DB64" s="52" t="n">
        <v>26.0819272240921</v>
      </c>
      <c r="DC64" s="32" t="n">
        <v>8.005249356</v>
      </c>
      <c r="DD64" s="32" t="n">
        <v>9.55318761462583</v>
      </c>
      <c r="DE64" s="32" t="n">
        <v>68.0016224983599</v>
      </c>
      <c r="DF64" s="32" t="n">
        <v>3.82238500207701</v>
      </c>
      <c r="DG64" s="52" t="n">
        <v>27.2102328284945</v>
      </c>
      <c r="DH64" s="32" t="n">
        <v>8.20209975</v>
      </c>
      <c r="DI64" s="32" t="n">
        <v>21.5060181173616</v>
      </c>
      <c r="DJ64" s="32" t="n">
        <v>68.0016224983599</v>
      </c>
      <c r="DK64" s="32" t="n">
        <v>3.82238500207701</v>
      </c>
      <c r="DL64" s="52" t="n">
        <v>27.1189383600413</v>
      </c>
      <c r="DM64" s="32" t="n">
        <v>8.2</v>
      </c>
      <c r="DN64" s="32" t="n">
        <v>164.679159568427</v>
      </c>
      <c r="DO64" s="32" t="n">
        <v>130.009325504884</v>
      </c>
      <c r="DP64" s="32" t="n">
        <v>0.00593973</v>
      </c>
      <c r="DQ64" s="0" t="n">
        <v>26.0819272240921</v>
      </c>
      <c r="DR64" s="0" t="n">
        <v>8.005249356</v>
      </c>
      <c r="DS64" s="0" t="n">
        <v>99.1223541559112</v>
      </c>
      <c r="DT64" s="0" t="n">
        <v>130</v>
      </c>
      <c r="DU64" s="0" t="n">
        <v>0.00593973</v>
      </c>
    </row>
    <row r="65" customFormat="false" ht="15" hidden="false" customHeight="false" outlineLevel="0" collapsed="false">
      <c r="Z65" s="52" t="n">
        <v>13.5536563152052</v>
      </c>
      <c r="AA65" s="32" t="n">
        <v>8.20209975</v>
      </c>
      <c r="AB65" s="32" t="n">
        <v>90.8499008221916</v>
      </c>
      <c r="AC65" s="32" t="n">
        <v>68.0016224983599</v>
      </c>
      <c r="AD65" s="32" t="n">
        <v>3.82238500207701</v>
      </c>
      <c r="AE65" s="52"/>
      <c r="AT65" s="52" t="n">
        <v>17.2040417225655</v>
      </c>
      <c r="AU65" s="32" t="n">
        <v>8</v>
      </c>
      <c r="AV65" s="32" t="n">
        <v>77.5111954297142</v>
      </c>
      <c r="AW65" s="32" t="n">
        <v>130.009325504884</v>
      </c>
      <c r="AX65" s="32" t="n">
        <v>0.00593973</v>
      </c>
      <c r="BI65" s="52" t="n">
        <v>18.150533673133</v>
      </c>
      <c r="BJ65" s="32" t="n">
        <v>8</v>
      </c>
      <c r="BK65" s="32" t="n">
        <v>31.878502168448</v>
      </c>
      <c r="BL65" s="32" t="n">
        <v>130.009325504884</v>
      </c>
      <c r="BM65" s="32" t="n">
        <v>0.00593973</v>
      </c>
      <c r="CH65" s="52" t="n">
        <v>21.0223682240001</v>
      </c>
      <c r="CI65" s="0" t="n">
        <v>8</v>
      </c>
      <c r="CJ65" s="0" t="n">
        <v>76.5204411776697</v>
      </c>
      <c r="CK65" s="0" t="n">
        <v>68.0016224983599</v>
      </c>
      <c r="CL65" s="0" t="n">
        <v>3.82238500207701</v>
      </c>
      <c r="CR65" s="52" t="n">
        <v>26.0819272240921</v>
      </c>
      <c r="CS65" s="32" t="n">
        <v>8.005249356</v>
      </c>
      <c r="CT65" s="32" t="n">
        <v>17.4040310639201</v>
      </c>
      <c r="CU65" s="32" t="n">
        <v>68.0016224983599</v>
      </c>
      <c r="CV65" s="32" t="n">
        <v>3.82238500207701</v>
      </c>
      <c r="CW65" s="52" t="n">
        <v>26.1161667841766</v>
      </c>
      <c r="CX65" s="32" t="n">
        <v>8</v>
      </c>
      <c r="CY65" s="32" t="n">
        <v>49.5611770779556</v>
      </c>
      <c r="CZ65" s="32" t="n">
        <v>68.0016224983599</v>
      </c>
      <c r="DA65" s="32" t="n">
        <v>3.82238500207701</v>
      </c>
      <c r="DB65" s="52" t="n">
        <v>26.0819272240921</v>
      </c>
      <c r="DC65" s="32" t="n">
        <v>8.005249356</v>
      </c>
      <c r="DD65" s="32" t="n">
        <v>38.4099122354156</v>
      </c>
      <c r="DE65" s="32" t="n">
        <v>68.0016224983599</v>
      </c>
      <c r="DF65" s="32" t="n">
        <v>3.82238500207701</v>
      </c>
      <c r="DG65" s="52" t="n">
        <v>27.2102328284945</v>
      </c>
      <c r="DH65" s="32" t="n">
        <v>8.20209975</v>
      </c>
      <c r="DI65" s="32" t="n">
        <v>21.5060181173616</v>
      </c>
      <c r="DJ65" s="32" t="n">
        <v>68.0016224983599</v>
      </c>
      <c r="DK65" s="32" t="n">
        <v>3.82238500207701</v>
      </c>
      <c r="DL65" s="52" t="n">
        <v>26.1161667841766</v>
      </c>
      <c r="DM65" s="32" t="n">
        <v>8</v>
      </c>
      <c r="DN65" s="32" t="n">
        <v>173.464119772845</v>
      </c>
      <c r="DO65" s="32" t="n">
        <v>130.009325504884</v>
      </c>
      <c r="DP65" s="32" t="n">
        <v>0.00593973</v>
      </c>
      <c r="DQ65" s="0" t="n">
        <v>13.5536563152052</v>
      </c>
      <c r="DR65" s="0" t="n">
        <v>8.20209975</v>
      </c>
      <c r="DS65" s="0" t="n">
        <v>48.3687575143867</v>
      </c>
      <c r="DT65" s="0" t="n">
        <v>68</v>
      </c>
      <c r="DU65" s="0" t="n">
        <v>3.82238500207701</v>
      </c>
    </row>
    <row r="66" customFormat="false" ht="15" hidden="false" customHeight="false" outlineLevel="0" collapsed="false">
      <c r="Z66" s="52" t="n">
        <v>13.5536563152052</v>
      </c>
      <c r="AA66" s="32" t="n">
        <v>8.20209975</v>
      </c>
      <c r="AB66" s="32" t="n">
        <v>40.8824553699862</v>
      </c>
      <c r="AC66" s="32" t="n">
        <v>130.009325504884</v>
      </c>
      <c r="AD66" s="32" t="n">
        <v>0.00593973</v>
      </c>
      <c r="AE66" s="52"/>
      <c r="AT66" s="52" t="n">
        <v>17.2040417225655</v>
      </c>
      <c r="AU66" s="32" t="n">
        <v>8</v>
      </c>
      <c r="AV66" s="32" t="n">
        <v>77.5111954297142</v>
      </c>
      <c r="AW66" s="32" t="n">
        <v>130.009325504884</v>
      </c>
      <c r="AX66" s="32" t="n">
        <v>0.00593973</v>
      </c>
      <c r="BI66" s="52" t="n">
        <v>18.150533673133</v>
      </c>
      <c r="BJ66" s="32" t="n">
        <v>8</v>
      </c>
      <c r="BK66" s="32" t="n">
        <v>40.0837634643391</v>
      </c>
      <c r="BL66" s="32" t="n">
        <v>68.0016224983599</v>
      </c>
      <c r="BM66" s="32" t="n">
        <v>3.82238500207701</v>
      </c>
      <c r="CH66" s="52" t="n">
        <v>21.0223682240001</v>
      </c>
      <c r="CI66" s="0" t="n">
        <v>8</v>
      </c>
      <c r="CJ66" s="0" t="n">
        <v>76.5204411776697</v>
      </c>
      <c r="CK66" s="0" t="n">
        <v>68.0016224983599</v>
      </c>
      <c r="CL66" s="0" t="n">
        <v>3.82238500207701</v>
      </c>
      <c r="CR66" s="52" t="n">
        <v>26.0819272240921</v>
      </c>
      <c r="CS66" s="32" t="n">
        <v>8.005249356</v>
      </c>
      <c r="CT66" s="32" t="n">
        <v>17.4040310639201</v>
      </c>
      <c r="CU66" s="32" t="n">
        <v>68.0016224983599</v>
      </c>
      <c r="CV66" s="32" t="n">
        <v>3.82238500207701</v>
      </c>
      <c r="CW66" s="52" t="n">
        <v>26.1161667841766</v>
      </c>
      <c r="CX66" s="32" t="n">
        <v>8</v>
      </c>
      <c r="CY66" s="32" t="n">
        <v>24.7805885389778</v>
      </c>
      <c r="CZ66" s="32" t="n">
        <v>68.0016224983599</v>
      </c>
      <c r="DA66" s="32" t="n">
        <v>3.82238500207701</v>
      </c>
      <c r="DB66" s="52" t="n">
        <v>26.0819272240921</v>
      </c>
      <c r="DC66" s="32" t="n">
        <v>8.005249356</v>
      </c>
      <c r="DD66" s="32" t="n">
        <v>38.4099122354156</v>
      </c>
      <c r="DE66" s="32" t="n">
        <v>68.0016224983599</v>
      </c>
      <c r="DF66" s="32" t="n">
        <v>3.82238500207701</v>
      </c>
      <c r="DG66" s="52" t="n">
        <v>27.2102328284945</v>
      </c>
      <c r="DH66" s="32" t="n">
        <v>8.20209975</v>
      </c>
      <c r="DI66" s="32" t="n">
        <v>21.5060181173616</v>
      </c>
      <c r="DJ66" s="32" t="n">
        <v>68.0016224983599</v>
      </c>
      <c r="DK66" s="32" t="n">
        <v>3.82238500207701</v>
      </c>
      <c r="DL66" s="52" t="n">
        <v>26.1161667841766</v>
      </c>
      <c r="DM66" s="32" t="n">
        <v>8</v>
      </c>
      <c r="DN66" s="32" t="n">
        <v>29.7367062467734</v>
      </c>
      <c r="DO66" s="32" t="n">
        <v>130.009325504884</v>
      </c>
      <c r="DP66" s="32" t="n">
        <v>0.00593973</v>
      </c>
      <c r="DQ66" s="0" t="n">
        <v>15.9091826610512</v>
      </c>
      <c r="DR66" s="0" t="n">
        <v>6.003937017</v>
      </c>
      <c r="DS66" s="0" t="n">
        <v>35.212652106394</v>
      </c>
      <c r="DT66" s="0" t="n">
        <v>130</v>
      </c>
      <c r="DU66" s="0" t="n">
        <v>0.00593973</v>
      </c>
    </row>
    <row r="67" customFormat="false" ht="15" hidden="false" customHeight="false" outlineLevel="0" collapsed="false">
      <c r="Z67" s="52" t="n">
        <v>13.5536563152052</v>
      </c>
      <c r="AA67" s="32" t="n">
        <v>8.20209975</v>
      </c>
      <c r="AB67" s="32" t="n">
        <v>40.8824553699862</v>
      </c>
      <c r="AC67" s="32" t="n">
        <v>130.009325504884</v>
      </c>
      <c r="AD67" s="32" t="n">
        <v>0.00593973</v>
      </c>
      <c r="AE67" s="52"/>
      <c r="AT67" s="52" t="n">
        <v>17.2040417225655</v>
      </c>
      <c r="AU67" s="32" t="n">
        <v>8</v>
      </c>
      <c r="AV67" s="32" t="n">
        <v>27.4675982269334</v>
      </c>
      <c r="AW67" s="32" t="n">
        <v>68.0016224983599</v>
      </c>
      <c r="AX67" s="32" t="n">
        <v>3.82238500207701</v>
      </c>
      <c r="BI67" s="52" t="n">
        <v>18.150533673133</v>
      </c>
      <c r="BJ67" s="32" t="n">
        <v>8</v>
      </c>
      <c r="BK67" s="32" t="n">
        <v>40.0837634643391</v>
      </c>
      <c r="BL67" s="32" t="n">
        <v>68.0016224983599</v>
      </c>
      <c r="BM67" s="32" t="n">
        <v>3.82238500207701</v>
      </c>
      <c r="CH67" s="52" t="n">
        <v>21.0223682240001</v>
      </c>
      <c r="CI67" s="0" t="n">
        <v>8</v>
      </c>
      <c r="CJ67" s="0" t="n">
        <v>76.5204411776697</v>
      </c>
      <c r="CK67" s="0" t="n">
        <v>68.0016224983599</v>
      </c>
      <c r="CL67" s="0" t="n">
        <v>3.82238500207701</v>
      </c>
      <c r="CR67" s="52" t="n">
        <v>26.0819272240921</v>
      </c>
      <c r="CS67" s="32" t="n">
        <v>8.005249356</v>
      </c>
      <c r="CT67" s="32" t="n">
        <v>17.4040310639201</v>
      </c>
      <c r="CU67" s="32" t="n">
        <v>68.0016224983599</v>
      </c>
      <c r="CV67" s="32" t="n">
        <v>3.82238500207701</v>
      </c>
      <c r="CW67" s="52" t="n">
        <v>26.1161667841766</v>
      </c>
      <c r="CX67" s="32" t="n">
        <v>8</v>
      </c>
      <c r="CY67" s="32" t="n">
        <v>24.7805885389778</v>
      </c>
      <c r="CZ67" s="32" t="n">
        <v>68.0016224983599</v>
      </c>
      <c r="DA67" s="32" t="n">
        <v>3.82238500207701</v>
      </c>
      <c r="DB67" s="52" t="n">
        <v>26.0819272240921</v>
      </c>
      <c r="DC67" s="32" t="n">
        <v>8.005249356</v>
      </c>
      <c r="DD67" s="32" t="n">
        <v>45.8125211683969</v>
      </c>
      <c r="DE67" s="32" t="n">
        <v>68.0016224983599</v>
      </c>
      <c r="DF67" s="32" t="n">
        <v>3.82238500207701</v>
      </c>
      <c r="DG67" s="52" t="n">
        <v>27.2102328284945</v>
      </c>
      <c r="DH67" s="32" t="n">
        <v>8.20209975</v>
      </c>
      <c r="DI67" s="32" t="n">
        <v>21.5060181173616</v>
      </c>
      <c r="DJ67" s="32" t="n">
        <v>68.0016224983599</v>
      </c>
      <c r="DK67" s="32" t="n">
        <v>3.82238500207701</v>
      </c>
      <c r="DL67" s="52" t="n">
        <v>26.1161667841766</v>
      </c>
      <c r="DM67" s="32" t="n">
        <v>8</v>
      </c>
      <c r="DN67" s="32" t="n">
        <v>95.2966035536723</v>
      </c>
      <c r="DO67" s="32" t="n">
        <v>130.009325504884</v>
      </c>
      <c r="DP67" s="32" t="n">
        <v>0.00593973</v>
      </c>
      <c r="DQ67" s="0" t="n">
        <v>23.718898551609</v>
      </c>
      <c r="DR67" s="0" t="n">
        <v>8.20209975</v>
      </c>
      <c r="DS67" s="0" t="n">
        <v>37.9660577036002</v>
      </c>
      <c r="DT67" s="0" t="n">
        <v>130</v>
      </c>
      <c r="DU67" s="0" t="n">
        <v>0.00593973</v>
      </c>
    </row>
    <row r="68" customFormat="false" ht="15" hidden="false" customHeight="false" outlineLevel="0" collapsed="false">
      <c r="Z68" s="52" t="n">
        <v>13.5536563152052</v>
      </c>
      <c r="AA68" s="32" t="n">
        <v>8.20209975</v>
      </c>
      <c r="AB68" s="32" t="n">
        <v>96.5280196235786</v>
      </c>
      <c r="AC68" s="32" t="n">
        <v>68.0016224983599</v>
      </c>
      <c r="AD68" s="32" t="n">
        <v>3.82238500207701</v>
      </c>
      <c r="AE68" s="52"/>
      <c r="AT68" s="52" t="n">
        <v>17.2040417225655</v>
      </c>
      <c r="AU68" s="32" t="n">
        <v>8</v>
      </c>
      <c r="AV68" s="32" t="n">
        <v>27.4675982269334</v>
      </c>
      <c r="AW68" s="32" t="n">
        <v>68.0016224983599</v>
      </c>
      <c r="AX68" s="32" t="n">
        <v>3.82238500207701</v>
      </c>
      <c r="BI68" s="52" t="n">
        <v>18.150533673133</v>
      </c>
      <c r="BJ68" s="32" t="n">
        <v>8</v>
      </c>
      <c r="BK68" s="32" t="n">
        <v>31.878502168448</v>
      </c>
      <c r="BL68" s="32" t="n">
        <v>130.009325504884</v>
      </c>
      <c r="BM68" s="32" t="n">
        <v>0.00593973</v>
      </c>
      <c r="CH68" s="52" t="n">
        <v>21.0223682240001</v>
      </c>
      <c r="CI68" s="0" t="n">
        <v>8</v>
      </c>
      <c r="CJ68" s="0" t="n">
        <v>76.5204411776697</v>
      </c>
      <c r="CK68" s="0" t="n">
        <v>68.0016224983599</v>
      </c>
      <c r="CL68" s="0" t="n">
        <v>3.82238500207701</v>
      </c>
      <c r="CR68" s="52" t="n">
        <v>26.0819272240921</v>
      </c>
      <c r="CS68" s="32" t="n">
        <v>8.005249356</v>
      </c>
      <c r="CT68" s="32" t="n">
        <v>17.4040310639201</v>
      </c>
      <c r="CU68" s="32" t="n">
        <v>68.0016224983599</v>
      </c>
      <c r="CV68" s="32" t="n">
        <v>3.82238500207701</v>
      </c>
      <c r="CW68" s="52" t="n">
        <v>26.1161667841766</v>
      </c>
      <c r="CX68" s="32" t="n">
        <v>8</v>
      </c>
      <c r="CY68" s="32" t="n">
        <v>48.0711024729975</v>
      </c>
      <c r="CZ68" s="32" t="n">
        <v>68.0016224983599</v>
      </c>
      <c r="DA68" s="32" t="n">
        <v>3.82238500207701</v>
      </c>
      <c r="DB68" s="52" t="n">
        <v>26.0819272240921</v>
      </c>
      <c r="DC68" s="32" t="n">
        <v>8.005249356</v>
      </c>
      <c r="DD68" s="32" t="n">
        <v>21.6830149716056</v>
      </c>
      <c r="DE68" s="32" t="n">
        <v>68.0016224983599</v>
      </c>
      <c r="DF68" s="32" t="n">
        <v>3.82238500207701</v>
      </c>
      <c r="DG68" s="52" t="n">
        <v>27.2102328284945</v>
      </c>
      <c r="DH68" s="32" t="n">
        <v>8.20209975</v>
      </c>
      <c r="DI68" s="32" t="n">
        <v>21.5060181173616</v>
      </c>
      <c r="DJ68" s="32" t="n">
        <v>68.0016224983599</v>
      </c>
      <c r="DK68" s="32" t="n">
        <v>3.82238500207701</v>
      </c>
      <c r="DL68" s="52" t="n">
        <v>27.1189383600413</v>
      </c>
      <c r="DM68" s="32" t="n">
        <v>8.2</v>
      </c>
      <c r="DN68" s="32" t="n">
        <v>102.21465076661</v>
      </c>
      <c r="DO68" s="32" t="n">
        <v>130.009325504884</v>
      </c>
      <c r="DP68" s="32" t="n">
        <v>0.00593973</v>
      </c>
      <c r="DQ68" s="0" t="n">
        <v>26.0819272240921</v>
      </c>
      <c r="DR68" s="0" t="n">
        <v>8.005249356</v>
      </c>
      <c r="DS68" s="0" t="n">
        <v>26.3865181416428</v>
      </c>
      <c r="DT68" s="0" t="n">
        <v>68</v>
      </c>
      <c r="DU68" s="0" t="n">
        <v>3.82238500207701</v>
      </c>
    </row>
    <row r="69" customFormat="false" ht="15" hidden="false" customHeight="false" outlineLevel="0" collapsed="false">
      <c r="Z69" s="52" t="n">
        <v>13.5536563152052</v>
      </c>
      <c r="AA69" s="32" t="n">
        <v>8.20209975</v>
      </c>
      <c r="AB69" s="32" t="n">
        <v>45.4249504110958</v>
      </c>
      <c r="AC69" s="32" t="n">
        <v>130.009325504884</v>
      </c>
      <c r="AD69" s="32" t="n">
        <v>0.00593973</v>
      </c>
      <c r="AE69" s="52"/>
      <c r="AT69" s="52" t="n">
        <v>17.2040417225655</v>
      </c>
      <c r="AU69" s="32" t="n">
        <v>8</v>
      </c>
      <c r="AV69" s="32" t="n">
        <v>77.5111954297142</v>
      </c>
      <c r="AW69" s="32" t="n">
        <v>130.009325504884</v>
      </c>
      <c r="AX69" s="32" t="n">
        <v>0.00593973</v>
      </c>
      <c r="BI69" s="52" t="n">
        <v>18.150533673133</v>
      </c>
      <c r="BJ69" s="32" t="n">
        <v>8</v>
      </c>
      <c r="BK69" s="32" t="n">
        <v>40.0837634643391</v>
      </c>
      <c r="BL69" s="32" t="n">
        <v>68.0016224983599</v>
      </c>
      <c r="BM69" s="32" t="n">
        <v>3.82238500207701</v>
      </c>
      <c r="CH69" s="52" t="n">
        <v>21.0223682240001</v>
      </c>
      <c r="CI69" s="0" t="n">
        <v>8</v>
      </c>
      <c r="CJ69" s="0" t="n">
        <v>76.5204411776697</v>
      </c>
      <c r="CK69" s="0" t="n">
        <v>68.0016224983599</v>
      </c>
      <c r="CL69" s="0" t="n">
        <v>3.82238500207701</v>
      </c>
      <c r="CR69" s="52" t="n">
        <v>26.0819272240921</v>
      </c>
      <c r="CS69" s="32" t="n">
        <v>8.005249356</v>
      </c>
      <c r="CT69" s="32" t="n">
        <v>17.4040310639201</v>
      </c>
      <c r="CU69" s="32" t="n">
        <v>68.0016224983599</v>
      </c>
      <c r="CV69" s="32" t="n">
        <v>3.82238500207701</v>
      </c>
      <c r="DB69" s="52" t="n">
        <v>26.0819272240921</v>
      </c>
      <c r="DC69" s="32" t="n">
        <v>8.005249356</v>
      </c>
      <c r="DD69" s="32" t="n">
        <v>21.6830149716056</v>
      </c>
      <c r="DE69" s="32" t="n">
        <v>68.0016224983599</v>
      </c>
      <c r="DF69" s="32" t="n">
        <v>3.82238500207701</v>
      </c>
      <c r="DG69" s="52" t="n">
        <v>27.2102328284945</v>
      </c>
      <c r="DH69" s="32" t="n">
        <v>8.20209975</v>
      </c>
      <c r="DI69" s="32" t="n">
        <v>21.5060181173616</v>
      </c>
      <c r="DJ69" s="32" t="n">
        <v>68.0016224983599</v>
      </c>
      <c r="DK69" s="32" t="n">
        <v>3.82238500207701</v>
      </c>
      <c r="DL69" s="52" t="n">
        <v>26.0819272240921</v>
      </c>
      <c r="DM69" s="32" t="n">
        <v>8.005249356</v>
      </c>
      <c r="DN69" s="32" t="n">
        <v>6.19514713474445</v>
      </c>
      <c r="DO69" s="32" t="n">
        <v>130.009325504884</v>
      </c>
      <c r="DP69" s="32" t="n">
        <v>0.00593973</v>
      </c>
      <c r="DQ69" s="0" t="n">
        <v>26.0819272240921</v>
      </c>
      <c r="DR69" s="0" t="n">
        <v>8.005249356</v>
      </c>
      <c r="DS69" s="0" t="n">
        <v>48.3269563033752</v>
      </c>
      <c r="DT69" s="0" t="n">
        <v>130</v>
      </c>
      <c r="DU69" s="0" t="n">
        <v>0.00593973</v>
      </c>
    </row>
    <row r="70" customFormat="false" ht="15" hidden="false" customHeight="false" outlineLevel="0" collapsed="false">
      <c r="Z70" s="52" t="n">
        <v>13.6149226735475</v>
      </c>
      <c r="AA70" s="32" t="n">
        <v>8</v>
      </c>
      <c r="AB70" s="32" t="n">
        <v>166.369578134284</v>
      </c>
      <c r="AC70" s="32" t="n">
        <v>130.009325504884</v>
      </c>
      <c r="AD70" s="32" t="n">
        <v>0.00593973</v>
      </c>
      <c r="AE70" s="52"/>
      <c r="AT70" s="52" t="n">
        <v>17.2040417225655</v>
      </c>
      <c r="AU70" s="32" t="n">
        <v>8</v>
      </c>
      <c r="AV70" s="32" t="n">
        <v>77.5111954297142</v>
      </c>
      <c r="AW70" s="32" t="n">
        <v>130.009325504884</v>
      </c>
      <c r="AX70" s="32" t="n">
        <v>0.00593973</v>
      </c>
      <c r="BI70" s="52" t="n">
        <v>18.150533673133</v>
      </c>
      <c r="BJ70" s="32" t="n">
        <v>8</v>
      </c>
      <c r="BK70" s="32" t="n">
        <v>40.0837634643391</v>
      </c>
      <c r="BL70" s="32" t="n">
        <v>68.0016224983599</v>
      </c>
      <c r="BM70" s="32" t="n">
        <v>3.82238500207701</v>
      </c>
      <c r="CH70" s="52" t="n">
        <v>21.0223682240001</v>
      </c>
      <c r="CI70" s="0" t="n">
        <v>8</v>
      </c>
      <c r="CJ70" s="0" t="n">
        <v>76.5204411776697</v>
      </c>
      <c r="CK70" s="0" t="n">
        <v>68.0016224983599</v>
      </c>
      <c r="CL70" s="0" t="n">
        <v>3.82238500207701</v>
      </c>
      <c r="CR70" s="52" t="n">
        <v>26.0819272240921</v>
      </c>
      <c r="CS70" s="32" t="n">
        <v>8.005249356</v>
      </c>
      <c r="CT70" s="32" t="n">
        <v>17.4040310639201</v>
      </c>
      <c r="CU70" s="32" t="n">
        <v>68.0016224983599</v>
      </c>
      <c r="CV70" s="32" t="n">
        <v>3.82238500207701</v>
      </c>
      <c r="DB70" s="52" t="n">
        <v>26.0819272240921</v>
      </c>
      <c r="DC70" s="32" t="n">
        <v>8.005249356</v>
      </c>
      <c r="DD70" s="32" t="n">
        <v>27.2586473928756</v>
      </c>
      <c r="DE70" s="32" t="n">
        <v>68.0016224983599</v>
      </c>
      <c r="DF70" s="32" t="n">
        <v>3.82238500207701</v>
      </c>
      <c r="DG70" s="52" t="n">
        <v>27.2102328284945</v>
      </c>
      <c r="DH70" s="32" t="n">
        <v>8.20209975</v>
      </c>
      <c r="DI70" s="32" t="n">
        <v>21.5060181173616</v>
      </c>
      <c r="DJ70" s="32" t="n">
        <v>68.0016224983599</v>
      </c>
      <c r="DK70" s="32" t="n">
        <v>3.82238500207701</v>
      </c>
      <c r="DL70" s="52"/>
      <c r="DM70" s="32" t="n">
        <v>8.005249356</v>
      </c>
      <c r="DN70" s="32" t="n">
        <v>0</v>
      </c>
      <c r="DO70" s="32" t="n">
        <v>68.0020357347871</v>
      </c>
      <c r="DP70" s="32" t="n">
        <v>3.9836139795159</v>
      </c>
      <c r="DQ70" s="0" t="n">
        <v>26.0819272240921</v>
      </c>
      <c r="DR70" s="0" t="n">
        <v>8.005249356</v>
      </c>
      <c r="DS70" s="0" t="n">
        <v>28.9106866288074</v>
      </c>
      <c r="DT70" s="0" t="n">
        <v>68</v>
      </c>
      <c r="DU70" s="0" t="n">
        <v>3.82238500207701</v>
      </c>
    </row>
    <row r="71" customFormat="false" ht="15" hidden="false" customHeight="false" outlineLevel="0" collapsed="false">
      <c r="Z71" s="52" t="n">
        <v>13.6149226735475</v>
      </c>
      <c r="AA71" s="32" t="n">
        <v>8</v>
      </c>
      <c r="AB71" s="32" t="n">
        <v>1.66369578134284</v>
      </c>
      <c r="AC71" s="32" t="n">
        <v>68.0016224983599</v>
      </c>
      <c r="AD71" s="32" t="n">
        <v>3.82238500207701</v>
      </c>
      <c r="AE71" s="52"/>
      <c r="AT71" s="52" t="n">
        <v>17.2040417225655</v>
      </c>
      <c r="AU71" s="32" t="n">
        <v>8</v>
      </c>
      <c r="AV71" s="32" t="n">
        <v>27.4675982269334</v>
      </c>
      <c r="AW71" s="32" t="n">
        <v>68.0016224983599</v>
      </c>
      <c r="AX71" s="32" t="n">
        <v>3.82238500207701</v>
      </c>
      <c r="BI71" s="52" t="n">
        <v>18.150533673133</v>
      </c>
      <c r="BJ71" s="32" t="n">
        <v>8</v>
      </c>
      <c r="BK71" s="32" t="n">
        <v>31.878502168448</v>
      </c>
      <c r="BL71" s="32" t="n">
        <v>130.009325504884</v>
      </c>
      <c r="BM71" s="32" t="n">
        <v>0.00593973</v>
      </c>
      <c r="CH71" s="52" t="n">
        <v>21.0223682240001</v>
      </c>
      <c r="CI71" s="0" t="n">
        <v>8</v>
      </c>
      <c r="CJ71" s="0" t="n">
        <v>76.5204411776697</v>
      </c>
      <c r="CK71" s="0" t="n">
        <v>68.0016224983599</v>
      </c>
      <c r="CL71" s="0" t="n">
        <v>3.82238500207701</v>
      </c>
      <c r="CR71" s="52" t="n">
        <v>26.0819272240921</v>
      </c>
      <c r="CS71" s="32" t="n">
        <v>8.005249356</v>
      </c>
      <c r="CT71" s="32" t="n">
        <v>17.4040310639201</v>
      </c>
      <c r="CU71" s="32" t="n">
        <v>68.0016224983599</v>
      </c>
      <c r="CV71" s="32" t="n">
        <v>3.82238500207701</v>
      </c>
      <c r="DB71" s="52" t="n">
        <v>26.0819272240921</v>
      </c>
      <c r="DC71" s="32" t="n">
        <v>8.005249356</v>
      </c>
      <c r="DD71" s="32" t="n">
        <v>70.4926316779091</v>
      </c>
      <c r="DE71" s="32" t="n">
        <v>68.0016224983599</v>
      </c>
      <c r="DF71" s="32" t="n">
        <v>3.82238500207701</v>
      </c>
      <c r="DG71" s="52" t="n">
        <v>27.2102328284945</v>
      </c>
      <c r="DH71" s="32" t="n">
        <v>8.20209975</v>
      </c>
      <c r="DI71" s="32" t="n">
        <v>21.5060181173616</v>
      </c>
      <c r="DJ71" s="32" t="n">
        <v>68.0016224983599</v>
      </c>
      <c r="DK71" s="32" t="n">
        <v>3.82238500207701</v>
      </c>
      <c r="DL71" s="52" t="n">
        <v>27.1073126304103</v>
      </c>
      <c r="DM71" s="32" t="n">
        <v>8.20209975</v>
      </c>
      <c r="DN71" s="32" t="n">
        <v>51.1030692124828</v>
      </c>
      <c r="DO71" s="32" t="n">
        <v>130.009325504884</v>
      </c>
      <c r="DP71" s="32" t="n">
        <v>0.00593973</v>
      </c>
      <c r="DQ71" s="0" t="n">
        <v>26.0819272240921</v>
      </c>
      <c r="DR71" s="0" t="n">
        <v>8.005249356</v>
      </c>
      <c r="DS71" s="0" t="n">
        <v>28.9106866288074</v>
      </c>
      <c r="DT71" s="0" t="n">
        <v>68</v>
      </c>
      <c r="DU71" s="0" t="n">
        <v>3.82238500207701</v>
      </c>
    </row>
    <row r="72" customFormat="false" ht="15" hidden="false" customHeight="false" outlineLevel="0" collapsed="false">
      <c r="Z72" s="52" t="n">
        <v>13.6149226735475</v>
      </c>
      <c r="AA72" s="32" t="n">
        <v>8</v>
      </c>
      <c r="AB72" s="32" t="n">
        <v>126.756981580511</v>
      </c>
      <c r="AC72" s="32" t="n">
        <v>130.009325504884</v>
      </c>
      <c r="AD72" s="32" t="n">
        <v>0.00593973</v>
      </c>
      <c r="AE72" s="52"/>
      <c r="AT72" s="52" t="n">
        <v>17.2040417225655</v>
      </c>
      <c r="AU72" s="32" t="n">
        <v>8</v>
      </c>
      <c r="AV72" s="32" t="n">
        <v>27.4675982269334</v>
      </c>
      <c r="AW72" s="32" t="n">
        <v>68.0016224983599</v>
      </c>
      <c r="AX72" s="32" t="n">
        <v>3.82238500207701</v>
      </c>
      <c r="BI72" s="52" t="n">
        <v>18.150533673133</v>
      </c>
      <c r="BJ72" s="32" t="n">
        <v>8</v>
      </c>
      <c r="BK72" s="32" t="n">
        <v>40.0837634643391</v>
      </c>
      <c r="BL72" s="32" t="n">
        <v>68.0016224983599</v>
      </c>
      <c r="BM72" s="32" t="n">
        <v>3.82238500207701</v>
      </c>
      <c r="CH72" s="52" t="n">
        <v>21.0223682240001</v>
      </c>
      <c r="CI72" s="0" t="n">
        <v>8</v>
      </c>
      <c r="CJ72" s="0" t="n">
        <v>76.5204411776697</v>
      </c>
      <c r="CK72" s="0" t="n">
        <v>68.0016224983599</v>
      </c>
      <c r="CL72" s="0" t="n">
        <v>3.82238500207701</v>
      </c>
      <c r="CR72" s="52" t="n">
        <v>26.0819272240921</v>
      </c>
      <c r="CS72" s="32" t="n">
        <v>8.005249356</v>
      </c>
      <c r="CT72" s="32" t="n">
        <v>17.4040310639201</v>
      </c>
      <c r="CU72" s="32" t="n">
        <v>68.0016224983599</v>
      </c>
      <c r="CV72" s="32" t="n">
        <v>3.82238500207701</v>
      </c>
      <c r="DB72" s="52" t="n">
        <v>26.0819272240921</v>
      </c>
      <c r="DC72" s="32" t="n">
        <v>8.005249356</v>
      </c>
      <c r="DD72" s="32" t="n">
        <v>41.2048601274622</v>
      </c>
      <c r="DE72" s="32" t="n">
        <v>68.0016224983599</v>
      </c>
      <c r="DF72" s="32" t="n">
        <v>3.82238500207701</v>
      </c>
      <c r="DG72" s="52" t="n">
        <v>27.2102328284945</v>
      </c>
      <c r="DH72" s="32" t="n">
        <v>8.20209975</v>
      </c>
      <c r="DI72" s="32" t="n">
        <v>21.5060181173616</v>
      </c>
      <c r="DJ72" s="32" t="n">
        <v>68.0016224983599</v>
      </c>
      <c r="DK72" s="32" t="n">
        <v>3.82238500207701</v>
      </c>
      <c r="DL72" s="52" t="n">
        <v>26.0819272240921</v>
      </c>
      <c r="DM72" s="32" t="n">
        <v>8.005249356</v>
      </c>
      <c r="DN72" s="32" t="n">
        <v>49.5611770779556</v>
      </c>
      <c r="DO72" s="32" t="n">
        <v>130.009325504884</v>
      </c>
      <c r="DP72" s="32" t="n">
        <v>0.00593973</v>
      </c>
      <c r="DQ72" s="0" t="n">
        <v>26.0819272240921</v>
      </c>
      <c r="DR72" s="0" t="n">
        <v>8.005249356</v>
      </c>
      <c r="DS72" s="0" t="n">
        <v>28.9106866288074</v>
      </c>
      <c r="DT72" s="0" t="n">
        <v>68</v>
      </c>
      <c r="DU72" s="0" t="n">
        <v>3.82238500207701</v>
      </c>
    </row>
    <row r="73" customFormat="false" ht="15" hidden="false" customHeight="false" outlineLevel="0" collapsed="false">
      <c r="Z73" s="52" t="n">
        <v>13.6149226735475</v>
      </c>
      <c r="AA73" s="32" t="n">
        <v>8</v>
      </c>
      <c r="AB73" s="32" t="n">
        <v>126.756981580511</v>
      </c>
      <c r="AC73" s="32" t="n">
        <v>130.009325504884</v>
      </c>
      <c r="AD73" s="32" t="n">
        <v>0.00593973</v>
      </c>
      <c r="AE73" s="52"/>
      <c r="AT73" s="52" t="n">
        <v>17.2040417225655</v>
      </c>
      <c r="AU73" s="32" t="n">
        <v>8</v>
      </c>
      <c r="AV73" s="32" t="n">
        <v>77.5111954297142</v>
      </c>
      <c r="AW73" s="32" t="n">
        <v>130.009325504884</v>
      </c>
      <c r="AX73" s="32" t="n">
        <v>0.00593973</v>
      </c>
      <c r="BI73" s="52" t="n">
        <v>18.150533673133</v>
      </c>
      <c r="BJ73" s="32" t="n">
        <v>8</v>
      </c>
      <c r="BK73" s="32" t="n">
        <v>40.0837634643391</v>
      </c>
      <c r="BL73" s="32" t="n">
        <v>68.0016224983599</v>
      </c>
      <c r="BM73" s="32" t="n">
        <v>3.82238500207701</v>
      </c>
      <c r="CH73" s="52" t="n">
        <v>21.0223682240001</v>
      </c>
      <c r="CI73" s="0" t="n">
        <v>8</v>
      </c>
      <c r="CJ73" s="0" t="n">
        <v>76.5204411776697</v>
      </c>
      <c r="CK73" s="0" t="n">
        <v>68.0016224983599</v>
      </c>
      <c r="CL73" s="0" t="n">
        <v>3.82238500207701</v>
      </c>
      <c r="CR73" s="52" t="n">
        <v>26.0819272240921</v>
      </c>
      <c r="CS73" s="32" t="n">
        <v>8.005249356</v>
      </c>
      <c r="CT73" s="32" t="n">
        <v>17.4040310639201</v>
      </c>
      <c r="CU73" s="32" t="n">
        <v>68.0016224983599</v>
      </c>
      <c r="CV73" s="32" t="n">
        <v>3.82238500207701</v>
      </c>
      <c r="DB73" s="52" t="n">
        <v>26.0819272240921</v>
      </c>
      <c r="DC73" s="32" t="n">
        <v>8.005249356</v>
      </c>
      <c r="DD73" s="32" t="n">
        <v>41.2048601274622</v>
      </c>
      <c r="DE73" s="32" t="n">
        <v>68.0016224983599</v>
      </c>
      <c r="DF73" s="32" t="n">
        <v>3.82238500207701</v>
      </c>
      <c r="DG73" s="52" t="n">
        <v>27.2102328284945</v>
      </c>
      <c r="DH73" s="32" t="n">
        <v>8.20209975</v>
      </c>
      <c r="DI73" s="32" t="n">
        <v>21.5060181173616</v>
      </c>
      <c r="DJ73" s="32" t="n">
        <v>68.0016224983599</v>
      </c>
      <c r="DK73" s="32" t="n">
        <v>3.82238500207701</v>
      </c>
      <c r="DL73" s="52" t="n">
        <v>26.0819272240921</v>
      </c>
      <c r="DM73" s="32" t="n">
        <v>8.005249356</v>
      </c>
      <c r="DN73" s="32" t="n">
        <v>34.0733092410945</v>
      </c>
      <c r="DO73" s="32" t="n">
        <v>130.009325504884</v>
      </c>
      <c r="DP73" s="32" t="n">
        <v>0.00593973</v>
      </c>
      <c r="DQ73" s="0" t="n">
        <v>26.0819272240921</v>
      </c>
      <c r="DR73" s="0" t="n">
        <v>8.005249356</v>
      </c>
      <c r="DS73" s="0" t="n">
        <v>37.1708828084667</v>
      </c>
      <c r="DT73" s="0" t="n">
        <v>130</v>
      </c>
      <c r="DU73" s="0" t="n">
        <v>0.00593973</v>
      </c>
    </row>
    <row r="74" customFormat="false" ht="15" hidden="false" customHeight="false" outlineLevel="0" collapsed="false">
      <c r="Z74" s="52" t="n">
        <v>13.5605984941299</v>
      </c>
      <c r="AA74" s="32" t="n">
        <v>8.2</v>
      </c>
      <c r="AB74" s="32" t="n">
        <v>27.2549702466575</v>
      </c>
      <c r="AC74" s="32" t="n">
        <v>130.009325504884</v>
      </c>
      <c r="AD74" s="32" t="n">
        <v>0.00593973</v>
      </c>
      <c r="AE74" s="52"/>
      <c r="AT74" s="52" t="n">
        <v>17.2040417225655</v>
      </c>
      <c r="AU74" s="32" t="n">
        <v>8</v>
      </c>
      <c r="AV74" s="32" t="n">
        <v>77.5111954297142</v>
      </c>
      <c r="AW74" s="32" t="n">
        <v>130.009325504884</v>
      </c>
      <c r="AX74" s="32" t="n">
        <v>0.00593973</v>
      </c>
      <c r="BI74" s="52" t="n">
        <v>18.150533673133</v>
      </c>
      <c r="BJ74" s="32" t="n">
        <v>8</v>
      </c>
      <c r="BK74" s="32" t="n">
        <v>31.878502168448</v>
      </c>
      <c r="BL74" s="32" t="n">
        <v>130.009325504884</v>
      </c>
      <c r="BM74" s="32" t="n">
        <v>0.00593973</v>
      </c>
      <c r="CH74" s="52" t="n">
        <v>21.0223682240001</v>
      </c>
      <c r="CI74" s="0" t="n">
        <v>8</v>
      </c>
      <c r="CJ74" s="0" t="n">
        <v>76.5204411776697</v>
      </c>
      <c r="CK74" s="0" t="n">
        <v>68.0016224983599</v>
      </c>
      <c r="CL74" s="0" t="n">
        <v>3.82238500207701</v>
      </c>
      <c r="CR74" s="52" t="n">
        <v>26.0819272240921</v>
      </c>
      <c r="CS74" s="32" t="n">
        <v>8.005249356</v>
      </c>
      <c r="CT74" s="32" t="n">
        <v>17.4040310639201</v>
      </c>
      <c r="CU74" s="32" t="n">
        <v>68.0016224983599</v>
      </c>
      <c r="CV74" s="32" t="n">
        <v>3.82238500207701</v>
      </c>
      <c r="DB74" s="52" t="n">
        <v>26.0819272240921</v>
      </c>
      <c r="DC74" s="32" t="n">
        <v>8.005249356</v>
      </c>
      <c r="DD74" s="32" t="n">
        <v>23.5415591120289</v>
      </c>
      <c r="DE74" s="32" t="n">
        <v>68.0016224983599</v>
      </c>
      <c r="DF74" s="32" t="n">
        <v>3.82238500207701</v>
      </c>
      <c r="DG74" s="52" t="n">
        <v>27.2102328284945</v>
      </c>
      <c r="DH74" s="32" t="n">
        <v>8.20209975</v>
      </c>
      <c r="DI74" s="32" t="n">
        <v>21.5060181173616</v>
      </c>
      <c r="DJ74" s="32" t="n">
        <v>68.0016224983599</v>
      </c>
      <c r="DK74" s="32" t="n">
        <v>3.82238500207701</v>
      </c>
      <c r="DL74" s="52" t="n">
        <v>26.0819272240921</v>
      </c>
      <c r="DM74" s="32" t="n">
        <v>8.005249356</v>
      </c>
      <c r="DN74" s="32" t="n">
        <v>6.43391913145768</v>
      </c>
      <c r="DO74" s="32" t="n">
        <v>130.009325504884</v>
      </c>
      <c r="DP74" s="32" t="n">
        <v>0.00593973</v>
      </c>
      <c r="DQ74" s="0" t="n">
        <v>27.1887596545621</v>
      </c>
      <c r="DR74" s="0" t="n">
        <v>8.005249356</v>
      </c>
      <c r="DS74" s="0" t="n">
        <v>50.6246886295188</v>
      </c>
      <c r="DT74" s="0" t="n">
        <v>68</v>
      </c>
      <c r="DU74" s="0" t="n">
        <v>3.82238500207701</v>
      </c>
    </row>
    <row r="75" customFormat="false" ht="15" hidden="false" customHeight="false" outlineLevel="0" collapsed="false">
      <c r="Z75" s="52" t="n">
        <v>13.6149226735475</v>
      </c>
      <c r="AA75" s="32" t="n">
        <v>8</v>
      </c>
      <c r="AB75" s="32" t="n">
        <v>65.8250505050505</v>
      </c>
      <c r="AC75" s="32" t="n">
        <v>68.0016224983599</v>
      </c>
      <c r="AD75" s="32" t="n">
        <v>3.82238500207701</v>
      </c>
      <c r="AE75" s="52"/>
      <c r="AT75" s="52" t="n">
        <v>17.2040417225655</v>
      </c>
      <c r="AU75" s="32" t="n">
        <v>8</v>
      </c>
      <c r="AV75" s="32" t="n">
        <v>27.4675982269334</v>
      </c>
      <c r="AW75" s="32" t="n">
        <v>68.0016224983599</v>
      </c>
      <c r="AX75" s="32" t="n">
        <v>3.82238500207701</v>
      </c>
      <c r="BI75" s="52" t="n">
        <v>18.150533673133</v>
      </c>
      <c r="BJ75" s="32" t="n">
        <v>8</v>
      </c>
      <c r="BK75" s="32" t="n">
        <v>40.0837634643391</v>
      </c>
      <c r="BL75" s="32" t="n">
        <v>68.0016224983599</v>
      </c>
      <c r="BM75" s="32" t="n">
        <v>3.82238500207701</v>
      </c>
      <c r="CH75" s="52" t="n">
        <v>21.0223682240001</v>
      </c>
      <c r="CI75" s="0" t="n">
        <v>8</v>
      </c>
      <c r="CJ75" s="0" t="n">
        <v>76.5204411776697</v>
      </c>
      <c r="CK75" s="0" t="n">
        <v>68.0016224983599</v>
      </c>
      <c r="CL75" s="0" t="n">
        <v>3.82238500207701</v>
      </c>
      <c r="CR75" s="52" t="n">
        <v>26.0819272240921</v>
      </c>
      <c r="CS75" s="32" t="n">
        <v>8.005249356</v>
      </c>
      <c r="CT75" s="32" t="n">
        <v>17.4040310639201</v>
      </c>
      <c r="CU75" s="32" t="n">
        <v>68.0016224983599</v>
      </c>
      <c r="CV75" s="32" t="n">
        <v>3.82238500207701</v>
      </c>
      <c r="DB75" s="52" t="n">
        <v>26.0819272240921</v>
      </c>
      <c r="DC75" s="32" t="n">
        <v>8.005249356</v>
      </c>
      <c r="DD75" s="32" t="n">
        <v>23.5415591120289</v>
      </c>
      <c r="DE75" s="32" t="n">
        <v>68.0016224983599</v>
      </c>
      <c r="DF75" s="32" t="n">
        <v>3.82238500207701</v>
      </c>
      <c r="DG75" s="52" t="n">
        <v>27.2102328284945</v>
      </c>
      <c r="DH75" s="32" t="n">
        <v>8.20209975</v>
      </c>
      <c r="DI75" s="32" t="n">
        <v>21.5060181173616</v>
      </c>
      <c r="DJ75" s="32" t="n">
        <v>68.0016224983599</v>
      </c>
      <c r="DK75" s="32" t="n">
        <v>3.82238500207701</v>
      </c>
      <c r="DL75" s="52" t="n">
        <v>26.0819272240921</v>
      </c>
      <c r="DM75" s="32" t="n">
        <v>8.005249356</v>
      </c>
      <c r="DN75" s="32" t="n">
        <v>27.9089541385913</v>
      </c>
      <c r="DO75" s="32" t="n">
        <v>130.009325504884</v>
      </c>
      <c r="DP75" s="32" t="n">
        <v>0.00593973</v>
      </c>
      <c r="DQ75" s="0" t="n">
        <v>12.3879055478393</v>
      </c>
      <c r="DR75" s="0" t="n">
        <v>8.005249356</v>
      </c>
      <c r="DS75" s="0" t="n">
        <v>101.749254738737</v>
      </c>
      <c r="DT75" s="0" t="n">
        <v>130</v>
      </c>
      <c r="DU75" s="0" t="n">
        <v>0.00593973</v>
      </c>
    </row>
    <row r="76" customFormat="false" ht="15" hidden="false" customHeight="false" outlineLevel="0" collapsed="false">
      <c r="Z76" s="52" t="n">
        <v>13.5536563152052</v>
      </c>
      <c r="AA76" s="32" t="n">
        <v>8.20209975</v>
      </c>
      <c r="AB76" s="32" t="n">
        <v>13.6274851233287</v>
      </c>
      <c r="AC76" s="32" t="n">
        <v>68.0016224983599</v>
      </c>
      <c r="AD76" s="32" t="n">
        <v>3.82238500207701</v>
      </c>
      <c r="AE76" s="52"/>
      <c r="AT76" s="52" t="n">
        <v>17.2040417225655</v>
      </c>
      <c r="AU76" s="32" t="n">
        <v>8</v>
      </c>
      <c r="AV76" s="32" t="n">
        <v>27.4675982269334</v>
      </c>
      <c r="AW76" s="32" t="n">
        <v>68.0016224983599</v>
      </c>
      <c r="AX76" s="32" t="n">
        <v>3.82238500207701</v>
      </c>
      <c r="BI76" s="52" t="n">
        <v>18.150533673133</v>
      </c>
      <c r="BJ76" s="32" t="n">
        <v>8</v>
      </c>
      <c r="BK76" s="32" t="n">
        <v>40.0837634643391</v>
      </c>
      <c r="BL76" s="32" t="n">
        <v>68.0016224983599</v>
      </c>
      <c r="BM76" s="32" t="n">
        <v>3.82238500207701</v>
      </c>
      <c r="CH76" s="52" t="n">
        <v>21.0223682240001</v>
      </c>
      <c r="CI76" s="0" t="n">
        <v>8</v>
      </c>
      <c r="CJ76" s="0" t="n">
        <v>76.5204411776697</v>
      </c>
      <c r="CK76" s="0" t="n">
        <v>68.0016224983599</v>
      </c>
      <c r="CL76" s="0" t="n">
        <v>3.82238500207701</v>
      </c>
      <c r="CR76" s="52" t="n">
        <v>26.0819272240921</v>
      </c>
      <c r="CS76" s="32" t="n">
        <v>8.005249356</v>
      </c>
      <c r="CT76" s="32" t="n">
        <v>17.4040310639201</v>
      </c>
      <c r="CU76" s="32" t="n">
        <v>68.0016224983599</v>
      </c>
      <c r="CV76" s="32" t="n">
        <v>3.82238500207701</v>
      </c>
      <c r="DB76" s="52" t="n">
        <v>26.0819272240921</v>
      </c>
      <c r="DC76" s="32" t="n">
        <v>8.005249356</v>
      </c>
      <c r="DD76" s="32" t="n">
        <v>49.0162953027462</v>
      </c>
      <c r="DE76" s="32" t="n">
        <v>68.0016224983599</v>
      </c>
      <c r="DF76" s="32" t="n">
        <v>3.82238500207701</v>
      </c>
      <c r="DG76" s="52" t="n">
        <v>27.2102328284945</v>
      </c>
      <c r="DH76" s="32" t="n">
        <v>8.20209975</v>
      </c>
      <c r="DI76" s="32" t="n">
        <v>21.5060181173616</v>
      </c>
      <c r="DJ76" s="32" t="n">
        <v>68.0016224983599</v>
      </c>
      <c r="DK76" s="32" t="n">
        <v>3.82238500207701</v>
      </c>
      <c r="DL76" s="52" t="n">
        <v>26.0819272240921</v>
      </c>
      <c r="DM76" s="32" t="n">
        <v>8.005249356</v>
      </c>
      <c r="DN76" s="32" t="n">
        <v>6.19514713474445</v>
      </c>
      <c r="DO76" s="32" t="n">
        <v>130.009325504884</v>
      </c>
      <c r="DP76" s="32" t="n">
        <v>0.00593973</v>
      </c>
      <c r="DQ76" s="0" t="n">
        <v>17.2057235967707</v>
      </c>
      <c r="DR76" s="0" t="n">
        <v>8.005249356</v>
      </c>
      <c r="DS76" s="0" t="n">
        <v>73.2581893564234</v>
      </c>
      <c r="DT76" s="0" t="n">
        <v>130</v>
      </c>
      <c r="DU76" s="0" t="n">
        <v>0.00593973</v>
      </c>
    </row>
    <row r="77" customFormat="false" ht="15" hidden="false" customHeight="false" outlineLevel="0" collapsed="false">
      <c r="Z77" s="52" t="n">
        <v>13.5536563152052</v>
      </c>
      <c r="AA77" s="32" t="n">
        <v>8.20209975</v>
      </c>
      <c r="AB77" s="32" t="n">
        <v>9.55318761462583</v>
      </c>
      <c r="AC77" s="32" t="n">
        <v>68.0016224983599</v>
      </c>
      <c r="AD77" s="32" t="n">
        <v>3.82238500207701</v>
      </c>
      <c r="AE77" s="52"/>
      <c r="AT77" s="52" t="n">
        <v>17.2040417225655</v>
      </c>
      <c r="AU77" s="32" t="n">
        <v>8</v>
      </c>
      <c r="AV77" s="32" t="n">
        <v>77.5111954297142</v>
      </c>
      <c r="AW77" s="32" t="n">
        <v>130.009325504884</v>
      </c>
      <c r="AX77" s="32" t="n">
        <v>0.00593973</v>
      </c>
      <c r="BI77" s="52" t="n">
        <v>18.150533673133</v>
      </c>
      <c r="BJ77" s="32" t="n">
        <v>8</v>
      </c>
      <c r="BK77" s="32" t="n">
        <v>31.878502168448</v>
      </c>
      <c r="BL77" s="32" t="n">
        <v>130.009325504884</v>
      </c>
      <c r="BM77" s="32" t="n">
        <v>0.00593973</v>
      </c>
      <c r="CH77" s="52" t="n">
        <v>21.0223682240001</v>
      </c>
      <c r="CI77" s="0" t="n">
        <v>8</v>
      </c>
      <c r="CJ77" s="0" t="n">
        <v>76.5204411776697</v>
      </c>
      <c r="CK77" s="0" t="n">
        <v>68.0016224983599</v>
      </c>
      <c r="CL77" s="0" t="n">
        <v>3.82238500207701</v>
      </c>
      <c r="CR77" s="52" t="n">
        <v>26.0819272240921</v>
      </c>
      <c r="CS77" s="32" t="n">
        <v>8.005249356</v>
      </c>
      <c r="CT77" s="32" t="n">
        <v>17.4040310639201</v>
      </c>
      <c r="CU77" s="32" t="n">
        <v>68.0016224983599</v>
      </c>
      <c r="CV77" s="32" t="n">
        <v>3.82238500207701</v>
      </c>
      <c r="DB77" s="52" t="n">
        <v>26.0819272240921</v>
      </c>
      <c r="DC77" s="32" t="n">
        <v>8.005249356</v>
      </c>
      <c r="DD77" s="32" t="n">
        <v>59.6089251419721</v>
      </c>
      <c r="DE77" s="32" t="n">
        <v>68.0016224983599</v>
      </c>
      <c r="DF77" s="32" t="n">
        <v>3.82238500207701</v>
      </c>
      <c r="DG77" s="52" t="n">
        <v>27.2102328284945</v>
      </c>
      <c r="DH77" s="32" t="n">
        <v>8.20209975</v>
      </c>
      <c r="DI77" s="32" t="n">
        <v>21.5060181173616</v>
      </c>
      <c r="DJ77" s="32" t="n">
        <v>68.0016224983599</v>
      </c>
      <c r="DK77" s="32" t="n">
        <v>3.82238500207701</v>
      </c>
      <c r="DL77" s="52" t="n">
        <v>26.0819272240921</v>
      </c>
      <c r="DM77" s="32" t="n">
        <v>8.005249356</v>
      </c>
      <c r="DN77" s="32" t="n">
        <v>22.7664159890039</v>
      </c>
      <c r="DO77" s="32" t="n">
        <v>130.009325504884</v>
      </c>
      <c r="DP77" s="32" t="n">
        <v>0.00593973</v>
      </c>
      <c r="DQ77" s="0" t="n">
        <v>11.2541428879175</v>
      </c>
      <c r="DR77" s="0" t="n">
        <v>8.005249356</v>
      </c>
      <c r="DS77" s="0" t="n">
        <v>61.1518134007684</v>
      </c>
      <c r="DT77" s="0" t="n">
        <v>68</v>
      </c>
      <c r="DU77" s="0" t="n">
        <v>3.82238500207701</v>
      </c>
    </row>
    <row r="78" customFormat="false" ht="15" hidden="false" customHeight="false" outlineLevel="0" collapsed="false">
      <c r="Z78" s="52" t="n">
        <v>13.5536563152052</v>
      </c>
      <c r="AA78" s="32" t="n">
        <v>8.20209975</v>
      </c>
      <c r="AB78" s="32" t="n">
        <v>32.55605414492</v>
      </c>
      <c r="AC78" s="32" t="n">
        <v>130.009325504884</v>
      </c>
      <c r="AD78" s="32" t="n">
        <v>0.00593973</v>
      </c>
      <c r="AE78" s="52"/>
      <c r="AT78" s="52" t="n">
        <v>17.2040417225655</v>
      </c>
      <c r="AU78" s="32" t="n">
        <v>8</v>
      </c>
      <c r="AV78" s="32" t="n">
        <v>77.5111954297142</v>
      </c>
      <c r="AW78" s="32" t="n">
        <v>130.009325504884</v>
      </c>
      <c r="AX78" s="32" t="n">
        <v>0.00593973</v>
      </c>
      <c r="BI78" s="52" t="n">
        <v>18.150533673133</v>
      </c>
      <c r="BJ78" s="32" t="n">
        <v>8</v>
      </c>
      <c r="BK78" s="32" t="n">
        <v>40.0837634643391</v>
      </c>
      <c r="BL78" s="32" t="n">
        <v>68.0016224983599</v>
      </c>
      <c r="BM78" s="32" t="n">
        <v>3.82238500207701</v>
      </c>
      <c r="CH78" s="52" t="n">
        <v>21.0223682240001</v>
      </c>
      <c r="CI78" s="0" t="n">
        <v>8</v>
      </c>
      <c r="CJ78" s="0" t="n">
        <v>76.5204411776697</v>
      </c>
      <c r="CK78" s="0" t="n">
        <v>68.0016224983599</v>
      </c>
      <c r="CL78" s="0" t="n">
        <v>3.82238500207701</v>
      </c>
      <c r="CR78" s="52" t="n">
        <v>26.0819272240921</v>
      </c>
      <c r="CS78" s="32" t="n">
        <v>8.005249356</v>
      </c>
      <c r="CT78" s="32" t="n">
        <v>17.4040310639201</v>
      </c>
      <c r="CU78" s="32" t="n">
        <v>68.0016224983599</v>
      </c>
      <c r="CV78" s="32" t="n">
        <v>3.82238500207701</v>
      </c>
      <c r="DG78" s="52" t="n">
        <v>27.2102328284945</v>
      </c>
      <c r="DH78" s="32" t="n">
        <v>8.20209975</v>
      </c>
      <c r="DI78" s="32" t="n">
        <v>21.5060181173616</v>
      </c>
      <c r="DJ78" s="32" t="n">
        <v>68.0016224983599</v>
      </c>
      <c r="DK78" s="32" t="n">
        <v>3.82238500207701</v>
      </c>
      <c r="DL78" s="52" t="n">
        <v>26.1161667841766</v>
      </c>
      <c r="DM78" s="32" t="n">
        <v>8</v>
      </c>
      <c r="DN78" s="32" t="n">
        <v>41.6411349509551</v>
      </c>
      <c r="DO78" s="32" t="n">
        <v>130.009325504884</v>
      </c>
      <c r="DP78" s="32" t="n">
        <v>0.00593973</v>
      </c>
      <c r="DQ78" s="0" t="n">
        <v>78.2457816722763</v>
      </c>
      <c r="DR78" s="0" t="n">
        <v>8.005249356</v>
      </c>
      <c r="DS78" s="0" t="n">
        <v>74.7134744450181</v>
      </c>
      <c r="DT78" s="0" t="n">
        <v>130</v>
      </c>
      <c r="DU78" s="0" t="n">
        <v>0.00593973</v>
      </c>
    </row>
    <row r="79" customFormat="false" ht="15" hidden="false" customHeight="false" outlineLevel="0" collapsed="false">
      <c r="Z79" s="52" t="n">
        <v>13.5536563152052</v>
      </c>
      <c r="AA79" s="32" t="n">
        <v>8.20209975</v>
      </c>
      <c r="AB79" s="32" t="n">
        <v>62.4593068152567</v>
      </c>
      <c r="AC79" s="32" t="n">
        <v>130.009325504884</v>
      </c>
      <c r="AD79" s="32" t="n">
        <v>0.00593973</v>
      </c>
      <c r="AE79" s="52"/>
      <c r="AT79" s="52" t="n">
        <v>17.2040417225655</v>
      </c>
      <c r="AU79" s="32" t="n">
        <v>8</v>
      </c>
      <c r="AV79" s="32" t="n">
        <v>27.4675982269334</v>
      </c>
      <c r="AW79" s="32" t="n">
        <v>68.0016224983599</v>
      </c>
      <c r="AX79" s="32" t="n">
        <v>3.82238500207701</v>
      </c>
      <c r="BI79" s="52" t="n">
        <v>18.150533673133</v>
      </c>
      <c r="BJ79" s="32" t="n">
        <v>8</v>
      </c>
      <c r="BK79" s="32" t="n">
        <v>40.0837634643391</v>
      </c>
      <c r="BL79" s="32" t="n">
        <v>68.0016224983599</v>
      </c>
      <c r="BM79" s="32" t="n">
        <v>3.82238500207701</v>
      </c>
      <c r="CH79" s="52" t="n">
        <v>21.0223682240001</v>
      </c>
      <c r="CI79" s="0" t="n">
        <v>8</v>
      </c>
      <c r="CJ79" s="0" t="n">
        <v>76.5204411776697</v>
      </c>
      <c r="CK79" s="0" t="n">
        <v>68.0016224983599</v>
      </c>
      <c r="CL79" s="0" t="n">
        <v>3.82238500207701</v>
      </c>
      <c r="CR79" s="52" t="n">
        <v>26.0819272240921</v>
      </c>
      <c r="CS79" s="32" t="n">
        <v>8.005249356</v>
      </c>
      <c r="CT79" s="32" t="n">
        <v>17.4040310639201</v>
      </c>
      <c r="CU79" s="32" t="n">
        <v>68.0016224983599</v>
      </c>
      <c r="CV79" s="32" t="n">
        <v>3.82238500207701</v>
      </c>
      <c r="DG79" s="52" t="n">
        <v>27.2102328284945</v>
      </c>
      <c r="DH79" s="32" t="n">
        <v>8.20209975</v>
      </c>
      <c r="DI79" s="32" t="n">
        <v>21.5060181173616</v>
      </c>
      <c r="DJ79" s="32" t="n">
        <v>68.0016224983599</v>
      </c>
      <c r="DK79" s="32" t="n">
        <v>3.82238500207701</v>
      </c>
      <c r="DL79" s="52" t="n">
        <v>26.1161667841766</v>
      </c>
      <c r="DM79" s="32" t="n">
        <v>8</v>
      </c>
      <c r="DN79" s="32" t="n">
        <v>0.619514713474445</v>
      </c>
      <c r="DO79" s="32" t="n">
        <v>68.0020357347871</v>
      </c>
      <c r="DP79" s="32" t="n">
        <v>3.9836139795159</v>
      </c>
      <c r="DQ79" s="0" t="n">
        <v>31.0478615350086</v>
      </c>
      <c r="DR79" s="0" t="n">
        <v>8.005249356</v>
      </c>
      <c r="DS79" s="0" t="n">
        <v>41.6341399947957</v>
      </c>
      <c r="DT79" s="0" t="n">
        <v>68</v>
      </c>
      <c r="DU79" s="0" t="n">
        <v>3.82238500207701</v>
      </c>
    </row>
    <row r="80" customFormat="false" ht="15" hidden="false" customHeight="false" outlineLevel="0" collapsed="false">
      <c r="Z80" s="52" t="n">
        <v>13.5536563152052</v>
      </c>
      <c r="AA80" s="32" t="n">
        <v>8.20209975</v>
      </c>
      <c r="AB80" s="32" t="n">
        <v>61.3236830549793</v>
      </c>
      <c r="AC80" s="32" t="n">
        <v>130.009325504884</v>
      </c>
      <c r="AD80" s="32" t="n">
        <v>0.00593973</v>
      </c>
      <c r="AE80" s="52"/>
      <c r="AT80" s="52" t="n">
        <v>17.2040417225655</v>
      </c>
      <c r="AU80" s="32" t="n">
        <v>8</v>
      </c>
      <c r="AV80" s="32" t="n">
        <v>27.4675982269334</v>
      </c>
      <c r="AW80" s="32" t="n">
        <v>68.0016224983599</v>
      </c>
      <c r="AX80" s="32" t="n">
        <v>3.82238500207701</v>
      </c>
      <c r="BI80" s="52" t="n">
        <v>18.150533673133</v>
      </c>
      <c r="BJ80" s="32" t="n">
        <v>8</v>
      </c>
      <c r="BK80" s="32" t="n">
        <v>31.878502168448</v>
      </c>
      <c r="BL80" s="32" t="n">
        <v>130.009325504884</v>
      </c>
      <c r="BM80" s="32" t="n">
        <v>0.00593973</v>
      </c>
      <c r="CH80" s="52" t="n">
        <v>21.0223682240001</v>
      </c>
      <c r="CI80" s="0" t="n">
        <v>8</v>
      </c>
      <c r="CJ80" s="0" t="n">
        <v>76.5204411776697</v>
      </c>
      <c r="CK80" s="0" t="n">
        <v>68.0016224983599</v>
      </c>
      <c r="CL80" s="0" t="n">
        <v>3.82238500207701</v>
      </c>
      <c r="CR80" s="52" t="n">
        <v>26.0819272240921</v>
      </c>
      <c r="CS80" s="32" t="n">
        <v>8.005249356</v>
      </c>
      <c r="CT80" s="32" t="n">
        <v>17.4040310639201</v>
      </c>
      <c r="CU80" s="32" t="n">
        <v>68.0016224983599</v>
      </c>
      <c r="CV80" s="32" t="n">
        <v>3.82238500207701</v>
      </c>
      <c r="DG80" s="52" t="n">
        <v>27.2102328284945</v>
      </c>
      <c r="DH80" s="32" t="n">
        <v>8.20209975</v>
      </c>
      <c r="DI80" s="32" t="n">
        <v>21.5060181173616</v>
      </c>
      <c r="DJ80" s="32" t="n">
        <v>68.0016224983599</v>
      </c>
      <c r="DK80" s="32" t="n">
        <v>3.82238500207701</v>
      </c>
      <c r="DL80" s="52" t="n">
        <v>26.1161667841766</v>
      </c>
      <c r="DM80" s="32" t="n">
        <v>8</v>
      </c>
      <c r="DN80" s="32" t="n">
        <v>9.29272070211668</v>
      </c>
      <c r="DO80" s="32" t="n">
        <v>130.009325504884</v>
      </c>
      <c r="DP80" s="32" t="n">
        <v>0.00593973</v>
      </c>
      <c r="DQ80" s="0" t="n">
        <v>20.9948068806424</v>
      </c>
      <c r="DR80" s="0" t="n">
        <v>8.005249356</v>
      </c>
      <c r="DS80" s="0" t="n">
        <v>38.4812724474089</v>
      </c>
      <c r="DT80" s="0" t="n">
        <v>130</v>
      </c>
      <c r="DU80" s="0" t="n">
        <v>0.00593973</v>
      </c>
    </row>
    <row r="81" customFormat="false" ht="15" hidden="false" customHeight="false" outlineLevel="0" collapsed="false">
      <c r="Z81" s="52"/>
      <c r="AA81" s="32" t="n">
        <v>8.20209975</v>
      </c>
      <c r="AB81" s="32" t="n">
        <v>6.43391913145768</v>
      </c>
      <c r="AC81" s="32" t="n">
        <v>130.009325504884</v>
      </c>
      <c r="AD81" s="32" t="n">
        <v>0.00593973</v>
      </c>
      <c r="AE81" s="52"/>
      <c r="AT81" s="52" t="n">
        <v>17.2040417225655</v>
      </c>
      <c r="AU81" s="32" t="n">
        <v>8</v>
      </c>
      <c r="AV81" s="32" t="n">
        <v>77.5111954297142</v>
      </c>
      <c r="AW81" s="32" t="n">
        <v>130.009325504884</v>
      </c>
      <c r="AX81" s="32" t="n">
        <v>0.00593973</v>
      </c>
      <c r="BI81" s="52" t="n">
        <v>18.1796014844371</v>
      </c>
      <c r="BJ81" s="32" t="n">
        <v>8.005249356</v>
      </c>
      <c r="BK81" s="32" t="n">
        <v>31.7447334170302</v>
      </c>
      <c r="BL81" s="32" t="n">
        <v>130.009325504884</v>
      </c>
      <c r="BM81" s="32" t="n">
        <v>0.00593973</v>
      </c>
      <c r="CH81" s="52" t="n">
        <v>21.0223682240001</v>
      </c>
      <c r="CI81" s="0" t="n">
        <v>8</v>
      </c>
      <c r="CJ81" s="0" t="n">
        <v>76.5204411776697</v>
      </c>
      <c r="CK81" s="0" t="n">
        <v>68.0016224983599</v>
      </c>
      <c r="CL81" s="0" t="n">
        <v>3.82238500207701</v>
      </c>
      <c r="CR81" s="52" t="n">
        <v>26.0819272240921</v>
      </c>
      <c r="CS81" s="32" t="n">
        <v>8.005249356</v>
      </c>
      <c r="CT81" s="32" t="n">
        <v>17.4040310639201</v>
      </c>
      <c r="CU81" s="32" t="n">
        <v>68.0016224983599</v>
      </c>
      <c r="CV81" s="32" t="n">
        <v>3.82238500207701</v>
      </c>
      <c r="DG81" s="52" t="n">
        <v>27.2102328284945</v>
      </c>
      <c r="DH81" s="32" t="n">
        <v>8.20209975</v>
      </c>
      <c r="DI81" s="32" t="n">
        <v>21.5060181173616</v>
      </c>
      <c r="DJ81" s="32" t="n">
        <v>68.0016224983599</v>
      </c>
      <c r="DK81" s="32" t="n">
        <v>3.82238500207701</v>
      </c>
      <c r="DL81" s="52" t="n">
        <v>26.1161667841766</v>
      </c>
      <c r="DM81" s="32" t="n">
        <v>8</v>
      </c>
      <c r="DN81" s="32" t="n">
        <v>9.29272070211668</v>
      </c>
      <c r="DO81" s="32" t="n">
        <v>130.009325504884</v>
      </c>
      <c r="DP81" s="32" t="n">
        <v>0.00593973</v>
      </c>
      <c r="DQ81" s="0" t="n">
        <v>17.5991035948821</v>
      </c>
      <c r="DR81" s="0" t="n">
        <v>6.23359581</v>
      </c>
      <c r="DS81" s="0" t="n">
        <v>75.7082506851597</v>
      </c>
      <c r="DT81" s="0" t="n">
        <v>130</v>
      </c>
      <c r="DU81" s="0" t="n">
        <v>0.00593973</v>
      </c>
    </row>
    <row r="82" customFormat="false" ht="15" hidden="false" customHeight="false" outlineLevel="0" collapsed="false">
      <c r="Z82" s="52" t="n">
        <v>13.5536563152052</v>
      </c>
      <c r="AA82" s="32" t="n">
        <v>8.20209975</v>
      </c>
      <c r="AB82" s="32" t="n">
        <v>6.81374256166437</v>
      </c>
      <c r="AC82" s="32" t="n">
        <v>130.009325504884</v>
      </c>
      <c r="AD82" s="32" t="n">
        <v>0.00593973</v>
      </c>
      <c r="AE82" s="52"/>
      <c r="AT82" s="52" t="n">
        <v>17.2040417225655</v>
      </c>
      <c r="AU82" s="32" t="n">
        <v>8</v>
      </c>
      <c r="AV82" s="32" t="n">
        <v>77.5111954297142</v>
      </c>
      <c r="AW82" s="32" t="n">
        <v>130.009325504884</v>
      </c>
      <c r="AX82" s="32" t="n">
        <v>0.00593973</v>
      </c>
      <c r="BI82" s="52" t="n">
        <v>18.1796014844371</v>
      </c>
      <c r="BJ82" s="32" t="n">
        <v>8.005249356</v>
      </c>
      <c r="BK82" s="32" t="n">
        <v>31.7447334170302</v>
      </c>
      <c r="BL82" s="32" t="n">
        <v>130.009325504884</v>
      </c>
      <c r="BM82" s="32" t="n">
        <v>0.00593973</v>
      </c>
      <c r="CH82" s="52" t="n">
        <v>21.0223682240001</v>
      </c>
      <c r="CI82" s="0" t="n">
        <v>8</v>
      </c>
      <c r="CJ82" s="0" t="n">
        <v>76.5204411776697</v>
      </c>
      <c r="CK82" s="0" t="n">
        <v>68.0016224983599</v>
      </c>
      <c r="CL82" s="0" t="n">
        <v>3.82238500207701</v>
      </c>
      <c r="CR82" s="52" t="n">
        <v>26.0819272240921</v>
      </c>
      <c r="CS82" s="32" t="n">
        <v>8.005249356</v>
      </c>
      <c r="CT82" s="32" t="n">
        <v>17.4040310639201</v>
      </c>
      <c r="CU82" s="32" t="n">
        <v>68.0016224983599</v>
      </c>
      <c r="CV82" s="32" t="n">
        <v>3.82238500207701</v>
      </c>
      <c r="DL82" s="52"/>
      <c r="DM82" s="32" t="n">
        <v>8</v>
      </c>
      <c r="DN82" s="32" t="n">
        <v>9.29272070211668</v>
      </c>
      <c r="DO82" s="32" t="n">
        <v>130.009325504884</v>
      </c>
      <c r="DP82" s="32" t="n">
        <v>0.00593973</v>
      </c>
      <c r="DQ82" s="0" t="n">
        <v>18.1267374440231</v>
      </c>
      <c r="DR82" s="0" t="n">
        <v>8.005249356</v>
      </c>
      <c r="DS82" s="0" t="n">
        <v>23.7999808958684</v>
      </c>
      <c r="DT82" s="0" t="n">
        <v>68</v>
      </c>
      <c r="DU82" s="0" t="n">
        <v>3.82238500207701</v>
      </c>
    </row>
    <row r="83" customFormat="false" ht="15" hidden="false" customHeight="false" outlineLevel="0" collapsed="false">
      <c r="Z83" s="52" t="n">
        <v>13.5536563152052</v>
      </c>
      <c r="AA83" s="32" t="n">
        <v>8.20209975</v>
      </c>
      <c r="AB83" s="32" t="n">
        <v>41.2048601274622</v>
      </c>
      <c r="AC83" s="32" t="n">
        <v>68.0016224983599</v>
      </c>
      <c r="AD83" s="32" t="n">
        <v>3.82238500207701</v>
      </c>
      <c r="AE83" s="52"/>
      <c r="AT83" s="52" t="n">
        <v>17.2040417225655</v>
      </c>
      <c r="AU83" s="32" t="n">
        <v>8</v>
      </c>
      <c r="AV83" s="32" t="n">
        <v>27.4675982269334</v>
      </c>
      <c r="AW83" s="32" t="n">
        <v>68.0016224983599</v>
      </c>
      <c r="AX83" s="32" t="n">
        <v>3.82238500207701</v>
      </c>
      <c r="BI83" s="52" t="n">
        <v>18.1796014844371</v>
      </c>
      <c r="BJ83" s="32" t="n">
        <v>8.005249356</v>
      </c>
      <c r="BK83" s="32" t="n">
        <v>31.7447334170302</v>
      </c>
      <c r="BL83" s="32" t="n">
        <v>130.009325504884</v>
      </c>
      <c r="BM83" s="32" t="n">
        <v>0.00593973</v>
      </c>
      <c r="CH83" s="52" t="n">
        <v>21.0223682240001</v>
      </c>
      <c r="CI83" s="0" t="n">
        <v>8</v>
      </c>
      <c r="CJ83" s="0" t="n">
        <v>76.5204411776697</v>
      </c>
      <c r="CK83" s="0" t="n">
        <v>68.0016224983599</v>
      </c>
      <c r="CL83" s="0" t="n">
        <v>3.82238500207701</v>
      </c>
      <c r="DL83" s="52"/>
      <c r="DM83" s="32" t="n">
        <v>8</v>
      </c>
      <c r="DN83" s="32" t="n">
        <v>9.29272070211668</v>
      </c>
      <c r="DO83" s="32" t="n">
        <v>130.009325504884</v>
      </c>
      <c r="DP83" s="32" t="n">
        <v>0.00593973</v>
      </c>
      <c r="DQ83" s="0" t="n">
        <v>11.7327357299214</v>
      </c>
      <c r="DR83" s="0" t="n">
        <v>6.23359581</v>
      </c>
      <c r="DS83" s="0" t="n">
        <v>111.064885222472</v>
      </c>
      <c r="DT83" s="0" t="n">
        <v>130</v>
      </c>
      <c r="DU83" s="0" t="n">
        <v>0.00593973</v>
      </c>
    </row>
    <row r="84" customFormat="false" ht="15" hidden="false" customHeight="false" outlineLevel="0" collapsed="false">
      <c r="Z84" s="52" t="n">
        <v>13.5536563152052</v>
      </c>
      <c r="AA84" s="32" t="n">
        <v>8.20209975</v>
      </c>
      <c r="AB84" s="32" t="n">
        <v>17.0343564041609</v>
      </c>
      <c r="AC84" s="32" t="n">
        <v>68.0016224983599</v>
      </c>
      <c r="AD84" s="32" t="n">
        <v>3.82238500207701</v>
      </c>
      <c r="AE84" s="52"/>
      <c r="AT84" s="52" t="n">
        <v>17.2040417225655</v>
      </c>
      <c r="AU84" s="32" t="n">
        <v>8</v>
      </c>
      <c r="AV84" s="32" t="n">
        <v>27.4675982269334</v>
      </c>
      <c r="AW84" s="32" t="n">
        <v>68.0016224983599</v>
      </c>
      <c r="AX84" s="32" t="n">
        <v>3.82238500207701</v>
      </c>
      <c r="BI84" s="52" t="n">
        <v>18.1796014844371</v>
      </c>
      <c r="BJ84" s="32" t="n">
        <v>8.005249356</v>
      </c>
      <c r="BK84" s="32" t="n">
        <v>31.7447334170302</v>
      </c>
      <c r="BL84" s="32" t="n">
        <v>130.009325504884</v>
      </c>
      <c r="BM84" s="32" t="n">
        <v>0.00593973</v>
      </c>
      <c r="CH84" s="52" t="n">
        <v>21.0223682240001</v>
      </c>
      <c r="CI84" s="0" t="n">
        <v>8</v>
      </c>
      <c r="CJ84" s="0" t="n">
        <v>76.5204411776697</v>
      </c>
      <c r="CK84" s="0" t="n">
        <v>68.0016224983599</v>
      </c>
      <c r="CL84" s="0" t="n">
        <v>3.82238500207701</v>
      </c>
      <c r="DL84" s="52" t="n">
        <v>26.1161667841766</v>
      </c>
      <c r="DM84" s="32" t="n">
        <v>8</v>
      </c>
      <c r="DN84" s="32" t="n">
        <v>0.619514713474445</v>
      </c>
      <c r="DO84" s="32" t="n">
        <v>68.0020357347871</v>
      </c>
      <c r="DP84" s="32" t="n">
        <v>3.9836139795159</v>
      </c>
      <c r="DQ84" s="0" t="n">
        <v>17.2057235967707</v>
      </c>
      <c r="DR84" s="0" t="n">
        <v>8.005249356</v>
      </c>
      <c r="DS84" s="0" t="n">
        <v>12.2084833307247</v>
      </c>
      <c r="DT84" s="0" t="n">
        <v>68</v>
      </c>
      <c r="DU84" s="0" t="n">
        <v>3.82238500207701</v>
      </c>
    </row>
    <row r="85" customFormat="false" ht="15" hidden="false" customHeight="false" outlineLevel="0" collapsed="false">
      <c r="Z85" s="52" t="n">
        <v>13.5536563152052</v>
      </c>
      <c r="AA85" s="32" t="n">
        <v>8.20209975</v>
      </c>
      <c r="AB85" s="32" t="n">
        <v>17.0343564041609</v>
      </c>
      <c r="AC85" s="32" t="n">
        <v>68.0016224983599</v>
      </c>
      <c r="AD85" s="32" t="n">
        <v>3.82238500207701</v>
      </c>
      <c r="AE85" s="52"/>
      <c r="AT85" s="52" t="n">
        <v>17.2040417225655</v>
      </c>
      <c r="AU85" s="32" t="n">
        <v>8</v>
      </c>
      <c r="AV85" s="32" t="n">
        <v>77.5111954297142</v>
      </c>
      <c r="AW85" s="32" t="n">
        <v>130.009325504884</v>
      </c>
      <c r="AX85" s="32" t="n">
        <v>0.00593973</v>
      </c>
      <c r="BI85" s="52" t="n">
        <v>18.1796014844371</v>
      </c>
      <c r="BJ85" s="32" t="n">
        <v>8.005249356</v>
      </c>
      <c r="BK85" s="32" t="n">
        <v>31.7447334170302</v>
      </c>
      <c r="BL85" s="32" t="n">
        <v>130.009325504884</v>
      </c>
      <c r="BM85" s="32" t="n">
        <v>0.00593973</v>
      </c>
      <c r="CH85" s="52" t="n">
        <v>21.0223682240001</v>
      </c>
      <c r="CI85" s="0" t="n">
        <v>8</v>
      </c>
      <c r="CJ85" s="0" t="n">
        <v>47.4395561770686</v>
      </c>
      <c r="CK85" s="0" t="n">
        <v>68.0016224983599</v>
      </c>
      <c r="CL85" s="0" t="n">
        <v>3.82238500207701</v>
      </c>
      <c r="DL85" s="52" t="n">
        <v>27.1189383600413</v>
      </c>
      <c r="DM85" s="32" t="n">
        <v>8.2</v>
      </c>
      <c r="DN85" s="32" t="n">
        <v>22.1465076660988</v>
      </c>
      <c r="DO85" s="32" t="n">
        <v>130.009325504884</v>
      </c>
      <c r="DP85" s="32" t="n">
        <v>0.00593973</v>
      </c>
      <c r="DQ85" s="0" t="n">
        <v>31.0478615350086</v>
      </c>
      <c r="DR85" s="0" t="n">
        <v>8.005249356</v>
      </c>
      <c r="DS85" s="0" t="n">
        <v>46.8384074941452</v>
      </c>
      <c r="DT85" s="0" t="n">
        <v>130</v>
      </c>
      <c r="DU85" s="0" t="n">
        <v>0.00593973</v>
      </c>
    </row>
    <row r="86" customFormat="false" ht="15" hidden="false" customHeight="false" outlineLevel="0" collapsed="false">
      <c r="Z86" s="52" t="n">
        <v>13.5605984941299</v>
      </c>
      <c r="AA86" s="32" t="n">
        <v>8.2</v>
      </c>
      <c r="AB86" s="32" t="n">
        <v>104.938623903541</v>
      </c>
      <c r="AC86" s="32" t="n">
        <v>130.009325504884</v>
      </c>
      <c r="AD86" s="32" t="n">
        <v>0.00593973</v>
      </c>
      <c r="AE86" s="52"/>
      <c r="AT86" s="52" t="n">
        <v>17.2040417225655</v>
      </c>
      <c r="AU86" s="32" t="n">
        <v>8</v>
      </c>
      <c r="AV86" s="32" t="n">
        <v>77.5111954297142</v>
      </c>
      <c r="AW86" s="32" t="n">
        <v>130.009325504884</v>
      </c>
      <c r="AX86" s="32" t="n">
        <v>0.00593973</v>
      </c>
      <c r="CH86" s="52" t="n">
        <v>21.0223682240001</v>
      </c>
      <c r="CI86" s="0" t="n">
        <v>8</v>
      </c>
      <c r="CJ86" s="0" t="n">
        <v>47.4395561770686</v>
      </c>
      <c r="CK86" s="0" t="n">
        <v>68.0016224983599</v>
      </c>
      <c r="CL86" s="0" t="n">
        <v>3.82238500207701</v>
      </c>
      <c r="DL86" s="52" t="n">
        <v>26.0819272240921</v>
      </c>
      <c r="DM86" s="32" t="n">
        <v>8.005249356</v>
      </c>
      <c r="DN86" s="32" t="n">
        <v>19.8244708311822</v>
      </c>
      <c r="DO86" s="32" t="n">
        <v>130.009325504884</v>
      </c>
      <c r="DP86" s="32" t="n">
        <v>0.00593973</v>
      </c>
      <c r="DQ86" s="0" t="n">
        <v>31.0478615350086</v>
      </c>
      <c r="DR86" s="0" t="n">
        <v>8.005249356</v>
      </c>
      <c r="DS86" s="0" t="n">
        <v>46.8384074941452</v>
      </c>
      <c r="DT86" s="0" t="n">
        <v>130</v>
      </c>
      <c r="DU86" s="0" t="n">
        <v>0.00593973</v>
      </c>
    </row>
    <row r="87" customFormat="false" ht="15" hidden="false" customHeight="false" outlineLevel="0" collapsed="false">
      <c r="Z87" s="52" t="n">
        <v>13.6149226735475</v>
      </c>
      <c r="AA87" s="32" t="n">
        <v>8</v>
      </c>
      <c r="AB87" s="32" t="n">
        <v>82.7094474153298</v>
      </c>
      <c r="AC87" s="32" t="n">
        <v>130.009325504884</v>
      </c>
      <c r="AD87" s="32" t="n">
        <v>0.00593973</v>
      </c>
      <c r="AE87" s="52"/>
      <c r="AT87" s="52" t="n">
        <v>17.2040417225655</v>
      </c>
      <c r="AU87" s="32" t="n">
        <v>8</v>
      </c>
      <c r="AV87" s="32" t="n">
        <v>27.4675982269334</v>
      </c>
      <c r="AW87" s="32" t="n">
        <v>68.0016224983599</v>
      </c>
      <c r="AX87" s="32" t="n">
        <v>3.82238500207701</v>
      </c>
      <c r="CH87" s="52" t="n">
        <v>21.0223682240001</v>
      </c>
      <c r="CI87" s="0" t="n">
        <v>8</v>
      </c>
      <c r="CJ87" s="0" t="n">
        <v>47.4395561770686</v>
      </c>
      <c r="CK87" s="0" t="n">
        <v>68.0016224983599</v>
      </c>
      <c r="CL87" s="0" t="n">
        <v>3.82238500207701</v>
      </c>
      <c r="DL87" s="52" t="n">
        <v>26.1161667841766</v>
      </c>
      <c r="DM87" s="32" t="n">
        <v>8</v>
      </c>
      <c r="DN87" s="32" t="n">
        <v>111.5126484254</v>
      </c>
      <c r="DO87" s="32" t="n">
        <v>130.009325504884</v>
      </c>
      <c r="DP87" s="32" t="n">
        <v>0.00593973</v>
      </c>
      <c r="DQ87" s="0" t="n">
        <v>13.5961378326597</v>
      </c>
      <c r="DR87" s="0" t="n">
        <v>8.20209975</v>
      </c>
      <c r="DS87" s="0" t="n">
        <v>16.9811320754717</v>
      </c>
      <c r="DT87" s="0" t="n">
        <v>130</v>
      </c>
      <c r="DU87" s="0" t="n">
        <v>0.00593973</v>
      </c>
    </row>
    <row r="88" customFormat="false" ht="15" hidden="false" customHeight="false" outlineLevel="0" collapsed="false">
      <c r="Z88" s="52"/>
      <c r="AA88" s="32" t="n">
        <v>8</v>
      </c>
      <c r="AB88" s="32" t="n">
        <v>10.6951871657754</v>
      </c>
      <c r="AC88" s="32" t="n">
        <v>130.009325504884</v>
      </c>
      <c r="AD88" s="32" t="n">
        <v>0.00593973</v>
      </c>
      <c r="AE88" s="52"/>
      <c r="AT88" s="52" t="n">
        <v>17.2040417225655</v>
      </c>
      <c r="AU88" s="32" t="n">
        <v>8</v>
      </c>
      <c r="AV88" s="32" t="n">
        <v>27.4675982269334</v>
      </c>
      <c r="AW88" s="32" t="n">
        <v>68.0016224983599</v>
      </c>
      <c r="AX88" s="32" t="n">
        <v>3.82238500207701</v>
      </c>
      <c r="CH88" s="52" t="n">
        <v>21.0223682240001</v>
      </c>
      <c r="CI88" s="0" t="n">
        <v>8</v>
      </c>
      <c r="CJ88" s="0" t="n">
        <v>47.4395561770686</v>
      </c>
      <c r="CK88" s="0" t="n">
        <v>68.0016224983599</v>
      </c>
      <c r="CL88" s="0" t="n">
        <v>3.82238500207701</v>
      </c>
      <c r="DL88" s="52" t="n">
        <v>26.1161667841766</v>
      </c>
      <c r="DM88" s="32" t="n">
        <v>8</v>
      </c>
      <c r="DN88" s="32" t="n">
        <v>1.23902942694889</v>
      </c>
      <c r="DO88" s="32" t="n">
        <v>68.0020357347871</v>
      </c>
      <c r="DP88" s="32" t="n">
        <v>3.9836139795159</v>
      </c>
      <c r="DQ88" s="0" t="n">
        <v>13.0830760276536</v>
      </c>
      <c r="DR88" s="0" t="n">
        <v>8.20209975</v>
      </c>
      <c r="DS88" s="0" t="n">
        <v>17.6470588235294</v>
      </c>
      <c r="DT88" s="0" t="n">
        <v>68</v>
      </c>
      <c r="DU88" s="0" t="n">
        <v>3.82238500207701</v>
      </c>
    </row>
    <row r="89" customFormat="false" ht="15" hidden="false" customHeight="false" outlineLevel="0" collapsed="false">
      <c r="Z89" s="52" t="n">
        <v>13.6149226735475</v>
      </c>
      <c r="AA89" s="32" t="n">
        <v>8</v>
      </c>
      <c r="AB89" s="32" t="n">
        <v>118.83541295306</v>
      </c>
      <c r="AC89" s="32" t="n">
        <v>68.0016224983599</v>
      </c>
      <c r="AD89" s="32" t="n">
        <v>3.82238500207701</v>
      </c>
      <c r="AE89" s="52"/>
      <c r="AT89" s="52" t="n">
        <v>17.2040417225655</v>
      </c>
      <c r="AU89" s="32" t="n">
        <v>8</v>
      </c>
      <c r="AV89" s="32" t="n">
        <v>77.5111954297142</v>
      </c>
      <c r="AW89" s="32" t="n">
        <v>130.009325504884</v>
      </c>
      <c r="AX89" s="32" t="n">
        <v>0.00593973</v>
      </c>
      <c r="CH89" s="52" t="n">
        <v>21.0223682240001</v>
      </c>
      <c r="CI89" s="0" t="n">
        <v>8</v>
      </c>
      <c r="CJ89" s="0" t="n">
        <v>47.4395561770686</v>
      </c>
      <c r="CK89" s="0" t="n">
        <v>68.0016224983599</v>
      </c>
      <c r="CL89" s="0" t="n">
        <v>3.82238500207701</v>
      </c>
      <c r="DL89" s="52" t="n">
        <v>27.1189383600413</v>
      </c>
      <c r="DM89" s="32" t="n">
        <v>8.2</v>
      </c>
      <c r="DN89" s="32" t="n">
        <v>34.0715502555366</v>
      </c>
      <c r="DO89" s="32" t="n">
        <v>130.009325504884</v>
      </c>
      <c r="DP89" s="32" t="n">
        <v>0.00593973</v>
      </c>
      <c r="DQ89" s="0" t="n">
        <v>26.1161667841766</v>
      </c>
      <c r="DR89" s="0" t="n">
        <v>8</v>
      </c>
      <c r="DS89" s="0" t="n">
        <v>31.1437086724442</v>
      </c>
      <c r="DT89" s="0" t="n">
        <v>68</v>
      </c>
      <c r="DU89" s="0" t="n">
        <v>3.82238500207701</v>
      </c>
    </row>
    <row r="90" customFormat="false" ht="15" hidden="false" customHeight="false" outlineLevel="0" collapsed="false">
      <c r="Z90" s="52" t="n">
        <v>13.6149226735475</v>
      </c>
      <c r="AA90" s="32" t="n">
        <v>8</v>
      </c>
      <c r="AB90" s="32" t="n">
        <v>67.2372216924039</v>
      </c>
      <c r="AC90" s="32" t="n">
        <v>130.009325504884</v>
      </c>
      <c r="AD90" s="32" t="n">
        <v>0.00593973</v>
      </c>
      <c r="AE90" s="52"/>
      <c r="AT90" s="52" t="n">
        <v>17.2040417225655</v>
      </c>
      <c r="AU90" s="32" t="n">
        <v>8</v>
      </c>
      <c r="AV90" s="32" t="n">
        <v>77.5111954297142</v>
      </c>
      <c r="AW90" s="32" t="n">
        <v>130.009325504884</v>
      </c>
      <c r="AX90" s="32" t="n">
        <v>0.00593973</v>
      </c>
      <c r="CH90" s="52" t="n">
        <v>21.0223682240001</v>
      </c>
      <c r="CI90" s="0" t="n">
        <v>8</v>
      </c>
      <c r="CJ90" s="0" t="n">
        <v>47.4395561770686</v>
      </c>
      <c r="CK90" s="0" t="n">
        <v>68.0016224983599</v>
      </c>
      <c r="CL90" s="0" t="n">
        <v>3.82238500207701</v>
      </c>
      <c r="DL90" s="52" t="n">
        <v>26.1161667841766</v>
      </c>
      <c r="DM90" s="32" t="n">
        <v>8</v>
      </c>
      <c r="DN90" s="32" t="n">
        <v>5.57563242127001</v>
      </c>
      <c r="DO90" s="32" t="n">
        <v>130.009325504884</v>
      </c>
      <c r="DP90" s="32" t="n">
        <v>0.00593973</v>
      </c>
      <c r="DQ90" s="0" t="n">
        <v>26.1161667841766</v>
      </c>
      <c r="DR90" s="0" t="n">
        <v>8</v>
      </c>
      <c r="DS90" s="0" t="n">
        <v>43.1980569444892</v>
      </c>
      <c r="DT90" s="0" t="n">
        <v>130</v>
      </c>
      <c r="DU90" s="0" t="n">
        <v>0.00593973</v>
      </c>
    </row>
    <row r="91" customFormat="false" ht="15" hidden="false" customHeight="false" outlineLevel="0" collapsed="false">
      <c r="Z91" s="52" t="n">
        <v>13.6149226735475</v>
      </c>
      <c r="AA91" s="32" t="n">
        <v>8</v>
      </c>
      <c r="AB91" s="32" t="n">
        <v>45.1574569221628</v>
      </c>
      <c r="AC91" s="32" t="n">
        <v>68.0016224983599</v>
      </c>
      <c r="AD91" s="32" t="n">
        <v>3.82238500207701</v>
      </c>
      <c r="AE91" s="52"/>
      <c r="AT91" s="52" t="n">
        <v>17.2040417225655</v>
      </c>
      <c r="AU91" s="32" t="n">
        <v>8</v>
      </c>
      <c r="AV91" s="32" t="n">
        <v>27.4675982269334</v>
      </c>
      <c r="AW91" s="32" t="n">
        <v>68.0016224983599</v>
      </c>
      <c r="AX91" s="32" t="n">
        <v>3.82238500207701</v>
      </c>
      <c r="CH91" s="52" t="n">
        <v>21.0223682240001</v>
      </c>
      <c r="CI91" s="0" t="n">
        <v>8</v>
      </c>
      <c r="CJ91" s="0" t="n">
        <v>47.4395561770686</v>
      </c>
      <c r="CK91" s="0" t="n">
        <v>68.0016224983599</v>
      </c>
      <c r="CL91" s="0" t="n">
        <v>3.82238500207701</v>
      </c>
      <c r="DL91" s="52" t="n">
        <v>26.1161667841766</v>
      </c>
      <c r="DM91" s="32" t="n">
        <v>8</v>
      </c>
      <c r="DN91" s="32" t="n">
        <v>70.2108415074858</v>
      </c>
      <c r="DO91" s="32" t="n">
        <v>130.009325504884</v>
      </c>
      <c r="DP91" s="32" t="n">
        <v>0.00593973</v>
      </c>
      <c r="DQ91" s="0" t="n">
        <v>17.2040417225655</v>
      </c>
      <c r="DR91" s="0" t="n">
        <v>8</v>
      </c>
      <c r="DS91" s="0" t="n">
        <v>41.3793103448276</v>
      </c>
      <c r="DT91" s="0" t="n">
        <v>68</v>
      </c>
      <c r="DU91" s="0" t="n">
        <v>3.9836139795159</v>
      </c>
    </row>
    <row r="92" customFormat="false" ht="15" hidden="false" customHeight="false" outlineLevel="0" collapsed="false">
      <c r="Z92" s="52" t="n">
        <v>13.6149226735475</v>
      </c>
      <c r="AA92" s="32" t="n">
        <v>8</v>
      </c>
      <c r="AB92" s="32" t="n">
        <v>7.1301247771836</v>
      </c>
      <c r="AC92" s="32" t="n">
        <v>130.009325504884</v>
      </c>
      <c r="AD92" s="32" t="n">
        <v>0.00593973</v>
      </c>
      <c r="AE92" s="52"/>
      <c r="AT92" s="52" t="n">
        <v>17.2040417225655</v>
      </c>
      <c r="AU92" s="32" t="n">
        <v>8</v>
      </c>
      <c r="AV92" s="32" t="n">
        <v>27.4675982269334</v>
      </c>
      <c r="AW92" s="32" t="n">
        <v>68.0016224983599</v>
      </c>
      <c r="AX92" s="32" t="n">
        <v>3.82238500207701</v>
      </c>
      <c r="CH92" s="52" t="n">
        <v>21.0223682240001</v>
      </c>
      <c r="CI92" s="0" t="n">
        <v>8</v>
      </c>
      <c r="CJ92" s="0" t="n">
        <v>47.4395561770686</v>
      </c>
      <c r="CK92" s="0" t="n">
        <v>68.0016224983599</v>
      </c>
      <c r="CL92" s="0" t="n">
        <v>3.82238500207701</v>
      </c>
      <c r="DL92" s="52" t="n">
        <v>26.1161667841766</v>
      </c>
      <c r="DM92" s="32" t="n">
        <v>8</v>
      </c>
      <c r="DN92" s="32" t="n">
        <v>70.2108415074858</v>
      </c>
      <c r="DO92" s="32" t="n">
        <v>130.009325504884</v>
      </c>
      <c r="DP92" s="32" t="n">
        <v>0.00593973</v>
      </c>
      <c r="DQ92" s="0" t="n">
        <v>31.0886202224855</v>
      </c>
      <c r="DR92" s="0" t="n">
        <v>8</v>
      </c>
      <c r="DS92" s="0" t="n">
        <v>45.7975539942753</v>
      </c>
      <c r="DT92" s="0" t="n">
        <v>68</v>
      </c>
      <c r="DU92" s="0" t="n">
        <v>3.82238500207701</v>
      </c>
    </row>
    <row r="93" customFormat="false" ht="15" hidden="false" customHeight="false" outlineLevel="0" collapsed="false">
      <c r="Z93" s="52" t="n">
        <v>13.6149226735475</v>
      </c>
      <c r="AA93" s="32" t="n">
        <v>8</v>
      </c>
      <c r="AB93" s="32" t="n">
        <v>71.301247771836</v>
      </c>
      <c r="AC93" s="32" t="n">
        <v>68.0016224983599</v>
      </c>
      <c r="AD93" s="32" t="n">
        <v>3.82238500207701</v>
      </c>
      <c r="AE93" s="52"/>
      <c r="AT93" s="52" t="n">
        <v>17.2040417225655</v>
      </c>
      <c r="AU93" s="32" t="n">
        <v>8</v>
      </c>
      <c r="AV93" s="32" t="n">
        <v>77.5111954297142</v>
      </c>
      <c r="AW93" s="32" t="n">
        <v>130.009325504884</v>
      </c>
      <c r="AX93" s="32" t="n">
        <v>0.00593973</v>
      </c>
      <c r="CH93" s="52" t="n">
        <v>21.0223682240001</v>
      </c>
      <c r="CI93" s="0" t="n">
        <v>8</v>
      </c>
      <c r="CJ93" s="0" t="n">
        <v>47.4395561770686</v>
      </c>
      <c r="CK93" s="0" t="n">
        <v>68.0016224983599</v>
      </c>
      <c r="CL93" s="0" t="n">
        <v>3.82238500207701</v>
      </c>
      <c r="DL93" s="52" t="n">
        <v>26.1161667841766</v>
      </c>
      <c r="DM93" s="32" t="n">
        <v>8</v>
      </c>
      <c r="DN93" s="32" t="n">
        <v>70.2108415074858</v>
      </c>
      <c r="DO93" s="32" t="n">
        <v>130.009325504884</v>
      </c>
      <c r="DP93" s="32" t="n">
        <v>0.00593973</v>
      </c>
      <c r="DQ93" s="0" t="n">
        <v>31.0886202224855</v>
      </c>
      <c r="DR93" s="0" t="n">
        <v>8</v>
      </c>
      <c r="DS93" s="0" t="n">
        <v>45.7975539942753</v>
      </c>
      <c r="DT93" s="0" t="n">
        <v>130</v>
      </c>
      <c r="DU93" s="0" t="n">
        <v>0.00593973</v>
      </c>
    </row>
    <row r="94" customFormat="false" ht="15" hidden="false" customHeight="false" outlineLevel="0" collapsed="false">
      <c r="Z94" s="52" t="n">
        <v>13.6149226735475</v>
      </c>
      <c r="AA94" s="32" t="n">
        <v>8</v>
      </c>
      <c r="AB94" s="32" t="n">
        <v>26.9784327047166</v>
      </c>
      <c r="AC94" s="32" t="n">
        <v>130.009325504884</v>
      </c>
      <c r="AD94" s="32" t="n">
        <v>0.00593973</v>
      </c>
      <c r="AE94" s="52"/>
      <c r="AT94" s="52" t="n">
        <v>17.2040417225655</v>
      </c>
      <c r="AU94" s="32" t="n">
        <v>8</v>
      </c>
      <c r="AV94" s="32" t="n">
        <v>77.5111954297142</v>
      </c>
      <c r="AW94" s="32" t="n">
        <v>130.009325504884</v>
      </c>
      <c r="AX94" s="32" t="n">
        <v>0.00593973</v>
      </c>
      <c r="CH94" s="52" t="n">
        <v>21.0223682240001</v>
      </c>
      <c r="CI94" s="0" t="n">
        <v>8</v>
      </c>
      <c r="CJ94" s="0" t="n">
        <v>47.4395561770686</v>
      </c>
      <c r="CK94" s="0" t="n">
        <v>68.0016224983599</v>
      </c>
      <c r="CL94" s="0" t="n">
        <v>3.82238500207701</v>
      </c>
      <c r="DL94" s="52" t="n">
        <v>26.1161667841766</v>
      </c>
      <c r="DM94" s="32" t="n">
        <v>8</v>
      </c>
      <c r="DN94" s="32" t="n">
        <v>17.3464119772845</v>
      </c>
      <c r="DO94" s="32" t="n">
        <v>130.009325504884</v>
      </c>
      <c r="DP94" s="32" t="n">
        <v>0.00593973</v>
      </c>
      <c r="DQ94" s="0" t="n">
        <v>27.1189383600413</v>
      </c>
      <c r="DR94" s="0" t="n">
        <v>8.2</v>
      </c>
      <c r="DS94" s="0" t="n">
        <v>25.6922332617225</v>
      </c>
      <c r="DT94" s="0" t="n">
        <v>68</v>
      </c>
      <c r="DU94" s="0" t="n">
        <v>3.82238500207701</v>
      </c>
    </row>
    <row r="95" customFormat="false" ht="15" hidden="false" customHeight="false" outlineLevel="0" collapsed="false">
      <c r="Z95" s="52" t="n">
        <v>13.6149226735475</v>
      </c>
      <c r="AA95" s="32" t="n">
        <v>8</v>
      </c>
      <c r="AB95" s="32" t="n">
        <v>51.496137849079</v>
      </c>
      <c r="AC95" s="32" t="n">
        <v>68.0016224983599</v>
      </c>
      <c r="AD95" s="32" t="n">
        <v>3.82238500207701</v>
      </c>
      <c r="AE95" s="52"/>
      <c r="AT95" s="52" t="n">
        <v>17.2040417225655</v>
      </c>
      <c r="AU95" s="32" t="n">
        <v>8</v>
      </c>
      <c r="AV95" s="32" t="n">
        <v>27.4675982269334</v>
      </c>
      <c r="AW95" s="32" t="n">
        <v>68.0016224983599</v>
      </c>
      <c r="AX95" s="32" t="n">
        <v>3.82238500207701</v>
      </c>
      <c r="CH95" s="52" t="n">
        <v>21.0223682240001</v>
      </c>
      <c r="CI95" s="0" t="n">
        <v>8</v>
      </c>
      <c r="CJ95" s="0" t="n">
        <v>47.4395561770686</v>
      </c>
      <c r="CK95" s="0" t="n">
        <v>68.0016224983599</v>
      </c>
      <c r="CL95" s="0" t="n">
        <v>3.82238500207701</v>
      </c>
      <c r="DL95" s="52" t="n">
        <v>27.1189383600413</v>
      </c>
      <c r="DM95" s="32" t="n">
        <v>8.2</v>
      </c>
      <c r="DN95" s="32" t="n">
        <v>2.27143668370244</v>
      </c>
      <c r="DO95" s="32" t="n">
        <v>68.0020357347871</v>
      </c>
      <c r="DP95" s="32" t="n">
        <v>3.9836139795159</v>
      </c>
      <c r="DQ95" s="0" t="n">
        <v>6.22503395597237</v>
      </c>
      <c r="DR95" s="0" t="n">
        <v>6.23</v>
      </c>
      <c r="DS95" s="0" t="n">
        <v>268.954188111886</v>
      </c>
      <c r="DT95" s="0" t="n">
        <v>130</v>
      </c>
      <c r="DU95" s="0" t="n">
        <v>0.00593973</v>
      </c>
    </row>
    <row r="96" customFormat="false" ht="15" hidden="false" customHeight="false" outlineLevel="0" collapsed="false">
      <c r="Z96" s="52" t="n">
        <v>13.6149226735475</v>
      </c>
      <c r="AA96" s="32" t="n">
        <v>8</v>
      </c>
      <c r="AB96" s="32" t="n">
        <v>16.1616161616162</v>
      </c>
      <c r="AC96" s="32" t="n">
        <v>130.009325504884</v>
      </c>
      <c r="AD96" s="32" t="n">
        <v>0.00593973</v>
      </c>
      <c r="AE96" s="52"/>
      <c r="AT96" s="52" t="n">
        <v>17.2040417225655</v>
      </c>
      <c r="AU96" s="32" t="n">
        <v>8</v>
      </c>
      <c r="AV96" s="32" t="n">
        <v>27.4675982269334</v>
      </c>
      <c r="AW96" s="32" t="n">
        <v>68.0016224983599</v>
      </c>
      <c r="AX96" s="32" t="n">
        <v>3.82238500207701</v>
      </c>
      <c r="CH96" s="52" t="n">
        <v>21.0223682240001</v>
      </c>
      <c r="CI96" s="0" t="n">
        <v>8</v>
      </c>
      <c r="CJ96" s="0" t="n">
        <v>47.4395561770686</v>
      </c>
      <c r="CK96" s="0" t="n">
        <v>68.0016224983599</v>
      </c>
      <c r="CL96" s="0" t="n">
        <v>3.82238500207701</v>
      </c>
      <c r="DL96" s="52"/>
      <c r="DM96" s="32" t="n">
        <v>8.2</v>
      </c>
      <c r="DN96" s="32" t="n">
        <v>34.0715502555366</v>
      </c>
      <c r="DO96" s="32" t="n">
        <v>130.009325504884</v>
      </c>
      <c r="DP96" s="32" t="n">
        <v>0.00593973</v>
      </c>
      <c r="DQ96" s="0" t="n">
        <v>27.1189383600413</v>
      </c>
      <c r="DR96" s="0" t="n">
        <v>8.2</v>
      </c>
      <c r="DS96" s="0" t="n">
        <v>99.8296422487223</v>
      </c>
      <c r="DT96" s="0" t="n">
        <v>130</v>
      </c>
      <c r="DU96" s="0" t="n">
        <v>0.00593973</v>
      </c>
    </row>
    <row r="97" customFormat="false" ht="15" hidden="false" customHeight="false" outlineLevel="0" collapsed="false">
      <c r="Z97" s="52" t="n">
        <v>13.5605984941299</v>
      </c>
      <c r="AA97" s="32" t="n">
        <v>8.2</v>
      </c>
      <c r="AB97" s="32" t="n">
        <v>12.7815085401835</v>
      </c>
      <c r="AC97" s="32" t="n">
        <v>130.009325504884</v>
      </c>
      <c r="AD97" s="32" t="n">
        <v>0.00593973</v>
      </c>
      <c r="AE97" s="52"/>
      <c r="AT97" s="52" t="n">
        <v>17.2040417225655</v>
      </c>
      <c r="AU97" s="32" t="n">
        <v>8</v>
      </c>
      <c r="AV97" s="32" t="n">
        <v>77.5111954297142</v>
      </c>
      <c r="AW97" s="32" t="n">
        <v>130.009325504884</v>
      </c>
      <c r="AX97" s="32" t="n">
        <v>0.00593973</v>
      </c>
      <c r="DL97" s="52" t="n">
        <v>26.1161667841766</v>
      </c>
      <c r="DM97" s="32" t="n">
        <v>8</v>
      </c>
      <c r="DN97" s="32" t="n">
        <v>58.8538977800723</v>
      </c>
      <c r="DO97" s="32" t="n">
        <v>130.009325504884</v>
      </c>
      <c r="DP97" s="32" t="n">
        <v>0.00593973</v>
      </c>
      <c r="DQ97" s="0" t="n">
        <v>27.1189383600413</v>
      </c>
      <c r="DR97" s="0" t="n">
        <v>8.2</v>
      </c>
      <c r="DS97" s="0" t="n">
        <v>101.124361158433</v>
      </c>
      <c r="DT97" s="0" t="n">
        <v>68</v>
      </c>
      <c r="DU97" s="0" t="n">
        <v>3.82238500207701</v>
      </c>
    </row>
    <row r="98" customFormat="false" ht="15" hidden="false" customHeight="false" outlineLevel="0" collapsed="false">
      <c r="Z98" s="52" t="n">
        <v>13.5605984941299</v>
      </c>
      <c r="AA98" s="32" t="n">
        <v>8.2</v>
      </c>
      <c r="AB98" s="32" t="n">
        <v>12.7815085401835</v>
      </c>
      <c r="AC98" s="32" t="n">
        <v>130.009325504884</v>
      </c>
      <c r="AD98" s="32" t="n">
        <v>0.00593973</v>
      </c>
      <c r="AE98" s="52"/>
      <c r="AT98" s="52" t="n">
        <v>17.2040417225655</v>
      </c>
      <c r="AU98" s="32" t="n">
        <v>8</v>
      </c>
      <c r="AV98" s="32" t="n">
        <v>77.5111954297142</v>
      </c>
      <c r="AW98" s="32" t="n">
        <v>130.009325504884</v>
      </c>
      <c r="AX98" s="32" t="n">
        <v>0.00593973</v>
      </c>
      <c r="DL98" s="52" t="n">
        <v>26.1161667841766</v>
      </c>
      <c r="DM98" s="32" t="n">
        <v>8</v>
      </c>
      <c r="DN98" s="32" t="n">
        <v>58.8538977800723</v>
      </c>
      <c r="DO98" s="32" t="n">
        <v>130.009325504884</v>
      </c>
      <c r="DP98" s="32" t="n">
        <v>0.00593973</v>
      </c>
      <c r="DQ98" s="0" t="n">
        <v>27.1189383600413</v>
      </c>
      <c r="DR98" s="0" t="n">
        <v>8.2</v>
      </c>
      <c r="DS98" s="0" t="n">
        <v>84.1226575809199</v>
      </c>
      <c r="DT98" s="0" t="n">
        <v>130</v>
      </c>
      <c r="DU98" s="0" t="n">
        <v>0.00593973</v>
      </c>
    </row>
    <row r="99" customFormat="false" ht="15" hidden="false" customHeight="false" outlineLevel="0" collapsed="false">
      <c r="Z99" s="52" t="n">
        <v>13.5536563152052</v>
      </c>
      <c r="AA99" s="32" t="n">
        <v>8.20209975</v>
      </c>
      <c r="AB99" s="32" t="n">
        <v>70.0242985617142</v>
      </c>
      <c r="AC99" s="32" t="n">
        <v>130.009325504884</v>
      </c>
      <c r="AD99" s="32" t="n">
        <v>0.00593973</v>
      </c>
      <c r="AE99" s="52"/>
      <c r="AT99" s="52" t="n">
        <v>17.2040417225655</v>
      </c>
      <c r="AU99" s="32" t="n">
        <v>8</v>
      </c>
      <c r="AV99" s="32" t="n">
        <v>27.4675982269334</v>
      </c>
      <c r="AW99" s="32" t="n">
        <v>68.0016224983599</v>
      </c>
      <c r="AX99" s="32" t="n">
        <v>3.82238500207701</v>
      </c>
      <c r="DL99" s="52" t="n">
        <v>26.1161667841766</v>
      </c>
      <c r="DM99" s="32" t="n">
        <v>8</v>
      </c>
      <c r="DN99" s="32" t="n">
        <v>41.3005678884874</v>
      </c>
      <c r="DO99" s="32" t="n">
        <v>130.009325504884</v>
      </c>
      <c r="DP99" s="32" t="n">
        <v>0.00593973</v>
      </c>
      <c r="DQ99" s="0" t="n">
        <v>27.1189383600413</v>
      </c>
      <c r="DR99" s="0" t="n">
        <v>8.2</v>
      </c>
      <c r="DS99" s="0" t="n">
        <v>87.4355479840999</v>
      </c>
      <c r="DT99" s="0" t="n">
        <v>68</v>
      </c>
      <c r="DU99" s="0" t="n">
        <v>3.82238500207701</v>
      </c>
    </row>
    <row r="100" customFormat="false" ht="15" hidden="false" customHeight="false" outlineLevel="0" collapsed="false">
      <c r="Z100" s="52" t="n">
        <v>13.5536563152052</v>
      </c>
      <c r="AA100" s="32" t="n">
        <v>8.20209975</v>
      </c>
      <c r="AB100" s="32" t="n">
        <v>109.268287327953</v>
      </c>
      <c r="AC100" s="32" t="n">
        <v>68.0016224983599</v>
      </c>
      <c r="AD100" s="32" t="n">
        <v>3.82238500207701</v>
      </c>
      <c r="AE100" s="52"/>
      <c r="AT100" s="52" t="n">
        <v>17.2040417225655</v>
      </c>
      <c r="AU100" s="32" t="n">
        <v>8</v>
      </c>
      <c r="AV100" s="32" t="n">
        <v>27.4675982269334</v>
      </c>
      <c r="AW100" s="32" t="n">
        <v>68.0016224983599</v>
      </c>
      <c r="AX100" s="32" t="n">
        <v>3.82238500207701</v>
      </c>
      <c r="DL100" s="52" t="n">
        <v>26.1161667841766</v>
      </c>
      <c r="DM100" s="32" t="n">
        <v>8</v>
      </c>
      <c r="DN100" s="32" t="n">
        <v>41.3005678884874</v>
      </c>
      <c r="DO100" s="32" t="n">
        <v>130.009325504884</v>
      </c>
      <c r="DP100" s="32" t="n">
        <v>0.00593973</v>
      </c>
      <c r="DQ100" s="0" t="n">
        <v>27.1189383600413</v>
      </c>
      <c r="DR100" s="0" t="n">
        <v>8.2</v>
      </c>
      <c r="DS100" s="0" t="n">
        <v>21.4101943847688</v>
      </c>
      <c r="DT100" s="0" t="n">
        <v>68</v>
      </c>
      <c r="DU100" s="0" t="n">
        <v>3.82238500207701</v>
      </c>
    </row>
    <row r="101" customFormat="false" ht="15" hidden="false" customHeight="false" outlineLevel="0" collapsed="false">
      <c r="Z101" s="52" t="n">
        <v>13.5536563152052</v>
      </c>
      <c r="AA101" s="32" t="n">
        <v>8.20209975</v>
      </c>
      <c r="AB101" s="32" t="n">
        <v>26.0678118801387</v>
      </c>
      <c r="AC101" s="32" t="n">
        <v>130.009325504884</v>
      </c>
      <c r="AD101" s="32" t="n">
        <v>0.00593973</v>
      </c>
      <c r="AE101" s="52"/>
      <c r="AT101" s="52" t="n">
        <v>17.2040417225655</v>
      </c>
      <c r="AU101" s="32" t="n">
        <v>8</v>
      </c>
      <c r="AV101" s="32" t="n">
        <v>77.5111954297142</v>
      </c>
      <c r="AW101" s="32" t="n">
        <v>130.009325504884</v>
      </c>
      <c r="AX101" s="32" t="n">
        <v>0.00593973</v>
      </c>
      <c r="DL101" s="52" t="n">
        <v>26.1161667841766</v>
      </c>
      <c r="DM101" s="32" t="n">
        <v>8</v>
      </c>
      <c r="DN101" s="32" t="n">
        <v>41.3005678884874</v>
      </c>
      <c r="DO101" s="32" t="n">
        <v>130.009325504884</v>
      </c>
      <c r="DP101" s="32" t="n">
        <v>0.00593973</v>
      </c>
      <c r="DQ101" s="0" t="n">
        <v>27.1189383600413</v>
      </c>
      <c r="DR101" s="0" t="n">
        <v>8.2</v>
      </c>
      <c r="DS101" s="0" t="n">
        <v>21.4101943847688</v>
      </c>
      <c r="DT101" s="0" t="n">
        <v>68</v>
      </c>
      <c r="DU101" s="0" t="n">
        <v>3.82238500207701</v>
      </c>
    </row>
    <row r="102" customFormat="false" ht="15" hidden="false" customHeight="false" outlineLevel="0" collapsed="false">
      <c r="Z102" s="52" t="n">
        <v>13.5536563152052</v>
      </c>
      <c r="AA102" s="32" t="n">
        <v>8.20209975</v>
      </c>
      <c r="AB102" s="32" t="n">
        <v>15.7153983968466</v>
      </c>
      <c r="AC102" s="32" t="n">
        <v>130.009325504884</v>
      </c>
      <c r="AD102" s="32" t="n">
        <v>0.00593973</v>
      </c>
      <c r="AE102" s="52"/>
      <c r="AT102" s="52" t="n">
        <v>17.2040417225655</v>
      </c>
      <c r="AU102" s="32" t="n">
        <v>8</v>
      </c>
      <c r="AV102" s="32" t="n">
        <v>77.5111954297142</v>
      </c>
      <c r="AW102" s="32" t="n">
        <v>130.009325504884</v>
      </c>
      <c r="AX102" s="32" t="n">
        <v>0.00593973</v>
      </c>
      <c r="DL102" s="52" t="n">
        <v>27.1073126304103</v>
      </c>
      <c r="DM102" s="32" t="n">
        <v>8.20209975</v>
      </c>
      <c r="DN102" s="32" t="n">
        <v>7.85769919842328</v>
      </c>
      <c r="DO102" s="32" t="n">
        <v>130.009325504884</v>
      </c>
      <c r="DP102" s="32" t="n">
        <v>0.00593973</v>
      </c>
      <c r="DQ102" s="0" t="n">
        <v>27.1189383600413</v>
      </c>
      <c r="DR102" s="0" t="n">
        <v>8.2</v>
      </c>
      <c r="DS102" s="0" t="n">
        <v>29.6971309985362</v>
      </c>
      <c r="DT102" s="0" t="n">
        <v>130</v>
      </c>
      <c r="DU102" s="0" t="n">
        <v>0.00593973</v>
      </c>
    </row>
    <row r="103" customFormat="false" ht="15" hidden="false" customHeight="false" outlineLevel="0" collapsed="false">
      <c r="Z103" s="52" t="n">
        <v>13.6122261152838</v>
      </c>
      <c r="AA103" s="32" t="n">
        <v>8</v>
      </c>
      <c r="AB103" s="32" t="n">
        <v>23.7717908082409</v>
      </c>
      <c r="AC103" s="32" t="n">
        <v>130.009325504884</v>
      </c>
      <c r="AD103" s="32" t="n">
        <v>0.00593973</v>
      </c>
      <c r="AE103" s="52"/>
      <c r="AT103" s="52" t="n">
        <v>16.483885726544</v>
      </c>
      <c r="AU103" s="32" t="n">
        <v>8.005249356</v>
      </c>
      <c r="AV103" s="32" t="n">
        <v>32.1984112546027</v>
      </c>
      <c r="AW103" s="32" t="n">
        <v>68.0016224983599</v>
      </c>
      <c r="AX103" s="32" t="n">
        <v>3.82238500207701</v>
      </c>
      <c r="DL103" s="52" t="n">
        <v>27.1073126304103</v>
      </c>
      <c r="DM103" s="32" t="n">
        <v>8.20209975</v>
      </c>
      <c r="DN103" s="32" t="n">
        <v>6.2058537470076</v>
      </c>
      <c r="DO103" s="32" t="n">
        <v>68.0020357347871</v>
      </c>
      <c r="DP103" s="32" t="n">
        <v>3.9836139795159</v>
      </c>
      <c r="DQ103" s="0" t="n">
        <v>27.1189383600413</v>
      </c>
      <c r="DR103" s="0" t="n">
        <v>8.2</v>
      </c>
      <c r="DS103" s="0" t="n">
        <v>29.6971309985362</v>
      </c>
      <c r="DT103" s="0" t="n">
        <v>130</v>
      </c>
      <c r="DU103" s="0" t="n">
        <v>0.00593973</v>
      </c>
    </row>
    <row r="104" customFormat="false" ht="15" hidden="false" customHeight="false" outlineLevel="0" collapsed="false">
      <c r="Z104" s="52" t="n">
        <v>12.404168013135</v>
      </c>
      <c r="AA104" s="32" t="n">
        <v>8</v>
      </c>
      <c r="AB104" s="32" t="n">
        <v>43.4791304347826</v>
      </c>
      <c r="AC104" s="32" t="n">
        <v>68.0016224983599</v>
      </c>
      <c r="AD104" s="32" t="n">
        <v>3.82238500207701</v>
      </c>
      <c r="AE104" s="52"/>
      <c r="AT104" s="52" t="n">
        <v>16.483885726544</v>
      </c>
      <c r="AU104" s="32" t="n">
        <v>8.005249356</v>
      </c>
      <c r="AV104" s="32" t="n">
        <v>32.1984112546027</v>
      </c>
      <c r="AW104" s="32" t="n">
        <v>68.0016224983599</v>
      </c>
      <c r="AX104" s="32" t="n">
        <v>3.82238500207701</v>
      </c>
      <c r="DL104" s="52" t="n">
        <v>26.1161667841766</v>
      </c>
      <c r="DM104" s="32" t="n">
        <v>8</v>
      </c>
      <c r="DN104" s="32" t="n">
        <v>24.7805885389778</v>
      </c>
      <c r="DO104" s="32" t="n">
        <v>130.009325504884</v>
      </c>
      <c r="DP104" s="32" t="n">
        <v>0.00593973</v>
      </c>
      <c r="DQ104" s="0" t="n">
        <v>20.3408977411948</v>
      </c>
      <c r="DR104" s="0" t="n">
        <v>8.2</v>
      </c>
      <c r="DS104" s="0" t="n">
        <v>20.1714809292292</v>
      </c>
      <c r="DT104" s="0" t="n">
        <v>68</v>
      </c>
      <c r="DU104" s="0" t="n">
        <v>3.82238500207701</v>
      </c>
    </row>
    <row r="105" customFormat="false" ht="15" hidden="false" customHeight="false" outlineLevel="0" collapsed="false">
      <c r="Z105" s="52" t="n">
        <v>13.6149226735475</v>
      </c>
      <c r="AA105" s="32" t="n">
        <v>8</v>
      </c>
      <c r="AB105" s="32" t="n">
        <v>53.475935828877</v>
      </c>
      <c r="AC105" s="32" t="n">
        <v>68.0016224983599</v>
      </c>
      <c r="AD105" s="32" t="n">
        <v>3.82238500207701</v>
      </c>
      <c r="AE105" s="52"/>
      <c r="AT105" s="52" t="n">
        <v>16.483885726544</v>
      </c>
      <c r="AU105" s="32" t="n">
        <v>8.005249356</v>
      </c>
      <c r="AV105" s="32" t="n">
        <v>32.1984112546027</v>
      </c>
      <c r="AW105" s="32" t="n">
        <v>68.0016224983599</v>
      </c>
      <c r="AX105" s="32" t="n">
        <v>3.82238500207701</v>
      </c>
      <c r="DL105" s="52" t="n">
        <v>27.1189383600413</v>
      </c>
      <c r="DM105" s="32" t="n">
        <v>8.2</v>
      </c>
      <c r="DN105" s="32" t="n">
        <v>204.42930153322</v>
      </c>
      <c r="DO105" s="32" t="n">
        <v>130.009325504884</v>
      </c>
      <c r="DP105" s="32" t="n">
        <v>0.00593973</v>
      </c>
      <c r="DQ105" s="0" t="n">
        <v>20.3408977411948</v>
      </c>
      <c r="DR105" s="0" t="n">
        <v>8.2</v>
      </c>
      <c r="DS105" s="0" t="n">
        <v>27.9789665065324</v>
      </c>
      <c r="DT105" s="0" t="n">
        <v>130</v>
      </c>
      <c r="DU105" s="0" t="n">
        <v>0.00593973</v>
      </c>
    </row>
    <row r="106" customFormat="false" ht="15" hidden="false" customHeight="false" outlineLevel="0" collapsed="false">
      <c r="Z106" s="52" t="n">
        <v>13.6149226735475</v>
      </c>
      <c r="AA106" s="32" t="n">
        <v>8</v>
      </c>
      <c r="AB106" s="32" t="n">
        <v>5.941770647653</v>
      </c>
      <c r="AC106" s="32" t="n">
        <v>68.0016224983599</v>
      </c>
      <c r="AD106" s="32" t="n">
        <v>3.82238500207701</v>
      </c>
      <c r="AE106" s="52"/>
      <c r="AT106" s="52" t="n">
        <v>16.483885726544</v>
      </c>
      <c r="AU106" s="32" t="n">
        <v>8.005249356</v>
      </c>
      <c r="AV106" s="32" t="n">
        <v>32.1984112546027</v>
      </c>
      <c r="AW106" s="32" t="n">
        <v>68.0016224983599</v>
      </c>
      <c r="AX106" s="32" t="n">
        <v>3.82238500207701</v>
      </c>
      <c r="DL106" s="52" t="n">
        <v>26.1161667841766</v>
      </c>
      <c r="DM106" s="32" t="n">
        <v>8</v>
      </c>
      <c r="DN106" s="32" t="n">
        <v>144.811564274652</v>
      </c>
      <c r="DO106" s="32" t="n">
        <v>130.009325504884</v>
      </c>
      <c r="DP106" s="32" t="n">
        <v>0.00593973</v>
      </c>
      <c r="DQ106" s="0" t="n">
        <v>31.0886202224855</v>
      </c>
      <c r="DR106" s="0" t="n">
        <v>8</v>
      </c>
      <c r="DS106" s="0" t="n">
        <v>52.3248882804445</v>
      </c>
      <c r="DT106" s="0" t="n">
        <v>68</v>
      </c>
      <c r="DU106" s="0" t="n">
        <v>3.82238500207701</v>
      </c>
    </row>
    <row r="107" customFormat="false" ht="15" hidden="false" customHeight="false" outlineLevel="0" collapsed="false">
      <c r="Z107" s="52" t="n">
        <v>13.6149226735475</v>
      </c>
      <c r="AA107" s="32" t="n">
        <v>8</v>
      </c>
      <c r="AB107" s="32" t="n">
        <v>71.301247771836</v>
      </c>
      <c r="AC107" s="32" t="n">
        <v>68.0016224983599</v>
      </c>
      <c r="AD107" s="32" t="n">
        <v>3.82238500207701</v>
      </c>
      <c r="AE107" s="52"/>
      <c r="AT107" s="52" t="n">
        <v>16.483885726544</v>
      </c>
      <c r="AU107" s="32" t="n">
        <v>8.005249356</v>
      </c>
      <c r="AV107" s="32" t="n">
        <v>32.1984112546027</v>
      </c>
      <c r="AW107" s="32" t="n">
        <v>68.0016224983599</v>
      </c>
      <c r="AX107" s="32" t="n">
        <v>3.82238500207701</v>
      </c>
      <c r="DL107" s="52" t="n">
        <v>26.1161667841766</v>
      </c>
      <c r="DM107" s="32" t="n">
        <v>8</v>
      </c>
      <c r="DN107" s="32" t="n">
        <v>144.811564274652</v>
      </c>
      <c r="DO107" s="32" t="n">
        <v>130.009325504884</v>
      </c>
      <c r="DP107" s="32" t="n">
        <v>0.00593973</v>
      </c>
      <c r="DQ107" s="0" t="n">
        <v>31.0886202224855</v>
      </c>
      <c r="DR107" s="0" t="n">
        <v>8</v>
      </c>
      <c r="DS107" s="0" t="n">
        <v>72.5775317039427</v>
      </c>
      <c r="DT107" s="0" t="n">
        <v>130</v>
      </c>
      <c r="DU107" s="0" t="n">
        <v>0.00593973</v>
      </c>
    </row>
    <row r="108" customFormat="false" ht="15" hidden="false" customHeight="false" outlineLevel="0" collapsed="false">
      <c r="Z108" s="52" t="n">
        <v>13.6149226735475</v>
      </c>
      <c r="AA108" s="32" t="n">
        <v>8</v>
      </c>
      <c r="AB108" s="32" t="n">
        <v>23.767082590612</v>
      </c>
      <c r="AC108" s="32" t="n">
        <v>130.009325504884</v>
      </c>
      <c r="AD108" s="32" t="n">
        <v>0.00593973</v>
      </c>
      <c r="AE108" s="52"/>
      <c r="DL108" s="52" t="n">
        <v>26.1161667841766</v>
      </c>
      <c r="DM108" s="32" t="n">
        <v>8</v>
      </c>
      <c r="DN108" s="32" t="n">
        <v>48.3221476510067</v>
      </c>
      <c r="DO108" s="32" t="n">
        <v>130.009325504884</v>
      </c>
      <c r="DP108" s="32" t="n">
        <v>0.00593973</v>
      </c>
      <c r="DQ108" s="0" t="n">
        <v>31.0886202224855</v>
      </c>
      <c r="DR108" s="0" t="n">
        <v>8</v>
      </c>
      <c r="DS108" s="0" t="n">
        <v>27.3224043715847</v>
      </c>
      <c r="DT108" s="0" t="n">
        <v>68</v>
      </c>
      <c r="DU108" s="0" t="n">
        <v>3.82238500207701</v>
      </c>
    </row>
    <row r="109" customFormat="false" ht="15" hidden="false" customHeight="false" outlineLevel="0" collapsed="false">
      <c r="Z109" s="52" t="n">
        <v>13.6149226735475</v>
      </c>
      <c r="AA109" s="32" t="n">
        <v>8</v>
      </c>
      <c r="AB109" s="32" t="n">
        <v>21.3903743315508</v>
      </c>
      <c r="AC109" s="32" t="n">
        <v>130.009325504884</v>
      </c>
      <c r="AD109" s="32" t="n">
        <v>0.00593973</v>
      </c>
      <c r="AE109" s="52"/>
      <c r="DL109" s="52" t="n">
        <v>27.1189383600413</v>
      </c>
      <c r="DM109" s="32" t="n">
        <v>8.2</v>
      </c>
      <c r="DN109" s="32" t="n">
        <v>52.8306757524134</v>
      </c>
      <c r="DO109" s="32" t="n">
        <v>130.009325504884</v>
      </c>
      <c r="DP109" s="32" t="n">
        <v>0.00593973</v>
      </c>
      <c r="DQ109" s="0" t="n">
        <v>9.99614148362858</v>
      </c>
      <c r="DR109" s="0" t="n">
        <v>8</v>
      </c>
      <c r="DS109" s="0" t="n">
        <v>28.3247909360669</v>
      </c>
      <c r="DT109" s="0" t="n">
        <v>68</v>
      </c>
      <c r="DU109" s="0" t="n">
        <v>3.82238500207701</v>
      </c>
    </row>
    <row r="110" customFormat="false" ht="15" hidden="false" customHeight="false" outlineLevel="0" collapsed="false">
      <c r="Z110" s="52" t="n">
        <v>13.6149226735475</v>
      </c>
      <c r="AA110" s="32" t="n">
        <v>8</v>
      </c>
      <c r="AB110" s="32" t="n">
        <v>15.306633922666</v>
      </c>
      <c r="AC110" s="32" t="n">
        <v>130.009325504884</v>
      </c>
      <c r="AD110" s="32" t="n">
        <v>0.00593973</v>
      </c>
      <c r="AE110" s="52"/>
      <c r="DL110" s="52" t="n">
        <v>27.1189383600413</v>
      </c>
      <c r="DM110" s="32" t="n">
        <v>8.2</v>
      </c>
      <c r="DN110" s="32" t="n">
        <v>52.8306757524134</v>
      </c>
      <c r="DO110" s="32" t="n">
        <v>130.009325504884</v>
      </c>
      <c r="DP110" s="32" t="n">
        <v>0.00593973</v>
      </c>
      <c r="DQ110" s="0" t="n">
        <v>20.9846164083079</v>
      </c>
      <c r="DR110" s="0" t="n">
        <v>8</v>
      </c>
      <c r="DS110" s="0" t="n">
        <v>33.9244410177332</v>
      </c>
      <c r="DT110" s="0" t="n">
        <v>130</v>
      </c>
      <c r="DU110" s="0" t="n">
        <v>0.00593973</v>
      </c>
    </row>
    <row r="111" customFormat="false" ht="15" hidden="false" customHeight="false" outlineLevel="0" collapsed="false">
      <c r="Z111" s="52" t="n">
        <v>13.6149226735475</v>
      </c>
      <c r="AA111" s="32" t="n">
        <v>8</v>
      </c>
      <c r="AB111" s="32" t="n">
        <v>51.496137849079</v>
      </c>
      <c r="AC111" s="32" t="n">
        <v>68.0016224983599</v>
      </c>
      <c r="AD111" s="32" t="n">
        <v>3.82238500207701</v>
      </c>
      <c r="AE111" s="52"/>
      <c r="DL111" s="52" t="n">
        <v>27.1189383600413</v>
      </c>
      <c r="DM111" s="32" t="n">
        <v>8.2</v>
      </c>
      <c r="DN111" s="32" t="n">
        <v>52.8306757524134</v>
      </c>
      <c r="DO111" s="32" t="n">
        <v>130.009325504884</v>
      </c>
      <c r="DP111" s="32" t="n">
        <v>0.00593973</v>
      </c>
      <c r="DQ111" s="0" t="n">
        <v>13.5605984941299</v>
      </c>
      <c r="DR111" s="0" t="n">
        <v>8.2</v>
      </c>
      <c r="DS111" s="0" t="n">
        <v>12.4918613630513</v>
      </c>
      <c r="DT111" s="0" t="n">
        <v>130</v>
      </c>
      <c r="DU111" s="0" t="n">
        <v>0.00593973</v>
      </c>
    </row>
    <row r="112" customFormat="false" ht="15" hidden="false" customHeight="false" outlineLevel="0" collapsed="false">
      <c r="Z112" s="52" t="n">
        <v>13.6149226735475</v>
      </c>
      <c r="AA112" s="32" t="n">
        <v>8</v>
      </c>
      <c r="AB112" s="32" t="n">
        <v>14.2602495543672</v>
      </c>
      <c r="AC112" s="32" t="n">
        <v>130.009325504884</v>
      </c>
      <c r="AD112" s="32" t="n">
        <v>0.00593973</v>
      </c>
      <c r="AE112" s="52"/>
      <c r="DL112" s="52" t="n">
        <v>27.1189383600413</v>
      </c>
      <c r="DM112" s="32" t="n">
        <v>8.2</v>
      </c>
      <c r="DN112" s="32" t="n">
        <v>52.8306757524134</v>
      </c>
      <c r="DO112" s="32" t="n">
        <v>130.009325504884</v>
      </c>
      <c r="DP112" s="32" t="n">
        <v>0.00593973</v>
      </c>
      <c r="DQ112" s="0" t="n">
        <v>26.0819272240921</v>
      </c>
      <c r="DR112" s="0" t="n">
        <v>8.005249356</v>
      </c>
      <c r="DS112" s="0" t="n">
        <v>29.2371212676982</v>
      </c>
      <c r="DT112" s="0" t="n">
        <v>68</v>
      </c>
      <c r="DU112" s="0" t="n">
        <v>3.9836139795159</v>
      </c>
    </row>
    <row r="113" customFormat="false" ht="15" hidden="false" customHeight="false" outlineLevel="0" collapsed="false">
      <c r="Z113" s="52" t="n">
        <v>13.6149226735475</v>
      </c>
      <c r="AA113" s="32" t="n">
        <v>8</v>
      </c>
      <c r="AB113" s="32" t="n">
        <v>59.41770647653</v>
      </c>
      <c r="AC113" s="32" t="n">
        <v>68.0016224983599</v>
      </c>
      <c r="AD113" s="32" t="n">
        <v>3.82238500207701</v>
      </c>
      <c r="AE113" s="52"/>
      <c r="DL113" s="52" t="n">
        <v>26.1161667841766</v>
      </c>
      <c r="DM113" s="32" t="n">
        <v>8</v>
      </c>
      <c r="DN113" s="32" t="n">
        <v>133.000692011116</v>
      </c>
      <c r="DO113" s="32" t="n">
        <v>130.009325504884</v>
      </c>
      <c r="DP113" s="32" t="n">
        <v>0.00593973</v>
      </c>
      <c r="DQ113" s="0" t="n">
        <v>26.0819272240921</v>
      </c>
      <c r="DR113" s="0" t="n">
        <v>8.005249356</v>
      </c>
      <c r="DS113" s="0" t="n">
        <v>76.8334077573045</v>
      </c>
      <c r="DT113" s="0" t="n">
        <v>68</v>
      </c>
      <c r="DU113" s="0" t="n">
        <v>3.82238500207701</v>
      </c>
    </row>
    <row r="114" customFormat="false" ht="15" hidden="false" customHeight="false" outlineLevel="0" collapsed="false">
      <c r="Z114" s="52" t="n">
        <v>13.6149226735475</v>
      </c>
      <c r="AA114" s="32" t="n">
        <v>8</v>
      </c>
      <c r="AB114" s="32" t="n">
        <v>59.41770647653</v>
      </c>
      <c r="AC114" s="32" t="n">
        <v>68.0016224983599</v>
      </c>
      <c r="AD114" s="32" t="n">
        <v>3.82238500207701</v>
      </c>
      <c r="AE114" s="52"/>
      <c r="DL114" s="52" t="n">
        <v>26.1161667841766</v>
      </c>
      <c r="DM114" s="32" t="n">
        <v>8</v>
      </c>
      <c r="DN114" s="32" t="n">
        <v>24.8201276997467</v>
      </c>
      <c r="DO114" s="32" t="n">
        <v>130.009325504884</v>
      </c>
      <c r="DP114" s="32" t="n">
        <v>0.00593973</v>
      </c>
      <c r="DQ114" s="0" t="n">
        <v>26.0819272240921</v>
      </c>
      <c r="DR114" s="0" t="n">
        <v>8.005249356</v>
      </c>
      <c r="DS114" s="0" t="n">
        <v>30.2227079393752</v>
      </c>
      <c r="DT114" s="0" t="n">
        <v>130</v>
      </c>
      <c r="DU114" s="0" t="n">
        <v>0.00593973</v>
      </c>
    </row>
    <row r="115" customFormat="false" ht="15" hidden="false" customHeight="false" outlineLevel="0" collapsed="false">
      <c r="Z115" s="52" t="n">
        <v>13.6149226735475</v>
      </c>
      <c r="AA115" s="32" t="n">
        <v>8</v>
      </c>
      <c r="AB115" s="32" t="n">
        <v>57.3998772099976</v>
      </c>
      <c r="AC115" s="32" t="n">
        <v>130.009325504884</v>
      </c>
      <c r="AD115" s="32" t="n">
        <v>0.00593973</v>
      </c>
      <c r="AE115" s="52"/>
      <c r="DL115" s="52" t="n">
        <v>26.1161667841766</v>
      </c>
      <c r="DM115" s="32" t="n">
        <v>8</v>
      </c>
      <c r="DN115" s="32" t="n">
        <v>37.1708828084667</v>
      </c>
      <c r="DO115" s="32" t="n">
        <v>130.009325504884</v>
      </c>
      <c r="DP115" s="32" t="n">
        <v>0.00593973</v>
      </c>
      <c r="DQ115" s="0" t="n">
        <v>26.0819272240921</v>
      </c>
      <c r="DR115" s="0" t="n">
        <v>8.005249356</v>
      </c>
      <c r="DS115" s="0" t="n">
        <v>32.5959911697656</v>
      </c>
      <c r="DT115" s="0" t="n">
        <v>68</v>
      </c>
      <c r="DU115" s="0" t="n">
        <v>3.82238500207701</v>
      </c>
    </row>
    <row r="116" customFormat="false" ht="15" hidden="false" customHeight="false" outlineLevel="0" collapsed="false">
      <c r="Z116" s="52" t="n">
        <v>13.6149226735475</v>
      </c>
      <c r="AA116" s="32" t="n">
        <v>8</v>
      </c>
      <c r="AB116" s="32" t="n">
        <v>23.3866954042591</v>
      </c>
      <c r="AC116" s="32" t="n">
        <v>130.009325504884</v>
      </c>
      <c r="AD116" s="32" t="n">
        <v>0.00593973</v>
      </c>
      <c r="AE116" s="52"/>
      <c r="DL116" s="52" t="n">
        <v>26.1161667841766</v>
      </c>
      <c r="DM116" s="32" t="n">
        <v>8</v>
      </c>
      <c r="DN116" s="32" t="n">
        <v>35.3123386680434</v>
      </c>
      <c r="DO116" s="32" t="n">
        <v>130.009325504884</v>
      </c>
      <c r="DP116" s="32" t="n">
        <v>0.00593973</v>
      </c>
      <c r="DQ116" s="0" t="n">
        <v>13.5536563152052</v>
      </c>
      <c r="DR116" s="0" t="n">
        <v>8.20209975</v>
      </c>
      <c r="DS116" s="0" t="n">
        <v>29.8756278560161</v>
      </c>
      <c r="DT116" s="0" t="n">
        <v>68</v>
      </c>
      <c r="DU116" s="0" t="n">
        <v>3.82238500207701</v>
      </c>
    </row>
    <row r="117" customFormat="false" ht="15" hidden="false" customHeight="false" outlineLevel="0" collapsed="false">
      <c r="Z117" s="52" t="n">
        <v>13.5594691800206</v>
      </c>
      <c r="AA117" s="32" t="n">
        <v>8.2</v>
      </c>
      <c r="AB117" s="32" t="n">
        <v>122.657580919932</v>
      </c>
      <c r="AC117" s="32" t="n">
        <v>68.0016224983599</v>
      </c>
      <c r="AD117" s="32" t="n">
        <v>3.82238500207701</v>
      </c>
      <c r="AE117" s="52"/>
      <c r="DL117" s="52" t="n">
        <v>26.1161667841766</v>
      </c>
      <c r="DM117" s="32" t="n">
        <v>8</v>
      </c>
      <c r="DN117" s="32" t="n">
        <v>35.3123386680434</v>
      </c>
      <c r="DO117" s="32" t="n">
        <v>130.009325504884</v>
      </c>
      <c r="DP117" s="32" t="n">
        <v>0.00593973</v>
      </c>
      <c r="DQ117" s="0" t="n">
        <v>13.5536563152052</v>
      </c>
      <c r="DR117" s="0" t="n">
        <v>8.20209975</v>
      </c>
      <c r="DS117" s="0" t="n">
        <v>34.1053734334173</v>
      </c>
      <c r="DT117" s="0" t="n">
        <v>68</v>
      </c>
      <c r="DU117" s="0" t="n">
        <v>3.9836139795159</v>
      </c>
    </row>
    <row r="118" customFormat="false" ht="15" hidden="false" customHeight="false" outlineLevel="0" collapsed="false">
      <c r="DL118" s="52" t="n">
        <v>26.1161667841766</v>
      </c>
      <c r="DM118" s="32" t="n">
        <v>8</v>
      </c>
      <c r="DN118" s="32" t="n">
        <v>10.864149684006</v>
      </c>
      <c r="DO118" s="32" t="n">
        <v>68.0020357347871</v>
      </c>
      <c r="DP118" s="32" t="n">
        <v>3.9836139795159</v>
      </c>
      <c r="DQ118" s="0" t="n">
        <v>13.5536563152052</v>
      </c>
      <c r="DR118" s="0" t="n">
        <v>8.20209975</v>
      </c>
      <c r="DS118" s="0" t="n">
        <v>35.2550694373696</v>
      </c>
      <c r="DT118" s="0" t="n">
        <v>130</v>
      </c>
      <c r="DU118" s="0" t="n">
        <v>0.00593973</v>
      </c>
    </row>
    <row r="119" customFormat="false" ht="15" hidden="false" customHeight="false" outlineLevel="0" collapsed="false">
      <c r="DL119" s="52" t="n">
        <v>26.1161667841766</v>
      </c>
      <c r="DM119" s="32" t="n">
        <v>8</v>
      </c>
      <c r="DN119" s="32" t="n">
        <v>12.19199020094</v>
      </c>
      <c r="DO119" s="32" t="n">
        <v>68.0020357347871</v>
      </c>
      <c r="DP119" s="32" t="n">
        <v>3.9836139795159</v>
      </c>
      <c r="DQ119" s="0" t="n">
        <v>26.0819272240921</v>
      </c>
      <c r="DR119" s="0" t="n">
        <v>8.005249356</v>
      </c>
      <c r="DS119" s="0" t="n">
        <v>34.2723564299249</v>
      </c>
      <c r="DT119" s="0" t="n">
        <v>68</v>
      </c>
      <c r="DU119" s="0" t="n">
        <v>3.82238500207701</v>
      </c>
    </row>
    <row r="120" customFormat="false" ht="15" hidden="false" customHeight="false" outlineLevel="0" collapsed="false">
      <c r="DL120" s="52" t="n">
        <v>26.1161667841766</v>
      </c>
      <c r="DM120" s="32" t="n">
        <v>8</v>
      </c>
      <c r="DN120" s="32" t="n">
        <v>55.7563242127001</v>
      </c>
      <c r="DO120" s="32" t="n">
        <v>130.009325504884</v>
      </c>
      <c r="DP120" s="32" t="n">
        <v>0.00593973</v>
      </c>
      <c r="DQ120" s="0" t="n">
        <v>13.5536563152052</v>
      </c>
      <c r="DR120" s="0" t="n">
        <v>8.20209975</v>
      </c>
      <c r="DS120" s="0" t="n">
        <v>31.4120887171827</v>
      </c>
      <c r="DT120" s="0" t="n">
        <v>68</v>
      </c>
      <c r="DU120" s="0" t="n">
        <v>3.82238500207701</v>
      </c>
    </row>
    <row r="121" customFormat="false" ht="15" hidden="false" customHeight="false" outlineLevel="0" collapsed="false">
      <c r="DL121" s="52" t="n">
        <v>26.1161667841766</v>
      </c>
      <c r="DM121" s="32" t="n">
        <v>8</v>
      </c>
      <c r="DN121" s="32" t="n">
        <v>49.5611770779556</v>
      </c>
      <c r="DO121" s="32" t="n">
        <v>68.0020357347871</v>
      </c>
      <c r="DP121" s="32" t="n">
        <v>3.9836139795159</v>
      </c>
      <c r="DQ121" s="0" t="n">
        <v>13.5536563152052</v>
      </c>
      <c r="DR121" s="0" t="n">
        <v>8.20209975</v>
      </c>
      <c r="DS121" s="0" t="n">
        <v>35.8593640671359</v>
      </c>
      <c r="DT121" s="0" t="n">
        <v>68</v>
      </c>
      <c r="DU121" s="0" t="n">
        <v>3.9836139795159</v>
      </c>
    </row>
    <row r="122" customFormat="false" ht="15" hidden="false" customHeight="false" outlineLevel="0" collapsed="false">
      <c r="DL122" s="52" t="n">
        <v>27.1189383600413</v>
      </c>
      <c r="DM122" s="32" t="n">
        <v>8.2</v>
      </c>
      <c r="DN122" s="32" t="n">
        <v>24.9858035207269</v>
      </c>
      <c r="DO122" s="32" t="n">
        <v>130.009325504884</v>
      </c>
      <c r="DP122" s="32" t="n">
        <v>0.00593973</v>
      </c>
      <c r="DQ122" s="0" t="n">
        <v>13.5536563152052</v>
      </c>
      <c r="DR122" s="0" t="n">
        <v>8.20209975</v>
      </c>
      <c r="DS122" s="0" t="n">
        <v>37.0681872941487</v>
      </c>
      <c r="DT122" s="0" t="n">
        <v>130</v>
      </c>
      <c r="DU122" s="0" t="n">
        <v>0.00593973</v>
      </c>
    </row>
    <row r="123" customFormat="false" ht="15" hidden="false" customHeight="false" outlineLevel="0" collapsed="false">
      <c r="DL123" s="52" t="n">
        <v>26.1161667841766</v>
      </c>
      <c r="DM123" s="32" t="n">
        <v>8</v>
      </c>
      <c r="DN123" s="32" t="n">
        <v>30.9757356737223</v>
      </c>
      <c r="DO123" s="32" t="n">
        <v>130.009325504884</v>
      </c>
      <c r="DP123" s="32" t="n">
        <v>0.00593973</v>
      </c>
      <c r="DQ123" s="0" t="n">
        <v>26.0819272240921</v>
      </c>
      <c r="DR123" s="0" t="n">
        <v>8.005249356</v>
      </c>
      <c r="DS123" s="0" t="n">
        <v>68.7788647856333</v>
      </c>
      <c r="DT123" s="0" t="n">
        <v>68</v>
      </c>
      <c r="DU123" s="0" t="n">
        <v>3.82238500207701</v>
      </c>
    </row>
    <row r="124" customFormat="false" ht="15" hidden="false" customHeight="false" outlineLevel="0" collapsed="false">
      <c r="DL124" s="52" t="n">
        <v>26.1161667841766</v>
      </c>
      <c r="DM124" s="32" t="n">
        <v>8</v>
      </c>
      <c r="DN124" s="32" t="n">
        <v>18.5854414042333</v>
      </c>
      <c r="DO124" s="32" t="n">
        <v>68.0020357347871</v>
      </c>
      <c r="DP124" s="32" t="n">
        <v>3.9836139795159</v>
      </c>
      <c r="DQ124" s="0" t="n">
        <v>26.0819272240921</v>
      </c>
      <c r="DR124" s="0" t="n">
        <v>8.005249356</v>
      </c>
      <c r="DS124" s="0" t="n">
        <v>68.7788647856333</v>
      </c>
      <c r="DT124" s="0" t="n">
        <v>68</v>
      </c>
      <c r="DU124" s="0" t="n">
        <v>3.82238500207701</v>
      </c>
    </row>
    <row r="125" customFormat="false" ht="15" hidden="false" customHeight="false" outlineLevel="0" collapsed="false">
      <c r="DL125" s="52" t="n">
        <v>27.1189383600413</v>
      </c>
      <c r="DM125" s="32" t="n">
        <v>8.2</v>
      </c>
      <c r="DN125" s="32" t="n">
        <v>17.7929206890025</v>
      </c>
      <c r="DO125" s="32" t="n">
        <v>130.009325504884</v>
      </c>
      <c r="DP125" s="32" t="n">
        <v>0.00593973</v>
      </c>
      <c r="DQ125" s="0" t="n">
        <v>13.5536563152052</v>
      </c>
      <c r="DR125" s="0" t="n">
        <v>8.20209975</v>
      </c>
      <c r="DS125" s="0" t="n">
        <v>111.24445230802</v>
      </c>
      <c r="DT125" s="0" t="n">
        <v>68</v>
      </c>
      <c r="DU125" s="0" t="n">
        <v>3.9836139795159</v>
      </c>
    </row>
    <row r="126" customFormat="false" ht="15" hidden="false" customHeight="false" outlineLevel="0" collapsed="false">
      <c r="DL126" s="52" t="n">
        <v>26.1161667841766</v>
      </c>
      <c r="DM126" s="32" t="n">
        <v>8</v>
      </c>
      <c r="DN126" s="32" t="n">
        <v>21.3145454361404</v>
      </c>
      <c r="DO126" s="32" t="n">
        <v>130.009325504884</v>
      </c>
      <c r="DP126" s="32" t="n">
        <v>0.00593973</v>
      </c>
      <c r="DQ126" s="0" t="n">
        <v>26.0819272240921</v>
      </c>
      <c r="DR126" s="0" t="n">
        <v>8.005249356</v>
      </c>
      <c r="DS126" s="0" t="n">
        <v>47.5278654818726</v>
      </c>
      <c r="DT126" s="0" t="n">
        <v>68</v>
      </c>
      <c r="DU126" s="0" t="n">
        <v>3.82238500207701</v>
      </c>
    </row>
    <row r="127" customFormat="false" ht="15" hidden="false" customHeight="false" outlineLevel="0" collapsed="false">
      <c r="DQ127" s="0" t="n">
        <v>26.0819272240921</v>
      </c>
      <c r="DR127" s="0" t="n">
        <v>8.005249356</v>
      </c>
      <c r="DS127" s="0" t="n">
        <v>47.5278654818726</v>
      </c>
      <c r="DT127" s="0" t="n">
        <v>68</v>
      </c>
      <c r="DU127" s="0" t="n">
        <v>3.82238500207701</v>
      </c>
    </row>
    <row r="128" customFormat="false" ht="15" hidden="false" customHeight="false" outlineLevel="0" collapsed="false">
      <c r="DQ128" s="0" t="n">
        <v>13.5536563152052</v>
      </c>
      <c r="DR128" s="0" t="n">
        <v>8.20209975</v>
      </c>
      <c r="DS128" s="0" t="n">
        <v>68.5400520183225</v>
      </c>
      <c r="DT128" s="0" t="n">
        <v>130</v>
      </c>
      <c r="DU128" s="0" t="n">
        <v>0.00593973</v>
      </c>
    </row>
    <row r="129" customFormat="false" ht="15" hidden="false" customHeight="false" outlineLevel="0" collapsed="false">
      <c r="DQ129" s="0" t="n">
        <v>13.5536563152052</v>
      </c>
      <c r="DR129" s="0" t="n">
        <v>8.20209975</v>
      </c>
      <c r="DS129" s="0" t="n">
        <v>66.3049061180673</v>
      </c>
      <c r="DT129" s="0" t="n">
        <v>68</v>
      </c>
      <c r="DU129" s="0" t="n">
        <v>3.9836139795159</v>
      </c>
    </row>
    <row r="130" customFormat="false" ht="15" hidden="false" customHeight="false" outlineLevel="0" collapsed="false">
      <c r="DQ130" s="0" t="n">
        <v>26.0819272240921</v>
      </c>
      <c r="DR130" s="0" t="n">
        <v>8.005249356</v>
      </c>
      <c r="DS130" s="0" t="n">
        <v>37.3422432887205</v>
      </c>
      <c r="DT130" s="0" t="n">
        <v>68</v>
      </c>
      <c r="DU130" s="0" t="n">
        <v>3.82238500207701</v>
      </c>
    </row>
    <row r="131" customFormat="false" ht="15" hidden="false" customHeight="false" outlineLevel="0" collapsed="false">
      <c r="DQ131" s="0" t="n">
        <v>26.0819272240921</v>
      </c>
      <c r="DR131" s="0" t="n">
        <v>8.005249356</v>
      </c>
      <c r="DS131" s="0" t="n">
        <v>37.3422432887205</v>
      </c>
      <c r="DT131" s="0" t="n">
        <v>68</v>
      </c>
      <c r="DU131" s="0" t="n">
        <v>3.82238500207701</v>
      </c>
    </row>
    <row r="132" customFormat="false" ht="15" hidden="false" customHeight="false" outlineLevel="0" collapsed="false">
      <c r="DQ132" s="0" t="n">
        <v>26.0819272240921</v>
      </c>
      <c r="DR132" s="0" t="n">
        <v>8.005249356</v>
      </c>
      <c r="DS132" s="0" t="n">
        <v>36.1711918616873</v>
      </c>
      <c r="DT132" s="0" t="n">
        <v>68</v>
      </c>
      <c r="DU132" s="0" t="n">
        <v>3.9836139795159</v>
      </c>
    </row>
    <row r="133" customFormat="false" ht="15" hidden="false" customHeight="false" outlineLevel="0" collapsed="false">
      <c r="DQ133" s="0" t="n">
        <v>13.5536563152052</v>
      </c>
      <c r="DR133" s="0" t="n">
        <v>8.20209975</v>
      </c>
      <c r="DS133" s="0" t="n">
        <v>37.3422432887205</v>
      </c>
      <c r="DT133" s="0" t="n">
        <v>68</v>
      </c>
      <c r="DU133" s="0" t="n">
        <v>3.82238500207701</v>
      </c>
    </row>
    <row r="134" customFormat="false" ht="15" hidden="false" customHeight="false" outlineLevel="0" collapsed="false">
      <c r="DQ134" s="0" t="n">
        <v>13.5536563152052</v>
      </c>
      <c r="DR134" s="0" t="n">
        <v>8.20209975</v>
      </c>
      <c r="DS134" s="0" t="n">
        <v>68.5400520183225</v>
      </c>
      <c r="DT134" s="0" t="n">
        <v>130</v>
      </c>
      <c r="DU134" s="0" t="n">
        <v>0.00593973</v>
      </c>
    </row>
    <row r="135" customFormat="false" ht="15" hidden="false" customHeight="false" outlineLevel="0" collapsed="false">
      <c r="DQ135" s="0" t="n">
        <v>21.035534005247</v>
      </c>
      <c r="DR135" s="0" t="n">
        <v>8.20209975</v>
      </c>
      <c r="DS135" s="0" t="n">
        <v>74.6341463414634</v>
      </c>
      <c r="DT135" s="0" t="n">
        <v>68</v>
      </c>
      <c r="DU135" s="0" t="n">
        <v>3.82238500207701</v>
      </c>
    </row>
    <row r="136" customFormat="false" ht="15" hidden="false" customHeight="false" outlineLevel="0" collapsed="false">
      <c r="DQ136" s="0" t="n">
        <v>21.035534005247</v>
      </c>
      <c r="DR136" s="0" t="n">
        <v>8.20209975</v>
      </c>
      <c r="DS136" s="0" t="n">
        <v>2.63414634146341</v>
      </c>
      <c r="DT136" s="0" t="n">
        <v>68</v>
      </c>
      <c r="DU136" s="0" t="n">
        <v>3.9836139795159</v>
      </c>
    </row>
    <row r="137" customFormat="false" ht="15" hidden="false" customHeight="false" outlineLevel="0" collapsed="false">
      <c r="DQ137" s="0" t="n">
        <v>26.0819272240921</v>
      </c>
      <c r="DR137" s="0" t="n">
        <v>8.005249356</v>
      </c>
      <c r="DS137" s="0" t="n">
        <v>26.9256852550797</v>
      </c>
      <c r="DT137" s="0" t="n">
        <v>130</v>
      </c>
      <c r="DU137" s="0" t="n">
        <v>0.00593973</v>
      </c>
    </row>
    <row r="138" customFormat="false" ht="15" hidden="false" customHeight="false" outlineLevel="0" collapsed="false">
      <c r="DQ138" s="0" t="n">
        <v>31.0478615350086</v>
      </c>
      <c r="DR138" s="0" t="n">
        <v>8.005249356</v>
      </c>
      <c r="DS138" s="0" t="n">
        <v>34.3054885591864</v>
      </c>
      <c r="DT138" s="0" t="n">
        <v>68</v>
      </c>
      <c r="DU138" s="0" t="n">
        <v>3.82238500207701</v>
      </c>
    </row>
    <row r="139" customFormat="false" ht="15" hidden="false" customHeight="false" outlineLevel="0" collapsed="false">
      <c r="DQ139" s="0" t="n">
        <v>20.9948068806424</v>
      </c>
      <c r="DR139" s="0" t="n">
        <v>8.005249356</v>
      </c>
      <c r="DS139" s="0" t="n">
        <v>34.3054885591864</v>
      </c>
      <c r="DT139" s="0" t="n">
        <v>68</v>
      </c>
      <c r="DU139" s="0" t="n">
        <v>3.82238500207701</v>
      </c>
    </row>
    <row r="140" customFormat="false" ht="15" hidden="false" customHeight="false" outlineLevel="0" collapsed="false">
      <c r="DQ140" s="0" t="n">
        <v>17.5991035948821</v>
      </c>
      <c r="DR140" s="0" t="n">
        <v>6.23359581</v>
      </c>
      <c r="DS140" s="0" t="n">
        <v>63.663363742379</v>
      </c>
      <c r="DT140" s="0" t="n">
        <v>68</v>
      </c>
      <c r="DU140" s="0" t="n">
        <v>3.9836139795159</v>
      </c>
    </row>
    <row r="141" customFormat="false" ht="15" hidden="false" customHeight="false" outlineLevel="0" collapsed="false">
      <c r="DQ141" s="0" t="n">
        <v>31.0478615350086</v>
      </c>
      <c r="DR141" s="0" t="n">
        <v>8.005249356</v>
      </c>
      <c r="DS141" s="0" t="n">
        <v>12.3853894345698</v>
      </c>
      <c r="DT141" s="0" t="n">
        <v>130</v>
      </c>
      <c r="DU141" s="0" t="n">
        <v>0.00593973</v>
      </c>
    </row>
    <row r="142" customFormat="false" ht="15" hidden="false" customHeight="false" outlineLevel="0" collapsed="false">
      <c r="DQ142" s="0" t="n">
        <v>27.1073126304103</v>
      </c>
      <c r="DR142" s="0" t="n">
        <v>8.20209975</v>
      </c>
      <c r="DS142" s="0" t="n">
        <v>19.4200033698542</v>
      </c>
      <c r="DT142" s="0" t="n">
        <v>68</v>
      </c>
      <c r="DU142" s="0" t="n">
        <v>3.82238500207701</v>
      </c>
    </row>
    <row r="143" customFormat="false" ht="15" hidden="false" customHeight="false" outlineLevel="0" collapsed="false">
      <c r="DQ143" s="0" t="n">
        <v>26.0819272240921</v>
      </c>
      <c r="DR143" s="0" t="n">
        <v>8.005249356</v>
      </c>
      <c r="DS143" s="0" t="n">
        <v>49.5611770779556</v>
      </c>
      <c r="DT143" s="0" t="n">
        <v>68</v>
      </c>
      <c r="DU143" s="0" t="n">
        <v>3.82238500207701</v>
      </c>
    </row>
    <row r="144" customFormat="false" ht="15" hidden="false" customHeight="false" outlineLevel="0" collapsed="false">
      <c r="DQ144" s="0" t="n">
        <v>26.0819272240921</v>
      </c>
      <c r="DR144" s="0" t="n">
        <v>8.005249356</v>
      </c>
      <c r="DS144" s="0" t="n">
        <v>74.3417656169334</v>
      </c>
      <c r="DT144" s="0" t="n">
        <v>130</v>
      </c>
      <c r="DU144" s="0" t="n">
        <v>0.00593973</v>
      </c>
    </row>
    <row r="145" customFormat="false" ht="15" hidden="false" customHeight="false" outlineLevel="0" collapsed="false">
      <c r="DQ145" s="0" t="n">
        <v>31.0478615350086</v>
      </c>
      <c r="DR145" s="0" t="n">
        <v>8.005249356</v>
      </c>
      <c r="DS145" s="0" t="n">
        <v>39.9483660574767</v>
      </c>
      <c r="DT145" s="0" t="n">
        <v>130</v>
      </c>
      <c r="DU145" s="0" t="n">
        <v>0.00593973</v>
      </c>
    </row>
    <row r="146" customFormat="false" ht="15" hidden="false" customHeight="false" outlineLevel="0" collapsed="false">
      <c r="DQ146" s="0" t="n">
        <v>31.0478615350086</v>
      </c>
      <c r="DR146" s="0" t="n">
        <v>8.005249356</v>
      </c>
      <c r="DS146" s="0" t="n">
        <v>39.9483660574767</v>
      </c>
      <c r="DT146" s="0" t="n">
        <v>130</v>
      </c>
      <c r="DU146" s="0" t="n">
        <v>0.00593973</v>
      </c>
    </row>
    <row r="147" customFormat="false" ht="15" hidden="false" customHeight="false" outlineLevel="0" collapsed="false">
      <c r="DQ147" s="0" t="n">
        <v>17.1814863902641</v>
      </c>
      <c r="DR147" s="0" t="n">
        <v>8.005249356</v>
      </c>
      <c r="DS147" s="0" t="n">
        <v>39.9483660574767</v>
      </c>
      <c r="DT147" s="0" t="n">
        <v>130</v>
      </c>
      <c r="DU147" s="0" t="n">
        <v>0.00593973</v>
      </c>
    </row>
    <row r="148" customFormat="false" ht="15" hidden="false" customHeight="false" outlineLevel="0" collapsed="false">
      <c r="DQ148" s="0" t="n">
        <v>17.1814863902641</v>
      </c>
      <c r="DR148" s="0" t="n">
        <v>8.005249356</v>
      </c>
      <c r="DS148" s="0" t="n">
        <v>51.2621359223301</v>
      </c>
      <c r="DT148" s="0" t="n">
        <v>68</v>
      </c>
      <c r="DU148" s="0" t="n">
        <v>3.82238500207701</v>
      </c>
    </row>
    <row r="149" customFormat="false" ht="15" hidden="false" customHeight="false" outlineLevel="0" collapsed="false">
      <c r="DQ149" s="0" t="n">
        <v>26.0819272240921</v>
      </c>
      <c r="DR149" s="0" t="n">
        <v>8.005249356</v>
      </c>
      <c r="DS149" s="0" t="n">
        <v>51.2621359223301</v>
      </c>
      <c r="DT149" s="0" t="n">
        <v>68</v>
      </c>
      <c r="DU149" s="0" t="n">
        <v>3.82238500207701</v>
      </c>
    </row>
    <row r="150" customFormat="false" ht="15" hidden="false" customHeight="false" outlineLevel="0" collapsed="false">
      <c r="DQ150" s="0" t="n">
        <v>26.0819272240921</v>
      </c>
      <c r="DR150" s="0" t="n">
        <v>8.005249356</v>
      </c>
      <c r="DS150" s="0" t="n">
        <v>51.2621359223301</v>
      </c>
      <c r="DT150" s="0" t="n">
        <v>68</v>
      </c>
      <c r="DU150" s="0" t="n">
        <v>3.82238500207701</v>
      </c>
    </row>
    <row r="151" customFormat="false" ht="15" hidden="false" customHeight="false" outlineLevel="0" collapsed="false">
      <c r="DQ151" s="0" t="n">
        <v>26.0819272240921</v>
      </c>
      <c r="DR151" s="0" t="n">
        <v>8.005249356</v>
      </c>
      <c r="DS151" s="0" t="n">
        <v>36.0566696137166</v>
      </c>
      <c r="DT151" s="0" t="n">
        <v>68</v>
      </c>
      <c r="DU151" s="0" t="n">
        <v>3.82238500207701</v>
      </c>
    </row>
    <row r="152" customFormat="false" ht="15" hidden="false" customHeight="false" outlineLevel="0" collapsed="false">
      <c r="DQ152" s="0" t="n">
        <v>26.0819272240921</v>
      </c>
      <c r="DR152" s="0" t="n">
        <v>8.005249356</v>
      </c>
      <c r="DS152" s="0" t="n">
        <v>36.0566696137166</v>
      </c>
      <c r="DT152" s="0" t="n">
        <v>68</v>
      </c>
      <c r="DU152" s="0" t="n">
        <v>3.82238500207701</v>
      </c>
    </row>
    <row r="153" customFormat="false" ht="15" hidden="false" customHeight="false" outlineLevel="0" collapsed="false">
      <c r="DQ153" s="0" t="n">
        <v>19.6590674998319</v>
      </c>
      <c r="DR153" s="0" t="n">
        <v>8.005249356</v>
      </c>
      <c r="DS153" s="0" t="n">
        <v>99.8593786812965</v>
      </c>
      <c r="DT153" s="0" t="n">
        <v>130</v>
      </c>
      <c r="DU153" s="0" t="n">
        <v>0.00593973</v>
      </c>
    </row>
    <row r="154" customFormat="false" ht="15" hidden="false" customHeight="false" outlineLevel="0" collapsed="false">
      <c r="DQ154" s="0" t="n">
        <v>26.0819272240921</v>
      </c>
      <c r="DR154" s="0" t="n">
        <v>8.005249356</v>
      </c>
      <c r="DS154" s="0" t="n">
        <v>36.0566696137166</v>
      </c>
      <c r="DT154" s="0" t="n">
        <v>68</v>
      </c>
      <c r="DU154" s="0" t="n">
        <v>3.82238500207701</v>
      </c>
    </row>
    <row r="155" customFormat="false" ht="15" hidden="false" customHeight="false" outlineLevel="0" collapsed="false">
      <c r="DQ155" s="0" t="n">
        <v>13.5536563152052</v>
      </c>
      <c r="DR155" s="0" t="n">
        <v>8.20209975</v>
      </c>
      <c r="DS155" s="0" t="n">
        <v>48.831821691928</v>
      </c>
      <c r="DT155" s="0" t="n">
        <v>68</v>
      </c>
      <c r="DU155" s="0" t="n">
        <v>3.82238500207701</v>
      </c>
    </row>
    <row r="156" customFormat="false" ht="15" hidden="false" customHeight="false" outlineLevel="0" collapsed="false">
      <c r="DQ156" s="0" t="n">
        <v>13.5536563152052</v>
      </c>
      <c r="DR156" s="0" t="n">
        <v>8.20209975</v>
      </c>
      <c r="DS156" s="0" t="n">
        <v>48.831821691928</v>
      </c>
      <c r="DT156" s="0" t="n">
        <v>68</v>
      </c>
      <c r="DU156" s="0" t="n">
        <v>3.9836139795159</v>
      </c>
    </row>
    <row r="157" customFormat="false" ht="15" hidden="false" customHeight="false" outlineLevel="0" collapsed="false">
      <c r="DQ157" s="0" t="n">
        <v>26.0819272240921</v>
      </c>
      <c r="DR157" s="0" t="n">
        <v>8.005249356</v>
      </c>
      <c r="DS157" s="0" t="n">
        <v>2.35415591120289</v>
      </c>
      <c r="DT157" s="0" t="n">
        <v>68</v>
      </c>
      <c r="DU157" s="0" t="n">
        <v>3.9836139795159</v>
      </c>
    </row>
    <row r="158" customFormat="false" ht="15" hidden="false" customHeight="false" outlineLevel="0" collapsed="false">
      <c r="DQ158" s="0" t="n">
        <v>26.0819272240921</v>
      </c>
      <c r="DR158" s="0" t="n">
        <v>8.005249356</v>
      </c>
      <c r="DS158" s="0" t="n">
        <v>30.3562209602478</v>
      </c>
      <c r="DT158" s="0" t="n">
        <v>68</v>
      </c>
      <c r="DU158" s="0" t="n">
        <v>3.82238500207701</v>
      </c>
    </row>
    <row r="159" customFormat="false" ht="15" hidden="false" customHeight="false" outlineLevel="0" collapsed="false">
      <c r="DQ159" s="0" t="n">
        <v>26.0819272240921</v>
      </c>
      <c r="DR159" s="0" t="n">
        <v>8.005249356</v>
      </c>
      <c r="DS159" s="0" t="n">
        <v>30.3562209602478</v>
      </c>
      <c r="DT159" s="0" t="n">
        <v>68</v>
      </c>
      <c r="DU159" s="0" t="n">
        <v>3.82238500207701</v>
      </c>
    </row>
    <row r="160" customFormat="false" ht="15" hidden="false" customHeight="false" outlineLevel="0" collapsed="false">
      <c r="DQ160" s="0" t="n">
        <v>26.0819272240921</v>
      </c>
      <c r="DR160" s="0" t="n">
        <v>8.005249356</v>
      </c>
      <c r="DS160" s="0" t="n">
        <v>30.3562209602478</v>
      </c>
      <c r="DT160" s="0" t="n">
        <v>68</v>
      </c>
      <c r="DU160" s="0" t="n">
        <v>3.82238500207701</v>
      </c>
    </row>
    <row r="161" customFormat="false" ht="15" hidden="false" customHeight="false" outlineLevel="0" collapsed="false">
      <c r="DQ161" s="0" t="n">
        <v>26.0819272240921</v>
      </c>
      <c r="DR161" s="0" t="n">
        <v>8.005249356</v>
      </c>
      <c r="DS161" s="0" t="n">
        <v>12.3902942694889</v>
      </c>
      <c r="DT161" s="0" t="n">
        <v>130</v>
      </c>
      <c r="DU161" s="0" t="n">
        <v>0.00593973</v>
      </c>
    </row>
    <row r="162" customFormat="false" ht="15" hidden="false" customHeight="false" outlineLevel="0" collapsed="false">
      <c r="DQ162" s="0" t="n">
        <v>26.0819272240921</v>
      </c>
      <c r="DR162" s="0" t="n">
        <v>8.005249356</v>
      </c>
      <c r="DS162" s="0" t="n">
        <v>12.3902942694889</v>
      </c>
      <c r="DT162" s="0" t="n">
        <v>130</v>
      </c>
      <c r="DU162" s="0" t="n">
        <v>0.00593973</v>
      </c>
    </row>
    <row r="163" customFormat="false" ht="15" hidden="false" customHeight="false" outlineLevel="0" collapsed="false">
      <c r="DQ163" s="0" t="n">
        <v>26.0819272240921</v>
      </c>
      <c r="DR163" s="0" t="n">
        <v>8.005249356</v>
      </c>
      <c r="DS163" s="0" t="n">
        <v>30.3562209602478</v>
      </c>
      <c r="DT163" s="0" t="n">
        <v>68</v>
      </c>
      <c r="DU163" s="0" t="n">
        <v>3.82238500207701</v>
      </c>
    </row>
    <row r="164" customFormat="false" ht="15" hidden="false" customHeight="false" outlineLevel="0" collapsed="false">
      <c r="DQ164" s="0" t="n">
        <v>37.7023212325544</v>
      </c>
      <c r="DR164" s="0" t="n">
        <v>8.005249356</v>
      </c>
      <c r="DS164" s="0" t="n">
        <v>59.6821802595932</v>
      </c>
      <c r="DT164" s="0" t="n">
        <v>68</v>
      </c>
      <c r="DU164" s="0" t="n">
        <v>3.82238500207701</v>
      </c>
    </row>
    <row r="165" customFormat="false" ht="15" hidden="false" customHeight="false" outlineLevel="0" collapsed="false">
      <c r="DQ165" s="0" t="n">
        <v>17.5991035948821</v>
      </c>
      <c r="DR165" s="0" t="n">
        <v>6.23359581</v>
      </c>
      <c r="DS165" s="0" t="n">
        <v>10.4572958772595</v>
      </c>
      <c r="DT165" s="0" t="n">
        <v>68</v>
      </c>
      <c r="DU165" s="0" t="n">
        <v>3.9836139795159</v>
      </c>
    </row>
    <row r="166" customFormat="false" ht="15" hidden="false" customHeight="false" outlineLevel="0" collapsed="false">
      <c r="DQ166" s="0" t="n">
        <v>26.0819272240921</v>
      </c>
      <c r="DR166" s="0" t="n">
        <v>8.005249356</v>
      </c>
      <c r="DS166" s="0" t="n">
        <v>33.3517403064929</v>
      </c>
      <c r="DT166" s="0" t="n">
        <v>130</v>
      </c>
      <c r="DU166" s="0" t="n">
        <v>0.00593973</v>
      </c>
    </row>
    <row r="167" customFormat="false" ht="15" hidden="false" customHeight="false" outlineLevel="0" collapsed="false">
      <c r="DQ167" s="0" t="n">
        <v>26.0819272240921</v>
      </c>
      <c r="DR167" s="0" t="n">
        <v>8.005249356</v>
      </c>
      <c r="DS167" s="0" t="n">
        <v>22.8769941822787</v>
      </c>
      <c r="DT167" s="0" t="n">
        <v>68</v>
      </c>
      <c r="DU167" s="0" t="n">
        <v>3.82238500207701</v>
      </c>
    </row>
    <row r="168" customFormat="false" ht="15" hidden="false" customHeight="false" outlineLevel="0" collapsed="false">
      <c r="DQ168" s="0" t="n">
        <v>26.0819272240921</v>
      </c>
      <c r="DR168" s="0" t="n">
        <v>8.005249356</v>
      </c>
      <c r="DS168" s="0" t="n">
        <v>22.8769941822787</v>
      </c>
      <c r="DT168" s="0" t="n">
        <v>68</v>
      </c>
      <c r="DU168" s="0" t="n">
        <v>3.82238500207701</v>
      </c>
    </row>
    <row r="169" customFormat="false" ht="15" hidden="false" customHeight="false" outlineLevel="0" collapsed="false">
      <c r="DQ169" s="0" t="n">
        <v>13.5536563152052</v>
      </c>
      <c r="DR169" s="0" t="n">
        <v>8.20209975</v>
      </c>
      <c r="DS169" s="0" t="n">
        <v>22.8769941822787</v>
      </c>
      <c r="DT169" s="0" t="n">
        <v>68</v>
      </c>
      <c r="DU169" s="0" t="n">
        <v>3.82238500207701</v>
      </c>
    </row>
    <row r="170" customFormat="false" ht="15" hidden="false" customHeight="false" outlineLevel="0" collapsed="false">
      <c r="DQ170" s="0" t="n">
        <v>13.5536563152052</v>
      </c>
      <c r="DR170" s="0" t="n">
        <v>8.20209975</v>
      </c>
      <c r="DS170" s="0" t="n">
        <v>5.29400603786264</v>
      </c>
      <c r="DT170" s="0" t="n">
        <v>68</v>
      </c>
      <c r="DU170" s="0" t="n">
        <v>3.9836139795159</v>
      </c>
    </row>
    <row r="171" customFormat="false" ht="15" hidden="false" customHeight="false" outlineLevel="0" collapsed="false">
      <c r="DQ171" s="0" t="n">
        <v>13.5536563152052</v>
      </c>
      <c r="DR171" s="0" t="n">
        <v>8.20209975</v>
      </c>
      <c r="DS171" s="0" t="n">
        <v>41.2672110000604</v>
      </c>
      <c r="DT171" s="0" t="n">
        <v>130</v>
      </c>
      <c r="DU171" s="0" t="n">
        <v>0.00593973</v>
      </c>
    </row>
    <row r="172" customFormat="false" ht="15" hidden="false" customHeight="false" outlineLevel="0" collapsed="false">
      <c r="DQ172" s="0" t="n">
        <v>26.0819272240921</v>
      </c>
      <c r="DR172" s="0" t="n">
        <v>8.005249356</v>
      </c>
      <c r="DS172" s="0" t="n">
        <v>29.2397660818713</v>
      </c>
      <c r="DT172" s="0" t="n">
        <v>68</v>
      </c>
      <c r="DU172" s="0" t="n">
        <v>3.82238500207701</v>
      </c>
    </row>
    <row r="173" customFormat="false" ht="15" hidden="false" customHeight="false" outlineLevel="0" collapsed="false">
      <c r="DQ173" s="0" t="n">
        <v>18.1267374440231</v>
      </c>
      <c r="DR173" s="0" t="n">
        <v>8.005249356</v>
      </c>
      <c r="DS173" s="0" t="n">
        <v>29.2397660818713</v>
      </c>
      <c r="DT173" s="0" t="n">
        <v>68</v>
      </c>
      <c r="DU173" s="0" t="n">
        <v>3.82238500207701</v>
      </c>
    </row>
    <row r="174" customFormat="false" ht="15" hidden="false" customHeight="false" outlineLevel="0" collapsed="false">
      <c r="DQ174" s="0" t="n">
        <v>26.0819272240921</v>
      </c>
      <c r="DR174" s="0" t="n">
        <v>8.005249356</v>
      </c>
      <c r="DS174" s="0" t="n">
        <v>18.5854414042333</v>
      </c>
      <c r="DT174" s="0" t="n">
        <v>130</v>
      </c>
      <c r="DU174" s="0" t="n">
        <v>0.00593973</v>
      </c>
    </row>
    <row r="175" customFormat="false" ht="15" hidden="false" customHeight="false" outlineLevel="0" collapsed="false">
      <c r="DQ175" s="0" t="n">
        <v>18.1267374440231</v>
      </c>
      <c r="DR175" s="0" t="n">
        <v>8.005249356</v>
      </c>
      <c r="DS175" s="0" t="n">
        <v>1.78279601842223</v>
      </c>
      <c r="DT175" s="0" t="n">
        <v>68</v>
      </c>
      <c r="DU175" s="0" t="n">
        <v>3.9836139795159</v>
      </c>
    </row>
    <row r="176" customFormat="false" ht="15" hidden="false" customHeight="false" outlineLevel="0" collapsed="false">
      <c r="DQ176" s="0" t="n">
        <v>21.3426377242422</v>
      </c>
      <c r="DR176" s="0" t="n">
        <v>8.005249356</v>
      </c>
      <c r="DS176" s="0" t="n">
        <v>90.8499008221916</v>
      </c>
      <c r="DT176" s="0" t="n">
        <v>68</v>
      </c>
      <c r="DU176" s="0" t="n">
        <v>3.82238500207701</v>
      </c>
    </row>
    <row r="177" customFormat="false" ht="15" hidden="false" customHeight="false" outlineLevel="0" collapsed="false">
      <c r="DQ177" s="0" t="n">
        <v>31.0478615350086</v>
      </c>
      <c r="DR177" s="0" t="n">
        <v>8.005249356</v>
      </c>
      <c r="DS177" s="0" t="n">
        <v>31.2256049960968</v>
      </c>
      <c r="DT177" s="0" t="n">
        <v>130</v>
      </c>
      <c r="DU177" s="0" t="n">
        <v>0.00593973</v>
      </c>
    </row>
    <row r="178" customFormat="false" ht="15" hidden="false" customHeight="false" outlineLevel="0" collapsed="false">
      <c r="CW178" s="52" t="n">
        <v>26.1188633424404</v>
      </c>
      <c r="CX178" s="32" t="n">
        <v>8</v>
      </c>
      <c r="CY178" s="32" t="n">
        <v>61.5892380158077</v>
      </c>
      <c r="CZ178" s="32" t="n">
        <v>68</v>
      </c>
      <c r="DA178" s="32" t="n">
        <v>3.82238500207701</v>
      </c>
    </row>
    <row r="179" customFormat="false" ht="15" hidden="false" customHeight="false" outlineLevel="0" collapsed="false">
      <c r="CW179" s="52" t="n">
        <v>26.1188633424404</v>
      </c>
      <c r="CX179" s="32" t="n">
        <v>8</v>
      </c>
      <c r="CY179" s="32" t="n">
        <v>61.5892380158077</v>
      </c>
      <c r="CZ179" s="32" t="n">
        <v>68</v>
      </c>
      <c r="DA179" s="32" t="n">
        <v>3.82238500207701</v>
      </c>
      <c r="DQ179" s="0" t="n">
        <v>26.0819272240921</v>
      </c>
      <c r="DR179" s="0" t="n">
        <v>8.005249356</v>
      </c>
      <c r="DS179" s="0" t="n">
        <v>10.9594740467224</v>
      </c>
      <c r="DT179" s="0" t="n">
        <v>68</v>
      </c>
      <c r="DU179" s="0" t="n">
        <v>3.82238500207701</v>
      </c>
    </row>
    <row r="180" customFormat="false" ht="15" hidden="false" customHeight="false" outlineLevel="0" collapsed="false">
      <c r="CW180" s="52" t="n">
        <v>26.1188633424404</v>
      </c>
      <c r="CX180" s="32" t="n">
        <v>8</v>
      </c>
      <c r="CY180" s="32" t="n">
        <v>61.5892380158077</v>
      </c>
      <c r="CZ180" s="32" t="n">
        <v>68</v>
      </c>
      <c r="DA180" s="32" t="n">
        <v>3.82238500207701</v>
      </c>
      <c r="DQ180" s="0" t="n">
        <v>13.5536563152052</v>
      </c>
      <c r="DR180" s="0" t="n">
        <v>8.20209975</v>
      </c>
      <c r="DS180" s="0" t="n">
        <v>13.979054149852</v>
      </c>
      <c r="DT180" s="0" t="n">
        <v>130</v>
      </c>
      <c r="DU180" s="0" t="n">
        <v>0.00593973</v>
      </c>
    </row>
    <row r="181" customFormat="false" ht="15" hidden="false" customHeight="false" outlineLevel="0" collapsed="false">
      <c r="CW181" s="52" t="n">
        <v>26.1188633424404</v>
      </c>
      <c r="CX181" s="32" t="n">
        <v>8</v>
      </c>
      <c r="CY181" s="32" t="n">
        <v>61.5892380158077</v>
      </c>
      <c r="CZ181" s="32" t="n">
        <v>68</v>
      </c>
      <c r="DA181" s="32" t="n">
        <v>3.82238500207701</v>
      </c>
      <c r="DQ181" s="0" t="n">
        <v>13.5536563152052</v>
      </c>
      <c r="DR181" s="0" t="n">
        <v>8.20209975</v>
      </c>
      <c r="DS181" s="0" t="n">
        <v>13.6274851233287</v>
      </c>
      <c r="DT181" s="0" t="n">
        <v>130</v>
      </c>
      <c r="DU181" s="0" t="n">
        <v>0.00593973</v>
      </c>
    </row>
    <row r="182" customFormat="false" ht="15" hidden="false" customHeight="false" outlineLevel="0" collapsed="false">
      <c r="CW182" s="52" t="n">
        <v>26.1188633424404</v>
      </c>
      <c r="CX182" s="32" t="n">
        <v>8</v>
      </c>
      <c r="CY182" s="32" t="n">
        <v>38.1828184964306</v>
      </c>
      <c r="CZ182" s="32" t="n">
        <v>68</v>
      </c>
      <c r="DA182" s="32" t="n">
        <v>3.82238500207701</v>
      </c>
      <c r="DQ182" s="0" t="n">
        <v>13.5536563152052</v>
      </c>
      <c r="DR182" s="0" t="n">
        <v>8.20209975</v>
      </c>
      <c r="DS182" s="0" t="n">
        <v>13.6274851233287</v>
      </c>
      <c r="DT182" s="0" t="n">
        <v>130</v>
      </c>
      <c r="DU182" s="0" t="n">
        <v>0.00593973</v>
      </c>
    </row>
    <row r="183" customFormat="false" ht="15" hidden="false" customHeight="false" outlineLevel="0" collapsed="false">
      <c r="CW183" s="52" t="n">
        <v>26.1188633424404</v>
      </c>
      <c r="CX183" s="32" t="n">
        <v>8</v>
      </c>
      <c r="CY183" s="32" t="n">
        <v>38.1828184964306</v>
      </c>
      <c r="CZ183" s="32" t="n">
        <v>68</v>
      </c>
      <c r="DA183" s="32" t="n">
        <v>3.82238500207701</v>
      </c>
      <c r="DQ183" s="0" t="n">
        <v>15.9091826610512</v>
      </c>
      <c r="DR183" s="0" t="n">
        <v>6.003937017</v>
      </c>
      <c r="DS183" s="0" t="n">
        <v>158.74051665426</v>
      </c>
      <c r="DT183" s="0" t="n">
        <v>130</v>
      </c>
      <c r="DU183" s="0" t="n">
        <v>0.00593973</v>
      </c>
    </row>
    <row r="184" customFormat="false" ht="15" hidden="false" customHeight="false" outlineLevel="0" collapsed="false">
      <c r="CW184" s="52" t="n">
        <v>26.1188633424404</v>
      </c>
      <c r="CX184" s="32" t="n">
        <v>8</v>
      </c>
      <c r="CY184" s="32" t="n">
        <v>38.1828184964306</v>
      </c>
      <c r="CZ184" s="32" t="n">
        <v>68</v>
      </c>
      <c r="DA184" s="32" t="n">
        <v>3.82238500207701</v>
      </c>
      <c r="DQ184" s="0" t="n">
        <v>26.0819272240921</v>
      </c>
      <c r="DR184" s="0" t="n">
        <v>8.005249356</v>
      </c>
      <c r="DS184" s="0" t="n">
        <v>12.559683428448</v>
      </c>
      <c r="DT184" s="0" t="n">
        <v>68</v>
      </c>
      <c r="DU184" s="0" t="n">
        <v>3.82238500207701</v>
      </c>
    </row>
    <row r="185" customFormat="false" ht="15" hidden="false" customHeight="false" outlineLevel="0" collapsed="false">
      <c r="CW185" s="52" t="n">
        <v>26.1188633424404</v>
      </c>
      <c r="CX185" s="32" t="n">
        <v>8</v>
      </c>
      <c r="CY185" s="32" t="n">
        <v>38.1828184964306</v>
      </c>
      <c r="CZ185" s="32" t="n">
        <v>68</v>
      </c>
      <c r="DA185" s="32" t="n">
        <v>3.82238500207701</v>
      </c>
      <c r="DQ185" s="0" t="n">
        <v>13.5536563152052</v>
      </c>
      <c r="DR185" s="0" t="n">
        <v>8.20209975</v>
      </c>
      <c r="DS185" s="0" t="n">
        <v>13.7557370000201</v>
      </c>
      <c r="DT185" s="0" t="n">
        <v>130</v>
      </c>
      <c r="DU185" s="0" t="n">
        <v>0.00593973</v>
      </c>
    </row>
    <row r="186" customFormat="false" ht="15" hidden="false" customHeight="false" outlineLevel="0" collapsed="false">
      <c r="CW186" s="52" t="n">
        <v>26.1188633424404</v>
      </c>
      <c r="CX186" s="32" t="n">
        <v>8</v>
      </c>
      <c r="CY186" s="32" t="n">
        <v>38.1828184964306</v>
      </c>
      <c r="CZ186" s="32" t="n">
        <v>68</v>
      </c>
      <c r="DA186" s="32" t="n">
        <v>3.82238500207701</v>
      </c>
      <c r="DQ186" s="0" t="n">
        <v>13.5536563152052</v>
      </c>
      <c r="DR186" s="0" t="n">
        <v>8.20209975</v>
      </c>
      <c r="DS186" s="0" t="n">
        <v>12.559683428448</v>
      </c>
      <c r="DT186" s="0" t="n">
        <v>68</v>
      </c>
      <c r="DU186" s="0" t="n">
        <v>3.82238500207701</v>
      </c>
    </row>
    <row r="187" customFormat="false" ht="15" hidden="false" customHeight="false" outlineLevel="0" collapsed="false">
      <c r="CW187" s="52" t="n">
        <v>26.1188633424404</v>
      </c>
      <c r="CX187" s="32" t="n">
        <v>8</v>
      </c>
      <c r="CY187" s="32" t="n">
        <v>38.1828184964306</v>
      </c>
      <c r="CZ187" s="32" t="n">
        <v>68</v>
      </c>
      <c r="DA187" s="32" t="n">
        <v>3.82238500207701</v>
      </c>
      <c r="DQ187" s="0" t="n">
        <v>13.5536563152052</v>
      </c>
      <c r="DR187" s="0" t="n">
        <v>8.20209975</v>
      </c>
      <c r="DS187" s="0" t="n">
        <v>1.76466867928755</v>
      </c>
      <c r="DT187" s="0" t="n">
        <v>68</v>
      </c>
      <c r="DU187" s="0" t="n">
        <v>3.9836139795159</v>
      </c>
    </row>
    <row r="188" customFormat="false" ht="15" hidden="false" customHeight="false" outlineLevel="0" collapsed="false">
      <c r="CW188" s="52" t="n">
        <v>26.1188633424404</v>
      </c>
      <c r="CX188" s="32" t="n">
        <v>8</v>
      </c>
      <c r="CY188" s="32" t="n">
        <v>38.1828184964306</v>
      </c>
      <c r="CZ188" s="32" t="n">
        <v>68</v>
      </c>
      <c r="DA188" s="32" t="n">
        <v>3.82238500207701</v>
      </c>
      <c r="DQ188" s="0" t="n">
        <v>26.0819272240921</v>
      </c>
      <c r="DR188" s="0" t="n">
        <v>8.005249356</v>
      </c>
      <c r="DS188" s="0" t="n">
        <v>5.51414506028108</v>
      </c>
      <c r="DT188" s="0" t="n">
        <v>68</v>
      </c>
      <c r="DU188" s="0" t="n">
        <v>3.82238500207701</v>
      </c>
    </row>
    <row r="189" customFormat="false" ht="15" hidden="false" customHeight="false" outlineLevel="0" collapsed="false">
      <c r="CW189" s="52" t="n">
        <v>26.1188633424404</v>
      </c>
      <c r="CX189" s="32" t="n">
        <v>8</v>
      </c>
      <c r="CY189" s="32" t="n">
        <v>38.1828184964306</v>
      </c>
      <c r="CZ189" s="32" t="n">
        <v>68</v>
      </c>
      <c r="DA189" s="32" t="n">
        <v>3.82238500207701</v>
      </c>
      <c r="DQ189" s="0" t="n">
        <v>31.0478615350086</v>
      </c>
      <c r="DR189" s="0" t="n">
        <v>8.005249356</v>
      </c>
      <c r="DS189" s="0" t="n">
        <v>5.51414506028108</v>
      </c>
      <c r="DT189" s="0" t="n">
        <v>68</v>
      </c>
      <c r="DU189" s="0" t="n">
        <v>3.82238500207701</v>
      </c>
    </row>
    <row r="190" customFormat="false" ht="15" hidden="false" customHeight="false" outlineLevel="0" collapsed="false">
      <c r="CW190" s="52" t="n">
        <v>26.1188633424404</v>
      </c>
      <c r="CX190" s="32" t="n">
        <v>8</v>
      </c>
      <c r="CY190" s="32" t="n">
        <v>38.1828184964306</v>
      </c>
      <c r="CZ190" s="32" t="n">
        <v>68</v>
      </c>
      <c r="DA190" s="32" t="n">
        <v>3.82238500207701</v>
      </c>
      <c r="DQ190" s="0" t="n">
        <v>17.5991035948821</v>
      </c>
      <c r="DR190" s="0" t="n">
        <v>6.23359581</v>
      </c>
      <c r="DS190" s="0" t="n">
        <v>1.46402142281633</v>
      </c>
      <c r="DT190" s="0" t="n">
        <v>68</v>
      </c>
      <c r="DU190" s="0" t="n">
        <v>3.9836139795159</v>
      </c>
    </row>
    <row r="191" customFormat="false" ht="15" hidden="false" customHeight="false" outlineLevel="0" collapsed="false">
      <c r="CW191" s="52" t="n">
        <v>26.1188633424404</v>
      </c>
      <c r="CX191" s="32" t="n">
        <v>8</v>
      </c>
      <c r="CY191" s="32" t="n">
        <v>38.1828184964306</v>
      </c>
      <c r="CZ191" s="32" t="n">
        <v>68</v>
      </c>
      <c r="DA191" s="32" t="n">
        <v>3.82238500207701</v>
      </c>
      <c r="DQ191" s="0" t="n">
        <v>21.3426377242422</v>
      </c>
      <c r="DR191" s="0" t="n">
        <v>8.005249356</v>
      </c>
      <c r="DS191" s="0" t="n">
        <v>5.70608349630465</v>
      </c>
      <c r="DT191" s="0" t="n">
        <v>130</v>
      </c>
      <c r="DU191" s="0" t="n">
        <v>0.00593973</v>
      </c>
    </row>
    <row r="192" customFormat="false" ht="15" hidden="false" customHeight="false" outlineLevel="0" collapsed="false">
      <c r="CW192" s="52" t="n">
        <v>26.1188633424404</v>
      </c>
      <c r="CX192" s="32" t="n">
        <v>8</v>
      </c>
      <c r="CY192" s="32" t="n">
        <v>38.1828184964306</v>
      </c>
      <c r="CZ192" s="32" t="n">
        <v>68</v>
      </c>
      <c r="DA192" s="32" t="n">
        <v>3.82238500207701</v>
      </c>
      <c r="DQ192" s="0" t="n">
        <v>30.7273918045318</v>
      </c>
      <c r="DR192" s="0" t="n">
        <v>8.005249356</v>
      </c>
      <c r="DS192" s="0" t="n">
        <v>10.5170902716915</v>
      </c>
      <c r="DT192" s="0" t="n">
        <v>68</v>
      </c>
      <c r="DU192" s="0" t="n">
        <v>3.82238500207701</v>
      </c>
    </row>
    <row r="193" customFormat="false" ht="15" hidden="false" customHeight="false" outlineLevel="0" collapsed="false">
      <c r="CW193" s="52" t="n">
        <v>26.1188633424404</v>
      </c>
      <c r="CX193" s="32" t="n">
        <v>8</v>
      </c>
      <c r="CY193" s="32" t="n">
        <v>38.1828184964306</v>
      </c>
      <c r="CZ193" s="32" t="n">
        <v>68</v>
      </c>
      <c r="DA193" s="32" t="n">
        <v>3.82238500207701</v>
      </c>
      <c r="DQ193" s="0" t="n">
        <v>31.0478615350086</v>
      </c>
      <c r="DR193" s="0" t="n">
        <v>8.005249356</v>
      </c>
      <c r="DS193" s="0" t="n">
        <v>10.9626009631045</v>
      </c>
      <c r="DT193" s="0" t="n">
        <v>68</v>
      </c>
      <c r="DU193" s="0" t="n">
        <v>3.82238500207701</v>
      </c>
    </row>
    <row r="194" customFormat="false" ht="15" hidden="false" customHeight="false" outlineLevel="0" collapsed="false">
      <c r="DQ194" s="0" t="n">
        <v>17.5991035948821</v>
      </c>
      <c r="DR194" s="0" t="n">
        <v>6.23359581</v>
      </c>
      <c r="DS194" s="0" t="n">
        <v>10.9626009631045</v>
      </c>
      <c r="DT194" s="0" t="n">
        <v>68</v>
      </c>
      <c r="DU194" s="0" t="n">
        <v>3.82238500207701</v>
      </c>
    </row>
    <row r="195" customFormat="false" ht="15" hidden="false" customHeight="false" outlineLevel="0" collapsed="false">
      <c r="DQ195" s="0" t="n">
        <v>21.3426377242422</v>
      </c>
      <c r="DR195" s="0" t="n">
        <v>8.005249356</v>
      </c>
      <c r="DS195" s="0" t="n">
        <v>14.9109910931754</v>
      </c>
      <c r="DT195" s="0" t="n">
        <v>130</v>
      </c>
      <c r="DU195" s="0" t="n">
        <v>0.00593973</v>
      </c>
    </row>
    <row r="196" customFormat="false" ht="15" hidden="false" customHeight="false" outlineLevel="0" collapsed="false">
      <c r="DQ196" s="0" t="n">
        <v>26.0819272240921</v>
      </c>
      <c r="DR196" s="0" t="n">
        <v>8.005249356</v>
      </c>
      <c r="DS196" s="0" t="n">
        <v>18.8332472896231</v>
      </c>
      <c r="DT196" s="0" t="n">
        <v>130</v>
      </c>
      <c r="DU196" s="0" t="n">
        <v>0.00593973</v>
      </c>
    </row>
    <row r="197" customFormat="false" ht="15" hidden="false" customHeight="false" outlineLevel="0" collapsed="false">
      <c r="DQ197" s="0" t="n">
        <v>13.5536563152052</v>
      </c>
      <c r="DR197" s="0" t="n">
        <v>8.20209975</v>
      </c>
      <c r="DS197" s="0" t="n">
        <v>31.7974652877671</v>
      </c>
      <c r="DT197" s="0" t="n">
        <v>68</v>
      </c>
      <c r="DU197" s="0" t="n">
        <v>3.9836139795159</v>
      </c>
    </row>
    <row r="198" customFormat="false" ht="15" hidden="false" customHeight="false" outlineLevel="0" collapsed="false">
      <c r="DQ198" s="0" t="n">
        <v>26.0819272240921</v>
      </c>
      <c r="DR198" s="0" t="n">
        <v>8.005249356</v>
      </c>
      <c r="DS198" s="0" t="n">
        <v>22.30252968508</v>
      </c>
      <c r="DT198" s="0" t="n">
        <v>68</v>
      </c>
      <c r="DU198" s="0" t="n">
        <v>3.82238500207701</v>
      </c>
    </row>
    <row r="199" customFormat="false" ht="15" hidden="false" customHeight="false" outlineLevel="0" collapsed="false">
      <c r="DQ199" s="0" t="n">
        <v>13.5536563152052</v>
      </c>
      <c r="DR199" s="0" t="n">
        <v>8.20209975</v>
      </c>
      <c r="DS199" s="0" t="n">
        <v>40.8824553699862</v>
      </c>
      <c r="DT199" s="0" t="n">
        <v>68</v>
      </c>
      <c r="DU199" s="0" t="n">
        <v>3.82238500207701</v>
      </c>
    </row>
    <row r="200" customFormat="false" ht="15" hidden="false" customHeight="false" outlineLevel="0" collapsed="false">
      <c r="DQ200" s="0" t="n">
        <v>12.94347966588</v>
      </c>
      <c r="DR200" s="0" t="n">
        <v>8</v>
      </c>
      <c r="DS200" s="0" t="n">
        <v>60</v>
      </c>
      <c r="DT200" s="0" t="n">
        <v>130</v>
      </c>
      <c r="DU200" s="0" t="n">
        <v>0.00593973</v>
      </c>
    </row>
    <row r="201" customFormat="false" ht="15" hidden="false" customHeight="false" outlineLevel="0" collapsed="false">
      <c r="DQ201" s="0" t="n">
        <v>13.6149226735475</v>
      </c>
      <c r="DR201" s="0" t="n">
        <v>8</v>
      </c>
      <c r="DS201" s="0" t="n">
        <v>57.2493404634581</v>
      </c>
      <c r="DT201" s="0" t="n">
        <v>130</v>
      </c>
      <c r="DU201" s="0" t="n">
        <v>0.00593973</v>
      </c>
    </row>
    <row r="202" customFormat="false" ht="15" hidden="false" customHeight="false" outlineLevel="0" collapsed="false">
      <c r="DQ202" s="0" t="n">
        <v>26.1188633424404</v>
      </c>
      <c r="DR202" s="0" t="n">
        <v>8</v>
      </c>
      <c r="DS202" s="0" t="n">
        <v>59.6844889531282</v>
      </c>
      <c r="DT202" s="0" t="n">
        <v>130</v>
      </c>
      <c r="DU202" s="0" t="n">
        <v>0.00593973</v>
      </c>
    </row>
    <row r="203" customFormat="false" ht="15" hidden="false" customHeight="false" outlineLevel="0" collapsed="false">
      <c r="DQ203" s="0" t="n">
        <v>13.6122261152838</v>
      </c>
      <c r="DR203" s="0" t="n">
        <v>8</v>
      </c>
      <c r="DS203" s="0" t="n">
        <v>32.967917161047</v>
      </c>
      <c r="DT203" s="0" t="n">
        <v>68</v>
      </c>
      <c r="DU203" s="0" t="n">
        <v>3.82238500207701</v>
      </c>
    </row>
    <row r="204" customFormat="false" ht="15" hidden="false" customHeight="false" outlineLevel="0" collapsed="false">
      <c r="DQ204" s="0" t="n">
        <v>12.404168013135</v>
      </c>
      <c r="DR204" s="0" t="n">
        <v>8</v>
      </c>
      <c r="DS204" s="0" t="n">
        <v>36.1787056149924</v>
      </c>
      <c r="DT204" s="0" t="n">
        <v>68</v>
      </c>
      <c r="DU204" s="0" t="n">
        <v>3.82238500207701</v>
      </c>
    </row>
    <row r="205" customFormat="false" ht="15" hidden="false" customHeight="false" outlineLevel="0" collapsed="false">
      <c r="DQ205" s="0" t="n">
        <v>26.1161667841766</v>
      </c>
      <c r="DR205" s="0" t="n">
        <v>8</v>
      </c>
      <c r="DS205" s="0" t="n">
        <v>43.3660299432112</v>
      </c>
      <c r="DT205" s="0" t="n">
        <v>130</v>
      </c>
      <c r="DU205" s="0" t="n">
        <v>0.00593973</v>
      </c>
    </row>
    <row r="206" customFormat="false" ht="15" hidden="false" customHeight="false" outlineLevel="0" collapsed="false">
      <c r="DQ206" s="0" t="n">
        <v>26.1161667841766</v>
      </c>
      <c r="DR206" s="0" t="n">
        <v>8</v>
      </c>
      <c r="DS206" s="0" t="n">
        <v>43.3660299432112</v>
      </c>
      <c r="DT206" s="0" t="n">
        <v>130</v>
      </c>
      <c r="DU206" s="0" t="n">
        <v>0.00593973</v>
      </c>
    </row>
    <row r="207" customFormat="false" ht="15" hidden="false" customHeight="false" outlineLevel="0" collapsed="false">
      <c r="DQ207" s="0" t="n">
        <v>26.1161667841766</v>
      </c>
      <c r="DR207" s="0" t="n">
        <v>8</v>
      </c>
      <c r="DS207" s="0" t="n">
        <v>6.19514713474445</v>
      </c>
      <c r="DT207" s="0" t="n">
        <v>68</v>
      </c>
      <c r="DU207" s="0" t="n">
        <v>3.82238500207701</v>
      </c>
    </row>
    <row r="208" customFormat="false" ht="15" hidden="false" customHeight="false" outlineLevel="0" collapsed="false">
      <c r="DQ208" s="0" t="n">
        <v>13.6149226735475</v>
      </c>
      <c r="DR208" s="0" t="n">
        <v>8</v>
      </c>
      <c r="DS208" s="0" t="n">
        <v>11.883541295306</v>
      </c>
      <c r="DT208" s="0" t="n">
        <v>68</v>
      </c>
      <c r="DU208" s="0" t="n">
        <v>3.82238500207701</v>
      </c>
    </row>
    <row r="209" customFormat="false" ht="15" hidden="false" customHeight="false" outlineLevel="0" collapsed="false">
      <c r="DQ209" s="0" t="n">
        <v>31.0886202224855</v>
      </c>
      <c r="DR209" s="0" t="n">
        <v>8</v>
      </c>
      <c r="DS209" s="0" t="n">
        <v>69.0085870413739</v>
      </c>
      <c r="DT209" s="0" t="n">
        <v>130</v>
      </c>
      <c r="DU209" s="0" t="n">
        <v>0.00593973</v>
      </c>
    </row>
    <row r="210" customFormat="false" ht="15" hidden="false" customHeight="false" outlineLevel="0" collapsed="false">
      <c r="DQ210" s="0" t="n">
        <v>31.0886202224855</v>
      </c>
      <c r="DR210" s="0" t="n">
        <v>8</v>
      </c>
      <c r="DS210" s="0" t="n">
        <v>15.2224824355972</v>
      </c>
      <c r="DT210" s="0" t="n">
        <v>68</v>
      </c>
      <c r="DU210" s="0" t="n">
        <v>3.82238500207701</v>
      </c>
    </row>
    <row r="211" customFormat="false" ht="15" hidden="false" customHeight="false" outlineLevel="0" collapsed="false">
      <c r="DQ211" s="0" t="n">
        <v>21.0223682240001</v>
      </c>
      <c r="DR211" s="0" t="n">
        <v>8</v>
      </c>
      <c r="DS211" s="0" t="n">
        <v>68.034889687019</v>
      </c>
      <c r="DT211" s="0" t="n">
        <v>130</v>
      </c>
      <c r="DU211" s="0" t="n">
        <v>0.00593973</v>
      </c>
    </row>
    <row r="212" customFormat="false" ht="15" hidden="false" customHeight="false" outlineLevel="0" collapsed="false">
      <c r="DQ212" s="0" t="n">
        <v>11.2689169841068</v>
      </c>
      <c r="DR212" s="0" t="n">
        <v>8</v>
      </c>
      <c r="DS212" s="0" t="n">
        <v>13.9985642498205</v>
      </c>
      <c r="DT212" s="0" t="n">
        <v>68</v>
      </c>
      <c r="DU212" s="0" t="n">
        <v>3.82238500207701</v>
      </c>
    </row>
    <row r="213" customFormat="false" ht="15" hidden="false" customHeight="false" outlineLevel="0" collapsed="false">
      <c r="DQ213" s="0" t="n">
        <v>31.0886202224855</v>
      </c>
      <c r="DR213" s="0" t="n">
        <v>8</v>
      </c>
      <c r="DS213" s="0" t="n">
        <v>34.8685922456414</v>
      </c>
      <c r="DT213" s="0" t="n">
        <v>68</v>
      </c>
      <c r="DU213" s="0" t="n">
        <v>3.82238500207701</v>
      </c>
    </row>
    <row r="214" customFormat="false" ht="15" hidden="false" customHeight="false" outlineLevel="0" collapsed="false">
      <c r="DQ214" s="0" t="n">
        <v>31.0886202224855</v>
      </c>
      <c r="DR214" s="0" t="n">
        <v>8</v>
      </c>
      <c r="DS214" s="0" t="n">
        <v>34.8685922456414</v>
      </c>
      <c r="DT214" s="0" t="n">
        <v>68</v>
      </c>
      <c r="DU214" s="0" t="n">
        <v>3.82238500207701</v>
      </c>
    </row>
    <row r="215" customFormat="false" ht="15" hidden="false" customHeight="false" outlineLevel="0" collapsed="false">
      <c r="DQ215" s="0" t="n">
        <v>13.6149226735475</v>
      </c>
      <c r="DR215" s="0" t="n">
        <v>8</v>
      </c>
      <c r="DS215" s="0" t="n">
        <v>38.125338286559</v>
      </c>
      <c r="DT215" s="0" t="n">
        <v>68</v>
      </c>
      <c r="DU215" s="0" t="n">
        <v>3.82238500207701</v>
      </c>
    </row>
    <row r="216" customFormat="false" ht="15" hidden="false" customHeight="false" outlineLevel="0" collapsed="false">
      <c r="DQ216" s="0" t="n">
        <v>13.6149226735475</v>
      </c>
      <c r="DR216" s="0" t="n">
        <v>8</v>
      </c>
      <c r="DS216" s="0" t="n">
        <v>38.125338286559</v>
      </c>
      <c r="DT216" s="0" t="n">
        <v>68</v>
      </c>
      <c r="DU216" s="0" t="n">
        <v>3.82238500207701</v>
      </c>
    </row>
    <row r="217" customFormat="false" ht="15" hidden="false" customHeight="false" outlineLevel="0" collapsed="false">
      <c r="DQ217" s="0" t="n">
        <v>13.6149226735475</v>
      </c>
      <c r="DR217" s="0" t="n">
        <v>8</v>
      </c>
      <c r="DS217" s="0" t="n">
        <v>99.3276226958138</v>
      </c>
      <c r="DT217" s="0" t="n">
        <v>130</v>
      </c>
      <c r="DU217" s="0" t="n">
        <v>0.00593973</v>
      </c>
    </row>
    <row r="218" customFormat="false" ht="15" hidden="false" customHeight="false" outlineLevel="0" collapsed="false">
      <c r="DQ218" s="0" t="n">
        <v>13.6149226735475</v>
      </c>
      <c r="DR218" s="0" t="n">
        <v>8</v>
      </c>
      <c r="DS218" s="0" t="n">
        <v>99.3276226958138</v>
      </c>
      <c r="DT218" s="0" t="n">
        <v>130</v>
      </c>
      <c r="DU218" s="0" t="n">
        <v>0.00593973</v>
      </c>
    </row>
    <row r="219" customFormat="false" ht="15" hidden="false" customHeight="false" outlineLevel="0" collapsed="false">
      <c r="DQ219" s="0" t="n">
        <v>26.1161667841766</v>
      </c>
      <c r="DR219" s="0" t="n">
        <v>8</v>
      </c>
      <c r="DS219" s="0" t="n">
        <v>235.415591120289</v>
      </c>
      <c r="DT219" s="0" t="n">
        <v>130</v>
      </c>
      <c r="DU219" s="0" t="n">
        <v>0.00593973</v>
      </c>
    </row>
    <row r="220" customFormat="false" ht="15" hidden="false" customHeight="false" outlineLevel="0" collapsed="false">
      <c r="DQ220" s="0" t="n">
        <v>26.1161667841766</v>
      </c>
      <c r="DR220" s="0" t="n">
        <v>8</v>
      </c>
      <c r="DS220" s="0" t="n">
        <v>235.415591120289</v>
      </c>
      <c r="DT220" s="0" t="n">
        <v>130</v>
      </c>
      <c r="DU220" s="0" t="n">
        <v>0.00593973</v>
      </c>
    </row>
    <row r="221" customFormat="false" ht="15" hidden="false" customHeight="false" outlineLevel="0" collapsed="false">
      <c r="DQ221" s="0" t="n">
        <v>25.6662297558596</v>
      </c>
      <c r="DR221" s="0" t="n">
        <v>8.2</v>
      </c>
      <c r="DS221" s="0" t="n">
        <v>36</v>
      </c>
      <c r="DT221" s="0" t="n">
        <v>68</v>
      </c>
      <c r="DU221" s="0" t="n">
        <v>3.82238500207701</v>
      </c>
    </row>
    <row r="222" customFormat="false" ht="15" hidden="false" customHeight="false" outlineLevel="0" collapsed="false">
      <c r="DQ222" s="0" t="n">
        <v>13.5594691800206</v>
      </c>
      <c r="DR222" s="0" t="n">
        <v>8.2</v>
      </c>
      <c r="DS222" s="0" t="n">
        <v>27.2572402044293</v>
      </c>
      <c r="DT222" s="0" t="n">
        <v>130</v>
      </c>
      <c r="DU222" s="0" t="n">
        <v>0.00593973</v>
      </c>
    </row>
    <row r="223" customFormat="false" ht="15" hidden="false" customHeight="false" outlineLevel="0" collapsed="false">
      <c r="DQ223" s="0" t="n">
        <v>13.5594691800206</v>
      </c>
      <c r="DR223" s="0" t="n">
        <v>8.2</v>
      </c>
      <c r="DS223" s="0" t="n">
        <v>27.2572402044293</v>
      </c>
      <c r="DT223" s="0" t="n">
        <v>130</v>
      </c>
      <c r="DU223" s="0" t="n">
        <v>0.00593973</v>
      </c>
    </row>
    <row r="224" customFormat="false" ht="15" hidden="false" customHeight="false" outlineLevel="0" collapsed="false">
      <c r="DQ224" s="0" t="n">
        <v>26.1161667841766</v>
      </c>
      <c r="DR224" s="0" t="n">
        <v>8</v>
      </c>
      <c r="DS224" s="0" t="n">
        <v>33.45379452762</v>
      </c>
      <c r="DT224" s="0" t="n">
        <v>130</v>
      </c>
      <c r="DU224" s="0" t="n">
        <v>0.00593973</v>
      </c>
    </row>
    <row r="225" customFormat="false" ht="15" hidden="false" customHeight="false" outlineLevel="0" collapsed="false">
      <c r="DQ225" s="0" t="n">
        <v>17.2040417225655</v>
      </c>
      <c r="DR225" s="0" t="n">
        <v>8</v>
      </c>
      <c r="DS225" s="0" t="n">
        <v>21.6300940438871</v>
      </c>
      <c r="DT225" s="0" t="n">
        <v>68</v>
      </c>
      <c r="DU225" s="0" t="n">
        <v>3.82238500207701</v>
      </c>
    </row>
    <row r="226" customFormat="false" ht="15" hidden="false" customHeight="false" outlineLevel="0" collapsed="false">
      <c r="DQ226" s="0" t="n">
        <v>17.2067382808292</v>
      </c>
      <c r="DR226" s="0" t="n">
        <v>8</v>
      </c>
      <c r="DS226" s="0" t="n">
        <v>21.6267042783263</v>
      </c>
      <c r="DT226" s="0" t="n">
        <v>68</v>
      </c>
      <c r="DU226" s="0" t="n">
        <v>3.82238500207701</v>
      </c>
    </row>
    <row r="227" customFormat="false" ht="15" hidden="false" customHeight="false" outlineLevel="0" collapsed="false">
      <c r="DQ227" s="0" t="n">
        <v>13.6149226735475</v>
      </c>
      <c r="DR227" s="0" t="n">
        <v>8</v>
      </c>
      <c r="DS227" s="0" t="n">
        <v>35.650623885918</v>
      </c>
      <c r="DT227" s="0" t="n">
        <v>130</v>
      </c>
      <c r="DU227" s="0" t="n">
        <v>0.00593973</v>
      </c>
    </row>
    <row r="228" customFormat="false" ht="15" hidden="false" customHeight="false" outlineLevel="0" collapsed="false">
      <c r="DQ228" s="0" t="n">
        <v>18.150533673133</v>
      </c>
      <c r="DR228" s="0" t="n">
        <v>8</v>
      </c>
      <c r="DS228" s="0" t="n">
        <v>73.697221809538</v>
      </c>
      <c r="DT228" s="0" t="n">
        <v>68</v>
      </c>
      <c r="DU228" s="0" t="n">
        <v>3.82238500207701</v>
      </c>
    </row>
    <row r="229" customFormat="false" ht="15" hidden="false" customHeight="false" outlineLevel="0" collapsed="false">
      <c r="DQ229" s="0" t="n">
        <v>17.2040417225655</v>
      </c>
      <c r="DR229" s="0" t="n">
        <v>8</v>
      </c>
      <c r="DS229" s="0" t="n">
        <v>63.3122257053292</v>
      </c>
      <c r="DT229" s="0" t="n">
        <v>68</v>
      </c>
      <c r="DU229" s="0" t="n">
        <v>3.82238500207701</v>
      </c>
    </row>
    <row r="230" customFormat="false" ht="15" hidden="false" customHeight="false" outlineLevel="0" collapsed="false">
      <c r="DQ230" s="0" t="n">
        <v>26.1161667841766</v>
      </c>
      <c r="DR230" s="0" t="n">
        <v>8</v>
      </c>
      <c r="DS230" s="0" t="n">
        <v>68.146618482189</v>
      </c>
      <c r="DT230" s="0" t="n">
        <v>130</v>
      </c>
      <c r="DU230" s="0" t="n">
        <v>0.00593973</v>
      </c>
    </row>
    <row r="231" customFormat="false" ht="15" hidden="false" customHeight="false" outlineLevel="0" collapsed="false">
      <c r="DQ231" s="0" t="n">
        <v>23.7309960322678</v>
      </c>
      <c r="DR231" s="0" t="n">
        <v>8.2</v>
      </c>
      <c r="DS231" s="0" t="n">
        <v>98.6496041531473</v>
      </c>
      <c r="DT231" s="0" t="n">
        <v>130</v>
      </c>
      <c r="DU231" s="0" t="n">
        <v>0.00593973</v>
      </c>
    </row>
    <row r="232" customFormat="false" ht="15" hidden="false" customHeight="false" outlineLevel="0" collapsed="false">
      <c r="DQ232" s="0" t="n">
        <v>13.5594691800206</v>
      </c>
      <c r="DR232" s="0" t="n">
        <v>8.2</v>
      </c>
      <c r="DS232" s="0" t="n">
        <v>90.0786825667235</v>
      </c>
      <c r="DT232" s="0" t="n">
        <v>130</v>
      </c>
      <c r="DU232" s="0" t="n">
        <v>0.00593973</v>
      </c>
    </row>
    <row r="233" customFormat="false" ht="15" hidden="false" customHeight="false" outlineLevel="0" collapsed="false">
      <c r="DQ233" s="0" t="n">
        <v>26.1161667841766</v>
      </c>
      <c r="DR233" s="0" t="n">
        <v>8</v>
      </c>
      <c r="DS233" s="0" t="n">
        <v>34.0733092410945</v>
      </c>
      <c r="DT233" s="0" t="n">
        <v>68</v>
      </c>
      <c r="DU233" s="0" t="n">
        <v>3.82238500207701</v>
      </c>
    </row>
    <row r="234" customFormat="false" ht="15" hidden="false" customHeight="false" outlineLevel="0" collapsed="false">
      <c r="DQ234" s="0" t="n">
        <v>26.1161667841766</v>
      </c>
      <c r="DR234" s="0" t="n">
        <v>8</v>
      </c>
      <c r="DS234" s="0" t="n">
        <v>34.0733092410945</v>
      </c>
      <c r="DT234" s="0" t="n">
        <v>68</v>
      </c>
      <c r="DU234" s="0" t="n">
        <v>3.82238500207701</v>
      </c>
    </row>
    <row r="235" customFormat="false" ht="15" hidden="false" customHeight="false" outlineLevel="0" collapsed="false">
      <c r="DQ235" s="0" t="n">
        <v>13.6149226735475</v>
      </c>
      <c r="DR235" s="0" t="n">
        <v>8</v>
      </c>
      <c r="DS235" s="0" t="n">
        <v>118.83541295306</v>
      </c>
      <c r="DT235" s="0" t="n">
        <v>130</v>
      </c>
      <c r="DU235" s="0" t="n">
        <v>0.00593973</v>
      </c>
    </row>
    <row r="236" customFormat="false" ht="15" hidden="false" customHeight="false" outlineLevel="0" collapsed="false">
      <c r="DQ236" s="0" t="n">
        <v>13.6149226735475</v>
      </c>
      <c r="DR236" s="0" t="n">
        <v>8</v>
      </c>
      <c r="DS236" s="0" t="n">
        <v>2.3767082590612</v>
      </c>
      <c r="DT236" s="0" t="n">
        <v>68</v>
      </c>
      <c r="DU236" s="0" t="n">
        <v>3.9836139795159</v>
      </c>
    </row>
    <row r="237" customFormat="false" ht="15" hidden="false" customHeight="false" outlineLevel="0" collapsed="false">
      <c r="DQ237" s="0" t="n">
        <v>11.2689169841068</v>
      </c>
      <c r="DR237" s="0" t="n">
        <v>8</v>
      </c>
      <c r="DS237" s="0" t="n">
        <v>332.136874850443</v>
      </c>
      <c r="DT237" s="0" t="n">
        <v>130</v>
      </c>
      <c r="DU237" s="0" t="n">
        <v>0.00593973</v>
      </c>
    </row>
    <row r="238" customFormat="false" ht="15" hidden="false" customHeight="false" outlineLevel="0" collapsed="false">
      <c r="DQ238" s="0" t="n">
        <v>13.6149226735475</v>
      </c>
      <c r="DR238" s="0" t="n">
        <v>8</v>
      </c>
      <c r="DS238" s="0" t="n">
        <v>42.7807486631016</v>
      </c>
      <c r="DT238" s="0" t="n">
        <v>130</v>
      </c>
      <c r="DU238" s="0" t="n">
        <v>0.00593973</v>
      </c>
    </row>
    <row r="239" customFormat="false" ht="15" hidden="false" customHeight="false" outlineLevel="0" collapsed="false">
      <c r="DQ239" s="0" t="n">
        <v>26.1161667841766</v>
      </c>
      <c r="DR239" s="0" t="n">
        <v>8</v>
      </c>
      <c r="DS239" s="0" t="n">
        <v>5.78131130614352</v>
      </c>
      <c r="DT239" s="0" t="n">
        <v>68</v>
      </c>
      <c r="DU239" s="0" t="n">
        <v>3.82238500207701</v>
      </c>
    </row>
    <row r="240" customFormat="false" ht="15" hidden="false" customHeight="false" outlineLevel="0" collapsed="false">
      <c r="DQ240" s="0" t="n">
        <v>13.6149226735475</v>
      </c>
      <c r="DR240" s="0" t="n">
        <v>8</v>
      </c>
      <c r="DS240" s="0" t="n">
        <v>5.54486036838978</v>
      </c>
      <c r="DT240" s="0" t="n">
        <v>68</v>
      </c>
      <c r="DU240" s="0" t="n">
        <v>3.82238500207701</v>
      </c>
    </row>
    <row r="241" customFormat="false" ht="15" hidden="false" customHeight="false" outlineLevel="0" collapsed="false">
      <c r="DQ241" s="0" t="n">
        <v>26.1161667841766</v>
      </c>
      <c r="DR241" s="0" t="n">
        <v>8</v>
      </c>
      <c r="DS241" s="0" t="n">
        <v>61.9514713474445</v>
      </c>
      <c r="DT241" s="0" t="n">
        <v>130</v>
      </c>
      <c r="DU241" s="0" t="n">
        <v>0.00593973</v>
      </c>
    </row>
    <row r="242" customFormat="false" ht="15" hidden="false" customHeight="false" outlineLevel="0" collapsed="false">
      <c r="DQ242" s="0" t="n">
        <v>26.1161667841766</v>
      </c>
      <c r="DR242" s="0" t="n">
        <v>8</v>
      </c>
      <c r="DS242" s="0" t="n">
        <v>61.9514713474445</v>
      </c>
      <c r="DT242" s="0" t="n">
        <v>130</v>
      </c>
      <c r="DU242" s="0" t="n">
        <v>0.00593973</v>
      </c>
    </row>
    <row r="243" customFormat="false" ht="15" hidden="false" customHeight="false" outlineLevel="0" collapsed="false">
      <c r="DQ243" s="0" t="n">
        <v>13.6149226735475</v>
      </c>
      <c r="DR243" s="0" t="n">
        <v>8</v>
      </c>
      <c r="DS243" s="0" t="n">
        <v>59.41770647653</v>
      </c>
      <c r="DT243" s="0" t="n">
        <v>130</v>
      </c>
      <c r="DU243" s="0" t="n">
        <v>0.00593973</v>
      </c>
    </row>
    <row r="244" customFormat="false" ht="15" hidden="false" customHeight="false" outlineLevel="0" collapsed="false">
      <c r="DQ244" s="0" t="n">
        <v>14.3888348952366</v>
      </c>
      <c r="DR244" s="0" t="n">
        <v>4</v>
      </c>
      <c r="DS244" s="0" t="n">
        <v>44.9775112443778</v>
      </c>
      <c r="DT244" s="0" t="n">
        <v>130</v>
      </c>
      <c r="DU244" s="0" t="n">
        <v>0.00593973</v>
      </c>
    </row>
    <row r="245" customFormat="false" ht="15" hidden="false" customHeight="false" outlineLevel="0" collapsed="false">
      <c r="DQ245" s="0" t="n">
        <v>27.1189383600413</v>
      </c>
      <c r="DR245" s="0" t="n">
        <v>8.2</v>
      </c>
      <c r="DS245" s="0" t="n">
        <v>18.2183260466436</v>
      </c>
      <c r="DT245" s="0" t="n">
        <v>68</v>
      </c>
      <c r="DU245" s="0" t="n">
        <v>3.82238500207701</v>
      </c>
    </row>
    <row r="246" customFormat="false" ht="15" hidden="false" customHeight="false" outlineLevel="0" collapsed="false">
      <c r="DQ246" s="0" t="n">
        <v>27.1189383600413</v>
      </c>
      <c r="DR246" s="0" t="n">
        <v>8.2</v>
      </c>
      <c r="DS246" s="0" t="n">
        <v>18.2183260466436</v>
      </c>
      <c r="DT246" s="0" t="n">
        <v>68</v>
      </c>
      <c r="DU246" s="0" t="n">
        <v>3.82238500207701</v>
      </c>
    </row>
    <row r="247" customFormat="false" ht="15" hidden="false" customHeight="false" outlineLevel="0" collapsed="false">
      <c r="DQ247" s="0" t="n">
        <v>27.1189383600413</v>
      </c>
      <c r="DR247" s="0" t="n">
        <v>8.2</v>
      </c>
      <c r="DS247" s="0" t="n">
        <v>63.2853946621238</v>
      </c>
      <c r="DT247" s="0" t="n">
        <v>130</v>
      </c>
      <c r="DU247" s="0" t="n">
        <v>0.00593973</v>
      </c>
    </row>
    <row r="248" customFormat="false" ht="15" hidden="false" customHeight="false" outlineLevel="0" collapsed="false">
      <c r="DQ248" s="0" t="n">
        <v>13.5594691800206</v>
      </c>
      <c r="DR248" s="0" t="n">
        <v>8.2</v>
      </c>
      <c r="DS248" s="0" t="n">
        <v>63.2853833049404</v>
      </c>
      <c r="DT248" s="0" t="n">
        <v>130</v>
      </c>
      <c r="DU248" s="0" t="n">
        <v>0.00593973</v>
      </c>
    </row>
    <row r="249" customFormat="false" ht="15" hidden="false" customHeight="false" outlineLevel="0" collapsed="false">
      <c r="DQ249" s="0" t="n">
        <v>18.150533673133</v>
      </c>
      <c r="DR249" s="0" t="n">
        <v>8</v>
      </c>
      <c r="DS249" s="0" t="n">
        <v>71.311840736889</v>
      </c>
      <c r="DT249" s="0" t="n">
        <v>130</v>
      </c>
      <c r="DU249" s="0" t="n">
        <v>0.00593973</v>
      </c>
    </row>
    <row r="250" customFormat="false" ht="15" hidden="false" customHeight="false" outlineLevel="0" collapsed="false">
      <c r="DQ250" s="0" t="n">
        <v>15.9300677517479</v>
      </c>
      <c r="DR250" s="0" t="n">
        <v>6</v>
      </c>
      <c r="DS250" s="0" t="n">
        <v>2.52783629250677</v>
      </c>
      <c r="DT250" s="0" t="n">
        <v>68</v>
      </c>
      <c r="DU250" s="0" t="n">
        <v>3.82238500207701</v>
      </c>
    </row>
    <row r="251" customFormat="false" ht="15" hidden="false" customHeight="false" outlineLevel="0" collapsed="false">
      <c r="DQ251" s="0" t="n">
        <v>11.2689169841068</v>
      </c>
      <c r="DR251" s="0" t="n">
        <v>8</v>
      </c>
      <c r="DS251" s="0" t="n">
        <v>332.136874850443</v>
      </c>
      <c r="DT251" s="0" t="n">
        <v>130</v>
      </c>
      <c r="DU251" s="0" t="n">
        <v>0.00593973</v>
      </c>
    </row>
    <row r="252" customFormat="false" ht="15" hidden="false" customHeight="false" outlineLevel="0" collapsed="false">
      <c r="DQ252" s="0" t="n">
        <v>5.35934151063817</v>
      </c>
      <c r="DR252" s="0" t="n">
        <v>4.17</v>
      </c>
      <c r="DS252" s="0" t="n">
        <v>22.2222222222222</v>
      </c>
      <c r="DT252" s="0" t="n">
        <v>130</v>
      </c>
      <c r="DU252" s="0" t="n">
        <v>0.00593973</v>
      </c>
    </row>
    <row r="253" customFormat="false" ht="15" hidden="false" customHeight="false" outlineLevel="0" collapsed="false">
      <c r="DQ253" s="0" t="n">
        <v>5.65013530042187</v>
      </c>
      <c r="DR253" s="0" t="n">
        <v>4.92</v>
      </c>
      <c r="DS253" s="0" t="n">
        <v>37.8548895899054</v>
      </c>
      <c r="DT253" s="0" t="n">
        <v>68</v>
      </c>
      <c r="DU253" s="0" t="n">
        <v>3.82238500207701</v>
      </c>
    </row>
    <row r="254" customFormat="false" ht="15" hidden="false" customHeight="false" outlineLevel="0" collapsed="false">
      <c r="DQ254" s="0" t="n">
        <v>26.1161667841766</v>
      </c>
      <c r="DR254" s="0" t="n">
        <v>8</v>
      </c>
      <c r="DS254" s="0" t="n">
        <v>31.6364217567195</v>
      </c>
      <c r="DT254" s="0" t="n">
        <v>68</v>
      </c>
      <c r="DU254" s="0" t="n">
        <v>3.82238500207701</v>
      </c>
    </row>
    <row r="255" customFormat="false" ht="15" hidden="false" customHeight="false" outlineLevel="0" collapsed="false">
      <c r="DQ255" s="0" t="n">
        <v>26.1161667841766</v>
      </c>
      <c r="DR255" s="0" t="n">
        <v>8</v>
      </c>
      <c r="DS255" s="0" t="n">
        <v>31.6364217567195</v>
      </c>
      <c r="DT255" s="0" t="n">
        <v>68</v>
      </c>
      <c r="DU255" s="0" t="n">
        <v>3.82238500207701</v>
      </c>
    </row>
    <row r="256" customFormat="false" ht="15" hidden="false" customHeight="false" outlineLevel="0" collapsed="false">
      <c r="DQ256" s="0" t="n">
        <v>26.1161667841766</v>
      </c>
      <c r="DR256" s="0" t="n">
        <v>8</v>
      </c>
      <c r="DS256" s="0" t="n">
        <v>29.2850805664607</v>
      </c>
      <c r="DT256" s="0" t="n">
        <v>130</v>
      </c>
      <c r="DU256" s="0" t="n">
        <v>0.00593973</v>
      </c>
    </row>
    <row r="257" customFormat="false" ht="15" hidden="false" customHeight="false" outlineLevel="0" collapsed="false">
      <c r="DQ257" s="0" t="n">
        <v>26.1161667841766</v>
      </c>
      <c r="DR257" s="0" t="n">
        <v>8</v>
      </c>
      <c r="DS257" s="0" t="n">
        <v>29.2850805664607</v>
      </c>
      <c r="DT257" s="0" t="n">
        <v>130</v>
      </c>
      <c r="DU257" s="0" t="n">
        <v>0.00593973</v>
      </c>
    </row>
    <row r="258" customFormat="false" ht="15" hidden="false" customHeight="false" outlineLevel="0" collapsed="false">
      <c r="DQ258" s="0" t="n">
        <v>26.1161667841766</v>
      </c>
      <c r="DR258" s="0" t="n">
        <v>8</v>
      </c>
      <c r="DS258" s="0" t="n">
        <v>31.6364217567195</v>
      </c>
      <c r="DT258" s="0" t="n">
        <v>68</v>
      </c>
      <c r="DU258" s="0" t="n">
        <v>3.82238500207701</v>
      </c>
    </row>
    <row r="259" customFormat="false" ht="15" hidden="false" customHeight="false" outlineLevel="0" collapsed="false">
      <c r="DQ259" s="0" t="n">
        <v>26.1161667841766</v>
      </c>
      <c r="DR259" s="0" t="n">
        <v>8</v>
      </c>
      <c r="DS259" s="0" t="n">
        <v>29.2850805664607</v>
      </c>
      <c r="DT259" s="0" t="n">
        <v>130</v>
      </c>
      <c r="DU259" s="0" t="n">
        <v>0.00593973</v>
      </c>
    </row>
    <row r="260" customFormat="false" ht="15" hidden="false" customHeight="false" outlineLevel="0" collapsed="false">
      <c r="DQ260" s="0" t="n">
        <v>27.1189383600413</v>
      </c>
      <c r="DR260" s="0" t="n">
        <v>8.2</v>
      </c>
      <c r="DS260" s="0" t="n">
        <v>54.5144804088586</v>
      </c>
      <c r="DT260" s="0" t="n">
        <v>130</v>
      </c>
      <c r="DU260" s="0" t="n">
        <v>0.00593973</v>
      </c>
    </row>
    <row r="261" customFormat="false" ht="15" hidden="false" customHeight="false" outlineLevel="0" collapsed="false">
      <c r="DQ261" s="0" t="n">
        <v>27.1189383600413</v>
      </c>
      <c r="DR261" s="0" t="n">
        <v>8.2</v>
      </c>
      <c r="DS261" s="0" t="n">
        <v>73.8216922203294</v>
      </c>
      <c r="DT261" s="0" t="n">
        <v>130</v>
      </c>
      <c r="DU261" s="0" t="n">
        <v>0.00593973</v>
      </c>
    </row>
    <row r="262" customFormat="false" ht="15" hidden="false" customHeight="false" outlineLevel="0" collapsed="false">
      <c r="DQ262" s="0" t="n">
        <v>31.0886202224855</v>
      </c>
      <c r="DR262" s="0" t="n">
        <v>8</v>
      </c>
      <c r="DS262" s="0" t="n">
        <v>215.456674473068</v>
      </c>
      <c r="DT262" s="0" t="n">
        <v>68</v>
      </c>
      <c r="DU262" s="0" t="n">
        <v>3.82238500207701</v>
      </c>
    </row>
    <row r="263" customFormat="false" ht="15" hidden="false" customHeight="false" outlineLevel="0" collapsed="false">
      <c r="DQ263" s="0" t="n">
        <v>31.0886202224855</v>
      </c>
      <c r="DR263" s="0" t="n">
        <v>8</v>
      </c>
      <c r="DS263" s="0" t="n">
        <v>215.456674473068</v>
      </c>
      <c r="DT263" s="0" t="n">
        <v>68</v>
      </c>
      <c r="DU263" s="0" t="n">
        <v>3.82238500207701</v>
      </c>
    </row>
    <row r="264" customFormat="false" ht="15" hidden="false" customHeight="false" outlineLevel="0" collapsed="false">
      <c r="DQ264" s="0" t="n">
        <v>31.0886202224855</v>
      </c>
      <c r="DR264" s="0" t="n">
        <v>8</v>
      </c>
      <c r="DS264" s="0" t="n">
        <v>33.0991412958626</v>
      </c>
      <c r="DT264" s="0" t="n">
        <v>68</v>
      </c>
      <c r="DU264" s="0" t="n">
        <v>3.9836139795159</v>
      </c>
    </row>
    <row r="265" customFormat="false" ht="15" hidden="false" customHeight="false" outlineLevel="0" collapsed="false">
      <c r="DQ265" s="0" t="n">
        <v>20.9846164083079</v>
      </c>
      <c r="DR265" s="0" t="n">
        <v>8</v>
      </c>
      <c r="DS265" s="0" t="n">
        <v>32.6908249807247</v>
      </c>
      <c r="DT265" s="0" t="n">
        <v>68</v>
      </c>
      <c r="DU265" s="0" t="n">
        <v>3.82238500207701</v>
      </c>
    </row>
    <row r="266" customFormat="false" ht="15" hidden="false" customHeight="false" outlineLevel="0" collapsed="false">
      <c r="DQ266" s="0" t="n">
        <v>9.99614148362858</v>
      </c>
      <c r="DR266" s="0" t="n">
        <v>8</v>
      </c>
      <c r="DS266" s="0" t="n">
        <v>8.09279741030483</v>
      </c>
      <c r="DT266" s="0" t="n">
        <v>68</v>
      </c>
      <c r="DU266" s="0" t="n">
        <v>3.82238500207701</v>
      </c>
    </row>
    <row r="267" customFormat="false" ht="15" hidden="false" customHeight="false" outlineLevel="0" collapsed="false">
      <c r="DQ267" s="0" t="n">
        <v>26.1161667841766</v>
      </c>
      <c r="DR267" s="0" t="n">
        <v>8</v>
      </c>
      <c r="DS267" s="0" t="n">
        <v>37.1708828084667</v>
      </c>
      <c r="DT267" s="0" t="n">
        <v>130</v>
      </c>
      <c r="DU267" s="0" t="n">
        <v>0.00593973</v>
      </c>
    </row>
    <row r="268" customFormat="false" ht="15" hidden="false" customHeight="false" outlineLevel="0" collapsed="false">
      <c r="DQ268" s="0" t="n">
        <v>26.1161667841766</v>
      </c>
      <c r="DR268" s="0" t="n">
        <v>8</v>
      </c>
      <c r="DS268" s="0" t="n">
        <v>37.1708828084667</v>
      </c>
      <c r="DT268" s="0" t="n">
        <v>130</v>
      </c>
      <c r="DU268" s="0" t="n">
        <v>0.00593973</v>
      </c>
    </row>
    <row r="269" customFormat="false" ht="15" hidden="false" customHeight="false" outlineLevel="0" collapsed="false">
      <c r="DQ269" s="0" t="n">
        <v>26.1161667841766</v>
      </c>
      <c r="DR269" s="0" t="n">
        <v>8</v>
      </c>
      <c r="DS269" s="0" t="n">
        <v>74.3417656169334</v>
      </c>
      <c r="DT269" s="0" t="n">
        <v>68</v>
      </c>
      <c r="DU269" s="0" t="n">
        <v>3.82238500207701</v>
      </c>
    </row>
    <row r="270" customFormat="false" ht="15" hidden="false" customHeight="false" outlineLevel="0" collapsed="false">
      <c r="DQ270" s="0" t="n">
        <v>26.1161667841766</v>
      </c>
      <c r="DR270" s="0" t="n">
        <v>8</v>
      </c>
      <c r="DS270" s="0" t="n">
        <v>24.7805885389778</v>
      </c>
      <c r="DT270" s="0" t="n">
        <v>68</v>
      </c>
      <c r="DU270" s="0" t="n">
        <v>3.82238500207701</v>
      </c>
    </row>
    <row r="271" customFormat="false" ht="15" hidden="false" customHeight="false" outlineLevel="0" collapsed="false">
      <c r="DQ271" s="0" t="n">
        <v>26.1161667841766</v>
      </c>
      <c r="DR271" s="0" t="n">
        <v>8</v>
      </c>
      <c r="DS271" s="0" t="n">
        <v>49.5611770779556</v>
      </c>
      <c r="DT271" s="0" t="n">
        <v>68</v>
      </c>
      <c r="DU271" s="0" t="n">
        <v>3.82238500207701</v>
      </c>
    </row>
    <row r="272" customFormat="false" ht="15" hidden="false" customHeight="false" outlineLevel="0" collapsed="false">
      <c r="DQ272" s="0" t="n">
        <v>13.6149226735475</v>
      </c>
      <c r="DR272" s="0" t="n">
        <v>8</v>
      </c>
      <c r="DS272" s="0" t="n">
        <v>47.534165181224</v>
      </c>
      <c r="DT272" s="0" t="n">
        <v>68</v>
      </c>
      <c r="DU272" s="0" t="n">
        <v>3.82238500207701</v>
      </c>
    </row>
    <row r="273" customFormat="false" ht="15" hidden="false" customHeight="false" outlineLevel="0" collapsed="false">
      <c r="DQ273" s="0" t="n">
        <v>31.0886202224855</v>
      </c>
      <c r="DR273" s="0" t="n">
        <v>8</v>
      </c>
      <c r="DS273" s="0" t="n">
        <v>33.8620869112672</v>
      </c>
      <c r="DT273" s="0" t="n">
        <v>68</v>
      </c>
      <c r="DU273" s="0" t="n">
        <v>3.82238500207701</v>
      </c>
    </row>
    <row r="274" customFormat="false" ht="15" hidden="false" customHeight="false" outlineLevel="0" collapsed="false">
      <c r="DQ274" s="0" t="n">
        <v>17.2040417225655</v>
      </c>
      <c r="DR274" s="0" t="n">
        <v>8</v>
      </c>
      <c r="DS274" s="0" t="n">
        <v>30.5943573667712</v>
      </c>
      <c r="DT274" s="0" t="n">
        <v>68</v>
      </c>
      <c r="DU274" s="0" t="n">
        <v>3.82238500207701</v>
      </c>
    </row>
    <row r="275" customFormat="false" ht="15" hidden="false" customHeight="false" outlineLevel="0" collapsed="false">
      <c r="DQ275" s="0" t="n">
        <v>17.2040417225655</v>
      </c>
      <c r="DR275" s="0" t="n">
        <v>8</v>
      </c>
      <c r="DS275" s="0" t="n">
        <v>316.551724137931</v>
      </c>
      <c r="DT275" s="0" t="n">
        <v>130</v>
      </c>
      <c r="DU275" s="0" t="n">
        <v>0.00593973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tabColor rgb="FFFFFFFF"/>
    <pageSetUpPr fitToPage="false"/>
  </sheetPr>
  <dimension ref="B2:J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9" activeCellId="0" sqref="B9"/>
    </sheetView>
  </sheetViews>
  <sheetFormatPr defaultRowHeight="15"/>
  <cols>
    <col collapsed="false" hidden="false" max="1025" min="1" style="0" width="10.7295918367347"/>
  </cols>
  <sheetData>
    <row r="2" customFormat="false" ht="15" hidden="false" customHeight="false" outlineLevel="0" collapsed="false">
      <c r="B2" s="0" t="s">
        <v>2186</v>
      </c>
    </row>
    <row r="4" customFormat="false" ht="15" hidden="false" customHeight="true" outlineLevel="0" collapsed="false">
      <c r="B4" s="57" t="s">
        <v>2187</v>
      </c>
      <c r="C4" s="57"/>
      <c r="D4" s="57"/>
      <c r="E4" s="57"/>
      <c r="F4" s="57"/>
      <c r="G4" s="57"/>
      <c r="H4" s="57"/>
      <c r="I4" s="57"/>
      <c r="J4" s="57"/>
    </row>
    <row r="5" customFormat="false" ht="15" hidden="false" customHeight="false" outlineLevel="0" collapsed="false">
      <c r="B5" s="57"/>
      <c r="C5" s="57"/>
      <c r="D5" s="57"/>
      <c r="E5" s="57"/>
      <c r="F5" s="57"/>
      <c r="G5" s="57"/>
      <c r="H5" s="57"/>
      <c r="I5" s="57"/>
      <c r="J5" s="57"/>
    </row>
    <row r="6" customFormat="false" ht="15" hidden="false" customHeight="false" outlineLevel="0" collapsed="false">
      <c r="B6" s="57"/>
      <c r="C6" s="57"/>
      <c r="D6" s="57"/>
      <c r="E6" s="57"/>
      <c r="F6" s="57"/>
      <c r="G6" s="57"/>
      <c r="H6" s="57"/>
      <c r="I6" s="57"/>
      <c r="J6" s="57"/>
    </row>
    <row r="9" customFormat="false" ht="15" hidden="false" customHeight="true" outlineLevel="0" collapsed="false">
      <c r="B9" s="57" t="s">
        <v>2188</v>
      </c>
      <c r="C9" s="57"/>
      <c r="D9" s="57"/>
      <c r="E9" s="57"/>
      <c r="F9" s="57"/>
      <c r="G9" s="57"/>
      <c r="H9" s="57"/>
      <c r="I9" s="57"/>
      <c r="J9" s="57"/>
    </row>
  </sheetData>
  <mergeCells count="2">
    <mergeCell ref="B4:J6"/>
    <mergeCell ref="B9:J1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159</TotalTime>
  <Application>LibreOffice/4.3.0.4$MacOSX_X86_64 LibreOffice_project/62ad5818884a2fc2e5780dd45466868d41009ec0</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2014-06-26T01:37:27Z</dcterms:created>
  <dc:creator>HOME</dc:creator>
  <dc:language>en-US</dc:language>
  <dcterms:modified xsi:type="dcterms:W3CDTF">2014-11-04T21:28:05Z</dcterms:modified>
  <cp:revision>2</cp:revision>
</cp:coreProperties>
</file>